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drawings/drawing3.xml" ContentType="application/vnd.openxmlformats-officedocument.drawing+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drawings/drawing4.xml" ContentType="application/vnd.openxmlformats-officedocument.drawing+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410.xml" ContentType="application/vnd.ms-excel.controlproperties+xml"/>
  <Override PartName="/xl/ctrlProps/ctrlProp411.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drawings/drawing10.xml" ContentType="application/vnd.openxmlformats-officedocument.drawing+xml"/>
  <Override PartName="/xl/ctrlProps/ctrlProp504.xml" ContentType="application/vnd.ms-excel.controlproperties+xml"/>
  <Override PartName="/xl/ctrlProps/ctrlProp505.xml" ContentType="application/vnd.ms-excel.controlproperties+xml"/>
  <Override PartName="/xl/drawings/drawing11.xml" ContentType="application/vnd.openxmlformats-officedocument.drawing+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drawings/drawing12.xml" ContentType="application/vnd.openxmlformats-officedocument.drawing+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drawings/drawing13.xml" ContentType="application/vnd.openxmlformats-officedocument.drawing+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drawings/drawing14.xml" ContentType="application/vnd.openxmlformats-officedocument.drawing+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showInkAnnotation="0" codeName="ThisWorkbook" defaultThemeVersion="124226"/>
  <mc:AlternateContent xmlns:mc="http://schemas.openxmlformats.org/markup-compatibility/2006">
    <mc:Choice Requires="x15">
      <x15ac:absPath xmlns:x15ac="http://schemas.microsoft.com/office/spreadsheetml/2010/11/ac" url="C:\Users\s-miyawaki\Downloads\"/>
    </mc:Choice>
  </mc:AlternateContent>
  <xr:revisionPtr revIDLastSave="0" documentId="13_ncr:1_{59698F69-D177-4221-BA12-3570AFA263E0}" xr6:coauthVersionLast="47" xr6:coauthVersionMax="47" xr10:uidLastSave="{00000000-0000-0000-0000-000000000000}"/>
  <bookViews>
    <workbookView xWindow="-60" yWindow="-60" windowWidth="28920" windowHeight="17400" tabRatio="817" xr2:uid="{00000000-000D-0000-FFFF-FFFF00000000}"/>
  </bookViews>
  <sheets>
    <sheet name="初期画面" sheetId="4" r:id="rId1"/>
    <sheet name="作業メニュー" sheetId="5" r:id="rId2"/>
    <sheet name="確認申請書（建築）入力" sheetId="6" r:id="rId3"/>
    <sheet name="他の建築主入力" sheetId="7" r:id="rId4"/>
    <sheet name="建築物別概要（追加）入力" sheetId="8" r:id="rId5"/>
    <sheet name="建築物独立部分別概要（追加）入力" sheetId="67" r:id="rId6"/>
    <sheet name="確認申請書（建築）印刷" sheetId="9" r:id="rId7"/>
    <sheet name="建築物別概要（追加）印刷" sheetId="10" r:id="rId8"/>
    <sheet name="建築物独立部分別概要（追加）印刷" sheetId="68" r:id="rId9"/>
    <sheet name="確認申請書（建築）_複数印刷" sheetId="11" r:id="rId10"/>
    <sheet name="他の建築主（申請書用）" sheetId="12" r:id="rId11"/>
    <sheet name="建築計画概要書" sheetId="13" r:id="rId12"/>
    <sheet name="建築計画概要書_連名" sheetId="14" r:id="rId13"/>
    <sheet name="他の建築主(概要書用)" sheetId="15" r:id="rId14"/>
    <sheet name="建築工事届" sheetId="16" r:id="rId15"/>
    <sheet name="計画変更確認申請書" sheetId="17" r:id="rId16"/>
    <sheet name="計画変更確認申請書_複数" sheetId="18" r:id="rId17"/>
    <sheet name="中間検査申請書" sheetId="19" r:id="rId18"/>
    <sheet name="中間検査申請書_複数" sheetId="20" r:id="rId19"/>
    <sheet name="完了検査申請書" sheetId="21" r:id="rId20"/>
    <sheet name="完了検査申請書_複数" sheetId="22" r:id="rId21"/>
    <sheet name="確認（昇降機）" sheetId="28" r:id="rId22"/>
    <sheet name="他の設置者" sheetId="29" r:id="rId23"/>
    <sheet name="計画変更（昇降機）" sheetId="30" r:id="rId24"/>
    <sheet name="確認申請書（昇降機以外）" sheetId="39" r:id="rId25"/>
    <sheet name="計画変更確認申請書（昇降機以外）" sheetId="40" r:id="rId26"/>
    <sheet name="検査添付写真" sheetId="23" r:id="rId27"/>
    <sheet name="確認（工作物）" sheetId="24" r:id="rId28"/>
    <sheet name="確認（工作物） (2)" sheetId="25" r:id="rId29"/>
    <sheet name="他の築造主" sheetId="90" r:id="rId30"/>
    <sheet name="計画変更（工作物）" sheetId="26" r:id="rId31"/>
    <sheet name="築造計画概要書" sheetId="88" r:id="rId32"/>
    <sheet name="築造計画概要書(連名用)" sheetId="89" r:id="rId33"/>
    <sheet name="計画変更（工作物） (2)" sheetId="27" r:id="rId34"/>
    <sheet name="仮使用認定申請書印刷" sheetId="77" r:id="rId35"/>
    <sheet name="軽微変更" sheetId="92" r:id="rId36"/>
    <sheet name="確認取下" sheetId="79" r:id="rId37"/>
    <sheet name="工事取止" sheetId="80" r:id="rId38"/>
    <sheet name="中間検査取下" sheetId="81" r:id="rId39"/>
    <sheet name="完了検査取下" sheetId="82" r:id="rId40"/>
    <sheet name="仮使用申請取下" sheetId="83" r:id="rId41"/>
    <sheet name="建築主変更" sheetId="84" r:id="rId42"/>
    <sheet name="工事監理者届" sheetId="85" r:id="rId43"/>
    <sheet name="工事施工者届" sheetId="86" r:id="rId44"/>
    <sheet name="完了追加説明書" sheetId="87" r:id="rId45"/>
    <sheet name="注記（確認申請建築時）" sheetId="47" r:id="rId46"/>
    <sheet name="注記（仮使用認定）" sheetId="91" r:id="rId47"/>
    <sheet name="注記（確認申請昇降機）" sheetId="48" r:id="rId48"/>
    <sheet name="注記（確認申請昇降機以外）" sheetId="49" r:id="rId49"/>
    <sheet name="注記（確認申請工作物１）" sheetId="50" r:id="rId50"/>
    <sheet name="注記（確認申請工作物２）" sheetId="51" r:id="rId51"/>
    <sheet name="注記（建築計画概要書）" sheetId="52" r:id="rId52"/>
    <sheet name="注記（築造計画概要書）" sheetId="53" r:id="rId53"/>
    <sheet name="注記（計画変更建築物）" sheetId="54" r:id="rId54"/>
    <sheet name="注記（計画変更昇降機）" sheetId="55" r:id="rId55"/>
    <sheet name="注記（計画変更昇降機以外）" sheetId="56" r:id="rId56"/>
    <sheet name="注記（計画変更工作物１）" sheetId="57" r:id="rId57"/>
    <sheet name="注記（計画変更工作物２）" sheetId="58" r:id="rId58"/>
    <sheet name="注記（中間検査）" sheetId="59" r:id="rId59"/>
    <sheet name="注記（完了検査）" sheetId="60" r:id="rId60"/>
    <sheet name="値一覧項目" sheetId="61" r:id="rId61"/>
    <sheet name="主要用途" sheetId="62" r:id="rId62"/>
    <sheet name="担当者登録" sheetId="74" r:id="rId63"/>
    <sheet name="構造・設備担当者登録" sheetId="75" r:id="rId64"/>
    <sheet name="施工者登録" sheetId="76" r:id="rId65"/>
    <sheet name="項目一覧" sheetId="63" r:id="rId66"/>
    <sheet name="項目一覧②" sheetId="64" r:id="rId67"/>
    <sheet name="更新履歴" sheetId="65" r:id="rId68"/>
    <sheet name="更新履歴フッター" sheetId="66" r:id="rId69"/>
  </sheets>
  <definedNames>
    <definedName name="_xlnm._FilterDatabase" localSheetId="26" hidden="1">検査添付写真!$R$7:$R$8</definedName>
    <definedName name="_xlnm._FilterDatabase" localSheetId="65" hidden="1">項目一覧!$A$1:$S$351</definedName>
    <definedName name="_xlnm._FilterDatabase" localSheetId="66" hidden="1">項目一覧②!$A$1:$V$877</definedName>
    <definedName name="e申請書Version">項目一覧!$C$348</definedName>
    <definedName name="_xlnm.Print_Area" localSheetId="40">仮使用申請取下!$A$2:$AA$44</definedName>
    <definedName name="_xlnm.Print_Area" localSheetId="34">仮使用認定申請書印刷!$A$3:$AB$95</definedName>
    <definedName name="_xlnm.Print_Area" localSheetId="27">'確認（工作物）'!$A$2:$AB$122</definedName>
    <definedName name="_xlnm.Print_Area" localSheetId="28">'確認（工作物） (2)'!$A$2:$AB$129</definedName>
    <definedName name="_xlnm.Print_Area" localSheetId="21">'確認（昇降機）'!$A$2:$AB$125</definedName>
    <definedName name="_xlnm.Print_Area" localSheetId="36">確認取下!$A$2:$AA$44</definedName>
    <definedName name="_xlnm.Print_Area" localSheetId="9">'確認申請書（建築）_複数印刷'!$A$2:$AC$602</definedName>
    <definedName name="_xlnm.Print_Area" localSheetId="6">'確認申請書（建築）印刷'!$A$2:$AB$572</definedName>
    <definedName name="_xlnm.Print_Area" localSheetId="24">'確認申請書（昇降機以外）'!$A$3:$AA$124</definedName>
    <definedName name="_xlnm.Print_Area" localSheetId="39">完了検査取下!$A$2:$AA$45</definedName>
    <definedName name="_xlnm.Print_Area" localSheetId="19">完了検査申請書!$A$2:$AC$277</definedName>
    <definedName name="_xlnm.Print_Area" localSheetId="20">完了検査申請書_複数!$A$2:$AC$280</definedName>
    <definedName name="_xlnm.Print_Area" localSheetId="44">完了追加説明書!$A$3:$AA$48</definedName>
    <definedName name="_xlnm.Print_Area" localSheetId="30">'計画変更（工作物）'!$A$2:$AB$125</definedName>
    <definedName name="_xlnm.Print_Area" localSheetId="33">'計画変更（工作物） (2)'!$A$2:$AB$132</definedName>
    <definedName name="_xlnm.Print_Area" localSheetId="23">'計画変更（昇降機）'!$A$2:$AB$125</definedName>
    <definedName name="_xlnm.Print_Area" localSheetId="15">計画変更確認申請書!$A$2:$AB$572</definedName>
    <definedName name="_xlnm.Print_Area" localSheetId="25">'計画変更確認申請書（昇降機以外）'!$A$3:$AA$126</definedName>
    <definedName name="_xlnm.Print_Area" localSheetId="16">計画変更確認申請書_複数!$A$2:$AB$575</definedName>
    <definedName name="_xlnm.Print_Area" localSheetId="35">軽微変更!$A$2:$AD$47</definedName>
    <definedName name="_xlnm.Print_Area" localSheetId="11">建築計画概要書!$A$3:$AB$357</definedName>
    <definedName name="_xlnm.Print_Area" localSheetId="12">建築計画概要書_連名!$A$2:$AA$355</definedName>
    <definedName name="_xlnm.Print_Area" localSheetId="14">建築工事届!$A$3:$Z$183</definedName>
    <definedName name="_xlnm.Print_Area" localSheetId="41">建築主変更!$A$2:$AD$45</definedName>
    <definedName name="_xlnm.Print_Area" localSheetId="8">'建築物独立部分別概要（追加）印刷'!$A$3:$Z$58</definedName>
    <definedName name="_xlnm.Print_Area" localSheetId="7">'建築物別概要（追加）印刷'!$A$2:$AA$487</definedName>
    <definedName name="_xlnm.Print_Area" localSheetId="26">検査添付写真!$A$3:$AH$139</definedName>
    <definedName name="_xlnm.Print_Area" localSheetId="42">工事監理者届!$A$2:$AB$43</definedName>
    <definedName name="_xlnm.Print_Area" localSheetId="43">工事施工者届!$A$2:$AB$41</definedName>
    <definedName name="_xlnm.Print_Area" localSheetId="37">工事取止!$A$2:$AA$44</definedName>
    <definedName name="_xlnm.Print_Area" localSheetId="65">項目一覧!$A$1:$D$347</definedName>
    <definedName name="_xlnm.Print_Area" localSheetId="1">作業メニュー!$A$1:$AL$61</definedName>
    <definedName name="_xlnm.Print_Area" localSheetId="13">'他の建築主(概要書用)'!$A$2:$AB$52</definedName>
    <definedName name="_xlnm.Print_Area" localSheetId="10">'他の建築主（申請書用）'!$A$3:$AC$51</definedName>
    <definedName name="_xlnm.Print_Area" localSheetId="22">他の設置者!$A$3:$AB$51</definedName>
    <definedName name="_xlnm.Print_Area" localSheetId="29">他の築造主!$A$2:$AB$52</definedName>
    <definedName name="_xlnm.Print_Area" localSheetId="31">築造計画概要書!$A$2:$AB$144</definedName>
    <definedName name="_xlnm.Print_Area" localSheetId="32">'築造計画概要書(連名用)'!$A$2:$AB$146</definedName>
    <definedName name="_xlnm.Print_Area" localSheetId="38">中間検査取下!$A$2:$AA$45</definedName>
    <definedName name="_xlnm.Print_Area" localSheetId="17">中間検査申請書!$A$2:$AC$272</definedName>
    <definedName name="_xlnm.Print_Area" localSheetId="18">中間検査申請書_複数!$A$2:$AC$276</definedName>
    <definedName name="_xlnm.Print_Area" localSheetId="46">'注記（仮使用認定）'!$A$3:$AC$47</definedName>
    <definedName name="_xlnm.Print_Area" localSheetId="45">'注記（確認申請建築時）'!$A$3:$AC$240</definedName>
    <definedName name="_xlnm.Print_Area" localSheetId="49">'注記（確認申請工作物１）'!$A$2:$AB$51</definedName>
    <definedName name="_xlnm.Print_Area" localSheetId="50">'注記（確認申請工作物２）'!$A$2:$AB$51</definedName>
    <definedName name="_xlnm.Print_Area" localSheetId="47">'注記（確認申請昇降機）'!$A$2:$AB$35</definedName>
    <definedName name="_xlnm.Print_Area" localSheetId="48">'注記（確認申請昇降機以外）'!$A$2:$AB$28</definedName>
    <definedName name="_xlnm.Print_Area" localSheetId="59">'注記（完了検査）'!$A$2:$AB$90</definedName>
    <definedName name="_xlnm.Print_Area" localSheetId="53">'注記（計画変更建築物）'!$A$2:$AB$6</definedName>
    <definedName name="_xlnm.Print_Area" localSheetId="56">'注記（計画変更工作物１）'!$A$2:$AB$6</definedName>
    <definedName name="_xlnm.Print_Area" localSheetId="57">'注記（計画変更工作物２）'!$A$2:$AB$6</definedName>
    <definedName name="_xlnm.Print_Area" localSheetId="54">'注記（計画変更昇降機）'!$A$2:$AB$6</definedName>
    <definedName name="_xlnm.Print_Area" localSheetId="55">'注記（計画変更昇降機以外）'!$A$2:$AB$6</definedName>
    <definedName name="_xlnm.Print_Area" localSheetId="51">'注記（建築計画概要書）'!$A$2:$AB$13</definedName>
    <definedName name="_xlnm.Print_Area" localSheetId="52">'注記（築造計画概要書）'!$A$2:$AB$14</definedName>
    <definedName name="_xlnm.Print_Area" localSheetId="58">'注記（中間検査）'!$A$2:$AB$88</definedName>
    <definedName name="その他の区域1">項目一覧!$C$80</definedName>
    <definedName name="その他の区域2">項目一覧!$C$81</definedName>
    <definedName name="その他の区域3">項目一覧!$C$82</definedName>
    <definedName name="その他の区域4">項目一覧!$C$83</definedName>
    <definedName name="その他の区域5">項目一覧!$C$84</definedName>
    <definedName name="その他の区域6">項目一覧!$C$85</definedName>
    <definedName name="その他必要な事項">項目一覧!$C$166</definedName>
    <definedName name="その他必要な事項4_1">項目一覧②!$F$61</definedName>
    <definedName name="その他必要な事項4_2">項目一覧②!$F$311</definedName>
    <definedName name="その他必要な事項4_3">項目一覧②!$F$561</definedName>
    <definedName name="その他必要な事項5_1_1">項目一覧②!$F$88</definedName>
    <definedName name="その他必要な事項5_1_2">項目一覧②!$F$115</definedName>
    <definedName name="その他必要な事項5_1_3">項目一覧②!$F$142</definedName>
    <definedName name="その他必要な事項5_1_4">項目一覧②!$F$169</definedName>
    <definedName name="その他必要な事項5_1_5">項目一覧②!$F$196</definedName>
    <definedName name="その他必要な事項5_1_6">項目一覧②!$F$223</definedName>
    <definedName name="その他必要な事項5_1_7">項目一覧②!$F$250</definedName>
    <definedName name="その他必要な事項5_2_1">項目一覧②!$F$338</definedName>
    <definedName name="その他必要な事項5_2_2">項目一覧②!$F$365</definedName>
    <definedName name="その他必要な事項5_2_3">項目一覧②!$F$392</definedName>
    <definedName name="その他必要な事項5_2_4">項目一覧②!$F$419</definedName>
    <definedName name="その他必要な事項5_2_5">項目一覧②!$F$446</definedName>
    <definedName name="その他必要な事項5_2_6">項目一覧②!$F$473</definedName>
    <definedName name="その他必要な事項5_2_7">項目一覧②!$F$500</definedName>
    <definedName name="その他必要な事項5_3_1">項目一覧②!$F$588</definedName>
    <definedName name="その他必要な事項5_3_2">項目一覧②!$F$615</definedName>
    <definedName name="その他必要な事項5_3_3">項目一覧②!$F$642</definedName>
    <definedName name="その他必要な事項5_3_4">項目一覧②!$F$669</definedName>
    <definedName name="その他必要な事項5_3_5">項目一覧②!$F$696</definedName>
    <definedName name="その他必要な事項5_3_6">項目一覧②!$F$723</definedName>
    <definedName name="その他必要な事項5_3_7">項目一覧②!$F$750</definedName>
    <definedName name="プログラム認定区分6_1">項目一覧②!$F$768</definedName>
    <definedName name="プログラム認定区分6_2">項目一覧②!$F$789</definedName>
    <definedName name="プログラム認定区分6_3">項目一覧②!$F$810</definedName>
    <definedName name="プログラム認定区分その他6_1">項目一覧②!$F$770</definedName>
    <definedName name="プログラム認定区分その他6_2">項目一覧②!$F$791</definedName>
    <definedName name="プログラム認定区分その他6_3">項目一覧②!$F$812</definedName>
    <definedName name="プログラム名称6_1">項目一覧②!$F$767</definedName>
    <definedName name="プログラム名称6_2">項目一覧②!$F$788</definedName>
    <definedName name="プログラム名称6_3">項目一覧②!$F$809</definedName>
    <definedName name="メーカー会社名">項目一覧!$C$2</definedName>
    <definedName name="メーカー管理番号">項目一覧!$C$341</definedName>
    <definedName name="メーカー事業所">項目一覧!$C$3</definedName>
    <definedName name="メーカー申請担当メールアドレス">項目一覧!$C$170</definedName>
    <definedName name="一部構造1">項目一覧!$C$149</definedName>
    <definedName name="一部構造2">項目一覧!$C$150</definedName>
    <definedName name="一部構造3">項目一覧!$C$151</definedName>
    <definedName name="一面備考">項目一覧!$C$66</definedName>
    <definedName name="延べ面積6_1">項目一覧②!$F$753</definedName>
    <definedName name="延べ面積6_2">項目一覧②!$F$774</definedName>
    <definedName name="延べ面積6_3">項目一覧②!$F$795</definedName>
    <definedName name="延べ面積EV昇降路申請以外">項目一覧!$C$335</definedName>
    <definedName name="延べ面積EV昇降路申請合計">項目一覧!$C$336</definedName>
    <definedName name="延べ面積EV昇降路申請部分">項目一覧!$C$334</definedName>
    <definedName name="延べ面積共同住宅共用合計">項目一覧!$C$129</definedName>
    <definedName name="延べ面積共同住宅共用申請部分">項目一覧!$C$127</definedName>
    <definedName name="延べ面積共同住宅共用申請部分以外">項目一覧!$C$128</definedName>
    <definedName name="延べ面積建築物全体申請以外">項目一覧!$C$122</definedName>
    <definedName name="延べ面積建築物全体申請合計">項目一覧!$C$123</definedName>
    <definedName name="延べ面積建築物全体申請部分">項目一覧!$C$121</definedName>
    <definedName name="延べ面積自家発電設備申請以外">項目一覧!$C$329</definedName>
    <definedName name="延べ面積自家発電設備申請合計">項目一覧!$C$330</definedName>
    <definedName name="延べ面積自家発電設備申請部分">項目一覧!$C$328</definedName>
    <definedName name="延べ面積車庫申請以外">項目一覧!$C$131</definedName>
    <definedName name="延べ面積車庫申請合計">項目一覧!$C$132</definedName>
    <definedName name="延べ面積車庫申請部分">項目一覧!$C$130</definedName>
    <definedName name="延べ面積住宅合計">項目一覧!$C$135</definedName>
    <definedName name="延べ面積住宅申請以外">項目一覧!$C$134</definedName>
    <definedName name="延べ面積住宅申請部分">項目一覧!$C$133</definedName>
    <definedName name="延べ面積地階申請以外">項目一覧!$C$125</definedName>
    <definedName name="延べ面積地階申請合計">項目一覧!$C$126</definedName>
    <definedName name="延べ面積地階申請部分">項目一覧!$C$124</definedName>
    <definedName name="延べ面積蓄電池申請以外">項目一覧!$C$326</definedName>
    <definedName name="延べ面積蓄電池申請合計">項目一覧!$C$327</definedName>
    <definedName name="延べ面積蓄電池申請部分">項目一覧!$C$325</definedName>
    <definedName name="延べ面積貯水槽申請以外">項目一覧!$C$332</definedName>
    <definedName name="延べ面積貯水槽申請合計">項目一覧!$C$333</definedName>
    <definedName name="延べ面積貯水槽申請部分">項目一覧!$C$331</definedName>
    <definedName name="延べ面積備蓄倉庫申請以外">項目一覧!$C$323</definedName>
    <definedName name="延べ面積備蓄倉庫申請合計">項目一覧!$C$324</definedName>
    <definedName name="延べ面積備蓄倉庫申請部分">項目一覧!$C$322</definedName>
    <definedName name="延べ面積老人ホーム等その他申請以外">項目一覧!$C$346</definedName>
    <definedName name="延べ面積老人ホーム等その他申請合計">項目一覧!$C$347</definedName>
    <definedName name="延べ面積老人ホーム等その他申請部分">項目一覧!$C$345</definedName>
    <definedName name="横架材の垂直距離5_1_1">項目一覧②!$F$66</definedName>
    <definedName name="横架材の垂直距離5_1_2">項目一覧②!$F$93</definedName>
    <definedName name="横架材の垂直距離5_1_3">項目一覧②!$F$120</definedName>
    <definedName name="横架材の垂直距離5_1_4">項目一覧②!$F$147</definedName>
    <definedName name="横架材の垂直距離5_1_5">項目一覧②!$F$174</definedName>
    <definedName name="横架材の垂直距離5_1_6">項目一覧②!$F$201</definedName>
    <definedName name="横架材の垂直距離5_1_7">項目一覧②!$F$228</definedName>
    <definedName name="横架材の垂直距離5_2_1">項目一覧②!$F$316</definedName>
    <definedName name="横架材の垂直距離5_2_2">項目一覧②!$F$343</definedName>
    <definedName name="横架材の垂直距離5_2_3">項目一覧②!$F$370</definedName>
    <definedName name="横架材の垂直距離5_2_4">項目一覧②!$F$397</definedName>
    <definedName name="横架材の垂直距離5_2_5">項目一覧②!$F$424</definedName>
    <definedName name="横架材の垂直距離5_2_6">項目一覧②!$F$451</definedName>
    <definedName name="横架材の垂直距離5_2_7">項目一覧②!$F$478</definedName>
    <definedName name="横架材の垂直距離5_3_1">項目一覧②!$F$566</definedName>
    <definedName name="横架材の垂直距離5_3_2">項目一覧②!$F$593</definedName>
    <definedName name="横架材の垂直距離5_3_3">項目一覧②!$F$620</definedName>
    <definedName name="横架材の垂直距離5_3_4">項目一覧②!$F$647</definedName>
    <definedName name="横架材の垂直距離5_3_5">項目一覧②!$F$674</definedName>
    <definedName name="横架材の垂直距離5_3_6">項目一覧②!$F$701</definedName>
    <definedName name="横架材の垂直距離5_3_7">項目一覧②!$F$728</definedName>
    <definedName name="屋根4_1">項目一覧②!$F$56</definedName>
    <definedName name="屋根4_2">項目一覧②!$F$306</definedName>
    <definedName name="屋根4_3">項目一覧②!$F$556</definedName>
    <definedName name="階5_1_1">項目一覧②!$F$64</definedName>
    <definedName name="階5_1_2">項目一覧②!$F$91</definedName>
    <definedName name="階5_1_3">項目一覧②!$F$118</definedName>
    <definedName name="階5_1_4">項目一覧②!$F$145</definedName>
    <definedName name="階5_1_5">項目一覧②!$F$172</definedName>
    <definedName name="階5_1_6">項目一覧②!$F$199</definedName>
    <definedName name="階5_1_7">項目一覧②!$F$226</definedName>
    <definedName name="階5_2_1">項目一覧②!$F$314</definedName>
    <definedName name="階5_2_2">項目一覧②!$F$341</definedName>
    <definedName name="階5_2_3">項目一覧②!$F$368</definedName>
    <definedName name="階5_2_4">項目一覧②!$F$395</definedName>
    <definedName name="階5_2_5">項目一覧②!$F$422</definedName>
    <definedName name="階5_2_6">項目一覧②!$F$449</definedName>
    <definedName name="階5_2_7">項目一覧②!$F$476</definedName>
    <definedName name="階5_3_1">項目一覧②!$F$564</definedName>
    <definedName name="階5_3_2">項目一覧②!$F$591</definedName>
    <definedName name="階5_3_3">項目一覧②!$F$618</definedName>
    <definedName name="階5_3_4">項目一覧②!$F$645</definedName>
    <definedName name="階5_3_5">項目一覧②!$F$672</definedName>
    <definedName name="階5_3_6">項目一覧②!$F$699</definedName>
    <definedName name="階5_3_7">項目一覧②!$F$726</definedName>
    <definedName name="階の高さ5_1_1">項目一覧②!$F$67</definedName>
    <definedName name="階の高さ5_1_2">項目一覧②!$F$94</definedName>
    <definedName name="階の高さ5_1_3">項目一覧②!$F$121</definedName>
    <definedName name="階の高さ5_1_4">項目一覧②!$F$148</definedName>
    <definedName name="階の高さ5_1_5">項目一覧②!$F$175</definedName>
    <definedName name="階の高さ5_1_6">項目一覧②!$F$202</definedName>
    <definedName name="階の高さ5_1_7">項目一覧②!$F$229</definedName>
    <definedName name="階の高さ5_2_1">項目一覧②!$F$317</definedName>
    <definedName name="階の高さ5_2_2">項目一覧②!$F$344</definedName>
    <definedName name="階の高さ5_2_3">項目一覧②!$F$371</definedName>
    <definedName name="階の高さ5_2_4">項目一覧②!$F$398</definedName>
    <definedName name="階の高さ5_2_5">項目一覧②!$F$425</definedName>
    <definedName name="階の高さ5_2_6">項目一覧②!$F$452</definedName>
    <definedName name="階の高さ5_2_7">項目一覧②!$F$479</definedName>
    <definedName name="階の高さ5_3_1">項目一覧②!$F$567</definedName>
    <definedName name="階の高さ5_3_2">項目一覧②!$F$594</definedName>
    <definedName name="階の高さ5_3_3">項目一覧②!$F$621</definedName>
    <definedName name="階の高さ5_3_4">項目一覧②!$F$648</definedName>
    <definedName name="階の高さ5_3_5">項目一覧②!$F$675</definedName>
    <definedName name="階の高さ5_3_6">項目一覧②!$F$702</definedName>
    <definedName name="階の高さ5_3_7">項目一覧②!$F$729</definedName>
    <definedName name="階数イ4_1">項目一覧②!$F$13</definedName>
    <definedName name="階数イ4_2">項目一覧②!$F$263</definedName>
    <definedName name="階数イ4_3">項目一覧②!$F$513</definedName>
    <definedName name="階数ニ4_1">項目一覧②!$F$16</definedName>
    <definedName name="階数ニ4_2">項目一覧②!$F$266</definedName>
    <definedName name="階数ニ4_3">項目一覧②!$F$516</definedName>
    <definedName name="階数ハ4_1">項目一覧②!$F$15</definedName>
    <definedName name="階数ハ4_2">項目一覧②!$F$265</definedName>
    <definedName name="階数ハ4_3">項目一覧②!$F$515</definedName>
    <definedName name="階数ロ4_1">項目一覧②!$F$14</definedName>
    <definedName name="階数ロ4_2">項目一覧②!$F$264</definedName>
    <definedName name="階数ロ4_3">項目一覧②!$F$514</definedName>
    <definedName name="階数地下6_1">項目一覧②!$F$757</definedName>
    <definedName name="階数地下6_2">項目一覧②!$F$778</definedName>
    <definedName name="階数地下6_3">項目一覧②!$F$799</definedName>
    <definedName name="階数地上6_1">項目一覧②!$F$756</definedName>
    <definedName name="階数地上6_2">項目一覧②!$F$777</definedName>
    <definedName name="階数地上6_3">項目一覧②!$F$798</definedName>
    <definedName name="外壁4_1">項目一覧②!$F$57</definedName>
    <definedName name="外壁4_2">項目一覧②!$F$307</definedName>
    <definedName name="外壁4_3">項目一覧②!$F$557</definedName>
    <definedName name="確認申請受付日">項目一覧!$C$168</definedName>
    <definedName name="監理意見建築設備勤務先">項目一覧!$C$289</definedName>
    <definedName name="監理意見建築設備勤務先その他１">項目一覧!$C$296</definedName>
    <definedName name="監理意見建築設備勤務先その他２">項目一覧!$C$303</definedName>
    <definedName name="監理意見建築設備勤務先その他３">項目一覧!$C$310</definedName>
    <definedName name="監理意見建築設備氏名">項目一覧!$C$288</definedName>
    <definedName name="監理意見建築設備氏名その他１">項目一覧!$C$295</definedName>
    <definedName name="監理意見建築設備氏名その他２">項目一覧!$C$302</definedName>
    <definedName name="監理意見建築設備氏名その他３">項目一覧!$C$309</definedName>
    <definedName name="監理意見建築設備所在地">項目一覧!$C$291</definedName>
    <definedName name="監理意見建築設備所在地その他１">項目一覧!$C$298</definedName>
    <definedName name="監理意見建築設備所在地その他２">項目一覧!$C$305</definedName>
    <definedName name="監理意見建築設備所在地その他３">項目一覧!$C$312</definedName>
    <definedName name="監理意見建築設備設計図書">項目一覧!$C$294</definedName>
    <definedName name="監理意見建築設備設計図書その他１">項目一覧!$C$301</definedName>
    <definedName name="監理意見建築設備設計図書その他２">項目一覧!$C$308</definedName>
    <definedName name="監理意見建築設備設計図書その他３">項目一覧!$C$315</definedName>
    <definedName name="監理意見建築設備電話番号">項目一覧!$C$292</definedName>
    <definedName name="監理意見建築設備電話番号その他１">項目一覧!$C$299</definedName>
    <definedName name="監理意見建築設備電話番号その他２">項目一覧!$C$306</definedName>
    <definedName name="監理意見建築設備電話番号その他３">項目一覧!$C$313</definedName>
    <definedName name="監理意見建築設備登録番号">項目一覧!$C$293</definedName>
    <definedName name="監理意見建築設備登録番号その他１">項目一覧!$C$300</definedName>
    <definedName name="監理意見建築設備登録番号その他２">項目一覧!$C$307</definedName>
    <definedName name="監理意見建築設備登録番号その他３">項目一覧!$C$314</definedName>
    <definedName name="監理意見建築設備郵便番号">項目一覧!$C$290</definedName>
    <definedName name="監理意見建築設備郵便番号その他１">項目一覧!$C$297</definedName>
    <definedName name="監理意見建築設備郵便番号その他２">項目一覧!$C$304</definedName>
    <definedName name="監理意見建築設備郵便番号その他３">項目一覧!$C$311</definedName>
    <definedName name="監理者氏名">項目一覧!$C$46</definedName>
    <definedName name="監理者氏名その他１">項目一覧!$C$255</definedName>
    <definedName name="監理者氏名その他２">項目一覧!$C$267</definedName>
    <definedName name="監理者氏名その他３">項目一覧!$C$279</definedName>
    <definedName name="監理者資格">項目一覧!$C$43</definedName>
    <definedName name="監理者資格その他１">項目一覧!$C$252</definedName>
    <definedName name="監理者資格その他２">項目一覧!$C$264</definedName>
    <definedName name="監理者資格その他３">項目一覧!$C$276</definedName>
    <definedName name="監理者事務所登録番号">項目一覧!$C$49</definedName>
    <definedName name="監理者事務所登録番号その他１">項目一覧!$C$258</definedName>
    <definedName name="監理者事務所登録番号その他２">項目一覧!$C$270</definedName>
    <definedName name="監理者事務所登録番号その他３">項目一覧!$C$282</definedName>
    <definedName name="監理者事務所名">項目一覧!$C$50</definedName>
    <definedName name="監理者事務所名その他１">項目一覧!$C$259</definedName>
    <definedName name="監理者事務所名その他２">項目一覧!$C$271</definedName>
    <definedName name="監理者事務所名その他３">項目一覧!$C$283</definedName>
    <definedName name="監理者事務所名資格">項目一覧!$C$47</definedName>
    <definedName name="監理者事務所名資格その他１">項目一覧!$C$256</definedName>
    <definedName name="監理者事務所名資格その他２">項目一覧!$C$268</definedName>
    <definedName name="監理者事務所名資格その他３">項目一覧!$C$280</definedName>
    <definedName name="監理者事務所名登録種類">項目一覧!$C$48</definedName>
    <definedName name="監理者事務所名登録種類その他１">項目一覧!$C$257</definedName>
    <definedName name="監理者事務所名登録種類その他２">項目一覧!$C$269</definedName>
    <definedName name="監理者事務所名登録種類その他３">項目一覧!$C$281</definedName>
    <definedName name="監理者所在地">項目一覧!$C$52</definedName>
    <definedName name="監理者所在地その他１">項目一覧!$C$261</definedName>
    <definedName name="監理者所在地その他２">項目一覧!$C$273</definedName>
    <definedName name="監理者所在地その他３">項目一覧!$C$285</definedName>
    <definedName name="監理者設計図書">項目一覧!$C$54</definedName>
    <definedName name="監理者設計図書その他１">項目一覧!$C$263</definedName>
    <definedName name="監理者設計図書その他２">項目一覧!$C$275</definedName>
    <definedName name="監理者設計図書その他３">項目一覧!$C$287</definedName>
    <definedName name="監理者電話番号">項目一覧!$C$53</definedName>
    <definedName name="監理者電話番号その他１">項目一覧!$C$262</definedName>
    <definedName name="監理者電話番号その他２">項目一覧!$C$274</definedName>
    <definedName name="監理者電話番号その他３">項目一覧!$C$286</definedName>
    <definedName name="監理者登録種類">項目一覧!$C$44</definedName>
    <definedName name="監理者登録種類その他１">項目一覧!$C$253</definedName>
    <definedName name="監理者登録種類その他２">項目一覧!$C$265</definedName>
    <definedName name="監理者登録種類その他３">項目一覧!$C$277</definedName>
    <definedName name="監理者登録番号">項目一覧!$C$45</definedName>
    <definedName name="監理者登録番号その他１">項目一覧!$C$254</definedName>
    <definedName name="監理者登録番号その他２">項目一覧!$C$266</definedName>
    <definedName name="監理者登録番号その他３">項目一覧!$C$278</definedName>
    <definedName name="監理者郵便番号">項目一覧!$C$51</definedName>
    <definedName name="監理者郵便番号その他１">項目一覧!$C$260</definedName>
    <definedName name="監理者郵便番号その他２">項目一覧!$C$272</definedName>
    <definedName name="監理者郵便番号その他３">項目一覧!$C$284</definedName>
    <definedName name="基準区分6_1">項目一覧②!$F$771</definedName>
    <definedName name="基準区分6_2">項目一覧②!$F$792</definedName>
    <definedName name="基準区分6_3">項目一覧②!$F$813</definedName>
    <definedName name="規定区分イ4_1">項目一覧②!$F$815</definedName>
    <definedName name="規定区分イ4_2">項目一覧②!$F$817</definedName>
    <definedName name="規定区分イ4_3">項目一覧②!$F$819</definedName>
    <definedName name="規定区分ロ4_1">項目一覧②!$F$816</definedName>
    <definedName name="規定区分ロ4_2">項目一覧②!$F$818</definedName>
    <definedName name="規定区分ロ4_3">項目一覧②!$F$820</definedName>
    <definedName name="居室の床の高さ4_1">項目一覧②!$F$59</definedName>
    <definedName name="居室の床の高さ4_2">項目一覧②!$F$309</definedName>
    <definedName name="居室の床の高さ4_3">項目一覧②!$F$559</definedName>
    <definedName name="居室の天井の高さ5_1_1">項目一覧②!$F$68</definedName>
    <definedName name="居室の天井の高さ5_1_2">項目一覧②!$F$95</definedName>
    <definedName name="居室の天井の高さ5_1_3">項目一覧②!$F$122</definedName>
    <definedName name="居室の天井の高さ5_1_4">項目一覧②!$F$149</definedName>
    <definedName name="居室の天井の高さ5_1_5">項目一覧②!$F$176</definedName>
    <definedName name="居室の天井の高さ5_1_6">項目一覧②!$F$203</definedName>
    <definedName name="居室の天井の高さ5_1_7">項目一覧②!$F$230</definedName>
    <definedName name="居室の天井の高さ5_2_1">項目一覧②!$F$318</definedName>
    <definedName name="居室の天井の高さ5_2_2">項目一覧②!$F$345</definedName>
    <definedName name="居室の天井の高さ5_2_3">項目一覧②!$F$372</definedName>
    <definedName name="居室の天井の高さ5_2_4">項目一覧②!$F$399</definedName>
    <definedName name="居室の天井の高さ5_2_5">項目一覧②!$F$426</definedName>
    <definedName name="居室の天井の高さ5_2_6">項目一覧②!$F$453</definedName>
    <definedName name="居室の天井の高さ5_2_7">項目一覧②!$F$480</definedName>
    <definedName name="居室の天井の高さ5_3_1">項目一覧②!$F$568</definedName>
    <definedName name="居室の天井の高さ5_3_2">項目一覧②!$F$595</definedName>
    <definedName name="居室の天井の高さ5_3_3">項目一覧②!$F$622</definedName>
    <definedName name="居室の天井の高さ5_3_4">項目一覧②!$F$649</definedName>
    <definedName name="居室の天井の高さ5_3_5">項目一覧②!$F$676</definedName>
    <definedName name="居室の天井の高さ5_3_6">項目一覧②!$F$703</definedName>
    <definedName name="居室の天井の高さ5_3_7">項目一覧②!$F$730</definedName>
    <definedName name="許可・認定等">項目一覧!$C$154</definedName>
    <definedName name="許可番号">値一覧項目!$F$2:$F$17</definedName>
    <definedName name="建ぺい率">項目一覧!$C$120</definedName>
    <definedName name="建ぺい率a">項目一覧!$C$104</definedName>
    <definedName name="建ぺい率b">項目一覧!$C$105</definedName>
    <definedName name="建ぺい率c">項目一覧!$C$106</definedName>
    <definedName name="建ぺい率d">項目一覧!$C$107</definedName>
    <definedName name="建築可能な建ぺい率">項目一覧!$C$111</definedName>
    <definedName name="建築可能な容積率">項目一覧!$C$110</definedName>
    <definedName name="建築士資格">値一覧項目!$E$2:$E$6</definedName>
    <definedName name="建築士登録">値一覧項目!$D$2:$D$19</definedName>
    <definedName name="建築主会社名">項目一覧!$C$183</definedName>
    <definedName name="建築主会社名フリガナ">項目一覧!$C$21</definedName>
    <definedName name="建築主氏名１">項目一覧!$C$4</definedName>
    <definedName name="建築主氏名１フリガナ">項目一覧!$C$5</definedName>
    <definedName name="建築主氏名2">項目一覧!$C$173</definedName>
    <definedName name="建築主氏名2フリガナ">項目一覧!$C$174</definedName>
    <definedName name="建築主氏名3">項目一覧!$C$178</definedName>
    <definedName name="建築主氏名3フリガナ">項目一覧!$C$179</definedName>
    <definedName name="建築主氏名4">項目一覧!$C$184</definedName>
    <definedName name="建築主氏名4フリガナ">項目一覧!$C$185</definedName>
    <definedName name="建築主住所">項目一覧!$C$7</definedName>
    <definedName name="建築主住所2">項目一覧!$C$176</definedName>
    <definedName name="建築主住所3">項目一覧!$C$181</definedName>
    <definedName name="建築主住所4">項目一覧!$C$187</definedName>
    <definedName name="建築主電話番号">項目一覧!$C$8</definedName>
    <definedName name="建築主電話番号2">項目一覧!$C$177</definedName>
    <definedName name="建築主電話番号3">項目一覧!$C$182</definedName>
    <definedName name="建築主電話番号4">項目一覧!$C$188</definedName>
    <definedName name="建築主郵便番号">項目一覧!$C$6</definedName>
    <definedName name="建築主郵便番号2">項目一覧!$C$175</definedName>
    <definedName name="建築主郵便番号3">項目一覧!$C$180</definedName>
    <definedName name="建築主郵便番号4">項目一覧!$C$186</definedName>
    <definedName name="建築設備勤務先">項目一覧!$C$37</definedName>
    <definedName name="建築設備氏名">項目一覧!$C$36</definedName>
    <definedName name="建築設備所在地">項目一覧!$C$39</definedName>
    <definedName name="建築設備電話番号">項目一覧!$C$40</definedName>
    <definedName name="建築設備郵便番号">項目一覧!$C$38</definedName>
    <definedName name="建築物区分4_1">項目一覧②!$F$22</definedName>
    <definedName name="建築物区分4_2">項目一覧②!$F$272</definedName>
    <definedName name="建築物区分4_3">項目一覧②!$F$522</definedName>
    <definedName name="建築名称">項目一覧!$C$67</definedName>
    <definedName name="建築名称フリガナ">項目一覧!$C$68</definedName>
    <definedName name="建築面積合計">項目一覧!$C$119</definedName>
    <definedName name="建築面積申請以外">項目一覧!$C$118</definedName>
    <definedName name="建築面積申請面積">項目一覧!$C$117</definedName>
    <definedName name="建物の数申請に係わる数">項目一覧!$C$138</definedName>
    <definedName name="軒裏4_1">項目一覧②!$F$58</definedName>
    <definedName name="軒裏4_2">項目一覧②!$F$308</definedName>
    <definedName name="軒裏4_3">項目一覧②!$F$558</definedName>
    <definedName name="後退部分敷地面積">項目一覧!$C$109</definedName>
    <definedName name="工事完了予定年月日">項目一覧!$C$156</definedName>
    <definedName name="工事完了予定年月日_仮使用">#REF!</definedName>
    <definedName name="工事種別">項目一覧!$C$116</definedName>
    <definedName name="工事種別4_1">項目一覧②!$F$9</definedName>
    <definedName name="工事種別4_2">項目一覧②!$F$259</definedName>
    <definedName name="工事種別4_3">項目一覧②!$F$509</definedName>
    <definedName name="工事着手予定年月日">項目一覧!$C$155</definedName>
    <definedName name="工事着手予定年月日_仮使用">#REF!</definedName>
    <definedName name="構造_一部6_1">項目一覧②!$F$759</definedName>
    <definedName name="構造_一部6_2">項目一覧②!$F$780</definedName>
    <definedName name="構造_一部6_3">項目一覧②!$F$801</definedName>
    <definedName name="構造1">項目一覧!$C$146</definedName>
    <definedName name="構造2">項目一覧!$C$147</definedName>
    <definedName name="構造3">項目一覧!$C$148</definedName>
    <definedName name="構造4_1">項目一覧②!$F$10</definedName>
    <definedName name="構造4_2">項目一覧②!$F$260</definedName>
    <definedName name="構造4_3">項目一覧②!$F$510</definedName>
    <definedName name="構造6_1">項目一覧②!$F$758</definedName>
    <definedName name="構造6_2">項目一覧②!$F$779</definedName>
    <definedName name="構造6_3">項目一覧②!$F$800</definedName>
    <definedName name="構造計算区分16_1">項目一覧②!$F$762</definedName>
    <definedName name="構造計算区分16_2">項目一覧②!$F$783</definedName>
    <definedName name="構造計算区分16_3">項目一覧②!$F$804</definedName>
    <definedName name="構造計算区分26_1">項目一覧②!$F$763</definedName>
    <definedName name="構造計算区分26_2">項目一覧②!$F$784</definedName>
    <definedName name="構造計算区分26_3">項目一覧②!$F$805</definedName>
    <definedName name="構造計算区分36_1">項目一覧②!$F$764</definedName>
    <definedName name="構造計算区分36_2">項目一覧②!$F$785</definedName>
    <definedName name="構造計算区分36_3">項目一覧②!$F$806</definedName>
    <definedName name="構造計算区分46_1">項目一覧②!$F$765</definedName>
    <definedName name="構造計算区分46_2">項目一覧②!$F$786</definedName>
    <definedName name="構造計算区分46_3">項目一覧②!$F$807</definedName>
    <definedName name="構造計算区分56_1">項目一覧②!$F$766</definedName>
    <definedName name="構造計算区分56_2">項目一覧②!$F$787</definedName>
    <definedName name="構造計算区分56_3">項目一覧②!$F$808</definedName>
    <definedName name="構造計算適合性判定交付者名">項目一覧!$C$343</definedName>
    <definedName name="構造担当者氏名">構造・設備担当者登録!$B$2:$B$51</definedName>
    <definedName name="構造適判申請機関所在地">項目一覧!$C$344</definedName>
    <definedName name="構造適判申請区分">項目一覧!$C$342</definedName>
    <definedName name="最高の軒の高さ4_1">項目一覧②!$F$18</definedName>
    <definedName name="最高の軒の高さ4_2">項目一覧②!$F$268</definedName>
    <definedName name="最高の軒の高さ4_3">項目一覧②!$F$518</definedName>
    <definedName name="最高の軒の高さ6_1">項目一覧②!$F$755</definedName>
    <definedName name="最高の軒の高さ6_2">項目一覧②!$F$776</definedName>
    <definedName name="最高の軒の高さ6_3">項目一覧②!$F$797</definedName>
    <definedName name="最高の高さ4_1">項目一覧②!$F$17</definedName>
    <definedName name="最高の高さ4_2">項目一覧②!$F$267</definedName>
    <definedName name="最高の高さ4_3">項目一覧②!$F$517</definedName>
    <definedName name="最高の高さ6_1">項目一覧②!$F$754</definedName>
    <definedName name="最高の高さ6_2">項目一覧②!$F$775</definedName>
    <definedName name="最高の高さ6_3">項目一覧②!$F$796</definedName>
    <definedName name="最高の高さ申請建築物">項目一覧!$C$140</definedName>
    <definedName name="最高の高さ他の建築物">項目一覧!$C$141</definedName>
    <definedName name="士法第20条の2第1項の表示をした者">項目一覧!$C$316</definedName>
    <definedName name="士法第20条の2第1項の表示をした者_氏名">項目一覧!$C$317</definedName>
    <definedName name="士法第20条の2第1項の表示をした者_資格">項目一覧!$C$318</definedName>
    <definedName name="士法第20条の2第3項の表示をした者">項目一覧!$C$319</definedName>
    <definedName name="士法第20条の2第3項の表示をした者_氏名">項目一覧!$C$320</definedName>
    <definedName name="士法第20条の2第3項の表示をした者_資格">項目一覧!$C$321</definedName>
    <definedName name="市街化選択">項目一覧!$C$76</definedName>
    <definedName name="市街化選択2">項目一覧!$C$77</definedName>
    <definedName name="指定特定工程回数1">項目一覧!$C$157</definedName>
    <definedName name="指定特定工程回数2">項目一覧!$C$160</definedName>
    <definedName name="指定特定工程回数3">項目一覧!$C$163</definedName>
    <definedName name="指定特定工程内容1">項目一覧!$C$159</definedName>
    <definedName name="指定特定工程内容2">項目一覧!$C$162</definedName>
    <definedName name="指定特定工程内容3">項目一覧!$C$165</definedName>
    <definedName name="指定特定工程予定年月日1">項目一覧!$C$158</definedName>
    <definedName name="指定特定工程予定年月日2">項目一覧!$C$161</definedName>
    <definedName name="指定特定工程予定年月日3">項目一覧!$C$164</definedName>
    <definedName name="施工実担当メールアドレス">項目一覧!$C$172</definedName>
    <definedName name="施工者一覧">施工者登録!$B$2:$B$51</definedName>
    <definedName name="施工者営業所登録番号">項目一覧!$C$58</definedName>
    <definedName name="施工者営業所名">項目一覧!$C$59</definedName>
    <definedName name="施工者営業所名資格">項目一覧!$C$57</definedName>
    <definedName name="施工者営業所名登録種類">項目一覧!$C$56</definedName>
    <definedName name="施工者氏名">項目一覧!$C$55</definedName>
    <definedName name="施工者実FAX番号">項目一覧!$C$65</definedName>
    <definedName name="施工者実担当氏名">項目一覧!$C$63</definedName>
    <definedName name="施工者実電話番号">項目一覧!$C$64</definedName>
    <definedName name="施工者所在地">項目一覧!$C$61</definedName>
    <definedName name="施工者電話番号">項目一覧!$C$62</definedName>
    <definedName name="施工者郵便番号">項目一覧!$C$60</definedName>
    <definedName name="資格県">値一覧項目!$C$2:$C$17</definedName>
    <definedName name="主要用途区分">項目一覧!$C$113</definedName>
    <definedName name="主要用途区分2">項目一覧!$C$337</definedName>
    <definedName name="主要用途区分3">項目一覧!$C$339</definedName>
    <definedName name="主要用途備考">項目一覧!$C$115</definedName>
    <definedName name="主要用途表示">項目一覧!$C$114</definedName>
    <definedName name="主要用途表示2">項目一覧!$C$338</definedName>
    <definedName name="主要用途表示3">項目一覧!$C$340</definedName>
    <definedName name="受付支店名">項目一覧!$C$169</definedName>
    <definedName name="住居表示その他">項目一覧!$C$74</definedName>
    <definedName name="住居表示県">項目一覧!$C$72</definedName>
    <definedName name="住居表示市町">項目一覧!$C$73</definedName>
    <definedName name="床面積階数a4_1">項目一覧②!$F$25</definedName>
    <definedName name="床面積階数a4_2">項目一覧②!$F$275</definedName>
    <definedName name="床面積階数a4_3">項目一覧②!$F$525</definedName>
    <definedName name="床面積階数b4_1">項目一覧②!$F$26</definedName>
    <definedName name="床面積階数b4_2">項目一覧②!$F$276</definedName>
    <definedName name="床面積階数b4_3">項目一覧②!$F$526</definedName>
    <definedName name="床面積階数c4_1">項目一覧②!$F$27</definedName>
    <definedName name="床面積階数c4_2">項目一覧②!$F$277</definedName>
    <definedName name="床面積階数c4_3">項目一覧②!$F$527</definedName>
    <definedName name="床面積階数d4_1">項目一覧②!$F$28</definedName>
    <definedName name="床面積階数d4_2">項目一覧②!$F$278</definedName>
    <definedName name="床面積階数d4_3">項目一覧②!$F$528</definedName>
    <definedName name="床面積階数e4_1">項目一覧②!$F$29</definedName>
    <definedName name="床面積階数e4_2">項目一覧②!$F$279</definedName>
    <definedName name="床面積階数e4_3">項目一覧②!$F$529</definedName>
    <definedName name="床面積階数f4_1">項目一覧②!$F$30</definedName>
    <definedName name="床面積階数f4_2">項目一覧②!$F$280</definedName>
    <definedName name="床面積階数f4_3">項目一覧②!$F$530</definedName>
    <definedName name="床面積階数g4_1">項目一覧②!$F$31</definedName>
    <definedName name="床面積階数g4_2">項目一覧②!$F$281</definedName>
    <definedName name="床面積階数g4_3">項目一覧②!$F$531</definedName>
    <definedName name="床面積合計a4_1">項目一覧②!$F$46</definedName>
    <definedName name="床面積合計a4_2">項目一覧②!$F$296</definedName>
    <definedName name="床面積合計a4_3">項目一覧②!$F$546</definedName>
    <definedName name="床面積合計b4_1">項目一覧②!$F$47</definedName>
    <definedName name="床面積合計b4_2">項目一覧②!$F$297</definedName>
    <definedName name="床面積合計b4_3">項目一覧②!$F$547</definedName>
    <definedName name="床面積合計c4_1">項目一覧②!$F$48</definedName>
    <definedName name="床面積合計c4_2">項目一覧②!$F$298</definedName>
    <definedName name="床面積合計c4_3">項目一覧②!$F$548</definedName>
    <definedName name="床面積合計d4_1">項目一覧②!$F$49</definedName>
    <definedName name="床面積合計d4_2">項目一覧②!$F$299</definedName>
    <definedName name="床面積合計d4_3">項目一覧②!$F$549</definedName>
    <definedName name="床面積合計e4_1">項目一覧②!$F$50</definedName>
    <definedName name="床面積合計e4_2">項目一覧②!$F$300</definedName>
    <definedName name="床面積合計e4_3">項目一覧②!$F$550</definedName>
    <definedName name="床面積合計f4_1">項目一覧②!$F$51</definedName>
    <definedName name="床面積合計f4_2">項目一覧②!$F$301</definedName>
    <definedName name="床面積合計f4_3">項目一覧②!$F$551</definedName>
    <definedName name="床面積合計g4_1">項目一覧②!$F$52</definedName>
    <definedName name="床面積合計g4_2">項目一覧②!$F$302</definedName>
    <definedName name="床面積合計g4_3">項目一覧②!$F$552</definedName>
    <definedName name="床面積合計合計4_1">項目一覧②!$F$55</definedName>
    <definedName name="床面積合計合計4_2">項目一覧②!$F$305</definedName>
    <definedName name="床面積合計合計4_3">項目一覧②!$F$555</definedName>
    <definedName name="床面積申請以外a4_1">項目一覧②!$F$39</definedName>
    <definedName name="床面積申請以外a4_2">項目一覧②!$F$289</definedName>
    <definedName name="床面積申請以外a4_3">項目一覧②!$F$539</definedName>
    <definedName name="床面積申請以外b4_1">項目一覧②!$F$40</definedName>
    <definedName name="床面積申請以外b4_2">項目一覧②!$F$290</definedName>
    <definedName name="床面積申請以外b4_3">項目一覧②!$F$540</definedName>
    <definedName name="床面積申請以外c4_1">項目一覧②!$F$41</definedName>
    <definedName name="床面積申請以外c4_2">項目一覧②!$F$291</definedName>
    <definedName name="床面積申請以外c4_3">項目一覧②!$F$541</definedName>
    <definedName name="床面積申請以外d4_1">項目一覧②!$F$42</definedName>
    <definedName name="床面積申請以外d4_2">項目一覧②!$F$292</definedName>
    <definedName name="床面積申請以外d4_3">項目一覧②!$F$542</definedName>
    <definedName name="床面積申請以外e4_1">項目一覧②!$F$43</definedName>
    <definedName name="床面積申請以外e4_2">項目一覧②!$F$293</definedName>
    <definedName name="床面積申請以外e4_3">項目一覧②!$F$543</definedName>
    <definedName name="床面積申請以外f4_1">項目一覧②!$F$44</definedName>
    <definedName name="床面積申請以外f4_2">項目一覧②!$F$294</definedName>
    <definedName name="床面積申請以外f4_3">項目一覧②!$F$544</definedName>
    <definedName name="床面積申請以外g4_1">項目一覧②!$F$45</definedName>
    <definedName name="床面積申請以外g4_2">項目一覧②!$F$295</definedName>
    <definedName name="床面積申請以外g4_3">項目一覧②!$F$545</definedName>
    <definedName name="床面積申請以外合計4_1">項目一覧②!$F$54</definedName>
    <definedName name="床面積申請以外合計4_2">項目一覧②!$F$304</definedName>
    <definedName name="床面積申請以外合計4_3">項目一覧②!$F$554</definedName>
    <definedName name="床面積申請部分a4_1">項目一覧②!$F$32</definedName>
    <definedName name="床面積申請部分a4_2">項目一覧②!$F$282</definedName>
    <definedName name="床面積申請部分a4_3">項目一覧②!$F$532</definedName>
    <definedName name="床面積申請部分b4_1">項目一覧②!$F$33</definedName>
    <definedName name="床面積申請部分b4_2">項目一覧②!$F$283</definedName>
    <definedName name="床面積申請部分b4_3">項目一覧②!$F$533</definedName>
    <definedName name="床面積申請部分c4_1">項目一覧②!$F$34</definedName>
    <definedName name="床面積申請部分c4_2">項目一覧②!$F$284</definedName>
    <definedName name="床面積申請部分c4_3">項目一覧②!$F$534</definedName>
    <definedName name="床面積申請部分d4_1">項目一覧②!$F$35</definedName>
    <definedName name="床面積申請部分d4_2">項目一覧②!$F$285</definedName>
    <definedName name="床面積申請部分d4_3">項目一覧②!$F$535</definedName>
    <definedName name="床面積申請部分e4_1">項目一覧②!$F$36</definedName>
    <definedName name="床面積申請部分e4_2">項目一覧②!$F$286</definedName>
    <definedName name="床面積申請部分e4_3">項目一覧②!$F$536</definedName>
    <definedName name="床面積申請部分f4_1">項目一覧②!$F$37</definedName>
    <definedName name="床面積申請部分f4_2">項目一覧②!$F$287</definedName>
    <definedName name="床面積申請部分f4_3">項目一覧②!$F$537</definedName>
    <definedName name="床面積申請部分g4_1">項目一覧②!$F$38</definedName>
    <definedName name="床面積申請部分g4_2">項目一覧②!$F$288</definedName>
    <definedName name="床面積申請部分g4_3">項目一覧②!$F$538</definedName>
    <definedName name="床面積申請部分合計4_1">項目一覧②!$F$53</definedName>
    <definedName name="床面積申請部分合計4_2">項目一覧②!$F$303</definedName>
    <definedName name="床面積申請部分合計4_3">項目一覧②!$F$553</definedName>
    <definedName name="省エネ法確保計画の提出_区分">項目一覧!$C$349</definedName>
    <definedName name="省エネ法確保計画の提出_提出先会社名1">項目一覧!$C$350</definedName>
    <definedName name="省エネ法確保計画の提出_提出先会社名2">項目一覧!$C$352</definedName>
    <definedName name="省エネ法確保計画の提出_提出先所在地1">項目一覧!$C$351</definedName>
    <definedName name="省エネ法確保計画の提出_提出先所在地2">項目一覧!$C$353</definedName>
    <definedName name="省エネ法確保計画の提出_不要理由">項目一覧!$C$354</definedName>
    <definedName name="設計意見建築設備勤務先その他１">項目一覧!$C$232</definedName>
    <definedName name="設計意見建築設備勤務先その他２">項目一覧!$C$239</definedName>
    <definedName name="設計意見建築設備勤務先その他３">項目一覧!$C$246</definedName>
    <definedName name="設計意見建築設備氏名その他１">項目一覧!$C$231</definedName>
    <definedName name="設計意見建築設備氏名その他２">項目一覧!$C$238</definedName>
    <definedName name="設計意見建築設備氏名その他３">項目一覧!$C$245</definedName>
    <definedName name="設計意見建築設備所在地その他１">項目一覧!$C$234</definedName>
    <definedName name="設計意見建築設備所在地その他２">項目一覧!$C$241</definedName>
    <definedName name="設計意見建築設備所在地その他３">項目一覧!$C$248</definedName>
    <definedName name="設計意見建築設備設計図書">項目一覧!$C$42</definedName>
    <definedName name="設計意見建築設備設計図書その他１">項目一覧!$C$237</definedName>
    <definedName name="設計意見建築設備設計図書その他２">項目一覧!$C$244</definedName>
    <definedName name="設計意見建築設備設計図書その他３">項目一覧!$C$251</definedName>
    <definedName name="設計意見建築設備電話番号その他１">項目一覧!$C$235</definedName>
    <definedName name="設計意見建築設備電話番号その他２">項目一覧!$C$242</definedName>
    <definedName name="設計意見建築設備電話番号その他３">項目一覧!$C$249</definedName>
    <definedName name="設計意見建築設備登録番号">項目一覧!$C$41</definedName>
    <definedName name="設計意見建築設備登録番号１">項目一覧!$C$236</definedName>
    <definedName name="設計意見建築設備登録番号２">項目一覧!$C$243</definedName>
    <definedName name="設計意見建築設備登録番号３">項目一覧!$C$250</definedName>
    <definedName name="設計意見建築設備郵便番号その他１">項目一覧!$C$233</definedName>
    <definedName name="設計意見建築設備郵便番号その他２">項目一覧!$C$240</definedName>
    <definedName name="設計意見建築設備郵便番号その他３">項目一覧!$C$247</definedName>
    <definedName name="設計実担当メールアドレス">項目一覧!$C$171</definedName>
    <definedName name="設計者FAX番号">項目一覧!$C$34</definedName>
    <definedName name="設計者FAX番号その他１">項目一覧!$C$201</definedName>
    <definedName name="設計者FAX番号その他２">項目一覧!$C$215</definedName>
    <definedName name="設計者FAX番号その他３">項目一覧!$C$229</definedName>
    <definedName name="設計者作成した設計図書">項目一覧!$C$35</definedName>
    <definedName name="設計者作成した設計図書その他１">項目一覧!$C$202</definedName>
    <definedName name="設計者作成した設計図書その他２">項目一覧!$C$216</definedName>
    <definedName name="設計者作成した設計図書その他３">項目一覧!$C$230</definedName>
    <definedName name="設計者氏名">項目一覧!$C$25</definedName>
    <definedName name="設計者氏名その他１">項目一覧!$C$192</definedName>
    <definedName name="設計者氏名その他２">項目一覧!$C$206</definedName>
    <definedName name="設計者氏名その他３">項目一覧!$C$220</definedName>
    <definedName name="設計者資格">項目一覧!$C$22</definedName>
    <definedName name="設計者資格その他１">項目一覧!$C$189</definedName>
    <definedName name="設計者資格その他２">項目一覧!$C$203</definedName>
    <definedName name="設計者資格その他３">項目一覧!$C$217</definedName>
    <definedName name="設計者事務所登録番号">項目一覧!$C$29</definedName>
    <definedName name="設計者事務所登録番号その他１">項目一覧!$C$196</definedName>
    <definedName name="設計者事務所登録番号その他２">項目一覧!$C$210</definedName>
    <definedName name="設計者事務所登録番号その他３">項目一覧!$C$224</definedName>
    <definedName name="設計者事務所名">項目一覧!$C$30</definedName>
    <definedName name="設計者事務所名その他１">項目一覧!$C$197</definedName>
    <definedName name="設計者事務所名その他２">項目一覧!$C$211</definedName>
    <definedName name="設計者事務所名その他３">項目一覧!$C$225</definedName>
    <definedName name="設計者事務所名資格">項目一覧!$C$27</definedName>
    <definedName name="設計者事務所名資格その他１">項目一覧!$C$194</definedName>
    <definedName name="設計者事務所名資格その他２">項目一覧!$C$208</definedName>
    <definedName name="設計者事務所名資格その他３">項目一覧!$C$222</definedName>
    <definedName name="設計者事務所名登録種類">項目一覧!$C$28</definedName>
    <definedName name="設計者事務所名登録種類その他１">項目一覧!$C$195</definedName>
    <definedName name="設計者事務所名登録種類その他２">項目一覧!$C$209</definedName>
    <definedName name="設計者事務所名登録種類その他３">項目一覧!$C$223</definedName>
    <definedName name="設計者実担当氏名">項目一覧!$C$26</definedName>
    <definedName name="設計者実担当氏名その他１">項目一覧!$C$193</definedName>
    <definedName name="設計者実担当氏名その他２">項目一覧!$C$207</definedName>
    <definedName name="設計者実担当氏名その他３">項目一覧!$C$221</definedName>
    <definedName name="設計者所在地">項目一覧!$C$32</definedName>
    <definedName name="設計者所在地その他１">項目一覧!$C$199</definedName>
    <definedName name="設計者所在地その他２">項目一覧!$C$213</definedName>
    <definedName name="設計者所在地その他３">項目一覧!$C$227</definedName>
    <definedName name="設計者電話番号">項目一覧!$C$33</definedName>
    <definedName name="設計者電話番号その他１">項目一覧!$C$200</definedName>
    <definedName name="設計者電話番号その他２">項目一覧!$C$214</definedName>
    <definedName name="設計者電話番号その他３">項目一覧!$C$228</definedName>
    <definedName name="設計者登録種類">項目一覧!$C$23</definedName>
    <definedName name="設計者登録種類その他１">項目一覧!$C$190</definedName>
    <definedName name="設計者登録種類その他２">項目一覧!$C$204</definedName>
    <definedName name="設計者登録種類その他３">項目一覧!$C$218</definedName>
    <definedName name="設計者登録番号">項目一覧!$C$24</definedName>
    <definedName name="設計者登録番号その他１">項目一覧!$C$191</definedName>
    <definedName name="設計者登録番号その他２">項目一覧!$C$205</definedName>
    <definedName name="設計者登録番号その他３">項目一覧!$C$219</definedName>
    <definedName name="設計者郵便番号">項目一覧!$C$31</definedName>
    <definedName name="設計者郵便番号その他１">項目一覧!$C$198</definedName>
    <definedName name="設計者郵便番号その他２">項目一覧!$C$212</definedName>
    <definedName name="設計者郵便番号その他３">項目一覧!$C$226</definedName>
    <definedName name="設備の種類4_1">項目一覧②!$F$19</definedName>
    <definedName name="設備の種類4_2">項目一覧②!$F$269</definedName>
    <definedName name="設備の種類4_3">項目一覧②!$F$519</definedName>
    <definedName name="耐火建築物4_1">項目一覧②!$F$11</definedName>
    <definedName name="耐火建築物4_2">項目一覧②!$F$261</definedName>
    <definedName name="耐火建築物4_3">項目一覧②!$F$511</definedName>
    <definedName name="耐火建築物その他4_1">項目一覧②!$F$12</definedName>
    <definedName name="耐火建築物その他4_2">項目一覧②!$F$262</definedName>
    <definedName name="耐火建築物その他4_3">項目一覧②!$F$512</definedName>
    <definedName name="代理者FAX番号">項目一覧!$C$20</definedName>
    <definedName name="代理者氏名">項目一覧!$C$12</definedName>
    <definedName name="代理者資格">項目一覧!$C$9</definedName>
    <definedName name="代理者事務所登録番号">項目一覧!$C$15</definedName>
    <definedName name="代理者事務所名">項目一覧!$C$16</definedName>
    <definedName name="代理者事務所名資格">項目一覧!$C$13</definedName>
    <definedName name="代理者事務所名登録種類">項目一覧!$C$14</definedName>
    <definedName name="代理者所在地">項目一覧!$C$18</definedName>
    <definedName name="代理者電話番号">項目一覧!$C$19</definedName>
    <definedName name="代理者登録種類">項目一覧!$C$10</definedName>
    <definedName name="代理者登録番号">項目一覧!$C$11</definedName>
    <definedName name="代理者郵便番号">項目一覧!$C$17</definedName>
    <definedName name="大臣認定番号6_1">項目一覧②!$F$769</definedName>
    <definedName name="大臣認定番号6_2">項目一覧②!$F$790</definedName>
    <definedName name="大臣認定番号6_3">項目一覧②!$F$811</definedName>
    <definedName name="第５６条７項特例の区分">項目一覧!$C$153</definedName>
    <definedName name="第５６条７項特例有無">項目一覧!$C$152</definedName>
    <definedName name="担当者氏名">担当者登録!$B$2:$B$51</definedName>
    <definedName name="地下階数申請建築物">項目一覧!$C$144</definedName>
    <definedName name="地下階数他の建築物">項目一覧!$C$145</definedName>
    <definedName name="地上階数申請建築物">項目一覧!$C$142</definedName>
    <definedName name="地上階数他の建築物">項目一覧!$C$143</definedName>
    <definedName name="地名地番その他">項目一覧!$C$71</definedName>
    <definedName name="地名地番県">項目一覧!$C$69</definedName>
    <definedName name="地名地番市町">項目一覧!$C$70</definedName>
    <definedName name="柱の小径5_1_1">項目一覧②!$F$65</definedName>
    <definedName name="柱の小径5_1_2">項目一覧②!$F$92</definedName>
    <definedName name="柱の小径5_1_3">項目一覧②!$F$119</definedName>
    <definedName name="柱の小径5_1_4">項目一覧②!$F$146</definedName>
    <definedName name="柱の小径5_1_5">項目一覧②!$F$173</definedName>
    <definedName name="柱の小径5_1_6">項目一覧②!$F$200</definedName>
    <definedName name="柱の小径5_1_7">項目一覧②!$F$227</definedName>
    <definedName name="柱の小径5_2_1">項目一覧②!$F$315</definedName>
    <definedName name="柱の小径5_2_2">項目一覧②!$F$342</definedName>
    <definedName name="柱の小径5_2_3">項目一覧②!$F$369</definedName>
    <definedName name="柱の小径5_2_4">項目一覧②!$F$396</definedName>
    <definedName name="柱の小径5_2_5">項目一覧②!$F$423</definedName>
    <definedName name="柱の小径5_2_6">項目一覧②!$F$450</definedName>
    <definedName name="柱の小径5_2_7">項目一覧②!$F$477</definedName>
    <definedName name="柱の小径5_3_1">項目一覧②!$F$565</definedName>
    <definedName name="柱の小径5_3_2">項目一覧②!$F$592</definedName>
    <definedName name="柱の小径5_3_3">項目一覧②!$F$619</definedName>
    <definedName name="柱の小径5_3_4">項目一覧②!$F$646</definedName>
    <definedName name="柱の小径5_3_5">項目一覧②!$F$673</definedName>
    <definedName name="柱の小径5_3_6">項目一覧②!$F$700</definedName>
    <definedName name="柱の小径5_3_7">項目一覧②!$F$727</definedName>
    <definedName name="都市計画区域内外">項目一覧!$C$75</definedName>
    <definedName name="棟番号4_1">項目一覧②!$F$2</definedName>
    <definedName name="棟番号4_2">項目一覧②!$F$252</definedName>
    <definedName name="棟番号4_3">項目一覧②!$F$502</definedName>
    <definedName name="当該認定形式認定番号14_1">項目一覧②!$F$23</definedName>
    <definedName name="当該認定形式認定番号14_2">項目一覧②!$F$273</definedName>
    <definedName name="当該認定形式認定番号14_3">項目一覧②!$F$523</definedName>
    <definedName name="当該認定形式認定番号24_1">項目一覧②!$F$24</definedName>
    <definedName name="当該認定形式認定番号24_2">項目一覧②!$F$274</definedName>
    <definedName name="当該認定形式認定番号24_3">項目一覧②!$F$524</definedName>
    <definedName name="同一敷地内他の建築数">項目一覧!$C$139</definedName>
    <definedName name="道路接道">項目一覧!$C$87</definedName>
    <definedName name="道路幅員">項目一覧!$C$86</definedName>
    <definedName name="特定計算基準6_1">項目一覧②!$F$760</definedName>
    <definedName name="特定計算基準6_2">項目一覧②!$F$781</definedName>
    <definedName name="特定計算基準6_3">項目一覧②!$F$802</definedName>
    <definedName name="特定増改築計算基準6_1">項目一覧②!$F$761</definedName>
    <definedName name="特定増改築計算基準6_2">項目一覧②!$F$782</definedName>
    <definedName name="特定増改築計算基準6_3">項目一覧②!$F$803</definedName>
    <definedName name="特定天井有無5_1_1">項目一覧②!$F$69</definedName>
    <definedName name="特定天井有無5_1_2">項目一覧②!$F$96</definedName>
    <definedName name="特定天井有無5_1_3">項目一覧②!$F$123</definedName>
    <definedName name="特定天井有無5_1_4">項目一覧②!$F$150</definedName>
    <definedName name="特定天井有無5_1_5">項目一覧②!$F$177</definedName>
    <definedName name="特定天井有無5_1_6">項目一覧②!$F$204</definedName>
    <definedName name="特定天井有無5_1_7">項目一覧②!$F$231</definedName>
    <definedName name="特定天井有無5_2_1">項目一覧②!$F$319</definedName>
    <definedName name="特定天井有無5_2_2">項目一覧②!$F$346</definedName>
    <definedName name="特定天井有無5_2_3">項目一覧②!$F$373</definedName>
    <definedName name="特定天井有無5_2_4">項目一覧②!$F$400</definedName>
    <definedName name="特定天井有無5_2_5">項目一覧②!$F$427</definedName>
    <definedName name="特定天井有無5_2_6">項目一覧②!$F$454</definedName>
    <definedName name="特定天井有無5_2_7">項目一覧②!$F$481</definedName>
    <definedName name="特定天井有無5_3_1">項目一覧②!$F$569</definedName>
    <definedName name="特定天井有無5_3_2">項目一覧②!$F$596</definedName>
    <definedName name="特定天井有無5_3_3">項目一覧②!$F$623</definedName>
    <definedName name="特定天井有無5_3_4">項目一覧②!$F$650</definedName>
    <definedName name="特定天井有無5_3_5">項目一覧②!$F$677</definedName>
    <definedName name="特定天井有無5_3_6">項目一覧②!$F$704</definedName>
    <definedName name="特定天井有無5_3_7">項目一覧②!$F$731</definedName>
    <definedName name="特例適用有無14_1">項目一覧②!$F$20</definedName>
    <definedName name="特例適用有無14_2">項目一覧②!$F$270</definedName>
    <definedName name="特例適用有無14_3">項目一覧②!$F$520</definedName>
    <definedName name="特例適用有無24_1">項目一覧②!$F$21</definedName>
    <definedName name="特例適用有無24_2">項目一覧②!$F$271</definedName>
    <definedName name="特例適用有無24_3">項目一覧②!$F$521</definedName>
    <definedName name="番号5_1_1">項目一覧②!$F$63</definedName>
    <definedName name="番号5_1_2">項目一覧②!$F$90</definedName>
    <definedName name="番号5_1_3">項目一覧②!$F$117</definedName>
    <definedName name="番号5_1_4">項目一覧②!$F$144</definedName>
    <definedName name="番号5_1_5">項目一覧②!$F$171</definedName>
    <definedName name="番号5_1_6">項目一覧②!$F$198</definedName>
    <definedName name="番号5_1_7">項目一覧②!$F$225</definedName>
    <definedName name="番号5_2_1">項目一覧②!$F$313</definedName>
    <definedName name="番号5_2_2">項目一覧②!$F$340</definedName>
    <definedName name="番号5_2_3">項目一覧②!$F$367</definedName>
    <definedName name="番号5_2_4">項目一覧②!$F$394</definedName>
    <definedName name="番号5_2_5">項目一覧②!$F$421</definedName>
    <definedName name="番号5_2_6">項目一覧②!$F$448</definedName>
    <definedName name="番号5_2_7">項目一覧②!$F$475</definedName>
    <definedName name="番号5_3_1">項目一覧②!$F$563</definedName>
    <definedName name="番号5_3_2">項目一覧②!$F$590</definedName>
    <definedName name="番号5_3_3">項目一覧②!$F$617</definedName>
    <definedName name="番号5_3_4">項目一覧②!$F$644</definedName>
    <definedName name="番号5_3_5">項目一覧②!$F$671</definedName>
    <definedName name="番号5_3_6">項目一覧②!$F$698</definedName>
    <definedName name="番号5_3_7">項目一覧②!$F$725</definedName>
    <definedName name="番号6_1">項目一覧②!$F$752</definedName>
    <definedName name="番号6_2">項目一覧②!$F$773</definedName>
    <definedName name="番号6_3">項目一覧②!$F$794</definedName>
    <definedName name="備考">項目一覧!$C$167</definedName>
    <definedName name="備考4_1">項目一覧②!$F$62</definedName>
    <definedName name="備考4_2">項目一覧②!$F$312</definedName>
    <definedName name="備考4_3">項目一覧②!$F$562</definedName>
    <definedName name="備考5_1_1">項目一覧②!$F$89</definedName>
    <definedName name="備考5_1_2">項目一覧②!$F$116</definedName>
    <definedName name="備考5_1_3">項目一覧②!$F$143</definedName>
    <definedName name="備考5_1_4">項目一覧②!$F$170</definedName>
    <definedName name="備考5_1_5">項目一覧②!$F$197</definedName>
    <definedName name="備考5_1_6">項目一覧②!$F$224</definedName>
    <definedName name="備考5_1_7">項目一覧②!$F$251</definedName>
    <definedName name="備考5_2_1">項目一覧②!$F$339</definedName>
    <definedName name="備考5_2_2">項目一覧②!$F$366</definedName>
    <definedName name="備考5_2_3">項目一覧②!$F$393</definedName>
    <definedName name="備考5_2_4">項目一覧②!$F$420</definedName>
    <definedName name="備考5_2_5">項目一覧②!$F$447</definedName>
    <definedName name="備考5_2_6">項目一覧②!$F$474</definedName>
    <definedName name="備考5_2_7">項目一覧②!$F$501</definedName>
    <definedName name="備考5_3_1">項目一覧②!$F$589</definedName>
    <definedName name="備考5_3_2">項目一覧②!$F$616</definedName>
    <definedName name="備考5_3_3">項目一覧②!$F$643</definedName>
    <definedName name="備考5_3_4">項目一覧②!$F$670</definedName>
    <definedName name="備考5_3_5">項目一覧②!$F$697</definedName>
    <definedName name="備考5_3_6">項目一覧②!$F$724</definedName>
    <definedName name="備考5_3_7">項目一覧②!$F$751</definedName>
    <definedName name="備考6_1">項目一覧②!$F$772</definedName>
    <definedName name="備考6_2">項目一覧②!$F$793</definedName>
    <definedName name="備考6_3">項目一覧②!$F$814</definedName>
    <definedName name="敷地備考">項目一覧!$C$112</definedName>
    <definedName name="敷地面積a">項目一覧!$C$88</definedName>
    <definedName name="敷地面積a壁面後退部分">項目一覧!$C$92</definedName>
    <definedName name="敷地面積b">項目一覧!$C$89</definedName>
    <definedName name="敷地面積b壁面後退部分">項目一覧!$C$93</definedName>
    <definedName name="敷地面積c">項目一覧!$C$90</definedName>
    <definedName name="敷地面積c壁面後退部分">項目一覧!$C$94</definedName>
    <definedName name="敷地面積d">項目一覧!$C$91</definedName>
    <definedName name="敷地面積d壁面後退部分">項目一覧!$C$95</definedName>
    <definedName name="敷地面積の合計">項目一覧!$C$108</definedName>
    <definedName name="便所の種類4_1">項目一覧②!$F$60</definedName>
    <definedName name="便所の種類4_2">項目一覧②!$F$310</definedName>
    <definedName name="便所の種類4_3">項目一覧②!$F$560</definedName>
    <definedName name="防火地域1">項目一覧!$C$78</definedName>
    <definedName name="防火地域2">項目一覧!$C$79</definedName>
    <definedName name="容積率">項目一覧!$C$137</definedName>
    <definedName name="容積率a">項目一覧!$C$100</definedName>
    <definedName name="容積率b">項目一覧!$C$101</definedName>
    <definedName name="容積率c">項目一覧!$C$102</definedName>
    <definedName name="容積率d">項目一覧!$C$103</definedName>
    <definedName name="容積率延べ面積">項目一覧!$C$136</definedName>
    <definedName name="用途区分a4_1">項目一覧②!$F$3</definedName>
    <definedName name="用途区分a4_2">項目一覧②!$F$253</definedName>
    <definedName name="用途区分a4_3">項目一覧②!$F$503</definedName>
    <definedName name="用途区分b4_1">項目一覧②!$F$4</definedName>
    <definedName name="用途区分b4_2">項目一覧②!$F$255</definedName>
    <definedName name="用途区分b4_3">項目一覧②!$F$504</definedName>
    <definedName name="用途区分c4_1">項目一覧②!$F$5</definedName>
    <definedName name="用途区分c4_2">項目一覧②!$F$257</definedName>
    <definedName name="用途区分c4_3">項目一覧②!$F$505</definedName>
    <definedName name="用途地域a">項目一覧!$C$96</definedName>
    <definedName name="用途地域b">項目一覧!$C$97</definedName>
    <definedName name="用途地域c">項目一覧!$C$98</definedName>
    <definedName name="用途地域d">項目一覧!$C$99</definedName>
    <definedName name="用途表示a4_1">項目一覧②!$F$6</definedName>
    <definedName name="用途表示a4_2">項目一覧②!$F$254</definedName>
    <definedName name="用途表示a4_3">項目一覧②!$F$506</definedName>
    <definedName name="用途表示b4_1">項目一覧②!$F$7</definedName>
    <definedName name="用途表示b4_2">項目一覧②!$F$256</definedName>
    <definedName name="用途表示b4_3">項目一覧②!$F$507</definedName>
    <definedName name="用途表示c4_1">項目一覧②!$F$8</definedName>
    <definedName name="用途表示c4_2">項目一覧②!$F$258</definedName>
    <definedName name="用途表示c4_3">項目一覧②!$F$508</definedName>
    <definedName name="用途別床面積イ5_1_1">項目一覧②!$F$82</definedName>
    <definedName name="用途別床面積イ5_1_2">項目一覧②!$F$109</definedName>
    <definedName name="用途別床面積イ5_1_3">項目一覧②!$F$136</definedName>
    <definedName name="用途別床面積イ5_1_4">項目一覧②!$F$163</definedName>
    <definedName name="用途別床面積イ5_1_5">項目一覧②!$F$190</definedName>
    <definedName name="用途別床面積イ5_1_6">項目一覧②!$F$217</definedName>
    <definedName name="用途別床面積イ5_1_7">項目一覧②!$F$244</definedName>
    <definedName name="用途別床面積イ5_2_1">項目一覧②!$F$332</definedName>
    <definedName name="用途別床面積イ5_2_2">項目一覧②!$F$359</definedName>
    <definedName name="用途別床面積イ5_2_3">項目一覧②!$F$386</definedName>
    <definedName name="用途別床面積イ5_2_4">項目一覧②!$F$413</definedName>
    <definedName name="用途別床面積イ5_2_5">項目一覧②!$F$440</definedName>
    <definedName name="用途別床面積イ5_2_6">項目一覧②!$F$467</definedName>
    <definedName name="用途別床面積イ5_2_7">項目一覧②!$F$494</definedName>
    <definedName name="用途別床面積イ5_3_1">項目一覧②!$F$582</definedName>
    <definedName name="用途別床面積イ5_3_2">項目一覧②!$F$609</definedName>
    <definedName name="用途別床面積イ5_3_3">項目一覧②!$F$636</definedName>
    <definedName name="用途別床面積イ5_3_4">項目一覧②!$F$663</definedName>
    <definedName name="用途別床面積イ5_3_5">項目一覧②!$F$690</definedName>
    <definedName name="用途別床面積イ5_3_6">項目一覧②!$F$717</definedName>
    <definedName name="用途別床面積イ5_3_7">項目一覧②!$F$744</definedName>
    <definedName name="用途別床面積ニ5_1_1">項目一覧②!$F$85</definedName>
    <definedName name="用途別床面積ニ5_1_2">項目一覧②!$F$112</definedName>
    <definedName name="用途別床面積ニ5_1_3">項目一覧②!$F$139</definedName>
    <definedName name="用途別床面積ニ5_1_4">項目一覧②!$F$166</definedName>
    <definedName name="用途別床面積ニ5_1_5">項目一覧②!$F$193</definedName>
    <definedName name="用途別床面積ニ5_1_6">項目一覧②!$F$220</definedName>
    <definedName name="用途別床面積ニ5_1_7">項目一覧②!$F$247</definedName>
    <definedName name="用途別床面積ニ5_2_1">項目一覧②!$F$335</definedName>
    <definedName name="用途別床面積ニ5_2_2">項目一覧②!$F$362</definedName>
    <definedName name="用途別床面積ニ5_2_3">項目一覧②!$F$389</definedName>
    <definedName name="用途別床面積ニ5_2_4">項目一覧②!$F$416</definedName>
    <definedName name="用途別床面積ニ5_2_5">項目一覧②!$F$443</definedName>
    <definedName name="用途別床面積ニ5_2_6">項目一覧②!$F$470</definedName>
    <definedName name="用途別床面積ニ5_2_7">項目一覧②!$F$497</definedName>
    <definedName name="用途別床面積ニ5_3_1">項目一覧②!$F$612</definedName>
    <definedName name="用途別床面積ニ5_3_3">項目一覧②!$F$639</definedName>
    <definedName name="用途別床面積ニ5_3_4">項目一覧②!$F$666</definedName>
    <definedName name="用途別床面積ニ5_3_5">項目一覧②!$F$693</definedName>
    <definedName name="用途別床面積ニ5_3_6">項目一覧②!$F$720</definedName>
    <definedName name="用途別床面積ニ5_3_7">項目一覧②!$F$747</definedName>
    <definedName name="用途別床面積ハ5_1_1">項目一覧②!$F$84</definedName>
    <definedName name="用途別床面積ハ5_1_2">項目一覧②!$F$111</definedName>
    <definedName name="用途別床面積ハ5_1_3">項目一覧②!$F$138</definedName>
    <definedName name="用途別床面積ハ5_1_4">項目一覧②!$F$165</definedName>
    <definedName name="用途別床面積ハ5_1_5">項目一覧②!$F$192</definedName>
    <definedName name="用途別床面積ハ5_1_6">項目一覧②!$F$219</definedName>
    <definedName name="用途別床面積ハ5_1_7">項目一覧②!$F$246</definedName>
    <definedName name="用途別床面積ハ5_2_1">項目一覧②!$F$334</definedName>
    <definedName name="用途別床面積ハ5_2_2">項目一覧②!$F$361</definedName>
    <definedName name="用途別床面積ハ5_2_3">項目一覧②!$F$388</definedName>
    <definedName name="用途別床面積ハ5_2_4">項目一覧②!$F$415</definedName>
    <definedName name="用途別床面積ハ5_2_5">項目一覧②!$F$442</definedName>
    <definedName name="用途別床面積ハ5_2_6">項目一覧②!$F$469</definedName>
    <definedName name="用途別床面積ハ5_2_7">項目一覧②!$F$496</definedName>
    <definedName name="用途別床面積ハ5_3_1">項目一覧②!$F$611</definedName>
    <definedName name="用途別床面積ハ5_3_3">項目一覧②!$F$638</definedName>
    <definedName name="用途別床面積ハ5_3_4">項目一覧②!$F$665</definedName>
    <definedName name="用途別床面積ハ5_3_5">項目一覧②!$F$692</definedName>
    <definedName name="用途別床面積ハ5_3_6">項目一覧②!$F$719</definedName>
    <definedName name="用途別床面積ハ5_3_7">項目一覧②!$F$746</definedName>
    <definedName name="用途別床面積ヘ5_1_1">項目一覧②!$F$87</definedName>
    <definedName name="用途別床面積ヘ5_1_2">項目一覧②!$F$114</definedName>
    <definedName name="用途別床面積ヘ5_1_3">項目一覧②!$F$141</definedName>
    <definedName name="用途別床面積ヘ5_1_4">項目一覧②!$F$168</definedName>
    <definedName name="用途別床面積ヘ5_1_5">項目一覧②!$F$195</definedName>
    <definedName name="用途別床面積ヘ5_1_6">項目一覧②!$F$222</definedName>
    <definedName name="用途別床面積ヘ5_1_7">項目一覧②!$F$249</definedName>
    <definedName name="用途別床面積ヘ5_2_1">項目一覧②!$F$337</definedName>
    <definedName name="用途別床面積ヘ5_2_2">項目一覧②!$F$364</definedName>
    <definedName name="用途別床面積ヘ5_2_3">項目一覧②!$F$391</definedName>
    <definedName name="用途別床面積ヘ5_2_4">項目一覧②!$F$418</definedName>
    <definedName name="用途別床面積ヘ5_2_5">項目一覧②!$F$445</definedName>
    <definedName name="用途別床面積ヘ5_2_6">項目一覧②!$F$472</definedName>
    <definedName name="用途別床面積ヘ5_2_7">項目一覧②!$F$499</definedName>
    <definedName name="用途別床面積ヘ5_3_1">項目一覧②!$F$614</definedName>
    <definedName name="用途別床面積ヘ5_3_3">項目一覧②!$F$641</definedName>
    <definedName name="用途別床面積ヘ5_3_4">項目一覧②!$F$668</definedName>
    <definedName name="用途別床面積ヘ5_3_5">項目一覧②!$F$695</definedName>
    <definedName name="用途別床面積ヘ5_3_6">項目一覧②!$F$722</definedName>
    <definedName name="用途別床面積ヘ5_3_7">項目一覧②!$F$749</definedName>
    <definedName name="用途別床面積ホ5_1_1">項目一覧②!$F$86</definedName>
    <definedName name="用途別床面積ホ5_1_2">項目一覧②!$F$113</definedName>
    <definedName name="用途別床面積ホ5_1_3">項目一覧②!$F$140</definedName>
    <definedName name="用途別床面積ホ5_1_4">項目一覧②!$F$167</definedName>
    <definedName name="用途別床面積ホ5_1_5">項目一覧②!$F$194</definedName>
    <definedName name="用途別床面積ホ5_1_6">項目一覧②!$F$221</definedName>
    <definedName name="用途別床面積ホ5_1_7">項目一覧②!$F$248</definedName>
    <definedName name="用途別床面積ホ5_2_1">項目一覧②!$F$336</definedName>
    <definedName name="用途別床面積ホ5_2_2">項目一覧②!$F$363</definedName>
    <definedName name="用途別床面積ホ5_2_3">項目一覧②!$F$390</definedName>
    <definedName name="用途別床面積ホ5_2_4">項目一覧②!$F$417</definedName>
    <definedName name="用途別床面積ホ5_2_5">項目一覧②!$F$444</definedName>
    <definedName name="用途別床面積ホ5_2_6">項目一覧②!$F$471</definedName>
    <definedName name="用途別床面積ホ5_2_7">項目一覧②!$F$498</definedName>
    <definedName name="用途別床面積ホ5_3_1">項目一覧②!$F$613</definedName>
    <definedName name="用途別床面積ホ5_3_3">項目一覧②!$F$640</definedName>
    <definedName name="用途別床面積ホ5_3_4">項目一覧②!$F$667</definedName>
    <definedName name="用途別床面積ホ5_3_5">項目一覧②!$F$694</definedName>
    <definedName name="用途別床面積ホ5_3_6">項目一覧②!$F$721</definedName>
    <definedName name="用途別床面積ホ5_3_7">項目一覧②!$F$748</definedName>
    <definedName name="用途別床面積ロ5_1_1">項目一覧②!$F$83</definedName>
    <definedName name="用途別床面積ロ5_1_2">項目一覧②!$F$110</definedName>
    <definedName name="用途別床面積ロ5_1_3">項目一覧②!$F$137</definedName>
    <definedName name="用途別床面積ロ5_1_4">項目一覧②!$F$164</definedName>
    <definedName name="用途別床面積ロ5_1_5">項目一覧②!$F$191</definedName>
    <definedName name="用途別床面積ロ5_1_6">項目一覧②!$F$218</definedName>
    <definedName name="用途別床面積ロ5_1_7">項目一覧②!$F$245</definedName>
    <definedName name="用途別床面積ロ5_2_1">項目一覧②!$F$333</definedName>
    <definedName name="用途別床面積ロ5_2_2">項目一覧②!$F$360</definedName>
    <definedName name="用途別床面積ロ5_2_3">項目一覧②!$F$387</definedName>
    <definedName name="用途別床面積ロ5_2_4">項目一覧②!$F$414</definedName>
    <definedName name="用途別床面積ロ5_2_5">項目一覧②!$F$441</definedName>
    <definedName name="用途別床面積ロ5_2_6">項目一覧②!$F$468</definedName>
    <definedName name="用途別床面積ロ5_2_7">項目一覧②!$F$495</definedName>
    <definedName name="用途別床面積ロ5_3_1">項目一覧②!$F$610</definedName>
    <definedName name="用途別床面積ロ5_3_3">項目一覧②!$F$637</definedName>
    <definedName name="用途別床面積ロ5_3_4">項目一覧②!$F$664</definedName>
    <definedName name="用途別床面積ロ5_3_5">項目一覧②!$F$691</definedName>
    <definedName name="用途別床面積ロ5_3_6">項目一覧②!$F$718</definedName>
    <definedName name="用途別床面積ロ5_3_7">項目一覧②!$F$745</definedName>
    <definedName name="用途別床面積区分イ5_1_1">項目一覧②!$F$70</definedName>
    <definedName name="用途別床面積区分イ5_1_2">項目一覧②!$F$97</definedName>
    <definedName name="用途別床面積区分イ5_1_3">項目一覧②!$F$124</definedName>
    <definedName name="用途別床面積区分イ5_1_4">項目一覧②!$F$151</definedName>
    <definedName name="用途別床面積区分イ5_1_5">項目一覧②!$F$178</definedName>
    <definedName name="用途別床面積区分イ5_1_6">項目一覧②!$F$205</definedName>
    <definedName name="用途別床面積区分イ5_1_7">項目一覧②!$F$232</definedName>
    <definedName name="用途別床面積区分イ5_2_1">項目一覧②!$F$320</definedName>
    <definedName name="用途別床面積区分イ5_2_2">項目一覧②!$F$347</definedName>
    <definedName name="用途別床面積区分イ5_2_3">項目一覧②!$F$374</definedName>
    <definedName name="用途別床面積区分イ5_2_4">項目一覧②!$F$401</definedName>
    <definedName name="用途別床面積区分イ5_2_5">項目一覧②!$F$428</definedName>
    <definedName name="用途別床面積区分イ5_2_6">項目一覧②!$F$455</definedName>
    <definedName name="用途別床面積区分イ5_2_7">項目一覧②!$F$482</definedName>
    <definedName name="用途別床面積区分イ5_3_1">項目一覧②!$F$570</definedName>
    <definedName name="用途別床面積区分イ5_3_2">項目一覧②!$F$597</definedName>
    <definedName name="用途別床面積区分イ5_3_3">項目一覧②!$F$624</definedName>
    <definedName name="用途別床面積区分イ5_3_4">項目一覧②!$F$651</definedName>
    <definedName name="用途別床面積区分イ5_3_5">項目一覧②!$F$678</definedName>
    <definedName name="用途別床面積区分イ5_3_6">項目一覧②!$F$705</definedName>
    <definedName name="用途別床面積区分イ5_3_7">項目一覧②!$F$732</definedName>
    <definedName name="用途別床面積区分ニ5_1_1">項目一覧②!$F$73</definedName>
    <definedName name="用途別床面積区分ニ5_1_2">項目一覧②!$F$100</definedName>
    <definedName name="用途別床面積区分ニ5_1_3">項目一覧②!$F$127</definedName>
    <definedName name="用途別床面積区分ニ5_1_4">項目一覧②!$F$154</definedName>
    <definedName name="用途別床面積区分ニ5_1_5">項目一覧②!$F$181</definedName>
    <definedName name="用途別床面積区分ニ5_1_6">項目一覧②!$F$208</definedName>
    <definedName name="用途別床面積区分ニ5_1_7">項目一覧②!$F$235</definedName>
    <definedName name="用途別床面積区分ニ5_2_1">項目一覧②!$F$323</definedName>
    <definedName name="用途別床面積区分ニ5_2_2">項目一覧②!$F$350</definedName>
    <definedName name="用途別床面積区分ニ5_2_3">項目一覧②!$F$377</definedName>
    <definedName name="用途別床面積区分ニ5_2_4">項目一覧②!$F$404</definedName>
    <definedName name="用途別床面積区分ニ5_2_5">項目一覧②!$F$431</definedName>
    <definedName name="用途別床面積区分ニ5_2_6">項目一覧②!$F$458</definedName>
    <definedName name="用途別床面積区分ニ5_2_7">項目一覧②!$F$485</definedName>
    <definedName name="用途別床面積区分ニ5_3_1">項目一覧②!$F$600</definedName>
    <definedName name="用途別床面積区分ニ5_3_3">項目一覧②!$F$627</definedName>
    <definedName name="用途別床面積区分ニ5_3_4">項目一覧②!$F$654</definedName>
    <definedName name="用途別床面積区分ニ5_3_5">項目一覧②!$F$681</definedName>
    <definedName name="用途別床面積区分ニ5_3_6">項目一覧②!$F$708</definedName>
    <definedName name="用途別床面積区分ニ5_3_7">項目一覧②!$F$735</definedName>
    <definedName name="用途別床面積区分ハ5_1_1">項目一覧②!$F$72</definedName>
    <definedName name="用途別床面積区分ハ5_1_2">項目一覧②!$F$99</definedName>
    <definedName name="用途別床面積区分ハ5_1_3">項目一覧②!$F$126</definedName>
    <definedName name="用途別床面積区分ハ5_1_4">項目一覧②!$F$153</definedName>
    <definedName name="用途別床面積区分ハ5_1_5">項目一覧②!$F$180</definedName>
    <definedName name="用途別床面積区分ハ5_1_6">項目一覧②!$F$207</definedName>
    <definedName name="用途別床面積区分ハ5_1_7">項目一覧②!$F$234</definedName>
    <definedName name="用途別床面積区分ハ5_2_1">項目一覧②!$F$322</definedName>
    <definedName name="用途別床面積区分ハ5_2_2">項目一覧②!$F$349</definedName>
    <definedName name="用途別床面積区分ハ5_2_3">項目一覧②!$F$376</definedName>
    <definedName name="用途別床面積区分ハ5_2_4">項目一覧②!$F$403</definedName>
    <definedName name="用途別床面積区分ハ5_2_5">項目一覧②!$F$430</definedName>
    <definedName name="用途別床面積区分ハ5_2_6">項目一覧②!$F$457</definedName>
    <definedName name="用途別床面積区分ハ5_2_7">項目一覧②!$F$484</definedName>
    <definedName name="用途別床面積区分ハ5_3_1">項目一覧②!$F$599</definedName>
    <definedName name="用途別床面積区分ハ5_3_3">項目一覧②!$F$626</definedName>
    <definedName name="用途別床面積区分ハ5_3_4">項目一覧②!$F$653</definedName>
    <definedName name="用途別床面積区分ハ5_3_5">項目一覧②!$F$680</definedName>
    <definedName name="用途別床面積区分ハ5_3_6">項目一覧②!$F$707</definedName>
    <definedName name="用途別床面積区分ハ5_3_7">項目一覧②!$F$734</definedName>
    <definedName name="用途別床面積区分ヘ5_1_1">項目一覧②!$F$75</definedName>
    <definedName name="用途別床面積区分ヘ5_1_2">項目一覧②!$F$102</definedName>
    <definedName name="用途別床面積区分ヘ5_1_3">項目一覧②!$F$129</definedName>
    <definedName name="用途別床面積区分ヘ5_1_4">項目一覧②!$F$156</definedName>
    <definedName name="用途別床面積区分ヘ5_1_5">項目一覧②!$F$183</definedName>
    <definedName name="用途別床面積区分ヘ5_1_6">項目一覧②!$F$210</definedName>
    <definedName name="用途別床面積区分ヘ5_1_7">項目一覧②!$F$237</definedName>
    <definedName name="用途別床面積区分ヘ5_2_1">項目一覧②!$F$325</definedName>
    <definedName name="用途別床面積区分ヘ5_2_2">項目一覧②!$F$352</definedName>
    <definedName name="用途別床面積区分ヘ5_2_3">項目一覧②!$F$379</definedName>
    <definedName name="用途別床面積区分ヘ5_2_4">項目一覧②!$F$406</definedName>
    <definedName name="用途別床面積区分ヘ5_2_5">項目一覧②!$F$433</definedName>
    <definedName name="用途別床面積区分ヘ5_2_6">項目一覧②!$F$460</definedName>
    <definedName name="用途別床面積区分ヘ5_2_7">項目一覧②!$F$487</definedName>
    <definedName name="用途別床面積区分ヘ5_3_1">項目一覧②!$F$602</definedName>
    <definedName name="用途別床面積区分ヘ5_3_3">項目一覧②!$F$629</definedName>
    <definedName name="用途別床面積区分ヘ5_3_4">項目一覧②!$F$656</definedName>
    <definedName name="用途別床面積区分ヘ5_3_5">項目一覧②!$F$683</definedName>
    <definedName name="用途別床面積区分ヘ5_3_6">項目一覧②!$F$710</definedName>
    <definedName name="用途別床面積区分ヘ5_3_7">項目一覧②!$F$737</definedName>
    <definedName name="用途別床面積区分ホ5_1_1">項目一覧②!$F$74</definedName>
    <definedName name="用途別床面積区分ホ5_1_2">項目一覧②!$F$101</definedName>
    <definedName name="用途別床面積区分ホ5_1_3">項目一覧②!$F$128</definedName>
    <definedName name="用途別床面積区分ホ5_1_4">項目一覧②!$F$155</definedName>
    <definedName name="用途別床面積区分ホ5_1_5">項目一覧②!$F$182</definedName>
    <definedName name="用途別床面積区分ホ5_1_6">項目一覧②!$F$209</definedName>
    <definedName name="用途別床面積区分ホ5_1_7">項目一覧②!$F$236</definedName>
    <definedName name="用途別床面積区分ホ5_2_1">項目一覧②!$F$324</definedName>
    <definedName name="用途別床面積区分ホ5_2_2">項目一覧②!$F$351</definedName>
    <definedName name="用途別床面積区分ホ5_2_3">項目一覧②!$F$378</definedName>
    <definedName name="用途別床面積区分ホ5_2_4">項目一覧②!$F$405</definedName>
    <definedName name="用途別床面積区分ホ5_2_5">項目一覧②!$F$432</definedName>
    <definedName name="用途別床面積区分ホ5_2_6">項目一覧②!$F$459</definedName>
    <definedName name="用途別床面積区分ホ5_2_7">項目一覧②!$F$486</definedName>
    <definedName name="用途別床面積区分ホ5_3_1">項目一覧②!$F$601</definedName>
    <definedName name="用途別床面積区分ホ5_3_3">項目一覧②!$F$628</definedName>
    <definedName name="用途別床面積区分ホ5_3_4">項目一覧②!$F$655</definedName>
    <definedName name="用途別床面積区分ホ5_3_5">項目一覧②!$F$682</definedName>
    <definedName name="用途別床面積区分ホ5_3_6">項目一覧②!$F$709</definedName>
    <definedName name="用途別床面積区分ホ5_3_7">項目一覧②!$F$736</definedName>
    <definedName name="用途別床面積区分ロ5_1_1">項目一覧②!$F$71</definedName>
    <definedName name="用途別床面積区分ロ5_1_2">項目一覧②!$F$98</definedName>
    <definedName name="用途別床面積区分ロ5_1_3">項目一覧②!$F$125</definedName>
    <definedName name="用途別床面積区分ロ5_1_4">項目一覧②!$F$152</definedName>
    <definedName name="用途別床面積区分ロ5_1_5">項目一覧②!$F$179</definedName>
    <definedName name="用途別床面積区分ロ5_1_6">項目一覧②!$F$206</definedName>
    <definedName name="用途別床面積区分ロ5_1_7">項目一覧②!$F$233</definedName>
    <definedName name="用途別床面積区分ロ5_2_1">項目一覧②!$F$321</definedName>
    <definedName name="用途別床面積区分ロ5_2_2">項目一覧②!$F$348</definedName>
    <definedName name="用途別床面積区分ロ5_2_3">項目一覧②!$F$375</definedName>
    <definedName name="用途別床面積区分ロ5_2_4">項目一覧②!$F$402</definedName>
    <definedName name="用途別床面積区分ロ5_2_5">項目一覧②!$F$429</definedName>
    <definedName name="用途別床面積区分ロ5_2_6">項目一覧②!$F$456</definedName>
    <definedName name="用途別床面積区分ロ5_2_7">項目一覧②!$F$483</definedName>
    <definedName name="用途別床面積区分ロ5_3_1">項目一覧②!$F$598</definedName>
    <definedName name="用途別床面積区分ロ5_3_3">項目一覧②!$F$625</definedName>
    <definedName name="用途別床面積区分ロ5_3_4">項目一覧②!$F$652</definedName>
    <definedName name="用途別床面積区分ロ5_3_5">項目一覧②!$F$679</definedName>
    <definedName name="用途別床面積区分ロ5_3_6">項目一覧②!$F$706</definedName>
    <definedName name="用途別床面積区分ロ5_3_7">項目一覧②!$F$733</definedName>
    <definedName name="用途別床面積名称イ5_1_1">項目一覧②!$F$76</definedName>
    <definedName name="用途別床面積名称イ5_1_2">項目一覧②!$F$103</definedName>
    <definedName name="用途別床面積名称イ5_1_3">項目一覧②!$F$130</definedName>
    <definedName name="用途別床面積名称イ5_1_4">項目一覧②!$F$157</definedName>
    <definedName name="用途別床面積名称イ5_1_5">項目一覧②!$F$184</definedName>
    <definedName name="用途別床面積名称イ5_1_6">項目一覧②!$F$211</definedName>
    <definedName name="用途別床面積名称イ5_1_7">項目一覧②!$F$238</definedName>
    <definedName name="用途別床面積名称イ5_2_1">項目一覧②!$F$326</definedName>
    <definedName name="用途別床面積名称イ5_2_2">項目一覧②!$F$353</definedName>
    <definedName name="用途別床面積名称イ5_2_3">項目一覧②!$F$380</definedName>
    <definedName name="用途別床面積名称イ5_2_4">項目一覧②!$F$407</definedName>
    <definedName name="用途別床面積名称イ5_2_5">項目一覧②!$F$434</definedName>
    <definedName name="用途別床面積名称イ5_2_6">項目一覧②!$F$461</definedName>
    <definedName name="用途別床面積名称イ5_2_7">項目一覧②!$F$488</definedName>
    <definedName name="用途別床面積名称イ5_3_1">項目一覧②!$F$576</definedName>
    <definedName name="用途別床面積名称イ5_3_2">項目一覧②!$F$603</definedName>
    <definedName name="用途別床面積名称イ5_3_3">項目一覧②!$F$630</definedName>
    <definedName name="用途別床面積名称イ5_3_4">項目一覧②!$F$657</definedName>
    <definedName name="用途別床面積名称イ5_3_5">項目一覧②!$F$684</definedName>
    <definedName name="用途別床面積名称イ5_3_6">項目一覧②!$F$711</definedName>
    <definedName name="用途別床面積名称イ5_3_7">項目一覧②!$F$738</definedName>
    <definedName name="用途別床面積名称ニ5_1_1">項目一覧②!$F$79</definedName>
    <definedName name="用途別床面積名称ニ5_1_2">項目一覧②!$F$106</definedName>
    <definedName name="用途別床面積名称ニ5_1_3">項目一覧②!$F$133</definedName>
    <definedName name="用途別床面積名称ニ5_1_4">項目一覧②!$F$160</definedName>
    <definedName name="用途別床面積名称ニ5_1_5">項目一覧②!$F$187</definedName>
    <definedName name="用途別床面積名称ニ5_1_6">項目一覧②!$F$214</definedName>
    <definedName name="用途別床面積名称ニ5_1_7">項目一覧②!$F$241</definedName>
    <definedName name="用途別床面積名称ニ5_2_1">項目一覧②!$F$329</definedName>
    <definedName name="用途別床面積名称ニ5_2_2">項目一覧②!$F$356</definedName>
    <definedName name="用途別床面積名称ニ5_2_3">項目一覧②!$F$383</definedName>
    <definedName name="用途別床面積名称ニ5_2_4">項目一覧②!$F$410</definedName>
    <definedName name="用途別床面積名称ニ5_2_5">項目一覧②!$F$437</definedName>
    <definedName name="用途別床面積名称ニ5_2_6">項目一覧②!$F$464</definedName>
    <definedName name="用途別床面積名称ニ5_2_7">項目一覧②!$F$491</definedName>
    <definedName name="用途別床面積名称ニ5_3_1">項目一覧②!$F$606</definedName>
    <definedName name="用途別床面積名称ニ5_3_3">項目一覧②!$F$633</definedName>
    <definedName name="用途別床面積名称ニ5_3_4">項目一覧②!$F$660</definedName>
    <definedName name="用途別床面積名称ニ5_3_5">項目一覧②!$F$687</definedName>
    <definedName name="用途別床面積名称ニ5_3_6">項目一覧②!$F$714</definedName>
    <definedName name="用途別床面積名称ニ5_3_7">項目一覧②!$F$741</definedName>
    <definedName name="用途別床面積名称ハ5_1_1">項目一覧②!$F$78</definedName>
    <definedName name="用途別床面積名称ハ5_1_2">項目一覧②!$F$105</definedName>
    <definedName name="用途別床面積名称ハ5_1_3">項目一覧②!$F$132</definedName>
    <definedName name="用途別床面積名称ハ5_1_4">項目一覧②!$F$159</definedName>
    <definedName name="用途別床面積名称ハ5_1_5">項目一覧②!$F$186</definedName>
    <definedName name="用途別床面積名称ハ5_1_6">項目一覧②!$F$213</definedName>
    <definedName name="用途別床面積名称ハ5_1_7">項目一覧②!$F$240</definedName>
    <definedName name="用途別床面積名称ハ5_2_1">項目一覧②!$F$328</definedName>
    <definedName name="用途別床面積名称ハ5_2_2">項目一覧②!$F$355</definedName>
    <definedName name="用途別床面積名称ハ5_2_3">項目一覧②!$F$382</definedName>
    <definedName name="用途別床面積名称ハ5_2_4">項目一覧②!$F$409</definedName>
    <definedName name="用途別床面積名称ハ5_2_5">項目一覧②!$F$436</definedName>
    <definedName name="用途別床面積名称ハ5_2_6">項目一覧②!$F$463</definedName>
    <definedName name="用途別床面積名称ハ5_2_7">項目一覧②!$F$490</definedName>
    <definedName name="用途別床面積名称ハ5_3_1">項目一覧②!$F$605</definedName>
    <definedName name="用途別床面積名称ハ5_3_3">項目一覧②!$F$632</definedName>
    <definedName name="用途別床面積名称ハ5_3_4">項目一覧②!$F$659</definedName>
    <definedName name="用途別床面積名称ハ5_3_5">項目一覧②!$F$686</definedName>
    <definedName name="用途別床面積名称ハ5_3_6">項目一覧②!$F$713</definedName>
    <definedName name="用途別床面積名称ハ5_3_7">項目一覧②!$F$740</definedName>
    <definedName name="用途別床面積名称ヘ5_1_1">項目一覧②!$F$81</definedName>
    <definedName name="用途別床面積名称ヘ5_1_2">項目一覧②!$F$108</definedName>
    <definedName name="用途別床面積名称ヘ5_1_3">項目一覧②!$F$135</definedName>
    <definedName name="用途別床面積名称ヘ5_1_4">項目一覧②!$F$162</definedName>
    <definedName name="用途別床面積名称ヘ5_1_5">項目一覧②!$F$189</definedName>
    <definedName name="用途別床面積名称ヘ5_1_6">項目一覧②!$F$216</definedName>
    <definedName name="用途別床面積名称ヘ5_1_7">項目一覧②!$F$243</definedName>
    <definedName name="用途別床面積名称ヘ5_2_1">項目一覧②!$F$331</definedName>
    <definedName name="用途別床面積名称ヘ5_2_2">項目一覧②!$F$358</definedName>
    <definedName name="用途別床面積名称ヘ5_2_3">項目一覧②!$F$385</definedName>
    <definedName name="用途別床面積名称ヘ5_2_4">項目一覧②!$F$412</definedName>
    <definedName name="用途別床面積名称ヘ5_2_5">項目一覧②!$F$439</definedName>
    <definedName name="用途別床面積名称ヘ5_2_6">項目一覧②!$F$466</definedName>
    <definedName name="用途別床面積名称ヘ5_2_7">項目一覧②!$F$493</definedName>
    <definedName name="用途別床面積名称ヘ5_3_1">項目一覧②!$F$608</definedName>
    <definedName name="用途別床面積名称ヘ5_3_3">項目一覧②!$F$635</definedName>
    <definedName name="用途別床面積名称ヘ5_3_4">項目一覧②!$F$662</definedName>
    <definedName name="用途別床面積名称ヘ5_3_5">項目一覧②!$F$689</definedName>
    <definedName name="用途別床面積名称ヘ5_3_6">項目一覧②!$F$716</definedName>
    <definedName name="用途別床面積名称ヘ5_3_7">項目一覧②!$F$743</definedName>
    <definedName name="用途別床面積名称ホ5_1_1">項目一覧②!$F$80</definedName>
    <definedName name="用途別床面積名称ホ5_1_2">項目一覧②!$F$107</definedName>
    <definedName name="用途別床面積名称ホ5_1_3">項目一覧②!$F$134</definedName>
    <definedName name="用途別床面積名称ホ5_1_4">項目一覧②!$F$161</definedName>
    <definedName name="用途別床面積名称ホ5_1_5">項目一覧②!$F$188</definedName>
    <definedName name="用途別床面積名称ホ5_1_6">項目一覧②!$F$215</definedName>
    <definedName name="用途別床面積名称ホ5_1_7">項目一覧②!$F$242</definedName>
    <definedName name="用途別床面積名称ホ5_2_1">項目一覧②!$F$330</definedName>
    <definedName name="用途別床面積名称ホ5_2_2">項目一覧②!$F$357</definedName>
    <definedName name="用途別床面積名称ホ5_2_3">項目一覧②!$F$384</definedName>
    <definedName name="用途別床面積名称ホ5_2_4">項目一覧②!$F$411</definedName>
    <definedName name="用途別床面積名称ホ5_2_5">項目一覧②!$F$438</definedName>
    <definedName name="用途別床面積名称ホ5_2_6">項目一覧②!$F$465</definedName>
    <definedName name="用途別床面積名称ホ5_2_7">項目一覧②!$F$492</definedName>
    <definedName name="用途別床面積名称ホ5_3_1">項目一覧②!$F$607</definedName>
    <definedName name="用途別床面積名称ホ5_3_3">項目一覧②!$F$634</definedName>
    <definedName name="用途別床面積名称ホ5_3_4">項目一覧②!$F$661</definedName>
    <definedName name="用途別床面積名称ホ5_3_5">項目一覧②!$F$688</definedName>
    <definedName name="用途別床面積名称ホ5_3_6">項目一覧②!$F$715</definedName>
    <definedName name="用途別床面積名称ホ5_3_7">項目一覧②!$F$742</definedName>
    <definedName name="用途別床面積名称ロ5_1_1">項目一覧②!$F$77</definedName>
    <definedName name="用途別床面積名称ロ5_1_2">項目一覧②!$F$104</definedName>
    <definedName name="用途別床面積名称ロ5_1_3">項目一覧②!$F$131</definedName>
    <definedName name="用途別床面積名称ロ5_1_4">項目一覧②!$F$158</definedName>
    <definedName name="用途別床面積名称ロ5_1_5">項目一覧②!$F$185</definedName>
    <definedName name="用途別床面積名称ロ5_1_6">項目一覧②!$F$212</definedName>
    <definedName name="用途別床面積名称ロ5_1_7">項目一覧②!$F$239</definedName>
    <definedName name="用途別床面積名称ロ5_2_1">項目一覧②!$F$327</definedName>
    <definedName name="用途別床面積名称ロ5_2_2">項目一覧②!$F$354</definedName>
    <definedName name="用途別床面積名称ロ5_2_3">項目一覧②!$F$381</definedName>
    <definedName name="用途別床面積名称ロ5_2_4">項目一覧②!$F$408</definedName>
    <definedName name="用途別床面積名称ロ5_2_5">項目一覧②!$F$435</definedName>
    <definedName name="用途別床面積名称ロ5_2_6">項目一覧②!$F$462</definedName>
    <definedName name="用途別床面積名称ロ5_2_7">項目一覧②!$F$489</definedName>
    <definedName name="用途別床面積名称ロ5_3_1">項目一覧②!$F$604</definedName>
    <definedName name="用途別床面積名称ロ5_3_3">項目一覧②!$F$631</definedName>
    <definedName name="用途別床面積名称ロ5_3_4">項目一覧②!$F$658</definedName>
    <definedName name="用途別床面積名称ロ5_3_5">項目一覧②!$F$685</definedName>
    <definedName name="用途別床面積名称ロ5_3_6">項目一覧②!$F$712</definedName>
    <definedName name="用途別床面積名称ロ5_3_7">項目一覧②!$F$739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14" i="18" l="1"/>
  <c r="H314" i="17"/>
  <c r="P277" i="18"/>
  <c r="P270" i="18"/>
  <c r="P276" i="17"/>
  <c r="P269" i="17"/>
  <c r="O300" i="6"/>
  <c r="P259" i="17"/>
  <c r="C375" i="63"/>
  <c r="P217" i="14" s="1"/>
  <c r="C374" i="63"/>
  <c r="J218" i="13" s="1"/>
  <c r="Z279" i="6"/>
  <c r="C376" i="63" s="1"/>
  <c r="V217" i="14" s="1"/>
  <c r="P228" i="13"/>
  <c r="C116" i="63"/>
  <c r="C372" i="63"/>
  <c r="P278" i="9" s="1"/>
  <c r="C371" i="63"/>
  <c r="J278" i="9" s="1"/>
  <c r="C369" i="63"/>
  <c r="P271" i="9" s="1"/>
  <c r="C368" i="63"/>
  <c r="J271" i="9" s="1"/>
  <c r="Z289" i="6"/>
  <c r="C370" i="63" s="1"/>
  <c r="V271" i="9" s="1"/>
  <c r="Z296" i="6"/>
  <c r="C373" i="63" s="1"/>
  <c r="V278" i="9" s="1"/>
  <c r="J276" i="17" l="1"/>
  <c r="V276" i="17"/>
  <c r="J277" i="18"/>
  <c r="V277" i="18"/>
  <c r="J228" i="13"/>
  <c r="J269" i="17"/>
  <c r="J270" i="18"/>
  <c r="V269" i="17"/>
  <c r="V270" i="18"/>
  <c r="J260" i="18"/>
  <c r="V259" i="17"/>
  <c r="V260" i="18"/>
  <c r="P260" i="18"/>
  <c r="J259" i="17"/>
  <c r="V261" i="9"/>
  <c r="J286" i="11"/>
  <c r="V286" i="11"/>
  <c r="J296" i="11"/>
  <c r="J217" i="14"/>
  <c r="P296" i="11"/>
  <c r="J261" i="9"/>
  <c r="V296" i="11"/>
  <c r="P261" i="9"/>
  <c r="P303" i="11"/>
  <c r="P286" i="11"/>
  <c r="J303" i="11"/>
  <c r="P218" i="13"/>
  <c r="V218" i="13"/>
  <c r="P235" i="13"/>
  <c r="V303" i="11"/>
  <c r="V228" i="13"/>
  <c r="J235" i="13"/>
  <c r="V235" i="13"/>
  <c r="J227" i="14"/>
  <c r="P227" i="14"/>
  <c r="V227" i="14"/>
  <c r="J234" i="14"/>
  <c r="P234" i="14"/>
  <c r="V234" i="14"/>
  <c r="H213" i="18"/>
  <c r="H212" i="18"/>
  <c r="H211" i="18"/>
  <c r="H212" i="17"/>
  <c r="H211" i="17"/>
  <c r="H209" i="17"/>
  <c r="F10" i="64"/>
  <c r="F877" i="64"/>
  <c r="F876" i="64"/>
  <c r="F875" i="64"/>
  <c r="H213" i="11"/>
  <c r="H212" i="11"/>
  <c r="H211" i="11"/>
  <c r="M219" i="6"/>
  <c r="C367" i="63" s="1"/>
  <c r="H210" i="17" s="1"/>
  <c r="M218" i="6"/>
  <c r="C366" i="63" s="1"/>
  <c r="H209" i="9" s="1"/>
  <c r="M217" i="6"/>
  <c r="C365" i="63" s="1"/>
  <c r="H208" i="9" s="1"/>
  <c r="M216" i="6"/>
  <c r="C364" i="63" s="1"/>
  <c r="H207" i="9" s="1"/>
  <c r="AE215" i="6"/>
  <c r="C363" i="63" s="1"/>
  <c r="H208" i="18" s="1"/>
  <c r="Z215" i="6"/>
  <c r="C362" i="63" s="1"/>
  <c r="H208" i="17" s="1"/>
  <c r="S215" i="6"/>
  <c r="C361" i="63" s="1"/>
  <c r="C360" i="63"/>
  <c r="H205" i="9" s="1"/>
  <c r="H341" i="11" l="1"/>
  <c r="H209" i="18"/>
  <c r="H210" i="18"/>
  <c r="H207" i="17"/>
  <c r="H210" i="9"/>
  <c r="H210" i="11"/>
  <c r="H209" i="11"/>
  <c r="H208" i="11"/>
  <c r="H206" i="9"/>
  <c r="H315" i="9"/>
  <c r="F259" i="14"/>
  <c r="C259" i="14"/>
  <c r="F260" i="13" l="1"/>
  <c r="C260" i="13"/>
  <c r="C359" i="63"/>
  <c r="Z278" i="6" l="1"/>
  <c r="T271" i="6"/>
  <c r="N264" i="6" l="1"/>
  <c r="R17" i="20" l="1"/>
  <c r="E120" i="63" l="1"/>
  <c r="E111" i="63" l="1"/>
  <c r="E110" i="63"/>
  <c r="E137" i="63" l="1"/>
  <c r="AN19" i="6" l="1"/>
  <c r="AN18" i="6"/>
  <c r="AE19" i="6"/>
  <c r="AE18" i="6"/>
  <c r="V19" i="6"/>
  <c r="V18" i="6"/>
  <c r="AC22" i="16" l="1"/>
  <c r="AC21" i="16"/>
  <c r="AC27" i="16"/>
  <c r="AC20" i="16"/>
  <c r="AC26" i="16"/>
  <c r="AC19" i="16"/>
  <c r="O16" i="16" s="1"/>
  <c r="AC33" i="16"/>
  <c r="AC25" i="16"/>
  <c r="AC32" i="16"/>
  <c r="AC24" i="16"/>
  <c r="X16" i="16" s="1"/>
  <c r="AC31" i="16"/>
  <c r="AC30" i="16"/>
  <c r="Z16" i="16" s="1"/>
  <c r="AC29" i="16"/>
  <c r="F261" i="14" l="1"/>
  <c r="C261" i="14"/>
  <c r="F262" i="13"/>
  <c r="C262" i="13"/>
  <c r="Q248" i="13"/>
  <c r="C358" i="63"/>
  <c r="C152" i="63"/>
  <c r="J330" i="18" l="1"/>
  <c r="E330" i="18"/>
  <c r="V329" i="18"/>
  <c r="P329" i="18"/>
  <c r="J329" i="18"/>
  <c r="E329" i="18"/>
  <c r="E327" i="18"/>
  <c r="E326" i="18"/>
  <c r="E325" i="18"/>
  <c r="E324" i="18"/>
  <c r="E323" i="18"/>
  <c r="E321" i="18"/>
  <c r="E320" i="18"/>
  <c r="E319" i="18"/>
  <c r="E318" i="18"/>
  <c r="E317" i="18"/>
  <c r="E316" i="18"/>
  <c r="J330" i="17"/>
  <c r="E330" i="17"/>
  <c r="V329" i="17"/>
  <c r="P329" i="17"/>
  <c r="J329" i="17"/>
  <c r="E329" i="17"/>
  <c r="E327" i="17"/>
  <c r="E326" i="17"/>
  <c r="E325" i="17"/>
  <c r="E324" i="17"/>
  <c r="E323" i="17"/>
  <c r="E321" i="17"/>
  <c r="E320" i="17"/>
  <c r="E319" i="17"/>
  <c r="E318" i="17"/>
  <c r="E317" i="17"/>
  <c r="E316" i="17"/>
  <c r="J357" i="11" l="1"/>
  <c r="E357" i="11"/>
  <c r="V356" i="11"/>
  <c r="P356" i="11"/>
  <c r="J356" i="11"/>
  <c r="E356" i="11"/>
  <c r="E354" i="11"/>
  <c r="E353" i="11"/>
  <c r="E352" i="11"/>
  <c r="E351" i="11"/>
  <c r="E350" i="11"/>
  <c r="E348" i="11"/>
  <c r="E347" i="11"/>
  <c r="E346" i="11"/>
  <c r="E345" i="11"/>
  <c r="E344" i="11"/>
  <c r="E343" i="11"/>
  <c r="J270" i="10"/>
  <c r="P269" i="10"/>
  <c r="E269" i="10"/>
  <c r="E267" i="10"/>
  <c r="E266" i="10"/>
  <c r="E261" i="10"/>
  <c r="J27" i="10"/>
  <c r="P26" i="10"/>
  <c r="E26" i="10"/>
  <c r="E24" i="10"/>
  <c r="E23" i="10"/>
  <c r="E18" i="10"/>
  <c r="J331" i="9"/>
  <c r="P330" i="9"/>
  <c r="E330" i="9"/>
  <c r="E328" i="9"/>
  <c r="E327" i="9"/>
  <c r="E322" i="9"/>
  <c r="E331" i="9"/>
  <c r="F874" i="64"/>
  <c r="F873" i="64"/>
  <c r="F872" i="64"/>
  <c r="F871" i="64"/>
  <c r="F870" i="64"/>
  <c r="F869" i="64"/>
  <c r="F868" i="64"/>
  <c r="F867" i="64"/>
  <c r="F866" i="64"/>
  <c r="F865" i="64"/>
  <c r="F864" i="64"/>
  <c r="F863" i="64"/>
  <c r="F861" i="64"/>
  <c r="F862" i="64"/>
  <c r="F860" i="64"/>
  <c r="F859" i="64"/>
  <c r="F858" i="64"/>
  <c r="F857" i="64"/>
  <c r="F825" i="64"/>
  <c r="K210" i="22" l="1"/>
  <c r="J204" i="22"/>
  <c r="J203" i="22"/>
  <c r="J201" i="22"/>
  <c r="E270" i="10" l="1"/>
  <c r="V269" i="10"/>
  <c r="J269" i="10"/>
  <c r="E265" i="10"/>
  <c r="E264" i="10"/>
  <c r="E263" i="10"/>
  <c r="E260" i="10"/>
  <c r="E259" i="10"/>
  <c r="E258" i="10"/>
  <c r="E257" i="10"/>
  <c r="E256" i="10"/>
  <c r="E27" i="10"/>
  <c r="U26" i="10"/>
  <c r="J26" i="10"/>
  <c r="E22" i="10"/>
  <c r="E21" i="10"/>
  <c r="E20" i="10"/>
  <c r="E17" i="10"/>
  <c r="E16" i="10"/>
  <c r="E15" i="10"/>
  <c r="E14" i="10"/>
  <c r="E13" i="10"/>
  <c r="V330" i="9"/>
  <c r="J330" i="9"/>
  <c r="E326" i="9"/>
  <c r="E325" i="9"/>
  <c r="E324" i="9"/>
  <c r="E318" i="9"/>
  <c r="E321" i="9"/>
  <c r="E320" i="9"/>
  <c r="E319" i="9"/>
  <c r="E317" i="9"/>
  <c r="F838" i="64"/>
  <c r="F850" i="64"/>
  <c r="F826" i="64" l="1"/>
  <c r="F796" i="64"/>
  <c r="F856" i="64"/>
  <c r="F855" i="64"/>
  <c r="F854" i="64"/>
  <c r="F853" i="64"/>
  <c r="F852" i="64"/>
  <c r="F851" i="64"/>
  <c r="F849" i="64"/>
  <c r="F848" i="64"/>
  <c r="F847" i="64"/>
  <c r="F846" i="64"/>
  <c r="F845" i="64"/>
  <c r="F844" i="64"/>
  <c r="F843" i="64"/>
  <c r="F842" i="64"/>
  <c r="F841" i="64"/>
  <c r="F840" i="64"/>
  <c r="F839" i="64"/>
  <c r="F837" i="64"/>
  <c r="F836" i="64"/>
  <c r="F835" i="64"/>
  <c r="F834" i="64"/>
  <c r="F833" i="64"/>
  <c r="F832" i="64"/>
  <c r="F831" i="64"/>
  <c r="F830" i="64"/>
  <c r="F829" i="64"/>
  <c r="F828" i="64"/>
  <c r="F827" i="64"/>
  <c r="F824" i="64"/>
  <c r="F823" i="64"/>
  <c r="F822" i="64"/>
  <c r="F821" i="64"/>
  <c r="F812" i="64"/>
  <c r="T19" i="17" l="1"/>
  <c r="T210" i="22"/>
  <c r="L204" i="22"/>
  <c r="L203" i="22"/>
  <c r="L201" i="22"/>
  <c r="S19" i="22"/>
  <c r="S19" i="21"/>
  <c r="T206" i="21"/>
  <c r="K206" i="21"/>
  <c r="L200" i="21"/>
  <c r="L199" i="21"/>
  <c r="L197" i="21"/>
  <c r="J200" i="21"/>
  <c r="J199" i="21"/>
  <c r="J197" i="21"/>
  <c r="U214" i="20"/>
  <c r="L214" i="20"/>
  <c r="L211" i="20"/>
  <c r="U211" i="20"/>
  <c r="Q205" i="20"/>
  <c r="L202" i="20"/>
  <c r="O205" i="20"/>
  <c r="J202" i="20"/>
  <c r="L201" i="20"/>
  <c r="J201" i="20"/>
  <c r="L199" i="20"/>
  <c r="J199" i="20"/>
  <c r="F216" i="19"/>
  <c r="L211" i="19"/>
  <c r="U211" i="19"/>
  <c r="U208" i="19"/>
  <c r="L208" i="19"/>
  <c r="Q202" i="19"/>
  <c r="L199" i="19"/>
  <c r="L198" i="19"/>
  <c r="L196" i="19"/>
  <c r="J199" i="19"/>
  <c r="J198" i="19"/>
  <c r="J196" i="19"/>
  <c r="T18" i="18"/>
  <c r="S19" i="19"/>
  <c r="L35" i="18"/>
  <c r="L33" i="17"/>
  <c r="C142" i="63" l="1"/>
  <c r="J245" i="13" s="1"/>
  <c r="F211" i="21" l="1"/>
  <c r="F215" i="22"/>
  <c r="F81" i="64" l="1"/>
  <c r="F80" i="64"/>
  <c r="F79" i="64"/>
  <c r="F78" i="64"/>
  <c r="F77" i="64"/>
  <c r="F76" i="64"/>
  <c r="F75" i="64"/>
  <c r="F74" i="64"/>
  <c r="F73" i="64"/>
  <c r="F72" i="64"/>
  <c r="F71" i="64"/>
  <c r="F70" i="64"/>
  <c r="F60" i="64"/>
  <c r="F16" i="64"/>
  <c r="F15" i="64"/>
  <c r="F14" i="64"/>
  <c r="F13" i="64"/>
  <c r="F5" i="64"/>
  <c r="F4" i="64"/>
  <c r="F3" i="64"/>
  <c r="F801" i="64"/>
  <c r="F800" i="64"/>
  <c r="F780" i="64"/>
  <c r="F779" i="64"/>
  <c r="F759" i="64"/>
  <c r="F758" i="64"/>
  <c r="F737" i="64"/>
  <c r="F736" i="64"/>
  <c r="F735" i="64"/>
  <c r="F734" i="64"/>
  <c r="F733" i="64"/>
  <c r="F732" i="64"/>
  <c r="F710" i="64"/>
  <c r="F709" i="64"/>
  <c r="F708" i="64"/>
  <c r="F707" i="64"/>
  <c r="F706" i="64"/>
  <c r="F705" i="64"/>
  <c r="F683" i="64"/>
  <c r="F682" i="64"/>
  <c r="F681" i="64"/>
  <c r="F680" i="64"/>
  <c r="F679" i="64"/>
  <c r="F678" i="64"/>
  <c r="F656" i="64"/>
  <c r="F655" i="64"/>
  <c r="F654" i="64"/>
  <c r="F653" i="64"/>
  <c r="F652" i="64"/>
  <c r="F651" i="64"/>
  <c r="F629" i="64"/>
  <c r="F628" i="64"/>
  <c r="F627" i="64"/>
  <c r="F626" i="64"/>
  <c r="F625" i="64"/>
  <c r="F624" i="64"/>
  <c r="F602" i="64"/>
  <c r="F601" i="64"/>
  <c r="F600" i="64"/>
  <c r="F599" i="64"/>
  <c r="F598" i="64"/>
  <c r="F597" i="64"/>
  <c r="F575" i="64"/>
  <c r="F574" i="64"/>
  <c r="F573" i="64"/>
  <c r="F572" i="64"/>
  <c r="F571" i="64"/>
  <c r="F570" i="64"/>
  <c r="F560" i="64"/>
  <c r="F531" i="64"/>
  <c r="F530" i="64"/>
  <c r="F529" i="64"/>
  <c r="F528" i="64"/>
  <c r="F527" i="64"/>
  <c r="F526" i="64"/>
  <c r="F525" i="64"/>
  <c r="F516" i="64"/>
  <c r="F515" i="64"/>
  <c r="F514" i="64"/>
  <c r="F513" i="64"/>
  <c r="F510" i="64"/>
  <c r="H254" i="10" s="1"/>
  <c r="F505" i="64"/>
  <c r="F504" i="64"/>
  <c r="F503" i="64"/>
  <c r="F487" i="64"/>
  <c r="F486" i="64"/>
  <c r="F485" i="64"/>
  <c r="F484" i="64"/>
  <c r="F483" i="64"/>
  <c r="F482" i="64"/>
  <c r="F460" i="64"/>
  <c r="F459" i="64"/>
  <c r="F458" i="64"/>
  <c r="F457" i="64"/>
  <c r="F456" i="64"/>
  <c r="F455" i="64"/>
  <c r="F433" i="64"/>
  <c r="F432" i="64"/>
  <c r="F431" i="64"/>
  <c r="F430" i="64"/>
  <c r="F429" i="64"/>
  <c r="F428" i="64"/>
  <c r="F406" i="64"/>
  <c r="F405" i="64"/>
  <c r="F404" i="64"/>
  <c r="F403" i="64"/>
  <c r="F402" i="64"/>
  <c r="F401" i="64"/>
  <c r="F379" i="64"/>
  <c r="F378" i="64"/>
  <c r="F377" i="64"/>
  <c r="F376" i="64"/>
  <c r="F375" i="64"/>
  <c r="F374" i="64"/>
  <c r="F352" i="64"/>
  <c r="F351" i="64"/>
  <c r="F350" i="64"/>
  <c r="F349" i="64"/>
  <c r="F348" i="64"/>
  <c r="F347" i="64"/>
  <c r="F325" i="64"/>
  <c r="F324" i="64"/>
  <c r="F323" i="64"/>
  <c r="F322" i="64"/>
  <c r="F321" i="64"/>
  <c r="F320" i="64"/>
  <c r="F310" i="64"/>
  <c r="F281" i="64"/>
  <c r="F280" i="64"/>
  <c r="F279" i="64"/>
  <c r="F278" i="64"/>
  <c r="F277" i="64"/>
  <c r="F276" i="64"/>
  <c r="F275" i="64"/>
  <c r="F266" i="64"/>
  <c r="F265" i="64"/>
  <c r="F264" i="64"/>
  <c r="F263" i="64"/>
  <c r="F260" i="64"/>
  <c r="H11" i="10" s="1"/>
  <c r="F257" i="64"/>
  <c r="F255" i="64"/>
  <c r="F253" i="64"/>
  <c r="F243" i="64"/>
  <c r="F242" i="64"/>
  <c r="F241" i="64"/>
  <c r="F240" i="64"/>
  <c r="F239" i="64"/>
  <c r="F238" i="64"/>
  <c r="F237" i="64"/>
  <c r="F236" i="64"/>
  <c r="F235" i="64"/>
  <c r="F234" i="64"/>
  <c r="F233" i="64"/>
  <c r="F232" i="64"/>
  <c r="F216" i="64"/>
  <c r="F215" i="64"/>
  <c r="F214" i="64"/>
  <c r="F213" i="64"/>
  <c r="F212" i="64"/>
  <c r="F211" i="64"/>
  <c r="F210" i="64"/>
  <c r="F209" i="64"/>
  <c r="F208" i="64"/>
  <c r="F207" i="64"/>
  <c r="F206" i="64"/>
  <c r="F205" i="64"/>
  <c r="F189" i="64"/>
  <c r="F188" i="64"/>
  <c r="F187" i="64"/>
  <c r="F186" i="64"/>
  <c r="F185" i="64"/>
  <c r="F184" i="64"/>
  <c r="F183" i="64"/>
  <c r="F182" i="64"/>
  <c r="F181" i="64"/>
  <c r="F180" i="64"/>
  <c r="F179" i="64"/>
  <c r="F178" i="64"/>
  <c r="F162" i="64"/>
  <c r="F161" i="64"/>
  <c r="F160" i="64"/>
  <c r="F159" i="64"/>
  <c r="F158" i="64"/>
  <c r="F157" i="64"/>
  <c r="F156" i="64"/>
  <c r="F155" i="64"/>
  <c r="F154" i="64"/>
  <c r="F153" i="64"/>
  <c r="F152" i="64"/>
  <c r="F151" i="64"/>
  <c r="F135" i="64"/>
  <c r="F134" i="64"/>
  <c r="F133" i="64"/>
  <c r="F132" i="64"/>
  <c r="F131" i="64"/>
  <c r="F130" i="64"/>
  <c r="F129" i="64"/>
  <c r="F128" i="64"/>
  <c r="F127" i="64"/>
  <c r="F126" i="64"/>
  <c r="F125" i="64"/>
  <c r="F124" i="64"/>
  <c r="F108" i="64"/>
  <c r="F107" i="64"/>
  <c r="F106" i="64"/>
  <c r="F105" i="64"/>
  <c r="F104" i="64"/>
  <c r="F103" i="64"/>
  <c r="F102" i="64"/>
  <c r="F101" i="64"/>
  <c r="F100" i="64"/>
  <c r="F99" i="64"/>
  <c r="F98" i="64"/>
  <c r="F97" i="64"/>
  <c r="F31" i="64"/>
  <c r="F30" i="64"/>
  <c r="F29" i="64"/>
  <c r="F28" i="64"/>
  <c r="F27" i="64"/>
  <c r="F26" i="64"/>
  <c r="F25" i="64"/>
  <c r="C169" i="63"/>
  <c r="C165" i="63"/>
  <c r="C163" i="63"/>
  <c r="C162" i="63"/>
  <c r="C160" i="63"/>
  <c r="C159" i="63"/>
  <c r="C157" i="63"/>
  <c r="C149" i="63"/>
  <c r="C146" i="63"/>
  <c r="C113" i="63"/>
  <c r="C99" i="63"/>
  <c r="C98" i="63"/>
  <c r="C97" i="63"/>
  <c r="C96" i="63"/>
  <c r="C84" i="63"/>
  <c r="C83" i="63"/>
  <c r="C82" i="63"/>
  <c r="C81" i="63"/>
  <c r="C80" i="63"/>
  <c r="C72" i="63"/>
  <c r="C69" i="63"/>
  <c r="P246" i="14" l="1"/>
  <c r="P288" i="17"/>
  <c r="P289" i="18"/>
  <c r="P315" i="11"/>
  <c r="P247" i="13"/>
  <c r="P290" i="9"/>
  <c r="K484" i="8"/>
  <c r="K483" i="8"/>
  <c r="K482" i="8"/>
  <c r="K481" i="8"/>
  <c r="K480" i="8"/>
  <c r="K460" i="8"/>
  <c r="K459" i="8"/>
  <c r="K458" i="8"/>
  <c r="K457" i="8"/>
  <c r="K456" i="8"/>
  <c r="K455" i="8"/>
  <c r="K437" i="8"/>
  <c r="K436" i="8"/>
  <c r="K435" i="8"/>
  <c r="K434" i="8"/>
  <c r="K433" i="8"/>
  <c r="K432" i="8"/>
  <c r="K414" i="8"/>
  <c r="K413" i="8"/>
  <c r="K412" i="8"/>
  <c r="K411" i="8"/>
  <c r="K410" i="8"/>
  <c r="K409" i="8"/>
  <c r="K391" i="8"/>
  <c r="K390" i="8"/>
  <c r="K389" i="8"/>
  <c r="K388" i="8"/>
  <c r="K387" i="8"/>
  <c r="K386" i="8"/>
  <c r="K368" i="8"/>
  <c r="K367" i="8"/>
  <c r="K366" i="8"/>
  <c r="K365" i="8"/>
  <c r="K364" i="8"/>
  <c r="K363" i="8"/>
  <c r="K345" i="8"/>
  <c r="K344" i="8"/>
  <c r="K343" i="8"/>
  <c r="K342" i="8"/>
  <c r="K341" i="8"/>
  <c r="K340" i="8"/>
  <c r="I252" i="8"/>
  <c r="I251" i="8"/>
  <c r="I250" i="8"/>
  <c r="K237" i="8"/>
  <c r="K236" i="8"/>
  <c r="K235" i="8"/>
  <c r="K234" i="8"/>
  <c r="K233" i="8"/>
  <c r="K232" i="8"/>
  <c r="K214" i="8"/>
  <c r="K213" i="8"/>
  <c r="K212" i="8"/>
  <c r="K211" i="8"/>
  <c r="K210" i="8"/>
  <c r="K209" i="8"/>
  <c r="K191" i="8"/>
  <c r="K190" i="8"/>
  <c r="K189" i="8"/>
  <c r="K188" i="8"/>
  <c r="K187" i="8"/>
  <c r="K186" i="8"/>
  <c r="K168" i="8"/>
  <c r="K167" i="8"/>
  <c r="K166" i="8"/>
  <c r="K165" i="8"/>
  <c r="K164" i="8"/>
  <c r="K163" i="8"/>
  <c r="K145" i="8"/>
  <c r="K144" i="8"/>
  <c r="K143" i="8"/>
  <c r="K142" i="8"/>
  <c r="K141" i="8"/>
  <c r="K140" i="8"/>
  <c r="K122" i="8"/>
  <c r="K121" i="8"/>
  <c r="K120" i="8"/>
  <c r="K119" i="8"/>
  <c r="K118" i="8"/>
  <c r="K117" i="8"/>
  <c r="K99" i="8"/>
  <c r="K98" i="8"/>
  <c r="K97" i="8"/>
  <c r="K96" i="8"/>
  <c r="K95" i="8"/>
  <c r="K94" i="8"/>
  <c r="K479" i="8"/>
  <c r="T577" i="6"/>
  <c r="T576" i="6"/>
  <c r="T575" i="6"/>
  <c r="T574" i="6"/>
  <c r="T573" i="6"/>
  <c r="T572" i="6"/>
  <c r="T553" i="6"/>
  <c r="T552" i="6"/>
  <c r="T551" i="6"/>
  <c r="T550" i="6"/>
  <c r="T549" i="6"/>
  <c r="T548" i="6"/>
  <c r="T530" i="6"/>
  <c r="T529" i="6"/>
  <c r="T528" i="6"/>
  <c r="T527" i="6"/>
  <c r="T526" i="6"/>
  <c r="T525" i="6"/>
  <c r="T507" i="6"/>
  <c r="T506" i="6"/>
  <c r="T505" i="6"/>
  <c r="T504" i="6"/>
  <c r="T503" i="6"/>
  <c r="T502" i="6"/>
  <c r="T484" i="6"/>
  <c r="T483" i="6"/>
  <c r="T482" i="6"/>
  <c r="T481" i="6"/>
  <c r="T480" i="6"/>
  <c r="T479" i="6"/>
  <c r="T461" i="6"/>
  <c r="T460" i="6"/>
  <c r="T459" i="6"/>
  <c r="T458" i="6"/>
  <c r="T457" i="6"/>
  <c r="T456" i="6"/>
  <c r="T438" i="6"/>
  <c r="T437" i="6"/>
  <c r="T436" i="6"/>
  <c r="T435" i="6"/>
  <c r="T434" i="6"/>
  <c r="T433" i="6"/>
  <c r="S346" i="6"/>
  <c r="S345" i="6"/>
  <c r="S344" i="6"/>
  <c r="T272" i="6"/>
  <c r="T270" i="6"/>
  <c r="B71" i="62"/>
  <c r="B70" i="62"/>
  <c r="B69" i="62"/>
  <c r="B72" i="62"/>
  <c r="B68" i="62"/>
  <c r="C356" i="63"/>
  <c r="P234" i="13" s="1"/>
  <c r="C355" i="63"/>
  <c r="J276" i="18" s="1"/>
  <c r="C345" i="63"/>
  <c r="Z295" i="6"/>
  <c r="C357" i="63" s="1"/>
  <c r="J277" i="9" l="1"/>
  <c r="P302" i="11"/>
  <c r="J275" i="17"/>
  <c r="P276" i="18"/>
  <c r="V233" i="14"/>
  <c r="V276" i="18"/>
  <c r="V302" i="11"/>
  <c r="V275" i="17"/>
  <c r="V277" i="9"/>
  <c r="V234" i="13"/>
  <c r="J234" i="13"/>
  <c r="P233" i="14"/>
  <c r="P277" i="9"/>
  <c r="J233" i="14"/>
  <c r="P275" i="17"/>
  <c r="J302" i="11"/>
  <c r="C349" i="63" l="1"/>
  <c r="C217" i="18" l="1"/>
  <c r="C216" i="18"/>
  <c r="C215" i="18"/>
  <c r="C216" i="17"/>
  <c r="C215" i="17"/>
  <c r="C214" i="17"/>
  <c r="C221" i="18"/>
  <c r="C220" i="18"/>
  <c r="C219" i="18"/>
  <c r="C220" i="17"/>
  <c r="C219" i="17"/>
  <c r="C218" i="17"/>
  <c r="C352" i="63" l="1"/>
  <c r="C221" i="11" l="1"/>
  <c r="C220" i="11"/>
  <c r="C219" i="11"/>
  <c r="C217" i="11"/>
  <c r="C216" i="11"/>
  <c r="C215" i="11"/>
  <c r="C218" i="9"/>
  <c r="C217" i="9"/>
  <c r="C216" i="9"/>
  <c r="C214" i="9"/>
  <c r="C213" i="9"/>
  <c r="C212" i="9"/>
  <c r="C178" i="63" l="1"/>
  <c r="C354" i="63"/>
  <c r="C353" i="63"/>
  <c r="C351" i="63"/>
  <c r="C350" i="63"/>
  <c r="H221" i="18" l="1"/>
  <c r="H220" i="17"/>
  <c r="H220" i="18"/>
  <c r="H219" i="17"/>
  <c r="H219" i="18"/>
  <c r="H218" i="17"/>
  <c r="H220" i="11"/>
  <c r="H217" i="9"/>
  <c r="H218" i="9"/>
  <c r="H221" i="11"/>
  <c r="H216" i="9"/>
  <c r="H219" i="11"/>
  <c r="C220" i="63"/>
  <c r="C348" i="63" l="1"/>
  <c r="F743" i="64" l="1"/>
  <c r="F742" i="64"/>
  <c r="F741" i="64"/>
  <c r="F740" i="64"/>
  <c r="F739" i="64"/>
  <c r="F738" i="64"/>
  <c r="F716" i="64"/>
  <c r="F715" i="64"/>
  <c r="F714" i="64"/>
  <c r="F713" i="64"/>
  <c r="F712" i="64"/>
  <c r="F711" i="64"/>
  <c r="F689" i="64"/>
  <c r="F688" i="64"/>
  <c r="F687" i="64"/>
  <c r="F686" i="64"/>
  <c r="F685" i="64"/>
  <c r="F684" i="64"/>
  <c r="F662" i="64"/>
  <c r="F661" i="64"/>
  <c r="F660" i="64"/>
  <c r="F659" i="64"/>
  <c r="F658" i="64"/>
  <c r="F657" i="64"/>
  <c r="F635" i="64"/>
  <c r="F634" i="64"/>
  <c r="F633" i="64"/>
  <c r="F632" i="64"/>
  <c r="F631" i="64"/>
  <c r="F630" i="64"/>
  <c r="F608" i="64"/>
  <c r="F607" i="64"/>
  <c r="F606" i="64"/>
  <c r="F605" i="64"/>
  <c r="F604" i="64"/>
  <c r="F603" i="64"/>
  <c r="F581" i="64"/>
  <c r="F580" i="64"/>
  <c r="F579" i="64"/>
  <c r="F578" i="64"/>
  <c r="F577" i="64"/>
  <c r="F576" i="64"/>
  <c r="F493" i="64"/>
  <c r="F492" i="64"/>
  <c r="F491" i="64"/>
  <c r="F490" i="64"/>
  <c r="F489" i="64"/>
  <c r="F488" i="64"/>
  <c r="F466" i="64"/>
  <c r="F465" i="64"/>
  <c r="F464" i="64"/>
  <c r="F463" i="64"/>
  <c r="F462" i="64"/>
  <c r="F461" i="64"/>
  <c r="F439" i="64"/>
  <c r="F438" i="64"/>
  <c r="F437" i="64"/>
  <c r="F436" i="64"/>
  <c r="F435" i="64"/>
  <c r="F434" i="64"/>
  <c r="F412" i="64"/>
  <c r="F411" i="64"/>
  <c r="F410" i="64"/>
  <c r="F409" i="64"/>
  <c r="F408" i="64"/>
  <c r="F407" i="64"/>
  <c r="F385" i="64"/>
  <c r="F384" i="64"/>
  <c r="F383" i="64"/>
  <c r="F382" i="64"/>
  <c r="F381" i="64"/>
  <c r="F380" i="64"/>
  <c r="F358" i="64"/>
  <c r="F357" i="64"/>
  <c r="F356" i="64"/>
  <c r="F355" i="64"/>
  <c r="F354" i="64"/>
  <c r="F353" i="64"/>
  <c r="F331" i="64"/>
  <c r="F330" i="64"/>
  <c r="F329" i="64"/>
  <c r="F328" i="64"/>
  <c r="F327" i="64"/>
  <c r="F326" i="64"/>
  <c r="I5" i="8"/>
  <c r="I7" i="8" l="1"/>
  <c r="I6" i="8"/>
  <c r="F8" i="64"/>
  <c r="F7" i="64"/>
  <c r="F6" i="64"/>
  <c r="J309" i="9" l="1"/>
  <c r="C338" i="63"/>
  <c r="C340" i="63"/>
  <c r="C114" i="63"/>
  <c r="N263" i="6" l="1"/>
  <c r="N280" i="6" s="1"/>
  <c r="M211" i="6"/>
  <c r="C62" i="63" s="1"/>
  <c r="F27" i="16" s="1"/>
  <c r="M210" i="6"/>
  <c r="C61" i="63" s="1"/>
  <c r="F26" i="16" s="1"/>
  <c r="M209" i="6"/>
  <c r="C60" i="63" s="1"/>
  <c r="F25" i="16" s="1"/>
  <c r="M208" i="6"/>
  <c r="AE207" i="6"/>
  <c r="Z207" i="6"/>
  <c r="C57" i="63" s="1"/>
  <c r="S207" i="6"/>
  <c r="C56" i="63" s="1"/>
  <c r="A51" i="76"/>
  <c r="A50" i="76"/>
  <c r="A49" i="76"/>
  <c r="A48" i="76"/>
  <c r="A47" i="76"/>
  <c r="A46" i="76"/>
  <c r="A45" i="76"/>
  <c r="A44" i="76"/>
  <c r="A43" i="76"/>
  <c r="A42" i="76"/>
  <c r="A41" i="76"/>
  <c r="A40" i="76"/>
  <c r="A39" i="76"/>
  <c r="A38" i="76"/>
  <c r="A37" i="76"/>
  <c r="A36" i="76"/>
  <c r="A35" i="76"/>
  <c r="A34" i="76"/>
  <c r="A33" i="76"/>
  <c r="A32" i="76"/>
  <c r="A31" i="76"/>
  <c r="A30" i="76"/>
  <c r="A29" i="76"/>
  <c r="A28" i="76"/>
  <c r="A27" i="76"/>
  <c r="A26" i="76"/>
  <c r="A25" i="76"/>
  <c r="A24" i="76"/>
  <c r="A23" i="76"/>
  <c r="A22" i="76"/>
  <c r="A21" i="76"/>
  <c r="A20" i="76"/>
  <c r="A19" i="76"/>
  <c r="A18" i="76"/>
  <c r="A17" i="76"/>
  <c r="A16" i="76"/>
  <c r="A15" i="76"/>
  <c r="A14" i="76"/>
  <c r="A13" i="76"/>
  <c r="A12" i="76"/>
  <c r="A11" i="76"/>
  <c r="A10" i="76"/>
  <c r="A9" i="76"/>
  <c r="A8" i="76"/>
  <c r="A7" i="76"/>
  <c r="A6" i="76"/>
  <c r="A5" i="76"/>
  <c r="A4" i="76"/>
  <c r="A3" i="76"/>
  <c r="A2" i="76"/>
  <c r="T80" i="6"/>
  <c r="T77" i="6"/>
  <c r="D137" i="63" l="1"/>
  <c r="C137" i="63" s="1"/>
  <c r="T266" i="6"/>
  <c r="D111" i="63" s="1"/>
  <c r="C111" i="63" s="1"/>
  <c r="Q250" i="9" s="1"/>
  <c r="T265" i="6"/>
  <c r="D110" i="63" s="1"/>
  <c r="C110" i="63" s="1"/>
  <c r="Q249" i="9" s="1"/>
  <c r="H68" i="88"/>
  <c r="H69" i="89"/>
  <c r="H70" i="89"/>
  <c r="H69" i="88"/>
  <c r="H71" i="89"/>
  <c r="H70" i="88"/>
  <c r="AE64" i="6"/>
  <c r="A51" i="75"/>
  <c r="A50" i="75"/>
  <c r="A49" i="75"/>
  <c r="A48" i="75"/>
  <c r="A47" i="75"/>
  <c r="A46" i="75"/>
  <c r="A45" i="75"/>
  <c r="A44" i="75"/>
  <c r="A43" i="75"/>
  <c r="A42" i="75"/>
  <c r="A41" i="75"/>
  <c r="A40" i="75"/>
  <c r="A39" i="75"/>
  <c r="A38" i="75"/>
  <c r="A37" i="75"/>
  <c r="A36" i="75"/>
  <c r="A35" i="75"/>
  <c r="A34" i="75"/>
  <c r="A33" i="75"/>
  <c r="A32" i="75"/>
  <c r="A31" i="75"/>
  <c r="A30" i="75"/>
  <c r="A29" i="75"/>
  <c r="A28" i="75"/>
  <c r="A27" i="75"/>
  <c r="A26" i="75"/>
  <c r="A25" i="75"/>
  <c r="A24" i="75"/>
  <c r="A23" i="75"/>
  <c r="A22" i="75"/>
  <c r="A21" i="75"/>
  <c r="A20" i="75"/>
  <c r="A19" i="75"/>
  <c r="A18" i="75"/>
  <c r="A17" i="75"/>
  <c r="A16" i="75"/>
  <c r="A15" i="75"/>
  <c r="A14" i="75"/>
  <c r="A13" i="75"/>
  <c r="A12" i="75"/>
  <c r="A11" i="75"/>
  <c r="A10" i="75"/>
  <c r="A9" i="75"/>
  <c r="A8" i="75"/>
  <c r="A7" i="75"/>
  <c r="A6" i="75"/>
  <c r="A5" i="75"/>
  <c r="A4" i="75"/>
  <c r="A3" i="75"/>
  <c r="A2" i="75"/>
  <c r="N26" i="6" l="1"/>
  <c r="C9" i="63" s="1"/>
  <c r="V26" i="6"/>
  <c r="C10" i="63" s="1"/>
  <c r="C346" i="63"/>
  <c r="C344" i="63"/>
  <c r="C343" i="63"/>
  <c r="C341" i="63"/>
  <c r="C339" i="63"/>
  <c r="C337" i="63"/>
  <c r="C335" i="63"/>
  <c r="H178" i="13" s="1"/>
  <c r="C334" i="63"/>
  <c r="C332" i="63"/>
  <c r="C331" i="63"/>
  <c r="H174" i="14" s="1"/>
  <c r="C329" i="63"/>
  <c r="C328" i="63"/>
  <c r="C326" i="63"/>
  <c r="C325" i="63"/>
  <c r="C323" i="63"/>
  <c r="C322" i="63"/>
  <c r="C321" i="63"/>
  <c r="C320" i="63"/>
  <c r="C318" i="63"/>
  <c r="C317" i="63"/>
  <c r="C315" i="63"/>
  <c r="C314" i="63"/>
  <c r="C313" i="63"/>
  <c r="C312" i="63"/>
  <c r="C311" i="63"/>
  <c r="C310" i="63"/>
  <c r="C309" i="63"/>
  <c r="C308" i="63"/>
  <c r="C307" i="63"/>
  <c r="C306" i="63"/>
  <c r="C305" i="63"/>
  <c r="C304" i="63"/>
  <c r="C303" i="63"/>
  <c r="C302" i="63"/>
  <c r="C301" i="63"/>
  <c r="C300" i="63"/>
  <c r="C299" i="63"/>
  <c r="C298" i="63"/>
  <c r="C297" i="63"/>
  <c r="C296" i="63"/>
  <c r="C295" i="63"/>
  <c r="C294" i="63"/>
  <c r="C293" i="63"/>
  <c r="C292" i="63"/>
  <c r="C291" i="63"/>
  <c r="C290" i="63"/>
  <c r="C289" i="63"/>
  <c r="C288" i="63"/>
  <c r="C287" i="63"/>
  <c r="C279" i="63"/>
  <c r="C275" i="63"/>
  <c r="C267" i="63"/>
  <c r="C263" i="63"/>
  <c r="C255" i="63"/>
  <c r="C251" i="63"/>
  <c r="C250" i="63"/>
  <c r="C249" i="63"/>
  <c r="C248" i="63"/>
  <c r="C247" i="63"/>
  <c r="C246" i="63"/>
  <c r="C245" i="63"/>
  <c r="C244" i="63"/>
  <c r="C243" i="63"/>
  <c r="C242" i="63"/>
  <c r="C241" i="63"/>
  <c r="C240" i="63"/>
  <c r="C239" i="63"/>
  <c r="C238" i="63"/>
  <c r="C237" i="63"/>
  <c r="C236" i="63"/>
  <c r="C235" i="63"/>
  <c r="C234" i="63"/>
  <c r="C233" i="63"/>
  <c r="C232" i="63"/>
  <c r="C231" i="63"/>
  <c r="C230" i="63"/>
  <c r="C229" i="63"/>
  <c r="C221" i="63"/>
  <c r="C216" i="63"/>
  <c r="C215" i="63"/>
  <c r="C207" i="63"/>
  <c r="C206" i="63"/>
  <c r="C202" i="63"/>
  <c r="C201" i="63"/>
  <c r="C193" i="63"/>
  <c r="C192" i="63"/>
  <c r="C188" i="63"/>
  <c r="H244" i="11" s="1"/>
  <c r="C187" i="63"/>
  <c r="C186" i="63"/>
  <c r="C185" i="63"/>
  <c r="C184" i="63"/>
  <c r="C183" i="63"/>
  <c r="G15" i="16" s="1"/>
  <c r="C182" i="63"/>
  <c r="H237" i="11" s="1"/>
  <c r="C181" i="63"/>
  <c r="C180" i="63"/>
  <c r="C179" i="63"/>
  <c r="AF23" i="89"/>
  <c r="C177" i="63"/>
  <c r="H230" i="11" s="1"/>
  <c r="C176" i="63"/>
  <c r="AF20" i="89" s="1"/>
  <c r="C175" i="63"/>
  <c r="AF19" i="89" s="1"/>
  <c r="C174" i="63"/>
  <c r="AF17" i="89" s="1"/>
  <c r="C173" i="63"/>
  <c r="AF18" i="89" s="1"/>
  <c r="C172" i="63"/>
  <c r="C171" i="63"/>
  <c r="C170" i="63"/>
  <c r="C168" i="63"/>
  <c r="T10" i="16" s="1"/>
  <c r="C167" i="63"/>
  <c r="C166" i="63"/>
  <c r="C164" i="63"/>
  <c r="L299" i="17" s="1"/>
  <c r="C161" i="63"/>
  <c r="L298" i="17" s="1"/>
  <c r="C158" i="63"/>
  <c r="C156" i="63"/>
  <c r="G55" i="16" s="1"/>
  <c r="C155" i="63"/>
  <c r="C154" i="63"/>
  <c r="C145" i="63"/>
  <c r="C144" i="63"/>
  <c r="C143" i="63"/>
  <c r="C141" i="63"/>
  <c r="C140" i="63"/>
  <c r="C139" i="63"/>
  <c r="C138" i="63"/>
  <c r="C136" i="63"/>
  <c r="C134" i="63"/>
  <c r="C133" i="63"/>
  <c r="C131" i="63"/>
  <c r="C130" i="63"/>
  <c r="C128" i="63"/>
  <c r="C127" i="63"/>
  <c r="C125" i="63"/>
  <c r="C124" i="63"/>
  <c r="C122" i="63"/>
  <c r="C121" i="63"/>
  <c r="C118" i="63"/>
  <c r="C117" i="63"/>
  <c r="C112" i="63"/>
  <c r="C107" i="63"/>
  <c r="C106" i="63"/>
  <c r="C105" i="63"/>
  <c r="C104" i="63"/>
  <c r="C103" i="63"/>
  <c r="C102" i="63"/>
  <c r="C101" i="63"/>
  <c r="C100" i="63"/>
  <c r="C95" i="63"/>
  <c r="C94" i="63"/>
  <c r="C93" i="63"/>
  <c r="C92" i="63"/>
  <c r="C91" i="63"/>
  <c r="C90" i="63"/>
  <c r="C89" i="63"/>
  <c r="C88" i="63"/>
  <c r="C87" i="63"/>
  <c r="C86" i="63"/>
  <c r="C85" i="63"/>
  <c r="C74" i="63"/>
  <c r="C73" i="63"/>
  <c r="C71" i="63"/>
  <c r="C70" i="63"/>
  <c r="C68" i="63"/>
  <c r="G78" i="77" s="1"/>
  <c r="C67" i="63"/>
  <c r="C66" i="63"/>
  <c r="C65" i="63"/>
  <c r="C64" i="63"/>
  <c r="C63" i="63"/>
  <c r="C59" i="63"/>
  <c r="F24" i="16" s="1"/>
  <c r="C58" i="63"/>
  <c r="C55" i="63"/>
  <c r="F22" i="16" s="1"/>
  <c r="C54" i="63"/>
  <c r="C46" i="63"/>
  <c r="F30" i="16" s="1"/>
  <c r="C42" i="63"/>
  <c r="C41" i="63"/>
  <c r="C40" i="63"/>
  <c r="C39" i="63"/>
  <c r="C38" i="63"/>
  <c r="C37" i="63"/>
  <c r="C36" i="63"/>
  <c r="C35" i="63"/>
  <c r="C34" i="63"/>
  <c r="C26" i="63"/>
  <c r="C25" i="63"/>
  <c r="C21" i="63"/>
  <c r="C20" i="63"/>
  <c r="C12" i="63"/>
  <c r="C8" i="63"/>
  <c r="C7" i="63"/>
  <c r="F18" i="16" s="1"/>
  <c r="C6" i="63"/>
  <c r="F17" i="16" s="1"/>
  <c r="C5" i="63"/>
  <c r="C4" i="63"/>
  <c r="F16" i="16" s="1"/>
  <c r="C3" i="63"/>
  <c r="C2" i="63"/>
  <c r="C342" i="63"/>
  <c r="C319" i="63"/>
  <c r="C316" i="63"/>
  <c r="C153" i="63"/>
  <c r="C78" i="63"/>
  <c r="C76" i="63"/>
  <c r="C75" i="63"/>
  <c r="AB55" i="16" l="1"/>
  <c r="G54" i="16"/>
  <c r="H175" i="14"/>
  <c r="H175" i="13"/>
  <c r="H177" i="14"/>
  <c r="H177" i="13"/>
  <c r="H173" i="13"/>
  <c r="F66" i="16"/>
  <c r="G55" i="77"/>
  <c r="F19" i="16"/>
  <c r="L257" i="14"/>
  <c r="L301" i="9"/>
  <c r="L258" i="13"/>
  <c r="L326" i="11"/>
  <c r="L256" i="14"/>
  <c r="L300" i="9"/>
  <c r="L325" i="11"/>
  <c r="L257" i="13"/>
  <c r="L324" i="11"/>
  <c r="L299" i="9"/>
  <c r="L256" i="13"/>
  <c r="L255" i="14"/>
  <c r="L252" i="14"/>
  <c r="L253" i="13"/>
  <c r="L321" i="11"/>
  <c r="L296" i="9"/>
  <c r="T16" i="11"/>
  <c r="S17" i="9"/>
  <c r="L297" i="9"/>
  <c r="L253" i="14"/>
  <c r="L254" i="13"/>
  <c r="L322" i="11"/>
  <c r="P23" i="17"/>
  <c r="L299" i="18"/>
  <c r="J298" i="17"/>
  <c r="J299" i="17"/>
  <c r="L300" i="18"/>
  <c r="L298" i="18"/>
  <c r="J297" i="17"/>
  <c r="L297" i="17"/>
  <c r="P294" i="17"/>
  <c r="L294" i="17"/>
  <c r="J294" i="17"/>
  <c r="N294" i="17"/>
  <c r="L295" i="18"/>
  <c r="L295" i="17"/>
  <c r="J295" i="17"/>
  <c r="L296" i="18"/>
  <c r="J300" i="18"/>
  <c r="J258" i="13"/>
  <c r="J326" i="11"/>
  <c r="J257" i="14"/>
  <c r="J301" i="9"/>
  <c r="J300" i="9"/>
  <c r="J299" i="18"/>
  <c r="J257" i="13"/>
  <c r="J256" i="14"/>
  <c r="J325" i="11"/>
  <c r="J298" i="18"/>
  <c r="J256" i="13"/>
  <c r="J299" i="9"/>
  <c r="J324" i="11"/>
  <c r="J255" i="14"/>
  <c r="J321" i="11"/>
  <c r="J252" i="14"/>
  <c r="J295" i="18"/>
  <c r="J253" i="13"/>
  <c r="J297" i="9"/>
  <c r="J322" i="11"/>
  <c r="J253" i="14"/>
  <c r="J296" i="18"/>
  <c r="J254" i="13"/>
  <c r="J296" i="9"/>
  <c r="P22" i="17"/>
  <c r="P26" i="77"/>
  <c r="P19" i="9"/>
  <c r="H216" i="18"/>
  <c r="H215" i="17"/>
  <c r="H215" i="18"/>
  <c r="H214" i="17"/>
  <c r="H215" i="11"/>
  <c r="H212" i="9"/>
  <c r="H216" i="11"/>
  <c r="H213" i="9"/>
  <c r="H35" i="89"/>
  <c r="H34" i="88"/>
  <c r="H67" i="88"/>
  <c r="H68" i="89"/>
  <c r="AF24" i="89"/>
  <c r="H15" i="90"/>
  <c r="H235" i="11"/>
  <c r="AF28" i="89"/>
  <c r="H21" i="90"/>
  <c r="H241" i="11"/>
  <c r="H45" i="89"/>
  <c r="H44" i="88"/>
  <c r="R7" i="23"/>
  <c r="G79" i="77"/>
  <c r="AF25" i="89"/>
  <c r="H16" i="90"/>
  <c r="H236" i="11"/>
  <c r="H20" i="90"/>
  <c r="AF27" i="89"/>
  <c r="H240" i="11"/>
  <c r="H39" i="89"/>
  <c r="H38" i="88"/>
  <c r="H48" i="89"/>
  <c r="H47" i="88"/>
  <c r="H29" i="89"/>
  <c r="H28" i="88"/>
  <c r="H59" i="77"/>
  <c r="H19" i="88"/>
  <c r="H20" i="89"/>
  <c r="H66" i="89"/>
  <c r="H65" i="88"/>
  <c r="AF29" i="89"/>
  <c r="H22" i="90"/>
  <c r="H242" i="11"/>
  <c r="H66" i="88"/>
  <c r="H67" i="89"/>
  <c r="H13" i="90"/>
  <c r="AF22" i="89"/>
  <c r="H233" i="11"/>
  <c r="AF30" i="89"/>
  <c r="H23" i="90"/>
  <c r="H243" i="11"/>
  <c r="H15" i="88"/>
  <c r="G54" i="77"/>
  <c r="H16" i="89"/>
  <c r="H15" i="89"/>
  <c r="G53" i="77"/>
  <c r="H14" i="88"/>
  <c r="G52" i="77"/>
  <c r="H14" i="89"/>
  <c r="H13" i="88"/>
  <c r="P27" i="77"/>
  <c r="R27" i="39"/>
  <c r="H12" i="88"/>
  <c r="H13" i="89"/>
  <c r="G51" i="77"/>
  <c r="F73" i="89"/>
  <c r="F72" i="77"/>
  <c r="F72" i="88"/>
  <c r="G184" i="13"/>
  <c r="H9" i="90"/>
  <c r="H229" i="11"/>
  <c r="H7" i="90"/>
  <c r="H227" i="11"/>
  <c r="F74" i="89"/>
  <c r="F74" i="77"/>
  <c r="F73" i="88"/>
  <c r="G185" i="13"/>
  <c r="H6" i="90"/>
  <c r="H226" i="11"/>
  <c r="H14" i="90"/>
  <c r="H234" i="11"/>
  <c r="H8" i="90"/>
  <c r="H228" i="11"/>
  <c r="N36" i="6"/>
  <c r="C22" i="63" s="1"/>
  <c r="M166" i="6" l="1"/>
  <c r="C286" i="63" s="1"/>
  <c r="M165" i="6"/>
  <c r="C285" i="63" s="1"/>
  <c r="M164" i="6"/>
  <c r="C284" i="63" s="1"/>
  <c r="M163" i="6"/>
  <c r="C283" i="63" s="1"/>
  <c r="AE162" i="6"/>
  <c r="C282" i="63" s="1"/>
  <c r="W162" i="6"/>
  <c r="C281" i="63" s="1"/>
  <c r="N162" i="6"/>
  <c r="C280" i="63" s="1"/>
  <c r="AE160" i="6"/>
  <c r="C278" i="63" s="1"/>
  <c r="V160" i="6"/>
  <c r="C277" i="63" s="1"/>
  <c r="N160" i="6"/>
  <c r="C276" i="63" s="1"/>
  <c r="M157" i="6"/>
  <c r="C274" i="63" s="1"/>
  <c r="M156" i="6"/>
  <c r="C273" i="63" s="1"/>
  <c r="M155" i="6"/>
  <c r="C272" i="63" s="1"/>
  <c r="M154" i="6"/>
  <c r="C271" i="63" s="1"/>
  <c r="AE153" i="6"/>
  <c r="C270" i="63" s="1"/>
  <c r="W153" i="6"/>
  <c r="C269" i="63" s="1"/>
  <c r="N153" i="6"/>
  <c r="C268" i="63" s="1"/>
  <c r="AE151" i="6"/>
  <c r="C266" i="63" s="1"/>
  <c r="V151" i="6"/>
  <c r="C265" i="63" s="1"/>
  <c r="N151" i="6"/>
  <c r="C264" i="63" s="1"/>
  <c r="M148" i="6"/>
  <c r="C262" i="63" s="1"/>
  <c r="M147" i="6"/>
  <c r="C261" i="63" s="1"/>
  <c r="M146" i="6"/>
  <c r="C260" i="63" s="1"/>
  <c r="M145" i="6"/>
  <c r="C259" i="63" s="1"/>
  <c r="AE144" i="6"/>
  <c r="C258" i="63" s="1"/>
  <c r="W144" i="6"/>
  <c r="C257" i="63" s="1"/>
  <c r="N144" i="6"/>
  <c r="C256" i="63" s="1"/>
  <c r="AE142" i="6"/>
  <c r="C254" i="63" s="1"/>
  <c r="V142" i="6"/>
  <c r="C253" i="63" s="1"/>
  <c r="N142" i="6"/>
  <c r="C252" i="63" s="1"/>
  <c r="M138" i="6"/>
  <c r="C53" i="63" s="1"/>
  <c r="F35" i="16" s="1"/>
  <c r="M137" i="6"/>
  <c r="C52" i="63" s="1"/>
  <c r="F34" i="16" s="1"/>
  <c r="M136" i="6"/>
  <c r="C51" i="63" s="1"/>
  <c r="F33" i="16" s="1"/>
  <c r="M135" i="6"/>
  <c r="C50" i="63" s="1"/>
  <c r="F32" i="16" s="1"/>
  <c r="AE134" i="6"/>
  <c r="C49" i="63" s="1"/>
  <c r="W134" i="6"/>
  <c r="C48" i="63" s="1"/>
  <c r="N134" i="6"/>
  <c r="C47" i="63" s="1"/>
  <c r="AE132" i="6"/>
  <c r="C45" i="63" s="1"/>
  <c r="V132" i="6"/>
  <c r="C44" i="63" s="1"/>
  <c r="N132" i="6"/>
  <c r="C43" i="63" s="1"/>
  <c r="M32" i="6"/>
  <c r="C19" i="63" s="1"/>
  <c r="M31" i="6"/>
  <c r="C18" i="63" s="1"/>
  <c r="M30" i="6"/>
  <c r="C17" i="63" s="1"/>
  <c r="M29" i="6"/>
  <c r="C16" i="63" s="1"/>
  <c r="AE28" i="6"/>
  <c r="C15" i="63" s="1"/>
  <c r="W28" i="6"/>
  <c r="C14" i="63" s="1"/>
  <c r="N28" i="6"/>
  <c r="C13" i="63" s="1"/>
  <c r="AE26" i="6"/>
  <c r="C11" i="63" s="1"/>
  <c r="M70" i="6"/>
  <c r="C228" i="63" s="1"/>
  <c r="M69" i="6"/>
  <c r="C227" i="63" s="1"/>
  <c r="M68" i="6"/>
  <c r="C226" i="63" s="1"/>
  <c r="M67" i="6"/>
  <c r="C225" i="63" s="1"/>
  <c r="AE66" i="6"/>
  <c r="C224" i="63" s="1"/>
  <c r="W66" i="6"/>
  <c r="C223" i="63" s="1"/>
  <c r="N66" i="6"/>
  <c r="C222" i="63" s="1"/>
  <c r="C219" i="63"/>
  <c r="V64" i="6"/>
  <c r="C218" i="63" s="1"/>
  <c r="N64" i="6"/>
  <c r="C217" i="63" s="1"/>
  <c r="N57" i="6"/>
  <c r="C208" i="63" s="1"/>
  <c r="N48" i="6"/>
  <c r="C194" i="63" s="1"/>
  <c r="M61" i="6"/>
  <c r="C214" i="63" s="1"/>
  <c r="M60" i="6"/>
  <c r="C213" i="63" s="1"/>
  <c r="M59" i="6"/>
  <c r="C212" i="63" s="1"/>
  <c r="M58" i="6"/>
  <c r="C211" i="63" s="1"/>
  <c r="AE57" i="6"/>
  <c r="C210" i="63" s="1"/>
  <c r="W57" i="6"/>
  <c r="C209" i="63" s="1"/>
  <c r="AE55" i="6"/>
  <c r="C205" i="63" s="1"/>
  <c r="V55" i="6"/>
  <c r="C204" i="63" s="1"/>
  <c r="N55" i="6"/>
  <c r="C203" i="63" s="1"/>
  <c r="N38" i="6"/>
  <c r="C27" i="63" s="1"/>
  <c r="AE38" i="6"/>
  <c r="C29" i="63" s="1"/>
  <c r="W38" i="6"/>
  <c r="C28" i="63" s="1"/>
  <c r="M52" i="6"/>
  <c r="C200" i="63" s="1"/>
  <c r="M51" i="6"/>
  <c r="C199" i="63" s="1"/>
  <c r="M50" i="6"/>
  <c r="C198" i="63" s="1"/>
  <c r="M49" i="6"/>
  <c r="C197" i="63" s="1"/>
  <c r="AE48" i="6"/>
  <c r="C196" i="63" s="1"/>
  <c r="W48" i="6"/>
  <c r="C195" i="63" s="1"/>
  <c r="AE46" i="6"/>
  <c r="C191" i="63" s="1"/>
  <c r="V46" i="6"/>
  <c r="C190" i="63" s="1"/>
  <c r="N46" i="6"/>
  <c r="C189" i="63" s="1"/>
  <c r="M42" i="6"/>
  <c r="C33" i="63" s="1"/>
  <c r="M41" i="6"/>
  <c r="C32" i="63" s="1"/>
  <c r="M40" i="6"/>
  <c r="C31" i="63" s="1"/>
  <c r="M39" i="6"/>
  <c r="C30" i="63" s="1"/>
  <c r="AE36" i="6"/>
  <c r="C24" i="63" s="1"/>
  <c r="V36" i="6"/>
  <c r="C23" i="63" s="1"/>
  <c r="H27" i="88" l="1"/>
  <c r="H29" i="88"/>
  <c r="H30" i="89"/>
  <c r="H52" i="89"/>
  <c r="H51" i="88"/>
  <c r="H38" i="89"/>
  <c r="H37" i="88"/>
  <c r="H43" i="88"/>
  <c r="H44" i="89"/>
  <c r="H24" i="88"/>
  <c r="H25" i="89"/>
  <c r="H64" i="77"/>
  <c r="H31" i="88"/>
  <c r="H32" i="89"/>
  <c r="H41" i="89"/>
  <c r="H40" i="88"/>
  <c r="H49" i="88"/>
  <c r="H50" i="89"/>
  <c r="H40" i="89"/>
  <c r="H39" i="88"/>
  <c r="H18" i="88"/>
  <c r="H19" i="89"/>
  <c r="H58" i="77"/>
  <c r="H21" i="88"/>
  <c r="H22" i="89"/>
  <c r="H61" i="77"/>
  <c r="H28" i="89"/>
  <c r="H33" i="88"/>
  <c r="H34" i="89"/>
  <c r="H43" i="89"/>
  <c r="H42" i="88"/>
  <c r="H63" i="77"/>
  <c r="H24" i="89"/>
  <c r="H23" i="88"/>
  <c r="H30" i="88"/>
  <c r="H31" i="89"/>
  <c r="H47" i="89"/>
  <c r="H46" i="88"/>
  <c r="H53" i="89"/>
  <c r="H52" i="88"/>
  <c r="H33" i="89"/>
  <c r="H32" i="88"/>
  <c r="H42" i="89"/>
  <c r="H41" i="88"/>
  <c r="H50" i="88"/>
  <c r="H51" i="89"/>
  <c r="H48" i="88"/>
  <c r="H49" i="89"/>
  <c r="H54" i="89"/>
  <c r="H53" i="88"/>
  <c r="H60" i="77"/>
  <c r="H21" i="89"/>
  <c r="H20" i="88"/>
  <c r="H23" i="89"/>
  <c r="H62" i="77"/>
  <c r="H22" i="88"/>
  <c r="F2" i="64"/>
  <c r="J310" i="9"/>
  <c r="J311" i="9"/>
  <c r="F9" i="64"/>
  <c r="F11" i="64"/>
  <c r="F12" i="64"/>
  <c r="F17" i="64"/>
  <c r="F18" i="64"/>
  <c r="F19" i="64"/>
  <c r="F20" i="64"/>
  <c r="F21" i="64"/>
  <c r="F22" i="64"/>
  <c r="F23" i="64"/>
  <c r="F24" i="64"/>
  <c r="F32" i="64"/>
  <c r="F33" i="64"/>
  <c r="F34" i="64"/>
  <c r="F35" i="64"/>
  <c r="F36" i="64"/>
  <c r="F37" i="64"/>
  <c r="F38" i="64"/>
  <c r="F39" i="64"/>
  <c r="F40" i="64"/>
  <c r="F41" i="64"/>
  <c r="F42" i="64"/>
  <c r="F43" i="64"/>
  <c r="F44" i="64"/>
  <c r="F45" i="64"/>
  <c r="F56" i="64"/>
  <c r="F57" i="64"/>
  <c r="F58" i="64"/>
  <c r="F59" i="64"/>
  <c r="F61" i="64"/>
  <c r="F62" i="64"/>
  <c r="F64" i="64"/>
  <c r="F65" i="64"/>
  <c r="F66" i="64"/>
  <c r="F67" i="64"/>
  <c r="F68" i="64"/>
  <c r="F69" i="64"/>
  <c r="E385" i="9"/>
  <c r="E386" i="9"/>
  <c r="E387" i="9"/>
  <c r="E388" i="9"/>
  <c r="E389" i="9"/>
  <c r="E390" i="9"/>
  <c r="F82" i="64"/>
  <c r="F83" i="64"/>
  <c r="F84" i="64"/>
  <c r="F85" i="64"/>
  <c r="F86" i="64"/>
  <c r="F87" i="64"/>
  <c r="F88" i="64"/>
  <c r="F89" i="64"/>
  <c r="F91" i="64"/>
  <c r="F92" i="64"/>
  <c r="F93" i="64"/>
  <c r="F94" i="64"/>
  <c r="F95" i="64"/>
  <c r="F96" i="64"/>
  <c r="F109" i="64"/>
  <c r="F110" i="64"/>
  <c r="F111" i="64"/>
  <c r="F112" i="64"/>
  <c r="F113" i="64"/>
  <c r="F114" i="64"/>
  <c r="F115" i="64"/>
  <c r="F116" i="64"/>
  <c r="F118" i="64"/>
  <c r="F119" i="64"/>
  <c r="F120" i="64"/>
  <c r="F121" i="64"/>
  <c r="F122" i="64"/>
  <c r="F123" i="64"/>
  <c r="F136" i="64"/>
  <c r="F137" i="64"/>
  <c r="F138" i="64"/>
  <c r="F139" i="64"/>
  <c r="F140" i="64"/>
  <c r="F141" i="64"/>
  <c r="F142" i="64"/>
  <c r="F143" i="64"/>
  <c r="F145" i="64"/>
  <c r="F146" i="64"/>
  <c r="F147" i="64"/>
  <c r="F148" i="64"/>
  <c r="F149" i="64"/>
  <c r="F150" i="64"/>
  <c r="F163" i="64"/>
  <c r="F164" i="64"/>
  <c r="F165" i="64"/>
  <c r="F166" i="64"/>
  <c r="F167" i="64"/>
  <c r="F168" i="64"/>
  <c r="F169" i="64"/>
  <c r="F170" i="64"/>
  <c r="F172" i="64"/>
  <c r="F173" i="64"/>
  <c r="F174" i="64"/>
  <c r="F175" i="64"/>
  <c r="F176" i="64"/>
  <c r="F177" i="64"/>
  <c r="F190" i="64"/>
  <c r="F191" i="64"/>
  <c r="F192" i="64"/>
  <c r="F193" i="64"/>
  <c r="F194" i="64"/>
  <c r="F195" i="64"/>
  <c r="F196" i="64"/>
  <c r="F197" i="64"/>
  <c r="F199" i="64"/>
  <c r="F200" i="64"/>
  <c r="F201" i="64"/>
  <c r="F202" i="64"/>
  <c r="F203" i="64"/>
  <c r="F204" i="64"/>
  <c r="F217" i="64"/>
  <c r="F218" i="64"/>
  <c r="F219" i="64"/>
  <c r="F220" i="64"/>
  <c r="F221" i="64"/>
  <c r="F222" i="64"/>
  <c r="F223" i="64"/>
  <c r="F224" i="64"/>
  <c r="F226" i="64"/>
  <c r="F227" i="64"/>
  <c r="F228" i="64"/>
  <c r="F229" i="64"/>
  <c r="F230" i="64"/>
  <c r="F231" i="64"/>
  <c r="F244" i="64"/>
  <c r="F245" i="64"/>
  <c r="F246" i="64"/>
  <c r="F247" i="64"/>
  <c r="F248" i="64"/>
  <c r="F249" i="64"/>
  <c r="F250" i="64"/>
  <c r="F251" i="64"/>
  <c r="F252" i="64"/>
  <c r="F259" i="64"/>
  <c r="F261" i="64"/>
  <c r="F262" i="64"/>
  <c r="F267" i="64"/>
  <c r="F268" i="64"/>
  <c r="F269" i="64"/>
  <c r="F270" i="64"/>
  <c r="F271" i="64"/>
  <c r="F272" i="64"/>
  <c r="F273" i="64"/>
  <c r="F274" i="64"/>
  <c r="F282" i="64"/>
  <c r="F283" i="64"/>
  <c r="F284" i="64"/>
  <c r="F285" i="64"/>
  <c r="F286" i="64"/>
  <c r="F287" i="64"/>
  <c r="F288" i="64"/>
  <c r="F289" i="64"/>
  <c r="F290" i="64"/>
  <c r="F291" i="64"/>
  <c r="F292" i="64"/>
  <c r="F293" i="64"/>
  <c r="F294" i="64"/>
  <c r="F295" i="64"/>
  <c r="F306" i="64"/>
  <c r="F307" i="64"/>
  <c r="F308" i="64"/>
  <c r="F309" i="64"/>
  <c r="F311" i="64"/>
  <c r="F312" i="64"/>
  <c r="F314" i="64"/>
  <c r="F315" i="64"/>
  <c r="F316" i="64"/>
  <c r="F317" i="64"/>
  <c r="F318" i="64"/>
  <c r="F319" i="64"/>
  <c r="F332" i="64"/>
  <c r="F333" i="64"/>
  <c r="F334" i="64"/>
  <c r="F335" i="64"/>
  <c r="F336" i="64"/>
  <c r="F337" i="64"/>
  <c r="F338" i="64"/>
  <c r="F339" i="64"/>
  <c r="F341" i="64"/>
  <c r="F342" i="64"/>
  <c r="F343" i="64"/>
  <c r="F344" i="64"/>
  <c r="F345" i="64"/>
  <c r="F346" i="64"/>
  <c r="F359" i="64"/>
  <c r="F360" i="64"/>
  <c r="F361" i="64"/>
  <c r="F362" i="64"/>
  <c r="F363" i="64"/>
  <c r="F364" i="64"/>
  <c r="F365" i="64"/>
  <c r="F366" i="64"/>
  <c r="F368" i="64"/>
  <c r="F369" i="64"/>
  <c r="F370" i="64"/>
  <c r="F371" i="64"/>
  <c r="F372" i="64"/>
  <c r="F373" i="64"/>
  <c r="F386" i="64"/>
  <c r="F387" i="64"/>
  <c r="F388" i="64"/>
  <c r="F389" i="64"/>
  <c r="F390" i="64"/>
  <c r="F391" i="64"/>
  <c r="F392" i="64"/>
  <c r="F393" i="64"/>
  <c r="F395" i="64"/>
  <c r="F396" i="64"/>
  <c r="F397" i="64"/>
  <c r="F398" i="64"/>
  <c r="F399" i="64"/>
  <c r="F400" i="64"/>
  <c r="F413" i="64"/>
  <c r="F414" i="64"/>
  <c r="F415" i="64"/>
  <c r="F416" i="64"/>
  <c r="F417" i="64"/>
  <c r="F418" i="64"/>
  <c r="F419" i="64"/>
  <c r="F420" i="64"/>
  <c r="F422" i="64"/>
  <c r="F423" i="64"/>
  <c r="F424" i="64"/>
  <c r="F425" i="64"/>
  <c r="F426" i="64"/>
  <c r="F427" i="64"/>
  <c r="F440" i="64"/>
  <c r="F441" i="64"/>
  <c r="F442" i="64"/>
  <c r="F443" i="64"/>
  <c r="F444" i="64"/>
  <c r="F445" i="64"/>
  <c r="F446" i="64"/>
  <c r="F447" i="64"/>
  <c r="F449" i="64"/>
  <c r="F450" i="64"/>
  <c r="F451" i="64"/>
  <c r="F452" i="64"/>
  <c r="F453" i="64"/>
  <c r="F454" i="64"/>
  <c r="F467" i="64"/>
  <c r="F468" i="64"/>
  <c r="F469" i="64"/>
  <c r="F470" i="64"/>
  <c r="F471" i="64"/>
  <c r="F472" i="64"/>
  <c r="F473" i="64"/>
  <c r="F474" i="64"/>
  <c r="F476" i="64"/>
  <c r="F477" i="64"/>
  <c r="F478" i="64"/>
  <c r="F479" i="64"/>
  <c r="F480" i="64"/>
  <c r="F481" i="64"/>
  <c r="F494" i="64"/>
  <c r="F495" i="64"/>
  <c r="F496" i="64"/>
  <c r="F497" i="64"/>
  <c r="F498" i="64"/>
  <c r="F499" i="64"/>
  <c r="F500" i="64"/>
  <c r="F501" i="64"/>
  <c r="F502" i="64"/>
  <c r="F509" i="64"/>
  <c r="F511" i="64"/>
  <c r="F512" i="64"/>
  <c r="F517" i="64"/>
  <c r="F518" i="64"/>
  <c r="F519" i="64"/>
  <c r="F520" i="64"/>
  <c r="F521" i="64"/>
  <c r="F522" i="64"/>
  <c r="F523" i="64"/>
  <c r="F524" i="64"/>
  <c r="F532" i="64"/>
  <c r="F533" i="64"/>
  <c r="F534" i="64"/>
  <c r="F535" i="64"/>
  <c r="F536" i="64"/>
  <c r="F537" i="64"/>
  <c r="F538" i="64"/>
  <c r="F539" i="64"/>
  <c r="F540" i="64"/>
  <c r="F541" i="64"/>
  <c r="F542" i="64"/>
  <c r="F543" i="64"/>
  <c r="F544" i="64"/>
  <c r="F545" i="64"/>
  <c r="F556" i="64"/>
  <c r="F557" i="64"/>
  <c r="F558" i="64"/>
  <c r="F559" i="64"/>
  <c r="F561" i="64"/>
  <c r="F562" i="64"/>
  <c r="F564" i="64"/>
  <c r="F565" i="64"/>
  <c r="F566" i="64"/>
  <c r="F567" i="64"/>
  <c r="F568" i="64"/>
  <c r="F569" i="64"/>
  <c r="F582" i="64"/>
  <c r="F583" i="64"/>
  <c r="F584" i="64"/>
  <c r="F585" i="64"/>
  <c r="F586" i="64"/>
  <c r="F587" i="64"/>
  <c r="F588" i="64"/>
  <c r="F589" i="64"/>
  <c r="F591" i="64"/>
  <c r="F592" i="64"/>
  <c r="F593" i="64"/>
  <c r="F594" i="64"/>
  <c r="F595" i="64"/>
  <c r="F596" i="64"/>
  <c r="F609" i="64"/>
  <c r="F610" i="64"/>
  <c r="F611" i="64"/>
  <c r="F612" i="64"/>
  <c r="F613" i="64"/>
  <c r="F614" i="64"/>
  <c r="F615" i="64"/>
  <c r="F616" i="64"/>
  <c r="F618" i="64"/>
  <c r="F619" i="64"/>
  <c r="F620" i="64"/>
  <c r="F621" i="64"/>
  <c r="F622" i="64"/>
  <c r="F623" i="64"/>
  <c r="F636" i="64"/>
  <c r="F637" i="64"/>
  <c r="F638" i="64"/>
  <c r="F639" i="64"/>
  <c r="F640" i="64"/>
  <c r="F641" i="64"/>
  <c r="F642" i="64"/>
  <c r="F643" i="64"/>
  <c r="F645" i="64"/>
  <c r="F646" i="64"/>
  <c r="F647" i="64"/>
  <c r="F648" i="64"/>
  <c r="F649" i="64"/>
  <c r="F650" i="64"/>
  <c r="F663" i="64"/>
  <c r="F664" i="64"/>
  <c r="F665" i="64"/>
  <c r="F666" i="64"/>
  <c r="F667" i="64"/>
  <c r="F668" i="64"/>
  <c r="F669" i="64"/>
  <c r="F670" i="64"/>
  <c r="F672" i="64"/>
  <c r="F673" i="64"/>
  <c r="F674" i="64"/>
  <c r="F675" i="64"/>
  <c r="F676" i="64"/>
  <c r="F677" i="64"/>
  <c r="F690" i="64"/>
  <c r="F691" i="64"/>
  <c r="F692" i="64"/>
  <c r="F693" i="64"/>
  <c r="F694" i="64"/>
  <c r="F695" i="64"/>
  <c r="F696" i="64"/>
  <c r="F697" i="64"/>
  <c r="F699" i="64"/>
  <c r="F700" i="64"/>
  <c r="F701" i="64"/>
  <c r="F702" i="64"/>
  <c r="F703" i="64"/>
  <c r="F704" i="64"/>
  <c r="F717" i="64"/>
  <c r="F718" i="64"/>
  <c r="F719" i="64"/>
  <c r="F720" i="64"/>
  <c r="F721" i="64"/>
  <c r="F722" i="64"/>
  <c r="F723" i="64"/>
  <c r="F724" i="64"/>
  <c r="F726" i="64"/>
  <c r="F727" i="64"/>
  <c r="F728" i="64"/>
  <c r="F729" i="64"/>
  <c r="F730" i="64"/>
  <c r="F731" i="64"/>
  <c r="F744" i="64"/>
  <c r="F745" i="64"/>
  <c r="F746" i="64"/>
  <c r="F747" i="64"/>
  <c r="F748" i="64"/>
  <c r="F749" i="64"/>
  <c r="F750" i="64"/>
  <c r="F751" i="64"/>
  <c r="F752" i="64"/>
  <c r="F753" i="64"/>
  <c r="F754" i="64"/>
  <c r="F755" i="64"/>
  <c r="F756" i="64"/>
  <c r="F757" i="64"/>
  <c r="F760" i="64"/>
  <c r="F761" i="64"/>
  <c r="F762" i="64"/>
  <c r="F763" i="64"/>
  <c r="F764" i="64"/>
  <c r="F765" i="64"/>
  <c r="F766" i="64"/>
  <c r="F767" i="64"/>
  <c r="F768" i="64"/>
  <c r="F769" i="64"/>
  <c r="F770" i="64"/>
  <c r="F771" i="64"/>
  <c r="F772" i="64"/>
  <c r="F773" i="64"/>
  <c r="F774" i="64"/>
  <c r="F775" i="64"/>
  <c r="F776" i="64"/>
  <c r="F777" i="64"/>
  <c r="F778" i="64"/>
  <c r="F781" i="64"/>
  <c r="F782" i="64"/>
  <c r="F783" i="64"/>
  <c r="F784" i="64"/>
  <c r="F785" i="64"/>
  <c r="F786" i="64"/>
  <c r="F787" i="64"/>
  <c r="F788" i="64"/>
  <c r="F789" i="64"/>
  <c r="F790" i="64"/>
  <c r="F791" i="64"/>
  <c r="F792" i="64"/>
  <c r="F793" i="64"/>
  <c r="F794" i="64"/>
  <c r="F795" i="64"/>
  <c r="F797" i="64"/>
  <c r="F798" i="64"/>
  <c r="F799" i="64"/>
  <c r="F802" i="64"/>
  <c r="F803" i="64"/>
  <c r="F804" i="64"/>
  <c r="F805" i="64"/>
  <c r="F806" i="64"/>
  <c r="F807" i="64"/>
  <c r="F808" i="64"/>
  <c r="F809" i="64"/>
  <c r="F810" i="64"/>
  <c r="F811" i="64"/>
  <c r="F813" i="64"/>
  <c r="F814" i="64"/>
  <c r="F815" i="64"/>
  <c r="F816" i="64"/>
  <c r="F817" i="64"/>
  <c r="F818" i="64"/>
  <c r="F819" i="64"/>
  <c r="F820" i="64"/>
  <c r="A51" i="74" l="1"/>
  <c r="A50" i="74"/>
  <c r="A49" i="74"/>
  <c r="A48" i="74"/>
  <c r="A47" i="74"/>
  <c r="A46" i="74"/>
  <c r="A45" i="74"/>
  <c r="A44" i="74"/>
  <c r="A43" i="74"/>
  <c r="A42" i="74"/>
  <c r="A41" i="74"/>
  <c r="A40" i="74"/>
  <c r="A39" i="74"/>
  <c r="A38" i="74"/>
  <c r="A37" i="74"/>
  <c r="A36" i="74"/>
  <c r="A35" i="74"/>
  <c r="A34" i="74"/>
  <c r="A33" i="74"/>
  <c r="A32" i="74"/>
  <c r="A31" i="74"/>
  <c r="A30" i="74"/>
  <c r="A29" i="74"/>
  <c r="A28" i="74"/>
  <c r="A27" i="74"/>
  <c r="A26" i="74"/>
  <c r="A25" i="74"/>
  <c r="A24" i="74"/>
  <c r="A23" i="74"/>
  <c r="A22" i="74"/>
  <c r="A21" i="74"/>
  <c r="A20" i="74"/>
  <c r="A19" i="74"/>
  <c r="A18" i="74"/>
  <c r="A17" i="74"/>
  <c r="A16" i="74"/>
  <c r="A15" i="74"/>
  <c r="A14" i="74"/>
  <c r="A13" i="74"/>
  <c r="A12" i="74"/>
  <c r="A11" i="74"/>
  <c r="A10" i="74"/>
  <c r="A9" i="74"/>
  <c r="A8" i="74"/>
  <c r="A7" i="74"/>
  <c r="A6" i="74"/>
  <c r="A5" i="74"/>
  <c r="A4" i="74"/>
  <c r="A3" i="74"/>
  <c r="A2" i="74"/>
  <c r="T456" i="9" l="1"/>
  <c r="D155" i="63" l="1"/>
  <c r="D156" i="63" l="1"/>
  <c r="E156" i="63" s="1"/>
  <c r="E155" i="63"/>
  <c r="F155" i="63"/>
  <c r="L287" i="10"/>
  <c r="L285" i="10"/>
  <c r="L44" i="10"/>
  <c r="L42" i="10"/>
  <c r="P69" i="8" l="1"/>
  <c r="F304" i="64" s="1"/>
  <c r="J69" i="8"/>
  <c r="F303" i="64" s="1"/>
  <c r="H384" i="17"/>
  <c r="G350" i="18"/>
  <c r="G349" i="18"/>
  <c r="G350" i="17"/>
  <c r="G349" i="17"/>
  <c r="G377" i="11"/>
  <c r="G376" i="11"/>
  <c r="P301" i="10"/>
  <c r="J301" i="10"/>
  <c r="G290" i="10"/>
  <c r="G289" i="10"/>
  <c r="G47" i="10"/>
  <c r="G46" i="10"/>
  <c r="G351" i="9"/>
  <c r="G350" i="9"/>
  <c r="H385" i="18" l="1"/>
  <c r="H385" i="9"/>
  <c r="H412" i="11"/>
  <c r="X237" i="10"/>
  <c r="X236" i="10"/>
  <c r="X235" i="10"/>
  <c r="X234" i="10"/>
  <c r="X233" i="10"/>
  <c r="X232" i="10"/>
  <c r="H235" i="10"/>
  <c r="H233" i="10"/>
  <c r="E237" i="10"/>
  <c r="E236" i="10"/>
  <c r="E235" i="10"/>
  <c r="E234" i="10"/>
  <c r="E233" i="10"/>
  <c r="E232" i="10"/>
  <c r="E207" i="10"/>
  <c r="X212" i="10"/>
  <c r="X211" i="10"/>
  <c r="X210" i="10"/>
  <c r="X209" i="10"/>
  <c r="X208" i="10"/>
  <c r="X207" i="10"/>
  <c r="H211" i="10"/>
  <c r="H210" i="10"/>
  <c r="H209" i="10"/>
  <c r="E212" i="10"/>
  <c r="E211" i="10"/>
  <c r="E210" i="10"/>
  <c r="E209" i="10"/>
  <c r="E208" i="10"/>
  <c r="X187" i="10"/>
  <c r="X186" i="10"/>
  <c r="X185" i="10"/>
  <c r="X184" i="10"/>
  <c r="X183" i="10"/>
  <c r="X182" i="10"/>
  <c r="H186" i="10"/>
  <c r="H185" i="10"/>
  <c r="H183" i="10"/>
  <c r="E187" i="10"/>
  <c r="E186" i="10"/>
  <c r="E185" i="10"/>
  <c r="E184" i="10"/>
  <c r="E183" i="10"/>
  <c r="E182" i="10"/>
  <c r="X162" i="10"/>
  <c r="X161" i="10"/>
  <c r="X160" i="10"/>
  <c r="X159" i="10"/>
  <c r="X158" i="10"/>
  <c r="X157" i="10"/>
  <c r="H161" i="10"/>
  <c r="H158" i="10"/>
  <c r="H157" i="10"/>
  <c r="E162" i="10"/>
  <c r="E161" i="10"/>
  <c r="E160" i="10"/>
  <c r="E159" i="10"/>
  <c r="E158" i="10"/>
  <c r="E157" i="10"/>
  <c r="H135" i="10"/>
  <c r="E132" i="10"/>
  <c r="X137" i="10"/>
  <c r="X136" i="10"/>
  <c r="X135" i="10"/>
  <c r="X134" i="10"/>
  <c r="X133" i="10"/>
  <c r="X132" i="10"/>
  <c r="E137" i="10"/>
  <c r="E136" i="10"/>
  <c r="E135" i="10"/>
  <c r="E134" i="10"/>
  <c r="E133" i="10"/>
  <c r="X107" i="10"/>
  <c r="X112" i="10"/>
  <c r="X111" i="10"/>
  <c r="X110" i="10"/>
  <c r="X109" i="10"/>
  <c r="X108" i="10"/>
  <c r="E112" i="10"/>
  <c r="E111" i="10"/>
  <c r="E110" i="10"/>
  <c r="E109" i="10"/>
  <c r="E108" i="10"/>
  <c r="E107" i="10"/>
  <c r="X87" i="10"/>
  <c r="X86" i="10"/>
  <c r="X85" i="10"/>
  <c r="X84" i="10"/>
  <c r="X83" i="10"/>
  <c r="X82" i="10"/>
  <c r="E87" i="10"/>
  <c r="E86" i="10"/>
  <c r="E85" i="10"/>
  <c r="E84" i="10"/>
  <c r="E83" i="10"/>
  <c r="E82" i="10"/>
  <c r="H236" i="10" l="1"/>
  <c r="H232" i="10"/>
  <c r="H237" i="10"/>
  <c r="H234" i="10"/>
  <c r="H207" i="10"/>
  <c r="H212" i="10"/>
  <c r="H208" i="10"/>
  <c r="H187" i="10"/>
  <c r="H184" i="10"/>
  <c r="H182" i="10"/>
  <c r="H160" i="10"/>
  <c r="H162" i="10"/>
  <c r="H159" i="10"/>
  <c r="H109" i="10"/>
  <c r="H85" i="10"/>
  <c r="H108" i="10"/>
  <c r="H112" i="10"/>
  <c r="H134" i="10"/>
  <c r="H82" i="10"/>
  <c r="H86" i="10"/>
  <c r="H83" i="10"/>
  <c r="H87" i="10"/>
  <c r="H110" i="10"/>
  <c r="H132" i="10"/>
  <c r="H136" i="10"/>
  <c r="H84" i="10"/>
  <c r="H107" i="10"/>
  <c r="H111" i="10"/>
  <c r="H133" i="10"/>
  <c r="H137" i="10"/>
  <c r="P360" i="17" l="1"/>
  <c r="P359" i="17"/>
  <c r="J360" i="17"/>
  <c r="J359" i="17"/>
  <c r="P361" i="18" l="1"/>
  <c r="P361" i="17"/>
  <c r="P388" i="11"/>
  <c r="J388" i="11"/>
  <c r="J361" i="18"/>
  <c r="J361" i="17"/>
  <c r="B14" i="9" l="1"/>
  <c r="C569" i="18" l="1"/>
  <c r="C566" i="17"/>
  <c r="C598" i="11"/>
  <c r="C596" i="11"/>
  <c r="C566" i="9"/>
  <c r="C568" i="9"/>
  <c r="I581" i="11" l="1"/>
  <c r="J554" i="11"/>
  <c r="J529" i="11"/>
  <c r="J504" i="11"/>
  <c r="J479" i="11"/>
  <c r="J454" i="11"/>
  <c r="J404" i="11"/>
  <c r="J429" i="11"/>
  <c r="J467" i="10" l="1"/>
  <c r="J417" i="10"/>
  <c r="J392" i="10"/>
  <c r="J367" i="10"/>
  <c r="J342" i="10"/>
  <c r="J317" i="10"/>
  <c r="J224" i="10"/>
  <c r="J199" i="10"/>
  <c r="J174" i="10"/>
  <c r="J149" i="10"/>
  <c r="J124" i="10"/>
  <c r="J99" i="10"/>
  <c r="J74" i="10"/>
  <c r="J442" i="10"/>
  <c r="J452" i="18"/>
  <c r="E413" i="9"/>
  <c r="J474" i="17"/>
  <c r="J406" i="9"/>
  <c r="J404" i="9"/>
  <c r="J403" i="9"/>
  <c r="J377" i="9"/>
  <c r="H412" i="17" l="1"/>
  <c r="H413" i="9"/>
  <c r="H413" i="18"/>
  <c r="H440" i="11"/>
  <c r="J500" i="9"/>
  <c r="J502" i="18"/>
  <c r="J450" i="17"/>
  <c r="J524" i="9"/>
  <c r="J527" i="18"/>
  <c r="J402" i="9"/>
  <c r="J402" i="18"/>
  <c r="J426" i="9"/>
  <c r="J427" i="18"/>
  <c r="J401" i="17"/>
  <c r="J499" i="17"/>
  <c r="J451" i="9"/>
  <c r="J475" i="9"/>
  <c r="J477" i="18"/>
  <c r="J425" i="17"/>
  <c r="J524" i="17"/>
  <c r="J376" i="17"/>
  <c r="J377" i="18"/>
  <c r="L205" i="22" l="1"/>
  <c r="L201" i="21"/>
  <c r="X540" i="18"/>
  <c r="X536" i="18"/>
  <c r="X513" i="18"/>
  <c r="X511" i="18"/>
  <c r="X484" i="17"/>
  <c r="X463" i="18"/>
  <c r="X438" i="18"/>
  <c r="X436" i="18"/>
  <c r="X415" i="18"/>
  <c r="E413" i="18"/>
  <c r="X537" i="17"/>
  <c r="X533" i="17"/>
  <c r="X510" i="17"/>
  <c r="X463" i="17"/>
  <c r="X438" i="17"/>
  <c r="X434" i="17"/>
  <c r="X412" i="17"/>
  <c r="E412" i="17"/>
  <c r="X387" i="17"/>
  <c r="X564" i="11"/>
  <c r="X492" i="11"/>
  <c r="E416" i="11"/>
  <c r="E388" i="18"/>
  <c r="E414" i="11"/>
  <c r="E386" i="18"/>
  <c r="E412" i="11"/>
  <c r="H480" i="10"/>
  <c r="H479" i="10"/>
  <c r="H478" i="10"/>
  <c r="H475" i="10"/>
  <c r="E480" i="10"/>
  <c r="E479" i="10"/>
  <c r="E478" i="10"/>
  <c r="E477" i="10"/>
  <c r="E476" i="10"/>
  <c r="E475" i="10"/>
  <c r="H455" i="10"/>
  <c r="H454" i="10"/>
  <c r="H453" i="10"/>
  <c r="H452" i="10"/>
  <c r="H451" i="10"/>
  <c r="H450" i="10"/>
  <c r="E455" i="10"/>
  <c r="E454" i="10"/>
  <c r="E453" i="10"/>
  <c r="E452" i="10"/>
  <c r="E451" i="10"/>
  <c r="E450" i="10"/>
  <c r="H429" i="10"/>
  <c r="H428" i="10"/>
  <c r="H427" i="10"/>
  <c r="E430" i="10"/>
  <c r="E429" i="10"/>
  <c r="E428" i="10"/>
  <c r="E427" i="10"/>
  <c r="E426" i="10"/>
  <c r="E425" i="10"/>
  <c r="H404" i="10"/>
  <c r="H403" i="10"/>
  <c r="E404" i="10"/>
  <c r="E403" i="10"/>
  <c r="E402" i="10"/>
  <c r="E401" i="10"/>
  <c r="E405" i="10"/>
  <c r="E400" i="10"/>
  <c r="E380" i="10"/>
  <c r="E379" i="10"/>
  <c r="H379" i="10"/>
  <c r="H378" i="10"/>
  <c r="H375" i="10"/>
  <c r="E378" i="10"/>
  <c r="E377" i="10"/>
  <c r="E376" i="10"/>
  <c r="E375" i="10"/>
  <c r="H354" i="10"/>
  <c r="H353" i="10"/>
  <c r="H352" i="10"/>
  <c r="H350" i="10"/>
  <c r="E355" i="10"/>
  <c r="E354" i="10"/>
  <c r="E353" i="10"/>
  <c r="E352" i="10"/>
  <c r="E351" i="10"/>
  <c r="E350" i="10"/>
  <c r="H328" i="10"/>
  <c r="E328" i="10"/>
  <c r="H329" i="10"/>
  <c r="H325" i="10"/>
  <c r="E330" i="10"/>
  <c r="E329" i="10"/>
  <c r="E327" i="10"/>
  <c r="E326" i="10"/>
  <c r="E325" i="10"/>
  <c r="X480" i="10"/>
  <c r="X479" i="10"/>
  <c r="X478" i="10"/>
  <c r="X477" i="10"/>
  <c r="X476" i="10"/>
  <c r="X475" i="10"/>
  <c r="X455" i="10"/>
  <c r="X454" i="10"/>
  <c r="X453" i="10"/>
  <c r="X452" i="10"/>
  <c r="X451" i="10"/>
  <c r="X450" i="10"/>
  <c r="X430" i="10"/>
  <c r="X429" i="10"/>
  <c r="X428" i="10"/>
  <c r="X427" i="10"/>
  <c r="X425" i="10"/>
  <c r="X426" i="10"/>
  <c r="X405" i="10"/>
  <c r="X404" i="10"/>
  <c r="X403" i="10"/>
  <c r="X402" i="10"/>
  <c r="X401" i="10"/>
  <c r="X400" i="10"/>
  <c r="X380" i="10"/>
  <c r="X379" i="10"/>
  <c r="X378" i="10"/>
  <c r="X377" i="10"/>
  <c r="X376" i="10"/>
  <c r="X375" i="10"/>
  <c r="X355" i="10"/>
  <c r="X354" i="10"/>
  <c r="X353" i="10"/>
  <c r="X352" i="10"/>
  <c r="X351" i="10"/>
  <c r="X350" i="10"/>
  <c r="X330" i="10"/>
  <c r="X329" i="10"/>
  <c r="X328" i="10"/>
  <c r="X327" i="10"/>
  <c r="X326" i="10"/>
  <c r="X325" i="10"/>
  <c r="X537" i="9"/>
  <c r="X536" i="9"/>
  <c r="X535" i="9"/>
  <c r="X534" i="9"/>
  <c r="X533" i="9"/>
  <c r="X532" i="9"/>
  <c r="E536" i="9"/>
  <c r="E535" i="9"/>
  <c r="E534" i="9"/>
  <c r="E533" i="9"/>
  <c r="E532" i="9"/>
  <c r="X513" i="9"/>
  <c r="X512" i="9"/>
  <c r="X511" i="9"/>
  <c r="X510" i="9"/>
  <c r="X509" i="9"/>
  <c r="X508" i="9"/>
  <c r="X488" i="9"/>
  <c r="X487" i="9"/>
  <c r="X486" i="9"/>
  <c r="X485" i="9"/>
  <c r="X484" i="9"/>
  <c r="X483" i="9"/>
  <c r="X460" i="9"/>
  <c r="X464" i="9"/>
  <c r="X463" i="9"/>
  <c r="X462" i="9"/>
  <c r="X461" i="9"/>
  <c r="X459" i="9"/>
  <c r="X439" i="9"/>
  <c r="X438" i="9"/>
  <c r="X437" i="9"/>
  <c r="X436" i="9"/>
  <c r="X435" i="9"/>
  <c r="X434" i="9"/>
  <c r="X415" i="9"/>
  <c r="X414" i="9"/>
  <c r="X413" i="9"/>
  <c r="X412" i="9"/>
  <c r="X410" i="9"/>
  <c r="X411" i="9"/>
  <c r="E440" i="11"/>
  <c r="X390" i="9"/>
  <c r="X389" i="9"/>
  <c r="X388" i="9"/>
  <c r="X387" i="9"/>
  <c r="X386" i="9"/>
  <c r="X385" i="9"/>
  <c r="E466" i="11" l="1"/>
  <c r="E438" i="9"/>
  <c r="E489" i="11"/>
  <c r="E461" i="9"/>
  <c r="E516" i="11"/>
  <c r="E487" i="9"/>
  <c r="E511" i="18"/>
  <c r="E509" i="9"/>
  <c r="H540" i="11"/>
  <c r="H513" i="18"/>
  <c r="H511" i="9"/>
  <c r="H563" i="11"/>
  <c r="H536" i="18"/>
  <c r="E440" i="18"/>
  <c r="E467" i="11"/>
  <c r="E439" i="9"/>
  <c r="E490" i="11"/>
  <c r="E462" i="9"/>
  <c r="H492" i="11"/>
  <c r="H465" i="18"/>
  <c r="H464" i="9"/>
  <c r="E486" i="18"/>
  <c r="E484" i="9"/>
  <c r="H488" i="18"/>
  <c r="H486" i="9"/>
  <c r="H508" i="9"/>
  <c r="H537" i="11"/>
  <c r="H510" i="18"/>
  <c r="H564" i="11"/>
  <c r="H537" i="18"/>
  <c r="E462" i="11"/>
  <c r="E434" i="9"/>
  <c r="H437" i="18"/>
  <c r="H464" i="11"/>
  <c r="H436" i="9"/>
  <c r="H460" i="18"/>
  <c r="H459" i="9"/>
  <c r="H487" i="11"/>
  <c r="H464" i="18"/>
  <c r="H463" i="9"/>
  <c r="H491" i="11"/>
  <c r="E512" i="11"/>
  <c r="E483" i="9"/>
  <c r="H485" i="9"/>
  <c r="H487" i="18"/>
  <c r="E542" i="11"/>
  <c r="E515" i="18"/>
  <c r="E513" i="9"/>
  <c r="H567" i="11"/>
  <c r="H540" i="18"/>
  <c r="E463" i="11"/>
  <c r="E435" i="9"/>
  <c r="H438" i="18"/>
  <c r="H465" i="11"/>
  <c r="H437" i="9"/>
  <c r="H488" i="11"/>
  <c r="H460" i="9"/>
  <c r="H461" i="18"/>
  <c r="E517" i="11"/>
  <c r="E490" i="18"/>
  <c r="E488" i="9"/>
  <c r="E539" i="11"/>
  <c r="E510" i="9"/>
  <c r="H512" i="9"/>
  <c r="H541" i="11"/>
  <c r="H514" i="18"/>
  <c r="E464" i="11"/>
  <c r="E436" i="9"/>
  <c r="H462" i="11"/>
  <c r="H434" i="9"/>
  <c r="H435" i="18"/>
  <c r="H466" i="11"/>
  <c r="H438" i="9"/>
  <c r="H439" i="18"/>
  <c r="E487" i="11"/>
  <c r="E459" i="9"/>
  <c r="E491" i="11"/>
  <c r="E463" i="9"/>
  <c r="H461" i="9"/>
  <c r="H489" i="11"/>
  <c r="H462" i="18"/>
  <c r="E487" i="18"/>
  <c r="E485" i="9"/>
  <c r="H483" i="9"/>
  <c r="H485" i="18"/>
  <c r="H487" i="9"/>
  <c r="H489" i="18"/>
  <c r="E540" i="11"/>
  <c r="E511" i="9"/>
  <c r="H509" i="9"/>
  <c r="H538" i="11"/>
  <c r="H511" i="18"/>
  <c r="H513" i="9"/>
  <c r="H542" i="11"/>
  <c r="H515" i="18"/>
  <c r="E567" i="11"/>
  <c r="E540" i="18"/>
  <c r="H565" i="11"/>
  <c r="H538" i="18"/>
  <c r="E465" i="11"/>
  <c r="E437" i="9"/>
  <c r="H435" i="9"/>
  <c r="H436" i="18"/>
  <c r="H463" i="11"/>
  <c r="H440" i="18"/>
  <c r="H467" i="11"/>
  <c r="H439" i="9"/>
  <c r="E488" i="11"/>
  <c r="E460" i="9"/>
  <c r="E463" i="17"/>
  <c r="E492" i="11"/>
  <c r="E465" i="18"/>
  <c r="E464" i="9"/>
  <c r="H490" i="11"/>
  <c r="H463" i="18"/>
  <c r="H462" i="9"/>
  <c r="E515" i="11"/>
  <c r="E486" i="9"/>
  <c r="H486" i="18"/>
  <c r="H484" i="9"/>
  <c r="H490" i="18"/>
  <c r="H488" i="9"/>
  <c r="E537" i="11"/>
  <c r="E508" i="9"/>
  <c r="E541" i="11"/>
  <c r="E512" i="9"/>
  <c r="H539" i="11"/>
  <c r="H512" i="18"/>
  <c r="H510" i="9"/>
  <c r="H562" i="11"/>
  <c r="H535" i="18"/>
  <c r="H566" i="11"/>
  <c r="H539" i="18"/>
  <c r="H442" i="11"/>
  <c r="H415" i="9"/>
  <c r="H415" i="18"/>
  <c r="E415" i="9"/>
  <c r="E442" i="11"/>
  <c r="E415" i="18"/>
  <c r="H414" i="18"/>
  <c r="H414" i="9"/>
  <c r="H441" i="11"/>
  <c r="E441" i="11"/>
  <c r="E414" i="9"/>
  <c r="E439" i="11"/>
  <c r="E412" i="9"/>
  <c r="H439" i="11"/>
  <c r="H412" i="18"/>
  <c r="H412" i="9"/>
  <c r="H438" i="11"/>
  <c r="H411" i="9"/>
  <c r="H411" i="18"/>
  <c r="E438" i="11"/>
  <c r="E411" i="9"/>
  <c r="H409" i="17"/>
  <c r="H410" i="18"/>
  <c r="H410" i="9"/>
  <c r="H437" i="11"/>
  <c r="E437" i="11"/>
  <c r="E410" i="9"/>
  <c r="H389" i="17"/>
  <c r="H417" i="11"/>
  <c r="H390" i="18"/>
  <c r="H390" i="9"/>
  <c r="E417" i="11"/>
  <c r="E390" i="18"/>
  <c r="H388" i="17"/>
  <c r="H416" i="11"/>
  <c r="H389" i="9"/>
  <c r="H389" i="18"/>
  <c r="H387" i="17"/>
  <c r="H388" i="18"/>
  <c r="H388" i="9"/>
  <c r="H415" i="11"/>
  <c r="H386" i="17"/>
  <c r="H387" i="18"/>
  <c r="H414" i="11"/>
  <c r="H387" i="9"/>
  <c r="H385" i="17"/>
  <c r="H413" i="11"/>
  <c r="H386" i="18"/>
  <c r="H386" i="9"/>
  <c r="H434" i="17"/>
  <c r="H438" i="17"/>
  <c r="H460" i="17"/>
  <c r="H485" i="17"/>
  <c r="E512" i="17"/>
  <c r="H510" i="17"/>
  <c r="H532" i="17"/>
  <c r="H536" i="9"/>
  <c r="H536" i="17"/>
  <c r="H435" i="17"/>
  <c r="H461" i="17"/>
  <c r="H482" i="17"/>
  <c r="H486" i="17"/>
  <c r="H507" i="17"/>
  <c r="H511" i="17"/>
  <c r="H533" i="17"/>
  <c r="H537" i="17"/>
  <c r="H436" i="17"/>
  <c r="H458" i="17"/>
  <c r="H462" i="17"/>
  <c r="H483" i="17"/>
  <c r="H487" i="17"/>
  <c r="H508" i="17"/>
  <c r="H512" i="17"/>
  <c r="H534" i="17"/>
  <c r="H433" i="17"/>
  <c r="H437" i="17"/>
  <c r="H459" i="17"/>
  <c r="H463" i="17"/>
  <c r="H484" i="17"/>
  <c r="H509" i="17"/>
  <c r="E537" i="9"/>
  <c r="E537" i="17"/>
  <c r="H535" i="9"/>
  <c r="H535" i="17"/>
  <c r="H414" i="17"/>
  <c r="H413" i="17"/>
  <c r="H411" i="17"/>
  <c r="H410" i="17"/>
  <c r="E413" i="11"/>
  <c r="E386" i="17"/>
  <c r="E414" i="17"/>
  <c r="E458" i="17"/>
  <c r="E508" i="17"/>
  <c r="E532" i="17"/>
  <c r="E487" i="17"/>
  <c r="E513" i="18"/>
  <c r="H477" i="10"/>
  <c r="E415" i="11"/>
  <c r="E513" i="11"/>
  <c r="E388" i="17"/>
  <c r="E460" i="17"/>
  <c r="E510" i="17"/>
  <c r="E534" i="17"/>
  <c r="E387" i="18"/>
  <c r="E464" i="18"/>
  <c r="E485" i="17"/>
  <c r="E535" i="18"/>
  <c r="E538" i="11"/>
  <c r="E462" i="17"/>
  <c r="E536" i="17"/>
  <c r="E389" i="18"/>
  <c r="E384" i="17"/>
  <c r="E410" i="17"/>
  <c r="E435" i="17"/>
  <c r="E385" i="18"/>
  <c r="E411" i="18"/>
  <c r="E461" i="18"/>
  <c r="E484" i="17"/>
  <c r="E489" i="18"/>
  <c r="E510" i="18"/>
  <c r="E512" i="18"/>
  <c r="E514" i="18"/>
  <c r="E538" i="18"/>
  <c r="H476" i="10"/>
  <c r="E514" i="11"/>
  <c r="E385" i="17"/>
  <c r="E389" i="17"/>
  <c r="E411" i="17"/>
  <c r="E436" i="17"/>
  <c r="E461" i="17"/>
  <c r="E507" i="17"/>
  <c r="E511" i="17"/>
  <c r="E533" i="17"/>
  <c r="E412" i="18"/>
  <c r="E436" i="18"/>
  <c r="E438" i="18"/>
  <c r="E462" i="18"/>
  <c r="E486" i="17"/>
  <c r="E483" i="17"/>
  <c r="E536" i="18"/>
  <c r="E539" i="18"/>
  <c r="E433" i="17"/>
  <c r="E437" i="17"/>
  <c r="E463" i="18"/>
  <c r="E482" i="17"/>
  <c r="E387" i="17"/>
  <c r="E409" i="17"/>
  <c r="E413" i="17"/>
  <c r="E434" i="17"/>
  <c r="E438" i="17"/>
  <c r="E459" i="17"/>
  <c r="E509" i="17"/>
  <c r="E535" i="17"/>
  <c r="E410" i="18"/>
  <c r="E414" i="18"/>
  <c r="E435" i="18"/>
  <c r="E437" i="18"/>
  <c r="E439" i="18"/>
  <c r="E460" i="18"/>
  <c r="E485" i="18"/>
  <c r="E488" i="18"/>
  <c r="E537" i="18"/>
  <c r="X437" i="11"/>
  <c r="X389" i="17"/>
  <c r="X414" i="17"/>
  <c r="X436" i="17"/>
  <c r="X461" i="17"/>
  <c r="X508" i="17"/>
  <c r="X410" i="18"/>
  <c r="X413" i="18"/>
  <c r="X465" i="18"/>
  <c r="X482" i="17"/>
  <c r="X515" i="18"/>
  <c r="X490" i="11"/>
  <c r="X385" i="17"/>
  <c r="X512" i="17"/>
  <c r="X535" i="17"/>
  <c r="X440" i="18"/>
  <c r="X486" i="17"/>
  <c r="X538" i="18"/>
  <c r="X414" i="11"/>
  <c r="X441" i="11"/>
  <c r="X464" i="11"/>
  <c r="X515" i="11"/>
  <c r="X537" i="11"/>
  <c r="X541" i="11"/>
  <c r="X387" i="18"/>
  <c r="X488" i="18"/>
  <c r="X415" i="11"/>
  <c r="X438" i="11"/>
  <c r="X442" i="11"/>
  <c r="X465" i="11"/>
  <c r="X487" i="11"/>
  <c r="X491" i="11"/>
  <c r="X512" i="11"/>
  <c r="X516" i="11"/>
  <c r="X538" i="11"/>
  <c r="X542" i="11"/>
  <c r="X565" i="11"/>
  <c r="X384" i="17"/>
  <c r="X388" i="17"/>
  <c r="X409" i="17"/>
  <c r="X413" i="17"/>
  <c r="X433" i="17"/>
  <c r="X437" i="17"/>
  <c r="X458" i="17"/>
  <c r="X462" i="17"/>
  <c r="X507" i="17"/>
  <c r="X511" i="17"/>
  <c r="X532" i="17"/>
  <c r="X536" i="17"/>
  <c r="X386" i="18"/>
  <c r="X390" i="18"/>
  <c r="X412" i="18"/>
  <c r="X435" i="18"/>
  <c r="X439" i="18"/>
  <c r="X462" i="18"/>
  <c r="X485" i="17"/>
  <c r="X487" i="18"/>
  <c r="X510" i="18"/>
  <c r="X514" i="18"/>
  <c r="X537" i="18"/>
  <c r="X412" i="11"/>
  <c r="X416" i="11"/>
  <c r="X439" i="11"/>
  <c r="X462" i="11"/>
  <c r="X466" i="11"/>
  <c r="X488" i="11"/>
  <c r="X513" i="11"/>
  <c r="X517" i="11"/>
  <c r="X539" i="11"/>
  <c r="X562" i="11"/>
  <c r="X566" i="11"/>
  <c r="X410" i="17"/>
  <c r="X459" i="17"/>
  <c r="X385" i="18"/>
  <c r="X389" i="18"/>
  <c r="X461" i="18"/>
  <c r="X486" i="18"/>
  <c r="X490" i="18"/>
  <c r="X413" i="11"/>
  <c r="X417" i="11"/>
  <c r="X440" i="11"/>
  <c r="X463" i="11"/>
  <c r="X467" i="11"/>
  <c r="X489" i="11"/>
  <c r="X514" i="11"/>
  <c r="X540" i="11"/>
  <c r="X563" i="11"/>
  <c r="X567" i="11"/>
  <c r="X386" i="17"/>
  <c r="X411" i="17"/>
  <c r="X435" i="17"/>
  <c r="X460" i="17"/>
  <c r="X509" i="17"/>
  <c r="X534" i="17"/>
  <c r="X388" i="18"/>
  <c r="X411" i="18"/>
  <c r="X414" i="18"/>
  <c r="X437" i="18"/>
  <c r="X460" i="18"/>
  <c r="X464" i="18"/>
  <c r="X487" i="17"/>
  <c r="X483" i="17"/>
  <c r="X485" i="18"/>
  <c r="X489" i="18"/>
  <c r="X512" i="18"/>
  <c r="X535" i="18"/>
  <c r="X539" i="18"/>
  <c r="E563" i="11"/>
  <c r="E564" i="11"/>
  <c r="E562" i="11"/>
  <c r="E566" i="11"/>
  <c r="E565" i="11"/>
  <c r="H425" i="10"/>
  <c r="H426" i="10"/>
  <c r="H430" i="10"/>
  <c r="H400" i="10"/>
  <c r="H401" i="10"/>
  <c r="H405" i="10"/>
  <c r="H402" i="10"/>
  <c r="H376" i="10"/>
  <c r="H380" i="10"/>
  <c r="H377" i="10"/>
  <c r="H355" i="10"/>
  <c r="H351" i="10"/>
  <c r="H327" i="10"/>
  <c r="H330" i="10"/>
  <c r="H326" i="10"/>
  <c r="H537" i="9"/>
  <c r="H532" i="9"/>
  <c r="H534" i="9"/>
  <c r="H533" i="9"/>
  <c r="F219" i="20" l="1"/>
  <c r="C571" i="18"/>
  <c r="C565" i="18"/>
  <c r="C564" i="18"/>
  <c r="C563" i="18"/>
  <c r="C562" i="18"/>
  <c r="C561" i="18"/>
  <c r="C559" i="18"/>
  <c r="C558" i="18"/>
  <c r="K291" i="18"/>
  <c r="C568" i="17"/>
  <c r="K290" i="17"/>
  <c r="K248" i="14"/>
  <c r="K249" i="13"/>
  <c r="K317" i="11"/>
  <c r="C54" i="68" l="1"/>
  <c r="C52" i="68"/>
  <c r="C48" i="68"/>
  <c r="C47" i="68"/>
  <c r="C46" i="68"/>
  <c r="C45" i="68"/>
  <c r="C44" i="68"/>
  <c r="C42" i="68"/>
  <c r="C41" i="68"/>
  <c r="C26" i="68"/>
  <c r="C24" i="68"/>
  <c r="C20" i="68"/>
  <c r="C19" i="68"/>
  <c r="C18" i="68"/>
  <c r="C16" i="68"/>
  <c r="C14" i="68"/>
  <c r="C17" i="68"/>
  <c r="C13" i="68"/>
  <c r="B71" i="14"/>
  <c r="B68" i="14"/>
  <c r="B72" i="13"/>
  <c r="B69" i="13"/>
  <c r="C562" i="17"/>
  <c r="C561" i="17"/>
  <c r="C560" i="17"/>
  <c r="C559" i="17"/>
  <c r="C558" i="17"/>
  <c r="C556" i="17"/>
  <c r="C555" i="17"/>
  <c r="C592" i="11"/>
  <c r="C591" i="11"/>
  <c r="C590" i="11"/>
  <c r="C589" i="11"/>
  <c r="C588" i="11"/>
  <c r="C586" i="11"/>
  <c r="C585" i="11"/>
  <c r="C562" i="9"/>
  <c r="C561" i="9"/>
  <c r="C560" i="9"/>
  <c r="C559" i="9"/>
  <c r="C558" i="9"/>
  <c r="C556" i="9"/>
  <c r="C555" i="9"/>
  <c r="B107" i="18"/>
  <c r="B104" i="18"/>
  <c r="B105" i="17"/>
  <c r="B102" i="17"/>
  <c r="B107" i="11"/>
  <c r="B104" i="11"/>
  <c r="B104" i="9"/>
  <c r="B101" i="9"/>
  <c r="X343" i="18"/>
  <c r="U343" i="18"/>
  <c r="X343" i="17"/>
  <c r="U343" i="17"/>
  <c r="U344" i="9"/>
  <c r="X344" i="9"/>
  <c r="X370" i="11"/>
  <c r="U370" i="11"/>
  <c r="T532" i="18" l="1"/>
  <c r="Q532" i="18"/>
  <c r="T529" i="17"/>
  <c r="Q529" i="17"/>
  <c r="T559" i="11"/>
  <c r="Q559" i="11"/>
  <c r="E301" i="10"/>
  <c r="F142" i="10"/>
  <c r="F139" i="10"/>
  <c r="F117" i="10"/>
  <c r="F545" i="18"/>
  <c r="F542" i="18"/>
  <c r="J531" i="18"/>
  <c r="J529" i="18"/>
  <c r="J528" i="18"/>
  <c r="J526" i="18"/>
  <c r="J476" i="9"/>
  <c r="F572" i="11" l="1"/>
  <c r="F542" i="17"/>
  <c r="F539" i="17"/>
  <c r="F569" i="11"/>
  <c r="J553" i="11"/>
  <c r="J558" i="11"/>
  <c r="J523" i="17"/>
  <c r="J528" i="17"/>
  <c r="J555" i="11"/>
  <c r="J525" i="17"/>
  <c r="J556" i="11"/>
  <c r="J526" i="17"/>
  <c r="X40" i="10" l="1"/>
  <c r="U40" i="10"/>
  <c r="X39" i="10"/>
  <c r="U39" i="10"/>
  <c r="J378" i="18" l="1"/>
  <c r="L345" i="18" l="1"/>
  <c r="L372" i="11"/>
  <c r="L345" i="17"/>
  <c r="L346" i="9"/>
  <c r="L374" i="11"/>
  <c r="L347" i="17"/>
  <c r="L348" i="9"/>
  <c r="L347" i="18"/>
  <c r="E388" i="11"/>
  <c r="E361" i="17"/>
  <c r="E361" i="18"/>
  <c r="L352" i="18"/>
  <c r="L352" i="17"/>
  <c r="L379" i="11"/>
  <c r="L353" i="9"/>
  <c r="E56" i="68"/>
  <c r="T53" i="68"/>
  <c r="T55" i="68"/>
  <c r="F50" i="68"/>
  <c r="Q38" i="68"/>
  <c r="I38" i="68"/>
  <c r="I37" i="68"/>
  <c r="I36" i="68"/>
  <c r="G34" i="68"/>
  <c r="G33" i="68"/>
  <c r="E600" i="11"/>
  <c r="T599" i="11"/>
  <c r="T597" i="11"/>
  <c r="T567" i="9"/>
  <c r="R582" i="11"/>
  <c r="J582" i="11"/>
  <c r="I8" i="68"/>
  <c r="G6" i="68"/>
  <c r="G5" i="68"/>
  <c r="T569" i="9"/>
  <c r="E570" i="9"/>
  <c r="J552" i="9"/>
  <c r="I551" i="9"/>
  <c r="I553" i="18"/>
  <c r="G551" i="18"/>
  <c r="X283" i="10"/>
  <c r="U283" i="10"/>
  <c r="B10" i="10"/>
  <c r="L292" i="10"/>
  <c r="G594" i="11" l="1"/>
  <c r="F22" i="68"/>
  <c r="G550" i="18"/>
  <c r="G547" i="9"/>
  <c r="G547" i="17"/>
  <c r="G577" i="11"/>
  <c r="J552" i="17"/>
  <c r="J555" i="18"/>
  <c r="E573" i="18"/>
  <c r="E570" i="17"/>
  <c r="T570" i="18"/>
  <c r="T567" i="17"/>
  <c r="G50" i="68"/>
  <c r="T572" i="18"/>
  <c r="T569" i="17"/>
  <c r="I9" i="68"/>
  <c r="T25" i="68"/>
  <c r="J10" i="68"/>
  <c r="G22" i="68"/>
  <c r="T27" i="68"/>
  <c r="R552" i="9"/>
  <c r="R552" i="17"/>
  <c r="R555" i="18"/>
  <c r="I551" i="17"/>
  <c r="I554" i="18"/>
  <c r="R10" i="68"/>
  <c r="F564" i="17"/>
  <c r="F567" i="18"/>
  <c r="G564" i="9"/>
  <c r="E28" i="68"/>
  <c r="H556" i="18"/>
  <c r="I550" i="9"/>
  <c r="I580" i="11"/>
  <c r="I550" i="17"/>
  <c r="G548" i="9"/>
  <c r="G548" i="17"/>
  <c r="G578" i="11"/>
  <c r="H553" i="9"/>
  <c r="H583" i="11"/>
  <c r="H553" i="17"/>
  <c r="I11" i="68"/>
  <c r="I39" i="68"/>
  <c r="L49" i="10"/>
  <c r="K230" i="9"/>
  <c r="V230" i="9"/>
  <c r="P230" i="9"/>
  <c r="Z298" i="6"/>
  <c r="C347" i="63" s="1"/>
  <c r="V279" i="18" l="1"/>
  <c r="V278" i="17"/>
  <c r="V305" i="11"/>
  <c r="V280" i="9"/>
  <c r="V236" i="14"/>
  <c r="V237" i="13"/>
  <c r="P280" i="9"/>
  <c r="P278" i="17"/>
  <c r="P279" i="18"/>
  <c r="P305" i="11"/>
  <c r="P237" i="13"/>
  <c r="P236" i="14"/>
  <c r="J280" i="9"/>
  <c r="J279" i="18"/>
  <c r="J278" i="17"/>
  <c r="J305" i="11"/>
  <c r="J237" i="13"/>
  <c r="J236" i="14"/>
  <c r="E470" i="8"/>
  <c r="F725" i="64" s="1"/>
  <c r="T204" i="10"/>
  <c r="Q204" i="10"/>
  <c r="T229" i="10" l="1"/>
  <c r="Q229" i="10"/>
  <c r="T472" i="10"/>
  <c r="Q472" i="10"/>
  <c r="F485" i="10"/>
  <c r="F482" i="10"/>
  <c r="J471" i="10"/>
  <c r="J469" i="10"/>
  <c r="J468" i="10"/>
  <c r="J466" i="10"/>
  <c r="L465" i="10"/>
  <c r="F242" i="10"/>
  <c r="F239" i="10"/>
  <c r="J228" i="10"/>
  <c r="J226" i="10"/>
  <c r="J225" i="10"/>
  <c r="J223" i="10"/>
  <c r="J58" i="10"/>
  <c r="E58" i="10"/>
  <c r="V314" i="8"/>
  <c r="F552" i="64" s="1"/>
  <c r="V301" i="10" s="1"/>
  <c r="E223" i="8"/>
  <c r="V68" i="8"/>
  <c r="F302" i="64" s="1"/>
  <c r="T529" i="9"/>
  <c r="Q529" i="9"/>
  <c r="F542" i="9"/>
  <c r="F539" i="9"/>
  <c r="J528" i="9"/>
  <c r="J526" i="9"/>
  <c r="J525" i="9"/>
  <c r="J523" i="9"/>
  <c r="N563" i="6"/>
  <c r="F225" i="64" s="1"/>
  <c r="Y408" i="6"/>
  <c r="F54" i="64" s="1"/>
  <c r="S408" i="6"/>
  <c r="P362" i="9"/>
  <c r="J362" i="9"/>
  <c r="E362" i="9"/>
  <c r="AE407" i="6"/>
  <c r="F52" i="64" s="1"/>
  <c r="F53" i="64" l="1"/>
  <c r="J362" i="17" s="1"/>
  <c r="F475" i="64"/>
  <c r="L197" i="10" s="1"/>
  <c r="V361" i="17"/>
  <c r="V388" i="11"/>
  <c r="V361" i="18"/>
  <c r="M522" i="9"/>
  <c r="L522" i="17"/>
  <c r="L552" i="11"/>
  <c r="L525" i="18"/>
  <c r="V362" i="9"/>
  <c r="P58" i="10"/>
  <c r="L222" i="10" l="1"/>
  <c r="V58" i="10"/>
  <c r="I211" i="13" l="1"/>
  <c r="G211" i="13" s="1"/>
  <c r="I252" i="18"/>
  <c r="G252" i="18" s="1"/>
  <c r="H138" i="22"/>
  <c r="H122" i="13"/>
  <c r="H120" i="14"/>
  <c r="G93" i="26"/>
  <c r="G74" i="40"/>
  <c r="Z285" i="6"/>
  <c r="C126" i="63" s="1"/>
  <c r="W199" i="13"/>
  <c r="M241" i="18"/>
  <c r="H241" i="18"/>
  <c r="F334" i="11"/>
  <c r="A3" i="64"/>
  <c r="A4" i="64" s="1"/>
  <c r="A5" i="64" s="1"/>
  <c r="A6" i="64" s="1"/>
  <c r="A7" i="64" s="1"/>
  <c r="A8" i="64" s="1"/>
  <c r="A9" i="64" s="1"/>
  <c r="A10" i="64" s="1"/>
  <c r="A11" i="64" s="1"/>
  <c r="A12" i="64" s="1"/>
  <c r="A13" i="64" s="1"/>
  <c r="A14" i="64" s="1"/>
  <c r="A15" i="64" s="1"/>
  <c r="A16" i="64" s="1"/>
  <c r="A17" i="64" s="1"/>
  <c r="A18" i="64" s="1"/>
  <c r="A19" i="64" s="1"/>
  <c r="A20" i="64" s="1"/>
  <c r="A21" i="64" s="1"/>
  <c r="A22" i="64" s="1"/>
  <c r="A23" i="64" s="1"/>
  <c r="A24" i="64" s="1"/>
  <c r="A25" i="64" s="1"/>
  <c r="A26" i="64" s="1"/>
  <c r="A27" i="64" s="1"/>
  <c r="A28" i="64" s="1"/>
  <c r="A29" i="64" s="1"/>
  <c r="A30" i="64" s="1"/>
  <c r="A31" i="64" s="1"/>
  <c r="A32" i="64" s="1"/>
  <c r="A33" i="64" s="1"/>
  <c r="A34" i="64" s="1"/>
  <c r="A35" i="64" s="1"/>
  <c r="A36" i="64" s="1"/>
  <c r="A37" i="64" s="1"/>
  <c r="A38" i="64" s="1"/>
  <c r="A39" i="64" s="1"/>
  <c r="A40" i="64" s="1"/>
  <c r="A41" i="64" s="1"/>
  <c r="A42" i="64" s="1"/>
  <c r="A43" i="64" s="1"/>
  <c r="A44" i="64" s="1"/>
  <c r="A45" i="64" s="1"/>
  <c r="A46" i="64" s="1"/>
  <c r="A47" i="64" s="1"/>
  <c r="A48" i="64" s="1"/>
  <c r="A49" i="64" s="1"/>
  <c r="A50" i="64" s="1"/>
  <c r="A51" i="64" s="1"/>
  <c r="A52" i="64" s="1"/>
  <c r="A53" i="64" s="1"/>
  <c r="A54" i="64" s="1"/>
  <c r="A55" i="64" s="1"/>
  <c r="A56" i="64" s="1"/>
  <c r="A57" i="64" s="1"/>
  <c r="A58" i="64" s="1"/>
  <c r="A59" i="64" s="1"/>
  <c r="A60" i="64" s="1"/>
  <c r="A61" i="64" s="1"/>
  <c r="A62" i="64" s="1"/>
  <c r="A63" i="64" s="1"/>
  <c r="A64" i="64" s="1"/>
  <c r="A65" i="64" s="1"/>
  <c r="A66" i="64" s="1"/>
  <c r="A67" i="64" s="1"/>
  <c r="A68" i="64" s="1"/>
  <c r="A69" i="64" s="1"/>
  <c r="A70" i="64" s="1"/>
  <c r="A71" i="64" s="1"/>
  <c r="A72" i="64" s="1"/>
  <c r="A73" i="64" s="1"/>
  <c r="A74" i="64" s="1"/>
  <c r="A75" i="64" s="1"/>
  <c r="A76" i="64" s="1"/>
  <c r="A77" i="64" s="1"/>
  <c r="A78" i="64" s="1"/>
  <c r="A79" i="64" s="1"/>
  <c r="A80" i="64" s="1"/>
  <c r="A81" i="64" s="1"/>
  <c r="A82" i="64" s="1"/>
  <c r="A83" i="64" s="1"/>
  <c r="A84" i="64" s="1"/>
  <c r="A85" i="64" s="1"/>
  <c r="A86" i="64" s="1"/>
  <c r="A87" i="64" s="1"/>
  <c r="A88" i="64" s="1"/>
  <c r="A89" i="64" s="1"/>
  <c r="A90" i="64" s="1"/>
  <c r="A91" i="64" s="1"/>
  <c r="A92" i="64" s="1"/>
  <c r="A93" i="64" s="1"/>
  <c r="A94" i="64" s="1"/>
  <c r="A95" i="64" s="1"/>
  <c r="A96" i="64" s="1"/>
  <c r="A97" i="64" s="1"/>
  <c r="A98" i="64" s="1"/>
  <c r="A99" i="64" s="1"/>
  <c r="A100" i="64" s="1"/>
  <c r="A101" i="64" s="1"/>
  <c r="A102" i="64" s="1"/>
  <c r="A103" i="64" s="1"/>
  <c r="A104" i="64" s="1"/>
  <c r="A105" i="64" s="1"/>
  <c r="A106" i="64" s="1"/>
  <c r="A107" i="64" s="1"/>
  <c r="A108" i="64" s="1"/>
  <c r="A109" i="64" s="1"/>
  <c r="A110" i="64" s="1"/>
  <c r="A111" i="64" s="1"/>
  <c r="A112" i="64" s="1"/>
  <c r="A113" i="64" s="1"/>
  <c r="A114" i="64" s="1"/>
  <c r="A115" i="64" s="1"/>
  <c r="A116" i="64" s="1"/>
  <c r="A117" i="64" s="1"/>
  <c r="A118" i="64" s="1"/>
  <c r="A119" i="64" s="1"/>
  <c r="A120" i="64" s="1"/>
  <c r="A121" i="64" s="1"/>
  <c r="A122" i="64" s="1"/>
  <c r="A123" i="64" s="1"/>
  <c r="A124" i="64" s="1"/>
  <c r="A125" i="64" s="1"/>
  <c r="A126" i="64" s="1"/>
  <c r="A127" i="64" s="1"/>
  <c r="A128" i="64" s="1"/>
  <c r="A129" i="64" s="1"/>
  <c r="A130" i="64" s="1"/>
  <c r="A131" i="64" s="1"/>
  <c r="A132" i="64" s="1"/>
  <c r="A133" i="64" s="1"/>
  <c r="A134" i="64" s="1"/>
  <c r="A135" i="64" s="1"/>
  <c r="A136" i="64" s="1"/>
  <c r="A137" i="64" s="1"/>
  <c r="A138" i="64" s="1"/>
  <c r="A139" i="64" s="1"/>
  <c r="A140" i="64" s="1"/>
  <c r="A141" i="64" s="1"/>
  <c r="A142" i="64" s="1"/>
  <c r="A143" i="64" s="1"/>
  <c r="A144" i="64" s="1"/>
  <c r="A145" i="64" s="1"/>
  <c r="A146" i="64" s="1"/>
  <c r="A147" i="64" s="1"/>
  <c r="A148" i="64" s="1"/>
  <c r="A149" i="64" s="1"/>
  <c r="A150" i="64" s="1"/>
  <c r="A151" i="64" s="1"/>
  <c r="A152" i="64" s="1"/>
  <c r="A153" i="64" s="1"/>
  <c r="A154" i="64" s="1"/>
  <c r="A155" i="64" s="1"/>
  <c r="A156" i="64" s="1"/>
  <c r="A157" i="64" s="1"/>
  <c r="A158" i="64" s="1"/>
  <c r="A159" i="64" s="1"/>
  <c r="A160" i="64" s="1"/>
  <c r="A161" i="64" s="1"/>
  <c r="A162" i="64" s="1"/>
  <c r="A163" i="64" s="1"/>
  <c r="A164" i="64" s="1"/>
  <c r="A165" i="64" s="1"/>
  <c r="A166" i="64" s="1"/>
  <c r="A167" i="64" s="1"/>
  <c r="A168" i="64" s="1"/>
  <c r="A169" i="64" s="1"/>
  <c r="A170" i="64" s="1"/>
  <c r="A171" i="64" s="1"/>
  <c r="A172" i="64" s="1"/>
  <c r="A173" i="64" s="1"/>
  <c r="A174" i="64" s="1"/>
  <c r="A175" i="64" s="1"/>
  <c r="A176" i="64" s="1"/>
  <c r="A177" i="64" s="1"/>
  <c r="A178" i="64" s="1"/>
  <c r="A179" i="64" s="1"/>
  <c r="A180" i="64" s="1"/>
  <c r="A181" i="64" s="1"/>
  <c r="A182" i="64" s="1"/>
  <c r="A183" i="64" s="1"/>
  <c r="A184" i="64" s="1"/>
  <c r="A185" i="64" s="1"/>
  <c r="A186" i="64" s="1"/>
  <c r="A187" i="64" s="1"/>
  <c r="A188" i="64" s="1"/>
  <c r="A189" i="64" s="1"/>
  <c r="A190" i="64" s="1"/>
  <c r="A191" i="64" s="1"/>
  <c r="A192" i="64" s="1"/>
  <c r="A193" i="64" s="1"/>
  <c r="A194" i="64" s="1"/>
  <c r="A195" i="64" s="1"/>
  <c r="A196" i="64" s="1"/>
  <c r="A197" i="64" s="1"/>
  <c r="A198" i="64" s="1"/>
  <c r="A199" i="64" s="1"/>
  <c r="A200" i="64" s="1"/>
  <c r="A201" i="64" s="1"/>
  <c r="A202" i="64" s="1"/>
  <c r="A203" i="64" s="1"/>
  <c r="A204" i="64" s="1"/>
  <c r="A205" i="64" s="1"/>
  <c r="A206" i="64" s="1"/>
  <c r="A207" i="64" s="1"/>
  <c r="A208" i="64" s="1"/>
  <c r="A209" i="64" s="1"/>
  <c r="A210" i="64" s="1"/>
  <c r="A211" i="64" s="1"/>
  <c r="A212" i="64" s="1"/>
  <c r="A213" i="64" s="1"/>
  <c r="A214" i="64" s="1"/>
  <c r="A215" i="64" s="1"/>
  <c r="A216" i="64" s="1"/>
  <c r="A217" i="64" s="1"/>
  <c r="A218" i="64" s="1"/>
  <c r="A219" i="64" s="1"/>
  <c r="A220" i="64" s="1"/>
  <c r="A221" i="64" s="1"/>
  <c r="A222" i="64" s="1"/>
  <c r="A223" i="64" s="1"/>
  <c r="A224" i="64" s="1"/>
  <c r="A225" i="64" s="1"/>
  <c r="A226" i="64" s="1"/>
  <c r="A227" i="64" s="1"/>
  <c r="A228" i="64" s="1"/>
  <c r="A229" i="64" s="1"/>
  <c r="A230" i="64" s="1"/>
  <c r="A231" i="64" s="1"/>
  <c r="A232" i="64" s="1"/>
  <c r="A233" i="64" s="1"/>
  <c r="A234" i="64" s="1"/>
  <c r="A235" i="64" s="1"/>
  <c r="A236" i="64" s="1"/>
  <c r="A237" i="64" s="1"/>
  <c r="A238" i="64" s="1"/>
  <c r="A239" i="64" s="1"/>
  <c r="A240" i="64" s="1"/>
  <c r="A241" i="64" s="1"/>
  <c r="A242" i="64" s="1"/>
  <c r="A243" i="64" s="1"/>
  <c r="A244" i="64" s="1"/>
  <c r="A245" i="64" s="1"/>
  <c r="A246" i="64" s="1"/>
  <c r="A247" i="64" s="1"/>
  <c r="A248" i="64" s="1"/>
  <c r="A249" i="64" s="1"/>
  <c r="A250" i="64" s="1"/>
  <c r="A251" i="64" s="1"/>
  <c r="A252" i="64" s="1"/>
  <c r="A253" i="64" s="1"/>
  <c r="A254" i="64" s="1"/>
  <c r="A255" i="64" s="1"/>
  <c r="A256" i="64" s="1"/>
  <c r="A257" i="64" s="1"/>
  <c r="A258" i="64" s="1"/>
  <c r="A259" i="64" s="1"/>
  <c r="A260" i="64" s="1"/>
  <c r="A261" i="64" s="1"/>
  <c r="A262" i="64" s="1"/>
  <c r="A263" i="64" s="1"/>
  <c r="A264" i="64" s="1"/>
  <c r="A265" i="64" s="1"/>
  <c r="A266" i="64" s="1"/>
  <c r="A267" i="64" s="1"/>
  <c r="A268" i="64" s="1"/>
  <c r="A269" i="64" s="1"/>
  <c r="A270" i="64" s="1"/>
  <c r="A271" i="64" s="1"/>
  <c r="A272" i="64" s="1"/>
  <c r="A273" i="64" s="1"/>
  <c r="A274" i="64" s="1"/>
  <c r="A275" i="64" s="1"/>
  <c r="A276" i="64" s="1"/>
  <c r="A277" i="64" s="1"/>
  <c r="A278" i="64" s="1"/>
  <c r="A279" i="64" s="1"/>
  <c r="A280" i="64" s="1"/>
  <c r="A281" i="64" s="1"/>
  <c r="A282" i="64" s="1"/>
  <c r="A283" i="64" s="1"/>
  <c r="A284" i="64" s="1"/>
  <c r="A285" i="64" s="1"/>
  <c r="A286" i="64" s="1"/>
  <c r="A287" i="64" s="1"/>
  <c r="A288" i="64" s="1"/>
  <c r="A289" i="64" s="1"/>
  <c r="A290" i="64" s="1"/>
  <c r="A291" i="64" s="1"/>
  <c r="A292" i="64" s="1"/>
  <c r="A293" i="64" s="1"/>
  <c r="A294" i="64" s="1"/>
  <c r="A295" i="64" s="1"/>
  <c r="A296" i="64" s="1"/>
  <c r="A297" i="64" s="1"/>
  <c r="A298" i="64" s="1"/>
  <c r="A299" i="64" s="1"/>
  <c r="A300" i="64" s="1"/>
  <c r="A301" i="64" s="1"/>
  <c r="A302" i="64" s="1"/>
  <c r="A303" i="64" s="1"/>
  <c r="A304" i="64" s="1"/>
  <c r="A305" i="64" s="1"/>
  <c r="A306" i="64" s="1"/>
  <c r="A307" i="64" s="1"/>
  <c r="A308" i="64" s="1"/>
  <c r="A309" i="64" s="1"/>
  <c r="A310" i="64" s="1"/>
  <c r="A311" i="64" s="1"/>
  <c r="A312" i="64" s="1"/>
  <c r="A313" i="64" s="1"/>
  <c r="A314" i="64" s="1"/>
  <c r="A315" i="64" s="1"/>
  <c r="A316" i="64" s="1"/>
  <c r="A317" i="64" s="1"/>
  <c r="A318" i="64" s="1"/>
  <c r="A319" i="64" s="1"/>
  <c r="A320" i="64" s="1"/>
  <c r="A321" i="64" s="1"/>
  <c r="A322" i="64" s="1"/>
  <c r="A323" i="64" s="1"/>
  <c r="A324" i="64" s="1"/>
  <c r="A325" i="64" s="1"/>
  <c r="A326" i="64" s="1"/>
  <c r="A327" i="64" s="1"/>
  <c r="A328" i="64" s="1"/>
  <c r="A329" i="64" s="1"/>
  <c r="A330" i="64" s="1"/>
  <c r="A331" i="64" s="1"/>
  <c r="A332" i="64" s="1"/>
  <c r="A333" i="64" s="1"/>
  <c r="A334" i="64" s="1"/>
  <c r="A335" i="64" s="1"/>
  <c r="A336" i="64" s="1"/>
  <c r="A337" i="64" s="1"/>
  <c r="A338" i="64" s="1"/>
  <c r="A339" i="64" s="1"/>
  <c r="A340" i="64" s="1"/>
  <c r="A341" i="64" s="1"/>
  <c r="A342" i="64" s="1"/>
  <c r="A343" i="64" s="1"/>
  <c r="A344" i="64" s="1"/>
  <c r="A345" i="64" s="1"/>
  <c r="A346" i="64" s="1"/>
  <c r="A347" i="64" s="1"/>
  <c r="A348" i="64" s="1"/>
  <c r="A349" i="64" s="1"/>
  <c r="A350" i="64" s="1"/>
  <c r="A351" i="64" s="1"/>
  <c r="A352" i="64" s="1"/>
  <c r="A353" i="64" s="1"/>
  <c r="A354" i="64" s="1"/>
  <c r="A355" i="64" s="1"/>
  <c r="A356" i="64" s="1"/>
  <c r="A357" i="64" s="1"/>
  <c r="A358" i="64" s="1"/>
  <c r="A359" i="64" s="1"/>
  <c r="A360" i="64" s="1"/>
  <c r="A361" i="64" s="1"/>
  <c r="A362" i="64" s="1"/>
  <c r="A363" i="64" s="1"/>
  <c r="A364" i="64" s="1"/>
  <c r="A365" i="64" s="1"/>
  <c r="A366" i="64" s="1"/>
  <c r="A367" i="64" s="1"/>
  <c r="A368" i="64" s="1"/>
  <c r="A369" i="64" s="1"/>
  <c r="A370" i="64" s="1"/>
  <c r="A371" i="64" s="1"/>
  <c r="A372" i="64" s="1"/>
  <c r="A373" i="64" s="1"/>
  <c r="A374" i="64" s="1"/>
  <c r="A375" i="64" s="1"/>
  <c r="A376" i="64" s="1"/>
  <c r="A377" i="64" s="1"/>
  <c r="A378" i="64" s="1"/>
  <c r="A379" i="64" s="1"/>
  <c r="A380" i="64" s="1"/>
  <c r="A381" i="64" s="1"/>
  <c r="A382" i="64" s="1"/>
  <c r="A383" i="64" s="1"/>
  <c r="A384" i="64" s="1"/>
  <c r="A385" i="64" s="1"/>
  <c r="A386" i="64" s="1"/>
  <c r="A387" i="64" s="1"/>
  <c r="A388" i="64" s="1"/>
  <c r="A389" i="64" s="1"/>
  <c r="A390" i="64" s="1"/>
  <c r="A391" i="64" s="1"/>
  <c r="A392" i="64" s="1"/>
  <c r="A393" i="64" s="1"/>
  <c r="A394" i="64" s="1"/>
  <c r="A395" i="64" s="1"/>
  <c r="A396" i="64" s="1"/>
  <c r="A397" i="64" s="1"/>
  <c r="A398" i="64" s="1"/>
  <c r="A399" i="64" s="1"/>
  <c r="A400" i="64" s="1"/>
  <c r="A401" i="64" s="1"/>
  <c r="A402" i="64" s="1"/>
  <c r="A403" i="64" s="1"/>
  <c r="A404" i="64" s="1"/>
  <c r="A405" i="64" s="1"/>
  <c r="A406" i="64" s="1"/>
  <c r="A407" i="64" s="1"/>
  <c r="A408" i="64" s="1"/>
  <c r="A409" i="64" s="1"/>
  <c r="A410" i="64" s="1"/>
  <c r="A411" i="64" s="1"/>
  <c r="A412" i="64" s="1"/>
  <c r="A413" i="64" s="1"/>
  <c r="A414" i="64" s="1"/>
  <c r="A415" i="64" s="1"/>
  <c r="A416" i="64" s="1"/>
  <c r="A417" i="64" s="1"/>
  <c r="A418" i="64" s="1"/>
  <c r="A419" i="64" s="1"/>
  <c r="A420" i="64" s="1"/>
  <c r="A421" i="64" s="1"/>
  <c r="A422" i="64" s="1"/>
  <c r="A423" i="64" s="1"/>
  <c r="A424" i="64" s="1"/>
  <c r="A425" i="64" s="1"/>
  <c r="A426" i="64" s="1"/>
  <c r="A427" i="64" s="1"/>
  <c r="A428" i="64" s="1"/>
  <c r="A429" i="64" s="1"/>
  <c r="A430" i="64" s="1"/>
  <c r="A431" i="64" s="1"/>
  <c r="A432" i="64" s="1"/>
  <c r="A433" i="64" s="1"/>
  <c r="A434" i="64" s="1"/>
  <c r="A435" i="64" s="1"/>
  <c r="A436" i="64" s="1"/>
  <c r="A437" i="64" s="1"/>
  <c r="A438" i="64" s="1"/>
  <c r="A439" i="64" s="1"/>
  <c r="A440" i="64" s="1"/>
  <c r="A441" i="64" s="1"/>
  <c r="A442" i="64" s="1"/>
  <c r="A443" i="64" s="1"/>
  <c r="A444" i="64" s="1"/>
  <c r="A445" i="64" s="1"/>
  <c r="A446" i="64" s="1"/>
  <c r="A447" i="64" s="1"/>
  <c r="A448" i="64" s="1"/>
  <c r="A449" i="64" s="1"/>
  <c r="A450" i="64" s="1"/>
  <c r="A451" i="64" s="1"/>
  <c r="A452" i="64" s="1"/>
  <c r="A453" i="64" s="1"/>
  <c r="A454" i="64" s="1"/>
  <c r="A455" i="64" s="1"/>
  <c r="A456" i="64" s="1"/>
  <c r="A457" i="64" s="1"/>
  <c r="A458" i="64" s="1"/>
  <c r="A459" i="64" s="1"/>
  <c r="A460" i="64" s="1"/>
  <c r="A461" i="64" s="1"/>
  <c r="A462" i="64" s="1"/>
  <c r="A463" i="64" s="1"/>
  <c r="A464" i="64" s="1"/>
  <c r="A465" i="64" s="1"/>
  <c r="A466" i="64" s="1"/>
  <c r="A467" i="64" s="1"/>
  <c r="A468" i="64" s="1"/>
  <c r="A469" i="64" s="1"/>
  <c r="A470" i="64" s="1"/>
  <c r="A471" i="64" s="1"/>
  <c r="A472" i="64" s="1"/>
  <c r="A473" i="64" s="1"/>
  <c r="A474" i="64" s="1"/>
  <c r="A475" i="64" s="1"/>
  <c r="A476" i="64" s="1"/>
  <c r="A477" i="64" s="1"/>
  <c r="A478" i="64" s="1"/>
  <c r="A479" i="64" s="1"/>
  <c r="A480" i="64" s="1"/>
  <c r="A481" i="64" s="1"/>
  <c r="A482" i="64" s="1"/>
  <c r="A483" i="64" s="1"/>
  <c r="A484" i="64" s="1"/>
  <c r="A485" i="64" s="1"/>
  <c r="A486" i="64" s="1"/>
  <c r="A487" i="64" s="1"/>
  <c r="A488" i="64" s="1"/>
  <c r="A489" i="64" s="1"/>
  <c r="A490" i="64" s="1"/>
  <c r="A491" i="64" s="1"/>
  <c r="A492" i="64" s="1"/>
  <c r="A493" i="64" s="1"/>
  <c r="A494" i="64" s="1"/>
  <c r="A495" i="64" s="1"/>
  <c r="A496" i="64" s="1"/>
  <c r="A497" i="64" s="1"/>
  <c r="A498" i="64" s="1"/>
  <c r="A499" i="64" s="1"/>
  <c r="A500" i="64" s="1"/>
  <c r="A501" i="64" s="1"/>
  <c r="A502" i="64" s="1"/>
  <c r="A503" i="64" s="1"/>
  <c r="A504" i="64" s="1"/>
  <c r="A505" i="64" s="1"/>
  <c r="A506" i="64" s="1"/>
  <c r="A507" i="64" s="1"/>
  <c r="A508" i="64" s="1"/>
  <c r="A509" i="64" s="1"/>
  <c r="A510" i="64" s="1"/>
  <c r="A511" i="64" s="1"/>
  <c r="A512" i="64" s="1"/>
  <c r="A513" i="64" s="1"/>
  <c r="A514" i="64" s="1"/>
  <c r="A515" i="64" s="1"/>
  <c r="A516" i="64" s="1"/>
  <c r="A517" i="64" s="1"/>
  <c r="A518" i="64" s="1"/>
  <c r="A519" i="64" s="1"/>
  <c r="A520" i="64" s="1"/>
  <c r="A521" i="64" s="1"/>
  <c r="A522" i="64" s="1"/>
  <c r="A523" i="64" s="1"/>
  <c r="A524" i="64" s="1"/>
  <c r="A525" i="64" s="1"/>
  <c r="A526" i="64" s="1"/>
  <c r="A527" i="64" s="1"/>
  <c r="A528" i="64" s="1"/>
  <c r="A529" i="64" s="1"/>
  <c r="A530" i="64" s="1"/>
  <c r="A531" i="64" s="1"/>
  <c r="A532" i="64" s="1"/>
  <c r="A533" i="64" s="1"/>
  <c r="A534" i="64" s="1"/>
  <c r="A535" i="64" s="1"/>
  <c r="A536" i="64" s="1"/>
  <c r="A537" i="64" s="1"/>
  <c r="A538" i="64" s="1"/>
  <c r="A539" i="64" s="1"/>
  <c r="A540" i="64" s="1"/>
  <c r="A541" i="64" s="1"/>
  <c r="A542" i="64" s="1"/>
  <c r="A543" i="64" s="1"/>
  <c r="A544" i="64" s="1"/>
  <c r="A545" i="64" s="1"/>
  <c r="A546" i="64" s="1"/>
  <c r="A547" i="64" s="1"/>
  <c r="A548" i="64" s="1"/>
  <c r="A549" i="64" s="1"/>
  <c r="A550" i="64" s="1"/>
  <c r="A551" i="64" s="1"/>
  <c r="A552" i="64" s="1"/>
  <c r="A553" i="64" s="1"/>
  <c r="A554" i="64" s="1"/>
  <c r="A555" i="64" s="1"/>
  <c r="A556" i="64" s="1"/>
  <c r="A557" i="64" s="1"/>
  <c r="A558" i="64" s="1"/>
  <c r="A559" i="64" s="1"/>
  <c r="A560" i="64" s="1"/>
  <c r="A561" i="64" s="1"/>
  <c r="A562" i="64" s="1"/>
  <c r="A563" i="64" s="1"/>
  <c r="A564" i="64" s="1"/>
  <c r="A565" i="64" s="1"/>
  <c r="A566" i="64" s="1"/>
  <c r="A567" i="64" s="1"/>
  <c r="A568" i="64" s="1"/>
  <c r="A569" i="64" s="1"/>
  <c r="A570" i="64" s="1"/>
  <c r="A571" i="64" s="1"/>
  <c r="A572" i="64" s="1"/>
  <c r="A573" i="64" s="1"/>
  <c r="A574" i="64" s="1"/>
  <c r="A575" i="64" s="1"/>
  <c r="A576" i="64" s="1"/>
  <c r="A577" i="64" s="1"/>
  <c r="A578" i="64" s="1"/>
  <c r="A579" i="64" s="1"/>
  <c r="A580" i="64" s="1"/>
  <c r="A581" i="64" s="1"/>
  <c r="A582" i="64" s="1"/>
  <c r="A583" i="64" s="1"/>
  <c r="A584" i="64" s="1"/>
  <c r="A585" i="64" s="1"/>
  <c r="A586" i="64" s="1"/>
  <c r="A587" i="64" s="1"/>
  <c r="A588" i="64" s="1"/>
  <c r="A589" i="64" s="1"/>
  <c r="A590" i="64" s="1"/>
  <c r="A591" i="64" s="1"/>
  <c r="A592" i="64" s="1"/>
  <c r="A593" i="64" s="1"/>
  <c r="A594" i="64" s="1"/>
  <c r="A595" i="64" s="1"/>
  <c r="A596" i="64" s="1"/>
  <c r="A597" i="64" s="1"/>
  <c r="A598" i="64" s="1"/>
  <c r="A599" i="64" s="1"/>
  <c r="A600" i="64" s="1"/>
  <c r="A601" i="64" s="1"/>
  <c r="A602" i="64" s="1"/>
  <c r="A603" i="64" s="1"/>
  <c r="A604" i="64" s="1"/>
  <c r="A605" i="64" s="1"/>
  <c r="A606" i="64" s="1"/>
  <c r="A607" i="64" s="1"/>
  <c r="A608" i="64" s="1"/>
  <c r="A609" i="64" s="1"/>
  <c r="A610" i="64" s="1"/>
  <c r="A611" i="64" s="1"/>
  <c r="A612" i="64" s="1"/>
  <c r="A613" i="64" s="1"/>
  <c r="A614" i="64" s="1"/>
  <c r="A615" i="64" s="1"/>
  <c r="A616" i="64" s="1"/>
  <c r="A617" i="64" s="1"/>
  <c r="A618" i="64" s="1"/>
  <c r="A619" i="64" s="1"/>
  <c r="A620" i="64" s="1"/>
  <c r="A621" i="64" s="1"/>
  <c r="A622" i="64" s="1"/>
  <c r="A623" i="64" s="1"/>
  <c r="A624" i="64" s="1"/>
  <c r="A625" i="64" s="1"/>
  <c r="A626" i="64" s="1"/>
  <c r="A627" i="64" s="1"/>
  <c r="A628" i="64" s="1"/>
  <c r="A629" i="64" s="1"/>
  <c r="A630" i="64" s="1"/>
  <c r="A631" i="64" s="1"/>
  <c r="A632" i="64" s="1"/>
  <c r="A633" i="64" s="1"/>
  <c r="A634" i="64" s="1"/>
  <c r="A635" i="64" s="1"/>
  <c r="A636" i="64" s="1"/>
  <c r="A637" i="64" s="1"/>
  <c r="A638" i="64" s="1"/>
  <c r="A639" i="64" s="1"/>
  <c r="A640" i="64" s="1"/>
  <c r="A641" i="64" s="1"/>
  <c r="A642" i="64" s="1"/>
  <c r="A643" i="64" s="1"/>
  <c r="A644" i="64" s="1"/>
  <c r="A645" i="64" s="1"/>
  <c r="A646" i="64" s="1"/>
  <c r="A647" i="64" s="1"/>
  <c r="A648" i="64" s="1"/>
  <c r="A649" i="64" s="1"/>
  <c r="A650" i="64" s="1"/>
  <c r="A651" i="64" s="1"/>
  <c r="A652" i="64" s="1"/>
  <c r="A653" i="64" s="1"/>
  <c r="A654" i="64" s="1"/>
  <c r="A655" i="64" s="1"/>
  <c r="A656" i="64" s="1"/>
  <c r="A657" i="64" s="1"/>
  <c r="A658" i="64" s="1"/>
  <c r="A659" i="64" s="1"/>
  <c r="A660" i="64" s="1"/>
  <c r="A661" i="64" s="1"/>
  <c r="A662" i="64" s="1"/>
  <c r="A663" i="64" s="1"/>
  <c r="A664" i="64" s="1"/>
  <c r="A665" i="64" s="1"/>
  <c r="A666" i="64" s="1"/>
  <c r="A667" i="64" s="1"/>
  <c r="A668" i="64" s="1"/>
  <c r="A669" i="64" s="1"/>
  <c r="A670" i="64" s="1"/>
  <c r="A671" i="64" s="1"/>
  <c r="A672" i="64" s="1"/>
  <c r="A673" i="64" s="1"/>
  <c r="A674" i="64" s="1"/>
  <c r="A675" i="64" s="1"/>
  <c r="A676" i="64" s="1"/>
  <c r="A677" i="64" s="1"/>
  <c r="A678" i="64" s="1"/>
  <c r="A679" i="64" s="1"/>
  <c r="A680" i="64" s="1"/>
  <c r="A681" i="64" s="1"/>
  <c r="A682" i="64" s="1"/>
  <c r="A683" i="64" s="1"/>
  <c r="A684" i="64" s="1"/>
  <c r="A685" i="64" s="1"/>
  <c r="A686" i="64" s="1"/>
  <c r="A687" i="64" s="1"/>
  <c r="A688" i="64" s="1"/>
  <c r="A689" i="64" s="1"/>
  <c r="A690" i="64" s="1"/>
  <c r="A691" i="64" s="1"/>
  <c r="A692" i="64" s="1"/>
  <c r="A693" i="64" s="1"/>
  <c r="A694" i="64" s="1"/>
  <c r="A695" i="64" s="1"/>
  <c r="A696" i="64" s="1"/>
  <c r="A697" i="64" s="1"/>
  <c r="A698" i="64" s="1"/>
  <c r="A699" i="64" s="1"/>
  <c r="A700" i="64" s="1"/>
  <c r="A701" i="64" s="1"/>
  <c r="A702" i="64" s="1"/>
  <c r="A703" i="64" s="1"/>
  <c r="A704" i="64" s="1"/>
  <c r="A705" i="64" s="1"/>
  <c r="A706" i="64" s="1"/>
  <c r="A707" i="64" s="1"/>
  <c r="A708" i="64" s="1"/>
  <c r="A709" i="64" s="1"/>
  <c r="A710" i="64" s="1"/>
  <c r="A711" i="64" s="1"/>
  <c r="A712" i="64" s="1"/>
  <c r="A713" i="64" s="1"/>
  <c r="A714" i="64" s="1"/>
  <c r="A715" i="64" s="1"/>
  <c r="A716" i="64" s="1"/>
  <c r="A717" i="64" s="1"/>
  <c r="A718" i="64" s="1"/>
  <c r="A719" i="64" s="1"/>
  <c r="A720" i="64" s="1"/>
  <c r="A721" i="64" s="1"/>
  <c r="A722" i="64" s="1"/>
  <c r="A723" i="64" s="1"/>
  <c r="A724" i="64" s="1"/>
  <c r="A725" i="64" s="1"/>
  <c r="A726" i="64" s="1"/>
  <c r="A727" i="64" s="1"/>
  <c r="A728" i="64" s="1"/>
  <c r="A729" i="64" s="1"/>
  <c r="A730" i="64" s="1"/>
  <c r="A731" i="64" s="1"/>
  <c r="A732" i="64" s="1"/>
  <c r="A733" i="64" s="1"/>
  <c r="A734" i="64" s="1"/>
  <c r="A735" i="64" s="1"/>
  <c r="A736" i="64" s="1"/>
  <c r="A737" i="64" s="1"/>
  <c r="A738" i="64" s="1"/>
  <c r="A739" i="64" s="1"/>
  <c r="A740" i="64" s="1"/>
  <c r="A741" i="64" s="1"/>
  <c r="A742" i="64" s="1"/>
  <c r="A743" i="64" s="1"/>
  <c r="A744" i="64" s="1"/>
  <c r="A745" i="64" s="1"/>
  <c r="A746" i="64" s="1"/>
  <c r="A747" i="64" s="1"/>
  <c r="A748" i="64" s="1"/>
  <c r="A749" i="64" s="1"/>
  <c r="A750" i="64" s="1"/>
  <c r="A751" i="64" s="1"/>
  <c r="A752" i="64" s="1"/>
  <c r="A753" i="64" s="1"/>
  <c r="A754" i="64" s="1"/>
  <c r="A755" i="64" s="1"/>
  <c r="A756" i="64" s="1"/>
  <c r="A757" i="64" s="1"/>
  <c r="A758" i="64" s="1"/>
  <c r="A759" i="64" s="1"/>
  <c r="A760" i="64" s="1"/>
  <c r="A761" i="64" s="1"/>
  <c r="A762" i="64" s="1"/>
  <c r="A763" i="64" s="1"/>
  <c r="A764" i="64" s="1"/>
  <c r="A765" i="64" s="1"/>
  <c r="A766" i="64" s="1"/>
  <c r="A767" i="64" s="1"/>
  <c r="A768" i="64" s="1"/>
  <c r="A769" i="64" s="1"/>
  <c r="A770" i="64" s="1"/>
  <c r="A771" i="64" s="1"/>
  <c r="A772" i="64" s="1"/>
  <c r="A773" i="64" s="1"/>
  <c r="A774" i="64" s="1"/>
  <c r="A775" i="64" s="1"/>
  <c r="A776" i="64" s="1"/>
  <c r="A777" i="64" s="1"/>
  <c r="A778" i="64" s="1"/>
  <c r="A779" i="64" s="1"/>
  <c r="A780" i="64" s="1"/>
  <c r="A781" i="64" s="1"/>
  <c r="A782" i="64" s="1"/>
  <c r="A783" i="64" s="1"/>
  <c r="A784" i="64" s="1"/>
  <c r="A785" i="64" s="1"/>
  <c r="A786" i="64" s="1"/>
  <c r="A787" i="64" s="1"/>
  <c r="A788" i="64" s="1"/>
  <c r="A789" i="64" s="1"/>
  <c r="A790" i="64" s="1"/>
  <c r="A791" i="64" s="1"/>
  <c r="A792" i="64" s="1"/>
  <c r="A793" i="64" s="1"/>
  <c r="A794" i="64" s="1"/>
  <c r="A795" i="64" s="1"/>
  <c r="A796" i="64" s="1"/>
  <c r="A797" i="64" s="1"/>
  <c r="A798" i="64" s="1"/>
  <c r="A799" i="64" s="1"/>
  <c r="A800" i="64" s="1"/>
  <c r="A801" i="64" s="1"/>
  <c r="A802" i="64" s="1"/>
  <c r="A803" i="64" s="1"/>
  <c r="A804" i="64" s="1"/>
  <c r="A805" i="64" s="1"/>
  <c r="A806" i="64" s="1"/>
  <c r="A807" i="64" s="1"/>
  <c r="A808" i="64" s="1"/>
  <c r="A809" i="64" s="1"/>
  <c r="A810" i="64" s="1"/>
  <c r="A811" i="64" s="1"/>
  <c r="A812" i="64" s="1"/>
  <c r="A813" i="64" s="1"/>
  <c r="A814" i="64" s="1"/>
  <c r="A815" i="64" s="1"/>
  <c r="A816" i="64" s="1"/>
  <c r="A817" i="64" s="1"/>
  <c r="A818" i="64" s="1"/>
  <c r="A819" i="64" s="1"/>
  <c r="A820" i="64" s="1"/>
  <c r="A821" i="64" s="1"/>
  <c r="A822" i="64" s="1"/>
  <c r="A823" i="64" s="1"/>
  <c r="A824" i="64" s="1"/>
  <c r="A825" i="64" s="1"/>
  <c r="A826" i="64" s="1"/>
  <c r="A827" i="64" s="1"/>
  <c r="A828" i="64" s="1"/>
  <c r="A829" i="64" s="1"/>
  <c r="A830" i="64" s="1"/>
  <c r="A831" i="64" s="1"/>
  <c r="A832" i="64" s="1"/>
  <c r="A833" i="64" s="1"/>
  <c r="A834" i="64" s="1"/>
  <c r="A835" i="64" s="1"/>
  <c r="A836" i="64" s="1"/>
  <c r="A837" i="64" s="1"/>
  <c r="A838" i="64" s="1"/>
  <c r="A839" i="64" s="1"/>
  <c r="A840" i="64" s="1"/>
  <c r="A841" i="64" s="1"/>
  <c r="A842" i="64" s="1"/>
  <c r="A843" i="64" s="1"/>
  <c r="A844" i="64" s="1"/>
  <c r="A845" i="64" s="1"/>
  <c r="A846" i="64" s="1"/>
  <c r="A847" i="64" s="1"/>
  <c r="A848" i="64" s="1"/>
  <c r="A849" i="64" s="1"/>
  <c r="A850" i="64" s="1"/>
  <c r="A851" i="64" s="1"/>
  <c r="A852" i="64" s="1"/>
  <c r="A853" i="64" s="1"/>
  <c r="A854" i="64" s="1"/>
  <c r="A855" i="64" s="1"/>
  <c r="A856" i="64" s="1"/>
  <c r="A857" i="64" s="1"/>
  <c r="A858" i="64" s="1"/>
  <c r="A859" i="64" s="1"/>
  <c r="A860" i="64" s="1"/>
  <c r="A861" i="64" s="1"/>
  <c r="A862" i="64" s="1"/>
  <c r="A863" i="64" s="1"/>
  <c r="A864" i="64" s="1"/>
  <c r="A865" i="64" s="1"/>
  <c r="A866" i="64" s="1"/>
  <c r="A867" i="64" s="1"/>
  <c r="A868" i="64" s="1"/>
  <c r="A869" i="64" s="1"/>
  <c r="A870" i="64" s="1"/>
  <c r="A871" i="64" s="1"/>
  <c r="A872" i="64" s="1"/>
  <c r="A873" i="64" s="1"/>
  <c r="A874" i="64" s="1"/>
  <c r="G336" i="11"/>
  <c r="K332" i="18"/>
  <c r="K334" i="18"/>
  <c r="K335" i="17"/>
  <c r="K337" i="17"/>
  <c r="H339" i="17"/>
  <c r="E356" i="18"/>
  <c r="E358" i="9"/>
  <c r="E360" i="18"/>
  <c r="J356" i="9"/>
  <c r="J385" i="11"/>
  <c r="P356" i="18"/>
  <c r="P357" i="18"/>
  <c r="P358" i="17"/>
  <c r="P387" i="11"/>
  <c r="F363" i="17"/>
  <c r="J393" i="11"/>
  <c r="L368" i="9"/>
  <c r="I368" i="17"/>
  <c r="F395" i="18"/>
  <c r="J404" i="18"/>
  <c r="K426" i="18"/>
  <c r="J431" i="18"/>
  <c r="F467" i="18"/>
  <c r="J478" i="18"/>
  <c r="F495" i="18"/>
  <c r="J503" i="18"/>
  <c r="J504" i="18"/>
  <c r="F517" i="17"/>
  <c r="F4" i="10"/>
  <c r="G5" i="10"/>
  <c r="G6" i="10"/>
  <c r="G7" i="10"/>
  <c r="K29" i="10"/>
  <c r="K34" i="10"/>
  <c r="H36" i="10"/>
  <c r="E53" i="10"/>
  <c r="E57" i="10"/>
  <c r="J52" i="10"/>
  <c r="J53" i="10"/>
  <c r="J54" i="10"/>
  <c r="J55" i="10"/>
  <c r="J56" i="10"/>
  <c r="J57" i="10"/>
  <c r="P52" i="10"/>
  <c r="P53" i="10"/>
  <c r="P54" i="10"/>
  <c r="P55" i="10"/>
  <c r="P56" i="10"/>
  <c r="P57" i="10"/>
  <c r="F61" i="10"/>
  <c r="F62" i="10"/>
  <c r="J63" i="10"/>
  <c r="L64" i="10"/>
  <c r="I65" i="10"/>
  <c r="F67" i="10"/>
  <c r="J73" i="10"/>
  <c r="J75" i="10"/>
  <c r="J76" i="10"/>
  <c r="J78" i="10"/>
  <c r="F89" i="10"/>
  <c r="F92" i="10"/>
  <c r="J98" i="10"/>
  <c r="J100" i="10"/>
  <c r="J101" i="10"/>
  <c r="J103" i="10"/>
  <c r="F114" i="10"/>
  <c r="K123" i="10"/>
  <c r="J125" i="10"/>
  <c r="J126" i="10"/>
  <c r="J128" i="10"/>
  <c r="K148" i="10"/>
  <c r="J150" i="10"/>
  <c r="J151" i="10"/>
  <c r="J153" i="10"/>
  <c r="F167" i="10"/>
  <c r="K173" i="10"/>
  <c r="J175" i="10"/>
  <c r="J176" i="10"/>
  <c r="J178" i="10"/>
  <c r="F189" i="10"/>
  <c r="F192" i="10"/>
  <c r="J198" i="10"/>
  <c r="J200" i="10"/>
  <c r="J201" i="10"/>
  <c r="J203" i="10"/>
  <c r="F214" i="10"/>
  <c r="F217" i="10"/>
  <c r="F247" i="10"/>
  <c r="G249" i="10"/>
  <c r="G250" i="10"/>
  <c r="K274" i="10"/>
  <c r="K275" i="10"/>
  <c r="K277" i="10"/>
  <c r="K278" i="10"/>
  <c r="H279" i="10"/>
  <c r="E296" i="10"/>
  <c r="E298" i="10"/>
  <c r="E300" i="10"/>
  <c r="J295" i="10"/>
  <c r="J296" i="10"/>
  <c r="J297" i="10"/>
  <c r="J298" i="10"/>
  <c r="J299" i="10"/>
  <c r="J300" i="10"/>
  <c r="P295" i="10"/>
  <c r="P297" i="10"/>
  <c r="P298" i="10"/>
  <c r="P299" i="10"/>
  <c r="P300" i="10"/>
  <c r="F303" i="10"/>
  <c r="F304" i="10"/>
  <c r="F305" i="10"/>
  <c r="L307" i="10"/>
  <c r="I308" i="10"/>
  <c r="F310" i="10"/>
  <c r="J316" i="10"/>
  <c r="J318" i="10"/>
  <c r="J319" i="10"/>
  <c r="F332" i="10"/>
  <c r="F335" i="10"/>
  <c r="J341" i="10"/>
  <c r="J343" i="10"/>
  <c r="J344" i="10"/>
  <c r="J346" i="10"/>
  <c r="F357" i="10"/>
  <c r="F360" i="10"/>
  <c r="M366" i="10"/>
  <c r="J368" i="10"/>
  <c r="J369" i="10"/>
  <c r="J371" i="10"/>
  <c r="F382" i="10"/>
  <c r="F385" i="10"/>
  <c r="K391" i="10"/>
  <c r="J393" i="10"/>
  <c r="J394" i="10"/>
  <c r="J396" i="10"/>
  <c r="F407" i="10"/>
  <c r="F410" i="10"/>
  <c r="K416" i="10"/>
  <c r="J418" i="10"/>
  <c r="J419" i="10"/>
  <c r="J421" i="10"/>
  <c r="F432" i="10"/>
  <c r="F435" i="10"/>
  <c r="J441" i="10"/>
  <c r="J443" i="10"/>
  <c r="J444" i="10"/>
  <c r="J446" i="10"/>
  <c r="F457" i="10"/>
  <c r="F460" i="10"/>
  <c r="H52" i="11"/>
  <c r="H57" i="18"/>
  <c r="H63" i="20"/>
  <c r="G69" i="25"/>
  <c r="H127" i="18"/>
  <c r="H93" i="13"/>
  <c r="H130" i="18"/>
  <c r="H129" i="17"/>
  <c r="H132" i="11"/>
  <c r="I131" i="17"/>
  <c r="O34" i="21"/>
  <c r="H113" i="22"/>
  <c r="H109" i="19"/>
  <c r="H111" i="21"/>
  <c r="I112" i="21"/>
  <c r="G103" i="40"/>
  <c r="H180" i="19"/>
  <c r="H183" i="21"/>
  <c r="F188" i="22"/>
  <c r="N237" i="18"/>
  <c r="R238" i="17"/>
  <c r="W239" i="18"/>
  <c r="M198" i="13"/>
  <c r="W239" i="17"/>
  <c r="H242" i="17"/>
  <c r="W243" i="18"/>
  <c r="W245" i="18"/>
  <c r="Q249" i="18"/>
  <c r="F251" i="9"/>
  <c r="L212" i="13"/>
  <c r="P258" i="18"/>
  <c r="J220" i="14"/>
  <c r="P289" i="11"/>
  <c r="J222" i="14"/>
  <c r="P265" i="18"/>
  <c r="P270" i="9"/>
  <c r="J297" i="11"/>
  <c r="P270" i="17"/>
  <c r="J278" i="18"/>
  <c r="P304" i="11"/>
  <c r="M280" i="18"/>
  <c r="L283" i="18"/>
  <c r="L284" i="18"/>
  <c r="P287" i="18"/>
  <c r="P287" i="17"/>
  <c r="H318" i="11"/>
  <c r="F297" i="17"/>
  <c r="S298" i="18"/>
  <c r="F300" i="18"/>
  <c r="I300" i="17"/>
  <c r="H82" i="20"/>
  <c r="G76" i="39"/>
  <c r="H45" i="14"/>
  <c r="H87" i="22"/>
  <c r="H53" i="13"/>
  <c r="H95" i="22"/>
  <c r="J91" i="18"/>
  <c r="G91" i="30"/>
  <c r="H102" i="22"/>
  <c r="H136" i="18"/>
  <c r="H135" i="17"/>
  <c r="H135" i="9"/>
  <c r="H141" i="18"/>
  <c r="I107" i="13"/>
  <c r="H145" i="18"/>
  <c r="H146" i="18"/>
  <c r="H111" i="14"/>
  <c r="H149" i="18"/>
  <c r="I150" i="18"/>
  <c r="H152" i="18"/>
  <c r="H153" i="18"/>
  <c r="H154" i="18"/>
  <c r="H153" i="17"/>
  <c r="I155" i="9"/>
  <c r="H120" i="22"/>
  <c r="H122" i="22"/>
  <c r="H176" i="11"/>
  <c r="H124" i="22"/>
  <c r="H125" i="22"/>
  <c r="I126" i="22"/>
  <c r="H129" i="22"/>
  <c r="H131" i="22"/>
  <c r="H131" i="20"/>
  <c r="H129" i="19"/>
  <c r="I135" i="22"/>
  <c r="H135" i="19"/>
  <c r="H139" i="20"/>
  <c r="H192" i="9"/>
  <c r="I140" i="21"/>
  <c r="H148" i="22"/>
  <c r="H146" i="19"/>
  <c r="H150" i="20"/>
  <c r="I154" i="22"/>
  <c r="H152" i="19"/>
  <c r="H158" i="22"/>
  <c r="H155" i="21"/>
  <c r="H156" i="19"/>
  <c r="H162" i="22"/>
  <c r="H162" i="21"/>
  <c r="H167" i="22"/>
  <c r="H169" i="22"/>
  <c r="H165" i="19"/>
  <c r="I169" i="20"/>
  <c r="H170" i="19"/>
  <c r="H176" i="22"/>
  <c r="H177" i="22"/>
  <c r="H178" i="22"/>
  <c r="I174" i="19"/>
  <c r="M106" i="18"/>
  <c r="H106" i="17"/>
  <c r="J271" i="17"/>
  <c r="P272" i="18"/>
  <c r="J230" i="14"/>
  <c r="J274" i="18"/>
  <c r="P273" i="17"/>
  <c r="J274" i="17"/>
  <c r="P232" i="14"/>
  <c r="J267" i="18"/>
  <c r="P267" i="18"/>
  <c r="B3" i="62"/>
  <c r="B4" i="62"/>
  <c r="B5" i="62"/>
  <c r="B6" i="62"/>
  <c r="B7" i="62"/>
  <c r="B8" i="62"/>
  <c r="B9" i="62"/>
  <c r="B10" i="62"/>
  <c r="B11" i="62"/>
  <c r="B12" i="62"/>
  <c r="B13" i="62"/>
  <c r="B14" i="62"/>
  <c r="B15" i="62"/>
  <c r="B16" i="62"/>
  <c r="B17" i="62"/>
  <c r="B18" i="62"/>
  <c r="B19" i="62"/>
  <c r="B20" i="62"/>
  <c r="B21" i="62"/>
  <c r="B22" i="62"/>
  <c r="B64" i="62"/>
  <c r="B23" i="62"/>
  <c r="B24" i="62"/>
  <c r="B25" i="62"/>
  <c r="B26" i="62"/>
  <c r="B65" i="62"/>
  <c r="B27" i="62"/>
  <c r="B66" i="62"/>
  <c r="B67" i="62"/>
  <c r="B28" i="62"/>
  <c r="B29" i="62"/>
  <c r="B30" i="62"/>
  <c r="B31" i="62"/>
  <c r="B32" i="62"/>
  <c r="B33" i="62"/>
  <c r="B34" i="62"/>
  <c r="B35" i="62"/>
  <c r="B36" i="62"/>
  <c r="B37" i="62"/>
  <c r="B38" i="62"/>
  <c r="B39" i="62"/>
  <c r="B40" i="62"/>
  <c r="B41" i="62"/>
  <c r="B42" i="62"/>
  <c r="B43" i="62"/>
  <c r="B44" i="62"/>
  <c r="B45" i="62"/>
  <c r="B46" i="62"/>
  <c r="B47" i="62"/>
  <c r="B48" i="62"/>
  <c r="B49" i="62"/>
  <c r="B50" i="62"/>
  <c r="B51" i="62"/>
  <c r="B52" i="62"/>
  <c r="B53" i="62"/>
  <c r="B54" i="62"/>
  <c r="B55" i="62"/>
  <c r="B56" i="62"/>
  <c r="B57" i="62"/>
  <c r="B58" i="62"/>
  <c r="B59" i="62"/>
  <c r="B60" i="62"/>
  <c r="B61" i="62"/>
  <c r="B62" i="62"/>
  <c r="B63" i="62"/>
  <c r="B15" i="40"/>
  <c r="G96" i="40"/>
  <c r="B16" i="39"/>
  <c r="G62" i="39"/>
  <c r="G94" i="39"/>
  <c r="B15" i="30"/>
  <c r="G95" i="30"/>
  <c r="I5" i="29"/>
  <c r="I6" i="29"/>
  <c r="I7" i="29"/>
  <c r="I8" i="29"/>
  <c r="I9" i="29"/>
  <c r="I12" i="29"/>
  <c r="I13" i="29"/>
  <c r="I14" i="29"/>
  <c r="I15" i="29"/>
  <c r="I16" i="29"/>
  <c r="I19" i="29"/>
  <c r="I20" i="29"/>
  <c r="I21" i="29"/>
  <c r="I22" i="29"/>
  <c r="I23" i="29"/>
  <c r="B15" i="28"/>
  <c r="G73" i="28"/>
  <c r="G86" i="28"/>
  <c r="G95" i="28"/>
  <c r="B16" i="27"/>
  <c r="G72" i="27"/>
  <c r="G99" i="27"/>
  <c r="B16" i="26"/>
  <c r="G98" i="26"/>
  <c r="B15" i="25"/>
  <c r="G75" i="25"/>
  <c r="G97" i="25"/>
  <c r="B15" i="24"/>
  <c r="G82" i="24"/>
  <c r="G95" i="24"/>
  <c r="G97" i="24"/>
  <c r="AG74" i="23"/>
  <c r="R76" i="23"/>
  <c r="B17" i="22"/>
  <c r="O25" i="22"/>
  <c r="I27" i="22"/>
  <c r="O27" i="22"/>
  <c r="Z27" i="22"/>
  <c r="I29" i="22"/>
  <c r="O29" i="22"/>
  <c r="Z29" i="22"/>
  <c r="C44" i="22"/>
  <c r="L44" i="22"/>
  <c r="U44" i="22"/>
  <c r="C45" i="22"/>
  <c r="L45" i="22"/>
  <c r="H93" i="22"/>
  <c r="H103" i="22"/>
  <c r="H143" i="22"/>
  <c r="H150" i="22"/>
  <c r="H160" i="22"/>
  <c r="H165" i="22"/>
  <c r="H174" i="22"/>
  <c r="S196" i="22"/>
  <c r="G197" i="22"/>
  <c r="K197" i="22"/>
  <c r="O197" i="22"/>
  <c r="S197" i="22"/>
  <c r="G198" i="22"/>
  <c r="M198" i="22"/>
  <c r="S199" i="22"/>
  <c r="N200" i="22"/>
  <c r="O201" i="22"/>
  <c r="R201" i="22"/>
  <c r="J202" i="22"/>
  <c r="O203" i="22"/>
  <c r="R203" i="22"/>
  <c r="O204" i="22"/>
  <c r="R204" i="22"/>
  <c r="K206" i="22"/>
  <c r="T206" i="22"/>
  <c r="K207" i="22"/>
  <c r="T207" i="22"/>
  <c r="K208" i="22"/>
  <c r="T208" i="22"/>
  <c r="K209" i="22"/>
  <c r="T209" i="22"/>
  <c r="K212" i="22"/>
  <c r="K213" i="22"/>
  <c r="B17" i="21"/>
  <c r="C39" i="21"/>
  <c r="L39" i="21"/>
  <c r="U39" i="21"/>
  <c r="C40" i="21"/>
  <c r="L40" i="21"/>
  <c r="H90" i="21"/>
  <c r="H99" i="21"/>
  <c r="H129" i="21"/>
  <c r="H139" i="21"/>
  <c r="H146" i="21"/>
  <c r="I150" i="21"/>
  <c r="H156" i="21"/>
  <c r="H161" i="21"/>
  <c r="H165" i="21"/>
  <c r="I167" i="21"/>
  <c r="H170" i="21"/>
  <c r="H174" i="21"/>
  <c r="S192" i="21"/>
  <c r="G193" i="21"/>
  <c r="K193" i="21"/>
  <c r="O193" i="21"/>
  <c r="S193" i="21"/>
  <c r="G194" i="21"/>
  <c r="M194" i="21"/>
  <c r="S195" i="21"/>
  <c r="N196" i="21"/>
  <c r="O197" i="21"/>
  <c r="R197" i="21"/>
  <c r="J198" i="21"/>
  <c r="O199" i="21"/>
  <c r="R199" i="21"/>
  <c r="O200" i="21"/>
  <c r="R200" i="21"/>
  <c r="K202" i="21"/>
  <c r="T202" i="21"/>
  <c r="K203" i="21"/>
  <c r="T203" i="21"/>
  <c r="K204" i="21"/>
  <c r="T204" i="21"/>
  <c r="K205" i="21"/>
  <c r="T205" i="21"/>
  <c r="K208" i="21"/>
  <c r="K209" i="21"/>
  <c r="B14" i="20"/>
  <c r="O22" i="20"/>
  <c r="I24" i="20"/>
  <c r="O24" i="20"/>
  <c r="Z24" i="20"/>
  <c r="I26" i="20"/>
  <c r="O26" i="20"/>
  <c r="Z26" i="20"/>
  <c r="C40" i="20"/>
  <c r="K40" i="20"/>
  <c r="S40" i="20"/>
  <c r="C41" i="20"/>
  <c r="H94" i="20"/>
  <c r="H101" i="20"/>
  <c r="H120" i="20"/>
  <c r="H141" i="20"/>
  <c r="H148" i="20"/>
  <c r="I152" i="20"/>
  <c r="H158" i="20"/>
  <c r="H163" i="20"/>
  <c r="H167" i="20"/>
  <c r="H172" i="20"/>
  <c r="H176" i="20"/>
  <c r="S194" i="20"/>
  <c r="G195" i="20"/>
  <c r="K195" i="20"/>
  <c r="O195" i="20"/>
  <c r="S195" i="20"/>
  <c r="G196" i="20"/>
  <c r="M196" i="20"/>
  <c r="S197" i="20"/>
  <c r="N198" i="20"/>
  <c r="O199" i="20"/>
  <c r="R199" i="20"/>
  <c r="J200" i="20"/>
  <c r="O201" i="20"/>
  <c r="R201" i="20"/>
  <c r="O202" i="20"/>
  <c r="R202" i="20"/>
  <c r="O204" i="20"/>
  <c r="T205" i="20"/>
  <c r="W205" i="20"/>
  <c r="O206" i="20"/>
  <c r="L207" i="20"/>
  <c r="U207" i="20"/>
  <c r="L208" i="20"/>
  <c r="U208" i="20"/>
  <c r="L209" i="20"/>
  <c r="U209" i="20"/>
  <c r="L210" i="20"/>
  <c r="U210" i="20"/>
  <c r="L212" i="20"/>
  <c r="U212" i="20"/>
  <c r="L213" i="20"/>
  <c r="U213" i="20"/>
  <c r="K216" i="20"/>
  <c r="K217" i="20"/>
  <c r="B16" i="19"/>
  <c r="C37" i="19"/>
  <c r="K37" i="19"/>
  <c r="S37" i="19"/>
  <c r="C38" i="19"/>
  <c r="H76" i="19"/>
  <c r="H98" i="19"/>
  <c r="H138" i="19"/>
  <c r="H145" i="19"/>
  <c r="I149" i="19"/>
  <c r="H155" i="19"/>
  <c r="H160" i="19"/>
  <c r="H164" i="19"/>
  <c r="I166" i="19"/>
  <c r="H169" i="19"/>
  <c r="H173" i="19"/>
  <c r="H179" i="19"/>
  <c r="S191" i="19"/>
  <c r="G192" i="19"/>
  <c r="K192" i="19"/>
  <c r="O192" i="19"/>
  <c r="S192" i="19"/>
  <c r="G193" i="19"/>
  <c r="M193" i="19"/>
  <c r="S194" i="19"/>
  <c r="N195" i="19"/>
  <c r="O196" i="19"/>
  <c r="R196" i="19"/>
  <c r="J197" i="19"/>
  <c r="O198" i="19"/>
  <c r="R198" i="19"/>
  <c r="O199" i="19"/>
  <c r="R199" i="19"/>
  <c r="O201" i="19"/>
  <c r="T202" i="19"/>
  <c r="W202" i="19"/>
  <c r="O203" i="19"/>
  <c r="L204" i="19"/>
  <c r="U204" i="19"/>
  <c r="L205" i="19"/>
  <c r="U205" i="19"/>
  <c r="L206" i="19"/>
  <c r="U206" i="19"/>
  <c r="L207" i="19"/>
  <c r="U207" i="19"/>
  <c r="L209" i="19"/>
  <c r="U209" i="19"/>
  <c r="L210" i="19"/>
  <c r="U210" i="19"/>
  <c r="K213" i="19"/>
  <c r="K214" i="19"/>
  <c r="C15" i="18"/>
  <c r="P23" i="18"/>
  <c r="J25" i="18"/>
  <c r="P25" i="18"/>
  <c r="AA25" i="18"/>
  <c r="J27" i="18"/>
  <c r="P27" i="18"/>
  <c r="AA27" i="18"/>
  <c r="L34" i="18"/>
  <c r="L36" i="18"/>
  <c r="L37" i="18"/>
  <c r="I40" i="18"/>
  <c r="H98" i="18"/>
  <c r="H108" i="18"/>
  <c r="H138" i="18"/>
  <c r="H139" i="18"/>
  <c r="H140" i="18"/>
  <c r="H144" i="18"/>
  <c r="H157" i="18"/>
  <c r="H162" i="18"/>
  <c r="H196" i="18"/>
  <c r="D229" i="18"/>
  <c r="K229" i="18"/>
  <c r="P229" i="18"/>
  <c r="V229" i="18"/>
  <c r="D230" i="18"/>
  <c r="K230" i="18"/>
  <c r="I231" i="18"/>
  <c r="O231" i="18"/>
  <c r="U231" i="18"/>
  <c r="N236" i="18"/>
  <c r="H239" i="18"/>
  <c r="H240" i="18"/>
  <c r="R240" i="18"/>
  <c r="R241" i="18"/>
  <c r="W241" i="18"/>
  <c r="H243" i="18"/>
  <c r="R243" i="18"/>
  <c r="H245" i="18"/>
  <c r="R245" i="18"/>
  <c r="Q248" i="18"/>
  <c r="I251" i="18"/>
  <c r="L251" i="18"/>
  <c r="L252" i="18"/>
  <c r="I253" i="18"/>
  <c r="G253" i="18" s="1"/>
  <c r="B256" i="18"/>
  <c r="E256" i="18"/>
  <c r="H256" i="18"/>
  <c r="K256" i="18"/>
  <c r="N256" i="18"/>
  <c r="R256" i="18"/>
  <c r="W256" i="18"/>
  <c r="P263" i="18"/>
  <c r="J269" i="18"/>
  <c r="J273" i="18"/>
  <c r="J275" i="18"/>
  <c r="M281" i="18"/>
  <c r="P286" i="18"/>
  <c r="J287" i="18"/>
  <c r="J288" i="18"/>
  <c r="P288" i="18"/>
  <c r="I289" i="18"/>
  <c r="Q290" i="18"/>
  <c r="T290" i="18"/>
  <c r="F298" i="18"/>
  <c r="F299" i="18"/>
  <c r="S299" i="18"/>
  <c r="S300" i="18"/>
  <c r="G308" i="18"/>
  <c r="G310" i="18"/>
  <c r="B313" i="18"/>
  <c r="E313" i="18"/>
  <c r="H313" i="18"/>
  <c r="K313" i="18"/>
  <c r="N313" i="18"/>
  <c r="R313" i="18"/>
  <c r="W313" i="18"/>
  <c r="K333" i="18"/>
  <c r="K337" i="18"/>
  <c r="K338" i="18"/>
  <c r="U342" i="18"/>
  <c r="X342" i="18"/>
  <c r="E355" i="18"/>
  <c r="J355" i="18"/>
  <c r="P355" i="18"/>
  <c r="J356" i="18"/>
  <c r="J357" i="18"/>
  <c r="E358" i="18"/>
  <c r="E359" i="18"/>
  <c r="J359" i="18"/>
  <c r="P359" i="18"/>
  <c r="J360" i="18"/>
  <c r="P360" i="18"/>
  <c r="F364" i="18"/>
  <c r="F365" i="18"/>
  <c r="J366" i="18"/>
  <c r="L367" i="18"/>
  <c r="F370" i="18"/>
  <c r="K376" i="18"/>
  <c r="J379" i="18"/>
  <c r="J381" i="18"/>
  <c r="Q382" i="18"/>
  <c r="T382" i="18"/>
  <c r="F392" i="18"/>
  <c r="K401" i="18"/>
  <c r="J403" i="18"/>
  <c r="J406" i="18"/>
  <c r="Q407" i="18"/>
  <c r="T407" i="18"/>
  <c r="F417" i="18"/>
  <c r="F420" i="18"/>
  <c r="J428" i="18"/>
  <c r="J429" i="18"/>
  <c r="Q432" i="18"/>
  <c r="T432" i="18"/>
  <c r="F442" i="18"/>
  <c r="F445" i="18"/>
  <c r="K451" i="18"/>
  <c r="J453" i="18"/>
  <c r="J454" i="18"/>
  <c r="J456" i="18"/>
  <c r="Q457" i="18"/>
  <c r="T457" i="18"/>
  <c r="F470" i="18"/>
  <c r="J476" i="18"/>
  <c r="J479" i="18"/>
  <c r="J481" i="18"/>
  <c r="Q482" i="18"/>
  <c r="T482" i="18"/>
  <c r="F492" i="18"/>
  <c r="J501" i="18"/>
  <c r="J506" i="18"/>
  <c r="Q507" i="18"/>
  <c r="T507" i="18"/>
  <c r="F517" i="18"/>
  <c r="C16" i="17"/>
  <c r="L32" i="17"/>
  <c r="L34" i="17"/>
  <c r="L35" i="17"/>
  <c r="H54" i="17"/>
  <c r="H64" i="17"/>
  <c r="H74" i="17"/>
  <c r="H76" i="17"/>
  <c r="H86" i="17"/>
  <c r="H87" i="17"/>
  <c r="H94" i="17"/>
  <c r="H96" i="17"/>
  <c r="J98" i="17"/>
  <c r="M104" i="17"/>
  <c r="H137" i="17"/>
  <c r="H138" i="17"/>
  <c r="I140" i="17"/>
  <c r="H143" i="17"/>
  <c r="H147" i="17"/>
  <c r="H152" i="17"/>
  <c r="H155" i="17"/>
  <c r="H164" i="17"/>
  <c r="H171" i="17"/>
  <c r="H175" i="17"/>
  <c r="H180" i="17"/>
  <c r="H184" i="17"/>
  <c r="H194" i="17"/>
  <c r="D228" i="17"/>
  <c r="K228" i="17"/>
  <c r="P228" i="17"/>
  <c r="V228" i="17"/>
  <c r="D229" i="17"/>
  <c r="K229" i="17"/>
  <c r="I230" i="17"/>
  <c r="O230" i="17"/>
  <c r="U230" i="17"/>
  <c r="N235" i="17"/>
  <c r="H238" i="17"/>
  <c r="H239" i="17"/>
  <c r="R239" i="17"/>
  <c r="H240" i="17"/>
  <c r="R240" i="17"/>
  <c r="R242" i="17"/>
  <c r="H244" i="17"/>
  <c r="R244" i="17"/>
  <c r="Q247" i="17"/>
  <c r="I250" i="17"/>
  <c r="L250" i="17"/>
  <c r="L251" i="17"/>
  <c r="B255" i="17"/>
  <c r="E255" i="17"/>
  <c r="H255" i="17"/>
  <c r="K255" i="17"/>
  <c r="N255" i="17"/>
  <c r="R255" i="17"/>
  <c r="W255" i="17"/>
  <c r="P257" i="17"/>
  <c r="P262" i="17"/>
  <c r="J266" i="17"/>
  <c r="J268" i="17"/>
  <c r="M280" i="17"/>
  <c r="P285" i="17"/>
  <c r="J286" i="17"/>
  <c r="J287" i="17"/>
  <c r="I288" i="17"/>
  <c r="Q289" i="17"/>
  <c r="T289" i="17"/>
  <c r="S297" i="17"/>
  <c r="F298" i="17"/>
  <c r="S298" i="17"/>
  <c r="S299" i="17"/>
  <c r="G308" i="17"/>
  <c r="G310" i="17"/>
  <c r="B313" i="17"/>
  <c r="E313" i="17"/>
  <c r="H313" i="17"/>
  <c r="K313" i="17"/>
  <c r="N313" i="17"/>
  <c r="R313" i="17"/>
  <c r="W313" i="17"/>
  <c r="K332" i="17"/>
  <c r="K333" i="17"/>
  <c r="K338" i="17"/>
  <c r="U342" i="17"/>
  <c r="X342" i="17"/>
  <c r="E355" i="17"/>
  <c r="J355" i="17"/>
  <c r="P355" i="17"/>
  <c r="J356" i="17"/>
  <c r="P356" i="17"/>
  <c r="E357" i="17"/>
  <c r="J357" i="17"/>
  <c r="E358" i="17"/>
  <c r="E359" i="17"/>
  <c r="F364" i="17"/>
  <c r="F365" i="17"/>
  <c r="L367" i="17"/>
  <c r="F370" i="17"/>
  <c r="K375" i="17"/>
  <c r="J377" i="17"/>
  <c r="J378" i="17"/>
  <c r="J380" i="17"/>
  <c r="Q381" i="17"/>
  <c r="T381" i="17"/>
  <c r="F391" i="17"/>
  <c r="K400" i="17"/>
  <c r="J402" i="17"/>
  <c r="J405" i="17"/>
  <c r="Q406" i="17"/>
  <c r="T406" i="17"/>
  <c r="F416" i="17"/>
  <c r="F419" i="17"/>
  <c r="K424" i="17"/>
  <c r="J426" i="17"/>
  <c r="J427" i="17"/>
  <c r="J429" i="17"/>
  <c r="Q430" i="17"/>
  <c r="T430" i="17"/>
  <c r="F440" i="17"/>
  <c r="F443" i="17"/>
  <c r="K449" i="17"/>
  <c r="J451" i="17"/>
  <c r="J452" i="17"/>
  <c r="J454" i="17"/>
  <c r="Q455" i="17"/>
  <c r="T455" i="17"/>
  <c r="F465" i="17"/>
  <c r="F468" i="17"/>
  <c r="J473" i="17"/>
  <c r="J475" i="17"/>
  <c r="J476" i="17"/>
  <c r="J478" i="17"/>
  <c r="Q479" i="17"/>
  <c r="T479" i="17"/>
  <c r="F489" i="17"/>
  <c r="J498" i="17"/>
  <c r="J500" i="17"/>
  <c r="J503" i="17"/>
  <c r="Q504" i="17"/>
  <c r="T504" i="17"/>
  <c r="F514" i="17"/>
  <c r="I6" i="15"/>
  <c r="I7" i="15"/>
  <c r="I8" i="15"/>
  <c r="I9" i="15"/>
  <c r="I13" i="15"/>
  <c r="I14" i="15"/>
  <c r="I15" i="15"/>
  <c r="I16" i="15"/>
  <c r="I20" i="15"/>
  <c r="I21" i="15"/>
  <c r="I22" i="15"/>
  <c r="I23" i="15"/>
  <c r="H14" i="14"/>
  <c r="N14" i="14"/>
  <c r="S14" i="14"/>
  <c r="X14" i="14"/>
  <c r="N15" i="14"/>
  <c r="S15" i="14"/>
  <c r="X15" i="14"/>
  <c r="AF18" i="14"/>
  <c r="AF19" i="14"/>
  <c r="AF20" i="14"/>
  <c r="AF21" i="14"/>
  <c r="AF23" i="14"/>
  <c r="AF24" i="14"/>
  <c r="AF25" i="14"/>
  <c r="AF26" i="14"/>
  <c r="AF28" i="14"/>
  <c r="AF29" i="14"/>
  <c r="AF30" i="14"/>
  <c r="AF31" i="14"/>
  <c r="J36" i="14"/>
  <c r="AF39" i="14"/>
  <c r="H40" i="14"/>
  <c r="AF40" i="14"/>
  <c r="AF41" i="14"/>
  <c r="H42" i="14"/>
  <c r="H44" i="14"/>
  <c r="AF48" i="14"/>
  <c r="AF49" i="14"/>
  <c r="AF50" i="14"/>
  <c r="H51" i="14"/>
  <c r="H53" i="14"/>
  <c r="AF57" i="14"/>
  <c r="AF58" i="14"/>
  <c r="AF59" i="14"/>
  <c r="H60" i="14"/>
  <c r="H62" i="14"/>
  <c r="J64" i="14"/>
  <c r="M70" i="14"/>
  <c r="H103" i="14"/>
  <c r="H104" i="14"/>
  <c r="H109" i="14"/>
  <c r="H113" i="14"/>
  <c r="H118" i="14"/>
  <c r="H132" i="14"/>
  <c r="H137" i="14"/>
  <c r="H141" i="14"/>
  <c r="H146" i="14"/>
  <c r="H150" i="14"/>
  <c r="H160" i="14"/>
  <c r="H164" i="14"/>
  <c r="D186" i="14"/>
  <c r="K186" i="14"/>
  <c r="P186" i="14"/>
  <c r="V186" i="14"/>
  <c r="D187" i="14"/>
  <c r="K187" i="14"/>
  <c r="I188" i="14"/>
  <c r="O188" i="14"/>
  <c r="U188" i="14"/>
  <c r="N193" i="14"/>
  <c r="H196" i="14"/>
  <c r="R196" i="14"/>
  <c r="H197" i="14"/>
  <c r="R197" i="14"/>
  <c r="R198" i="14"/>
  <c r="H200" i="14"/>
  <c r="R200" i="14"/>
  <c r="H202" i="14"/>
  <c r="R202" i="14"/>
  <c r="Q205" i="14"/>
  <c r="F207" i="14"/>
  <c r="I208" i="14"/>
  <c r="L208" i="14"/>
  <c r="I209" i="14"/>
  <c r="K209" i="14" s="1"/>
  <c r="L209" i="14"/>
  <c r="B213" i="14"/>
  <c r="E213" i="14"/>
  <c r="H213" i="14"/>
  <c r="K213" i="14"/>
  <c r="N213" i="14"/>
  <c r="R213" i="14"/>
  <c r="W213" i="14"/>
  <c r="P215" i="14"/>
  <c r="J224" i="14"/>
  <c r="J226" i="14"/>
  <c r="J231" i="14"/>
  <c r="J232" i="14"/>
  <c r="J235" i="14"/>
  <c r="M237" i="14"/>
  <c r="M238" i="14"/>
  <c r="P243" i="14"/>
  <c r="J244" i="14"/>
  <c r="P244" i="14"/>
  <c r="J245" i="14"/>
  <c r="P245" i="14"/>
  <c r="I246" i="14"/>
  <c r="Q247" i="14"/>
  <c r="T247" i="14"/>
  <c r="F255" i="14"/>
  <c r="S255" i="14"/>
  <c r="F256" i="14"/>
  <c r="S256" i="14"/>
  <c r="S257" i="14"/>
  <c r="H18" i="13"/>
  <c r="H24" i="13"/>
  <c r="H31" i="13"/>
  <c r="H41" i="13"/>
  <c r="H43" i="13"/>
  <c r="H54" i="13"/>
  <c r="H61" i="13"/>
  <c r="H63" i="13"/>
  <c r="J65" i="13"/>
  <c r="M71" i="13"/>
  <c r="H104" i="13"/>
  <c r="H105" i="13"/>
  <c r="H110" i="13"/>
  <c r="H114" i="13"/>
  <c r="H119" i="13"/>
  <c r="H142" i="13"/>
  <c r="H151" i="13"/>
  <c r="H156" i="13"/>
  <c r="H159" i="13"/>
  <c r="H161" i="13"/>
  <c r="H169" i="13"/>
  <c r="D187" i="13"/>
  <c r="K187" i="13"/>
  <c r="P187" i="13"/>
  <c r="V187" i="13"/>
  <c r="D188" i="13"/>
  <c r="K188" i="13"/>
  <c r="I189" i="13"/>
  <c r="O189" i="13"/>
  <c r="U189" i="13"/>
  <c r="N194" i="13"/>
  <c r="H197" i="13"/>
  <c r="R197" i="13"/>
  <c r="H198" i="13"/>
  <c r="R198" i="13"/>
  <c r="H199" i="13"/>
  <c r="R199" i="13"/>
  <c r="H201" i="13"/>
  <c r="R201" i="13"/>
  <c r="H203" i="13"/>
  <c r="R203" i="13"/>
  <c r="Q206" i="13"/>
  <c r="F208" i="13"/>
  <c r="I209" i="13"/>
  <c r="L209" i="13"/>
  <c r="L210" i="13"/>
  <c r="B214" i="13"/>
  <c r="E214" i="13"/>
  <c r="H214" i="13"/>
  <c r="K214" i="13"/>
  <c r="N214" i="13"/>
  <c r="R214" i="13"/>
  <c r="W214" i="13"/>
  <c r="P216" i="13"/>
  <c r="J227" i="13"/>
  <c r="J233" i="13"/>
  <c r="J236" i="13"/>
  <c r="M238" i="13"/>
  <c r="M239" i="13"/>
  <c r="L242" i="13"/>
  <c r="P244" i="13"/>
  <c r="P245" i="13"/>
  <c r="J246" i="13"/>
  <c r="P246" i="13"/>
  <c r="I247" i="13"/>
  <c r="T248" i="13"/>
  <c r="F256" i="13"/>
  <c r="S256" i="13"/>
  <c r="F257" i="13"/>
  <c r="S257" i="13"/>
  <c r="S258" i="13"/>
  <c r="I263" i="13"/>
  <c r="I5" i="12"/>
  <c r="I6" i="12"/>
  <c r="I7" i="12"/>
  <c r="I8" i="12"/>
  <c r="I9" i="12"/>
  <c r="I12" i="12"/>
  <c r="I13" i="12"/>
  <c r="I14" i="12"/>
  <c r="I15" i="12"/>
  <c r="I16" i="12"/>
  <c r="I19" i="12"/>
  <c r="I20" i="12"/>
  <c r="I21" i="12"/>
  <c r="I22" i="12"/>
  <c r="I23" i="12"/>
  <c r="B13" i="11"/>
  <c r="P22" i="11"/>
  <c r="J24" i="11"/>
  <c r="P24" i="11"/>
  <c r="AA24" i="11"/>
  <c r="J26" i="11"/>
  <c r="P26" i="11"/>
  <c r="AA26" i="11"/>
  <c r="H50" i="11"/>
  <c r="H53" i="11"/>
  <c r="H66" i="11"/>
  <c r="H76" i="11"/>
  <c r="H78" i="11"/>
  <c r="H89" i="11"/>
  <c r="H96" i="11"/>
  <c r="H98" i="11"/>
  <c r="J100" i="11"/>
  <c r="M106" i="11"/>
  <c r="H139" i="11"/>
  <c r="H140" i="11"/>
  <c r="H145" i="11"/>
  <c r="H149" i="11"/>
  <c r="H154" i="11"/>
  <c r="H168" i="11"/>
  <c r="H173" i="11"/>
  <c r="H177" i="11"/>
  <c r="H182" i="11"/>
  <c r="H186" i="11"/>
  <c r="H196" i="11"/>
  <c r="H200" i="11"/>
  <c r="H205" i="11"/>
  <c r="D255" i="11"/>
  <c r="K255" i="11"/>
  <c r="P255" i="11"/>
  <c r="V255" i="11"/>
  <c r="D256" i="11"/>
  <c r="K256" i="11"/>
  <c r="I257" i="11"/>
  <c r="O257" i="11"/>
  <c r="U257" i="11"/>
  <c r="N262" i="11"/>
  <c r="H265" i="11"/>
  <c r="R265" i="11"/>
  <c r="H266" i="11"/>
  <c r="R266" i="11"/>
  <c r="H267" i="11"/>
  <c r="M267" i="11"/>
  <c r="R267" i="11"/>
  <c r="W267" i="11"/>
  <c r="H269" i="11"/>
  <c r="R269" i="11"/>
  <c r="H271" i="11"/>
  <c r="R271" i="11"/>
  <c r="Q274" i="11"/>
  <c r="F276" i="11"/>
  <c r="I277" i="11"/>
  <c r="L277" i="11"/>
  <c r="L278" i="11"/>
  <c r="B282" i="11"/>
  <c r="E282" i="11"/>
  <c r="H282" i="11"/>
  <c r="K282" i="11"/>
  <c r="N282" i="11"/>
  <c r="R282" i="11"/>
  <c r="W282" i="11"/>
  <c r="P284" i="11"/>
  <c r="P291" i="11"/>
  <c r="J295" i="11"/>
  <c r="J301" i="11"/>
  <c r="M306" i="11"/>
  <c r="M307" i="11"/>
  <c r="L310" i="11"/>
  <c r="P312" i="11"/>
  <c r="J313" i="11"/>
  <c r="P313" i="11"/>
  <c r="J314" i="11"/>
  <c r="P314" i="11"/>
  <c r="I315" i="11"/>
  <c r="Q316" i="11"/>
  <c r="T316" i="11"/>
  <c r="F324" i="11"/>
  <c r="S324" i="11"/>
  <c r="F325" i="11"/>
  <c r="S325" i="11"/>
  <c r="S326" i="11"/>
  <c r="I327" i="11"/>
  <c r="G335" i="11"/>
  <c r="G337" i="11"/>
  <c r="B340" i="11"/>
  <c r="E340" i="11"/>
  <c r="H340" i="11"/>
  <c r="K340" i="11"/>
  <c r="N340" i="11"/>
  <c r="R340" i="11"/>
  <c r="W340" i="11"/>
  <c r="K360" i="11"/>
  <c r="K365" i="11"/>
  <c r="U369" i="11"/>
  <c r="X369" i="11"/>
  <c r="E382" i="11"/>
  <c r="P382" i="11"/>
  <c r="E383" i="11"/>
  <c r="J383" i="11"/>
  <c r="J384" i="11"/>
  <c r="E385" i="11"/>
  <c r="E386" i="11"/>
  <c r="J386" i="11"/>
  <c r="P386" i="11"/>
  <c r="E387" i="11"/>
  <c r="J387" i="11"/>
  <c r="F390" i="11"/>
  <c r="F391" i="11"/>
  <c r="F392" i="11"/>
  <c r="I395" i="11"/>
  <c r="F397" i="11"/>
  <c r="K403" i="11"/>
  <c r="J405" i="11"/>
  <c r="J406" i="11"/>
  <c r="J408" i="11"/>
  <c r="Q409" i="11"/>
  <c r="T409" i="11"/>
  <c r="F419" i="11"/>
  <c r="K428" i="11"/>
  <c r="J430" i="11"/>
  <c r="J433" i="11"/>
  <c r="Q434" i="11"/>
  <c r="T434" i="11"/>
  <c r="F444" i="11"/>
  <c r="F447" i="11"/>
  <c r="K453" i="11"/>
  <c r="J455" i="11"/>
  <c r="J456" i="11"/>
  <c r="J458" i="11"/>
  <c r="Q459" i="11"/>
  <c r="T459" i="11"/>
  <c r="F469" i="11"/>
  <c r="F472" i="11"/>
  <c r="K478" i="11"/>
  <c r="J480" i="11"/>
  <c r="J481" i="11"/>
  <c r="J483" i="11"/>
  <c r="Q484" i="11"/>
  <c r="T484" i="11"/>
  <c r="F494" i="11"/>
  <c r="F497" i="11"/>
  <c r="J503" i="11"/>
  <c r="J505" i="11"/>
  <c r="J506" i="11"/>
  <c r="J508" i="11"/>
  <c r="Q509" i="11"/>
  <c r="T509" i="11"/>
  <c r="F519" i="11"/>
  <c r="J528" i="11"/>
  <c r="J530" i="11"/>
  <c r="J533" i="11"/>
  <c r="Q534" i="11"/>
  <c r="T534" i="11"/>
  <c r="F544" i="11"/>
  <c r="E10" i="10"/>
  <c r="H10" i="10"/>
  <c r="K10" i="10"/>
  <c r="N10" i="10"/>
  <c r="R10" i="10"/>
  <c r="W10" i="10"/>
  <c r="K30" i="10"/>
  <c r="K31" i="10"/>
  <c r="K32" i="10"/>
  <c r="K35" i="10"/>
  <c r="E52" i="10"/>
  <c r="E54" i="10"/>
  <c r="E55" i="10"/>
  <c r="E56" i="10"/>
  <c r="F60" i="10"/>
  <c r="Q79" i="10"/>
  <c r="T79" i="10"/>
  <c r="Q104" i="10"/>
  <c r="T104" i="10"/>
  <c r="Q129" i="10"/>
  <c r="T129" i="10"/>
  <c r="Q154" i="10"/>
  <c r="T154" i="10"/>
  <c r="F164" i="10"/>
  <c r="Q179" i="10"/>
  <c r="T179" i="10"/>
  <c r="G248" i="10"/>
  <c r="B253" i="10"/>
  <c r="E253" i="10"/>
  <c r="H253" i="10"/>
  <c r="K253" i="10"/>
  <c r="N253" i="10"/>
  <c r="R253" i="10"/>
  <c r="W253" i="10"/>
  <c r="K272" i="10"/>
  <c r="K273" i="10"/>
  <c r="U282" i="10"/>
  <c r="X282" i="10"/>
  <c r="E295" i="10"/>
  <c r="P296" i="10"/>
  <c r="E297" i="10"/>
  <c r="E299" i="10"/>
  <c r="J306" i="10"/>
  <c r="J321" i="10"/>
  <c r="Q322" i="10"/>
  <c r="T322" i="10"/>
  <c r="Q347" i="10"/>
  <c r="T347" i="10"/>
  <c r="Q372" i="10"/>
  <c r="T372" i="10"/>
  <c r="Q397" i="10"/>
  <c r="T397" i="10"/>
  <c r="Q422" i="10"/>
  <c r="T422" i="10"/>
  <c r="Q447" i="10"/>
  <c r="T447" i="10"/>
  <c r="H75" i="9"/>
  <c r="H86" i="9"/>
  <c r="H93" i="9"/>
  <c r="H95" i="9"/>
  <c r="J97" i="9"/>
  <c r="M103" i="9"/>
  <c r="M106" i="9"/>
  <c r="H136" i="9"/>
  <c r="H137" i="9"/>
  <c r="H142" i="9"/>
  <c r="H146" i="9"/>
  <c r="H150" i="9"/>
  <c r="H151" i="9"/>
  <c r="H170" i="9"/>
  <c r="H174" i="9"/>
  <c r="H183" i="9"/>
  <c r="H193" i="9"/>
  <c r="H197" i="9"/>
  <c r="D230" i="9"/>
  <c r="D231" i="9"/>
  <c r="K231" i="9"/>
  <c r="I232" i="9"/>
  <c r="O232" i="9"/>
  <c r="U232" i="9"/>
  <c r="N237" i="9"/>
  <c r="H240" i="9"/>
  <c r="R240" i="9"/>
  <c r="H241" i="9"/>
  <c r="R241" i="9"/>
  <c r="H242" i="9"/>
  <c r="M242" i="9"/>
  <c r="R242" i="9"/>
  <c r="W242" i="9"/>
  <c r="H244" i="9"/>
  <c r="R244" i="9"/>
  <c r="H246" i="9"/>
  <c r="R246" i="9"/>
  <c r="I252" i="9"/>
  <c r="L252" i="9"/>
  <c r="L253" i="9"/>
  <c r="C257" i="9"/>
  <c r="F257" i="9"/>
  <c r="I257" i="9"/>
  <c r="L257" i="9"/>
  <c r="O257" i="9"/>
  <c r="S257" i="9"/>
  <c r="X257" i="9"/>
  <c r="P259" i="9"/>
  <c r="J270" i="9"/>
  <c r="J274" i="9"/>
  <c r="J276" i="9"/>
  <c r="J279" i="9"/>
  <c r="M281" i="9"/>
  <c r="M282" i="9"/>
  <c r="L285" i="9"/>
  <c r="P287" i="9"/>
  <c r="J288" i="9"/>
  <c r="P288" i="9"/>
  <c r="J289" i="9"/>
  <c r="P289" i="9"/>
  <c r="I290" i="9"/>
  <c r="Q291" i="9"/>
  <c r="T291" i="9"/>
  <c r="K292" i="9"/>
  <c r="F299" i="9"/>
  <c r="S299" i="9"/>
  <c r="F300" i="9"/>
  <c r="S300" i="9"/>
  <c r="S301" i="9"/>
  <c r="G309" i="9"/>
  <c r="G311" i="9"/>
  <c r="B314" i="9"/>
  <c r="E314" i="9"/>
  <c r="H314" i="9"/>
  <c r="K314" i="9"/>
  <c r="N314" i="9"/>
  <c r="R314" i="9"/>
  <c r="W314" i="9"/>
  <c r="K333" i="9"/>
  <c r="K334" i="9"/>
  <c r="K335" i="9"/>
  <c r="K336" i="9"/>
  <c r="K338" i="9"/>
  <c r="K339" i="9"/>
  <c r="H340" i="9"/>
  <c r="U343" i="9"/>
  <c r="X343" i="9"/>
  <c r="E356" i="9"/>
  <c r="P356" i="9"/>
  <c r="J357" i="9"/>
  <c r="J358" i="9"/>
  <c r="E359" i="9"/>
  <c r="E360" i="9"/>
  <c r="P360" i="9"/>
  <c r="J361" i="9"/>
  <c r="P361" i="9"/>
  <c r="F365" i="9"/>
  <c r="F366" i="9"/>
  <c r="J367" i="9"/>
  <c r="I369" i="9"/>
  <c r="F371" i="9"/>
  <c r="M376" i="9"/>
  <c r="J378" i="9"/>
  <c r="J379" i="9"/>
  <c r="J381" i="9"/>
  <c r="Q382" i="9"/>
  <c r="T382" i="9"/>
  <c r="F392" i="9"/>
  <c r="F395" i="9"/>
  <c r="J401" i="9"/>
  <c r="Q407" i="9"/>
  <c r="T407" i="9"/>
  <c r="F417" i="9"/>
  <c r="F420" i="9"/>
  <c r="J425" i="9"/>
  <c r="J427" i="9"/>
  <c r="J428" i="9"/>
  <c r="J430" i="9"/>
  <c r="Q431" i="9"/>
  <c r="T431" i="9"/>
  <c r="F444" i="9"/>
  <c r="M450" i="9"/>
  <c r="J452" i="9"/>
  <c r="J453" i="9"/>
  <c r="J455" i="9"/>
  <c r="Q456" i="9"/>
  <c r="F466" i="9"/>
  <c r="F469" i="9"/>
  <c r="J474" i="9"/>
  <c r="J477" i="9"/>
  <c r="J479" i="9"/>
  <c r="Q480" i="9"/>
  <c r="T480" i="9"/>
  <c r="F490" i="9"/>
  <c r="F493" i="9"/>
  <c r="J499" i="9"/>
  <c r="J504" i="9"/>
  <c r="Q505" i="9"/>
  <c r="T505" i="9"/>
  <c r="F515" i="9"/>
  <c r="F518" i="9"/>
  <c r="F254" i="64"/>
  <c r="F256" i="64"/>
  <c r="F258" i="64"/>
  <c r="AD9" i="8"/>
  <c r="AE47" i="8"/>
  <c r="V62" i="8"/>
  <c r="F296" i="64" s="1"/>
  <c r="V63" i="8"/>
  <c r="F297" i="64" s="1"/>
  <c r="V64" i="8"/>
  <c r="F298" i="64" s="1"/>
  <c r="V65" i="8"/>
  <c r="F299" i="64" s="1"/>
  <c r="V66" i="8"/>
  <c r="F300" i="64" s="1"/>
  <c r="V67" i="8"/>
  <c r="F301" i="64" s="1"/>
  <c r="E85" i="8"/>
  <c r="E108" i="8"/>
  <c r="E131" i="8"/>
  <c r="E154" i="8"/>
  <c r="E177" i="8"/>
  <c r="E200" i="8"/>
  <c r="F448" i="64" s="1"/>
  <c r="F506" i="64"/>
  <c r="F507" i="64"/>
  <c r="F508" i="64"/>
  <c r="AD254" i="8"/>
  <c r="V308" i="8"/>
  <c r="F546" i="64" s="1"/>
  <c r="V309" i="8"/>
  <c r="F547" i="64" s="1"/>
  <c r="V310" i="8"/>
  <c r="F548" i="64" s="1"/>
  <c r="V311" i="8"/>
  <c r="F549" i="64" s="1"/>
  <c r="V312" i="8"/>
  <c r="F550" i="64" s="1"/>
  <c r="V313" i="8"/>
  <c r="F551" i="64" s="1"/>
  <c r="J315" i="8"/>
  <c r="F553" i="64" s="1"/>
  <c r="P315" i="8"/>
  <c r="F554" i="64" s="1"/>
  <c r="E331" i="8"/>
  <c r="E354" i="8"/>
  <c r="E377" i="8"/>
  <c r="F617" i="64" s="1"/>
  <c r="E400" i="8"/>
  <c r="E423" i="8"/>
  <c r="E446" i="8"/>
  <c r="AP275" i="6"/>
  <c r="Z283" i="6"/>
  <c r="C123" i="63" s="1"/>
  <c r="Z286" i="6"/>
  <c r="C336" i="63" s="1"/>
  <c r="Z288" i="6"/>
  <c r="C129" i="63" s="1"/>
  <c r="Z290" i="6"/>
  <c r="C132" i="63" s="1"/>
  <c r="Z291" i="6"/>
  <c r="C324" i="63" s="1"/>
  <c r="Z292" i="6"/>
  <c r="C327" i="63" s="1"/>
  <c r="Z293" i="6"/>
  <c r="C330" i="63" s="1"/>
  <c r="H174" i="13" s="1"/>
  <c r="Z294" i="6"/>
  <c r="C333" i="63" s="1"/>
  <c r="Z297" i="6"/>
  <c r="C135" i="63" s="1"/>
  <c r="AK311" i="6"/>
  <c r="AN348" i="6"/>
  <c r="AO385" i="6"/>
  <c r="AE401" i="6"/>
  <c r="F46" i="64" s="1"/>
  <c r="AE402" i="6"/>
  <c r="F47" i="64" s="1"/>
  <c r="AE403" i="6"/>
  <c r="F48" i="64" s="1"/>
  <c r="AE404" i="6"/>
  <c r="F49" i="64" s="1"/>
  <c r="AE405" i="6"/>
  <c r="AE406" i="6"/>
  <c r="M424" i="6"/>
  <c r="F63" i="64" s="1"/>
  <c r="N447" i="6"/>
  <c r="F90" i="64" s="1"/>
  <c r="N470" i="6"/>
  <c r="F117" i="64" s="1"/>
  <c r="N493" i="6"/>
  <c r="F144" i="64" s="1"/>
  <c r="N516" i="6"/>
  <c r="F171" i="64" s="1"/>
  <c r="N539" i="6"/>
  <c r="F198" i="64" s="1"/>
  <c r="H172" i="14" l="1"/>
  <c r="H173" i="14"/>
  <c r="H176" i="14"/>
  <c r="H176" i="13"/>
  <c r="C109" i="63"/>
  <c r="N273" i="11" s="1"/>
  <c r="D120" i="63"/>
  <c r="C120" i="63" s="1"/>
  <c r="K287" i="11" s="1"/>
  <c r="F50" i="64"/>
  <c r="V359" i="17" s="1"/>
  <c r="F698" i="64"/>
  <c r="L440" i="10" s="1"/>
  <c r="F590" i="64"/>
  <c r="L340" i="10" s="1"/>
  <c r="F394" i="64"/>
  <c r="L147" i="10" s="1"/>
  <c r="F671" i="64"/>
  <c r="L415" i="10" s="1"/>
  <c r="F563" i="64"/>
  <c r="L315" i="10" s="1"/>
  <c r="F367" i="64"/>
  <c r="M122" i="10" s="1"/>
  <c r="F644" i="64"/>
  <c r="L390" i="10" s="1"/>
  <c r="F340" i="64"/>
  <c r="M97" i="10" s="1"/>
  <c r="F51" i="64"/>
  <c r="V387" i="11" s="1"/>
  <c r="F421" i="64"/>
  <c r="L172" i="10" s="1"/>
  <c r="F313" i="64"/>
  <c r="M72" i="10" s="1"/>
  <c r="C119" i="63"/>
  <c r="V259" i="9" s="1"/>
  <c r="C108" i="63"/>
  <c r="N247" i="9" s="1"/>
  <c r="H150" i="17"/>
  <c r="H78" i="17"/>
  <c r="H87" i="19"/>
  <c r="H137" i="11"/>
  <c r="H121" i="13"/>
  <c r="H101" i="14"/>
  <c r="I156" i="17"/>
  <c r="H80" i="18"/>
  <c r="H147" i="19"/>
  <c r="H133" i="19"/>
  <c r="H148" i="21"/>
  <c r="H134" i="21"/>
  <c r="H61" i="21"/>
  <c r="I171" i="22"/>
  <c r="H172" i="9"/>
  <c r="H77" i="9"/>
  <c r="I123" i="13"/>
  <c r="I158" i="18"/>
  <c r="H136" i="19"/>
  <c r="H137" i="21"/>
  <c r="G99" i="26"/>
  <c r="I302" i="9"/>
  <c r="H153" i="9"/>
  <c r="H105" i="9"/>
  <c r="H191" i="11"/>
  <c r="H149" i="13"/>
  <c r="H155" i="14"/>
  <c r="H96" i="14"/>
  <c r="H184" i="18"/>
  <c r="H147" i="18"/>
  <c r="H71" i="18"/>
  <c r="H157" i="19"/>
  <c r="I121" i="19"/>
  <c r="H136" i="20"/>
  <c r="H90" i="20"/>
  <c r="H158" i="21"/>
  <c r="V270" i="9"/>
  <c r="H191" i="9"/>
  <c r="H152" i="11"/>
  <c r="I142" i="11"/>
  <c r="H99" i="11"/>
  <c r="H87" i="11"/>
  <c r="I144" i="13"/>
  <c r="H112" i="13"/>
  <c r="I262" i="14"/>
  <c r="I143" i="14"/>
  <c r="I106" i="14"/>
  <c r="H63" i="14"/>
  <c r="H182" i="17"/>
  <c r="I179" i="18"/>
  <c r="H99" i="18"/>
  <c r="H117" i="19"/>
  <c r="H174" i="20"/>
  <c r="H156" i="20"/>
  <c r="I133" i="20"/>
  <c r="H83" i="20"/>
  <c r="H152" i="22"/>
  <c r="H141" i="22"/>
  <c r="L255" i="9"/>
  <c r="H188" i="9"/>
  <c r="I176" i="9"/>
  <c r="H165" i="9"/>
  <c r="H134" i="9"/>
  <c r="H68" i="9"/>
  <c r="I158" i="11"/>
  <c r="H108" i="11"/>
  <c r="H80" i="11"/>
  <c r="I153" i="13"/>
  <c r="H102" i="13"/>
  <c r="H64" i="13"/>
  <c r="H52" i="13"/>
  <c r="I122" i="14"/>
  <c r="H72" i="14"/>
  <c r="H189" i="17"/>
  <c r="H154" i="17"/>
  <c r="H145" i="17"/>
  <c r="H97" i="17"/>
  <c r="I301" i="18"/>
  <c r="F250" i="18"/>
  <c r="H191" i="18"/>
  <c r="H175" i="18"/>
  <c r="H156" i="18"/>
  <c r="I142" i="18"/>
  <c r="H137" i="18"/>
  <c r="H171" i="19"/>
  <c r="H162" i="19"/>
  <c r="H153" i="19"/>
  <c r="H143" i="19"/>
  <c r="I130" i="19"/>
  <c r="H99" i="19"/>
  <c r="H129" i="20"/>
  <c r="H172" i="21"/>
  <c r="H163" i="21"/>
  <c r="H154" i="21"/>
  <c r="H144" i="21"/>
  <c r="H88" i="21"/>
  <c r="G55" i="25"/>
  <c r="V228" i="14"/>
  <c r="H181" i="9"/>
  <c r="H144" i="9"/>
  <c r="I188" i="11"/>
  <c r="I179" i="11"/>
  <c r="I133" i="11"/>
  <c r="I152" i="14"/>
  <c r="H116" i="14"/>
  <c r="H192" i="17"/>
  <c r="H173" i="17"/>
  <c r="H194" i="18"/>
  <c r="H80" i="19"/>
  <c r="H165" i="20"/>
  <c r="H146" i="20"/>
  <c r="H102" i="20"/>
  <c r="I185" i="9"/>
  <c r="H149" i="9"/>
  <c r="I139" i="9"/>
  <c r="H96" i="9"/>
  <c r="H84" i="9"/>
  <c r="H194" i="11"/>
  <c r="H184" i="11"/>
  <c r="H175" i="11"/>
  <c r="H156" i="11"/>
  <c r="H147" i="11"/>
  <c r="H140" i="13"/>
  <c r="H117" i="13"/>
  <c r="H73" i="13"/>
  <c r="H45" i="13"/>
  <c r="H158" i="14"/>
  <c r="H148" i="14"/>
  <c r="H139" i="14"/>
  <c r="F249" i="17"/>
  <c r="H201" i="17"/>
  <c r="I186" i="17"/>
  <c r="I177" i="17"/>
  <c r="H85" i="17"/>
  <c r="H202" i="18"/>
  <c r="I188" i="18"/>
  <c r="H132" i="18"/>
  <c r="H87" i="18"/>
  <c r="H126" i="19"/>
  <c r="H182" i="20"/>
  <c r="H160" i="20"/>
  <c r="I124" i="20"/>
  <c r="H100" i="21"/>
  <c r="H81" i="21"/>
  <c r="H104" i="22"/>
  <c r="G98" i="25"/>
  <c r="V266" i="9"/>
  <c r="J302" i="10"/>
  <c r="V297" i="10"/>
  <c r="V56" i="10"/>
  <c r="V52" i="10"/>
  <c r="V300" i="10"/>
  <c r="P59" i="10"/>
  <c r="V55" i="10"/>
  <c r="P302" i="10"/>
  <c r="V57" i="10"/>
  <c r="V53" i="10"/>
  <c r="L365" i="10"/>
  <c r="V296" i="10"/>
  <c r="V295" i="10"/>
  <c r="J59" i="10"/>
  <c r="V54" i="10"/>
  <c r="H47" i="9"/>
  <c r="G223" i="9"/>
  <c r="G226" i="9"/>
  <c r="D259" i="11"/>
  <c r="G84" i="26"/>
  <c r="H90" i="9"/>
  <c r="H139" i="22"/>
  <c r="H59" i="9"/>
  <c r="H58" i="9"/>
  <c r="H65" i="22"/>
  <c r="H57" i="9"/>
  <c r="G57" i="40"/>
  <c r="H56" i="9"/>
  <c r="H55" i="9"/>
  <c r="G58" i="27"/>
  <c r="H54" i="9"/>
  <c r="G58" i="40"/>
  <c r="H55" i="21"/>
  <c r="H51" i="9"/>
  <c r="G51" i="40"/>
  <c r="H50" i="9"/>
  <c r="G50" i="30"/>
  <c r="H16" i="14"/>
  <c r="H49" i="9"/>
  <c r="P20" i="11"/>
  <c r="P20" i="9"/>
  <c r="H48" i="9"/>
  <c r="V264" i="9"/>
  <c r="V279" i="9"/>
  <c r="H137" i="13"/>
  <c r="H201" i="9"/>
  <c r="H189" i="9"/>
  <c r="H63" i="9"/>
  <c r="H130" i="11"/>
  <c r="H71" i="11"/>
  <c r="H165" i="13"/>
  <c r="H62" i="13"/>
  <c r="H36" i="13"/>
  <c r="H23" i="13"/>
  <c r="H92" i="14"/>
  <c r="H48" i="14"/>
  <c r="H33" i="14"/>
  <c r="H24" i="14"/>
  <c r="H58" i="17"/>
  <c r="H168" i="18"/>
  <c r="H84" i="18"/>
  <c r="H66" i="18"/>
  <c r="P30" i="18"/>
  <c r="H60" i="19"/>
  <c r="H74" i="20"/>
  <c r="H180" i="21"/>
  <c r="H72" i="21"/>
  <c r="H184" i="22"/>
  <c r="H76" i="22"/>
  <c r="G69" i="26"/>
  <c r="G85" i="27"/>
  <c r="G73" i="30"/>
  <c r="H160" i="17"/>
  <c r="H127" i="9"/>
  <c r="H73" i="9"/>
  <c r="H53" i="9"/>
  <c r="H204" i="11"/>
  <c r="H60" i="11"/>
  <c r="H133" i="13"/>
  <c r="H95" i="13"/>
  <c r="H58" i="13"/>
  <c r="H25" i="13"/>
  <c r="H168" i="14"/>
  <c r="H57" i="14"/>
  <c r="H22" i="14"/>
  <c r="H128" i="17"/>
  <c r="H69" i="17"/>
  <c r="H48" i="17"/>
  <c r="P28" i="17"/>
  <c r="H192" i="18"/>
  <c r="H128" i="18"/>
  <c r="H93" i="18"/>
  <c r="H79" i="18"/>
  <c r="H50" i="18"/>
  <c r="G68" i="25"/>
  <c r="G106" i="27"/>
  <c r="G63" i="28"/>
  <c r="G105" i="26"/>
  <c r="G50" i="26"/>
  <c r="G102" i="30"/>
  <c r="M241" i="9"/>
  <c r="H199" i="9"/>
  <c r="H154" i="9"/>
  <c r="H129" i="9"/>
  <c r="J69" i="9"/>
  <c r="H166" i="11"/>
  <c r="H84" i="11"/>
  <c r="J72" i="11"/>
  <c r="H62" i="11"/>
  <c r="H131" i="13"/>
  <c r="H97" i="13"/>
  <c r="H46" i="13"/>
  <c r="J37" i="13"/>
  <c r="H27" i="13"/>
  <c r="H21" i="13"/>
  <c r="H166" i="14"/>
  <c r="H121" i="14"/>
  <c r="H94" i="14"/>
  <c r="H17" i="14"/>
  <c r="H203" i="17"/>
  <c r="H130" i="17"/>
  <c r="H67" i="17"/>
  <c r="H56" i="17"/>
  <c r="H204" i="18"/>
  <c r="H166" i="18"/>
  <c r="H76" i="18"/>
  <c r="H60" i="18"/>
  <c r="H177" i="19"/>
  <c r="H71" i="19"/>
  <c r="H137" i="20"/>
  <c r="H79" i="20"/>
  <c r="H53" i="20"/>
  <c r="H77" i="21"/>
  <c r="H51" i="21"/>
  <c r="H115" i="22"/>
  <c r="H81" i="22"/>
  <c r="H55" i="22"/>
  <c r="G104" i="25"/>
  <c r="G70" i="25"/>
  <c r="G52" i="25"/>
  <c r="G103" i="26"/>
  <c r="G76" i="26"/>
  <c r="G77" i="27"/>
  <c r="G102" i="28"/>
  <c r="G68" i="28"/>
  <c r="G227" i="18"/>
  <c r="I194" i="9"/>
  <c r="H190" i="9"/>
  <c r="H173" i="9"/>
  <c r="H163" i="9"/>
  <c r="H125" i="9"/>
  <c r="J88" i="9"/>
  <c r="H66" i="9"/>
  <c r="P27" i="9"/>
  <c r="H202" i="11"/>
  <c r="H157" i="11"/>
  <c r="H69" i="11"/>
  <c r="H58" i="11"/>
  <c r="P30" i="11"/>
  <c r="L241" i="13"/>
  <c r="H167" i="13"/>
  <c r="H157" i="13"/>
  <c r="H34" i="13"/>
  <c r="H15" i="13"/>
  <c r="H130" i="14"/>
  <c r="H35" i="14"/>
  <c r="H30" i="14"/>
  <c r="H26" i="14"/>
  <c r="H199" i="17"/>
  <c r="H166" i="17"/>
  <c r="H126" i="17"/>
  <c r="J70" i="17"/>
  <c r="H60" i="17"/>
  <c r="H51" i="17"/>
  <c r="H200" i="18"/>
  <c r="H69" i="18"/>
  <c r="H53" i="18"/>
  <c r="H181" i="19"/>
  <c r="H110" i="19"/>
  <c r="H50" i="19"/>
  <c r="H113" i="20"/>
  <c r="H69" i="20"/>
  <c r="H67" i="21"/>
  <c r="H74" i="22"/>
  <c r="G102" i="24"/>
  <c r="G73" i="24"/>
  <c r="G61" i="25"/>
  <c r="G107" i="26"/>
  <c r="G62" i="26"/>
  <c r="G67" i="27"/>
  <c r="G57" i="28"/>
  <c r="G63" i="30"/>
  <c r="I252" i="17"/>
  <c r="G252" i="17" s="1"/>
  <c r="I254" i="9"/>
  <c r="K254" i="9" s="1"/>
  <c r="I210" i="14"/>
  <c r="I279" i="11"/>
  <c r="K279" i="11" s="1"/>
  <c r="I251" i="17"/>
  <c r="G251" i="17" s="1"/>
  <c r="I278" i="11"/>
  <c r="G278" i="11" s="1"/>
  <c r="F307" i="17"/>
  <c r="F307" i="18"/>
  <c r="F308" i="9"/>
  <c r="J277" i="17"/>
  <c r="J304" i="11"/>
  <c r="J232" i="13"/>
  <c r="J300" i="11"/>
  <c r="J273" i="9"/>
  <c r="J299" i="11"/>
  <c r="J231" i="13"/>
  <c r="J272" i="17"/>
  <c r="J230" i="13"/>
  <c r="J229" i="14"/>
  <c r="V276" i="9"/>
  <c r="V275" i="9"/>
  <c r="J275" i="9"/>
  <c r="J273" i="17"/>
  <c r="V274" i="9"/>
  <c r="J272" i="18"/>
  <c r="J298" i="11"/>
  <c r="J229" i="13"/>
  <c r="J271" i="18"/>
  <c r="J228" i="14"/>
  <c r="J270" i="17"/>
  <c r="J272" i="9"/>
  <c r="V268" i="9"/>
  <c r="J268" i="9"/>
  <c r="J225" i="13"/>
  <c r="J293" i="11"/>
  <c r="J223" i="13"/>
  <c r="J265" i="18"/>
  <c r="J263" i="18"/>
  <c r="G57" i="27"/>
  <c r="H93" i="11"/>
  <c r="M199" i="13"/>
  <c r="W198" i="14"/>
  <c r="W240" i="17"/>
  <c r="H84" i="19"/>
  <c r="H59" i="20"/>
  <c r="H57" i="21"/>
  <c r="H89" i="22"/>
  <c r="G83" i="25"/>
  <c r="G53" i="28"/>
  <c r="D234" i="9"/>
  <c r="H179" i="9"/>
  <c r="H159" i="9"/>
  <c r="H81" i="9"/>
  <c r="H201" i="11"/>
  <c r="H192" i="11"/>
  <c r="H162" i="11"/>
  <c r="H56" i="11"/>
  <c r="H147" i="13"/>
  <c r="H138" i="13"/>
  <c r="H127" i="13"/>
  <c r="H49" i="13"/>
  <c r="M198" i="14"/>
  <c r="H156" i="14"/>
  <c r="H126" i="14"/>
  <c r="H20" i="14"/>
  <c r="M240" i="17"/>
  <c r="H190" i="17"/>
  <c r="H82" i="17"/>
  <c r="H56" i="18"/>
  <c r="H134" i="19"/>
  <c r="H87" i="20"/>
  <c r="H135" i="21"/>
  <c r="H85" i="21"/>
  <c r="G56" i="26"/>
  <c r="H181" i="17"/>
  <c r="H116" i="19"/>
  <c r="H75" i="19"/>
  <c r="H65" i="11"/>
  <c r="I210" i="13"/>
  <c r="G210" i="13" s="1"/>
  <c r="I253" i="9"/>
  <c r="K253" i="9" s="1"/>
  <c r="G209" i="14"/>
  <c r="P230" i="14"/>
  <c r="P231" i="13"/>
  <c r="P273" i="18"/>
  <c r="P272" i="17"/>
  <c r="H70" i="13"/>
  <c r="H69" i="14"/>
  <c r="H105" i="11"/>
  <c r="H102" i="9"/>
  <c r="H103" i="17"/>
  <c r="H149" i="22"/>
  <c r="H147" i="20"/>
  <c r="H144" i="19"/>
  <c r="H128" i="21"/>
  <c r="H185" i="18"/>
  <c r="H183" i="17"/>
  <c r="H185" i="11"/>
  <c r="H130" i="20"/>
  <c r="H127" i="19"/>
  <c r="H149" i="14"/>
  <c r="H109" i="13"/>
  <c r="H142" i="17"/>
  <c r="H144" i="11"/>
  <c r="G82" i="28"/>
  <c r="G84" i="25"/>
  <c r="H88" i="20"/>
  <c r="H85" i="18"/>
  <c r="H83" i="17"/>
  <c r="H50" i="13"/>
  <c r="H90" i="22"/>
  <c r="H86" i="21"/>
  <c r="H49" i="14"/>
  <c r="P25" i="25"/>
  <c r="P19" i="11"/>
  <c r="O23" i="21"/>
  <c r="O22" i="19"/>
  <c r="O22" i="22"/>
  <c r="O19" i="20"/>
  <c r="I303" i="18"/>
  <c r="I329" i="11"/>
  <c r="I302" i="17"/>
  <c r="J286" i="18"/>
  <c r="J244" i="13"/>
  <c r="J258" i="18"/>
  <c r="J257" i="17"/>
  <c r="J284" i="11"/>
  <c r="M242" i="17"/>
  <c r="M269" i="11"/>
  <c r="M243" i="18"/>
  <c r="M201" i="13"/>
  <c r="H165" i="18"/>
  <c r="H108" i="21"/>
  <c r="H107" i="19"/>
  <c r="H163" i="17"/>
  <c r="H165" i="11"/>
  <c r="O40" i="22"/>
  <c r="O33" i="21"/>
  <c r="O35" i="20"/>
  <c r="H110" i="20"/>
  <c r="O31" i="19"/>
  <c r="H73" i="22"/>
  <c r="H69" i="21"/>
  <c r="H68" i="18"/>
  <c r="H66" i="17"/>
  <c r="H33" i="13"/>
  <c r="P29" i="11"/>
  <c r="G65" i="24"/>
  <c r="H68" i="19"/>
  <c r="H32" i="14"/>
  <c r="H68" i="11"/>
  <c r="P26" i="9"/>
  <c r="G64" i="39"/>
  <c r="G65" i="28"/>
  <c r="G69" i="27"/>
  <c r="H71" i="20"/>
  <c r="H65" i="9"/>
  <c r="G61" i="26"/>
  <c r="G58" i="28"/>
  <c r="G62" i="27"/>
  <c r="H59" i="17"/>
  <c r="H26" i="13"/>
  <c r="H62" i="21"/>
  <c r="H61" i="18"/>
  <c r="H61" i="11"/>
  <c r="H155" i="13"/>
  <c r="I304" i="9"/>
  <c r="P264" i="9"/>
  <c r="M244" i="9"/>
  <c r="J312" i="11"/>
  <c r="P299" i="11"/>
  <c r="P295" i="11"/>
  <c r="H85" i="11"/>
  <c r="J216" i="13"/>
  <c r="H150" i="13"/>
  <c r="M200" i="14"/>
  <c r="H129" i="14"/>
  <c r="H151" i="17"/>
  <c r="I111" i="19"/>
  <c r="H58" i="21"/>
  <c r="H112" i="22"/>
  <c r="H70" i="22"/>
  <c r="M74" i="13"/>
  <c r="M73" i="14"/>
  <c r="M109" i="18"/>
  <c r="H169" i="21"/>
  <c r="H171" i="20"/>
  <c r="H168" i="19"/>
  <c r="H164" i="21"/>
  <c r="H168" i="22"/>
  <c r="H166" i="20"/>
  <c r="H163" i="19"/>
  <c r="H149" i="21"/>
  <c r="H151" i="20"/>
  <c r="H148" i="19"/>
  <c r="H119" i="21"/>
  <c r="H176" i="18"/>
  <c r="H140" i="14"/>
  <c r="H123" i="22"/>
  <c r="H121" i="20"/>
  <c r="H118" i="19"/>
  <c r="H141" i="13"/>
  <c r="H146" i="17"/>
  <c r="H148" i="11"/>
  <c r="H148" i="18"/>
  <c r="H112" i="14"/>
  <c r="G84" i="39"/>
  <c r="G85" i="24"/>
  <c r="H89" i="21"/>
  <c r="H88" i="19"/>
  <c r="H88" i="11"/>
  <c r="H85" i="9"/>
  <c r="H91" i="20"/>
  <c r="H88" i="18"/>
  <c r="H52" i="14"/>
  <c r="P235" i="14"/>
  <c r="P278" i="18"/>
  <c r="P277" i="17"/>
  <c r="P236" i="13"/>
  <c r="P220" i="14"/>
  <c r="P221" i="13"/>
  <c r="M245" i="18"/>
  <c r="M203" i="13"/>
  <c r="M202" i="14"/>
  <c r="M238" i="17"/>
  <c r="M197" i="13"/>
  <c r="M196" i="14"/>
  <c r="M265" i="11"/>
  <c r="I114" i="20"/>
  <c r="I167" i="17"/>
  <c r="I169" i="11"/>
  <c r="I116" i="22"/>
  <c r="I133" i="14"/>
  <c r="I134" i="13"/>
  <c r="H127" i="17"/>
  <c r="H129" i="11"/>
  <c r="H93" i="14"/>
  <c r="G57" i="26"/>
  <c r="G56" i="25"/>
  <c r="H22" i="13"/>
  <c r="H62" i="22"/>
  <c r="H60" i="20"/>
  <c r="H57" i="19"/>
  <c r="H55" i="17"/>
  <c r="H21" i="14"/>
  <c r="G55" i="40"/>
  <c r="G54" i="28"/>
  <c r="G54" i="24"/>
  <c r="H57" i="11"/>
  <c r="H114" i="19"/>
  <c r="J287" i="9"/>
  <c r="P279" i="9"/>
  <c r="P274" i="9"/>
  <c r="M246" i="9"/>
  <c r="H162" i="9"/>
  <c r="H141" i="9"/>
  <c r="H126" i="9"/>
  <c r="J91" i="11"/>
  <c r="H113" i="13"/>
  <c r="H25" i="14"/>
  <c r="M244" i="17"/>
  <c r="M239" i="18"/>
  <c r="I169" i="18"/>
  <c r="H105" i="18"/>
  <c r="H172" i="19"/>
  <c r="H85" i="19"/>
  <c r="H175" i="20"/>
  <c r="G58" i="24"/>
  <c r="G85" i="26"/>
  <c r="G68" i="26"/>
  <c r="I163" i="22"/>
  <c r="I161" i="20"/>
  <c r="I158" i="19"/>
  <c r="H138" i="21"/>
  <c r="H159" i="14"/>
  <c r="H195" i="18"/>
  <c r="H140" i="20"/>
  <c r="H137" i="19"/>
  <c r="H193" i="17"/>
  <c r="H160" i="13"/>
  <c r="H195" i="11"/>
  <c r="H117" i="14"/>
  <c r="H118" i="13"/>
  <c r="H103" i="13"/>
  <c r="H136" i="17"/>
  <c r="H138" i="11"/>
  <c r="H96" i="22"/>
  <c r="J55" i="14"/>
  <c r="J89" i="17"/>
  <c r="J56" i="13"/>
  <c r="H92" i="21"/>
  <c r="H91" i="19"/>
  <c r="H86" i="22"/>
  <c r="H82" i="21"/>
  <c r="G78" i="30"/>
  <c r="H81" i="19"/>
  <c r="H81" i="11"/>
  <c r="H78" i="9"/>
  <c r="H84" i="20"/>
  <c r="H81" i="18"/>
  <c r="P226" i="14"/>
  <c r="P227" i="13"/>
  <c r="P269" i="18"/>
  <c r="P268" i="17"/>
  <c r="Q207" i="13"/>
  <c r="Q206" i="14"/>
  <c r="Q248" i="17"/>
  <c r="Q275" i="11"/>
  <c r="M240" i="18"/>
  <c r="M197" i="14"/>
  <c r="M266" i="11"/>
  <c r="M239" i="17"/>
  <c r="G226" i="17"/>
  <c r="F194" i="22"/>
  <c r="F189" i="19"/>
  <c r="G251" i="11"/>
  <c r="F190" i="21"/>
  <c r="G184" i="14"/>
  <c r="G102" i="39"/>
  <c r="G103" i="30"/>
  <c r="G103" i="28"/>
  <c r="G107" i="27"/>
  <c r="G105" i="25"/>
  <c r="G103" i="24"/>
  <c r="H185" i="22"/>
  <c r="H167" i="14"/>
  <c r="G106" i="26"/>
  <c r="H181" i="21"/>
  <c r="H203" i="18"/>
  <c r="H183" i="20"/>
  <c r="H202" i="17"/>
  <c r="H168" i="13"/>
  <c r="I133" i="18"/>
  <c r="I97" i="14"/>
  <c r="I130" i="9"/>
  <c r="I98" i="13"/>
  <c r="G62" i="24"/>
  <c r="H68" i="20"/>
  <c r="H65" i="19"/>
  <c r="H29" i="14"/>
  <c r="H62" i="9"/>
  <c r="G65" i="26"/>
  <c r="G64" i="25"/>
  <c r="H66" i="21"/>
  <c r="H65" i="18"/>
  <c r="H63" i="17"/>
  <c r="H30" i="13"/>
  <c r="G50" i="40"/>
  <c r="H52" i="19"/>
  <c r="H52" i="18"/>
  <c r="G51" i="25"/>
  <c r="H53" i="21"/>
  <c r="H17" i="13"/>
  <c r="H50" i="17"/>
  <c r="H77" i="11"/>
  <c r="J259" i="9"/>
  <c r="M240" i="9"/>
  <c r="H200" i="9"/>
  <c r="H182" i="9"/>
  <c r="I166" i="9"/>
  <c r="H145" i="9"/>
  <c r="H82" i="9"/>
  <c r="M271" i="11"/>
  <c r="H203" i="11"/>
  <c r="H153" i="11"/>
  <c r="H130" i="13"/>
  <c r="H94" i="13"/>
  <c r="J243" i="14"/>
  <c r="J215" i="14"/>
  <c r="H108" i="14"/>
  <c r="H102" i="14"/>
  <c r="J285" i="17"/>
  <c r="H174" i="17"/>
  <c r="H79" i="17"/>
  <c r="P29" i="18"/>
  <c r="P20" i="18"/>
  <c r="H154" i="19"/>
  <c r="H61" i="19"/>
  <c r="F192" i="20"/>
  <c r="H157" i="20"/>
  <c r="H64" i="20"/>
  <c r="H159" i="22"/>
  <c r="H132" i="22"/>
  <c r="G67" i="25"/>
  <c r="G65" i="30"/>
  <c r="H84" i="17"/>
  <c r="H31" i="14"/>
  <c r="H128" i="14"/>
  <c r="H75" i="17"/>
  <c r="H86" i="11"/>
  <c r="H95" i="11"/>
  <c r="H145" i="14"/>
  <c r="P266" i="9"/>
  <c r="H51" i="11"/>
  <c r="H101" i="13"/>
  <c r="H59" i="14"/>
  <c r="H161" i="17"/>
  <c r="H93" i="17"/>
  <c r="H65" i="17"/>
  <c r="H97" i="20"/>
  <c r="H89" i="20"/>
  <c r="H98" i="21"/>
  <c r="H60" i="21"/>
  <c r="H173" i="22"/>
  <c r="H153" i="22"/>
  <c r="H134" i="22"/>
  <c r="G88" i="24"/>
  <c r="G86" i="27"/>
  <c r="G83" i="40"/>
  <c r="G90" i="24"/>
  <c r="H133" i="9"/>
  <c r="P300" i="11"/>
  <c r="P298" i="11"/>
  <c r="H163" i="11"/>
  <c r="H90" i="11"/>
  <c r="H67" i="11"/>
  <c r="P229" i="13"/>
  <c r="P225" i="13"/>
  <c r="H146" i="13"/>
  <c r="H40" i="13"/>
  <c r="H165" i="17"/>
  <c r="W240" i="18"/>
  <c r="P275" i="9"/>
  <c r="P273" i="9"/>
  <c r="J79" i="9"/>
  <c r="L280" i="11"/>
  <c r="H167" i="11"/>
  <c r="H44" i="13"/>
  <c r="H34" i="14"/>
  <c r="H147" i="21"/>
  <c r="H165" i="14"/>
  <c r="H67" i="18"/>
  <c r="H162" i="17"/>
  <c r="G248" i="11"/>
  <c r="H77" i="19"/>
  <c r="H50" i="14"/>
  <c r="H60" i="13"/>
  <c r="H169" i="9"/>
  <c r="H179" i="17"/>
  <c r="H135" i="20"/>
  <c r="H293" i="9"/>
  <c r="F219" i="9"/>
  <c r="H184" i="9"/>
  <c r="H180" i="9"/>
  <c r="H175" i="9"/>
  <c r="H171" i="9"/>
  <c r="H161" i="9"/>
  <c r="H92" i="9"/>
  <c r="H87" i="9"/>
  <c r="H83" i="9"/>
  <c r="H74" i="9"/>
  <c r="H64" i="9"/>
  <c r="H190" i="11"/>
  <c r="H181" i="11"/>
  <c r="H172" i="11"/>
  <c r="H155" i="11"/>
  <c r="I150" i="11"/>
  <c r="H146" i="11"/>
  <c r="H141" i="11"/>
  <c r="H131" i="11"/>
  <c r="H94" i="11"/>
  <c r="H70" i="11"/>
  <c r="W203" i="13"/>
  <c r="W201" i="13"/>
  <c r="W198" i="13"/>
  <c r="W197" i="13"/>
  <c r="N195" i="13"/>
  <c r="I162" i="13"/>
  <c r="H158" i="13"/>
  <c r="J47" i="13"/>
  <c r="L240" i="14"/>
  <c r="P222" i="14"/>
  <c r="L211" i="14"/>
  <c r="W197" i="14"/>
  <c r="W196" i="14"/>
  <c r="N194" i="14"/>
  <c r="G183" i="14"/>
  <c r="H131" i="14"/>
  <c r="H127" i="14"/>
  <c r="H61" i="14"/>
  <c r="H41" i="14"/>
  <c r="H39" i="14"/>
  <c r="H23" i="14"/>
  <c r="L253" i="17"/>
  <c r="F221" i="17"/>
  <c r="H188" i="17"/>
  <c r="H170" i="17"/>
  <c r="H92" i="17"/>
  <c r="H68" i="17"/>
  <c r="H190" i="18"/>
  <c r="H172" i="18"/>
  <c r="H120" i="19"/>
  <c r="H70" i="19"/>
  <c r="H108" i="20"/>
  <c r="H115" i="21"/>
  <c r="H107" i="21"/>
  <c r="G105" i="27"/>
  <c r="L284" i="9"/>
  <c r="P272" i="9"/>
  <c r="P268" i="9"/>
  <c r="W246" i="9"/>
  <c r="W244" i="9"/>
  <c r="W241" i="9"/>
  <c r="W240" i="9"/>
  <c r="N238" i="9"/>
  <c r="H202" i="9"/>
  <c r="H198" i="9"/>
  <c r="H164" i="9"/>
  <c r="H160" i="9"/>
  <c r="H91" i="9"/>
  <c r="H67" i="9"/>
  <c r="L309" i="11"/>
  <c r="P297" i="11"/>
  <c r="P293" i="11"/>
  <c r="W271" i="11"/>
  <c r="W269" i="11"/>
  <c r="W266" i="11"/>
  <c r="W265" i="11"/>
  <c r="N263" i="11"/>
  <c r="I197" i="11"/>
  <c r="H193" i="11"/>
  <c r="H136" i="11"/>
  <c r="H97" i="11"/>
  <c r="H79" i="11"/>
  <c r="H75" i="11"/>
  <c r="H59" i="11"/>
  <c r="P232" i="13"/>
  <c r="P230" i="13"/>
  <c r="P223" i="13"/>
  <c r="F179" i="13"/>
  <c r="H152" i="13"/>
  <c r="H148" i="13"/>
  <c r="H143" i="13"/>
  <c r="H139" i="13"/>
  <c r="H129" i="13"/>
  <c r="H55" i="13"/>
  <c r="H51" i="13"/>
  <c r="H42" i="13"/>
  <c r="H32" i="13"/>
  <c r="H16" i="13"/>
  <c r="W202" i="14"/>
  <c r="W200" i="14"/>
  <c r="F178" i="14"/>
  <c r="H154" i="14"/>
  <c r="H136" i="14"/>
  <c r="H119" i="14"/>
  <c r="I114" i="14"/>
  <c r="H110" i="14"/>
  <c r="H105" i="14"/>
  <c r="H95" i="14"/>
  <c r="H58" i="14"/>
  <c r="H54" i="14"/>
  <c r="H43" i="14"/>
  <c r="H15" i="14"/>
  <c r="P264" i="17"/>
  <c r="H204" i="17"/>
  <c r="H200" i="17"/>
  <c r="H77" i="17"/>
  <c r="H73" i="17"/>
  <c r="H57" i="17"/>
  <c r="L254" i="18"/>
  <c r="H178" i="18"/>
  <c r="H155" i="18"/>
  <c r="H97" i="19"/>
  <c r="O32" i="19"/>
  <c r="G75" i="26"/>
  <c r="H187" i="9"/>
  <c r="H178" i="9"/>
  <c r="H152" i="9"/>
  <c r="I147" i="9"/>
  <c r="H143" i="9"/>
  <c r="H138" i="9"/>
  <c r="H128" i="9"/>
  <c r="H124" i="9"/>
  <c r="H94" i="9"/>
  <c r="H76" i="9"/>
  <c r="H72" i="9"/>
  <c r="F222" i="11"/>
  <c r="H187" i="11"/>
  <c r="H183" i="11"/>
  <c r="H178" i="11"/>
  <c r="H174" i="11"/>
  <c r="H164" i="11"/>
  <c r="J82" i="11"/>
  <c r="H170" i="13"/>
  <c r="H166" i="13"/>
  <c r="H132" i="13"/>
  <c r="H128" i="13"/>
  <c r="H120" i="13"/>
  <c r="I115" i="13"/>
  <c r="H111" i="13"/>
  <c r="H106" i="13"/>
  <c r="H96" i="13"/>
  <c r="H59" i="13"/>
  <c r="H35" i="13"/>
  <c r="P228" i="14"/>
  <c r="P224" i="14"/>
  <c r="H169" i="14"/>
  <c r="H100" i="14"/>
  <c r="W238" i="17"/>
  <c r="H131" i="18"/>
  <c r="H97" i="18"/>
  <c r="H70" i="18"/>
  <c r="H59" i="18"/>
  <c r="H54" i="19"/>
  <c r="O36" i="20"/>
  <c r="H166" i="21"/>
  <c r="G78" i="25"/>
  <c r="G75" i="39"/>
  <c r="G225" i="17"/>
  <c r="H201" i="18"/>
  <c r="H54" i="20"/>
  <c r="H67" i="19"/>
  <c r="H111" i="22"/>
  <c r="F111" i="27"/>
  <c r="H80" i="20"/>
  <c r="G83" i="30"/>
  <c r="H98" i="20"/>
  <c r="H117" i="20"/>
  <c r="H124" i="21"/>
  <c r="H132" i="19"/>
  <c r="I161" i="14"/>
  <c r="H157" i="14"/>
  <c r="H291" i="17"/>
  <c r="W244" i="17"/>
  <c r="W242" i="17"/>
  <c r="I148" i="17"/>
  <c r="H144" i="17"/>
  <c r="H139" i="17"/>
  <c r="H95" i="17"/>
  <c r="J80" i="17"/>
  <c r="P274" i="18"/>
  <c r="P271" i="18"/>
  <c r="G226" i="18"/>
  <c r="I197" i="18"/>
  <c r="H193" i="18"/>
  <c r="H183" i="18"/>
  <c r="H94" i="18"/>
  <c r="J82" i="18"/>
  <c r="H77" i="18"/>
  <c r="H51" i="18"/>
  <c r="H182" i="19"/>
  <c r="H178" i="19"/>
  <c r="H106" i="19"/>
  <c r="H94" i="19"/>
  <c r="H82" i="19"/>
  <c r="H181" i="20"/>
  <c r="H126" i="20"/>
  <c r="O20" i="20"/>
  <c r="H171" i="21"/>
  <c r="H153" i="21"/>
  <c r="H106" i="21"/>
  <c r="H96" i="21"/>
  <c r="H76" i="21"/>
  <c r="H183" i="22"/>
  <c r="H80" i="22"/>
  <c r="G105" i="24"/>
  <c r="G89" i="25"/>
  <c r="G95" i="40"/>
  <c r="P231" i="14"/>
  <c r="H151" i="14"/>
  <c r="H147" i="14"/>
  <c r="H142" i="14"/>
  <c r="H138" i="14"/>
  <c r="J46" i="14"/>
  <c r="P266" i="17"/>
  <c r="N236" i="17"/>
  <c r="I195" i="17"/>
  <c r="H191" i="17"/>
  <c r="H134" i="17"/>
  <c r="H88" i="17"/>
  <c r="H49" i="17"/>
  <c r="F222" i="18"/>
  <c r="H187" i="18"/>
  <c r="H181" i="18"/>
  <c r="H164" i="18"/>
  <c r="H86" i="18"/>
  <c r="H125" i="19"/>
  <c r="H86" i="19"/>
  <c r="H59" i="19"/>
  <c r="H51" i="19"/>
  <c r="O23" i="19"/>
  <c r="F186" i="20"/>
  <c r="H132" i="20"/>
  <c r="H119" i="20"/>
  <c r="H112" i="20"/>
  <c r="H73" i="20"/>
  <c r="I175" i="21"/>
  <c r="H157" i="21"/>
  <c r="H136" i="21"/>
  <c r="H128" i="22"/>
  <c r="O41" i="22"/>
  <c r="G67" i="24"/>
  <c r="G56" i="24"/>
  <c r="G67" i="30"/>
  <c r="G48" i="30"/>
  <c r="H185" i="17"/>
  <c r="H176" i="17"/>
  <c r="H172" i="17"/>
  <c r="H205" i="18"/>
  <c r="H174" i="18"/>
  <c r="H167" i="18"/>
  <c r="H163" i="18"/>
  <c r="H161" i="19"/>
  <c r="I139" i="19"/>
  <c r="H90" i="19"/>
  <c r="H123" i="20"/>
  <c r="H85" i="20"/>
  <c r="H91" i="21"/>
  <c r="H87" i="21"/>
  <c r="P299" i="17"/>
  <c r="N299" i="17"/>
  <c r="P297" i="17"/>
  <c r="N297" i="17"/>
  <c r="P298" i="17"/>
  <c r="N298" i="17"/>
  <c r="N295" i="17"/>
  <c r="P295" i="17"/>
  <c r="G63" i="40"/>
  <c r="V356" i="9"/>
  <c r="J250" i="10"/>
  <c r="J249" i="10"/>
  <c r="J248" i="10"/>
  <c r="J6" i="10"/>
  <c r="J5" i="10"/>
  <c r="J7" i="10"/>
  <c r="F363" i="18"/>
  <c r="H142" i="22"/>
  <c r="G85" i="28"/>
  <c r="G86" i="40"/>
  <c r="G101" i="28"/>
  <c r="H173" i="21"/>
  <c r="I159" i="21"/>
  <c r="H145" i="21"/>
  <c r="H133" i="22"/>
  <c r="G93" i="24"/>
  <c r="G78" i="24"/>
  <c r="P25" i="24"/>
  <c r="P25" i="27"/>
  <c r="G78" i="28"/>
  <c r="G69" i="30"/>
  <c r="G68" i="39"/>
  <c r="G66" i="40"/>
  <c r="P358" i="9"/>
  <c r="L394" i="11"/>
  <c r="E384" i="11"/>
  <c r="J382" i="11"/>
  <c r="K361" i="11"/>
  <c r="K334" i="17"/>
  <c r="E357" i="18"/>
  <c r="J502" i="9"/>
  <c r="F364" i="9"/>
  <c r="J360" i="9"/>
  <c r="P357" i="17"/>
  <c r="H339" i="18"/>
  <c r="P384" i="11"/>
  <c r="H366" i="11"/>
  <c r="G96" i="24"/>
  <c r="G90" i="25"/>
  <c r="G85" i="30"/>
  <c r="G87" i="39"/>
  <c r="H109" i="20"/>
  <c r="H123" i="19"/>
  <c r="H133" i="21"/>
  <c r="G84" i="30"/>
  <c r="G81" i="39"/>
  <c r="G89" i="40"/>
  <c r="I179" i="22"/>
  <c r="I177" i="20"/>
  <c r="H175" i="22"/>
  <c r="H173" i="20"/>
  <c r="H170" i="22"/>
  <c r="H168" i="20"/>
  <c r="H166" i="22"/>
  <c r="H164" i="20"/>
  <c r="H161" i="22"/>
  <c r="H159" i="20"/>
  <c r="H157" i="22"/>
  <c r="H155" i="20"/>
  <c r="H151" i="22"/>
  <c r="H149" i="20"/>
  <c r="I144" i="22"/>
  <c r="I142" i="20"/>
  <c r="H140" i="22"/>
  <c r="H138" i="20"/>
  <c r="H130" i="22"/>
  <c r="H126" i="21"/>
  <c r="H128" i="20"/>
  <c r="H121" i="22"/>
  <c r="H117" i="21"/>
  <c r="G94" i="30"/>
  <c r="G98" i="27"/>
  <c r="G94" i="24"/>
  <c r="G94" i="28"/>
  <c r="G97" i="26"/>
  <c r="G96" i="25"/>
  <c r="H100" i="20"/>
  <c r="G90" i="39"/>
  <c r="G91" i="28"/>
  <c r="G94" i="26"/>
  <c r="G93" i="25"/>
  <c r="H99" i="22"/>
  <c r="G92" i="40"/>
  <c r="G91" i="24"/>
  <c r="H95" i="21"/>
  <c r="G87" i="24"/>
  <c r="G91" i="27"/>
  <c r="G90" i="26"/>
  <c r="G87" i="30"/>
  <c r="H93" i="20"/>
  <c r="H90" i="18"/>
  <c r="G80" i="40"/>
  <c r="G78" i="39"/>
  <c r="G79" i="28"/>
  <c r="G81" i="25"/>
  <c r="G79" i="24"/>
  <c r="G79" i="30"/>
  <c r="H83" i="21"/>
  <c r="G83" i="27"/>
  <c r="G82" i="26"/>
  <c r="G80" i="27"/>
  <c r="G79" i="26"/>
  <c r="H84" i="22"/>
  <c r="G76" i="28"/>
  <c r="G76" i="24"/>
  <c r="H80" i="21"/>
  <c r="H79" i="19"/>
  <c r="G72" i="28"/>
  <c r="G72" i="24"/>
  <c r="G72" i="30"/>
  <c r="G74" i="25"/>
  <c r="G71" i="39"/>
  <c r="G76" i="27"/>
  <c r="H78" i="20"/>
  <c r="H75" i="18"/>
  <c r="F184" i="21"/>
  <c r="F183" i="19"/>
  <c r="G104" i="39"/>
  <c r="G107" i="25"/>
  <c r="G105" i="30"/>
  <c r="G108" i="26"/>
  <c r="G106" i="40"/>
  <c r="G105" i="28"/>
  <c r="G109" i="27"/>
  <c r="H187" i="22"/>
  <c r="H185" i="20"/>
  <c r="G101" i="24"/>
  <c r="G102" i="40"/>
  <c r="G104" i="26"/>
  <c r="G103" i="25"/>
  <c r="G100" i="39"/>
  <c r="G101" i="30"/>
  <c r="H179" i="21"/>
  <c r="H114" i="22"/>
  <c r="H110" i="21"/>
  <c r="H110" i="22"/>
  <c r="H105" i="19"/>
  <c r="G66" i="39"/>
  <c r="G71" i="27"/>
  <c r="G68" i="40"/>
  <c r="H75" i="22"/>
  <c r="H71" i="21"/>
  <c r="G67" i="28"/>
  <c r="G70" i="26"/>
  <c r="G56" i="30"/>
  <c r="G60" i="27"/>
  <c r="H64" i="22"/>
  <c r="G55" i="39"/>
  <c r="G56" i="28"/>
  <c r="G59" i="26"/>
  <c r="G58" i="25"/>
  <c r="H62" i="20"/>
  <c r="G50" i="39"/>
  <c r="G52" i="40"/>
  <c r="R23" i="40"/>
  <c r="P26" i="25"/>
  <c r="P26" i="24"/>
  <c r="P24" i="30"/>
  <c r="P26" i="27"/>
  <c r="P25" i="26"/>
  <c r="G50" i="25"/>
  <c r="G48" i="24"/>
  <c r="O24" i="21"/>
  <c r="P25" i="28"/>
  <c r="O23" i="22"/>
  <c r="H56" i="22"/>
  <c r="H52" i="21"/>
  <c r="P21" i="18"/>
  <c r="F109" i="25"/>
  <c r="G78" i="27"/>
  <c r="H78" i="21"/>
  <c r="G83" i="24"/>
  <c r="H100" i="22"/>
  <c r="H95" i="19"/>
  <c r="H95" i="18"/>
  <c r="H130" i="21"/>
  <c r="H121" i="21"/>
  <c r="G95" i="27"/>
  <c r="G87" i="28"/>
  <c r="G76" i="30"/>
  <c r="G91" i="26"/>
  <c r="G100" i="27"/>
  <c r="G92" i="27"/>
  <c r="G82" i="30"/>
  <c r="G83" i="39"/>
  <c r="G78" i="40"/>
  <c r="G49" i="40"/>
  <c r="G81" i="24"/>
  <c r="G94" i="25"/>
  <c r="G87" i="25"/>
  <c r="G80" i="25"/>
  <c r="G88" i="26"/>
  <c r="G81" i="26"/>
  <c r="G51" i="26"/>
  <c r="G96" i="27"/>
  <c r="G89" i="27"/>
  <c r="G82" i="27"/>
  <c r="G96" i="28"/>
  <c r="G88" i="28"/>
  <c r="P24" i="28"/>
  <c r="G88" i="30"/>
  <c r="G54" i="30"/>
  <c r="P23" i="30"/>
  <c r="G95" i="39"/>
  <c r="G77" i="39"/>
  <c r="G53" i="39"/>
  <c r="G104" i="40"/>
  <c r="G79" i="40"/>
  <c r="J366" i="17"/>
  <c r="P358" i="18"/>
  <c r="P359" i="9"/>
  <c r="P385" i="11"/>
  <c r="J501" i="9"/>
  <c r="J359" i="9"/>
  <c r="P383" i="11"/>
  <c r="K359" i="11"/>
  <c r="E360" i="17"/>
  <c r="E356" i="17"/>
  <c r="F520" i="18"/>
  <c r="J358" i="18"/>
  <c r="G309" i="18"/>
  <c r="P357" i="9"/>
  <c r="G310" i="9"/>
  <c r="K364" i="11"/>
  <c r="J358" i="17"/>
  <c r="G309" i="17"/>
  <c r="E357" i="9"/>
  <c r="F547" i="11"/>
  <c r="J531" i="11"/>
  <c r="F522" i="11"/>
  <c r="J431" i="11"/>
  <c r="F422" i="11"/>
  <c r="J501" i="17"/>
  <c r="F492" i="17"/>
  <c r="J403" i="17"/>
  <c r="F394" i="17"/>
  <c r="F189" i="21"/>
  <c r="F193" i="22"/>
  <c r="G85" i="25"/>
  <c r="G93" i="40"/>
  <c r="H119" i="22"/>
  <c r="H137" i="22"/>
  <c r="H91" i="17"/>
  <c r="R239" i="18"/>
  <c r="H186" i="18"/>
  <c r="H182" i="18"/>
  <c r="H177" i="18"/>
  <c r="H173" i="18"/>
  <c r="J100" i="18"/>
  <c r="H96" i="18"/>
  <c r="H78" i="18"/>
  <c r="J72" i="18"/>
  <c r="H62" i="18"/>
  <c r="H58" i="18"/>
  <c r="H128" i="19"/>
  <c r="H124" i="19"/>
  <c r="H119" i="19"/>
  <c r="H115" i="19"/>
  <c r="H89" i="19"/>
  <c r="H66" i="19"/>
  <c r="H53" i="19"/>
  <c r="H127" i="20"/>
  <c r="H122" i="20"/>
  <c r="H118" i="20"/>
  <c r="H92" i="20"/>
  <c r="H56" i="20"/>
  <c r="H116" i="21"/>
  <c r="H94" i="21"/>
  <c r="H70" i="21"/>
  <c r="H94" i="22"/>
  <c r="H83" i="22"/>
  <c r="H77" i="22"/>
  <c r="H67" i="22"/>
  <c r="H58" i="22"/>
  <c r="F107" i="24"/>
  <c r="G92" i="24"/>
  <c r="G69" i="24"/>
  <c r="G63" i="24"/>
  <c r="G88" i="25"/>
  <c r="G77" i="25"/>
  <c r="G71" i="25"/>
  <c r="G100" i="26"/>
  <c r="G96" i="26"/>
  <c r="G86" i="26"/>
  <c r="G63" i="27"/>
  <c r="G90" i="28"/>
  <c r="G66" i="28"/>
  <c r="G59" i="28"/>
  <c r="G55" i="28"/>
  <c r="G74" i="30"/>
  <c r="G59" i="30"/>
  <c r="G91" i="39"/>
  <c r="G58" i="39"/>
  <c r="H108" i="19"/>
  <c r="H104" i="19"/>
  <c r="H93" i="19"/>
  <c r="H69" i="19"/>
  <c r="H184" i="20"/>
  <c r="H180" i="20"/>
  <c r="H111" i="20"/>
  <c r="H107" i="20"/>
  <c r="H96" i="20"/>
  <c r="H72" i="20"/>
  <c r="H65" i="20"/>
  <c r="H61" i="20"/>
  <c r="H182" i="21"/>
  <c r="H178" i="21"/>
  <c r="H120" i="21"/>
  <c r="H109" i="21"/>
  <c r="H101" i="21"/>
  <c r="H97" i="21"/>
  <c r="H79" i="21"/>
  <c r="H73" i="21"/>
  <c r="H63" i="21"/>
  <c r="H59" i="21"/>
  <c r="H54" i="21"/>
  <c r="H186" i="22"/>
  <c r="H182" i="22"/>
  <c r="H109" i="22"/>
  <c r="H98" i="22"/>
  <c r="H82" i="22"/>
  <c r="H72" i="22"/>
  <c r="G86" i="24"/>
  <c r="G75" i="24"/>
  <c r="G55" i="24"/>
  <c r="G106" i="25"/>
  <c r="G102" i="25"/>
  <c r="G92" i="25"/>
  <c r="G76" i="25"/>
  <c r="G65" i="25"/>
  <c r="F110" i="26"/>
  <c r="G95" i="26"/>
  <c r="G72" i="26"/>
  <c r="G66" i="26"/>
  <c r="G108" i="27"/>
  <c r="G104" i="27"/>
  <c r="G94" i="27"/>
  <c r="G87" i="27"/>
  <c r="G70" i="27"/>
  <c r="G54" i="27"/>
  <c r="G83" i="28"/>
  <c r="G69" i="28"/>
  <c r="G92" i="30"/>
  <c r="G66" i="30"/>
  <c r="G82" i="39"/>
  <c r="G65" i="39"/>
  <c r="G67" i="26"/>
  <c r="H89" i="18"/>
  <c r="F188" i="19"/>
  <c r="H100" i="19"/>
  <c r="H96" i="19"/>
  <c r="H78" i="19"/>
  <c r="H72" i="19"/>
  <c r="H62" i="19"/>
  <c r="F191" i="20"/>
  <c r="H103" i="20"/>
  <c r="H99" i="20"/>
  <c r="H81" i="20"/>
  <c r="H75" i="20"/>
  <c r="H125" i="21"/>
  <c r="H68" i="21"/>
  <c r="H105" i="22"/>
  <c r="H101" i="22"/>
  <c r="H91" i="22"/>
  <c r="H71" i="22"/>
  <c r="G104" i="24"/>
  <c r="G100" i="24"/>
  <c r="G66" i="24"/>
  <c r="G59" i="24"/>
  <c r="G99" i="25"/>
  <c r="G95" i="25"/>
  <c r="G89" i="26"/>
  <c r="G78" i="26"/>
  <c r="G101" i="27"/>
  <c r="G97" i="27"/>
  <c r="G73" i="27"/>
  <c r="G104" i="28"/>
  <c r="G100" i="28"/>
  <c r="G92" i="28"/>
  <c r="G74" i="28"/>
  <c r="G64" i="28"/>
  <c r="G104" i="30"/>
  <c r="G100" i="30"/>
  <c r="G84" i="40"/>
  <c r="G77" i="40"/>
  <c r="B191" i="13"/>
  <c r="C233" i="18"/>
  <c r="C232" i="17"/>
  <c r="C190" i="14"/>
  <c r="L282" i="17"/>
  <c r="G90" i="27"/>
  <c r="G79" i="27"/>
  <c r="G75" i="28"/>
  <c r="G93" i="30"/>
  <c r="G93" i="39"/>
  <c r="G86" i="39"/>
  <c r="G94" i="40"/>
  <c r="G88" i="40"/>
  <c r="G70" i="40"/>
  <c r="G60" i="40"/>
  <c r="G86" i="30"/>
  <c r="G75" i="30"/>
  <c r="G98" i="40"/>
  <c r="G74" i="39"/>
  <c r="F112" i="27"/>
  <c r="G64" i="40"/>
  <c r="G65" i="40"/>
  <c r="G90" i="30"/>
  <c r="I131" i="21"/>
  <c r="H127" i="21"/>
  <c r="I122" i="21"/>
  <c r="H118" i="21"/>
  <c r="H92" i="22"/>
  <c r="F108" i="24"/>
  <c r="G84" i="24"/>
  <c r="G68" i="24"/>
  <c r="G64" i="24"/>
  <c r="G53" i="24"/>
  <c r="G86" i="25"/>
  <c r="G59" i="25"/>
  <c r="G80" i="26"/>
  <c r="G81" i="27"/>
  <c r="G97" i="28"/>
  <c r="G93" i="28"/>
  <c r="G84" i="28"/>
  <c r="G81" i="30"/>
  <c r="G103" i="39"/>
  <c r="G99" i="39"/>
  <c r="G80" i="39"/>
  <c r="G67" i="39"/>
  <c r="G63" i="39"/>
  <c r="G105" i="40"/>
  <c r="G101" i="40"/>
  <c r="G69" i="40"/>
  <c r="H85" i="22"/>
  <c r="G77" i="24"/>
  <c r="G79" i="25"/>
  <c r="F111" i="26"/>
  <c r="G87" i="26"/>
  <c r="G71" i="26"/>
  <c r="G60" i="26"/>
  <c r="G88" i="27"/>
  <c r="G61" i="27"/>
  <c r="G77" i="28"/>
  <c r="G96" i="30"/>
  <c r="G68" i="30"/>
  <c r="G53" i="30"/>
  <c r="G101" i="39"/>
  <c r="G97" i="40"/>
  <c r="G82" i="40"/>
  <c r="G67" i="40"/>
  <c r="G81" i="28"/>
  <c r="G77" i="30"/>
  <c r="G85" i="40"/>
  <c r="G97" i="30"/>
  <c r="G96" i="39"/>
  <c r="G92" i="39"/>
  <c r="G76" i="40"/>
  <c r="G87" i="40"/>
  <c r="G85" i="39"/>
  <c r="I368" i="18"/>
  <c r="E361" i="9"/>
  <c r="AE408" i="6"/>
  <c r="F55" i="64" s="1"/>
  <c r="G89" i="39"/>
  <c r="G91" i="40"/>
  <c r="N299" i="18"/>
  <c r="P325" i="11"/>
  <c r="P257" i="13"/>
  <c r="N325" i="11"/>
  <c r="P256" i="14"/>
  <c r="N257" i="13"/>
  <c r="P299" i="18"/>
  <c r="N256" i="14"/>
  <c r="P253" i="14"/>
  <c r="N254" i="13"/>
  <c r="N322" i="11"/>
  <c r="P296" i="18"/>
  <c r="N253" i="14"/>
  <c r="N296" i="18"/>
  <c r="P322" i="11"/>
  <c r="P254" i="13"/>
  <c r="G74" i="24"/>
  <c r="P295" i="18"/>
  <c r="N252" i="14"/>
  <c r="N295" i="18"/>
  <c r="N321" i="11"/>
  <c r="P253" i="13"/>
  <c r="P252" i="14"/>
  <c r="N253" i="13"/>
  <c r="P321" i="11"/>
  <c r="G73" i="40"/>
  <c r="P300" i="18"/>
  <c r="N257" i="14"/>
  <c r="N300" i="18"/>
  <c r="P326" i="11"/>
  <c r="P258" i="13"/>
  <c r="N326" i="11"/>
  <c r="P257" i="14"/>
  <c r="N258" i="13"/>
  <c r="P299" i="9"/>
  <c r="P256" i="13"/>
  <c r="N324" i="11"/>
  <c r="P255" i="14"/>
  <c r="N256" i="13"/>
  <c r="P298" i="18"/>
  <c r="N255" i="14"/>
  <c r="N298" i="18"/>
  <c r="P324" i="11"/>
  <c r="G61" i="39"/>
  <c r="H105" i="21"/>
  <c r="G47" i="39"/>
  <c r="R22" i="40"/>
  <c r="G48" i="40"/>
  <c r="L241" i="14"/>
  <c r="G73" i="39"/>
  <c r="G77" i="26"/>
  <c r="G75" i="40"/>
  <c r="G72" i="39"/>
  <c r="H198" i="14"/>
  <c r="F110" i="25"/>
  <c r="G64" i="30"/>
  <c r="H70" i="20"/>
  <c r="G66" i="25"/>
  <c r="G68" i="27"/>
  <c r="G62" i="30"/>
  <c r="G62" i="28"/>
  <c r="G66" i="27"/>
  <c r="K335" i="18"/>
  <c r="K362" i="11"/>
  <c r="F326" i="11"/>
  <c r="F301" i="9"/>
  <c r="F258" i="13"/>
  <c r="F257" i="14"/>
  <c r="F299" i="17"/>
  <c r="H292" i="18"/>
  <c r="H250" i="13"/>
  <c r="H249" i="14"/>
  <c r="P286" i="17"/>
  <c r="L283" i="17"/>
  <c r="P274" i="17"/>
  <c r="P276" i="9"/>
  <c r="P301" i="11"/>
  <c r="P233" i="13"/>
  <c r="P275" i="18"/>
  <c r="P229" i="14"/>
  <c r="P271" i="17"/>
  <c r="M279" i="17"/>
  <c r="J266" i="9"/>
  <c r="J264" i="17"/>
  <c r="J291" i="11"/>
  <c r="J264" i="9"/>
  <c r="J221" i="13"/>
  <c r="J262" i="17"/>
  <c r="J289" i="11"/>
  <c r="H128" i="11"/>
  <c r="H127" i="11"/>
  <c r="H92" i="13"/>
  <c r="H91" i="14"/>
  <c r="H125" i="17"/>
  <c r="H129" i="18"/>
  <c r="M109" i="11"/>
  <c r="M107" i="17"/>
  <c r="G57" i="24"/>
  <c r="G56" i="39"/>
  <c r="G57" i="30"/>
  <c r="G58" i="30"/>
  <c r="G57" i="39"/>
  <c r="G59" i="40"/>
  <c r="H66" i="22"/>
  <c r="G60" i="25"/>
  <c r="H63" i="22"/>
  <c r="G54" i="39"/>
  <c r="G58" i="26"/>
  <c r="H58" i="19"/>
  <c r="G57" i="25"/>
  <c r="G59" i="27"/>
  <c r="G55" i="30"/>
  <c r="G54" i="40"/>
  <c r="H56" i="19"/>
  <c r="H61" i="22"/>
  <c r="G56" i="40"/>
  <c r="G52" i="39"/>
  <c r="H54" i="11"/>
  <c r="H52" i="17"/>
  <c r="H54" i="18"/>
  <c r="H59" i="22"/>
  <c r="G51" i="24"/>
  <c r="G53" i="25"/>
  <c r="G51" i="28"/>
  <c r="G51" i="30"/>
  <c r="H57" i="20"/>
  <c r="G54" i="26"/>
  <c r="G55" i="27"/>
  <c r="H55" i="20"/>
  <c r="H57" i="22"/>
  <c r="G49" i="24"/>
  <c r="G53" i="27"/>
  <c r="G49" i="30"/>
  <c r="G52" i="26"/>
  <c r="G49" i="28"/>
  <c r="G48" i="39"/>
  <c r="G49" i="39"/>
  <c r="G50" i="24"/>
  <c r="G53" i="26"/>
  <c r="G50" i="28"/>
  <c r="G49" i="25"/>
  <c r="P24" i="26"/>
  <c r="G52" i="27"/>
  <c r="G48" i="28"/>
  <c r="R26" i="39"/>
  <c r="G47" i="24"/>
  <c r="G51" i="27"/>
  <c r="G47" i="28"/>
  <c r="G47" i="30"/>
  <c r="G46" i="39"/>
  <c r="P301" i="9"/>
  <c r="N301" i="9"/>
  <c r="N300" i="9"/>
  <c r="P300" i="9"/>
  <c r="N299" i="9"/>
  <c r="P297" i="9"/>
  <c r="N297" i="9"/>
  <c r="N296" i="9"/>
  <c r="P296" i="9"/>
  <c r="H516" i="11"/>
  <c r="H512" i="11"/>
  <c r="M477" i="11"/>
  <c r="L450" i="18"/>
  <c r="L448" i="17"/>
  <c r="J389" i="11"/>
  <c r="J362" i="18"/>
  <c r="V357" i="18"/>
  <c r="V357" i="17"/>
  <c r="V384" i="11"/>
  <c r="V273" i="18"/>
  <c r="V272" i="17"/>
  <c r="V299" i="11"/>
  <c r="J363" i="9"/>
  <c r="H514" i="11"/>
  <c r="H513" i="11"/>
  <c r="L452" i="11"/>
  <c r="L425" i="18"/>
  <c r="L423" i="17"/>
  <c r="V358" i="18"/>
  <c r="V358" i="17"/>
  <c r="V385" i="11"/>
  <c r="V226" i="14"/>
  <c r="V227" i="13"/>
  <c r="H515" i="11"/>
  <c r="M502" i="11"/>
  <c r="L475" i="18"/>
  <c r="L472" i="17"/>
  <c r="M402" i="11"/>
  <c r="L375" i="18"/>
  <c r="M374" i="17"/>
  <c r="V356" i="18"/>
  <c r="V356" i="17"/>
  <c r="V383" i="11"/>
  <c r="J337" i="11"/>
  <c r="J310" i="18"/>
  <c r="J310" i="17"/>
  <c r="V277" i="17"/>
  <c r="V315" i="8"/>
  <c r="F555" i="64" s="1"/>
  <c r="V299" i="10"/>
  <c r="V298" i="10"/>
  <c r="V69" i="8"/>
  <c r="F305" i="64" s="1"/>
  <c r="V359" i="9"/>
  <c r="V358" i="9"/>
  <c r="V357" i="9"/>
  <c r="M527" i="11"/>
  <c r="L500" i="18"/>
  <c r="L497" i="17"/>
  <c r="L427" i="11"/>
  <c r="L400" i="18"/>
  <c r="L399" i="17"/>
  <c r="J336" i="11"/>
  <c r="J309" i="18"/>
  <c r="J309" i="17"/>
  <c r="V301" i="11"/>
  <c r="V232" i="14"/>
  <c r="V229" i="13"/>
  <c r="M498" i="9"/>
  <c r="M473" i="9"/>
  <c r="M449" i="9"/>
  <c r="M424" i="9"/>
  <c r="M400" i="9"/>
  <c r="M375" i="9"/>
  <c r="H517" i="11"/>
  <c r="P389" i="11"/>
  <c r="P362" i="18"/>
  <c r="P362" i="17"/>
  <c r="P363" i="9"/>
  <c r="K211" i="13"/>
  <c r="K253" i="18"/>
  <c r="K252" i="18"/>
  <c r="V360" i="9" l="1"/>
  <c r="K210" i="13"/>
  <c r="K261" i="18"/>
  <c r="N248" i="9"/>
  <c r="N205" i="13"/>
  <c r="N247" i="18"/>
  <c r="N246" i="17"/>
  <c r="N204" i="14"/>
  <c r="G279" i="11"/>
  <c r="K252" i="17"/>
  <c r="V360" i="17"/>
  <c r="V360" i="18"/>
  <c r="K251" i="17"/>
  <c r="V216" i="13"/>
  <c r="V272" i="9"/>
  <c r="V265" i="18"/>
  <c r="V270" i="17"/>
  <c r="V271" i="18"/>
  <c r="V59" i="10"/>
  <c r="V302" i="10"/>
  <c r="V215" i="14"/>
  <c r="V224" i="14"/>
  <c r="V271" i="17"/>
  <c r="V273" i="9"/>
  <c r="V284" i="11"/>
  <c r="V225" i="13"/>
  <c r="G253" i="9"/>
  <c r="G254" i="9"/>
  <c r="K210" i="14"/>
  <c r="G210" i="14"/>
  <c r="K278" i="11"/>
  <c r="V274" i="18"/>
  <c r="V298" i="11"/>
  <c r="V258" i="18"/>
  <c r="V257" i="17"/>
  <c r="V300" i="11"/>
  <c r="V297" i="11"/>
  <c r="V223" i="13"/>
  <c r="V264" i="17"/>
  <c r="V274" i="17"/>
  <c r="V233" i="13"/>
  <c r="V275" i="18"/>
  <c r="V230" i="14"/>
  <c r="V231" i="13"/>
  <c r="V229" i="14"/>
  <c r="V230" i="13"/>
  <c r="V272" i="18"/>
  <c r="V295" i="11"/>
  <c r="V268" i="17"/>
  <c r="V269" i="18"/>
  <c r="V266" i="17"/>
  <c r="V293" i="11"/>
  <c r="V267" i="18"/>
  <c r="V222" i="14"/>
  <c r="V291" i="11"/>
  <c r="V262" i="17"/>
  <c r="V263" i="18"/>
  <c r="V235" i="14"/>
  <c r="V236" i="13"/>
  <c r="V278" i="18"/>
  <c r="V304" i="11"/>
  <c r="V232" i="13"/>
  <c r="V231" i="14"/>
  <c r="V273" i="17"/>
  <c r="V220" i="14"/>
  <c r="V289" i="11"/>
  <c r="V221" i="13"/>
  <c r="V386" i="11"/>
  <c r="V382" i="11"/>
  <c r="V355" i="17"/>
  <c r="V355" i="18"/>
  <c r="V359" i="18"/>
  <c r="V361" i="9"/>
  <c r="V389" i="11"/>
  <c r="V362" i="18"/>
  <c r="V362" i="17"/>
  <c r="V363" i="9"/>
  <c r="N246" i="18"/>
  <c r="N204" i="13"/>
  <c r="N245" i="17"/>
  <c r="N203" i="14"/>
  <c r="N272" i="11"/>
  <c r="K219" i="13" l="1"/>
  <c r="K218" i="14"/>
  <c r="K260" i="17"/>
  <c r="K262" i="9"/>
  <c r="J308" i="17"/>
  <c r="J335" i="11"/>
  <c r="J308" i="18"/>
  <c r="L252" i="17" l="1"/>
  <c r="L279" i="11" l="1"/>
  <c r="L210" i="14"/>
  <c r="L254" i="9"/>
  <c r="L253" i="18"/>
  <c r="L211" i="13"/>
</calcChain>
</file>

<file path=xl/sharedStrings.xml><?xml version="1.0" encoding="utf-8"?>
<sst xmlns="http://schemas.openxmlformats.org/spreadsheetml/2006/main" count="18848" uniqueCount="3789">
  <si>
    <t>http://www.e-hyoka.co.jp</t>
    <phoneticPr fontId="4"/>
  </si>
  <si>
    <t>作業メニュー</t>
  </si>
  <si>
    <t>更新履歴はこちら</t>
    <rPh sb="0" eb="2">
      <t>コウシン</t>
    </rPh>
    <rPh sb="2" eb="4">
      <t>リレキ</t>
    </rPh>
    <phoneticPr fontId="4"/>
  </si>
  <si>
    <t>建築確認申請書</t>
    <rPh sb="0" eb="2">
      <t>ケンチク</t>
    </rPh>
    <rPh sb="2" eb="4">
      <t>カクニン</t>
    </rPh>
    <rPh sb="6" eb="7">
      <t>ショ</t>
    </rPh>
    <phoneticPr fontId="4"/>
  </si>
  <si>
    <t>■</t>
    <phoneticPr fontId="4"/>
  </si>
  <si>
    <t>□</t>
    <phoneticPr fontId="4"/>
  </si>
  <si>
    <t>チェックボックス項目</t>
    <rPh sb="8" eb="10">
      <t>コウモク</t>
    </rPh>
    <phoneticPr fontId="4"/>
  </si>
  <si>
    <t>主要用途一覧</t>
    <rPh sb="0" eb="2">
      <t>シュヨウ</t>
    </rPh>
    <rPh sb="2" eb="4">
      <t>ヨウト</t>
    </rPh>
    <rPh sb="4" eb="6">
      <t>イチラン</t>
    </rPh>
    <phoneticPr fontId="4"/>
  </si>
  <si>
    <t>プルダウンメニュー値一覧</t>
    <rPh sb="9" eb="10">
      <t>アタイ</t>
    </rPh>
    <rPh sb="10" eb="12">
      <t>イチラン</t>
    </rPh>
    <phoneticPr fontId="4"/>
  </si>
  <si>
    <t>プルダウンメニューの項目を変更することができます。</t>
    <rPh sb="10" eb="12">
      <t>コウモク</t>
    </rPh>
    <rPh sb="13" eb="15">
      <t>ヘンコウ</t>
    </rPh>
    <phoneticPr fontId="4"/>
  </si>
  <si>
    <t>３．メンテナンス</t>
    <phoneticPr fontId="4"/>
  </si>
  <si>
    <t>（注記）</t>
    <phoneticPr fontId="4"/>
  </si>
  <si>
    <t>別紙（他の築造主）</t>
    <rPh sb="0" eb="2">
      <t>ベッシ</t>
    </rPh>
    <rPh sb="3" eb="4">
      <t>タ</t>
    </rPh>
    <rPh sb="5" eb="7">
      <t>チクゾウ</t>
    </rPh>
    <rPh sb="7" eb="8">
      <t>ヌシ</t>
    </rPh>
    <phoneticPr fontId="4"/>
  </si>
  <si>
    <t>築造主複数名用</t>
    <rPh sb="0" eb="2">
      <t>チクゾウ</t>
    </rPh>
    <rPh sb="2" eb="3">
      <t>ヌシ</t>
    </rPh>
    <rPh sb="3" eb="5">
      <t>フクスウ</t>
    </rPh>
    <rPh sb="5" eb="6">
      <t>メイ</t>
    </rPh>
    <rPh sb="6" eb="7">
      <t>ヨウ</t>
    </rPh>
    <phoneticPr fontId="4"/>
  </si>
  <si>
    <t>築造主１名用</t>
    <rPh sb="0" eb="2">
      <t>チクゾウ</t>
    </rPh>
    <rPh sb="2" eb="3">
      <t>ヌシ</t>
    </rPh>
    <rPh sb="4" eb="5">
      <t>メイ</t>
    </rPh>
    <rPh sb="5" eb="6">
      <t>ヨウ</t>
    </rPh>
    <phoneticPr fontId="4"/>
  </si>
  <si>
    <t>築造計画概要書</t>
    <rPh sb="0" eb="2">
      <t>チクゾウ</t>
    </rPh>
    <rPh sb="2" eb="4">
      <t>ケイカク</t>
    </rPh>
    <rPh sb="4" eb="7">
      <t>ガイヨウショ</t>
    </rPh>
    <phoneticPr fontId="4"/>
  </si>
  <si>
    <t>完了検査追加説明書</t>
    <rPh sb="0" eb="2">
      <t>カンリョウ</t>
    </rPh>
    <rPh sb="2" eb="4">
      <t>ケンサ</t>
    </rPh>
    <rPh sb="4" eb="6">
      <t>ツイカ</t>
    </rPh>
    <rPh sb="6" eb="9">
      <t>セツメイショ</t>
    </rPh>
    <phoneticPr fontId="4"/>
  </si>
  <si>
    <t>（注記）</t>
    <phoneticPr fontId="4"/>
  </si>
  <si>
    <t>確認審査追加説明書</t>
    <rPh sb="0" eb="2">
      <t>カクニン</t>
    </rPh>
    <rPh sb="2" eb="4">
      <t>シンサ</t>
    </rPh>
    <rPh sb="4" eb="6">
      <t>ツイカ</t>
    </rPh>
    <rPh sb="6" eb="9">
      <t>セツメイショ</t>
    </rPh>
    <phoneticPr fontId="4"/>
  </si>
  <si>
    <t>工事施工者届</t>
    <rPh sb="0" eb="2">
      <t>コウジ</t>
    </rPh>
    <rPh sb="2" eb="4">
      <t>セコウ</t>
    </rPh>
    <rPh sb="4" eb="5">
      <t>シャ</t>
    </rPh>
    <rPh sb="5" eb="6">
      <t>トド</t>
    </rPh>
    <phoneticPr fontId="4"/>
  </si>
  <si>
    <t>計画変更確認申請書（工作物２）</t>
    <rPh sb="0" eb="2">
      <t>ケイカク</t>
    </rPh>
    <rPh sb="2" eb="4">
      <t>ヘンコウ</t>
    </rPh>
    <rPh sb="4" eb="6">
      <t>カクニン</t>
    </rPh>
    <rPh sb="10" eb="13">
      <t>コウサクブツ</t>
    </rPh>
    <phoneticPr fontId="4"/>
  </si>
  <si>
    <t>工事監理者届</t>
    <rPh sb="0" eb="2">
      <t>コウジ</t>
    </rPh>
    <rPh sb="2" eb="4">
      <t>カンリ</t>
    </rPh>
    <rPh sb="4" eb="5">
      <t>シャ</t>
    </rPh>
    <rPh sb="5" eb="6">
      <t>トド</t>
    </rPh>
    <phoneticPr fontId="4"/>
  </si>
  <si>
    <t>（法第８８条第２項）</t>
    <phoneticPr fontId="4"/>
  </si>
  <si>
    <t>計画変更確認申請書（工作物１）</t>
    <rPh sb="0" eb="2">
      <t>ケイカク</t>
    </rPh>
    <rPh sb="2" eb="4">
      <t>ヘンコウ</t>
    </rPh>
    <rPh sb="4" eb="6">
      <t>カクニン</t>
    </rPh>
    <rPh sb="10" eb="13">
      <t>コウサクブツ</t>
    </rPh>
    <phoneticPr fontId="4"/>
  </si>
  <si>
    <t>確認申請書（工作物２）</t>
    <rPh sb="0" eb="2">
      <t>カクニン</t>
    </rPh>
    <rPh sb="6" eb="9">
      <t>コウサクブツ</t>
    </rPh>
    <phoneticPr fontId="4"/>
  </si>
  <si>
    <t>工事取り止め届</t>
    <rPh sb="0" eb="2">
      <t>コウジ</t>
    </rPh>
    <rPh sb="2" eb="3">
      <t>ト</t>
    </rPh>
    <rPh sb="4" eb="5">
      <t>ヤ</t>
    </rPh>
    <rPh sb="6" eb="7">
      <t>トド</t>
    </rPh>
    <phoneticPr fontId="4"/>
  </si>
  <si>
    <t>（昇降機以外の建築設備）</t>
    <rPh sb="1" eb="4">
      <t>ショウコウキ</t>
    </rPh>
    <rPh sb="4" eb="6">
      <t>イガイ</t>
    </rPh>
    <rPh sb="7" eb="9">
      <t>ケンチク</t>
    </rPh>
    <rPh sb="9" eb="11">
      <t>セツビ</t>
    </rPh>
    <phoneticPr fontId="4"/>
  </si>
  <si>
    <t>確認申請取り下げ届</t>
    <rPh sb="0" eb="2">
      <t>カクニン</t>
    </rPh>
    <rPh sb="4" eb="5">
      <t>ト</t>
    </rPh>
    <rPh sb="6" eb="7">
      <t>サ</t>
    </rPh>
    <rPh sb="8" eb="9">
      <t>トド</t>
    </rPh>
    <phoneticPr fontId="4"/>
  </si>
  <si>
    <t>計画変更確認申請書</t>
    <rPh sb="0" eb="2">
      <t>ケイカク</t>
    </rPh>
    <rPh sb="2" eb="4">
      <t>ヘンコウ</t>
    </rPh>
    <rPh sb="4" eb="6">
      <t>カクニン</t>
    </rPh>
    <phoneticPr fontId="4"/>
  </si>
  <si>
    <t>（法第８８条第１項）</t>
  </si>
  <si>
    <t>軽微変更報告書</t>
    <rPh sb="0" eb="2">
      <t>ケイビ</t>
    </rPh>
    <rPh sb="2" eb="4">
      <t>ヘンコウ</t>
    </rPh>
    <rPh sb="4" eb="7">
      <t>ホウコクショ</t>
    </rPh>
    <phoneticPr fontId="4"/>
  </si>
  <si>
    <t>（注記）</t>
    <phoneticPr fontId="4"/>
  </si>
  <si>
    <t>確認申請書（工作物１）</t>
    <rPh sb="0" eb="2">
      <t>カクニン</t>
    </rPh>
    <rPh sb="6" eb="9">
      <t>コウサクブツ</t>
    </rPh>
    <phoneticPr fontId="4"/>
  </si>
  <si>
    <t>建築工事届</t>
    <rPh sb="0" eb="2">
      <t>ケンチク</t>
    </rPh>
    <rPh sb="2" eb="4">
      <t>コウジ</t>
    </rPh>
    <rPh sb="4" eb="5">
      <t>トド</t>
    </rPh>
    <phoneticPr fontId="4"/>
  </si>
  <si>
    <t>別紙（他の設置者）</t>
    <rPh sb="0" eb="2">
      <t>ベッシ</t>
    </rPh>
    <rPh sb="3" eb="4">
      <t>タ</t>
    </rPh>
    <rPh sb="5" eb="8">
      <t>セッチシャ</t>
    </rPh>
    <phoneticPr fontId="4"/>
  </si>
  <si>
    <t>検査添付写真（軸組仕口）</t>
    <rPh sb="0" eb="2">
      <t>ケンサ</t>
    </rPh>
    <rPh sb="2" eb="4">
      <t>テンプ</t>
    </rPh>
    <rPh sb="4" eb="6">
      <t>シャシン</t>
    </rPh>
    <rPh sb="7" eb="8">
      <t>ジク</t>
    </rPh>
    <rPh sb="8" eb="9">
      <t>グ</t>
    </rPh>
    <rPh sb="9" eb="10">
      <t>シ</t>
    </rPh>
    <rPh sb="10" eb="11">
      <t>グチ</t>
    </rPh>
    <phoneticPr fontId="4"/>
  </si>
  <si>
    <t>計画変更確認申請書（昇降機）</t>
    <rPh sb="0" eb="2">
      <t>ケイカク</t>
    </rPh>
    <rPh sb="2" eb="4">
      <t>ヘンコウ</t>
    </rPh>
    <rPh sb="4" eb="6">
      <t>カクニン</t>
    </rPh>
    <rPh sb="10" eb="13">
      <t>ショウコウキ</t>
    </rPh>
    <phoneticPr fontId="4"/>
  </si>
  <si>
    <t>（注記）</t>
    <phoneticPr fontId="4"/>
  </si>
  <si>
    <t>確認申請書（昇降機以外の建築設備）</t>
    <rPh sb="12" eb="14">
      <t>ケンチク</t>
    </rPh>
    <rPh sb="14" eb="16">
      <t>セツビ</t>
    </rPh>
    <phoneticPr fontId="4"/>
  </si>
  <si>
    <t>(3)</t>
    <phoneticPr fontId="4"/>
  </si>
  <si>
    <t>別紙（他の建築主）</t>
    <rPh sb="0" eb="2">
      <t>ベッシ</t>
    </rPh>
    <rPh sb="3" eb="4">
      <t>タ</t>
    </rPh>
    <rPh sb="5" eb="7">
      <t>ケンチク</t>
    </rPh>
    <rPh sb="7" eb="8">
      <t>ヌシ</t>
    </rPh>
    <phoneticPr fontId="4"/>
  </si>
  <si>
    <t>（注記）</t>
    <phoneticPr fontId="4"/>
  </si>
  <si>
    <t>（注記）</t>
    <phoneticPr fontId="4"/>
  </si>
  <si>
    <t>申請者複数名用</t>
    <rPh sb="0" eb="3">
      <t>シンセイシャ</t>
    </rPh>
    <rPh sb="3" eb="5">
      <t>フクスウ</t>
    </rPh>
    <rPh sb="5" eb="6">
      <t>メイ</t>
    </rPh>
    <rPh sb="6" eb="7">
      <t>ヨウ</t>
    </rPh>
    <phoneticPr fontId="4"/>
  </si>
  <si>
    <t>申請者１名用</t>
    <rPh sb="0" eb="3">
      <t>シンセイシャ</t>
    </rPh>
    <rPh sb="4" eb="5">
      <t>メイ</t>
    </rPh>
    <rPh sb="5" eb="6">
      <t>ヨウ</t>
    </rPh>
    <phoneticPr fontId="4"/>
  </si>
  <si>
    <t>確認申請書（昇降機）</t>
    <rPh sb="0" eb="2">
      <t>カクニン</t>
    </rPh>
    <rPh sb="6" eb="9">
      <t>ショウコウキ</t>
    </rPh>
    <phoneticPr fontId="4"/>
  </si>
  <si>
    <t>(2)</t>
    <phoneticPr fontId="4"/>
  </si>
  <si>
    <t>完了検査申請書</t>
    <rPh sb="0" eb="2">
      <t>カンリョウ</t>
    </rPh>
    <rPh sb="2" eb="4">
      <t>ケンサ</t>
    </rPh>
    <phoneticPr fontId="4"/>
  </si>
  <si>
    <t>計画変更確認申請書（建築物）</t>
    <rPh sb="0" eb="2">
      <t>ケイカク</t>
    </rPh>
    <rPh sb="2" eb="4">
      <t>ヘンコウ</t>
    </rPh>
    <rPh sb="4" eb="6">
      <t>カクニン</t>
    </rPh>
    <rPh sb="10" eb="13">
      <t>ケンチクブツ</t>
    </rPh>
    <phoneticPr fontId="4"/>
  </si>
  <si>
    <t>（注記）</t>
    <phoneticPr fontId="4"/>
  </si>
  <si>
    <t>（注記）</t>
    <phoneticPr fontId="4"/>
  </si>
  <si>
    <t>建築物別概要（追加）</t>
  </si>
  <si>
    <t>建築主複数名用</t>
    <rPh sb="0" eb="2">
      <t>ケンチク</t>
    </rPh>
    <rPh sb="2" eb="3">
      <t>ヌシ</t>
    </rPh>
    <rPh sb="3" eb="5">
      <t>フクスウ</t>
    </rPh>
    <rPh sb="5" eb="6">
      <t>メイ</t>
    </rPh>
    <rPh sb="6" eb="7">
      <t>ヨウ</t>
    </rPh>
    <phoneticPr fontId="4"/>
  </si>
  <si>
    <t>建築主１名用</t>
    <rPh sb="0" eb="2">
      <t>ケンチク</t>
    </rPh>
    <rPh sb="2" eb="3">
      <t>ヌシ</t>
    </rPh>
    <rPh sb="4" eb="5">
      <t>メイ</t>
    </rPh>
    <rPh sb="5" eb="6">
      <t>ヨウ</t>
    </rPh>
    <phoneticPr fontId="4"/>
  </si>
  <si>
    <t>中間検査申請書</t>
    <rPh sb="0" eb="2">
      <t>チュウカン</t>
    </rPh>
    <rPh sb="2" eb="4">
      <t>ケンサ</t>
    </rPh>
    <phoneticPr fontId="4"/>
  </si>
  <si>
    <t>建築計画概要書</t>
    <rPh sb="0" eb="2">
      <t>ケンチク</t>
    </rPh>
    <rPh sb="2" eb="4">
      <t>ケイカク</t>
    </rPh>
    <rPh sb="4" eb="7">
      <t>ガイヨウショ</t>
    </rPh>
    <phoneticPr fontId="4"/>
  </si>
  <si>
    <t>確認申請書（建築物）</t>
  </si>
  <si>
    <t>(1)</t>
    <phoneticPr fontId="4"/>
  </si>
  <si>
    <t>帳票に直接上書きすることも可能です。</t>
    <rPh sb="0" eb="2">
      <t>チョウヒョウ</t>
    </rPh>
    <rPh sb="3" eb="5">
      <t>チョクセツ</t>
    </rPh>
    <rPh sb="5" eb="7">
      <t>ウワガ</t>
    </rPh>
    <rPh sb="13" eb="15">
      <t>カノウ</t>
    </rPh>
    <phoneticPr fontId="4"/>
  </si>
  <si>
    <t>各帳票は、「確認申請書（建築）入力画面」にて入力した内容を反映しておりますが、帳票によって追加で入力する項目がございます。</t>
    <rPh sb="0" eb="1">
      <t>カク</t>
    </rPh>
    <rPh sb="1" eb="3">
      <t>チョウヒョウ</t>
    </rPh>
    <rPh sb="6" eb="8">
      <t>カクニン</t>
    </rPh>
    <rPh sb="12" eb="14">
      <t>ケンチク</t>
    </rPh>
    <rPh sb="15" eb="17">
      <t>ニュウリョク</t>
    </rPh>
    <rPh sb="17" eb="19">
      <t>ガメン</t>
    </rPh>
    <rPh sb="22" eb="24">
      <t>ニュウリョク</t>
    </rPh>
    <rPh sb="26" eb="28">
      <t>ナイヨウ</t>
    </rPh>
    <rPh sb="29" eb="31">
      <t>ハンエイ</t>
    </rPh>
    <phoneticPr fontId="4"/>
  </si>
  <si>
    <t>印刷対象の帳票を指定し、印刷内容を表示して確認後に印刷してください。</t>
  </si>
  <si>
    <t>建築物別概要（追加）入力</t>
    <rPh sb="0" eb="3">
      <t>ケンチクブツ</t>
    </rPh>
    <rPh sb="3" eb="4">
      <t>ベツ</t>
    </rPh>
    <rPh sb="4" eb="6">
      <t>ガイヨウ</t>
    </rPh>
    <rPh sb="7" eb="9">
      <t>ツイカ</t>
    </rPh>
    <rPh sb="10" eb="12">
      <t>ニュウリョク</t>
    </rPh>
    <phoneticPr fontId="4"/>
  </si>
  <si>
    <t>他の建築主入力</t>
  </si>
  <si>
    <t>確認申請書（注記）</t>
  </si>
  <si>
    <t>確認申請書入力</t>
  </si>
  <si>
    <t>「確認申請書入力」画面にて申請内容を入力してください。建築主が２以上の場合は、「他の建築主入力」画面にて追加入力してください。</t>
    <rPh sb="1" eb="3">
      <t>カクニン</t>
    </rPh>
    <rPh sb="6" eb="8">
      <t>ニュウリョク</t>
    </rPh>
    <rPh sb="15" eb="17">
      <t>ナイヨウ</t>
    </rPh>
    <rPh sb="18" eb="20">
      <t>ニュウリョク</t>
    </rPh>
    <rPh sb="27" eb="29">
      <t>ケンチク</t>
    </rPh>
    <rPh sb="29" eb="30">
      <t>ヌシ</t>
    </rPh>
    <rPh sb="32" eb="34">
      <t>イジョウ</t>
    </rPh>
    <rPh sb="35" eb="37">
      <t>バアイ</t>
    </rPh>
    <rPh sb="40" eb="41">
      <t>タ</t>
    </rPh>
    <rPh sb="42" eb="44">
      <t>ケンチク</t>
    </rPh>
    <rPh sb="44" eb="45">
      <t>ヌシ</t>
    </rPh>
    <rPh sb="45" eb="47">
      <t>ニュウリョク</t>
    </rPh>
    <rPh sb="52" eb="54">
      <t>ツイカ</t>
    </rPh>
    <rPh sb="54" eb="56">
      <t>ニュウリョク</t>
    </rPh>
    <phoneticPr fontId="4"/>
  </si>
  <si>
    <t>１．データ入力</t>
    <rPh sb="5" eb="7">
      <t>ニュウリョク</t>
    </rPh>
    <phoneticPr fontId="4"/>
  </si>
  <si>
    <t>初期画面</t>
    <rPh sb="0" eb="2">
      <t>ショキ</t>
    </rPh>
    <rPh sb="2" eb="4">
      <t>ガメン</t>
    </rPh>
    <phoneticPr fontId="4"/>
  </si>
  <si>
    <t>作業メニュー</t>
    <rPh sb="0" eb="2">
      <t>サギョウ</t>
    </rPh>
    <phoneticPr fontId="4"/>
  </si>
  <si>
    <t>※追加の概要入力はこちらから</t>
    <rPh sb="1" eb="3">
      <t>ツイカ</t>
    </rPh>
    <rPh sb="4" eb="6">
      <t>ガイヨウ</t>
    </rPh>
    <rPh sb="6" eb="8">
      <t>ニュウリョク</t>
    </rPh>
    <phoneticPr fontId="4"/>
  </si>
  <si>
    <t>建築物別概要（追加）　入力</t>
  </si>
  <si>
    <t>)</t>
    <phoneticPr fontId="4"/>
  </si>
  <si>
    <t>)</t>
    <phoneticPr fontId="4"/>
  </si>
  <si>
    <t>㎡</t>
  </si>
  <si>
    <t>）（</t>
  </si>
  <si>
    <t>（</t>
  </si>
  <si>
    <t>【ﾍ.】</t>
  </si>
  <si>
    <t>)</t>
    <phoneticPr fontId="4"/>
  </si>
  <si>
    <t>【ﾎ.】</t>
  </si>
  <si>
    <t>【ﾆ.】</t>
  </si>
  <si>
    <t>【ﾊ.】</t>
  </si>
  <si>
    <t>【ﾛ.】</t>
  </si>
  <si>
    <t>【ｲ.】</t>
    <phoneticPr fontId="4"/>
  </si>
  <si>
    <t>【ｲ.】</t>
    <phoneticPr fontId="4"/>
  </si>
  <si>
    <t>床面積</t>
  </si>
  <si>
    <t>具体的な用途の名称</t>
  </si>
  <si>
    <t>用途の区分</t>
  </si>
  <si>
    <t>無</t>
    <rPh sb="0" eb="1">
      <t>ム</t>
    </rPh>
    <phoneticPr fontId="4"/>
  </si>
  <si>
    <t>有</t>
    <rPh sb="0" eb="1">
      <t>アリ</t>
    </rPh>
    <phoneticPr fontId="4"/>
  </si>
  <si>
    <t>ｍ</t>
    <phoneticPr fontId="4"/>
  </si>
  <si>
    <t>ｍ</t>
    <phoneticPr fontId="4"/>
  </si>
  <si>
    <t>階</t>
  </si>
  <si>
    <t>建築物の階別概要</t>
    <phoneticPr fontId="4"/>
  </si>
  <si>
    <t>建築物の階別概要</t>
    <phoneticPr fontId="4"/>
  </si>
  <si>
    <t>)</t>
    <phoneticPr fontId="4"/>
  </si>
  <si>
    <t>【ｲ.】</t>
    <phoneticPr fontId="4"/>
  </si>
  <si>
    <t>ｍ</t>
    <phoneticPr fontId="4"/>
  </si>
  <si>
    <t>建築物の階別概要</t>
    <phoneticPr fontId="4"/>
  </si>
  <si>
    <t>)</t>
    <phoneticPr fontId="4"/>
  </si>
  <si>
    <t>【ｲ.】</t>
    <phoneticPr fontId="4"/>
  </si>
  <si>
    <t/>
  </si>
  <si>
    <t>ください。</t>
  </si>
  <si>
    <t>項目を書き換えて</t>
    <phoneticPr fontId="4"/>
  </si>
  <si>
    <t>メンテナンスより、</t>
    <phoneticPr fontId="4"/>
  </si>
  <si>
    <t>←プルダウンメニューは変更できます。</t>
    <rPh sb="11" eb="13">
      <t>ヘンコウ</t>
    </rPh>
    <phoneticPr fontId="4"/>
  </si>
  <si>
    <t xml:space="preserve"> </t>
    <phoneticPr fontId="4"/>
  </si>
  <si>
    <t>[</t>
  </si>
  <si>
    <t>）</t>
  </si>
  <si>
    <t>【ﾛ.合計】</t>
  </si>
  <si>
    <t>合　計</t>
  </si>
  <si>
    <t>申請以外の部分</t>
  </si>
  <si>
    <t>申請部分</t>
  </si>
  <si>
    <t>【ｲ.階別】</t>
  </si>
  <si>
    <t>[</t>
    <phoneticPr fontId="4"/>
  </si>
  <si>
    <t>[</t>
    <phoneticPr fontId="4"/>
  </si>
  <si>
    <t>号</t>
    <rPh sb="0" eb="1">
      <t>ゴウ</t>
    </rPh>
    <phoneticPr fontId="4"/>
  </si>
  <si>
    <t>第</t>
    <rPh sb="0" eb="1">
      <t>ダイ</t>
    </rPh>
    <phoneticPr fontId="4"/>
  </si>
  <si>
    <t>号</t>
  </si>
  <si>
    <t>第</t>
  </si>
  <si>
    <t>無</t>
    <rPh sb="0" eb="1">
      <t>ナシ</t>
    </rPh>
    <phoneticPr fontId="4"/>
  </si>
  <si>
    <t>有</t>
    <rPh sb="0" eb="1">
      <t>アリ</t>
    </rPh>
    <phoneticPr fontId="4"/>
  </si>
  <si>
    <t>ｍ</t>
  </si>
  <si>
    <t>項目を書き換えて</t>
    <phoneticPr fontId="4"/>
  </si>
  <si>
    <t>メンテナンスより、</t>
    <phoneticPr fontId="4"/>
  </si>
  <si>
    <t>[</t>
    <phoneticPr fontId="4"/>
  </si>
  <si>
    <t>４．構造　]</t>
    <rPh sb="2" eb="4">
      <t>コウゾウ</t>
    </rPh>
    <phoneticPr fontId="4"/>
  </si>
  <si>
    <t>大規模の模様替</t>
  </si>
  <si>
    <t>大規模の修繕</t>
  </si>
  <si>
    <t>用途変更</t>
  </si>
  <si>
    <t>移転</t>
  </si>
  <si>
    <t>改築</t>
  </si>
  <si>
    <t>増築</t>
  </si>
  <si>
    <t>新築</t>
  </si>
  <si>
    <t>３．工事種別　]</t>
    <rPh sb="2" eb="4">
      <t>コウジ</t>
    </rPh>
    <rPh sb="4" eb="6">
      <t>シュベツ</t>
    </rPh>
    <phoneticPr fontId="4"/>
  </si>
  <si>
    <t>（区分</t>
  </si>
  <si>
    <t>２．用途　]　</t>
    <rPh sb="2" eb="4">
      <t>ヨウト</t>
    </rPh>
    <phoneticPr fontId="4"/>
  </si>
  <si>
    <t>１．番号　]</t>
    <rPh sb="2" eb="4">
      <t>バンゴウ</t>
    </rPh>
    <phoneticPr fontId="4"/>
  </si>
  <si>
    <t>建築物別概要</t>
  </si>
  <si>
    <t>（日付）</t>
    <rPh sb="1" eb="3">
      <t>ヒヅケ</t>
    </rPh>
    <phoneticPr fontId="4"/>
  </si>
  <si>
    <t>北側高さ制限不適用</t>
    <rPh sb="0" eb="2">
      <t>キタガワ</t>
    </rPh>
    <rPh sb="2" eb="3">
      <t>タカ</t>
    </rPh>
    <rPh sb="4" eb="6">
      <t>セイゲン</t>
    </rPh>
    <rPh sb="6" eb="7">
      <t>フ</t>
    </rPh>
    <rPh sb="7" eb="9">
      <t>テキヨウ</t>
    </rPh>
    <phoneticPr fontId="4"/>
  </si>
  <si>
    <t>隣地高さ制限不適用</t>
    <rPh sb="0" eb="2">
      <t>リンチ</t>
    </rPh>
    <rPh sb="2" eb="3">
      <t>タカ</t>
    </rPh>
    <rPh sb="4" eb="6">
      <t>セイゲン</t>
    </rPh>
    <rPh sb="6" eb="7">
      <t>フ</t>
    </rPh>
    <rPh sb="7" eb="9">
      <t>テキヨウ</t>
    </rPh>
    <phoneticPr fontId="4"/>
  </si>
  <si>
    <t>道路高さ制限不適用</t>
    <rPh sb="0" eb="2">
      <t>ドウロ</t>
    </rPh>
    <rPh sb="2" eb="3">
      <t>タカ</t>
    </rPh>
    <rPh sb="4" eb="6">
      <t>セイゲン</t>
    </rPh>
    <rPh sb="6" eb="7">
      <t>フ</t>
    </rPh>
    <rPh sb="7" eb="9">
      <t>テキヨウ</t>
    </rPh>
    <phoneticPr fontId="4"/>
  </si>
  <si>
    <t xml:space="preserve">) </t>
    <phoneticPr fontId="4"/>
  </si>
  <si>
    <t>(</t>
    <phoneticPr fontId="4"/>
  </si>
  <si>
    <t>(</t>
    <phoneticPr fontId="4"/>
  </si>
  <si>
    <t>地下</t>
  </si>
  <si>
    <t>地上</t>
    <phoneticPr fontId="4"/>
  </si>
  <si>
    <t>他の建築物</t>
  </si>
  <si>
    <t>　(申請に係る建築物）</t>
    <phoneticPr fontId="4"/>
  </si>
  <si>
    <t>[</t>
    <phoneticPr fontId="4"/>
  </si>
  <si>
    <t>％</t>
    <phoneticPr fontId="4"/>
  </si>
  <si>
    <t>㎡</t>
    <phoneticPr fontId="4"/>
  </si>
  <si>
    <t xml:space="preserve">) </t>
    <phoneticPr fontId="4"/>
  </si>
  <si>
    <t>) (</t>
    <phoneticPr fontId="4"/>
  </si>
  <si>
    <t>(</t>
    <phoneticPr fontId="4"/>
  </si>
  <si>
    <t>合計</t>
    <phoneticPr fontId="4"/>
  </si>
  <si>
    <t>申請以外の部分</t>
    <phoneticPr fontId="4"/>
  </si>
  <si>
    <t>％</t>
    <phoneticPr fontId="4"/>
  </si>
  <si>
    <t>㎡</t>
    <phoneticPr fontId="4"/>
  </si>
  <si>
    <t xml:space="preserve">) </t>
    <phoneticPr fontId="4"/>
  </si>
  <si>
    <t>) (</t>
    <phoneticPr fontId="4"/>
  </si>
  <si>
    <t>(</t>
    <phoneticPr fontId="4"/>
  </si>
  <si>
    <t xml:space="preserve">) </t>
    <phoneticPr fontId="4"/>
  </si>
  <si>
    <t>合計</t>
    <phoneticPr fontId="4"/>
  </si>
  <si>
    <t>) (</t>
    <phoneticPr fontId="4"/>
  </si>
  <si>
    <t>申請以外の部分</t>
    <phoneticPr fontId="4"/>
  </si>
  <si>
    <t>(</t>
    <phoneticPr fontId="4"/>
  </si>
  <si>
    <t>[</t>
    <phoneticPr fontId="4"/>
  </si>
  <si>
    <t>)</t>
    <phoneticPr fontId="4"/>
  </si>
  <si>
    <t>（区分</t>
    <rPh sb="1" eb="3">
      <t>クブン</t>
    </rPh>
    <phoneticPr fontId="4"/>
  </si>
  <si>
    <t>％</t>
    <phoneticPr fontId="4"/>
  </si>
  <si>
    <t>㎡</t>
    <phoneticPr fontId="4"/>
  </si>
  <si>
    <t>(2)</t>
    <phoneticPr fontId="4"/>
  </si>
  <si>
    <t>(1)</t>
    <phoneticPr fontId="4"/>
  </si>
  <si>
    <t>項目を書き換えて</t>
    <phoneticPr fontId="4"/>
  </si>
  <si>
    <t>メンテナンスより、</t>
    <phoneticPr fontId="4"/>
  </si>
  <si>
    <t>ｍ</t>
    <phoneticPr fontId="4"/>
  </si>
  <si>
    <t>ｍ</t>
    <phoneticPr fontId="4"/>
  </si>
  <si>
    <t>[</t>
    <phoneticPr fontId="4"/>
  </si>
  <si>
    <t>）</t>
    <phoneticPr fontId="4"/>
  </si>
  <si>
    <t>）</t>
    <phoneticPr fontId="4"/>
  </si>
  <si>
    <t>その他（</t>
    <rPh sb="2" eb="3">
      <t>タ</t>
    </rPh>
    <phoneticPr fontId="4"/>
  </si>
  <si>
    <t>該当するところをクリックしてください</t>
  </si>
  <si>
    <t>指定無し</t>
    <rPh sb="0" eb="2">
      <t>シテイ</t>
    </rPh>
    <rPh sb="2" eb="3">
      <t>ナ</t>
    </rPh>
    <phoneticPr fontId="4"/>
  </si>
  <si>
    <t>準防火地域</t>
    <rPh sb="0" eb="1">
      <t>ジュン</t>
    </rPh>
    <rPh sb="1" eb="3">
      <t>ボウカ</t>
    </rPh>
    <rPh sb="3" eb="5">
      <t>チイキ</t>
    </rPh>
    <phoneticPr fontId="4"/>
  </si>
  <si>
    <t>防火地域</t>
    <rPh sb="0" eb="2">
      <t>ボウカ</t>
    </rPh>
    <rPh sb="2" eb="4">
      <t>チイキ</t>
    </rPh>
    <phoneticPr fontId="4"/>
  </si>
  <si>
    <t>都市計画区域及び準都市計画区域外</t>
    <rPh sb="0" eb="2">
      <t>トシ</t>
    </rPh>
    <rPh sb="2" eb="4">
      <t>ケイカク</t>
    </rPh>
    <rPh sb="4" eb="6">
      <t>クイキ</t>
    </rPh>
    <rPh sb="6" eb="7">
      <t>オヨ</t>
    </rPh>
    <rPh sb="8" eb="9">
      <t>ジュン</t>
    </rPh>
    <rPh sb="9" eb="10">
      <t>ト</t>
    </rPh>
    <rPh sb="10" eb="11">
      <t>シ</t>
    </rPh>
    <rPh sb="11" eb="13">
      <t>ケイカク</t>
    </rPh>
    <rPh sb="13" eb="15">
      <t>クイキ</t>
    </rPh>
    <rPh sb="15" eb="16">
      <t>ガイ</t>
    </rPh>
    <phoneticPr fontId="4"/>
  </si>
  <si>
    <t>準都市計画区域内</t>
    <rPh sb="0" eb="1">
      <t>ジュン</t>
    </rPh>
    <rPh sb="1" eb="2">
      <t>ト</t>
    </rPh>
    <rPh sb="2" eb="3">
      <t>シ</t>
    </rPh>
    <rPh sb="3" eb="5">
      <t>ケイカク</t>
    </rPh>
    <rPh sb="5" eb="7">
      <t>クイキ</t>
    </rPh>
    <rPh sb="7" eb="8">
      <t>ナイ</t>
    </rPh>
    <phoneticPr fontId="4"/>
  </si>
  <si>
    <t>区域区分非設定）</t>
    <rPh sb="0" eb="2">
      <t>クイキ</t>
    </rPh>
    <rPh sb="2" eb="4">
      <t>クブン</t>
    </rPh>
    <rPh sb="4" eb="5">
      <t>ヒ</t>
    </rPh>
    <rPh sb="5" eb="7">
      <t>セッテイ</t>
    </rPh>
    <phoneticPr fontId="4"/>
  </si>
  <si>
    <t>市街化調整区域</t>
    <rPh sb="0" eb="3">
      <t>シガイカ</t>
    </rPh>
    <rPh sb="3" eb="5">
      <t>チョウセイ</t>
    </rPh>
    <rPh sb="5" eb="7">
      <t>クイキ</t>
    </rPh>
    <phoneticPr fontId="4"/>
  </si>
  <si>
    <t>市街化区域</t>
    <rPh sb="0" eb="3">
      <t>シガイカ</t>
    </rPh>
    <rPh sb="3" eb="5">
      <t>クイキ</t>
    </rPh>
    <phoneticPr fontId="4"/>
  </si>
  <si>
    <t>（</t>
    <phoneticPr fontId="4"/>
  </si>
  <si>
    <t>（</t>
    <phoneticPr fontId="4"/>
  </si>
  <si>
    <t>都市計画区域内</t>
    <rPh sb="0" eb="2">
      <t>トシ</t>
    </rPh>
    <rPh sb="2" eb="4">
      <t>ケイカク</t>
    </rPh>
    <rPh sb="4" eb="6">
      <t>クイキ</t>
    </rPh>
    <rPh sb="6" eb="7">
      <t>ナイ</t>
    </rPh>
    <phoneticPr fontId="4"/>
  </si>
  <si>
    <t>（番地その他）</t>
    <rPh sb="1" eb="3">
      <t>バンチ</t>
    </rPh>
    <rPh sb="5" eb="6">
      <t>タ</t>
    </rPh>
    <phoneticPr fontId="4"/>
  </si>
  <si>
    <t>（市区町村等）</t>
    <rPh sb="1" eb="2">
      <t>シ</t>
    </rPh>
    <rPh sb="2" eb="3">
      <t>ク</t>
    </rPh>
    <rPh sb="3" eb="4">
      <t>チョウ</t>
    </rPh>
    <rPh sb="4" eb="5">
      <t>ソン</t>
    </rPh>
    <rPh sb="5" eb="6">
      <t>トウ</t>
    </rPh>
    <phoneticPr fontId="4"/>
  </si>
  <si>
    <t>（県名）</t>
    <rPh sb="1" eb="2">
      <t>ケン</t>
    </rPh>
    <rPh sb="2" eb="3">
      <t>メイ</t>
    </rPh>
    <phoneticPr fontId="4"/>
  </si>
  <si>
    <t>建築物及びその敷地に関する事項</t>
    <rPh sb="0" eb="2">
      <t>ケンチク</t>
    </rPh>
    <rPh sb="2" eb="3">
      <t>ブツ</t>
    </rPh>
    <rPh sb="3" eb="4">
      <t>オヨ</t>
    </rPh>
    <rPh sb="7" eb="9">
      <t>シキチ</t>
    </rPh>
    <rPh sb="10" eb="11">
      <t>カン</t>
    </rPh>
    <rPh sb="13" eb="15">
      <t>ジコウ</t>
    </rPh>
    <phoneticPr fontId="4"/>
  </si>
  <si>
    <t>【ﾎ.電話番号】</t>
  </si>
  <si>
    <t>【ﾊ.郵便番号】</t>
  </si>
  <si>
    <t>）</t>
    <phoneticPr fontId="1"/>
  </si>
  <si>
    <t>)　第　（</t>
    <phoneticPr fontId="4"/>
  </si>
  <si>
    <t>（</t>
    <phoneticPr fontId="4"/>
  </si>
  <si>
    <t>建設業の許可</t>
    <rPh sb="0" eb="3">
      <t>ケンセツギョウ</t>
    </rPh>
    <rPh sb="4" eb="6">
      <t>キョカ</t>
    </rPh>
    <phoneticPr fontId="4"/>
  </si>
  <si>
    <t>[</t>
    <phoneticPr fontId="4"/>
  </si>
  <si>
    <t>（その他の建築設備の工事監理に関し意見を聴いた者）</t>
    <rPh sb="3" eb="4">
      <t>タ</t>
    </rPh>
    <rPh sb="5" eb="7">
      <t>ケンチク</t>
    </rPh>
    <rPh sb="7" eb="9">
      <t>セツビ</t>
    </rPh>
    <rPh sb="10" eb="12">
      <t>コウジ</t>
    </rPh>
    <rPh sb="12" eb="14">
      <t>カンリ</t>
    </rPh>
    <rPh sb="15" eb="16">
      <t>カン</t>
    </rPh>
    <rPh sb="17" eb="19">
      <t>イケン</t>
    </rPh>
    <rPh sb="20" eb="21">
      <t>キ</t>
    </rPh>
    <rPh sb="23" eb="24">
      <t>モノ</t>
    </rPh>
    <phoneticPr fontId="4"/>
  </si>
  <si>
    <t>（代表となる建築設備の工事監理に関し意見を聴いた者）</t>
    <rPh sb="1" eb="3">
      <t>ダイヒョウ</t>
    </rPh>
    <rPh sb="6" eb="8">
      <t>ケンチク</t>
    </rPh>
    <rPh sb="8" eb="10">
      <t>セツビ</t>
    </rPh>
    <rPh sb="11" eb="13">
      <t>コウジ</t>
    </rPh>
    <rPh sb="13" eb="15">
      <t>カンリ</t>
    </rPh>
    <rPh sb="16" eb="17">
      <t>カン</t>
    </rPh>
    <rPh sb="18" eb="20">
      <t>イケン</t>
    </rPh>
    <rPh sb="21" eb="22">
      <t>キ</t>
    </rPh>
    <rPh sb="24" eb="25">
      <t>モノ</t>
    </rPh>
    <phoneticPr fontId="4"/>
  </si>
  <si>
    <t>【ﾍ.電話番号】</t>
  </si>
  <si>
    <t>【ﾎ.所在地】</t>
  </si>
  <si>
    <t>【ﾆ.郵便番号】</t>
  </si>
  <si>
    <t>）知事登録　第</t>
    <phoneticPr fontId="4"/>
  </si>
  <si>
    <t>）建築士事務所</t>
    <rPh sb="1" eb="4">
      <t>ケンチクシ</t>
    </rPh>
    <rPh sb="4" eb="6">
      <t>ジム</t>
    </rPh>
    <rPh sb="6" eb="7">
      <t>ショ</t>
    </rPh>
    <phoneticPr fontId="4"/>
  </si>
  <si>
    <t>【ﾛ.氏名】</t>
  </si>
  <si>
    <t>）登録　第</t>
    <phoneticPr fontId="4"/>
  </si>
  <si>
    <t>）建築士</t>
    <rPh sb="1" eb="4">
      <t>ケンチクシ</t>
    </rPh>
    <phoneticPr fontId="4"/>
  </si>
  <si>
    <t>（その他の工事監理者）</t>
    <rPh sb="3" eb="4">
      <t>タ</t>
    </rPh>
    <rPh sb="5" eb="7">
      <t>コウジ</t>
    </rPh>
    <rPh sb="7" eb="9">
      <t>カンリ</t>
    </rPh>
    <rPh sb="9" eb="10">
      <t>モノ</t>
    </rPh>
    <phoneticPr fontId="4"/>
  </si>
  <si>
    <t>（代表となる工事監理者）</t>
    <rPh sb="1" eb="3">
      <t>ダイヒョウ</t>
    </rPh>
    <rPh sb="6" eb="8">
      <t>コウジ</t>
    </rPh>
    <rPh sb="8" eb="10">
      <t>カンリ</t>
    </rPh>
    <rPh sb="10" eb="11">
      <t>シャ</t>
    </rPh>
    <phoneticPr fontId="4"/>
  </si>
  <si>
    <t>（その他の建築設備の設計に関し意見を聴いた者）</t>
    <rPh sb="3" eb="4">
      <t>タ</t>
    </rPh>
    <rPh sb="5" eb="7">
      <t>ケンチク</t>
    </rPh>
    <rPh sb="7" eb="9">
      <t>セツビ</t>
    </rPh>
    <rPh sb="10" eb="12">
      <t>セッケイ</t>
    </rPh>
    <rPh sb="13" eb="14">
      <t>カン</t>
    </rPh>
    <rPh sb="15" eb="17">
      <t>イケン</t>
    </rPh>
    <rPh sb="18" eb="19">
      <t>キ</t>
    </rPh>
    <rPh sb="21" eb="22">
      <t>モノ</t>
    </rPh>
    <phoneticPr fontId="4"/>
  </si>
  <si>
    <t>（代表となる建築設備の設計に関し意見を聴いた者）</t>
    <rPh sb="1" eb="3">
      <t>ダイヒョウ</t>
    </rPh>
    <rPh sb="6" eb="8">
      <t>ケンチク</t>
    </rPh>
    <rPh sb="8" eb="10">
      <t>セツビ</t>
    </rPh>
    <rPh sb="11" eb="13">
      <t>セッケイ</t>
    </rPh>
    <rPh sb="14" eb="15">
      <t>カン</t>
    </rPh>
    <rPh sb="16" eb="18">
      <t>イケン</t>
    </rPh>
    <rPh sb="19" eb="20">
      <t>キ</t>
    </rPh>
    <rPh sb="22" eb="23">
      <t>モノ</t>
    </rPh>
    <phoneticPr fontId="4"/>
  </si>
  <si>
    <t>設備設計一級建築士交付第</t>
    <rPh sb="0" eb="2">
      <t>セツビ</t>
    </rPh>
    <rPh sb="2" eb="4">
      <t>セッケイ</t>
    </rPh>
    <rPh sb="4" eb="6">
      <t>イッキュウ</t>
    </rPh>
    <rPh sb="6" eb="8">
      <t>ケンチク</t>
    </rPh>
    <rPh sb="8" eb="9">
      <t>シ</t>
    </rPh>
    <rPh sb="9" eb="11">
      <t>コウフ</t>
    </rPh>
    <rPh sb="11" eb="12">
      <t>ダイ</t>
    </rPh>
    <phoneticPr fontId="4"/>
  </si>
  <si>
    <t>【ﾛ．資格】</t>
    <rPh sb="3" eb="5">
      <t>シカク</t>
    </rPh>
    <phoneticPr fontId="4"/>
  </si>
  <si>
    <t>【ｲ．氏名】</t>
    <rPh sb="3" eb="5">
      <t>シメイ</t>
    </rPh>
    <phoneticPr fontId="4"/>
  </si>
  <si>
    <t>　　　建築士法第20条の3第3項の表示をした者</t>
    <rPh sb="3" eb="5">
      <t>ケンチク</t>
    </rPh>
    <rPh sb="5" eb="6">
      <t>シ</t>
    </rPh>
    <rPh sb="6" eb="7">
      <t>ホウ</t>
    </rPh>
    <rPh sb="7" eb="8">
      <t>ダイ</t>
    </rPh>
    <rPh sb="10" eb="11">
      <t>ジョウ</t>
    </rPh>
    <rPh sb="13" eb="14">
      <t>ダイ</t>
    </rPh>
    <rPh sb="15" eb="16">
      <t>コウ</t>
    </rPh>
    <rPh sb="17" eb="19">
      <t>ヒョウジ</t>
    </rPh>
    <rPh sb="22" eb="23">
      <t>モノ</t>
    </rPh>
    <phoneticPr fontId="4"/>
  </si>
  <si>
    <t>　　　建築士法第20条の3第1項の表示をした者</t>
    <rPh sb="3" eb="5">
      <t>ケンチク</t>
    </rPh>
    <rPh sb="5" eb="6">
      <t>シ</t>
    </rPh>
    <rPh sb="6" eb="7">
      <t>ホウ</t>
    </rPh>
    <rPh sb="7" eb="8">
      <t>ダイ</t>
    </rPh>
    <rPh sb="10" eb="11">
      <t>ジョウ</t>
    </rPh>
    <rPh sb="13" eb="14">
      <t>ダイ</t>
    </rPh>
    <rPh sb="15" eb="16">
      <t>コウ</t>
    </rPh>
    <rPh sb="17" eb="19">
      <t>ヒョウジ</t>
    </rPh>
    <rPh sb="22" eb="23">
      <t>モノ</t>
    </rPh>
    <phoneticPr fontId="4"/>
  </si>
  <si>
    <t>構造設計一級建築士交付第</t>
    <rPh sb="0" eb="2">
      <t>コウゾウ</t>
    </rPh>
    <rPh sb="2" eb="4">
      <t>セッケイ</t>
    </rPh>
    <rPh sb="4" eb="6">
      <t>イッキュウ</t>
    </rPh>
    <rPh sb="6" eb="8">
      <t>ケンチク</t>
    </rPh>
    <rPh sb="8" eb="9">
      <t>シ</t>
    </rPh>
    <rPh sb="9" eb="11">
      <t>コウフ</t>
    </rPh>
    <rPh sb="11" eb="12">
      <t>ダイ</t>
    </rPh>
    <phoneticPr fontId="4"/>
  </si>
  <si>
    <t>　　　建築士法第20条の2第3項の表示をした者</t>
    <rPh sb="3" eb="5">
      <t>ケンチク</t>
    </rPh>
    <rPh sb="5" eb="6">
      <t>シ</t>
    </rPh>
    <rPh sb="6" eb="7">
      <t>ホウ</t>
    </rPh>
    <rPh sb="7" eb="8">
      <t>ダイ</t>
    </rPh>
    <rPh sb="10" eb="11">
      <t>ジョウ</t>
    </rPh>
    <rPh sb="13" eb="14">
      <t>ダイ</t>
    </rPh>
    <rPh sb="15" eb="16">
      <t>コウ</t>
    </rPh>
    <rPh sb="17" eb="19">
      <t>ヒョウジ</t>
    </rPh>
    <rPh sb="22" eb="23">
      <t>モノ</t>
    </rPh>
    <phoneticPr fontId="4"/>
  </si>
  <si>
    <t>　　　建築士法第20条の2第1項の表示をした者</t>
    <rPh sb="3" eb="5">
      <t>ケンチク</t>
    </rPh>
    <rPh sb="5" eb="6">
      <t>シ</t>
    </rPh>
    <rPh sb="6" eb="7">
      <t>ホウ</t>
    </rPh>
    <rPh sb="7" eb="8">
      <t>ダイ</t>
    </rPh>
    <rPh sb="10" eb="11">
      <t>ジョウ</t>
    </rPh>
    <rPh sb="13" eb="14">
      <t>ダイ</t>
    </rPh>
    <rPh sb="15" eb="16">
      <t>コウ</t>
    </rPh>
    <rPh sb="17" eb="19">
      <t>ヒョウジ</t>
    </rPh>
    <rPh sb="22" eb="23">
      <t>モノ</t>
    </rPh>
    <phoneticPr fontId="4"/>
  </si>
  <si>
    <t>上記の設計者のうち、</t>
    <rPh sb="0" eb="2">
      <t>ジョウキ</t>
    </rPh>
    <rPh sb="3" eb="6">
      <t>セッケイシャ</t>
    </rPh>
    <phoneticPr fontId="4"/>
  </si>
  <si>
    <t>（構造設計一級建築士又は設備設計一級建築士である旨の表示をした者）</t>
    <rPh sb="1" eb="3">
      <t>コウゾウ</t>
    </rPh>
    <rPh sb="3" eb="5">
      <t>セッケイ</t>
    </rPh>
    <rPh sb="5" eb="7">
      <t>イッキュウ</t>
    </rPh>
    <rPh sb="7" eb="10">
      <t>ケンチクシ</t>
    </rPh>
    <rPh sb="10" eb="11">
      <t>マタ</t>
    </rPh>
    <rPh sb="12" eb="14">
      <t>セツビ</t>
    </rPh>
    <rPh sb="14" eb="16">
      <t>セッケイ</t>
    </rPh>
    <rPh sb="16" eb="18">
      <t>イッキュウ</t>
    </rPh>
    <rPh sb="18" eb="21">
      <t>ケンチクシ</t>
    </rPh>
    <rPh sb="24" eb="25">
      <t>ムネ</t>
    </rPh>
    <rPh sb="26" eb="28">
      <t>ヒョウジ</t>
    </rPh>
    <rPh sb="31" eb="32">
      <t>モノ</t>
    </rPh>
    <phoneticPr fontId="4"/>
  </si>
  <si>
    <t>（その他の設計者）</t>
    <rPh sb="3" eb="4">
      <t>タ</t>
    </rPh>
    <rPh sb="5" eb="8">
      <t>セッケイシャ</t>
    </rPh>
    <phoneticPr fontId="4"/>
  </si>
  <si>
    <t>（代表となる設計者）</t>
    <rPh sb="1" eb="3">
      <t>ダイヒョウ</t>
    </rPh>
    <rPh sb="6" eb="9">
      <t>セッケイシャ</t>
    </rPh>
    <phoneticPr fontId="4"/>
  </si>
  <si>
    <t>【ﾆ.住所】</t>
  </si>
  <si>
    <t>【ｲ.氏名のフリガナ】</t>
    <phoneticPr fontId="4"/>
  </si>
  <si>
    <t>建築主会社名</t>
  </si>
  <si>
    <t>※建築主が法人の場合、こちらに会社名を入力してください。</t>
    <rPh sb="1" eb="3">
      <t>ケンチク</t>
    </rPh>
    <rPh sb="3" eb="4">
      <t>ヌシ</t>
    </rPh>
    <rPh sb="5" eb="7">
      <t>ホウジン</t>
    </rPh>
    <rPh sb="8" eb="10">
      <t>バアイ</t>
    </rPh>
    <rPh sb="15" eb="17">
      <t>カイシャ</t>
    </rPh>
    <rPh sb="17" eb="18">
      <t>メイ</t>
    </rPh>
    <rPh sb="19" eb="21">
      <t>ニュウリョク</t>
    </rPh>
    <phoneticPr fontId="4"/>
  </si>
  <si>
    <t>建築主会社名フリガナ</t>
    <phoneticPr fontId="4"/>
  </si>
  <si>
    <t>他の建築主入力</t>
    <rPh sb="0" eb="1">
      <t>タ</t>
    </rPh>
    <rPh sb="2" eb="4">
      <t>ケンチク</t>
    </rPh>
    <rPh sb="4" eb="5">
      <t>ヌシ</t>
    </rPh>
    <rPh sb="5" eb="7">
      <t>ニュウリョク</t>
    </rPh>
    <phoneticPr fontId="4"/>
  </si>
  <si>
    <t>建築主が２以上のときは、「他の建築主入力」画面で追加入力してください</t>
    <rPh sb="0" eb="2">
      <t>ケンチク</t>
    </rPh>
    <rPh sb="2" eb="3">
      <t>ヌシ</t>
    </rPh>
    <rPh sb="5" eb="7">
      <t>イジョウ</t>
    </rPh>
    <rPh sb="13" eb="14">
      <t>タ</t>
    </rPh>
    <rPh sb="15" eb="17">
      <t>ケンチク</t>
    </rPh>
    <rPh sb="17" eb="18">
      <t>シュ</t>
    </rPh>
    <rPh sb="18" eb="20">
      <t>ニュウリョク</t>
    </rPh>
    <rPh sb="21" eb="23">
      <t>ガメン</t>
    </rPh>
    <rPh sb="24" eb="26">
      <t>ツイカ</t>
    </rPh>
    <rPh sb="26" eb="28">
      <t>ニュウリョク</t>
    </rPh>
    <phoneticPr fontId="4"/>
  </si>
  <si>
    <t>建築主等の概要　</t>
    <rPh sb="0" eb="2">
      <t>ケンチク</t>
    </rPh>
    <rPh sb="2" eb="3">
      <t>ヌシ</t>
    </rPh>
    <rPh sb="3" eb="4">
      <t>トウ</t>
    </rPh>
    <rPh sb="5" eb="7">
      <t>ガイヨウ</t>
    </rPh>
    <phoneticPr fontId="4"/>
  </si>
  <si>
    <t>メーカー管理番号</t>
    <rPh sb="4" eb="6">
      <t>カンリ</t>
    </rPh>
    <rPh sb="6" eb="8">
      <t>バンゴウ</t>
    </rPh>
    <phoneticPr fontId="4"/>
  </si>
  <si>
    <t>建築名称</t>
    <rPh sb="0" eb="2">
      <t>ケンチク</t>
    </rPh>
    <rPh sb="2" eb="4">
      <t>メイショウ</t>
    </rPh>
    <phoneticPr fontId="4"/>
  </si>
  <si>
    <t>建築名称フリガナ</t>
    <rPh sb="0" eb="2">
      <t>ケンチク</t>
    </rPh>
    <rPh sb="2" eb="4">
      <t>メイショウ</t>
    </rPh>
    <phoneticPr fontId="4"/>
  </si>
  <si>
    <t>確認申請日</t>
    <rPh sb="0" eb="2">
      <t>カクニン</t>
    </rPh>
    <rPh sb="4" eb="5">
      <t>ビ</t>
    </rPh>
    <phoneticPr fontId="4"/>
  </si>
  <si>
    <t>提出先支店名</t>
    <rPh sb="0" eb="2">
      <t>テイシュツ</t>
    </rPh>
    <rPh sb="2" eb="3">
      <t>サキ</t>
    </rPh>
    <rPh sb="3" eb="5">
      <t>シテン</t>
    </rPh>
    <rPh sb="5" eb="6">
      <t>メイ</t>
    </rPh>
    <phoneticPr fontId="4"/>
  </si>
  <si>
    <t>指定確認検査機関
　株式会社東日本住宅評価センター　様</t>
    <rPh sb="0" eb="2">
      <t>シテイ</t>
    </rPh>
    <rPh sb="2" eb="4">
      <t>カクニン</t>
    </rPh>
    <rPh sb="4" eb="6">
      <t>ケンサ</t>
    </rPh>
    <rPh sb="6" eb="8">
      <t>キカン</t>
    </rPh>
    <rPh sb="10" eb="14">
      <t>カブシキガイシャ</t>
    </rPh>
    <rPh sb="14" eb="15">
      <t>ヒガシ</t>
    </rPh>
    <rPh sb="15" eb="17">
      <t>ニホン</t>
    </rPh>
    <rPh sb="17" eb="19">
      <t>ジュウタク</t>
    </rPh>
    <rPh sb="19" eb="21">
      <t>ヒョウカ</t>
    </rPh>
    <rPh sb="26" eb="27">
      <t>サマ</t>
    </rPh>
    <phoneticPr fontId="4"/>
  </si>
  <si>
    <t>提出先</t>
    <rPh sb="0" eb="2">
      <t>テイシュツ</t>
    </rPh>
    <rPh sb="2" eb="3">
      <t>サキ</t>
    </rPh>
    <phoneticPr fontId="4"/>
  </si>
  <si>
    <t>確認申請書（建築物）入力画面</t>
    <rPh sb="0" eb="2">
      <t>カクニン</t>
    </rPh>
    <rPh sb="6" eb="8">
      <t>ケンチク</t>
    </rPh>
    <rPh sb="8" eb="9">
      <t>ブツ</t>
    </rPh>
    <rPh sb="10" eb="12">
      <t>ニュウリョク</t>
    </rPh>
    <rPh sb="12" eb="14">
      <t>ガメン</t>
    </rPh>
    <phoneticPr fontId="4"/>
  </si>
  <si>
    <t>【ｲ.氏名のフリガナ】</t>
    <phoneticPr fontId="4"/>
  </si>
  <si>
    <t>[１．他の建築主（３）　]</t>
    <rPh sb="3" eb="4">
      <t>ホカ</t>
    </rPh>
    <rPh sb="5" eb="7">
      <t>ケンチク</t>
    </rPh>
    <rPh sb="7" eb="8">
      <t>ヌシ</t>
    </rPh>
    <phoneticPr fontId="4"/>
  </si>
  <si>
    <t>[１．他の建築主（２）　]</t>
    <rPh sb="3" eb="4">
      <t>ホカ</t>
    </rPh>
    <rPh sb="5" eb="7">
      <t>ケンチク</t>
    </rPh>
    <rPh sb="7" eb="8">
      <t>ヌシ</t>
    </rPh>
    <phoneticPr fontId="4"/>
  </si>
  <si>
    <t>[１．他の建築主（１）　]</t>
    <rPh sb="3" eb="4">
      <t>ホカ</t>
    </rPh>
    <rPh sb="5" eb="7">
      <t>ケンチク</t>
    </rPh>
    <rPh sb="7" eb="8">
      <t>ヌシ</t>
    </rPh>
    <phoneticPr fontId="4"/>
  </si>
  <si>
    <t>他の建築主　入力画面</t>
    <rPh sb="0" eb="1">
      <t>タ</t>
    </rPh>
    <rPh sb="2" eb="4">
      <t>ケンチク</t>
    </rPh>
    <rPh sb="4" eb="5">
      <t>シュ</t>
    </rPh>
    <rPh sb="6" eb="8">
      <t>ニュウリョク</t>
    </rPh>
    <rPh sb="8" eb="10">
      <t>ガメン</t>
    </rPh>
    <phoneticPr fontId="4"/>
  </si>
  <si>
    <t>建築物
番号3</t>
    <rPh sb="0" eb="3">
      <t>ケンチクブツ</t>
    </rPh>
    <rPh sb="4" eb="6">
      <t>バンゴウ</t>
    </rPh>
    <phoneticPr fontId="4"/>
  </si>
  <si>
    <t>建築物別概要　入力画面</t>
    <rPh sb="0" eb="3">
      <t>ケンチクブツ</t>
    </rPh>
    <rPh sb="3" eb="4">
      <t>ベツ</t>
    </rPh>
    <rPh sb="4" eb="6">
      <t>ガイヨウ</t>
    </rPh>
    <rPh sb="7" eb="9">
      <t>ニュウリョク</t>
    </rPh>
    <rPh sb="9" eb="11">
      <t>ガメン</t>
    </rPh>
    <phoneticPr fontId="4"/>
  </si>
  <si>
    <t>９．備考　]</t>
    <rPh sb="2" eb="4">
      <t>ビコウ</t>
    </rPh>
    <phoneticPr fontId="4"/>
  </si>
  <si>
    <t>８．その他必要な事項　]</t>
    <rPh sb="4" eb="5">
      <t>タ</t>
    </rPh>
    <rPh sb="5" eb="7">
      <t>ヒツヨウ</t>
    </rPh>
    <rPh sb="8" eb="10">
      <t>ジコウ</t>
    </rPh>
    <phoneticPr fontId="4"/>
  </si>
  <si>
    <t>）㎡</t>
    <phoneticPr fontId="4"/>
  </si>
  <si>
    <t>）　(</t>
    <phoneticPr fontId="4"/>
  </si>
  <si>
    <t>)　（</t>
    <phoneticPr fontId="4"/>
  </si>
  <si>
    <t>[ﾍ．]</t>
    <phoneticPr fontId="4"/>
  </si>
  <si>
    <t>[ﾎ．]</t>
    <phoneticPr fontId="4"/>
  </si>
  <si>
    <t>[ﾆ．]</t>
    <phoneticPr fontId="4"/>
  </si>
  <si>
    <t>[ﾊ．]</t>
    <phoneticPr fontId="4"/>
  </si>
  <si>
    <t>[ﾛ．]</t>
    <phoneticPr fontId="4"/>
  </si>
  <si>
    <t>[ｲ．]</t>
    <phoneticPr fontId="4"/>
  </si>
  <si>
    <t>床面積</t>
    <phoneticPr fontId="4"/>
  </si>
  <si>
    <t>具体的な用途の名称</t>
    <rPh sb="0" eb="3">
      <t>グタイテキ</t>
    </rPh>
    <rPh sb="4" eb="6">
      <t>ヨウト</t>
    </rPh>
    <rPh sb="7" eb="9">
      <t>メイショウ</t>
    </rPh>
    <phoneticPr fontId="4"/>
  </si>
  <si>
    <t>（用途の区分)　（</t>
    <rPh sb="1" eb="3">
      <t>ヨウト</t>
    </rPh>
    <rPh sb="4" eb="6">
      <t>クブン</t>
    </rPh>
    <phoneticPr fontId="4"/>
  </si>
  <si>
    <t>７．用途別床面積　]</t>
    <rPh sb="2" eb="4">
      <t>ヨウト</t>
    </rPh>
    <rPh sb="4" eb="5">
      <t>ベツ</t>
    </rPh>
    <rPh sb="5" eb="8">
      <t>ユカメンセキ</t>
    </rPh>
    <phoneticPr fontId="4"/>
  </si>
  <si>
    <t>無</t>
    <rPh sb="0" eb="1">
      <t>ム</t>
    </rPh>
    <phoneticPr fontId="4"/>
  </si>
  <si>
    <t>有</t>
    <rPh sb="0" eb="1">
      <t>ユウ</t>
    </rPh>
    <phoneticPr fontId="4"/>
  </si>
  <si>
    <t>ｍ</t>
    <phoneticPr fontId="4"/>
  </si>
  <si>
    <t>６．天井　]</t>
    <rPh sb="2" eb="4">
      <t>テンジョウ</t>
    </rPh>
    <phoneticPr fontId="4"/>
  </si>
  <si>
    <t>[</t>
    <phoneticPr fontId="4"/>
  </si>
  <si>
    <t>５．階の高さ　]</t>
    <rPh sb="2" eb="3">
      <t>カイ</t>
    </rPh>
    <rPh sb="4" eb="5">
      <t>タカ</t>
    </rPh>
    <phoneticPr fontId="4"/>
  </si>
  <si>
    <t>４．横架材間の垂直距離　]</t>
    <rPh sb="2" eb="3">
      <t>ヨコ</t>
    </rPh>
    <rPh sb="3" eb="4">
      <t>カ</t>
    </rPh>
    <rPh sb="4" eb="5">
      <t>ザイ</t>
    </rPh>
    <rPh sb="5" eb="6">
      <t>カン</t>
    </rPh>
    <rPh sb="7" eb="9">
      <t>スイチョク</t>
    </rPh>
    <rPh sb="9" eb="11">
      <t>キョリ</t>
    </rPh>
    <phoneticPr fontId="4"/>
  </si>
  <si>
    <t>３．柱の小径　]</t>
    <rPh sb="2" eb="3">
      <t>ハシラ</t>
    </rPh>
    <rPh sb="4" eb="6">
      <t>ショウケイ</t>
    </rPh>
    <phoneticPr fontId="4"/>
  </si>
  <si>
    <t>階</t>
    <rPh sb="0" eb="1">
      <t>カイ</t>
    </rPh>
    <phoneticPr fontId="4"/>
  </si>
  <si>
    <t>２．階　]</t>
    <rPh sb="2" eb="3">
      <t>カイ</t>
    </rPh>
    <phoneticPr fontId="4"/>
  </si>
  <si>
    <t>[</t>
    <phoneticPr fontId="4"/>
  </si>
  <si>
    <t>建築物の階別概要</t>
    <rPh sb="0" eb="3">
      <t>ケンチクブツ</t>
    </rPh>
    <rPh sb="4" eb="5">
      <t>カイ</t>
    </rPh>
    <rPh sb="5" eb="6">
      <t>ベツ</t>
    </rPh>
    <rPh sb="6" eb="8">
      <t>ガイヨウ</t>
    </rPh>
    <phoneticPr fontId="4"/>
  </si>
  <si>
    <t>（第五面）</t>
    <rPh sb="1" eb="4">
      <t>ダイゴメン</t>
    </rPh>
    <phoneticPr fontId="4"/>
  </si>
  <si>
    <t>）㎡</t>
    <phoneticPr fontId="4"/>
  </si>
  <si>
    <t>）　(</t>
    <phoneticPr fontId="4"/>
  </si>
  <si>
    <t>)　（</t>
    <phoneticPr fontId="4"/>
  </si>
  <si>
    <t>（</t>
    <phoneticPr fontId="4"/>
  </si>
  <si>
    <t>[ﾍ．]</t>
    <phoneticPr fontId="4"/>
  </si>
  <si>
    <t>[ﾎ．]</t>
    <phoneticPr fontId="4"/>
  </si>
  <si>
    <t>[ﾆ．]</t>
    <phoneticPr fontId="4"/>
  </si>
  <si>
    <t>[ﾊ．]</t>
    <phoneticPr fontId="4"/>
  </si>
  <si>
    <t>[ﾛ．]</t>
    <phoneticPr fontId="4"/>
  </si>
  <si>
    <t>[ｲ．]</t>
    <phoneticPr fontId="4"/>
  </si>
  <si>
    <t>）</t>
    <phoneticPr fontId="4"/>
  </si>
  <si>
    <t>床面積</t>
    <phoneticPr fontId="4"/>
  </si>
  <si>
    <t>m</t>
    <phoneticPr fontId="4"/>
  </si>
  <si>
    <t>ｍ</t>
    <phoneticPr fontId="4"/>
  </si>
  <si>
    <t>）㎡</t>
  </si>
  <si>
    <t>(</t>
  </si>
  <si>
    <t>)</t>
    <phoneticPr fontId="4"/>
  </si>
  <si>
    <t>(</t>
    <phoneticPr fontId="4"/>
  </si>
  <si>
    <t>[ﾛ．　合計]</t>
    <rPh sb="4" eb="6">
      <t>ゴウケイ</t>
    </rPh>
    <phoneticPr fontId="4"/>
  </si>
  <si>
    <t>合計</t>
    <rPh sb="0" eb="2">
      <t>ゴウケイ</t>
    </rPh>
    <phoneticPr fontId="4"/>
  </si>
  <si>
    <t>申請以外の部分</t>
    <rPh sb="0" eb="2">
      <t>シンセイ</t>
    </rPh>
    <rPh sb="2" eb="4">
      <t>イガイ</t>
    </rPh>
    <rPh sb="5" eb="7">
      <t>ブブン</t>
    </rPh>
    <phoneticPr fontId="4"/>
  </si>
  <si>
    <t>申請部分</t>
    <rPh sb="0" eb="2">
      <t>シンセイ</t>
    </rPh>
    <rPh sb="2" eb="4">
      <t>ブブン</t>
    </rPh>
    <phoneticPr fontId="4"/>
  </si>
  <si>
    <t>[ｲ．　階別]</t>
    <rPh sb="4" eb="5">
      <t>カイ</t>
    </rPh>
    <rPh sb="5" eb="6">
      <t>ベツ</t>
    </rPh>
    <phoneticPr fontId="4"/>
  </si>
  <si>
    <t>[ｲ．　最高の高さ]</t>
    <rPh sb="4" eb="6">
      <t>サイコウ</t>
    </rPh>
    <rPh sb="7" eb="8">
      <t>タカ</t>
    </rPh>
    <phoneticPr fontId="4"/>
  </si>
  <si>
    <t>大規模の模様替</t>
    <rPh sb="0" eb="3">
      <t>ダイキボ</t>
    </rPh>
    <rPh sb="4" eb="6">
      <t>モヨウ</t>
    </rPh>
    <rPh sb="6" eb="7">
      <t>カ</t>
    </rPh>
    <phoneticPr fontId="4"/>
  </si>
  <si>
    <t>大規模の修繕</t>
    <rPh sb="0" eb="3">
      <t>ダイキボ</t>
    </rPh>
    <rPh sb="4" eb="6">
      <t>シュウゼン</t>
    </rPh>
    <phoneticPr fontId="4"/>
  </si>
  <si>
    <t>用途変更</t>
    <rPh sb="0" eb="2">
      <t>ヨウト</t>
    </rPh>
    <rPh sb="2" eb="4">
      <t>ヘンコウ</t>
    </rPh>
    <phoneticPr fontId="4"/>
  </si>
  <si>
    <t>移転</t>
    <rPh sb="0" eb="2">
      <t>イテン</t>
    </rPh>
    <phoneticPr fontId="4"/>
  </si>
  <si>
    <t>改築</t>
    <rPh sb="0" eb="1">
      <t>カイ</t>
    </rPh>
    <rPh sb="1" eb="2">
      <t>ゾウチク</t>
    </rPh>
    <phoneticPr fontId="4"/>
  </si>
  <si>
    <t>増築</t>
    <rPh sb="0" eb="2">
      <t>ゾウチク</t>
    </rPh>
    <phoneticPr fontId="4"/>
  </si>
  <si>
    <t>新築</t>
    <rPh sb="0" eb="2">
      <t>シンチク</t>
    </rPh>
    <phoneticPr fontId="4"/>
  </si>
  <si>
    <t>[</t>
    <phoneticPr fontId="4"/>
  </si>
  <si>
    <t>）</t>
    <phoneticPr fontId="4"/>
  </si>
  <si>
    <t>２．用途　]</t>
    <rPh sb="2" eb="4">
      <t>ヨウト</t>
    </rPh>
    <phoneticPr fontId="4"/>
  </si>
  <si>
    <t>建築物別概要</t>
    <rPh sb="0" eb="3">
      <t>ケンチクブツ</t>
    </rPh>
    <rPh sb="3" eb="4">
      <t>ベツ</t>
    </rPh>
    <rPh sb="4" eb="6">
      <t>ガイヨウ</t>
    </rPh>
    <phoneticPr fontId="4"/>
  </si>
  <si>
    <t>（第四面）</t>
    <rPh sb="1" eb="2">
      <t>ダイ</t>
    </rPh>
    <rPh sb="2" eb="3">
      <t>ヨン</t>
    </rPh>
    <rPh sb="3" eb="4">
      <t>メン</t>
    </rPh>
    <phoneticPr fontId="4"/>
  </si>
  <si>
    <t>1９．　備考　]</t>
    <rPh sb="4" eb="6">
      <t>ビコウ</t>
    </rPh>
    <phoneticPr fontId="4"/>
  </si>
  <si>
    <t>1８．　その他必要な事項　]</t>
    <rPh sb="6" eb="7">
      <t>タ</t>
    </rPh>
    <rPh sb="7" eb="9">
      <t>ヒツヨウ</t>
    </rPh>
    <rPh sb="10" eb="12">
      <t>ジコウ</t>
    </rPh>
    <phoneticPr fontId="4"/>
  </si>
  <si>
    <t>)</t>
  </si>
  <si>
    <t>(</t>
    <phoneticPr fontId="4"/>
  </si>
  <si>
    <t>日</t>
    <rPh sb="0" eb="1">
      <t>ヒ</t>
    </rPh>
    <phoneticPr fontId="4"/>
  </si>
  <si>
    <t>月</t>
    <rPh sb="0" eb="1">
      <t>ツキ</t>
    </rPh>
    <phoneticPr fontId="4"/>
  </si>
  <si>
    <t>年</t>
    <rPh sb="0" eb="1">
      <t>ネン</t>
    </rPh>
    <phoneticPr fontId="4"/>
  </si>
  <si>
    <t>(</t>
    <phoneticPr fontId="4"/>
  </si>
  <si>
    <t>)</t>
    <phoneticPr fontId="4"/>
  </si>
  <si>
    <t>(　特　定　工　程　）</t>
    <rPh sb="2" eb="3">
      <t>トク</t>
    </rPh>
    <rPh sb="4" eb="5">
      <t>サダム</t>
    </rPh>
    <rPh sb="6" eb="7">
      <t>コウ</t>
    </rPh>
    <rPh sb="8" eb="9">
      <t>ホド</t>
    </rPh>
    <phoneticPr fontId="4"/>
  </si>
  <si>
    <t>1７．　特定工程工事終了予定年月日　]</t>
    <rPh sb="4" eb="6">
      <t>トクテイ</t>
    </rPh>
    <rPh sb="6" eb="8">
      <t>コウテイ</t>
    </rPh>
    <rPh sb="8" eb="10">
      <t>コウジ</t>
    </rPh>
    <rPh sb="10" eb="12">
      <t>シュウリョウ</t>
    </rPh>
    <rPh sb="12" eb="14">
      <t>ヨテイ</t>
    </rPh>
    <rPh sb="14" eb="17">
      <t>ネンガッピ</t>
    </rPh>
    <phoneticPr fontId="4"/>
  </si>
  <si>
    <t>[</t>
    <phoneticPr fontId="4"/>
  </si>
  <si>
    <t>1６．　工事完了予定年月日　]</t>
    <rPh sb="4" eb="6">
      <t>コウジ</t>
    </rPh>
    <rPh sb="6" eb="8">
      <t>カンリョウ</t>
    </rPh>
    <rPh sb="8" eb="10">
      <t>ヨテイ</t>
    </rPh>
    <rPh sb="10" eb="13">
      <t>ネンガッピ</t>
    </rPh>
    <phoneticPr fontId="4"/>
  </si>
  <si>
    <t>1５．　工事着手予定年月日　]</t>
    <rPh sb="4" eb="6">
      <t>コウジ</t>
    </rPh>
    <rPh sb="6" eb="8">
      <t>チャクシュ</t>
    </rPh>
    <rPh sb="8" eb="10">
      <t>ヨテイ</t>
    </rPh>
    <rPh sb="10" eb="13">
      <t>ネンガッピ</t>
    </rPh>
    <phoneticPr fontId="4"/>
  </si>
  <si>
    <t>1４．　許可・認定等　]</t>
    <rPh sb="4" eb="6">
      <t>キョカ</t>
    </rPh>
    <rPh sb="7" eb="9">
      <t>ニンテイ</t>
    </rPh>
    <rPh sb="9" eb="10">
      <t>トウ</t>
    </rPh>
    <phoneticPr fontId="4"/>
  </si>
  <si>
    <t>無</t>
  </si>
  <si>
    <t>有</t>
  </si>
  <si>
    <t>[ﾊ．　構造]</t>
    <rPh sb="4" eb="6">
      <t>コウゾウ</t>
    </rPh>
    <phoneticPr fontId="4"/>
  </si>
  <si>
    <t>) (</t>
    <phoneticPr fontId="4"/>
  </si>
  <si>
    <t>地下</t>
    <rPh sb="0" eb="2">
      <t>チカ</t>
    </rPh>
    <phoneticPr fontId="4"/>
  </si>
  <si>
    <t>)</t>
    <phoneticPr fontId="4"/>
  </si>
  <si>
    <t>) (</t>
    <phoneticPr fontId="4"/>
  </si>
  <si>
    <t>(</t>
    <phoneticPr fontId="4"/>
  </si>
  <si>
    <t>地上</t>
    <rPh sb="0" eb="2">
      <t>チジョウ</t>
    </rPh>
    <phoneticPr fontId="4"/>
  </si>
  <si>
    <t>[ﾛ．　階数]</t>
    <rPh sb="4" eb="6">
      <t>カイスウ</t>
    </rPh>
    <phoneticPr fontId="4"/>
  </si>
  <si>
    <t>)ｍ</t>
    <phoneticPr fontId="4"/>
  </si>
  <si>
    <t>申請に係る建築物</t>
  </si>
  <si>
    <t>1３．　建築物の高さ等　]</t>
    <rPh sb="4" eb="6">
      <t>ケンチク</t>
    </rPh>
    <rPh sb="6" eb="7">
      <t>ブツ</t>
    </rPh>
    <rPh sb="8" eb="9">
      <t>タカ</t>
    </rPh>
    <rPh sb="10" eb="11">
      <t>トウ</t>
    </rPh>
    <phoneticPr fontId="4"/>
  </si>
  <si>
    <t>[</t>
    <phoneticPr fontId="4"/>
  </si>
  <si>
    <t>1２．　建築物の数　]</t>
    <rPh sb="4" eb="6">
      <t>ケンチク</t>
    </rPh>
    <rPh sb="6" eb="7">
      <t>ブツ</t>
    </rPh>
    <rPh sb="8" eb="9">
      <t>スウ</t>
    </rPh>
    <phoneticPr fontId="4"/>
  </si>
  <si>
    <t>％</t>
    <phoneticPr fontId="4"/>
  </si>
  <si>
    <t>容積率]</t>
    <rPh sb="0" eb="2">
      <t>ヨウセキ</t>
    </rPh>
    <rPh sb="2" eb="3">
      <t>リツ</t>
    </rPh>
    <phoneticPr fontId="4"/>
  </si>
  <si>
    <t>[ｦ．</t>
    <phoneticPr fontId="4"/>
  </si>
  <si>
    <t>㎡</t>
    <phoneticPr fontId="4"/>
  </si>
  <si>
    <t>延べ面積]</t>
    <rPh sb="0" eb="1">
      <t>ノ</t>
    </rPh>
    <rPh sb="2" eb="4">
      <t>メンセキ</t>
    </rPh>
    <phoneticPr fontId="4"/>
  </si>
  <si>
    <t>) ㎡</t>
    <phoneticPr fontId="4"/>
  </si>
  <si>
    <t>住宅の部分]</t>
    <rPh sb="0" eb="2">
      <t>ジュウタク</t>
    </rPh>
    <rPh sb="3" eb="5">
      <t>ブブン</t>
    </rPh>
    <phoneticPr fontId="4"/>
  </si>
  <si>
    <t>[ﾇ．</t>
    <phoneticPr fontId="4"/>
  </si>
  <si>
    <t>貯水槽の設置部分]</t>
    <rPh sb="0" eb="3">
      <t>チョスイソウ</t>
    </rPh>
    <rPh sb="4" eb="6">
      <t>セッチ</t>
    </rPh>
    <rPh sb="6" eb="8">
      <t>ブブン</t>
    </rPh>
    <phoneticPr fontId="4"/>
  </si>
  <si>
    <t>[ﾘ．</t>
    <phoneticPr fontId="4"/>
  </si>
  <si>
    <t>自家発電設備の設置部分]</t>
    <rPh sb="0" eb="2">
      <t>ジカ</t>
    </rPh>
    <rPh sb="2" eb="4">
      <t>ハツデン</t>
    </rPh>
    <rPh sb="4" eb="6">
      <t>セツビ</t>
    </rPh>
    <rPh sb="7" eb="9">
      <t>セッチ</t>
    </rPh>
    <rPh sb="9" eb="11">
      <t>ブブン</t>
    </rPh>
    <phoneticPr fontId="4"/>
  </si>
  <si>
    <t>[ﾁ．</t>
    <phoneticPr fontId="4"/>
  </si>
  <si>
    <t>蓄電池の設置部分]</t>
    <rPh sb="0" eb="3">
      <t>チクデンチ</t>
    </rPh>
    <rPh sb="4" eb="6">
      <t>セッチ</t>
    </rPh>
    <rPh sb="6" eb="8">
      <t>ブブン</t>
    </rPh>
    <phoneticPr fontId="4"/>
  </si>
  <si>
    <t>[ﾄ．</t>
    <phoneticPr fontId="4"/>
  </si>
  <si>
    <t>備蓄倉庫の部分]</t>
    <rPh sb="0" eb="2">
      <t>ビチク</t>
    </rPh>
    <rPh sb="2" eb="4">
      <t>ソウコ</t>
    </rPh>
    <rPh sb="5" eb="7">
      <t>ブブン</t>
    </rPh>
    <phoneticPr fontId="4"/>
  </si>
  <si>
    <t>[ﾍ．</t>
    <phoneticPr fontId="4"/>
  </si>
  <si>
    <t>自動車車庫等の部分]</t>
    <rPh sb="0" eb="3">
      <t>ジドウシャ</t>
    </rPh>
    <rPh sb="3" eb="5">
      <t>シャコ</t>
    </rPh>
    <rPh sb="5" eb="6">
      <t>トウ</t>
    </rPh>
    <rPh sb="7" eb="9">
      <t>ブブン</t>
    </rPh>
    <phoneticPr fontId="4"/>
  </si>
  <si>
    <t>[ﾎ．</t>
    <phoneticPr fontId="4"/>
  </si>
  <si>
    <t>[ﾆ．</t>
    <phoneticPr fontId="4"/>
  </si>
  <si>
    <t>エレベーターの昇降路の部分］</t>
    <rPh sb="7" eb="9">
      <t>ショウコウ</t>
    </rPh>
    <rPh sb="9" eb="10">
      <t>ロ</t>
    </rPh>
    <rPh sb="11" eb="13">
      <t>ブブン</t>
    </rPh>
    <phoneticPr fontId="4"/>
  </si>
  <si>
    <t>[ﾊ．</t>
    <phoneticPr fontId="4"/>
  </si>
  <si>
    <t xml:space="preserve">) </t>
    <phoneticPr fontId="4"/>
  </si>
  <si>
    <t>合計</t>
    <phoneticPr fontId="4"/>
  </si>
  <si>
    <t>申請以外の部分</t>
    <phoneticPr fontId="4"/>
  </si>
  <si>
    <t>１１．　延べ面積　]</t>
    <rPh sb="4" eb="5">
      <t>ノ</t>
    </rPh>
    <rPh sb="6" eb="8">
      <t>メンセキ</t>
    </rPh>
    <phoneticPr fontId="4"/>
  </si>
  <si>
    <t>１０．　建築面積　]</t>
    <rPh sb="4" eb="6">
      <t>ケンチク</t>
    </rPh>
    <rPh sb="6" eb="8">
      <t>メンセキ</t>
    </rPh>
    <phoneticPr fontId="4"/>
  </si>
  <si>
    <t>９．　工事種別　]</t>
    <rPh sb="3" eb="5">
      <t>コウジ</t>
    </rPh>
    <rPh sb="5" eb="7">
      <t>シュベツ</t>
    </rPh>
    <phoneticPr fontId="4"/>
  </si>
  <si>
    <t>)</t>
    <phoneticPr fontId="4"/>
  </si>
  <si>
    <t>（区分</t>
    <phoneticPr fontId="4"/>
  </si>
  <si>
    <t>８．　主要用途　]</t>
    <rPh sb="3" eb="5">
      <t>シュヨウ</t>
    </rPh>
    <rPh sb="5" eb="7">
      <t>ヨウト</t>
    </rPh>
    <phoneticPr fontId="4"/>
  </si>
  <si>
    <t>[ﾁ．　備考]</t>
    <rPh sb="4" eb="6">
      <t>ビコウ</t>
    </rPh>
    <phoneticPr fontId="4"/>
  </si>
  <si>
    <t>％</t>
    <phoneticPr fontId="4"/>
  </si>
  <si>
    <t>[ﾄ．　敷地に建築可能な建築面積を敷地面積で除した数値]</t>
    <rPh sb="4" eb="6">
      <t>シキチ</t>
    </rPh>
    <rPh sb="7" eb="9">
      <t>ケンチク</t>
    </rPh>
    <rPh sb="9" eb="11">
      <t>カノウ</t>
    </rPh>
    <rPh sb="12" eb="14">
      <t>ケンチク</t>
    </rPh>
    <rPh sb="14" eb="16">
      <t>メンセキ</t>
    </rPh>
    <rPh sb="17" eb="19">
      <t>シキチ</t>
    </rPh>
    <rPh sb="19" eb="21">
      <t>メンセキ</t>
    </rPh>
    <rPh sb="22" eb="23">
      <t>ジョ</t>
    </rPh>
    <rPh sb="25" eb="27">
      <t>スウチ</t>
    </rPh>
    <phoneticPr fontId="4"/>
  </si>
  <si>
    <t>[ﾍ．　敷地に建築可能な延べ面積を敷地面積で除した数値]</t>
    <rPh sb="4" eb="6">
      <t>シキチ</t>
    </rPh>
    <rPh sb="7" eb="9">
      <t>ケンチク</t>
    </rPh>
    <rPh sb="9" eb="11">
      <t>カノウ</t>
    </rPh>
    <rPh sb="12" eb="13">
      <t>ノ</t>
    </rPh>
    <rPh sb="14" eb="16">
      <t>メンセキ</t>
    </rPh>
    <rPh sb="17" eb="19">
      <t>シキチ</t>
    </rPh>
    <rPh sb="19" eb="21">
      <t>メンセキ</t>
    </rPh>
    <rPh sb="22" eb="23">
      <t>ジョ</t>
    </rPh>
    <rPh sb="25" eb="27">
      <t>スウチ</t>
    </rPh>
    <phoneticPr fontId="4"/>
  </si>
  <si>
    <t>㎡</t>
    <phoneticPr fontId="4"/>
  </si>
  <si>
    <t>（２）</t>
    <phoneticPr fontId="4"/>
  </si>
  <si>
    <t>（１）</t>
    <phoneticPr fontId="4"/>
  </si>
  <si>
    <t>[ﾎ．　敷地面積の合計]</t>
    <rPh sb="4" eb="6">
      <t>シキチ</t>
    </rPh>
    <rPh sb="6" eb="8">
      <t>メンセキ</t>
    </rPh>
    <rPh sb="9" eb="11">
      <t>ゴウケイ</t>
    </rPh>
    <phoneticPr fontId="4"/>
  </si>
  <si>
    <t>）％</t>
    <phoneticPr fontId="4"/>
  </si>
  <si>
    <t>) (</t>
    <phoneticPr fontId="4"/>
  </si>
  <si>
    <t>[ﾆ．　建築基準法第５３条第１項の規定による建築物の建蔽率 ]</t>
    <rPh sb="4" eb="6">
      <t>ケンチク</t>
    </rPh>
    <rPh sb="6" eb="9">
      <t>キジュンホウ</t>
    </rPh>
    <rPh sb="9" eb="10">
      <t>ダイ</t>
    </rPh>
    <rPh sb="12" eb="13">
      <t>ジョウ</t>
    </rPh>
    <rPh sb="13" eb="14">
      <t>ダイ</t>
    </rPh>
    <rPh sb="15" eb="16">
      <t>コウ</t>
    </rPh>
    <rPh sb="17" eb="19">
      <t>キテイ</t>
    </rPh>
    <rPh sb="22" eb="24">
      <t>ケンチク</t>
    </rPh>
    <rPh sb="24" eb="25">
      <t>ブツ</t>
    </rPh>
    <rPh sb="26" eb="28">
      <t>ケンペイ</t>
    </rPh>
    <rPh sb="28" eb="29">
      <t>リツ</t>
    </rPh>
    <phoneticPr fontId="4"/>
  </si>
  <si>
    <t>[ﾊ．　建築基準法第５２条第１項及び第２項の規定による建築物の容積率 ]</t>
    <rPh sb="4" eb="6">
      <t>ケンチク</t>
    </rPh>
    <rPh sb="6" eb="9">
      <t>キジュンホウ</t>
    </rPh>
    <rPh sb="9" eb="10">
      <t>ダイ</t>
    </rPh>
    <rPh sb="12" eb="13">
      <t>ジョウ</t>
    </rPh>
    <rPh sb="13" eb="14">
      <t>ダイ</t>
    </rPh>
    <rPh sb="15" eb="16">
      <t>コウ</t>
    </rPh>
    <rPh sb="16" eb="17">
      <t>オヨ</t>
    </rPh>
    <rPh sb="18" eb="19">
      <t>ダイ</t>
    </rPh>
    <rPh sb="20" eb="21">
      <t>コウ</t>
    </rPh>
    <rPh sb="22" eb="24">
      <t>キテイ</t>
    </rPh>
    <rPh sb="27" eb="29">
      <t>ケンチク</t>
    </rPh>
    <rPh sb="29" eb="30">
      <t>ブツ</t>
    </rPh>
    <rPh sb="31" eb="33">
      <t>ヨウセキ</t>
    </rPh>
    <rPh sb="33" eb="34">
      <t>リツ</t>
    </rPh>
    <phoneticPr fontId="4"/>
  </si>
  <si>
    <t>[ﾛ．　用途地域等]</t>
    <rPh sb="4" eb="6">
      <t>ヨウト</t>
    </rPh>
    <rPh sb="6" eb="8">
      <t>チイキ</t>
    </rPh>
    <rPh sb="8" eb="9">
      <t>トウ</t>
    </rPh>
    <phoneticPr fontId="4"/>
  </si>
  <si>
    <t>）㎡</t>
    <phoneticPr fontId="4"/>
  </si>
  <si>
    <t>[ｲ．　敷地面積]</t>
    <rPh sb="4" eb="6">
      <t>シキチ</t>
    </rPh>
    <rPh sb="6" eb="8">
      <t>メンセキ</t>
    </rPh>
    <phoneticPr fontId="4"/>
  </si>
  <si>
    <t>７．　敷地面積　]</t>
    <rPh sb="3" eb="5">
      <t>シキチ</t>
    </rPh>
    <rPh sb="5" eb="7">
      <t>メンセキ</t>
    </rPh>
    <phoneticPr fontId="4"/>
  </si>
  <si>
    <t>ｍ</t>
    <phoneticPr fontId="4"/>
  </si>
  <si>
    <t>[ﾛ．　敷地と接している部分の長さ]</t>
    <rPh sb="4" eb="6">
      <t>シキチ</t>
    </rPh>
    <rPh sb="7" eb="8">
      <t>セッ</t>
    </rPh>
    <rPh sb="12" eb="14">
      <t>ブブン</t>
    </rPh>
    <rPh sb="15" eb="16">
      <t>ナガ</t>
    </rPh>
    <phoneticPr fontId="4"/>
  </si>
  <si>
    <t>[ｲ．　幅員]</t>
    <rPh sb="4" eb="6">
      <t>フクイン</t>
    </rPh>
    <phoneticPr fontId="4"/>
  </si>
  <si>
    <t>６．　道路　]</t>
    <rPh sb="3" eb="5">
      <t>ドウロ</t>
    </rPh>
    <phoneticPr fontId="4"/>
  </si>
  <si>
    <t>５．　その他の区域、地域、地区又は街区]</t>
    <rPh sb="5" eb="6">
      <t>タ</t>
    </rPh>
    <rPh sb="7" eb="9">
      <t>クイキ</t>
    </rPh>
    <rPh sb="10" eb="12">
      <t>チイキ</t>
    </rPh>
    <rPh sb="13" eb="15">
      <t>チク</t>
    </rPh>
    <rPh sb="15" eb="16">
      <t>マタ</t>
    </rPh>
    <rPh sb="17" eb="19">
      <t>ガイク</t>
    </rPh>
    <phoneticPr fontId="4"/>
  </si>
  <si>
    <t>指定なし</t>
    <rPh sb="0" eb="2">
      <t>シテイ</t>
    </rPh>
    <phoneticPr fontId="4"/>
  </si>
  <si>
    <t>４．　防火地域　]</t>
    <rPh sb="3" eb="5">
      <t>ボウカ</t>
    </rPh>
    <rPh sb="5" eb="7">
      <t>チイキ</t>
    </rPh>
    <phoneticPr fontId="4"/>
  </si>
  <si>
    <t>都市計画区域及び準都市計画区域外</t>
    <rPh sb="0" eb="2">
      <t>トシ</t>
    </rPh>
    <rPh sb="2" eb="4">
      <t>ケイカク</t>
    </rPh>
    <rPh sb="4" eb="6">
      <t>クイキ</t>
    </rPh>
    <rPh sb="6" eb="7">
      <t>オヨ</t>
    </rPh>
    <rPh sb="8" eb="9">
      <t>ジュン</t>
    </rPh>
    <rPh sb="9" eb="11">
      <t>トシ</t>
    </rPh>
    <rPh sb="11" eb="13">
      <t>ケイカク</t>
    </rPh>
    <rPh sb="13" eb="15">
      <t>クイキ</t>
    </rPh>
    <rPh sb="15" eb="16">
      <t>ソト</t>
    </rPh>
    <phoneticPr fontId="4"/>
  </si>
  <si>
    <t>準都市計画区域内</t>
    <rPh sb="0" eb="1">
      <t>ジュン</t>
    </rPh>
    <rPh sb="1" eb="3">
      <t>トシ</t>
    </rPh>
    <rPh sb="3" eb="5">
      <t>ケイカク</t>
    </rPh>
    <rPh sb="5" eb="7">
      <t>クイキ</t>
    </rPh>
    <rPh sb="7" eb="8">
      <t>ナイ</t>
    </rPh>
    <phoneticPr fontId="4"/>
  </si>
  <si>
    <t>３．　都市計画区域及び準都市計画区域の内外の別等　]</t>
    <rPh sb="3" eb="5">
      <t>トシ</t>
    </rPh>
    <rPh sb="5" eb="7">
      <t>ケイカク</t>
    </rPh>
    <rPh sb="7" eb="9">
      <t>クイキ</t>
    </rPh>
    <rPh sb="9" eb="10">
      <t>オヨ</t>
    </rPh>
    <rPh sb="11" eb="12">
      <t>ジュン</t>
    </rPh>
    <rPh sb="12" eb="14">
      <t>トシ</t>
    </rPh>
    <rPh sb="14" eb="16">
      <t>ケイカク</t>
    </rPh>
    <rPh sb="16" eb="18">
      <t>クイキ</t>
    </rPh>
    <rPh sb="19" eb="21">
      <t>ナイガイ</t>
    </rPh>
    <rPh sb="22" eb="23">
      <t>ベツ</t>
    </rPh>
    <rPh sb="23" eb="24">
      <t>トウ</t>
    </rPh>
    <phoneticPr fontId="4"/>
  </si>
  <si>
    <t>２．　住居表示　]</t>
    <rPh sb="3" eb="5">
      <t>ジュウキョ</t>
    </rPh>
    <rPh sb="5" eb="7">
      <t>ヒョウジ</t>
    </rPh>
    <phoneticPr fontId="4"/>
  </si>
  <si>
    <t>１．　地名地番　]</t>
    <rPh sb="3" eb="5">
      <t>チメイ</t>
    </rPh>
    <rPh sb="5" eb="7">
      <t>チバン</t>
    </rPh>
    <phoneticPr fontId="4"/>
  </si>
  <si>
    <t>（第三面）</t>
    <rPh sb="1" eb="2">
      <t>ダイ</t>
    </rPh>
    <rPh sb="2" eb="3">
      <t>サン</t>
    </rPh>
    <rPh sb="3" eb="4">
      <t>ニメン</t>
    </rPh>
    <phoneticPr fontId="4"/>
  </si>
  <si>
    <t>７．　備考　]</t>
    <rPh sb="3" eb="5">
      <t>ビコウ</t>
    </rPh>
    <phoneticPr fontId="4"/>
  </si>
  <si>
    <t>[ﾎ．　電話番号]</t>
    <rPh sb="4" eb="6">
      <t>デンワ</t>
    </rPh>
    <rPh sb="6" eb="8">
      <t>バンゴウ</t>
    </rPh>
    <phoneticPr fontId="4"/>
  </si>
  <si>
    <t>[ﾆ．　所在地]</t>
    <rPh sb="4" eb="7">
      <t>ショザイチ</t>
    </rPh>
    <phoneticPr fontId="4"/>
  </si>
  <si>
    <t>[ﾊ．　郵便番号]</t>
    <rPh sb="4" eb="6">
      <t>ユウビン</t>
    </rPh>
    <rPh sb="6" eb="8">
      <t>バンゴウ</t>
    </rPh>
    <phoneticPr fontId="4"/>
  </si>
  <si>
    <t>[ﾛ．　営業所名]</t>
    <rPh sb="4" eb="7">
      <t>エイギョウショ</t>
    </rPh>
    <rPh sb="7" eb="8">
      <t>メイ</t>
    </rPh>
    <phoneticPr fontId="4"/>
  </si>
  <si>
    <t>[ｲ．　氏名]</t>
    <rPh sb="4" eb="6">
      <t>シメイ</t>
    </rPh>
    <phoneticPr fontId="4"/>
  </si>
  <si>
    <t>６．　工事施工者　]</t>
    <rPh sb="3" eb="5">
      <t>コウジ</t>
    </rPh>
    <rPh sb="5" eb="7">
      <t>セコウ</t>
    </rPh>
    <rPh sb="7" eb="8">
      <t>セッケイシャ</t>
    </rPh>
    <phoneticPr fontId="4"/>
  </si>
  <si>
    <t>[ﾄ.　　工事と照合する設計図書]</t>
    <rPh sb="5" eb="7">
      <t>コウジ</t>
    </rPh>
    <rPh sb="8" eb="10">
      <t>ショウゴウ</t>
    </rPh>
    <rPh sb="12" eb="14">
      <t>セッケイ</t>
    </rPh>
    <rPh sb="14" eb="16">
      <t>トショ</t>
    </rPh>
    <phoneticPr fontId="4"/>
  </si>
  <si>
    <t>[ﾍ．　電話番号]</t>
    <rPh sb="4" eb="6">
      <t>デンワ</t>
    </rPh>
    <rPh sb="6" eb="8">
      <t>バンゴウ</t>
    </rPh>
    <phoneticPr fontId="4"/>
  </si>
  <si>
    <t>[ﾎ．　所在地]</t>
    <rPh sb="4" eb="7">
      <t>ショザイチ</t>
    </rPh>
    <phoneticPr fontId="4"/>
  </si>
  <si>
    <t>[ﾆ．　郵便番号]</t>
    <rPh sb="4" eb="6">
      <t>ユウビン</t>
    </rPh>
    <rPh sb="6" eb="8">
      <t>バンゴウ</t>
    </rPh>
    <phoneticPr fontId="4"/>
  </si>
  <si>
    <t>[ﾊ．　建築士事務所名]</t>
    <rPh sb="4" eb="6">
      <t>ケンチク</t>
    </rPh>
    <rPh sb="6" eb="7">
      <t>シ</t>
    </rPh>
    <rPh sb="7" eb="9">
      <t>ジム</t>
    </rPh>
    <rPh sb="9" eb="10">
      <t>ショ</t>
    </rPh>
    <rPh sb="10" eb="11">
      <t>メイ</t>
    </rPh>
    <phoneticPr fontId="4"/>
  </si>
  <si>
    <t>[ﾛ．　氏名]</t>
    <rPh sb="4" eb="6">
      <t>シメイ</t>
    </rPh>
    <phoneticPr fontId="4"/>
  </si>
  <si>
    <t>[ｲ．　資格]</t>
    <rPh sb="4" eb="6">
      <t>シカク</t>
    </rPh>
    <phoneticPr fontId="4"/>
  </si>
  <si>
    <t>（その他の工事監理者）</t>
    <rPh sb="3" eb="4">
      <t>タ</t>
    </rPh>
    <rPh sb="5" eb="7">
      <t>コウジ</t>
    </rPh>
    <rPh sb="7" eb="9">
      <t>カンリ</t>
    </rPh>
    <rPh sb="9" eb="10">
      <t>シャ</t>
    </rPh>
    <phoneticPr fontId="4"/>
  </si>
  <si>
    <t>５．　工事監理者　]</t>
    <rPh sb="3" eb="5">
      <t>コウジ</t>
    </rPh>
    <rPh sb="5" eb="7">
      <t>カンリ</t>
    </rPh>
    <rPh sb="7" eb="8">
      <t>セッケイシャ</t>
    </rPh>
    <phoneticPr fontId="4"/>
  </si>
  <si>
    <t>[ﾄ．　意見を聴いた設計図書]</t>
    <rPh sb="4" eb="6">
      <t>イケン</t>
    </rPh>
    <rPh sb="7" eb="8">
      <t>キ</t>
    </rPh>
    <rPh sb="10" eb="12">
      <t>セッケイ</t>
    </rPh>
    <rPh sb="12" eb="14">
      <t>トショ</t>
    </rPh>
    <phoneticPr fontId="4"/>
  </si>
  <si>
    <t>[ﾍ．　登録番号]</t>
    <rPh sb="4" eb="6">
      <t>トウロク</t>
    </rPh>
    <rPh sb="6" eb="8">
      <t>バンゴウ</t>
    </rPh>
    <phoneticPr fontId="4"/>
  </si>
  <si>
    <t>[ﾛ．　勤務先]</t>
    <rPh sb="4" eb="6">
      <t>キンム</t>
    </rPh>
    <rPh sb="6" eb="7">
      <t>サキ</t>
    </rPh>
    <phoneticPr fontId="4"/>
  </si>
  <si>
    <t>（その他の建築設備の設計に関し意見を聴いた者）</t>
    <rPh sb="3" eb="4">
      <t>タ</t>
    </rPh>
    <rPh sb="5" eb="7">
      <t>ケンチク</t>
    </rPh>
    <rPh sb="7" eb="9">
      <t>セツビ</t>
    </rPh>
    <rPh sb="10" eb="12">
      <t>セッケイ</t>
    </rPh>
    <rPh sb="13" eb="14">
      <t>カン</t>
    </rPh>
    <rPh sb="15" eb="17">
      <t>イケン</t>
    </rPh>
    <rPh sb="18" eb="19">
      <t>キ</t>
    </rPh>
    <rPh sb="21" eb="22">
      <t>シャ</t>
    </rPh>
    <phoneticPr fontId="4"/>
  </si>
  <si>
    <t>（代表となる建築設備の設計に関し意見を聴いた者）</t>
    <rPh sb="1" eb="3">
      <t>ダイヒョウ</t>
    </rPh>
    <rPh sb="6" eb="8">
      <t>ケンチク</t>
    </rPh>
    <rPh sb="8" eb="10">
      <t>セツビ</t>
    </rPh>
    <rPh sb="11" eb="13">
      <t>セッケイ</t>
    </rPh>
    <rPh sb="14" eb="15">
      <t>カン</t>
    </rPh>
    <rPh sb="16" eb="18">
      <t>イケン</t>
    </rPh>
    <rPh sb="19" eb="20">
      <t>キ</t>
    </rPh>
    <rPh sb="22" eb="23">
      <t>シャ</t>
    </rPh>
    <phoneticPr fontId="4"/>
  </si>
  <si>
    <t>４．　建築設備の設計に関し意見を聴いた者　]</t>
    <rPh sb="3" eb="5">
      <t>ケンチク</t>
    </rPh>
    <rPh sb="5" eb="7">
      <t>セツビ</t>
    </rPh>
    <rPh sb="8" eb="10">
      <t>セッケイ</t>
    </rPh>
    <rPh sb="11" eb="12">
      <t>カン</t>
    </rPh>
    <rPh sb="13" eb="15">
      <t>イケン</t>
    </rPh>
    <rPh sb="16" eb="17">
      <t>キ</t>
    </rPh>
    <rPh sb="19" eb="20">
      <t>モノ</t>
    </rPh>
    <phoneticPr fontId="4"/>
  </si>
  <si>
    <t>設備設計一級建築士交付第</t>
    <rPh sb="0" eb="2">
      <t>セツビ</t>
    </rPh>
    <rPh sb="2" eb="4">
      <t>セッケイ</t>
    </rPh>
    <rPh sb="4" eb="6">
      <t>イッキュウ</t>
    </rPh>
    <rPh sb="6" eb="9">
      <t>ケンチクシ</t>
    </rPh>
    <rPh sb="9" eb="11">
      <t>コウフ</t>
    </rPh>
    <rPh sb="11" eb="12">
      <t>ダイ</t>
    </rPh>
    <phoneticPr fontId="4"/>
  </si>
  <si>
    <t>[ﾛ．　資格]</t>
    <rPh sb="4" eb="6">
      <t>シカク</t>
    </rPh>
    <phoneticPr fontId="4"/>
  </si>
  <si>
    <t>建築士法第20条の3第3項の表示をした者</t>
    <rPh sb="0" eb="3">
      <t>ケンチクシ</t>
    </rPh>
    <rPh sb="3" eb="4">
      <t>ホウ</t>
    </rPh>
    <rPh sb="4" eb="5">
      <t>ダイ</t>
    </rPh>
    <rPh sb="7" eb="8">
      <t>ジョウ</t>
    </rPh>
    <rPh sb="10" eb="11">
      <t>ダイ</t>
    </rPh>
    <rPh sb="12" eb="13">
      <t>コウ</t>
    </rPh>
    <rPh sb="14" eb="16">
      <t>ヒョウジ</t>
    </rPh>
    <phoneticPr fontId="4"/>
  </si>
  <si>
    <t>建築士法第20条の3第1項の表示をした者</t>
    <rPh sb="0" eb="3">
      <t>ケンチクシ</t>
    </rPh>
    <rPh sb="3" eb="4">
      <t>ホウ</t>
    </rPh>
    <rPh sb="4" eb="5">
      <t>ダイ</t>
    </rPh>
    <rPh sb="7" eb="8">
      <t>ジョウ</t>
    </rPh>
    <rPh sb="10" eb="11">
      <t>ダイ</t>
    </rPh>
    <rPh sb="12" eb="13">
      <t>コウ</t>
    </rPh>
    <rPh sb="14" eb="16">
      <t>ヒョウジ</t>
    </rPh>
    <phoneticPr fontId="4"/>
  </si>
  <si>
    <t>構造設計一級建築士交付第</t>
    <rPh sb="0" eb="2">
      <t>コウゾウ</t>
    </rPh>
    <rPh sb="2" eb="4">
      <t>セッケイ</t>
    </rPh>
    <rPh sb="4" eb="6">
      <t>イッキュウ</t>
    </rPh>
    <rPh sb="6" eb="9">
      <t>ケンチクシ</t>
    </rPh>
    <rPh sb="9" eb="11">
      <t>コウフ</t>
    </rPh>
    <rPh sb="11" eb="12">
      <t>ダイ</t>
    </rPh>
    <phoneticPr fontId="4"/>
  </si>
  <si>
    <t>建築士法第20条の2第3項の表示をした者</t>
    <rPh sb="0" eb="3">
      <t>ケンチクシ</t>
    </rPh>
    <rPh sb="3" eb="4">
      <t>ホウ</t>
    </rPh>
    <rPh sb="4" eb="5">
      <t>ダイ</t>
    </rPh>
    <rPh sb="7" eb="8">
      <t>ジョウ</t>
    </rPh>
    <rPh sb="10" eb="11">
      <t>ダイ</t>
    </rPh>
    <rPh sb="12" eb="13">
      <t>コウ</t>
    </rPh>
    <rPh sb="14" eb="16">
      <t>ヒョウジ</t>
    </rPh>
    <phoneticPr fontId="4"/>
  </si>
  <si>
    <t>建築士法第20条の2第1項の表示をした者</t>
    <rPh sb="0" eb="3">
      <t>ケンチクシ</t>
    </rPh>
    <rPh sb="3" eb="4">
      <t>ホウ</t>
    </rPh>
    <rPh sb="4" eb="5">
      <t>ダイ</t>
    </rPh>
    <rPh sb="7" eb="8">
      <t>ジョウ</t>
    </rPh>
    <rPh sb="10" eb="11">
      <t>ダイ</t>
    </rPh>
    <rPh sb="12" eb="13">
      <t>コウ</t>
    </rPh>
    <rPh sb="14" eb="16">
      <t>ヒョウジ</t>
    </rPh>
    <phoneticPr fontId="4"/>
  </si>
  <si>
    <t>[ﾄ． 作成又は確認した設計図書]</t>
    <phoneticPr fontId="4"/>
  </si>
  <si>
    <t>（その他の設計者）</t>
    <rPh sb="3" eb="4">
      <t>タ</t>
    </rPh>
    <rPh sb="5" eb="7">
      <t>セッケイ</t>
    </rPh>
    <rPh sb="7" eb="8">
      <t>シャ</t>
    </rPh>
    <phoneticPr fontId="4"/>
  </si>
  <si>
    <t>（代表となる設計者）</t>
    <rPh sb="1" eb="3">
      <t>ダイヒョウ</t>
    </rPh>
    <rPh sb="6" eb="8">
      <t>セッケイ</t>
    </rPh>
    <rPh sb="8" eb="9">
      <t>シャ</t>
    </rPh>
    <phoneticPr fontId="4"/>
  </si>
  <si>
    <t>３．　設計者　]</t>
    <rPh sb="3" eb="6">
      <t>セッケイシャ</t>
    </rPh>
    <phoneticPr fontId="4"/>
  </si>
  <si>
    <t>２．　代理者　]</t>
    <rPh sb="3" eb="5">
      <t>ダイリ</t>
    </rPh>
    <rPh sb="5" eb="6">
      <t>シャ</t>
    </rPh>
    <phoneticPr fontId="4"/>
  </si>
  <si>
    <t>[ﾆ．　住所]</t>
    <rPh sb="4" eb="6">
      <t>ジュウショ</t>
    </rPh>
    <phoneticPr fontId="4"/>
  </si>
  <si>
    <t>[ｲ．　氏名のフリガナ]</t>
    <rPh sb="4" eb="6">
      <t>シメイ</t>
    </rPh>
    <phoneticPr fontId="4"/>
  </si>
  <si>
    <t>１．　建築主　]</t>
    <rPh sb="3" eb="5">
      <t>ケンチク</t>
    </rPh>
    <rPh sb="5" eb="6">
      <t>ヌシ</t>
    </rPh>
    <phoneticPr fontId="4"/>
  </si>
  <si>
    <t>建築主等の概要</t>
    <rPh sb="0" eb="2">
      <t>ケンチク</t>
    </rPh>
    <rPh sb="2" eb="3">
      <t>ヌシ</t>
    </rPh>
    <rPh sb="3" eb="4">
      <t>トウ</t>
    </rPh>
    <rPh sb="5" eb="7">
      <t>ガイヨウ</t>
    </rPh>
    <phoneticPr fontId="4"/>
  </si>
  <si>
    <t>（第二面）</t>
    <rPh sb="1" eb="3">
      <t>ダイニ</t>
    </rPh>
    <rPh sb="3" eb="4">
      <t>メン</t>
    </rPh>
    <phoneticPr fontId="4"/>
  </si>
  <si>
    <t>　第　東日本
　　　　　　　　　　　　　　　    　号</t>
    <rPh sb="1" eb="2">
      <t>ダイ</t>
    </rPh>
    <rPh sb="3" eb="4">
      <t>ヒガシ</t>
    </rPh>
    <rPh sb="4" eb="6">
      <t>ニホン</t>
    </rPh>
    <rPh sb="28" eb="29">
      <t>ゴウ</t>
    </rPh>
    <phoneticPr fontId="4"/>
  </si>
  <si>
    <t>別紙による</t>
    <rPh sb="0" eb="2">
      <t>ベッシ</t>
    </rPh>
    <phoneticPr fontId="4"/>
  </si>
  <si>
    <t>※　確認番号欄</t>
    <rPh sb="2" eb="4">
      <t>カクニン</t>
    </rPh>
    <rPh sb="4" eb="6">
      <t>バンゴウ</t>
    </rPh>
    <rPh sb="6" eb="7">
      <t>ラン</t>
    </rPh>
    <phoneticPr fontId="4"/>
  </si>
  <si>
    <t>※　決裁欄</t>
    <rPh sb="2" eb="4">
      <t>ケッサイ</t>
    </rPh>
    <rPh sb="4" eb="5">
      <t>ラン</t>
    </rPh>
    <phoneticPr fontId="4"/>
  </si>
  <si>
    <t>※　消防関係同意欄</t>
    <rPh sb="2" eb="4">
      <t>ショウボウ</t>
    </rPh>
    <rPh sb="4" eb="6">
      <t>カンケイ</t>
    </rPh>
    <rPh sb="6" eb="8">
      <t>ドウイ</t>
    </rPh>
    <rPh sb="8" eb="9">
      <t>ラン</t>
    </rPh>
    <phoneticPr fontId="4"/>
  </si>
  <si>
    <t>※　受付欄</t>
    <rPh sb="2" eb="4">
      <t>ウケツケ</t>
    </rPh>
    <rPh sb="4" eb="5">
      <t>ラン</t>
    </rPh>
    <phoneticPr fontId="4"/>
  </si>
  <si>
    <t>設　計　者　　 氏　名</t>
    <rPh sb="0" eb="1">
      <t>セツ</t>
    </rPh>
    <rPh sb="4" eb="5">
      <t>シャ</t>
    </rPh>
    <rPh sb="8" eb="11">
      <t>シメイ</t>
    </rPh>
    <phoneticPr fontId="4"/>
  </si>
  <si>
    <t>申　請　者　　 氏　名</t>
    <rPh sb="0" eb="1">
      <t>サル</t>
    </rPh>
    <rPh sb="2" eb="3">
      <t>ショウ</t>
    </rPh>
    <rPh sb="4" eb="5">
      <t>シャ</t>
    </rPh>
    <rPh sb="8" eb="11">
      <t>シメイ</t>
    </rPh>
    <phoneticPr fontId="4"/>
  </si>
  <si>
    <t>この申請書及び添付図書に記載の事項は、事実に相違ありません。</t>
    <rPh sb="2" eb="4">
      <t>シンセイ</t>
    </rPh>
    <phoneticPr fontId="4"/>
  </si>
  <si>
    <t xml:space="preserve"> 　 建築基準法第６条第１項又は第６条の２第１項の規定による確認を申請します。</t>
    <rPh sb="3" eb="5">
      <t>ケンチク</t>
    </rPh>
    <rPh sb="5" eb="8">
      <t>キジュンホウ</t>
    </rPh>
    <rPh sb="8" eb="9">
      <t>ダイ</t>
    </rPh>
    <rPh sb="10" eb="11">
      <t>ジョウ</t>
    </rPh>
    <rPh sb="11" eb="12">
      <t>ダイ</t>
    </rPh>
    <rPh sb="13" eb="14">
      <t>コウ</t>
    </rPh>
    <rPh sb="14" eb="15">
      <t>マタ</t>
    </rPh>
    <rPh sb="16" eb="17">
      <t>ダイ</t>
    </rPh>
    <rPh sb="18" eb="19">
      <t>ジョウ</t>
    </rPh>
    <rPh sb="21" eb="22">
      <t>ダイ</t>
    </rPh>
    <rPh sb="23" eb="24">
      <t>コウ</t>
    </rPh>
    <rPh sb="25" eb="27">
      <t>キテイ</t>
    </rPh>
    <rPh sb="30" eb="32">
      <t>カクニン</t>
    </rPh>
    <rPh sb="33" eb="35">
      <t>シンセイ</t>
    </rPh>
    <phoneticPr fontId="4"/>
  </si>
  <si>
    <t>（第一面）</t>
    <rPh sb="1" eb="2">
      <t>ダイ</t>
    </rPh>
    <rPh sb="2" eb="3">
      <t>イチ</t>
    </rPh>
    <rPh sb="3" eb="4">
      <t>メン</t>
    </rPh>
    <phoneticPr fontId="4"/>
  </si>
  <si>
    <t>確認申請書　（建築物）</t>
    <rPh sb="0" eb="2">
      <t>カクニン</t>
    </rPh>
    <rPh sb="2" eb="5">
      <t>シンセイショ</t>
    </rPh>
    <rPh sb="7" eb="9">
      <t>ケンチク</t>
    </rPh>
    <rPh sb="9" eb="10">
      <t>ブツ</t>
    </rPh>
    <phoneticPr fontId="4"/>
  </si>
  <si>
    <t>[</t>
    <phoneticPr fontId="4"/>
  </si>
  <si>
    <t>）㎡</t>
    <phoneticPr fontId="4"/>
  </si>
  <si>
    <t>）　(</t>
    <phoneticPr fontId="4"/>
  </si>
  <si>
    <t>)　（</t>
    <phoneticPr fontId="4"/>
  </si>
  <si>
    <t>（</t>
    <phoneticPr fontId="4"/>
  </si>
  <si>
    <t>[ﾍ．]</t>
    <phoneticPr fontId="4"/>
  </si>
  <si>
    <t>[ﾎ．]</t>
    <phoneticPr fontId="4"/>
  </si>
  <si>
    <t>[ﾆ．]</t>
    <phoneticPr fontId="4"/>
  </si>
  <si>
    <t>[ﾊ．]</t>
    <phoneticPr fontId="4"/>
  </si>
  <si>
    <t>[ﾛ．]</t>
    <phoneticPr fontId="4"/>
  </si>
  <si>
    <t>[ｲ．]</t>
    <phoneticPr fontId="4"/>
  </si>
  <si>
    <t>）</t>
    <phoneticPr fontId="4"/>
  </si>
  <si>
    <t>床面積</t>
    <phoneticPr fontId="4"/>
  </si>
  <si>
    <t>無</t>
    <rPh sb="0" eb="1">
      <t>ナシ</t>
    </rPh>
    <phoneticPr fontId="4"/>
  </si>
  <si>
    <t>）　(</t>
    <phoneticPr fontId="4"/>
  </si>
  <si>
    <t>)　（</t>
    <phoneticPr fontId="4"/>
  </si>
  <si>
    <t>（</t>
    <phoneticPr fontId="4"/>
  </si>
  <si>
    <t>[ﾍ．]</t>
    <phoneticPr fontId="4"/>
  </si>
  <si>
    <t>[ﾎ．]</t>
    <phoneticPr fontId="4"/>
  </si>
  <si>
    <t>[ﾆ．]</t>
    <phoneticPr fontId="4"/>
  </si>
  <si>
    <t>[ﾊ．]</t>
    <phoneticPr fontId="4"/>
  </si>
  <si>
    <t>[ﾛ．]</t>
    <phoneticPr fontId="4"/>
  </si>
  <si>
    <t>[ｲ．]</t>
    <phoneticPr fontId="4"/>
  </si>
  <si>
    <t>床面積</t>
    <phoneticPr fontId="4"/>
  </si>
  <si>
    <t>[</t>
    <phoneticPr fontId="4"/>
  </si>
  <si>
    <t>）㎡</t>
    <phoneticPr fontId="4"/>
  </si>
  <si>
    <t>）　(</t>
    <phoneticPr fontId="4"/>
  </si>
  <si>
    <t>)　（</t>
    <phoneticPr fontId="4"/>
  </si>
  <si>
    <t>（</t>
    <phoneticPr fontId="4"/>
  </si>
  <si>
    <t>[ﾍ．]</t>
    <phoneticPr fontId="4"/>
  </si>
  <si>
    <t>[ﾎ．]</t>
    <phoneticPr fontId="4"/>
  </si>
  <si>
    <t>[ﾆ．]</t>
    <phoneticPr fontId="4"/>
  </si>
  <si>
    <t>[ﾊ．]</t>
    <phoneticPr fontId="4"/>
  </si>
  <si>
    <t>[ﾛ．]</t>
    <phoneticPr fontId="4"/>
  </si>
  <si>
    <t>[ｲ．]</t>
    <phoneticPr fontId="4"/>
  </si>
  <si>
    <t>）</t>
    <phoneticPr fontId="4"/>
  </si>
  <si>
    <t>床面積</t>
    <phoneticPr fontId="4"/>
  </si>
  <si>
    <t>[ﾘ．</t>
  </si>
  <si>
    <t>[ﾁ．</t>
  </si>
  <si>
    <t>[ﾄ．</t>
  </si>
  <si>
    <t>[ﾍ．</t>
  </si>
  <si>
    <t>[ﾎ．</t>
  </si>
  <si>
    <t>[ﾆ．</t>
  </si>
  <si>
    <t>１．　他の建築主（3）　]</t>
    <rPh sb="3" eb="4">
      <t>ホカ</t>
    </rPh>
    <rPh sb="5" eb="7">
      <t>ケンチク</t>
    </rPh>
    <rPh sb="7" eb="8">
      <t>ヌシ</t>
    </rPh>
    <phoneticPr fontId="4"/>
  </si>
  <si>
    <t>１．　他の建築主（2）　]</t>
    <rPh sb="3" eb="4">
      <t>ホカ</t>
    </rPh>
    <rPh sb="5" eb="7">
      <t>ケンチク</t>
    </rPh>
    <rPh sb="7" eb="8">
      <t>ヌシ</t>
    </rPh>
    <phoneticPr fontId="4"/>
  </si>
  <si>
    <t>１．　他の建築主（１）　]</t>
    <rPh sb="3" eb="4">
      <t>ホカ</t>
    </rPh>
    <rPh sb="5" eb="7">
      <t>ケンチク</t>
    </rPh>
    <rPh sb="7" eb="8">
      <t>ヌシ</t>
    </rPh>
    <phoneticPr fontId="4"/>
  </si>
  <si>
    <t>他の建築主</t>
    <rPh sb="0" eb="1">
      <t>タ</t>
    </rPh>
    <rPh sb="2" eb="4">
      <t>ケンチク</t>
    </rPh>
    <rPh sb="4" eb="5">
      <t>ヌシ</t>
    </rPh>
    <phoneticPr fontId="4"/>
  </si>
  <si>
    <t>　　　　　　　　　氏　名</t>
    <rPh sb="9" eb="12">
      <t>シメイ</t>
    </rPh>
    <phoneticPr fontId="4"/>
  </si>
  <si>
    <t>※入力項目があります</t>
    <rPh sb="1" eb="3">
      <t>ニュウリョク</t>
    </rPh>
    <rPh sb="3" eb="5">
      <t>コウモク</t>
    </rPh>
    <phoneticPr fontId="4"/>
  </si>
  <si>
    <r>
      <t>確認申請書（建築物）</t>
    </r>
    <r>
      <rPr>
        <sz val="14"/>
        <rFont val="ＭＳ Ｐゴシック"/>
        <family val="3"/>
        <charset val="128"/>
      </rPr>
      <t>申請者複数名用　印刷画面</t>
    </r>
    <rPh sb="0" eb="2">
      <t>カクニン</t>
    </rPh>
    <rPh sb="6" eb="9">
      <t>ケンチクブツ</t>
    </rPh>
    <rPh sb="10" eb="13">
      <t>シンセイシャ</t>
    </rPh>
    <rPh sb="13" eb="15">
      <t>フクスウ</t>
    </rPh>
    <rPh sb="15" eb="16">
      <t>メイ</t>
    </rPh>
    <rPh sb="16" eb="17">
      <t>ヨウ</t>
    </rPh>
    <rPh sb="18" eb="20">
      <t>インサツ</t>
    </rPh>
    <rPh sb="20" eb="22">
      <t>ガメン</t>
    </rPh>
    <phoneticPr fontId="4"/>
  </si>
  <si>
    <t>確認申請書別紙（他の建築主）　印刷画面</t>
    <rPh sb="0" eb="2">
      <t>カクニン</t>
    </rPh>
    <rPh sb="5" eb="7">
      <t>ベッシ</t>
    </rPh>
    <rPh sb="8" eb="9">
      <t>タ</t>
    </rPh>
    <rPh sb="10" eb="12">
      <t>ケンチク</t>
    </rPh>
    <rPh sb="12" eb="13">
      <t>シュ</t>
    </rPh>
    <rPh sb="15" eb="17">
      <t>インサツ</t>
    </rPh>
    <rPh sb="17" eb="19">
      <t>ガメン</t>
    </rPh>
    <phoneticPr fontId="4"/>
  </si>
  <si>
    <t>【６,備考】</t>
    <rPh sb="3" eb="5">
      <t>ビコウ</t>
    </rPh>
    <phoneticPr fontId="4"/>
  </si>
  <si>
    <t>（５）【報告年月日】</t>
    <rPh sb="4" eb="6">
      <t>ホウコク</t>
    </rPh>
    <rPh sb="6" eb="9">
      <t>ネンガッピ</t>
    </rPh>
    <phoneticPr fontId="4"/>
  </si>
  <si>
    <t>（４）【報告年月日】</t>
    <rPh sb="4" eb="6">
      <t>ホウコク</t>
    </rPh>
    <rPh sb="6" eb="9">
      <t>ネンガッピ</t>
    </rPh>
    <phoneticPr fontId="4"/>
  </si>
  <si>
    <t>（３）【報告年月日】</t>
    <rPh sb="4" eb="6">
      <t>ホウコク</t>
    </rPh>
    <rPh sb="6" eb="9">
      <t>ネンガッピ</t>
    </rPh>
    <phoneticPr fontId="4"/>
  </si>
  <si>
    <t>（２）【報告年月日】</t>
    <rPh sb="4" eb="6">
      <t>ホウコク</t>
    </rPh>
    <rPh sb="6" eb="9">
      <t>ネンガッピ</t>
    </rPh>
    <phoneticPr fontId="4"/>
  </si>
  <si>
    <t>（１）【報告年月日】</t>
    <rPh sb="4" eb="6">
      <t>ホウコク</t>
    </rPh>
    <rPh sb="6" eb="9">
      <t>ネンガッピ</t>
    </rPh>
    <phoneticPr fontId="4"/>
  </si>
  <si>
    <t>【５,定期報告等】</t>
    <rPh sb="3" eb="5">
      <t>テイキ</t>
    </rPh>
    <rPh sb="5" eb="7">
      <t>ホウコク</t>
    </rPh>
    <rPh sb="7" eb="8">
      <t>トウ</t>
    </rPh>
    <phoneticPr fontId="4"/>
  </si>
  <si>
    <t>【４,その他の処分】</t>
    <rPh sb="5" eb="6">
      <t>タ</t>
    </rPh>
    <rPh sb="7" eb="9">
      <t>ショブン</t>
    </rPh>
    <phoneticPr fontId="4"/>
  </si>
  <si>
    <t>【ハ,検査済証番号】</t>
    <rPh sb="3" eb="5">
      <t>ケンサ</t>
    </rPh>
    <rPh sb="5" eb="6">
      <t>スミ</t>
    </rPh>
    <rPh sb="6" eb="7">
      <t>ショウ</t>
    </rPh>
    <rPh sb="7" eb="9">
      <t>バンゴウ</t>
    </rPh>
    <phoneticPr fontId="4"/>
  </si>
  <si>
    <t>【ロ,検査済証交付者】</t>
    <rPh sb="3" eb="5">
      <t>ケンサ</t>
    </rPh>
    <rPh sb="5" eb="6">
      <t>スミ</t>
    </rPh>
    <rPh sb="6" eb="7">
      <t>ショウ</t>
    </rPh>
    <rPh sb="7" eb="9">
      <t>コウフ</t>
    </rPh>
    <rPh sb="9" eb="10">
      <t>シャ</t>
    </rPh>
    <phoneticPr fontId="4"/>
  </si>
  <si>
    <t>【イ,検査日】</t>
    <rPh sb="3" eb="6">
      <t>ケンサビ</t>
    </rPh>
    <phoneticPr fontId="4"/>
  </si>
  <si>
    <t>【３,完了検査】</t>
    <rPh sb="3" eb="5">
      <t>カンリョウ</t>
    </rPh>
    <rPh sb="5" eb="7">
      <t>ケンサ</t>
    </rPh>
    <phoneticPr fontId="4"/>
  </si>
  <si>
    <t>【ニ,中間検査合格証番号】</t>
    <rPh sb="3" eb="5">
      <t>チュウカン</t>
    </rPh>
    <rPh sb="5" eb="7">
      <t>ケンサ</t>
    </rPh>
    <rPh sb="7" eb="9">
      <t>ゴウカク</t>
    </rPh>
    <rPh sb="9" eb="10">
      <t>ショウ</t>
    </rPh>
    <rPh sb="10" eb="12">
      <t>バンゴウ</t>
    </rPh>
    <phoneticPr fontId="4"/>
  </si>
  <si>
    <t>【ハ,中間検査合格証交付者】</t>
    <rPh sb="3" eb="5">
      <t>チュウカン</t>
    </rPh>
    <rPh sb="5" eb="7">
      <t>ケンサ</t>
    </rPh>
    <rPh sb="7" eb="9">
      <t>ゴウカク</t>
    </rPh>
    <rPh sb="9" eb="10">
      <t>ショウ</t>
    </rPh>
    <rPh sb="10" eb="12">
      <t>コウフ</t>
    </rPh>
    <rPh sb="12" eb="13">
      <t>シャ</t>
    </rPh>
    <phoneticPr fontId="4"/>
  </si>
  <si>
    <t>【ロ,検査日】</t>
    <rPh sb="3" eb="6">
      <t>ケンサビ</t>
    </rPh>
    <phoneticPr fontId="4"/>
  </si>
  <si>
    <t>【イ,特定工程】</t>
    <rPh sb="3" eb="5">
      <t>トクテイ</t>
    </rPh>
    <rPh sb="5" eb="7">
      <t>コウテイ</t>
    </rPh>
    <phoneticPr fontId="4"/>
  </si>
  <si>
    <t>(3)</t>
    <phoneticPr fontId="4"/>
  </si>
  <si>
    <t>(2)</t>
    <phoneticPr fontId="4"/>
  </si>
  <si>
    <t>(1)</t>
    <phoneticPr fontId="4"/>
  </si>
  <si>
    <t>【２,中間検査】</t>
    <rPh sb="3" eb="5">
      <t>チュウカン</t>
    </rPh>
    <rPh sb="5" eb="7">
      <t>ケンサ</t>
    </rPh>
    <phoneticPr fontId="4"/>
  </si>
  <si>
    <t>【ロ.確認済証番号】</t>
    <rPh sb="3" eb="5">
      <t>カクニン</t>
    </rPh>
    <rPh sb="5" eb="6">
      <t>スミ</t>
    </rPh>
    <rPh sb="6" eb="7">
      <t>ショウ</t>
    </rPh>
    <rPh sb="7" eb="9">
      <t>バンゴウ</t>
    </rPh>
    <phoneticPr fontId="4"/>
  </si>
  <si>
    <t>【イ.確認済証交付者】</t>
    <rPh sb="3" eb="5">
      <t>カクニン</t>
    </rPh>
    <rPh sb="5" eb="6">
      <t>スミ</t>
    </rPh>
    <rPh sb="6" eb="7">
      <t>ショウ</t>
    </rPh>
    <rPh sb="7" eb="9">
      <t>コウフ</t>
    </rPh>
    <rPh sb="9" eb="10">
      <t>シャ</t>
    </rPh>
    <phoneticPr fontId="4"/>
  </si>
  <si>
    <t>（計画変更の確認）</t>
    <rPh sb="1" eb="3">
      <t>ケイカク</t>
    </rPh>
    <rPh sb="3" eb="5">
      <t>ヘンコウ</t>
    </rPh>
    <rPh sb="6" eb="8">
      <t>カクニン</t>
    </rPh>
    <phoneticPr fontId="4"/>
  </si>
  <si>
    <t>株式会社　東日本住宅評価センター</t>
    <rPh sb="0" eb="4">
      <t>カブシキガイシャ</t>
    </rPh>
    <rPh sb="5" eb="6">
      <t>ヒガシ</t>
    </rPh>
    <rPh sb="6" eb="8">
      <t>ニホン</t>
    </rPh>
    <rPh sb="8" eb="10">
      <t>ジュウタク</t>
    </rPh>
    <rPh sb="10" eb="12">
      <t>ヒョウカ</t>
    </rPh>
    <phoneticPr fontId="4"/>
  </si>
  <si>
    <t>【１,建築確認】</t>
    <rPh sb="3" eb="5">
      <t>ケンチク</t>
    </rPh>
    <rPh sb="5" eb="7">
      <t>カクニン</t>
    </rPh>
    <phoneticPr fontId="4"/>
  </si>
  <si>
    <t>建築基準法令による処分等の概要書</t>
    <rPh sb="0" eb="2">
      <t>ケンチク</t>
    </rPh>
    <rPh sb="2" eb="4">
      <t>キジュン</t>
    </rPh>
    <rPh sb="4" eb="5">
      <t>ホウ</t>
    </rPh>
    <rPh sb="5" eb="6">
      <t>レイ</t>
    </rPh>
    <rPh sb="9" eb="11">
      <t>ショブン</t>
    </rPh>
    <rPh sb="11" eb="12">
      <t>トウ</t>
    </rPh>
    <rPh sb="13" eb="15">
      <t>ガイヨウ</t>
    </rPh>
    <rPh sb="15" eb="16">
      <t>ショ</t>
    </rPh>
    <phoneticPr fontId="4"/>
  </si>
  <si>
    <t>※ここから下は記入しないでください</t>
    <rPh sb="5" eb="6">
      <t>シタ</t>
    </rPh>
    <rPh sb="7" eb="9">
      <t>キニュウ</t>
    </rPh>
    <phoneticPr fontId="4"/>
  </si>
  <si>
    <t>（配置図）</t>
  </si>
  <si>
    <t>（付近見取図）</t>
  </si>
  <si>
    <t>建築計画概要書　（第三面）</t>
  </si>
  <si>
    <t>[</t>
    <phoneticPr fontId="4"/>
  </si>
  <si>
    <t>(</t>
    <phoneticPr fontId="4"/>
  </si>
  <si>
    <t>1４．　許可・認定等　]</t>
    <rPh sb="9" eb="10">
      <t>トウ</t>
    </rPh>
    <phoneticPr fontId="4"/>
  </si>
  <si>
    <t>建築計画概要書（第二面）</t>
    <rPh sb="0" eb="2">
      <t>ケンチク</t>
    </rPh>
    <rPh sb="2" eb="4">
      <t>ケイカク</t>
    </rPh>
    <rPh sb="4" eb="6">
      <t>ガイヨウ</t>
    </rPh>
    <rPh sb="6" eb="7">
      <t>ショ</t>
    </rPh>
    <rPh sb="8" eb="9">
      <t>ダイ</t>
    </rPh>
    <rPh sb="9" eb="10">
      <t>ニ</t>
    </rPh>
    <rPh sb="10" eb="11">
      <t>ニメン</t>
    </rPh>
    <phoneticPr fontId="4"/>
  </si>
  <si>
    <t>[ﾄ．　工事と照合する設計図書]</t>
    <rPh sb="4" eb="6">
      <t>コウジ</t>
    </rPh>
    <rPh sb="7" eb="9">
      <t>ショウゴウ</t>
    </rPh>
    <rPh sb="11" eb="13">
      <t>セッケイ</t>
    </rPh>
    <rPh sb="13" eb="15">
      <t>トショ</t>
    </rPh>
    <phoneticPr fontId="4"/>
  </si>
  <si>
    <t>４.　建築設備の設計に関し意見を聴いた者　]</t>
    <rPh sb="3" eb="5">
      <t>ケンチク</t>
    </rPh>
    <rPh sb="5" eb="7">
      <t>セツビ</t>
    </rPh>
    <rPh sb="8" eb="10">
      <t>セッケイ</t>
    </rPh>
    <rPh sb="11" eb="12">
      <t>カン</t>
    </rPh>
    <rPh sb="13" eb="15">
      <t>イケン</t>
    </rPh>
    <rPh sb="16" eb="17">
      <t>キ</t>
    </rPh>
    <rPh sb="19" eb="20">
      <t>モノ</t>
    </rPh>
    <phoneticPr fontId="4"/>
  </si>
  <si>
    <t>建築計画概要書　　（第一面）</t>
    <phoneticPr fontId="4"/>
  </si>
  <si>
    <t>　　</t>
    <phoneticPr fontId="4"/>
  </si>
  <si>
    <t>第 東日本</t>
    <rPh sb="0" eb="1">
      <t>ダイ</t>
    </rPh>
    <rPh sb="2" eb="3">
      <t>ヒガシ</t>
    </rPh>
    <rPh sb="3" eb="5">
      <t>ニホン</t>
    </rPh>
    <phoneticPr fontId="4"/>
  </si>
  <si>
    <t>※確認済証番号</t>
    <rPh sb="1" eb="3">
      <t>カクニン</t>
    </rPh>
    <rPh sb="3" eb="4">
      <t>ス</t>
    </rPh>
    <rPh sb="4" eb="5">
      <t>ショウ</t>
    </rPh>
    <rPh sb="5" eb="7">
      <t>バンゴウ</t>
    </rPh>
    <phoneticPr fontId="4"/>
  </si>
  <si>
    <t>※受付欄</t>
    <phoneticPr fontId="4"/>
  </si>
  <si>
    <t>第三号様式</t>
    <rPh sb="1" eb="2">
      <t>サン</t>
    </rPh>
    <phoneticPr fontId="4"/>
  </si>
  <si>
    <t>（その他の建築設備設計に関し意見を聴いた者）</t>
    <rPh sb="3" eb="4">
      <t>タ</t>
    </rPh>
    <rPh sb="5" eb="7">
      <t>ケンチク</t>
    </rPh>
    <rPh sb="7" eb="9">
      <t>セツビ</t>
    </rPh>
    <rPh sb="9" eb="11">
      <t>セッケイ</t>
    </rPh>
    <rPh sb="12" eb="13">
      <t>カン</t>
    </rPh>
    <rPh sb="14" eb="16">
      <t>イケン</t>
    </rPh>
    <rPh sb="17" eb="18">
      <t>キ</t>
    </rPh>
    <rPh sb="20" eb="21">
      <t>シャ</t>
    </rPh>
    <phoneticPr fontId="4"/>
  </si>
  <si>
    <t>４　建築設備の設計に関し意見を聴いた者　]</t>
    <rPh sb="2" eb="4">
      <t>ケンチク</t>
    </rPh>
    <rPh sb="4" eb="6">
      <t>セツビ</t>
    </rPh>
    <rPh sb="7" eb="9">
      <t>セッケイ</t>
    </rPh>
    <rPh sb="10" eb="11">
      <t>カン</t>
    </rPh>
    <rPh sb="12" eb="14">
      <t>イケン</t>
    </rPh>
    <rPh sb="15" eb="16">
      <t>キ</t>
    </rPh>
    <rPh sb="18" eb="19">
      <t>モノ</t>
    </rPh>
    <phoneticPr fontId="4"/>
  </si>
  <si>
    <t>（その他の設計者）</t>
  </si>
  <si>
    <t>（３）</t>
    <phoneticPr fontId="4"/>
  </si>
  <si>
    <t>（２）</t>
    <phoneticPr fontId="4"/>
  </si>
  <si>
    <t>（１）</t>
    <phoneticPr fontId="4"/>
  </si>
  <si>
    <t>－－－以下は「他の建築主」より参照－－－</t>
    <rPh sb="3" eb="5">
      <t>イカ</t>
    </rPh>
    <rPh sb="7" eb="8">
      <t>タ</t>
    </rPh>
    <rPh sb="9" eb="11">
      <t>ケンチク</t>
    </rPh>
    <rPh sb="11" eb="12">
      <t>ヌシ</t>
    </rPh>
    <rPh sb="15" eb="17">
      <t>サンショウ</t>
    </rPh>
    <phoneticPr fontId="4"/>
  </si>
  <si>
    <t>左側画面に上書きで入力し、修正してください。</t>
    <rPh sb="0" eb="1">
      <t>ヒダリ</t>
    </rPh>
    <rPh sb="1" eb="2">
      <t>ガワ</t>
    </rPh>
    <rPh sb="2" eb="4">
      <t>ガメン</t>
    </rPh>
    <rPh sb="5" eb="7">
      <t>ウワガ</t>
    </rPh>
    <rPh sb="9" eb="11">
      <t>ニュウリョク</t>
    </rPh>
    <rPh sb="13" eb="15">
      <t>シュウセイ</t>
    </rPh>
    <phoneticPr fontId="4"/>
  </si>
  <si>
    <t>建築主ごとに住所が異なる場合に対応しておりません。</t>
    <rPh sb="0" eb="2">
      <t>ケンチク</t>
    </rPh>
    <rPh sb="2" eb="3">
      <t>ヌシ</t>
    </rPh>
    <rPh sb="6" eb="8">
      <t>ジュウショ</t>
    </rPh>
    <rPh sb="9" eb="10">
      <t>コト</t>
    </rPh>
    <rPh sb="12" eb="14">
      <t>バアイ</t>
    </rPh>
    <rPh sb="15" eb="17">
      <t>タイオウ</t>
    </rPh>
    <phoneticPr fontId="4"/>
  </si>
  <si>
    <t>※受付欄</t>
    <phoneticPr fontId="4"/>
  </si>
  <si>
    <r>
      <t>建築計画概要書　</t>
    </r>
    <r>
      <rPr>
        <sz val="12"/>
        <color indexed="63"/>
        <rFont val="ＭＳ Ｐゴシック"/>
        <family val="3"/>
        <charset val="128"/>
      </rPr>
      <t>（建築主連名バージョン）</t>
    </r>
    <rPh sb="0" eb="2">
      <t>ケンチク</t>
    </rPh>
    <rPh sb="2" eb="4">
      <t>ケイカク</t>
    </rPh>
    <rPh sb="4" eb="7">
      <t>ガイヨウショ</t>
    </rPh>
    <rPh sb="9" eb="11">
      <t>ケンチク</t>
    </rPh>
    <rPh sb="11" eb="12">
      <t>ヌシ</t>
    </rPh>
    <rPh sb="12" eb="14">
      <t>レンメイ</t>
    </rPh>
    <phoneticPr fontId="4"/>
  </si>
  <si>
    <t>建築計画概要書（別紙）</t>
    <rPh sb="0" eb="2">
      <t>ケンチク</t>
    </rPh>
    <rPh sb="2" eb="4">
      <t>ケイカク</t>
    </rPh>
    <rPh sb="4" eb="7">
      <t>ガイヨウショ</t>
    </rPh>
    <rPh sb="8" eb="10">
      <t>ベッシ</t>
    </rPh>
    <phoneticPr fontId="4"/>
  </si>
  <si>
    <t>（第四面）</t>
  </si>
  <si>
    <t>※受付経由機関記載欄</t>
    <rPh sb="1" eb="3">
      <t>ウケツケ</t>
    </rPh>
    <rPh sb="3" eb="5">
      <t>ケイユ</t>
    </rPh>
    <rPh sb="5" eb="7">
      <t>キカン</t>
    </rPh>
    <rPh sb="7" eb="9">
      <t>キサイ</t>
    </rPh>
    <rPh sb="9" eb="10">
      <t>ラン</t>
    </rPh>
    <phoneticPr fontId="4"/>
  </si>
  <si>
    <t>除却工事施工者</t>
    <rPh sb="0" eb="1">
      <t>ジョ</t>
    </rPh>
    <rPh sb="1" eb="2">
      <t>キャク</t>
    </rPh>
    <rPh sb="2" eb="4">
      <t>コウジ</t>
    </rPh>
    <rPh sb="4" eb="7">
      <t>セコウシャ</t>
    </rPh>
    <phoneticPr fontId="4"/>
  </si>
  <si>
    <t>株式会社東日本住宅評価センター</t>
    <rPh sb="0" eb="2">
      <t>カブシキ</t>
    </rPh>
    <rPh sb="2" eb="4">
      <t>カイシャ</t>
    </rPh>
    <rPh sb="4" eb="5">
      <t>ヒガシ</t>
    </rPh>
    <rPh sb="5" eb="7">
      <t>ニホン</t>
    </rPh>
    <rPh sb="7" eb="9">
      <t>ジュウタク</t>
    </rPh>
    <rPh sb="9" eb="11">
      <t>ヒョウカ</t>
    </rPh>
    <phoneticPr fontId="4"/>
  </si>
  <si>
    <t>建築確認</t>
    <rPh sb="0" eb="2">
      <t>ケンチク</t>
    </rPh>
    <rPh sb="2" eb="4">
      <t>カクニン</t>
    </rPh>
    <phoneticPr fontId="4"/>
  </si>
  <si>
    <t>工事監理者</t>
    <rPh sb="0" eb="2">
      <t>コウジ</t>
    </rPh>
    <rPh sb="2" eb="5">
      <t>カンリシャ</t>
    </rPh>
    <phoneticPr fontId="4"/>
  </si>
  <si>
    <t>（３）</t>
  </si>
  <si>
    <t>（２）</t>
  </si>
  <si>
    <t>（１）</t>
  </si>
  <si>
    <t>－－－以下は「他の建築主」より参照－－－</t>
  </si>
  <si>
    <t>左側画面に上書きで入力し、修正してください。</t>
  </si>
  <si>
    <t>建築主</t>
    <rPh sb="0" eb="2">
      <t>ケンチク</t>
    </rPh>
    <rPh sb="2" eb="3">
      <t>ヌシ</t>
    </rPh>
    <phoneticPr fontId="4"/>
  </si>
  <si>
    <t>建築主ごとに住所が異なる場合に対応しておりません。</t>
  </si>
  <si>
    <t>知事様</t>
    <rPh sb="0" eb="2">
      <t>チジ</t>
    </rPh>
    <rPh sb="2" eb="3">
      <t>サマ</t>
    </rPh>
    <phoneticPr fontId="4"/>
  </si>
  <si>
    <t>建築工事届</t>
    <rPh sb="0" eb="2">
      <t>ケンチク</t>
    </rPh>
    <rPh sb="2" eb="4">
      <t>コウジ</t>
    </rPh>
    <rPh sb="4" eb="5">
      <t>トドケ</t>
    </rPh>
    <phoneticPr fontId="4"/>
  </si>
  <si>
    <t>※直接入力してください</t>
    <rPh sb="1" eb="3">
      <t>チョクセツ</t>
    </rPh>
    <rPh sb="3" eb="5">
      <t>ニュウリョク</t>
    </rPh>
    <phoneticPr fontId="4"/>
  </si>
  <si>
    <t>（第二面）</t>
  </si>
  <si>
    <t>[計画変更の概要]</t>
  </si>
  <si>
    <t>[確認済証交付者]</t>
  </si>
  <si>
    <t>[確認済証交付年月日]</t>
  </si>
  <si>
    <t>[確認済証番号]</t>
  </si>
  <si>
    <t>入力してください→</t>
    <rPh sb="0" eb="2">
      <t>ニュウリョク</t>
    </rPh>
    <phoneticPr fontId="4"/>
  </si>
  <si>
    <t>[計画を変更する建築物の直前の確認]</t>
  </si>
  <si>
    <t>設　計　者　　 氏　名</t>
    <rPh sb="0" eb="1">
      <t>セツ</t>
    </rPh>
    <rPh sb="2" eb="3">
      <t>ケイ</t>
    </rPh>
    <rPh sb="4" eb="5">
      <t>シャ</t>
    </rPh>
    <rPh sb="8" eb="9">
      <t>シ</t>
    </rPh>
    <rPh sb="10" eb="11">
      <t>メイ</t>
    </rPh>
    <phoneticPr fontId="4"/>
  </si>
  <si>
    <t>計画変更申請日</t>
    <rPh sb="0" eb="2">
      <t>ケイカク</t>
    </rPh>
    <rPh sb="2" eb="4">
      <t>ヘンコウ</t>
    </rPh>
    <rPh sb="6" eb="7">
      <t>ビ</t>
    </rPh>
    <phoneticPr fontId="4"/>
  </si>
  <si>
    <t>この申請書及び添付図書に記載の事項は、事実に相違ありません。</t>
    <rPh sb="2" eb="5">
      <t>シンセイショ</t>
    </rPh>
    <phoneticPr fontId="4"/>
  </si>
  <si>
    <t xml:space="preserve"> 　建築基準法第６条第１項又は第６条の２第１項の規定による計画の変更の確認を申請します。</t>
    <rPh sb="10" eb="11">
      <t>ダイ</t>
    </rPh>
    <rPh sb="12" eb="13">
      <t>コウ</t>
    </rPh>
    <rPh sb="13" eb="14">
      <t>マタ</t>
    </rPh>
    <rPh sb="15" eb="16">
      <t>ダイ</t>
    </rPh>
    <rPh sb="17" eb="18">
      <t>ジョウ</t>
    </rPh>
    <rPh sb="20" eb="21">
      <t>ダイ</t>
    </rPh>
    <rPh sb="22" eb="23">
      <t>コウ</t>
    </rPh>
    <rPh sb="29" eb="31">
      <t>ケイカク</t>
    </rPh>
    <rPh sb="32" eb="34">
      <t>ヘンコウ</t>
    </rPh>
    <rPh sb="38" eb="40">
      <t>シンセイ</t>
    </rPh>
    <phoneticPr fontId="4"/>
  </si>
  <si>
    <t>（第一面）</t>
    <rPh sb="2" eb="3">
      <t>イチ</t>
    </rPh>
    <phoneticPr fontId="4"/>
  </si>
  <si>
    <t>計画変更確認申請書　（建築物）</t>
    <rPh sb="6" eb="8">
      <t>シンセイ</t>
    </rPh>
    <phoneticPr fontId="4"/>
  </si>
  <si>
    <r>
      <t>設　計　者　 　氏</t>
    </r>
    <r>
      <rPr>
        <sz val="11"/>
        <rFont val="ＭＳ Ｐゴシック"/>
        <family val="3"/>
        <charset val="128"/>
      </rPr>
      <t xml:space="preserve"> </t>
    </r>
    <r>
      <rPr>
        <sz val="11"/>
        <rFont val="ＭＳ Ｐゴシック"/>
        <family val="3"/>
        <charset val="128"/>
      </rPr>
      <t>名</t>
    </r>
    <rPh sb="0" eb="1">
      <t>セツ</t>
    </rPh>
    <rPh sb="2" eb="3">
      <t>ケイ</t>
    </rPh>
    <rPh sb="4" eb="5">
      <t>シャ</t>
    </rPh>
    <rPh sb="8" eb="9">
      <t>シ</t>
    </rPh>
    <rPh sb="10" eb="11">
      <t>メイ</t>
    </rPh>
    <phoneticPr fontId="4"/>
  </si>
  <si>
    <t>　　　　　　　　　氏　名</t>
    <phoneticPr fontId="4"/>
  </si>
  <si>
    <t>備　　　考</t>
  </si>
  <si>
    <t>建築設備に用いる材料の種類及びその照合した内容並びに当該建築設備の構造及び施工状況(区画貫通部の処理状況を含む。)</t>
    <rPh sb="13" eb="14">
      <t>オヨ</t>
    </rPh>
    <rPh sb="23" eb="24">
      <t>ナラ</t>
    </rPh>
    <rPh sb="26" eb="28">
      <t>トウガイ</t>
    </rPh>
    <rPh sb="28" eb="30">
      <t>ケンチク</t>
    </rPh>
    <rPh sb="30" eb="32">
      <t>セツビ</t>
    </rPh>
    <rPh sb="33" eb="35">
      <t>コウゾウ</t>
    </rPh>
    <rPh sb="35" eb="36">
      <t>オヨ</t>
    </rPh>
    <rPh sb="37" eb="39">
      <t>セコウ</t>
    </rPh>
    <rPh sb="39" eb="41">
      <t>ジョウキョウ</t>
    </rPh>
    <phoneticPr fontId="4"/>
  </si>
  <si>
    <t>開口部に設ける建具の種類及び大きさ</t>
  </si>
  <si>
    <t>天井及び壁の室内に面する部分に係る仕上げの材料の種別及び厚さ</t>
  </si>
  <si>
    <t>居室の内装の仕上げに用いる建築材料の種別及び当該建築材料を用いる部分の面積</t>
    <phoneticPr fontId="4"/>
  </si>
  <si>
    <t>特定天井に用いる材料の種類並びに当該特定天井の構造及び施工状況</t>
    <rPh sb="0" eb="2">
      <t>トクテイ</t>
    </rPh>
    <rPh sb="2" eb="4">
      <t>テンジョウ</t>
    </rPh>
    <rPh sb="5" eb="6">
      <t>モチ</t>
    </rPh>
    <rPh sb="8" eb="10">
      <t>ザイリョウ</t>
    </rPh>
    <rPh sb="11" eb="13">
      <t>シュルイ</t>
    </rPh>
    <rPh sb="13" eb="14">
      <t>ナラ</t>
    </rPh>
    <rPh sb="16" eb="18">
      <t>トウガイ</t>
    </rPh>
    <rPh sb="18" eb="20">
      <t>トクテイ</t>
    </rPh>
    <rPh sb="20" eb="22">
      <t>テンジョウ</t>
    </rPh>
    <rPh sb="23" eb="25">
      <t>コウゾウ</t>
    </rPh>
    <rPh sb="25" eb="26">
      <t>オヨ</t>
    </rPh>
    <rPh sb="27" eb="29">
      <t>セコウ</t>
    </rPh>
    <rPh sb="29" eb="31">
      <t>ジョウキョウ</t>
    </rPh>
    <phoneticPr fontId="4"/>
  </si>
  <si>
    <t>構造耐力上主要な部分の防錆、腐食及び防蟻措置及び状況</t>
  </si>
  <si>
    <t>建築物の各部分の位置、形状及び大きさ</t>
  </si>
  <si>
    <t>主要構造部及び主要構造部以外の構造耐力上主要な部分に用いる材料の接合状況、接合部分の形状等</t>
  </si>
  <si>
    <t>主要構造部及び主要構造部以外の構造耐力上主要な部分に用いる材料（接合材料を含む。）の種類、品質、形状及び寸法</t>
    <rPh sb="32" eb="34">
      <t>セツゴウ</t>
    </rPh>
    <phoneticPr fontId="4"/>
  </si>
  <si>
    <t>敷地の形状、高さ、　　衛生及び安全</t>
  </si>
  <si>
    <t>照合結果             （不適の場合には建築主に対して行った報告の内容）</t>
    <rPh sb="25" eb="27">
      <t>ケンチク</t>
    </rPh>
    <rPh sb="27" eb="28">
      <t>ヌシ</t>
    </rPh>
    <phoneticPr fontId="4"/>
  </si>
  <si>
    <t>照合方法</t>
  </si>
  <si>
    <t>設計図書の内容について設計者に確認した事項</t>
    <phoneticPr fontId="4"/>
  </si>
  <si>
    <t>照合を行った設計図書</t>
  </si>
  <si>
    <t>照合内容</t>
  </si>
  <si>
    <t>確認を行った部位、材料の種類等</t>
  </si>
  <si>
    <t>工事監理の状況</t>
  </si>
  <si>
    <t>（第四面）は左面に直接入力してください</t>
    <rPh sb="1" eb="3">
      <t>ダイヨン</t>
    </rPh>
    <rPh sb="3" eb="4">
      <t>メン</t>
    </rPh>
    <rPh sb="6" eb="7">
      <t>ヒダリ</t>
    </rPh>
    <rPh sb="7" eb="8">
      <t>メン</t>
    </rPh>
    <rPh sb="9" eb="11">
      <t>チョクセツ</t>
    </rPh>
    <rPh sb="11" eb="13">
      <t>ニュウリョク</t>
    </rPh>
    <phoneticPr fontId="4"/>
  </si>
  <si>
    <t>備考</t>
    <rPh sb="0" eb="2">
      <t>ビコウ</t>
    </rPh>
    <phoneticPr fontId="4"/>
  </si>
  <si>
    <t>１２．備考　]</t>
  </si>
  <si>
    <t>変更概要</t>
    <rPh sb="0" eb="2">
      <t>ヘンコウ</t>
    </rPh>
    <rPh sb="2" eb="4">
      <t>ガイヨウ</t>
    </rPh>
    <phoneticPr fontId="4"/>
  </si>
  <si>
    <t>[ﾛ．　変更の概要]</t>
  </si>
  <si>
    <t>変更・設計図面種類</t>
    <rPh sb="0" eb="2">
      <t>ヘンコウ</t>
    </rPh>
    <rPh sb="3" eb="5">
      <t>セッケイ</t>
    </rPh>
    <rPh sb="5" eb="7">
      <t>ズメン</t>
    </rPh>
    <rPh sb="7" eb="9">
      <t>シュルイ</t>
    </rPh>
    <phoneticPr fontId="4"/>
  </si>
  <si>
    <t>[ｲ．　変更された設計図書の種類]</t>
  </si>
  <si>
    <t>１１．確認以降の軽微な変更の概要　]</t>
  </si>
  <si>
    <t>工事終了・予定年月日</t>
    <rPh sb="0" eb="2">
      <t>コウジ</t>
    </rPh>
    <rPh sb="2" eb="4">
      <t>シュウリョウ</t>
    </rPh>
    <rPh sb="5" eb="7">
      <t>ヨテイ</t>
    </rPh>
    <rPh sb="7" eb="10">
      <t>ネンガッピ</t>
    </rPh>
    <phoneticPr fontId="4"/>
  </si>
  <si>
    <t>）</t>
    <phoneticPr fontId="4"/>
  </si>
  <si>
    <t>（</t>
    <phoneticPr fontId="4"/>
  </si>
  <si>
    <t>[ﾛ．　特定工程工事終了予定年月日]</t>
  </si>
  <si>
    <t>特定工程</t>
    <rPh sb="0" eb="2">
      <t>トクテイ</t>
    </rPh>
    <rPh sb="2" eb="4">
      <t>コウテイ</t>
    </rPh>
    <phoneticPr fontId="4"/>
  </si>
  <si>
    <t>[ｲ．　特定工程名]</t>
  </si>
  <si>
    <t>今回以降中間検査</t>
    <rPh sb="0" eb="2">
      <t>コンカイ</t>
    </rPh>
    <rPh sb="2" eb="4">
      <t>イコウ</t>
    </rPh>
    <rPh sb="4" eb="6">
      <t>チュウカン</t>
    </rPh>
    <rPh sb="6" eb="8">
      <t>ケンサ</t>
    </rPh>
    <phoneticPr fontId="4"/>
  </si>
  <si>
    <t>１０．今回申請以降の中間検査　]</t>
  </si>
  <si>
    <t>交付年月日</t>
    <rPh sb="0" eb="2">
      <t>コウフ</t>
    </rPh>
    <rPh sb="2" eb="5">
      <t>ネンガッピ</t>
    </rPh>
    <phoneticPr fontId="4"/>
  </si>
  <si>
    <t>[ﾆ．　交付年月日]</t>
  </si>
  <si>
    <t>合格証番号</t>
    <rPh sb="0" eb="2">
      <t>ゴウカク</t>
    </rPh>
    <rPh sb="2" eb="3">
      <t>ショウ</t>
    </rPh>
    <rPh sb="3" eb="5">
      <t>バンゴウ</t>
    </rPh>
    <phoneticPr fontId="4"/>
  </si>
  <si>
    <t>[ﾊ．　中間検査合格証番号]</t>
  </si>
  <si>
    <t>交付者</t>
    <rPh sb="0" eb="2">
      <t>コウフ</t>
    </rPh>
    <rPh sb="2" eb="3">
      <t>シャ</t>
    </rPh>
    <phoneticPr fontId="4"/>
  </si>
  <si>
    <t>[ﾛ．　中間検査合格証交付者]</t>
  </si>
  <si>
    <t>[ｲ．　特定工程]</t>
  </si>
  <si>
    <t>今回以前中間検査</t>
    <rPh sb="0" eb="2">
      <t>コンカイ</t>
    </rPh>
    <rPh sb="2" eb="4">
      <t>イゼン</t>
    </rPh>
    <rPh sb="4" eb="6">
      <t>チュウカン</t>
    </rPh>
    <rPh sb="6" eb="8">
      <t>ケンサ</t>
    </rPh>
    <phoneticPr fontId="4"/>
  </si>
  <si>
    <t>９．今回申請以前の中間検査　]</t>
  </si>
  <si>
    <t>検査対象床面積</t>
    <rPh sb="0" eb="2">
      <t>ケンサ</t>
    </rPh>
    <rPh sb="2" eb="4">
      <t>タイショウ</t>
    </rPh>
    <rPh sb="4" eb="5">
      <t>ユカ</t>
    </rPh>
    <rPh sb="5" eb="7">
      <t>メンセキ</t>
    </rPh>
    <phoneticPr fontId="4"/>
  </si>
  <si>
    <t>[ﾊ．　検査対象床面積]</t>
  </si>
  <si>
    <t>工事終了（予定）年月日</t>
    <rPh sb="0" eb="2">
      <t>コウジ</t>
    </rPh>
    <rPh sb="2" eb="4">
      <t>シュウリョウ</t>
    </rPh>
    <rPh sb="5" eb="7">
      <t>ヨテイ</t>
    </rPh>
    <rPh sb="8" eb="11">
      <t>ネンガッピ</t>
    </rPh>
    <phoneticPr fontId="4"/>
  </si>
  <si>
    <t>日</t>
  </si>
  <si>
    <t>月</t>
  </si>
  <si>
    <t>年</t>
  </si>
  <si>
    <t>８．特定工程　]</t>
    <phoneticPr fontId="4"/>
  </si>
  <si>
    <t>工事完了予定年月日</t>
    <rPh sb="0" eb="2">
      <t>コウジ</t>
    </rPh>
    <rPh sb="2" eb="4">
      <t>カンリョウ</t>
    </rPh>
    <rPh sb="4" eb="6">
      <t>ヨテイ</t>
    </rPh>
    <rPh sb="6" eb="9">
      <t>ネンガッピ</t>
    </rPh>
    <phoneticPr fontId="4"/>
  </si>
  <si>
    <t>７．工事完了予定年月日　]</t>
  </si>
  <si>
    <t>工事着手年月日</t>
    <rPh sb="0" eb="2">
      <t>コウジ</t>
    </rPh>
    <rPh sb="2" eb="4">
      <t>チャクシュ</t>
    </rPh>
    <rPh sb="4" eb="7">
      <t>ネンガッピ</t>
    </rPh>
    <phoneticPr fontId="4"/>
  </si>
  <si>
    <t>６．工事着手年月日　]</t>
  </si>
  <si>
    <t>確認済証交付者</t>
    <rPh sb="0" eb="2">
      <t>カクニン</t>
    </rPh>
    <rPh sb="2" eb="3">
      <t>ズ</t>
    </rPh>
    <rPh sb="3" eb="4">
      <t>ショウ</t>
    </rPh>
    <rPh sb="4" eb="6">
      <t>コウフ</t>
    </rPh>
    <rPh sb="6" eb="7">
      <t>シャ</t>
    </rPh>
    <phoneticPr fontId="4"/>
  </si>
  <si>
    <t>５．確認済証交付者　]</t>
  </si>
  <si>
    <t>確認済証交付年月日</t>
    <rPh sb="0" eb="2">
      <t>カクニン</t>
    </rPh>
    <rPh sb="2" eb="3">
      <t>ズ</t>
    </rPh>
    <rPh sb="3" eb="4">
      <t>ショウ</t>
    </rPh>
    <rPh sb="4" eb="6">
      <t>コウフ</t>
    </rPh>
    <rPh sb="6" eb="9">
      <t>ネンガッピ</t>
    </rPh>
    <phoneticPr fontId="4"/>
  </si>
  <si>
    <t>４．確認済証交付年月日　]</t>
  </si>
  <si>
    <t>確認済証番号</t>
    <rPh sb="0" eb="2">
      <t>カクニン</t>
    </rPh>
    <rPh sb="2" eb="3">
      <t>ズ</t>
    </rPh>
    <rPh sb="3" eb="4">
      <t>ショウ</t>
    </rPh>
    <rPh sb="4" eb="6">
      <t>バンゴウ</t>
    </rPh>
    <phoneticPr fontId="4"/>
  </si>
  <si>
    <t>３．確認済証番号　]</t>
  </si>
  <si>
    <t>認証番号</t>
    <rPh sb="0" eb="2">
      <t>ニンショウ</t>
    </rPh>
    <rPh sb="2" eb="4">
      <t>バンゴウ</t>
    </rPh>
    <phoneticPr fontId="4"/>
  </si>
  <si>
    <t>[ﾊ．　建築基準法第６８条の２０第２項の検査の特例に係る認証番号]</t>
  </si>
  <si>
    <t>建築設備の設置</t>
  </si>
  <si>
    <t>□</t>
  </si>
  <si>
    <t>[ﾛ．　工事種別]</t>
  </si>
  <si>
    <t>区分</t>
    <rPh sb="0" eb="2">
      <t>クブン</t>
    </rPh>
    <phoneticPr fontId="4"/>
  </si>
  <si>
    <t>[ｲ．　建築基準法施行令第１０条各号に掲げる建築物の区分]</t>
    <phoneticPr fontId="4"/>
  </si>
  <si>
    <t>２．　工事種別　]</t>
  </si>
  <si>
    <t>[ﾛ．　住居表示]</t>
  </si>
  <si>
    <t>[ｲ．　地名地番]</t>
  </si>
  <si>
    <t>１．　建築場所、設置場所又は築造場所　]</t>
  </si>
  <si>
    <t>申請する工事の概要</t>
  </si>
  <si>
    <t>（第三面）</t>
  </si>
  <si>
    <t>[</t>
    <phoneticPr fontId="4"/>
  </si>
  <si>
    <t>（その他の建築設備の工事監理に関し意見を聴いた者）</t>
    <rPh sb="3" eb="4">
      <t>タ</t>
    </rPh>
    <rPh sb="5" eb="7">
      <t>ケンチク</t>
    </rPh>
    <rPh sb="7" eb="9">
      <t>セツビ</t>
    </rPh>
    <rPh sb="10" eb="12">
      <t>コウジ</t>
    </rPh>
    <rPh sb="12" eb="14">
      <t>カンリ</t>
    </rPh>
    <rPh sb="15" eb="16">
      <t>カン</t>
    </rPh>
    <rPh sb="17" eb="19">
      <t>イケン</t>
    </rPh>
    <rPh sb="20" eb="21">
      <t>キ</t>
    </rPh>
    <rPh sb="23" eb="24">
      <t>シャ</t>
    </rPh>
    <phoneticPr fontId="4"/>
  </si>
  <si>
    <t>（代表となる建築設備の工事監理に関し意見を聴いた者）</t>
    <rPh sb="1" eb="3">
      <t>ダイヒョウ</t>
    </rPh>
    <rPh sb="6" eb="8">
      <t>ケンチク</t>
    </rPh>
    <rPh sb="8" eb="10">
      <t>セツビ</t>
    </rPh>
    <rPh sb="11" eb="13">
      <t>コウジ</t>
    </rPh>
    <rPh sb="13" eb="15">
      <t>カンリ</t>
    </rPh>
    <rPh sb="16" eb="17">
      <t>カン</t>
    </rPh>
    <rPh sb="18" eb="20">
      <t>イケン</t>
    </rPh>
    <rPh sb="21" eb="22">
      <t>キ</t>
    </rPh>
    <rPh sb="24" eb="25">
      <t>シャ</t>
    </rPh>
    <phoneticPr fontId="4"/>
  </si>
  <si>
    <t>５．建築設備の工事監理に関し意見を聴いた者　]</t>
    <rPh sb="2" eb="4">
      <t>ケンチク</t>
    </rPh>
    <rPh sb="4" eb="6">
      <t>セツビ</t>
    </rPh>
    <rPh sb="7" eb="9">
      <t>コウジ</t>
    </rPh>
    <rPh sb="9" eb="11">
      <t>カンリ</t>
    </rPh>
    <rPh sb="12" eb="13">
      <t>カン</t>
    </rPh>
    <rPh sb="14" eb="16">
      <t>イケン</t>
    </rPh>
    <rPh sb="17" eb="18">
      <t>キ</t>
    </rPh>
    <rPh sb="20" eb="21">
      <t>モノ</t>
    </rPh>
    <phoneticPr fontId="4"/>
  </si>
  <si>
    <t>[ﾄ．　工事と照合した設計図書]</t>
    <rPh sb="4" eb="6">
      <t>コウジ</t>
    </rPh>
    <rPh sb="7" eb="9">
      <t>ショウゴウ</t>
    </rPh>
    <rPh sb="11" eb="13">
      <t>セッケイ</t>
    </rPh>
    <rPh sb="13" eb="15">
      <t>トショ</t>
    </rPh>
    <phoneticPr fontId="4"/>
  </si>
  <si>
    <t>４．　工事監理者　]</t>
    <rPh sb="3" eb="5">
      <t>コウジ</t>
    </rPh>
    <rPh sb="5" eb="7">
      <t>カンリ</t>
    </rPh>
    <rPh sb="7" eb="8">
      <t>セッケイシャ</t>
    </rPh>
    <phoneticPr fontId="4"/>
  </si>
  <si>
    <t>[ﾄ． 作成した設計図書]</t>
    <rPh sb="4" eb="6">
      <t>サクセイ</t>
    </rPh>
    <rPh sb="8" eb="10">
      <t>セッケイ</t>
    </rPh>
    <rPh sb="10" eb="12">
      <t>トショ</t>
    </rPh>
    <phoneticPr fontId="4"/>
  </si>
  <si>
    <t>１．　建築主、設置者又は築造主　]</t>
    <rPh sb="3" eb="5">
      <t>ケンチク</t>
    </rPh>
    <rPh sb="5" eb="6">
      <t>ヌシ</t>
    </rPh>
    <phoneticPr fontId="4"/>
  </si>
  <si>
    <t>建築主、設置者又は築造主等の概要</t>
  </si>
  <si>
    <t>　　（第二面）</t>
  </si>
  <si>
    <t>第　東日本
　　　　　　　　　　　　号</t>
    <rPh sb="0" eb="1">
      <t>ダイ</t>
    </rPh>
    <rPh sb="2" eb="3">
      <t>ヒガシ</t>
    </rPh>
    <rPh sb="3" eb="5">
      <t>ニホン</t>
    </rPh>
    <rPh sb="19" eb="20">
      <t>ゴウ</t>
    </rPh>
    <phoneticPr fontId="4"/>
  </si>
  <si>
    <t>※合格番号欄</t>
    <rPh sb="3" eb="5">
      <t>バンゴウ</t>
    </rPh>
    <phoneticPr fontId="4"/>
  </si>
  <si>
    <t>※決裁欄</t>
  </si>
  <si>
    <t>※検査欄</t>
  </si>
  <si>
    <t>※検査の特例欄</t>
    <rPh sb="1" eb="3">
      <t>ケンサ</t>
    </rPh>
    <phoneticPr fontId="4"/>
  </si>
  <si>
    <t>※受付欄</t>
  </si>
  <si>
    <t>工作物（法第８８条第１項）</t>
  </si>
  <si>
    <t>建築設備（昇降機以外）</t>
    <rPh sb="0" eb="2">
      <t>ケンチク</t>
    </rPh>
    <rPh sb="2" eb="4">
      <t>セツビ</t>
    </rPh>
    <rPh sb="5" eb="8">
      <t>ショウコウキ</t>
    </rPh>
    <rPh sb="8" eb="10">
      <t>イガイ</t>
    </rPh>
    <phoneticPr fontId="4"/>
  </si>
  <si>
    <t>建築設備（昇降機）</t>
  </si>
  <si>
    <t>建築物</t>
  </si>
  <si>
    <t>　選択してください↓</t>
    <rPh sb="1" eb="3">
      <t>センタク</t>
    </rPh>
    <phoneticPr fontId="4"/>
  </si>
  <si>
    <t>[検査を申請する建築物等]</t>
  </si>
  <si>
    <t>工事監理者　 氏　名</t>
    <rPh sb="7" eb="8">
      <t>シ</t>
    </rPh>
    <phoneticPr fontId="4"/>
  </si>
  <si>
    <t>第四面に記載の事項は、事実に相違ありません。</t>
    <phoneticPr fontId="4"/>
  </si>
  <si>
    <t>申請者　　氏　名</t>
    <rPh sb="0" eb="3">
      <t>シンセイシャ</t>
    </rPh>
    <rPh sb="5" eb="6">
      <t>シ</t>
    </rPh>
    <rPh sb="7" eb="8">
      <t>メイ</t>
    </rPh>
    <phoneticPr fontId="4"/>
  </si>
  <si>
    <t>中間検査申請日</t>
    <rPh sb="0" eb="2">
      <t>チュウカン</t>
    </rPh>
    <rPh sb="2" eb="4">
      <t>ケンサ</t>
    </rPh>
    <rPh sb="6" eb="7">
      <t>ビ</t>
    </rPh>
    <phoneticPr fontId="4"/>
  </si>
  <si>
    <t>（第一面）</t>
  </si>
  <si>
    <t>中間検査申請書</t>
    <rPh sb="4" eb="6">
      <t>シンセイ</t>
    </rPh>
    <phoneticPr fontId="4"/>
  </si>
  <si>
    <t>第二十六号様式（第四条の八、第四条の十一の二関係）</t>
    <rPh sb="1" eb="4">
      <t>ニジュウロク</t>
    </rPh>
    <rPh sb="9" eb="10">
      <t>ヨン</t>
    </rPh>
    <rPh sb="12" eb="13">
      <t>ハチ</t>
    </rPh>
    <rPh sb="15" eb="16">
      <t>ヨン</t>
    </rPh>
    <rPh sb="18" eb="20">
      <t>ジュウイチ</t>
    </rPh>
    <rPh sb="21" eb="22">
      <t>ニ</t>
    </rPh>
    <phoneticPr fontId="4"/>
  </si>
  <si>
    <t>建築設備に用いる材料の種類及びその照合した内容並びに当該建築設備の構造及び施工状況(区画貫通部の処理状況を含む。)</t>
    <rPh sb="13" eb="14">
      <t>オヨ</t>
    </rPh>
    <rPh sb="23" eb="24">
      <t>ナラ</t>
    </rPh>
    <rPh sb="26" eb="28">
      <t>トウガイ</t>
    </rPh>
    <rPh sb="28" eb="30">
      <t>ケンチク</t>
    </rPh>
    <rPh sb="33" eb="35">
      <t>コウゾウ</t>
    </rPh>
    <rPh sb="35" eb="36">
      <t>オヨ</t>
    </rPh>
    <rPh sb="37" eb="39">
      <t>セコウ</t>
    </rPh>
    <rPh sb="39" eb="41">
      <t>ジョウキョウ</t>
    </rPh>
    <phoneticPr fontId="4"/>
  </si>
  <si>
    <t>居室の内装の仕上げに用いる建築材料の種別及び当該建築材料を用いる部分の面積</t>
    <phoneticPr fontId="4"/>
  </si>
  <si>
    <t>照合結果  （不適の場合には建築主に対して行った報告の内容）</t>
    <rPh sb="14" eb="16">
      <t>ケンチク</t>
    </rPh>
    <rPh sb="16" eb="17">
      <t>ヌシ</t>
    </rPh>
    <phoneticPr fontId="4"/>
  </si>
  <si>
    <t>設計図書の内容について設計者に確認した事項</t>
    <phoneticPr fontId="4"/>
  </si>
  <si>
    <t>今回申請以降の中間検査</t>
  </si>
  <si>
    <t>今回申請以前の中間検査</t>
  </si>
  <si>
    <t>㎡</t>
    <phoneticPr fontId="4"/>
  </si>
  <si>
    <t>[ﾛ．　特定工程工事終了（予定）年月日]</t>
    <phoneticPr fontId="4"/>
  </si>
  <si>
    <t>建築設備（昇降機以外）</t>
    <rPh sb="8" eb="10">
      <t>イガイ</t>
    </rPh>
    <phoneticPr fontId="4"/>
  </si>
  <si>
    <t>工事監理者　 氏　名</t>
    <rPh sb="7" eb="8">
      <t>シ</t>
    </rPh>
    <rPh sb="9" eb="10">
      <t>メイ</t>
    </rPh>
    <phoneticPr fontId="4"/>
  </si>
  <si>
    <t>第四面に記載の事項は、事実に相違ありません。</t>
    <rPh sb="4" eb="6">
      <t>キサイ</t>
    </rPh>
    <rPh sb="7" eb="9">
      <t>ジコウ</t>
    </rPh>
    <rPh sb="11" eb="13">
      <t>ジジツ</t>
    </rPh>
    <phoneticPr fontId="4"/>
  </si>
  <si>
    <t>　　　　 　　　　 氏　名</t>
    <rPh sb="10" eb="13">
      <t>シメイ</t>
    </rPh>
    <phoneticPr fontId="4"/>
  </si>
  <si>
    <t>第二十六号様式（第四条の八、第四条の十一の二関係）</t>
    <phoneticPr fontId="4"/>
  </si>
  <si>
    <r>
      <t>中間検査申請書　</t>
    </r>
    <r>
      <rPr>
        <sz val="14"/>
        <color indexed="63"/>
        <rFont val="ＭＳ Ｐゴシック"/>
        <family val="3"/>
        <charset val="128"/>
      </rPr>
      <t>申請者複数</t>
    </r>
    <rPh sb="0" eb="2">
      <t>チュウカン</t>
    </rPh>
    <rPh sb="2" eb="4">
      <t>ケンサ</t>
    </rPh>
    <rPh sb="8" eb="11">
      <t>シンセイシャ</t>
    </rPh>
    <rPh sb="11" eb="13">
      <t>フクスウ</t>
    </rPh>
    <phoneticPr fontId="4"/>
  </si>
  <si>
    <t>居室の内装の仕上げに用いる建築材料の種別及び当該建築材料を用いる部分の面積</t>
    <phoneticPr fontId="4"/>
  </si>
  <si>
    <t>設計図書の内容について設計者に確認した事項</t>
    <phoneticPr fontId="4"/>
  </si>
  <si>
    <t>１１．備考　]</t>
  </si>
  <si>
    <t>[ﾛ．　変更の概要 ]</t>
  </si>
  <si>
    <t>検査経過２</t>
    <rPh sb="0" eb="2">
      <t>ケンサ</t>
    </rPh>
    <rPh sb="2" eb="4">
      <t>ケイカ</t>
    </rPh>
    <phoneticPr fontId="4"/>
  </si>
  <si>
    <t>[ｲ．　変更された設計図書の種類 ]</t>
  </si>
  <si>
    <t>１０．確認以降の軽微な変更の概要　]</t>
  </si>
  <si>
    <t>　）</t>
  </si>
  <si>
    <t>[ﾊ．　中間検査合格証番号]</t>
    <rPh sb="11" eb="13">
      <t>バンゴウ</t>
    </rPh>
    <phoneticPr fontId="4"/>
  </si>
  <si>
    <t>検査経過１</t>
    <rPh sb="0" eb="2">
      <t>ケンサ</t>
    </rPh>
    <rPh sb="2" eb="4">
      <t>ケイカ</t>
    </rPh>
    <phoneticPr fontId="4"/>
  </si>
  <si>
    <t>９．検査経過　]</t>
  </si>
  <si>
    <t>検査対象面積</t>
    <rPh sb="0" eb="2">
      <t>ケンサ</t>
    </rPh>
    <rPh sb="2" eb="4">
      <t>タイショウ</t>
    </rPh>
    <rPh sb="4" eb="6">
      <t>メンセキ</t>
    </rPh>
    <phoneticPr fontId="4"/>
  </si>
  <si>
    <t>８．検査対象面積　]</t>
  </si>
  <si>
    <t>第　東日本
　　　　　　　　　　　　　　　号</t>
    <rPh sb="0" eb="1">
      <t>ダイ</t>
    </rPh>
    <rPh sb="2" eb="3">
      <t>ヒガシ</t>
    </rPh>
    <rPh sb="3" eb="5">
      <t>ニホン</t>
    </rPh>
    <rPh sb="22" eb="23">
      <t>ゴウ</t>
    </rPh>
    <phoneticPr fontId="4"/>
  </si>
  <si>
    <t>※検査済番号欄</t>
    <rPh sb="1" eb="3">
      <t>ケンサ</t>
    </rPh>
    <rPh sb="3" eb="4">
      <t>スミ</t>
    </rPh>
    <rPh sb="4" eb="6">
      <t>バンゴウ</t>
    </rPh>
    <phoneticPr fontId="4"/>
  </si>
  <si>
    <t>工作物（法第８８条第２項）</t>
    <phoneticPr fontId="4"/>
  </si>
  <si>
    <t>完了検査申請日</t>
    <rPh sb="0" eb="2">
      <t>カンリョウ</t>
    </rPh>
    <rPh sb="2" eb="4">
      <t>ケンサ</t>
    </rPh>
    <rPh sb="6" eb="7">
      <t>ビ</t>
    </rPh>
    <phoneticPr fontId="4"/>
  </si>
  <si>
    <t>完了検査申請書</t>
    <rPh sb="4" eb="6">
      <t>シンセイ</t>
    </rPh>
    <phoneticPr fontId="4"/>
  </si>
  <si>
    <t>第十九号様式（第四条、第四条の四の二関係）</t>
    <rPh sb="1" eb="3">
      <t>ジュウキュウ</t>
    </rPh>
    <rPh sb="15" eb="16">
      <t>ヨン</t>
    </rPh>
    <phoneticPr fontId="4"/>
  </si>
  <si>
    <t>　　 　　　　　　 氏　名</t>
    <rPh sb="10" eb="13">
      <t>シメイ</t>
    </rPh>
    <phoneticPr fontId="4"/>
  </si>
  <si>
    <t>申請者　　氏　名</t>
    <rPh sb="0" eb="3">
      <t>シンセイシャ</t>
    </rPh>
    <rPh sb="5" eb="8">
      <t>シメイ</t>
    </rPh>
    <phoneticPr fontId="4"/>
  </si>
  <si>
    <t>第十九号様式（第四条、第四条の四の二関係）</t>
  </si>
  <si>
    <r>
      <t>完了検査申請書　</t>
    </r>
    <r>
      <rPr>
        <sz val="14"/>
        <color indexed="63"/>
        <rFont val="ＭＳ Ｐゴシック"/>
        <family val="3"/>
        <charset val="128"/>
      </rPr>
      <t>申請者複数</t>
    </r>
    <rPh sb="0" eb="2">
      <t>カンリョウ</t>
    </rPh>
    <rPh sb="2" eb="4">
      <t>ケンサ</t>
    </rPh>
    <rPh sb="8" eb="11">
      <t>シンセイシャ</t>
    </rPh>
    <rPh sb="11" eb="13">
      <t>フクスウ</t>
    </rPh>
    <phoneticPr fontId="4"/>
  </si>
  <si>
    <t>　</t>
  </si>
  <si>
    <t>撮影日時：</t>
    <rPh sb="0" eb="2">
      <t>サツエイ</t>
    </rPh>
    <rPh sb="2" eb="4">
      <t>ニチジ</t>
    </rPh>
    <phoneticPr fontId="4"/>
  </si>
  <si>
    <t>（ここに写真を貼付してください）</t>
    <rPh sb="4" eb="6">
      <t>シャシン</t>
    </rPh>
    <rPh sb="7" eb="9">
      <t>チョウフ</t>
    </rPh>
    <phoneticPr fontId="4"/>
  </si>
  <si>
    <t>工程の終了時</t>
    <rPh sb="0" eb="2">
      <t>コウテイ</t>
    </rPh>
    <rPh sb="3" eb="6">
      <t>シュウリョウジ</t>
    </rPh>
    <phoneticPr fontId="4"/>
  </si>
  <si>
    <t>必要と認めて指定する</t>
    <rPh sb="0" eb="2">
      <t>ヒツヨウ</t>
    </rPh>
    <rPh sb="3" eb="4">
      <t>ミト</t>
    </rPh>
    <rPh sb="6" eb="8">
      <t>シテイ</t>
    </rPh>
    <phoneticPr fontId="4"/>
  </si>
  <si>
    <t>その他特定行政庁が</t>
    <rPh sb="2" eb="3">
      <t>タ</t>
    </rPh>
    <rPh sb="3" eb="5">
      <t>トクテイ</t>
    </rPh>
    <rPh sb="5" eb="7">
      <t>ギョウセイ</t>
    </rPh>
    <rPh sb="7" eb="8">
      <t>チョウ</t>
    </rPh>
    <phoneticPr fontId="4"/>
  </si>
  <si>
    <t>建築物の名称：　</t>
    <rPh sb="0" eb="3">
      <t>ケンチクブツ</t>
    </rPh>
    <rPh sb="4" eb="6">
      <t>メイショウ</t>
    </rPh>
    <phoneticPr fontId="4"/>
  </si>
  <si>
    <t>確認済証番号：</t>
    <rPh sb="0" eb="2">
      <t>カクニン</t>
    </rPh>
    <rPh sb="2" eb="3">
      <t>ズ</t>
    </rPh>
    <rPh sb="3" eb="4">
      <t>ショウ</t>
    </rPh>
    <rPh sb="4" eb="6">
      <t>バンゴウ</t>
    </rPh>
    <phoneticPr fontId="4"/>
  </si>
  <si>
    <r>
      <t>検査申請書　添付写真：</t>
    </r>
    <r>
      <rPr>
        <sz val="10"/>
        <rFont val="ＭＳ Ｐゴシック"/>
        <family val="3"/>
        <charset val="128"/>
      </rPr>
      <t>「構造耐力上主要な部分の軸組、仕口その他の接合部、鉄筋部分等を写した写真」</t>
    </r>
    <rPh sb="0" eb="2">
      <t>ケンサ</t>
    </rPh>
    <rPh sb="6" eb="8">
      <t>テンプ</t>
    </rPh>
    <rPh sb="8" eb="10">
      <t>シャシン</t>
    </rPh>
    <rPh sb="12" eb="14">
      <t>コウゾウ</t>
    </rPh>
    <rPh sb="14" eb="16">
      <t>タイリョク</t>
    </rPh>
    <rPh sb="16" eb="17">
      <t>ジョウ</t>
    </rPh>
    <rPh sb="17" eb="19">
      <t>シュヨウ</t>
    </rPh>
    <rPh sb="20" eb="22">
      <t>ブブン</t>
    </rPh>
    <rPh sb="23" eb="24">
      <t>ジク</t>
    </rPh>
    <rPh sb="24" eb="25">
      <t>グ</t>
    </rPh>
    <rPh sb="26" eb="27">
      <t>シ</t>
    </rPh>
    <rPh sb="27" eb="28">
      <t>クチ</t>
    </rPh>
    <rPh sb="30" eb="31">
      <t>タ</t>
    </rPh>
    <rPh sb="32" eb="34">
      <t>セツゴウ</t>
    </rPh>
    <rPh sb="34" eb="35">
      <t>ブ</t>
    </rPh>
    <rPh sb="36" eb="38">
      <t>テッキン</t>
    </rPh>
    <rPh sb="38" eb="40">
      <t>ブブン</t>
    </rPh>
    <rPh sb="40" eb="41">
      <t>トウ</t>
    </rPh>
    <rPh sb="42" eb="43">
      <t>ウツ</t>
    </rPh>
    <rPh sb="45" eb="47">
      <t>シャシン</t>
    </rPh>
    <phoneticPr fontId="4"/>
  </si>
  <si>
    <t>の工事終了時</t>
    <rPh sb="1" eb="3">
      <t>コウジ</t>
    </rPh>
    <rPh sb="3" eb="6">
      <t>シュウリョウジ</t>
    </rPh>
    <phoneticPr fontId="4"/>
  </si>
  <si>
    <t>屋根の小屋組</t>
    <rPh sb="0" eb="2">
      <t>ヤネ</t>
    </rPh>
    <rPh sb="3" eb="5">
      <t>コヤ</t>
    </rPh>
    <rPh sb="5" eb="6">
      <t>グ</t>
    </rPh>
    <phoneticPr fontId="4"/>
  </si>
  <si>
    <t>軸組若しくは耐力壁</t>
    <rPh sb="0" eb="1">
      <t>ジク</t>
    </rPh>
    <rPh sb="1" eb="2">
      <t>グ</t>
    </rPh>
    <rPh sb="2" eb="3">
      <t>モ</t>
    </rPh>
    <rPh sb="6" eb="8">
      <t>タイリョク</t>
    </rPh>
    <rPh sb="8" eb="9">
      <t>カベ</t>
    </rPh>
    <phoneticPr fontId="4"/>
  </si>
  <si>
    <t>構造耐力上主要な</t>
    <rPh sb="0" eb="2">
      <t>コウゾウ</t>
    </rPh>
    <rPh sb="2" eb="4">
      <t>タイリョク</t>
    </rPh>
    <rPh sb="4" eb="5">
      <t>ジョウ</t>
    </rPh>
    <rPh sb="5" eb="7">
      <t>シュヨウ</t>
    </rPh>
    <phoneticPr fontId="4"/>
  </si>
  <si>
    <t>工事終了時</t>
    <rPh sb="0" eb="2">
      <t>コウジ</t>
    </rPh>
    <rPh sb="2" eb="5">
      <t>シュウリョウジ</t>
    </rPh>
    <phoneticPr fontId="4"/>
  </si>
  <si>
    <t>基礎の配筋の</t>
    <rPh sb="0" eb="2">
      <t>キソ</t>
    </rPh>
    <rPh sb="3" eb="4">
      <t>クバ</t>
    </rPh>
    <rPh sb="4" eb="5">
      <t>スジ</t>
    </rPh>
    <phoneticPr fontId="4"/>
  </si>
  <si>
    <t>検査申請書 添付写真（軸組仕口）</t>
    <rPh sb="0" eb="2">
      <t>ケンサ</t>
    </rPh>
    <rPh sb="6" eb="8">
      <t>テンプ</t>
    </rPh>
    <rPh sb="8" eb="10">
      <t>ジャシン</t>
    </rPh>
    <rPh sb="11" eb="12">
      <t>ジク</t>
    </rPh>
    <rPh sb="12" eb="13">
      <t>グ</t>
    </rPh>
    <rPh sb="13" eb="14">
      <t>シ</t>
    </rPh>
    <rPh sb="14" eb="15">
      <t>グチ</t>
    </rPh>
    <phoneticPr fontId="4"/>
  </si>
  <si>
    <t>１０．　備考　]</t>
    <rPh sb="4" eb="6">
      <t>ビコウ</t>
    </rPh>
    <phoneticPr fontId="4"/>
  </si>
  <si>
    <t>[</t>
    <phoneticPr fontId="4"/>
  </si>
  <si>
    <t>(</t>
    <phoneticPr fontId="4"/>
  </si>
  <si>
    <t>回)</t>
    <rPh sb="0" eb="1">
      <t>カイ</t>
    </rPh>
    <phoneticPr fontId="4"/>
  </si>
  <si>
    <t>(第</t>
    <rPh sb="1" eb="2">
      <t>ダイ</t>
    </rPh>
    <phoneticPr fontId="4"/>
  </si>
  <si>
    <t>９．　特定工程工事終了予定年月日　]</t>
    <rPh sb="3" eb="5">
      <t>トクテイ</t>
    </rPh>
    <rPh sb="5" eb="7">
      <t>コウテイ</t>
    </rPh>
    <rPh sb="7" eb="9">
      <t>コウジ</t>
    </rPh>
    <rPh sb="9" eb="11">
      <t>シュウリョウ</t>
    </rPh>
    <rPh sb="11" eb="13">
      <t>ヨテイ</t>
    </rPh>
    <rPh sb="13" eb="16">
      <t>ネンガッピ</t>
    </rPh>
    <phoneticPr fontId="4"/>
  </si>
  <si>
    <t>８．　工事完了予定年月日　]</t>
    <rPh sb="3" eb="5">
      <t>コウジ</t>
    </rPh>
    <rPh sb="5" eb="7">
      <t>カンリョウ</t>
    </rPh>
    <rPh sb="7" eb="9">
      <t>ヨテイ</t>
    </rPh>
    <rPh sb="9" eb="12">
      <t>ネンガッピ</t>
    </rPh>
    <phoneticPr fontId="4"/>
  </si>
  <si>
    <t>７．　工事着手予定年月日　]</t>
    <rPh sb="3" eb="5">
      <t>コウジ</t>
    </rPh>
    <rPh sb="5" eb="7">
      <t>チャクシュ</t>
    </rPh>
    <rPh sb="7" eb="9">
      <t>ヨテイ</t>
    </rPh>
    <rPh sb="9" eb="12">
      <t>ネンガッピ</t>
    </rPh>
    <phoneticPr fontId="4"/>
  </si>
  <si>
    <t>[ﾎ．　その他必要な事項]</t>
    <rPh sb="6" eb="7">
      <t>タ</t>
    </rPh>
    <rPh sb="7" eb="9">
      <t>ヒツヨウ</t>
    </rPh>
    <rPh sb="10" eb="12">
      <t>ジコウ</t>
    </rPh>
    <phoneticPr fontId="4"/>
  </si>
  <si>
    <t>）</t>
    <phoneticPr fontId="4"/>
  </si>
  <si>
    <t>□</t>
    <phoneticPr fontId="4"/>
  </si>
  <si>
    <t>改築</t>
    <rPh sb="0" eb="2">
      <t>カイチク</t>
    </rPh>
    <phoneticPr fontId="4"/>
  </si>
  <si>
    <t>[ﾆ．　工事種別]</t>
    <rPh sb="4" eb="6">
      <t>コウジ</t>
    </rPh>
    <rPh sb="6" eb="8">
      <t>シュベツ</t>
    </rPh>
    <phoneticPr fontId="4"/>
  </si>
  <si>
    <t>ｍ</t>
    <phoneticPr fontId="4"/>
  </si>
  <si>
    <t>[ﾛ．　高さ]</t>
    <rPh sb="4" eb="5">
      <t>タカ</t>
    </rPh>
    <phoneticPr fontId="4"/>
  </si>
  <si>
    <t>[ｲ．　種類]</t>
    <rPh sb="4" eb="6">
      <t>シュルイ</t>
    </rPh>
    <phoneticPr fontId="4"/>
  </si>
  <si>
    <t>（番号</t>
    <rPh sb="1" eb="3">
      <t>バンゴウ</t>
    </rPh>
    <phoneticPr fontId="4"/>
  </si>
  <si>
    <t>６．　工作物の概要　]</t>
    <rPh sb="3" eb="5">
      <t>コウサク</t>
    </rPh>
    <rPh sb="5" eb="6">
      <t>ブツ</t>
    </rPh>
    <rPh sb="7" eb="9">
      <t>ガイヨウ</t>
    </rPh>
    <phoneticPr fontId="4"/>
  </si>
  <si>
    <t>[ｲ．　地名地番]</t>
    <rPh sb="4" eb="6">
      <t>チメイ</t>
    </rPh>
    <rPh sb="6" eb="8">
      <t>チバン</t>
    </rPh>
    <phoneticPr fontId="4"/>
  </si>
  <si>
    <t>５．　敷地の位置　]</t>
    <rPh sb="3" eb="5">
      <t>シキチ</t>
    </rPh>
    <rPh sb="6" eb="8">
      <t>イチ</t>
    </rPh>
    <phoneticPr fontId="4"/>
  </si>
  <si>
    <t>４．　工事施工者　]</t>
    <rPh sb="3" eb="5">
      <t>コウジ</t>
    </rPh>
    <rPh sb="5" eb="7">
      <t>セコウ</t>
    </rPh>
    <rPh sb="7" eb="8">
      <t>セッケイシャ</t>
    </rPh>
    <phoneticPr fontId="4"/>
  </si>
  <si>
    <t>[ﾄ．　作成した設計図書]</t>
    <rPh sb="4" eb="6">
      <t>サクセイ</t>
    </rPh>
    <rPh sb="8" eb="10">
      <t>セッケイ</t>
    </rPh>
    <rPh sb="10" eb="12">
      <t>トショ</t>
    </rPh>
    <phoneticPr fontId="4"/>
  </si>
  <si>
    <t>１．　築造主　]</t>
    <rPh sb="3" eb="5">
      <t>チクゾウ</t>
    </rPh>
    <rPh sb="5" eb="6">
      <t>ヌシ</t>
    </rPh>
    <phoneticPr fontId="4"/>
  </si>
  <si>
    <t>第　東日本
　　　　　　　　　　　　　　　　　　号</t>
    <rPh sb="0" eb="1">
      <t>ダイ</t>
    </rPh>
    <rPh sb="2" eb="3">
      <t>ヒガシ</t>
    </rPh>
    <rPh sb="3" eb="5">
      <t>ニホン</t>
    </rPh>
    <rPh sb="25" eb="26">
      <t>ゴウ</t>
    </rPh>
    <phoneticPr fontId="4"/>
  </si>
  <si>
    <t>による確認を申請します。この申請書及び添付図書に記載の事項は、事実に相違ありません。</t>
    <phoneticPr fontId="4"/>
  </si>
  <si>
    <t>　建築基準法第８８条第１項において準用する同法第６条第１項又は第６条の２第１項の規定</t>
    <rPh sb="10" eb="11">
      <t>ダイ</t>
    </rPh>
    <rPh sb="12" eb="13">
      <t>コウ</t>
    </rPh>
    <rPh sb="26" eb="27">
      <t>ダイ</t>
    </rPh>
    <rPh sb="28" eb="29">
      <t>コウ</t>
    </rPh>
    <rPh sb="29" eb="30">
      <t>マタ</t>
    </rPh>
    <rPh sb="31" eb="32">
      <t>ダイ</t>
    </rPh>
    <rPh sb="33" eb="34">
      <t>ジョウ</t>
    </rPh>
    <rPh sb="36" eb="37">
      <t>ダイ</t>
    </rPh>
    <rPh sb="38" eb="39">
      <t>コウ</t>
    </rPh>
    <phoneticPr fontId="4"/>
  </si>
  <si>
    <t>確認申請書　（工作物）</t>
    <rPh sb="0" eb="2">
      <t>カクニン</t>
    </rPh>
    <rPh sb="2" eb="5">
      <t>シンセイショ</t>
    </rPh>
    <rPh sb="7" eb="10">
      <t>コウサクブツ</t>
    </rPh>
    <phoneticPr fontId="4"/>
  </si>
  <si>
    <t>第十号様式（第三条、第三条の三関係）</t>
    <rPh sb="1" eb="2">
      <t>ジュウ</t>
    </rPh>
    <phoneticPr fontId="4"/>
  </si>
  <si>
    <r>
      <t>確認申請書</t>
    </r>
    <r>
      <rPr>
        <sz val="14"/>
        <color indexed="63"/>
        <rFont val="ＭＳ Ｐゴシック"/>
        <family val="3"/>
        <charset val="128"/>
      </rPr>
      <t>（工作物１）</t>
    </r>
    <rPh sb="0" eb="2">
      <t>カクニン</t>
    </rPh>
    <rPh sb="6" eb="8">
      <t>コウサク</t>
    </rPh>
    <rPh sb="8" eb="9">
      <t>ブツ</t>
    </rPh>
    <phoneticPr fontId="4"/>
  </si>
  <si>
    <t>１１．　備考　]</t>
    <rPh sb="4" eb="6">
      <t>ビコウ</t>
    </rPh>
    <phoneticPr fontId="4"/>
  </si>
  <si>
    <t>１０．　許可等　]</t>
    <rPh sb="4" eb="7">
      <t>キョカトウ</t>
    </rPh>
    <phoneticPr fontId="4"/>
  </si>
  <si>
    <t>[ﾍ．　その他必要な事項]</t>
    <rPh sb="6" eb="7">
      <t>タ</t>
    </rPh>
    <rPh sb="7" eb="9">
      <t>ヒツヨウ</t>
    </rPh>
    <rPh sb="10" eb="12">
      <t>ジコウ</t>
    </rPh>
    <phoneticPr fontId="4"/>
  </si>
  <si>
    <t>）（</t>
    <phoneticPr fontId="4"/>
  </si>
  <si>
    <t>（</t>
    <phoneticPr fontId="4"/>
  </si>
  <si>
    <t>[ﾎ．　工作物の数]</t>
    <rPh sb="4" eb="7">
      <t>コウサクブツ</t>
    </rPh>
    <rPh sb="8" eb="9">
      <t>カズ</t>
    </rPh>
    <phoneticPr fontId="4"/>
  </si>
  <si>
    <t>[ﾆ．　築造面積]</t>
    <rPh sb="4" eb="6">
      <t>チクゾウ</t>
    </rPh>
    <rPh sb="6" eb="8">
      <t>メンセキ</t>
    </rPh>
    <phoneticPr fontId="4"/>
  </si>
  <si>
    <t>[ﾊ．　工事種別]</t>
    <rPh sb="4" eb="6">
      <t>コウジ</t>
    </rPh>
    <rPh sb="6" eb="8">
      <t>シュベツ</t>
    </rPh>
    <phoneticPr fontId="4"/>
  </si>
  <si>
    <t>[ﾆ．　その他の区域又は地区]</t>
    <rPh sb="6" eb="7">
      <t>タ</t>
    </rPh>
    <rPh sb="8" eb="10">
      <t>クイキ</t>
    </rPh>
    <rPh sb="10" eb="11">
      <t>マタ</t>
    </rPh>
    <rPh sb="12" eb="14">
      <t>チク</t>
    </rPh>
    <phoneticPr fontId="4"/>
  </si>
  <si>
    <t>[ﾊ．　用途地域]</t>
    <rPh sb="4" eb="6">
      <t>ヨウト</t>
    </rPh>
    <rPh sb="6" eb="8">
      <t>チイキ</t>
    </rPh>
    <phoneticPr fontId="4"/>
  </si>
  <si>
    <t>[ﾛ．　住居表示]</t>
    <phoneticPr fontId="4"/>
  </si>
  <si>
    <t>[ﾄ.　　作成した設計図書]</t>
    <rPh sb="5" eb="7">
      <t>サクセイ</t>
    </rPh>
    <rPh sb="9" eb="11">
      <t>セッケイ</t>
    </rPh>
    <rPh sb="11" eb="13">
      <t>トショ</t>
    </rPh>
    <phoneticPr fontId="4"/>
  </si>
  <si>
    <t>第　東日本
　　　　　　　　　　　　　　　　　号</t>
    <rPh sb="0" eb="1">
      <t>ダイ</t>
    </rPh>
    <rPh sb="2" eb="3">
      <t>ヒガシ</t>
    </rPh>
    <rPh sb="3" eb="5">
      <t>ニホン</t>
    </rPh>
    <rPh sb="24" eb="25">
      <t>ゴウ</t>
    </rPh>
    <phoneticPr fontId="4"/>
  </si>
  <si>
    <t>　建築基準法第８８条第２項において準用する同法第６条第１項又は第６条の２第１項の規定</t>
    <rPh sb="10" eb="11">
      <t>ダイ</t>
    </rPh>
    <rPh sb="12" eb="13">
      <t>コウ</t>
    </rPh>
    <rPh sb="26" eb="27">
      <t>ダイ</t>
    </rPh>
    <rPh sb="28" eb="29">
      <t>コウ</t>
    </rPh>
    <rPh sb="29" eb="30">
      <t>マタ</t>
    </rPh>
    <rPh sb="31" eb="32">
      <t>ダイ</t>
    </rPh>
    <rPh sb="33" eb="34">
      <t>ジョウ</t>
    </rPh>
    <rPh sb="36" eb="37">
      <t>ダイ</t>
    </rPh>
    <rPh sb="38" eb="39">
      <t>コウ</t>
    </rPh>
    <phoneticPr fontId="4"/>
  </si>
  <si>
    <t>第十一号様式（第三条、第三条の三関係）</t>
    <rPh sb="1" eb="2">
      <t>ジュウ</t>
    </rPh>
    <rPh sb="2" eb="3">
      <t>イチ</t>
    </rPh>
    <phoneticPr fontId="4"/>
  </si>
  <si>
    <r>
      <t>確認申請書</t>
    </r>
    <r>
      <rPr>
        <sz val="14"/>
        <color indexed="63"/>
        <rFont val="ＭＳ Ｐゴシック"/>
        <family val="3"/>
        <charset val="128"/>
      </rPr>
      <t>（工作物２）</t>
    </r>
    <rPh sb="0" eb="2">
      <t>カクニン</t>
    </rPh>
    <rPh sb="6" eb="8">
      <t>コウサク</t>
    </rPh>
    <rPh sb="8" eb="9">
      <t>ブツ</t>
    </rPh>
    <phoneticPr fontId="4"/>
  </si>
  <si>
    <t>第東日本</t>
    <rPh sb="0" eb="1">
      <t>ダイ</t>
    </rPh>
    <rPh sb="1" eb="2">
      <t>ヒガシ</t>
    </rPh>
    <rPh sb="2" eb="4">
      <t>ニホン</t>
    </rPh>
    <phoneticPr fontId="4"/>
  </si>
  <si>
    <t>[計画を変更する工作物の直前の確認]</t>
    <rPh sb="8" eb="10">
      <t>コウサク</t>
    </rPh>
    <phoneticPr fontId="4"/>
  </si>
  <si>
    <t>ありません。</t>
    <phoneticPr fontId="4"/>
  </si>
  <si>
    <t>による計画の変更の確認を申請します。この申請書及び添付図書に記載の事項は、事実に相違</t>
    <rPh sb="12" eb="14">
      <t>シンセイ</t>
    </rPh>
    <phoneticPr fontId="4"/>
  </si>
  <si>
    <t xml:space="preserve">   建築基準法第８８条第１項において準用する同法第６条第１項又は第６条の２第１項の規定</t>
    <rPh sb="28" eb="29">
      <t>ダイ</t>
    </rPh>
    <rPh sb="30" eb="31">
      <t>コウ</t>
    </rPh>
    <rPh sb="31" eb="32">
      <t>マタ</t>
    </rPh>
    <rPh sb="33" eb="34">
      <t>ダイ</t>
    </rPh>
    <rPh sb="35" eb="36">
      <t>ジョウ</t>
    </rPh>
    <rPh sb="38" eb="39">
      <t>ダイ</t>
    </rPh>
    <rPh sb="40" eb="41">
      <t>コウ</t>
    </rPh>
    <rPh sb="42" eb="44">
      <t>キテイ</t>
    </rPh>
    <phoneticPr fontId="4"/>
  </si>
  <si>
    <t>計画変更確認申請書　（工作物）</t>
    <rPh sb="0" eb="2">
      <t>ケイカク</t>
    </rPh>
    <rPh sb="2" eb="4">
      <t>ヘンコウ</t>
    </rPh>
    <rPh sb="4" eb="6">
      <t>カクニン</t>
    </rPh>
    <rPh sb="6" eb="9">
      <t>シンセイショ</t>
    </rPh>
    <rPh sb="11" eb="14">
      <t>コウサクブツ</t>
    </rPh>
    <phoneticPr fontId="4"/>
  </si>
  <si>
    <t>第十三号様式（第三条、第三条の三関係）</t>
    <rPh sb="1" eb="3">
      <t>ジュウサン</t>
    </rPh>
    <phoneticPr fontId="4"/>
  </si>
  <si>
    <r>
      <t>計画変更確認申請書</t>
    </r>
    <r>
      <rPr>
        <sz val="14"/>
        <color indexed="63"/>
        <rFont val="ＭＳ Ｐゴシック"/>
        <family val="3"/>
        <charset val="128"/>
      </rPr>
      <t>（工作物１）</t>
    </r>
    <rPh sb="0" eb="2">
      <t>ケイカク</t>
    </rPh>
    <rPh sb="2" eb="4">
      <t>ヘンコウ</t>
    </rPh>
    <rPh sb="4" eb="6">
      <t>カクニン</t>
    </rPh>
    <rPh sb="10" eb="12">
      <t>コウサク</t>
    </rPh>
    <rPh sb="12" eb="13">
      <t>ブツ</t>
    </rPh>
    <phoneticPr fontId="4"/>
  </si>
  <si>
    <t>[</t>
    <phoneticPr fontId="4"/>
  </si>
  <si>
    <t>(</t>
    <phoneticPr fontId="4"/>
  </si>
  <si>
    <t xml:space="preserve">   建築基準法第８８条第２項において準用する同法第６条第１項又は第６条の２第１項の規定</t>
    <rPh sb="28" eb="29">
      <t>ダイ</t>
    </rPh>
    <rPh sb="30" eb="31">
      <t>コウ</t>
    </rPh>
    <rPh sb="31" eb="32">
      <t>マタ</t>
    </rPh>
    <rPh sb="33" eb="34">
      <t>ダイ</t>
    </rPh>
    <rPh sb="35" eb="36">
      <t>ジョウ</t>
    </rPh>
    <rPh sb="38" eb="39">
      <t>ダイ</t>
    </rPh>
    <rPh sb="40" eb="41">
      <t>コウ</t>
    </rPh>
    <rPh sb="42" eb="44">
      <t>キテイ</t>
    </rPh>
    <phoneticPr fontId="4"/>
  </si>
  <si>
    <t>第十四号様式（第三条、第三条の三関係）</t>
    <rPh sb="1" eb="3">
      <t>ジュウヨン</t>
    </rPh>
    <rPh sb="3" eb="4">
      <t>ゴウ</t>
    </rPh>
    <phoneticPr fontId="4"/>
  </si>
  <si>
    <r>
      <t>計画変更確認申請書</t>
    </r>
    <r>
      <rPr>
        <sz val="14"/>
        <color indexed="63"/>
        <rFont val="ＭＳ Ｐゴシック"/>
        <family val="3"/>
        <charset val="128"/>
      </rPr>
      <t>（工作物２）</t>
    </r>
    <rPh sb="0" eb="2">
      <t>ケイカク</t>
    </rPh>
    <rPh sb="2" eb="4">
      <t>ヘンコウ</t>
    </rPh>
    <rPh sb="4" eb="6">
      <t>カクニン</t>
    </rPh>
    <rPh sb="10" eb="12">
      <t>コウサク</t>
    </rPh>
    <rPh sb="12" eb="13">
      <t>ブツ</t>
    </rPh>
    <phoneticPr fontId="4"/>
  </si>
  <si>
    <t>１０．　備考　]</t>
  </si>
  <si>
    <t>（第　　　回）</t>
  </si>
  <si>
    <t>（特定工程）</t>
    <phoneticPr fontId="4"/>
  </si>
  <si>
    <t>（特定工程）</t>
    <phoneticPr fontId="4"/>
  </si>
  <si>
    <t>９．　特定工程工事終了予定年月日　]</t>
    <phoneticPr fontId="4"/>
  </si>
  <si>
    <t>９．　特定工程工事終了予定年月日　]</t>
    <phoneticPr fontId="4"/>
  </si>
  <si>
    <t>８．　工事完了予定年月日　]</t>
  </si>
  <si>
    <t>７．　工事着手予定年月日　]</t>
    <rPh sb="6" eb="7">
      <t>テ</t>
    </rPh>
    <phoneticPr fontId="4"/>
  </si>
  <si>
    <t>[ﾍ．　その他必要な事項]</t>
  </si>
  <si>
    <t>[ﾎ．　定格速度]</t>
  </si>
  <si>
    <t>[ﾆ．　最大定員]</t>
  </si>
  <si>
    <t>[ﾊ．　積載荷重]</t>
  </si>
  <si>
    <t>[ﾛ．　用途]</t>
  </si>
  <si>
    <t>[ｲ．　種別]</t>
  </si>
  <si>
    <t>（番号　　　　　　）</t>
  </si>
  <si>
    <t>６．　昇降機の概要　]</t>
  </si>
  <si>
    <t>[ﾆ．　用途]</t>
  </si>
  <si>
    <t>[ﾊ．　名称]</t>
  </si>
  <si>
    <t>[ﾛ．　名称のフリガナ]</t>
  </si>
  <si>
    <t>[ｲ．　所在地]</t>
  </si>
  <si>
    <t>５．　設置する建築物又は工作物　]</t>
  </si>
  <si>
    <t>１．　設置者　]</t>
    <rPh sb="3" eb="5">
      <t>セッチ</t>
    </rPh>
    <rPh sb="5" eb="6">
      <t>シャ</t>
    </rPh>
    <phoneticPr fontId="4"/>
  </si>
  <si>
    <t>　第　東日本
　　　　　　　　　　　　　　　　　号</t>
    <rPh sb="1" eb="2">
      <t>ダイ</t>
    </rPh>
    <rPh sb="3" eb="4">
      <t>ヒガシ</t>
    </rPh>
    <rPh sb="4" eb="6">
      <t>ニホン</t>
    </rPh>
    <rPh sb="26" eb="27">
      <t>ゴウ</t>
    </rPh>
    <phoneticPr fontId="4"/>
  </si>
  <si>
    <t>（第一面）</t>
    <rPh sb="2" eb="3">
      <t>1</t>
    </rPh>
    <phoneticPr fontId="4"/>
  </si>
  <si>
    <t>確認申請書　（昇降機）</t>
    <rPh sb="2" eb="4">
      <t>シンセイ</t>
    </rPh>
    <phoneticPr fontId="4"/>
  </si>
  <si>
    <t>１．　他の設置者（3）　]</t>
    <rPh sb="3" eb="4">
      <t>ホカ</t>
    </rPh>
    <rPh sb="5" eb="7">
      <t>セッチ</t>
    </rPh>
    <rPh sb="7" eb="8">
      <t>シャ</t>
    </rPh>
    <phoneticPr fontId="4"/>
  </si>
  <si>
    <t>１．　他の設置者（2）　]</t>
    <rPh sb="3" eb="4">
      <t>ホカ</t>
    </rPh>
    <rPh sb="5" eb="7">
      <t>セッチ</t>
    </rPh>
    <rPh sb="7" eb="8">
      <t>シャ</t>
    </rPh>
    <phoneticPr fontId="4"/>
  </si>
  <si>
    <t>１．　他の設置者（１）　]</t>
    <rPh sb="3" eb="4">
      <t>ホカ</t>
    </rPh>
    <rPh sb="5" eb="7">
      <t>セッチ</t>
    </rPh>
    <rPh sb="7" eb="8">
      <t>シャ</t>
    </rPh>
    <phoneticPr fontId="4"/>
  </si>
  <si>
    <t>確認申請書別紙（他の設置者）印刷画面</t>
    <rPh sb="0" eb="2">
      <t>カクニン</t>
    </rPh>
    <rPh sb="5" eb="7">
      <t>ベッシ</t>
    </rPh>
    <rPh sb="8" eb="9">
      <t>タ</t>
    </rPh>
    <rPh sb="10" eb="13">
      <t>セッチシャ</t>
    </rPh>
    <rPh sb="14" eb="16">
      <t>インサツ</t>
    </rPh>
    <rPh sb="16" eb="18">
      <t>ガメン</t>
    </rPh>
    <phoneticPr fontId="4"/>
  </si>
  <si>
    <t>[計画を変更する昇降機の直前の確認]</t>
  </si>
  <si>
    <t>計画変更確認申請書　（昇降機）</t>
    <rPh sb="6" eb="8">
      <t>シンセイ</t>
    </rPh>
    <phoneticPr fontId="4"/>
  </si>
  <si>
    <t>東日本</t>
    <rPh sb="0" eb="1">
      <t>ヒガシ</t>
    </rPh>
    <rPh sb="1" eb="3">
      <t>ニホン</t>
    </rPh>
    <phoneticPr fontId="4"/>
  </si>
  <si>
    <t>（特定工程）</t>
    <phoneticPr fontId="4"/>
  </si>
  <si>
    <t>９．　特定工程工事終了予定年月日　]</t>
    <phoneticPr fontId="4"/>
  </si>
  <si>
    <t>６．　建築設備の概要　]</t>
    <rPh sb="3" eb="5">
      <t>ケンチク</t>
    </rPh>
    <rPh sb="5" eb="7">
      <t>セツビ</t>
    </rPh>
    <phoneticPr fontId="4"/>
  </si>
  <si>
    <t>５．　設置する建築物　]</t>
    <phoneticPr fontId="4"/>
  </si>
  <si>
    <t>[</t>
    <phoneticPr fontId="4"/>
  </si>
  <si>
    <t>号</t>
    <phoneticPr fontId="4"/>
  </si>
  <si>
    <t>※　確認番号欄</t>
  </si>
  <si>
    <t>※　決裁欄</t>
  </si>
  <si>
    <t>※　受付欄</t>
  </si>
  <si>
    <t>確認申請書　（昇降機以外の建築設備）</t>
    <rPh sb="2" eb="4">
      <t>シンセイ</t>
    </rPh>
    <rPh sb="10" eb="12">
      <t>イガイ</t>
    </rPh>
    <rPh sb="13" eb="15">
      <t>ケンチク</t>
    </rPh>
    <rPh sb="15" eb="17">
      <t>セツビ</t>
    </rPh>
    <phoneticPr fontId="4"/>
  </si>
  <si>
    <r>
      <t>確認申請書　</t>
    </r>
    <r>
      <rPr>
        <sz val="14"/>
        <color indexed="63"/>
        <rFont val="ＭＳ Ｐゴシック"/>
        <family val="3"/>
        <charset val="128"/>
      </rPr>
      <t>（昇降機以外の建築設備）</t>
    </r>
    <rPh sb="0" eb="2">
      <t>カクニン</t>
    </rPh>
    <rPh sb="7" eb="10">
      <t>ショウコウキ</t>
    </rPh>
    <rPh sb="10" eb="12">
      <t>イガイ</t>
    </rPh>
    <rPh sb="13" eb="15">
      <t>ケンチク</t>
    </rPh>
    <rPh sb="15" eb="17">
      <t>セツビ</t>
    </rPh>
    <phoneticPr fontId="4"/>
  </si>
  <si>
    <t>（特定工程）</t>
    <phoneticPr fontId="4"/>
  </si>
  <si>
    <t>９．　特定工程工事終了予定年月日　]</t>
    <phoneticPr fontId="4"/>
  </si>
  <si>
    <t>５．　設置する建築物　]</t>
    <phoneticPr fontId="4"/>
  </si>
  <si>
    <t>[</t>
    <phoneticPr fontId="4"/>
  </si>
  <si>
    <t>株式会社 東日本住宅評価センター</t>
    <rPh sb="0" eb="4">
      <t>カブ</t>
    </rPh>
    <rPh sb="5" eb="6">
      <t>ヒガシ</t>
    </rPh>
    <rPh sb="6" eb="8">
      <t>ニホン</t>
    </rPh>
    <rPh sb="8" eb="10">
      <t>ジュウタク</t>
    </rPh>
    <rPh sb="10" eb="12">
      <t>ヒョウカ</t>
    </rPh>
    <phoneticPr fontId="4"/>
  </si>
  <si>
    <t>申　請　者　　 氏　名</t>
    <rPh sb="0" eb="1">
      <t>サル</t>
    </rPh>
    <rPh sb="2" eb="3">
      <t>ショウ</t>
    </rPh>
    <rPh sb="4" eb="5">
      <t>シャ</t>
    </rPh>
    <phoneticPr fontId="4"/>
  </si>
  <si>
    <t>相違ありません。</t>
    <phoneticPr fontId="4"/>
  </si>
  <si>
    <t>による計画の変更の確認を申請します。この申請書及び添付図書に記載の事項は、事実に</t>
    <rPh sb="12" eb="14">
      <t>シンセイ</t>
    </rPh>
    <phoneticPr fontId="4"/>
  </si>
  <si>
    <t>計画変更確認申請書　（昇降機以外の建築設備）</t>
    <rPh sb="6" eb="8">
      <t>シンセイ</t>
    </rPh>
    <rPh sb="14" eb="16">
      <t>イガイ</t>
    </rPh>
    <rPh sb="17" eb="19">
      <t>ケンチク</t>
    </rPh>
    <rPh sb="19" eb="21">
      <t>セツビ</t>
    </rPh>
    <phoneticPr fontId="4"/>
  </si>
  <si>
    <r>
      <t>計画変更確認申請書</t>
    </r>
    <r>
      <rPr>
        <sz val="12"/>
        <color indexed="63"/>
        <rFont val="ＭＳ Ｐゴシック"/>
        <family val="3"/>
        <charset val="128"/>
      </rPr>
      <t>　（昇降機以外の建築設備）</t>
    </r>
    <rPh sb="0" eb="2">
      <t>ケイカク</t>
    </rPh>
    <rPh sb="2" eb="4">
      <t>ヘンコウ</t>
    </rPh>
    <rPh sb="4" eb="6">
      <t>カクニン</t>
    </rPh>
    <rPh sb="11" eb="14">
      <t>ショウコウキ</t>
    </rPh>
    <rPh sb="14" eb="16">
      <t>イガイ</t>
    </rPh>
    <rPh sb="17" eb="19">
      <t>ケンチク</t>
    </rPh>
    <rPh sb="19" eb="21">
      <t>セツビ</t>
    </rPh>
    <phoneticPr fontId="4"/>
  </si>
  <si>
    <t>計画の変更申請の際は、９欄に第五面に係る変更の概要について記入してください。</t>
  </si>
  <si>
    <t>ここに書き表せない事項で特に確認を受けようとする事項は、８欄又は別紙に記載して添えてください。</t>
  </si>
  <si>
    <t>7)</t>
    <phoneticPr fontId="4"/>
  </si>
  <si>
    <t>それぞれの用途に供する部分の床面積を記入してください。</t>
    <rPh sb="5" eb="7">
      <t>ヨウト</t>
    </rPh>
    <rPh sb="8" eb="9">
      <t>キョウ</t>
    </rPh>
    <rPh sb="11" eb="13">
      <t>ブブン</t>
    </rPh>
    <rPh sb="14" eb="17">
      <t>ユカメンセキ</t>
    </rPh>
    <rPh sb="18" eb="20">
      <t>キニュウ</t>
    </rPh>
    <phoneticPr fontId="4"/>
  </si>
  <si>
    <t>6)</t>
    <phoneticPr fontId="4"/>
  </si>
  <si>
    <t>６欄の「ロ」は、該当するチェックボックスに「レ」マークを入れてください。</t>
    <phoneticPr fontId="4"/>
  </si>
  <si>
    <t>5)</t>
    <phoneticPr fontId="4"/>
  </si>
  <si>
    <t>３欄及び４欄は、木造の場合にのみ記入してください。</t>
    <rPh sb="1" eb="2">
      <t>ラン</t>
    </rPh>
    <rPh sb="2" eb="3">
      <t>オヨ</t>
    </rPh>
    <rPh sb="5" eb="6">
      <t>ラン</t>
    </rPh>
    <rPh sb="8" eb="10">
      <t>モクゾウ</t>
    </rPh>
    <rPh sb="11" eb="13">
      <t>バアイ</t>
    </rPh>
    <rPh sb="16" eb="18">
      <t>キニュウ</t>
    </rPh>
    <phoneticPr fontId="4"/>
  </si>
  <si>
    <t>4)</t>
    <phoneticPr fontId="4"/>
  </si>
  <si>
    <t>１欄は、第ニ号様式の第四面の１欄に記入した番号と同じ番号を記入してください。</t>
    <rPh sb="1" eb="2">
      <t>ラン</t>
    </rPh>
    <rPh sb="4" eb="5">
      <t>ダイ</t>
    </rPh>
    <rPh sb="6" eb="7">
      <t>ゴウ</t>
    </rPh>
    <rPh sb="7" eb="9">
      <t>ヨウシキ</t>
    </rPh>
    <rPh sb="10" eb="11">
      <t>ダイ</t>
    </rPh>
    <rPh sb="11" eb="12">
      <t>ヨン</t>
    </rPh>
    <rPh sb="12" eb="13">
      <t>メン</t>
    </rPh>
    <rPh sb="15" eb="16">
      <t>ラン</t>
    </rPh>
    <rPh sb="17" eb="19">
      <t>キニュウ</t>
    </rPh>
    <rPh sb="21" eb="23">
      <t>バンゴウ</t>
    </rPh>
    <rPh sb="24" eb="25">
      <t>オナ</t>
    </rPh>
    <rPh sb="26" eb="28">
      <t>バンゴウ</t>
    </rPh>
    <rPh sb="29" eb="31">
      <t>キニュウ</t>
    </rPh>
    <phoneticPr fontId="4"/>
  </si>
  <si>
    <t>3)</t>
    <phoneticPr fontId="4"/>
  </si>
  <si>
    <t>１枚とすることができます。</t>
    <phoneticPr fontId="4"/>
  </si>
  <si>
    <t>以外の場合は５欄から８欄までの記載内容が同じときは、２欄に同じ記載内容となる階を列記し、併せて</t>
    <phoneticPr fontId="4"/>
  </si>
  <si>
    <t>この書類は、各申請建築物の階ごとに作成してください。ただし、木造の場合は３欄から８欄まで、木造</t>
  </si>
  <si>
    <t>2)</t>
    <phoneticPr fontId="4"/>
  </si>
  <si>
    <t>この書類に記載すべき事項を別紙に明示して添付すれば、この書類を別途提出する必要はありません。</t>
  </si>
  <si>
    <t>1)</t>
    <phoneticPr fontId="4"/>
  </si>
  <si>
    <t>第五面関係</t>
    <rPh sb="0" eb="1">
      <t>ダイ</t>
    </rPh>
    <rPh sb="1" eb="2">
      <t>ゴ</t>
    </rPh>
    <rPh sb="2" eb="3">
      <t>メン</t>
    </rPh>
    <rPh sb="3" eb="5">
      <t>カンケイ</t>
    </rPh>
    <phoneticPr fontId="4"/>
  </si>
  <si>
    <t>６．</t>
    <phoneticPr fontId="4"/>
  </si>
  <si>
    <t>　してください。</t>
    <phoneticPr fontId="4"/>
  </si>
  <si>
    <t>第四面関係</t>
    <rPh sb="0" eb="1">
      <t>ダイ</t>
    </rPh>
    <rPh sb="1" eb="2">
      <t>ヨン</t>
    </rPh>
    <rPh sb="2" eb="3">
      <t>メン</t>
    </rPh>
    <rPh sb="3" eb="5">
      <t>カンケイ</t>
    </rPh>
    <phoneticPr fontId="4"/>
  </si>
  <si>
    <t>５．</t>
    <phoneticPr fontId="4"/>
  </si>
  <si>
    <t>計画の変更申請の際は、１９欄に第三面に係る部分の変更の概要について記入してください。</t>
  </si>
  <si>
    <t>26)</t>
    <phoneticPr fontId="4"/>
  </si>
  <si>
    <t>ここに書き表せない事項で特に確認を受けようとする事項は、１８欄又は別紙に記載して添えてください。</t>
  </si>
  <si>
    <t>25)</t>
    <phoneticPr fontId="4"/>
  </si>
  <si>
    <t>24)</t>
    <phoneticPr fontId="4"/>
  </si>
  <si>
    <t>23)</t>
    <phoneticPr fontId="4"/>
  </si>
  <si>
    <t>・認定等の番号並びに許可・認定等を受けた日付について１４欄又は別紙に記載して添えてください。</t>
    <rPh sb="1" eb="3">
      <t>ニンテイ</t>
    </rPh>
    <rPh sb="3" eb="4">
      <t>トウ</t>
    </rPh>
    <rPh sb="5" eb="7">
      <t>バンゴウ</t>
    </rPh>
    <rPh sb="7" eb="8">
      <t>ナラ</t>
    </rPh>
    <rPh sb="10" eb="12">
      <t>キョカ</t>
    </rPh>
    <rPh sb="13" eb="15">
      <t>ニンテイ</t>
    </rPh>
    <rPh sb="15" eb="16">
      <t>トウ</t>
    </rPh>
    <rPh sb="28" eb="29">
      <t>ラン</t>
    </rPh>
    <rPh sb="29" eb="30">
      <t>マタ</t>
    </rPh>
    <rPh sb="31" eb="33">
      <t>ベッシ</t>
    </rPh>
    <rPh sb="34" eb="36">
      <t>キサイ</t>
    </rPh>
    <rPh sb="38" eb="39">
      <t>ソ</t>
    </rPh>
    <phoneticPr fontId="4"/>
  </si>
  <si>
    <t>建築物及びその敷地に関して許可・認定等を受けた場合には、根拠となる法令及びその条項、当該許可</t>
  </si>
  <si>
    <t>22)</t>
    <phoneticPr fontId="4"/>
  </si>
  <si>
    <t>マークを入れてください。</t>
    <rPh sb="4" eb="5">
      <t>イ</t>
    </rPh>
    <phoneticPr fontId="4"/>
  </si>
  <si>
    <t>項第３号に掲げる規定が適用されない建築物については「北側高さ制限不適用」のチェックボックスに「レ」</t>
    <rPh sb="26" eb="28">
      <t>キタガワ</t>
    </rPh>
    <phoneticPr fontId="4"/>
  </si>
  <si>
    <t>高さ制限不適用」、同項第２号に掲げる規定が適用されない建築物については「隣地高さ制限不適用」、同</t>
    <rPh sb="4" eb="5">
      <t>フ</t>
    </rPh>
    <rPh sb="5" eb="7">
      <t>テキヨウ</t>
    </rPh>
    <rPh sb="9" eb="10">
      <t>ドウ</t>
    </rPh>
    <rPh sb="10" eb="11">
      <t>コウ</t>
    </rPh>
    <rPh sb="11" eb="12">
      <t>ダイ</t>
    </rPh>
    <rPh sb="13" eb="14">
      <t>ゴウ</t>
    </rPh>
    <rPh sb="15" eb="16">
      <t>カカ</t>
    </rPh>
    <rPh sb="18" eb="20">
      <t>キテイ</t>
    </rPh>
    <rPh sb="21" eb="23">
      <t>テキヨウ</t>
    </rPh>
    <rPh sb="27" eb="30">
      <t>ケンチクブツ</t>
    </rPh>
    <rPh sb="36" eb="38">
      <t>リンチ</t>
    </rPh>
    <rPh sb="38" eb="39">
      <t>タカ</t>
    </rPh>
    <rPh sb="40" eb="42">
      <t>セイゲン</t>
    </rPh>
    <rPh sb="42" eb="43">
      <t>フ</t>
    </rPh>
    <rPh sb="43" eb="45">
      <t>テキヨウ</t>
    </rPh>
    <rPh sb="47" eb="48">
      <t>ドウ</t>
    </rPh>
    <phoneticPr fontId="4"/>
  </si>
  <si>
    <t>１３欄の｢ホ｣は、建築基準法第５６条第７項第１号に掲げる規定が適用されない建築物については「道路</t>
    <rPh sb="2" eb="3">
      <t>ラン</t>
    </rPh>
    <rPh sb="9" eb="11">
      <t>ケンチク</t>
    </rPh>
    <rPh sb="11" eb="14">
      <t>キジュンホウ</t>
    </rPh>
    <rPh sb="14" eb="15">
      <t>ダイ</t>
    </rPh>
    <rPh sb="17" eb="18">
      <t>ジョウ</t>
    </rPh>
    <rPh sb="18" eb="19">
      <t>ダイ</t>
    </rPh>
    <rPh sb="20" eb="21">
      <t>コウ</t>
    </rPh>
    <rPh sb="21" eb="22">
      <t>ダイ</t>
    </rPh>
    <rPh sb="23" eb="24">
      <t>ゴウ</t>
    </rPh>
    <rPh sb="25" eb="26">
      <t>カカ</t>
    </rPh>
    <rPh sb="28" eb="30">
      <t>キテイ</t>
    </rPh>
    <rPh sb="31" eb="33">
      <t>テキヨウ</t>
    </rPh>
    <rPh sb="37" eb="39">
      <t>ケンチク</t>
    </rPh>
    <rPh sb="39" eb="40">
      <t>ブツ</t>
    </rPh>
    <rPh sb="46" eb="48">
      <t>ドウロ</t>
    </rPh>
    <phoneticPr fontId="4"/>
  </si>
  <si>
    <t>21)</t>
    <phoneticPr fontId="4"/>
  </si>
  <si>
    <t>１３欄の｢ニ｣は、該当するチェックボックスに「レ」マークを入れてください。</t>
    <rPh sb="2" eb="3">
      <t>ラン</t>
    </rPh>
    <rPh sb="9" eb="11">
      <t>ガイトウ</t>
    </rPh>
    <rPh sb="29" eb="30">
      <t>イ</t>
    </rPh>
    <phoneticPr fontId="4"/>
  </si>
  <si>
    <t>20)</t>
    <phoneticPr fontId="4"/>
  </si>
  <si>
    <t>１３欄の｢ハ｣は、敷地内の建築物の主たる構造について記入してください。</t>
    <rPh sb="2" eb="3">
      <t>ラン</t>
    </rPh>
    <rPh sb="9" eb="11">
      <t>シキチ</t>
    </rPh>
    <rPh sb="11" eb="12">
      <t>ナイ</t>
    </rPh>
    <rPh sb="13" eb="16">
      <t>ケンチクブツ</t>
    </rPh>
    <rPh sb="17" eb="18">
      <t>シュ</t>
    </rPh>
    <rPh sb="20" eb="22">
      <t>コウゾウ</t>
    </rPh>
    <rPh sb="26" eb="28">
      <t>キニュウ</t>
    </rPh>
    <phoneticPr fontId="4"/>
  </si>
  <si>
    <t>19)</t>
    <phoneticPr fontId="4"/>
  </si>
  <si>
    <t>おいては、最大のものを記入してください。</t>
    <rPh sb="5" eb="7">
      <t>サイダイ</t>
    </rPh>
    <rPh sb="11" eb="13">
      <t>キニュウ</t>
    </rPh>
    <phoneticPr fontId="4"/>
  </si>
  <si>
    <t>１３欄の｢イ｣及び｢ロ｣は、申請に係る建築物又は同一敷地内の他の建築物がそれぞれ２以上ある場合に</t>
    <rPh sb="2" eb="3">
      <t>ラン</t>
    </rPh>
    <rPh sb="7" eb="8">
      <t>オヨ</t>
    </rPh>
    <rPh sb="14" eb="16">
      <t>シンセイ</t>
    </rPh>
    <rPh sb="17" eb="18">
      <t>カカ</t>
    </rPh>
    <rPh sb="19" eb="22">
      <t>ケンチクブツ</t>
    </rPh>
    <rPh sb="22" eb="23">
      <t>マタ</t>
    </rPh>
    <rPh sb="24" eb="26">
      <t>ドウイツ</t>
    </rPh>
    <rPh sb="26" eb="28">
      <t>シキチ</t>
    </rPh>
    <rPh sb="28" eb="29">
      <t>ナイ</t>
    </rPh>
    <rPh sb="30" eb="31">
      <t>タ</t>
    </rPh>
    <rPh sb="32" eb="35">
      <t>ケンチクブツ</t>
    </rPh>
    <rPh sb="41" eb="43">
      <t>イジョウ</t>
    </rPh>
    <rPh sb="45" eb="47">
      <t>バアイ</t>
    </rPh>
    <phoneticPr fontId="4"/>
  </si>
  <si>
    <t>18)</t>
    <phoneticPr fontId="4"/>
  </si>
  <si>
    <t>１２欄の建築物の数は、延べ面積が１０平方メートルを超えるものについて記入してください。</t>
    <rPh sb="2" eb="3">
      <t>ラン</t>
    </rPh>
    <rPh sb="4" eb="7">
      <t>ケンチクブツ</t>
    </rPh>
    <rPh sb="8" eb="9">
      <t>スウ</t>
    </rPh>
    <rPh sb="11" eb="12">
      <t>ノ</t>
    </rPh>
    <rPh sb="13" eb="15">
      <t>メンセキ</t>
    </rPh>
    <rPh sb="18" eb="20">
      <t>ヘイホウ</t>
    </rPh>
    <rPh sb="25" eb="26">
      <t>コ</t>
    </rPh>
    <rPh sb="34" eb="36">
      <t>キニュウ</t>
    </rPh>
    <phoneticPr fontId="4"/>
  </si>
  <si>
    <t>17)</t>
    <phoneticPr fontId="4"/>
  </si>
  <si>
    <t>貯水槽の設置部分　100分の１</t>
  </si>
  <si>
    <t>(5)</t>
  </si>
  <si>
    <t>自家発電設備の設置部分　100分の１</t>
  </si>
  <si>
    <t>(4)</t>
  </si>
  <si>
    <t>(3)</t>
  </si>
  <si>
    <t>備蓄倉庫の部分　50分の１</t>
  </si>
  <si>
    <t>(2)</t>
  </si>
  <si>
    <t>自動車車庫等の部分　５分の１</t>
  </si>
  <si>
    <t>(1)</t>
    <phoneticPr fontId="4"/>
  </si>
  <si>
    <t>16)</t>
    <phoneticPr fontId="4"/>
  </si>
  <si>
    <t>15)</t>
    <phoneticPr fontId="4"/>
  </si>
  <si>
    <t>14)</t>
  </si>
  <si>
    <t>９欄は、該当するチェックボックスに｢レ｣マークを入れてください。</t>
    <rPh sb="1" eb="2">
      <t>ラン</t>
    </rPh>
    <rPh sb="4" eb="6">
      <t>ガイトウ</t>
    </rPh>
    <rPh sb="24" eb="25">
      <t>イ</t>
    </rPh>
    <phoneticPr fontId="4"/>
  </si>
  <si>
    <t>13)</t>
    <phoneticPr fontId="4"/>
  </si>
  <si>
    <t>体的に記入してください。</t>
    <rPh sb="0" eb="1">
      <t>カラダ</t>
    </rPh>
    <rPh sb="1" eb="2">
      <t>テキ</t>
    </rPh>
    <rPh sb="3" eb="4">
      <t>キ</t>
    </rPh>
    <rPh sb="4" eb="5">
      <t>イ</t>
    </rPh>
    <phoneticPr fontId="4"/>
  </si>
  <si>
    <t>８欄は、別紙の表の用途の区分に従い対応する記号を記入した上で、主要用途をできるだけ具</t>
  </si>
  <si>
    <t>12)</t>
    <phoneticPr fontId="4"/>
  </si>
  <si>
    <t>が同法第５３条第３項、第５項若しくは第６項に該当する場合においては、７欄の｢ト｣に、同条第２項、第３</t>
    <rPh sb="1" eb="2">
      <t>ドウ</t>
    </rPh>
    <rPh sb="2" eb="3">
      <t>ホウ</t>
    </rPh>
    <rPh sb="3" eb="4">
      <t>ダイ</t>
    </rPh>
    <rPh sb="6" eb="7">
      <t>ジョウ</t>
    </rPh>
    <rPh sb="7" eb="8">
      <t>ダイ</t>
    </rPh>
    <rPh sb="9" eb="10">
      <t>コウ</t>
    </rPh>
    <rPh sb="11" eb="12">
      <t>ダイ</t>
    </rPh>
    <rPh sb="13" eb="14">
      <t>コウ</t>
    </rPh>
    <rPh sb="14" eb="15">
      <t>モ</t>
    </rPh>
    <rPh sb="18" eb="19">
      <t>ダイ</t>
    </rPh>
    <rPh sb="20" eb="21">
      <t>コウ</t>
    </rPh>
    <rPh sb="22" eb="24">
      <t>ガイトウ</t>
    </rPh>
    <rPh sb="26" eb="28">
      <t>バアイ</t>
    </rPh>
    <phoneticPr fontId="4"/>
  </si>
  <si>
    <t>建築物の敷地が建築基準法第５３条第２項若しくは同法第５７条の５第２項に該当する場合又は建築物</t>
  </si>
  <si>
    <t>11)</t>
    <phoneticPr fontId="4"/>
  </si>
  <si>
    <t>ているときは、７欄の「チ」にその旨及び当該特例容積率の限度を記入してください。</t>
    <rPh sb="8" eb="9">
      <t>ラン</t>
    </rPh>
    <rPh sb="16" eb="17">
      <t>ムネ</t>
    </rPh>
    <rPh sb="17" eb="18">
      <t>オヨ</t>
    </rPh>
    <rPh sb="19" eb="21">
      <t>トウガイ</t>
    </rPh>
    <rPh sb="21" eb="23">
      <t>トクレイ</t>
    </rPh>
    <rPh sb="23" eb="25">
      <t>ヨウセキ</t>
    </rPh>
    <rPh sb="25" eb="26">
      <t>リツ</t>
    </rPh>
    <rPh sb="27" eb="29">
      <t>ゲンド</t>
    </rPh>
    <rPh sb="30" eb="32">
      <t>キニュウ</t>
    </rPh>
    <phoneticPr fontId="4"/>
  </si>
  <si>
    <t>建築物の敷地について、建築基準法第５７条の２第４項の規定により現に特例容積率の限度が公告され</t>
    <phoneticPr fontId="4"/>
  </si>
  <si>
    <t>10)</t>
    <phoneticPr fontId="4"/>
  </si>
  <si>
    <t>容積率を記入してください。</t>
  </si>
  <si>
    <t>る当該建築物の容積率又は同条第８項若しくは第１２項の規定が適用される場合における当該建築物の</t>
    <rPh sb="7" eb="9">
      <t>ヨウセキ</t>
    </rPh>
    <rPh sb="9" eb="10">
      <t>リツ</t>
    </rPh>
    <rPh sb="10" eb="11">
      <t>マタ</t>
    </rPh>
    <rPh sb="12" eb="13">
      <t>ドウ</t>
    </rPh>
    <rPh sb="13" eb="14">
      <t>ジョウ</t>
    </rPh>
    <rPh sb="14" eb="15">
      <t>ダイ</t>
    </rPh>
    <rPh sb="16" eb="17">
      <t>コウ</t>
    </rPh>
    <rPh sb="17" eb="18">
      <t>モ</t>
    </rPh>
    <rPh sb="21" eb="22">
      <t>ダイ</t>
    </rPh>
    <rPh sb="24" eb="25">
      <t>コウ</t>
    </rPh>
    <rPh sb="26" eb="28">
      <t>キテイ</t>
    </rPh>
    <rPh sb="29" eb="31">
      <t>テキヨウ</t>
    </rPh>
    <rPh sb="34" eb="36">
      <t>バアイ</t>
    </rPh>
    <rPh sb="40" eb="42">
      <t>トウガイ</t>
    </rPh>
    <rPh sb="42" eb="45">
      <t>ケンチクブツ</t>
    </rPh>
    <phoneticPr fontId="4"/>
  </si>
  <si>
    <t>１２項の規定が適用される場合においては、７欄の｢ヘ｣に、同条第７項又は第９項の規定に基づき定められ</t>
    <rPh sb="8" eb="9">
      <t>ヨウ</t>
    </rPh>
    <rPh sb="12" eb="14">
      <t>バアイ</t>
    </rPh>
    <rPh sb="21" eb="22">
      <t>ラン</t>
    </rPh>
    <rPh sb="28" eb="29">
      <t>ドウ</t>
    </rPh>
    <rPh sb="29" eb="30">
      <t>ジョウ</t>
    </rPh>
    <rPh sb="30" eb="31">
      <t>ダイ</t>
    </rPh>
    <rPh sb="32" eb="33">
      <t>コウ</t>
    </rPh>
    <rPh sb="33" eb="34">
      <t>マタ</t>
    </rPh>
    <rPh sb="35" eb="36">
      <t>ダイ</t>
    </rPh>
    <rPh sb="37" eb="38">
      <t>コウ</t>
    </rPh>
    <rPh sb="39" eb="41">
      <t>キテイ</t>
    </rPh>
    <rPh sb="42" eb="43">
      <t>モト</t>
    </rPh>
    <rPh sb="45" eb="46">
      <t>サダ</t>
    </rPh>
    <phoneticPr fontId="4"/>
  </si>
  <si>
    <t>建築物の敷地が、建築基準法第５２条第７項若しくは第９項に該当する場合又は同条第８項若しくは第</t>
  </si>
  <si>
    <t>9)</t>
    <phoneticPr fontId="4"/>
  </si>
  <si>
    <t>７欄の｢ホ｣（１）は、｢イ｣（１）の合計とし、｢ホ｣（２）は、｢イ｣（２）の合計とします。</t>
  </si>
  <si>
    <t>8)</t>
    <phoneticPr fontId="4"/>
  </si>
  <si>
    <t>位置の制限として定められた限度の線との間の部分を除いた敷地の面積を記入してください。</t>
    <rPh sb="4" eb="5">
      <t>キリ</t>
    </rPh>
    <rPh sb="8" eb="9">
      <t>サダ</t>
    </rPh>
    <rPh sb="13" eb="15">
      <t>ゲンド</t>
    </rPh>
    <rPh sb="16" eb="17">
      <t>セン</t>
    </rPh>
    <rPh sb="19" eb="20">
      <t>アイダ</t>
    </rPh>
    <rPh sb="21" eb="23">
      <t>ブブン</t>
    </rPh>
    <rPh sb="24" eb="25">
      <t>ノゾ</t>
    </rPh>
    <rPh sb="27" eb="29">
      <t>シキチ</t>
    </rPh>
    <rPh sb="30" eb="32">
      <t>メンセキ</t>
    </rPh>
    <rPh sb="33" eb="35">
      <t>キニュウ</t>
    </rPh>
    <phoneticPr fontId="4"/>
  </si>
  <si>
    <t>で記入した敷地面積に対応する敷地の部分について、建築物の敷地のうち前面道路と壁面線又は壁面の</t>
    <rPh sb="1" eb="3">
      <t>キニュウ</t>
    </rPh>
    <rPh sb="5" eb="7">
      <t>シキチ</t>
    </rPh>
    <rPh sb="7" eb="9">
      <t>メンセキ</t>
    </rPh>
    <rPh sb="10" eb="12">
      <t>タイオウ</t>
    </rPh>
    <rPh sb="14" eb="16">
      <t>シキチ</t>
    </rPh>
    <rPh sb="17" eb="19">
      <t>ブブン</t>
    </rPh>
    <rPh sb="24" eb="27">
      <t>ケンチクブツ</t>
    </rPh>
    <rPh sb="28" eb="30">
      <t>シキチ</t>
    </rPh>
    <rPh sb="33" eb="35">
      <t>ゼンメン</t>
    </rPh>
    <rPh sb="35" eb="37">
      <t>ドウロ</t>
    </rPh>
    <rPh sb="38" eb="39">
      <t>カベ</t>
    </rPh>
    <rPh sb="39" eb="40">
      <t>メン</t>
    </rPh>
    <rPh sb="40" eb="41">
      <t>セン</t>
    </rPh>
    <rPh sb="41" eb="42">
      <t>マタ</t>
    </rPh>
    <rPh sb="43" eb="45">
      <t>ヘキメン</t>
    </rPh>
    <phoneticPr fontId="4"/>
  </si>
  <si>
    <t>６欄は、建築物の敷地が２ｍ以上接している道路のうち最も幅員の大きなものについて記入してください。</t>
  </si>
  <si>
    <t>区域、地域、地区又は街区を記入してください。</t>
    <rPh sb="13" eb="15">
      <t>キニュウ</t>
    </rPh>
    <phoneticPr fontId="4"/>
  </si>
  <si>
    <t>記入してください。なお、建築物の敷地が２以上の区域、地域、地区又は街区にわたる場合は、それぞれの</t>
    <rPh sb="0" eb="1">
      <t>キ</t>
    </rPh>
    <rPh sb="1" eb="2">
      <t>ニュウ</t>
    </rPh>
    <rPh sb="12" eb="15">
      <t>ケンチクブツ</t>
    </rPh>
    <rPh sb="16" eb="18">
      <t>シキチ</t>
    </rPh>
    <rPh sb="20" eb="22">
      <t>イジョウ</t>
    </rPh>
    <rPh sb="23" eb="25">
      <t>クイキ</t>
    </rPh>
    <rPh sb="26" eb="28">
      <t>チイキ</t>
    </rPh>
    <rPh sb="29" eb="31">
      <t>チク</t>
    </rPh>
    <rPh sb="31" eb="32">
      <t>マタ</t>
    </rPh>
    <rPh sb="33" eb="34">
      <t>マチ</t>
    </rPh>
    <rPh sb="34" eb="35">
      <t>ク</t>
    </rPh>
    <rPh sb="39" eb="41">
      <t>バアイ</t>
    </rPh>
    <phoneticPr fontId="4"/>
  </si>
  <si>
    <t>５欄は、建築物の敷地が存する３欄及び４欄に掲げる区域及び地域以外の区域、地域、地区又は街区を</t>
  </si>
  <si>
    <t>いて記入してください。</t>
    <rPh sb="2" eb="4">
      <t>キニュウ</t>
    </rPh>
    <phoneticPr fontId="4"/>
  </si>
  <si>
    <t>火地域又は指定のない区域のうち２以上の地域又は区域にわたるときは、それぞれの地域又は区域につ</t>
    <rPh sb="1" eb="3">
      <t>チイキ</t>
    </rPh>
    <rPh sb="3" eb="4">
      <t>マタ</t>
    </rPh>
    <rPh sb="5" eb="7">
      <t>シテイ</t>
    </rPh>
    <rPh sb="10" eb="12">
      <t>クイキ</t>
    </rPh>
    <rPh sb="16" eb="18">
      <t>イジョウ</t>
    </rPh>
    <rPh sb="19" eb="21">
      <t>チイキ</t>
    </rPh>
    <rPh sb="21" eb="22">
      <t>マタ</t>
    </rPh>
    <rPh sb="23" eb="25">
      <t>クイキ</t>
    </rPh>
    <rPh sb="38" eb="40">
      <t>チイキ</t>
    </rPh>
    <rPh sb="40" eb="41">
      <t>マタ</t>
    </rPh>
    <rPh sb="42" eb="44">
      <t>クイキ</t>
    </rPh>
    <phoneticPr fontId="4"/>
  </si>
  <si>
    <t>４欄は、該当するチェックボックスに｢レ｣マークを入れてください。なお、建築物の敷地が防火地域、準防</t>
  </si>
  <si>
    <t>する面積が大きい区域について記入してください。</t>
    <rPh sb="2" eb="4">
      <t>メンセキ</t>
    </rPh>
    <rPh sb="5" eb="6">
      <t>オオ</t>
    </rPh>
    <rPh sb="8" eb="10">
      <t>クイキ</t>
    </rPh>
    <rPh sb="14" eb="16">
      <t>キニュウ</t>
    </rPh>
    <phoneticPr fontId="4"/>
  </si>
  <si>
    <t>の過半の属する区域がない場合においては、都市計画区域又は準都市計画区域のうち、当該敷地の属</t>
    <rPh sb="1" eb="3">
      <t>カハン</t>
    </rPh>
    <rPh sb="4" eb="5">
      <t>ゾク</t>
    </rPh>
    <rPh sb="7" eb="9">
      <t>クイキ</t>
    </rPh>
    <rPh sb="12" eb="14">
      <t>バアイ</t>
    </rPh>
    <rPh sb="20" eb="22">
      <t>トシ</t>
    </rPh>
    <rPh sb="22" eb="24">
      <t>ケイカク</t>
    </rPh>
    <rPh sb="24" eb="26">
      <t>クイキ</t>
    </rPh>
    <rPh sb="26" eb="27">
      <t>マタ</t>
    </rPh>
    <rPh sb="28" eb="29">
      <t>ジュン</t>
    </rPh>
    <rPh sb="29" eb="31">
      <t>トシ</t>
    </rPh>
    <rPh sb="31" eb="33">
      <t>ケイカク</t>
    </rPh>
    <rPh sb="33" eb="35">
      <t>クイキ</t>
    </rPh>
    <rPh sb="39" eb="41">
      <t>トウガイ</t>
    </rPh>
    <rPh sb="41" eb="43">
      <t>シキチ</t>
    </rPh>
    <rPh sb="44" eb="45">
      <t>ゾク</t>
    </rPh>
    <phoneticPr fontId="4"/>
  </si>
  <si>
    <t>過半の属する区域について記入してください。なお、当該敷地が３の区域にわたる場合で、かつ、当該敷地</t>
    <rPh sb="0" eb="2">
      <t>カハン</t>
    </rPh>
    <rPh sb="3" eb="4">
      <t>ゾク</t>
    </rPh>
    <rPh sb="6" eb="8">
      <t>クイキ</t>
    </rPh>
    <rPh sb="12" eb="14">
      <t>キニュウ</t>
    </rPh>
    <rPh sb="24" eb="26">
      <t>トウガイ</t>
    </rPh>
    <rPh sb="26" eb="28">
      <t>シキチ</t>
    </rPh>
    <rPh sb="31" eb="33">
      <t>クイキ</t>
    </rPh>
    <rPh sb="37" eb="39">
      <t>バアイ</t>
    </rPh>
    <rPh sb="44" eb="46">
      <t>トウガイ</t>
    </rPh>
    <rPh sb="46" eb="48">
      <t>シキチ</t>
    </rPh>
    <phoneticPr fontId="4"/>
  </si>
  <si>
    <t>準都市計画区域又はこれらの区域以外の区域のうち２以上の区域にわたる場合においては、当該敷地の</t>
    <rPh sb="0" eb="1">
      <t>ジュン</t>
    </rPh>
    <rPh sb="1" eb="3">
      <t>トシ</t>
    </rPh>
    <rPh sb="3" eb="5">
      <t>ケイカク</t>
    </rPh>
    <rPh sb="5" eb="7">
      <t>クイキ</t>
    </rPh>
    <rPh sb="7" eb="8">
      <t>マタ</t>
    </rPh>
    <rPh sb="13" eb="15">
      <t>クイキ</t>
    </rPh>
    <rPh sb="15" eb="17">
      <t>イガイ</t>
    </rPh>
    <rPh sb="18" eb="20">
      <t>クイキ</t>
    </rPh>
    <rPh sb="24" eb="26">
      <t>イジョウ</t>
    </rPh>
    <rPh sb="27" eb="29">
      <t>クイキ</t>
    </rPh>
    <rPh sb="33" eb="35">
      <t>バアイ</t>
    </rPh>
    <rPh sb="41" eb="43">
      <t>トウガイ</t>
    </rPh>
    <rPh sb="43" eb="45">
      <t>シキチ</t>
    </rPh>
    <phoneticPr fontId="4"/>
  </si>
  <si>
    <t>３欄は、該当するチェックボックスに｢レ｣マークを入れてください。ただし、建築物の敷地が都市計画区域、</t>
    <phoneticPr fontId="4"/>
  </si>
  <si>
    <t>第三面関係</t>
    <rPh sb="0" eb="1">
      <t>ダイ</t>
    </rPh>
    <rPh sb="1" eb="3">
      <t>サンメン</t>
    </rPh>
    <rPh sb="3" eb="5">
      <t>カンケイ</t>
    </rPh>
    <phoneticPr fontId="4"/>
  </si>
  <si>
    <t>４．</t>
    <phoneticPr fontId="4"/>
  </si>
  <si>
    <t>について棟別にそれぞれ必要な事項を記入して添えてください。</t>
    <rPh sb="4" eb="5">
      <t>トウ</t>
    </rPh>
    <rPh sb="5" eb="6">
      <t>ベツ</t>
    </rPh>
    <rPh sb="11" eb="13">
      <t>ヒツヨウ</t>
    </rPh>
    <rPh sb="14" eb="16">
      <t>ジコウ</t>
    </rPh>
    <rPh sb="17" eb="19">
      <t>キニュウ</t>
    </rPh>
    <rPh sb="21" eb="22">
      <t>ソ</t>
    </rPh>
    <phoneticPr fontId="4"/>
  </si>
  <si>
    <t>６欄は、工事施行者が２以上のときは、代表となる工事施工者について記入し、別紙に他の工事施工者に</t>
  </si>
  <si>
    <t>届け出てください。</t>
    <rPh sb="0" eb="1">
      <t>トド</t>
    </rPh>
    <rPh sb="2" eb="3">
      <t>デ</t>
    </rPh>
    <phoneticPr fontId="4"/>
  </si>
  <si>
    <t>５欄及び６欄は、それぞれ工事監理者又は工事施工者が未定のときは、後で定まってから工事着手前に</t>
  </si>
  <si>
    <t>る者について記入し、所在地は、その者が勤務しているときは勤務先の所在地を、勤務していないときはそ</t>
    <rPh sb="1" eb="2">
      <t>モノ</t>
    </rPh>
    <rPh sb="6" eb="8">
      <t>キニュウ</t>
    </rPh>
    <rPh sb="10" eb="13">
      <t>ショザイチ</t>
    </rPh>
    <rPh sb="17" eb="18">
      <t>モノ</t>
    </rPh>
    <rPh sb="19" eb="21">
      <t>キンム</t>
    </rPh>
    <rPh sb="28" eb="30">
      <t>キンム</t>
    </rPh>
    <rPh sb="30" eb="31">
      <t>サキ</t>
    </rPh>
    <rPh sb="32" eb="35">
      <t>ショザイチ</t>
    </rPh>
    <rPh sb="37" eb="39">
      <t>キンム</t>
    </rPh>
    <phoneticPr fontId="4"/>
  </si>
  <si>
    <t>４欄は、建築士法第２０条第５項に規定する場合（設計に係る場合に限る。）に、同項に定める資格を有す</t>
  </si>
  <si>
    <t>記入欄が不足する場合には、別紙に必要な事項を記入して添えてください。</t>
  </si>
  <si>
    <t>る旨の表示をした者がいる場合は、該当するチェックボックスに「レ」マークを入れてください。</t>
    <rPh sb="3" eb="5">
      <t>ヒョウジ</t>
    </rPh>
    <rPh sb="8" eb="9">
      <t>モノ</t>
    </rPh>
    <rPh sb="12" eb="14">
      <t>バアイ</t>
    </rPh>
    <rPh sb="16" eb="18">
      <t>ガイトウ</t>
    </rPh>
    <rPh sb="36" eb="37">
      <t>イ</t>
    </rPh>
    <phoneticPr fontId="4"/>
  </si>
  <si>
    <t>監理者について記入してください。３欄の設計者のうち、構造設計一級建築士又は設備設計一級建築士であ</t>
    <rPh sb="1" eb="2">
      <t>リ</t>
    </rPh>
    <rPh sb="2" eb="3">
      <t>シャ</t>
    </rPh>
    <rPh sb="17" eb="18">
      <t>ラン</t>
    </rPh>
    <rPh sb="19" eb="22">
      <t>セッケイシャ</t>
    </rPh>
    <rPh sb="26" eb="28">
      <t>コウゾウ</t>
    </rPh>
    <rPh sb="28" eb="30">
      <t>セッケイ</t>
    </rPh>
    <rPh sb="30" eb="32">
      <t>イッキュウ</t>
    </rPh>
    <rPh sb="32" eb="35">
      <t>ケンチクシ</t>
    </rPh>
    <rPh sb="35" eb="36">
      <t>マタ</t>
    </rPh>
    <rPh sb="37" eb="39">
      <t>セツビ</t>
    </rPh>
    <rPh sb="39" eb="41">
      <t>セッケイ</t>
    </rPh>
    <rPh sb="41" eb="43">
      <t>イッキュウ</t>
    </rPh>
    <rPh sb="43" eb="46">
      <t>ケンチクシ</t>
    </rPh>
    <phoneticPr fontId="4"/>
  </si>
  <si>
    <t>者並びに申請に係る建築物に係る他のすべての設計者、建築設備の設計に関し意見を聴いた者及び工事</t>
    <rPh sb="0" eb="1">
      <t>シャ</t>
    </rPh>
    <rPh sb="7" eb="8">
      <t>カカ</t>
    </rPh>
    <rPh sb="9" eb="12">
      <t>ケンチクブツ</t>
    </rPh>
    <rPh sb="13" eb="14">
      <t>カカ</t>
    </rPh>
    <rPh sb="15" eb="16">
      <t>ホカ</t>
    </rPh>
    <rPh sb="21" eb="24">
      <t>セッケイシャ</t>
    </rPh>
    <rPh sb="25" eb="27">
      <t>ケンチク</t>
    </rPh>
    <rPh sb="27" eb="29">
      <t>セツビ</t>
    </rPh>
    <rPh sb="30" eb="32">
      <t>セッケイ</t>
    </rPh>
    <rPh sb="33" eb="34">
      <t>カン</t>
    </rPh>
    <rPh sb="35" eb="37">
      <t>イケン</t>
    </rPh>
    <rPh sb="38" eb="39">
      <t>キ</t>
    </rPh>
    <rPh sb="41" eb="42">
      <t>モノ</t>
    </rPh>
    <rPh sb="42" eb="43">
      <t>オヨ</t>
    </rPh>
    <rPh sb="44" eb="46">
      <t>コウジ</t>
    </rPh>
    <phoneticPr fontId="4"/>
  </si>
  <si>
    <t>３欄、４欄及び５欄は、それぞれ代表となる設計者、建築設備の設計に関し意見を聴いた者及び工事監理</t>
  </si>
  <si>
    <t>いて記入してください。</t>
    <phoneticPr fontId="4"/>
  </si>
  <si>
    <t>３欄の「ト」は、作成した又は建築士法第２０条の２第３項若しくは第２０条の３第３項の表示をした図書につ</t>
    <phoneticPr fontId="4"/>
  </si>
  <si>
    <t>4）</t>
    <phoneticPr fontId="4"/>
  </si>
  <si>
    <t>いてください。</t>
    <phoneticPr fontId="4"/>
  </si>
  <si>
    <t>書き、建築士事務所に属していないときは、所在地はそれぞれ代理者、設計者又は工事監理者の住所を書</t>
    <rPh sb="0" eb="1">
      <t>カ</t>
    </rPh>
    <rPh sb="3" eb="5">
      <t>ケンチク</t>
    </rPh>
    <rPh sb="5" eb="6">
      <t>シ</t>
    </rPh>
    <rPh sb="6" eb="8">
      <t>ジム</t>
    </rPh>
    <rPh sb="8" eb="9">
      <t>ショ</t>
    </rPh>
    <rPh sb="10" eb="11">
      <t>ゾク</t>
    </rPh>
    <rPh sb="20" eb="23">
      <t>ショザイチ</t>
    </rPh>
    <rPh sb="28" eb="30">
      <t>ダイリ</t>
    </rPh>
    <rPh sb="30" eb="31">
      <t>シャ</t>
    </rPh>
    <rPh sb="32" eb="35">
      <t>セッケイシャ</t>
    </rPh>
    <rPh sb="35" eb="36">
      <t>マタ</t>
    </rPh>
    <rPh sb="37" eb="39">
      <t>コウジ</t>
    </rPh>
    <rPh sb="39" eb="41">
      <t>カンリ</t>
    </rPh>
    <rPh sb="41" eb="42">
      <t>シャ</t>
    </rPh>
    <rPh sb="43" eb="45">
      <t>ジュウショ</t>
    </rPh>
    <rPh sb="46" eb="47">
      <t>カ</t>
    </rPh>
    <phoneticPr fontId="4"/>
  </si>
  <si>
    <t>２欄、３欄及び５欄は､代理者、設計者又は工事監理者が建築士事務所に属しているときは、その名称を</t>
    <phoneticPr fontId="4"/>
  </si>
  <si>
    <t>建築主からの委任を受けて申請を行う者がいる場合においては、２欄に記入してください。</t>
    <phoneticPr fontId="4"/>
  </si>
  <si>
    <t>ぞれ必要な事項を記入して添えてください。</t>
    <phoneticPr fontId="4"/>
  </si>
  <si>
    <t>建築主が２以上のときは、１欄は代表となる建築主について記入し、別紙に他の建築主についてそれ</t>
    <phoneticPr fontId="4"/>
  </si>
  <si>
    <t>第二面関係</t>
    <rPh sb="0" eb="1">
      <t>ダイ</t>
    </rPh>
    <rPh sb="1" eb="2">
      <t>ニ</t>
    </rPh>
    <rPh sb="2" eb="3">
      <t>イチメン</t>
    </rPh>
    <rPh sb="3" eb="5">
      <t>カンケイ</t>
    </rPh>
    <phoneticPr fontId="4"/>
  </si>
  <si>
    <t>３．</t>
    <phoneticPr fontId="4"/>
  </si>
  <si>
    <t>※印のある欄は記入しないでください。</t>
  </si>
  <si>
    <t>第一面関係</t>
    <rPh sb="0" eb="1">
      <t>ダイ</t>
    </rPh>
    <rPh sb="1" eb="3">
      <t>イチメン</t>
    </rPh>
    <rPh sb="3" eb="5">
      <t>カンケイ</t>
    </rPh>
    <phoneticPr fontId="4"/>
  </si>
  <si>
    <t>２．</t>
    <phoneticPr fontId="4"/>
  </si>
  <si>
    <t>数字は算用数字を、単位はメートル法を用いてください。</t>
    <phoneticPr fontId="4"/>
  </si>
  <si>
    <t>各面共通関係</t>
    <rPh sb="0" eb="2">
      <t>カクメン</t>
    </rPh>
    <rPh sb="2" eb="4">
      <t>キョウツウ</t>
    </rPh>
    <rPh sb="4" eb="6">
      <t>カンケイ</t>
    </rPh>
    <phoneticPr fontId="4"/>
  </si>
  <si>
    <t>１．</t>
    <phoneticPr fontId="4"/>
  </si>
  <si>
    <t>（注意）</t>
    <rPh sb="1" eb="3">
      <t>チュウイ</t>
    </rPh>
    <phoneticPr fontId="4"/>
  </si>
  <si>
    <t>⑫　ここに書き表せない事項で特に確認を受けようとする事項は、別紙に記載して添えてください。</t>
    <rPh sb="5" eb="6">
      <t>カ</t>
    </rPh>
    <rPh sb="7" eb="8">
      <t>アラワ</t>
    </rPh>
    <rPh sb="11" eb="13">
      <t>ジコウ</t>
    </rPh>
    <rPh sb="14" eb="15">
      <t>トク</t>
    </rPh>
    <rPh sb="16" eb="18">
      <t>カクニン</t>
    </rPh>
    <rPh sb="19" eb="20">
      <t>ウ</t>
    </rPh>
    <rPh sb="26" eb="28">
      <t>ジコウ</t>
    </rPh>
    <rPh sb="30" eb="32">
      <t>ベッシ</t>
    </rPh>
    <rPh sb="33" eb="35">
      <t>キサイ</t>
    </rPh>
    <rPh sb="37" eb="38">
      <t>ソ</t>
    </rPh>
    <phoneticPr fontId="4"/>
  </si>
  <si>
    <t>⑪　計画の変更申請の際は、１０欄に変更の概要について記入してください。</t>
    <rPh sb="2" eb="4">
      <t>ケイカク</t>
    </rPh>
    <rPh sb="5" eb="7">
      <t>ヘンコウ</t>
    </rPh>
    <rPh sb="7" eb="9">
      <t>シンセイ</t>
    </rPh>
    <rPh sb="10" eb="11">
      <t>サイ</t>
    </rPh>
    <rPh sb="15" eb="16">
      <t>ラン</t>
    </rPh>
    <rPh sb="17" eb="19">
      <t>ヘンコウ</t>
    </rPh>
    <rPh sb="20" eb="22">
      <t>ガイヨウ</t>
    </rPh>
    <rPh sb="26" eb="28">
      <t>キニュウ</t>
    </rPh>
    <phoneticPr fontId="4"/>
  </si>
  <si>
    <t>　この様式を別途提出する必要はありません。</t>
    <rPh sb="3" eb="5">
      <t>ヨウシキ</t>
    </rPh>
    <rPh sb="6" eb="8">
      <t>ベット</t>
    </rPh>
    <rPh sb="8" eb="10">
      <t>テイシュツ</t>
    </rPh>
    <rPh sb="12" eb="14">
      <t>ヒツヨウ</t>
    </rPh>
    <phoneticPr fontId="4"/>
  </si>
  <si>
    <t>⑩　建築物に関する確認申請と併せて申請する場合には、６欄に記載したものを第二号様式に追加添付すれば、</t>
    <rPh sb="2" eb="4">
      <t>ケンチク</t>
    </rPh>
    <rPh sb="4" eb="5">
      <t>ブツ</t>
    </rPh>
    <rPh sb="6" eb="7">
      <t>カン</t>
    </rPh>
    <rPh sb="9" eb="11">
      <t>カクニン</t>
    </rPh>
    <rPh sb="11" eb="13">
      <t>シンセイ</t>
    </rPh>
    <rPh sb="14" eb="15">
      <t>アワ</t>
    </rPh>
    <rPh sb="17" eb="19">
      <t>シンセイ</t>
    </rPh>
    <rPh sb="21" eb="23">
      <t>バアイ</t>
    </rPh>
    <rPh sb="27" eb="28">
      <t>ラン</t>
    </rPh>
    <rPh sb="29" eb="31">
      <t>キサイ</t>
    </rPh>
    <rPh sb="36" eb="39">
      <t>ダイニゴウ</t>
    </rPh>
    <rPh sb="39" eb="41">
      <t>ヨウシキ</t>
    </rPh>
    <rPh sb="42" eb="44">
      <t>ツイカ</t>
    </rPh>
    <rPh sb="44" eb="46">
      <t>テンプ</t>
    </rPh>
    <phoneticPr fontId="4"/>
  </si>
  <si>
    <t>　者が把握できる場合には、１０欄に記入してください。</t>
    <rPh sb="3" eb="5">
      <t>ハアク</t>
    </rPh>
    <rPh sb="8" eb="10">
      <t>バアイ</t>
    </rPh>
    <rPh sb="15" eb="16">
      <t>ラン</t>
    </rPh>
    <rPh sb="17" eb="19">
      <t>キニュウ</t>
    </rPh>
    <phoneticPr fontId="4"/>
  </si>
  <si>
    <t>⑨　申請に係る昇降機を設置する建築物又は工作物の確認済証番号、確認済証交付年月日及び確認済証交付</t>
    <rPh sb="2" eb="4">
      <t>シンセイ</t>
    </rPh>
    <rPh sb="5" eb="6">
      <t>カカ</t>
    </rPh>
    <rPh sb="7" eb="10">
      <t>ショウコウキ</t>
    </rPh>
    <rPh sb="11" eb="13">
      <t>セッチ</t>
    </rPh>
    <rPh sb="15" eb="17">
      <t>ケンチク</t>
    </rPh>
    <rPh sb="17" eb="18">
      <t>ブツ</t>
    </rPh>
    <rPh sb="18" eb="19">
      <t>マタ</t>
    </rPh>
    <rPh sb="20" eb="22">
      <t>コウサク</t>
    </rPh>
    <rPh sb="22" eb="23">
      <t>ブツ</t>
    </rPh>
    <rPh sb="24" eb="26">
      <t>カクニン</t>
    </rPh>
    <rPh sb="26" eb="27">
      <t>ス</t>
    </rPh>
    <rPh sb="27" eb="28">
      <t>ショウ</t>
    </rPh>
    <rPh sb="28" eb="30">
      <t>バンゴウ</t>
    </rPh>
    <rPh sb="31" eb="33">
      <t>カクニン</t>
    </rPh>
    <rPh sb="33" eb="34">
      <t>ス</t>
    </rPh>
    <rPh sb="34" eb="35">
      <t>ショウ</t>
    </rPh>
    <rPh sb="35" eb="37">
      <t>コウフ</t>
    </rPh>
    <rPh sb="37" eb="40">
      <t>ネンガッピ</t>
    </rPh>
    <rPh sb="40" eb="41">
      <t>オヨ</t>
    </rPh>
    <rPh sb="42" eb="44">
      <t>カクニン</t>
    </rPh>
    <rPh sb="44" eb="45">
      <t>ス</t>
    </rPh>
    <rPh sb="45" eb="46">
      <t>ショウ</t>
    </rPh>
    <rPh sb="46" eb="48">
      <t>コウフ</t>
    </rPh>
    <phoneticPr fontId="4"/>
  </si>
  <si>
    <t>　認証に係る型式部材等を有する場合は認証番号を記入してください。</t>
  </si>
  <si>
    <t>⑧　６欄の「ヘ」は、エスカレーター、小荷物専用昇降機の概要を、また、認証型式部材等製造者が製造した当該</t>
    <rPh sb="3" eb="4">
      <t>ラン</t>
    </rPh>
    <rPh sb="18" eb="19">
      <t>ショウ</t>
    </rPh>
    <rPh sb="19" eb="21">
      <t>ニモツ</t>
    </rPh>
    <rPh sb="21" eb="23">
      <t>センヨウ</t>
    </rPh>
    <rPh sb="23" eb="26">
      <t>ショウコウキ</t>
    </rPh>
    <rPh sb="27" eb="29">
      <t>ガイヨウ</t>
    </rPh>
    <rPh sb="34" eb="36">
      <t>ニンショウ</t>
    </rPh>
    <rPh sb="36" eb="38">
      <t>カタシキ</t>
    </rPh>
    <rPh sb="38" eb="40">
      <t>ブザイ</t>
    </rPh>
    <rPh sb="40" eb="41">
      <t>ナド</t>
    </rPh>
    <rPh sb="41" eb="44">
      <t>セイゾウシャ</t>
    </rPh>
    <rPh sb="45" eb="47">
      <t>セイゾウ</t>
    </rPh>
    <rPh sb="49" eb="51">
      <t>トウガイ</t>
    </rPh>
    <phoneticPr fontId="4"/>
  </si>
  <si>
    <t>　用」又は「自動車運搬用」の別を記入し、「ニ」は、乗用エレベーター及び寝台用エレベーターについてのみ記入</t>
    <phoneticPr fontId="4"/>
  </si>
  <si>
    <t>⑦　６欄の「イ」は、「エレベーター」、「エスカレーター」又は「小荷物専用昇降機」の別を、「ロ」は、「乗用」、「寝台</t>
    <rPh sb="3" eb="4">
      <t>ラン</t>
    </rPh>
    <rPh sb="28" eb="29">
      <t>マタ</t>
    </rPh>
    <rPh sb="31" eb="32">
      <t>ショウ</t>
    </rPh>
    <rPh sb="32" eb="34">
      <t>ニモツ</t>
    </rPh>
    <rPh sb="34" eb="36">
      <t>センヨウ</t>
    </rPh>
    <rPh sb="36" eb="39">
      <t>ショウコウキ</t>
    </rPh>
    <rPh sb="41" eb="42">
      <t>ベツ</t>
    </rPh>
    <rPh sb="50" eb="52">
      <t>ジョウヨウ</t>
    </rPh>
    <rPh sb="55" eb="57">
      <t>シンダイ</t>
    </rPh>
    <phoneticPr fontId="4"/>
  </si>
  <si>
    <t>　して添えてください。この際には、添付する図面にもその番号を明示してください。</t>
    <rPh sb="3" eb="4">
      <t>ソ</t>
    </rPh>
    <rPh sb="13" eb="14">
      <t>サイ</t>
    </rPh>
    <rPh sb="17" eb="19">
      <t>テンプ</t>
    </rPh>
    <rPh sb="21" eb="23">
      <t>ズメン</t>
    </rPh>
    <rPh sb="27" eb="29">
      <t>バンゴウ</t>
    </rPh>
    <rPh sb="30" eb="32">
      <t>メイジ</t>
    </rPh>
    <phoneticPr fontId="4"/>
  </si>
  <si>
    <t>　第二面には第１番目の昇降機について記入し、第２番目以降の昇降機については、別紙に必要な事項を記入</t>
    <rPh sb="11" eb="14">
      <t>ショウコウキ</t>
    </rPh>
    <rPh sb="18" eb="20">
      <t>キニュウ</t>
    </rPh>
    <rPh sb="22" eb="23">
      <t>ダイ</t>
    </rPh>
    <rPh sb="24" eb="26">
      <t>バンメ</t>
    </rPh>
    <rPh sb="26" eb="28">
      <t>イコウ</t>
    </rPh>
    <rPh sb="29" eb="32">
      <t>ショウコウキ</t>
    </rPh>
    <rPh sb="38" eb="40">
      <t>ベッシ</t>
    </rPh>
    <rPh sb="41" eb="43">
      <t>ヒツヨウ</t>
    </rPh>
    <rPh sb="44" eb="46">
      <t>ジコウ</t>
    </rPh>
    <rPh sb="47" eb="49">
      <t>キニュウ</t>
    </rPh>
    <phoneticPr fontId="4"/>
  </si>
  <si>
    <t>⑥　６欄は、複数の昇降機について同時に申請する場合には、申請する昇降機ごとに通し番号を付した上で、</t>
    <rPh sb="3" eb="4">
      <t>ラン</t>
    </rPh>
    <rPh sb="6" eb="8">
      <t>フクスウ</t>
    </rPh>
    <rPh sb="9" eb="12">
      <t>ショウコウキ</t>
    </rPh>
    <rPh sb="16" eb="18">
      <t>ドウジ</t>
    </rPh>
    <rPh sb="19" eb="21">
      <t>シンセイ</t>
    </rPh>
    <rPh sb="23" eb="25">
      <t>バアイ</t>
    </rPh>
    <rPh sb="28" eb="30">
      <t>シンセイ</t>
    </rPh>
    <rPh sb="32" eb="35">
      <t>ショウコウキ</t>
    </rPh>
    <rPh sb="38" eb="39">
      <t>トオ</t>
    </rPh>
    <rPh sb="40" eb="42">
      <t>バンゴウ</t>
    </rPh>
    <rPh sb="43" eb="44">
      <t>ツ</t>
    </rPh>
    <rPh sb="46" eb="47">
      <t>ウエ</t>
    </rPh>
    <phoneticPr fontId="4"/>
  </si>
  <si>
    <t>　着手前に届け出てください。</t>
    <phoneticPr fontId="4"/>
  </si>
  <si>
    <t>　ついてそれぞれ必要な事項を記入して添えてください。工事施工者が未定のときは、後で定まってから工事</t>
    <phoneticPr fontId="4"/>
  </si>
  <si>
    <t>⑤　４欄は、工事施工者が２以上のときは、代表となる工事施工者について記入し、別紙に他の工事施工者に</t>
    <rPh sb="3" eb="4">
      <t>ラン</t>
    </rPh>
    <rPh sb="6" eb="8">
      <t>コウジ</t>
    </rPh>
    <rPh sb="8" eb="10">
      <t>シコウ</t>
    </rPh>
    <rPh sb="10" eb="11">
      <t>シャ</t>
    </rPh>
    <rPh sb="13" eb="15">
      <t>イジョウ</t>
    </rPh>
    <rPh sb="20" eb="22">
      <t>ダイヒョウ</t>
    </rPh>
    <rPh sb="25" eb="27">
      <t>コウジ</t>
    </rPh>
    <rPh sb="27" eb="29">
      <t>シコウ</t>
    </rPh>
    <rPh sb="29" eb="30">
      <t>シャ</t>
    </rPh>
    <rPh sb="34" eb="36">
      <t>キニュウ</t>
    </rPh>
    <rPh sb="38" eb="40">
      <t>ベッシ</t>
    </rPh>
    <rPh sb="41" eb="42">
      <t>ホカ</t>
    </rPh>
    <rPh sb="43" eb="45">
      <t>コウジ</t>
    </rPh>
    <rPh sb="45" eb="47">
      <t>シコウ</t>
    </rPh>
    <rPh sb="47" eb="48">
      <t>シャ</t>
    </rPh>
    <phoneticPr fontId="4"/>
  </si>
  <si>
    <t>　記入欄が不足する場合には、別紙に必要な事項を記入して添えてください。</t>
    <rPh sb="3" eb="4">
      <t>ラン</t>
    </rPh>
    <rPh sb="5" eb="7">
      <t>フソク</t>
    </rPh>
    <rPh sb="9" eb="11">
      <t>バアイ</t>
    </rPh>
    <rPh sb="14" eb="16">
      <t>ベッシ</t>
    </rPh>
    <phoneticPr fontId="4"/>
  </si>
  <si>
    <t>④　３欄は、代表となる設計者並びに申請に係る昇降機に係る他のすべての設計者について記入してください。</t>
    <rPh sb="3" eb="4">
      <t>ラン</t>
    </rPh>
    <rPh sb="6" eb="8">
      <t>ダイヒョウ</t>
    </rPh>
    <rPh sb="14" eb="15">
      <t>ナラ</t>
    </rPh>
    <rPh sb="17" eb="19">
      <t>シンセイ</t>
    </rPh>
    <rPh sb="20" eb="21">
      <t>カカ</t>
    </rPh>
    <rPh sb="22" eb="25">
      <t>ショウコウキ</t>
    </rPh>
    <rPh sb="26" eb="27">
      <t>カカ</t>
    </rPh>
    <rPh sb="28" eb="29">
      <t>ホカ</t>
    </rPh>
    <rPh sb="34" eb="36">
      <t>セッケイ</t>
    </rPh>
    <rPh sb="36" eb="37">
      <t>シャ</t>
    </rPh>
    <rPh sb="41" eb="42">
      <t>キ</t>
    </rPh>
    <rPh sb="42" eb="43">
      <t>ニュウ</t>
    </rPh>
    <phoneticPr fontId="4"/>
  </si>
  <si>
    <t>　に属していないときは、所在地はそれぞれ代理者又は設計者の住所を書いてください。</t>
    <rPh sb="25" eb="27">
      <t>セッケイ</t>
    </rPh>
    <rPh sb="27" eb="28">
      <t>シャ</t>
    </rPh>
    <phoneticPr fontId="4"/>
  </si>
  <si>
    <t>③　２欄及び３欄は、代理者又は設計者が建築士事務所に属しているときは、その名称を書き、建築士事務所</t>
    <rPh sb="15" eb="18">
      <t>セッケイシャ</t>
    </rPh>
    <phoneticPr fontId="4"/>
  </si>
  <si>
    <t>②　設置者からの委任を受けて申請を行う者がいる場合においては、２欄に記入してください。</t>
    <phoneticPr fontId="4"/>
  </si>
  <si>
    <t>　必要な事項を記入して添えてください。</t>
    <phoneticPr fontId="4"/>
  </si>
  <si>
    <t>①　設置者が２以上のときは、１欄は代表となる設置者について記入し、別紙に他の設置者についてそれぞれ</t>
    <phoneticPr fontId="4"/>
  </si>
  <si>
    <t>第二面関係</t>
  </si>
  <si>
    <t>３．</t>
  </si>
  <si>
    <t>第一面関係</t>
  </si>
  <si>
    <t>２．</t>
  </si>
  <si>
    <t>数字は算用数字を、単位はメートル法を用いてください。</t>
  </si>
  <si>
    <t>各面共通関係</t>
  </si>
  <si>
    <t>１．</t>
  </si>
  <si>
    <r>
      <t>注記</t>
    </r>
    <r>
      <rPr>
        <sz val="14"/>
        <color indexed="63"/>
        <rFont val="ＭＳ Ｐゴシック"/>
        <family val="3"/>
        <charset val="128"/>
      </rPr>
      <t>（確認申請昇降機）</t>
    </r>
    <rPh sb="0" eb="2">
      <t>チュウキ</t>
    </rPh>
    <rPh sb="3" eb="5">
      <t>カクニン</t>
    </rPh>
    <rPh sb="5" eb="7">
      <t>シンセイ</t>
    </rPh>
    <rPh sb="7" eb="10">
      <t>ショウコウキ</t>
    </rPh>
    <phoneticPr fontId="4"/>
  </si>
  <si>
    <t>⑩　ここに書き表せない事項で特に確認を受けようとする事項は、別紙に記載して添えてください。</t>
    <rPh sb="5" eb="6">
      <t>カ</t>
    </rPh>
    <rPh sb="7" eb="8">
      <t>アラワ</t>
    </rPh>
    <rPh sb="11" eb="13">
      <t>ジコウ</t>
    </rPh>
    <rPh sb="14" eb="15">
      <t>トク</t>
    </rPh>
    <rPh sb="16" eb="18">
      <t>カクニン</t>
    </rPh>
    <rPh sb="19" eb="20">
      <t>ウ</t>
    </rPh>
    <rPh sb="26" eb="28">
      <t>ジコウ</t>
    </rPh>
    <rPh sb="30" eb="32">
      <t>ベッシ</t>
    </rPh>
    <rPh sb="33" eb="35">
      <t>キサイ</t>
    </rPh>
    <rPh sb="37" eb="38">
      <t>ソ</t>
    </rPh>
    <phoneticPr fontId="4"/>
  </si>
  <si>
    <t>⑨　計画の変更申請の際は、１０欄に変更の概要について記入してください。</t>
    <rPh sb="2" eb="4">
      <t>ケイカク</t>
    </rPh>
    <rPh sb="5" eb="7">
      <t>ヘンコウ</t>
    </rPh>
    <rPh sb="7" eb="9">
      <t>シンセイ</t>
    </rPh>
    <rPh sb="10" eb="11">
      <t>サイ</t>
    </rPh>
    <rPh sb="15" eb="16">
      <t>ラン</t>
    </rPh>
    <rPh sb="17" eb="19">
      <t>ヘンコウ</t>
    </rPh>
    <rPh sb="20" eb="22">
      <t>ガイヨウ</t>
    </rPh>
    <rPh sb="26" eb="28">
      <t>キニュウ</t>
    </rPh>
    <phoneticPr fontId="4"/>
  </si>
  <si>
    <t>⑧　建築物に関する確認申請と併せて申請する場合には、６欄に記載したものを第二号様式に追加添付すれば、</t>
    <rPh sb="2" eb="4">
      <t>ケンチク</t>
    </rPh>
    <rPh sb="4" eb="5">
      <t>ブツ</t>
    </rPh>
    <rPh sb="6" eb="7">
      <t>カン</t>
    </rPh>
    <rPh sb="9" eb="11">
      <t>カクニン</t>
    </rPh>
    <rPh sb="11" eb="13">
      <t>シンセイ</t>
    </rPh>
    <rPh sb="14" eb="15">
      <t>アワ</t>
    </rPh>
    <rPh sb="17" eb="19">
      <t>シンセイ</t>
    </rPh>
    <rPh sb="21" eb="23">
      <t>バアイ</t>
    </rPh>
    <rPh sb="27" eb="28">
      <t>ラン</t>
    </rPh>
    <rPh sb="29" eb="31">
      <t>キサイ</t>
    </rPh>
    <rPh sb="36" eb="39">
      <t>ダイニゴウ</t>
    </rPh>
    <rPh sb="39" eb="41">
      <t>ヨウシキ</t>
    </rPh>
    <rPh sb="42" eb="44">
      <t>ツイカ</t>
    </rPh>
    <rPh sb="44" eb="46">
      <t>テンプ</t>
    </rPh>
    <phoneticPr fontId="4"/>
  </si>
  <si>
    <t>　できる場合には、１０欄に記入してください。</t>
    <phoneticPr fontId="4"/>
  </si>
  <si>
    <t>⑦　申請に係る建築設備を設置する建築物の確認済証番号、確認済証交付年月日及び確認済証交付者が把握</t>
    <rPh sb="7" eb="9">
      <t>ケンチク</t>
    </rPh>
    <rPh sb="9" eb="11">
      <t>セツビ</t>
    </rPh>
    <phoneticPr fontId="4"/>
  </si>
  <si>
    <t>　れば、概要を記載する必要はありません。</t>
    <rPh sb="4" eb="6">
      <t>ガイヨウ</t>
    </rPh>
    <rPh sb="7" eb="9">
      <t>キサイ</t>
    </rPh>
    <rPh sb="11" eb="13">
      <t>ヒツヨウ</t>
    </rPh>
    <phoneticPr fontId="4"/>
  </si>
  <si>
    <t>⑥　認証型式部材等製造者が製造した当該認証に係る型式部材等を有する場合は、６欄に認証番号を記入す</t>
    <rPh sb="38" eb="39">
      <t>ラン</t>
    </rPh>
    <phoneticPr fontId="4"/>
  </si>
  <si>
    <t>　着手前に届け出てください。</t>
    <phoneticPr fontId="4"/>
  </si>
  <si>
    <t>　ついてそれぞれ必要な事項を記入して添えてください。工事施工者が未定のときは、後で定まってから工事</t>
    <phoneticPr fontId="4"/>
  </si>
  <si>
    <t>　い。記入欄が不足する場合には、別紙に必要な事項を記入して添えてください。</t>
    <rPh sb="5" eb="6">
      <t>ラン</t>
    </rPh>
    <rPh sb="7" eb="9">
      <t>フソク</t>
    </rPh>
    <rPh sb="11" eb="13">
      <t>バアイ</t>
    </rPh>
    <rPh sb="16" eb="18">
      <t>ベッシ</t>
    </rPh>
    <phoneticPr fontId="4"/>
  </si>
  <si>
    <t>④　３欄は、代表となる設計者並びに申請に係る建築設備に係る他のすべての設計者について記入してくださ</t>
    <rPh sb="3" eb="4">
      <t>ラン</t>
    </rPh>
    <rPh sb="6" eb="8">
      <t>ダイヒョウ</t>
    </rPh>
    <rPh sb="14" eb="15">
      <t>ナラ</t>
    </rPh>
    <rPh sb="17" eb="19">
      <t>シンセイ</t>
    </rPh>
    <rPh sb="20" eb="21">
      <t>カカ</t>
    </rPh>
    <rPh sb="22" eb="24">
      <t>ケンチク</t>
    </rPh>
    <rPh sb="24" eb="26">
      <t>セツビ</t>
    </rPh>
    <rPh sb="27" eb="28">
      <t>カカ</t>
    </rPh>
    <rPh sb="29" eb="30">
      <t>ホカ</t>
    </rPh>
    <rPh sb="35" eb="37">
      <t>セッケイ</t>
    </rPh>
    <rPh sb="37" eb="38">
      <t>シャ</t>
    </rPh>
    <rPh sb="42" eb="43">
      <t>キ</t>
    </rPh>
    <rPh sb="43" eb="44">
      <t>ニュウ</t>
    </rPh>
    <phoneticPr fontId="4"/>
  </si>
  <si>
    <t>②　設置者からの委任を受けて申請を行う者がいる場合においては、２欄に記入してください。</t>
    <phoneticPr fontId="4"/>
  </si>
  <si>
    <t>　必要な事項を記入して添えてください。</t>
    <phoneticPr fontId="4"/>
  </si>
  <si>
    <t>①　設置者が２以上のときは、１欄は代表となる設置者について記入し、別紙に他の設置者についてそれぞれ</t>
    <phoneticPr fontId="4"/>
  </si>
  <si>
    <r>
      <t>注記</t>
    </r>
    <r>
      <rPr>
        <sz val="14"/>
        <color indexed="63"/>
        <rFont val="ＭＳ Ｐゴシック"/>
        <family val="3"/>
        <charset val="128"/>
      </rPr>
      <t>（確認申請昇降機以外）</t>
    </r>
    <rPh sb="0" eb="2">
      <t>チュウキ</t>
    </rPh>
    <rPh sb="3" eb="5">
      <t>カクニン</t>
    </rPh>
    <rPh sb="5" eb="7">
      <t>シンセイ</t>
    </rPh>
    <rPh sb="7" eb="10">
      <t>ショウコウキ</t>
    </rPh>
    <rPh sb="10" eb="12">
      <t>イガイ</t>
    </rPh>
    <phoneticPr fontId="4"/>
  </si>
  <si>
    <t>⑮　ここに書き表せない事項で特に確認を受けようとする事項は、別紙に記載して添えてください。</t>
    <rPh sb="5" eb="6">
      <t>カ</t>
    </rPh>
    <rPh sb="7" eb="8">
      <t>アラワ</t>
    </rPh>
    <rPh sb="11" eb="13">
      <t>ジコウ</t>
    </rPh>
    <rPh sb="14" eb="15">
      <t>トク</t>
    </rPh>
    <rPh sb="16" eb="18">
      <t>カクニン</t>
    </rPh>
    <rPh sb="19" eb="20">
      <t>ウ</t>
    </rPh>
    <rPh sb="26" eb="28">
      <t>ジコウ</t>
    </rPh>
    <rPh sb="30" eb="32">
      <t>ベッシ</t>
    </rPh>
    <rPh sb="33" eb="35">
      <t>キサイ</t>
    </rPh>
    <rPh sb="37" eb="38">
      <t>ソ</t>
    </rPh>
    <phoneticPr fontId="4"/>
  </si>
  <si>
    <t>⑭　計画の変更申請の際は、１０欄に変更の概要について記入してください。</t>
    <rPh sb="2" eb="4">
      <t>ケイカク</t>
    </rPh>
    <rPh sb="5" eb="7">
      <t>ヘンコウ</t>
    </rPh>
    <rPh sb="7" eb="9">
      <t>シンセイ</t>
    </rPh>
    <rPh sb="10" eb="11">
      <t>サイ</t>
    </rPh>
    <rPh sb="15" eb="16">
      <t>ラン</t>
    </rPh>
    <rPh sb="17" eb="19">
      <t>ヘンコウ</t>
    </rPh>
    <rPh sb="20" eb="22">
      <t>ガイヨウ</t>
    </rPh>
    <rPh sb="26" eb="28">
      <t>キニュウ</t>
    </rPh>
    <phoneticPr fontId="4"/>
  </si>
  <si>
    <t>　紙に記載して添えてください。</t>
    <rPh sb="3" eb="5">
      <t>キサイ</t>
    </rPh>
    <rPh sb="7" eb="8">
      <t>ソ</t>
    </rPh>
    <phoneticPr fontId="4"/>
  </si>
  <si>
    <t>　場合を含む。）の適用を受けない規定並びに当該規定に適合しないこととなった時期及び理由を１０欄又は別</t>
    <rPh sb="4" eb="5">
      <t>フク</t>
    </rPh>
    <rPh sb="9" eb="11">
      <t>テキヨウ</t>
    </rPh>
    <rPh sb="12" eb="13">
      <t>ウ</t>
    </rPh>
    <rPh sb="16" eb="18">
      <t>キテイ</t>
    </rPh>
    <rPh sb="18" eb="19">
      <t>ナラ</t>
    </rPh>
    <rPh sb="21" eb="23">
      <t>トウガイ</t>
    </rPh>
    <rPh sb="23" eb="25">
      <t>キテイ</t>
    </rPh>
    <rPh sb="26" eb="28">
      <t>テキゴウ</t>
    </rPh>
    <rPh sb="37" eb="39">
      <t>ジキ</t>
    </rPh>
    <rPh sb="39" eb="40">
      <t>オヨ</t>
    </rPh>
    <rPh sb="41" eb="43">
      <t>リユウ</t>
    </rPh>
    <rPh sb="46" eb="47">
      <t>ラン</t>
    </rPh>
    <rPh sb="47" eb="48">
      <t>マタ</t>
    </rPh>
    <rPh sb="49" eb="50">
      <t>ベツ</t>
    </rPh>
    <phoneticPr fontId="4"/>
  </si>
  <si>
    <t>　においては、工事の完了後においても引き続き同法第３条第２項（同法第８６条の９項第１項において準用する</t>
    <rPh sb="7" eb="9">
      <t>コウジ</t>
    </rPh>
    <rPh sb="10" eb="12">
      <t>カンリョウ</t>
    </rPh>
    <rPh sb="12" eb="13">
      <t>ゴ</t>
    </rPh>
    <rPh sb="18" eb="19">
      <t>ヒ</t>
    </rPh>
    <rPh sb="20" eb="21">
      <t>ツヅ</t>
    </rPh>
    <rPh sb="22" eb="23">
      <t>ドウ</t>
    </rPh>
    <rPh sb="23" eb="24">
      <t>ホウ</t>
    </rPh>
    <rPh sb="24" eb="25">
      <t>ダイ</t>
    </rPh>
    <rPh sb="26" eb="27">
      <t>ジョウ</t>
    </rPh>
    <rPh sb="27" eb="28">
      <t>ダイ</t>
    </rPh>
    <rPh sb="29" eb="30">
      <t>コウ</t>
    </rPh>
    <rPh sb="31" eb="32">
      <t>ドウ</t>
    </rPh>
    <rPh sb="32" eb="33">
      <t>ホウ</t>
    </rPh>
    <rPh sb="33" eb="34">
      <t>ダイ</t>
    </rPh>
    <rPh sb="36" eb="37">
      <t>ジョウ</t>
    </rPh>
    <rPh sb="39" eb="40">
      <t>コウ</t>
    </rPh>
    <rPh sb="40" eb="41">
      <t>ダイ</t>
    </rPh>
    <rPh sb="42" eb="43">
      <t>コウ</t>
    </rPh>
    <rPh sb="47" eb="48">
      <t>ジュン</t>
    </rPh>
    <rPh sb="48" eb="49">
      <t>ヨウ</t>
    </rPh>
    <phoneticPr fontId="4"/>
  </si>
  <si>
    <t>⑬　建築基準法第８８条第１項において準用する同法第８６条の７第２項及び第３項の規定の適用を受ける場合</t>
    <rPh sb="2" eb="4">
      <t>ケンチク</t>
    </rPh>
    <rPh sb="4" eb="7">
      <t>キジュンホウ</t>
    </rPh>
    <rPh sb="7" eb="8">
      <t>ダイ</t>
    </rPh>
    <rPh sb="10" eb="11">
      <t>ジョウ</t>
    </rPh>
    <rPh sb="11" eb="12">
      <t>ダイ</t>
    </rPh>
    <rPh sb="13" eb="14">
      <t>コウ</t>
    </rPh>
    <rPh sb="18" eb="19">
      <t>ジュン</t>
    </rPh>
    <rPh sb="19" eb="20">
      <t>ヨウ</t>
    </rPh>
    <rPh sb="22" eb="24">
      <t>ドウホウ</t>
    </rPh>
    <rPh sb="24" eb="25">
      <t>ダイ</t>
    </rPh>
    <rPh sb="27" eb="28">
      <t>ジョウ</t>
    </rPh>
    <rPh sb="30" eb="31">
      <t>ダイ</t>
    </rPh>
    <rPh sb="32" eb="33">
      <t>コウ</t>
    </rPh>
    <rPh sb="33" eb="34">
      <t>オヨ</t>
    </rPh>
    <rPh sb="35" eb="36">
      <t>ダイ</t>
    </rPh>
    <rPh sb="37" eb="38">
      <t>コウ</t>
    </rPh>
    <rPh sb="39" eb="41">
      <t>キテイ</t>
    </rPh>
    <rPh sb="42" eb="44">
      <t>テキヨウ</t>
    </rPh>
    <rPh sb="45" eb="46">
      <t>ウ</t>
    </rPh>
    <rPh sb="48" eb="50">
      <t>バアイ</t>
    </rPh>
    <phoneticPr fontId="4"/>
  </si>
  <si>
    <t>⑫　建築物に関する確認申請と併せて申請する場合には、６欄に記載したものを第二号様式に追加添付すれば、</t>
    <rPh sb="2" eb="4">
      <t>ケンチク</t>
    </rPh>
    <rPh sb="4" eb="5">
      <t>ブツ</t>
    </rPh>
    <rPh sb="6" eb="7">
      <t>カン</t>
    </rPh>
    <rPh sb="9" eb="11">
      <t>カクニン</t>
    </rPh>
    <rPh sb="11" eb="13">
      <t>シンセイ</t>
    </rPh>
    <rPh sb="14" eb="15">
      <t>アワ</t>
    </rPh>
    <rPh sb="17" eb="19">
      <t>シンセイ</t>
    </rPh>
    <rPh sb="21" eb="23">
      <t>バアイ</t>
    </rPh>
    <rPh sb="27" eb="28">
      <t>ラン</t>
    </rPh>
    <rPh sb="29" eb="31">
      <t>キサイ</t>
    </rPh>
    <rPh sb="36" eb="37">
      <t>ダイ</t>
    </rPh>
    <rPh sb="37" eb="39">
      <t>ニゴウ</t>
    </rPh>
    <rPh sb="39" eb="41">
      <t>ヨウシキ</t>
    </rPh>
    <rPh sb="42" eb="44">
      <t>ツイカ</t>
    </rPh>
    <rPh sb="44" eb="46">
      <t>テンプ</t>
    </rPh>
    <phoneticPr fontId="4"/>
  </si>
  <si>
    <t>⑪　工作物の名称又は工事名が定まっているときは、１０欄に記入してください。</t>
    <rPh sb="2" eb="5">
      <t>コウサクブツ</t>
    </rPh>
    <rPh sb="6" eb="8">
      <t>メイショウ</t>
    </rPh>
    <rPh sb="8" eb="9">
      <t>マタ</t>
    </rPh>
    <rPh sb="10" eb="12">
      <t>コウジ</t>
    </rPh>
    <rPh sb="12" eb="13">
      <t>メイ</t>
    </rPh>
    <rPh sb="14" eb="15">
      <t>サダ</t>
    </rPh>
    <rPh sb="26" eb="27">
      <t>ラン</t>
    </rPh>
    <rPh sb="28" eb="30">
      <t>キニュウ</t>
    </rPh>
    <phoneticPr fontId="4"/>
  </si>
  <si>
    <t>　記入してください。</t>
    <rPh sb="1" eb="3">
      <t>キニュウ</t>
    </rPh>
    <phoneticPr fontId="4"/>
  </si>
  <si>
    <t>⑩　認証型式部材等製造者が製造した当該認証に係る型式部材等を有する場合は、６欄の「ホ」に認証番号を</t>
    <rPh sb="38" eb="39">
      <t>ラン</t>
    </rPh>
    <phoneticPr fontId="4"/>
  </si>
  <si>
    <t>　せて記入してください。</t>
    <phoneticPr fontId="4"/>
  </si>
  <si>
    <t>⑨　６欄の「二」は、該当するチェックボックスに｢レ｣マークを入れ、「その他」の場合は、具体的な工事種別を併</t>
    <rPh sb="3" eb="4">
      <t>ラン</t>
    </rPh>
    <rPh sb="6" eb="7">
      <t>ニ</t>
    </rPh>
    <rPh sb="10" eb="12">
      <t>ガイトウ</t>
    </rPh>
    <rPh sb="36" eb="37">
      <t>タ</t>
    </rPh>
    <rPh sb="39" eb="41">
      <t>バアイ</t>
    </rPh>
    <rPh sb="43" eb="46">
      <t>グタイテキ</t>
    </rPh>
    <rPh sb="47" eb="49">
      <t>コウジ</t>
    </rPh>
    <rPh sb="49" eb="51">
      <t>シュベツ</t>
    </rPh>
    <rPh sb="52" eb="53">
      <t>アワ</t>
    </rPh>
    <phoneticPr fontId="4"/>
  </si>
  <si>
    <t>　　　遊戯施設で原動機を使用するもの</t>
    <rPh sb="8" eb="11">
      <t>ゲンドウキ</t>
    </rPh>
    <rPh sb="12" eb="14">
      <t>シヨウ</t>
    </rPh>
    <phoneticPr fontId="4"/>
  </si>
  <si>
    <t>06370</t>
    <phoneticPr fontId="4"/>
  </si>
  <si>
    <t>　７．メリーゴーラウンド、観覧車、オクトパス、飛行塔その他これらに類する回転運動をする</t>
    <rPh sb="13" eb="16">
      <t>カンランシャ</t>
    </rPh>
    <rPh sb="23" eb="25">
      <t>ヒコウ</t>
    </rPh>
    <rPh sb="25" eb="26">
      <t>トウ</t>
    </rPh>
    <rPh sb="28" eb="29">
      <t>タ</t>
    </rPh>
    <rPh sb="33" eb="34">
      <t>ルイ</t>
    </rPh>
    <rPh sb="36" eb="38">
      <t>カイテン</t>
    </rPh>
    <rPh sb="38" eb="40">
      <t>ウンドウ</t>
    </rPh>
    <phoneticPr fontId="4"/>
  </si>
  <si>
    <t>06360</t>
    <phoneticPr fontId="4"/>
  </si>
  <si>
    <t>　６．ウォーターシュート、コースターその他これに類する高架の遊戯施設</t>
    <rPh sb="20" eb="21">
      <t>タ</t>
    </rPh>
    <rPh sb="24" eb="25">
      <t>ルイ</t>
    </rPh>
    <rPh sb="27" eb="29">
      <t>コウカ</t>
    </rPh>
    <rPh sb="30" eb="32">
      <t>ユウギ</t>
    </rPh>
    <rPh sb="32" eb="34">
      <t>シセツ</t>
    </rPh>
    <phoneticPr fontId="4"/>
  </si>
  <si>
    <t>06350</t>
    <phoneticPr fontId="4"/>
  </si>
  <si>
    <t>　５．擁壁</t>
    <rPh sb="3" eb="4">
      <t>ヨウ</t>
    </rPh>
    <rPh sb="4" eb="5">
      <t>カベ</t>
    </rPh>
    <phoneticPr fontId="4"/>
  </si>
  <si>
    <t>06340</t>
    <phoneticPr fontId="4"/>
  </si>
  <si>
    <t>　４．高架水槽、サイロ、物見塔その他これらに類するもの</t>
    <rPh sb="3" eb="5">
      <t>コウカ</t>
    </rPh>
    <rPh sb="5" eb="7">
      <t>スイソウ</t>
    </rPh>
    <rPh sb="12" eb="14">
      <t>モノミ</t>
    </rPh>
    <rPh sb="14" eb="15">
      <t>トウ</t>
    </rPh>
    <rPh sb="17" eb="18">
      <t>タ</t>
    </rPh>
    <rPh sb="22" eb="23">
      <t>ルイ</t>
    </rPh>
    <phoneticPr fontId="4"/>
  </si>
  <si>
    <t>06330</t>
    <phoneticPr fontId="4"/>
  </si>
  <si>
    <t>　３．広告塔、広告板、装飾塔、記念塔その他これらに類するもの</t>
    <rPh sb="3" eb="5">
      <t>コウコク</t>
    </rPh>
    <rPh sb="5" eb="6">
      <t>トウ</t>
    </rPh>
    <rPh sb="7" eb="9">
      <t>コウコク</t>
    </rPh>
    <rPh sb="9" eb="10">
      <t>イタ</t>
    </rPh>
    <rPh sb="11" eb="13">
      <t>ソウショク</t>
    </rPh>
    <rPh sb="13" eb="14">
      <t>トウ</t>
    </rPh>
    <rPh sb="15" eb="17">
      <t>キネン</t>
    </rPh>
    <rPh sb="17" eb="18">
      <t>トウ</t>
    </rPh>
    <rPh sb="20" eb="21">
      <t>タ</t>
    </rPh>
    <rPh sb="25" eb="26">
      <t>ルイ</t>
    </rPh>
    <phoneticPr fontId="4"/>
  </si>
  <si>
    <t>　　　電線路用並びに電気事業者及び卸供給事業者の保安通信設備用のものを除く。）</t>
    <rPh sb="7" eb="8">
      <t>ナラ</t>
    </rPh>
    <rPh sb="10" eb="12">
      <t>デンキ</t>
    </rPh>
    <rPh sb="12" eb="15">
      <t>ジギョウシャ</t>
    </rPh>
    <rPh sb="15" eb="16">
      <t>オヨ</t>
    </rPh>
    <rPh sb="17" eb="18">
      <t>オロシ</t>
    </rPh>
    <rPh sb="18" eb="20">
      <t>キョウキュウ</t>
    </rPh>
    <rPh sb="20" eb="23">
      <t>ジギョウシャ</t>
    </rPh>
    <rPh sb="24" eb="26">
      <t>ホアン</t>
    </rPh>
    <rPh sb="26" eb="28">
      <t>ツウシン</t>
    </rPh>
    <rPh sb="28" eb="30">
      <t>セツビ</t>
    </rPh>
    <rPh sb="30" eb="31">
      <t>ヨウ</t>
    </rPh>
    <rPh sb="35" eb="36">
      <t>ノゾ</t>
    </rPh>
    <phoneticPr fontId="4"/>
  </si>
  <si>
    <t>06320</t>
    <phoneticPr fontId="4"/>
  </si>
  <si>
    <t>　２．鉄筋コンクリート造の柱、鉄柱、木柱その他これらに類するもの（旗ざお並びに架空</t>
    <rPh sb="3" eb="5">
      <t>テッキン</t>
    </rPh>
    <rPh sb="11" eb="12">
      <t>ゾウ</t>
    </rPh>
    <rPh sb="13" eb="14">
      <t>ハシラ</t>
    </rPh>
    <rPh sb="15" eb="17">
      <t>テッチュウ</t>
    </rPh>
    <rPh sb="18" eb="19">
      <t>キ</t>
    </rPh>
    <rPh sb="19" eb="20">
      <t>ハシラ</t>
    </rPh>
    <rPh sb="22" eb="23">
      <t>タ</t>
    </rPh>
    <rPh sb="27" eb="28">
      <t>ルイ</t>
    </rPh>
    <rPh sb="33" eb="34">
      <t>ハタ</t>
    </rPh>
    <rPh sb="36" eb="37">
      <t>ナラ</t>
    </rPh>
    <rPh sb="39" eb="41">
      <t>カクウ</t>
    </rPh>
    <phoneticPr fontId="4"/>
  </si>
  <si>
    <t>06310</t>
    <phoneticPr fontId="4"/>
  </si>
  <si>
    <t>　１．煙突（支わく及び支線がある場合においては、これらを含み、ストーブの煙突を除く。）</t>
    <rPh sb="3" eb="5">
      <t>エントツ</t>
    </rPh>
    <rPh sb="6" eb="7">
      <t>シ</t>
    </rPh>
    <rPh sb="9" eb="10">
      <t>オヨ</t>
    </rPh>
    <rPh sb="11" eb="13">
      <t>シセン</t>
    </rPh>
    <rPh sb="16" eb="18">
      <t>バアイ</t>
    </rPh>
    <rPh sb="28" eb="29">
      <t>フク</t>
    </rPh>
    <rPh sb="36" eb="38">
      <t>エントツ</t>
    </rPh>
    <rPh sb="39" eb="40">
      <t>ノゾ</t>
    </rPh>
    <phoneticPr fontId="4"/>
  </si>
  <si>
    <t>記号</t>
    <rPh sb="0" eb="2">
      <t>キゴウ</t>
    </rPh>
    <phoneticPr fontId="4"/>
  </si>
  <si>
    <t>工作物の区分</t>
    <rPh sb="0" eb="2">
      <t>コウサク</t>
    </rPh>
    <rPh sb="2" eb="3">
      <t>ブツ</t>
    </rPh>
    <rPh sb="4" eb="6">
      <t>クブン</t>
    </rPh>
    <phoneticPr fontId="4"/>
  </si>
  <si>
    <t>　体的に書いてください。</t>
    <rPh sb="1" eb="2">
      <t>タイ</t>
    </rPh>
    <rPh sb="2" eb="3">
      <t>テキ</t>
    </rPh>
    <rPh sb="4" eb="5">
      <t>カ</t>
    </rPh>
    <phoneticPr fontId="4"/>
  </si>
  <si>
    <t>⑧　６欄の「イ」は、次の表の工作物の区分に従い対応する記号を記入した上で、工作物の種類をできるだけ具</t>
    <rPh sb="3" eb="4">
      <t>ラン</t>
    </rPh>
    <rPh sb="10" eb="11">
      <t>ツギ</t>
    </rPh>
    <rPh sb="12" eb="13">
      <t>ヒョウ</t>
    </rPh>
    <rPh sb="14" eb="17">
      <t>コウサクブツ</t>
    </rPh>
    <rPh sb="18" eb="20">
      <t>クブン</t>
    </rPh>
    <rPh sb="21" eb="22">
      <t>シタガ</t>
    </rPh>
    <rPh sb="23" eb="25">
      <t>タイオウ</t>
    </rPh>
    <rPh sb="27" eb="29">
      <t>キゴウ</t>
    </rPh>
    <rPh sb="30" eb="32">
      <t>キニュウ</t>
    </rPh>
    <rPh sb="34" eb="35">
      <t>ウエ</t>
    </rPh>
    <rPh sb="37" eb="39">
      <t>コウサク</t>
    </rPh>
    <rPh sb="39" eb="40">
      <t>ブツ</t>
    </rPh>
    <rPh sb="41" eb="43">
      <t>シュルイ</t>
    </rPh>
    <rPh sb="49" eb="50">
      <t>グ</t>
    </rPh>
    <phoneticPr fontId="4"/>
  </si>
  <si>
    <t>　第二面には第１番目の工作物について記入し、第２番目以降の工作物については、別紙に必要な事項を記入</t>
    <rPh sb="11" eb="13">
      <t>コウサク</t>
    </rPh>
    <rPh sb="13" eb="14">
      <t>ブツ</t>
    </rPh>
    <rPh sb="18" eb="20">
      <t>キニュウ</t>
    </rPh>
    <rPh sb="22" eb="23">
      <t>ダイ</t>
    </rPh>
    <rPh sb="24" eb="26">
      <t>バンメ</t>
    </rPh>
    <rPh sb="26" eb="28">
      <t>イコウ</t>
    </rPh>
    <rPh sb="29" eb="31">
      <t>コウサク</t>
    </rPh>
    <rPh sb="31" eb="32">
      <t>ブツ</t>
    </rPh>
    <rPh sb="38" eb="40">
      <t>ベッシ</t>
    </rPh>
    <rPh sb="41" eb="43">
      <t>ヒツヨウ</t>
    </rPh>
    <rPh sb="44" eb="46">
      <t>ジコウ</t>
    </rPh>
    <rPh sb="47" eb="49">
      <t>キニュウ</t>
    </rPh>
    <phoneticPr fontId="4"/>
  </si>
  <si>
    <t>⑦　６欄は、複数の工作物について同時に申請する場合には、申請する工作物ごとに通し番号を付した上で、</t>
    <rPh sb="3" eb="4">
      <t>ラン</t>
    </rPh>
    <rPh sb="6" eb="8">
      <t>フクスウ</t>
    </rPh>
    <rPh sb="9" eb="11">
      <t>コウサク</t>
    </rPh>
    <rPh sb="11" eb="12">
      <t>ブツ</t>
    </rPh>
    <rPh sb="16" eb="18">
      <t>ドウジ</t>
    </rPh>
    <rPh sb="19" eb="21">
      <t>シンセイ</t>
    </rPh>
    <rPh sb="32" eb="34">
      <t>コウサク</t>
    </rPh>
    <rPh sb="34" eb="35">
      <t>ブツ</t>
    </rPh>
    <phoneticPr fontId="4"/>
  </si>
  <si>
    <t>⑥　住居表示が定まっているときは、５欄の「ロ」に記入してください。</t>
    <rPh sb="2" eb="4">
      <t>ジュウキョ</t>
    </rPh>
    <rPh sb="4" eb="6">
      <t>ヒョウジ</t>
    </rPh>
    <rPh sb="7" eb="8">
      <t>サダ</t>
    </rPh>
    <rPh sb="18" eb="19">
      <t>ラン</t>
    </rPh>
    <rPh sb="24" eb="26">
      <t>キニュウ</t>
    </rPh>
    <phoneticPr fontId="4"/>
  </si>
  <si>
    <t>　着手前に届け出てください。</t>
    <phoneticPr fontId="4"/>
  </si>
  <si>
    <t>　ついてそれぞれ必要な事項を記入して添えてください。工事施工者が未定のときは、後で定まってから工事</t>
    <phoneticPr fontId="4"/>
  </si>
  <si>
    <t>④　３欄は、代表となる設計者及び申請に係る工作物に係る他のすべての設計者について記入してください。</t>
    <rPh sb="3" eb="4">
      <t>ラン</t>
    </rPh>
    <rPh sb="6" eb="8">
      <t>ダイヒョウ</t>
    </rPh>
    <rPh sb="14" eb="15">
      <t>オヨ</t>
    </rPh>
    <rPh sb="16" eb="18">
      <t>シンセイ</t>
    </rPh>
    <rPh sb="19" eb="20">
      <t>カカ</t>
    </rPh>
    <rPh sb="21" eb="24">
      <t>コウサクブツ</t>
    </rPh>
    <rPh sb="25" eb="26">
      <t>カカ</t>
    </rPh>
    <rPh sb="27" eb="28">
      <t>ホカ</t>
    </rPh>
    <rPh sb="33" eb="35">
      <t>セッケイ</t>
    </rPh>
    <rPh sb="35" eb="36">
      <t>シャ</t>
    </rPh>
    <rPh sb="40" eb="41">
      <t>キ</t>
    </rPh>
    <rPh sb="41" eb="42">
      <t>ニュウ</t>
    </rPh>
    <phoneticPr fontId="4"/>
  </si>
  <si>
    <t>②　築造主からの委任を受けて申請を行う者がいる場合においては、２欄に記入してください。</t>
    <rPh sb="2" eb="3">
      <t>チク</t>
    </rPh>
    <rPh sb="3" eb="4">
      <t>ゾウ</t>
    </rPh>
    <rPh sb="4" eb="5">
      <t>ヌシ</t>
    </rPh>
    <phoneticPr fontId="4"/>
  </si>
  <si>
    <t>　必要な事項を記入して添えてください。</t>
    <phoneticPr fontId="4"/>
  </si>
  <si>
    <t>①　築造主が２以上のときは、１欄は代表となる築造主について記入し、別紙に他の築造主についてそれぞれ</t>
    <rPh sb="2" eb="3">
      <t>チク</t>
    </rPh>
    <rPh sb="3" eb="4">
      <t>ゾウ</t>
    </rPh>
    <rPh sb="4" eb="5">
      <t>ヌシ</t>
    </rPh>
    <rPh sb="22" eb="23">
      <t>チク</t>
    </rPh>
    <rPh sb="23" eb="24">
      <t>ゾウ</t>
    </rPh>
    <rPh sb="24" eb="25">
      <t>ヌシ</t>
    </rPh>
    <rPh sb="38" eb="40">
      <t>チクゾウ</t>
    </rPh>
    <rPh sb="40" eb="41">
      <t>ヌシ</t>
    </rPh>
    <phoneticPr fontId="4"/>
  </si>
  <si>
    <r>
      <t>注記</t>
    </r>
    <r>
      <rPr>
        <sz val="14"/>
        <color indexed="63"/>
        <rFont val="ＭＳ Ｐゴシック"/>
        <family val="3"/>
        <charset val="128"/>
      </rPr>
      <t>（確認申請工作物１）</t>
    </r>
    <rPh sb="0" eb="2">
      <t>チュウキ</t>
    </rPh>
    <rPh sb="3" eb="5">
      <t>カクニン</t>
    </rPh>
    <rPh sb="5" eb="7">
      <t>シンセイ</t>
    </rPh>
    <rPh sb="7" eb="9">
      <t>コウサク</t>
    </rPh>
    <rPh sb="9" eb="10">
      <t>ブツ</t>
    </rPh>
    <phoneticPr fontId="4"/>
  </si>
  <si>
    <t>⑯　ここに書き表せない事項で特に確認を受けようとする事項は、別紙に記載して添えてください。</t>
    <rPh sb="5" eb="6">
      <t>カ</t>
    </rPh>
    <rPh sb="7" eb="8">
      <t>アラワ</t>
    </rPh>
    <rPh sb="11" eb="13">
      <t>ジコウ</t>
    </rPh>
    <rPh sb="14" eb="15">
      <t>トク</t>
    </rPh>
    <rPh sb="16" eb="18">
      <t>カクニン</t>
    </rPh>
    <rPh sb="19" eb="20">
      <t>ウ</t>
    </rPh>
    <rPh sb="26" eb="28">
      <t>ジコウ</t>
    </rPh>
    <rPh sb="30" eb="32">
      <t>ベッシ</t>
    </rPh>
    <rPh sb="33" eb="35">
      <t>キサイ</t>
    </rPh>
    <rPh sb="37" eb="38">
      <t>ソ</t>
    </rPh>
    <phoneticPr fontId="4"/>
  </si>
  <si>
    <t>⑮　計画の変更申請の際は、１１欄に変更の概要について記入してください。</t>
    <rPh sb="2" eb="4">
      <t>ケイカク</t>
    </rPh>
    <rPh sb="5" eb="7">
      <t>ヘンコウ</t>
    </rPh>
    <rPh sb="7" eb="9">
      <t>シンセイ</t>
    </rPh>
    <rPh sb="10" eb="11">
      <t>サイ</t>
    </rPh>
    <rPh sb="15" eb="16">
      <t>ラン</t>
    </rPh>
    <rPh sb="17" eb="19">
      <t>ヘンコウ</t>
    </rPh>
    <rPh sb="20" eb="22">
      <t>ガイヨウ</t>
    </rPh>
    <rPh sb="26" eb="28">
      <t>キニュウ</t>
    </rPh>
    <phoneticPr fontId="4"/>
  </si>
  <si>
    <t>　当該規定に適合しないこととなった時期及び理由を１１欄又は別紙に記載して添えてください。</t>
    <rPh sb="6" eb="8">
      <t>テキゴウ</t>
    </rPh>
    <rPh sb="17" eb="19">
      <t>ジキ</t>
    </rPh>
    <rPh sb="19" eb="20">
      <t>オヨ</t>
    </rPh>
    <rPh sb="21" eb="23">
      <t>リユウ</t>
    </rPh>
    <rPh sb="26" eb="27">
      <t>ラン</t>
    </rPh>
    <rPh sb="27" eb="28">
      <t>マタ</t>
    </rPh>
    <rPh sb="29" eb="31">
      <t>ベッシ</t>
    </rPh>
    <phoneticPr fontId="4"/>
  </si>
  <si>
    <t>　き同法第３条第２項（同法第８６条の９項第１項において準用する場合を含む。）の適用を受けない規定並びに</t>
    <rPh sb="4" eb="5">
      <t>ダイ</t>
    </rPh>
    <rPh sb="6" eb="7">
      <t>ジョウ</t>
    </rPh>
    <rPh sb="7" eb="8">
      <t>ダイ</t>
    </rPh>
    <rPh sb="9" eb="10">
      <t>コウ</t>
    </rPh>
    <rPh sb="11" eb="12">
      <t>ドウ</t>
    </rPh>
    <rPh sb="12" eb="13">
      <t>ホウ</t>
    </rPh>
    <rPh sb="13" eb="14">
      <t>ダイ</t>
    </rPh>
    <rPh sb="16" eb="17">
      <t>ジョウ</t>
    </rPh>
    <rPh sb="19" eb="20">
      <t>コウ</t>
    </rPh>
    <rPh sb="20" eb="21">
      <t>ダイ</t>
    </rPh>
    <rPh sb="22" eb="23">
      <t>コウ</t>
    </rPh>
    <rPh sb="27" eb="28">
      <t>ジュン</t>
    </rPh>
    <rPh sb="28" eb="29">
      <t>ヨウ</t>
    </rPh>
    <phoneticPr fontId="4"/>
  </si>
  <si>
    <t>　び同法第５１条に係る部分に限る。）の規定の適用を受ける場合においては、工事の完了後においても引き続</t>
    <rPh sb="2" eb="3">
      <t>ドウ</t>
    </rPh>
    <rPh sb="3" eb="4">
      <t>ホウ</t>
    </rPh>
    <rPh sb="4" eb="5">
      <t>ダイ</t>
    </rPh>
    <rPh sb="7" eb="8">
      <t>ジョウ</t>
    </rPh>
    <rPh sb="9" eb="10">
      <t>カカ</t>
    </rPh>
    <rPh sb="11" eb="13">
      <t>ブブン</t>
    </rPh>
    <rPh sb="14" eb="15">
      <t>カギ</t>
    </rPh>
    <rPh sb="19" eb="21">
      <t>キテイ</t>
    </rPh>
    <rPh sb="22" eb="24">
      <t>テキヨウ</t>
    </rPh>
    <rPh sb="25" eb="26">
      <t>ウ</t>
    </rPh>
    <rPh sb="28" eb="30">
      <t>バアイ</t>
    </rPh>
    <phoneticPr fontId="4"/>
  </si>
  <si>
    <t>⑬　工作物の名称又は工事名が定まっているときは、１１欄に記入してください。</t>
    <rPh sb="2" eb="5">
      <t>コウサクブツ</t>
    </rPh>
    <rPh sb="6" eb="8">
      <t>メイショウ</t>
    </rPh>
    <rPh sb="8" eb="9">
      <t>マタ</t>
    </rPh>
    <rPh sb="10" eb="12">
      <t>コウジ</t>
    </rPh>
    <rPh sb="12" eb="13">
      <t>メイ</t>
    </rPh>
    <rPh sb="14" eb="15">
      <t>サダ</t>
    </rPh>
    <rPh sb="26" eb="27">
      <t>ラン</t>
    </rPh>
    <rPh sb="28" eb="30">
      <t>キニュウ</t>
    </rPh>
    <phoneticPr fontId="4"/>
  </si>
  <si>
    <t>　受けた日付について記入してください。</t>
    <rPh sb="4" eb="6">
      <t>ヒヅケ</t>
    </rPh>
    <rPh sb="10" eb="12">
      <t>キニュウ</t>
    </rPh>
    <phoneticPr fontId="4"/>
  </si>
  <si>
    <t>⑫　１０欄は、工作物に関して許可を受けた場合には、根拠となる法令及び条項、当該許可等の番号、許可等を</t>
    <rPh sb="4" eb="5">
      <t>ラン</t>
    </rPh>
    <rPh sb="7" eb="10">
      <t>コウサクブツ</t>
    </rPh>
    <rPh sb="11" eb="12">
      <t>カン</t>
    </rPh>
    <rPh sb="14" eb="16">
      <t>キョカ</t>
    </rPh>
    <rPh sb="17" eb="18">
      <t>ウ</t>
    </rPh>
    <rPh sb="20" eb="22">
      <t>バアイ</t>
    </rPh>
    <rPh sb="25" eb="27">
      <t>コンキョ</t>
    </rPh>
    <rPh sb="30" eb="32">
      <t>ホウレイ</t>
    </rPh>
    <rPh sb="32" eb="33">
      <t>オヨ</t>
    </rPh>
    <rPh sb="34" eb="36">
      <t>ジョウコウ</t>
    </rPh>
    <rPh sb="37" eb="39">
      <t>トウガイ</t>
    </rPh>
    <rPh sb="39" eb="41">
      <t>キョカ</t>
    </rPh>
    <rPh sb="41" eb="42">
      <t>ナド</t>
    </rPh>
    <rPh sb="43" eb="45">
      <t>バンゴウ</t>
    </rPh>
    <rPh sb="46" eb="48">
      <t>キョカ</t>
    </rPh>
    <rPh sb="48" eb="49">
      <t>ナド</t>
    </rPh>
    <phoneticPr fontId="4"/>
  </si>
  <si>
    <t>　２）の用途に供する工作物については、原動機の出力の合計を６欄の「ヘ」に記入してください。</t>
    <rPh sb="4" eb="6">
      <t>ヨウト</t>
    </rPh>
    <rPh sb="7" eb="8">
      <t>トモ</t>
    </rPh>
    <rPh sb="10" eb="12">
      <t>コウサク</t>
    </rPh>
    <rPh sb="12" eb="13">
      <t>ブツ</t>
    </rPh>
    <rPh sb="19" eb="22">
      <t>ゲンドウキ</t>
    </rPh>
    <rPh sb="23" eb="25">
      <t>シュツリョク</t>
    </rPh>
    <rPh sb="26" eb="28">
      <t>ゴウケイ</t>
    </rPh>
    <rPh sb="30" eb="31">
      <t>ラン</t>
    </rPh>
    <rPh sb="36" eb="38">
      <t>キニュウ</t>
    </rPh>
    <phoneticPr fontId="4"/>
  </si>
  <si>
    <t>　て記入してください。</t>
    <phoneticPr fontId="4"/>
  </si>
  <si>
    <t>⑩　６欄の「ハ」は、該当するチェックボックスに｢レ｣マークを入れ、「その他」の場合は、具体的な工事種別を併せ</t>
    <rPh sb="3" eb="4">
      <t>ラン</t>
    </rPh>
    <rPh sb="10" eb="12">
      <t>ガイトウ</t>
    </rPh>
    <rPh sb="36" eb="37">
      <t>タ</t>
    </rPh>
    <rPh sb="39" eb="41">
      <t>バアイ</t>
    </rPh>
    <rPh sb="43" eb="46">
      <t>グタイテキ</t>
    </rPh>
    <rPh sb="47" eb="49">
      <t>コウジ</t>
    </rPh>
    <rPh sb="49" eb="51">
      <t>シュベツ</t>
    </rPh>
    <rPh sb="52" eb="53">
      <t>アワ</t>
    </rPh>
    <phoneticPr fontId="4"/>
  </si>
  <si>
    <t>⑨　６欄の「ロ」は、建築基準法施行令第１３８条第３項第３号に掲げる工作物について記入してください。</t>
    <rPh sb="3" eb="4">
      <t>ラン</t>
    </rPh>
    <rPh sb="10" eb="12">
      <t>ケンチク</t>
    </rPh>
    <rPh sb="12" eb="14">
      <t>キジュン</t>
    </rPh>
    <rPh sb="14" eb="15">
      <t>ホウ</t>
    </rPh>
    <rPh sb="15" eb="17">
      <t>シコウ</t>
    </rPh>
    <rPh sb="17" eb="18">
      <t>レイ</t>
    </rPh>
    <rPh sb="18" eb="19">
      <t>ダイ</t>
    </rPh>
    <rPh sb="22" eb="23">
      <t>ジョウ</t>
    </rPh>
    <rPh sb="23" eb="24">
      <t>ダイ</t>
    </rPh>
    <rPh sb="25" eb="26">
      <t>コウ</t>
    </rPh>
    <rPh sb="26" eb="27">
      <t>ダイ</t>
    </rPh>
    <rPh sb="28" eb="29">
      <t>ゴウ</t>
    </rPh>
    <rPh sb="30" eb="31">
      <t>カカ</t>
    </rPh>
    <rPh sb="33" eb="35">
      <t>コウサク</t>
    </rPh>
    <rPh sb="35" eb="36">
      <t>ブツ</t>
    </rPh>
    <rPh sb="40" eb="42">
      <t>キニュウ</t>
    </rPh>
    <phoneticPr fontId="4"/>
  </si>
  <si>
    <t>06460</t>
    <phoneticPr fontId="4"/>
  </si>
  <si>
    <t>　６．その他</t>
    <rPh sb="5" eb="6">
      <t>タ</t>
    </rPh>
    <phoneticPr fontId="4"/>
  </si>
  <si>
    <t>06450</t>
    <phoneticPr fontId="4"/>
  </si>
  <si>
    <t>　５．汚物処理場、ごみ焼却場その他の処理施設の用途に供するもの</t>
    <rPh sb="3" eb="5">
      <t>オブツ</t>
    </rPh>
    <rPh sb="5" eb="7">
      <t>ショリ</t>
    </rPh>
    <rPh sb="7" eb="8">
      <t>ジョウ</t>
    </rPh>
    <rPh sb="11" eb="13">
      <t>ショウキャク</t>
    </rPh>
    <rPh sb="13" eb="14">
      <t>ジョウ</t>
    </rPh>
    <rPh sb="16" eb="17">
      <t>タ</t>
    </rPh>
    <rPh sb="18" eb="20">
      <t>ショリ</t>
    </rPh>
    <rPh sb="20" eb="22">
      <t>シセツ</t>
    </rPh>
    <rPh sb="23" eb="25">
      <t>ヨウト</t>
    </rPh>
    <rPh sb="26" eb="27">
      <t>トモ</t>
    </rPh>
    <phoneticPr fontId="4"/>
  </si>
  <si>
    <t>06440</t>
    <phoneticPr fontId="4"/>
  </si>
  <si>
    <t>　４．昇降機、ウォーターシュート、飛行塔その他これに類するもの</t>
    <rPh sb="3" eb="6">
      <t>ショウコウキ</t>
    </rPh>
    <rPh sb="17" eb="19">
      <t>ヒコウ</t>
    </rPh>
    <rPh sb="19" eb="20">
      <t>トウ</t>
    </rPh>
    <rPh sb="22" eb="23">
      <t>タ</t>
    </rPh>
    <rPh sb="26" eb="27">
      <t>ルイ</t>
    </rPh>
    <phoneticPr fontId="4"/>
  </si>
  <si>
    <t>　　　を貯蔵するもの</t>
    <rPh sb="4" eb="6">
      <t>チョゾウ</t>
    </rPh>
    <phoneticPr fontId="4"/>
  </si>
  <si>
    <t>06430</t>
    <phoneticPr fontId="4"/>
  </si>
  <si>
    <t>　３．サイロその他これに類する工作物のうち飼料、肥料、セメントその他これらに類するもの</t>
    <rPh sb="8" eb="9">
      <t>タ</t>
    </rPh>
    <rPh sb="12" eb="13">
      <t>ルイ</t>
    </rPh>
    <rPh sb="15" eb="17">
      <t>コウサク</t>
    </rPh>
    <rPh sb="17" eb="18">
      <t>ブツ</t>
    </rPh>
    <rPh sb="21" eb="23">
      <t>シリョウ</t>
    </rPh>
    <rPh sb="24" eb="26">
      <t>ヒリョウ</t>
    </rPh>
    <rPh sb="33" eb="34">
      <t>タ</t>
    </rPh>
    <rPh sb="38" eb="39">
      <t>ルイ</t>
    </rPh>
    <phoneticPr fontId="4"/>
  </si>
  <si>
    <t>06420</t>
    <phoneticPr fontId="4"/>
  </si>
  <si>
    <t>　２．自動車車庫の用途に供するもの</t>
    <rPh sb="3" eb="5">
      <t>ジドウ</t>
    </rPh>
    <rPh sb="5" eb="6">
      <t>シャ</t>
    </rPh>
    <rPh sb="6" eb="8">
      <t>シャコ</t>
    </rPh>
    <rPh sb="9" eb="11">
      <t>ヨウト</t>
    </rPh>
    <rPh sb="12" eb="13">
      <t>トモ</t>
    </rPh>
    <phoneticPr fontId="4"/>
  </si>
  <si>
    <t>　　　ルタール、木タール、石油蒸留産物又はその残りかすを原料とする製造を行うもの</t>
    <rPh sb="13" eb="15">
      <t>セキユ</t>
    </rPh>
    <rPh sb="15" eb="17">
      <t>ジョウリュウ</t>
    </rPh>
    <rPh sb="17" eb="19">
      <t>サンブツ</t>
    </rPh>
    <rPh sb="19" eb="20">
      <t>マタ</t>
    </rPh>
    <rPh sb="23" eb="24">
      <t>ノコ</t>
    </rPh>
    <rPh sb="28" eb="30">
      <t>ゲンリョウ</t>
    </rPh>
    <rPh sb="33" eb="35">
      <t>セイゾウ</t>
    </rPh>
    <rPh sb="36" eb="37">
      <t>オコナ</t>
    </rPh>
    <phoneticPr fontId="4"/>
  </si>
  <si>
    <t>　　　で出力の合計が２．５キロワットを超える原動機を使用するもの及びアスファルト、コー</t>
    <rPh sb="4" eb="6">
      <t>シュツリョク</t>
    </rPh>
    <rPh sb="7" eb="9">
      <t>ゴウケイ</t>
    </rPh>
    <rPh sb="19" eb="20">
      <t>コ</t>
    </rPh>
    <rPh sb="22" eb="25">
      <t>ゲンドウキ</t>
    </rPh>
    <rPh sb="26" eb="28">
      <t>シヨウ</t>
    </rPh>
    <rPh sb="32" eb="33">
      <t>オヨ</t>
    </rPh>
    <phoneticPr fontId="4"/>
  </si>
  <si>
    <t>06410</t>
    <phoneticPr fontId="4"/>
  </si>
  <si>
    <t>　１．鉱物、岩石その他の粉砕で原動機を使用するもの、レディミクストコンクリートの製造等</t>
    <rPh sb="3" eb="5">
      <t>コウブツ</t>
    </rPh>
    <rPh sb="6" eb="8">
      <t>ガンセキ</t>
    </rPh>
    <rPh sb="10" eb="11">
      <t>タ</t>
    </rPh>
    <rPh sb="12" eb="13">
      <t>コナ</t>
    </rPh>
    <rPh sb="13" eb="14">
      <t>クダ</t>
    </rPh>
    <rPh sb="15" eb="18">
      <t>ゲンドウキ</t>
    </rPh>
    <rPh sb="19" eb="21">
      <t>シヨウ</t>
    </rPh>
    <rPh sb="40" eb="42">
      <t>セイゾウ</t>
    </rPh>
    <rPh sb="42" eb="43">
      <t>ナド</t>
    </rPh>
    <phoneticPr fontId="4"/>
  </si>
  <si>
    <t>工作物の用途の区分</t>
    <rPh sb="0" eb="2">
      <t>コウサク</t>
    </rPh>
    <rPh sb="2" eb="3">
      <t>ブツ</t>
    </rPh>
    <rPh sb="4" eb="6">
      <t>ヨウト</t>
    </rPh>
    <rPh sb="7" eb="9">
      <t>クブン</t>
    </rPh>
    <phoneticPr fontId="4"/>
  </si>
  <si>
    <t>　だけ具体的に書いてください。</t>
    <rPh sb="4" eb="5">
      <t>タイ</t>
    </rPh>
    <rPh sb="5" eb="6">
      <t>テキ</t>
    </rPh>
    <rPh sb="7" eb="8">
      <t>カ</t>
    </rPh>
    <phoneticPr fontId="4"/>
  </si>
  <si>
    <t>⑧　６欄の「イ」は、次の表の工作物の用途の区分に従い対応する記号を記入した上で、工作物の用途をできる</t>
    <rPh sb="3" eb="4">
      <t>ラン</t>
    </rPh>
    <rPh sb="10" eb="11">
      <t>ツギ</t>
    </rPh>
    <rPh sb="12" eb="13">
      <t>ヒョウ</t>
    </rPh>
    <rPh sb="14" eb="17">
      <t>コウサクブツ</t>
    </rPh>
    <rPh sb="18" eb="20">
      <t>ヨウト</t>
    </rPh>
    <rPh sb="21" eb="23">
      <t>クブン</t>
    </rPh>
    <rPh sb="24" eb="25">
      <t>シタガ</t>
    </rPh>
    <rPh sb="26" eb="28">
      <t>タイオウ</t>
    </rPh>
    <rPh sb="30" eb="32">
      <t>キゴウ</t>
    </rPh>
    <rPh sb="33" eb="35">
      <t>キニュウ</t>
    </rPh>
    <rPh sb="37" eb="38">
      <t>ウエ</t>
    </rPh>
    <rPh sb="40" eb="42">
      <t>コウサク</t>
    </rPh>
    <rPh sb="42" eb="43">
      <t>ブツ</t>
    </rPh>
    <rPh sb="44" eb="46">
      <t>ヨウト</t>
    </rPh>
    <phoneticPr fontId="4"/>
  </si>
  <si>
    <t>⑦　５欄の「ニ」は、都市再生特別地区の内外の別を記入してください。</t>
    <rPh sb="3" eb="4">
      <t>ラン</t>
    </rPh>
    <rPh sb="10" eb="12">
      <t>トシ</t>
    </rPh>
    <rPh sb="12" eb="14">
      <t>サイセイ</t>
    </rPh>
    <rPh sb="14" eb="16">
      <t>トクベツ</t>
    </rPh>
    <rPh sb="16" eb="18">
      <t>チク</t>
    </rPh>
    <rPh sb="19" eb="21">
      <t>ナイガイ</t>
    </rPh>
    <rPh sb="22" eb="23">
      <t>ベツ</t>
    </rPh>
    <rPh sb="24" eb="25">
      <t>キ</t>
    </rPh>
    <rPh sb="25" eb="26">
      <t>ニュウ</t>
    </rPh>
    <phoneticPr fontId="4"/>
  </si>
  <si>
    <t>数字は算用数字を、単位はメートル法を用いてください。</t>
    <phoneticPr fontId="4"/>
  </si>
  <si>
    <r>
      <t>注記</t>
    </r>
    <r>
      <rPr>
        <sz val="14"/>
        <color indexed="63"/>
        <rFont val="ＭＳ Ｐゴシック"/>
        <family val="3"/>
        <charset val="128"/>
      </rPr>
      <t>（確認申請工作物２）</t>
    </r>
    <rPh sb="0" eb="2">
      <t>チュウキ</t>
    </rPh>
    <rPh sb="3" eb="5">
      <t>カクニン</t>
    </rPh>
    <rPh sb="5" eb="7">
      <t>シンセイ</t>
    </rPh>
    <rPh sb="7" eb="10">
      <t>コウサクブツ</t>
    </rPh>
    <phoneticPr fontId="4"/>
  </si>
  <si>
    <t>　の別並びに敷地の接する道路の位置及び幅員を明示してください。</t>
    <phoneticPr fontId="4"/>
  </si>
  <si>
    <t>②　配置図には、縮尺、方位、敷地境界線、敷地内における建築物の位置、申請に係る建築物と他の建築物と</t>
    <rPh sb="2" eb="4">
      <t>ハイチ</t>
    </rPh>
    <rPh sb="4" eb="5">
      <t>ズ</t>
    </rPh>
    <rPh sb="8" eb="10">
      <t>シュクシャク</t>
    </rPh>
    <rPh sb="11" eb="13">
      <t>ホウイ</t>
    </rPh>
    <rPh sb="14" eb="16">
      <t>シキチ</t>
    </rPh>
    <rPh sb="16" eb="19">
      <t>キョウカイセン</t>
    </rPh>
    <rPh sb="20" eb="22">
      <t>シキチ</t>
    </rPh>
    <rPh sb="22" eb="23">
      <t>ナイ</t>
    </rPh>
    <rPh sb="27" eb="30">
      <t>ケンチクブツ</t>
    </rPh>
    <rPh sb="31" eb="33">
      <t>イチ</t>
    </rPh>
    <rPh sb="34" eb="36">
      <t>シンセイ</t>
    </rPh>
    <rPh sb="37" eb="38">
      <t>カカ</t>
    </rPh>
    <rPh sb="39" eb="42">
      <t>ケンチクブツ</t>
    </rPh>
    <rPh sb="43" eb="44">
      <t>タ</t>
    </rPh>
    <rPh sb="45" eb="48">
      <t>ケンチクブツ</t>
    </rPh>
    <phoneticPr fontId="4"/>
  </si>
  <si>
    <t>①　付近見取図には、方位、道路及び目標となる地物を明示してください。　</t>
    <rPh sb="2" eb="4">
      <t>フキン</t>
    </rPh>
    <rPh sb="4" eb="6">
      <t>ミト</t>
    </rPh>
    <rPh sb="6" eb="7">
      <t>ズ</t>
    </rPh>
    <rPh sb="10" eb="12">
      <t>ホウイ</t>
    </rPh>
    <rPh sb="13" eb="15">
      <t>ドウロ</t>
    </rPh>
    <rPh sb="15" eb="16">
      <t>オヨ</t>
    </rPh>
    <rPh sb="17" eb="19">
      <t>モクヒョウ</t>
    </rPh>
    <rPh sb="22" eb="23">
      <t>チ</t>
    </rPh>
    <rPh sb="23" eb="24">
      <t>モノ</t>
    </rPh>
    <rPh sb="25" eb="27">
      <t>メイジ</t>
    </rPh>
    <phoneticPr fontId="4"/>
  </si>
  <si>
    <t>第三面関係</t>
    <rPh sb="1" eb="2">
      <t>サン</t>
    </rPh>
    <phoneticPr fontId="4"/>
  </si>
  <si>
    <t>　着手前に届け出てください。この場合には、特定行政庁が届出のあった旨を明示した上で記入します。</t>
    <phoneticPr fontId="4"/>
  </si>
  <si>
    <t>②　第一面の５欄及び６欄は、それぞれ工事監理者又は工事施工者が未定のときは、後で定まってから工事</t>
    <rPh sb="2" eb="3">
      <t>ダイ</t>
    </rPh>
    <rPh sb="3" eb="5">
      <t>イチメン</t>
    </rPh>
    <rPh sb="7" eb="8">
      <t>ラン</t>
    </rPh>
    <rPh sb="8" eb="9">
      <t>オヨ</t>
    </rPh>
    <rPh sb="11" eb="12">
      <t>ラン</t>
    </rPh>
    <rPh sb="18" eb="20">
      <t>コウジ</t>
    </rPh>
    <rPh sb="20" eb="22">
      <t>カンリ</t>
    </rPh>
    <rPh sb="22" eb="23">
      <t>シャ</t>
    </rPh>
    <rPh sb="23" eb="24">
      <t>マタ</t>
    </rPh>
    <rPh sb="25" eb="27">
      <t>コウジ</t>
    </rPh>
    <rPh sb="27" eb="29">
      <t>シコウ</t>
    </rPh>
    <rPh sb="29" eb="30">
      <t>シャ</t>
    </rPh>
    <rPh sb="31" eb="33">
      <t>ミテイ</t>
    </rPh>
    <rPh sb="38" eb="39">
      <t>アト</t>
    </rPh>
    <rPh sb="40" eb="41">
      <t>サダ</t>
    </rPh>
    <rPh sb="46" eb="48">
      <t>コウジ</t>
    </rPh>
    <phoneticPr fontId="4"/>
  </si>
  <si>
    <t>　計画概要書（第一面）」及び「建築計画概要書（第二面）」と明示してください。</t>
    <rPh sb="3" eb="5">
      <t>ガイヨウ</t>
    </rPh>
    <rPh sb="5" eb="6">
      <t>ショ</t>
    </rPh>
    <phoneticPr fontId="4"/>
  </si>
  <si>
    <t>①　これらは第二号様式の第二面及び第三面の写しに代えることができます。この場合には、最上段に「建築</t>
    <rPh sb="6" eb="7">
      <t>ダイ</t>
    </rPh>
    <rPh sb="7" eb="8">
      <t>ニ</t>
    </rPh>
    <rPh sb="8" eb="9">
      <t>ゴウ</t>
    </rPh>
    <rPh sb="9" eb="11">
      <t>ヨウシキ</t>
    </rPh>
    <rPh sb="12" eb="13">
      <t>ダイ</t>
    </rPh>
    <rPh sb="13" eb="14">
      <t>ニ</t>
    </rPh>
    <rPh sb="14" eb="15">
      <t>メン</t>
    </rPh>
    <rPh sb="15" eb="16">
      <t>オヨ</t>
    </rPh>
    <rPh sb="17" eb="18">
      <t>ダイ</t>
    </rPh>
    <rPh sb="18" eb="20">
      <t>サンメン</t>
    </rPh>
    <rPh sb="21" eb="22">
      <t>ウツ</t>
    </rPh>
    <rPh sb="24" eb="25">
      <t>カ</t>
    </rPh>
    <rPh sb="37" eb="39">
      <t>バアイ</t>
    </rPh>
    <rPh sb="42" eb="44">
      <t>サイジョウ</t>
    </rPh>
    <rPh sb="44" eb="45">
      <t>ダン</t>
    </rPh>
    <rPh sb="47" eb="49">
      <t>ケンチク</t>
    </rPh>
    <phoneticPr fontId="4"/>
  </si>
  <si>
    <t>第一面関係及び第二面関係</t>
    <rPh sb="5" eb="6">
      <t>オヨ</t>
    </rPh>
    <rPh sb="7" eb="8">
      <t>ダイ</t>
    </rPh>
    <rPh sb="8" eb="9">
      <t>ニ</t>
    </rPh>
    <rPh sb="9" eb="10">
      <t>メン</t>
    </rPh>
    <rPh sb="10" eb="12">
      <t>カンケイ</t>
    </rPh>
    <phoneticPr fontId="4"/>
  </si>
  <si>
    <r>
      <t>注記</t>
    </r>
    <r>
      <rPr>
        <sz val="14"/>
        <color indexed="63"/>
        <rFont val="ＭＳ Ｐゴシック"/>
        <family val="3"/>
        <charset val="128"/>
      </rPr>
      <t>（建築計画概要書）</t>
    </r>
    <rPh sb="0" eb="2">
      <t>チュウキ</t>
    </rPh>
    <rPh sb="3" eb="5">
      <t>ケンチク</t>
    </rPh>
    <rPh sb="5" eb="7">
      <t>ケイカク</t>
    </rPh>
    <rPh sb="7" eb="9">
      <t>ガイヨウ</t>
    </rPh>
    <rPh sb="9" eb="10">
      <t>ショ</t>
    </rPh>
    <phoneticPr fontId="4"/>
  </si>
  <si>
    <t>　おいては、当該工作物と建築物との別を含む。）を明示してください。</t>
    <phoneticPr fontId="4"/>
  </si>
  <si>
    <t>　との別（申請に係る工作物が建築基準法施行令第１３８条第３項第２号ハからチまでに掲げるものである場合に</t>
    <rPh sb="5" eb="7">
      <t>シンセイ</t>
    </rPh>
    <rPh sb="8" eb="9">
      <t>カカ</t>
    </rPh>
    <rPh sb="10" eb="13">
      <t>コウサクブツ</t>
    </rPh>
    <rPh sb="14" eb="16">
      <t>ケンチク</t>
    </rPh>
    <rPh sb="16" eb="18">
      <t>キジュン</t>
    </rPh>
    <rPh sb="18" eb="19">
      <t>ホウ</t>
    </rPh>
    <rPh sb="19" eb="21">
      <t>シコウ</t>
    </rPh>
    <rPh sb="21" eb="22">
      <t>レイ</t>
    </rPh>
    <rPh sb="22" eb="23">
      <t>ダイ</t>
    </rPh>
    <rPh sb="26" eb="27">
      <t>ジョウ</t>
    </rPh>
    <rPh sb="27" eb="28">
      <t>ダイ</t>
    </rPh>
    <rPh sb="29" eb="30">
      <t>コウ</t>
    </rPh>
    <rPh sb="30" eb="31">
      <t>ダイ</t>
    </rPh>
    <rPh sb="32" eb="33">
      <t>ゴウ</t>
    </rPh>
    <rPh sb="40" eb="41">
      <t>カカ</t>
    </rPh>
    <rPh sb="48" eb="50">
      <t>バアイ</t>
    </rPh>
    <phoneticPr fontId="4"/>
  </si>
  <si>
    <t>②　配置図には、縮尺、方位、敷地境界線、敷地内における工作物の位置及び申請に係る工作物と他の工作物</t>
    <rPh sb="2" eb="4">
      <t>ハイチ</t>
    </rPh>
    <rPh sb="4" eb="5">
      <t>ズ</t>
    </rPh>
    <rPh sb="8" eb="10">
      <t>シュクシャク</t>
    </rPh>
    <rPh sb="11" eb="13">
      <t>ホウイ</t>
    </rPh>
    <rPh sb="14" eb="16">
      <t>シキチ</t>
    </rPh>
    <rPh sb="16" eb="19">
      <t>キョウカイセン</t>
    </rPh>
    <rPh sb="20" eb="22">
      <t>シキチ</t>
    </rPh>
    <rPh sb="22" eb="23">
      <t>ナイ</t>
    </rPh>
    <rPh sb="27" eb="30">
      <t>コウサクブツ</t>
    </rPh>
    <rPh sb="31" eb="33">
      <t>イチ</t>
    </rPh>
    <rPh sb="33" eb="34">
      <t>オヨ</t>
    </rPh>
    <rPh sb="35" eb="37">
      <t>シンセイ</t>
    </rPh>
    <rPh sb="38" eb="39">
      <t>カカ</t>
    </rPh>
    <rPh sb="40" eb="43">
      <t>コウサクブツ</t>
    </rPh>
    <rPh sb="44" eb="45">
      <t>タ</t>
    </rPh>
    <rPh sb="46" eb="48">
      <t>コウサク</t>
    </rPh>
    <rPh sb="48" eb="49">
      <t>ブツ</t>
    </rPh>
    <phoneticPr fontId="4"/>
  </si>
  <si>
    <t>第二面関係</t>
    <rPh sb="1" eb="2">
      <t>ニ</t>
    </rPh>
    <phoneticPr fontId="4"/>
  </si>
  <si>
    <t>　特定行政庁が届出のあった旨を明示した上で記入します。</t>
    <phoneticPr fontId="4"/>
  </si>
  <si>
    <t>②　４欄は、工事施工者が未定のときは、後で定まってから工事着手前に届け出てください。この場合には、</t>
    <rPh sb="3" eb="4">
      <t>ラン</t>
    </rPh>
    <rPh sb="6" eb="8">
      <t>コウジ</t>
    </rPh>
    <rPh sb="8" eb="10">
      <t>シコウ</t>
    </rPh>
    <rPh sb="10" eb="11">
      <t>シャ</t>
    </rPh>
    <rPh sb="12" eb="14">
      <t>ミテイ</t>
    </rPh>
    <rPh sb="19" eb="20">
      <t>アト</t>
    </rPh>
    <rPh sb="21" eb="22">
      <t>サダ</t>
    </rPh>
    <rPh sb="27" eb="29">
      <t>コウジ</t>
    </rPh>
    <phoneticPr fontId="4"/>
  </si>
  <si>
    <t>　書（第一面）」と明示してください。</t>
    <rPh sb="4" eb="5">
      <t>イチ</t>
    </rPh>
    <phoneticPr fontId="4"/>
  </si>
  <si>
    <t>①　これは第十一号様式の第二面の写しに代えることができます。この場合には、最上段に「築造計画概要</t>
    <rPh sb="5" eb="6">
      <t>ダイ</t>
    </rPh>
    <rPh sb="6" eb="7">
      <t>ジュウ</t>
    </rPh>
    <rPh sb="7" eb="8">
      <t>イチ</t>
    </rPh>
    <rPh sb="8" eb="9">
      <t>ゴウ</t>
    </rPh>
    <rPh sb="9" eb="11">
      <t>ヨウシキ</t>
    </rPh>
    <rPh sb="12" eb="13">
      <t>ダイ</t>
    </rPh>
    <rPh sb="13" eb="14">
      <t>ニ</t>
    </rPh>
    <rPh sb="14" eb="15">
      <t>メン</t>
    </rPh>
    <rPh sb="16" eb="17">
      <t>ウツ</t>
    </rPh>
    <rPh sb="19" eb="20">
      <t>カ</t>
    </rPh>
    <rPh sb="32" eb="34">
      <t>バアイ</t>
    </rPh>
    <rPh sb="37" eb="39">
      <t>サイジョウ</t>
    </rPh>
    <rPh sb="39" eb="40">
      <t>ダン</t>
    </rPh>
    <rPh sb="42" eb="44">
      <t>チクゾウ</t>
    </rPh>
    <phoneticPr fontId="4"/>
  </si>
  <si>
    <t>第一面関係</t>
    <phoneticPr fontId="4"/>
  </si>
  <si>
    <r>
      <t>注記</t>
    </r>
    <r>
      <rPr>
        <sz val="14"/>
        <color indexed="63"/>
        <rFont val="ＭＳ Ｐゴシック"/>
        <family val="3"/>
        <charset val="128"/>
      </rPr>
      <t>（築造計画概要書）</t>
    </r>
    <rPh sb="0" eb="2">
      <t>チュウキ</t>
    </rPh>
    <rPh sb="3" eb="5">
      <t>チクゾウ</t>
    </rPh>
    <rPh sb="5" eb="7">
      <t>ケイカク</t>
    </rPh>
    <rPh sb="7" eb="9">
      <t>ガイヨウ</t>
    </rPh>
    <rPh sb="9" eb="10">
      <t>ショ</t>
    </rPh>
    <phoneticPr fontId="4"/>
  </si>
  <si>
    <r>
      <t>注記</t>
    </r>
    <r>
      <rPr>
        <sz val="14"/>
        <color indexed="63"/>
        <rFont val="ＭＳ Ｐゴシック"/>
        <family val="3"/>
        <charset val="128"/>
      </rPr>
      <t>（計画変更建築物）</t>
    </r>
    <rPh sb="0" eb="2">
      <t>チュウキ</t>
    </rPh>
    <rPh sb="3" eb="5">
      <t>ケイカク</t>
    </rPh>
    <rPh sb="5" eb="7">
      <t>ヘンコウ</t>
    </rPh>
    <rPh sb="7" eb="9">
      <t>ケンチク</t>
    </rPh>
    <rPh sb="9" eb="10">
      <t>ブツ</t>
    </rPh>
    <phoneticPr fontId="4"/>
  </si>
  <si>
    <r>
      <t>注記</t>
    </r>
    <r>
      <rPr>
        <sz val="14"/>
        <color indexed="63"/>
        <rFont val="ＭＳ Ｐゴシック"/>
        <family val="3"/>
        <charset val="128"/>
      </rPr>
      <t>（計画変更昇降機）</t>
    </r>
    <rPh sb="0" eb="2">
      <t>チュウキ</t>
    </rPh>
    <rPh sb="3" eb="5">
      <t>ケイカク</t>
    </rPh>
    <rPh sb="5" eb="7">
      <t>ヘンコウ</t>
    </rPh>
    <rPh sb="7" eb="10">
      <t>ショウコウキ</t>
    </rPh>
    <phoneticPr fontId="4"/>
  </si>
  <si>
    <r>
      <t>注記</t>
    </r>
    <r>
      <rPr>
        <sz val="14"/>
        <color indexed="63"/>
        <rFont val="ＭＳ Ｐゴシック"/>
        <family val="3"/>
        <charset val="128"/>
      </rPr>
      <t>（計画変更昇降機以外）</t>
    </r>
    <rPh sb="0" eb="2">
      <t>チュウキ</t>
    </rPh>
    <rPh sb="3" eb="5">
      <t>ケイカク</t>
    </rPh>
    <rPh sb="5" eb="7">
      <t>ヘンコウ</t>
    </rPh>
    <rPh sb="7" eb="10">
      <t>ショウコウキ</t>
    </rPh>
    <rPh sb="10" eb="12">
      <t>イガイ</t>
    </rPh>
    <phoneticPr fontId="4"/>
  </si>
  <si>
    <r>
      <t>注記</t>
    </r>
    <r>
      <rPr>
        <sz val="14"/>
        <color indexed="63"/>
        <rFont val="ＭＳ Ｐゴシック"/>
        <family val="3"/>
        <charset val="128"/>
      </rPr>
      <t>（計画変更工作物１）</t>
    </r>
    <rPh sb="0" eb="2">
      <t>チュウキ</t>
    </rPh>
    <rPh sb="3" eb="5">
      <t>ケイカク</t>
    </rPh>
    <rPh sb="5" eb="7">
      <t>ヘンコウ</t>
    </rPh>
    <rPh sb="7" eb="9">
      <t>コウサク</t>
    </rPh>
    <rPh sb="9" eb="10">
      <t>ブツ</t>
    </rPh>
    <phoneticPr fontId="4"/>
  </si>
  <si>
    <r>
      <t>注記</t>
    </r>
    <r>
      <rPr>
        <sz val="14"/>
        <color indexed="63"/>
        <rFont val="ＭＳ Ｐゴシック"/>
        <family val="3"/>
        <charset val="128"/>
      </rPr>
      <t>（計画変更工作物２）</t>
    </r>
    <rPh sb="0" eb="2">
      <t>チュウキ</t>
    </rPh>
    <rPh sb="3" eb="5">
      <t>ケイカク</t>
    </rPh>
    <rPh sb="5" eb="7">
      <t>ヘンコウ</t>
    </rPh>
    <rPh sb="7" eb="9">
      <t>コウサク</t>
    </rPh>
    <rPh sb="9" eb="10">
      <t>ブツ</t>
    </rPh>
    <phoneticPr fontId="4"/>
  </si>
  <si>
    <t>この書類に記載すべき事項を含む報告書を別に添付すれば、この書類を別途提出する必要はありません。</t>
    <phoneticPr fontId="4"/>
  </si>
  <si>
    <t>⑪　１１欄は、申請建築物について変更後も建築物の計画が建築基準関係規定に適合することが明らかなこと</t>
    <rPh sb="16" eb="18">
      <t>ヘンコウ</t>
    </rPh>
    <rPh sb="18" eb="19">
      <t>ゴ</t>
    </rPh>
    <rPh sb="20" eb="23">
      <t>ケンチクブツ</t>
    </rPh>
    <rPh sb="24" eb="26">
      <t>ケイカク</t>
    </rPh>
    <rPh sb="27" eb="29">
      <t>ケンチク</t>
    </rPh>
    <rPh sb="29" eb="31">
      <t>キジュン</t>
    </rPh>
    <rPh sb="31" eb="33">
      <t>カンケイ</t>
    </rPh>
    <rPh sb="33" eb="35">
      <t>キテイ</t>
    </rPh>
    <rPh sb="36" eb="38">
      <t>テキゴウ</t>
    </rPh>
    <rPh sb="43" eb="44">
      <t>アキ</t>
    </rPh>
    <phoneticPr fontId="4"/>
  </si>
  <si>
    <t>ここに書き表されない事項で特に報告すべき事項は、備考欄又は別紙に記載して添えて下さい。</t>
    <phoneticPr fontId="4"/>
  </si>
  <si>
    <t>⑩</t>
  </si>
  <si>
    <t>入して下さい。また、不適の場合には建築主に対して行った報告の内容を記載して下さい。</t>
  </si>
  <si>
    <t>｢照合結果｣は、｢適｣・｢不適｣のいずれかを記入し、工事施工者が注意に従わなかった場合には、｢不適｣を記</t>
    <phoneticPr fontId="4"/>
  </si>
  <si>
    <t>⑨</t>
  </si>
  <si>
    <t>｢開口部｣は、防火設備の設置が義務付けられている部分、建築基準法第２８条第１項の規定の適用を受ける</t>
    <phoneticPr fontId="4"/>
  </si>
  <si>
    <t>⑧</t>
  </si>
  <si>
    <t>ついて記載してください。</t>
  </si>
  <si>
    <t>｢天井及び壁の室内に面する部分に係る仕上げ｣は、建築基準法第３５条の２の規定の適用を受ける部分に</t>
    <phoneticPr fontId="4"/>
  </si>
  <si>
    <t>⑦</t>
  </si>
  <si>
    <t>内装の仕上げの部分及び当該部分の面積について記載してください。</t>
  </si>
  <si>
    <t>行令第２０条の５第１項第３号に規定する内装の仕上げに用いる建築材料の種別並びに当該建築材料を用いる</t>
    <rPh sb="46" eb="47">
      <t>モチ</t>
    </rPh>
    <phoneticPr fontId="4"/>
  </si>
  <si>
    <t>「居室の内装の仕上げに用いる建築材料の種別及び当該建築材料を用いる部分の面積」は、建築基準法施</t>
    <phoneticPr fontId="4"/>
  </si>
  <si>
    <t>⑥</t>
  </si>
  <si>
    <t>ついて記載してください。</t>
    <phoneticPr fontId="4"/>
  </si>
  <si>
    <t>　</t>
    <phoneticPr fontId="4"/>
  </si>
  <si>
    <t>「特定天井に用いる材料の種類並びに当該特定天井の構造及び施工状況」は、建築基準法施行令第３９条</t>
    <phoneticPr fontId="4"/>
  </si>
  <si>
    <t>⑤</t>
  </si>
  <si>
    <t>｢試験等｣という。）を行った者、試験等に係るサンプル数及び試験等の結果について記載して下さい。</t>
  </si>
  <si>
    <t>材料のうち、コンクリートについては、四週圧縮強度、塩化物量、アルカリ骨材反応等の試験又は検査（以下</t>
    <rPh sb="20" eb="22">
      <t>アッシュク</t>
    </rPh>
    <phoneticPr fontId="4"/>
  </si>
  <si>
    <t>④</t>
    <phoneticPr fontId="4"/>
  </si>
  <si>
    <t>載してください。</t>
  </si>
  <si>
    <t>いては、当該部分に係る検査を行った者の氏名及び資格並びに当該検査に係るサンプル数及びその結果を記</t>
  </si>
  <si>
    <t>接合状況のうち、鋼材等の金属材料の溶接又は圧接部分に係る内部欠陥の検査、強度検査等の確認につ</t>
    <phoneticPr fontId="4"/>
  </si>
  <si>
    <t>③</t>
  </si>
  <si>
    <t>申請建築物が複数の構造方法からなる場合には、それぞれの構造の部分ごとに記載してください。</t>
    <phoneticPr fontId="4"/>
  </si>
  <si>
    <t>②</t>
  </si>
  <si>
    <t>付すれば、その部分について記入する必要はありません。</t>
  </si>
  <si>
    <t>確認から直前の中間検査までの工事監理の状況についてこの書類に記載すべき事項を記載した書類を別に添</t>
  </si>
  <si>
    <t>認から直前の中間検査までの工事監理の状況について記入する必要はありません。また、それ以外の場合で、</t>
  </si>
  <si>
    <t>特定工程に係る工事までの工事監理の状況について記載してください。ただし、既に中間検査を受けたものに</t>
  </si>
  <si>
    <t>用を受けず,かつ,建築士法第３条から第３条の３までの規定に含まれないものを除く。以下同じ）に関する当該</t>
  </si>
  <si>
    <t>申請建築物（建築基準法第７条の５及び第６８条の２０第２項（建築物である認証型式部材等に限る。）の適</t>
    <phoneticPr fontId="4"/>
  </si>
  <si>
    <t>①</t>
  </si>
  <si>
    <t>第四面関係</t>
  </si>
  <si>
    <t>５．</t>
  </si>
  <si>
    <t>が確かめられた旨の図書を添えてください。</t>
  </si>
  <si>
    <t>１１欄は、申請建築物について変更後も建築物の計画が建築基準関係規定に適合することが明らかなこと</t>
    <rPh sb="14" eb="16">
      <t>ヘンコウ</t>
    </rPh>
    <rPh sb="16" eb="17">
      <t>ゴ</t>
    </rPh>
    <rPh sb="18" eb="21">
      <t>ケンチクブツ</t>
    </rPh>
    <rPh sb="22" eb="24">
      <t>ケイカク</t>
    </rPh>
    <rPh sb="25" eb="27">
      <t>ケンチク</t>
    </rPh>
    <rPh sb="27" eb="29">
      <t>キジュン</t>
    </rPh>
    <rPh sb="29" eb="31">
      <t>カンケイ</t>
    </rPh>
    <rPh sb="31" eb="33">
      <t>キテイ</t>
    </rPh>
    <rPh sb="34" eb="36">
      <t>テキゴウ</t>
    </rPh>
    <rPh sb="41" eb="42">
      <t>アキ</t>
    </rPh>
    <phoneticPr fontId="4"/>
  </si>
  <si>
    <t>⑪</t>
    <phoneticPr fontId="4"/>
  </si>
  <si>
    <t>必要はありません。</t>
  </si>
  <si>
    <t>変更の概要についてこの欄に記載すべき事項を記載した書類を別に添付すれば、その部分について記入する</t>
  </si>
  <si>
    <t>て記入する必要はありません。また、それ以外の場合で、確認から直前の中間検査までに生じた軽微な設計</t>
  </si>
  <si>
    <t>住宅評価センターに対して行う場合は、確認から直前の中間検査までに生じた軽微な設計変更の概要につい</t>
    <rPh sb="43" eb="45">
      <t>ガイヨウ</t>
    </rPh>
    <phoneticPr fontId="4"/>
  </si>
  <si>
    <t>１１欄は、既に中間検査を受けたものにあっては、この申請の直前の中間検査を申請した株式会社東日本</t>
    <phoneticPr fontId="4"/>
  </si>
  <si>
    <t>１１欄の｢ロ｣は、変更の内容、変更の理由等の概要を記入してください。</t>
    <phoneticPr fontId="4"/>
  </si>
  <si>
    <t>について、必要な事項を記入して添えてください。</t>
  </si>
  <si>
    <t>１１欄は、軽微な設計変更が２以上あるときは、その一について記入し、別紙にその他の軽微な設計変更</t>
    <phoneticPr fontId="4"/>
  </si>
  <si>
    <t>９欄及び１０欄は、記入欄が不足する場合には、別紙に必要な事項を記入して添えてください。</t>
    <phoneticPr fontId="4"/>
  </si>
  <si>
    <t>８欄の｢ハ｣は、検査対象となる部分の床面積に相当する面積を記入してください。</t>
    <phoneticPr fontId="4"/>
  </si>
  <si>
    <t>さい。</t>
  </si>
  <si>
    <t>３欄、４欄及び５欄は、計画変更の確認を受けている場合は直前の計画変更の確認について記載してくだ</t>
    <phoneticPr fontId="4"/>
  </si>
  <si>
    <t>番号を記載してください。</t>
  </si>
  <si>
    <t>２欄の｢ハ｣は、認証型式部材等製造者が製造をした当該認証に係る型式部材等を有する場合に、その認証</t>
    <phoneticPr fontId="4"/>
  </si>
  <si>
    <t>④</t>
  </si>
  <si>
    <t>２欄の｢ロ｣は、該当するチェックボックスに｢レ｣マークを入れてください。</t>
    <phoneticPr fontId="4"/>
  </si>
  <si>
    <t>数字を記入してください。</t>
  </si>
  <si>
    <t>２欄の｢イ｣は、建築物が建築基準法施行令第１０条各号に掲げる建築物に該当する場合に、当該各号の</t>
    <phoneticPr fontId="4"/>
  </si>
  <si>
    <t>住居表示がさだまっているときは、１欄の｢ロ｣に記入してください。</t>
    <phoneticPr fontId="4"/>
  </si>
  <si>
    <t>第三面関係</t>
  </si>
  <si>
    <t>４．</t>
  </si>
  <si>
    <t>建築物又は工作物の名称又は工事名が定まっているときは、７欄に記入してください。</t>
    <phoneticPr fontId="4"/>
  </si>
  <si>
    <t>いて棟別にそれぞれ必要な事項を記入して添えてください。</t>
    <rPh sb="2" eb="3">
      <t>トウ</t>
    </rPh>
    <rPh sb="3" eb="4">
      <t>ベツ</t>
    </rPh>
    <rPh sb="9" eb="11">
      <t>ヒツヨウ</t>
    </rPh>
    <rPh sb="12" eb="14">
      <t>ジコウ</t>
    </rPh>
    <rPh sb="15" eb="17">
      <t>キニュウ</t>
    </rPh>
    <rPh sb="19" eb="20">
      <t>ソ</t>
    </rPh>
    <phoneticPr fontId="4"/>
  </si>
  <si>
    <t>６欄は、工事施工者が２以上のときは、代表となる工事施工者について記入し、別紙に他の工事施工者につ</t>
    <rPh sb="1" eb="2">
      <t>ラン</t>
    </rPh>
    <rPh sb="4" eb="6">
      <t>コウジ</t>
    </rPh>
    <rPh sb="6" eb="8">
      <t>セコウ</t>
    </rPh>
    <rPh sb="8" eb="9">
      <t>シャ</t>
    </rPh>
    <rPh sb="11" eb="13">
      <t>イジョウ</t>
    </rPh>
    <rPh sb="18" eb="20">
      <t>ダイヒョウ</t>
    </rPh>
    <rPh sb="23" eb="25">
      <t>コウジ</t>
    </rPh>
    <rPh sb="25" eb="27">
      <t>セコウ</t>
    </rPh>
    <rPh sb="27" eb="28">
      <t>シャ</t>
    </rPh>
    <rPh sb="32" eb="34">
      <t>キニュウ</t>
    </rPh>
    <rPh sb="36" eb="38">
      <t>ベッシ</t>
    </rPh>
    <rPh sb="39" eb="40">
      <t>ホカ</t>
    </rPh>
    <rPh sb="41" eb="43">
      <t>コウジ</t>
    </rPh>
    <rPh sb="43" eb="45">
      <t>セコウ</t>
    </rPh>
    <rPh sb="45" eb="46">
      <t>シャ</t>
    </rPh>
    <phoneticPr fontId="4"/>
  </si>
  <si>
    <t>⑥</t>
    <phoneticPr fontId="4"/>
  </si>
  <si>
    <t>登録を受けている場合の当該登録番号を書いてください。</t>
    <rPh sb="0" eb="2">
      <t>トウロク</t>
    </rPh>
    <rPh sb="3" eb="4">
      <t>ウ</t>
    </rPh>
    <rPh sb="8" eb="10">
      <t>バアイ</t>
    </rPh>
    <rPh sb="11" eb="13">
      <t>トウガイ</t>
    </rPh>
    <rPh sb="13" eb="15">
      <t>トウロク</t>
    </rPh>
    <rPh sb="15" eb="17">
      <t>バンゴウ</t>
    </rPh>
    <rPh sb="18" eb="19">
      <t>カ</t>
    </rPh>
    <phoneticPr fontId="4"/>
  </si>
  <si>
    <t>者の住所を、登録番号は建築士法施行規則（昭和２５年建築省令第３８号）第１７条の３５第１項の規定による</t>
    <rPh sb="0" eb="1">
      <t>モノ</t>
    </rPh>
    <rPh sb="2" eb="4">
      <t>ジュウショ</t>
    </rPh>
    <rPh sb="6" eb="8">
      <t>トウロク</t>
    </rPh>
    <rPh sb="8" eb="10">
      <t>バンゴウ</t>
    </rPh>
    <rPh sb="11" eb="13">
      <t>ケンチク</t>
    </rPh>
    <rPh sb="13" eb="14">
      <t>シ</t>
    </rPh>
    <rPh sb="14" eb="15">
      <t>ホウ</t>
    </rPh>
    <rPh sb="15" eb="17">
      <t>シコウ</t>
    </rPh>
    <rPh sb="17" eb="19">
      <t>キソク</t>
    </rPh>
    <rPh sb="20" eb="22">
      <t>ショウワ</t>
    </rPh>
    <rPh sb="24" eb="25">
      <t>ネン</t>
    </rPh>
    <rPh sb="25" eb="27">
      <t>ケンチク</t>
    </rPh>
    <rPh sb="27" eb="28">
      <t>ショウ</t>
    </rPh>
    <rPh sb="28" eb="29">
      <t>レイ</t>
    </rPh>
    <rPh sb="29" eb="30">
      <t>ダイ</t>
    </rPh>
    <rPh sb="32" eb="33">
      <t>ゴウ</t>
    </rPh>
    <rPh sb="34" eb="35">
      <t>ダイ</t>
    </rPh>
    <rPh sb="37" eb="38">
      <t>ジョウ</t>
    </rPh>
    <rPh sb="41" eb="42">
      <t>ダイ</t>
    </rPh>
    <rPh sb="43" eb="44">
      <t>コウ</t>
    </rPh>
    <rPh sb="45" eb="47">
      <t>キテイ</t>
    </rPh>
    <phoneticPr fontId="4"/>
  </si>
  <si>
    <t>有する者について記入し、所在地は、その者が勤務しているときは勤務先の住所を、勤務していないときはその</t>
    <rPh sb="3" eb="4">
      <t>モノ</t>
    </rPh>
    <rPh sb="8" eb="9">
      <t>キ</t>
    </rPh>
    <rPh sb="9" eb="10">
      <t>ニュウ</t>
    </rPh>
    <rPh sb="12" eb="15">
      <t>ショザイチ</t>
    </rPh>
    <rPh sb="19" eb="20">
      <t>モノ</t>
    </rPh>
    <rPh sb="21" eb="23">
      <t>キンム</t>
    </rPh>
    <rPh sb="30" eb="32">
      <t>キンム</t>
    </rPh>
    <rPh sb="32" eb="33">
      <t>サキ</t>
    </rPh>
    <rPh sb="34" eb="36">
      <t>ジュウショ</t>
    </rPh>
    <rPh sb="38" eb="40">
      <t>キンム</t>
    </rPh>
    <phoneticPr fontId="4"/>
  </si>
  <si>
    <t>５欄は、建築士法第２０条第５項に規定する場合（工事監理に係る場合に限る。）に、同項に定める資格を</t>
    <rPh sb="1" eb="2">
      <t>ラン</t>
    </rPh>
    <rPh sb="4" eb="6">
      <t>ケンチク</t>
    </rPh>
    <rPh sb="6" eb="7">
      <t>シ</t>
    </rPh>
    <rPh sb="7" eb="8">
      <t>ホウ</t>
    </rPh>
    <rPh sb="8" eb="9">
      <t>ダイ</t>
    </rPh>
    <rPh sb="11" eb="12">
      <t>ジョウ</t>
    </rPh>
    <rPh sb="12" eb="13">
      <t>ダイ</t>
    </rPh>
    <rPh sb="14" eb="15">
      <t>コウ</t>
    </rPh>
    <rPh sb="16" eb="18">
      <t>キテイ</t>
    </rPh>
    <rPh sb="20" eb="22">
      <t>バアイ</t>
    </rPh>
    <rPh sb="28" eb="29">
      <t>カカ</t>
    </rPh>
    <rPh sb="30" eb="32">
      <t>バアイ</t>
    </rPh>
    <rPh sb="33" eb="34">
      <t>カギ</t>
    </rPh>
    <rPh sb="39" eb="40">
      <t>ドウ</t>
    </rPh>
    <rPh sb="40" eb="41">
      <t>コウ</t>
    </rPh>
    <rPh sb="42" eb="43">
      <t>サダ</t>
    </rPh>
    <rPh sb="45" eb="47">
      <t>シカク</t>
    </rPh>
    <phoneticPr fontId="4"/>
  </si>
  <si>
    <t>⑤</t>
    <phoneticPr fontId="4"/>
  </si>
  <si>
    <t>聴いた者について記入してください。記入欄が不足する場合には、別紙に必要な事項を記入して添えてください。</t>
    <rPh sb="3" eb="4">
      <t>モノ</t>
    </rPh>
    <rPh sb="8" eb="9">
      <t>キ</t>
    </rPh>
    <rPh sb="9" eb="10">
      <t>ニュウ</t>
    </rPh>
    <rPh sb="17" eb="18">
      <t>キ</t>
    </rPh>
    <rPh sb="18" eb="19">
      <t>ニュウ</t>
    </rPh>
    <rPh sb="19" eb="20">
      <t>ラン</t>
    </rPh>
    <rPh sb="21" eb="23">
      <t>フソク</t>
    </rPh>
    <rPh sb="25" eb="27">
      <t>バアイ</t>
    </rPh>
    <rPh sb="30" eb="32">
      <t>ベッシ</t>
    </rPh>
    <rPh sb="33" eb="35">
      <t>ヒツヨウ</t>
    </rPh>
    <rPh sb="36" eb="38">
      <t>ジコウ</t>
    </rPh>
    <rPh sb="39" eb="41">
      <t>キニュウ</t>
    </rPh>
    <rPh sb="43" eb="44">
      <t>ソ</t>
    </rPh>
    <phoneticPr fontId="4"/>
  </si>
  <si>
    <t>た者並びに申請に係る建築物に係る他のすべての設計者、工事監理者及び建築設備の工事監理に関し意見を</t>
    <rPh sb="1" eb="2">
      <t>モノ</t>
    </rPh>
    <rPh sb="2" eb="3">
      <t>ナラ</t>
    </rPh>
    <rPh sb="5" eb="7">
      <t>シンセイ</t>
    </rPh>
    <rPh sb="8" eb="9">
      <t>カカ</t>
    </rPh>
    <rPh sb="10" eb="13">
      <t>ケンチクブツ</t>
    </rPh>
    <rPh sb="14" eb="15">
      <t>カカ</t>
    </rPh>
    <rPh sb="16" eb="17">
      <t>ホカ</t>
    </rPh>
    <rPh sb="22" eb="25">
      <t>セッケイシャ</t>
    </rPh>
    <rPh sb="26" eb="28">
      <t>コウジ</t>
    </rPh>
    <rPh sb="28" eb="30">
      <t>カンリ</t>
    </rPh>
    <rPh sb="30" eb="31">
      <t>シャ</t>
    </rPh>
    <rPh sb="31" eb="32">
      <t>オヨ</t>
    </rPh>
    <rPh sb="33" eb="35">
      <t>ケンチク</t>
    </rPh>
    <rPh sb="35" eb="37">
      <t>セツビ</t>
    </rPh>
    <rPh sb="38" eb="40">
      <t>コウジ</t>
    </rPh>
    <rPh sb="40" eb="42">
      <t>カンリ</t>
    </rPh>
    <rPh sb="43" eb="44">
      <t>カン</t>
    </rPh>
    <rPh sb="45" eb="47">
      <t>イケン</t>
    </rPh>
    <phoneticPr fontId="4"/>
  </si>
  <si>
    <t>３欄、４欄及び５欄は、それぞれ代表となる設計者、工事監理者及び建築設備の工事監理に関し意見を聴い</t>
    <rPh sb="1" eb="2">
      <t>ラン</t>
    </rPh>
    <rPh sb="5" eb="6">
      <t>オヨ</t>
    </rPh>
    <rPh sb="8" eb="9">
      <t>ラン</t>
    </rPh>
    <rPh sb="15" eb="17">
      <t>ダイヒョウ</t>
    </rPh>
    <rPh sb="20" eb="23">
      <t>セッケイシャ</t>
    </rPh>
    <rPh sb="24" eb="26">
      <t>コウジ</t>
    </rPh>
    <rPh sb="26" eb="28">
      <t>カンリ</t>
    </rPh>
    <rPh sb="28" eb="29">
      <t>シャ</t>
    </rPh>
    <rPh sb="29" eb="30">
      <t>オヨ</t>
    </rPh>
    <rPh sb="31" eb="33">
      <t>ケンチク</t>
    </rPh>
    <rPh sb="33" eb="35">
      <t>セツビ</t>
    </rPh>
    <rPh sb="36" eb="38">
      <t>コウジ</t>
    </rPh>
    <rPh sb="38" eb="40">
      <t>カンリ</t>
    </rPh>
    <rPh sb="41" eb="42">
      <t>カン</t>
    </rPh>
    <rPh sb="43" eb="45">
      <t>イケン</t>
    </rPh>
    <rPh sb="46" eb="47">
      <t>キ</t>
    </rPh>
    <phoneticPr fontId="4"/>
  </si>
  <si>
    <t>てください。</t>
  </si>
  <si>
    <t>書き、建築士事務所に属していないときは、所在地はそれぞれ代理者、設計者又は工事監理者の住所を書い</t>
  </si>
  <si>
    <t>２欄、３欄及び５欄は、代理者、設計者又は工事監理者が建築士事務書所に属しているときは、その名称を</t>
    <phoneticPr fontId="4"/>
  </si>
  <si>
    <t>建築主、設置者又は築造主からの委任を受けて申請を行う者がいる場合は、２欄に記入してください。</t>
    <phoneticPr fontId="4"/>
  </si>
  <si>
    <t>し、別紙に他の建築主、設置者又は築造主についてそれぞれ必要な事項を記入して添えてください。</t>
  </si>
  <si>
    <t>建築主、設置者又は築造主が２以上のときは、１欄は代表となる建築主、設置者又は築造主について記入</t>
    <phoneticPr fontId="4"/>
  </si>
  <si>
    <t>※印のある欄は記入しないでください。</t>
    <phoneticPr fontId="4"/>
  </si>
  <si>
    <t>は、｢工作物（昇降機）｣のチェックボックスに｢レ｣マークを入れてください。</t>
  </si>
  <si>
    <t>建築基準法第８８条第１項に規定する工作物のうち同法施行令第１３８条第２項第１号に掲げるものにあって</t>
    <phoneticPr fontId="4"/>
  </si>
  <si>
    <t>｢検査を申請する建築物等｣の欄は、該当するチェックボックスに｢レ｣マークを入れてください。</t>
    <phoneticPr fontId="4"/>
  </si>
  <si>
    <t>　　（注意）</t>
  </si>
  <si>
    <r>
      <t xml:space="preserve">注記  </t>
    </r>
    <r>
      <rPr>
        <sz val="14"/>
        <color indexed="63"/>
        <rFont val="ＭＳ Ｐゴシック"/>
        <family val="3"/>
        <charset val="128"/>
      </rPr>
      <t>（中間検査）</t>
    </r>
    <rPh sb="0" eb="2">
      <t>チュウキ</t>
    </rPh>
    <rPh sb="5" eb="7">
      <t>チュウカン</t>
    </rPh>
    <rPh sb="7" eb="9">
      <t>ケンサ</t>
    </rPh>
    <phoneticPr fontId="4"/>
  </si>
  <si>
    <t>この書類に記載すべき事項を含む報告書を別に添付すれば、この書類を別途提出する必要はありません。</t>
  </si>
  <si>
    <t>⑪</t>
    <phoneticPr fontId="4"/>
  </si>
  <si>
    <t>その他ここに書き表されない事項で特に報告すべき事項は、備考欄又は別紙に記載して添えて下さい。</t>
  </si>
  <si>
    <t>消防法（昭和２３年法律第１８６号）第９条の２第１項に規定する住宅用防災機器の位置及び種類</t>
    <rPh sb="0" eb="3">
      <t>ショウボウホウ</t>
    </rPh>
    <rPh sb="4" eb="6">
      <t>ショウワ</t>
    </rPh>
    <rPh sb="8" eb="9">
      <t>ネン</t>
    </rPh>
    <rPh sb="9" eb="11">
      <t>ホウリツ</t>
    </rPh>
    <rPh sb="11" eb="12">
      <t>ダイ</t>
    </rPh>
    <rPh sb="15" eb="16">
      <t>ゴウ</t>
    </rPh>
    <rPh sb="17" eb="18">
      <t>ダイ</t>
    </rPh>
    <rPh sb="19" eb="20">
      <t>ジョウ</t>
    </rPh>
    <rPh sb="22" eb="23">
      <t>ダイ</t>
    </rPh>
    <rPh sb="24" eb="25">
      <t>コウ</t>
    </rPh>
    <rPh sb="26" eb="28">
      <t>キテイ</t>
    </rPh>
    <rPh sb="30" eb="33">
      <t>ジュウタクヨウ</t>
    </rPh>
    <rPh sb="33" eb="35">
      <t>ボウサイ</t>
    </rPh>
    <rPh sb="35" eb="37">
      <t>キキ</t>
    </rPh>
    <rPh sb="38" eb="40">
      <t>イチ</t>
    </rPh>
    <rPh sb="40" eb="41">
      <t>オヨ</t>
    </rPh>
    <rPh sb="42" eb="44">
      <t>シュルイ</t>
    </rPh>
    <phoneticPr fontId="4"/>
  </si>
  <si>
    <t>記入して下さい。また、不適の場合には建築主に対して行った報告の内容を記載して下さい。</t>
  </si>
  <si>
    <t>｢照合結果｣は、｢適｣・｢不適｣のいずれかを記入し、工事施工者が注意に従わなかった場合には、｢不適｣を</t>
  </si>
  <si>
    <t>⑨</t>
    <phoneticPr fontId="4"/>
  </si>
  <si>
    <t>る部分及び同法第３５条の適用を受ける部分について記載してください。</t>
    <rPh sb="3" eb="4">
      <t>オヨ</t>
    </rPh>
    <rPh sb="5" eb="6">
      <t>ドウ</t>
    </rPh>
    <rPh sb="6" eb="7">
      <t>ホウ</t>
    </rPh>
    <rPh sb="7" eb="8">
      <t>ダイ</t>
    </rPh>
    <rPh sb="10" eb="11">
      <t>ジョウ</t>
    </rPh>
    <rPh sb="12" eb="14">
      <t>テキヨウ</t>
    </rPh>
    <rPh sb="15" eb="16">
      <t>ウ</t>
    </rPh>
    <rPh sb="18" eb="20">
      <t>ブブン</t>
    </rPh>
    <phoneticPr fontId="4"/>
  </si>
  <si>
    <t>｢開口部｣は、防火設備の設置が義務付けられている部分、建築基準法第２８条第１項の規定の適用を受け</t>
  </si>
  <si>
    <t>｢天井及び壁の室内に面する部分に係る仕上げ｣は、建築基準法第３５条の２の規定の適用を受ける部分に</t>
  </si>
  <si>
    <t>る内装の仕上げの部分及び当該部分の面積について記載してください。</t>
  </si>
  <si>
    <t>「居室の内装の仕上げに用いる建築材料の種別及び当該建築材料を用いる部分の面積」は、建築基準法施</t>
  </si>
  <si>
    <t xml:space="preserve"> 「特定天井に用いる材料の種類並びに当該特定天井の構造及び施工状況」は、建築基準法施行令第３９条</t>
    <phoneticPr fontId="4"/>
  </si>
  <si>
    <t>接合状況のうち、鋼材等の金属材料の溶接又は圧接部分に係る内部欠陥の検査、強度検査等の確認につ</t>
  </si>
  <si>
    <t>申請建築物が複数の構造方法からなる場合には、それぞれの構造の部分ごとに記載してください。</t>
  </si>
  <si>
    <t>入する必要はありません。</t>
  </si>
  <si>
    <t>工事監理の状況についてこの書類に記載すべき事項を記載した書類を別に添付すれば、その部分について記</t>
  </si>
  <si>
    <t>監理の状況について記入する必要はありません。また、それ以外の場合で、確認から直前の中間検査までの</t>
    <rPh sb="3" eb="5">
      <t>ジョウキョウ</t>
    </rPh>
    <rPh sb="9" eb="11">
      <t>キニュウ</t>
    </rPh>
    <rPh sb="13" eb="15">
      <t>ヒツヨウ</t>
    </rPh>
    <rPh sb="27" eb="29">
      <t>イガイ</t>
    </rPh>
    <rPh sb="30" eb="32">
      <t>バアイ</t>
    </rPh>
    <rPh sb="34" eb="36">
      <t>カクニン</t>
    </rPh>
    <rPh sb="38" eb="40">
      <t>チョクゼン</t>
    </rPh>
    <rPh sb="41" eb="43">
      <t>チュウカン</t>
    </rPh>
    <rPh sb="43" eb="45">
      <t>ケンサ</t>
    </rPh>
    <phoneticPr fontId="4"/>
  </si>
  <si>
    <t>監理の状況について記載してください。ただし、特定工程に係る建築物にあっては、この申請を直前の中間検</t>
  </si>
  <si>
    <t>申請建築物（建築基準法第７条の５及び第６８条の２０第２項（建築物である認証型式部材等に限る。）の適</t>
  </si>
  <si>
    <t>の適用を受ける場合は、その根拠となる規定及び不適合の規定を１１欄又は別紙に記載して添えてください。</t>
    <rPh sb="1" eb="3">
      <t>テキヨウ</t>
    </rPh>
    <rPh sb="4" eb="5">
      <t>ウ</t>
    </rPh>
    <rPh sb="7" eb="9">
      <t>バアイ</t>
    </rPh>
    <rPh sb="13" eb="15">
      <t>コンキョ</t>
    </rPh>
    <rPh sb="18" eb="20">
      <t>キテイ</t>
    </rPh>
    <rPh sb="20" eb="21">
      <t>オヨ</t>
    </rPh>
    <rPh sb="22" eb="25">
      <t>フテキゴウ</t>
    </rPh>
    <rPh sb="26" eb="28">
      <t>キテイ</t>
    </rPh>
    <rPh sb="31" eb="32">
      <t>ラン</t>
    </rPh>
    <rPh sb="32" eb="33">
      <t>マタ</t>
    </rPh>
    <rPh sb="34" eb="36">
      <t>ベッシ</t>
    </rPh>
    <rPh sb="37" eb="39">
      <t>キサイ</t>
    </rPh>
    <rPh sb="41" eb="42">
      <t>ソ</t>
    </rPh>
    <phoneticPr fontId="4"/>
  </si>
  <si>
    <t>検査後も引き続き建築基準法第３条第２項（同法第８６条の９第１項において準用する場合を含む。）の規定</t>
    <rPh sb="0" eb="2">
      <t>ケンサ</t>
    </rPh>
    <rPh sb="2" eb="3">
      <t>ゴ</t>
    </rPh>
    <rPh sb="4" eb="5">
      <t>ヒ</t>
    </rPh>
    <rPh sb="6" eb="7">
      <t>ツヅ</t>
    </rPh>
    <rPh sb="8" eb="10">
      <t>ケンチク</t>
    </rPh>
    <rPh sb="10" eb="13">
      <t>キジュンホウ</t>
    </rPh>
    <rPh sb="13" eb="14">
      <t>ダイ</t>
    </rPh>
    <rPh sb="15" eb="16">
      <t>ジョウ</t>
    </rPh>
    <rPh sb="16" eb="17">
      <t>ダイ</t>
    </rPh>
    <rPh sb="18" eb="19">
      <t>コウ</t>
    </rPh>
    <rPh sb="20" eb="21">
      <t>ドウ</t>
    </rPh>
    <rPh sb="21" eb="22">
      <t>ホウ</t>
    </rPh>
    <rPh sb="22" eb="23">
      <t>ダイ</t>
    </rPh>
    <rPh sb="25" eb="26">
      <t>ジョウ</t>
    </rPh>
    <rPh sb="28" eb="29">
      <t>ダイ</t>
    </rPh>
    <rPh sb="30" eb="31">
      <t>コウ</t>
    </rPh>
    <rPh sb="35" eb="37">
      <t>ジュンヨウ</t>
    </rPh>
    <rPh sb="39" eb="41">
      <t>バアイ</t>
    </rPh>
    <rPh sb="42" eb="43">
      <t>フク</t>
    </rPh>
    <phoneticPr fontId="4"/>
  </si>
  <si>
    <t>が確かめられた旨の図書を添えてください。</t>
    <rPh sb="1" eb="2">
      <t>タシ</t>
    </rPh>
    <rPh sb="7" eb="8">
      <t>ムネ</t>
    </rPh>
    <rPh sb="9" eb="11">
      <t>トショ</t>
    </rPh>
    <rPh sb="12" eb="13">
      <t>ソ</t>
    </rPh>
    <phoneticPr fontId="4"/>
  </si>
  <si>
    <t>１０欄は、申請建築物について変更後も建築物の計画が建築基準関係規定に適合することが明らかなこと</t>
    <rPh sb="2" eb="3">
      <t>ラン</t>
    </rPh>
    <rPh sb="5" eb="7">
      <t>シンセイ</t>
    </rPh>
    <rPh sb="7" eb="10">
      <t>ケンチクブツ</t>
    </rPh>
    <rPh sb="14" eb="16">
      <t>ヘンコウ</t>
    </rPh>
    <rPh sb="16" eb="17">
      <t>ゴ</t>
    </rPh>
    <rPh sb="18" eb="21">
      <t>ケンチクブツ</t>
    </rPh>
    <rPh sb="22" eb="24">
      <t>ケイカク</t>
    </rPh>
    <rPh sb="25" eb="27">
      <t>ケンチク</t>
    </rPh>
    <rPh sb="27" eb="29">
      <t>キジュン</t>
    </rPh>
    <rPh sb="29" eb="31">
      <t>カンケイ</t>
    </rPh>
    <rPh sb="31" eb="33">
      <t>キテイ</t>
    </rPh>
    <rPh sb="34" eb="36">
      <t>テキゴウ</t>
    </rPh>
    <rPh sb="41" eb="42">
      <t>アキ</t>
    </rPh>
    <phoneticPr fontId="4"/>
  </si>
  <si>
    <t>⑩</t>
    <phoneticPr fontId="4"/>
  </si>
  <si>
    <t>はありません。</t>
  </si>
  <si>
    <t>の概要についてこの欄に記載すべき事項を記載した書類を別に添付すれば、その部分について記入する必要</t>
  </si>
  <si>
    <t>入する必要はありません。また、それ以外の場合で、確認から直前の中間検査までに生じた軽微な設計変更</t>
  </si>
  <si>
    <t>評価センターに対して行う場合は、確認から直前の中間検査までに生じた軽微な設計変更の概要について記</t>
  </si>
  <si>
    <t>１０欄は、特定工程に係る建築物にあっては、この申請を直前の中間検査を申請した株式会社東日本住宅</t>
  </si>
  <si>
    <t>１０欄の｢ロ｣は、変更の内容、変更の理由等の概要を記入してください。</t>
  </si>
  <si>
    <t>ついて、必要な事項を記入して添えてください。</t>
  </si>
  <si>
    <t>１０欄は、軽微な設計変更が２以上あるときは、その一について記入し、別紙にその他の軽微な設計変更に</t>
  </si>
  <si>
    <t>９欄は、記入欄が不足する場合には、別紙に必要な事項を記入し添えてください。</t>
  </si>
  <si>
    <t>３欄、４欄及び５欄は、計画変更の確認を受けている場合は直前の計画変更の確認について記載してくだ</t>
  </si>
  <si>
    <t>２欄の｢ハ｣は、認証型式部材等製造者が製造した当該認証に係る型式部材等を有する場合に、その認証</t>
  </si>
  <si>
    <t>２欄の｢ロ｣は、該当するチェックボックスに｢レ｣マークを入れてください。</t>
  </si>
  <si>
    <t>の数字を記入してください。</t>
  </si>
  <si>
    <t>２欄の｢イ｣は、建築物が建築基準法施行令第１０条各号に掲げる建築物に該当する場合に、当該各号</t>
    <phoneticPr fontId="4"/>
  </si>
  <si>
    <t>２欄、３欄及び５欄は、代理者、設計者又は工事監理者が建築士事務所に属しているときは、その名称を</t>
    <phoneticPr fontId="4"/>
  </si>
  <si>
    <t>建築主、設置者又は築造主からの委任を受けて申請を行う者がいる場合においては、２欄に記入してください。</t>
    <phoneticPr fontId="4"/>
  </si>
  <si>
    <t>別紙に他の建築主、設置者又は築造主についてそれぞれ必要な事項を記入して添えてください。</t>
  </si>
  <si>
    <t>建築主、設置者又は築造主が２以上のときは、１欄は代表となる建築主、設置者又は築造主について記入し、</t>
    <phoneticPr fontId="4"/>
  </si>
  <si>
    <t>｢検査を申請する建築物等｣の欄は、該当するチェックボックスに｢レ｣マークを入れてください。</t>
  </si>
  <si>
    <t>99</t>
    <phoneticPr fontId="4"/>
  </si>
  <si>
    <t>46</t>
  </si>
  <si>
    <t>45</t>
  </si>
  <si>
    <t>44</t>
  </si>
  <si>
    <t>43</t>
  </si>
  <si>
    <t>42</t>
  </si>
  <si>
    <t>41</t>
  </si>
  <si>
    <t>40</t>
  </si>
  <si>
    <t>39</t>
  </si>
  <si>
    <t>38</t>
  </si>
  <si>
    <t>37</t>
  </si>
  <si>
    <t>36</t>
  </si>
  <si>
    <t>35</t>
  </si>
  <si>
    <t>34</t>
  </si>
  <si>
    <t>33</t>
  </si>
  <si>
    <t>32</t>
  </si>
  <si>
    <t>31</t>
  </si>
  <si>
    <t>30</t>
  </si>
  <si>
    <t>29</t>
  </si>
  <si>
    <t>28</t>
  </si>
  <si>
    <t>27</t>
  </si>
  <si>
    <t>般-26</t>
    <phoneticPr fontId="4"/>
  </si>
  <si>
    <t>26</t>
  </si>
  <si>
    <t>般-25</t>
  </si>
  <si>
    <t>岩手県知事</t>
    <rPh sb="0" eb="3">
      <t>イワテケン</t>
    </rPh>
    <rPh sb="3" eb="5">
      <t>チジ</t>
    </rPh>
    <phoneticPr fontId="4"/>
  </si>
  <si>
    <t>25</t>
  </si>
  <si>
    <t>2階の床版の配筋工事</t>
  </si>
  <si>
    <t>特定用途制限地域</t>
    <rPh sb="0" eb="2">
      <t>トクテイ</t>
    </rPh>
    <rPh sb="2" eb="4">
      <t>ヨウト</t>
    </rPh>
    <rPh sb="4" eb="6">
      <t>セイゲン</t>
    </rPh>
    <rPh sb="6" eb="8">
      <t>チイキ</t>
    </rPh>
    <phoneticPr fontId="4"/>
  </si>
  <si>
    <t>福島県知事</t>
    <rPh sb="0" eb="3">
      <t>フクシマケン</t>
    </rPh>
    <rPh sb="3" eb="5">
      <t>チジ</t>
    </rPh>
    <phoneticPr fontId="4"/>
  </si>
  <si>
    <t>岩手県</t>
    <rPh sb="0" eb="3">
      <t>イワテケン</t>
    </rPh>
    <phoneticPr fontId="4"/>
  </si>
  <si>
    <t>24</t>
  </si>
  <si>
    <t>2階の床版の取付け工事</t>
  </si>
  <si>
    <t>下水道処理区域</t>
    <rPh sb="0" eb="3">
      <t>ゲスイドウ</t>
    </rPh>
    <rPh sb="3" eb="5">
      <t>ショリ</t>
    </rPh>
    <rPh sb="5" eb="7">
      <t>クイキ</t>
    </rPh>
    <phoneticPr fontId="4"/>
  </si>
  <si>
    <t>北海道知事</t>
    <rPh sb="0" eb="3">
      <t>ホッカイドウ</t>
    </rPh>
    <rPh sb="3" eb="5">
      <t>チジ</t>
    </rPh>
    <phoneticPr fontId="4"/>
  </si>
  <si>
    <t>福島県</t>
    <rPh sb="0" eb="3">
      <t>フクシマケン</t>
    </rPh>
    <phoneticPr fontId="4"/>
  </si>
  <si>
    <t>23</t>
  </si>
  <si>
    <t>1階の建て方工事</t>
  </si>
  <si>
    <t>法第22条区域</t>
    <phoneticPr fontId="4"/>
  </si>
  <si>
    <t>工業地域</t>
  </si>
  <si>
    <t>山形県知事</t>
    <rPh sb="0" eb="2">
      <t>ヤマガタ</t>
    </rPh>
    <rPh sb="2" eb="5">
      <t>ケンチジ</t>
    </rPh>
    <phoneticPr fontId="4"/>
  </si>
  <si>
    <t>北海道</t>
    <rPh sb="0" eb="3">
      <t>ホッカイドウ</t>
    </rPh>
    <phoneticPr fontId="4"/>
  </si>
  <si>
    <t>22</t>
  </si>
  <si>
    <t>屋根の小屋組工事及び耐力壁の工事</t>
  </si>
  <si>
    <t>土地区画整理事業計画区域</t>
    <phoneticPr fontId="4"/>
  </si>
  <si>
    <t>指定なし</t>
  </si>
  <si>
    <t>宮城県知事</t>
    <rPh sb="0" eb="3">
      <t>ミヤギケン</t>
    </rPh>
    <rPh sb="3" eb="5">
      <t>チジ</t>
    </rPh>
    <phoneticPr fontId="4"/>
  </si>
  <si>
    <t>宮城県</t>
    <rPh sb="0" eb="2">
      <t>ミヤギ</t>
    </rPh>
    <rPh sb="2" eb="3">
      <t>ケン</t>
    </rPh>
    <phoneticPr fontId="4"/>
  </si>
  <si>
    <t>21</t>
  </si>
  <si>
    <t>屋根の小屋組工事及び構造耐力上主要な軸組工事</t>
  </si>
  <si>
    <t>地区計画区域内</t>
  </si>
  <si>
    <t>準工業地域</t>
  </si>
  <si>
    <t>静岡県知事</t>
  </si>
  <si>
    <t>山形県</t>
    <rPh sb="0" eb="2">
      <t>ヤマガタ</t>
    </rPh>
    <rPh sb="2" eb="3">
      <t>ケン</t>
    </rPh>
    <phoneticPr fontId="4"/>
  </si>
  <si>
    <t>地下4階</t>
    <rPh sb="0" eb="2">
      <t>チカ</t>
    </rPh>
    <rPh sb="3" eb="4">
      <t>カイ</t>
    </rPh>
    <phoneticPr fontId="4"/>
  </si>
  <si>
    <t>１階鉄骨建て方完了時</t>
    <rPh sb="1" eb="2">
      <t>カイ</t>
    </rPh>
    <rPh sb="2" eb="4">
      <t>テッコツ</t>
    </rPh>
    <rPh sb="4" eb="5">
      <t>タ</t>
    </rPh>
    <rPh sb="6" eb="7">
      <t>カタ</t>
    </rPh>
    <rPh sb="7" eb="9">
      <t>カンリョウ</t>
    </rPh>
    <rPh sb="9" eb="10">
      <t>ジ</t>
    </rPh>
    <phoneticPr fontId="4"/>
  </si>
  <si>
    <t>第７種高度地区</t>
  </si>
  <si>
    <t>軽量鉄骨造</t>
  </si>
  <si>
    <t>商業地域</t>
  </si>
  <si>
    <t>山梨県知事</t>
  </si>
  <si>
    <t>山梨県</t>
  </si>
  <si>
    <t>東北支店</t>
    <rPh sb="0" eb="2">
      <t>トウホク</t>
    </rPh>
    <rPh sb="2" eb="4">
      <t>シテン</t>
    </rPh>
    <phoneticPr fontId="4"/>
  </si>
  <si>
    <t>地下3階</t>
    <rPh sb="0" eb="2">
      <t>チカ</t>
    </rPh>
    <rPh sb="3" eb="4">
      <t>カイ</t>
    </rPh>
    <phoneticPr fontId="4"/>
  </si>
  <si>
    <t>小屋組工事完了時</t>
  </si>
  <si>
    <t>第６種高度地区</t>
  </si>
  <si>
    <t>組積造</t>
  </si>
  <si>
    <t>近隣商業地域</t>
  </si>
  <si>
    <t>特-26</t>
    <phoneticPr fontId="4"/>
  </si>
  <si>
    <t>茨城県知事</t>
  </si>
  <si>
    <t>静岡県</t>
  </si>
  <si>
    <t>地下2階</t>
    <rPh sb="0" eb="2">
      <t>チカ</t>
    </rPh>
    <rPh sb="3" eb="4">
      <t>カイ</t>
    </rPh>
    <phoneticPr fontId="4"/>
  </si>
  <si>
    <t>屋根工事及び耐力壁の工事</t>
  </si>
  <si>
    <t>第５種高度地区</t>
  </si>
  <si>
    <t>鉄筋コンクリート造</t>
  </si>
  <si>
    <t>準住居地域</t>
  </si>
  <si>
    <t>特-25</t>
  </si>
  <si>
    <t>群馬県知事</t>
  </si>
  <si>
    <t>茨城県</t>
  </si>
  <si>
    <t>工作物（法第８８条第２項）</t>
  </si>
  <si>
    <t>地下1階</t>
    <rPh sb="0" eb="2">
      <t>チカ</t>
    </rPh>
    <rPh sb="3" eb="4">
      <t>カイ</t>
    </rPh>
    <phoneticPr fontId="4"/>
  </si>
  <si>
    <t>屋根工事及び軸組みの工事</t>
  </si>
  <si>
    <t>第４種高度地区</t>
  </si>
  <si>
    <t>鉄骨造</t>
  </si>
  <si>
    <t>第二種住居地域</t>
  </si>
  <si>
    <t>栃木県知事</t>
  </si>
  <si>
    <t>群馬県</t>
  </si>
  <si>
    <t>北関東支店</t>
    <rPh sb="0" eb="1">
      <t>キタ</t>
    </rPh>
    <rPh sb="1" eb="3">
      <t>カントウ</t>
    </rPh>
    <rPh sb="3" eb="5">
      <t>シテン</t>
    </rPh>
    <phoneticPr fontId="4"/>
  </si>
  <si>
    <t>4階</t>
    <rPh sb="1" eb="2">
      <t>カイ</t>
    </rPh>
    <phoneticPr fontId="4"/>
  </si>
  <si>
    <t>第5回</t>
    <rPh sb="0" eb="1">
      <t>ダイ</t>
    </rPh>
    <rPh sb="2" eb="3">
      <t>カイ</t>
    </rPh>
    <phoneticPr fontId="4"/>
  </si>
  <si>
    <t>２階の床工事</t>
  </si>
  <si>
    <t>第３種高度地区</t>
  </si>
  <si>
    <t>準耐火建築物（ロ－２）</t>
  </si>
  <si>
    <t>鉄骨鉄筋コンクリート造</t>
  </si>
  <si>
    <t>第一種住居地域</t>
  </si>
  <si>
    <t>千葉県知事</t>
  </si>
  <si>
    <t>栃木県</t>
  </si>
  <si>
    <t>埼玉支店</t>
  </si>
  <si>
    <t>工作物（昇降機）</t>
    <rPh sb="4" eb="7">
      <t>ショウコウキ</t>
    </rPh>
    <phoneticPr fontId="4"/>
  </si>
  <si>
    <t>3階</t>
    <rPh sb="1" eb="2">
      <t>カイ</t>
    </rPh>
    <phoneticPr fontId="4"/>
  </si>
  <si>
    <t>15</t>
  </si>
  <si>
    <t>05:他に分類されない居住専用建築物</t>
    <rPh sb="3" eb="4">
      <t>タ</t>
    </rPh>
    <rPh sb="5" eb="7">
      <t>ブンルイ</t>
    </rPh>
    <rPh sb="11" eb="13">
      <t>キョジュウ</t>
    </rPh>
    <rPh sb="13" eb="15">
      <t>センヨウ</t>
    </rPh>
    <rPh sb="15" eb="18">
      <t>ケンチクブツ</t>
    </rPh>
    <phoneticPr fontId="4"/>
  </si>
  <si>
    <t>第4回</t>
    <rPh sb="0" eb="1">
      <t>ダイ</t>
    </rPh>
    <rPh sb="2" eb="3">
      <t>カイ</t>
    </rPh>
    <phoneticPr fontId="4"/>
  </si>
  <si>
    <t>屋根工事完了時</t>
  </si>
  <si>
    <t>第2種風致地区</t>
    <phoneticPr fontId="4"/>
  </si>
  <si>
    <t>準耐火建築物（ロ－１）</t>
  </si>
  <si>
    <t>薄板軽量形鋼造</t>
  </si>
  <si>
    <t>第二種中高層住居専用地域</t>
  </si>
  <si>
    <t>神奈川県知事</t>
  </si>
  <si>
    <t>千葉県</t>
  </si>
  <si>
    <t>東関東支店</t>
    <rPh sb="0" eb="1">
      <t>ヒガシ</t>
    </rPh>
    <rPh sb="1" eb="3">
      <t>カントウ</t>
    </rPh>
    <phoneticPr fontId="4"/>
  </si>
  <si>
    <t>告示対象外</t>
    <rPh sb="0" eb="2">
      <t>コクジ</t>
    </rPh>
    <rPh sb="2" eb="5">
      <t>タイショウガイ</t>
    </rPh>
    <phoneticPr fontId="4"/>
  </si>
  <si>
    <t>2階</t>
    <rPh sb="1" eb="2">
      <t>カイ</t>
    </rPh>
    <phoneticPr fontId="4"/>
  </si>
  <si>
    <t>14:食品製造業、飲料・たばこ・資料製造業、繊維工業、衣服</t>
    <rPh sb="3" eb="5">
      <t>ショクヒン</t>
    </rPh>
    <rPh sb="5" eb="8">
      <t>セイゾウギョウ</t>
    </rPh>
    <rPh sb="9" eb="11">
      <t>インリョウ</t>
    </rPh>
    <rPh sb="16" eb="18">
      <t>シリョウ</t>
    </rPh>
    <rPh sb="18" eb="21">
      <t>セイゾウギョウ</t>
    </rPh>
    <rPh sb="22" eb="24">
      <t>センイ</t>
    </rPh>
    <rPh sb="24" eb="26">
      <t>コウギョウ</t>
    </rPh>
    <rPh sb="27" eb="29">
      <t>イフク</t>
    </rPh>
    <phoneticPr fontId="4"/>
  </si>
  <si>
    <t>04:寮、寄宿舎、合宿所付属建築物</t>
    <rPh sb="12" eb="14">
      <t>フゾク</t>
    </rPh>
    <rPh sb="14" eb="17">
      <t>ケンチクブツ</t>
    </rPh>
    <phoneticPr fontId="4"/>
  </si>
  <si>
    <t>第3回</t>
    <rPh sb="0" eb="1">
      <t>ダイ</t>
    </rPh>
    <rPh sb="2" eb="3">
      <t>カイ</t>
    </rPh>
    <phoneticPr fontId="4"/>
  </si>
  <si>
    <t>全軸組緊結完了時</t>
  </si>
  <si>
    <t>第2種特別工業地区</t>
  </si>
  <si>
    <t>汲み取り（改良）</t>
    <phoneticPr fontId="4"/>
  </si>
  <si>
    <t>準耐火建築物（イ－２）</t>
    <phoneticPr fontId="4"/>
  </si>
  <si>
    <t>補強コンクリートブロック造</t>
  </si>
  <si>
    <t>第一種中高層住居専用地域</t>
  </si>
  <si>
    <t>木造</t>
  </si>
  <si>
    <t>埼玉県知事</t>
  </si>
  <si>
    <t>神奈川県</t>
  </si>
  <si>
    <t>Ｆ☆☆☆</t>
    <phoneticPr fontId="4"/>
  </si>
  <si>
    <t>1階</t>
    <rPh sb="1" eb="2">
      <t>カイ</t>
    </rPh>
    <phoneticPr fontId="4"/>
  </si>
  <si>
    <t>13:建設業</t>
    <rPh sb="3" eb="6">
      <t>ケンセツギョウ</t>
    </rPh>
    <phoneticPr fontId="4"/>
  </si>
  <si>
    <t>03:寮、寄宿舎、合宿所（付属建築物を除く）</t>
    <rPh sb="3" eb="4">
      <t>リョウ</t>
    </rPh>
    <rPh sb="5" eb="8">
      <t>キシュクシャ</t>
    </rPh>
    <rPh sb="9" eb="11">
      <t>ガッシュク</t>
    </rPh>
    <rPh sb="11" eb="12">
      <t>ジョ</t>
    </rPh>
    <rPh sb="13" eb="15">
      <t>フゾク</t>
    </rPh>
    <rPh sb="15" eb="18">
      <t>ケンチクブツ</t>
    </rPh>
    <rPh sb="19" eb="20">
      <t>ノゾ</t>
    </rPh>
    <phoneticPr fontId="4"/>
  </si>
  <si>
    <t>第2回</t>
    <rPh sb="0" eb="1">
      <t>ダイ</t>
    </rPh>
    <rPh sb="2" eb="3">
      <t>カイ</t>
    </rPh>
    <phoneticPr fontId="4"/>
  </si>
  <si>
    <t>基礎躯体緊結完了時</t>
  </si>
  <si>
    <t>第２種高度地区</t>
  </si>
  <si>
    <t>汲み取り</t>
  </si>
  <si>
    <t>準耐火建築物（イ－１）</t>
    <phoneticPr fontId="4"/>
  </si>
  <si>
    <t>無筋コンクリート造</t>
  </si>
  <si>
    <t>第二種低層住居専用地域</t>
  </si>
  <si>
    <t>東京都知事</t>
  </si>
  <si>
    <t>埼玉県</t>
  </si>
  <si>
    <t>東京支店</t>
    <rPh sb="2" eb="4">
      <t>シテン</t>
    </rPh>
    <phoneticPr fontId="4"/>
  </si>
  <si>
    <t>建築物</t>
    <rPh sb="0" eb="3">
      <t>ケンチクブツ</t>
    </rPh>
    <phoneticPr fontId="4"/>
  </si>
  <si>
    <t>Ｆ☆☆☆☆</t>
    <phoneticPr fontId="4"/>
  </si>
  <si>
    <t>PH</t>
    <phoneticPr fontId="4"/>
  </si>
  <si>
    <t>12:鉱業</t>
    <rPh sb="3" eb="5">
      <t>コウギョウ</t>
    </rPh>
    <phoneticPr fontId="4"/>
  </si>
  <si>
    <t>02:居住専用住宅付属建築物（物置、車庫等）</t>
    <rPh sb="3" eb="5">
      <t>キョジュウ</t>
    </rPh>
    <rPh sb="5" eb="7">
      <t>センヨウ</t>
    </rPh>
    <rPh sb="7" eb="9">
      <t>ジュウタク</t>
    </rPh>
    <rPh sb="9" eb="11">
      <t>フゾク</t>
    </rPh>
    <rPh sb="11" eb="14">
      <t>ケンチクブツ</t>
    </rPh>
    <rPh sb="15" eb="17">
      <t>モノオキ</t>
    </rPh>
    <rPh sb="18" eb="20">
      <t>シャコ</t>
    </rPh>
    <rPh sb="20" eb="21">
      <t>トウ</t>
    </rPh>
    <phoneticPr fontId="4"/>
  </si>
  <si>
    <t>第1回</t>
    <rPh sb="0" eb="1">
      <t>ダイ</t>
    </rPh>
    <rPh sb="2" eb="3">
      <t>カイ</t>
    </rPh>
    <phoneticPr fontId="4"/>
  </si>
  <si>
    <t>基礎配筋完了時</t>
  </si>
  <si>
    <t>第１種高度地区</t>
  </si>
  <si>
    <t>水洗</t>
  </si>
  <si>
    <t>耐火建築物</t>
  </si>
  <si>
    <t>第一種低層住居専用地域</t>
  </si>
  <si>
    <t>大臣</t>
  </si>
  <si>
    <t>東京都</t>
  </si>
  <si>
    <t>神奈川支店</t>
    <rPh sb="0" eb="3">
      <t>カナガワ</t>
    </rPh>
    <phoneticPr fontId="4"/>
  </si>
  <si>
    <t>検査を申請する建築物</t>
    <rPh sb="0" eb="2">
      <t>ケンサ</t>
    </rPh>
    <rPh sb="3" eb="5">
      <t>シンセイ</t>
    </rPh>
    <rPh sb="7" eb="10">
      <t>ケンチクブツ</t>
    </rPh>
    <phoneticPr fontId="4"/>
  </si>
  <si>
    <t>11:農業、林業、漁業、水産養殖業</t>
    <rPh sb="3" eb="5">
      <t>ノウギョウ</t>
    </rPh>
    <rPh sb="6" eb="8">
      <t>リンギョウ</t>
    </rPh>
    <rPh sb="9" eb="11">
      <t>ギョギョウ</t>
    </rPh>
    <rPh sb="12" eb="14">
      <t>スイサン</t>
    </rPh>
    <rPh sb="14" eb="17">
      <t>ヨウショクギョウ</t>
    </rPh>
    <phoneticPr fontId="4"/>
  </si>
  <si>
    <t>01:居住専用住宅（付属建築物を除く）</t>
    <rPh sb="3" eb="5">
      <t>キョジュウ</t>
    </rPh>
    <rPh sb="5" eb="7">
      <t>センヨウ</t>
    </rPh>
    <rPh sb="7" eb="9">
      <t>ジュウタク</t>
    </rPh>
    <rPh sb="10" eb="12">
      <t>フゾク</t>
    </rPh>
    <rPh sb="12" eb="15">
      <t>ケンチクブツ</t>
    </rPh>
    <rPh sb="16" eb="17">
      <t>ノゾ</t>
    </rPh>
    <phoneticPr fontId="4"/>
  </si>
  <si>
    <t>完了検査</t>
    <rPh sb="0" eb="2">
      <t>カンリョウ</t>
    </rPh>
    <rPh sb="2" eb="4">
      <t>ケンサ</t>
    </rPh>
    <phoneticPr fontId="4"/>
  </si>
  <si>
    <t>中間検査</t>
    <rPh sb="0" eb="2">
      <t>チュウカン</t>
    </rPh>
    <rPh sb="2" eb="4">
      <t>ケンサ</t>
    </rPh>
    <phoneticPr fontId="4"/>
  </si>
  <si>
    <t>地下階数</t>
    <rPh sb="0" eb="2">
      <t>チカ</t>
    </rPh>
    <rPh sb="2" eb="4">
      <t>カイスウ</t>
    </rPh>
    <phoneticPr fontId="4"/>
  </si>
  <si>
    <t>地上階数</t>
    <rPh sb="0" eb="2">
      <t>チジョウ</t>
    </rPh>
    <rPh sb="2" eb="4">
      <t>カイスウ</t>
    </rPh>
    <phoneticPr fontId="4"/>
  </si>
  <si>
    <t>階数</t>
    <rPh sb="0" eb="2">
      <t>カイスウ</t>
    </rPh>
    <phoneticPr fontId="4"/>
  </si>
  <si>
    <t>居住産業併用、産業専用</t>
    <rPh sb="0" eb="2">
      <t>キョジュウ</t>
    </rPh>
    <rPh sb="2" eb="4">
      <t>サンギョウ</t>
    </rPh>
    <rPh sb="4" eb="6">
      <t>ヘイヨウ</t>
    </rPh>
    <rPh sb="7" eb="9">
      <t>サンギョウ</t>
    </rPh>
    <rPh sb="9" eb="11">
      <t>センヨウ</t>
    </rPh>
    <phoneticPr fontId="4"/>
  </si>
  <si>
    <t>居住・主要用途</t>
    <rPh sb="0" eb="2">
      <t>キョジュウ</t>
    </rPh>
    <rPh sb="3" eb="5">
      <t>シュヨウ</t>
    </rPh>
    <rPh sb="5" eb="7">
      <t>ヨウト</t>
    </rPh>
    <phoneticPr fontId="4"/>
  </si>
  <si>
    <t>回数</t>
    <rPh sb="0" eb="2">
      <t>カイスウ</t>
    </rPh>
    <phoneticPr fontId="4"/>
  </si>
  <si>
    <t>区域-地区-地域-街区</t>
    <rPh sb="0" eb="2">
      <t>クイキ</t>
    </rPh>
    <rPh sb="3" eb="5">
      <t>チク</t>
    </rPh>
    <rPh sb="6" eb="8">
      <t>チイキ</t>
    </rPh>
    <rPh sb="9" eb="11">
      <t>ガイク</t>
    </rPh>
    <phoneticPr fontId="4"/>
  </si>
  <si>
    <t>適用の区分</t>
    <rPh sb="0" eb="2">
      <t>テキヨウ</t>
    </rPh>
    <rPh sb="3" eb="5">
      <t>クブン</t>
    </rPh>
    <phoneticPr fontId="4"/>
  </si>
  <si>
    <t>便所の種類</t>
    <rPh sb="0" eb="2">
      <t>ベンジョ</t>
    </rPh>
    <rPh sb="3" eb="5">
      <t>シュルイ</t>
    </rPh>
    <phoneticPr fontId="4"/>
  </si>
  <si>
    <t>耐火建築物</t>
    <rPh sb="0" eb="2">
      <t>タイカ</t>
    </rPh>
    <rPh sb="2" eb="4">
      <t>ケンチク</t>
    </rPh>
    <rPh sb="4" eb="5">
      <t>ブツ</t>
    </rPh>
    <phoneticPr fontId="4"/>
  </si>
  <si>
    <t>建築物種類</t>
    <rPh sb="0" eb="3">
      <t>ケンチクブツ</t>
    </rPh>
    <rPh sb="3" eb="5">
      <t>シュルイ</t>
    </rPh>
    <phoneticPr fontId="4"/>
  </si>
  <si>
    <t>建築物構造</t>
    <rPh sb="0" eb="3">
      <t>ケンチクブツ</t>
    </rPh>
    <rPh sb="3" eb="5">
      <t>コウゾウ</t>
    </rPh>
    <phoneticPr fontId="4"/>
  </si>
  <si>
    <t>建築物用途</t>
    <rPh sb="0" eb="3">
      <t>ケンチクブツ</t>
    </rPh>
    <rPh sb="3" eb="5">
      <t>ヨウト</t>
    </rPh>
    <phoneticPr fontId="4"/>
  </si>
  <si>
    <t>センター交付・申請者</t>
    <rPh sb="4" eb="6">
      <t>コウフ</t>
    </rPh>
    <rPh sb="7" eb="10">
      <t>シンセイシャ</t>
    </rPh>
    <phoneticPr fontId="4"/>
  </si>
  <si>
    <t>建設業の許可番号種類</t>
    <rPh sb="0" eb="3">
      <t>ケンセツギョウ</t>
    </rPh>
    <rPh sb="4" eb="6">
      <t>キョカ</t>
    </rPh>
    <rPh sb="6" eb="8">
      <t>バンゴウ</t>
    </rPh>
    <rPh sb="8" eb="10">
      <t>シュルイ</t>
    </rPh>
    <phoneticPr fontId="4"/>
  </si>
  <si>
    <t>建築士</t>
    <rPh sb="0" eb="3">
      <t>ケンチクシ</t>
    </rPh>
    <phoneticPr fontId="4"/>
  </si>
  <si>
    <t>建築士登録</t>
    <rPh sb="0" eb="3">
      <t>ケンチクシ</t>
    </rPh>
    <rPh sb="3" eb="5">
      <t>トウロク</t>
    </rPh>
    <phoneticPr fontId="4"/>
  </si>
  <si>
    <t>県</t>
    <rPh sb="0" eb="1">
      <t>ケン</t>
    </rPh>
    <phoneticPr fontId="4"/>
  </si>
  <si>
    <t>支店</t>
    <rPh sb="0" eb="2">
      <t>シテン</t>
    </rPh>
    <phoneticPr fontId="4"/>
  </si>
  <si>
    <t>メーカー名</t>
  </si>
  <si>
    <t>その他</t>
  </si>
  <si>
    <t>08990</t>
  </si>
  <si>
    <t>風営法関連施設・特殊系、その他</t>
  </si>
  <si>
    <t>火葬場又はと畜場、汚物処理場、ごみ焼却場その他の処理施設</t>
  </si>
  <si>
    <t>08620</t>
  </si>
  <si>
    <t>卸売市場</t>
  </si>
  <si>
    <t>08610</t>
  </si>
  <si>
    <t>個室付浴場に係る公衆浴場、ヌードスタジオ、のぞき劇場、ストリップ劇場、専ら異性を同伴する客の休憩の用に供する施設、専ら性的好奇心をそそる写真その他の物品の販売を目的とする店舗その他これらに類するもの</t>
  </si>
  <si>
    <t>08600</t>
  </si>
  <si>
    <t>ダンスホール</t>
  </si>
  <si>
    <t>08590</t>
  </si>
  <si>
    <t>特建系</t>
  </si>
  <si>
    <t>キャバレー、カフェー、ナイトクラブ又はバー</t>
  </si>
  <si>
    <t>08580</t>
  </si>
  <si>
    <t>料理店</t>
  </si>
  <si>
    <t>08570</t>
  </si>
  <si>
    <t>展示場</t>
  </si>
  <si>
    <t>08560</t>
  </si>
  <si>
    <t>公会堂又は集会場</t>
  </si>
  <si>
    <t>08550</t>
  </si>
  <si>
    <t>観覧場</t>
  </si>
  <si>
    <t>08540</t>
  </si>
  <si>
    <t>劇場、映画館又は演芸場</t>
  </si>
  <si>
    <t>08530</t>
  </si>
  <si>
    <t>倉庫業を営まない倉庫</t>
  </si>
  <si>
    <t>08520</t>
  </si>
  <si>
    <t>倉庫業を営む倉庫</t>
  </si>
  <si>
    <t>08510</t>
  </si>
  <si>
    <t>自転車駐車場</t>
  </si>
  <si>
    <t>08500</t>
  </si>
  <si>
    <t>自動車車庫</t>
  </si>
  <si>
    <t>08490</t>
  </si>
  <si>
    <t>映画スタジオ又はテレビスタジオ</t>
  </si>
  <si>
    <t>08480</t>
  </si>
  <si>
    <t>事務所</t>
  </si>
  <si>
    <t>08470</t>
  </si>
  <si>
    <t>サービス  事務系</t>
  </si>
  <si>
    <t>前２項に掲げるものを除く</t>
  </si>
  <si>
    <t>物品販売業を営む店舗以外の店舗</t>
  </si>
  <si>
    <t>08460</t>
  </si>
  <si>
    <t>銀行の支店、損害保険代理店、宅地建物取引業を営む店舗そのたこれらに類するサービス業を営む店舗</t>
  </si>
  <si>
    <t>08458</t>
  </si>
  <si>
    <t>Ｂ・Ｃ：作業場の床面積の合計が50㎡以内（原動機使用の場合は出力合計0.75kw以下）　　　Ａ・Ｄ：制限なし</t>
  </si>
  <si>
    <t>理髪店、美容院、クリーニング取次店、質屋、貸衣装屋、貸本屋その他これらに類するサービス業を営む店舗等</t>
    <rPh sb="49" eb="50">
      <t>トウ</t>
    </rPh>
    <phoneticPr fontId="4"/>
  </si>
  <si>
    <t>08456</t>
  </si>
  <si>
    <t>食堂又は喫茶店</t>
  </si>
  <si>
    <t>08452</t>
  </si>
  <si>
    <t>食堂又は喫茶店を除く</t>
  </si>
  <si>
    <t>飲食店</t>
  </si>
  <si>
    <t>08450</t>
  </si>
  <si>
    <t>前項に掲げるもの及び専ら性的好奇心をそそる写真その他の物品の販売を行うものを除く</t>
  </si>
  <si>
    <t>百貨店、マーケットその他の物品販売業を営む店舗</t>
  </si>
  <si>
    <t>08440</t>
  </si>
  <si>
    <t>日用品の販売を主たる目的とする店舗</t>
  </si>
  <si>
    <t>08438</t>
  </si>
  <si>
    <t>堆肥舎又は水産物の増殖場若しくは養殖場</t>
  </si>
  <si>
    <t>08430</t>
  </si>
  <si>
    <t>風俗　　　公害系</t>
  </si>
  <si>
    <t>畜舎</t>
  </si>
  <si>
    <t>08420</t>
  </si>
  <si>
    <t>自動車教習所</t>
  </si>
  <si>
    <t>08410</t>
  </si>
  <si>
    <t>ホテル又は旅館</t>
  </si>
  <si>
    <t>08400</t>
  </si>
  <si>
    <t>マージャン屋、ぱちんこ屋、射的場、勝馬投票券発売所、場外車券売場その他これらに類するもの又はカラオケボックスその他これらに類するもの</t>
  </si>
  <si>
    <t>08390</t>
  </si>
  <si>
    <t>前項に掲げるものを除く</t>
  </si>
  <si>
    <t>体育館又はスポーツの練習場</t>
  </si>
  <si>
    <t>08380</t>
  </si>
  <si>
    <t>体育系</t>
  </si>
  <si>
    <t>ボーリング場、スケート場、水泳場、スキー場、ゴルフ練習場又はバッティング練習場</t>
  </si>
  <si>
    <t>08370</t>
  </si>
  <si>
    <t>危険物の貯蔵又は処理に供するもの</t>
  </si>
  <si>
    <t>08360</t>
  </si>
  <si>
    <t>工場系</t>
  </si>
  <si>
    <t>自動車修理工場</t>
  </si>
  <si>
    <t>08350</t>
  </si>
  <si>
    <t>工場（自動車修理工場を除く）</t>
  </si>
  <si>
    <t>08340</t>
  </si>
  <si>
    <t>税務署、警察署、保健所又は消防署その他これらに類するもの</t>
  </si>
  <si>
    <t>08330</t>
  </si>
  <si>
    <t>公共系</t>
  </si>
  <si>
    <t>建築基準法施行令第130条の4第5号に基づき建設大臣が指定する施設</t>
  </si>
  <si>
    <t>08320</t>
  </si>
  <si>
    <t>公衆便所、休憩所又は路線バスの停留所の上家</t>
  </si>
  <si>
    <t>08310</t>
  </si>
  <si>
    <t>地方公共団体の支庁又は支所</t>
  </si>
  <si>
    <t>08300</t>
  </si>
  <si>
    <t>郵便局</t>
  </si>
  <si>
    <t>08290</t>
  </si>
  <si>
    <t>公衆電話所</t>
  </si>
  <si>
    <t>08280</t>
  </si>
  <si>
    <t>巡査派出所</t>
  </si>
  <si>
    <t>08270</t>
  </si>
  <si>
    <t>病院</t>
  </si>
  <si>
    <t>08260</t>
  </si>
  <si>
    <t>医療系</t>
  </si>
  <si>
    <t>診療所（患者の収容施設のないものに限る。）</t>
  </si>
  <si>
    <t>08250</t>
  </si>
  <si>
    <t>診療所（患者の収容施設のあるものに限る。）</t>
  </si>
  <si>
    <t>08240</t>
  </si>
  <si>
    <t>公衆浴場（個室付浴場業に係る公衆浴場を除く）</t>
  </si>
  <si>
    <t>08230</t>
  </si>
  <si>
    <t>福祉公衆系</t>
  </si>
  <si>
    <t>隣保館</t>
  </si>
  <si>
    <t>08220</t>
  </si>
  <si>
    <t>前３項に掲げるものを除く</t>
  </si>
  <si>
    <t>児童福祉施設等</t>
  </si>
  <si>
    <t>08210</t>
  </si>
  <si>
    <t>助産所</t>
  </si>
  <si>
    <t>08190</t>
  </si>
  <si>
    <t>保育所その他これらに類するもの</t>
  </si>
  <si>
    <t>08180</t>
  </si>
  <si>
    <t>老人ホーム、身体障害者福祉ホームその他これらに類するもの</t>
  </si>
  <si>
    <t>08170</t>
  </si>
  <si>
    <t>神社、寺院、教会その他これらに類するもの</t>
  </si>
  <si>
    <t>08160</t>
  </si>
  <si>
    <t>文化系</t>
  </si>
  <si>
    <t>博物館その他これらに類するもの</t>
  </si>
  <si>
    <t>08150</t>
  </si>
  <si>
    <t>図書館その他これらに類するもの</t>
  </si>
  <si>
    <t>08140</t>
  </si>
  <si>
    <t>各種学校</t>
  </si>
  <si>
    <t>08130</t>
  </si>
  <si>
    <t>学校系</t>
  </si>
  <si>
    <t>専修学校</t>
  </si>
  <si>
    <t>08120</t>
  </si>
  <si>
    <t>大学又は高等専門学校</t>
  </si>
  <si>
    <t>08110</t>
  </si>
  <si>
    <t>養護学校、盲学校又は聾学校</t>
  </si>
  <si>
    <t>08100</t>
  </si>
  <si>
    <t>中学校、高等学校又は中等教育学校</t>
  </si>
  <si>
    <t>08090</t>
  </si>
  <si>
    <t>小学校</t>
  </si>
  <si>
    <t>08080</t>
  </si>
  <si>
    <t>幼稚園</t>
  </si>
  <si>
    <t>08070</t>
  </si>
  <si>
    <t>住宅で事務所、店舗その他これらに類する用途を兼ねるもの</t>
  </si>
  <si>
    <t>08060</t>
  </si>
  <si>
    <t>住居系</t>
  </si>
  <si>
    <t>下宿</t>
  </si>
  <si>
    <t>08050</t>
  </si>
  <si>
    <t>寄宿舎</t>
  </si>
  <si>
    <t>08040</t>
  </si>
  <si>
    <t>共同住宅</t>
  </si>
  <si>
    <t>08030</t>
  </si>
  <si>
    <t>長屋</t>
  </si>
  <si>
    <t>08020</t>
  </si>
  <si>
    <t>一戸建ての住宅</t>
  </si>
  <si>
    <t>08010</t>
    <phoneticPr fontId="4"/>
  </si>
  <si>
    <t>主要用途</t>
    <rPh sb="0" eb="2">
      <t>シュヨウ</t>
    </rPh>
    <rPh sb="2" eb="4">
      <t>ヨウト</t>
    </rPh>
    <phoneticPr fontId="4"/>
  </si>
  <si>
    <t>入力用</t>
    <rPh sb="0" eb="2">
      <t>ニュウリョク</t>
    </rPh>
    <rPh sb="2" eb="3">
      <t>ヨウ</t>
    </rPh>
    <phoneticPr fontId="4"/>
  </si>
  <si>
    <t>系列</t>
    <rPh sb="0" eb="2">
      <t>ケイレツ</t>
    </rPh>
    <phoneticPr fontId="4"/>
  </si>
  <si>
    <t>メーカー管理番号</t>
    <rPh sb="4" eb="6">
      <t>カンリ</t>
    </rPh>
    <rPh sb="6" eb="8">
      <t>バンゴウ</t>
    </rPh>
    <phoneticPr fontId="4"/>
  </si>
  <si>
    <t>""</t>
  </si>
  <si>
    <t>主要用途表示3</t>
    <phoneticPr fontId="4"/>
  </si>
  <si>
    <t>主要用途区分3</t>
    <phoneticPr fontId="4"/>
  </si>
  <si>
    <t>主要用途表示2</t>
    <phoneticPr fontId="4"/>
  </si>
  <si>
    <t>主要用途区分2</t>
    <phoneticPr fontId="4"/>
  </si>
  <si>
    <t>延べ面積EV昇降路申請合計</t>
  </si>
  <si>
    <t>延べ面積EV昇降路申請以外</t>
  </si>
  <si>
    <t>延べ面積EV昇降路申請部分</t>
  </si>
  <si>
    <t>延べ面積貯水槽申請合計</t>
  </si>
  <si>
    <t>延べ面積貯水槽申請以外</t>
  </si>
  <si>
    <t>延べ面積貯水槽申請部分</t>
  </si>
  <si>
    <t>延べ面積自家発電設備申請合計</t>
  </si>
  <si>
    <t>延べ面積自家発電設備申請以外</t>
  </si>
  <si>
    <t>延べ面積自家発電設備申請部分</t>
  </si>
  <si>
    <t>延べ面積蓄電池申請合計</t>
  </si>
  <si>
    <t>延べ面積蓄電池申請以外</t>
  </si>
  <si>
    <t>延べ面積蓄電池申請部分</t>
  </si>
  <si>
    <t>延べ面積備蓄倉庫申請合計</t>
  </si>
  <si>
    <t>延べ面積備蓄倉庫申請以外</t>
  </si>
  <si>
    <t>延べ面積備蓄倉庫申請部分</t>
  </si>
  <si>
    <t>士法第20条の2第3項の表示をした者_資格</t>
  </si>
  <si>
    <t>士法第20条の2第3項の表示をした者_氏名</t>
  </si>
  <si>
    <t>士法第20条の2第3項の表示をした者</t>
  </si>
  <si>
    <t>士法第20条の2第1項の表示をした者_資格</t>
  </si>
  <si>
    <t>士法第20条の2第1項の表示をした者_氏名</t>
  </si>
  <si>
    <t>士法第20条の2第1項の表示をした者</t>
  </si>
  <si>
    <t>監理意見建築設備設計図書その他３</t>
  </si>
  <si>
    <t>監理意見建築設備登録番号その他３</t>
  </si>
  <si>
    <t>監理意見建築設備電話番号その他３</t>
  </si>
  <si>
    <t>監理意見建築設備所在地その他３</t>
  </si>
  <si>
    <t>監理意見建築設備郵便番号その他３</t>
  </si>
  <si>
    <t>監理意見建築設備勤務先その他３</t>
  </si>
  <si>
    <t>監理意見建築設備氏名その他３</t>
  </si>
  <si>
    <t>監理意見建築設備設計図書その他２</t>
  </si>
  <si>
    <t>監理意見建築設備登録番号その他２</t>
  </si>
  <si>
    <t>監理意見建築設備電話番号その他２</t>
  </si>
  <si>
    <t>監理意見建築設備所在地その他２</t>
  </si>
  <si>
    <t>監理意見建築設備郵便番号その他２</t>
  </si>
  <si>
    <t>監理意見建築設備勤務先その他２</t>
  </si>
  <si>
    <t>監理意見建築設備氏名その他２</t>
  </si>
  <si>
    <t>監理意見建築設備設計図書その他１</t>
  </si>
  <si>
    <t>監理意見建築設備登録番号その他１</t>
  </si>
  <si>
    <t>監理意見建築設備電話番号その他１</t>
  </si>
  <si>
    <t>監理意見建築設備所在地その他１</t>
  </si>
  <si>
    <t>監理意見建築設備郵便番号その他１</t>
  </si>
  <si>
    <t>監理意見建築設備勤務先その他１</t>
  </si>
  <si>
    <t>監理意見建築設備氏名その他１</t>
  </si>
  <si>
    <t>監理意見建築設備設計図書</t>
  </si>
  <si>
    <t>監理意見建築設備登録番号</t>
  </si>
  <si>
    <t>監理意見建築設備電話番号</t>
  </si>
  <si>
    <t>監理意見建築設備所在地</t>
  </si>
  <si>
    <t>監理意見建築設備郵便番号</t>
  </si>
  <si>
    <t>監理意見建築設備勤務先</t>
  </si>
  <si>
    <t>監理意見建築設備氏名</t>
  </si>
  <si>
    <t>監理者設計図書その他３</t>
  </si>
  <si>
    <t>監理者電話番号その他３</t>
  </si>
  <si>
    <t>監理者所在地その他３</t>
  </si>
  <si>
    <t>監理者郵便番号その他３</t>
  </si>
  <si>
    <t>監理者事務所名その他３</t>
  </si>
  <si>
    <t>監理者事務所登録番号その他３</t>
  </si>
  <si>
    <t>監理者事務所名登録種類その他３</t>
  </si>
  <si>
    <t>監理者事務所名資格その他３</t>
  </si>
  <si>
    <t>監理者氏名その他３</t>
  </si>
  <si>
    <t>監理者登録番号その他３</t>
  </si>
  <si>
    <t>監理者登録種類その他３</t>
  </si>
  <si>
    <t>監理者資格その他３</t>
  </si>
  <si>
    <t>監理者設計図書その他２</t>
  </si>
  <si>
    <t>監理者電話番号その他２</t>
  </si>
  <si>
    <t>監理者所在地その他２</t>
  </si>
  <si>
    <t>監理者郵便番号その他２</t>
  </si>
  <si>
    <t>監理者事務所名その他２</t>
  </si>
  <si>
    <t>監理者事務所登録番号その他２</t>
  </si>
  <si>
    <t>監理者事務所名登録種類その他２</t>
  </si>
  <si>
    <t>監理者事務所名資格その他２</t>
  </si>
  <si>
    <t>監理者氏名その他２</t>
  </si>
  <si>
    <t>監理者登録番号その他２</t>
  </si>
  <si>
    <t>監理者登録種類その他２</t>
  </si>
  <si>
    <t>監理者資格その他２</t>
  </si>
  <si>
    <t>監理者設計図書その他１</t>
  </si>
  <si>
    <t>監理者電話番号その他１</t>
  </si>
  <si>
    <t>監理者所在地その他１</t>
  </si>
  <si>
    <t>監理者郵便番号その他１</t>
  </si>
  <si>
    <t>監理者事務所名その他１</t>
  </si>
  <si>
    <t>監理者事務所登録番号その他１</t>
  </si>
  <si>
    <t>監理者事務所名登録種類その他１</t>
  </si>
  <si>
    <t>監理者事務所名資格その他１</t>
  </si>
  <si>
    <t>監理者氏名その他１</t>
  </si>
  <si>
    <t>監理者登録番号その他１</t>
  </si>
  <si>
    <t>監理者登録種類その他１</t>
  </si>
  <si>
    <t>監理者資格その他１</t>
  </si>
  <si>
    <t>設計意見建築設備設計図書その他３</t>
  </si>
  <si>
    <t>設計意見建築設備登録番号３</t>
  </si>
  <si>
    <t>設計意見建築設備電話番号その他３</t>
  </si>
  <si>
    <t>設計意見建築設備所在地その他３</t>
  </si>
  <si>
    <t>設計意見建築設備郵便番号その他３</t>
  </si>
  <si>
    <t>設計意見建築設備勤務先その他３</t>
  </si>
  <si>
    <t>設計意見建築設備氏名その他３</t>
  </si>
  <si>
    <t>設計意見建築設備設計図書その他２</t>
  </si>
  <si>
    <t>設計意見建築設備登録番号２</t>
  </si>
  <si>
    <t>設計意見建築設備電話番号その他２</t>
  </si>
  <si>
    <t>設計意見建築設備所在地その他２</t>
  </si>
  <si>
    <t>設計意見建築設備郵便番号その他２</t>
  </si>
  <si>
    <t>設計意見建築設備勤務先その他２</t>
  </si>
  <si>
    <t>設計意見建築設備氏名その他２</t>
  </si>
  <si>
    <t>設計意見建築設備設計図書その他１</t>
  </si>
  <si>
    <t>設計意見建築設備登録番号１</t>
  </si>
  <si>
    <t>設計意見建築設備電話番号その他１</t>
  </si>
  <si>
    <t>設計意見建築設備所在地その他１</t>
  </si>
  <si>
    <t>設計意見建築設備郵便番号その他１</t>
  </si>
  <si>
    <t>設計意見建築設備勤務先その他１</t>
  </si>
  <si>
    <t>設計意見建築設備氏名その他１</t>
  </si>
  <si>
    <t>設計者作成した設計図書その他３</t>
  </si>
  <si>
    <t>設計者FAX番号その他３</t>
  </si>
  <si>
    <t>設計者電話番号その他３</t>
  </si>
  <si>
    <t>設計者所在地その他３</t>
  </si>
  <si>
    <t>設計者郵便番号その他３</t>
  </si>
  <si>
    <t>設計者事務所名その他３</t>
  </si>
  <si>
    <t>設計者事務所登録番号その他３</t>
  </si>
  <si>
    <t>設計者事務所名登録種類その他３</t>
  </si>
  <si>
    <t>設計者事務所名資格その他３</t>
  </si>
  <si>
    <t>設計者実担当氏名その他３</t>
  </si>
  <si>
    <t>設計者氏名その他３</t>
  </si>
  <si>
    <t>設計者登録番号その他３</t>
  </si>
  <si>
    <t>設計者登録種類その他３</t>
  </si>
  <si>
    <t>設計者資格その他３</t>
  </si>
  <si>
    <t>設計者作成した設計図書その他２</t>
  </si>
  <si>
    <t>設計者FAX番号その他２</t>
  </si>
  <si>
    <t>設計者電話番号その他２</t>
  </si>
  <si>
    <t>設計者所在地その他２</t>
  </si>
  <si>
    <t>設計者郵便番号その他２</t>
  </si>
  <si>
    <t>設計者事務所名その他２</t>
  </si>
  <si>
    <t>設計者事務所登録番号その他２</t>
  </si>
  <si>
    <t>設計者事務所名登録種類その他２</t>
  </si>
  <si>
    <t>設計者事務所名資格その他２</t>
  </si>
  <si>
    <t>設計者実担当氏名その他２</t>
  </si>
  <si>
    <t>設計者氏名その他２</t>
  </si>
  <si>
    <t>設計者登録番号その他２</t>
  </si>
  <si>
    <t>設計者登録種類その他２</t>
  </si>
  <si>
    <t>設計者資格その他２</t>
  </si>
  <si>
    <t>設計者作成した設計図書その他１</t>
  </si>
  <si>
    <t>設計者FAX番号その他１</t>
  </si>
  <si>
    <t>設計者電話番号その他１</t>
  </si>
  <si>
    <t>設計者所在地その他１</t>
  </si>
  <si>
    <t>設計者郵便番号その他１</t>
  </si>
  <si>
    <t>設計者事務所名その他１</t>
  </si>
  <si>
    <t>設計者事務所登録番号その他１</t>
  </si>
  <si>
    <t>設計者事務所名登録種類その他１</t>
  </si>
  <si>
    <t>設計者事務所名資格その他１</t>
  </si>
  <si>
    <t>設計者実担当氏名その他１</t>
  </si>
  <si>
    <t>設計者氏名その他１</t>
  </si>
  <si>
    <t>設計者登録番号その他１</t>
  </si>
  <si>
    <t>設計者登録種類その他１</t>
  </si>
  <si>
    <t>設計者資格その他１</t>
  </si>
  <si>
    <t>建築主電話番号4</t>
    <rPh sb="0" eb="2">
      <t>ケンチク</t>
    </rPh>
    <rPh sb="2" eb="3">
      <t>ヌシ</t>
    </rPh>
    <rPh sb="3" eb="5">
      <t>デンワ</t>
    </rPh>
    <rPh sb="5" eb="7">
      <t>バンゴウ</t>
    </rPh>
    <phoneticPr fontId="0"/>
  </si>
  <si>
    <t>建築主住所4</t>
    <rPh sb="0" eb="2">
      <t>ケンチク</t>
    </rPh>
    <rPh sb="2" eb="3">
      <t>ヌシ</t>
    </rPh>
    <rPh sb="3" eb="5">
      <t>ジュウショ</t>
    </rPh>
    <phoneticPr fontId="0"/>
  </si>
  <si>
    <t>建築主郵便番号4</t>
    <rPh sb="3" eb="7">
      <t>ユウビンバンゴウ</t>
    </rPh>
    <phoneticPr fontId="0"/>
  </si>
  <si>
    <t>建築主氏名4フリガナ</t>
  </si>
  <si>
    <t>建築主氏名4</t>
  </si>
  <si>
    <t>建築主電話番号3</t>
    <rPh sb="0" eb="2">
      <t>ケンチク</t>
    </rPh>
    <rPh sb="2" eb="3">
      <t>ヌシ</t>
    </rPh>
    <rPh sb="3" eb="5">
      <t>デンワ</t>
    </rPh>
    <rPh sb="5" eb="7">
      <t>バンゴウ</t>
    </rPh>
    <phoneticPr fontId="0"/>
  </si>
  <si>
    <t>建築主住所3</t>
    <rPh sb="0" eb="2">
      <t>ケンチク</t>
    </rPh>
    <rPh sb="2" eb="3">
      <t>ヌシ</t>
    </rPh>
    <rPh sb="3" eb="5">
      <t>ジュウショ</t>
    </rPh>
    <phoneticPr fontId="0"/>
  </si>
  <si>
    <t>建築主郵便番号3</t>
    <rPh sb="3" eb="7">
      <t>ユウビンバンゴウ</t>
    </rPh>
    <phoneticPr fontId="0"/>
  </si>
  <si>
    <t>建築主氏名3フリガナ</t>
  </si>
  <si>
    <t>建築主氏名3</t>
  </si>
  <si>
    <t>建築主電話番号2</t>
  </si>
  <si>
    <t>建築主住所2</t>
  </si>
  <si>
    <t>建築主郵便番号2</t>
  </si>
  <si>
    <t>建築主氏名2フリガナ</t>
  </si>
  <si>
    <t>建築主氏名2</t>
  </si>
  <si>
    <t>施工実担当メールアドレス</t>
    <rPh sb="0" eb="2">
      <t>セコウ</t>
    </rPh>
    <rPh sb="2" eb="3">
      <t>ジツ</t>
    </rPh>
    <rPh sb="3" eb="5">
      <t>タントウ</t>
    </rPh>
    <phoneticPr fontId="0"/>
  </si>
  <si>
    <t>設計実担当メールアドレス</t>
    <rPh sb="0" eb="2">
      <t>セッケイ</t>
    </rPh>
    <rPh sb="2" eb="3">
      <t>ジツ</t>
    </rPh>
    <rPh sb="3" eb="5">
      <t>タントウ</t>
    </rPh>
    <phoneticPr fontId="0"/>
  </si>
  <si>
    <t>メーカー申請担当メールアドレス</t>
    <rPh sb="4" eb="6">
      <t>シンセイ</t>
    </rPh>
    <rPh sb="6" eb="8">
      <t>タントウ</t>
    </rPh>
    <phoneticPr fontId="0"/>
  </si>
  <si>
    <t>受付支店名</t>
    <rPh sb="0" eb="2">
      <t>ウケツケ</t>
    </rPh>
    <rPh sb="2" eb="4">
      <t>シテン</t>
    </rPh>
    <rPh sb="4" eb="5">
      <t>メイ</t>
    </rPh>
    <phoneticPr fontId="0"/>
  </si>
  <si>
    <t>確認申請受付日</t>
  </si>
  <si>
    <t>備考</t>
  </si>
  <si>
    <t>その他必要な事項</t>
  </si>
  <si>
    <t>指定特定工程内容3</t>
  </si>
  <si>
    <t>指定特定工程予定年月日3</t>
  </si>
  <si>
    <t>指定特定工程回数3</t>
  </si>
  <si>
    <t>指定特定工程内容2</t>
  </si>
  <si>
    <t>指定特定工程予定年月日2</t>
  </si>
  <si>
    <t>指定特定工程回数2</t>
  </si>
  <si>
    <t>指定特定工程内容1</t>
  </si>
  <si>
    <t>指定特定工程予定年月日1</t>
  </si>
  <si>
    <t>指定特定工程回数1</t>
  </si>
  <si>
    <t>工事完了予定年月日</t>
  </si>
  <si>
    <t>工事着手予定年月日</t>
  </si>
  <si>
    <t>許可・認定等</t>
  </si>
  <si>
    <t>" _x000B_ _x000B_ "</t>
    <phoneticPr fontId="4"/>
  </si>
  <si>
    <t>第５６条７項特例の区分</t>
  </si>
  <si>
    <t>""</t>
    <phoneticPr fontId="4"/>
  </si>
  <si>
    <t>第５６条７項特例有無</t>
  </si>
  <si>
    <t>一部構造3</t>
  </si>
  <si>
    <t>一部構造2</t>
  </si>
  <si>
    <t>一部構造1</t>
  </si>
  <si>
    <t>構造3</t>
  </si>
  <si>
    <t>構造2</t>
  </si>
  <si>
    <t>構造1</t>
  </si>
  <si>
    <t>"-"</t>
    <phoneticPr fontId="4"/>
  </si>
  <si>
    <t>"-"</t>
    <phoneticPr fontId="4"/>
  </si>
  <si>
    <t>地下階数他の建築物</t>
  </si>
  <si>
    <t>"-"</t>
    <phoneticPr fontId="4"/>
  </si>
  <si>
    <t>地下階数申請建築物</t>
  </si>
  <si>
    <t>地上階数他の建築物</t>
  </si>
  <si>
    <t>地上階数申請建築物</t>
  </si>
  <si>
    <t>最高の高さ他の建築物</t>
  </si>
  <si>
    <t>最高の高さ申請建築物</t>
  </si>
  <si>
    <t>同一敷地内他の建築数</t>
  </si>
  <si>
    <t>建物の数申請に係わる数</t>
  </si>
  <si>
    <t>容積率</t>
    <rPh sb="0" eb="2">
      <t>ヨウセキ</t>
    </rPh>
    <rPh sb="2" eb="3">
      <t>リツ</t>
    </rPh>
    <phoneticPr fontId="0"/>
  </si>
  <si>
    <t>容積率延べ面積</t>
  </si>
  <si>
    <t>延べ面積住宅合計</t>
  </si>
  <si>
    <t>延べ面積住宅申請以外</t>
  </si>
  <si>
    <t>延べ面積住宅申請部分</t>
  </si>
  <si>
    <t>延べ面積車庫申請合計</t>
  </si>
  <si>
    <t>延べ面積車庫申請以外</t>
  </si>
  <si>
    <t>延べ面積車庫申請部分</t>
  </si>
  <si>
    <t>延べ面積共同住宅共用合計</t>
  </si>
  <si>
    <t>延べ面積共同住宅共用申請部分以外</t>
  </si>
  <si>
    <t>延べ面積共同住宅共用申請部分</t>
  </si>
  <si>
    <t>延べ面積地階申請合計</t>
  </si>
  <si>
    <t>延べ面積地階申請以外</t>
  </si>
  <si>
    <t>延べ面積地階申請部分</t>
  </si>
  <si>
    <t>延べ面積建築物全体申請合計</t>
  </si>
  <si>
    <t>延べ面積建築物全体申請以外</t>
  </si>
  <si>
    <t>延べ面積建築物全体申請部分</t>
  </si>
  <si>
    <t>建ぺい率</t>
  </si>
  <si>
    <t>建築面積合計</t>
  </si>
  <si>
    <t>建築面積申請以外</t>
  </si>
  <si>
    <t>""</t>
    <phoneticPr fontId="4"/>
  </si>
  <si>
    <t>工事種別</t>
  </si>
  <si>
    <t>主要用途備考</t>
    <rPh sb="0" eb="2">
      <t>シュヨウ</t>
    </rPh>
    <rPh sb="2" eb="4">
      <t>ヨウト</t>
    </rPh>
    <rPh sb="4" eb="6">
      <t>ビコウ</t>
    </rPh>
    <phoneticPr fontId="0"/>
  </si>
  <si>
    <t>主要用途表示</t>
  </si>
  <si>
    <t>敷地備考</t>
  </si>
  <si>
    <t>建築可能な建ぺい率</t>
    <rPh sb="0" eb="2">
      <t>ケンチク</t>
    </rPh>
    <rPh sb="2" eb="4">
      <t>カノウ</t>
    </rPh>
    <rPh sb="5" eb="6">
      <t>ケン</t>
    </rPh>
    <rPh sb="8" eb="9">
      <t>リツ</t>
    </rPh>
    <phoneticPr fontId="0"/>
  </si>
  <si>
    <t>建築可能な容積率</t>
  </si>
  <si>
    <t>後退部分敷地面積</t>
  </si>
  <si>
    <t>敷地面積の合計</t>
  </si>
  <si>
    <t>建ぺい率d</t>
  </si>
  <si>
    <t>建ぺい率c</t>
  </si>
  <si>
    <t>建ぺい率b</t>
  </si>
  <si>
    <t>建ぺい率a</t>
  </si>
  <si>
    <t>容積率d</t>
  </si>
  <si>
    <t>容積率c</t>
  </si>
  <si>
    <t>容積率b</t>
  </si>
  <si>
    <t>容積率a</t>
  </si>
  <si>
    <t>用途地域d</t>
  </si>
  <si>
    <t>用途地域c</t>
  </si>
  <si>
    <t>用途地域b</t>
  </si>
  <si>
    <t>用途地域a</t>
  </si>
  <si>
    <t>敷地面積d壁面後退部分</t>
  </si>
  <si>
    <t>敷地面積c壁面後退部分</t>
  </si>
  <si>
    <t>敷地面積b壁面後退部分</t>
  </si>
  <si>
    <t>敷地面積a壁面後退部分</t>
  </si>
  <si>
    <t>敷地面積d</t>
  </si>
  <si>
    <t>敷地面積c</t>
  </si>
  <si>
    <t>敷地面積b</t>
  </si>
  <si>
    <t>敷地面積a</t>
  </si>
  <si>
    <t>道路接道</t>
  </si>
  <si>
    <t>道路幅員</t>
  </si>
  <si>
    <t>その他の区域6</t>
  </si>
  <si>
    <t>その他の区域5</t>
  </si>
  <si>
    <t>その他の区域4</t>
  </si>
  <si>
    <t>その他の区域3</t>
  </si>
  <si>
    <t>その他の区域2</t>
  </si>
  <si>
    <t>その他の区域1</t>
  </si>
  <si>
    <t>防火地域2</t>
  </si>
  <si>
    <t>防火地域1</t>
  </si>
  <si>
    <t>市街化選択2</t>
  </si>
  <si>
    <t>""</t>
    <phoneticPr fontId="4"/>
  </si>
  <si>
    <t>市街化選択</t>
  </si>
  <si>
    <t>都市計画区域内外</t>
  </si>
  <si>
    <t>住居表示その他</t>
  </si>
  <si>
    <t>住居表示市町</t>
  </si>
  <si>
    <t>住居表示県</t>
  </si>
  <si>
    <t>地名地番その他</t>
  </si>
  <si>
    <t>地名地番市町</t>
  </si>
  <si>
    <t>地名地番県</t>
  </si>
  <si>
    <t>建築名称フリガナ</t>
  </si>
  <si>
    <t>建築名称</t>
  </si>
  <si>
    <t>一面備考</t>
  </si>
  <si>
    <t>施工者実FAX番号</t>
  </si>
  <si>
    <t>施工者実電話番号</t>
  </si>
  <si>
    <t>施工者実担当氏名</t>
  </si>
  <si>
    <t>施工者電話番号</t>
  </si>
  <si>
    <t>施工者所在地</t>
  </si>
  <si>
    <t>施工者郵便番号</t>
  </si>
  <si>
    <t>施工者営業所名</t>
  </si>
  <si>
    <t>施工者営業所登録番号</t>
  </si>
  <si>
    <t>"　"</t>
    <phoneticPr fontId="4"/>
  </si>
  <si>
    <t>施工者営業所名資格</t>
  </si>
  <si>
    <t>施工者営業所名登録種類</t>
  </si>
  <si>
    <t>施工者氏名</t>
  </si>
  <si>
    <t>監理者設計図書</t>
  </si>
  <si>
    <t>監理者電話番号</t>
  </si>
  <si>
    <t>監理者所在地</t>
  </si>
  <si>
    <t>監理者郵便番号</t>
  </si>
  <si>
    <t>監理者事務所名</t>
  </si>
  <si>
    <t>監理者事務所登録番号</t>
  </si>
  <si>
    <t>監理者事務所名登録種類</t>
  </si>
  <si>
    <t>監理者事務所名資格</t>
  </si>
  <si>
    <t>監理者氏名</t>
  </si>
  <si>
    <t>監理者登録番号</t>
  </si>
  <si>
    <t>監理者登録種類</t>
  </si>
  <si>
    <t>監理者資格</t>
  </si>
  <si>
    <t>設計意見建築設備設計図書</t>
  </si>
  <si>
    <t>設計意見建築設備登録番号</t>
  </si>
  <si>
    <t>建築設備電話番号</t>
  </si>
  <si>
    <t>建築設備所在地</t>
  </si>
  <si>
    <t>建築設備郵便番号</t>
  </si>
  <si>
    <t>建築設備勤務先</t>
  </si>
  <si>
    <t>建築設備氏名</t>
  </si>
  <si>
    <t>設計者作成した設計図書</t>
    <rPh sb="3" eb="5">
      <t>サクセイ</t>
    </rPh>
    <rPh sb="7" eb="9">
      <t>セッケイ</t>
    </rPh>
    <rPh sb="9" eb="11">
      <t>トショ</t>
    </rPh>
    <phoneticPr fontId="0"/>
  </si>
  <si>
    <t>設計者FAX番号</t>
  </si>
  <si>
    <t>設計者電話番号</t>
  </si>
  <si>
    <t>設計者所在地</t>
  </si>
  <si>
    <t>設計者郵便番号</t>
  </si>
  <si>
    <t>設計者事務所名</t>
  </si>
  <si>
    <t>設計者事務所登録番号</t>
  </si>
  <si>
    <t>設計者事務所名登録種類</t>
  </si>
  <si>
    <t>設計者事務所名資格</t>
  </si>
  <si>
    <t>設計者実担当氏名</t>
  </si>
  <si>
    <t>設計者氏名</t>
  </si>
  <si>
    <t>設計者登録番号</t>
  </si>
  <si>
    <t>設計者登録種類</t>
  </si>
  <si>
    <t>設計者資格</t>
  </si>
  <si>
    <t>建築主会社名フリガナ</t>
    <rPh sb="0" eb="2">
      <t>ケンチク</t>
    </rPh>
    <rPh sb="2" eb="3">
      <t>ヌシ</t>
    </rPh>
    <phoneticPr fontId="0"/>
  </si>
  <si>
    <t>代理者FAX番号</t>
  </si>
  <si>
    <t>代理者電話番号</t>
  </si>
  <si>
    <t>代理者所在地</t>
  </si>
  <si>
    <t>代理者郵便番号</t>
  </si>
  <si>
    <t>代理者事務所名</t>
  </si>
  <si>
    <t>代理者事務所登録番号</t>
  </si>
  <si>
    <t>代理者事務所名登録種類</t>
  </si>
  <si>
    <t>代理者事務所名資格</t>
  </si>
  <si>
    <t>代理者氏名</t>
  </si>
  <si>
    <t>代理者登録番号</t>
  </si>
  <si>
    <t>代理者登録種類</t>
  </si>
  <si>
    <t>代理者資格</t>
  </si>
  <si>
    <t>建築主電話番号</t>
  </si>
  <si>
    <t>建築主住所</t>
  </si>
  <si>
    <t>建築主郵便番号</t>
  </si>
  <si>
    <t>建築主氏名１フリガナ</t>
    <phoneticPr fontId="4"/>
  </si>
  <si>
    <t>建築主氏名１</t>
    <phoneticPr fontId="4"/>
  </si>
  <si>
    <t>メーカー事業所</t>
  </si>
  <si>
    <t>メーカー会社名</t>
  </si>
  <si>
    <t>値16</t>
    <rPh sb="0" eb="1">
      <t>アタイ</t>
    </rPh>
    <phoneticPr fontId="4"/>
  </si>
  <si>
    <t>値15</t>
    <rPh sb="0" eb="1">
      <t>アタイ</t>
    </rPh>
    <phoneticPr fontId="4"/>
  </si>
  <si>
    <t>値14</t>
    <rPh sb="0" eb="1">
      <t>アタイ</t>
    </rPh>
    <phoneticPr fontId="4"/>
  </si>
  <si>
    <t>値13</t>
    <rPh sb="0" eb="1">
      <t>アタイ</t>
    </rPh>
    <phoneticPr fontId="4"/>
  </si>
  <si>
    <t>値12</t>
    <rPh sb="0" eb="1">
      <t>アタイ</t>
    </rPh>
    <phoneticPr fontId="4"/>
  </si>
  <si>
    <t>値11</t>
    <rPh sb="0" eb="1">
      <t>アタイ</t>
    </rPh>
    <phoneticPr fontId="4"/>
  </si>
  <si>
    <t>値10</t>
    <rPh sb="0" eb="1">
      <t>アタイ</t>
    </rPh>
    <phoneticPr fontId="4"/>
  </si>
  <si>
    <t>値9</t>
    <rPh sb="0" eb="1">
      <t>アタイ</t>
    </rPh>
    <phoneticPr fontId="4"/>
  </si>
  <si>
    <t>値8</t>
    <rPh sb="0" eb="1">
      <t>アタイ</t>
    </rPh>
    <phoneticPr fontId="4"/>
  </si>
  <si>
    <t>値7</t>
    <rPh sb="0" eb="1">
      <t>アタイ</t>
    </rPh>
    <phoneticPr fontId="4"/>
  </si>
  <si>
    <t>値6</t>
    <rPh sb="0" eb="1">
      <t>アタイ</t>
    </rPh>
    <phoneticPr fontId="4"/>
  </si>
  <si>
    <t>値5</t>
    <rPh sb="0" eb="1">
      <t>アタイ</t>
    </rPh>
    <phoneticPr fontId="4"/>
  </si>
  <si>
    <t>値4</t>
    <rPh sb="0" eb="1">
      <t>アタイ</t>
    </rPh>
    <phoneticPr fontId="4"/>
  </si>
  <si>
    <t>値3</t>
    <rPh sb="0" eb="1">
      <t>アタイ</t>
    </rPh>
    <phoneticPr fontId="4"/>
  </si>
  <si>
    <t>値2</t>
    <rPh sb="0" eb="1">
      <t>アタイ</t>
    </rPh>
    <phoneticPr fontId="4"/>
  </si>
  <si>
    <t>値1</t>
    <rPh sb="0" eb="1">
      <t>アタイ</t>
    </rPh>
    <phoneticPr fontId="4"/>
  </si>
  <si>
    <t>入力項目</t>
    <rPh sb="0" eb="2">
      <t>ニュウリョク</t>
    </rPh>
    <rPh sb="2" eb="4">
      <t>コウモク</t>
    </rPh>
    <phoneticPr fontId="4"/>
  </si>
  <si>
    <t>フィールド名</t>
    <rPh sb="5" eb="6">
      <t>メイ</t>
    </rPh>
    <phoneticPr fontId="4"/>
  </si>
  <si>
    <t>""_x001D_""_x001D_""_x001D_""_x001D_""_x001D_""</t>
  </si>
  <si>
    <t>""_x001D_""_x001D_""_x001D_""_x001D_""_x001D_""</t>
    <phoneticPr fontId="4"/>
  </si>
  <si>
    <t>""_x001D_""_x001D_""_x001D_""_x001D_""_x001D_""</t>
    <phoneticPr fontId="4"/>
  </si>
  <si>
    <t>""_x001D_""_x001D_""_x001D_""_x001D_""_x001D_""</t>
    <phoneticPr fontId="4"/>
  </si>
  <si>
    <t>""</t>
    <phoneticPr fontId="4"/>
  </si>
  <si>
    <t>","</t>
    <phoneticPr fontId="4"/>
  </si>
  <si>
    <t>""</t>
    <phoneticPr fontId="4"/>
  </si>
  <si>
    <t>""_x001D_""_x001D_""_x001D_""_x001D_""_x001D_""</t>
    <phoneticPr fontId="4"/>
  </si>
  <si>
    <t>""</t>
    <phoneticPr fontId="4"/>
  </si>
  <si>
    <t>","</t>
    <phoneticPr fontId="4"/>
  </si>
  <si>
    <t>「主要用途」が３つまで入力できるようになりました。</t>
    <rPh sb="1" eb="3">
      <t>シュヨウ</t>
    </rPh>
    <rPh sb="3" eb="5">
      <t>ヨウト</t>
    </rPh>
    <rPh sb="11" eb="13">
      <t>ニュウリョク</t>
    </rPh>
    <phoneticPr fontId="4"/>
  </si>
  <si>
    <t>確認申請書（建築物）、計画変更確認申請書（建築物）、建築計画概要書の変更</t>
    <rPh sb="0" eb="2">
      <t>カクニン</t>
    </rPh>
    <rPh sb="2" eb="5">
      <t>シンセイショ</t>
    </rPh>
    <rPh sb="6" eb="9">
      <t>ケンチクブツ</t>
    </rPh>
    <rPh sb="11" eb="13">
      <t>ケイカク</t>
    </rPh>
    <rPh sb="13" eb="15">
      <t>ヘンコウ</t>
    </rPh>
    <rPh sb="15" eb="17">
      <t>カクニン</t>
    </rPh>
    <rPh sb="17" eb="20">
      <t>シンセイショ</t>
    </rPh>
    <rPh sb="21" eb="24">
      <t>ケンチクブツ</t>
    </rPh>
    <rPh sb="26" eb="28">
      <t>ケンチク</t>
    </rPh>
    <rPh sb="28" eb="30">
      <t>ケイカク</t>
    </rPh>
    <rPh sb="30" eb="33">
      <t>ガイヨウショ</t>
    </rPh>
    <rPh sb="34" eb="36">
      <t>ヘンコウ</t>
    </rPh>
    <phoneticPr fontId="4"/>
  </si>
  <si>
    <t>「中間検査申請書（注記）」の変更</t>
    <rPh sb="1" eb="3">
      <t>チュウカン</t>
    </rPh>
    <rPh sb="3" eb="5">
      <t>ケンサ</t>
    </rPh>
    <rPh sb="5" eb="8">
      <t>シンセイショ</t>
    </rPh>
    <rPh sb="9" eb="11">
      <t>チュウキ</t>
    </rPh>
    <rPh sb="14" eb="16">
      <t>ヘンコウ</t>
    </rPh>
    <phoneticPr fontId="4"/>
  </si>
  <si>
    <t>「完了検査申請書（注記）」の変更</t>
  </si>
  <si>
    <t>「中間検査申請書」の変更</t>
    <rPh sb="1" eb="3">
      <t>チュウカン</t>
    </rPh>
    <rPh sb="3" eb="5">
      <t>ケンサ</t>
    </rPh>
    <rPh sb="5" eb="8">
      <t>シンセイショ</t>
    </rPh>
    <rPh sb="10" eb="12">
      <t>ヘンコウ</t>
    </rPh>
    <phoneticPr fontId="4"/>
  </si>
  <si>
    <t>「完了検査申請書」の変更</t>
    <phoneticPr fontId="4"/>
  </si>
  <si>
    <t>｢確認申請書{建築物）」、「計画変更確認申請書（建築物）」の変更</t>
    <rPh sb="1" eb="3">
      <t>カクニン</t>
    </rPh>
    <rPh sb="3" eb="6">
      <t>シンセイショ</t>
    </rPh>
    <rPh sb="7" eb="10">
      <t>ケンチクブツ</t>
    </rPh>
    <rPh sb="14" eb="16">
      <t>ケイカク</t>
    </rPh>
    <rPh sb="16" eb="18">
      <t>ヘンコウ</t>
    </rPh>
    <rPh sb="18" eb="20">
      <t>カクニン</t>
    </rPh>
    <rPh sb="20" eb="23">
      <t>シンセイショ</t>
    </rPh>
    <rPh sb="24" eb="27">
      <t>ケンチクブツ</t>
    </rPh>
    <rPh sb="30" eb="32">
      <t>ヘンコウ</t>
    </rPh>
    <phoneticPr fontId="4"/>
  </si>
  <si>
    <t>「確認申請書（建築物入力画面）」の変更</t>
    <rPh sb="1" eb="3">
      <t>カクニン</t>
    </rPh>
    <rPh sb="3" eb="6">
      <t>シンセイショ</t>
    </rPh>
    <rPh sb="7" eb="10">
      <t>ケンチクブツ</t>
    </rPh>
    <rPh sb="10" eb="12">
      <t>ニュウリョク</t>
    </rPh>
    <rPh sb="12" eb="14">
      <t>ガメン</t>
    </rPh>
    <rPh sb="17" eb="19">
      <t>ヘンコウ</t>
    </rPh>
    <phoneticPr fontId="4"/>
  </si>
  <si>
    <t>平成26年</t>
    <rPh sb="0" eb="2">
      <t>ヘイセイ</t>
    </rPh>
    <rPh sb="4" eb="5">
      <t>ネン</t>
    </rPh>
    <phoneticPr fontId="4"/>
  </si>
  <si>
    <t>平成25年</t>
    <rPh sb="0" eb="2">
      <t>ヘイセイ</t>
    </rPh>
    <rPh sb="4" eb="5">
      <t>ネン</t>
    </rPh>
    <phoneticPr fontId="4"/>
  </si>
  <si>
    <t>確認申請書（建築物）、計画変更確認申請書（建築物）の第3面、建築計画概要書の第2面の変更</t>
    <rPh sb="0" eb="2">
      <t>カクニン</t>
    </rPh>
    <rPh sb="2" eb="5">
      <t>シンセイショ</t>
    </rPh>
    <rPh sb="6" eb="9">
      <t>ケンチクブツ</t>
    </rPh>
    <rPh sb="11" eb="13">
      <t>ケイカク</t>
    </rPh>
    <rPh sb="13" eb="15">
      <t>ヘンコウ</t>
    </rPh>
    <rPh sb="15" eb="17">
      <t>カクニン</t>
    </rPh>
    <rPh sb="17" eb="20">
      <t>シンセイショ</t>
    </rPh>
    <rPh sb="21" eb="24">
      <t>ケンチクブツ</t>
    </rPh>
    <rPh sb="26" eb="27">
      <t>ダイ</t>
    </rPh>
    <rPh sb="28" eb="29">
      <t>メン</t>
    </rPh>
    <rPh sb="30" eb="32">
      <t>ケンチク</t>
    </rPh>
    <rPh sb="32" eb="34">
      <t>ケイカク</t>
    </rPh>
    <rPh sb="34" eb="37">
      <t>ガイヨウショ</t>
    </rPh>
    <rPh sb="38" eb="39">
      <t>ダイ</t>
    </rPh>
    <rPh sb="40" eb="41">
      <t>メン</t>
    </rPh>
    <rPh sb="42" eb="44">
      <t>ヘンコウ</t>
    </rPh>
    <phoneticPr fontId="4"/>
  </si>
  <si>
    <t>国土交通省令第76号による</t>
    <rPh sb="0" eb="2">
      <t>コクド</t>
    </rPh>
    <rPh sb="2" eb="5">
      <t>コウツウショウ</t>
    </rPh>
    <rPh sb="5" eb="6">
      <t>レイ</t>
    </rPh>
    <rPh sb="6" eb="7">
      <t>ダイ</t>
    </rPh>
    <rPh sb="9" eb="10">
      <t>ゴウ</t>
    </rPh>
    <phoneticPr fontId="4"/>
  </si>
  <si>
    <t>「他の建築主」「他の建築主(2)」のタブ名称と位置の変更</t>
    <rPh sb="1" eb="2">
      <t>タ</t>
    </rPh>
    <rPh sb="3" eb="5">
      <t>ケンチク</t>
    </rPh>
    <rPh sb="5" eb="6">
      <t>ヌシ</t>
    </rPh>
    <rPh sb="8" eb="9">
      <t>タ</t>
    </rPh>
    <rPh sb="10" eb="12">
      <t>ケンチク</t>
    </rPh>
    <rPh sb="12" eb="13">
      <t>ヌシ</t>
    </rPh>
    <rPh sb="20" eb="22">
      <t>メイショウ</t>
    </rPh>
    <rPh sb="23" eb="25">
      <t>イチ</t>
    </rPh>
    <rPh sb="26" eb="28">
      <t>ヘンコウ</t>
    </rPh>
    <phoneticPr fontId="4"/>
  </si>
  <si>
    <t>平成24年</t>
    <rPh sb="0" eb="2">
      <t>ヘイセイ</t>
    </rPh>
    <rPh sb="4" eb="5">
      <t>ネン</t>
    </rPh>
    <phoneticPr fontId="4"/>
  </si>
  <si>
    <t>「確認審査追加説明書」の変更</t>
    <rPh sb="1" eb="3">
      <t>カクニン</t>
    </rPh>
    <rPh sb="3" eb="5">
      <t>シンサ</t>
    </rPh>
    <rPh sb="5" eb="7">
      <t>ツイカ</t>
    </rPh>
    <rPh sb="7" eb="10">
      <t>セツメイショ</t>
    </rPh>
    <rPh sb="12" eb="14">
      <t>ヘンコウ</t>
    </rPh>
    <phoneticPr fontId="4"/>
  </si>
  <si>
    <t>建築基準法施行規則の改正による</t>
    <phoneticPr fontId="4"/>
  </si>
  <si>
    <t>「確認申請書（建築物）」の「建物別概要入力」欄を増やしました。</t>
    <rPh sb="1" eb="3">
      <t>カクニン</t>
    </rPh>
    <rPh sb="3" eb="6">
      <t>シンセイショ</t>
    </rPh>
    <rPh sb="7" eb="10">
      <t>ケンチクブツ</t>
    </rPh>
    <rPh sb="14" eb="16">
      <t>タテモノ</t>
    </rPh>
    <rPh sb="16" eb="17">
      <t>ベツ</t>
    </rPh>
    <rPh sb="17" eb="19">
      <t>ガイヨウ</t>
    </rPh>
    <rPh sb="19" eb="21">
      <t>ニュウリョク</t>
    </rPh>
    <rPh sb="22" eb="23">
      <t>ラン</t>
    </rPh>
    <rPh sb="24" eb="25">
      <t>フ</t>
    </rPh>
    <phoneticPr fontId="4"/>
  </si>
  <si>
    <t>平成22年</t>
    <rPh sb="0" eb="2">
      <t>ヘイセイ</t>
    </rPh>
    <rPh sb="4" eb="5">
      <t>ネン</t>
    </rPh>
    <phoneticPr fontId="4"/>
  </si>
  <si>
    <t>｢確認申請書{建築物）」、「建築計画概要書」、「計画変更確認申請書（建築物）」の変更</t>
    <rPh sb="1" eb="3">
      <t>カクニン</t>
    </rPh>
    <rPh sb="3" eb="6">
      <t>シンセイショ</t>
    </rPh>
    <rPh sb="7" eb="10">
      <t>ケンチクブツ</t>
    </rPh>
    <rPh sb="14" eb="16">
      <t>ケンチク</t>
    </rPh>
    <rPh sb="16" eb="18">
      <t>ケイカク</t>
    </rPh>
    <rPh sb="18" eb="20">
      <t>ガイヨウ</t>
    </rPh>
    <rPh sb="20" eb="21">
      <t>ショ</t>
    </rPh>
    <rPh sb="24" eb="26">
      <t>ケイカク</t>
    </rPh>
    <rPh sb="26" eb="28">
      <t>ヘンコウ</t>
    </rPh>
    <rPh sb="28" eb="30">
      <t>カクニン</t>
    </rPh>
    <rPh sb="30" eb="33">
      <t>シンセイショ</t>
    </rPh>
    <rPh sb="34" eb="37">
      <t>ケンチクブツ</t>
    </rPh>
    <rPh sb="40" eb="42">
      <t>ヘンコウ</t>
    </rPh>
    <phoneticPr fontId="4"/>
  </si>
  <si>
    <t>建築基準法施行規則の改正による</t>
    <rPh sb="0" eb="2">
      <t>ケンチク</t>
    </rPh>
    <rPh sb="2" eb="5">
      <t>キジュンホウ</t>
    </rPh>
    <rPh sb="5" eb="7">
      <t>セコウ</t>
    </rPh>
    <rPh sb="7" eb="9">
      <t>キソク</t>
    </rPh>
    <rPh sb="10" eb="12">
      <t>カイセイ</t>
    </rPh>
    <phoneticPr fontId="4"/>
  </si>
  <si>
    <t>『5.その他の区域、地域、地区又は街区』　入力スペースを増やしました。</t>
    <rPh sb="5" eb="6">
      <t>タ</t>
    </rPh>
    <rPh sb="7" eb="9">
      <t>クイキ</t>
    </rPh>
    <rPh sb="10" eb="12">
      <t>チイキ</t>
    </rPh>
    <rPh sb="13" eb="15">
      <t>チク</t>
    </rPh>
    <rPh sb="15" eb="16">
      <t>マタ</t>
    </rPh>
    <rPh sb="17" eb="19">
      <t>ガイク</t>
    </rPh>
    <rPh sb="21" eb="23">
      <t>ニュウリョク</t>
    </rPh>
    <rPh sb="28" eb="29">
      <t>フ</t>
    </rPh>
    <phoneticPr fontId="4"/>
  </si>
  <si>
    <t>「確認申請書（建築物入力画面」</t>
    <rPh sb="1" eb="3">
      <t>カクニン</t>
    </rPh>
    <rPh sb="3" eb="6">
      <t>シンセイショ</t>
    </rPh>
    <rPh sb="7" eb="10">
      <t>ケンチクブツ</t>
    </rPh>
    <rPh sb="10" eb="12">
      <t>ニュウリョク</t>
    </rPh>
    <rPh sb="12" eb="14">
      <t>ガメン</t>
    </rPh>
    <phoneticPr fontId="4"/>
  </si>
  <si>
    <t>「建築工事届」の様式変更</t>
    <rPh sb="8" eb="10">
      <t>ヨウシキ</t>
    </rPh>
    <rPh sb="10" eb="12">
      <t>ヘンコウ</t>
    </rPh>
    <phoneticPr fontId="4"/>
  </si>
  <si>
    <t>平成21年</t>
    <rPh sb="0" eb="2">
      <t>ヘイセイ</t>
    </rPh>
    <rPh sb="4" eb="5">
      <t>ネン</t>
    </rPh>
    <phoneticPr fontId="4"/>
  </si>
  <si>
    <t>一部修正をしました</t>
    <rPh sb="0" eb="2">
      <t>イチブ</t>
    </rPh>
    <rPh sb="2" eb="4">
      <t>シュウセイ</t>
    </rPh>
    <phoneticPr fontId="4"/>
  </si>
  <si>
    <t>「工事監理者届」</t>
  </si>
  <si>
    <t>(削除)</t>
    <rPh sb="1" eb="3">
      <t>サクジョ</t>
    </rPh>
    <phoneticPr fontId="4"/>
  </si>
  <si>
    <t>「軽微な変更説明書」</t>
    <phoneticPr fontId="4"/>
  </si>
  <si>
    <t>「完了検査追加説明書」</t>
  </si>
  <si>
    <t>「確認審査追加説明書」</t>
  </si>
  <si>
    <t>「工事施工者届」</t>
  </si>
  <si>
    <t>「建築主変更届」</t>
  </si>
  <si>
    <t>「検査取り下げ届」</t>
  </si>
  <si>
    <t>「工事取り止め届」</t>
  </si>
  <si>
    <t>「確認申請取り下げ届」</t>
  </si>
  <si>
    <t>「軽微変更報告書」</t>
    <phoneticPr fontId="4"/>
  </si>
  <si>
    <t>業務規程改定に伴い下記の帳票について一部修正または削除しました</t>
    <rPh sb="0" eb="2">
      <t>ギョウム</t>
    </rPh>
    <rPh sb="2" eb="4">
      <t>キテイ</t>
    </rPh>
    <rPh sb="4" eb="6">
      <t>カイテイ</t>
    </rPh>
    <rPh sb="7" eb="8">
      <t>トモナ</t>
    </rPh>
    <rPh sb="9" eb="11">
      <t>カキ</t>
    </rPh>
    <rPh sb="12" eb="14">
      <t>チョウヒョウ</t>
    </rPh>
    <rPh sb="18" eb="20">
      <t>イチブ</t>
    </rPh>
    <rPh sb="20" eb="22">
      <t>シュウセイ</t>
    </rPh>
    <rPh sb="25" eb="27">
      <t>サクジョ</t>
    </rPh>
    <phoneticPr fontId="4"/>
  </si>
  <si>
    <t>「建築計画概要書」を一部修正しました</t>
    <rPh sb="1" eb="3">
      <t>ケンチク</t>
    </rPh>
    <rPh sb="3" eb="5">
      <t>ケイカク</t>
    </rPh>
    <rPh sb="5" eb="8">
      <t>ガイヨウショ</t>
    </rPh>
    <rPh sb="10" eb="12">
      <t>イチブ</t>
    </rPh>
    <rPh sb="12" eb="14">
      <t>シュウセイ</t>
    </rPh>
    <phoneticPr fontId="4"/>
  </si>
  <si>
    <t>「工事監理者届」を一部修正しました</t>
    <rPh sb="1" eb="3">
      <t>コウジ</t>
    </rPh>
    <rPh sb="3" eb="5">
      <t>カンリ</t>
    </rPh>
    <rPh sb="5" eb="6">
      <t>シャ</t>
    </rPh>
    <rPh sb="6" eb="7">
      <t>トド</t>
    </rPh>
    <rPh sb="9" eb="11">
      <t>イチブ</t>
    </rPh>
    <rPh sb="11" eb="13">
      <t>シュウセイ</t>
    </rPh>
    <phoneticPr fontId="4"/>
  </si>
  <si>
    <t>平成20年</t>
    <rPh sb="0" eb="2">
      <t>ヘイセイ</t>
    </rPh>
    <rPh sb="4" eb="5">
      <t>ネン</t>
    </rPh>
    <phoneticPr fontId="4"/>
  </si>
  <si>
    <t>建築基準法施行規則見直しにより、「確認申請書（建築物)注記」、「完了検査申請書注記」および「中間検査申請書注記」を修正しました。</t>
    <rPh sb="0" eb="2">
      <t>ケンチク</t>
    </rPh>
    <rPh sb="2" eb="5">
      <t>キジュンホウ</t>
    </rPh>
    <rPh sb="5" eb="7">
      <t>セコウ</t>
    </rPh>
    <rPh sb="7" eb="9">
      <t>キソク</t>
    </rPh>
    <rPh sb="9" eb="11">
      <t>ミナオ</t>
    </rPh>
    <rPh sb="17" eb="19">
      <t>カクニン</t>
    </rPh>
    <rPh sb="19" eb="21">
      <t>シンセイ</t>
    </rPh>
    <rPh sb="21" eb="22">
      <t>ショ</t>
    </rPh>
    <rPh sb="23" eb="26">
      <t>ケンチクブツ</t>
    </rPh>
    <rPh sb="27" eb="29">
      <t>チュウキ</t>
    </rPh>
    <rPh sb="32" eb="34">
      <t>カンリョウ</t>
    </rPh>
    <rPh sb="34" eb="36">
      <t>ケンサ</t>
    </rPh>
    <rPh sb="36" eb="39">
      <t>シンセイショ</t>
    </rPh>
    <rPh sb="39" eb="41">
      <t>チュウキ</t>
    </rPh>
    <rPh sb="46" eb="48">
      <t>チュウカン</t>
    </rPh>
    <rPh sb="48" eb="50">
      <t>ケンサ</t>
    </rPh>
    <rPh sb="50" eb="53">
      <t>シンセイショ</t>
    </rPh>
    <rPh sb="53" eb="55">
      <t>チュウキ</t>
    </rPh>
    <rPh sb="57" eb="59">
      <t>シュウセイ</t>
    </rPh>
    <phoneticPr fontId="4"/>
  </si>
  <si>
    <t>「確認審査追加説明書」を一部修正しました</t>
    <rPh sb="1" eb="3">
      <t>カクニン</t>
    </rPh>
    <rPh sb="3" eb="5">
      <t>シンサ</t>
    </rPh>
    <rPh sb="5" eb="7">
      <t>ツイカ</t>
    </rPh>
    <rPh sb="7" eb="10">
      <t>セツメイショ</t>
    </rPh>
    <rPh sb="12" eb="14">
      <t>イチブ</t>
    </rPh>
    <rPh sb="14" eb="16">
      <t>シュウセイ</t>
    </rPh>
    <phoneticPr fontId="4"/>
  </si>
  <si>
    <t>「完了検査申請書」「完了検査申請書（申請者複数）」の第三面について、「工事完了予定年月日」を「工事完了年月日」に訂正しました。</t>
    <rPh sb="1" eb="3">
      <t>カンリョウ</t>
    </rPh>
    <rPh sb="3" eb="5">
      <t>ケンサ</t>
    </rPh>
    <rPh sb="5" eb="8">
      <t>シンセイショ</t>
    </rPh>
    <rPh sb="10" eb="12">
      <t>カンリョウ</t>
    </rPh>
    <rPh sb="12" eb="14">
      <t>ケンサ</t>
    </rPh>
    <rPh sb="14" eb="17">
      <t>シンセイショ</t>
    </rPh>
    <rPh sb="18" eb="21">
      <t>シンセイシャ</t>
    </rPh>
    <rPh sb="21" eb="23">
      <t>フクスウ</t>
    </rPh>
    <rPh sb="26" eb="27">
      <t>ダイ</t>
    </rPh>
    <rPh sb="27" eb="28">
      <t>サン</t>
    </rPh>
    <rPh sb="28" eb="29">
      <t>メン</t>
    </rPh>
    <rPh sb="35" eb="37">
      <t>コウジ</t>
    </rPh>
    <rPh sb="37" eb="39">
      <t>カンリョウ</t>
    </rPh>
    <rPh sb="39" eb="41">
      <t>ヨテイ</t>
    </rPh>
    <rPh sb="41" eb="44">
      <t>ネンガッピ</t>
    </rPh>
    <rPh sb="47" eb="49">
      <t>コウジ</t>
    </rPh>
    <rPh sb="49" eb="51">
      <t>カンリョウ</t>
    </rPh>
    <rPh sb="51" eb="54">
      <t>ネンガッピ</t>
    </rPh>
    <rPh sb="56" eb="58">
      <t>テイセイ</t>
    </rPh>
    <phoneticPr fontId="4"/>
  </si>
  <si>
    <t>「軽微な変更説明書」を追加しました</t>
    <rPh sb="1" eb="3">
      <t>ケイビ</t>
    </rPh>
    <rPh sb="4" eb="6">
      <t>ヘンコウ</t>
    </rPh>
    <rPh sb="6" eb="9">
      <t>セツメイショ</t>
    </rPh>
    <rPh sb="11" eb="13">
      <t>ツイカ</t>
    </rPh>
    <phoneticPr fontId="4"/>
  </si>
  <si>
    <t>「確認申請書（建築物入力）」建物別概要2.用途をプルダウンからコード選択の際に自動入力（手修正可能）に変更しました。</t>
    <rPh sb="1" eb="3">
      <t>カクニン</t>
    </rPh>
    <rPh sb="3" eb="6">
      <t>シンセイショ</t>
    </rPh>
    <rPh sb="7" eb="10">
      <t>ケンチクブツ</t>
    </rPh>
    <rPh sb="10" eb="12">
      <t>ニュウリョク</t>
    </rPh>
    <rPh sb="14" eb="16">
      <t>タテモノ</t>
    </rPh>
    <rPh sb="16" eb="17">
      <t>ベツ</t>
    </rPh>
    <rPh sb="17" eb="19">
      <t>ガイヨウ</t>
    </rPh>
    <rPh sb="21" eb="23">
      <t>ヨウト</t>
    </rPh>
    <rPh sb="34" eb="36">
      <t>センタク</t>
    </rPh>
    <rPh sb="37" eb="38">
      <t>サイ</t>
    </rPh>
    <rPh sb="39" eb="41">
      <t>ジドウ</t>
    </rPh>
    <rPh sb="41" eb="43">
      <t>ニュウリョク</t>
    </rPh>
    <rPh sb="44" eb="45">
      <t>テ</t>
    </rPh>
    <rPh sb="45" eb="47">
      <t>シュウセイ</t>
    </rPh>
    <rPh sb="47" eb="49">
      <t>カノウ</t>
    </rPh>
    <rPh sb="51" eb="53">
      <t>ヘンコウ</t>
    </rPh>
    <phoneticPr fontId="4"/>
  </si>
  <si>
    <t>「確認申請書（建築物）入力」第四面10.床面積の入力欄を増やし、第五面も追加しました。</t>
    <rPh sb="1" eb="3">
      <t>カクニン</t>
    </rPh>
    <rPh sb="3" eb="6">
      <t>シンセイショ</t>
    </rPh>
    <rPh sb="7" eb="10">
      <t>ケンチクブツ</t>
    </rPh>
    <rPh sb="11" eb="13">
      <t>ニュウリョク</t>
    </rPh>
    <rPh sb="14" eb="15">
      <t>ダイ</t>
    </rPh>
    <rPh sb="15" eb="17">
      <t>ヨンメン</t>
    </rPh>
    <rPh sb="20" eb="23">
      <t>ユカメンセキ</t>
    </rPh>
    <rPh sb="24" eb="26">
      <t>ニュウリョク</t>
    </rPh>
    <rPh sb="26" eb="27">
      <t>ラン</t>
    </rPh>
    <rPh sb="28" eb="29">
      <t>フ</t>
    </rPh>
    <rPh sb="32" eb="33">
      <t>ダイ</t>
    </rPh>
    <rPh sb="33" eb="35">
      <t>ゴメン</t>
    </rPh>
    <rPh sb="36" eb="38">
      <t>ツイカ</t>
    </rPh>
    <phoneticPr fontId="4"/>
  </si>
  <si>
    <t>「完了検査追加説明書」を追加しました</t>
    <rPh sb="1" eb="3">
      <t>カンリョウ</t>
    </rPh>
    <rPh sb="3" eb="5">
      <t>ケンサ</t>
    </rPh>
    <rPh sb="5" eb="7">
      <t>ツイカ</t>
    </rPh>
    <rPh sb="7" eb="10">
      <t>セツメイショ</t>
    </rPh>
    <rPh sb="12" eb="14">
      <t>ツイカ</t>
    </rPh>
    <phoneticPr fontId="4"/>
  </si>
  <si>
    <t>「確認審査追加説明書」を追加しました</t>
    <rPh sb="1" eb="3">
      <t>カクニン</t>
    </rPh>
    <rPh sb="3" eb="5">
      <t>シンサ</t>
    </rPh>
    <rPh sb="5" eb="7">
      <t>ツイカ</t>
    </rPh>
    <rPh sb="7" eb="10">
      <t>セツメイショ</t>
    </rPh>
    <rPh sb="12" eb="14">
      <t>ツイカ</t>
    </rPh>
    <phoneticPr fontId="4"/>
  </si>
  <si>
    <t>印刷領域を示す点線を消去しました（フッターの変更なし）</t>
    <rPh sb="0" eb="2">
      <t>インサツ</t>
    </rPh>
    <rPh sb="2" eb="4">
      <t>リョウイキ</t>
    </rPh>
    <rPh sb="5" eb="6">
      <t>シメ</t>
    </rPh>
    <rPh sb="7" eb="9">
      <t>テンセン</t>
    </rPh>
    <rPh sb="10" eb="12">
      <t>ショウキョ</t>
    </rPh>
    <phoneticPr fontId="4"/>
  </si>
  <si>
    <t>シートの保護を解除しました（フッターの変更なし）</t>
    <rPh sb="4" eb="6">
      <t>ホゴ</t>
    </rPh>
    <rPh sb="7" eb="9">
      <t>カイジョ</t>
    </rPh>
    <phoneticPr fontId="4"/>
  </si>
  <si>
    <t>地名地番・住居表示の表示スペースを２行にしました（フッターの変更なし）</t>
    <rPh sb="0" eb="2">
      <t>チメイ</t>
    </rPh>
    <rPh sb="2" eb="4">
      <t>チバン</t>
    </rPh>
    <rPh sb="5" eb="7">
      <t>ジュウキョ</t>
    </rPh>
    <rPh sb="7" eb="9">
      <t>ヒョウジ</t>
    </rPh>
    <rPh sb="10" eb="12">
      <t>ヒョウジ</t>
    </rPh>
    <rPh sb="18" eb="19">
      <t>ギョウ</t>
    </rPh>
    <rPh sb="30" eb="32">
      <t>ヘンコウ</t>
    </rPh>
    <phoneticPr fontId="4"/>
  </si>
  <si>
    <t>｢完了検査添付資料」を「完了検査添付写真（内装仕上）」に変更しました。</t>
    <rPh sb="1" eb="3">
      <t>カンリョウ</t>
    </rPh>
    <rPh sb="3" eb="5">
      <t>ケンサ</t>
    </rPh>
    <rPh sb="5" eb="7">
      <t>テンプ</t>
    </rPh>
    <rPh sb="7" eb="9">
      <t>シリョウ</t>
    </rPh>
    <rPh sb="12" eb="14">
      <t>カンリョウ</t>
    </rPh>
    <rPh sb="14" eb="16">
      <t>ケンサ</t>
    </rPh>
    <rPh sb="16" eb="18">
      <t>テンプ</t>
    </rPh>
    <rPh sb="18" eb="20">
      <t>シャシン</t>
    </rPh>
    <rPh sb="21" eb="23">
      <t>ナイソウ</t>
    </rPh>
    <rPh sb="23" eb="25">
      <t>シア</t>
    </rPh>
    <rPh sb="28" eb="30">
      <t>ヘンコウ</t>
    </rPh>
    <phoneticPr fontId="4"/>
  </si>
  <si>
    <t>「検査添付写真（軸組仕口）」を追加しました。</t>
    <rPh sb="1" eb="3">
      <t>ケンサ</t>
    </rPh>
    <rPh sb="3" eb="5">
      <t>テンプ</t>
    </rPh>
    <rPh sb="5" eb="7">
      <t>シャシン</t>
    </rPh>
    <rPh sb="8" eb="9">
      <t>ジク</t>
    </rPh>
    <rPh sb="9" eb="10">
      <t>グ</t>
    </rPh>
    <rPh sb="10" eb="11">
      <t>シ</t>
    </rPh>
    <rPh sb="11" eb="12">
      <t>グチ</t>
    </rPh>
    <rPh sb="15" eb="17">
      <t>ツイカ</t>
    </rPh>
    <phoneticPr fontId="4"/>
  </si>
  <si>
    <t>支店のプルダウンメニューに東京支店と群馬事務所を追加しました（フッターの変更なし）</t>
    <rPh sb="0" eb="2">
      <t>シテン</t>
    </rPh>
    <rPh sb="13" eb="15">
      <t>トウキョウ</t>
    </rPh>
    <rPh sb="15" eb="17">
      <t>シテン</t>
    </rPh>
    <rPh sb="18" eb="20">
      <t>グンマ</t>
    </rPh>
    <rPh sb="20" eb="22">
      <t>ジム</t>
    </rPh>
    <rPh sb="22" eb="23">
      <t>ショ</t>
    </rPh>
    <rPh sb="24" eb="26">
      <t>ツイカ</t>
    </rPh>
    <rPh sb="36" eb="38">
      <t>ヘンコウ</t>
    </rPh>
    <phoneticPr fontId="4"/>
  </si>
  <si>
    <t>作成した設計図書等の表示スペースを２行にしました（フッターの変更なし）</t>
    <rPh sb="0" eb="2">
      <t>サクセイ</t>
    </rPh>
    <rPh sb="4" eb="6">
      <t>セッケイ</t>
    </rPh>
    <rPh sb="6" eb="8">
      <t>トショ</t>
    </rPh>
    <rPh sb="8" eb="9">
      <t>トウ</t>
    </rPh>
    <rPh sb="10" eb="12">
      <t>ヒョウジ</t>
    </rPh>
    <rPh sb="18" eb="19">
      <t>ギョウ</t>
    </rPh>
    <rPh sb="30" eb="32">
      <t>ヘンコウ</t>
    </rPh>
    <phoneticPr fontId="4"/>
  </si>
  <si>
    <t>代表取締役名表示を中止しました</t>
    <rPh sb="0" eb="2">
      <t>ダイヒョウ</t>
    </rPh>
    <rPh sb="2" eb="5">
      <t>トリシマリヤク</t>
    </rPh>
    <rPh sb="5" eb="6">
      <t>メイ</t>
    </rPh>
    <rPh sb="6" eb="8">
      <t>ヒョウジ</t>
    </rPh>
    <rPh sb="9" eb="11">
      <t>チュウシ</t>
    </rPh>
    <phoneticPr fontId="4"/>
  </si>
  <si>
    <t>建築基準法施行規則等の一部の改正に係る書式の全面変更しました</t>
    <rPh sb="0" eb="2">
      <t>ケンチク</t>
    </rPh>
    <rPh sb="2" eb="4">
      <t>キジュン</t>
    </rPh>
    <rPh sb="4" eb="5">
      <t>ホウ</t>
    </rPh>
    <rPh sb="5" eb="7">
      <t>シコウ</t>
    </rPh>
    <rPh sb="7" eb="9">
      <t>キソク</t>
    </rPh>
    <rPh sb="9" eb="10">
      <t>ナド</t>
    </rPh>
    <rPh sb="11" eb="13">
      <t>イチブ</t>
    </rPh>
    <rPh sb="14" eb="16">
      <t>カイセイ</t>
    </rPh>
    <rPh sb="17" eb="18">
      <t>カカ</t>
    </rPh>
    <rPh sb="19" eb="21">
      <t>ショシキ</t>
    </rPh>
    <rPh sb="22" eb="24">
      <t>ゼンメン</t>
    </rPh>
    <rPh sb="24" eb="26">
      <t>ヘンコウ</t>
    </rPh>
    <phoneticPr fontId="4"/>
  </si>
  <si>
    <t>社長名を変更しました</t>
    <rPh sb="0" eb="3">
      <t>シャチョウメイ</t>
    </rPh>
    <rPh sb="4" eb="6">
      <t>ヘンコウ</t>
    </rPh>
    <phoneticPr fontId="4"/>
  </si>
  <si>
    <t>更新履歴フッターのページを追加しました</t>
    <rPh sb="0" eb="2">
      <t>コウシン</t>
    </rPh>
    <rPh sb="2" eb="4">
      <t>リレキ</t>
    </rPh>
    <rPh sb="13" eb="15">
      <t>ツイカ</t>
    </rPh>
    <phoneticPr fontId="4"/>
  </si>
  <si>
    <t>帳票右下フッターに更新した日付を表示しました</t>
    <rPh sb="0" eb="2">
      <t>チョウヒョウ</t>
    </rPh>
    <rPh sb="2" eb="4">
      <t>ミギシタ</t>
    </rPh>
    <rPh sb="9" eb="11">
      <t>コウシン</t>
    </rPh>
    <rPh sb="13" eb="15">
      <t>ヒヅケ</t>
    </rPh>
    <rPh sb="16" eb="18">
      <t>ヒョウジ</t>
    </rPh>
    <phoneticPr fontId="4"/>
  </si>
  <si>
    <t>トップページより更新履歴のページにリンクをはりました</t>
    <rPh sb="8" eb="10">
      <t>コウシン</t>
    </rPh>
    <rPh sb="10" eb="12">
      <t>リレキ</t>
    </rPh>
    <phoneticPr fontId="4"/>
  </si>
  <si>
    <t>同　リンク不具合を修正しました</t>
    <rPh sb="0" eb="1">
      <t>ドウ</t>
    </rPh>
    <rPh sb="5" eb="8">
      <t>フグアイ</t>
    </rPh>
    <rPh sb="9" eb="11">
      <t>シュウセイ</t>
    </rPh>
    <phoneticPr fontId="4"/>
  </si>
  <si>
    <t>建設業の許可番号種類のプルダウンメニューについて、項目を追加しました</t>
    <rPh sb="25" eb="27">
      <t>コウモク</t>
    </rPh>
    <rPh sb="28" eb="30">
      <t>ツイカ</t>
    </rPh>
    <phoneticPr fontId="4"/>
  </si>
  <si>
    <t>中間検査申込書、完了検査申込書の第一面を変更しました。</t>
    <rPh sb="0" eb="2">
      <t>チュウカン</t>
    </rPh>
    <rPh sb="2" eb="4">
      <t>ケンサ</t>
    </rPh>
    <rPh sb="4" eb="7">
      <t>モウシコミショ</t>
    </rPh>
    <rPh sb="8" eb="10">
      <t>カンリョウ</t>
    </rPh>
    <rPh sb="10" eb="12">
      <t>ケンサ</t>
    </rPh>
    <rPh sb="12" eb="15">
      <t>モウシコミショ</t>
    </rPh>
    <rPh sb="16" eb="17">
      <t>ダイ</t>
    </rPh>
    <rPh sb="17" eb="19">
      <t>イチメン</t>
    </rPh>
    <rPh sb="20" eb="22">
      <t>ヘンコウ</t>
    </rPh>
    <phoneticPr fontId="4"/>
  </si>
  <si>
    <t>事前調査表を削除しました</t>
    <rPh sb="0" eb="2">
      <t>ジゼン</t>
    </rPh>
    <rPh sb="2" eb="4">
      <t>チョウサ</t>
    </rPh>
    <rPh sb="4" eb="5">
      <t>ヒョウ</t>
    </rPh>
    <rPh sb="6" eb="8">
      <t>サクジョ</t>
    </rPh>
    <phoneticPr fontId="4"/>
  </si>
  <si>
    <t>別記第30号書式「検査済証交付証明申込書」を追加しました</t>
    <rPh sb="0" eb="2">
      <t>ベッキ</t>
    </rPh>
    <rPh sb="2" eb="3">
      <t>ダイ</t>
    </rPh>
    <rPh sb="5" eb="6">
      <t>ゴウ</t>
    </rPh>
    <rPh sb="6" eb="8">
      <t>ショシキ</t>
    </rPh>
    <rPh sb="9" eb="11">
      <t>ケンサ</t>
    </rPh>
    <rPh sb="11" eb="12">
      <t>ズ</t>
    </rPh>
    <rPh sb="12" eb="13">
      <t>ショウ</t>
    </rPh>
    <rPh sb="13" eb="15">
      <t>コウフ</t>
    </rPh>
    <rPh sb="15" eb="17">
      <t>ショウメイ</t>
    </rPh>
    <rPh sb="17" eb="20">
      <t>モウシコミショ</t>
    </rPh>
    <rPh sb="22" eb="24">
      <t>ツイカ</t>
    </rPh>
    <phoneticPr fontId="4"/>
  </si>
  <si>
    <t>別記第29号書式「確認済証交付証明申込書」を追加しました</t>
    <rPh sb="0" eb="2">
      <t>ベッキ</t>
    </rPh>
    <rPh sb="2" eb="3">
      <t>ダイ</t>
    </rPh>
    <rPh sb="5" eb="6">
      <t>ゴウ</t>
    </rPh>
    <rPh sb="6" eb="8">
      <t>ショシキ</t>
    </rPh>
    <rPh sb="9" eb="11">
      <t>カクニン</t>
    </rPh>
    <rPh sb="11" eb="12">
      <t>スミ</t>
    </rPh>
    <rPh sb="12" eb="13">
      <t>アカシ</t>
    </rPh>
    <rPh sb="13" eb="15">
      <t>コウフ</t>
    </rPh>
    <rPh sb="15" eb="17">
      <t>ショウメイ</t>
    </rPh>
    <rPh sb="17" eb="20">
      <t>モウシコミショ</t>
    </rPh>
    <rPh sb="22" eb="24">
      <t>ツイカ</t>
    </rPh>
    <phoneticPr fontId="4"/>
  </si>
  <si>
    <t>別記第28号書式「計画変更確認申込書（昇降機以外の建築設備）」を追加しました</t>
    <rPh sb="0" eb="2">
      <t>ベッキ</t>
    </rPh>
    <rPh sb="2" eb="3">
      <t>ダイ</t>
    </rPh>
    <rPh sb="5" eb="6">
      <t>ゴウ</t>
    </rPh>
    <rPh sb="6" eb="8">
      <t>ショシキ</t>
    </rPh>
    <rPh sb="9" eb="11">
      <t>ケイカク</t>
    </rPh>
    <rPh sb="11" eb="13">
      <t>ヘンコウ</t>
    </rPh>
    <rPh sb="13" eb="15">
      <t>カクニン</t>
    </rPh>
    <rPh sb="15" eb="18">
      <t>モウシコミショ</t>
    </rPh>
    <rPh sb="19" eb="22">
      <t>ショウコウキ</t>
    </rPh>
    <rPh sb="22" eb="24">
      <t>イガイ</t>
    </rPh>
    <rPh sb="25" eb="27">
      <t>ケンチク</t>
    </rPh>
    <rPh sb="27" eb="29">
      <t>セツビ</t>
    </rPh>
    <rPh sb="32" eb="34">
      <t>ツイカ</t>
    </rPh>
    <phoneticPr fontId="4"/>
  </si>
  <si>
    <t>別記第27号書式「確認申込書（昇降機以外の建築設備）」を追加しました</t>
    <rPh sb="0" eb="2">
      <t>ベッキ</t>
    </rPh>
    <rPh sb="2" eb="3">
      <t>ダイ</t>
    </rPh>
    <rPh sb="5" eb="6">
      <t>ゴウ</t>
    </rPh>
    <rPh sb="6" eb="8">
      <t>ショシキ</t>
    </rPh>
    <rPh sb="9" eb="11">
      <t>カクニン</t>
    </rPh>
    <rPh sb="11" eb="14">
      <t>モウシコミショ</t>
    </rPh>
    <rPh sb="15" eb="18">
      <t>ショウコウキ</t>
    </rPh>
    <rPh sb="18" eb="20">
      <t>イガイ</t>
    </rPh>
    <rPh sb="21" eb="23">
      <t>ケンチク</t>
    </rPh>
    <rPh sb="23" eb="25">
      <t>セツビ</t>
    </rPh>
    <rPh sb="28" eb="30">
      <t>ツイカ</t>
    </rPh>
    <phoneticPr fontId="4"/>
  </si>
  <si>
    <t>中間・完了検査申込書における「検査を申請する建築物等」に「建築設備（昇降機以外）」を追加しました。</t>
    <rPh sb="0" eb="2">
      <t>チュウカン</t>
    </rPh>
    <rPh sb="3" eb="5">
      <t>カンリョウ</t>
    </rPh>
    <rPh sb="5" eb="7">
      <t>ケンサ</t>
    </rPh>
    <rPh sb="7" eb="10">
      <t>モウシコミショ</t>
    </rPh>
    <rPh sb="15" eb="17">
      <t>ケンサ</t>
    </rPh>
    <rPh sb="18" eb="20">
      <t>シンセイ</t>
    </rPh>
    <rPh sb="22" eb="25">
      <t>ケンチクブツ</t>
    </rPh>
    <rPh sb="25" eb="26">
      <t>トウ</t>
    </rPh>
    <rPh sb="29" eb="31">
      <t>ケンチク</t>
    </rPh>
    <rPh sb="31" eb="33">
      <t>セツビ</t>
    </rPh>
    <rPh sb="34" eb="37">
      <t>ショウコウキ</t>
    </rPh>
    <rPh sb="37" eb="39">
      <t>イガイ</t>
    </rPh>
    <rPh sb="42" eb="44">
      <t>ツイカ</t>
    </rPh>
    <phoneticPr fontId="4"/>
  </si>
  <si>
    <t>代理者等の「代表者」を「氏名」に変更しました（全書式）</t>
    <rPh sb="0" eb="2">
      <t>ダイリ</t>
    </rPh>
    <rPh sb="2" eb="3">
      <t>シャ</t>
    </rPh>
    <rPh sb="3" eb="4">
      <t>トウ</t>
    </rPh>
    <rPh sb="6" eb="9">
      <t>ダイヒョウシャ</t>
    </rPh>
    <rPh sb="12" eb="14">
      <t>シメイ</t>
    </rPh>
    <rPh sb="16" eb="18">
      <t>ヘンコウ</t>
    </rPh>
    <rPh sb="23" eb="24">
      <t>ゼン</t>
    </rPh>
    <rPh sb="24" eb="26">
      <t>ショシキ</t>
    </rPh>
    <phoneticPr fontId="4"/>
  </si>
  <si>
    <t>平成19年</t>
    <rPh sb="0" eb="2">
      <t>ヘイセイ</t>
    </rPh>
    <rPh sb="4" eb="5">
      <t>ネン</t>
    </rPh>
    <phoneticPr fontId="4"/>
  </si>
  <si>
    <t>工事施工者の建設業の許可について、プルダウンメニューの項目を追加しました。</t>
    <rPh sb="0" eb="2">
      <t>コウジ</t>
    </rPh>
    <rPh sb="2" eb="5">
      <t>セコウシャ</t>
    </rPh>
    <rPh sb="6" eb="9">
      <t>ケンセツギョウ</t>
    </rPh>
    <rPh sb="10" eb="12">
      <t>キョカ</t>
    </rPh>
    <rPh sb="27" eb="29">
      <t>コウモク</t>
    </rPh>
    <rPh sb="30" eb="32">
      <t>ツイカ</t>
    </rPh>
    <phoneticPr fontId="4"/>
  </si>
  <si>
    <t>建築計画概要書に建築基準法令による処分等の概要書を追加しました。</t>
    <rPh sb="0" eb="2">
      <t>ケンチク</t>
    </rPh>
    <rPh sb="2" eb="4">
      <t>ケイカク</t>
    </rPh>
    <rPh sb="4" eb="7">
      <t>ガイヨウショ</t>
    </rPh>
    <rPh sb="25" eb="27">
      <t>ツイカ</t>
    </rPh>
    <phoneticPr fontId="4"/>
  </si>
  <si>
    <t>建築確認申込書の１４．許可・認定等の欄のセルの設定について、折り返して全体を表示するようにしました。</t>
    <rPh sb="0" eb="2">
      <t>ケンチク</t>
    </rPh>
    <rPh sb="2" eb="4">
      <t>カクニン</t>
    </rPh>
    <rPh sb="4" eb="7">
      <t>モウシコミショ</t>
    </rPh>
    <rPh sb="11" eb="13">
      <t>キョカ</t>
    </rPh>
    <rPh sb="14" eb="16">
      <t>ニンテイ</t>
    </rPh>
    <rPh sb="16" eb="17">
      <t>トウ</t>
    </rPh>
    <rPh sb="18" eb="19">
      <t>ラン</t>
    </rPh>
    <rPh sb="23" eb="25">
      <t>セッテイ</t>
    </rPh>
    <rPh sb="30" eb="31">
      <t>オ</t>
    </rPh>
    <rPh sb="32" eb="33">
      <t>カエ</t>
    </rPh>
    <rPh sb="35" eb="37">
      <t>ゼンタイ</t>
    </rPh>
    <rPh sb="38" eb="40">
      <t>ヒョウジ</t>
    </rPh>
    <phoneticPr fontId="4"/>
  </si>
  <si>
    <t>建築工事届の表記を訂正しました（誤：建設主→正：建築主）</t>
    <rPh sb="0" eb="2">
      <t>ケンチク</t>
    </rPh>
    <rPh sb="2" eb="4">
      <t>コウジ</t>
    </rPh>
    <rPh sb="4" eb="5">
      <t>トド</t>
    </rPh>
    <rPh sb="6" eb="8">
      <t>ヒョウキ</t>
    </rPh>
    <rPh sb="9" eb="11">
      <t>テイセイ</t>
    </rPh>
    <rPh sb="16" eb="17">
      <t>ゴ</t>
    </rPh>
    <rPh sb="18" eb="20">
      <t>ケンセツ</t>
    </rPh>
    <rPh sb="20" eb="21">
      <t>ヌシ</t>
    </rPh>
    <rPh sb="22" eb="23">
      <t>セイ</t>
    </rPh>
    <rPh sb="24" eb="26">
      <t>ケンチク</t>
    </rPh>
    <rPh sb="26" eb="27">
      <t>ヌシ</t>
    </rPh>
    <phoneticPr fontId="4"/>
  </si>
  <si>
    <t>中間検査申込書・完了検査申込書の日付表記を訂正しました（誤：火・月→正：月・日）</t>
    <rPh sb="0" eb="2">
      <t>チュウカン</t>
    </rPh>
    <rPh sb="2" eb="4">
      <t>ケンサ</t>
    </rPh>
    <rPh sb="4" eb="7">
      <t>モウシコミショ</t>
    </rPh>
    <rPh sb="8" eb="10">
      <t>カンリョウ</t>
    </rPh>
    <rPh sb="10" eb="12">
      <t>ケンサ</t>
    </rPh>
    <rPh sb="12" eb="15">
      <t>モウシコミショ</t>
    </rPh>
    <rPh sb="16" eb="18">
      <t>ヒヅケ</t>
    </rPh>
    <rPh sb="18" eb="20">
      <t>ヒョウキ</t>
    </rPh>
    <rPh sb="21" eb="23">
      <t>テイセイ</t>
    </rPh>
    <rPh sb="28" eb="29">
      <t>ゴ</t>
    </rPh>
    <rPh sb="30" eb="31">
      <t>ヒ</t>
    </rPh>
    <rPh sb="32" eb="33">
      <t>ツキ</t>
    </rPh>
    <rPh sb="34" eb="35">
      <t>セイ</t>
    </rPh>
    <rPh sb="36" eb="37">
      <t>ツキ</t>
    </rPh>
    <rPh sb="38" eb="39">
      <t>ニチ</t>
    </rPh>
    <phoneticPr fontId="4"/>
  </si>
  <si>
    <t>完了検査申込書（建築主複数）の（注意）を更新しました（第四面関係⑨）</t>
    <rPh sb="0" eb="2">
      <t>カンリョウ</t>
    </rPh>
    <rPh sb="2" eb="4">
      <t>ケンサ</t>
    </rPh>
    <rPh sb="4" eb="7">
      <t>モウシコミショ</t>
    </rPh>
    <rPh sb="8" eb="10">
      <t>ケンチク</t>
    </rPh>
    <rPh sb="10" eb="11">
      <t>ヌシ</t>
    </rPh>
    <rPh sb="11" eb="13">
      <t>フクスウ</t>
    </rPh>
    <rPh sb="16" eb="18">
      <t>チュウイ</t>
    </rPh>
    <rPh sb="20" eb="22">
      <t>コウシン</t>
    </rPh>
    <rPh sb="27" eb="28">
      <t>ダイ</t>
    </rPh>
    <rPh sb="28" eb="30">
      <t>ヨンメン</t>
    </rPh>
    <rPh sb="30" eb="32">
      <t>カンケイ</t>
    </rPh>
    <phoneticPr fontId="4"/>
  </si>
  <si>
    <t>完了検査申込書の（注意）を更新しました（第四面関係⑨）</t>
    <rPh sb="0" eb="2">
      <t>カンリョウ</t>
    </rPh>
    <rPh sb="2" eb="4">
      <t>ケンサ</t>
    </rPh>
    <rPh sb="4" eb="7">
      <t>モウシコミショ</t>
    </rPh>
    <rPh sb="9" eb="11">
      <t>チュウイ</t>
    </rPh>
    <rPh sb="13" eb="15">
      <t>コウシン</t>
    </rPh>
    <rPh sb="20" eb="21">
      <t>ダイ</t>
    </rPh>
    <rPh sb="21" eb="23">
      <t>ヨンメン</t>
    </rPh>
    <rPh sb="23" eb="25">
      <t>カンケイ</t>
    </rPh>
    <phoneticPr fontId="4"/>
  </si>
  <si>
    <t>平成18年</t>
    <rPh sb="0" eb="2">
      <t>ヘイセイ</t>
    </rPh>
    <rPh sb="4" eb="5">
      <t>ネン</t>
    </rPh>
    <phoneticPr fontId="4"/>
  </si>
  <si>
    <t>更新履歴</t>
    <rPh sb="0" eb="2">
      <t>コウシン</t>
    </rPh>
    <rPh sb="2" eb="4">
      <t>リレキ</t>
    </rPh>
    <phoneticPr fontId="4"/>
  </si>
  <si>
    <t>070620</t>
    <phoneticPr fontId="4"/>
  </si>
  <si>
    <t>070123</t>
    <phoneticPr fontId="4"/>
  </si>
  <si>
    <t>070226</t>
    <phoneticPr fontId="4"/>
  </si>
  <si>
    <t>070827</t>
    <phoneticPr fontId="4"/>
  </si>
  <si>
    <t>軽微な変更説明書</t>
    <rPh sb="0" eb="2">
      <t>ケイビ</t>
    </rPh>
    <rPh sb="3" eb="5">
      <t>ヘンコウ</t>
    </rPh>
    <rPh sb="5" eb="8">
      <t>セツメイショ</t>
    </rPh>
    <phoneticPr fontId="4"/>
  </si>
  <si>
    <t>070802</t>
    <phoneticPr fontId="4"/>
  </si>
  <si>
    <t>071005</t>
    <phoneticPr fontId="4"/>
  </si>
  <si>
    <t>建築主等変更届</t>
    <rPh sb="0" eb="2">
      <t>ケンチク</t>
    </rPh>
    <rPh sb="2" eb="3">
      <t>ヌシ</t>
    </rPh>
    <rPh sb="3" eb="4">
      <t>トウ</t>
    </rPh>
    <rPh sb="4" eb="6">
      <t>ヘンコウ</t>
    </rPh>
    <rPh sb="6" eb="7">
      <t>トド</t>
    </rPh>
    <phoneticPr fontId="4"/>
  </si>
  <si>
    <t>検査取り下げ届</t>
    <rPh sb="0" eb="2">
      <t>ケンサ</t>
    </rPh>
    <rPh sb="2" eb="3">
      <t>ト</t>
    </rPh>
    <rPh sb="4" eb="5">
      <t>サ</t>
    </rPh>
    <rPh sb="6" eb="7">
      <t>トド</t>
    </rPh>
    <phoneticPr fontId="4"/>
  </si>
  <si>
    <t>070721</t>
    <phoneticPr fontId="4"/>
  </si>
  <si>
    <t>完了検査添付写真（内装仕上）</t>
    <rPh sb="0" eb="2">
      <t>カンリョウ</t>
    </rPh>
    <rPh sb="2" eb="4">
      <t>ケンサ</t>
    </rPh>
    <rPh sb="4" eb="6">
      <t>テンプ</t>
    </rPh>
    <rPh sb="6" eb="8">
      <t>シャシン</t>
    </rPh>
    <rPh sb="9" eb="11">
      <t>ナイソウ</t>
    </rPh>
    <rPh sb="11" eb="13">
      <t>シア</t>
    </rPh>
    <phoneticPr fontId="4"/>
  </si>
  <si>
    <t>070918</t>
    <phoneticPr fontId="4"/>
  </si>
  <si>
    <t>070206</t>
    <phoneticPr fontId="4"/>
  </si>
  <si>
    <t>0700806</t>
    <phoneticPr fontId="4"/>
  </si>
  <si>
    <t>第５面（５～１４）</t>
    <rPh sb="0" eb="1">
      <t>ダイ</t>
    </rPh>
    <rPh sb="2" eb="3">
      <t>メン</t>
    </rPh>
    <phoneticPr fontId="4"/>
  </si>
  <si>
    <t>（法第８８条第２項）</t>
    <phoneticPr fontId="4"/>
  </si>
  <si>
    <t>確認申請書（建築物）</t>
    <rPh sb="0" eb="2">
      <t>カクニン</t>
    </rPh>
    <rPh sb="6" eb="8">
      <t>ケンチク</t>
    </rPh>
    <rPh sb="8" eb="9">
      <t>ブツ</t>
    </rPh>
    <phoneticPr fontId="4"/>
  </si>
  <si>
    <t>第５面（５～１４）入力</t>
    <rPh sb="0" eb="1">
      <t>ダイ</t>
    </rPh>
    <rPh sb="2" eb="3">
      <t>メン</t>
    </rPh>
    <rPh sb="9" eb="11">
      <t>ニュウリョク</t>
    </rPh>
    <phoneticPr fontId="4"/>
  </si>
  <si>
    <t>※各ページのフッターとリンクしているわけではありません。</t>
    <rPh sb="1" eb="2">
      <t>カク</t>
    </rPh>
    <phoneticPr fontId="4"/>
  </si>
  <si>
    <t>更新履歴フッター一覧</t>
    <rPh sb="0" eb="2">
      <t>コウシン</t>
    </rPh>
    <rPh sb="2" eb="4">
      <t>リレキ</t>
    </rPh>
    <rPh sb="8" eb="10">
      <t>イチラン</t>
    </rPh>
    <phoneticPr fontId="4"/>
  </si>
  <si>
    <r>
      <t>２．帳票印刷　</t>
    </r>
    <r>
      <rPr>
        <sz val="11"/>
        <color indexed="63"/>
        <rFont val="Meiryo UI"/>
        <family val="3"/>
        <charset val="128"/>
      </rPr>
      <t>（追加入力項目あり）</t>
    </r>
    <rPh sb="2" eb="4">
      <t>チョウヒョウ</t>
    </rPh>
    <rPh sb="4" eb="6">
      <t>インサツ</t>
    </rPh>
    <rPh sb="8" eb="10">
      <t>ツイカ</t>
    </rPh>
    <rPh sb="10" eb="12">
      <t>ニュウリョク</t>
    </rPh>
    <rPh sb="12" eb="14">
      <t>コウモク</t>
    </rPh>
    <phoneticPr fontId="4"/>
  </si>
  <si>
    <t>(6)</t>
    <phoneticPr fontId="4"/>
  </si>
  <si>
    <t>(7)</t>
    <phoneticPr fontId="4"/>
  </si>
  <si>
    <t>(8)</t>
    <phoneticPr fontId="4"/>
  </si>
  <si>
    <t>(4)</t>
    <phoneticPr fontId="4"/>
  </si>
  <si>
    <t>(9)</t>
    <phoneticPr fontId="4"/>
  </si>
  <si>
    <t>(5)</t>
    <phoneticPr fontId="4"/>
  </si>
  <si>
    <r>
      <t>(10)</t>
    </r>
    <r>
      <rPr>
        <sz val="11"/>
        <rFont val="ＭＳ Ｐゴシック"/>
        <family val="3"/>
        <charset val="128"/>
      </rPr>
      <t/>
    </r>
  </si>
  <si>
    <r>
      <t>(11)</t>
    </r>
    <r>
      <rPr>
        <sz val="11"/>
        <rFont val="ＭＳ Ｐゴシック"/>
        <family val="3"/>
        <charset val="128"/>
      </rPr>
      <t/>
    </r>
  </si>
  <si>
    <r>
      <t>　　　　株式会社</t>
    </r>
    <r>
      <rPr>
        <b/>
        <sz val="16"/>
        <color indexed="8"/>
        <rFont val="Meiryo UI"/>
        <family val="3"/>
        <charset val="128"/>
      </rPr>
      <t>東日本住宅評価センター</t>
    </r>
    <rPh sb="8" eb="9">
      <t>ヒガシ</t>
    </rPh>
    <rPh sb="9" eb="11">
      <t>ニホン</t>
    </rPh>
    <rPh sb="11" eb="13">
      <t>ジュウタク</t>
    </rPh>
    <rPh sb="13" eb="15">
      <t>ヒョウカ</t>
    </rPh>
    <phoneticPr fontId="4"/>
  </si>
  <si>
    <r>
      <t>項目追加　【11.延べ面積】【ﾊ.</t>
    </r>
    <r>
      <rPr>
        <sz val="10"/>
        <rFont val="Meiryo UI"/>
        <family val="3"/>
        <charset val="128"/>
      </rPr>
      <t>エレベーターの昇格路の部分】</t>
    </r>
    <rPh sb="0" eb="2">
      <t>コウモク</t>
    </rPh>
    <rPh sb="2" eb="4">
      <t>ツイカ</t>
    </rPh>
    <rPh sb="9" eb="10">
      <t>ノ</t>
    </rPh>
    <rPh sb="11" eb="13">
      <t>メンセキ</t>
    </rPh>
    <phoneticPr fontId="4"/>
  </si>
  <si>
    <t>　このEXCEL表により株式会社東日本住宅評価センターへの提出図書を作成（印刷）することができます。</t>
    <rPh sb="8" eb="9">
      <t>ヒョウ</t>
    </rPh>
    <rPh sb="12" eb="14">
      <t>カブシキ</t>
    </rPh>
    <rPh sb="14" eb="16">
      <t>カイシャ</t>
    </rPh>
    <rPh sb="16" eb="17">
      <t>ヒガシ</t>
    </rPh>
    <rPh sb="17" eb="19">
      <t>ニホン</t>
    </rPh>
    <rPh sb="19" eb="21">
      <t>ジュウタク</t>
    </rPh>
    <rPh sb="21" eb="23">
      <t>ヒョウカ</t>
    </rPh>
    <rPh sb="29" eb="31">
      <t>テイシュツ</t>
    </rPh>
    <rPh sb="31" eb="33">
      <t>トショ</t>
    </rPh>
    <phoneticPr fontId="4"/>
  </si>
  <si>
    <t>　内容に関する質問及びご要望に関しては、以下の問合せ先にてお受けいたします。
　尚、このEXCEL表は公開時点で最新のウイルス対策ソフトで確認しておりますが、このソフトを使用したことによる全ての損害等に対し株式会社東日本住宅評価センターは一切責任を負いません。</t>
    <rPh sb="1" eb="3">
      <t>ナイヨウ</t>
    </rPh>
    <rPh sb="4" eb="5">
      <t>カン</t>
    </rPh>
    <rPh sb="7" eb="9">
      <t>シツモン</t>
    </rPh>
    <rPh sb="9" eb="10">
      <t>オヨ</t>
    </rPh>
    <rPh sb="12" eb="14">
      <t>ヨウボウ</t>
    </rPh>
    <rPh sb="15" eb="16">
      <t>カン</t>
    </rPh>
    <rPh sb="20" eb="22">
      <t>イカ</t>
    </rPh>
    <rPh sb="23" eb="25">
      <t>トイアワ</t>
    </rPh>
    <rPh sb="26" eb="27">
      <t>サキ</t>
    </rPh>
    <rPh sb="30" eb="31">
      <t>ウ</t>
    </rPh>
    <phoneticPr fontId="6"/>
  </si>
  <si>
    <t>株式会社東日本住宅評価センター</t>
    <rPh sb="0" eb="4">
      <t>カブシキガイシャ</t>
    </rPh>
    <rPh sb="4" eb="5">
      <t>ヒガシ</t>
    </rPh>
    <rPh sb="5" eb="7">
      <t>ニホン</t>
    </rPh>
    <rPh sb="7" eb="9">
      <t>ジュウタク</t>
    </rPh>
    <rPh sb="9" eb="11">
      <t>ヒョウカ</t>
    </rPh>
    <phoneticPr fontId="4"/>
  </si>
  <si>
    <r>
      <t>※この画面は</t>
    </r>
    <r>
      <rPr>
        <b/>
        <sz val="11"/>
        <color indexed="10"/>
        <rFont val="MS UI Gothic"/>
        <family val="3"/>
        <charset val="128"/>
      </rPr>
      <t>入力専用画面</t>
    </r>
    <r>
      <rPr>
        <b/>
        <sz val="11"/>
        <color indexed="63"/>
        <rFont val="MS UI Gothic"/>
        <family val="3"/>
        <charset val="128"/>
      </rPr>
      <t>です。印刷する場合は</t>
    </r>
    <r>
      <rPr>
        <b/>
        <sz val="11"/>
        <color indexed="10"/>
        <rFont val="MS UI Gothic"/>
        <family val="3"/>
        <charset val="128"/>
      </rPr>
      <t>「作業メニュー」→帳票確認・印刷</t>
    </r>
    <r>
      <rPr>
        <b/>
        <sz val="11"/>
        <color indexed="63"/>
        <rFont val="MS UI Gothic"/>
        <family val="3"/>
        <charset val="128"/>
      </rPr>
      <t>より印刷してください。</t>
    </r>
    <rPh sb="3" eb="5">
      <t>ガメン</t>
    </rPh>
    <rPh sb="6" eb="8">
      <t>ニュウリョク</t>
    </rPh>
    <rPh sb="8" eb="10">
      <t>センヨウ</t>
    </rPh>
    <rPh sb="10" eb="12">
      <t>ガメン</t>
    </rPh>
    <rPh sb="15" eb="17">
      <t>インサツ</t>
    </rPh>
    <rPh sb="19" eb="21">
      <t>バアイ</t>
    </rPh>
    <rPh sb="23" eb="25">
      <t>サギョウ</t>
    </rPh>
    <rPh sb="31" eb="33">
      <t>チョウヒョウ</t>
    </rPh>
    <rPh sb="33" eb="35">
      <t>カクニン</t>
    </rPh>
    <rPh sb="36" eb="38">
      <t>インサツ</t>
    </rPh>
    <rPh sb="40" eb="42">
      <t>インサツ</t>
    </rPh>
    <phoneticPr fontId="4"/>
  </si>
  <si>
    <t>（特定工程）</t>
    <phoneticPr fontId="2"/>
  </si>
  <si>
    <t>(1)</t>
  </si>
  <si>
    <t>(6)</t>
  </si>
  <si>
    <t>(7)</t>
  </si>
  <si>
    <t>(8)</t>
  </si>
  <si>
    <t>(9)</t>
  </si>
  <si>
    <t>(10)</t>
  </si>
  <si>
    <t>(11)</t>
  </si>
  <si>
    <t>(12)</t>
  </si>
  <si>
    <t>(13)</t>
  </si>
  <si>
    <t>(14)</t>
  </si>
  <si>
    <t>(15)</t>
  </si>
  <si>
    <t>(16)</t>
  </si>
  <si>
    <t>(17)</t>
  </si>
  <si>
    <t>(18)</t>
  </si>
  <si>
    <t>(19)</t>
  </si>
  <si>
    <t>(20)</t>
  </si>
  <si>
    <t>(21)</t>
  </si>
  <si>
    <t>(22)</t>
  </si>
  <si>
    <t>(23)</t>
  </si>
  <si>
    <t>(24)</t>
  </si>
  <si>
    <t>(25)</t>
  </si>
  <si>
    <t>(26)</t>
  </si>
  <si>
    <t>(27)</t>
  </si>
  <si>
    <t>以下の届につき、届出者に「代理者」を追加する</t>
    <rPh sb="0" eb="2">
      <t>イカ</t>
    </rPh>
    <rPh sb="3" eb="4">
      <t>トドケ</t>
    </rPh>
    <rPh sb="8" eb="10">
      <t>トドケデ</t>
    </rPh>
    <rPh sb="10" eb="11">
      <t>シャ</t>
    </rPh>
    <rPh sb="13" eb="15">
      <t>ダイリ</t>
    </rPh>
    <rPh sb="15" eb="16">
      <t>シャ</t>
    </rPh>
    <rPh sb="18" eb="20">
      <t>ツイカ</t>
    </rPh>
    <phoneticPr fontId="2"/>
  </si>
  <si>
    <t>確認申請取り下げ届、工事取り止め届、軽微変更報告書、工事監理者届、工事施工者届、中間検査申請取り下げ届、完了検査追加説明書、完了検査申請取り下げ届</t>
    <rPh sb="0" eb="2">
      <t>カクニン</t>
    </rPh>
    <rPh sb="2" eb="4">
      <t>シンセイ</t>
    </rPh>
    <rPh sb="4" eb="5">
      <t>ト</t>
    </rPh>
    <rPh sb="6" eb="7">
      <t>サ</t>
    </rPh>
    <rPh sb="8" eb="9">
      <t>トドケ</t>
    </rPh>
    <rPh sb="10" eb="12">
      <t>コウジ</t>
    </rPh>
    <rPh sb="12" eb="13">
      <t>ト</t>
    </rPh>
    <rPh sb="14" eb="15">
      <t>ヤ</t>
    </rPh>
    <rPh sb="16" eb="17">
      <t>トドケ</t>
    </rPh>
    <rPh sb="18" eb="20">
      <t>ケイビ</t>
    </rPh>
    <rPh sb="20" eb="22">
      <t>ヘンコウ</t>
    </rPh>
    <rPh sb="22" eb="25">
      <t>ホウコクショ</t>
    </rPh>
    <rPh sb="26" eb="28">
      <t>コウジ</t>
    </rPh>
    <rPh sb="28" eb="30">
      <t>カンリ</t>
    </rPh>
    <rPh sb="30" eb="31">
      <t>シャ</t>
    </rPh>
    <rPh sb="31" eb="32">
      <t>トドケ</t>
    </rPh>
    <rPh sb="33" eb="35">
      <t>コウジ</t>
    </rPh>
    <rPh sb="35" eb="38">
      <t>セコウシャ</t>
    </rPh>
    <rPh sb="38" eb="39">
      <t>トドケ</t>
    </rPh>
    <rPh sb="40" eb="42">
      <t>チュウカン</t>
    </rPh>
    <rPh sb="42" eb="44">
      <t>ケンサ</t>
    </rPh>
    <rPh sb="44" eb="46">
      <t>シンセイ</t>
    </rPh>
    <rPh sb="46" eb="47">
      <t>ト</t>
    </rPh>
    <rPh sb="48" eb="49">
      <t>サ</t>
    </rPh>
    <rPh sb="50" eb="51">
      <t>トドケ</t>
    </rPh>
    <rPh sb="52" eb="54">
      <t>カンリョウ</t>
    </rPh>
    <rPh sb="54" eb="56">
      <t>ケンサ</t>
    </rPh>
    <rPh sb="56" eb="58">
      <t>ツイカ</t>
    </rPh>
    <rPh sb="58" eb="61">
      <t>セツメイショ</t>
    </rPh>
    <rPh sb="62" eb="64">
      <t>カンリョウ</t>
    </rPh>
    <rPh sb="64" eb="66">
      <t>ケンサ</t>
    </rPh>
    <rPh sb="66" eb="68">
      <t>シンセイ</t>
    </rPh>
    <rPh sb="68" eb="69">
      <t>ト</t>
    </rPh>
    <rPh sb="70" eb="71">
      <t>サ</t>
    </rPh>
    <rPh sb="72" eb="73">
      <t>トドケ</t>
    </rPh>
    <phoneticPr fontId="2"/>
  </si>
  <si>
    <t>問合せ先　　TEL:045-503-3771</t>
    <phoneticPr fontId="2"/>
  </si>
  <si>
    <t>（構造計算適合性判定）</t>
    <rPh sb="1" eb="3">
      <t>コウゾウ</t>
    </rPh>
    <rPh sb="3" eb="5">
      <t>ケイサン</t>
    </rPh>
    <rPh sb="5" eb="7">
      <t>テキゴウ</t>
    </rPh>
    <rPh sb="7" eb="8">
      <t>セイ</t>
    </rPh>
    <rPh sb="8" eb="10">
      <t>ハンテイ</t>
    </rPh>
    <phoneticPr fontId="4"/>
  </si>
  <si>
    <t>構造適判申請区分</t>
    <phoneticPr fontId="2"/>
  </si>
  <si>
    <t>延べ面積老人ホーム等その他申請部分</t>
    <phoneticPr fontId="2"/>
  </si>
  <si>
    <t>延べ面積老人ホーム等その他申請以外</t>
    <phoneticPr fontId="2"/>
  </si>
  <si>
    <t>延べ面積老人ホーム等その他申請合計</t>
    <phoneticPr fontId="2"/>
  </si>
  <si>
    <t>７．構造計算適合性判定の申請]</t>
  </si>
  <si>
    <t>申請済</t>
    <rPh sb="0" eb="2">
      <t>シンセイ</t>
    </rPh>
    <rPh sb="2" eb="3">
      <t>ズミ</t>
    </rPh>
    <phoneticPr fontId="2"/>
  </si>
  <si>
    <t>未申請</t>
    <rPh sb="0" eb="3">
      <t>ミシンセイ</t>
    </rPh>
    <phoneticPr fontId="2"/>
  </si>
  <si>
    <t>申請不要</t>
    <rPh sb="0" eb="2">
      <t>シンセイ</t>
    </rPh>
    <rPh sb="2" eb="4">
      <t>フヨウ</t>
    </rPh>
    <phoneticPr fontId="2"/>
  </si>
  <si>
    <t>（</t>
    <phoneticPr fontId="2"/>
  </si>
  <si>
    <t>（</t>
    <phoneticPr fontId="2"/>
  </si>
  <si>
    <t>）（</t>
    <phoneticPr fontId="2"/>
  </si>
  <si>
    <t>㎡</t>
    <phoneticPr fontId="4"/>
  </si>
  <si>
    <t>（</t>
    <phoneticPr fontId="2"/>
  </si>
  <si>
    <t>市街化調整区域</t>
    <phoneticPr fontId="2"/>
  </si>
  <si>
    <t>区域区分非設定</t>
    <phoneticPr fontId="2"/>
  </si>
  <si>
    <t>市街化区域</t>
    <phoneticPr fontId="2"/>
  </si>
  <si>
    <t>）</t>
    <phoneticPr fontId="2"/>
  </si>
  <si>
    <t>第二号様式（第一条の三、第三条、第三条の三関係）</t>
    <rPh sb="0" eb="1">
      <t>ダイ</t>
    </rPh>
    <rPh sb="1" eb="2">
      <t>ニ</t>
    </rPh>
    <rPh sb="2" eb="3">
      <t>ゴウ</t>
    </rPh>
    <rPh sb="3" eb="5">
      <t>ヨウシキ</t>
    </rPh>
    <rPh sb="6" eb="7">
      <t>ダイ</t>
    </rPh>
    <rPh sb="7" eb="8">
      <t>イチ</t>
    </rPh>
    <rPh sb="8" eb="9">
      <t>ジョウ</t>
    </rPh>
    <rPh sb="10" eb="11">
      <t>サン</t>
    </rPh>
    <rPh sb="12" eb="13">
      <t>ダイ</t>
    </rPh>
    <rPh sb="13" eb="15">
      <t>サンジョウ</t>
    </rPh>
    <rPh sb="16" eb="17">
      <t>ダイ</t>
    </rPh>
    <rPh sb="17" eb="19">
      <t>サンジョウ</t>
    </rPh>
    <rPh sb="20" eb="21">
      <t>サン</t>
    </rPh>
    <rPh sb="21" eb="23">
      <t>カンケイ</t>
    </rPh>
    <phoneticPr fontId="4"/>
  </si>
  <si>
    <t>[ﾜ．</t>
    <phoneticPr fontId="4"/>
  </si>
  <si>
    <t>その他</t>
    <rPh sb="2" eb="3">
      <t>タ</t>
    </rPh>
    <phoneticPr fontId="2"/>
  </si>
  <si>
    <t>特例適用有無1</t>
  </si>
  <si>
    <t>特例適用有無2</t>
  </si>
  <si>
    <t>建築物区分</t>
  </si>
  <si>
    <t>当該認定形式認定番号1</t>
  </si>
  <si>
    <t>当該認定形式認定番号2</t>
  </si>
  <si>
    <t>番号</t>
  </si>
  <si>
    <t>用途区分a</t>
  </si>
  <si>
    <t>用途区分b</t>
  </si>
  <si>
    <t>用途区分c</t>
  </si>
  <si>
    <t>用途表示a</t>
  </si>
  <si>
    <t>用途表示b</t>
  </si>
  <si>
    <t>用途表示c</t>
  </si>
  <si>
    <t>構造</t>
  </si>
  <si>
    <t>階数イ</t>
  </si>
  <si>
    <t>階数ロ</t>
  </si>
  <si>
    <t>階数ハ</t>
  </si>
  <si>
    <t>階数ニ</t>
  </si>
  <si>
    <t>最高の高さ</t>
  </si>
  <si>
    <t>最高の軒の高さ</t>
  </si>
  <si>
    <t>設備の種類</t>
  </si>
  <si>
    <t>床面積階数a</t>
  </si>
  <si>
    <t>床面積階数b</t>
  </si>
  <si>
    <t>床面積階数c</t>
  </si>
  <si>
    <t>床面積階数d</t>
  </si>
  <si>
    <t>床面積階数e</t>
  </si>
  <si>
    <t>床面積階数f</t>
  </si>
  <si>
    <t>床面積申請部分a</t>
  </si>
  <si>
    <t>床面積申請部分b</t>
  </si>
  <si>
    <t>床面積申請部分c</t>
  </si>
  <si>
    <t>床面積申請部分d</t>
  </si>
  <si>
    <t>床面積申請部分e</t>
  </si>
  <si>
    <t>床面積申請部分f</t>
  </si>
  <si>
    <t>床面積申請以外a</t>
  </si>
  <si>
    <t>床面積申請以外b</t>
  </si>
  <si>
    <t>床面積申請以外c</t>
  </si>
  <si>
    <t>床面積申請以外d</t>
  </si>
  <si>
    <t>床面積申請以外e</t>
  </si>
  <si>
    <t>床面積申請以外f</t>
  </si>
  <si>
    <t>床面積合計a</t>
  </si>
  <si>
    <t>床面積合計b</t>
  </si>
  <si>
    <t>床面積合計c</t>
  </si>
  <si>
    <t>床面積合計d</t>
  </si>
  <si>
    <t>床面積合計e</t>
  </si>
  <si>
    <t>床面積合計f</t>
  </si>
  <si>
    <t>床面積申請部分合計</t>
  </si>
  <si>
    <t>床面積申請以外合計</t>
  </si>
  <si>
    <t>床面積合計合計</t>
  </si>
  <si>
    <t>屋根</t>
  </si>
  <si>
    <t>外壁</t>
  </si>
  <si>
    <t>軒裏</t>
  </si>
  <si>
    <t>居室の床の高さ</t>
  </si>
  <si>
    <t>便所の種類</t>
  </si>
  <si>
    <t>床面積階数g</t>
  </si>
  <si>
    <t>床面積申請部分g</t>
  </si>
  <si>
    <t>床面積申請以外g</t>
  </si>
  <si>
    <t>床面積合計g</t>
  </si>
  <si>
    <t>特例の適用の有無はどちらか１つを選択してください</t>
    <phoneticPr fontId="2"/>
  </si>
  <si>
    <t>）</t>
    <phoneticPr fontId="2"/>
  </si>
  <si>
    <t>建築物独立部分別概要　　入力画面</t>
    <rPh sb="0" eb="3">
      <t>ケンチクブツ</t>
    </rPh>
    <rPh sb="3" eb="5">
      <t>ドクリツ</t>
    </rPh>
    <rPh sb="5" eb="7">
      <t>ブブン</t>
    </rPh>
    <rPh sb="7" eb="8">
      <t>ベツ</t>
    </rPh>
    <rPh sb="8" eb="10">
      <t>ガイヨウ</t>
    </rPh>
    <rPh sb="12" eb="14">
      <t>ニュウリョク</t>
    </rPh>
    <rPh sb="14" eb="16">
      <t>ガメン</t>
    </rPh>
    <phoneticPr fontId="2"/>
  </si>
  <si>
    <t>1.</t>
    <phoneticPr fontId="4"/>
  </si>
  <si>
    <t>番号］</t>
    <rPh sb="0" eb="2">
      <t>バンゴウ</t>
    </rPh>
    <phoneticPr fontId="2"/>
  </si>
  <si>
    <t>［</t>
    <phoneticPr fontId="4"/>
  </si>
  <si>
    <t>［</t>
    <phoneticPr fontId="2"/>
  </si>
  <si>
    <t>2.</t>
    <phoneticPr fontId="2"/>
  </si>
  <si>
    <t>延べ面積</t>
  </si>
  <si>
    <t>延べ面積］</t>
    <rPh sb="0" eb="1">
      <t>ノ</t>
    </rPh>
    <rPh sb="2" eb="4">
      <t>メンセキ</t>
    </rPh>
    <phoneticPr fontId="2"/>
  </si>
  <si>
    <t>㎡</t>
    <phoneticPr fontId="2"/>
  </si>
  <si>
    <t>3.</t>
    <phoneticPr fontId="2"/>
  </si>
  <si>
    <t>建築物の高さ等］</t>
    <rPh sb="0" eb="3">
      <t>ケンチクブツ</t>
    </rPh>
    <rPh sb="4" eb="5">
      <t>タカ</t>
    </rPh>
    <rPh sb="6" eb="7">
      <t>トウ</t>
    </rPh>
    <phoneticPr fontId="2"/>
  </si>
  <si>
    <t>イ.</t>
    <phoneticPr fontId="2"/>
  </si>
  <si>
    <t>最高の高さ］</t>
    <rPh sb="0" eb="2">
      <t>サイコウ</t>
    </rPh>
    <rPh sb="3" eb="4">
      <t>タカ</t>
    </rPh>
    <phoneticPr fontId="2"/>
  </si>
  <si>
    <t>ロ.</t>
    <phoneticPr fontId="2"/>
  </si>
  <si>
    <t>ハ.</t>
    <phoneticPr fontId="2"/>
  </si>
  <si>
    <t>ニ.</t>
    <phoneticPr fontId="2"/>
  </si>
  <si>
    <t>最高の軒の高さ］</t>
    <rPh sb="0" eb="2">
      <t>サイコウ</t>
    </rPh>
    <rPh sb="3" eb="4">
      <t>ノキ</t>
    </rPh>
    <rPh sb="5" eb="6">
      <t>タカ</t>
    </rPh>
    <phoneticPr fontId="2"/>
  </si>
  <si>
    <t>階数］</t>
    <rPh sb="0" eb="2">
      <t>カイスウ</t>
    </rPh>
    <phoneticPr fontId="2"/>
  </si>
  <si>
    <t>構造］</t>
    <rPh sb="0" eb="2">
      <t>コウゾウ</t>
    </rPh>
    <phoneticPr fontId="2"/>
  </si>
  <si>
    <t>一部</t>
    <rPh sb="0" eb="2">
      <t>イチブ</t>
    </rPh>
    <phoneticPr fontId="2"/>
  </si>
  <si>
    <t>m</t>
    <phoneticPr fontId="2"/>
  </si>
  <si>
    <t>階</t>
    <rPh sb="0" eb="1">
      <t>カイ</t>
    </rPh>
    <phoneticPr fontId="2"/>
  </si>
  <si>
    <t>4.</t>
    <phoneticPr fontId="2"/>
  </si>
  <si>
    <t>特定構造計算基準</t>
    <rPh sb="0" eb="2">
      <t>トクテイ</t>
    </rPh>
    <rPh sb="2" eb="4">
      <t>コウゾウ</t>
    </rPh>
    <rPh sb="4" eb="6">
      <t>ケイサン</t>
    </rPh>
    <rPh sb="6" eb="8">
      <t>キジュン</t>
    </rPh>
    <phoneticPr fontId="2"/>
  </si>
  <si>
    <t>特定増改築構造計算基準</t>
    <rPh sb="0" eb="2">
      <t>トクテイ</t>
    </rPh>
    <rPh sb="2" eb="5">
      <t>ゾウカイチク</t>
    </rPh>
    <rPh sb="5" eb="7">
      <t>コウゾウ</t>
    </rPh>
    <rPh sb="7" eb="9">
      <t>ケイサン</t>
    </rPh>
    <rPh sb="9" eb="11">
      <t>キジュン</t>
    </rPh>
    <phoneticPr fontId="2"/>
  </si>
  <si>
    <t>5.</t>
    <phoneticPr fontId="2"/>
  </si>
  <si>
    <t>構造計算の区分］</t>
    <rPh sb="0" eb="2">
      <t>コウゾウ</t>
    </rPh>
    <rPh sb="2" eb="4">
      <t>ケイサン</t>
    </rPh>
    <rPh sb="5" eb="7">
      <t>クブン</t>
    </rPh>
    <phoneticPr fontId="2"/>
  </si>
  <si>
    <t>特定構造計算基準又は特定増改築構造計算基準の別］</t>
    <rPh sb="0" eb="2">
      <t>トクテイ</t>
    </rPh>
    <rPh sb="2" eb="4">
      <t>コウゾウ</t>
    </rPh>
    <rPh sb="4" eb="6">
      <t>ケイサン</t>
    </rPh>
    <rPh sb="6" eb="8">
      <t>キジュン</t>
    </rPh>
    <rPh sb="8" eb="9">
      <t>マタ</t>
    </rPh>
    <rPh sb="10" eb="12">
      <t>トクテイ</t>
    </rPh>
    <rPh sb="12" eb="15">
      <t>ゾウカイチク</t>
    </rPh>
    <rPh sb="15" eb="17">
      <t>コウゾウ</t>
    </rPh>
    <rPh sb="17" eb="19">
      <t>ケイサン</t>
    </rPh>
    <rPh sb="19" eb="21">
      <t>キジュン</t>
    </rPh>
    <rPh sb="22" eb="23">
      <t>ベツ</t>
    </rPh>
    <phoneticPr fontId="2"/>
  </si>
  <si>
    <t>建築基準法施行令第81条第1項各号に掲げる基準に従った構造計算</t>
    <rPh sb="0" eb="2">
      <t>ケンチク</t>
    </rPh>
    <rPh sb="2" eb="5">
      <t>キジュンホウ</t>
    </rPh>
    <rPh sb="5" eb="7">
      <t>セコウ</t>
    </rPh>
    <rPh sb="7" eb="8">
      <t>レイ</t>
    </rPh>
    <rPh sb="8" eb="9">
      <t>ダイ</t>
    </rPh>
    <rPh sb="11" eb="12">
      <t>ジョウ</t>
    </rPh>
    <rPh sb="12" eb="13">
      <t>ダイ</t>
    </rPh>
    <rPh sb="14" eb="15">
      <t>コウ</t>
    </rPh>
    <rPh sb="15" eb="17">
      <t>カクゴウ</t>
    </rPh>
    <rPh sb="18" eb="19">
      <t>カカ</t>
    </rPh>
    <rPh sb="21" eb="23">
      <t>キジュン</t>
    </rPh>
    <rPh sb="24" eb="25">
      <t>シタガ</t>
    </rPh>
    <rPh sb="27" eb="29">
      <t>コウゾウ</t>
    </rPh>
    <rPh sb="29" eb="31">
      <t>ケイサン</t>
    </rPh>
    <phoneticPr fontId="2"/>
  </si>
  <si>
    <t>建築基準法施行令第81条第3項に掲げる構造計算</t>
    <rPh sb="0" eb="2">
      <t>ケンチク</t>
    </rPh>
    <rPh sb="2" eb="5">
      <t>キジュンホウ</t>
    </rPh>
    <rPh sb="5" eb="7">
      <t>セコウ</t>
    </rPh>
    <rPh sb="7" eb="8">
      <t>レイ</t>
    </rPh>
    <rPh sb="8" eb="9">
      <t>ダイ</t>
    </rPh>
    <rPh sb="11" eb="12">
      <t>ジョウ</t>
    </rPh>
    <rPh sb="12" eb="13">
      <t>ダイ</t>
    </rPh>
    <rPh sb="14" eb="15">
      <t>コウ</t>
    </rPh>
    <rPh sb="16" eb="17">
      <t>カカ</t>
    </rPh>
    <rPh sb="19" eb="21">
      <t>コウゾウ</t>
    </rPh>
    <rPh sb="21" eb="23">
      <t>ケイサン</t>
    </rPh>
    <phoneticPr fontId="2"/>
  </si>
  <si>
    <t>建築基準法施行令第81条第2項第1号イに掲げる構造計算</t>
    <rPh sb="0" eb="2">
      <t>ケンチク</t>
    </rPh>
    <rPh sb="2" eb="5">
      <t>キジュンホウ</t>
    </rPh>
    <rPh sb="5" eb="7">
      <t>セコウ</t>
    </rPh>
    <rPh sb="7" eb="8">
      <t>レイ</t>
    </rPh>
    <rPh sb="8" eb="9">
      <t>ダイ</t>
    </rPh>
    <rPh sb="11" eb="12">
      <t>ジョウ</t>
    </rPh>
    <rPh sb="12" eb="13">
      <t>ダイ</t>
    </rPh>
    <rPh sb="14" eb="15">
      <t>コウ</t>
    </rPh>
    <rPh sb="15" eb="16">
      <t>ダイ</t>
    </rPh>
    <rPh sb="17" eb="18">
      <t>ゴウ</t>
    </rPh>
    <rPh sb="20" eb="21">
      <t>カカ</t>
    </rPh>
    <rPh sb="23" eb="25">
      <t>コウゾウ</t>
    </rPh>
    <rPh sb="25" eb="27">
      <t>ケイサン</t>
    </rPh>
    <phoneticPr fontId="2"/>
  </si>
  <si>
    <t>建築基準法施行令第81条第2項第1号ロに掲げる構造計算</t>
    <rPh sb="0" eb="2">
      <t>ケンチク</t>
    </rPh>
    <rPh sb="2" eb="5">
      <t>キジュンホウ</t>
    </rPh>
    <rPh sb="5" eb="7">
      <t>セコウ</t>
    </rPh>
    <rPh sb="7" eb="8">
      <t>レイ</t>
    </rPh>
    <rPh sb="8" eb="9">
      <t>ダイ</t>
    </rPh>
    <rPh sb="11" eb="12">
      <t>ジョウ</t>
    </rPh>
    <rPh sb="12" eb="13">
      <t>ダイ</t>
    </rPh>
    <rPh sb="14" eb="15">
      <t>コウ</t>
    </rPh>
    <rPh sb="15" eb="16">
      <t>ダイ</t>
    </rPh>
    <rPh sb="17" eb="18">
      <t>ゴウ</t>
    </rPh>
    <rPh sb="20" eb="21">
      <t>カカ</t>
    </rPh>
    <rPh sb="23" eb="25">
      <t>コウゾウ</t>
    </rPh>
    <rPh sb="25" eb="27">
      <t>ケイサン</t>
    </rPh>
    <phoneticPr fontId="2"/>
  </si>
  <si>
    <t>建築基準法施行令第81条第2項第2号イに掲げる構造計算</t>
    <rPh sb="0" eb="2">
      <t>ケンチク</t>
    </rPh>
    <rPh sb="2" eb="5">
      <t>キジュンホウ</t>
    </rPh>
    <rPh sb="5" eb="7">
      <t>セコウ</t>
    </rPh>
    <rPh sb="7" eb="8">
      <t>レイ</t>
    </rPh>
    <rPh sb="8" eb="9">
      <t>ダイ</t>
    </rPh>
    <rPh sb="11" eb="12">
      <t>ジョウ</t>
    </rPh>
    <rPh sb="12" eb="13">
      <t>ダイ</t>
    </rPh>
    <rPh sb="14" eb="15">
      <t>コウ</t>
    </rPh>
    <rPh sb="15" eb="16">
      <t>ダイ</t>
    </rPh>
    <rPh sb="17" eb="18">
      <t>ゴウ</t>
    </rPh>
    <rPh sb="20" eb="21">
      <t>カカ</t>
    </rPh>
    <rPh sb="23" eb="25">
      <t>コウゾウ</t>
    </rPh>
    <rPh sb="25" eb="27">
      <t>ケイサン</t>
    </rPh>
    <phoneticPr fontId="2"/>
  </si>
  <si>
    <t>6.</t>
    <phoneticPr fontId="2"/>
  </si>
  <si>
    <t>構造計算に用いたプログラム］</t>
    <rPh sb="0" eb="2">
      <t>コウゾウ</t>
    </rPh>
    <rPh sb="2" eb="4">
      <t>ケイサン</t>
    </rPh>
    <rPh sb="5" eb="6">
      <t>モチ</t>
    </rPh>
    <phoneticPr fontId="2"/>
  </si>
  <si>
    <t>名称］</t>
    <rPh sb="0" eb="2">
      <t>メイショウ</t>
    </rPh>
    <phoneticPr fontId="2"/>
  </si>
  <si>
    <t>区分］</t>
    <rPh sb="0" eb="2">
      <t>クブン</t>
    </rPh>
    <phoneticPr fontId="2"/>
  </si>
  <si>
    <t>建築基準法第20条第1項第2号イ又は第3号イの認定を受けたプログラム</t>
    <rPh sb="0" eb="2">
      <t>ケンチク</t>
    </rPh>
    <rPh sb="2" eb="5">
      <t>キジュンホウ</t>
    </rPh>
    <rPh sb="5" eb="6">
      <t>ダイ</t>
    </rPh>
    <rPh sb="8" eb="9">
      <t>ジョウ</t>
    </rPh>
    <rPh sb="9" eb="10">
      <t>ダイ</t>
    </rPh>
    <rPh sb="11" eb="12">
      <t>コウ</t>
    </rPh>
    <rPh sb="12" eb="13">
      <t>ダイ</t>
    </rPh>
    <rPh sb="14" eb="15">
      <t>ゴウ</t>
    </rPh>
    <rPh sb="16" eb="17">
      <t>マタ</t>
    </rPh>
    <rPh sb="18" eb="19">
      <t>ダイ</t>
    </rPh>
    <rPh sb="20" eb="21">
      <t>ゴウ</t>
    </rPh>
    <rPh sb="23" eb="25">
      <t>ニンテイ</t>
    </rPh>
    <rPh sb="26" eb="27">
      <t>ウ</t>
    </rPh>
    <phoneticPr fontId="2"/>
  </si>
  <si>
    <t>その他プログラム</t>
    <rPh sb="2" eb="3">
      <t>タ</t>
    </rPh>
    <phoneticPr fontId="2"/>
  </si>
  <si>
    <t>大臣認定番号</t>
  </si>
  <si>
    <t>（大臣認定番号</t>
    <rPh sb="1" eb="3">
      <t>ダイジン</t>
    </rPh>
    <rPh sb="3" eb="5">
      <t>ニンテイ</t>
    </rPh>
    <rPh sb="5" eb="7">
      <t>バンゴウ</t>
    </rPh>
    <phoneticPr fontId="2"/>
  </si>
  <si>
    <t>7.</t>
    <phoneticPr fontId="2"/>
  </si>
  <si>
    <t>建築基準法施行令第137条の2各号に定める基準の区分］</t>
    <rPh sb="0" eb="2">
      <t>ケンチク</t>
    </rPh>
    <rPh sb="2" eb="5">
      <t>キジュンホウ</t>
    </rPh>
    <rPh sb="5" eb="7">
      <t>セコウ</t>
    </rPh>
    <rPh sb="7" eb="8">
      <t>レイ</t>
    </rPh>
    <rPh sb="8" eb="9">
      <t>ダイ</t>
    </rPh>
    <rPh sb="12" eb="13">
      <t>ジョウ</t>
    </rPh>
    <rPh sb="15" eb="17">
      <t>カクゴウ</t>
    </rPh>
    <rPh sb="18" eb="19">
      <t>サダ</t>
    </rPh>
    <rPh sb="21" eb="23">
      <t>キジュン</t>
    </rPh>
    <rPh sb="24" eb="26">
      <t>クブン</t>
    </rPh>
    <phoneticPr fontId="2"/>
  </si>
  <si>
    <t>8.</t>
    <phoneticPr fontId="2"/>
  </si>
  <si>
    <t>備考］</t>
    <rPh sb="0" eb="2">
      <t>ビコウ</t>
    </rPh>
    <phoneticPr fontId="2"/>
  </si>
  <si>
    <t>階数地上</t>
  </si>
  <si>
    <t>階数地下</t>
  </si>
  <si>
    <t>構造_一部</t>
  </si>
  <si>
    <t>特定計算基準</t>
  </si>
  <si>
    <t>特定増改築計算基準</t>
  </si>
  <si>
    <t>構造計算区分1</t>
  </si>
  <si>
    <t>構造計算区分2</t>
  </si>
  <si>
    <t>構造計算区分3</t>
  </si>
  <si>
    <t>構造計算区分4</t>
  </si>
  <si>
    <t>構造計算区分5</t>
  </si>
  <si>
    <t>プログラム名称</t>
  </si>
  <si>
    <t>プログラム認定区分</t>
  </si>
  <si>
    <t>プログラム認定区分その他</t>
  </si>
  <si>
    <t>地上</t>
    <rPh sb="0" eb="2">
      <t>チジョウ</t>
    </rPh>
    <phoneticPr fontId="2"/>
  </si>
  <si>
    <t>地下</t>
    <rPh sb="0" eb="2">
      <t>チカ</t>
    </rPh>
    <phoneticPr fontId="2"/>
  </si>
  <si>
    <t>（</t>
    <phoneticPr fontId="2"/>
  </si>
  <si>
    <t>）</t>
    <phoneticPr fontId="2"/>
  </si>
  <si>
    <t>（</t>
    <phoneticPr fontId="2"/>
  </si>
  <si>
    <t>建築物独立部分別概要　　印刷画面</t>
    <rPh sb="0" eb="3">
      <t>ケンチクブツ</t>
    </rPh>
    <rPh sb="3" eb="5">
      <t>ドクリツ</t>
    </rPh>
    <rPh sb="5" eb="7">
      <t>ブブン</t>
    </rPh>
    <rPh sb="7" eb="8">
      <t>ベツ</t>
    </rPh>
    <rPh sb="8" eb="10">
      <t>ガイヨウ</t>
    </rPh>
    <rPh sb="12" eb="14">
      <t>インサツ</t>
    </rPh>
    <rPh sb="14" eb="16">
      <t>ガメン</t>
    </rPh>
    <phoneticPr fontId="2"/>
  </si>
  <si>
    <t>（</t>
    <phoneticPr fontId="2"/>
  </si>
  <si>
    <t>建築物独立部分別概要</t>
    <phoneticPr fontId="2"/>
  </si>
  <si>
    <t>大項目</t>
    <rPh sb="0" eb="3">
      <t>ダイコウモク</t>
    </rPh>
    <phoneticPr fontId="2"/>
  </si>
  <si>
    <t>中項目</t>
    <rPh sb="0" eb="1">
      <t>チュウ</t>
    </rPh>
    <rPh sb="1" eb="3">
      <t>コウモク</t>
    </rPh>
    <phoneticPr fontId="2"/>
  </si>
  <si>
    <t>第4面</t>
  </si>
  <si>
    <t>第4面</t>
    <rPh sb="0" eb="1">
      <t>ダイ</t>
    </rPh>
    <rPh sb="2" eb="3">
      <t>メン</t>
    </rPh>
    <phoneticPr fontId="2"/>
  </si>
  <si>
    <t>第5面</t>
  </si>
  <si>
    <t>第5面</t>
    <rPh sb="0" eb="1">
      <t>ダイ</t>
    </rPh>
    <rPh sb="2" eb="3">
      <t>メン</t>
    </rPh>
    <phoneticPr fontId="2"/>
  </si>
  <si>
    <t>第6面</t>
  </si>
  <si>
    <t>第6面</t>
    <rPh sb="0" eb="1">
      <t>ダイ</t>
    </rPh>
    <rPh sb="2" eb="3">
      <t>メン</t>
    </rPh>
    <phoneticPr fontId="2"/>
  </si>
  <si>
    <t>基準区分</t>
    <rPh sb="0" eb="2">
      <t>キジュン</t>
    </rPh>
    <rPh sb="2" eb="4">
      <t>クブン</t>
    </rPh>
    <phoneticPr fontId="2"/>
  </si>
  <si>
    <t>作業メニュー</t>
    <rPh sb="0" eb="2">
      <t>サギョウ</t>
    </rPh>
    <phoneticPr fontId="2"/>
  </si>
  <si>
    <t>）</t>
    <phoneticPr fontId="2"/>
  </si>
  <si>
    <t>７欄は、該当するチェックボックスに「レ」マークを入れ、申請済の場合には、申請をした都道府県名又は</t>
    <rPh sb="1" eb="2">
      <t>ラン</t>
    </rPh>
    <rPh sb="4" eb="6">
      <t>ガイトウ</t>
    </rPh>
    <rPh sb="24" eb="25">
      <t>イ</t>
    </rPh>
    <rPh sb="27" eb="29">
      <t>シンセイ</t>
    </rPh>
    <rPh sb="29" eb="30">
      <t>ズミ</t>
    </rPh>
    <rPh sb="31" eb="33">
      <t>バアイ</t>
    </rPh>
    <rPh sb="36" eb="38">
      <t>シンセイ</t>
    </rPh>
    <rPh sb="41" eb="45">
      <t>トドウフケン</t>
    </rPh>
    <rPh sb="45" eb="46">
      <t>メイ</t>
    </rPh>
    <rPh sb="46" eb="47">
      <t>マタ</t>
    </rPh>
    <phoneticPr fontId="2"/>
  </si>
  <si>
    <t>申請する予定の都道府県名又は指定構造計算適合性判定機関名の名称及び事務所の所在地を記入し、</t>
    <rPh sb="0" eb="2">
      <t>シンセイ</t>
    </rPh>
    <rPh sb="4" eb="6">
      <t>ヨテイ</t>
    </rPh>
    <rPh sb="7" eb="11">
      <t>トドウフケン</t>
    </rPh>
    <rPh sb="11" eb="12">
      <t>メイ</t>
    </rPh>
    <rPh sb="12" eb="13">
      <t>マタ</t>
    </rPh>
    <rPh sb="14" eb="16">
      <t>シテイ</t>
    </rPh>
    <rPh sb="16" eb="18">
      <t>コウゾウ</t>
    </rPh>
    <rPh sb="18" eb="20">
      <t>ケイサン</t>
    </rPh>
    <rPh sb="20" eb="23">
      <t>テキゴウセイ</t>
    </rPh>
    <rPh sb="23" eb="25">
      <t>ハンテイ</t>
    </rPh>
    <rPh sb="25" eb="27">
      <t>キカン</t>
    </rPh>
    <rPh sb="27" eb="28">
      <t>メイ</t>
    </rPh>
    <rPh sb="29" eb="31">
      <t>メイショウ</t>
    </rPh>
    <rPh sb="31" eb="32">
      <t>オヨ</t>
    </rPh>
    <rPh sb="33" eb="35">
      <t>ジム</t>
    </rPh>
    <rPh sb="35" eb="36">
      <t>ショ</t>
    </rPh>
    <rPh sb="37" eb="40">
      <t>ショザイチ</t>
    </rPh>
    <rPh sb="41" eb="43">
      <t>キニュウ</t>
    </rPh>
    <phoneticPr fontId="2"/>
  </si>
  <si>
    <t>申請をした後に、遅滞なく、申請をした旨（申請先を変更した場合においては、申請をした都道府県名又は</t>
    <rPh sb="0" eb="2">
      <t>シンセイ</t>
    </rPh>
    <rPh sb="5" eb="6">
      <t>アト</t>
    </rPh>
    <rPh sb="8" eb="10">
      <t>チタイ</t>
    </rPh>
    <rPh sb="13" eb="15">
      <t>シンセイ</t>
    </rPh>
    <rPh sb="18" eb="19">
      <t>ムネ</t>
    </rPh>
    <rPh sb="20" eb="22">
      <t>シンセイ</t>
    </rPh>
    <rPh sb="22" eb="23">
      <t>サキ</t>
    </rPh>
    <rPh sb="24" eb="26">
      <t>ヘンコウ</t>
    </rPh>
    <rPh sb="28" eb="30">
      <t>バアイ</t>
    </rPh>
    <rPh sb="36" eb="38">
      <t>シンセイ</t>
    </rPh>
    <rPh sb="41" eb="45">
      <t>トドウフケン</t>
    </rPh>
    <rPh sb="45" eb="46">
      <t>メイ</t>
    </rPh>
    <rPh sb="46" eb="47">
      <t>マタ</t>
    </rPh>
    <phoneticPr fontId="2"/>
  </si>
  <si>
    <t>指定構造計算適合性判定機関の名称及び事務所の所在地を含む。）を届け出てください。なお、所在地に</t>
    <rPh sb="0" eb="2">
      <t>シテイ</t>
    </rPh>
    <rPh sb="2" eb="4">
      <t>コウゾウ</t>
    </rPh>
    <rPh sb="4" eb="6">
      <t>ケイサン</t>
    </rPh>
    <rPh sb="6" eb="9">
      <t>テキゴウセイ</t>
    </rPh>
    <rPh sb="9" eb="11">
      <t>ハンテイ</t>
    </rPh>
    <rPh sb="11" eb="13">
      <t>キカン</t>
    </rPh>
    <rPh sb="14" eb="16">
      <t>メイショウ</t>
    </rPh>
    <rPh sb="16" eb="17">
      <t>オヨ</t>
    </rPh>
    <rPh sb="18" eb="20">
      <t>ジム</t>
    </rPh>
    <rPh sb="20" eb="21">
      <t>ショ</t>
    </rPh>
    <rPh sb="22" eb="25">
      <t>ショザイチ</t>
    </rPh>
    <rPh sb="26" eb="27">
      <t>フク</t>
    </rPh>
    <rPh sb="31" eb="32">
      <t>トド</t>
    </rPh>
    <rPh sb="33" eb="34">
      <t>デ</t>
    </rPh>
    <rPh sb="43" eb="46">
      <t>ショザイチ</t>
    </rPh>
    <phoneticPr fontId="2"/>
  </si>
  <si>
    <t>ついては、○○県○○市、郡○○町、村、程度で結構です。</t>
    <rPh sb="7" eb="8">
      <t>ケン</t>
    </rPh>
    <rPh sb="10" eb="11">
      <t>シ</t>
    </rPh>
    <rPh sb="12" eb="13">
      <t>グン</t>
    </rPh>
    <rPh sb="15" eb="16">
      <t>チョウ</t>
    </rPh>
    <rPh sb="17" eb="18">
      <t>ムラ</t>
    </rPh>
    <rPh sb="19" eb="21">
      <t>テイド</t>
    </rPh>
    <rPh sb="22" eb="24">
      <t>ケッコウ</t>
    </rPh>
    <phoneticPr fontId="2"/>
  </si>
  <si>
    <t>10)</t>
    <phoneticPr fontId="2"/>
  </si>
  <si>
    <t>注記（確認申請建築時）</t>
    <rPh sb="0" eb="2">
      <t>チュウキ</t>
    </rPh>
    <rPh sb="3" eb="5">
      <t>カクニン</t>
    </rPh>
    <rPh sb="5" eb="7">
      <t>シンセイ</t>
    </rPh>
    <rPh sb="7" eb="9">
      <t>ケンチク</t>
    </rPh>
    <rPh sb="9" eb="10">
      <t>トキ</t>
    </rPh>
    <phoneticPr fontId="4"/>
  </si>
  <si>
    <t>1)</t>
    <phoneticPr fontId="4"/>
  </si>
  <si>
    <t>記載する必要はありません。</t>
    <rPh sb="0" eb="2">
      <t>キサイ</t>
    </rPh>
    <rPh sb="4" eb="6">
      <t>ヒツヨウ</t>
    </rPh>
    <phoneticPr fontId="4"/>
  </si>
  <si>
    <t>地階の倉庫、機械室その他これらに類する建築物の部分の階の数を記入してください。</t>
    <rPh sb="0" eb="2">
      <t>チカイ</t>
    </rPh>
    <rPh sb="3" eb="5">
      <t>ソウコ</t>
    </rPh>
    <rPh sb="6" eb="9">
      <t>キカイシツ</t>
    </rPh>
    <rPh sb="11" eb="12">
      <t>タ</t>
    </rPh>
    <rPh sb="16" eb="17">
      <t>ルイ</t>
    </rPh>
    <rPh sb="19" eb="22">
      <t>ケンチクブツ</t>
    </rPh>
    <rPh sb="23" eb="25">
      <t>ブブン</t>
    </rPh>
    <rPh sb="26" eb="27">
      <t>カイ</t>
    </rPh>
    <rPh sb="28" eb="29">
      <t>スウ</t>
    </rPh>
    <rPh sb="30" eb="32">
      <t>キニュウ</t>
    </rPh>
    <phoneticPr fontId="4"/>
  </si>
  <si>
    <t>に適合していることを証する書面を添える場合には、当該建築基準関係規定に係る内容を概要として記載</t>
    <rPh sb="1" eb="3">
      <t>テキゴウ</t>
    </rPh>
    <rPh sb="10" eb="11">
      <t>ショウ</t>
    </rPh>
    <rPh sb="13" eb="15">
      <t>ショメン</t>
    </rPh>
    <rPh sb="16" eb="17">
      <t>ソ</t>
    </rPh>
    <rPh sb="19" eb="21">
      <t>バアイ</t>
    </rPh>
    <rPh sb="24" eb="26">
      <t>トウガイ</t>
    </rPh>
    <rPh sb="26" eb="28">
      <t>ケンチク</t>
    </rPh>
    <rPh sb="28" eb="30">
      <t>キジュン</t>
    </rPh>
    <rPh sb="30" eb="32">
      <t>カンケイ</t>
    </rPh>
    <rPh sb="32" eb="34">
      <t>キテイ</t>
    </rPh>
    <rPh sb="35" eb="36">
      <t>カカ</t>
    </rPh>
    <rPh sb="37" eb="39">
      <t>ナイヨウ</t>
    </rPh>
    <rPh sb="40" eb="42">
      <t>ガイヨウ</t>
    </rPh>
    <rPh sb="45" eb="47">
      <t>キサイ</t>
    </rPh>
    <phoneticPr fontId="4"/>
  </si>
  <si>
    <t>する必要はありません。</t>
    <rPh sb="3" eb="4">
      <t>ヨウ</t>
    </rPh>
    <phoneticPr fontId="4"/>
  </si>
  <si>
    <t>2)</t>
    <phoneticPr fontId="4"/>
  </si>
  <si>
    <t>3)</t>
    <phoneticPr fontId="4"/>
  </si>
  <si>
    <t>4)</t>
    <phoneticPr fontId="4"/>
  </si>
  <si>
    <t>5)</t>
    <phoneticPr fontId="4"/>
  </si>
  <si>
    <t>6)</t>
    <phoneticPr fontId="4"/>
  </si>
  <si>
    <t>7)</t>
    <phoneticPr fontId="4"/>
  </si>
  <si>
    <t>8)</t>
    <phoneticPr fontId="4"/>
  </si>
  <si>
    <t>9)</t>
    <phoneticPr fontId="4"/>
  </si>
  <si>
    <t>この書類に記載する事項のうち、１０欄から１５欄までの事項については、別紙に明示して添付すれば</t>
    <rPh sb="2" eb="4">
      <t>ショルイ</t>
    </rPh>
    <rPh sb="5" eb="7">
      <t>キサイ</t>
    </rPh>
    <rPh sb="9" eb="11">
      <t>ジコウ</t>
    </rPh>
    <rPh sb="17" eb="18">
      <t>ラン</t>
    </rPh>
    <rPh sb="22" eb="23">
      <t>ラン</t>
    </rPh>
    <rPh sb="26" eb="28">
      <t>ジコウ</t>
    </rPh>
    <rPh sb="34" eb="36">
      <t>ベッシ</t>
    </rPh>
    <rPh sb="37" eb="39">
      <t>メイジ</t>
    </rPh>
    <rPh sb="41" eb="43">
      <t>テンプ</t>
    </rPh>
    <phoneticPr fontId="4"/>
  </si>
  <si>
    <t>３欄は、該当するチェックボックスに｢レ｣マークを入れてください。</t>
    <rPh sb="1" eb="2">
      <t>ラン</t>
    </rPh>
    <rPh sb="4" eb="6">
      <t>ガイトウ</t>
    </rPh>
    <rPh sb="24" eb="25">
      <t>イ</t>
    </rPh>
    <phoneticPr fontId="4"/>
  </si>
  <si>
    <t>記入して添えてください。</t>
    <rPh sb="0" eb="2">
      <t>キニュウ</t>
    </rPh>
    <rPh sb="4" eb="5">
      <t>ソ</t>
    </rPh>
    <phoneticPr fontId="4"/>
  </si>
  <si>
    <t>分の面積を記入してください。</t>
    <rPh sb="0" eb="1">
      <t>ブン</t>
    </rPh>
    <rPh sb="2" eb="4">
      <t>メンセキ</t>
    </rPh>
    <rPh sb="5" eb="7">
      <t>キニュウ</t>
    </rPh>
    <phoneticPr fontId="4"/>
  </si>
  <si>
    <t>10)</t>
    <phoneticPr fontId="2"/>
  </si>
  <si>
    <t>11)</t>
    <phoneticPr fontId="2"/>
  </si>
  <si>
    <t>12)</t>
    <phoneticPr fontId="2"/>
  </si>
  <si>
    <t>14)</t>
    <phoneticPr fontId="2"/>
  </si>
  <si>
    <t>15)</t>
    <phoneticPr fontId="2"/>
  </si>
  <si>
    <t>16)</t>
    <phoneticPr fontId="2"/>
  </si>
  <si>
    <t>17)</t>
    <phoneticPr fontId="2"/>
  </si>
  <si>
    <t>18)</t>
    <phoneticPr fontId="2"/>
  </si>
  <si>
    <t>申請建築物が高床式住宅（豪雪地において積雪対策のため通常より床を高くした住宅をいう。）である</t>
    <rPh sb="0" eb="2">
      <t>シンセイ</t>
    </rPh>
    <rPh sb="2" eb="5">
      <t>ケンチクブツ</t>
    </rPh>
    <rPh sb="6" eb="9">
      <t>タカユカシキ</t>
    </rPh>
    <rPh sb="9" eb="11">
      <t>ジュウタク</t>
    </rPh>
    <rPh sb="12" eb="14">
      <t>ゴウセツ</t>
    </rPh>
    <rPh sb="14" eb="15">
      <t>チ</t>
    </rPh>
    <rPh sb="19" eb="21">
      <t>セキセツ</t>
    </rPh>
    <rPh sb="21" eb="23">
      <t>タイサク</t>
    </rPh>
    <rPh sb="26" eb="28">
      <t>ツウジョウ</t>
    </rPh>
    <rPh sb="30" eb="31">
      <t>ユカ</t>
    </rPh>
    <rPh sb="32" eb="33">
      <t>タカ</t>
    </rPh>
    <rPh sb="36" eb="38">
      <t>ジュウタク</t>
    </rPh>
    <phoneticPr fontId="4"/>
  </si>
  <si>
    <t>都道府県名又は機関名</t>
    <rPh sb="0" eb="4">
      <t>トドウフケン</t>
    </rPh>
    <rPh sb="4" eb="5">
      <t>メイ</t>
    </rPh>
    <rPh sb="5" eb="6">
      <t>マタ</t>
    </rPh>
    <rPh sb="7" eb="9">
      <t>キカン</t>
    </rPh>
    <rPh sb="9" eb="10">
      <t>メイ</t>
    </rPh>
    <phoneticPr fontId="2"/>
  </si>
  <si>
    <t>所在地</t>
    <rPh sb="0" eb="3">
      <t>ショザイチ</t>
    </rPh>
    <phoneticPr fontId="2"/>
  </si>
  <si>
    <t>（第六面）</t>
    <rPh sb="1" eb="2">
      <t>ダイ</t>
    </rPh>
    <rPh sb="2" eb="4">
      <t>ロクメン</t>
    </rPh>
    <phoneticPr fontId="2"/>
  </si>
  <si>
    <t>[ﾛ．</t>
    <phoneticPr fontId="2"/>
  </si>
  <si>
    <t>建築基準法第６条の４第１項の規定による確認の特例の適用の有無］</t>
    <phoneticPr fontId="2"/>
  </si>
  <si>
    <t>[ﾆ．</t>
    <phoneticPr fontId="4"/>
  </si>
  <si>
    <t>7.</t>
    <phoneticPr fontId="2"/>
  </si>
  <si>
    <t>第六面関係</t>
    <rPh sb="0" eb="1">
      <t>ダイ</t>
    </rPh>
    <rPh sb="1" eb="3">
      <t>ロクメン</t>
    </rPh>
    <rPh sb="3" eb="5">
      <t>カンケイ</t>
    </rPh>
    <phoneticPr fontId="2"/>
  </si>
  <si>
    <t>この書類は、書類に係る建築物（建築物のニ以上の部分がエキスパンションジョイントその他の相互に</t>
    <rPh sb="2" eb="4">
      <t>ショルイ</t>
    </rPh>
    <rPh sb="6" eb="8">
      <t>ショルイ</t>
    </rPh>
    <rPh sb="9" eb="10">
      <t>カカ</t>
    </rPh>
    <rPh sb="11" eb="14">
      <t>ケンチクブツ</t>
    </rPh>
    <rPh sb="15" eb="18">
      <t>ケンチクブツ</t>
    </rPh>
    <rPh sb="20" eb="22">
      <t>イジョウ</t>
    </rPh>
    <rPh sb="23" eb="25">
      <t>ブブン</t>
    </rPh>
    <rPh sb="41" eb="42">
      <t>タ</t>
    </rPh>
    <rPh sb="43" eb="45">
      <t>ソウゴ</t>
    </rPh>
    <phoneticPr fontId="2"/>
  </si>
  <si>
    <t>応力を伝えない構造方法のみで接している場合においては当該建築物の部分。以下同じ）ごとに作成してください。</t>
  </si>
  <si>
    <t>１欄は、建築物の数が１のときは「１」と記入し、建築物の数が２以上のときは、申請建築物ごとに通し番号を</t>
    <rPh sb="1" eb="2">
      <t>ラン</t>
    </rPh>
    <rPh sb="4" eb="7">
      <t>ケンチクブツ</t>
    </rPh>
    <rPh sb="8" eb="9">
      <t>カズ</t>
    </rPh>
    <rPh sb="19" eb="21">
      <t>キニュウ</t>
    </rPh>
    <rPh sb="23" eb="26">
      <t>ケンチクブツ</t>
    </rPh>
    <rPh sb="27" eb="28">
      <t>カズ</t>
    </rPh>
    <rPh sb="30" eb="32">
      <t>イジョウ</t>
    </rPh>
    <rPh sb="37" eb="39">
      <t>シンセイ</t>
    </rPh>
    <rPh sb="39" eb="42">
      <t>ケンチクブツ</t>
    </rPh>
    <rPh sb="45" eb="46">
      <t>トオ</t>
    </rPh>
    <rPh sb="47" eb="49">
      <t>バンゴウ</t>
    </rPh>
    <phoneticPr fontId="2"/>
  </si>
  <si>
    <t>付し、その番号を記入してください。</t>
    <rPh sb="0" eb="1">
      <t>フ</t>
    </rPh>
    <rPh sb="5" eb="7">
      <t>バンゴウ</t>
    </rPh>
    <rPh sb="8" eb="10">
      <t>キニュウ</t>
    </rPh>
    <phoneticPr fontId="2"/>
  </si>
  <si>
    <t>２欄及び３欄の「イ」から「ハ」までは、申請に係る建築物について、それぞれ記入してください。ただし、建築物の</t>
    <rPh sb="1" eb="2">
      <t>ラン</t>
    </rPh>
    <rPh sb="2" eb="3">
      <t>オヨ</t>
    </rPh>
    <rPh sb="5" eb="6">
      <t>ラン</t>
    </rPh>
    <rPh sb="19" eb="21">
      <t>シンセイ</t>
    </rPh>
    <rPh sb="22" eb="23">
      <t>カカ</t>
    </rPh>
    <rPh sb="24" eb="27">
      <t>ケンチクブツ</t>
    </rPh>
    <rPh sb="36" eb="38">
      <t>キニュウ</t>
    </rPh>
    <rPh sb="49" eb="52">
      <t>ケンチクブツ</t>
    </rPh>
    <phoneticPr fontId="2"/>
  </si>
  <si>
    <t>記入する必要はありません。</t>
    <rPh sb="0" eb="2">
      <t>キニュウ</t>
    </rPh>
    <rPh sb="4" eb="6">
      <t>ヒツヨウ</t>
    </rPh>
    <phoneticPr fontId="2"/>
  </si>
  <si>
    <t>5)</t>
    <phoneticPr fontId="2"/>
  </si>
  <si>
    <t>４欄、５欄、及び６欄は、該当するチェックボックスに「レ」マークを入れてください。</t>
    <rPh sb="1" eb="2">
      <t>ラン</t>
    </rPh>
    <rPh sb="4" eb="5">
      <t>ラン</t>
    </rPh>
    <rPh sb="6" eb="7">
      <t>オヨ</t>
    </rPh>
    <rPh sb="9" eb="10">
      <t>ラン</t>
    </rPh>
    <rPh sb="12" eb="14">
      <t>ガイトウ</t>
    </rPh>
    <rPh sb="32" eb="33">
      <t>イ</t>
    </rPh>
    <phoneticPr fontId="2"/>
  </si>
  <si>
    <t>6)</t>
    <phoneticPr fontId="2"/>
  </si>
  <si>
    <t>６欄の「イ」は、構造計算に用いたプログラムが特定できるように記載してください。</t>
    <rPh sb="1" eb="2">
      <t>ラン</t>
    </rPh>
    <rPh sb="8" eb="10">
      <t>コウゾウ</t>
    </rPh>
    <rPh sb="10" eb="12">
      <t>ケイサン</t>
    </rPh>
    <rPh sb="13" eb="14">
      <t>モチ</t>
    </rPh>
    <rPh sb="22" eb="24">
      <t>トクテイ</t>
    </rPh>
    <rPh sb="30" eb="32">
      <t>キサイ</t>
    </rPh>
    <phoneticPr fontId="2"/>
  </si>
  <si>
    <t>7)</t>
    <phoneticPr fontId="2"/>
  </si>
  <si>
    <t>７欄は、建築基準法施行令第１３７条の２各号に定める基準のうち、該当する基準の号の数字及び「イ」又は「ロ」の</t>
    <rPh sb="1" eb="2">
      <t>ラン</t>
    </rPh>
    <rPh sb="4" eb="6">
      <t>ケンチク</t>
    </rPh>
    <rPh sb="6" eb="9">
      <t>キジュンホウ</t>
    </rPh>
    <rPh sb="9" eb="11">
      <t>セコウ</t>
    </rPh>
    <rPh sb="11" eb="12">
      <t>レイ</t>
    </rPh>
    <rPh sb="12" eb="13">
      <t>ダイ</t>
    </rPh>
    <rPh sb="16" eb="17">
      <t>ジョウ</t>
    </rPh>
    <rPh sb="19" eb="21">
      <t>カクゴウ</t>
    </rPh>
    <rPh sb="22" eb="23">
      <t>サダ</t>
    </rPh>
    <rPh sb="25" eb="27">
      <t>キジュン</t>
    </rPh>
    <rPh sb="31" eb="33">
      <t>ガイトウ</t>
    </rPh>
    <rPh sb="35" eb="37">
      <t>キジュン</t>
    </rPh>
    <rPh sb="38" eb="39">
      <t>ゴウ</t>
    </rPh>
    <rPh sb="40" eb="42">
      <t>スウジ</t>
    </rPh>
    <rPh sb="42" eb="43">
      <t>オヨ</t>
    </rPh>
    <rPh sb="47" eb="48">
      <t>マタ</t>
    </rPh>
    <phoneticPr fontId="2"/>
  </si>
  <si>
    <t>別を記入してください。</t>
    <rPh sb="0" eb="1">
      <t>ベツ</t>
    </rPh>
    <rPh sb="2" eb="4">
      <t>キニュウ</t>
    </rPh>
    <phoneticPr fontId="2"/>
  </si>
  <si>
    <t>8)</t>
    <phoneticPr fontId="2"/>
  </si>
  <si>
    <t>計画の変更申請の際は、８欄に第六面にかかる部分の変更の概要について記入してください。</t>
    <rPh sb="0" eb="2">
      <t>ケイカク</t>
    </rPh>
    <rPh sb="3" eb="7">
      <t>ヘンコウシンセイ</t>
    </rPh>
    <rPh sb="8" eb="9">
      <t>サイ</t>
    </rPh>
    <rPh sb="12" eb="13">
      <t>ラン</t>
    </rPh>
    <rPh sb="14" eb="16">
      <t>ダイロク</t>
    </rPh>
    <rPh sb="16" eb="17">
      <t>メン</t>
    </rPh>
    <rPh sb="21" eb="23">
      <t>ブブン</t>
    </rPh>
    <rPh sb="24" eb="26">
      <t>ヘンコウ</t>
    </rPh>
    <rPh sb="27" eb="29">
      <t>ガイヨウ</t>
    </rPh>
    <rPh sb="33" eb="35">
      <t>キニュウ</t>
    </rPh>
    <phoneticPr fontId="2"/>
  </si>
  <si>
    <t>第四号様式（第一条の三、第三条、第三条の三関係）</t>
    <rPh sb="1" eb="2">
      <t>ヨン</t>
    </rPh>
    <phoneticPr fontId="4"/>
  </si>
  <si>
    <r>
      <t>計画変更確認申請書（建築物）</t>
    </r>
    <r>
      <rPr>
        <sz val="14"/>
        <color indexed="63"/>
        <rFont val="Meiryo UI"/>
        <family val="3"/>
        <charset val="128"/>
      </rPr>
      <t>申請者複数</t>
    </r>
    <rPh sb="0" eb="2">
      <t>ケイカク</t>
    </rPh>
    <rPh sb="2" eb="4">
      <t>ヘンコウ</t>
    </rPh>
    <rPh sb="4" eb="6">
      <t>カクニン</t>
    </rPh>
    <rPh sb="10" eb="12">
      <t>ケンチク</t>
    </rPh>
    <rPh sb="12" eb="13">
      <t>ブツ</t>
    </rPh>
    <rPh sb="14" eb="17">
      <t>シンセイシャ</t>
    </rPh>
    <rPh sb="17" eb="19">
      <t>フクスウ</t>
    </rPh>
    <phoneticPr fontId="4"/>
  </si>
  <si>
    <r>
      <t>計画変更確認申請書</t>
    </r>
    <r>
      <rPr>
        <sz val="14"/>
        <color indexed="63"/>
        <rFont val="Meiryo UI"/>
        <family val="3"/>
        <charset val="128"/>
      </rPr>
      <t>（建築物）</t>
    </r>
    <rPh sb="0" eb="2">
      <t>ケイカク</t>
    </rPh>
    <rPh sb="2" eb="4">
      <t>ヘンコウ</t>
    </rPh>
    <rPh sb="4" eb="6">
      <t>カクニン</t>
    </rPh>
    <rPh sb="10" eb="12">
      <t>ケンチク</t>
    </rPh>
    <rPh sb="12" eb="13">
      <t>ブツ</t>
    </rPh>
    <phoneticPr fontId="4"/>
  </si>
  <si>
    <t>第九号様式（第二条の二、第三条の三関係）（昇降機用）</t>
    <rPh sb="1" eb="2">
      <t>キュウ</t>
    </rPh>
    <rPh sb="7" eb="8">
      <t>ニ</t>
    </rPh>
    <rPh sb="10" eb="11">
      <t>ニ</t>
    </rPh>
    <rPh sb="21" eb="24">
      <t>ショウコウキ</t>
    </rPh>
    <rPh sb="24" eb="25">
      <t>ヨウ</t>
    </rPh>
    <phoneticPr fontId="4"/>
  </si>
  <si>
    <r>
      <t>計画変更確認申請書</t>
    </r>
    <r>
      <rPr>
        <sz val="16"/>
        <color indexed="63"/>
        <rFont val="Meiryo UI"/>
        <family val="3"/>
        <charset val="128"/>
      </rPr>
      <t>（昇降機）</t>
    </r>
    <rPh sb="0" eb="2">
      <t>ケイカク</t>
    </rPh>
    <rPh sb="2" eb="4">
      <t>ヘンコウ</t>
    </rPh>
    <rPh sb="4" eb="6">
      <t>カクニン</t>
    </rPh>
    <rPh sb="10" eb="13">
      <t>ショウコウキ</t>
    </rPh>
    <phoneticPr fontId="4"/>
  </si>
  <si>
    <r>
      <t>注記</t>
    </r>
    <r>
      <rPr>
        <sz val="14"/>
        <color indexed="63"/>
        <rFont val="Meiryo UI"/>
        <family val="3"/>
        <charset val="128"/>
      </rPr>
      <t>（完了検査）</t>
    </r>
    <rPh sb="0" eb="2">
      <t>チュウキ</t>
    </rPh>
    <rPh sb="3" eb="5">
      <t>カンリョウ</t>
    </rPh>
    <rPh sb="5" eb="7">
      <t>ケンサ</t>
    </rPh>
    <phoneticPr fontId="4"/>
  </si>
  <si>
    <t>第３項、第８１条第１項第３号、第８２条の５第７号又は第１３７条の２第１号イ（３）の規定の適用を受ける部分に</t>
    <phoneticPr fontId="4"/>
  </si>
  <si>
    <t>平成27年</t>
    <rPh sb="0" eb="2">
      <t>ヘイセイ</t>
    </rPh>
    <rPh sb="4" eb="5">
      <t>ネン</t>
    </rPh>
    <phoneticPr fontId="2"/>
  </si>
  <si>
    <t>の追加</t>
    <rPh sb="1" eb="3">
      <t>ツイカ</t>
    </rPh>
    <phoneticPr fontId="2"/>
  </si>
  <si>
    <t>（第二面）</t>
    <rPh sb="1" eb="2">
      <t>ダイ</t>
    </rPh>
    <rPh sb="2" eb="4">
      <t>ニメン</t>
    </rPh>
    <phoneticPr fontId="2"/>
  </si>
  <si>
    <t>7.構造計算適合性判定の申請</t>
    <phoneticPr fontId="2"/>
  </si>
  <si>
    <t>（第三面）</t>
    <rPh sb="1" eb="2">
      <t>ダイ</t>
    </rPh>
    <rPh sb="2" eb="4">
      <t>サンメン</t>
    </rPh>
    <phoneticPr fontId="2"/>
  </si>
  <si>
    <t>11.延べ面積</t>
    <rPh sb="3" eb="4">
      <t>ノ</t>
    </rPh>
    <rPh sb="5" eb="7">
      <t>メンセキ</t>
    </rPh>
    <phoneticPr fontId="2"/>
  </si>
  <si>
    <t>ﾛ.地階の住宅又は老人ホーム、福祉ホームその他これらに類するものの部分</t>
    <phoneticPr fontId="2"/>
  </si>
  <si>
    <t>ﾙ.老人ホーム、福祉ホームその他これらに類するものの部分</t>
    <phoneticPr fontId="2"/>
  </si>
  <si>
    <t>表記の変更</t>
    <rPh sb="0" eb="2">
      <t>ヒョウキ</t>
    </rPh>
    <rPh sb="3" eb="5">
      <t>ヘンコウ</t>
    </rPh>
    <phoneticPr fontId="2"/>
  </si>
  <si>
    <t>（第六面）</t>
    <rPh sb="1" eb="2">
      <t>ダイ</t>
    </rPh>
    <rPh sb="2" eb="4">
      <t>ロクメン</t>
    </rPh>
    <phoneticPr fontId="2"/>
  </si>
  <si>
    <t>建築物独立部分別概要</t>
  </si>
  <si>
    <t>（第四面）</t>
    <rPh sb="1" eb="2">
      <t>ダイ</t>
    </rPh>
    <rPh sb="2" eb="4">
      <t>ヨンメン</t>
    </rPh>
    <phoneticPr fontId="2"/>
  </si>
  <si>
    <t>5.耐火建築物等</t>
    <rPh sb="2" eb="4">
      <t>タイカ</t>
    </rPh>
    <rPh sb="4" eb="6">
      <t>ケンチク</t>
    </rPh>
    <rPh sb="6" eb="7">
      <t>ブツ</t>
    </rPh>
    <rPh sb="7" eb="8">
      <t>トウ</t>
    </rPh>
    <phoneticPr fontId="2"/>
  </si>
  <si>
    <t>9.確認の特例</t>
    <rPh sb="2" eb="4">
      <t>カクニン</t>
    </rPh>
    <rPh sb="5" eb="7">
      <t>トクレイ</t>
    </rPh>
    <phoneticPr fontId="2"/>
  </si>
  <si>
    <t>項目追加</t>
    <rPh sb="0" eb="2">
      <t>コウモク</t>
    </rPh>
    <rPh sb="2" eb="4">
      <t>ツイカ</t>
    </rPh>
    <phoneticPr fontId="2"/>
  </si>
  <si>
    <t>確認申請書、建築物別概要　入力画面の変更</t>
    <rPh sb="0" eb="2">
      <t>カクニン</t>
    </rPh>
    <rPh sb="2" eb="5">
      <t>シンセイショ</t>
    </rPh>
    <rPh sb="13" eb="15">
      <t>ニュウリョク</t>
    </rPh>
    <rPh sb="15" eb="17">
      <t>ガメン</t>
    </rPh>
    <rPh sb="18" eb="20">
      <t>ヘンコウ</t>
    </rPh>
    <phoneticPr fontId="2"/>
  </si>
  <si>
    <t>印刷</t>
    <rPh sb="0" eb="2">
      <t>インサツ</t>
    </rPh>
    <phoneticPr fontId="2"/>
  </si>
  <si>
    <t>確認申請書</t>
    <rPh sb="0" eb="2">
      <t>カクニン</t>
    </rPh>
    <rPh sb="2" eb="5">
      <t>シンセイショ</t>
    </rPh>
    <phoneticPr fontId="2"/>
  </si>
  <si>
    <t>計画変更確認申請書</t>
    <rPh sb="0" eb="2">
      <t>ケイカク</t>
    </rPh>
    <rPh sb="2" eb="4">
      <t>ヘンコウ</t>
    </rPh>
    <rPh sb="4" eb="6">
      <t>カクニン</t>
    </rPh>
    <rPh sb="6" eb="9">
      <t>シンセイショ</t>
    </rPh>
    <phoneticPr fontId="2"/>
  </si>
  <si>
    <t>建築計画概要書</t>
    <rPh sb="0" eb="2">
      <t>ケンチク</t>
    </rPh>
    <rPh sb="2" eb="4">
      <t>ケイカク</t>
    </rPh>
    <rPh sb="4" eb="7">
      <t>ガイヨウショ</t>
    </rPh>
    <phoneticPr fontId="2"/>
  </si>
  <si>
    <t>注記（確認申請建築時）</t>
    <phoneticPr fontId="2"/>
  </si>
  <si>
    <t>棟番号</t>
  </si>
  <si>
    <t>棟番号</t>
    <rPh sb="0" eb="1">
      <t>ムネ</t>
    </rPh>
    <phoneticPr fontId="2"/>
  </si>
  <si>
    <t>特定天井有無</t>
    <rPh sb="4" eb="6">
      <t>ウム</t>
    </rPh>
    <phoneticPr fontId="2"/>
  </si>
  <si>
    <t>柱の小径</t>
  </si>
  <si>
    <t>横架材の垂直距離</t>
  </si>
  <si>
    <t>階の高さ</t>
  </si>
  <si>
    <t>居室の天井の高さ</t>
  </si>
  <si>
    <t>構造計算に用いたプログラム］</t>
  </si>
  <si>
    <t>【ｲ．氏名】</t>
  </si>
  <si>
    <t>【ﾛ．資格】</t>
  </si>
  <si>
    <t>項目を書き換えてください。</t>
    <phoneticPr fontId="4"/>
  </si>
  <si>
    <t>（回数）</t>
    <phoneticPr fontId="2"/>
  </si>
  <si>
    <t>小項目</t>
    <rPh sb="0" eb="3">
      <t>ショウコウモク</t>
    </rPh>
    <phoneticPr fontId="2"/>
  </si>
  <si>
    <t>耐火建築物その他</t>
    <rPh sb="7" eb="8">
      <t>タ</t>
    </rPh>
    <phoneticPr fontId="2"/>
  </si>
  <si>
    <t>第八号様式（第一条の三、第二条の二、第三条の三関係）（昇降機用）</t>
    <rPh sb="1" eb="2">
      <t>ハチ</t>
    </rPh>
    <rPh sb="12" eb="13">
      <t>ダイ</t>
    </rPh>
    <rPh sb="13" eb="14">
      <t>ニ</t>
    </rPh>
    <rPh sb="14" eb="15">
      <t>ジョウ</t>
    </rPh>
    <rPh sb="16" eb="17">
      <t>ニ</t>
    </rPh>
    <rPh sb="27" eb="30">
      <t>ショウコウキ</t>
    </rPh>
    <rPh sb="30" eb="31">
      <t>ヨウ</t>
    </rPh>
    <phoneticPr fontId="4"/>
  </si>
  <si>
    <t>第八号様式（第一条の三、第二条の二、第三条の三関係）（昇降機以外の建築設備用）</t>
    <rPh sb="30" eb="32">
      <t>イガイ</t>
    </rPh>
    <rPh sb="33" eb="35">
      <t>ケンチク</t>
    </rPh>
    <rPh sb="35" eb="37">
      <t>セツビ</t>
    </rPh>
    <rPh sb="37" eb="38">
      <t>ヨウ</t>
    </rPh>
    <phoneticPr fontId="4"/>
  </si>
  <si>
    <t>【</t>
  </si>
  <si>
    <t>番号】</t>
    <rPh sb="0" eb="2">
      <t>バンゴウ</t>
    </rPh>
    <phoneticPr fontId="2"/>
  </si>
  <si>
    <t>延べ面積】</t>
    <rPh sb="0" eb="1">
      <t>ノ</t>
    </rPh>
    <rPh sb="2" eb="4">
      <t>メンセキ</t>
    </rPh>
    <phoneticPr fontId="2"/>
  </si>
  <si>
    <t>建築物の高さ等】</t>
    <rPh sb="0" eb="3">
      <t>ケンチクブツ</t>
    </rPh>
    <rPh sb="4" eb="5">
      <t>タカ</t>
    </rPh>
    <rPh sb="6" eb="7">
      <t>トウ</t>
    </rPh>
    <phoneticPr fontId="2"/>
  </si>
  <si>
    <t>最高の高さ】</t>
    <rPh sb="0" eb="2">
      <t>サイコウ</t>
    </rPh>
    <rPh sb="3" eb="4">
      <t>タカ</t>
    </rPh>
    <phoneticPr fontId="2"/>
  </si>
  <si>
    <t>最高の軒の高さ】</t>
    <rPh sb="0" eb="2">
      <t>サイコウ</t>
    </rPh>
    <rPh sb="3" eb="4">
      <t>ノキ</t>
    </rPh>
    <rPh sb="5" eb="6">
      <t>タカ</t>
    </rPh>
    <phoneticPr fontId="2"/>
  </si>
  <si>
    <t>階数】</t>
    <rPh sb="0" eb="2">
      <t>カイスウ</t>
    </rPh>
    <phoneticPr fontId="2"/>
  </si>
  <si>
    <t>構造】</t>
    <rPh sb="0" eb="2">
      <t>コウゾウ</t>
    </rPh>
    <phoneticPr fontId="2"/>
  </si>
  <si>
    <t>特定構造計算基準又は特定増改築構造計算基準の別】</t>
    <rPh sb="0" eb="2">
      <t>トクテイ</t>
    </rPh>
    <rPh sb="2" eb="4">
      <t>コウゾウ</t>
    </rPh>
    <rPh sb="4" eb="6">
      <t>ケイサン</t>
    </rPh>
    <rPh sb="6" eb="8">
      <t>キジュン</t>
    </rPh>
    <rPh sb="8" eb="9">
      <t>マタ</t>
    </rPh>
    <rPh sb="10" eb="12">
      <t>トクテイ</t>
    </rPh>
    <rPh sb="12" eb="15">
      <t>ゾウカイチク</t>
    </rPh>
    <rPh sb="15" eb="17">
      <t>コウゾウ</t>
    </rPh>
    <rPh sb="17" eb="19">
      <t>ケイサン</t>
    </rPh>
    <rPh sb="19" eb="21">
      <t>キジュン</t>
    </rPh>
    <rPh sb="22" eb="23">
      <t>ベツ</t>
    </rPh>
    <phoneticPr fontId="2"/>
  </si>
  <si>
    <t>構造計算の区分】</t>
    <rPh sb="0" eb="2">
      <t>コウゾウ</t>
    </rPh>
    <rPh sb="2" eb="4">
      <t>ケイサン</t>
    </rPh>
    <rPh sb="5" eb="7">
      <t>クブン</t>
    </rPh>
    <phoneticPr fontId="2"/>
  </si>
  <si>
    <t>構造計算に用いたプログラム】</t>
    <rPh sb="0" eb="2">
      <t>コウゾウ</t>
    </rPh>
    <rPh sb="2" eb="4">
      <t>ケイサン</t>
    </rPh>
    <rPh sb="5" eb="6">
      <t>モチ</t>
    </rPh>
    <phoneticPr fontId="2"/>
  </si>
  <si>
    <t>名称】</t>
    <rPh sb="0" eb="2">
      <t>メイショウ</t>
    </rPh>
    <phoneticPr fontId="2"/>
  </si>
  <si>
    <t>区分】</t>
    <rPh sb="0" eb="2">
      <t>クブン</t>
    </rPh>
    <phoneticPr fontId="2"/>
  </si>
  <si>
    <t>建築基準法施行令第137条の2各号に定める基準の区分】</t>
    <rPh sb="0" eb="2">
      <t>ケンチク</t>
    </rPh>
    <rPh sb="2" eb="5">
      <t>キジュンホウ</t>
    </rPh>
    <rPh sb="5" eb="7">
      <t>セコウ</t>
    </rPh>
    <rPh sb="7" eb="8">
      <t>レイ</t>
    </rPh>
    <rPh sb="8" eb="9">
      <t>ダイ</t>
    </rPh>
    <rPh sb="12" eb="13">
      <t>ジョウ</t>
    </rPh>
    <rPh sb="15" eb="17">
      <t>カクゴウ</t>
    </rPh>
    <rPh sb="18" eb="19">
      <t>サダ</t>
    </rPh>
    <rPh sb="21" eb="23">
      <t>キジュン</t>
    </rPh>
    <rPh sb="24" eb="26">
      <t>クブン</t>
    </rPh>
    <phoneticPr fontId="2"/>
  </si>
  <si>
    <t>備考】</t>
    <rPh sb="0" eb="2">
      <t>ビコウ</t>
    </rPh>
    <phoneticPr fontId="2"/>
  </si>
  <si>
    <t>建築物独立部分別概要</t>
    <phoneticPr fontId="2"/>
  </si>
  <si>
    <t>□</t>
    <phoneticPr fontId="2"/>
  </si>
  <si>
    <t>[ｲ．</t>
    <phoneticPr fontId="4"/>
  </si>
  <si>
    <t>建築基準法第６条の３第１項ただし書又は法第１８条第４項ただし書の規定による審査の特例の適用の有無]</t>
    <phoneticPr fontId="2"/>
  </si>
  <si>
    <t>【ｲ．建築基準法第６条の３第１項ただし書又は法第１８条第４項ただし書の規定による審査の特例の適用の有無】</t>
    <rPh sb="3" eb="5">
      <t>ケンチク</t>
    </rPh>
    <rPh sb="5" eb="8">
      <t>キジュンホウ</t>
    </rPh>
    <rPh sb="8" eb="9">
      <t>ダイ</t>
    </rPh>
    <rPh sb="10" eb="11">
      <t>ジョウ</t>
    </rPh>
    <rPh sb="13" eb="14">
      <t>ダイ</t>
    </rPh>
    <rPh sb="15" eb="16">
      <t>コウ</t>
    </rPh>
    <rPh sb="19" eb="20">
      <t>ショ</t>
    </rPh>
    <rPh sb="20" eb="21">
      <t>マタ</t>
    </rPh>
    <rPh sb="22" eb="23">
      <t>ホウ</t>
    </rPh>
    <rPh sb="23" eb="24">
      <t>ダイ</t>
    </rPh>
    <rPh sb="26" eb="27">
      <t>ジョウ</t>
    </rPh>
    <rPh sb="27" eb="28">
      <t>ダイ</t>
    </rPh>
    <rPh sb="29" eb="30">
      <t>コウ</t>
    </rPh>
    <rPh sb="33" eb="34">
      <t>ショ</t>
    </rPh>
    <rPh sb="35" eb="37">
      <t>キテイ</t>
    </rPh>
    <rPh sb="43" eb="45">
      <t>トクレイ</t>
    </rPh>
    <rPh sb="46" eb="48">
      <t>テキヨウ</t>
    </rPh>
    <rPh sb="49" eb="51">
      <t>ウム</t>
    </rPh>
    <phoneticPr fontId="4"/>
  </si>
  <si>
    <t>【イ.適合判定通知書交付者】</t>
    <rPh sb="3" eb="5">
      <t>テキゴウ</t>
    </rPh>
    <rPh sb="5" eb="7">
      <t>ハンテイ</t>
    </rPh>
    <rPh sb="7" eb="9">
      <t>ツウチ</t>
    </rPh>
    <rPh sb="9" eb="10">
      <t>ショ</t>
    </rPh>
    <rPh sb="10" eb="12">
      <t>コウフ</t>
    </rPh>
    <rPh sb="12" eb="13">
      <t>シャ</t>
    </rPh>
    <phoneticPr fontId="4"/>
  </si>
  <si>
    <t>【ロ.適合判定通知書番号】</t>
    <rPh sb="7" eb="9">
      <t>ツウチ</t>
    </rPh>
    <rPh sb="9" eb="10">
      <t>ショ</t>
    </rPh>
    <rPh sb="10" eb="12">
      <t>バンゴウ</t>
    </rPh>
    <phoneticPr fontId="4"/>
  </si>
  <si>
    <t>の者の住所を、登録番号は建築士法施行規則第１７条の３５第１項の規定による登録を受けている場合の</t>
    <rPh sb="3" eb="4">
      <t>モノ</t>
    </rPh>
    <rPh sb="5" eb="7">
      <t>ジュウショ</t>
    </rPh>
    <rPh sb="9" eb="11">
      <t>トウロク</t>
    </rPh>
    <rPh sb="11" eb="13">
      <t>バンゴウ</t>
    </rPh>
    <rPh sb="14" eb="16">
      <t>ケンチク</t>
    </rPh>
    <rPh sb="16" eb="17">
      <t>シ</t>
    </rPh>
    <rPh sb="17" eb="18">
      <t>ホウ</t>
    </rPh>
    <rPh sb="18" eb="20">
      <t>シコウ</t>
    </rPh>
    <rPh sb="20" eb="21">
      <t>ゴウ</t>
    </rPh>
    <rPh sb="22" eb="23">
      <t>ダイ</t>
    </rPh>
    <rPh sb="25" eb="26">
      <t>ジョウ</t>
    </rPh>
    <rPh sb="29" eb="30">
      <t>ダイ</t>
    </rPh>
    <rPh sb="31" eb="32">
      <t>コウ</t>
    </rPh>
    <phoneticPr fontId="4"/>
  </si>
  <si>
    <t>当該登録番号を書いてください。</t>
  </si>
  <si>
    <t>指定構造計算適合性判定機関の名称及び事務所の所在地を記入してください。未申請の場合には、</t>
    <rPh sb="22" eb="25">
      <t>ショザイチ</t>
    </rPh>
    <rPh sb="35" eb="38">
      <t>ミシンセイ</t>
    </rPh>
    <rPh sb="39" eb="41">
      <t>バアイ</t>
    </rPh>
    <phoneticPr fontId="2"/>
  </si>
  <si>
    <t>｢用途地域が異なる地域等｣という。）にわたる場合においては、用途地域が異なる地域等ごとに、それぞれの</t>
    <phoneticPr fontId="4"/>
  </si>
  <si>
    <t>用途地域が異なる地域等に対応する敷地の面積を記入してください。</t>
    <phoneticPr fontId="2"/>
  </si>
  <si>
    <t>｢イ｣（２）は、同法第５２条第１２項の規定を適合する場合において、同条第１３項の規定に基づき、｢イ｣（１）</t>
    <rPh sb="8" eb="9">
      <t>ドウ</t>
    </rPh>
    <rPh sb="9" eb="10">
      <t>ホウ</t>
    </rPh>
    <rPh sb="10" eb="11">
      <t>ダイ</t>
    </rPh>
    <rPh sb="13" eb="14">
      <t>ジョウ</t>
    </rPh>
    <rPh sb="14" eb="15">
      <t>ダイ</t>
    </rPh>
    <rPh sb="17" eb="18">
      <t>コウ</t>
    </rPh>
    <rPh sb="19" eb="21">
      <t>キテイ</t>
    </rPh>
    <rPh sb="22" eb="24">
      <t>テキゴウ</t>
    </rPh>
    <rPh sb="26" eb="28">
      <t>バアイ</t>
    </rPh>
    <rPh sb="33" eb="34">
      <t>ドウ</t>
    </rPh>
    <rPh sb="34" eb="35">
      <t>ジョウ</t>
    </rPh>
    <rPh sb="35" eb="36">
      <t>ダイ</t>
    </rPh>
    <rPh sb="38" eb="39">
      <t>コウ</t>
    </rPh>
    <rPh sb="40" eb="42">
      <t>キテイ</t>
    </rPh>
    <rPh sb="43" eb="44">
      <t>モト</t>
    </rPh>
    <phoneticPr fontId="4"/>
  </si>
  <si>
    <t>項、第５項又は第６項の規定に基づき定められる当該建築物の建蔽率を記入してください。</t>
    <rPh sb="0" eb="1">
      <t>コウ</t>
    </rPh>
    <rPh sb="2" eb="3">
      <t>ダイ</t>
    </rPh>
    <rPh sb="4" eb="5">
      <t>コウ</t>
    </rPh>
    <rPh sb="5" eb="6">
      <t>マタ</t>
    </rPh>
    <rPh sb="7" eb="8">
      <t>ダイ</t>
    </rPh>
    <rPh sb="9" eb="10">
      <t>コウ</t>
    </rPh>
    <rPh sb="11" eb="13">
      <t>キテイ</t>
    </rPh>
    <rPh sb="14" eb="15">
      <t>モト</t>
    </rPh>
    <rPh sb="17" eb="18">
      <t>サダ</t>
    </rPh>
    <rPh sb="22" eb="24">
      <t>トウガイ</t>
    </rPh>
    <rPh sb="24" eb="27">
      <t>ケンチクブツ</t>
    </rPh>
    <rPh sb="28" eb="29">
      <t>ケン</t>
    </rPh>
    <rPh sb="30" eb="31">
      <t>リツ</t>
    </rPh>
    <phoneticPr fontId="4"/>
  </si>
  <si>
    <t>蓄電池の設置部分　50分の１</t>
    <phoneticPr fontId="2"/>
  </si>
  <si>
    <t>第九号様式（第二条の二、第三条の三関係）（昇降機以外の建築設備用）</t>
    <rPh sb="1" eb="2">
      <t>キュウ</t>
    </rPh>
    <rPh sb="10" eb="11">
      <t>ニ</t>
    </rPh>
    <rPh sb="27" eb="29">
      <t>ケンチク</t>
    </rPh>
    <rPh sb="29" eb="31">
      <t>セツビ</t>
    </rPh>
    <rPh sb="31" eb="32">
      <t>ヨウ</t>
    </rPh>
    <phoneticPr fontId="4"/>
  </si>
  <si>
    <t>耐火構造建築物</t>
    <rPh sb="0" eb="2">
      <t>タイカ</t>
    </rPh>
    <rPh sb="2" eb="4">
      <t>コウゾウ</t>
    </rPh>
    <rPh sb="4" eb="7">
      <t>ケンチクブツ</t>
    </rPh>
    <phoneticPr fontId="2"/>
  </si>
  <si>
    <t>特定避難時間倒壊等防止建築物</t>
    <rPh sb="0" eb="2">
      <t>トクテイ</t>
    </rPh>
    <rPh sb="2" eb="4">
      <t>ヒナン</t>
    </rPh>
    <rPh sb="4" eb="6">
      <t>ジカン</t>
    </rPh>
    <rPh sb="6" eb="8">
      <t>トウカイ</t>
    </rPh>
    <rPh sb="8" eb="9">
      <t>トウ</t>
    </rPh>
    <rPh sb="9" eb="11">
      <t>ボウシ</t>
    </rPh>
    <rPh sb="11" eb="14">
      <t>ケンチクブツ</t>
    </rPh>
    <phoneticPr fontId="2"/>
  </si>
  <si>
    <t>その他</t>
    <rPh sb="2" eb="3">
      <t>タ</t>
    </rPh>
    <phoneticPr fontId="2"/>
  </si>
  <si>
    <t>特-27</t>
  </si>
  <si>
    <t>般-27</t>
  </si>
  <si>
    <t>建築物独立部分別概要（追加）入力</t>
    <rPh sb="0" eb="3">
      <t>ケンチクブツ</t>
    </rPh>
    <rPh sb="3" eb="5">
      <t>ドクリツ</t>
    </rPh>
    <rPh sb="5" eb="7">
      <t>ブブン</t>
    </rPh>
    <rPh sb="7" eb="8">
      <t>ベツ</t>
    </rPh>
    <rPh sb="8" eb="10">
      <t>ガイヨウ</t>
    </rPh>
    <rPh sb="11" eb="13">
      <t>ツイカ</t>
    </rPh>
    <rPh sb="14" eb="16">
      <t>ニュウリョク</t>
    </rPh>
    <phoneticPr fontId="2"/>
  </si>
  <si>
    <t>（第六面）</t>
    <rPh sb="1" eb="2">
      <t>ダイ</t>
    </rPh>
    <rPh sb="2" eb="4">
      <t>ロクメン</t>
    </rPh>
    <phoneticPr fontId="2"/>
  </si>
  <si>
    <t>8)</t>
    <phoneticPr fontId="2"/>
  </si>
  <si>
    <t>[ﾛ．</t>
    <phoneticPr fontId="4"/>
  </si>
  <si>
    <t>[ﾛ．</t>
    <phoneticPr fontId="4"/>
  </si>
  <si>
    <t>用途地域等]</t>
    <rPh sb="0" eb="2">
      <t>ヨウト</t>
    </rPh>
    <rPh sb="2" eb="4">
      <t>チイキ</t>
    </rPh>
    <rPh sb="4" eb="5">
      <t>トウ</t>
    </rPh>
    <phoneticPr fontId="4"/>
  </si>
  <si>
    <t>[ﾊ．</t>
  </si>
  <si>
    <t>[ﾊ．</t>
    <phoneticPr fontId="4"/>
  </si>
  <si>
    <t>建築基準法第５２条第１項及び第２項の規定による建築物の容積率 ]</t>
    <rPh sb="0" eb="2">
      <t>ケンチク</t>
    </rPh>
    <rPh sb="2" eb="5">
      <t>キジュンホウ</t>
    </rPh>
    <rPh sb="5" eb="6">
      <t>ダイ</t>
    </rPh>
    <rPh sb="8" eb="9">
      <t>ジョウ</t>
    </rPh>
    <rPh sb="9" eb="10">
      <t>ダイ</t>
    </rPh>
    <rPh sb="11" eb="12">
      <t>コウ</t>
    </rPh>
    <rPh sb="12" eb="13">
      <t>オヨ</t>
    </rPh>
    <rPh sb="14" eb="15">
      <t>ダイ</t>
    </rPh>
    <rPh sb="16" eb="17">
      <t>コウ</t>
    </rPh>
    <rPh sb="18" eb="20">
      <t>キテイ</t>
    </rPh>
    <rPh sb="23" eb="25">
      <t>ケンチク</t>
    </rPh>
    <rPh sb="25" eb="26">
      <t>ブツ</t>
    </rPh>
    <rPh sb="27" eb="29">
      <t>ヨウセキ</t>
    </rPh>
    <rPh sb="29" eb="30">
      <t>リツ</t>
    </rPh>
    <phoneticPr fontId="4"/>
  </si>
  <si>
    <t>[ﾆ．</t>
    <phoneticPr fontId="4"/>
  </si>
  <si>
    <t>建築基準法第５３条第１項の規定による建築物の建蔽率 ]</t>
    <rPh sb="0" eb="2">
      <t>ケンチク</t>
    </rPh>
    <rPh sb="2" eb="5">
      <t>キジュンホウ</t>
    </rPh>
    <rPh sb="5" eb="6">
      <t>ダイ</t>
    </rPh>
    <rPh sb="8" eb="9">
      <t>ジョウ</t>
    </rPh>
    <rPh sb="9" eb="10">
      <t>ダイ</t>
    </rPh>
    <rPh sb="11" eb="12">
      <t>コウ</t>
    </rPh>
    <rPh sb="13" eb="15">
      <t>キテイ</t>
    </rPh>
    <rPh sb="18" eb="20">
      <t>ケンチク</t>
    </rPh>
    <rPh sb="20" eb="21">
      <t>ブツ</t>
    </rPh>
    <rPh sb="22" eb="24">
      <t>ケンペイ</t>
    </rPh>
    <rPh sb="24" eb="25">
      <t>リツ</t>
    </rPh>
    <phoneticPr fontId="4"/>
  </si>
  <si>
    <t>[ﾎ．</t>
    <phoneticPr fontId="4"/>
  </si>
  <si>
    <t>敷地面積の合計]</t>
    <rPh sb="0" eb="2">
      <t>シキチ</t>
    </rPh>
    <rPh sb="2" eb="4">
      <t>メンセキ</t>
    </rPh>
    <rPh sb="5" eb="7">
      <t>ゴウケイ</t>
    </rPh>
    <phoneticPr fontId="4"/>
  </si>
  <si>
    <t>[ﾍ．</t>
    <phoneticPr fontId="4"/>
  </si>
  <si>
    <t>敷地に建築可能な延べ面積を敷地面積で除した数値]</t>
    <rPh sb="0" eb="2">
      <t>シキチ</t>
    </rPh>
    <rPh sb="3" eb="5">
      <t>ケンチク</t>
    </rPh>
    <rPh sb="5" eb="7">
      <t>カノウ</t>
    </rPh>
    <rPh sb="8" eb="9">
      <t>ノ</t>
    </rPh>
    <rPh sb="10" eb="12">
      <t>メンセキ</t>
    </rPh>
    <rPh sb="13" eb="15">
      <t>シキチ</t>
    </rPh>
    <rPh sb="15" eb="17">
      <t>メンセキ</t>
    </rPh>
    <rPh sb="18" eb="19">
      <t>ジョ</t>
    </rPh>
    <rPh sb="21" eb="23">
      <t>スウチ</t>
    </rPh>
    <phoneticPr fontId="4"/>
  </si>
  <si>
    <t>[ﾄ．</t>
    <phoneticPr fontId="4"/>
  </si>
  <si>
    <t>敷地に建築可能な建築面積を敷地面積で除した数値]</t>
    <rPh sb="0" eb="2">
      <t>シキチ</t>
    </rPh>
    <rPh sb="3" eb="5">
      <t>ケンチク</t>
    </rPh>
    <rPh sb="5" eb="7">
      <t>カノウ</t>
    </rPh>
    <rPh sb="8" eb="10">
      <t>ケンチク</t>
    </rPh>
    <rPh sb="10" eb="12">
      <t>メンセキ</t>
    </rPh>
    <rPh sb="13" eb="15">
      <t>シキチ</t>
    </rPh>
    <rPh sb="15" eb="17">
      <t>メンセキ</t>
    </rPh>
    <rPh sb="18" eb="19">
      <t>ジョ</t>
    </rPh>
    <rPh sb="21" eb="23">
      <t>スウチ</t>
    </rPh>
    <phoneticPr fontId="4"/>
  </si>
  <si>
    <t>[ﾁ．</t>
    <phoneticPr fontId="4"/>
  </si>
  <si>
    <t>備考]</t>
    <rPh sb="0" eb="2">
      <t>ビコウ</t>
    </rPh>
    <phoneticPr fontId="4"/>
  </si>
  <si>
    <t>[ｲ．</t>
    <phoneticPr fontId="4"/>
  </si>
  <si>
    <t>敷地面積]</t>
  </si>
  <si>
    <t>[ｲ．</t>
    <phoneticPr fontId="4"/>
  </si>
  <si>
    <t>幅員]</t>
    <rPh sb="0" eb="2">
      <t>フクイン</t>
    </rPh>
    <phoneticPr fontId="4"/>
  </si>
  <si>
    <t>敷地と接している部分の長さ]</t>
    <rPh sb="0" eb="2">
      <t>シキチ</t>
    </rPh>
    <rPh sb="3" eb="4">
      <t>セッ</t>
    </rPh>
    <rPh sb="8" eb="10">
      <t>ブブン</t>
    </rPh>
    <rPh sb="11" eb="12">
      <t>ナガ</t>
    </rPh>
    <phoneticPr fontId="4"/>
  </si>
  <si>
    <t>建築物全体]</t>
  </si>
  <si>
    <t>[ﾙ．</t>
    <phoneticPr fontId="2"/>
  </si>
  <si>
    <t>[ﾆ．</t>
    <phoneticPr fontId="4"/>
  </si>
  <si>
    <t>建築基準法第５６条７項の規定による特例の適用の有無]</t>
  </si>
  <si>
    <t>建築基準法第５６条７項の規定による特例の適用の有無]</t>
    <phoneticPr fontId="2"/>
  </si>
  <si>
    <t>[ｲ．</t>
    <phoneticPr fontId="4"/>
  </si>
  <si>
    <t>最高の高さ]</t>
    <rPh sb="0" eb="2">
      <t>サイコウ</t>
    </rPh>
    <rPh sb="3" eb="4">
      <t>タカ</t>
    </rPh>
    <phoneticPr fontId="4"/>
  </si>
  <si>
    <t>[ﾛ．</t>
    <phoneticPr fontId="4"/>
  </si>
  <si>
    <t>階数]</t>
    <rPh sb="0" eb="2">
      <t>カイスウ</t>
    </rPh>
    <phoneticPr fontId="4"/>
  </si>
  <si>
    <t>[ﾊ．</t>
    <phoneticPr fontId="4"/>
  </si>
  <si>
    <t>構造]</t>
    <rPh sb="0" eb="2">
      <t>コウゾウ</t>
    </rPh>
    <phoneticPr fontId="4"/>
  </si>
  <si>
    <t>[ﾎ．</t>
    <phoneticPr fontId="2"/>
  </si>
  <si>
    <t xml:space="preserve">適用があるときは、特例の区分] </t>
  </si>
  <si>
    <t>申請に係る建築物の数]</t>
    <rPh sb="0" eb="2">
      <t>シンセイ</t>
    </rPh>
    <rPh sb="3" eb="4">
      <t>カカ</t>
    </rPh>
    <rPh sb="5" eb="7">
      <t>ケンチク</t>
    </rPh>
    <rPh sb="7" eb="8">
      <t>ブツ</t>
    </rPh>
    <rPh sb="9" eb="10">
      <t>スウ</t>
    </rPh>
    <phoneticPr fontId="4"/>
  </si>
  <si>
    <t>同一敷地内の他の建築物の数]</t>
    <rPh sb="0" eb="2">
      <t>ドウイツ</t>
    </rPh>
    <rPh sb="2" eb="4">
      <t>シキチ</t>
    </rPh>
    <rPh sb="4" eb="5">
      <t>ナイ</t>
    </rPh>
    <rPh sb="6" eb="7">
      <t>タ</t>
    </rPh>
    <rPh sb="8" eb="10">
      <t>ケンチク</t>
    </rPh>
    <rPh sb="10" eb="11">
      <t>ブツ</t>
    </rPh>
    <rPh sb="12" eb="13">
      <t>スウ</t>
    </rPh>
    <phoneticPr fontId="4"/>
  </si>
  <si>
    <t>[ｲ．</t>
    <phoneticPr fontId="4"/>
  </si>
  <si>
    <t>地階を除く階数]</t>
    <rPh sb="0" eb="2">
      <t>チカイ</t>
    </rPh>
    <rPh sb="3" eb="4">
      <t>ノゾ</t>
    </rPh>
    <rPh sb="5" eb="7">
      <t>カイスウ</t>
    </rPh>
    <phoneticPr fontId="4"/>
  </si>
  <si>
    <t>[ﾛ．</t>
    <phoneticPr fontId="4"/>
  </si>
  <si>
    <t>地階の階数]</t>
    <rPh sb="0" eb="2">
      <t>チカイ</t>
    </rPh>
    <rPh sb="3" eb="5">
      <t>カイスウ</t>
    </rPh>
    <phoneticPr fontId="4"/>
  </si>
  <si>
    <t>[ﾊ．</t>
    <phoneticPr fontId="4"/>
  </si>
  <si>
    <t>昇降機塔等の階の数]</t>
    <rPh sb="0" eb="3">
      <t>ショウコウキ</t>
    </rPh>
    <rPh sb="3" eb="4">
      <t>トウ</t>
    </rPh>
    <rPh sb="4" eb="5">
      <t>トウ</t>
    </rPh>
    <rPh sb="6" eb="7">
      <t>カイ</t>
    </rPh>
    <rPh sb="8" eb="9">
      <t>スウ</t>
    </rPh>
    <phoneticPr fontId="4"/>
  </si>
  <si>
    <t>地階の倉庫等の階の数]</t>
    <rPh sb="0" eb="2">
      <t>チカイ</t>
    </rPh>
    <rPh sb="3" eb="5">
      <t>ソウコ</t>
    </rPh>
    <rPh sb="5" eb="6">
      <t>トウ</t>
    </rPh>
    <rPh sb="7" eb="8">
      <t>カイ</t>
    </rPh>
    <rPh sb="9" eb="10">
      <t>スウ</t>
    </rPh>
    <phoneticPr fontId="4"/>
  </si>
  <si>
    <t>[ﾛ．</t>
    <phoneticPr fontId="4"/>
  </si>
  <si>
    <t>最高の軒の高さ]</t>
    <rPh sb="0" eb="2">
      <t>サイコウ</t>
    </rPh>
    <rPh sb="3" eb="4">
      <t>ノキ</t>
    </rPh>
    <rPh sb="5" eb="6">
      <t>タカ</t>
    </rPh>
    <phoneticPr fontId="4"/>
  </si>
  <si>
    <t>建築物全体]</t>
    <rPh sb="0" eb="2">
      <t>ケンチク</t>
    </rPh>
    <rPh sb="2" eb="3">
      <t>ブツ</t>
    </rPh>
    <rPh sb="3" eb="5">
      <t>ゼンタイ</t>
    </rPh>
    <phoneticPr fontId="4"/>
  </si>
  <si>
    <t>[ﾛ．</t>
    <phoneticPr fontId="2"/>
  </si>
  <si>
    <t>[ﾎ．</t>
    <phoneticPr fontId="2"/>
  </si>
  <si>
    <t>[ｲ．</t>
    <phoneticPr fontId="4"/>
  </si>
  <si>
    <t>[ﾛ．</t>
    <phoneticPr fontId="4"/>
  </si>
  <si>
    <t>[ﾊ．</t>
    <phoneticPr fontId="4"/>
  </si>
  <si>
    <t>[ﾛ．</t>
    <phoneticPr fontId="4"/>
  </si>
  <si>
    <t>[ﾊ．</t>
    <phoneticPr fontId="4"/>
  </si>
  <si>
    <t>建蔽率]</t>
    <rPh sb="0" eb="2">
      <t>ケンペイ</t>
    </rPh>
    <rPh sb="2" eb="3">
      <t>リツ</t>
    </rPh>
    <phoneticPr fontId="4"/>
  </si>
  <si>
    <t>[ｲ．</t>
    <phoneticPr fontId="4"/>
  </si>
  <si>
    <t>敷地面積]</t>
    <rPh sb="0" eb="2">
      <t>シキチ</t>
    </rPh>
    <rPh sb="2" eb="4">
      <t>メンセキ</t>
    </rPh>
    <phoneticPr fontId="4"/>
  </si>
  <si>
    <t>[ﾛ．</t>
    <phoneticPr fontId="4"/>
  </si>
  <si>
    <t>[ﾁ．</t>
    <phoneticPr fontId="4"/>
  </si>
  <si>
    <t>[ｲ．</t>
    <phoneticPr fontId="4"/>
  </si>
  <si>
    <t>[ﾛ．</t>
    <phoneticPr fontId="4"/>
  </si>
  <si>
    <t>[ﾛ．</t>
    <phoneticPr fontId="4"/>
  </si>
  <si>
    <t>建築基準法第６条の３第１項ただし書又は法第１８条第４項ただし書の規定による審査の特例の適用の有無]</t>
  </si>
  <si>
    <t>［ｲ．</t>
    <phoneticPr fontId="4"/>
  </si>
  <si>
    <t>居室の天井の高さ］</t>
  </si>
  <si>
    <t>［ﾛ．</t>
    <phoneticPr fontId="4"/>
  </si>
  <si>
    <t>建築基準法施行令第39条第3項に規定する特定天井］</t>
  </si>
  <si>
    <t>[ｲ．</t>
    <phoneticPr fontId="4"/>
  </si>
  <si>
    <t>[ｲ．</t>
    <phoneticPr fontId="4"/>
  </si>
  <si>
    <t>建築基準法第６条の３第１項ただし書又は法第１８条第４項ただし書の規定による審査の特例の適用の有無]</t>
    <rPh sb="0" eb="2">
      <t>ケンチク</t>
    </rPh>
    <rPh sb="2" eb="5">
      <t>キジュンホウ</t>
    </rPh>
    <rPh sb="5" eb="6">
      <t>ダイ</t>
    </rPh>
    <rPh sb="7" eb="8">
      <t>ジョウ</t>
    </rPh>
    <rPh sb="10" eb="11">
      <t>ダイ</t>
    </rPh>
    <rPh sb="12" eb="13">
      <t>コウ</t>
    </rPh>
    <rPh sb="16" eb="17">
      <t>ショ</t>
    </rPh>
    <rPh sb="17" eb="18">
      <t>マタ</t>
    </rPh>
    <rPh sb="19" eb="20">
      <t>ホウ</t>
    </rPh>
    <rPh sb="20" eb="21">
      <t>ダイ</t>
    </rPh>
    <rPh sb="23" eb="24">
      <t>ジョウ</t>
    </rPh>
    <rPh sb="24" eb="25">
      <t>ダイ</t>
    </rPh>
    <rPh sb="26" eb="27">
      <t>コウ</t>
    </rPh>
    <rPh sb="30" eb="31">
      <t>ショ</t>
    </rPh>
    <rPh sb="32" eb="34">
      <t>キテイ</t>
    </rPh>
    <rPh sb="40" eb="42">
      <t>トクレイ</t>
    </rPh>
    <rPh sb="43" eb="45">
      <t>テキヨウ</t>
    </rPh>
    <rPh sb="46" eb="48">
      <t>ウム</t>
    </rPh>
    <phoneticPr fontId="4"/>
  </si>
  <si>
    <t>[ﾛ．</t>
    <phoneticPr fontId="4"/>
  </si>
  <si>
    <t>建築基準法第６条の４第１項の規定による確認の特例の適用の有無]</t>
    <rPh sb="0" eb="2">
      <t>ケンチク</t>
    </rPh>
    <rPh sb="2" eb="5">
      <t>キジュンホウ</t>
    </rPh>
    <rPh sb="5" eb="6">
      <t>ダイ</t>
    </rPh>
    <rPh sb="7" eb="8">
      <t>ジョウ</t>
    </rPh>
    <rPh sb="10" eb="11">
      <t>ダイ</t>
    </rPh>
    <rPh sb="12" eb="13">
      <t>コウ</t>
    </rPh>
    <rPh sb="14" eb="16">
      <t>キテイ</t>
    </rPh>
    <rPh sb="19" eb="21">
      <t>カクニン</t>
    </rPh>
    <rPh sb="22" eb="24">
      <t>トクレイ</t>
    </rPh>
    <rPh sb="25" eb="27">
      <t>テキヨウ</t>
    </rPh>
    <rPh sb="28" eb="30">
      <t>ウム</t>
    </rPh>
    <phoneticPr fontId="4"/>
  </si>
  <si>
    <t>[ﾊ．</t>
    <phoneticPr fontId="4"/>
  </si>
  <si>
    <t>[ｲ．</t>
    <phoneticPr fontId="4"/>
  </si>
  <si>
    <t>[ﾛ．</t>
    <phoneticPr fontId="4"/>
  </si>
  <si>
    <t>[ﾆ．</t>
    <phoneticPr fontId="4"/>
  </si>
  <si>
    <t>照合結果
（不適の場合には建築主に対して行った報告の内容）</t>
    <rPh sb="13" eb="15">
      <t>ケンチク</t>
    </rPh>
    <rPh sb="15" eb="16">
      <t>ヌシ</t>
    </rPh>
    <phoneticPr fontId="4"/>
  </si>
  <si>
    <t>完了検査追加説明書</t>
    <phoneticPr fontId="2"/>
  </si>
  <si>
    <t>注)　変更</t>
    <rPh sb="0" eb="1">
      <t>チュウ</t>
    </rPh>
    <rPh sb="3" eb="5">
      <t>ヘンコウ</t>
    </rPh>
    <phoneticPr fontId="2"/>
  </si>
  <si>
    <t>静岡支店</t>
    <rPh sb="0" eb="2">
      <t>シズオカ</t>
    </rPh>
    <rPh sb="2" eb="4">
      <t>シテン</t>
    </rPh>
    <phoneticPr fontId="2"/>
  </si>
  <si>
    <t>ﾛ～ﾎ</t>
    <phoneticPr fontId="2"/>
  </si>
  <si>
    <t>ｲ.建築基準法第６条の３第１項ただし書又は法第１８条第４項ただし書の規定による審査の特例の適用の有無</t>
    <phoneticPr fontId="2"/>
  </si>
  <si>
    <t>構造計算適合性判定交付者名</t>
    <rPh sb="2" eb="4">
      <t>ケイサン</t>
    </rPh>
    <rPh sb="4" eb="7">
      <t>テキゴウセイ</t>
    </rPh>
    <rPh sb="7" eb="9">
      <t>ハンテイ</t>
    </rPh>
    <rPh sb="9" eb="11">
      <t>コウフ</t>
    </rPh>
    <rPh sb="11" eb="12">
      <t>シャ</t>
    </rPh>
    <rPh sb="12" eb="13">
      <t>メイ</t>
    </rPh>
    <phoneticPr fontId="2"/>
  </si>
  <si>
    <t>構造適判申請機関所在地</t>
    <rPh sb="4" eb="6">
      <t>シンセイ</t>
    </rPh>
    <rPh sb="6" eb="8">
      <t>キカン</t>
    </rPh>
    <rPh sb="8" eb="11">
      <t>ショザイチ</t>
    </rPh>
    <phoneticPr fontId="2"/>
  </si>
  <si>
    <t>用途別床面積区分イ</t>
    <phoneticPr fontId="2"/>
  </si>
  <si>
    <t>用途別床面積区分ロ</t>
    <phoneticPr fontId="2"/>
  </si>
  <si>
    <t>用途別床面積区分ハ</t>
    <phoneticPr fontId="2"/>
  </si>
  <si>
    <t>用途別床面積区分ニ</t>
    <phoneticPr fontId="2"/>
  </si>
  <si>
    <t>用途別床面積区分ホ</t>
    <phoneticPr fontId="2"/>
  </si>
  <si>
    <t>用途別床面積名称イ</t>
    <phoneticPr fontId="2"/>
  </si>
  <si>
    <t>用途別床面積名称ロ</t>
    <phoneticPr fontId="2"/>
  </si>
  <si>
    <t>用途別床面積名称ニ</t>
    <phoneticPr fontId="2"/>
  </si>
  <si>
    <t>用途別床面積名称ホ</t>
    <phoneticPr fontId="2"/>
  </si>
  <si>
    <t>用途別床面積名称ハ</t>
    <phoneticPr fontId="2"/>
  </si>
  <si>
    <t>用途別床面積イ</t>
    <phoneticPr fontId="2"/>
  </si>
  <si>
    <t>用途別床面積ロ</t>
    <phoneticPr fontId="2"/>
  </si>
  <si>
    <t>用途別床面積ハ</t>
    <phoneticPr fontId="2"/>
  </si>
  <si>
    <t>用途別床面積ニ</t>
    <phoneticPr fontId="2"/>
  </si>
  <si>
    <t>用途別床面積ホ</t>
    <phoneticPr fontId="2"/>
  </si>
  <si>
    <t>用途別床面積区分ヘ</t>
    <phoneticPr fontId="2"/>
  </si>
  <si>
    <t>用途別床面積名称ヘ</t>
    <phoneticPr fontId="2"/>
  </si>
  <si>
    <t>用途別床面積ヘ</t>
    <phoneticPr fontId="2"/>
  </si>
  <si>
    <t>用途別床面積イ</t>
    <phoneticPr fontId="2"/>
  </si>
  <si>
    <t>用途別床面積区分イ</t>
    <phoneticPr fontId="2"/>
  </si>
  <si>
    <t>数が１のときは記入する必要はありません。</t>
    <rPh sb="0" eb="1">
      <t>カズ</t>
    </rPh>
    <rPh sb="7" eb="9">
      <t>キニュウ</t>
    </rPh>
    <rPh sb="11" eb="13">
      <t>ヒツヨウ</t>
    </rPh>
    <phoneticPr fontId="2"/>
  </si>
  <si>
    <t>３欄の「ニ」は、申請に係る建築物の主たる構造について記入してください。ただし、建築物の数が１のときは</t>
    <rPh sb="1" eb="2">
      <t>ラン</t>
    </rPh>
    <rPh sb="8" eb="10">
      <t>シンセイ</t>
    </rPh>
    <rPh sb="11" eb="12">
      <t>カカ</t>
    </rPh>
    <rPh sb="13" eb="16">
      <t>ケンチクブツ</t>
    </rPh>
    <rPh sb="17" eb="18">
      <t>シュ</t>
    </rPh>
    <rPh sb="20" eb="22">
      <t>コウゾウ</t>
    </rPh>
    <rPh sb="26" eb="28">
      <t>キニュウ</t>
    </rPh>
    <rPh sb="39" eb="42">
      <t>ケンチクブツ</t>
    </rPh>
    <rPh sb="43" eb="44">
      <t>カズ</t>
    </rPh>
    <phoneticPr fontId="2"/>
  </si>
  <si>
    <t>第二号様式（第一条の三、第三条、第三条の三関係）</t>
    <rPh sb="0" eb="1">
      <t>ダイ</t>
    </rPh>
    <rPh sb="1" eb="3">
      <t>ニゴウ</t>
    </rPh>
    <rPh sb="3" eb="5">
      <t>ヨウシキ</t>
    </rPh>
    <rPh sb="6" eb="8">
      <t>ダイイチ</t>
    </rPh>
    <rPh sb="8" eb="9">
      <t>ジョウ</t>
    </rPh>
    <rPh sb="10" eb="11">
      <t>サン</t>
    </rPh>
    <rPh sb="12" eb="13">
      <t>ダイ</t>
    </rPh>
    <rPh sb="13" eb="15">
      <t>サンジョウ</t>
    </rPh>
    <rPh sb="16" eb="17">
      <t>ダイ</t>
    </rPh>
    <rPh sb="17" eb="19">
      <t>サンジョウ</t>
    </rPh>
    <rPh sb="20" eb="21">
      <t>サン</t>
    </rPh>
    <rPh sb="21" eb="23">
      <t>カンケイ</t>
    </rPh>
    <phoneticPr fontId="4"/>
  </si>
  <si>
    <t>建築物独立部分別概要（追加）</t>
    <rPh sb="0" eb="3">
      <t>ケンチクブツ</t>
    </rPh>
    <rPh sb="3" eb="5">
      <t>ドクリツ</t>
    </rPh>
    <rPh sb="5" eb="7">
      <t>ブブン</t>
    </rPh>
    <rPh sb="7" eb="8">
      <t>ベツ</t>
    </rPh>
    <rPh sb="8" eb="10">
      <t>ガイヨウ</t>
    </rPh>
    <rPh sb="11" eb="13">
      <t>ツイカ</t>
    </rPh>
    <phoneticPr fontId="2"/>
  </si>
  <si>
    <t>(14)</t>
    <phoneticPr fontId="4"/>
  </si>
  <si>
    <t>仮使用認定申請書、仮使用認定申請取下げ届を追加しました。</t>
    <rPh sb="0" eb="1">
      <t>カリ</t>
    </rPh>
    <rPh sb="1" eb="3">
      <t>シヨウ</t>
    </rPh>
    <rPh sb="3" eb="5">
      <t>ニンテイ</t>
    </rPh>
    <rPh sb="5" eb="8">
      <t>シンセイショ</t>
    </rPh>
    <rPh sb="9" eb="10">
      <t>カリ</t>
    </rPh>
    <rPh sb="10" eb="12">
      <t>シヨウ</t>
    </rPh>
    <rPh sb="12" eb="14">
      <t>ニンテイ</t>
    </rPh>
    <rPh sb="14" eb="16">
      <t>シンセイ</t>
    </rPh>
    <rPh sb="16" eb="18">
      <t>トリサ</t>
    </rPh>
    <rPh sb="19" eb="20">
      <t>トドケ</t>
    </rPh>
    <rPh sb="21" eb="23">
      <t>ツイカ</t>
    </rPh>
    <phoneticPr fontId="2"/>
  </si>
  <si>
    <t>建築主等変更届、取止め届の理由欄を消去しました。</t>
    <rPh sb="0" eb="2">
      <t>ケンチク</t>
    </rPh>
    <rPh sb="2" eb="3">
      <t>ヌシ</t>
    </rPh>
    <rPh sb="3" eb="4">
      <t>トウ</t>
    </rPh>
    <rPh sb="4" eb="6">
      <t>ヘンコウ</t>
    </rPh>
    <rPh sb="6" eb="7">
      <t>トドケ</t>
    </rPh>
    <rPh sb="8" eb="10">
      <t>トリヤ</t>
    </rPh>
    <rPh sb="11" eb="12">
      <t>トド</t>
    </rPh>
    <rPh sb="13" eb="15">
      <t>リユウ</t>
    </rPh>
    <rPh sb="15" eb="16">
      <t>ラン</t>
    </rPh>
    <rPh sb="17" eb="19">
      <t>ショウキョ</t>
    </rPh>
    <phoneticPr fontId="2"/>
  </si>
  <si>
    <t>2016年</t>
    <rPh sb="4" eb="5">
      <t>ネン</t>
    </rPh>
    <phoneticPr fontId="2"/>
  </si>
  <si>
    <t>確認審査追加説明書の廃止。</t>
    <rPh sb="0" eb="2">
      <t>カクニン</t>
    </rPh>
    <rPh sb="2" eb="4">
      <t>シンサ</t>
    </rPh>
    <rPh sb="4" eb="6">
      <t>ツイカ</t>
    </rPh>
    <rPh sb="6" eb="8">
      <t>セツメイ</t>
    </rPh>
    <rPh sb="8" eb="9">
      <t>ショ</t>
    </rPh>
    <rPh sb="10" eb="12">
      <t>ハイシ</t>
    </rPh>
    <phoneticPr fontId="2"/>
  </si>
  <si>
    <t>確認取下げ届、中間検査取下げ届、完了検査取下げ届、仮使用認定取下げ届の理由欄の削除。</t>
    <rPh sb="0" eb="2">
      <t>カクニン</t>
    </rPh>
    <rPh sb="2" eb="4">
      <t>トリサ</t>
    </rPh>
    <rPh sb="5" eb="6">
      <t>トドケ</t>
    </rPh>
    <rPh sb="7" eb="9">
      <t>チュウカン</t>
    </rPh>
    <rPh sb="9" eb="11">
      <t>ケンサ</t>
    </rPh>
    <rPh sb="11" eb="13">
      <t>トリサ</t>
    </rPh>
    <rPh sb="14" eb="15">
      <t>トドケ</t>
    </rPh>
    <rPh sb="16" eb="18">
      <t>カンリョウ</t>
    </rPh>
    <rPh sb="18" eb="20">
      <t>ケンサ</t>
    </rPh>
    <rPh sb="20" eb="22">
      <t>トリサ</t>
    </rPh>
    <rPh sb="23" eb="24">
      <t>トドケ</t>
    </rPh>
    <rPh sb="25" eb="26">
      <t>カリ</t>
    </rPh>
    <rPh sb="26" eb="28">
      <t>シヨウ</t>
    </rPh>
    <rPh sb="28" eb="30">
      <t>ニンテイ</t>
    </rPh>
    <rPh sb="30" eb="32">
      <t>トリサ</t>
    </rPh>
    <rPh sb="33" eb="34">
      <t>トドケ</t>
    </rPh>
    <rPh sb="35" eb="37">
      <t>リユウ</t>
    </rPh>
    <rPh sb="37" eb="38">
      <t>ラン</t>
    </rPh>
    <rPh sb="39" eb="41">
      <t>サクジョ</t>
    </rPh>
    <phoneticPr fontId="2"/>
  </si>
  <si>
    <t>受付番号</t>
    <rPh sb="0" eb="2">
      <t>ウケツケ</t>
    </rPh>
    <rPh sb="2" eb="4">
      <t>バンゴウ</t>
    </rPh>
    <phoneticPr fontId="2"/>
  </si>
  <si>
    <t>→</t>
    <phoneticPr fontId="2"/>
  </si>
  <si>
    <t>引受番号</t>
    <rPh sb="0" eb="2">
      <t>ヒキウケ</t>
    </rPh>
    <rPh sb="2" eb="4">
      <t>バンゴウ</t>
    </rPh>
    <phoneticPr fontId="2"/>
  </si>
  <si>
    <t>工事監理者届、工事施工者届、中間検査申請取下げ届、完了検査申請取下げ届、仮使用認定申請取下げ届</t>
    <rPh sb="0" eb="2">
      <t>コウジ</t>
    </rPh>
    <rPh sb="2" eb="4">
      <t>カンリ</t>
    </rPh>
    <rPh sb="4" eb="5">
      <t>シャ</t>
    </rPh>
    <rPh sb="5" eb="6">
      <t>トドケ</t>
    </rPh>
    <rPh sb="7" eb="9">
      <t>コウジ</t>
    </rPh>
    <rPh sb="9" eb="12">
      <t>セコウシャ</t>
    </rPh>
    <rPh sb="12" eb="13">
      <t>トドケ</t>
    </rPh>
    <rPh sb="14" eb="16">
      <t>チュウカン</t>
    </rPh>
    <rPh sb="16" eb="18">
      <t>ケンサ</t>
    </rPh>
    <rPh sb="18" eb="20">
      <t>シンセイ</t>
    </rPh>
    <rPh sb="20" eb="22">
      <t>トリサ</t>
    </rPh>
    <rPh sb="23" eb="24">
      <t>トドケ</t>
    </rPh>
    <rPh sb="25" eb="27">
      <t>カンリョウ</t>
    </rPh>
    <rPh sb="27" eb="29">
      <t>ケンサ</t>
    </rPh>
    <rPh sb="29" eb="31">
      <t>シンセイ</t>
    </rPh>
    <rPh sb="31" eb="33">
      <t>トリサ</t>
    </rPh>
    <rPh sb="34" eb="35">
      <t>トドケ</t>
    </rPh>
    <rPh sb="36" eb="37">
      <t>カリ</t>
    </rPh>
    <rPh sb="37" eb="39">
      <t>シヨウ</t>
    </rPh>
    <rPh sb="39" eb="41">
      <t>ニンテイ</t>
    </rPh>
    <rPh sb="41" eb="43">
      <t>シンセイ</t>
    </rPh>
    <rPh sb="43" eb="45">
      <t>トリサ</t>
    </rPh>
    <rPh sb="46" eb="47">
      <t>トドケ</t>
    </rPh>
    <phoneticPr fontId="2"/>
  </si>
  <si>
    <t>識別番号</t>
    <rPh sb="0" eb="2">
      <t>シキベツ</t>
    </rPh>
    <rPh sb="2" eb="4">
      <t>バンゴウ</t>
    </rPh>
    <phoneticPr fontId="2"/>
  </si>
  <si>
    <t>の文字を追加</t>
    <rPh sb="1" eb="3">
      <t>モジ</t>
    </rPh>
    <rPh sb="4" eb="6">
      <t>ツイカ</t>
    </rPh>
    <phoneticPr fontId="2"/>
  </si>
  <si>
    <t>軽微変更報告書、完了検査追加説明書</t>
    <rPh sb="0" eb="2">
      <t>ケイビ</t>
    </rPh>
    <rPh sb="2" eb="4">
      <t>ヘンコウ</t>
    </rPh>
    <rPh sb="4" eb="7">
      <t>ホウコクショ</t>
    </rPh>
    <rPh sb="8" eb="10">
      <t>カンリョウ</t>
    </rPh>
    <rPh sb="10" eb="12">
      <t>ケンサ</t>
    </rPh>
    <rPh sb="12" eb="14">
      <t>ツイカ</t>
    </rPh>
    <rPh sb="14" eb="17">
      <t>セツメイショ</t>
    </rPh>
    <phoneticPr fontId="2"/>
  </si>
  <si>
    <t>各シートの編集を行った場合はサポートの対象外となりますので、ご了承ください。</t>
    <rPh sb="0" eb="1">
      <t>カク</t>
    </rPh>
    <rPh sb="5" eb="7">
      <t>ヘンシュウ</t>
    </rPh>
    <rPh sb="8" eb="9">
      <t>オコナ</t>
    </rPh>
    <rPh sb="11" eb="13">
      <t>バアイ</t>
    </rPh>
    <rPh sb="19" eb="22">
      <t>タイショウガイ</t>
    </rPh>
    <rPh sb="31" eb="33">
      <t>リョウショウ</t>
    </rPh>
    <phoneticPr fontId="2"/>
  </si>
  <si>
    <t>第4面</t>
    <rPh sb="0" eb="1">
      <t>ダイ</t>
    </rPh>
    <rPh sb="2" eb="3">
      <t>メン</t>
    </rPh>
    <phoneticPr fontId="2"/>
  </si>
  <si>
    <t>規定区分イ</t>
    <rPh sb="0" eb="2">
      <t>キテイ</t>
    </rPh>
    <rPh sb="2" eb="4">
      <t>クブン</t>
    </rPh>
    <phoneticPr fontId="2"/>
  </si>
  <si>
    <t>規定区分ロ</t>
    <rPh sb="0" eb="2">
      <t>キテイ</t>
    </rPh>
    <rPh sb="2" eb="4">
      <t>クブン</t>
    </rPh>
    <phoneticPr fontId="2"/>
  </si>
  <si>
    <t>認定型式の認定番号]</t>
    <rPh sb="5" eb="7">
      <t>ニンテイ</t>
    </rPh>
    <rPh sb="7" eb="9">
      <t>バンゴウ</t>
    </rPh>
    <phoneticPr fontId="2"/>
  </si>
  <si>
    <t>適合する一連の規定の区分］</t>
    <rPh sb="0" eb="2">
      <t>テキゴウ</t>
    </rPh>
    <rPh sb="4" eb="6">
      <t>イチレン</t>
    </rPh>
    <rPh sb="7" eb="9">
      <t>キテイ</t>
    </rPh>
    <rPh sb="10" eb="12">
      <t>クブン</t>
    </rPh>
    <phoneticPr fontId="2"/>
  </si>
  <si>
    <t>「レ」マークを入れてください。</t>
    <rPh sb="7" eb="8">
      <t>イ</t>
    </rPh>
    <phoneticPr fontId="2"/>
  </si>
  <si>
    <t>13)</t>
    <phoneticPr fontId="2"/>
  </si>
  <si>
    <t>19)</t>
    <phoneticPr fontId="2"/>
  </si>
  <si>
    <t>ください。当該認証番号を記入すれば、第１０条の５の４第１号に該当する認証型式部材等の場合にあっては</t>
    <rPh sb="5" eb="7">
      <t>トウガイ</t>
    </rPh>
    <rPh sb="7" eb="9">
      <t>ニンショウ</t>
    </rPh>
    <rPh sb="9" eb="11">
      <t>バンゴウ</t>
    </rPh>
    <rPh sb="12" eb="14">
      <t>キニュウ</t>
    </rPh>
    <rPh sb="18" eb="19">
      <t>ダイ</t>
    </rPh>
    <rPh sb="21" eb="22">
      <t>ジョウ</t>
    </rPh>
    <rPh sb="26" eb="27">
      <t>ダイ</t>
    </rPh>
    <rPh sb="28" eb="29">
      <t>ゴウ</t>
    </rPh>
    <rPh sb="30" eb="32">
      <t>ガイトウ</t>
    </rPh>
    <rPh sb="34" eb="36">
      <t>ニンショウ</t>
    </rPh>
    <rPh sb="36" eb="38">
      <t>カタシキ</t>
    </rPh>
    <rPh sb="38" eb="39">
      <t>ブ</t>
    </rPh>
    <rPh sb="39" eb="40">
      <t>ザイ</t>
    </rPh>
    <rPh sb="40" eb="41">
      <t>トウ</t>
    </rPh>
    <rPh sb="42" eb="44">
      <t>バアイ</t>
    </rPh>
    <phoneticPr fontId="4"/>
  </si>
  <si>
    <t>については記入する必要はありません。</t>
    <phoneticPr fontId="2"/>
  </si>
  <si>
    <t>第４面</t>
    <rPh sb="0" eb="1">
      <t>ダイ</t>
    </rPh>
    <rPh sb="2" eb="3">
      <t>メン</t>
    </rPh>
    <phoneticPr fontId="2"/>
  </si>
  <si>
    <t>９欄</t>
    <rPh sb="1" eb="2">
      <t>ラン</t>
    </rPh>
    <phoneticPr fontId="2"/>
  </si>
  <si>
    <t>ニ．</t>
    <phoneticPr fontId="2"/>
  </si>
  <si>
    <t>認定型式の認定番号</t>
    <rPh sb="0" eb="2">
      <t>ニンテイ</t>
    </rPh>
    <rPh sb="2" eb="4">
      <t>カタシキ</t>
    </rPh>
    <rPh sb="5" eb="7">
      <t>ニンテイ</t>
    </rPh>
    <rPh sb="7" eb="9">
      <t>バンゴウ</t>
    </rPh>
    <phoneticPr fontId="2"/>
  </si>
  <si>
    <t>ホ．</t>
    <phoneticPr fontId="2"/>
  </si>
  <si>
    <t>追加</t>
    <rPh sb="0" eb="2">
      <t>ツイカ</t>
    </rPh>
    <phoneticPr fontId="2"/>
  </si>
  <si>
    <t>へ．</t>
    <phoneticPr fontId="2"/>
  </si>
  <si>
    <t>認証型式部材等の認証番号</t>
    <rPh sb="0" eb="2">
      <t>ニンショウ</t>
    </rPh>
    <rPh sb="2" eb="4">
      <t>カタシキ</t>
    </rPh>
    <rPh sb="4" eb="5">
      <t>ブ</t>
    </rPh>
    <rPh sb="5" eb="6">
      <t>ザイ</t>
    </rPh>
    <rPh sb="6" eb="7">
      <t>トウ</t>
    </rPh>
    <rPh sb="8" eb="10">
      <t>ニンショウ</t>
    </rPh>
    <rPh sb="10" eb="12">
      <t>バンゴウ</t>
    </rPh>
    <phoneticPr fontId="2"/>
  </si>
  <si>
    <t>ホ→ヘ</t>
    <phoneticPr fontId="2"/>
  </si>
  <si>
    <t>注記（確認申請建築時）</t>
    <phoneticPr fontId="2"/>
  </si>
  <si>
    <t>⑪、⑫、⑬変更</t>
    <rPh sb="5" eb="7">
      <t>ヘンコウ</t>
    </rPh>
    <phoneticPr fontId="2"/>
  </si>
  <si>
    <t>建築基準法施行令第１０条各号に掲げる建築物の区分]</t>
    <phoneticPr fontId="2"/>
  </si>
  <si>
    <t>建築基準法施行令第１０条各号に掲げる建築物の区分]</t>
    <rPh sb="0" eb="2">
      <t>ケンチク</t>
    </rPh>
    <rPh sb="2" eb="5">
      <t>キジュンホウ</t>
    </rPh>
    <rPh sb="5" eb="7">
      <t>セコウ</t>
    </rPh>
    <rPh sb="7" eb="8">
      <t>レイ</t>
    </rPh>
    <rPh sb="8" eb="9">
      <t>ダイ</t>
    </rPh>
    <rPh sb="11" eb="12">
      <t>ジョウ</t>
    </rPh>
    <rPh sb="12" eb="14">
      <t>カクゴウ</t>
    </rPh>
    <rPh sb="15" eb="16">
      <t>カカ</t>
    </rPh>
    <rPh sb="18" eb="21">
      <t>ケンチクブツ</t>
    </rPh>
    <rPh sb="22" eb="24">
      <t>クブン</t>
    </rPh>
    <phoneticPr fontId="4"/>
  </si>
  <si>
    <t>建築基準法施行令第１０条各号に掲げる建築物のうち、該当するものの号の数字を記入してください。</t>
    <phoneticPr fontId="2"/>
  </si>
  <si>
    <t>７欄の｢ロ｣、｢ハ｣及び｢ニ｣は、｢イ｣に記入した敷地面積に対応する敷地の部分について、それぞれ記入してください。</t>
    <phoneticPr fontId="2"/>
  </si>
  <si>
    <t>この書類は、申請建築物ごと（延べ面積が１０平方メートル以内のものを除く。以下同じ。）に作成してください。</t>
    <phoneticPr fontId="2"/>
  </si>
  <si>
    <t>２欄は、別紙の表の用途の区分に従い対応する記号を記入した上で、用途をできるだけ具体的に書いてください。</t>
    <rPh sb="1" eb="2">
      <t>ラン</t>
    </rPh>
    <rPh sb="4" eb="6">
      <t>ベッシ</t>
    </rPh>
    <rPh sb="7" eb="8">
      <t>オモテ</t>
    </rPh>
    <rPh sb="9" eb="10">
      <t>ヨウ</t>
    </rPh>
    <rPh sb="10" eb="11">
      <t>ト</t>
    </rPh>
    <rPh sb="12" eb="14">
      <t>クブン</t>
    </rPh>
    <rPh sb="15" eb="16">
      <t>シタガ</t>
    </rPh>
    <rPh sb="17" eb="19">
      <t>タイオウ</t>
    </rPh>
    <rPh sb="21" eb="23">
      <t>キゴウ</t>
    </rPh>
    <rPh sb="24" eb="26">
      <t>キニュウ</t>
    </rPh>
    <rPh sb="28" eb="29">
      <t>ウエ</t>
    </rPh>
    <rPh sb="31" eb="33">
      <t>ヨウト</t>
    </rPh>
    <rPh sb="39" eb="42">
      <t>グタイテキ</t>
    </rPh>
    <rPh sb="43" eb="44">
      <t>カ</t>
    </rPh>
    <phoneticPr fontId="4"/>
  </si>
  <si>
    <t>その番号を記入してください。</t>
    <rPh sb="2" eb="4">
      <t>バンゴウ</t>
    </rPh>
    <rPh sb="5" eb="7">
      <t>キニュウ</t>
    </rPh>
    <phoneticPr fontId="4"/>
  </si>
  <si>
    <t>１欄は、建築物の数が１のときは｢１｣と記入し、建築物の数が２以上のときは、申請建築物ごとに通し番号を付し、</t>
    <rPh sb="1" eb="2">
      <t>ラン</t>
    </rPh>
    <rPh sb="4" eb="7">
      <t>ケンチクブツ</t>
    </rPh>
    <rPh sb="8" eb="9">
      <t>スウ</t>
    </rPh>
    <rPh sb="19" eb="21">
      <t>キニュウ</t>
    </rPh>
    <rPh sb="23" eb="26">
      <t>ケンチクブツ</t>
    </rPh>
    <rPh sb="27" eb="28">
      <t>スウ</t>
    </rPh>
    <rPh sb="30" eb="32">
      <t>イジョウ</t>
    </rPh>
    <rPh sb="37" eb="39">
      <t>シンセイ</t>
    </rPh>
    <rPh sb="39" eb="42">
      <t>ケンチクブツ</t>
    </rPh>
    <rPh sb="45" eb="46">
      <t>ツウ</t>
    </rPh>
    <rPh sb="47" eb="48">
      <t>バン</t>
    </rPh>
    <phoneticPr fontId="4"/>
  </si>
  <si>
    <t>建築基準法施行令第１３６条の２の１１第１号イ</t>
    <rPh sb="0" eb="2">
      <t>ケンチク</t>
    </rPh>
    <rPh sb="2" eb="5">
      <t>キジュンホウ</t>
    </rPh>
    <rPh sb="5" eb="7">
      <t>セコウ</t>
    </rPh>
    <rPh sb="7" eb="8">
      <t>レイ</t>
    </rPh>
    <rPh sb="8" eb="9">
      <t>ダイ</t>
    </rPh>
    <rPh sb="12" eb="13">
      <t>ジョウ</t>
    </rPh>
    <rPh sb="18" eb="19">
      <t>ダイ</t>
    </rPh>
    <rPh sb="20" eb="21">
      <t>ゴウ</t>
    </rPh>
    <phoneticPr fontId="2"/>
  </si>
  <si>
    <t>建築基準法施行令第１３６条の２の１１第１号ロ</t>
    <rPh sb="0" eb="2">
      <t>ケンチク</t>
    </rPh>
    <rPh sb="2" eb="5">
      <t>キジュンホウ</t>
    </rPh>
    <rPh sb="5" eb="7">
      <t>セコウ</t>
    </rPh>
    <rPh sb="7" eb="8">
      <t>レイ</t>
    </rPh>
    <rPh sb="8" eb="9">
      <t>ダイ</t>
    </rPh>
    <rPh sb="12" eb="13">
      <t>ジョウ</t>
    </rPh>
    <rPh sb="18" eb="19">
      <t>ダイ</t>
    </rPh>
    <rPh sb="20" eb="21">
      <t>ゴウ</t>
    </rPh>
    <phoneticPr fontId="2"/>
  </si>
  <si>
    <t>認証型式部材等認証番号]</t>
    <phoneticPr fontId="2"/>
  </si>
  <si>
    <t>※「申請済」又は「未申請」を選択した場合、
「都道府県名又は機関名（代表者入力不要）」と
「所在地（区・市まで）」を入力してください。</t>
    <rPh sb="2" eb="4">
      <t>シンセイ</t>
    </rPh>
    <rPh sb="4" eb="5">
      <t>ズミ</t>
    </rPh>
    <rPh sb="6" eb="7">
      <t>マタ</t>
    </rPh>
    <rPh sb="9" eb="12">
      <t>ミシンセイ</t>
    </rPh>
    <rPh sb="14" eb="16">
      <t>センタク</t>
    </rPh>
    <rPh sb="18" eb="20">
      <t>バアイ</t>
    </rPh>
    <rPh sb="23" eb="27">
      <t>トドウフケン</t>
    </rPh>
    <rPh sb="27" eb="28">
      <t>メイ</t>
    </rPh>
    <rPh sb="28" eb="29">
      <t>マタ</t>
    </rPh>
    <rPh sb="30" eb="32">
      <t>キカン</t>
    </rPh>
    <rPh sb="32" eb="33">
      <t>メイ</t>
    </rPh>
    <rPh sb="34" eb="37">
      <t>ダイヒョウシャ</t>
    </rPh>
    <rPh sb="37" eb="39">
      <t>ニュウリョク</t>
    </rPh>
    <rPh sb="39" eb="41">
      <t>フヨウ</t>
    </rPh>
    <rPh sb="46" eb="49">
      <t>ショザイチ</t>
    </rPh>
    <rPh sb="50" eb="51">
      <t>ク</t>
    </rPh>
    <rPh sb="52" eb="53">
      <t>シ</t>
    </rPh>
    <rPh sb="58" eb="60">
      <t>ニュウリョク</t>
    </rPh>
    <phoneticPr fontId="2"/>
  </si>
  <si>
    <t>軽微変更報告書　様式番号の変更</t>
    <rPh sb="0" eb="2">
      <t>ケイビ</t>
    </rPh>
    <rPh sb="2" eb="4">
      <t>ヘンコウ</t>
    </rPh>
    <rPh sb="4" eb="7">
      <t>ホウコクショ</t>
    </rPh>
    <rPh sb="8" eb="10">
      <t>ヨウシキ</t>
    </rPh>
    <rPh sb="10" eb="12">
      <t>バンゴウ</t>
    </rPh>
    <rPh sb="13" eb="15">
      <t>ヘンコウ</t>
    </rPh>
    <phoneticPr fontId="2"/>
  </si>
  <si>
    <t>様式Ｂ－０５</t>
    <rPh sb="0" eb="2">
      <t>ヨウシキ</t>
    </rPh>
    <phoneticPr fontId="2"/>
  </si>
  <si>
    <t>⇒</t>
    <phoneticPr fontId="2"/>
  </si>
  <si>
    <t>様式Ｃ－０４</t>
    <rPh sb="0" eb="2">
      <t>ヨウシキ</t>
    </rPh>
    <phoneticPr fontId="2"/>
  </si>
  <si>
    <t>建築主等変更届</t>
    <rPh sb="0" eb="2">
      <t>ケンチク</t>
    </rPh>
    <rPh sb="2" eb="3">
      <t>ヌシ</t>
    </rPh>
    <rPh sb="3" eb="4">
      <t>トウ</t>
    </rPh>
    <rPh sb="4" eb="6">
      <t>ヘンコウ</t>
    </rPh>
    <rPh sb="6" eb="7">
      <t>トドケ</t>
    </rPh>
    <phoneticPr fontId="2"/>
  </si>
  <si>
    <t>(5)変更の期日欄に、「(記入がない場合は届出日と同日とみなす。)」を追加。</t>
    <rPh sb="3" eb="5">
      <t>ヘンコウ</t>
    </rPh>
    <rPh sb="6" eb="8">
      <t>キジツ</t>
    </rPh>
    <rPh sb="8" eb="9">
      <t>ラン</t>
    </rPh>
    <rPh sb="35" eb="37">
      <t>ツイカ</t>
    </rPh>
    <phoneticPr fontId="2"/>
  </si>
  <si>
    <t>主要用途区分</t>
    <phoneticPr fontId="2"/>
  </si>
  <si>
    <r>
      <t>(12)</t>
    </r>
    <r>
      <rPr>
        <sz val="11"/>
        <rFont val="ＭＳ Ｐゴシック"/>
        <family val="3"/>
        <charset val="128"/>
      </rPr>
      <t/>
    </r>
    <phoneticPr fontId="2"/>
  </si>
  <si>
    <t>(13)</t>
    <phoneticPr fontId="4"/>
  </si>
  <si>
    <r>
      <t>(15)</t>
    </r>
    <r>
      <rPr>
        <sz val="11"/>
        <rFont val="ＭＳ Ｐゴシック"/>
        <family val="3"/>
        <charset val="128"/>
      </rPr>
      <t/>
    </r>
    <phoneticPr fontId="2"/>
  </si>
  <si>
    <t>氏名</t>
    <rPh sb="0" eb="2">
      <t>シメイ</t>
    </rPh>
    <phoneticPr fontId="2"/>
  </si>
  <si>
    <t>資格</t>
    <rPh sb="0" eb="2">
      <t>シカク</t>
    </rPh>
    <phoneticPr fontId="2"/>
  </si>
  <si>
    <t>資格登録</t>
    <rPh sb="0" eb="2">
      <t>シカク</t>
    </rPh>
    <rPh sb="2" eb="4">
      <t>トウロク</t>
    </rPh>
    <phoneticPr fontId="2"/>
  </si>
  <si>
    <t>登録番号</t>
    <rPh sb="0" eb="2">
      <t>トウロク</t>
    </rPh>
    <rPh sb="2" eb="4">
      <t>バンゴウ</t>
    </rPh>
    <phoneticPr fontId="2"/>
  </si>
  <si>
    <t>事務所名</t>
    <rPh sb="0" eb="2">
      <t>ジム</t>
    </rPh>
    <rPh sb="2" eb="3">
      <t>ショ</t>
    </rPh>
    <rPh sb="3" eb="4">
      <t>メイ</t>
    </rPh>
    <phoneticPr fontId="2"/>
  </si>
  <si>
    <t>事務所資格</t>
    <rPh sb="0" eb="2">
      <t>ジム</t>
    </rPh>
    <rPh sb="2" eb="3">
      <t>ショ</t>
    </rPh>
    <rPh sb="3" eb="5">
      <t>シカク</t>
    </rPh>
    <phoneticPr fontId="2"/>
  </si>
  <si>
    <t>事務所資格登録</t>
    <rPh sb="0" eb="2">
      <t>ジム</t>
    </rPh>
    <rPh sb="2" eb="3">
      <t>ショ</t>
    </rPh>
    <rPh sb="3" eb="5">
      <t>シカク</t>
    </rPh>
    <rPh sb="5" eb="7">
      <t>トウロク</t>
    </rPh>
    <phoneticPr fontId="2"/>
  </si>
  <si>
    <t>事務所登録番号</t>
    <rPh sb="0" eb="2">
      <t>ジム</t>
    </rPh>
    <rPh sb="2" eb="3">
      <t>ショ</t>
    </rPh>
    <rPh sb="3" eb="5">
      <t>トウロク</t>
    </rPh>
    <rPh sb="5" eb="7">
      <t>バンゴウ</t>
    </rPh>
    <phoneticPr fontId="2"/>
  </si>
  <si>
    <t>郵便番号</t>
    <rPh sb="0" eb="4">
      <t>ユウビンバンゴウ</t>
    </rPh>
    <phoneticPr fontId="2"/>
  </si>
  <si>
    <t>電話番号</t>
    <rPh sb="0" eb="2">
      <t>デンワ</t>
    </rPh>
    <rPh sb="2" eb="4">
      <t>バンゴウ</t>
    </rPh>
    <phoneticPr fontId="2"/>
  </si>
  <si>
    <t>入力項目</t>
  </si>
  <si>
    <t>1級</t>
    <phoneticPr fontId="2"/>
  </si>
  <si>
    <t>2級</t>
    <phoneticPr fontId="2"/>
  </si>
  <si>
    <t>戻る</t>
    <rPh sb="0" eb="1">
      <t>モド</t>
    </rPh>
    <phoneticPr fontId="2"/>
  </si>
  <si>
    <t>下記の帳票を別ファイルへ移行しました。</t>
    <rPh sb="0" eb="2">
      <t>カキ</t>
    </rPh>
    <rPh sb="3" eb="5">
      <t>チョウヒョウ</t>
    </rPh>
    <rPh sb="6" eb="7">
      <t>ベツ</t>
    </rPh>
    <rPh sb="12" eb="14">
      <t>イコウ</t>
    </rPh>
    <phoneticPr fontId="2"/>
  </si>
  <si>
    <t>軽微変更報告書</t>
    <rPh sb="0" eb="2">
      <t>ケイビ</t>
    </rPh>
    <rPh sb="2" eb="4">
      <t>ヘンコウ</t>
    </rPh>
    <rPh sb="4" eb="7">
      <t>ホウコクショ</t>
    </rPh>
    <phoneticPr fontId="2"/>
  </si>
  <si>
    <t>仮使用認定申請書、（注記）</t>
    <rPh sb="0" eb="1">
      <t>カリ</t>
    </rPh>
    <rPh sb="1" eb="3">
      <t>シヨウ</t>
    </rPh>
    <rPh sb="3" eb="5">
      <t>ニンテイ</t>
    </rPh>
    <rPh sb="5" eb="8">
      <t>シンセイショ</t>
    </rPh>
    <rPh sb="10" eb="12">
      <t>チュウキ</t>
    </rPh>
    <phoneticPr fontId="2"/>
  </si>
  <si>
    <t>工事取止め届</t>
    <rPh sb="0" eb="2">
      <t>コウジ</t>
    </rPh>
    <rPh sb="2" eb="4">
      <t>トリヤ</t>
    </rPh>
    <rPh sb="5" eb="6">
      <t>トドケ</t>
    </rPh>
    <phoneticPr fontId="2"/>
  </si>
  <si>
    <t>中間検査申請取下げ届</t>
    <rPh sb="0" eb="2">
      <t>チュウカン</t>
    </rPh>
    <rPh sb="2" eb="4">
      <t>ケンサ</t>
    </rPh>
    <rPh sb="4" eb="6">
      <t>シンセイ</t>
    </rPh>
    <rPh sb="6" eb="7">
      <t>ト</t>
    </rPh>
    <rPh sb="7" eb="8">
      <t>サ</t>
    </rPh>
    <rPh sb="9" eb="10">
      <t>トドケ</t>
    </rPh>
    <phoneticPr fontId="2"/>
  </si>
  <si>
    <t>確認申請取下げ届</t>
    <rPh sb="0" eb="2">
      <t>カクニン</t>
    </rPh>
    <rPh sb="2" eb="4">
      <t>シンセイ</t>
    </rPh>
    <rPh sb="4" eb="5">
      <t>ト</t>
    </rPh>
    <rPh sb="5" eb="6">
      <t>サ</t>
    </rPh>
    <rPh sb="7" eb="8">
      <t>トドケ</t>
    </rPh>
    <phoneticPr fontId="2"/>
  </si>
  <si>
    <t>完了検査申請取下げ届</t>
    <rPh sb="0" eb="2">
      <t>カンリョウ</t>
    </rPh>
    <rPh sb="2" eb="4">
      <t>ケンサ</t>
    </rPh>
    <rPh sb="4" eb="6">
      <t>シンセイ</t>
    </rPh>
    <rPh sb="6" eb="8">
      <t>トリサ</t>
    </rPh>
    <rPh sb="9" eb="10">
      <t>トドケ</t>
    </rPh>
    <phoneticPr fontId="2"/>
  </si>
  <si>
    <t>仮使用認定申請取下げ届</t>
    <rPh sb="0" eb="1">
      <t>カリ</t>
    </rPh>
    <rPh sb="1" eb="3">
      <t>シヨウ</t>
    </rPh>
    <rPh sb="3" eb="5">
      <t>ニンテイ</t>
    </rPh>
    <rPh sb="5" eb="7">
      <t>シンセイ</t>
    </rPh>
    <rPh sb="7" eb="9">
      <t>トリサ</t>
    </rPh>
    <rPh sb="10" eb="11">
      <t>トドケ</t>
    </rPh>
    <phoneticPr fontId="2"/>
  </si>
  <si>
    <t>建築主等変更届</t>
    <rPh sb="0" eb="2">
      <t>ケンチク</t>
    </rPh>
    <rPh sb="2" eb="4">
      <t>ヌシトウ</t>
    </rPh>
    <rPh sb="4" eb="7">
      <t>ヘンコウトドケ</t>
    </rPh>
    <phoneticPr fontId="2"/>
  </si>
  <si>
    <t>工事監理者届</t>
    <rPh sb="0" eb="2">
      <t>コウジ</t>
    </rPh>
    <rPh sb="2" eb="4">
      <t>カンリ</t>
    </rPh>
    <rPh sb="4" eb="5">
      <t>シャ</t>
    </rPh>
    <rPh sb="5" eb="6">
      <t>トドケ</t>
    </rPh>
    <phoneticPr fontId="2"/>
  </si>
  <si>
    <t>工事施工者届</t>
    <rPh sb="0" eb="2">
      <t>コウジ</t>
    </rPh>
    <rPh sb="2" eb="5">
      <t>セコウシャ</t>
    </rPh>
    <rPh sb="5" eb="6">
      <t>トドケ</t>
    </rPh>
    <phoneticPr fontId="2"/>
  </si>
  <si>
    <t>完了検査追加説明書</t>
    <rPh sb="0" eb="2">
      <t>カンリョウ</t>
    </rPh>
    <rPh sb="2" eb="4">
      <t>ケンサ</t>
    </rPh>
    <rPh sb="4" eb="6">
      <t>ツイカ</t>
    </rPh>
    <rPh sb="6" eb="9">
      <t>セツメイショ</t>
    </rPh>
    <phoneticPr fontId="2"/>
  </si>
  <si>
    <t>築造計画概要書、築造主1名用、築造主複数名用、別紙（他の築造主）、（注記）</t>
    <rPh sb="0" eb="2">
      <t>チクゾウ</t>
    </rPh>
    <rPh sb="2" eb="4">
      <t>ケイカク</t>
    </rPh>
    <rPh sb="4" eb="7">
      <t>ガイヨウショ</t>
    </rPh>
    <rPh sb="8" eb="10">
      <t>チクゾウ</t>
    </rPh>
    <rPh sb="10" eb="11">
      <t>ヌシ</t>
    </rPh>
    <rPh sb="12" eb="13">
      <t>メイ</t>
    </rPh>
    <rPh sb="13" eb="14">
      <t>ヨウ</t>
    </rPh>
    <rPh sb="15" eb="17">
      <t>チクゾウ</t>
    </rPh>
    <rPh sb="17" eb="18">
      <t>ヌシ</t>
    </rPh>
    <rPh sb="18" eb="21">
      <t>フクスウメイ</t>
    </rPh>
    <rPh sb="21" eb="22">
      <t>ヨウ</t>
    </rPh>
    <rPh sb="23" eb="25">
      <t>ベッシ</t>
    </rPh>
    <rPh sb="26" eb="27">
      <t>タ</t>
    </rPh>
    <rPh sb="28" eb="30">
      <t>チクゾウ</t>
    </rPh>
    <rPh sb="30" eb="31">
      <t>ヌシ</t>
    </rPh>
    <rPh sb="34" eb="36">
      <t>チュウキ</t>
    </rPh>
    <phoneticPr fontId="2"/>
  </si>
  <si>
    <t>出力列順</t>
    <rPh sb="0" eb="2">
      <t>シュツリョク</t>
    </rPh>
    <rPh sb="2" eb="3">
      <t>レツ</t>
    </rPh>
    <rPh sb="3" eb="4">
      <t>ジュン</t>
    </rPh>
    <phoneticPr fontId="4"/>
  </si>
  <si>
    <t>日付、番号は別紙による</t>
    <rPh sb="0" eb="2">
      <t>ヒヅケ</t>
    </rPh>
    <rPh sb="3" eb="5">
      <t>バンゴウ</t>
    </rPh>
    <rPh sb="6" eb="8">
      <t>ベッシ</t>
    </rPh>
    <phoneticPr fontId="2"/>
  </si>
  <si>
    <t>下記申請書の一部を変更しました。</t>
    <rPh sb="0" eb="2">
      <t>カキ</t>
    </rPh>
    <rPh sb="2" eb="5">
      <t>シンセイショ</t>
    </rPh>
    <rPh sb="6" eb="8">
      <t>イチブ</t>
    </rPh>
    <rPh sb="9" eb="11">
      <t>ヘンコウ</t>
    </rPh>
    <phoneticPr fontId="2"/>
  </si>
  <si>
    <t>確認申請書（建築物、工作物、昇降機）</t>
    <rPh sb="0" eb="2">
      <t>カクニン</t>
    </rPh>
    <rPh sb="2" eb="5">
      <t>シンセイショ</t>
    </rPh>
    <rPh sb="6" eb="9">
      <t>ケンチクブツ</t>
    </rPh>
    <rPh sb="10" eb="13">
      <t>コウサクブツ</t>
    </rPh>
    <rPh sb="14" eb="17">
      <t>ショウコウキ</t>
    </rPh>
    <phoneticPr fontId="2"/>
  </si>
  <si>
    <t>中間検査申請書</t>
    <rPh sb="0" eb="2">
      <t>チュウカン</t>
    </rPh>
    <rPh sb="2" eb="4">
      <t>ケンサ</t>
    </rPh>
    <rPh sb="4" eb="7">
      <t>シンセイショ</t>
    </rPh>
    <phoneticPr fontId="2"/>
  </si>
  <si>
    <t>完了検査申請書</t>
    <rPh sb="0" eb="2">
      <t>カンリョウ</t>
    </rPh>
    <rPh sb="2" eb="4">
      <t>ケンサ</t>
    </rPh>
    <rPh sb="4" eb="7">
      <t>シンセイショ</t>
    </rPh>
    <phoneticPr fontId="2"/>
  </si>
  <si>
    <t>「※確認番号欄」の修正</t>
    <rPh sb="2" eb="4">
      <t>カクニン</t>
    </rPh>
    <rPh sb="4" eb="6">
      <t>バンゴウ</t>
    </rPh>
    <rPh sb="6" eb="7">
      <t>ラン</t>
    </rPh>
    <rPh sb="9" eb="11">
      <t>シュウセイ</t>
    </rPh>
    <phoneticPr fontId="2"/>
  </si>
  <si>
    <t>「日付、番号は別紙による」</t>
    <rPh sb="1" eb="3">
      <t>ヒヅケ</t>
    </rPh>
    <rPh sb="4" eb="6">
      <t>バンゴウ</t>
    </rPh>
    <rPh sb="7" eb="9">
      <t>ベッシ</t>
    </rPh>
    <phoneticPr fontId="2"/>
  </si>
  <si>
    <t>計画変更確認申請書（建築物、工作物、昇降機）</t>
    <rPh sb="0" eb="2">
      <t>ケイカク</t>
    </rPh>
    <rPh sb="2" eb="4">
      <t>ヘンコウ</t>
    </rPh>
    <rPh sb="4" eb="6">
      <t>カクニン</t>
    </rPh>
    <rPh sb="6" eb="9">
      <t>シンセイショ</t>
    </rPh>
    <phoneticPr fontId="2"/>
  </si>
  <si>
    <t>構造･設備担当者登録</t>
    <rPh sb="0" eb="2">
      <t>コウゾウ</t>
    </rPh>
    <rPh sb="3" eb="5">
      <t>セツビ</t>
    </rPh>
    <rPh sb="5" eb="8">
      <t>タントウシャ</t>
    </rPh>
    <rPh sb="8" eb="10">
      <t>トウロク</t>
    </rPh>
    <phoneticPr fontId="2"/>
  </si>
  <si>
    <t>担当者登録</t>
    <rPh sb="0" eb="3">
      <t>タントウシャ</t>
    </rPh>
    <rPh sb="3" eb="5">
      <t>トウロク</t>
    </rPh>
    <phoneticPr fontId="2"/>
  </si>
  <si>
    <t>許可番号</t>
    <rPh sb="0" eb="2">
      <t>キョカ</t>
    </rPh>
    <rPh sb="2" eb="4">
      <t>バンゴウ</t>
    </rPh>
    <phoneticPr fontId="2"/>
  </si>
  <si>
    <t>施工者登録</t>
    <rPh sb="0" eb="3">
      <t>セコウシャ</t>
    </rPh>
    <rPh sb="3" eb="5">
      <t>トウロク</t>
    </rPh>
    <phoneticPr fontId="2"/>
  </si>
  <si>
    <t>特-28</t>
  </si>
  <si>
    <t>般-28</t>
  </si>
  <si>
    <t>札幌事務所</t>
    <rPh sb="0" eb="2">
      <t>サッポロ</t>
    </rPh>
    <rPh sb="2" eb="4">
      <t>ジム</t>
    </rPh>
    <rPh sb="4" eb="5">
      <t>ショ</t>
    </rPh>
    <phoneticPr fontId="4"/>
  </si>
  <si>
    <t>（代理者、設計者、監理者欄に表示されます）</t>
    <rPh sb="1" eb="3">
      <t>ダイリ</t>
    </rPh>
    <rPh sb="3" eb="4">
      <t>シャ</t>
    </rPh>
    <rPh sb="5" eb="8">
      <t>セッケイシャ</t>
    </rPh>
    <rPh sb="9" eb="11">
      <t>カンリ</t>
    </rPh>
    <rPh sb="11" eb="12">
      <t>シャ</t>
    </rPh>
    <rPh sb="12" eb="13">
      <t>ラン</t>
    </rPh>
    <rPh sb="14" eb="16">
      <t>ヒョウジ</t>
    </rPh>
    <phoneticPr fontId="2"/>
  </si>
  <si>
    <t>担当者登録、構造･設備設計士登録、施工者登録のシートを追加しました。</t>
    <rPh sb="0" eb="3">
      <t>タントウシャ</t>
    </rPh>
    <rPh sb="3" eb="5">
      <t>トウロク</t>
    </rPh>
    <rPh sb="6" eb="8">
      <t>コウゾウ</t>
    </rPh>
    <rPh sb="9" eb="11">
      <t>セツビ</t>
    </rPh>
    <rPh sb="11" eb="14">
      <t>セッケイシ</t>
    </rPh>
    <rPh sb="14" eb="16">
      <t>トウロク</t>
    </rPh>
    <rPh sb="17" eb="20">
      <t>セコウシャ</t>
    </rPh>
    <rPh sb="20" eb="22">
      <t>トウロク</t>
    </rPh>
    <rPh sb="27" eb="29">
      <t>ツイカ</t>
    </rPh>
    <phoneticPr fontId="2"/>
  </si>
  <si>
    <t>「確認申請書（注記）」をご覧ください。</t>
    <phoneticPr fontId="2"/>
  </si>
  <si>
    <t>「代理者」「設計者」「監理者」の担当者を「担当者登録」に、「構造･設備設計者」を「構造･設備担当者登録」に、「施工者」を「施工者登録」に、それぞれ入力していただくと、一覧から選択できるようになります。</t>
    <rPh sb="1" eb="3">
      <t>ダイリ</t>
    </rPh>
    <rPh sb="3" eb="4">
      <t>シャ</t>
    </rPh>
    <rPh sb="6" eb="9">
      <t>セッケイシャ</t>
    </rPh>
    <rPh sb="11" eb="13">
      <t>カンリ</t>
    </rPh>
    <rPh sb="13" eb="14">
      <t>シャ</t>
    </rPh>
    <rPh sb="16" eb="19">
      <t>タントウシャ</t>
    </rPh>
    <rPh sb="21" eb="24">
      <t>タントウシャ</t>
    </rPh>
    <rPh sb="24" eb="26">
      <t>トウロク</t>
    </rPh>
    <rPh sb="30" eb="32">
      <t>コウゾウ</t>
    </rPh>
    <rPh sb="33" eb="35">
      <t>セツビ</t>
    </rPh>
    <rPh sb="35" eb="38">
      <t>セッケイシャ</t>
    </rPh>
    <rPh sb="41" eb="43">
      <t>コウゾウ</t>
    </rPh>
    <rPh sb="44" eb="46">
      <t>セツビ</t>
    </rPh>
    <rPh sb="46" eb="49">
      <t>タントウシャ</t>
    </rPh>
    <rPh sb="49" eb="51">
      <t>トウロク</t>
    </rPh>
    <rPh sb="55" eb="58">
      <t>セコウシャ</t>
    </rPh>
    <rPh sb="61" eb="64">
      <t>セコウシャ</t>
    </rPh>
    <rPh sb="64" eb="66">
      <t>トウロク</t>
    </rPh>
    <rPh sb="73" eb="75">
      <t>ニュウリョク</t>
    </rPh>
    <rPh sb="83" eb="85">
      <t>イチラン</t>
    </rPh>
    <rPh sb="87" eb="89">
      <t>センタク</t>
    </rPh>
    <phoneticPr fontId="2"/>
  </si>
  <si>
    <t>e申請書Version</t>
    <rPh sb="1" eb="4">
      <t>シンセイショ</t>
    </rPh>
    <phoneticPr fontId="2"/>
  </si>
  <si>
    <t>←担当者登録は、こちらから。</t>
    <rPh sb="1" eb="4">
      <t>タントウシャ</t>
    </rPh>
    <rPh sb="4" eb="6">
      <t>トウロク</t>
    </rPh>
    <phoneticPr fontId="4"/>
  </si>
  <si>
    <t>←構造・設備担当者登録はこちら。</t>
    <rPh sb="1" eb="3">
      <t>コウゾウ</t>
    </rPh>
    <rPh sb="4" eb="6">
      <t>セツビ</t>
    </rPh>
    <rPh sb="6" eb="9">
      <t>タントウシャ</t>
    </rPh>
    <rPh sb="9" eb="11">
      <t>トウロク</t>
    </rPh>
    <phoneticPr fontId="2"/>
  </si>
  <si>
    <t>←施工者登録は、こちらから。</t>
    <rPh sb="1" eb="4">
      <t>セコウシャ</t>
    </rPh>
    <rPh sb="4" eb="6">
      <t>トウロク</t>
    </rPh>
    <phoneticPr fontId="4"/>
  </si>
  <si>
    <t>【10.備考】</t>
  </si>
  <si>
    <t>【9.申請の理由】</t>
  </si>
  <si>
    <t>まで</t>
    <phoneticPr fontId="2"/>
  </si>
  <si>
    <t>から</t>
    <phoneticPr fontId="2"/>
  </si>
  <si>
    <t>【8.仮使用期間】</t>
    <phoneticPr fontId="2"/>
  </si>
  <si>
    <t>【7.工事完了予定年月日】</t>
    <phoneticPr fontId="2"/>
  </si>
  <si>
    <t>【6.仮使用の用途】</t>
  </si>
  <si>
    <t>【ﾊ.名称】</t>
  </si>
  <si>
    <t>【ﾛ.名称のﾌﾘｶﾞﾅ】</t>
  </si>
  <si>
    <t>【ｲ.所在地】</t>
  </si>
  <si>
    <t>【5.設置する建築物又は工作物】</t>
  </si>
  <si>
    <t>【ﾛ.住居表示】</t>
  </si>
  <si>
    <t>【ｲ.地名地番】</t>
  </si>
  <si>
    <t>【4.敷地の位置】</t>
  </si>
  <si>
    <t>【ﾊ.確認済証交付者】</t>
  </si>
  <si>
    <t>【ﾛ.確認済証交付年月日】</t>
    <phoneticPr fontId="2"/>
  </si>
  <si>
    <t>号</t>
    <phoneticPr fontId="2"/>
  </si>
  <si>
    <t>第</t>
    <phoneticPr fontId="2"/>
  </si>
  <si>
    <t>【ｲ.確認済証番号】</t>
    <phoneticPr fontId="2"/>
  </si>
  <si>
    <t>【3.建築確認】</t>
  </si>
  <si>
    <t>号</t>
    <rPh sb="0" eb="1">
      <t>ゴウ</t>
    </rPh>
    <phoneticPr fontId="2"/>
  </si>
  <si>
    <t>【ﾊ.建築士事務所名】</t>
    <phoneticPr fontId="2"/>
  </si>
  <si>
    <t>【ｲ.資格】</t>
    <phoneticPr fontId="2"/>
  </si>
  <si>
    <t>【2.代理者】</t>
  </si>
  <si>
    <t>【ｲ.氏名のﾌﾘｶﾞﾅ】</t>
  </si>
  <si>
    <t>【1.建築主、設置者又は築造主】</t>
  </si>
  <si>
    <t>第仮使</t>
    <rPh sb="1" eb="2">
      <t>カリ</t>
    </rPh>
    <rPh sb="2" eb="3">
      <t>シ</t>
    </rPh>
    <phoneticPr fontId="2"/>
  </si>
  <si>
    <t>別紙による</t>
    <rPh sb="0" eb="2">
      <t>ベッシ</t>
    </rPh>
    <phoneticPr fontId="2"/>
  </si>
  <si>
    <t>※特記</t>
  </si>
  <si>
    <t>※認定番号</t>
  </si>
  <si>
    <t>工作物（法第88条第２項）</t>
  </si>
  <si>
    <t>工作物（法第88条第１項）</t>
    <phoneticPr fontId="2"/>
  </si>
  <si>
    <t>□</t>
    <phoneticPr fontId="2"/>
  </si>
  <si>
    <t>工作物（昇降機）</t>
  </si>
  <si>
    <t>建築設備（昇降機以外）</t>
  </si>
  <si>
    <t>【仮使用の認定を申請する建築物等】</t>
  </si>
  <si>
    <t>申請者氏名</t>
    <phoneticPr fontId="2"/>
  </si>
  <si>
    <t>指定確認検査機関
　株式会社東日本住宅評価センター　様</t>
  </si>
  <si>
    <t>仮使用認定申請書</t>
    <rPh sb="3" eb="5">
      <t>ニンテイ</t>
    </rPh>
    <phoneticPr fontId="2"/>
  </si>
  <si>
    <t>第三十四号様式（第四条の十六関係）（Ａ４）</t>
  </si>
  <si>
    <t>※直接入力してください。</t>
    <rPh sb="1" eb="3">
      <t>チョクセツ</t>
    </rPh>
    <rPh sb="3" eb="5">
      <t>ニュウリョク</t>
    </rPh>
    <phoneticPr fontId="2"/>
  </si>
  <si>
    <t>仮使用認定申請書　印刷</t>
    <rPh sb="0" eb="1">
      <t>カリ</t>
    </rPh>
    <rPh sb="1" eb="3">
      <t>シヨウ</t>
    </rPh>
    <rPh sb="3" eb="5">
      <t>ニンテイ</t>
    </rPh>
    <rPh sb="5" eb="8">
      <t>シンセイショ</t>
    </rPh>
    <rPh sb="9" eb="11">
      <t>インサツ</t>
    </rPh>
    <phoneticPr fontId="2"/>
  </si>
  <si>
    <t>建築主等には、設置者及び築造主を含みます。</t>
    <rPh sb="0" eb="2">
      <t>ケンチク</t>
    </rPh>
    <rPh sb="2" eb="3">
      <t>ヌシ</t>
    </rPh>
    <rPh sb="7" eb="9">
      <t>セッチ</t>
    </rPh>
    <rPh sb="9" eb="10">
      <t>シャ</t>
    </rPh>
    <rPh sb="10" eb="11">
      <t>オヨ</t>
    </rPh>
    <rPh sb="12" eb="14">
      <t>チクゾウ</t>
    </rPh>
    <rPh sb="14" eb="15">
      <t>ヌシ</t>
    </rPh>
    <rPh sb="16" eb="17">
      <t>フク</t>
    </rPh>
    <phoneticPr fontId="4"/>
  </si>
  <si>
    <t>備考（識別番号又は検査引受後で、番号が確認番号と異なる場合は、引受の年月日・番号）</t>
    <rPh sb="0" eb="2">
      <t>ビコウ</t>
    </rPh>
    <rPh sb="3" eb="5">
      <t>シキベツ</t>
    </rPh>
    <rPh sb="5" eb="7">
      <t>バンゴウ</t>
    </rPh>
    <rPh sb="7" eb="8">
      <t>マタ</t>
    </rPh>
    <rPh sb="9" eb="11">
      <t>ケンサ</t>
    </rPh>
    <rPh sb="11" eb="13">
      <t>ヒキウケ</t>
    </rPh>
    <rPh sb="13" eb="14">
      <t>ゴ</t>
    </rPh>
    <rPh sb="16" eb="18">
      <t>バンゴウ</t>
    </rPh>
    <rPh sb="19" eb="21">
      <t>カクニン</t>
    </rPh>
    <rPh sb="21" eb="23">
      <t>バンゴウ</t>
    </rPh>
    <rPh sb="24" eb="25">
      <t>コト</t>
    </rPh>
    <rPh sb="27" eb="29">
      <t>バアイ</t>
    </rPh>
    <rPh sb="31" eb="33">
      <t>ヒキウケ</t>
    </rPh>
    <rPh sb="34" eb="37">
      <t>ネンガッピ</t>
    </rPh>
    <rPh sb="38" eb="40">
      <t>バンゴウ</t>
    </rPh>
    <phoneticPr fontId="4"/>
  </si>
  <si>
    <t>　（７）</t>
    <phoneticPr fontId="4"/>
  </si>
  <si>
    <t>建築物等の用途</t>
  </si>
  <si>
    <t>敷地の地名地番</t>
  </si>
  <si>
    <t>　（３）</t>
  </si>
  <si>
    <t>　（２）</t>
  </si>
  <si>
    <t>第 東日本</t>
    <rPh sb="2" eb="3">
      <t>ヒガシ</t>
    </rPh>
    <rPh sb="3" eb="5">
      <t>ニホン</t>
    </rPh>
    <phoneticPr fontId="4"/>
  </si>
  <si>
    <t>日</t>
    <rPh sb="0" eb="1">
      <t>ニチ</t>
    </rPh>
    <phoneticPr fontId="4"/>
  </si>
  <si>
    <t>月</t>
    <rPh sb="0" eb="1">
      <t>ガツ</t>
    </rPh>
    <phoneticPr fontId="4"/>
  </si>
  <si>
    <t>　（１）</t>
  </si>
  <si>
    <t>記</t>
  </si>
  <si>
    <t>氏名</t>
  </si>
  <si>
    <t>申請者又は代理者</t>
    <rPh sb="0" eb="3">
      <t>シンセイシャ</t>
    </rPh>
    <rPh sb="3" eb="4">
      <t>マタ</t>
    </rPh>
    <rPh sb="5" eb="7">
      <t>ダイリ</t>
    </rPh>
    <rPh sb="7" eb="8">
      <t>シャ</t>
    </rPh>
    <phoneticPr fontId="4"/>
  </si>
  <si>
    <t>住宅評価センター</t>
    <phoneticPr fontId="4"/>
  </si>
  <si>
    <t>株式会社東日本</t>
    <phoneticPr fontId="4"/>
  </si>
  <si>
    <t>※受　付　欄</t>
  </si>
  <si>
    <t>軽微変更報告書</t>
  </si>
  <si>
    <t>及び引受番号</t>
    <rPh sb="2" eb="4">
      <t>ヒキウケ</t>
    </rPh>
    <phoneticPr fontId="2"/>
  </si>
  <si>
    <t>引受年月日</t>
    <rPh sb="0" eb="2">
      <t>ヒキウケ</t>
    </rPh>
    <phoneticPr fontId="4"/>
  </si>
  <si>
    <t>記</t>
    <rPh sb="0" eb="1">
      <t>キ</t>
    </rPh>
    <phoneticPr fontId="4"/>
  </si>
  <si>
    <t>住宅評価センター</t>
    <phoneticPr fontId="4"/>
  </si>
  <si>
    <t>株式会社東日本</t>
    <phoneticPr fontId="4"/>
  </si>
  <si>
    <t>確認申請取下げ届</t>
    <phoneticPr fontId="2"/>
  </si>
  <si>
    <t>様式Ｂ－０３</t>
    <rPh sb="0" eb="2">
      <t>ヨウシキ</t>
    </rPh>
    <phoneticPr fontId="4"/>
  </si>
  <si>
    <t xml:space="preserve"> </t>
    <phoneticPr fontId="2"/>
  </si>
  <si>
    <t>注）</t>
    <rPh sb="0" eb="1">
      <t>チュウ</t>
    </rPh>
    <phoneticPr fontId="4"/>
  </si>
  <si>
    <t>確認済証番号</t>
    <rPh sb="0" eb="2">
      <t>カクニン</t>
    </rPh>
    <rPh sb="2" eb="3">
      <t>スミ</t>
    </rPh>
    <rPh sb="3" eb="4">
      <t>アカシ</t>
    </rPh>
    <rPh sb="4" eb="6">
      <t>バンゴウ</t>
    </rPh>
    <phoneticPr fontId="4"/>
  </si>
  <si>
    <t>確認済証交付年月日</t>
    <rPh sb="0" eb="2">
      <t>カクニン</t>
    </rPh>
    <rPh sb="2" eb="3">
      <t>スミ</t>
    </rPh>
    <rPh sb="3" eb="4">
      <t>ショウ</t>
    </rPh>
    <rPh sb="4" eb="6">
      <t>コウフ</t>
    </rPh>
    <phoneticPr fontId="4"/>
  </si>
  <si>
    <t>工 事 取 止 め 届</t>
    <phoneticPr fontId="4"/>
  </si>
  <si>
    <t>工事取止め届</t>
    <rPh sb="0" eb="2">
      <t>コウジ</t>
    </rPh>
    <rPh sb="2" eb="3">
      <t>ト</t>
    </rPh>
    <rPh sb="3" eb="4">
      <t>ヤ</t>
    </rPh>
    <rPh sb="5" eb="6">
      <t>トド</t>
    </rPh>
    <phoneticPr fontId="4"/>
  </si>
  <si>
    <t>建築物等の用途</t>
    <phoneticPr fontId="4"/>
  </si>
  <si>
    <t>敷地の地名地番</t>
    <phoneticPr fontId="4"/>
  </si>
  <si>
    <t>　下記の申請は、都合により取下げたいので、株式会社東日本住宅評価センター確認検査業務規程第３０条の規定により届け出ます。</t>
    <rPh sb="44" eb="45">
      <t>ダイ</t>
    </rPh>
    <rPh sb="47" eb="48">
      <t>ジョウ</t>
    </rPh>
    <rPh sb="49" eb="51">
      <t>キテイ</t>
    </rPh>
    <phoneticPr fontId="4"/>
  </si>
  <si>
    <t>中間検査申請取下げ届</t>
    <rPh sb="0" eb="2">
      <t>チュウカン</t>
    </rPh>
    <rPh sb="4" eb="6">
      <t>シンセイ</t>
    </rPh>
    <phoneticPr fontId="4"/>
  </si>
  <si>
    <t>中間検査申請取下げ届</t>
    <rPh sb="0" eb="2">
      <t>チュウカン</t>
    </rPh>
    <rPh sb="2" eb="4">
      <t>ケンサ</t>
    </rPh>
    <rPh sb="4" eb="6">
      <t>シンセイ</t>
    </rPh>
    <rPh sb="6" eb="7">
      <t>ト</t>
    </rPh>
    <rPh sb="7" eb="8">
      <t>サ</t>
    </rPh>
    <rPh sb="9" eb="10">
      <t>トド</t>
    </rPh>
    <phoneticPr fontId="4"/>
  </si>
  <si>
    <t>　下記の申請は、都合により取下げたいので、株式会社東日本住宅評価センター確認検査業務規程第３６条の規定により届け出ます。</t>
    <rPh sb="44" eb="45">
      <t>ダイ</t>
    </rPh>
    <rPh sb="47" eb="48">
      <t>ジョウ</t>
    </rPh>
    <rPh sb="49" eb="51">
      <t>キテイ</t>
    </rPh>
    <phoneticPr fontId="4"/>
  </si>
  <si>
    <t>完了検査申請取下げ届</t>
    <rPh sb="0" eb="2">
      <t>カンリョウ</t>
    </rPh>
    <rPh sb="4" eb="6">
      <t>シンセイ</t>
    </rPh>
    <phoneticPr fontId="4"/>
  </si>
  <si>
    <t>完了検査申請取下げ届</t>
    <rPh sb="0" eb="2">
      <t>カンリョウ</t>
    </rPh>
    <rPh sb="2" eb="4">
      <t>ケンサ</t>
    </rPh>
    <rPh sb="4" eb="6">
      <t>シンセイ</t>
    </rPh>
    <rPh sb="6" eb="7">
      <t>ト</t>
    </rPh>
    <rPh sb="7" eb="8">
      <t>サ</t>
    </rPh>
    <rPh sb="9" eb="10">
      <t>トド</t>
    </rPh>
    <phoneticPr fontId="4"/>
  </si>
  <si>
    <t>仮使</t>
    <rPh sb="0" eb="1">
      <t>カリ</t>
    </rPh>
    <rPh sb="1" eb="2">
      <t>シ</t>
    </rPh>
    <phoneticPr fontId="4"/>
  </si>
  <si>
    <t>仮使用認定申請取下げ届</t>
    <rPh sb="0" eb="1">
      <t>カリ</t>
    </rPh>
    <rPh sb="1" eb="3">
      <t>シヨウ</t>
    </rPh>
    <rPh sb="3" eb="5">
      <t>ニンテイ</t>
    </rPh>
    <phoneticPr fontId="2"/>
  </si>
  <si>
    <t>様式Ｂ－１３</t>
    <rPh sb="0" eb="2">
      <t>ヨウシキ</t>
    </rPh>
    <phoneticPr fontId="4"/>
  </si>
  <si>
    <t>仮使用申請取下げ届</t>
    <rPh sb="0" eb="1">
      <t>カリ</t>
    </rPh>
    <rPh sb="1" eb="3">
      <t>シヨウ</t>
    </rPh>
    <rPh sb="5" eb="6">
      <t>ト</t>
    </rPh>
    <rPh sb="6" eb="7">
      <t>サ</t>
    </rPh>
    <rPh sb="8" eb="9">
      <t>トド</t>
    </rPh>
    <phoneticPr fontId="4"/>
  </si>
  <si>
    <t>建築主等が追加される場合は、確認申請書第２面別紙を添付願います。</t>
    <rPh sb="0" eb="2">
      <t>ケンチク</t>
    </rPh>
    <rPh sb="2" eb="3">
      <t>ヌシ</t>
    </rPh>
    <rPh sb="3" eb="4">
      <t>トウ</t>
    </rPh>
    <rPh sb="5" eb="7">
      <t>ツイカ</t>
    </rPh>
    <rPh sb="10" eb="12">
      <t>バアイ</t>
    </rPh>
    <rPh sb="14" eb="16">
      <t>カクニン</t>
    </rPh>
    <rPh sb="16" eb="19">
      <t>シンセイショ</t>
    </rPh>
    <rPh sb="19" eb="20">
      <t>ダイ</t>
    </rPh>
    <rPh sb="21" eb="22">
      <t>メン</t>
    </rPh>
    <rPh sb="22" eb="24">
      <t>ベッシ</t>
    </rPh>
    <rPh sb="25" eb="27">
      <t>テンプ</t>
    </rPh>
    <rPh sb="27" eb="28">
      <t>ネガ</t>
    </rPh>
    <phoneticPr fontId="4"/>
  </si>
  <si>
    <t>備考（検査引受後で、番号が確認番号と異なる場合は、引受の年月日・番号）</t>
    <rPh sb="0" eb="2">
      <t>ビコウ</t>
    </rPh>
    <rPh sb="3" eb="5">
      <t>ケンサ</t>
    </rPh>
    <rPh sb="5" eb="7">
      <t>ヒキウケ</t>
    </rPh>
    <rPh sb="7" eb="8">
      <t>ゴ</t>
    </rPh>
    <rPh sb="10" eb="12">
      <t>バンゴウ</t>
    </rPh>
    <rPh sb="13" eb="15">
      <t>カクニン</t>
    </rPh>
    <rPh sb="15" eb="17">
      <t>バンゴウ</t>
    </rPh>
    <rPh sb="18" eb="19">
      <t>コト</t>
    </rPh>
    <rPh sb="21" eb="23">
      <t>バアイ</t>
    </rPh>
    <rPh sb="25" eb="27">
      <t>ヒキウケ</t>
    </rPh>
    <rPh sb="28" eb="31">
      <t>ネンガッピ</t>
    </rPh>
    <rPh sb="32" eb="34">
      <t>バンゴウ</t>
    </rPh>
    <phoneticPr fontId="4"/>
  </si>
  <si>
    <t>（６）</t>
    <phoneticPr fontId="4"/>
  </si>
  <si>
    <t>(記入がない場合は届出日と同日とみなす。)</t>
    <phoneticPr fontId="2"/>
  </si>
  <si>
    <t>：</t>
  </si>
  <si>
    <t>変更の期日　　</t>
  </si>
  <si>
    <t>変更の期日</t>
    <phoneticPr fontId="2"/>
  </si>
  <si>
    <t>（５）</t>
  </si>
  <si>
    <t>（４）</t>
  </si>
  <si>
    <t>　 　　</t>
    <phoneticPr fontId="4"/>
  </si>
  <si>
    <t>確認年月日・番号</t>
    <rPh sb="0" eb="2">
      <t>カクニン</t>
    </rPh>
    <phoneticPr fontId="4"/>
  </si>
  <si>
    <t>電話番号</t>
    <rPh sb="0" eb="2">
      <t>デンワ</t>
    </rPh>
    <rPh sb="2" eb="4">
      <t>バンゴウ</t>
    </rPh>
    <phoneticPr fontId="4"/>
  </si>
  <si>
    <t>郵便番号</t>
    <rPh sb="0" eb="4">
      <t>ユウビンバンゴウ</t>
    </rPh>
    <phoneticPr fontId="4"/>
  </si>
  <si>
    <t>住所</t>
  </si>
  <si>
    <t>フリガナ</t>
    <phoneticPr fontId="4"/>
  </si>
  <si>
    <t>変更後</t>
  </si>
  <si>
    <t>建築主等</t>
    <phoneticPr fontId="2"/>
  </si>
  <si>
    <t>変更前</t>
  </si>
  <si>
    <t>様</t>
  </si>
  <si>
    <t>株式会社　東日本住宅評価センター</t>
  </si>
  <si>
    <t>指定確認検査機関</t>
    <rPh sb="0" eb="2">
      <t>シテイ</t>
    </rPh>
    <rPh sb="2" eb="4">
      <t>カクニン</t>
    </rPh>
    <rPh sb="4" eb="6">
      <t>ケンサ</t>
    </rPh>
    <rPh sb="6" eb="8">
      <t>キカン</t>
    </rPh>
    <phoneticPr fontId="4"/>
  </si>
  <si>
    <t>　</t>
    <phoneticPr fontId="4"/>
  </si>
  <si>
    <t>　 下記のとおり建築主等＊を変更したいので、株式会社</t>
    <rPh sb="11" eb="12">
      <t>トウ</t>
    </rPh>
    <phoneticPr fontId="4"/>
  </si>
  <si>
    <t>住宅 評価センター</t>
    <phoneticPr fontId="4"/>
  </si>
  <si>
    <t>受付欄</t>
    <phoneticPr fontId="4"/>
  </si>
  <si>
    <t>株式会社東日本</t>
    <phoneticPr fontId="4"/>
  </si>
  <si>
    <t>※</t>
    <phoneticPr fontId="4"/>
  </si>
  <si>
    <t>建築主等変更届</t>
    <rPh sb="0" eb="2">
      <t>ケンチク</t>
    </rPh>
    <rPh sb="2" eb="3">
      <t>ヌシ</t>
    </rPh>
    <rPh sb="3" eb="4">
      <t>トウ</t>
    </rPh>
    <rPh sb="4" eb="7">
      <t>ヘンコウトドケ</t>
    </rPh>
    <phoneticPr fontId="4"/>
  </si>
  <si>
    <t>建築主変更届</t>
    <rPh sb="0" eb="2">
      <t>ケンチク</t>
    </rPh>
    <rPh sb="2" eb="3">
      <t>シュ</t>
    </rPh>
    <rPh sb="3" eb="5">
      <t>ヘンコウ</t>
    </rPh>
    <rPh sb="5" eb="6">
      <t>トド</t>
    </rPh>
    <phoneticPr fontId="4"/>
  </si>
  <si>
    <t>選任の期日</t>
    <rPh sb="0" eb="2">
      <t>センニン</t>
    </rPh>
    <rPh sb="3" eb="5">
      <t>キジツ</t>
    </rPh>
    <phoneticPr fontId="4"/>
  </si>
  <si>
    <t>建築物等の用途</t>
    <rPh sb="0" eb="2">
      <t>ケンチク</t>
    </rPh>
    <phoneticPr fontId="4"/>
  </si>
  <si>
    <t>敷地の地名地番</t>
    <phoneticPr fontId="4"/>
  </si>
  <si>
    <t>第東日本</t>
    <rPh sb="1" eb="2">
      <t>ヒガシ</t>
    </rPh>
    <rPh sb="2" eb="4">
      <t>ニホン</t>
    </rPh>
    <phoneticPr fontId="4"/>
  </si>
  <si>
    <t>確認年月日・引受番号</t>
    <rPh sb="6" eb="8">
      <t>ヒキウケ</t>
    </rPh>
    <phoneticPr fontId="4"/>
  </si>
  <si>
    <t>工事と照合する
設計図書</t>
    <rPh sb="0" eb="2">
      <t>コウジ</t>
    </rPh>
    <rPh sb="3" eb="5">
      <t>ショウゴウ</t>
    </rPh>
    <rPh sb="8" eb="10">
      <t>セッケイ</t>
    </rPh>
    <rPh sb="10" eb="12">
      <t>トショ</t>
    </rPh>
    <phoneticPr fontId="4"/>
  </si>
  <si>
    <t>）</t>
    <phoneticPr fontId="4"/>
  </si>
  <si>
    <t>（</t>
    <phoneticPr fontId="4"/>
  </si>
  <si>
    <t>電話</t>
    <rPh sb="0" eb="2">
      <t>デンワ</t>
    </rPh>
    <phoneticPr fontId="4"/>
  </si>
  <si>
    <t>　電話番号</t>
    <rPh sb="1" eb="3">
      <t>デンワ</t>
    </rPh>
    <rPh sb="3" eb="5">
      <t>バンゴウ</t>
    </rPh>
    <phoneticPr fontId="4"/>
  </si>
  <si>
    <t>　所在地</t>
    <rPh sb="1" eb="4">
      <t>ショザイチ</t>
    </rPh>
    <phoneticPr fontId="4"/>
  </si>
  <si>
    <t>　郵便番号</t>
    <rPh sb="1" eb="5">
      <t>ユウビンバンゴウ</t>
    </rPh>
    <phoneticPr fontId="4"/>
  </si>
  <si>
    <t>　名称</t>
    <phoneticPr fontId="4"/>
  </si>
  <si>
    <t>）登録</t>
  </si>
  <si>
    <t>建築士事務所の</t>
    <phoneticPr fontId="4"/>
  </si>
  <si>
    <t>氏　　名</t>
  </si>
  <si>
    <t>第</t>
    <phoneticPr fontId="4"/>
  </si>
  <si>
    <t>　（　　　　　　　）建築士　（　　　　　　）登録</t>
    <phoneticPr fontId="4"/>
  </si>
  <si>
    <t>資　　格</t>
  </si>
  <si>
    <t>工事監理者</t>
  </si>
  <si>
    <t>その他の工事監理者</t>
    <rPh sb="2" eb="3">
      <t>タ</t>
    </rPh>
    <rPh sb="4" eb="6">
      <t>コウジ</t>
    </rPh>
    <rPh sb="6" eb="8">
      <t>カンリ</t>
    </rPh>
    <rPh sb="8" eb="9">
      <t>シャ</t>
    </rPh>
    <phoneticPr fontId="4"/>
  </si>
  <si>
    <t>□</t>
    <phoneticPr fontId="4"/>
  </si>
  <si>
    <t>代表となる工事監理者</t>
    <rPh sb="0" eb="2">
      <t>ダイヒョウ</t>
    </rPh>
    <rPh sb="5" eb="7">
      <t>コウジ</t>
    </rPh>
    <rPh sb="7" eb="9">
      <t>カンリ</t>
    </rPh>
    <rPh sb="9" eb="10">
      <t>シャ</t>
    </rPh>
    <phoneticPr fontId="4"/>
  </si>
  <si>
    <t>工事監理者</t>
    <rPh sb="0" eb="2">
      <t>コウジ</t>
    </rPh>
    <rPh sb="2" eb="4">
      <t>カンリ</t>
    </rPh>
    <rPh sb="4" eb="5">
      <t>シャ</t>
    </rPh>
    <phoneticPr fontId="4"/>
  </si>
  <si>
    <t>選任</t>
    <phoneticPr fontId="4"/>
  </si>
  <si>
    <t>住宅評価センター</t>
    <phoneticPr fontId="4"/>
  </si>
  <si>
    <t>株式会社東日本</t>
    <phoneticPr fontId="4"/>
  </si>
  <si>
    <t>工　事　監　理　者　届</t>
  </si>
  <si>
    <t>工事監理者届</t>
    <rPh sb="0" eb="5">
      <t>コウジカンリシャ</t>
    </rPh>
    <rPh sb="5" eb="6">
      <t>トド</t>
    </rPh>
    <phoneticPr fontId="4"/>
  </si>
  <si>
    <t>建築物等の用途</t>
    <phoneticPr fontId="4"/>
  </si>
  <si>
    <t>）</t>
    <phoneticPr fontId="4"/>
  </si>
  <si>
    <t>　建設業の許可（</t>
    <rPh sb="1" eb="4">
      <t>ケンセツギョウ</t>
    </rPh>
    <rPh sb="5" eb="7">
      <t>キョカ</t>
    </rPh>
    <phoneticPr fontId="4"/>
  </si>
  <si>
    <t>営業所名</t>
    <rPh sb="0" eb="3">
      <t>エイギョウショ</t>
    </rPh>
    <rPh sb="3" eb="4">
      <t>メイ</t>
    </rPh>
    <phoneticPr fontId="4"/>
  </si>
  <si>
    <t>工事施工者</t>
  </si>
  <si>
    <t>選任</t>
    <phoneticPr fontId="4"/>
  </si>
  <si>
    <t>住宅評価センター</t>
    <phoneticPr fontId="4"/>
  </si>
  <si>
    <t>株式会社東日本</t>
    <phoneticPr fontId="4"/>
  </si>
  <si>
    <t>工　事　施　工　者　届</t>
  </si>
  <si>
    <t>工事施工者届</t>
    <rPh sb="0" eb="2">
      <t>コウジ</t>
    </rPh>
    <rPh sb="2" eb="5">
      <t>セコウシャ</t>
    </rPh>
    <rPh sb="5" eb="6">
      <t>トド</t>
    </rPh>
    <phoneticPr fontId="4"/>
  </si>
  <si>
    <t>＊</t>
    <phoneticPr fontId="4"/>
  </si>
  <si>
    <t>提出部数は２部とし、変更がある場合は建築計画概要書を添付してください。</t>
    <rPh sb="0" eb="2">
      <t>テイシュツ</t>
    </rPh>
    <rPh sb="2" eb="4">
      <t>ブスウ</t>
    </rPh>
    <rPh sb="6" eb="7">
      <t>ブ</t>
    </rPh>
    <rPh sb="10" eb="12">
      <t>ヘンコウ</t>
    </rPh>
    <rPh sb="15" eb="17">
      <t>バアイ</t>
    </rPh>
    <rPh sb="18" eb="20">
      <t>ケンチク</t>
    </rPh>
    <rPh sb="20" eb="22">
      <t>ケイカク</t>
    </rPh>
    <rPh sb="22" eb="24">
      <t>ガイヨウ</t>
    </rPh>
    <rPh sb="24" eb="25">
      <t>ショ</t>
    </rPh>
    <rPh sb="26" eb="28">
      <t>テンプ</t>
    </rPh>
    <phoneticPr fontId="4"/>
  </si>
  <si>
    <t>５、</t>
    <phoneticPr fontId="4"/>
  </si>
  <si>
    <t>４、</t>
  </si>
  <si>
    <t>上記の調整結果等は、備考欄に記入してください。</t>
  </si>
  <si>
    <t>その他関係行政庁と調整が必要であれば事前におこなってください。</t>
  </si>
  <si>
    <t>３、</t>
    <phoneticPr fontId="4"/>
  </si>
  <si>
    <t>新たに許認可を要することとなる場合は、許認可証の写しを添付してください。</t>
    <rPh sb="0" eb="1">
      <t>アラ</t>
    </rPh>
    <rPh sb="7" eb="8">
      <t>ヨウ</t>
    </rPh>
    <rPh sb="15" eb="17">
      <t>バアイ</t>
    </rPh>
    <rPh sb="22" eb="23">
      <t>ショウ</t>
    </rPh>
    <rPh sb="24" eb="25">
      <t>ウツ</t>
    </rPh>
    <rPh sb="27" eb="29">
      <t>テンプ</t>
    </rPh>
    <phoneticPr fontId="4"/>
  </si>
  <si>
    <t>２、</t>
    <phoneticPr fontId="4"/>
  </si>
  <si>
    <t>消防同意を受けた物件は、必要のある場合、事前に消防長等との調整を行ってください。</t>
    <rPh sb="12" eb="14">
      <t>ヒツヨウ</t>
    </rPh>
    <rPh sb="17" eb="19">
      <t>バアイ</t>
    </rPh>
    <rPh sb="25" eb="26">
      <t>チョウ</t>
    </rPh>
    <phoneticPr fontId="4"/>
  </si>
  <si>
    <t>１、</t>
    <phoneticPr fontId="4"/>
  </si>
  <si>
    <t>注）</t>
  </si>
  <si>
    <t>備考（識別番号又は検査引受番号が確認番号と異なる場合は、引受の年月日・番号）</t>
    <rPh sb="0" eb="2">
      <t>ビコウ</t>
    </rPh>
    <rPh sb="3" eb="5">
      <t>シキベツ</t>
    </rPh>
    <rPh sb="5" eb="7">
      <t>バンゴウ</t>
    </rPh>
    <rPh sb="7" eb="8">
      <t>マタ</t>
    </rPh>
    <rPh sb="9" eb="11">
      <t>ケンサ</t>
    </rPh>
    <rPh sb="11" eb="13">
      <t>ヒキウケ</t>
    </rPh>
    <rPh sb="13" eb="15">
      <t>バンゴウ</t>
    </rPh>
    <rPh sb="16" eb="18">
      <t>カクニン</t>
    </rPh>
    <rPh sb="18" eb="20">
      <t>バンゴウ</t>
    </rPh>
    <rPh sb="21" eb="22">
      <t>コト</t>
    </rPh>
    <rPh sb="24" eb="26">
      <t>バアイ</t>
    </rPh>
    <rPh sb="28" eb="30">
      <t>ヒキウケ</t>
    </rPh>
    <rPh sb="31" eb="34">
      <t>ネンガッピ</t>
    </rPh>
    <rPh sb="35" eb="37">
      <t>バンゴウ</t>
    </rPh>
    <phoneticPr fontId="4"/>
  </si>
  <si>
    <t>　（７）</t>
    <phoneticPr fontId="4"/>
  </si>
  <si>
    <t>添付図書のリスト</t>
    <rPh sb="0" eb="2">
      <t>テンプ</t>
    </rPh>
    <rPh sb="2" eb="3">
      <t>ト</t>
    </rPh>
    <rPh sb="3" eb="4">
      <t>ショ</t>
    </rPh>
    <phoneticPr fontId="4"/>
  </si>
  <si>
    <t>　（６）</t>
    <phoneticPr fontId="4"/>
  </si>
  <si>
    <t>追加説明の概要　（別添図面参照）</t>
    <rPh sb="0" eb="2">
      <t>ツイカ</t>
    </rPh>
    <rPh sb="2" eb="4">
      <t>セツメイ</t>
    </rPh>
    <phoneticPr fontId="4"/>
  </si>
  <si>
    <t>　（５）</t>
    <phoneticPr fontId="4"/>
  </si>
  <si>
    <t>　（４）</t>
    <phoneticPr fontId="4"/>
  </si>
  <si>
    <t>　（３）</t>
    <phoneticPr fontId="4"/>
  </si>
  <si>
    <t>建築主等氏名＊</t>
    <rPh sb="0" eb="2">
      <t>ケンチク</t>
    </rPh>
    <rPh sb="2" eb="3">
      <t>ヌシ</t>
    </rPh>
    <rPh sb="4" eb="6">
      <t>シメイ</t>
    </rPh>
    <phoneticPr fontId="4"/>
  </si>
  <si>
    <t>　（２）</t>
    <phoneticPr fontId="4"/>
  </si>
  <si>
    <t>記</t>
    <phoneticPr fontId="2"/>
  </si>
  <si>
    <t>工事監理者）</t>
    <rPh sb="0" eb="2">
      <t>コウジ</t>
    </rPh>
    <rPh sb="2" eb="4">
      <t>カンリ</t>
    </rPh>
    <rPh sb="4" eb="5">
      <t>シャ</t>
    </rPh>
    <phoneticPr fontId="4"/>
  </si>
  <si>
    <t>設計者（又は</t>
    <rPh sb="0" eb="3">
      <t>セッケイシャ</t>
    </rPh>
    <rPh sb="4" eb="5">
      <t>マタ</t>
    </rPh>
    <phoneticPr fontId="4"/>
  </si>
  <si>
    <t>指定確認検査機関
　株式会社東日本住宅評価センター 様</t>
    <phoneticPr fontId="4"/>
  </si>
  <si>
    <t>　建築基準法施行規則第４条の５の２に基づき、検査済証を交付できない旨の通知書で追加説明を求められましたので、株式会社東日本住宅評価センター確認検査業務規程第３５条の２の規定に基づき、別添を添えて提出します。</t>
    <rPh sb="1" eb="3">
      <t>ケンチク</t>
    </rPh>
    <rPh sb="3" eb="6">
      <t>キジュンホウ</t>
    </rPh>
    <rPh sb="6" eb="8">
      <t>セコウ</t>
    </rPh>
    <rPh sb="8" eb="10">
      <t>キソク</t>
    </rPh>
    <rPh sb="10" eb="11">
      <t>ダイ</t>
    </rPh>
    <rPh sb="12" eb="13">
      <t>ジョウ</t>
    </rPh>
    <phoneticPr fontId="4"/>
  </si>
  <si>
    <t>完了検査追加説明書</t>
    <rPh sb="0" eb="2">
      <t>カンリョウ</t>
    </rPh>
    <rPh sb="2" eb="4">
      <t>ケンサ</t>
    </rPh>
    <rPh sb="4" eb="6">
      <t>ツイカ</t>
    </rPh>
    <rPh sb="6" eb="8">
      <t>セツメイ</t>
    </rPh>
    <rPh sb="8" eb="9">
      <t>ショ</t>
    </rPh>
    <phoneticPr fontId="4"/>
  </si>
  <si>
    <t>様式Ｂ－１０</t>
    <phoneticPr fontId="4"/>
  </si>
  <si>
    <t>築造計画概要書　（第二面）</t>
    <rPh sb="0" eb="2">
      <t>チクゾウ</t>
    </rPh>
    <rPh sb="10" eb="11">
      <t>2</t>
    </rPh>
    <phoneticPr fontId="4"/>
  </si>
  <si>
    <t>[</t>
    <phoneticPr fontId="4"/>
  </si>
  <si>
    <t>[</t>
    <phoneticPr fontId="4"/>
  </si>
  <si>
    <t>(</t>
    <phoneticPr fontId="4"/>
  </si>
  <si>
    <t>)</t>
    <phoneticPr fontId="4"/>
  </si>
  <si>
    <t>(</t>
    <phoneticPr fontId="4"/>
  </si>
  <si>
    <t>[</t>
    <phoneticPr fontId="4"/>
  </si>
  <si>
    <t>）</t>
    <phoneticPr fontId="4"/>
  </si>
  <si>
    <t>）（</t>
    <phoneticPr fontId="4"/>
  </si>
  <si>
    <t>（</t>
    <phoneticPr fontId="4"/>
  </si>
  <si>
    <r>
      <t xml:space="preserve">[ﾎ． </t>
    </r>
    <r>
      <rPr>
        <sz val="9"/>
        <rFont val="ＭＳ Ｐゴシック"/>
        <family val="3"/>
        <charset val="128"/>
      </rPr>
      <t>工作物の数</t>
    </r>
    <r>
      <rPr>
        <sz val="10"/>
        <rFont val="ＭＳ Ｐゴシック"/>
        <family val="3"/>
        <charset val="128"/>
      </rPr>
      <t>]</t>
    </r>
    <rPh sb="4" eb="7">
      <t>コウサクブツ</t>
    </rPh>
    <rPh sb="8" eb="9">
      <t>カズ</t>
    </rPh>
    <phoneticPr fontId="4"/>
  </si>
  <si>
    <t>）（</t>
    <phoneticPr fontId="4"/>
  </si>
  <si>
    <t>（</t>
    <phoneticPr fontId="4"/>
  </si>
  <si>
    <t>□</t>
    <phoneticPr fontId="4"/>
  </si>
  <si>
    <t>□</t>
    <phoneticPr fontId="4"/>
  </si>
  <si>
    <t>□</t>
    <phoneticPr fontId="4"/>
  </si>
  <si>
    <t>ｍ</t>
    <phoneticPr fontId="4"/>
  </si>
  <si>
    <t>）</t>
    <phoneticPr fontId="4"/>
  </si>
  <si>
    <t>[</t>
    <phoneticPr fontId="4"/>
  </si>
  <si>
    <t>[ﾛ．　住居表示]</t>
    <phoneticPr fontId="4"/>
  </si>
  <si>
    <t>() 建築士  （）登録　第　 　号</t>
  </si>
  <si>
    <t>[</t>
    <phoneticPr fontId="4"/>
  </si>
  <si>
    <t>４．工事施工者　]</t>
    <rPh sb="2" eb="4">
      <t>コウジ</t>
    </rPh>
    <rPh sb="4" eb="7">
      <t>セコウシャ</t>
    </rPh>
    <phoneticPr fontId="4"/>
  </si>
  <si>
    <t>[</t>
    <phoneticPr fontId="4"/>
  </si>
  <si>
    <t>() 建築士事務所  （）知事登録　第　 　号</t>
  </si>
  <si>
    <t>[</t>
    <phoneticPr fontId="4"/>
  </si>
  <si>
    <t>築造計画概要書　　（第一面）</t>
    <rPh sb="0" eb="2">
      <t>チクゾウ</t>
    </rPh>
    <phoneticPr fontId="4"/>
  </si>
  <si>
    <t>　　</t>
    <phoneticPr fontId="4"/>
  </si>
  <si>
    <t>※受付欄</t>
    <phoneticPr fontId="4"/>
  </si>
  <si>
    <t>第十二号様式</t>
    <rPh sb="1" eb="3">
      <t>ジュウニ</t>
    </rPh>
    <phoneticPr fontId="4"/>
  </si>
  <si>
    <t>[</t>
    <phoneticPr fontId="4"/>
  </si>
  <si>
    <t>(</t>
    <phoneticPr fontId="4"/>
  </si>
  <si>
    <t>□</t>
    <phoneticPr fontId="4"/>
  </si>
  <si>
    <t>ｍ</t>
    <phoneticPr fontId="4"/>
  </si>
  <si>
    <t>[ﾛ．　住居表示]</t>
    <phoneticPr fontId="4"/>
  </si>
  <si>
    <t>４．　工事施工者　]</t>
    <rPh sb="3" eb="5">
      <t>コウジ</t>
    </rPh>
    <rPh sb="5" eb="8">
      <t>セコウシャ</t>
    </rPh>
    <phoneticPr fontId="4"/>
  </si>
  <si>
    <t>[ﾄ． 　作成した設計図書]</t>
    <rPh sb="5" eb="7">
      <t>サクセイ</t>
    </rPh>
    <rPh sb="9" eb="11">
      <t>セッケイ</t>
    </rPh>
    <rPh sb="11" eb="13">
      <t>トショ</t>
    </rPh>
    <phoneticPr fontId="4"/>
  </si>
  <si>
    <t>（３）</t>
    <phoneticPr fontId="4"/>
  </si>
  <si>
    <t>（２）</t>
    <phoneticPr fontId="4"/>
  </si>
  <si>
    <t>[</t>
    <phoneticPr fontId="4"/>
  </si>
  <si>
    <t>（１）</t>
    <phoneticPr fontId="4"/>
  </si>
  <si>
    <t>築造主ごとに住所が異なる場合に対応しておりません。</t>
    <rPh sb="0" eb="2">
      <t>チクゾウ</t>
    </rPh>
    <rPh sb="2" eb="3">
      <t>ヌシ</t>
    </rPh>
    <rPh sb="6" eb="8">
      <t>ジュウショ</t>
    </rPh>
    <rPh sb="9" eb="10">
      <t>コト</t>
    </rPh>
    <rPh sb="12" eb="14">
      <t>バアイ</t>
    </rPh>
    <rPh sb="15" eb="17">
      <t>タイオウ</t>
    </rPh>
    <phoneticPr fontId="4"/>
  </si>
  <si>
    <t>１．　他の築造主（3）　]</t>
    <rPh sb="3" eb="4">
      <t>ホカ</t>
    </rPh>
    <rPh sb="5" eb="7">
      <t>チクゾウ</t>
    </rPh>
    <rPh sb="7" eb="8">
      <t>ヌシ</t>
    </rPh>
    <phoneticPr fontId="4"/>
  </si>
  <si>
    <t>１．　他の築造主（2）　]</t>
    <rPh sb="3" eb="4">
      <t>ホカ</t>
    </rPh>
    <rPh sb="5" eb="7">
      <t>チクゾウ</t>
    </rPh>
    <rPh sb="7" eb="8">
      <t>ヌシ</t>
    </rPh>
    <phoneticPr fontId="4"/>
  </si>
  <si>
    <t>１．　他の築造主（１）　]</t>
    <rPh sb="3" eb="4">
      <t>ホカ</t>
    </rPh>
    <rPh sb="5" eb="7">
      <t>チクゾウ</t>
    </rPh>
    <rPh sb="7" eb="8">
      <t>ヌシ</t>
    </rPh>
    <phoneticPr fontId="4"/>
  </si>
  <si>
    <t>築造主等の概要</t>
    <rPh sb="0" eb="2">
      <t>チクゾウ</t>
    </rPh>
    <rPh sb="2" eb="3">
      <t>ヌシ</t>
    </rPh>
    <rPh sb="3" eb="4">
      <t>トウ</t>
    </rPh>
    <rPh sb="5" eb="7">
      <t>ガイヨウ</t>
    </rPh>
    <phoneticPr fontId="4"/>
  </si>
  <si>
    <t>築造計画概要書（別紙）</t>
    <rPh sb="0" eb="2">
      <t>チクゾウ</t>
    </rPh>
    <rPh sb="2" eb="4">
      <t>ケイカク</t>
    </rPh>
    <rPh sb="4" eb="7">
      <t>ガイヨウショ</t>
    </rPh>
    <rPh sb="8" eb="10">
      <t>ベッシ</t>
    </rPh>
    <phoneticPr fontId="4"/>
  </si>
  <si>
    <t>６欄及び９欄は、できるだけ具体的に書いてください。</t>
  </si>
  <si>
    <t>住居表示が定まつているときは、４欄の「ロ」に記入してください。</t>
  </si>
  <si>
    <t>受けようとする場合に記入してください。</t>
    <phoneticPr fontId="2"/>
  </si>
  <si>
    <t>４欄は建築物又は工作物（昇降機を除く。）について、５欄は昇降機又は建築設備について仮使用の認定を</t>
    <phoneticPr fontId="2"/>
  </si>
  <si>
    <t>３欄は、計画変更の確認を受けている場合は直前の計画変更の確認について記載してください。</t>
  </si>
  <si>
    <t>所在地は代理者の住所を書いてください。</t>
    <phoneticPr fontId="2"/>
  </si>
  <si>
    <t>２欄は、代理者が建築士事務所に属しているときは、その名称を書き、建築士事務所に属していないときは、</t>
    <phoneticPr fontId="2"/>
  </si>
  <si>
    <t>建築主、設置者又は築造主からの委任を受けて申請を行う者がいる場合においては、２欄に記入してください。</t>
  </si>
  <si>
    <t>別紙に他の建築主、設置者又は築造主についてそれぞれ必要な事項を記入して添えてください。</t>
    <phoneticPr fontId="2"/>
  </si>
  <si>
    <t>建築主、設置者又は築造主が２以上のときは、１欄は代表となる建築主、設置者又は築造主について記入し、</t>
    <phoneticPr fontId="2"/>
  </si>
  <si>
    <t>2.</t>
    <phoneticPr fontId="2"/>
  </si>
  <si>
    <t>「工作物（昇降機）」のチェックボックスに「レ」マークを入れてください。</t>
    <phoneticPr fontId="2"/>
  </si>
  <si>
    <t>建築基準法第８８条第１項に規定する工作物のうち同法施行令第１３８条第２項第１号に掲げるものにあつては、</t>
    <phoneticPr fontId="2"/>
  </si>
  <si>
    <t>「仮使用の認定を申請する建築物等」の欄は、該当するチェックボックスに「レ」マークを入れてください。</t>
    <phoneticPr fontId="2"/>
  </si>
  <si>
    <t>1.</t>
    <phoneticPr fontId="2"/>
  </si>
  <si>
    <t>（注意）</t>
  </si>
  <si>
    <t>日付、番号は別紙による</t>
    <phoneticPr fontId="2"/>
  </si>
  <si>
    <t>（注記）</t>
  </si>
  <si>
    <t>(27)</t>
    <phoneticPr fontId="2"/>
  </si>
  <si>
    <t>(26)</t>
    <phoneticPr fontId="2"/>
  </si>
  <si>
    <t>(25)</t>
    <phoneticPr fontId="2"/>
  </si>
  <si>
    <t>(24)</t>
    <phoneticPr fontId="2"/>
  </si>
  <si>
    <t>(23)</t>
    <phoneticPr fontId="2"/>
  </si>
  <si>
    <t>(22)</t>
    <phoneticPr fontId="2"/>
  </si>
  <si>
    <t>完了検査申請取下げ届</t>
    <rPh sb="4" eb="6">
      <t>シンセイ</t>
    </rPh>
    <rPh sb="6" eb="7">
      <t>ト</t>
    </rPh>
    <rPh sb="7" eb="8">
      <t>サ</t>
    </rPh>
    <rPh sb="9" eb="10">
      <t>トドケ</t>
    </rPh>
    <phoneticPr fontId="4"/>
  </si>
  <si>
    <t>(21)</t>
    <phoneticPr fontId="2"/>
  </si>
  <si>
    <t>(20)</t>
    <phoneticPr fontId="2"/>
  </si>
  <si>
    <t>(19)</t>
    <phoneticPr fontId="2"/>
  </si>
  <si>
    <t>確認申請取下げ届</t>
    <rPh sb="0" eb="2">
      <t>カクニン</t>
    </rPh>
    <rPh sb="4" eb="5">
      <t>ト</t>
    </rPh>
    <rPh sb="5" eb="6">
      <t>サ</t>
    </rPh>
    <rPh sb="7" eb="8">
      <t>トド</t>
    </rPh>
    <phoneticPr fontId="4"/>
  </si>
  <si>
    <t>(18)</t>
    <phoneticPr fontId="2"/>
  </si>
  <si>
    <t>(17)</t>
    <phoneticPr fontId="2"/>
  </si>
  <si>
    <t>（注記）</t>
    <phoneticPr fontId="2"/>
  </si>
  <si>
    <t>仮使用認定申請書</t>
    <rPh sb="0" eb="1">
      <t>カリ</t>
    </rPh>
    <rPh sb="1" eb="3">
      <t>シヨウ</t>
    </rPh>
    <rPh sb="3" eb="5">
      <t>ニンテイ</t>
    </rPh>
    <rPh sb="5" eb="8">
      <t>シンセイショ</t>
    </rPh>
    <phoneticPr fontId="2"/>
  </si>
  <si>
    <t>(16)</t>
    <phoneticPr fontId="2"/>
  </si>
  <si>
    <r>
      <t>築造計画概要書　</t>
    </r>
    <r>
      <rPr>
        <sz val="14"/>
        <color indexed="63"/>
        <rFont val="Meiryo UI"/>
        <family val="3"/>
        <charset val="128"/>
      </rPr>
      <t>（築造主連名バージョン）</t>
    </r>
    <rPh sb="0" eb="2">
      <t>チクゾウ</t>
    </rPh>
    <rPh sb="2" eb="4">
      <t>ケイカク</t>
    </rPh>
    <rPh sb="4" eb="7">
      <t>ガイヨウショ</t>
    </rPh>
    <rPh sb="9" eb="11">
      <t>チクゾウ</t>
    </rPh>
    <rPh sb="11" eb="12">
      <t>ヌシ</t>
    </rPh>
    <rPh sb="12" eb="14">
      <t>レンメイ</t>
    </rPh>
    <phoneticPr fontId="4"/>
  </si>
  <si>
    <t>東日本住宅評価センター　情報システム部情報システムグループ</t>
    <rPh sb="0" eb="1">
      <t>ヒガシ</t>
    </rPh>
    <rPh sb="1" eb="3">
      <t>ニホン</t>
    </rPh>
    <rPh sb="3" eb="5">
      <t>ジュウタク</t>
    </rPh>
    <rPh sb="5" eb="7">
      <t>ヒョウカ</t>
    </rPh>
    <rPh sb="12" eb="14">
      <t>ジョウホウ</t>
    </rPh>
    <rPh sb="18" eb="19">
      <t>ブ</t>
    </rPh>
    <rPh sb="19" eb="21">
      <t>ジョウホウ</t>
    </rPh>
    <phoneticPr fontId="4"/>
  </si>
  <si>
    <t>2017年</t>
    <rPh sb="4" eb="5">
      <t>ネン</t>
    </rPh>
    <phoneticPr fontId="2"/>
  </si>
  <si>
    <t>2016年11月1日別ファイルとなった帳票を元に戻しました。</t>
    <rPh sb="4" eb="5">
      <t>ネン</t>
    </rPh>
    <rPh sb="7" eb="8">
      <t>ガツ</t>
    </rPh>
    <rPh sb="9" eb="10">
      <t>ニチ</t>
    </rPh>
    <rPh sb="10" eb="11">
      <t>ベツ</t>
    </rPh>
    <rPh sb="19" eb="21">
      <t>チョウヒョウ</t>
    </rPh>
    <rPh sb="22" eb="23">
      <t>モト</t>
    </rPh>
    <rPh sb="24" eb="25">
      <t>モド</t>
    </rPh>
    <phoneticPr fontId="2"/>
  </si>
  <si>
    <t>戻る</t>
    <rPh sb="0" eb="1">
      <t>モド</t>
    </rPh>
    <phoneticPr fontId="4"/>
  </si>
  <si>
    <t>省エネ法確保計画の提出_区分</t>
    <rPh sb="0" eb="1">
      <t>ショウ</t>
    </rPh>
    <rPh sb="3" eb="4">
      <t>ホウ</t>
    </rPh>
    <rPh sb="4" eb="6">
      <t>カクホ</t>
    </rPh>
    <rPh sb="6" eb="8">
      <t>ケイカク</t>
    </rPh>
    <rPh sb="9" eb="11">
      <t>テイシュツ</t>
    </rPh>
    <rPh sb="12" eb="14">
      <t>クブン</t>
    </rPh>
    <phoneticPr fontId="2"/>
  </si>
  <si>
    <t>省エネ法確保計画の提出_不要理由</t>
    <rPh sb="0" eb="1">
      <t>ショウ</t>
    </rPh>
    <rPh sb="3" eb="4">
      <t>ホウ</t>
    </rPh>
    <rPh sb="4" eb="6">
      <t>カクホ</t>
    </rPh>
    <rPh sb="6" eb="8">
      <t>ケイカク</t>
    </rPh>
    <rPh sb="9" eb="11">
      <t>テイシュツ</t>
    </rPh>
    <rPh sb="12" eb="14">
      <t>フヨウ</t>
    </rPh>
    <rPh sb="14" eb="16">
      <t>リユウ</t>
    </rPh>
    <phoneticPr fontId="2"/>
  </si>
  <si>
    <t>省エネ法確保計画の提出_提出先会社名1</t>
    <rPh sb="0" eb="1">
      <t>ショウ</t>
    </rPh>
    <rPh sb="3" eb="4">
      <t>ホウ</t>
    </rPh>
    <rPh sb="4" eb="6">
      <t>カクホ</t>
    </rPh>
    <rPh sb="6" eb="8">
      <t>ケイカク</t>
    </rPh>
    <rPh sb="9" eb="11">
      <t>テイシュツ</t>
    </rPh>
    <rPh sb="12" eb="14">
      <t>テイシュツ</t>
    </rPh>
    <rPh sb="14" eb="15">
      <t>サキ</t>
    </rPh>
    <rPh sb="15" eb="18">
      <t>カイシャメイ</t>
    </rPh>
    <phoneticPr fontId="2"/>
  </si>
  <si>
    <t>省エネ法確保計画の提出_提出先会社名2</t>
    <rPh sb="0" eb="1">
      <t>ショウ</t>
    </rPh>
    <rPh sb="3" eb="4">
      <t>ホウ</t>
    </rPh>
    <rPh sb="4" eb="6">
      <t>カクホ</t>
    </rPh>
    <rPh sb="6" eb="8">
      <t>ケイカク</t>
    </rPh>
    <rPh sb="9" eb="11">
      <t>テイシュツ</t>
    </rPh>
    <rPh sb="12" eb="14">
      <t>テイシュツ</t>
    </rPh>
    <rPh sb="14" eb="15">
      <t>サキ</t>
    </rPh>
    <rPh sb="15" eb="18">
      <t>カイシャメイ</t>
    </rPh>
    <phoneticPr fontId="2"/>
  </si>
  <si>
    <t>8．建築物エネルギー消費性能確保計画の提出］</t>
    <rPh sb="2" eb="5">
      <t>ケンチクブツ</t>
    </rPh>
    <rPh sb="10" eb="12">
      <t>ショウヒ</t>
    </rPh>
    <rPh sb="12" eb="14">
      <t>セイノウ</t>
    </rPh>
    <rPh sb="14" eb="16">
      <t>カクホ</t>
    </rPh>
    <rPh sb="16" eb="18">
      <t>ケイカク</t>
    </rPh>
    <rPh sb="19" eb="21">
      <t>テイシュツ</t>
    </rPh>
    <phoneticPr fontId="4"/>
  </si>
  <si>
    <t>提出済</t>
    <rPh sb="0" eb="2">
      <t>テイシュツ</t>
    </rPh>
    <rPh sb="2" eb="3">
      <t>ズ</t>
    </rPh>
    <phoneticPr fontId="2"/>
  </si>
  <si>
    <t>未提出</t>
    <rPh sb="0" eb="3">
      <t>ミテイシュツ</t>
    </rPh>
    <phoneticPr fontId="2"/>
  </si>
  <si>
    <t>提出不要</t>
    <rPh sb="0" eb="2">
      <t>テイシュツ</t>
    </rPh>
    <rPh sb="2" eb="4">
      <t>フヨウ</t>
    </rPh>
    <phoneticPr fontId="2"/>
  </si>
  <si>
    <t>（</t>
    <phoneticPr fontId="2"/>
  </si>
  <si>
    <t>）</t>
    <phoneticPr fontId="2"/>
  </si>
  <si>
    <t>機関名：</t>
    <rPh sb="0" eb="2">
      <t>キカン</t>
    </rPh>
    <rPh sb="2" eb="3">
      <t>メイ</t>
    </rPh>
    <phoneticPr fontId="2"/>
  </si>
  <si>
    <t>所在地：</t>
    <rPh sb="0" eb="3">
      <t>ショザイチ</t>
    </rPh>
    <phoneticPr fontId="2"/>
  </si>
  <si>
    <t>８．建築物エネルギー消費性能確保計画の提出]</t>
    <rPh sb="2" eb="5">
      <t>ケンチクブツ</t>
    </rPh>
    <rPh sb="10" eb="12">
      <t>ショウヒ</t>
    </rPh>
    <rPh sb="12" eb="14">
      <t>セイノウ</t>
    </rPh>
    <rPh sb="14" eb="16">
      <t>カクホ</t>
    </rPh>
    <rPh sb="16" eb="18">
      <t>ケイカク</t>
    </rPh>
    <rPh sb="19" eb="21">
      <t>テイシュツ</t>
    </rPh>
    <phoneticPr fontId="2"/>
  </si>
  <si>
    <t>９．　備考　]</t>
    <rPh sb="3" eb="5">
      <t>ビコウ</t>
    </rPh>
    <phoneticPr fontId="4"/>
  </si>
  <si>
    <t>1．建築主　]</t>
    <rPh sb="2" eb="4">
      <t>ケンチク</t>
    </rPh>
    <rPh sb="4" eb="5">
      <t>ヌシ</t>
    </rPh>
    <phoneticPr fontId="4"/>
  </si>
  <si>
    <t>1．地名地番　]</t>
    <rPh sb="2" eb="4">
      <t>チメイ</t>
    </rPh>
    <rPh sb="4" eb="6">
      <t>チバン</t>
    </rPh>
    <phoneticPr fontId="4"/>
  </si>
  <si>
    <t>11．延べ面積　]</t>
    <rPh sb="3" eb="4">
      <t>ノ</t>
    </rPh>
    <rPh sb="5" eb="7">
      <t>メンセキ</t>
    </rPh>
    <phoneticPr fontId="4"/>
  </si>
  <si>
    <t>1．番号　]</t>
    <rPh sb="2" eb="4">
      <t>バンゴウ</t>
    </rPh>
    <phoneticPr fontId="4"/>
  </si>
  <si>
    <t>2．代理者]</t>
    <rPh sb="2" eb="4">
      <t>ダイリ</t>
    </rPh>
    <rPh sb="4" eb="5">
      <t>シャ</t>
    </rPh>
    <phoneticPr fontId="4"/>
  </si>
  <si>
    <t>2．住居表示　]</t>
    <rPh sb="2" eb="4">
      <t>ジュウキョ</t>
    </rPh>
    <rPh sb="4" eb="6">
      <t>ヒョウジ</t>
    </rPh>
    <phoneticPr fontId="4"/>
  </si>
  <si>
    <t>12．建築物の数　]</t>
    <rPh sb="3" eb="5">
      <t>ケンチク</t>
    </rPh>
    <rPh sb="5" eb="6">
      <t>ブツ</t>
    </rPh>
    <rPh sb="7" eb="8">
      <t>スウ</t>
    </rPh>
    <phoneticPr fontId="4"/>
  </si>
  <si>
    <t>2．用途　]　</t>
    <rPh sb="2" eb="4">
      <t>ヨウト</t>
    </rPh>
    <phoneticPr fontId="4"/>
  </si>
  <si>
    <t>3．設計者　]</t>
    <rPh sb="2" eb="5">
      <t>セッケイシャ</t>
    </rPh>
    <phoneticPr fontId="4"/>
  </si>
  <si>
    <t>3．都市計画区域及び準都市計画区域の内外の別等　]</t>
    <rPh sb="2" eb="4">
      <t>トシ</t>
    </rPh>
    <rPh sb="4" eb="6">
      <t>ケイカク</t>
    </rPh>
    <rPh sb="6" eb="8">
      <t>クイキ</t>
    </rPh>
    <rPh sb="8" eb="9">
      <t>オヨ</t>
    </rPh>
    <rPh sb="10" eb="11">
      <t>ジュン</t>
    </rPh>
    <rPh sb="11" eb="13">
      <t>トシ</t>
    </rPh>
    <rPh sb="13" eb="15">
      <t>ケイカク</t>
    </rPh>
    <rPh sb="15" eb="17">
      <t>クイキ</t>
    </rPh>
    <rPh sb="18" eb="20">
      <t>ナイガイ</t>
    </rPh>
    <rPh sb="21" eb="22">
      <t>ベツ</t>
    </rPh>
    <rPh sb="22" eb="23">
      <t>トウ</t>
    </rPh>
    <phoneticPr fontId="4"/>
  </si>
  <si>
    <t>13．建築物の高さ等　]</t>
    <rPh sb="3" eb="5">
      <t>ケンチク</t>
    </rPh>
    <rPh sb="5" eb="6">
      <t>ブツ</t>
    </rPh>
    <rPh sb="7" eb="8">
      <t>タカ</t>
    </rPh>
    <rPh sb="9" eb="10">
      <t>トウ</t>
    </rPh>
    <phoneticPr fontId="4"/>
  </si>
  <si>
    <t>3．工事種別　]</t>
    <rPh sb="2" eb="4">
      <t>コウジ</t>
    </rPh>
    <rPh sb="4" eb="6">
      <t>シュベツ</t>
    </rPh>
    <phoneticPr fontId="4"/>
  </si>
  <si>
    <t>4．建築設備の設計に関し意見を聴いた者　]（確認申請の場合に入力してください。）</t>
    <rPh sb="2" eb="4">
      <t>ケンチク</t>
    </rPh>
    <rPh sb="4" eb="6">
      <t>セツビ</t>
    </rPh>
    <rPh sb="7" eb="9">
      <t>セッケイ</t>
    </rPh>
    <rPh sb="10" eb="11">
      <t>カン</t>
    </rPh>
    <rPh sb="12" eb="14">
      <t>イケン</t>
    </rPh>
    <rPh sb="15" eb="16">
      <t>キ</t>
    </rPh>
    <rPh sb="18" eb="19">
      <t>モノ</t>
    </rPh>
    <rPh sb="22" eb="24">
      <t>カクニン</t>
    </rPh>
    <rPh sb="24" eb="26">
      <t>シンセイ</t>
    </rPh>
    <rPh sb="27" eb="29">
      <t>バアイ</t>
    </rPh>
    <rPh sb="30" eb="32">
      <t>ニュウリョク</t>
    </rPh>
    <phoneticPr fontId="4"/>
  </si>
  <si>
    <t>4．防火地域　]</t>
    <rPh sb="2" eb="4">
      <t>ボウカ</t>
    </rPh>
    <rPh sb="4" eb="6">
      <t>チイキ</t>
    </rPh>
    <phoneticPr fontId="4"/>
  </si>
  <si>
    <t>14．許可・認可等]</t>
    <rPh sb="3" eb="5">
      <t>キョカ</t>
    </rPh>
    <rPh sb="6" eb="8">
      <t>ニンカ</t>
    </rPh>
    <rPh sb="8" eb="9">
      <t>トウ</t>
    </rPh>
    <phoneticPr fontId="4"/>
  </si>
  <si>
    <t>4．構造　]</t>
    <rPh sb="2" eb="4">
      <t>コウゾウ</t>
    </rPh>
    <phoneticPr fontId="4"/>
  </si>
  <si>
    <t>5．工事監理者]</t>
    <rPh sb="2" eb="4">
      <t>コウジ</t>
    </rPh>
    <rPh sb="4" eb="6">
      <t>カンリ</t>
    </rPh>
    <rPh sb="6" eb="7">
      <t>セッケイシャ</t>
    </rPh>
    <phoneticPr fontId="4"/>
  </si>
  <si>
    <t>5．建築設備の工事監理に関し意見を聴いた者　]（中間検査、完了検査申請の場合に入力してください。）</t>
    <rPh sb="2" eb="4">
      <t>ケンチク</t>
    </rPh>
    <rPh sb="4" eb="6">
      <t>セツビ</t>
    </rPh>
    <rPh sb="7" eb="9">
      <t>コウジ</t>
    </rPh>
    <rPh sb="9" eb="11">
      <t>カンリ</t>
    </rPh>
    <rPh sb="12" eb="13">
      <t>カン</t>
    </rPh>
    <rPh sb="14" eb="16">
      <t>イケン</t>
    </rPh>
    <rPh sb="17" eb="18">
      <t>キ</t>
    </rPh>
    <rPh sb="20" eb="21">
      <t>モノ</t>
    </rPh>
    <rPh sb="24" eb="26">
      <t>チュウカン</t>
    </rPh>
    <rPh sb="26" eb="28">
      <t>ケンサ</t>
    </rPh>
    <rPh sb="29" eb="31">
      <t>カンリョウ</t>
    </rPh>
    <rPh sb="31" eb="33">
      <t>ケンサ</t>
    </rPh>
    <rPh sb="33" eb="35">
      <t>シンセイ</t>
    </rPh>
    <rPh sb="36" eb="38">
      <t>バアイ</t>
    </rPh>
    <rPh sb="39" eb="41">
      <t>ニュウリョク</t>
    </rPh>
    <phoneticPr fontId="4"/>
  </si>
  <si>
    <t>5．その他の区域、地域、地区又は街区]</t>
    <rPh sb="4" eb="5">
      <t>タ</t>
    </rPh>
    <rPh sb="6" eb="8">
      <t>クイキ</t>
    </rPh>
    <rPh sb="9" eb="11">
      <t>チイキ</t>
    </rPh>
    <rPh sb="12" eb="14">
      <t>チク</t>
    </rPh>
    <rPh sb="14" eb="15">
      <t>マタ</t>
    </rPh>
    <rPh sb="16" eb="18">
      <t>ガイク</t>
    </rPh>
    <phoneticPr fontId="4"/>
  </si>
  <si>
    <t>15．工事着手予定年月日　]</t>
    <rPh sb="3" eb="5">
      <t>コウジ</t>
    </rPh>
    <rPh sb="5" eb="7">
      <t>チャクシュ</t>
    </rPh>
    <rPh sb="7" eb="9">
      <t>ヨテイ</t>
    </rPh>
    <rPh sb="9" eb="12">
      <t>ネンガッピ</t>
    </rPh>
    <phoneticPr fontId="4"/>
  </si>
  <si>
    <t>6．工事施工者　]</t>
    <rPh sb="2" eb="4">
      <t>コウジ</t>
    </rPh>
    <rPh sb="4" eb="6">
      <t>セコウ</t>
    </rPh>
    <rPh sb="6" eb="7">
      <t>セッケイシャ</t>
    </rPh>
    <phoneticPr fontId="4"/>
  </si>
  <si>
    <t>6．道路　]</t>
    <rPh sb="2" eb="4">
      <t>ドウロ</t>
    </rPh>
    <phoneticPr fontId="4"/>
  </si>
  <si>
    <t>16．工事完了予定年月日　]</t>
    <rPh sb="3" eb="5">
      <t>コウジ</t>
    </rPh>
    <rPh sb="5" eb="7">
      <t>カンリョウ</t>
    </rPh>
    <rPh sb="7" eb="9">
      <t>ヨテイ</t>
    </rPh>
    <rPh sb="9" eb="12">
      <t>ネンガッピ</t>
    </rPh>
    <phoneticPr fontId="4"/>
  </si>
  <si>
    <t>7．構造計算適合性判定の申請]</t>
    <rPh sb="2" eb="4">
      <t>コウゾウ</t>
    </rPh>
    <rPh sb="4" eb="6">
      <t>ケイサン</t>
    </rPh>
    <rPh sb="6" eb="9">
      <t>テキゴウセイ</t>
    </rPh>
    <rPh sb="9" eb="11">
      <t>ハンテイ</t>
    </rPh>
    <rPh sb="12" eb="14">
      <t>シンセイ</t>
    </rPh>
    <phoneticPr fontId="4"/>
  </si>
  <si>
    <t>7．敷地面積　]</t>
    <rPh sb="2" eb="4">
      <t>シキチ</t>
    </rPh>
    <rPh sb="4" eb="6">
      <t>メンセキ</t>
    </rPh>
    <phoneticPr fontId="4"/>
  </si>
  <si>
    <t>17．特定工程終了予定年月日　]</t>
    <rPh sb="3" eb="5">
      <t>トクテイ</t>
    </rPh>
    <rPh sb="5" eb="7">
      <t>コウテイ</t>
    </rPh>
    <rPh sb="7" eb="9">
      <t>シュウリョウ</t>
    </rPh>
    <rPh sb="9" eb="11">
      <t>ヨテイ</t>
    </rPh>
    <rPh sb="11" eb="14">
      <t>ネンガッピ</t>
    </rPh>
    <phoneticPr fontId="4"/>
  </si>
  <si>
    <t>8．主要用途　]</t>
    <rPh sb="2" eb="4">
      <t>シュヨウ</t>
    </rPh>
    <rPh sb="4" eb="6">
      <t>ヨウト</t>
    </rPh>
    <phoneticPr fontId="4"/>
  </si>
  <si>
    <t>18．その他必要な事項　]</t>
    <rPh sb="5" eb="6">
      <t>タ</t>
    </rPh>
    <rPh sb="6" eb="8">
      <t>ヒツヨウ</t>
    </rPh>
    <rPh sb="9" eb="11">
      <t>ジコウ</t>
    </rPh>
    <phoneticPr fontId="4"/>
  </si>
  <si>
    <t>9．備考　]</t>
    <rPh sb="2" eb="4">
      <t>ビコウ</t>
    </rPh>
    <phoneticPr fontId="4"/>
  </si>
  <si>
    <t>9．工事種別　]</t>
    <rPh sb="2" eb="4">
      <t>コウジ</t>
    </rPh>
    <rPh sb="4" eb="6">
      <t>シュベツ</t>
    </rPh>
    <phoneticPr fontId="4"/>
  </si>
  <si>
    <t>19．備考　]</t>
    <rPh sb="3" eb="5">
      <t>ビコウ</t>
    </rPh>
    <phoneticPr fontId="4"/>
  </si>
  <si>
    <t>10．建築面積　]</t>
    <rPh sb="3" eb="5">
      <t>ケンチク</t>
    </rPh>
    <rPh sb="5" eb="7">
      <t>メンセキ</t>
    </rPh>
    <phoneticPr fontId="4"/>
  </si>
  <si>
    <t>【ｲ．氏名のフリガナ】</t>
  </si>
  <si>
    <t>【ﾛ．氏名】</t>
  </si>
  <si>
    <t>【ﾊ．郵便番号】</t>
  </si>
  <si>
    <t>【ﾆ．住所】</t>
  </si>
  <si>
    <t>【ﾎ．電話番号】</t>
  </si>
  <si>
    <t>【ｲ．資格】</t>
  </si>
  <si>
    <t>【ﾊ．建築士事務所名】</t>
  </si>
  <si>
    <t>【ﾆ．郵便番号】</t>
  </si>
  <si>
    <t>【ﾎ．所在地】</t>
  </si>
  <si>
    <t>【ﾍ．電話番号】</t>
  </si>
  <si>
    <t>【ト．作成又は確認した設計図書】</t>
    <rPh sb="3" eb="5">
      <t>サクセイ</t>
    </rPh>
    <rPh sb="11" eb="13">
      <t>セッケイ</t>
    </rPh>
    <rPh sb="13" eb="15">
      <t>トショ</t>
    </rPh>
    <phoneticPr fontId="4"/>
  </si>
  <si>
    <t>【ト．作成又は確認した設計図書】</t>
    <rPh sb="3" eb="5">
      <t>サクセイ</t>
    </rPh>
    <rPh sb="5" eb="6">
      <t>マタ</t>
    </rPh>
    <rPh sb="7" eb="9">
      <t>カクニン</t>
    </rPh>
    <rPh sb="11" eb="13">
      <t>セッケイ</t>
    </rPh>
    <rPh sb="13" eb="15">
      <t>トショ</t>
    </rPh>
    <phoneticPr fontId="4"/>
  </si>
  <si>
    <t>【ﾛ．勤務先】</t>
  </si>
  <si>
    <t>【ﾆ．所在地】</t>
  </si>
  <si>
    <t>【ﾍ．登録番号】</t>
    <rPh sb="3" eb="5">
      <t>トウロク</t>
    </rPh>
    <rPh sb="5" eb="7">
      <t>バンゴウ</t>
    </rPh>
    <phoneticPr fontId="4"/>
  </si>
  <si>
    <t>【ﾄ．意見を聴いた設計図書】</t>
    <rPh sb="3" eb="5">
      <t>イケン</t>
    </rPh>
    <rPh sb="6" eb="7">
      <t>キ</t>
    </rPh>
    <rPh sb="9" eb="11">
      <t>セッケイ</t>
    </rPh>
    <rPh sb="11" eb="13">
      <t>トショ</t>
    </rPh>
    <phoneticPr fontId="4"/>
  </si>
  <si>
    <t>【ト．工事と照合する（した）設計図書】</t>
    <rPh sb="3" eb="5">
      <t>コウジ</t>
    </rPh>
    <rPh sb="6" eb="8">
      <t>ショウゴウ</t>
    </rPh>
    <rPh sb="14" eb="16">
      <t>セッケイ</t>
    </rPh>
    <rPh sb="16" eb="18">
      <t>トショ</t>
    </rPh>
    <phoneticPr fontId="4"/>
  </si>
  <si>
    <t>【ﾛ．営業所名】</t>
    <rPh sb="3" eb="6">
      <t>エイギョウショ</t>
    </rPh>
    <rPh sb="6" eb="7">
      <t>メイ</t>
    </rPh>
    <phoneticPr fontId="4"/>
  </si>
  <si>
    <t>【ｲ．幅員】</t>
  </si>
  <si>
    <t>【ﾛ．敷地と接している部分の長さ】</t>
  </si>
  <si>
    <t>【ｲ．敷地面積】</t>
  </si>
  <si>
    <t>【ﾛ．用途地域】</t>
  </si>
  <si>
    <t>【ﾊ．建築基準法第52条第1項及び第2項の規定による建築物の容積率】</t>
  </si>
  <si>
    <t>【ﾆ．建築基準法第53条第1項の規定による建築物の建蔽率】</t>
    <rPh sb="25" eb="27">
      <t>ケンペイ</t>
    </rPh>
    <rPh sb="27" eb="28">
      <t>リツ</t>
    </rPh>
    <phoneticPr fontId="4"/>
  </si>
  <si>
    <t>【ﾎ．敷地面積の合計】</t>
  </si>
  <si>
    <t>【ﾍ．敷地に建築可能な延べ面積を敷地面積で除した数値】</t>
  </si>
  <si>
    <t>【ﾄ．敷地に建築可能な建築面積を敷地面積で除した数値】　</t>
  </si>
  <si>
    <t>【ﾁ．備考】</t>
  </si>
  <si>
    <t>【ｲ．申請に係る建築物の数】</t>
  </si>
  <si>
    <t>【ﾛ．同一敷地内の他の建築物の数】</t>
  </si>
  <si>
    <t>【ｲ．最高の高さ】</t>
  </si>
  <si>
    <t>【ﾛ．階数】</t>
  </si>
  <si>
    <t>【ﾊ．構造】</t>
  </si>
  <si>
    <t>【ニ．建築基準法第56条7項の規定による特例の適用の有無】</t>
  </si>
  <si>
    <t>【ホ．適用があるときは、特例の区分】</t>
  </si>
  <si>
    <t>【ｲ．地階を除く階数】</t>
  </si>
  <si>
    <t>【ﾛ．地階の階数】</t>
  </si>
  <si>
    <t>【ﾊ．昇降機塔等の階の数】</t>
  </si>
  <si>
    <t>【ﾆ．地階の倉庫等の階の数】</t>
  </si>
  <si>
    <t>【ﾛ．最高の軒の高さ】</t>
  </si>
  <si>
    <t>【ｲ．建築基準法第6条の3第1項ただし書又は法第18条第4項ただし書の規定による審査の特例の適用の有無】</t>
    <rPh sb="19" eb="20">
      <t>ガ</t>
    </rPh>
    <rPh sb="20" eb="21">
      <t>マタ</t>
    </rPh>
    <rPh sb="22" eb="23">
      <t>ホウ</t>
    </rPh>
    <rPh sb="23" eb="24">
      <t>ダイ</t>
    </rPh>
    <rPh sb="26" eb="27">
      <t>ジョウ</t>
    </rPh>
    <rPh sb="27" eb="28">
      <t>ダイ</t>
    </rPh>
    <rPh sb="29" eb="30">
      <t>コウ</t>
    </rPh>
    <rPh sb="33" eb="34">
      <t>ガ</t>
    </rPh>
    <rPh sb="35" eb="37">
      <t>キテイ</t>
    </rPh>
    <rPh sb="40" eb="42">
      <t>シンサ</t>
    </rPh>
    <rPh sb="43" eb="45">
      <t>トクレイ</t>
    </rPh>
    <phoneticPr fontId="2"/>
  </si>
  <si>
    <t>【ﾛ．建築基準法第6条の4第1項の規定による確認の特例の適用の有無】</t>
    <rPh sb="3" eb="5">
      <t>ケンチク</t>
    </rPh>
    <rPh sb="5" eb="8">
      <t>キジュンホウ</t>
    </rPh>
    <rPh sb="8" eb="9">
      <t>ダイ</t>
    </rPh>
    <rPh sb="10" eb="11">
      <t>ジョウ</t>
    </rPh>
    <rPh sb="13" eb="14">
      <t>ダイ</t>
    </rPh>
    <rPh sb="15" eb="16">
      <t>コウ</t>
    </rPh>
    <rPh sb="17" eb="19">
      <t>キテイ</t>
    </rPh>
    <rPh sb="22" eb="24">
      <t>カクニン</t>
    </rPh>
    <rPh sb="25" eb="27">
      <t>トクレイ</t>
    </rPh>
    <rPh sb="28" eb="30">
      <t>テキヨウ</t>
    </rPh>
    <rPh sb="31" eb="33">
      <t>ウム</t>
    </rPh>
    <phoneticPr fontId="4"/>
  </si>
  <si>
    <t>【ﾊ．建築基準法施行令第10条各号に掲げる建築物の区分】</t>
  </si>
  <si>
    <t>【ﾆ．認定型式の認定番号】</t>
    <rPh sb="8" eb="10">
      <t>ニンテイ</t>
    </rPh>
    <rPh sb="10" eb="12">
      <t>バンゴウ</t>
    </rPh>
    <phoneticPr fontId="4"/>
  </si>
  <si>
    <t>【ﾎ．適合する一連の規定の区分】</t>
    <rPh sb="3" eb="5">
      <t>テキゴウ</t>
    </rPh>
    <rPh sb="7" eb="9">
      <t>イチレン</t>
    </rPh>
    <rPh sb="10" eb="12">
      <t>キテイ</t>
    </rPh>
    <rPh sb="13" eb="15">
      <t>クブン</t>
    </rPh>
    <phoneticPr fontId="2"/>
  </si>
  <si>
    <t>【ﾍ．認定型式部材等認証番号】</t>
    <rPh sb="10" eb="12">
      <t>ニンショウ</t>
    </rPh>
    <phoneticPr fontId="2"/>
  </si>
  <si>
    <t>【1．番　号】</t>
  </si>
  <si>
    <t>【2．階】</t>
  </si>
  <si>
    <t>【3．柱の小径】</t>
  </si>
  <si>
    <t>【4．横架材間の垂直距離】</t>
  </si>
  <si>
    <t>【5．階の高さ】</t>
  </si>
  <si>
    <t>【6．天井】　　　　　【ｲ．居室の天井の高さ】</t>
    <rPh sb="3" eb="5">
      <t>テンジョウ</t>
    </rPh>
    <phoneticPr fontId="4"/>
  </si>
  <si>
    <t>　　　　　　　　　　 【ﾛ．建築基準法施行令第39条第3項に規定する特定天井】</t>
  </si>
  <si>
    <t>【7．用途別床面積】</t>
  </si>
  <si>
    <t>【8．その他必要な事項】</t>
  </si>
  <si>
    <t>【9．備　考】</t>
  </si>
  <si>
    <t>1．</t>
  </si>
  <si>
    <t>2．</t>
  </si>
  <si>
    <t>3．</t>
  </si>
  <si>
    <t>4．</t>
  </si>
  <si>
    <t>5．</t>
  </si>
  <si>
    <t>6．</t>
  </si>
  <si>
    <t>7．</t>
  </si>
  <si>
    <t>8．</t>
  </si>
  <si>
    <t>11)</t>
    <phoneticPr fontId="2"/>
  </si>
  <si>
    <t>建築物の名称又は工事名が定まっているときは、９欄に記入してください。</t>
    <phoneticPr fontId="2"/>
  </si>
  <si>
    <t>４月１日改訂に伴う項目追加</t>
    <rPh sb="1" eb="2">
      <t>ガツ</t>
    </rPh>
    <rPh sb="3" eb="4">
      <t>ニチ</t>
    </rPh>
    <rPh sb="4" eb="6">
      <t>カイテイ</t>
    </rPh>
    <rPh sb="7" eb="8">
      <t>トモナ</t>
    </rPh>
    <rPh sb="9" eb="11">
      <t>コウモク</t>
    </rPh>
    <rPh sb="11" eb="13">
      <t>ツイカ</t>
    </rPh>
    <phoneticPr fontId="2"/>
  </si>
  <si>
    <t>確認申請書（第二号様式）第二面【8.】の追加</t>
    <rPh sb="0" eb="2">
      <t>カクニン</t>
    </rPh>
    <rPh sb="2" eb="5">
      <t>シンセイショ</t>
    </rPh>
    <rPh sb="6" eb="7">
      <t>ダイ</t>
    </rPh>
    <rPh sb="7" eb="9">
      <t>２ゴウ</t>
    </rPh>
    <rPh sb="9" eb="11">
      <t>ヨウシキ</t>
    </rPh>
    <rPh sb="12" eb="13">
      <t>ダイ</t>
    </rPh>
    <rPh sb="13" eb="15">
      <t>２メン</t>
    </rPh>
    <rPh sb="20" eb="22">
      <t>ツイカ</t>
    </rPh>
    <phoneticPr fontId="2"/>
  </si>
  <si>
    <t>省エネ法確保計画の提出_提出先所在地1</t>
    <rPh sb="0" eb="1">
      <t>ショウ</t>
    </rPh>
    <rPh sb="3" eb="4">
      <t>ホウ</t>
    </rPh>
    <rPh sb="4" eb="6">
      <t>カクホ</t>
    </rPh>
    <rPh sb="6" eb="8">
      <t>ケイカク</t>
    </rPh>
    <rPh sb="9" eb="11">
      <t>テイシュツ</t>
    </rPh>
    <rPh sb="12" eb="14">
      <t>テイシュツ</t>
    </rPh>
    <rPh sb="14" eb="15">
      <t>サキ</t>
    </rPh>
    <rPh sb="15" eb="18">
      <t>ショザイチ</t>
    </rPh>
    <phoneticPr fontId="2"/>
  </si>
  <si>
    <t>省エネ法確保計画の提出_提出先所在地2</t>
    <rPh sb="0" eb="1">
      <t>ショウ</t>
    </rPh>
    <rPh sb="3" eb="4">
      <t>ホウ</t>
    </rPh>
    <rPh sb="4" eb="6">
      <t>カクホ</t>
    </rPh>
    <rPh sb="6" eb="8">
      <t>ケイカク</t>
    </rPh>
    <rPh sb="9" eb="11">
      <t>テイシュツ</t>
    </rPh>
    <rPh sb="12" eb="14">
      <t>テイシュツ</t>
    </rPh>
    <rPh sb="14" eb="15">
      <t>サキ</t>
    </rPh>
    <rPh sb="15" eb="18">
      <t>ショザイチ</t>
    </rPh>
    <phoneticPr fontId="2"/>
  </si>
  <si>
    <t>＊</t>
    <phoneticPr fontId="4"/>
  </si>
  <si>
    <t>建築主等には、設置者及び築造主を含みます。</t>
    <phoneticPr fontId="2"/>
  </si>
  <si>
    <t>提出済</t>
    <rPh sb="0" eb="2">
      <t>テイシュツ</t>
    </rPh>
    <rPh sb="2" eb="3">
      <t>ズミ</t>
    </rPh>
    <phoneticPr fontId="2"/>
  </si>
  <si>
    <t>未提出</t>
    <rPh sb="0" eb="1">
      <t>ミ</t>
    </rPh>
    <rPh sb="1" eb="3">
      <t>テイシュツ</t>
    </rPh>
    <phoneticPr fontId="2"/>
  </si>
  <si>
    <t>大阪府知事</t>
    <rPh sb="0" eb="2">
      <t>オオサカ</t>
    </rPh>
    <rPh sb="2" eb="5">
      <t>フチジ</t>
    </rPh>
    <phoneticPr fontId="2"/>
  </si>
  <si>
    <t>様式C-06</t>
    <phoneticPr fontId="4"/>
  </si>
  <si>
    <t>（７）</t>
    <phoneticPr fontId="2"/>
  </si>
  <si>
    <t>確認済証交付後確認済証（原本）添付の有無</t>
    <phoneticPr fontId="2"/>
  </si>
  <si>
    <t>□</t>
    <phoneticPr fontId="2"/>
  </si>
  <si>
    <t>有</t>
    <rPh sb="0" eb="1">
      <t>アリ</t>
    </rPh>
    <phoneticPr fontId="2"/>
  </si>
  <si>
    <t>□</t>
    <phoneticPr fontId="2"/>
  </si>
  <si>
    <t>無</t>
    <rPh sb="0" eb="1">
      <t>ナシ</t>
    </rPh>
    <phoneticPr fontId="2"/>
  </si>
  <si>
    <t>確認済証等交付後の日付の建築主等の変更で、（６）にチェックのない場合は、無とみなします。</t>
    <phoneticPr fontId="2"/>
  </si>
  <si>
    <t>様式C-07</t>
    <rPh sb="0" eb="2">
      <t>ヨウシキ</t>
    </rPh>
    <phoneticPr fontId="4"/>
  </si>
  <si>
    <t>様式C-08</t>
    <rPh sb="0" eb="2">
      <t>ヨウシキ</t>
    </rPh>
    <phoneticPr fontId="4"/>
  </si>
  <si>
    <t>建築主等変更届、工事監理者届、工事施工者届の様式番号が変更になりました。</t>
    <rPh sb="0" eb="2">
      <t>ケンチク</t>
    </rPh>
    <rPh sb="2" eb="3">
      <t>ヌシ</t>
    </rPh>
    <rPh sb="3" eb="4">
      <t>トウ</t>
    </rPh>
    <rPh sb="4" eb="6">
      <t>ヘンコウ</t>
    </rPh>
    <rPh sb="6" eb="7">
      <t>トドケ</t>
    </rPh>
    <rPh sb="8" eb="10">
      <t>コウジ</t>
    </rPh>
    <rPh sb="10" eb="13">
      <t>カンリシャ</t>
    </rPh>
    <rPh sb="13" eb="14">
      <t>トドケ</t>
    </rPh>
    <rPh sb="15" eb="17">
      <t>コウジ</t>
    </rPh>
    <rPh sb="17" eb="19">
      <t>セコウ</t>
    </rPh>
    <rPh sb="19" eb="20">
      <t>シャ</t>
    </rPh>
    <rPh sb="20" eb="21">
      <t>トドケ</t>
    </rPh>
    <rPh sb="22" eb="24">
      <t>ヨウシキ</t>
    </rPh>
    <rPh sb="24" eb="26">
      <t>バンゴウ</t>
    </rPh>
    <rPh sb="27" eb="29">
      <t>ヘンコウ</t>
    </rPh>
    <phoneticPr fontId="2"/>
  </si>
  <si>
    <t>群馬支店</t>
    <rPh sb="0" eb="2">
      <t>グンマ</t>
    </rPh>
    <rPh sb="2" eb="4">
      <t>シテン</t>
    </rPh>
    <phoneticPr fontId="4"/>
  </si>
  <si>
    <t>　 下記の申請は、都合により取下げたいので、株式会社東日本住宅評価センター確認検査業務規程第４４条第１項の規定により届け出ます。</t>
    <rPh sb="45" eb="46">
      <t>ダイ</t>
    </rPh>
    <rPh sb="48" eb="49">
      <t>ジョウ</t>
    </rPh>
    <rPh sb="49" eb="50">
      <t>ダイ</t>
    </rPh>
    <rPh sb="51" eb="52">
      <t>コウ</t>
    </rPh>
    <rPh sb="53" eb="55">
      <t>キテイ</t>
    </rPh>
    <phoneticPr fontId="4"/>
  </si>
  <si>
    <t>建築物の用途</t>
    <phoneticPr fontId="2"/>
  </si>
  <si>
    <t>2018年</t>
    <rPh sb="4" eb="5">
      <t>ネン</t>
    </rPh>
    <phoneticPr fontId="2"/>
  </si>
  <si>
    <t>仮使用認定取下げ届を更新しました。</t>
    <rPh sb="0" eb="1">
      <t>カリ</t>
    </rPh>
    <rPh sb="1" eb="3">
      <t>シヨウ</t>
    </rPh>
    <rPh sb="3" eb="5">
      <t>ニンテイ</t>
    </rPh>
    <rPh sb="5" eb="7">
      <t>トリサ</t>
    </rPh>
    <rPh sb="8" eb="9">
      <t>トドケ</t>
    </rPh>
    <rPh sb="10" eb="12">
      <t>コウシン</t>
    </rPh>
    <phoneticPr fontId="2"/>
  </si>
  <si>
    <t>特-29</t>
    <phoneticPr fontId="4"/>
  </si>
  <si>
    <t>特-30</t>
    <phoneticPr fontId="2"/>
  </si>
  <si>
    <t>般-29</t>
    <phoneticPr fontId="2"/>
  </si>
  <si>
    <t>般-30</t>
    <phoneticPr fontId="4"/>
  </si>
  <si>
    <t>延べ面積宅配ボックス申請部分</t>
    <rPh sb="0" eb="1">
      <t>ノ</t>
    </rPh>
    <rPh sb="2" eb="4">
      <t>メンセキ</t>
    </rPh>
    <rPh sb="4" eb="6">
      <t>タクハイ</t>
    </rPh>
    <rPh sb="10" eb="12">
      <t>シンセイ</t>
    </rPh>
    <rPh sb="12" eb="14">
      <t>ブブン</t>
    </rPh>
    <phoneticPr fontId="2"/>
  </si>
  <si>
    <t>延べ面積宅配ボックス申請以外</t>
    <rPh sb="0" eb="1">
      <t>ノ</t>
    </rPh>
    <rPh sb="2" eb="4">
      <t>メンセキ</t>
    </rPh>
    <rPh sb="4" eb="6">
      <t>タクハイ</t>
    </rPh>
    <rPh sb="10" eb="12">
      <t>シンセイ</t>
    </rPh>
    <rPh sb="12" eb="14">
      <t>イガイ</t>
    </rPh>
    <phoneticPr fontId="2"/>
  </si>
  <si>
    <t>延べ面積宅配ボックス申請合計</t>
    <rPh sb="0" eb="1">
      <t>ノ</t>
    </rPh>
    <rPh sb="2" eb="4">
      <t>メンセキ</t>
    </rPh>
    <rPh sb="4" eb="6">
      <t>タクハイ</t>
    </rPh>
    <rPh sb="10" eb="12">
      <t>シンセイ</t>
    </rPh>
    <rPh sb="12" eb="14">
      <t>ゴウケイ</t>
    </rPh>
    <phoneticPr fontId="2"/>
  </si>
  <si>
    <t>[ｶ．</t>
    <phoneticPr fontId="4"/>
  </si>
  <si>
    <t>宅配ボックスの設置部分]</t>
    <rPh sb="0" eb="2">
      <t>タクハイ</t>
    </rPh>
    <rPh sb="7" eb="9">
      <t>セッチ</t>
    </rPh>
    <rPh sb="9" eb="11">
      <t>ブブン</t>
    </rPh>
    <phoneticPr fontId="4"/>
  </si>
  <si>
    <t>　第　東日本
　　　　　　　　　　　　　　　　　　号</t>
    <rPh sb="1" eb="2">
      <t>ダイ</t>
    </rPh>
    <rPh sb="3" eb="4">
      <t>ヒガシ</t>
    </rPh>
    <rPh sb="4" eb="6">
      <t>ニホン</t>
    </rPh>
    <rPh sb="25" eb="26">
      <t>ゴウ</t>
    </rPh>
    <phoneticPr fontId="4"/>
  </si>
  <si>
    <t>　第　東日本
　　　　　　　　　　　　　　　　　　号</t>
    <rPh sb="1" eb="2">
      <t>ダイ</t>
    </rPh>
    <rPh sb="3" eb="4">
      <t>ヒガシ</t>
    </rPh>
    <rPh sb="4" eb="6">
      <t>ニホン</t>
    </rPh>
    <rPh sb="26" eb="27">
      <t>ゴウ</t>
    </rPh>
    <phoneticPr fontId="4"/>
  </si>
  <si>
    <t>08630</t>
    <phoneticPr fontId="2"/>
  </si>
  <si>
    <t>農産物の生産、集荷、処理又は貯蔵に供するもの</t>
    <phoneticPr fontId="2"/>
  </si>
  <si>
    <t>08640</t>
    <phoneticPr fontId="2"/>
  </si>
  <si>
    <t>農業の生産資材の貯蔵に供するもの</t>
    <phoneticPr fontId="2"/>
  </si>
  <si>
    <t>08650</t>
    <phoneticPr fontId="2"/>
  </si>
  <si>
    <t>田園住居地域及びその周辺の地域で生産された農産物販売店等</t>
    <rPh sb="26" eb="27">
      <t>テン</t>
    </rPh>
    <rPh sb="27" eb="28">
      <t>トウ</t>
    </rPh>
    <phoneticPr fontId="2"/>
  </si>
  <si>
    <t>項目追加</t>
    <rPh sb="0" eb="2">
      <t>コウモク</t>
    </rPh>
    <rPh sb="2" eb="4">
      <t>ツイカ</t>
    </rPh>
    <phoneticPr fontId="2"/>
  </si>
  <si>
    <t>【第三面】【11.延べ面積】【ヌ.宅配ボックスの設置部分】の追加</t>
    <rPh sb="1" eb="2">
      <t>ダイ</t>
    </rPh>
    <rPh sb="2" eb="4">
      <t>サンメン</t>
    </rPh>
    <rPh sb="9" eb="10">
      <t>ノ</t>
    </rPh>
    <rPh sb="11" eb="13">
      <t>メンセキ</t>
    </rPh>
    <rPh sb="17" eb="19">
      <t>タクハイ</t>
    </rPh>
    <rPh sb="24" eb="26">
      <t>セッチ</t>
    </rPh>
    <rPh sb="26" eb="28">
      <t>ブブン</t>
    </rPh>
    <rPh sb="30" eb="32">
      <t>ツイカ</t>
    </rPh>
    <phoneticPr fontId="2"/>
  </si>
  <si>
    <t>確認申請書</t>
    <rPh sb="0" eb="2">
      <t>カクニン</t>
    </rPh>
    <rPh sb="2" eb="5">
      <t>シンセイショ</t>
    </rPh>
    <phoneticPr fontId="2"/>
  </si>
  <si>
    <t>計画変更確認申請書</t>
    <rPh sb="0" eb="4">
      <t>ケイカクヘンコウ</t>
    </rPh>
    <rPh sb="4" eb="6">
      <t>カクニン</t>
    </rPh>
    <rPh sb="6" eb="9">
      <t>シンセイショ</t>
    </rPh>
    <phoneticPr fontId="2"/>
  </si>
  <si>
    <t>(6)</t>
    <phoneticPr fontId="2"/>
  </si>
  <si>
    <t>宅配ボックスの設置部分　100分の１</t>
    <rPh sb="0" eb="2">
      <t>タクハイ</t>
    </rPh>
    <rPh sb="7" eb="9">
      <t>セッチ</t>
    </rPh>
    <rPh sb="9" eb="11">
      <t>ブブン</t>
    </rPh>
    <rPh sb="15" eb="16">
      <t>ブン</t>
    </rPh>
    <phoneticPr fontId="2"/>
  </si>
  <si>
    <t>地階の住宅又は老人ホーム等の部分]</t>
    <rPh sb="12" eb="13">
      <t>トウ</t>
    </rPh>
    <phoneticPr fontId="2"/>
  </si>
  <si>
    <t>共同住宅又は老人ホーム等の共用の廊下等の部分]</t>
    <rPh sb="0" eb="2">
      <t>キョウドウ</t>
    </rPh>
    <rPh sb="2" eb="4">
      <t>ジュウタク</t>
    </rPh>
    <rPh sb="4" eb="5">
      <t>マタ</t>
    </rPh>
    <rPh sb="6" eb="8">
      <t>ロウジン</t>
    </rPh>
    <rPh sb="11" eb="12">
      <t>トウ</t>
    </rPh>
    <rPh sb="13" eb="15">
      <t>キョウヨウ</t>
    </rPh>
    <rPh sb="16" eb="18">
      <t>ロウカ</t>
    </rPh>
    <rPh sb="18" eb="19">
      <t>トウ</t>
    </rPh>
    <rPh sb="20" eb="22">
      <t>ブブン</t>
    </rPh>
    <phoneticPr fontId="4"/>
  </si>
  <si>
    <t>老人ホーム等の部分]</t>
    <rPh sb="5" eb="6">
      <t>トウ</t>
    </rPh>
    <phoneticPr fontId="2"/>
  </si>
  <si>
    <t>センターが保有する本建築物の省エネ適合判定通知書又はその写し、及び適合性判定を受けた図書を施行規則第4条に規定する図書に代える</t>
    <rPh sb="5" eb="7">
      <t>ホユウ</t>
    </rPh>
    <rPh sb="9" eb="10">
      <t>ホン</t>
    </rPh>
    <rPh sb="10" eb="13">
      <t>ケンチクブツ</t>
    </rPh>
    <rPh sb="14" eb="15">
      <t>ショウ</t>
    </rPh>
    <rPh sb="17" eb="19">
      <t>テキゴウ</t>
    </rPh>
    <rPh sb="19" eb="21">
      <t>ハンテイ</t>
    </rPh>
    <rPh sb="21" eb="24">
      <t>ツウチショ</t>
    </rPh>
    <rPh sb="24" eb="25">
      <t>マタ</t>
    </rPh>
    <rPh sb="28" eb="29">
      <t>ウツ</t>
    </rPh>
    <rPh sb="31" eb="32">
      <t>オヨ</t>
    </rPh>
    <rPh sb="33" eb="36">
      <t>テキゴウセイ</t>
    </rPh>
    <rPh sb="36" eb="38">
      <t>ハンテイ</t>
    </rPh>
    <rPh sb="39" eb="40">
      <t>ウ</t>
    </rPh>
    <rPh sb="42" eb="44">
      <t>トショ</t>
    </rPh>
    <rPh sb="45" eb="47">
      <t>セコウ</t>
    </rPh>
    <rPh sb="47" eb="49">
      <t>キソク</t>
    </rPh>
    <rPh sb="49" eb="50">
      <t>ダイ</t>
    </rPh>
    <rPh sb="51" eb="52">
      <t>ジョウ</t>
    </rPh>
    <rPh sb="53" eb="55">
      <t>キテイ</t>
    </rPh>
    <rPh sb="57" eb="59">
      <t>トショ</t>
    </rPh>
    <rPh sb="60" eb="61">
      <t>カ</t>
    </rPh>
    <phoneticPr fontId="2"/>
  </si>
  <si>
    <t>令和</t>
  </si>
  <si>
    <t>令和</t>
    <phoneticPr fontId="4"/>
  </si>
  <si>
    <t>令和</t>
    <phoneticPr fontId="4"/>
  </si>
  <si>
    <t>令和</t>
    <phoneticPr fontId="2"/>
  </si>
  <si>
    <t>　 令和　　</t>
  </si>
  <si>
    <t>令和</t>
    <phoneticPr fontId="4"/>
  </si>
  <si>
    <t>2019年</t>
    <rPh sb="4" eb="5">
      <t>ネン</t>
    </rPh>
    <phoneticPr fontId="2"/>
  </si>
  <si>
    <t>新元号対応</t>
    <rPh sb="0" eb="3">
      <t>シンゲンゴウ</t>
    </rPh>
    <rPh sb="3" eb="5">
      <t>タイオウ</t>
    </rPh>
    <phoneticPr fontId="2"/>
  </si>
  <si>
    <t>）建築士事務所　（</t>
    <rPh sb="3" eb="4">
      <t>シ</t>
    </rPh>
    <phoneticPr fontId="2"/>
  </si>
  <si>
    <t>（記入例：　2019年5月1日　）</t>
    <rPh sb="1" eb="3">
      <t>キニュウ</t>
    </rPh>
    <rPh sb="3" eb="4">
      <t>レイ</t>
    </rPh>
    <rPh sb="10" eb="11">
      <t>ネン</t>
    </rPh>
    <rPh sb="12" eb="13">
      <t>ガツ</t>
    </rPh>
    <rPh sb="14" eb="15">
      <t>ニチ</t>
    </rPh>
    <phoneticPr fontId="4"/>
  </si>
  <si>
    <t>　　　　　年　　 　月　　 　日</t>
    <rPh sb="5" eb="6">
      <t>ネン</t>
    </rPh>
    <rPh sb="10" eb="11">
      <t>ツキ</t>
    </rPh>
    <rPh sb="15" eb="16">
      <t>ヒ</t>
    </rPh>
    <phoneticPr fontId="4"/>
  </si>
  <si>
    <t>　　 　　　年　　 　月　　 　日</t>
    <rPh sb="6" eb="7">
      <t>ネン</t>
    </rPh>
    <rPh sb="11" eb="12">
      <t>ツキ</t>
    </rPh>
    <rPh sb="16" eb="17">
      <t>ヒ</t>
    </rPh>
    <phoneticPr fontId="4"/>
  </si>
  <si>
    <t>　　　　　年　　　月　　　日</t>
  </si>
  <si>
    <t>　　　　　年　　　月　　　日</t>
    <rPh sb="5" eb="6">
      <t>ネン</t>
    </rPh>
    <rPh sb="9" eb="10">
      <t>ガツ</t>
    </rPh>
    <rPh sb="13" eb="14">
      <t>ヒ</t>
    </rPh>
    <phoneticPr fontId="4"/>
  </si>
  <si>
    <t>【ハ.交付年月日】　　　　 　年　　 月　　 日</t>
    <rPh sb="3" eb="5">
      <t>コウフ</t>
    </rPh>
    <rPh sb="5" eb="8">
      <t>ネンガッピ</t>
    </rPh>
    <rPh sb="15" eb="16">
      <t>ネン</t>
    </rPh>
    <rPh sb="19" eb="20">
      <t>ガツ</t>
    </rPh>
    <rPh sb="23" eb="24">
      <t>ヒ</t>
    </rPh>
    <phoneticPr fontId="4"/>
  </si>
  <si>
    <t>【ホ.交付年月日】　　　　 　年　 　月　 　日</t>
    <rPh sb="3" eb="5">
      <t>コウフ</t>
    </rPh>
    <rPh sb="5" eb="8">
      <t>ネンガッピ</t>
    </rPh>
    <rPh sb="15" eb="16">
      <t>ネン</t>
    </rPh>
    <rPh sb="19" eb="20">
      <t>ガツ</t>
    </rPh>
    <rPh sb="23" eb="24">
      <t>ヒ</t>
    </rPh>
    <phoneticPr fontId="4"/>
  </si>
  <si>
    <t>　　　　　　年　　　月　　　日</t>
  </si>
  <si>
    <t>　　　　　　年　　　月　　　日</t>
    <rPh sb="6" eb="7">
      <t>ネン</t>
    </rPh>
    <rPh sb="10" eb="11">
      <t>ガツ</t>
    </rPh>
    <rPh sb="14" eb="15">
      <t>ヒ</t>
    </rPh>
    <phoneticPr fontId="4"/>
  </si>
  <si>
    <t>【ニ.交付年月日】　　　　 　年　　 月 　　日</t>
    <rPh sb="3" eb="5">
      <t>コウフ</t>
    </rPh>
    <rPh sb="5" eb="8">
      <t>ネンガッピ</t>
    </rPh>
    <rPh sb="15" eb="16">
      <t>ネン</t>
    </rPh>
    <rPh sb="19" eb="20">
      <t>ガツ</t>
    </rPh>
    <rPh sb="23" eb="24">
      <t>ヒ</t>
    </rPh>
    <phoneticPr fontId="4"/>
  </si>
  <si>
    <t>　　　　　  年　　  月　　  日</t>
  </si>
  <si>
    <t>（記入例：　2019年６月７日　）</t>
    <rPh sb="1" eb="3">
      <t>キニュウ</t>
    </rPh>
    <rPh sb="3" eb="4">
      <t>レイ</t>
    </rPh>
    <rPh sb="10" eb="11">
      <t>ネン</t>
    </rPh>
    <rPh sb="12" eb="13">
      <t>ガツ</t>
    </rPh>
    <rPh sb="14" eb="15">
      <t>ニチ</t>
    </rPh>
    <phoneticPr fontId="4"/>
  </si>
  <si>
    <t>　　　　 　 年　　 　 月　　  　日</t>
    <rPh sb="7" eb="8">
      <t>ネン</t>
    </rPh>
    <rPh sb="13" eb="14">
      <t>ツキ</t>
    </rPh>
    <rPh sb="19" eb="20">
      <t>ヒ</t>
    </rPh>
    <phoneticPr fontId="4"/>
  </si>
  <si>
    <t>（記入例：　２０１９年６月７日　）</t>
    <rPh sb="1" eb="3">
      <t>キニュウ</t>
    </rPh>
    <rPh sb="3" eb="4">
      <t>レイ</t>
    </rPh>
    <rPh sb="10" eb="11">
      <t>ネン</t>
    </rPh>
    <rPh sb="12" eb="13">
      <t>ガツ</t>
    </rPh>
    <rPh sb="14" eb="15">
      <t>ニチ</t>
    </rPh>
    <phoneticPr fontId="4"/>
  </si>
  <si>
    <t>　　　　　 　 年　　 　 月　　  　日</t>
    <rPh sb="8" eb="9">
      <t>ネン</t>
    </rPh>
    <rPh sb="14" eb="15">
      <t>ツキ</t>
    </rPh>
    <rPh sb="20" eb="21">
      <t>ヒ</t>
    </rPh>
    <phoneticPr fontId="4"/>
  </si>
  <si>
    <t>　　　　年　　月　　日</t>
    <phoneticPr fontId="2"/>
  </si>
  <si>
    <t>　　　　　年　　月　　日</t>
  </si>
  <si>
    <t>　　　　　年　　月　　日</t>
    <phoneticPr fontId="2"/>
  </si>
  <si>
    <t>　　　　　 年　　月　　日</t>
    <phoneticPr fontId="2"/>
  </si>
  <si>
    <t>　　　　　 年　　月　　日</t>
    <phoneticPr fontId="2"/>
  </si>
  <si>
    <t>　　　 　　　年　　 　月　　 　日</t>
    <rPh sb="7" eb="8">
      <t>ネン</t>
    </rPh>
    <rPh sb="12" eb="13">
      <t>ツキ</t>
    </rPh>
    <rPh sb="17" eb="18">
      <t>ヒ</t>
    </rPh>
    <phoneticPr fontId="4"/>
  </si>
  <si>
    <t>　　　</t>
  </si>
  <si>
    <t>　　　　　　年　　　　月　　　　日</t>
  </si>
  <si>
    <t>確認申請書（建築物）印刷画面</t>
    <rPh sb="0" eb="2">
      <t>カクニン</t>
    </rPh>
    <rPh sb="6" eb="8">
      <t>ケンチク</t>
    </rPh>
    <rPh sb="8" eb="9">
      <t>ブツ</t>
    </rPh>
    <rPh sb="10" eb="12">
      <t>インサツ</t>
    </rPh>
    <rPh sb="12" eb="14">
      <t>ガメン</t>
    </rPh>
    <phoneticPr fontId="4"/>
  </si>
  <si>
    <t>工業専用地域</t>
  </si>
  <si>
    <t>田園住居地域</t>
    <rPh sb="0" eb="2">
      <t>デンエン</t>
    </rPh>
    <rPh sb="2" eb="4">
      <t>ジュウキョ</t>
    </rPh>
    <rPh sb="4" eb="6">
      <t>チイキ</t>
    </rPh>
    <phoneticPr fontId="4"/>
  </si>
  <si>
    <t>確認申請書</t>
    <rPh sb="0" eb="2">
      <t>カクニン</t>
    </rPh>
    <rPh sb="2" eb="5">
      <t>シンセイショ</t>
    </rPh>
    <phoneticPr fontId="2"/>
  </si>
  <si>
    <t>第4面　項目修正、追加</t>
    <rPh sb="0" eb="1">
      <t>ダイ</t>
    </rPh>
    <rPh sb="2" eb="3">
      <t>メン</t>
    </rPh>
    <rPh sb="4" eb="6">
      <t>コウモク</t>
    </rPh>
    <rPh sb="6" eb="8">
      <t>シュウセイ</t>
    </rPh>
    <rPh sb="9" eb="11">
      <t>ツイカ</t>
    </rPh>
    <phoneticPr fontId="2"/>
  </si>
  <si>
    <t>耐火構造</t>
    <rPh sb="0" eb="2">
      <t>タイカ</t>
    </rPh>
    <rPh sb="2" eb="4">
      <t>コウゾウ</t>
    </rPh>
    <phoneticPr fontId="2"/>
  </si>
  <si>
    <t>建築基準法施行令第108条の３第1項第1号イ及びロに掲げる基準に適合する構造</t>
    <rPh sb="0" eb="2">
      <t>ケンチク</t>
    </rPh>
    <rPh sb="2" eb="5">
      <t>キジュンホウ</t>
    </rPh>
    <rPh sb="5" eb="7">
      <t>セコウ</t>
    </rPh>
    <rPh sb="7" eb="8">
      <t>レイ</t>
    </rPh>
    <rPh sb="8" eb="9">
      <t>ダイ</t>
    </rPh>
    <rPh sb="12" eb="13">
      <t>ジョウ</t>
    </rPh>
    <rPh sb="15" eb="16">
      <t>ダイ</t>
    </rPh>
    <rPh sb="17" eb="18">
      <t>コウ</t>
    </rPh>
    <rPh sb="18" eb="19">
      <t>ダイ</t>
    </rPh>
    <rPh sb="20" eb="21">
      <t>ゴウ</t>
    </rPh>
    <rPh sb="22" eb="23">
      <t>オヨ</t>
    </rPh>
    <rPh sb="26" eb="27">
      <t>カカ</t>
    </rPh>
    <rPh sb="29" eb="31">
      <t>キジュン</t>
    </rPh>
    <rPh sb="32" eb="34">
      <t>テキゴウ</t>
    </rPh>
    <rPh sb="36" eb="38">
      <t>コウゾウ</t>
    </rPh>
    <phoneticPr fontId="2"/>
  </si>
  <si>
    <t>準耐火構造</t>
    <rPh sb="0" eb="1">
      <t>ジュン</t>
    </rPh>
    <rPh sb="1" eb="3">
      <t>タイカ</t>
    </rPh>
    <rPh sb="3" eb="5">
      <t>コウゾウ</t>
    </rPh>
    <phoneticPr fontId="2"/>
  </si>
  <si>
    <t>準耐火構造と同等の準耐火性能を有する構造（ロ－1）</t>
    <rPh sb="0" eb="1">
      <t>ジュン</t>
    </rPh>
    <rPh sb="1" eb="3">
      <t>タイカ</t>
    </rPh>
    <rPh sb="3" eb="5">
      <t>コウゾウ</t>
    </rPh>
    <rPh sb="6" eb="8">
      <t>ドウトウ</t>
    </rPh>
    <rPh sb="9" eb="10">
      <t>ジュン</t>
    </rPh>
    <rPh sb="10" eb="12">
      <t>タイカ</t>
    </rPh>
    <rPh sb="12" eb="14">
      <t>セイノウ</t>
    </rPh>
    <rPh sb="15" eb="16">
      <t>ユウ</t>
    </rPh>
    <rPh sb="18" eb="20">
      <t>コウゾウ</t>
    </rPh>
    <phoneticPr fontId="2"/>
  </si>
  <si>
    <t>準耐火構造と同等の準耐火性能を有する構造（ロ－2）</t>
    <rPh sb="0" eb="1">
      <t>ジュン</t>
    </rPh>
    <rPh sb="1" eb="3">
      <t>タイカ</t>
    </rPh>
    <rPh sb="3" eb="5">
      <t>コウゾウ</t>
    </rPh>
    <rPh sb="6" eb="8">
      <t>ドウトウ</t>
    </rPh>
    <rPh sb="9" eb="10">
      <t>ジュン</t>
    </rPh>
    <rPh sb="10" eb="12">
      <t>タイカ</t>
    </rPh>
    <rPh sb="12" eb="14">
      <t>セイノウ</t>
    </rPh>
    <rPh sb="15" eb="16">
      <t>ユウ</t>
    </rPh>
    <rPh sb="18" eb="20">
      <t>コウゾウ</t>
    </rPh>
    <phoneticPr fontId="2"/>
  </si>
  <si>
    <t>5．主要構造部　]</t>
    <rPh sb="2" eb="4">
      <t>シュヨウ</t>
    </rPh>
    <rPh sb="4" eb="6">
      <t>コウゾウ</t>
    </rPh>
    <rPh sb="6" eb="7">
      <t>ブ</t>
    </rPh>
    <phoneticPr fontId="4"/>
  </si>
  <si>
    <t>6．建築基準法第21条及び第27条の規定の適用　]</t>
    <rPh sb="2" eb="4">
      <t>ケンチク</t>
    </rPh>
    <rPh sb="4" eb="7">
      <t>キジュンホウ</t>
    </rPh>
    <rPh sb="7" eb="8">
      <t>ダイ</t>
    </rPh>
    <rPh sb="10" eb="11">
      <t>ジョウ</t>
    </rPh>
    <rPh sb="11" eb="12">
      <t>オヨ</t>
    </rPh>
    <rPh sb="13" eb="14">
      <t>ダイ</t>
    </rPh>
    <rPh sb="16" eb="17">
      <t>ジョウ</t>
    </rPh>
    <rPh sb="18" eb="20">
      <t>キテイ</t>
    </rPh>
    <rPh sb="21" eb="23">
      <t>テキヨウ</t>
    </rPh>
    <phoneticPr fontId="4"/>
  </si>
  <si>
    <t>建築基準法施行令第109条の５第1号に掲げる基準に適合する構造</t>
    <rPh sb="0" eb="2">
      <t>ケンチク</t>
    </rPh>
    <rPh sb="2" eb="5">
      <t>キジュンホウ</t>
    </rPh>
    <rPh sb="5" eb="7">
      <t>セコウ</t>
    </rPh>
    <rPh sb="7" eb="8">
      <t>レイ</t>
    </rPh>
    <rPh sb="8" eb="9">
      <t>ダイ</t>
    </rPh>
    <rPh sb="12" eb="13">
      <t>ジョウ</t>
    </rPh>
    <rPh sb="15" eb="16">
      <t>ダイ</t>
    </rPh>
    <rPh sb="17" eb="18">
      <t>ゴウ</t>
    </rPh>
    <rPh sb="19" eb="20">
      <t>カカ</t>
    </rPh>
    <rPh sb="22" eb="24">
      <t>キジュン</t>
    </rPh>
    <rPh sb="25" eb="27">
      <t>テキゴウ</t>
    </rPh>
    <rPh sb="29" eb="31">
      <t>コウゾウ</t>
    </rPh>
    <phoneticPr fontId="2"/>
  </si>
  <si>
    <t>建築基準法第21条第1項ただし書に該当する建築物</t>
    <rPh sb="0" eb="2">
      <t>ケンチク</t>
    </rPh>
    <rPh sb="2" eb="5">
      <t>キジュンホウ</t>
    </rPh>
    <rPh sb="5" eb="6">
      <t>ダイ</t>
    </rPh>
    <rPh sb="8" eb="9">
      <t>ジョウ</t>
    </rPh>
    <rPh sb="9" eb="10">
      <t>ダイ</t>
    </rPh>
    <rPh sb="11" eb="12">
      <t>コウ</t>
    </rPh>
    <rPh sb="15" eb="16">
      <t>ガキ</t>
    </rPh>
    <rPh sb="17" eb="19">
      <t>ガイトウ</t>
    </rPh>
    <rPh sb="21" eb="24">
      <t>ケンチクブツ</t>
    </rPh>
    <phoneticPr fontId="2"/>
  </si>
  <si>
    <t>建築基準法施行令第110条第1号に掲げる基準に適合する構造</t>
    <rPh sb="0" eb="2">
      <t>ケンチク</t>
    </rPh>
    <rPh sb="2" eb="5">
      <t>キジュンホウ</t>
    </rPh>
    <rPh sb="5" eb="7">
      <t>セコウ</t>
    </rPh>
    <rPh sb="7" eb="8">
      <t>レイ</t>
    </rPh>
    <rPh sb="8" eb="9">
      <t>ダイ</t>
    </rPh>
    <rPh sb="12" eb="13">
      <t>ジョウ</t>
    </rPh>
    <rPh sb="13" eb="14">
      <t>ダイ</t>
    </rPh>
    <rPh sb="15" eb="16">
      <t>ゴウ</t>
    </rPh>
    <rPh sb="17" eb="18">
      <t>カカ</t>
    </rPh>
    <rPh sb="20" eb="22">
      <t>キジュン</t>
    </rPh>
    <rPh sb="23" eb="25">
      <t>テキゴウ</t>
    </rPh>
    <rPh sb="27" eb="29">
      <t>コウゾウ</t>
    </rPh>
    <phoneticPr fontId="2"/>
  </si>
  <si>
    <t>延焼防止建築物</t>
    <rPh sb="0" eb="2">
      <t>エンショウ</t>
    </rPh>
    <rPh sb="2" eb="4">
      <t>ボウシ</t>
    </rPh>
    <rPh sb="4" eb="7">
      <t>ケンチクブツ</t>
    </rPh>
    <phoneticPr fontId="2"/>
  </si>
  <si>
    <t>8．階数　]</t>
    <rPh sb="2" eb="4">
      <t>カイスウ</t>
    </rPh>
    <phoneticPr fontId="4"/>
  </si>
  <si>
    <t>9．高さ　]</t>
    <rPh sb="2" eb="3">
      <t>タカ</t>
    </rPh>
    <phoneticPr fontId="4"/>
  </si>
  <si>
    <t>10．建築設備の種類]</t>
    <rPh sb="3" eb="5">
      <t>ケンチク</t>
    </rPh>
    <rPh sb="5" eb="7">
      <t>セツビ</t>
    </rPh>
    <rPh sb="8" eb="10">
      <t>シュルイ</t>
    </rPh>
    <phoneticPr fontId="4"/>
  </si>
  <si>
    <t>11．確認の特例　]</t>
    <rPh sb="3" eb="5">
      <t>カクニン</t>
    </rPh>
    <rPh sb="6" eb="8">
      <t>トクレイ</t>
    </rPh>
    <phoneticPr fontId="4"/>
  </si>
  <si>
    <t>12．床面積　]</t>
    <rPh sb="3" eb="6">
      <t>ユカメンセキ</t>
    </rPh>
    <phoneticPr fontId="4"/>
  </si>
  <si>
    <t>13．屋根　]</t>
    <rPh sb="3" eb="5">
      <t>ヤネ</t>
    </rPh>
    <phoneticPr fontId="4"/>
  </si>
  <si>
    <t>14．外壁　]</t>
    <rPh sb="3" eb="5">
      <t>ガイヘキ</t>
    </rPh>
    <phoneticPr fontId="4"/>
  </si>
  <si>
    <t>15．軒裏　]</t>
    <rPh sb="3" eb="4">
      <t>ノキ</t>
    </rPh>
    <rPh sb="4" eb="5">
      <t>ウラ</t>
    </rPh>
    <phoneticPr fontId="4"/>
  </si>
  <si>
    <t>16．居室の床の高さ]</t>
    <rPh sb="3" eb="5">
      <t>キョシツ</t>
    </rPh>
    <rPh sb="6" eb="7">
      <t>ユカ</t>
    </rPh>
    <rPh sb="8" eb="9">
      <t>タカ</t>
    </rPh>
    <phoneticPr fontId="4"/>
  </si>
  <si>
    <t>17．便所の種類　]</t>
    <rPh sb="3" eb="5">
      <t>ベンジョ</t>
    </rPh>
    <rPh sb="6" eb="8">
      <t>シュルイ</t>
    </rPh>
    <phoneticPr fontId="4"/>
  </si>
  <si>
    <t>主要構造部a</t>
  </si>
  <si>
    <t>主要構造部a</t>
    <rPh sb="0" eb="2">
      <t>シュヨウ</t>
    </rPh>
    <rPh sb="2" eb="4">
      <t>コウゾウ</t>
    </rPh>
    <rPh sb="4" eb="5">
      <t>ブ</t>
    </rPh>
    <phoneticPr fontId="2"/>
  </si>
  <si>
    <t>主要構造部b</t>
  </si>
  <si>
    <t>主要構造部b</t>
    <rPh sb="0" eb="2">
      <t>シュヨウ</t>
    </rPh>
    <rPh sb="2" eb="4">
      <t>コウゾウ</t>
    </rPh>
    <rPh sb="4" eb="5">
      <t>ブ</t>
    </rPh>
    <phoneticPr fontId="2"/>
  </si>
  <si>
    <t>主要構造部c</t>
  </si>
  <si>
    <t>主要構造部c</t>
    <rPh sb="0" eb="2">
      <t>シュヨウ</t>
    </rPh>
    <rPh sb="2" eb="4">
      <t>コウゾウ</t>
    </rPh>
    <rPh sb="4" eb="5">
      <t>ブ</t>
    </rPh>
    <phoneticPr fontId="2"/>
  </si>
  <si>
    <t>主要構造部d</t>
  </si>
  <si>
    <t>主要構造部d</t>
    <rPh sb="0" eb="2">
      <t>シュヨウ</t>
    </rPh>
    <rPh sb="2" eb="4">
      <t>コウゾウ</t>
    </rPh>
    <rPh sb="4" eb="5">
      <t>ブ</t>
    </rPh>
    <phoneticPr fontId="2"/>
  </si>
  <si>
    <t>主要構造部e</t>
  </si>
  <si>
    <t>主要構造部e</t>
    <rPh sb="0" eb="2">
      <t>シュヨウ</t>
    </rPh>
    <rPh sb="2" eb="4">
      <t>コウゾウ</t>
    </rPh>
    <rPh sb="4" eb="5">
      <t>ブ</t>
    </rPh>
    <phoneticPr fontId="2"/>
  </si>
  <si>
    <t>第21条27条規定適用a</t>
  </si>
  <si>
    <t>第21条27条規定適用a</t>
    <rPh sb="0" eb="1">
      <t>ダイ</t>
    </rPh>
    <rPh sb="3" eb="4">
      <t>ジョウ</t>
    </rPh>
    <rPh sb="6" eb="7">
      <t>ジョウ</t>
    </rPh>
    <rPh sb="7" eb="9">
      <t>キテイ</t>
    </rPh>
    <rPh sb="9" eb="11">
      <t>テキヨウ</t>
    </rPh>
    <phoneticPr fontId="2"/>
  </si>
  <si>
    <t>第21条27条規定適用b</t>
  </si>
  <si>
    <t>第21条27条規定適用b</t>
    <rPh sb="0" eb="1">
      <t>ダイ</t>
    </rPh>
    <rPh sb="3" eb="4">
      <t>ジョウ</t>
    </rPh>
    <rPh sb="6" eb="7">
      <t>ジョウ</t>
    </rPh>
    <rPh sb="7" eb="9">
      <t>キテイ</t>
    </rPh>
    <rPh sb="9" eb="11">
      <t>テキヨウ</t>
    </rPh>
    <phoneticPr fontId="2"/>
  </si>
  <si>
    <t>第21条27条規定適用c</t>
  </si>
  <si>
    <t>第21条27条規定適用c</t>
    <rPh sb="0" eb="1">
      <t>ダイ</t>
    </rPh>
    <rPh sb="3" eb="4">
      <t>ジョウ</t>
    </rPh>
    <rPh sb="6" eb="7">
      <t>ジョウ</t>
    </rPh>
    <rPh sb="7" eb="9">
      <t>キテイ</t>
    </rPh>
    <rPh sb="9" eb="11">
      <t>テキヨウ</t>
    </rPh>
    <phoneticPr fontId="2"/>
  </si>
  <si>
    <t>防火準防火対策状況a</t>
  </si>
  <si>
    <t>防火準防火対策状況a</t>
    <rPh sb="0" eb="2">
      <t>ボウカ</t>
    </rPh>
    <rPh sb="2" eb="3">
      <t>ジュン</t>
    </rPh>
    <rPh sb="3" eb="5">
      <t>ボウカ</t>
    </rPh>
    <rPh sb="5" eb="7">
      <t>タイサク</t>
    </rPh>
    <rPh sb="7" eb="9">
      <t>ジョウキョウ</t>
    </rPh>
    <phoneticPr fontId="2"/>
  </si>
  <si>
    <t>防火準防火対策状況b</t>
  </si>
  <si>
    <t>防火準防火対策状況b</t>
    <rPh sb="0" eb="2">
      <t>ボウカ</t>
    </rPh>
    <rPh sb="2" eb="3">
      <t>ジュン</t>
    </rPh>
    <rPh sb="3" eb="5">
      <t>ボウカ</t>
    </rPh>
    <rPh sb="5" eb="7">
      <t>タイサク</t>
    </rPh>
    <rPh sb="7" eb="9">
      <t>ジョウキョウ</t>
    </rPh>
    <phoneticPr fontId="2"/>
  </si>
  <si>
    <t>防火準防火対策状況c</t>
  </si>
  <si>
    <t>防火準防火対策状況c</t>
    <rPh sb="0" eb="2">
      <t>ボウカ</t>
    </rPh>
    <rPh sb="2" eb="3">
      <t>ジュン</t>
    </rPh>
    <rPh sb="3" eb="5">
      <t>ボウカ</t>
    </rPh>
    <rPh sb="5" eb="7">
      <t>タイサク</t>
    </rPh>
    <rPh sb="7" eb="9">
      <t>ジョウキョウ</t>
    </rPh>
    <phoneticPr fontId="2"/>
  </si>
  <si>
    <t>主要構造部準耐火時間</t>
    <rPh sb="0" eb="2">
      <t>シュヨウ</t>
    </rPh>
    <rPh sb="2" eb="4">
      <t>コウゾウ</t>
    </rPh>
    <rPh sb="4" eb="5">
      <t>ブ</t>
    </rPh>
    <rPh sb="5" eb="6">
      <t>ジュン</t>
    </rPh>
    <rPh sb="6" eb="8">
      <t>タイカ</t>
    </rPh>
    <rPh sb="8" eb="10">
      <t>ジカン</t>
    </rPh>
    <phoneticPr fontId="2"/>
  </si>
  <si>
    <t>建築基準法施行令第108条の３第１項第１号イ及びロに掲げる基準に適合する構造</t>
    <rPh sb="0" eb="2">
      <t>ケンチク</t>
    </rPh>
    <rPh sb="2" eb="5">
      <t>キジュンホウ</t>
    </rPh>
    <rPh sb="5" eb="7">
      <t>セコウ</t>
    </rPh>
    <rPh sb="7" eb="8">
      <t>レイ</t>
    </rPh>
    <rPh sb="8" eb="9">
      <t>ダイ</t>
    </rPh>
    <rPh sb="12" eb="13">
      <t>ジョウ</t>
    </rPh>
    <rPh sb="15" eb="16">
      <t>ダイ</t>
    </rPh>
    <rPh sb="17" eb="18">
      <t>コウ</t>
    </rPh>
    <rPh sb="18" eb="19">
      <t>ダイ</t>
    </rPh>
    <rPh sb="20" eb="21">
      <t>ゴウ</t>
    </rPh>
    <rPh sb="22" eb="23">
      <t>オヨ</t>
    </rPh>
    <rPh sb="26" eb="27">
      <t>カカ</t>
    </rPh>
    <rPh sb="29" eb="31">
      <t>キジュン</t>
    </rPh>
    <rPh sb="32" eb="34">
      <t>テキゴウ</t>
    </rPh>
    <rPh sb="36" eb="38">
      <t>コウゾウ</t>
    </rPh>
    <phoneticPr fontId="2"/>
  </si>
  <si>
    <t>建築基準法施行令第109条の５第１号に掲げる基準に適合する構造</t>
    <rPh sb="0" eb="2">
      <t>ケンチク</t>
    </rPh>
    <rPh sb="2" eb="5">
      <t>キジュンホウ</t>
    </rPh>
    <rPh sb="5" eb="7">
      <t>セコウ</t>
    </rPh>
    <rPh sb="7" eb="8">
      <t>レイ</t>
    </rPh>
    <rPh sb="8" eb="9">
      <t>ダイ</t>
    </rPh>
    <rPh sb="12" eb="13">
      <t>ジョウ</t>
    </rPh>
    <rPh sb="15" eb="16">
      <t>ダイ</t>
    </rPh>
    <rPh sb="17" eb="18">
      <t>ゴウ</t>
    </rPh>
    <rPh sb="19" eb="20">
      <t>カカ</t>
    </rPh>
    <rPh sb="22" eb="24">
      <t>キジュン</t>
    </rPh>
    <rPh sb="25" eb="27">
      <t>テキゴウ</t>
    </rPh>
    <rPh sb="29" eb="31">
      <t>コウゾウ</t>
    </rPh>
    <phoneticPr fontId="2"/>
  </si>
  <si>
    <t>建築基準法第21条第１項ただし書に該当する建築物</t>
    <rPh sb="0" eb="2">
      <t>ケンチク</t>
    </rPh>
    <rPh sb="2" eb="5">
      <t>キジュンホウ</t>
    </rPh>
    <rPh sb="5" eb="6">
      <t>ダイ</t>
    </rPh>
    <rPh sb="8" eb="9">
      <t>ジョウ</t>
    </rPh>
    <rPh sb="9" eb="10">
      <t>ダイ</t>
    </rPh>
    <rPh sb="11" eb="12">
      <t>コウ</t>
    </rPh>
    <rPh sb="15" eb="16">
      <t>ガキ</t>
    </rPh>
    <rPh sb="17" eb="19">
      <t>ガイトウ</t>
    </rPh>
    <rPh sb="21" eb="24">
      <t>ケンチクブツ</t>
    </rPh>
    <phoneticPr fontId="2"/>
  </si>
  <si>
    <t>建築基準法施行令第110条第１号に掲げる基準に適合する構造</t>
    <rPh sb="0" eb="2">
      <t>ケンチク</t>
    </rPh>
    <rPh sb="2" eb="5">
      <t>キジュンホウ</t>
    </rPh>
    <rPh sb="5" eb="7">
      <t>セコウ</t>
    </rPh>
    <rPh sb="7" eb="8">
      <t>レイ</t>
    </rPh>
    <rPh sb="8" eb="9">
      <t>ダイ</t>
    </rPh>
    <rPh sb="12" eb="13">
      <t>ジョウ</t>
    </rPh>
    <rPh sb="13" eb="14">
      <t>ダイ</t>
    </rPh>
    <rPh sb="15" eb="16">
      <t>ゴウ</t>
    </rPh>
    <rPh sb="17" eb="18">
      <t>カカ</t>
    </rPh>
    <rPh sb="20" eb="22">
      <t>キジュン</t>
    </rPh>
    <rPh sb="23" eb="25">
      <t>テキゴウ</t>
    </rPh>
    <rPh sb="27" eb="29">
      <t>コウゾウ</t>
    </rPh>
    <phoneticPr fontId="2"/>
  </si>
  <si>
    <t>５．主要構造部　]</t>
    <rPh sb="2" eb="4">
      <t>シュヨウ</t>
    </rPh>
    <rPh sb="4" eb="6">
      <t>コウゾウ</t>
    </rPh>
    <rPh sb="6" eb="7">
      <t>ブ</t>
    </rPh>
    <phoneticPr fontId="4"/>
  </si>
  <si>
    <t>６．建築基準法第21条及び第27条の規定の適用　]</t>
    <rPh sb="2" eb="4">
      <t>ケンチク</t>
    </rPh>
    <rPh sb="4" eb="7">
      <t>キジュンホウ</t>
    </rPh>
    <rPh sb="7" eb="8">
      <t>ダイ</t>
    </rPh>
    <rPh sb="10" eb="11">
      <t>ジョウ</t>
    </rPh>
    <rPh sb="11" eb="12">
      <t>オヨ</t>
    </rPh>
    <rPh sb="13" eb="14">
      <t>ダイ</t>
    </rPh>
    <rPh sb="16" eb="17">
      <t>ジョウ</t>
    </rPh>
    <rPh sb="18" eb="20">
      <t>キテイ</t>
    </rPh>
    <rPh sb="21" eb="23">
      <t>テキヨウ</t>
    </rPh>
    <phoneticPr fontId="4"/>
  </si>
  <si>
    <t>８．階数　]</t>
    <rPh sb="2" eb="4">
      <t>カイスウ</t>
    </rPh>
    <phoneticPr fontId="4"/>
  </si>
  <si>
    <t>９．高さ　]</t>
    <rPh sb="2" eb="3">
      <t>タカ</t>
    </rPh>
    <phoneticPr fontId="4"/>
  </si>
  <si>
    <t>１０．建築設備の種類　]</t>
    <rPh sb="3" eb="5">
      <t>ケンチク</t>
    </rPh>
    <rPh sb="5" eb="7">
      <t>セツビ</t>
    </rPh>
    <rPh sb="8" eb="10">
      <t>シュルイ</t>
    </rPh>
    <phoneticPr fontId="4"/>
  </si>
  <si>
    <t>１１．確認の特例　]</t>
    <rPh sb="3" eb="5">
      <t>カクニン</t>
    </rPh>
    <rPh sb="6" eb="8">
      <t>トクレイ</t>
    </rPh>
    <phoneticPr fontId="4"/>
  </si>
  <si>
    <t>１２．床面積　]</t>
    <rPh sb="3" eb="6">
      <t>ユカメンセキ</t>
    </rPh>
    <phoneticPr fontId="4"/>
  </si>
  <si>
    <t>１３．屋根　]</t>
    <rPh sb="3" eb="5">
      <t>ヤネ</t>
    </rPh>
    <phoneticPr fontId="4"/>
  </si>
  <si>
    <t>１４．外壁　]</t>
    <rPh sb="3" eb="5">
      <t>ガイヘキ</t>
    </rPh>
    <phoneticPr fontId="4"/>
  </si>
  <si>
    <t>１５．軒裏　]</t>
    <rPh sb="3" eb="4">
      <t>ノキ</t>
    </rPh>
    <rPh sb="4" eb="5">
      <t>ウラ</t>
    </rPh>
    <phoneticPr fontId="4"/>
  </si>
  <si>
    <t>１６．居室の床の高さ　]</t>
    <rPh sb="3" eb="5">
      <t>キョシツ</t>
    </rPh>
    <rPh sb="6" eb="7">
      <t>ユカ</t>
    </rPh>
    <rPh sb="8" eb="9">
      <t>タカ</t>
    </rPh>
    <phoneticPr fontId="4"/>
  </si>
  <si>
    <t>１７．便所の種類　]</t>
    <rPh sb="3" eb="5">
      <t>ベンジョ</t>
    </rPh>
    <rPh sb="6" eb="8">
      <t>シュルイ</t>
    </rPh>
    <phoneticPr fontId="4"/>
  </si>
  <si>
    <t>１８．その他必要な事項　]</t>
    <rPh sb="5" eb="6">
      <t>タ</t>
    </rPh>
    <rPh sb="6" eb="8">
      <t>ヒツヨウ</t>
    </rPh>
    <rPh sb="9" eb="11">
      <t>ジコウ</t>
    </rPh>
    <phoneticPr fontId="4"/>
  </si>
  <si>
    <t>１９．備考　]</t>
    <rPh sb="3" eb="5">
      <t>ビコウ</t>
    </rPh>
    <phoneticPr fontId="4"/>
  </si>
  <si>
    <t>計画変更確認申請書</t>
    <rPh sb="0" eb="2">
      <t>ケイカク</t>
    </rPh>
    <rPh sb="2" eb="4">
      <t>ヘンコウ</t>
    </rPh>
    <rPh sb="4" eb="6">
      <t>カクニン</t>
    </rPh>
    <rPh sb="6" eb="9">
      <t>シンセイショ</t>
    </rPh>
    <phoneticPr fontId="2"/>
  </si>
  <si>
    <t>準延焼防止建築物</t>
  </si>
  <si>
    <t>準延焼防止建築物</t>
    <rPh sb="0" eb="1">
      <t>ジュン</t>
    </rPh>
    <rPh sb="1" eb="3">
      <t>エンショウ</t>
    </rPh>
    <rPh sb="3" eb="5">
      <t>ボウシ</t>
    </rPh>
    <rPh sb="5" eb="8">
      <t>ケンチクブツ</t>
    </rPh>
    <phoneticPr fontId="2"/>
  </si>
  <si>
    <t>　建築基準法第87条の４において準用する同法第６条第１項又は第６条の２第１項の規定</t>
    <rPh sb="25" eb="26">
      <t>ダイ</t>
    </rPh>
    <rPh sb="27" eb="28">
      <t>コウ</t>
    </rPh>
    <rPh sb="28" eb="29">
      <t>マタ</t>
    </rPh>
    <rPh sb="30" eb="31">
      <t>ダイ</t>
    </rPh>
    <rPh sb="32" eb="33">
      <t>ジョウ</t>
    </rPh>
    <rPh sb="35" eb="36">
      <t>ダイ</t>
    </rPh>
    <rPh sb="37" eb="38">
      <t>コウ</t>
    </rPh>
    <phoneticPr fontId="4"/>
  </si>
  <si>
    <t>　建築基準法第87条の４において準用する同法第６条第１項又は第６条の２第１項の規定による確認を申請します。この申請書及び添付図書に記載の事項は、事実に相違ありません。</t>
    <rPh sb="25" eb="26">
      <t>ダイ</t>
    </rPh>
    <rPh sb="27" eb="28">
      <t>コウ</t>
    </rPh>
    <rPh sb="28" eb="29">
      <t>マタ</t>
    </rPh>
    <rPh sb="30" eb="31">
      <t>ダイ</t>
    </rPh>
    <rPh sb="32" eb="33">
      <t>ジョウ</t>
    </rPh>
    <rPh sb="35" eb="36">
      <t>ダイ</t>
    </rPh>
    <rPh sb="37" eb="38">
      <t>コウ</t>
    </rPh>
    <phoneticPr fontId="4"/>
  </si>
  <si>
    <t xml:space="preserve"> 　建築基準法第87条の４において準用する同法第６条第１項又は第６条の２第１項の規定</t>
    <rPh sb="26" eb="27">
      <t>ダイ</t>
    </rPh>
    <rPh sb="28" eb="29">
      <t>コウ</t>
    </rPh>
    <rPh sb="29" eb="30">
      <t>マタ</t>
    </rPh>
    <rPh sb="31" eb="32">
      <t>ダイ</t>
    </rPh>
    <rPh sb="33" eb="34">
      <t>ジョウ</t>
    </rPh>
    <rPh sb="36" eb="37">
      <t>ダイ</t>
    </rPh>
    <rPh sb="38" eb="39">
      <t>コウ</t>
    </rPh>
    <phoneticPr fontId="4"/>
  </si>
  <si>
    <t>建築基準法第７条の６第１項第2号（同法第87条の４第１項又は第88条第１項若しくは第２項において準用する場合を含む。）の規定による仮使用の認定を申請します。</t>
    <phoneticPr fontId="2"/>
  </si>
  <si>
    <t>工事の完了後においても引き続き同法第３条第２項（同法第８６条の９第１項において準用する場合を含む。）</t>
    <rPh sb="11" eb="12">
      <t>ヒ</t>
    </rPh>
    <rPh sb="13" eb="14">
      <t>ツヅ</t>
    </rPh>
    <rPh sb="15" eb="16">
      <t>ドウ</t>
    </rPh>
    <rPh sb="16" eb="17">
      <t>ホウ</t>
    </rPh>
    <rPh sb="17" eb="18">
      <t>ダイ</t>
    </rPh>
    <rPh sb="19" eb="20">
      <t>ジョウ</t>
    </rPh>
    <rPh sb="20" eb="21">
      <t>ダイ</t>
    </rPh>
    <rPh sb="22" eb="23">
      <t>コウ</t>
    </rPh>
    <rPh sb="24" eb="26">
      <t>ドウホウ</t>
    </rPh>
    <rPh sb="26" eb="27">
      <t>ダイ</t>
    </rPh>
    <rPh sb="29" eb="30">
      <t>ジョウ</t>
    </rPh>
    <rPh sb="32" eb="33">
      <t>ダイ</t>
    </rPh>
    <rPh sb="34" eb="35">
      <t>コウ</t>
    </rPh>
    <rPh sb="39" eb="40">
      <t>ジュン</t>
    </rPh>
    <rPh sb="40" eb="41">
      <t>ヨウ</t>
    </rPh>
    <rPh sb="43" eb="45">
      <t>バアイ</t>
    </rPh>
    <rPh sb="46" eb="47">
      <t>フク</t>
    </rPh>
    <phoneticPr fontId="4"/>
  </si>
  <si>
    <t>の適用を受けない規定並びに当該規定に適合しないこととなった時期及び理由を１８欄又は別紙に記載して</t>
    <rPh sb="8" eb="10">
      <t>キテイ</t>
    </rPh>
    <rPh sb="10" eb="11">
      <t>ナラ</t>
    </rPh>
    <rPh sb="13" eb="15">
      <t>トウガイ</t>
    </rPh>
    <rPh sb="15" eb="17">
      <t>キテイ</t>
    </rPh>
    <rPh sb="18" eb="20">
      <t>テキゴウ</t>
    </rPh>
    <rPh sb="29" eb="31">
      <t>ジキ</t>
    </rPh>
    <rPh sb="31" eb="32">
      <t>オヨ</t>
    </rPh>
    <rPh sb="33" eb="35">
      <t>リユウ</t>
    </rPh>
    <rPh sb="38" eb="39">
      <t>ラン</t>
    </rPh>
    <rPh sb="39" eb="40">
      <t>マタ</t>
    </rPh>
    <rPh sb="41" eb="43">
      <t>ベッシ</t>
    </rPh>
    <rPh sb="44" eb="46">
      <t>キサイ</t>
    </rPh>
    <phoneticPr fontId="4"/>
  </si>
  <si>
    <t>添えてください。</t>
    <phoneticPr fontId="2"/>
  </si>
  <si>
    <t>８欄の、｢ニ｣は、建築基準法施行令第２条第１項第８号により階数に算入されない建築物の部分のうち</t>
    <rPh sb="1" eb="2">
      <t>ラン</t>
    </rPh>
    <rPh sb="9" eb="11">
      <t>ケンチク</t>
    </rPh>
    <rPh sb="11" eb="14">
      <t>キジュンホウ</t>
    </rPh>
    <rPh sb="14" eb="16">
      <t>セコウ</t>
    </rPh>
    <rPh sb="16" eb="17">
      <t>レイ</t>
    </rPh>
    <rPh sb="17" eb="18">
      <t>ダイ</t>
    </rPh>
    <rPh sb="19" eb="20">
      <t>ジョウ</t>
    </rPh>
    <rPh sb="20" eb="21">
      <t>ダイ</t>
    </rPh>
    <rPh sb="22" eb="23">
      <t>コウ</t>
    </rPh>
    <rPh sb="23" eb="24">
      <t>ダイ</t>
    </rPh>
    <rPh sb="25" eb="26">
      <t>ゴウ</t>
    </rPh>
    <rPh sb="29" eb="31">
      <t>カイスウ</t>
    </rPh>
    <rPh sb="32" eb="34">
      <t>サンニュウ</t>
    </rPh>
    <rPh sb="38" eb="41">
      <t>ケンチクブツ</t>
    </rPh>
    <rPh sb="42" eb="44">
      <t>ブブン</t>
    </rPh>
    <phoneticPr fontId="4"/>
  </si>
  <si>
    <t>10欄は、別紙にその概要を記載して添えてください。ただし、当該建築設備が特定の建築基準関係規定</t>
    <rPh sb="2" eb="3">
      <t>ラン</t>
    </rPh>
    <rPh sb="5" eb="7">
      <t>ベッシ</t>
    </rPh>
    <rPh sb="10" eb="12">
      <t>ガイヨウ</t>
    </rPh>
    <rPh sb="13" eb="15">
      <t>キサイ</t>
    </rPh>
    <rPh sb="17" eb="18">
      <t>ソ</t>
    </rPh>
    <rPh sb="29" eb="31">
      <t>トウガイ</t>
    </rPh>
    <rPh sb="31" eb="33">
      <t>ケンチク</t>
    </rPh>
    <rPh sb="33" eb="35">
      <t>セツビ</t>
    </rPh>
    <rPh sb="36" eb="38">
      <t>トクテイ</t>
    </rPh>
    <rPh sb="39" eb="41">
      <t>ケンチク</t>
    </rPh>
    <rPh sb="41" eb="43">
      <t>キジュン</t>
    </rPh>
    <rPh sb="43" eb="45">
      <t>カンケイ</t>
    </rPh>
    <rPh sb="45" eb="47">
      <t>キテイ</t>
    </rPh>
    <phoneticPr fontId="4"/>
  </si>
  <si>
    <t>11欄の｢イ｣及び「ロ」は、該当するチェックボックスに｢レ｣マークを入れてください。</t>
    <rPh sb="2" eb="3">
      <t>ラン</t>
    </rPh>
    <rPh sb="7" eb="8">
      <t>オヨ</t>
    </rPh>
    <rPh sb="14" eb="16">
      <t>ガイトウ</t>
    </rPh>
    <rPh sb="34" eb="35">
      <t>イ</t>
    </rPh>
    <phoneticPr fontId="4"/>
  </si>
  <si>
    <t>11欄の｢ハ｣は、建築基準法第６条の４第１項の規定による確認の特例の適用がある場合に、</t>
    <rPh sb="2" eb="3">
      <t>ラン</t>
    </rPh>
    <rPh sb="9" eb="11">
      <t>ケンチク</t>
    </rPh>
    <rPh sb="11" eb="14">
      <t>キジュンホウ</t>
    </rPh>
    <rPh sb="14" eb="15">
      <t>ダイ</t>
    </rPh>
    <rPh sb="16" eb="17">
      <t>ジョウ</t>
    </rPh>
    <rPh sb="19" eb="20">
      <t>ダイ</t>
    </rPh>
    <rPh sb="21" eb="22">
      <t>コウ</t>
    </rPh>
    <rPh sb="23" eb="25">
      <t>キテイ</t>
    </rPh>
    <rPh sb="28" eb="30">
      <t>カクニン</t>
    </rPh>
    <rPh sb="31" eb="33">
      <t>トクレイ</t>
    </rPh>
    <rPh sb="34" eb="36">
      <t>テキヨウ</t>
    </rPh>
    <rPh sb="39" eb="41">
      <t>バアイ</t>
    </rPh>
    <phoneticPr fontId="4"/>
  </si>
  <si>
    <t>11欄の｢ニ｣は、建築基準法施行令第１０条第１号又は第２号に掲げる建築物に該当する場合にのみ記入して</t>
    <rPh sb="2" eb="3">
      <t>ラン</t>
    </rPh>
    <rPh sb="9" eb="11">
      <t>ケンチク</t>
    </rPh>
    <rPh sb="11" eb="14">
      <t>キジュンホウ</t>
    </rPh>
    <rPh sb="14" eb="16">
      <t>セコウ</t>
    </rPh>
    <rPh sb="16" eb="17">
      <t>レイ</t>
    </rPh>
    <rPh sb="17" eb="18">
      <t>ダイ</t>
    </rPh>
    <rPh sb="20" eb="21">
      <t>ジョウ</t>
    </rPh>
    <rPh sb="21" eb="22">
      <t>ダイ</t>
    </rPh>
    <rPh sb="23" eb="24">
      <t>ゴウ</t>
    </rPh>
    <rPh sb="24" eb="25">
      <t>マタ</t>
    </rPh>
    <rPh sb="26" eb="27">
      <t>ダイ</t>
    </rPh>
    <rPh sb="28" eb="29">
      <t>ゴウ</t>
    </rPh>
    <rPh sb="30" eb="31">
      <t>カカ</t>
    </rPh>
    <rPh sb="33" eb="36">
      <t>ケンチクブツ</t>
    </rPh>
    <rPh sb="37" eb="39">
      <t>ガイトウ</t>
    </rPh>
    <rPh sb="41" eb="43">
      <t>バアイ</t>
    </rPh>
    <rPh sb="46" eb="48">
      <t>キニュウ</t>
    </rPh>
    <phoneticPr fontId="4"/>
  </si>
  <si>
    <t>11欄の｢ヘ｣は、建築基準法第６８条の２０第１項に掲げる認証型式部材等に該当する場合にのみ記入して</t>
    <rPh sb="2" eb="3">
      <t>ラン</t>
    </rPh>
    <rPh sb="9" eb="11">
      <t>ケンチク</t>
    </rPh>
    <rPh sb="11" eb="14">
      <t>キジュンホウ</t>
    </rPh>
    <rPh sb="14" eb="15">
      <t>ダイ</t>
    </rPh>
    <rPh sb="17" eb="18">
      <t>ジョウ</t>
    </rPh>
    <rPh sb="21" eb="22">
      <t>ダイ</t>
    </rPh>
    <rPh sb="23" eb="24">
      <t>コウ</t>
    </rPh>
    <rPh sb="25" eb="26">
      <t>カカ</t>
    </rPh>
    <rPh sb="28" eb="30">
      <t>ニンショウ</t>
    </rPh>
    <rPh sb="30" eb="32">
      <t>カタシキ</t>
    </rPh>
    <rPh sb="32" eb="33">
      <t>ブ</t>
    </rPh>
    <rPh sb="33" eb="34">
      <t>ザイ</t>
    </rPh>
    <rPh sb="34" eb="35">
      <t>トウ</t>
    </rPh>
    <rPh sb="36" eb="38">
      <t>ガイトウ</t>
    </rPh>
    <rPh sb="40" eb="42">
      <t>バアイ</t>
    </rPh>
    <rPh sb="45" eb="47">
      <t>キニュウ</t>
    </rPh>
    <phoneticPr fontId="4"/>
  </si>
  <si>
    <t>10欄の概要、11欄の｢ニ｣（屎尿浄化槽又は合併処理浄化槽並びに給水タンク又は貯水タンクで屋上又は</t>
    <phoneticPr fontId="2"/>
  </si>
  <si>
    <t>屋内以外にあるものに係るものを除く。）並びに13欄から16欄まで及び第五面の３欄から６欄までの事項に</t>
    <phoneticPr fontId="2"/>
  </si>
  <si>
    <t>ついて、同条第２号に該当する認証型式部材等の場合にあっては11欄の「ニ」（当該認証形式部材等に係る</t>
    <phoneticPr fontId="2"/>
  </si>
  <si>
    <t>ものに限る。）並びに13欄から16欄まで及び第五面の３欄から６欄までの事項について、同条第３号に該当</t>
    <rPh sb="7" eb="8">
      <t>ナラ</t>
    </rPh>
    <rPh sb="12" eb="13">
      <t>ラン</t>
    </rPh>
    <rPh sb="17" eb="18">
      <t>ラン</t>
    </rPh>
    <rPh sb="20" eb="21">
      <t>オヨ</t>
    </rPh>
    <rPh sb="22" eb="23">
      <t>ダイ</t>
    </rPh>
    <rPh sb="23" eb="25">
      <t>５メン</t>
    </rPh>
    <rPh sb="27" eb="28">
      <t>ラン</t>
    </rPh>
    <rPh sb="31" eb="32">
      <t>ラン</t>
    </rPh>
    <rPh sb="35" eb="37">
      <t>ジコウ</t>
    </rPh>
    <rPh sb="42" eb="44">
      <t>ドウジョウ</t>
    </rPh>
    <rPh sb="44" eb="45">
      <t>ダイ</t>
    </rPh>
    <rPh sb="46" eb="47">
      <t>ゴウ</t>
    </rPh>
    <rPh sb="48" eb="50">
      <t>ガイトウ</t>
    </rPh>
    <phoneticPr fontId="4"/>
  </si>
  <si>
    <t>する認証型式部材等の場合にあっては10欄の概要及び11欄の「ニ」（当該認証型式部材当に係るものに限る。）</t>
    <rPh sb="2" eb="4">
      <t>ニンショウ</t>
    </rPh>
    <rPh sb="4" eb="6">
      <t>カタシキ</t>
    </rPh>
    <rPh sb="6" eb="7">
      <t>ブ</t>
    </rPh>
    <rPh sb="7" eb="8">
      <t>ザイ</t>
    </rPh>
    <rPh sb="8" eb="9">
      <t>トウ</t>
    </rPh>
    <rPh sb="10" eb="12">
      <t>バアイ</t>
    </rPh>
    <rPh sb="19" eb="20">
      <t>ラン</t>
    </rPh>
    <rPh sb="21" eb="23">
      <t>ガイヨウ</t>
    </rPh>
    <rPh sb="23" eb="24">
      <t>オヨ</t>
    </rPh>
    <rPh sb="27" eb="28">
      <t>ラン</t>
    </rPh>
    <rPh sb="33" eb="35">
      <t>トウガイ</t>
    </rPh>
    <rPh sb="35" eb="37">
      <t>ニンショウ</t>
    </rPh>
    <rPh sb="37" eb="39">
      <t>カタシキ</t>
    </rPh>
    <rPh sb="39" eb="41">
      <t>ブザイ</t>
    </rPh>
    <phoneticPr fontId="4"/>
  </si>
  <si>
    <t>20)</t>
    <phoneticPr fontId="2"/>
  </si>
  <si>
    <t>21)</t>
    <phoneticPr fontId="2"/>
  </si>
  <si>
    <t>12欄の｢イ｣は、最上階から順に記入してください。記入欄が不足する場合には、別紙に必要な事項を</t>
    <rPh sb="2" eb="3">
      <t>ラン</t>
    </rPh>
    <rPh sb="9" eb="12">
      <t>サイジョウカイ</t>
    </rPh>
    <rPh sb="14" eb="15">
      <t>ジュン</t>
    </rPh>
    <rPh sb="16" eb="18">
      <t>キニュウ</t>
    </rPh>
    <rPh sb="25" eb="27">
      <t>キニュウ</t>
    </rPh>
    <rPh sb="27" eb="28">
      <t>ラン</t>
    </rPh>
    <rPh sb="29" eb="31">
      <t>フソク</t>
    </rPh>
    <rPh sb="33" eb="35">
      <t>バアイ</t>
    </rPh>
    <rPh sb="38" eb="40">
      <t>ベッシ</t>
    </rPh>
    <rPh sb="41" eb="43">
      <t>ヒツヨウ</t>
    </rPh>
    <rPh sb="44" eb="46">
      <t>ジコウ</t>
    </rPh>
    <phoneticPr fontId="4"/>
  </si>
  <si>
    <t>16欄は、最下階の居室の床が木造である場合に記入してください。</t>
    <rPh sb="2" eb="3">
      <t>ラン</t>
    </rPh>
    <rPh sb="5" eb="6">
      <t>サイ</t>
    </rPh>
    <rPh sb="6" eb="7">
      <t>カ</t>
    </rPh>
    <rPh sb="7" eb="8">
      <t>カイ</t>
    </rPh>
    <rPh sb="9" eb="11">
      <t>キョシツ</t>
    </rPh>
    <rPh sb="12" eb="13">
      <t>ユカ</t>
    </rPh>
    <rPh sb="14" eb="16">
      <t>モクゾウ</t>
    </rPh>
    <rPh sb="19" eb="21">
      <t>バアイ</t>
    </rPh>
    <rPh sb="22" eb="24">
      <t>キニュウ</t>
    </rPh>
    <phoneticPr fontId="4"/>
  </si>
  <si>
    <t>17欄は、｢水洗｣、｢くみ取り｣又は｢くみ取り（改良）｣のうち該当するものを記入してください。</t>
    <rPh sb="2" eb="3">
      <t>ラン</t>
    </rPh>
    <rPh sb="6" eb="8">
      <t>スイセン</t>
    </rPh>
    <rPh sb="13" eb="14">
      <t>ト</t>
    </rPh>
    <rPh sb="16" eb="17">
      <t>マタ</t>
    </rPh>
    <rPh sb="21" eb="22">
      <t>ト</t>
    </rPh>
    <rPh sb="24" eb="26">
      <t>カイリョウ</t>
    </rPh>
    <rPh sb="31" eb="33">
      <t>ガイトウ</t>
    </rPh>
    <rPh sb="38" eb="40">
      <t>キニュウ</t>
    </rPh>
    <phoneticPr fontId="4"/>
  </si>
  <si>
    <t>ここに書き表せない事項で特に確認を受けようとする事項は、18欄又は別紙に記載して添えてください。</t>
    <rPh sb="3" eb="4">
      <t>カ</t>
    </rPh>
    <rPh sb="5" eb="6">
      <t>アラワ</t>
    </rPh>
    <rPh sb="9" eb="11">
      <t>ジコウ</t>
    </rPh>
    <rPh sb="12" eb="13">
      <t>トク</t>
    </rPh>
    <rPh sb="14" eb="16">
      <t>カクニン</t>
    </rPh>
    <rPh sb="17" eb="18">
      <t>ウ</t>
    </rPh>
    <rPh sb="24" eb="26">
      <t>ジコウ</t>
    </rPh>
    <rPh sb="30" eb="31">
      <t>ラン</t>
    </rPh>
    <rPh sb="31" eb="32">
      <t>マタ</t>
    </rPh>
    <rPh sb="33" eb="35">
      <t>ベッシ</t>
    </rPh>
    <rPh sb="36" eb="38">
      <t>キサイ</t>
    </rPh>
    <rPh sb="40" eb="41">
      <t>ソ</t>
    </rPh>
    <phoneticPr fontId="4"/>
  </si>
  <si>
    <t>場合には、床面積の算定において床下部分の面積を除くものとし、19欄に、高床式住居である旨及び床下部</t>
    <rPh sb="0" eb="2">
      <t>バアイ</t>
    </rPh>
    <rPh sb="5" eb="8">
      <t>ユカメンセキ</t>
    </rPh>
    <rPh sb="9" eb="11">
      <t>サンテイ</t>
    </rPh>
    <rPh sb="15" eb="17">
      <t>ユカシタ</t>
    </rPh>
    <rPh sb="17" eb="19">
      <t>ブブン</t>
    </rPh>
    <rPh sb="20" eb="22">
      <t>メンセキ</t>
    </rPh>
    <rPh sb="23" eb="24">
      <t>ノゾ</t>
    </rPh>
    <rPh sb="32" eb="33">
      <t>ラン</t>
    </rPh>
    <rPh sb="35" eb="38">
      <t>タカユカシキ</t>
    </rPh>
    <rPh sb="38" eb="40">
      <t>ジュウキョ</t>
    </rPh>
    <rPh sb="43" eb="44">
      <t>ムネ</t>
    </rPh>
    <rPh sb="44" eb="45">
      <t>オヨ</t>
    </rPh>
    <rPh sb="46" eb="48">
      <t>ユカシタ</t>
    </rPh>
    <rPh sb="48" eb="49">
      <t>ブ</t>
    </rPh>
    <phoneticPr fontId="4"/>
  </si>
  <si>
    <t>1)</t>
    <phoneticPr fontId="2"/>
  </si>
  <si>
    <t>2)</t>
    <phoneticPr fontId="2"/>
  </si>
  <si>
    <t>3)</t>
    <phoneticPr fontId="2"/>
  </si>
  <si>
    <t>4)</t>
    <phoneticPr fontId="2"/>
  </si>
  <si>
    <t>確認申請書（昇降機）</t>
    <rPh sb="0" eb="2">
      <t>カクニン</t>
    </rPh>
    <rPh sb="2" eb="5">
      <t>シンセイショ</t>
    </rPh>
    <rPh sb="6" eb="9">
      <t>ショウコウキ</t>
    </rPh>
    <phoneticPr fontId="2"/>
  </si>
  <si>
    <t>確認申請書（昇降機以外の建築設備）</t>
    <phoneticPr fontId="2"/>
  </si>
  <si>
    <t>１０．建築設備の種類]</t>
    <rPh sb="3" eb="5">
      <t>ケンチク</t>
    </rPh>
    <rPh sb="5" eb="7">
      <t>セツビ</t>
    </rPh>
    <rPh sb="8" eb="10">
      <t>シュルイ</t>
    </rPh>
    <phoneticPr fontId="4"/>
  </si>
  <si>
    <t>１６．居室の床の高さ]</t>
    <rPh sb="3" eb="5">
      <t>キョシツ</t>
    </rPh>
    <rPh sb="6" eb="7">
      <t>ユカ</t>
    </rPh>
    <rPh sb="8" eb="9">
      <t>タカ</t>
    </rPh>
    <phoneticPr fontId="4"/>
  </si>
  <si>
    <t>建築基準法第86条の７、同法第86条の８又は同法第87条の２の規定の適用を受ける場合においては、</t>
    <rPh sb="20" eb="21">
      <t>マタ</t>
    </rPh>
    <rPh sb="22" eb="24">
      <t>ドウホウ</t>
    </rPh>
    <rPh sb="24" eb="25">
      <t>ダイ</t>
    </rPh>
    <rPh sb="27" eb="28">
      <t>ジョウ</t>
    </rPh>
    <phoneticPr fontId="2"/>
  </si>
  <si>
    <t>準耐火時間</t>
    <rPh sb="0" eb="1">
      <t>ジュン</t>
    </rPh>
    <rPh sb="1" eb="3">
      <t>タイカ</t>
    </rPh>
    <rPh sb="3" eb="5">
      <t>ジカン</t>
    </rPh>
    <phoneticPr fontId="2"/>
  </si>
  <si>
    <t>ください。また、11欄の「ホ」は、同条第１号に掲げる建築物に該当する場合に、該当するチェックボックスに</t>
    <rPh sb="10" eb="11">
      <t>ラン</t>
    </rPh>
    <rPh sb="17" eb="19">
      <t>ドウジョウ</t>
    </rPh>
    <rPh sb="19" eb="20">
      <t>ダイ</t>
    </rPh>
    <rPh sb="21" eb="22">
      <t>ゴウ</t>
    </rPh>
    <rPh sb="23" eb="24">
      <t>カカ</t>
    </rPh>
    <rPh sb="26" eb="29">
      <t>ケンチクブツ</t>
    </rPh>
    <rPh sb="30" eb="32">
      <t>ガイトウ</t>
    </rPh>
    <rPh sb="34" eb="36">
      <t>バアイ</t>
    </rPh>
    <rPh sb="38" eb="40">
      <t>ガイトウ</t>
    </rPh>
    <phoneticPr fontId="4"/>
  </si>
  <si>
    <t>８欄の｢ハは、建築基準法施行令第２条第１項第８号により階数に算入されない建築物の部分のうち昇降機塔、装飾塔、物見塔その他これらに類する建築物の屋上部分の階数を記入してください。</t>
    <rPh sb="1" eb="2">
      <t>ラン</t>
    </rPh>
    <rPh sb="7" eb="9">
      <t>ケンチク</t>
    </rPh>
    <rPh sb="9" eb="12">
      <t>キジュンホウ</t>
    </rPh>
    <rPh sb="12" eb="14">
      <t>セコウ</t>
    </rPh>
    <rPh sb="14" eb="15">
      <t>レイ</t>
    </rPh>
    <rPh sb="15" eb="16">
      <t>ダイ</t>
    </rPh>
    <rPh sb="17" eb="18">
      <t>ジョウ</t>
    </rPh>
    <rPh sb="18" eb="19">
      <t>ダイ</t>
    </rPh>
    <rPh sb="20" eb="21">
      <t>コウ</t>
    </rPh>
    <rPh sb="21" eb="22">
      <t>ダイ</t>
    </rPh>
    <rPh sb="23" eb="24">
      <t>ゴウ</t>
    </rPh>
    <rPh sb="27" eb="29">
      <t>カイスウ</t>
    </rPh>
    <rPh sb="30" eb="32">
      <t>サンニュウ</t>
    </rPh>
    <rPh sb="36" eb="38">
      <t>ケンチク</t>
    </rPh>
    <rPh sb="38" eb="39">
      <t>ブツ</t>
    </rPh>
    <rPh sb="40" eb="42">
      <t>ブブン</t>
    </rPh>
    <rPh sb="45" eb="46">
      <t>ノボル</t>
    </rPh>
    <phoneticPr fontId="4"/>
  </si>
  <si>
    <t>建築面積申請部分</t>
    <rPh sb="6" eb="8">
      <t>ブブン</t>
    </rPh>
    <phoneticPr fontId="2"/>
  </si>
  <si>
    <t>2020年</t>
    <rPh sb="4" eb="5">
      <t>ネン</t>
    </rPh>
    <phoneticPr fontId="2"/>
  </si>
  <si>
    <t>建築物　確認申請書</t>
    <rPh sb="0" eb="3">
      <t>ケンチクブツ</t>
    </rPh>
    <rPh sb="4" eb="6">
      <t>カクニン</t>
    </rPh>
    <rPh sb="6" eb="9">
      <t>シンセイショ</t>
    </rPh>
    <phoneticPr fontId="2"/>
  </si>
  <si>
    <t>第４面項目追加等</t>
    <rPh sb="0" eb="1">
      <t>ダイ</t>
    </rPh>
    <rPh sb="2" eb="3">
      <t>メン</t>
    </rPh>
    <rPh sb="3" eb="5">
      <t>コウモク</t>
    </rPh>
    <rPh sb="5" eb="7">
      <t>ツイカ</t>
    </rPh>
    <rPh sb="7" eb="8">
      <t>トウ</t>
    </rPh>
    <phoneticPr fontId="2"/>
  </si>
  <si>
    <t>その他</t>
    <rPh sb="2" eb="3">
      <t>タ</t>
    </rPh>
    <phoneticPr fontId="2"/>
  </si>
  <si>
    <t>建築基準法第21条又は第27条の規定の適用を受けない</t>
  </si>
  <si>
    <t>建築基準法第21条又は第27条の規定の適用を受けない</t>
    <rPh sb="0" eb="2">
      <t>ケンチク</t>
    </rPh>
    <rPh sb="2" eb="5">
      <t>キジュンホウ</t>
    </rPh>
    <rPh sb="5" eb="6">
      <t>ダイ</t>
    </rPh>
    <rPh sb="8" eb="9">
      <t>ジョウ</t>
    </rPh>
    <rPh sb="9" eb="10">
      <t>マタ</t>
    </rPh>
    <rPh sb="11" eb="12">
      <t>ダイ</t>
    </rPh>
    <rPh sb="14" eb="15">
      <t>ジョウ</t>
    </rPh>
    <rPh sb="16" eb="18">
      <t>キテイ</t>
    </rPh>
    <rPh sb="19" eb="21">
      <t>テキヨウ</t>
    </rPh>
    <rPh sb="22" eb="23">
      <t>ウ</t>
    </rPh>
    <phoneticPr fontId="2"/>
  </si>
  <si>
    <t>建築基準法第61条の規定の適用を受けない</t>
  </si>
  <si>
    <t>建築基準法第61条の規定の適用を受けない</t>
    <rPh sb="0" eb="2">
      <t>ケンチク</t>
    </rPh>
    <rPh sb="2" eb="5">
      <t>キジュンホウ</t>
    </rPh>
    <rPh sb="5" eb="6">
      <t>ダイ</t>
    </rPh>
    <rPh sb="8" eb="9">
      <t>ジョウ</t>
    </rPh>
    <rPh sb="10" eb="12">
      <t>キテイ</t>
    </rPh>
    <rPh sb="13" eb="15">
      <t>テキヨウ</t>
    </rPh>
    <rPh sb="16" eb="17">
      <t>ウ</t>
    </rPh>
    <phoneticPr fontId="2"/>
  </si>
  <si>
    <t>準耐火建築物</t>
    <rPh sb="0" eb="1">
      <t>ジュン</t>
    </rPh>
    <rPh sb="1" eb="3">
      <t>タイカ</t>
    </rPh>
    <rPh sb="3" eb="5">
      <t>ケンチク</t>
    </rPh>
    <rPh sb="5" eb="6">
      <t>ブツ</t>
    </rPh>
    <phoneticPr fontId="2"/>
  </si>
  <si>
    <t>耐火建築物</t>
    <rPh sb="0" eb="2">
      <t>タイカ</t>
    </rPh>
    <rPh sb="2" eb="4">
      <t>ケンチク</t>
    </rPh>
    <rPh sb="4" eb="5">
      <t>ブツ</t>
    </rPh>
    <phoneticPr fontId="2"/>
  </si>
  <si>
    <t>主要構造部f</t>
    <rPh sb="0" eb="2">
      <t>シュヨウ</t>
    </rPh>
    <rPh sb="2" eb="4">
      <t>コウゾウ</t>
    </rPh>
    <rPh sb="4" eb="5">
      <t>ブ</t>
    </rPh>
    <phoneticPr fontId="2"/>
  </si>
  <si>
    <t>第21条27条規定適用d</t>
    <rPh sb="0" eb="1">
      <t>ダイ</t>
    </rPh>
    <rPh sb="3" eb="4">
      <t>ジョウ</t>
    </rPh>
    <rPh sb="6" eb="7">
      <t>ジョウ</t>
    </rPh>
    <rPh sb="7" eb="9">
      <t>キテイ</t>
    </rPh>
    <rPh sb="9" eb="11">
      <t>テキヨウ</t>
    </rPh>
    <phoneticPr fontId="2"/>
  </si>
  <si>
    <t>第21条27条規定適用e</t>
    <rPh sb="0" eb="1">
      <t>ダイ</t>
    </rPh>
    <rPh sb="3" eb="4">
      <t>ジョウ</t>
    </rPh>
    <rPh sb="6" eb="7">
      <t>ジョウ</t>
    </rPh>
    <rPh sb="7" eb="9">
      <t>キテイ</t>
    </rPh>
    <rPh sb="9" eb="11">
      <t>テキヨウ</t>
    </rPh>
    <phoneticPr fontId="2"/>
  </si>
  <si>
    <t>防火準防火対策状況d</t>
    <phoneticPr fontId="2"/>
  </si>
  <si>
    <t>防火準防火対策状況e</t>
    <phoneticPr fontId="2"/>
  </si>
  <si>
    <t>防火準防火対策状況f</t>
    <phoneticPr fontId="2"/>
  </si>
  <si>
    <t>7．建築基準法第61条の規定の適用　]</t>
    <rPh sb="2" eb="4">
      <t>ケンチク</t>
    </rPh>
    <rPh sb="4" eb="7">
      <t>キジュンホウ</t>
    </rPh>
    <rPh sb="7" eb="8">
      <t>ダイ</t>
    </rPh>
    <rPh sb="10" eb="11">
      <t>ジョウ</t>
    </rPh>
    <rPh sb="12" eb="14">
      <t>キテイ</t>
    </rPh>
    <rPh sb="15" eb="17">
      <t>テキヨウ</t>
    </rPh>
    <phoneticPr fontId="4"/>
  </si>
  <si>
    <t>７．建築基準法第61条の規定の適用　]</t>
    <rPh sb="2" eb="4">
      <t>ケンチク</t>
    </rPh>
    <rPh sb="4" eb="7">
      <t>キジュンホウ</t>
    </rPh>
    <rPh sb="7" eb="8">
      <t>ダイ</t>
    </rPh>
    <rPh sb="10" eb="11">
      <t>ジョウ</t>
    </rPh>
    <rPh sb="12" eb="14">
      <t>キテイ</t>
    </rPh>
    <rPh sb="15" eb="17">
      <t>テキヨウ</t>
    </rPh>
    <phoneticPr fontId="4"/>
  </si>
  <si>
    <t>６欄は、「建築基準法施行令第109条の５第１号に掲げる基準に適合する構造」、「建築基準法第21条第１項ただし書に該当する建築物」、「建築基準法施行令第110条第１号に掲げる基準に適合する構造」又は「その他」（上記のいずれにも該当しない建築物で、建築基準法第21条又は第27条の規定の適用を受けるもの）のうち該当するチェックボックス全てに「レ」マークを入れてください。また、「建築基準法施行令第109条の５第１号に掲げる基準に適合する構造」に該当する場合においては、５欄の「準耐火構造」のチェックボックスにも「レ」マークを入れてください。建築基準法第21条又は第27条の規定の適用を受けない場合は「建築基準法第21条又は第27条の規定の適用を受けない」に「レ」マークを入れてください。</t>
    <rPh sb="1" eb="2">
      <t>ラン</t>
    </rPh>
    <rPh sb="5" eb="7">
      <t>ケンチク</t>
    </rPh>
    <rPh sb="7" eb="10">
      <t>キジュンホウ</t>
    </rPh>
    <rPh sb="10" eb="12">
      <t>セコウ</t>
    </rPh>
    <rPh sb="12" eb="13">
      <t>レイ</t>
    </rPh>
    <rPh sb="13" eb="14">
      <t>ダイ</t>
    </rPh>
    <rPh sb="17" eb="18">
      <t>ジョウ</t>
    </rPh>
    <rPh sb="20" eb="21">
      <t>ダイ</t>
    </rPh>
    <rPh sb="22" eb="23">
      <t>ゴウ</t>
    </rPh>
    <rPh sb="24" eb="25">
      <t>カカ</t>
    </rPh>
    <rPh sb="27" eb="29">
      <t>キジュン</t>
    </rPh>
    <rPh sb="30" eb="32">
      <t>テキゴウ</t>
    </rPh>
    <rPh sb="34" eb="36">
      <t>コウゾウ</t>
    </rPh>
    <rPh sb="39" eb="41">
      <t>ケンチク</t>
    </rPh>
    <rPh sb="41" eb="44">
      <t>キジュンホウ</t>
    </rPh>
    <rPh sb="44" eb="45">
      <t>ダイ</t>
    </rPh>
    <rPh sb="47" eb="48">
      <t>ジョウ</t>
    </rPh>
    <rPh sb="48" eb="49">
      <t>ダイ</t>
    </rPh>
    <rPh sb="50" eb="51">
      <t>コウ</t>
    </rPh>
    <rPh sb="54" eb="55">
      <t>ガキ</t>
    </rPh>
    <rPh sb="56" eb="58">
      <t>ガイトウ</t>
    </rPh>
    <rPh sb="60" eb="63">
      <t>ケンチクブツ</t>
    </rPh>
    <rPh sb="66" eb="68">
      <t>ケンチク</t>
    </rPh>
    <rPh sb="68" eb="71">
      <t>キジュンホウ</t>
    </rPh>
    <rPh sb="71" eb="73">
      <t>セコウ</t>
    </rPh>
    <rPh sb="73" eb="74">
      <t>レイ</t>
    </rPh>
    <rPh sb="74" eb="75">
      <t>ダイ</t>
    </rPh>
    <rPh sb="78" eb="79">
      <t>ジョウ</t>
    </rPh>
    <rPh sb="79" eb="80">
      <t>ダイ</t>
    </rPh>
    <rPh sb="81" eb="82">
      <t>ゴウ</t>
    </rPh>
    <rPh sb="83" eb="84">
      <t>カカ</t>
    </rPh>
    <rPh sb="86" eb="88">
      <t>キジュン</t>
    </rPh>
    <rPh sb="89" eb="91">
      <t>テキゴウ</t>
    </rPh>
    <rPh sb="93" eb="95">
      <t>コウゾウ</t>
    </rPh>
    <rPh sb="96" eb="97">
      <t>マタ</t>
    </rPh>
    <rPh sb="101" eb="102">
      <t>タ</t>
    </rPh>
    <rPh sb="104" eb="106">
      <t>ジョウキ</t>
    </rPh>
    <rPh sb="112" eb="114">
      <t>ガイトウ</t>
    </rPh>
    <rPh sb="117" eb="120">
      <t>ケンチクブツ</t>
    </rPh>
    <rPh sb="122" eb="124">
      <t>ケンチク</t>
    </rPh>
    <rPh sb="124" eb="127">
      <t>キジュンホウ</t>
    </rPh>
    <rPh sb="127" eb="128">
      <t>ダイ</t>
    </rPh>
    <rPh sb="130" eb="131">
      <t>ジョウ</t>
    </rPh>
    <rPh sb="131" eb="132">
      <t>マタ</t>
    </rPh>
    <rPh sb="133" eb="134">
      <t>ダイ</t>
    </rPh>
    <rPh sb="136" eb="137">
      <t>ジョウ</t>
    </rPh>
    <rPh sb="138" eb="140">
      <t>キテイ</t>
    </rPh>
    <rPh sb="141" eb="143">
      <t>テキヨウ</t>
    </rPh>
    <rPh sb="144" eb="145">
      <t>ウ</t>
    </rPh>
    <rPh sb="153" eb="155">
      <t>ガイトウ</t>
    </rPh>
    <rPh sb="165" eb="166">
      <t>スベ</t>
    </rPh>
    <rPh sb="175" eb="176">
      <t>イ</t>
    </rPh>
    <rPh sb="187" eb="196">
      <t>ケンチクキジュンホウセコウレイダイ</t>
    </rPh>
    <rPh sb="199" eb="200">
      <t>ジョウ</t>
    </rPh>
    <rPh sb="202" eb="203">
      <t>ダイ</t>
    </rPh>
    <rPh sb="204" eb="205">
      <t>ゴウ</t>
    </rPh>
    <rPh sb="206" eb="207">
      <t>カカ</t>
    </rPh>
    <rPh sb="209" eb="211">
      <t>キジュン</t>
    </rPh>
    <rPh sb="212" eb="214">
      <t>テキゴウ</t>
    </rPh>
    <rPh sb="216" eb="218">
      <t>コウゾウ</t>
    </rPh>
    <rPh sb="220" eb="222">
      <t>ガイトウ</t>
    </rPh>
    <rPh sb="224" eb="226">
      <t>バアイ</t>
    </rPh>
    <rPh sb="233" eb="234">
      <t>ラン</t>
    </rPh>
    <rPh sb="236" eb="237">
      <t>ジュン</t>
    </rPh>
    <rPh sb="237" eb="239">
      <t>タイカ</t>
    </rPh>
    <rPh sb="239" eb="241">
      <t>コウゾウ</t>
    </rPh>
    <rPh sb="260" eb="261">
      <t>イ</t>
    </rPh>
    <rPh sb="268" eb="270">
      <t>ケンチク</t>
    </rPh>
    <rPh sb="270" eb="273">
      <t>キジュンホウ</t>
    </rPh>
    <rPh sb="273" eb="274">
      <t>ダイ</t>
    </rPh>
    <rPh sb="276" eb="277">
      <t>ジョウ</t>
    </rPh>
    <rPh sb="277" eb="278">
      <t>マタ</t>
    </rPh>
    <rPh sb="279" eb="280">
      <t>ダイ</t>
    </rPh>
    <rPh sb="282" eb="283">
      <t>ジョウ</t>
    </rPh>
    <rPh sb="284" eb="286">
      <t>キテイ</t>
    </rPh>
    <rPh sb="287" eb="289">
      <t>テキヨウ</t>
    </rPh>
    <rPh sb="290" eb="291">
      <t>ウ</t>
    </rPh>
    <rPh sb="294" eb="296">
      <t>バアイ</t>
    </rPh>
    <rPh sb="298" eb="300">
      <t>ケンチク</t>
    </rPh>
    <rPh sb="300" eb="303">
      <t>キジュンホウ</t>
    </rPh>
    <rPh sb="303" eb="304">
      <t>ダイ</t>
    </rPh>
    <rPh sb="306" eb="307">
      <t>ジョウ</t>
    </rPh>
    <rPh sb="307" eb="308">
      <t>マタ</t>
    </rPh>
    <rPh sb="309" eb="310">
      <t>ダイ</t>
    </rPh>
    <rPh sb="312" eb="313">
      <t>ジョウ</t>
    </rPh>
    <rPh sb="314" eb="316">
      <t>キテイ</t>
    </rPh>
    <rPh sb="317" eb="319">
      <t>テキヨウ</t>
    </rPh>
    <rPh sb="320" eb="321">
      <t>ウ</t>
    </rPh>
    <rPh sb="333" eb="334">
      <t>イ</t>
    </rPh>
    <phoneticPr fontId="2"/>
  </si>
  <si>
    <t>７欄は、「耐火建築物」、「延焼防止建築物」（建築基準法施行令第136条の２第１号ロに掲げる基準に適合する建築物をいう。）、「準耐火建築物」、「準延焼防止建築物」（同条第２号ロに掲げる基準に適合する建築物をいう。）又は「その他」（上記のいずれにも該当しない建築物で、建築基準法第61条の規定の適用を受けるもの）のうち該当するチェックボックスに「レ」マークを入れてください。建築基準法第61条の規定の適用を受けない場合は「建築基準法第61条の規定の適用を受けない」に「レ」マークを入れてください。</t>
    <rPh sb="1" eb="2">
      <t>ラン</t>
    </rPh>
    <rPh sb="5" eb="7">
      <t>タイカ</t>
    </rPh>
    <rPh sb="7" eb="9">
      <t>ケンチク</t>
    </rPh>
    <rPh sb="9" eb="10">
      <t>ブツ</t>
    </rPh>
    <rPh sb="13" eb="15">
      <t>エンショウ</t>
    </rPh>
    <rPh sb="15" eb="17">
      <t>ボウシ</t>
    </rPh>
    <rPh sb="17" eb="20">
      <t>ケンチクブツ</t>
    </rPh>
    <rPh sb="22" eb="24">
      <t>ケンチク</t>
    </rPh>
    <rPh sb="24" eb="27">
      <t>キジュンホウ</t>
    </rPh>
    <rPh sb="27" eb="29">
      <t>セコウ</t>
    </rPh>
    <rPh sb="29" eb="30">
      <t>レイ</t>
    </rPh>
    <rPh sb="30" eb="31">
      <t>ダイ</t>
    </rPh>
    <rPh sb="34" eb="35">
      <t>ジョウ</t>
    </rPh>
    <rPh sb="37" eb="38">
      <t>ダイ</t>
    </rPh>
    <rPh sb="39" eb="40">
      <t>ゴウ</t>
    </rPh>
    <rPh sb="42" eb="43">
      <t>カカ</t>
    </rPh>
    <rPh sb="45" eb="47">
      <t>キジュン</t>
    </rPh>
    <rPh sb="48" eb="50">
      <t>テキゴウ</t>
    </rPh>
    <rPh sb="52" eb="55">
      <t>ケンチクブツ</t>
    </rPh>
    <rPh sb="62" eb="63">
      <t>ジュン</t>
    </rPh>
    <rPh sb="63" eb="65">
      <t>タイカ</t>
    </rPh>
    <rPh sb="65" eb="67">
      <t>ケンチク</t>
    </rPh>
    <rPh sb="67" eb="68">
      <t>ブツ</t>
    </rPh>
    <rPh sb="71" eb="72">
      <t>ジュン</t>
    </rPh>
    <rPh sb="72" eb="74">
      <t>エンショウ</t>
    </rPh>
    <rPh sb="74" eb="76">
      <t>ボウシ</t>
    </rPh>
    <rPh sb="76" eb="79">
      <t>ケンチクブツ</t>
    </rPh>
    <rPh sb="81" eb="83">
      <t>ドウジョウ</t>
    </rPh>
    <rPh sb="83" eb="84">
      <t>ダイ</t>
    </rPh>
    <rPh sb="85" eb="86">
      <t>ゴウ</t>
    </rPh>
    <rPh sb="88" eb="89">
      <t>カカ</t>
    </rPh>
    <rPh sb="91" eb="93">
      <t>キジュン</t>
    </rPh>
    <rPh sb="94" eb="96">
      <t>テキゴウ</t>
    </rPh>
    <rPh sb="98" eb="101">
      <t>ケンチクブツ</t>
    </rPh>
    <rPh sb="106" eb="107">
      <t>マタ</t>
    </rPh>
    <rPh sb="111" eb="112">
      <t>タ</t>
    </rPh>
    <rPh sb="114" eb="116">
      <t>ジョウキ</t>
    </rPh>
    <rPh sb="122" eb="124">
      <t>ガイトウ</t>
    </rPh>
    <rPh sb="127" eb="130">
      <t>ケンチクブツ</t>
    </rPh>
    <rPh sb="132" eb="134">
      <t>ケンチク</t>
    </rPh>
    <rPh sb="134" eb="137">
      <t>キジュンホウ</t>
    </rPh>
    <rPh sb="137" eb="138">
      <t>ダイ</t>
    </rPh>
    <rPh sb="140" eb="141">
      <t>ジョウ</t>
    </rPh>
    <rPh sb="142" eb="144">
      <t>キテイ</t>
    </rPh>
    <rPh sb="145" eb="147">
      <t>テキヨウ</t>
    </rPh>
    <rPh sb="148" eb="149">
      <t>ウ</t>
    </rPh>
    <rPh sb="157" eb="159">
      <t>ガイトウ</t>
    </rPh>
    <rPh sb="177" eb="178">
      <t>イ</t>
    </rPh>
    <rPh sb="185" eb="187">
      <t>ケンチク</t>
    </rPh>
    <rPh sb="187" eb="190">
      <t>キジュンホウ</t>
    </rPh>
    <rPh sb="190" eb="191">
      <t>ダイ</t>
    </rPh>
    <rPh sb="193" eb="194">
      <t>ジョウ</t>
    </rPh>
    <rPh sb="195" eb="197">
      <t>キテイ</t>
    </rPh>
    <rPh sb="198" eb="200">
      <t>テキヨウ</t>
    </rPh>
    <rPh sb="201" eb="202">
      <t>ウ</t>
    </rPh>
    <rPh sb="205" eb="207">
      <t>バアイ</t>
    </rPh>
    <rPh sb="209" eb="211">
      <t>ケンチク</t>
    </rPh>
    <rPh sb="211" eb="214">
      <t>キジュンホウ</t>
    </rPh>
    <rPh sb="214" eb="215">
      <t>ダイ</t>
    </rPh>
    <rPh sb="217" eb="218">
      <t>ジョウ</t>
    </rPh>
    <rPh sb="219" eb="221">
      <t>キテイ</t>
    </rPh>
    <rPh sb="222" eb="224">
      <t>テキヨウ</t>
    </rPh>
    <rPh sb="225" eb="226">
      <t>ウ</t>
    </rPh>
    <rPh sb="238" eb="239">
      <t>イ</t>
    </rPh>
    <phoneticPr fontId="2"/>
  </si>
  <si>
    <t>有</t>
    <rPh sb="0" eb="1">
      <t>アリ</t>
    </rPh>
    <phoneticPr fontId="2"/>
  </si>
  <si>
    <t>無</t>
    <rPh sb="0" eb="1">
      <t>ナシ</t>
    </rPh>
    <phoneticPr fontId="2"/>
  </si>
  <si>
    <t>建築計画概要書</t>
    <rPh sb="0" eb="7">
      <t>ケンチクケイカクガイヨウショ</t>
    </rPh>
    <phoneticPr fontId="2"/>
  </si>
  <si>
    <t>第２面項目追加</t>
    <rPh sb="0" eb="1">
      <t>ダイ</t>
    </rPh>
    <rPh sb="2" eb="3">
      <t>メン</t>
    </rPh>
    <rPh sb="3" eb="5">
      <t>コウモク</t>
    </rPh>
    <rPh sb="5" eb="7">
      <t>ツイカ</t>
    </rPh>
    <phoneticPr fontId="2"/>
  </si>
  <si>
    <t>当機関が保有する本建築物の省エネ適合判定通知書又はその写し、及び適合性判定を受けた図書を施行規則第4条に規定する図書に代える</t>
    <rPh sb="0" eb="1">
      <t>トウ</t>
    </rPh>
    <rPh sb="1" eb="3">
      <t>キカン</t>
    </rPh>
    <rPh sb="4" eb="6">
      <t>ホユウ</t>
    </rPh>
    <rPh sb="8" eb="9">
      <t>ホン</t>
    </rPh>
    <rPh sb="9" eb="12">
      <t>ケンチクブツ</t>
    </rPh>
    <rPh sb="13" eb="14">
      <t>ショウ</t>
    </rPh>
    <rPh sb="16" eb="18">
      <t>テキゴウ</t>
    </rPh>
    <rPh sb="18" eb="20">
      <t>ハンテイ</t>
    </rPh>
    <rPh sb="20" eb="23">
      <t>ツウチショ</t>
    </rPh>
    <rPh sb="23" eb="24">
      <t>マタ</t>
    </rPh>
    <rPh sb="27" eb="28">
      <t>ウツ</t>
    </rPh>
    <rPh sb="30" eb="31">
      <t>オヨ</t>
    </rPh>
    <rPh sb="32" eb="35">
      <t>テキゴウセイ</t>
    </rPh>
    <rPh sb="35" eb="37">
      <t>ハンテイ</t>
    </rPh>
    <rPh sb="38" eb="39">
      <t>ウ</t>
    </rPh>
    <rPh sb="41" eb="43">
      <t>トショ</t>
    </rPh>
    <rPh sb="44" eb="46">
      <t>セコウ</t>
    </rPh>
    <rPh sb="46" eb="48">
      <t>キソク</t>
    </rPh>
    <rPh sb="48" eb="49">
      <t>ダイ</t>
    </rPh>
    <rPh sb="50" eb="51">
      <t>ジョウ</t>
    </rPh>
    <rPh sb="52" eb="54">
      <t>キテイ</t>
    </rPh>
    <rPh sb="56" eb="58">
      <t>トショ</t>
    </rPh>
    <rPh sb="59" eb="60">
      <t>カ</t>
    </rPh>
    <phoneticPr fontId="2"/>
  </si>
  <si>
    <t>建築主等変更届</t>
    <rPh sb="0" eb="2">
      <t>ケンチク</t>
    </rPh>
    <rPh sb="2" eb="3">
      <t>ヌシ</t>
    </rPh>
    <rPh sb="3" eb="4">
      <t>トウ</t>
    </rPh>
    <rPh sb="4" eb="6">
      <t>ヘンコウ</t>
    </rPh>
    <rPh sb="6" eb="7">
      <t>トドケ</t>
    </rPh>
    <phoneticPr fontId="2"/>
  </si>
  <si>
    <t>工事施工者届</t>
    <phoneticPr fontId="2"/>
  </si>
  <si>
    <t>前文一部変更</t>
    <rPh sb="0" eb="2">
      <t>ゼンブン</t>
    </rPh>
    <rPh sb="2" eb="4">
      <t>イチブ</t>
    </rPh>
    <rPh sb="4" eb="6">
      <t>ヘンコウ</t>
    </rPh>
    <phoneticPr fontId="2"/>
  </si>
  <si>
    <t>〃</t>
    <phoneticPr fontId="2"/>
  </si>
  <si>
    <t>〃</t>
    <phoneticPr fontId="2"/>
  </si>
  <si>
    <t>無</t>
    <rPh sb="0" eb="1">
      <t>ナシ</t>
    </rPh>
    <phoneticPr fontId="2"/>
  </si>
  <si>
    <t>第12条3項防火設備の有無</t>
    <rPh sb="0" eb="1">
      <t>ダイ</t>
    </rPh>
    <rPh sb="3" eb="4">
      <t>ジョウ</t>
    </rPh>
    <rPh sb="5" eb="6">
      <t>コウ</t>
    </rPh>
    <rPh sb="6" eb="8">
      <t>ボウカ</t>
    </rPh>
    <rPh sb="8" eb="10">
      <t>セツビ</t>
    </rPh>
    <rPh sb="11" eb="13">
      <t>ウム</t>
    </rPh>
    <phoneticPr fontId="2"/>
  </si>
  <si>
    <r>
      <t>（建築計画概要書第二面 入力）</t>
    </r>
    <r>
      <rPr>
        <b/>
        <sz val="11"/>
        <color indexed="63"/>
        <rFont val="MS UI Gothic"/>
        <family val="3"/>
        <charset val="128"/>
      </rPr>
      <t>［建築基準法第１２条第３項の規定による検査を要する防火設備の有無］</t>
    </r>
    <rPh sb="1" eb="3">
      <t>ケンチク</t>
    </rPh>
    <rPh sb="3" eb="5">
      <t>ケイカク</t>
    </rPh>
    <rPh sb="5" eb="8">
      <t>ガイヨウショ</t>
    </rPh>
    <rPh sb="8" eb="11">
      <t>ダイニメン</t>
    </rPh>
    <rPh sb="12" eb="14">
      <t>ニュウリョク</t>
    </rPh>
    <rPh sb="16" eb="18">
      <t>ケンチク</t>
    </rPh>
    <rPh sb="18" eb="21">
      <t>キジュンホウ</t>
    </rPh>
    <rPh sb="21" eb="22">
      <t>ダイ</t>
    </rPh>
    <rPh sb="24" eb="25">
      <t>ジョウ</t>
    </rPh>
    <rPh sb="25" eb="26">
      <t>ダイ</t>
    </rPh>
    <rPh sb="27" eb="28">
      <t>コウ</t>
    </rPh>
    <rPh sb="29" eb="31">
      <t>キテイ</t>
    </rPh>
    <rPh sb="34" eb="36">
      <t>ケンサ</t>
    </rPh>
    <rPh sb="37" eb="38">
      <t>ヨウ</t>
    </rPh>
    <rPh sb="40" eb="42">
      <t>ボウカ</t>
    </rPh>
    <rPh sb="42" eb="44">
      <t>セツビ</t>
    </rPh>
    <rPh sb="45" eb="47">
      <t>ウム</t>
    </rPh>
    <phoneticPr fontId="2"/>
  </si>
  <si>
    <t>住所</t>
    <rPh sb="0" eb="1">
      <t>ジュウ</t>
    </rPh>
    <rPh sb="1" eb="2">
      <t>トコロ</t>
    </rPh>
    <phoneticPr fontId="4"/>
  </si>
  <si>
    <t>氏名</t>
    <rPh sb="0" eb="1">
      <t>シ</t>
    </rPh>
    <rPh sb="1" eb="2">
      <t>メイ</t>
    </rPh>
    <phoneticPr fontId="4"/>
  </si>
  <si>
    <t>所在地</t>
    <rPh sb="0" eb="3">
      <t>ショザイチ</t>
    </rPh>
    <phoneticPr fontId="4"/>
  </si>
  <si>
    <t>確認済証交付年月日</t>
    <rPh sb="0" eb="2">
      <t>カクニン</t>
    </rPh>
    <rPh sb="2" eb="3">
      <t>スミ</t>
    </rPh>
    <rPh sb="3" eb="4">
      <t>ショウ</t>
    </rPh>
    <rPh sb="4" eb="6">
      <t>コウフ</t>
    </rPh>
    <rPh sb="6" eb="9">
      <t>ネンガッピ</t>
    </rPh>
    <phoneticPr fontId="4"/>
  </si>
  <si>
    <t>確認済証交付者</t>
    <rPh sb="0" eb="2">
      <t>カクニン</t>
    </rPh>
    <rPh sb="2" eb="3">
      <t>スミ</t>
    </rPh>
    <rPh sb="3" eb="4">
      <t>ショウ</t>
    </rPh>
    <rPh sb="4" eb="6">
      <t>コウフ</t>
    </rPh>
    <rPh sb="6" eb="7">
      <t>シャ</t>
    </rPh>
    <phoneticPr fontId="4"/>
  </si>
  <si>
    <t>営業所名</t>
    <rPh sb="0" eb="2">
      <t>エイギョウ</t>
    </rPh>
    <rPh sb="2" eb="3">
      <t>トコロ</t>
    </rPh>
    <rPh sb="3" eb="4">
      <t>ナ</t>
    </rPh>
    <phoneticPr fontId="4"/>
  </si>
  <si>
    <t>【イ．地名地番】</t>
    <rPh sb="3" eb="5">
      <t>チメイ</t>
    </rPh>
    <rPh sb="5" eb="6">
      <t>チ</t>
    </rPh>
    <rPh sb="6" eb="7">
      <t>バン</t>
    </rPh>
    <phoneticPr fontId="4"/>
  </si>
  <si>
    <t>【イ．番号】</t>
    <rPh sb="3" eb="5">
      <t>バンゴウ</t>
    </rPh>
    <phoneticPr fontId="4"/>
  </si>
  <si>
    <t>【ロ．用途】</t>
    <rPh sb="3" eb="5">
      <t>ヨウト</t>
    </rPh>
    <phoneticPr fontId="4"/>
  </si>
  <si>
    <t>【ハ．工事部分の構造】</t>
    <rPh sb="3" eb="5">
      <t>コウジ</t>
    </rPh>
    <rPh sb="5" eb="7">
      <t>ブブン</t>
    </rPh>
    <rPh sb="8" eb="10">
      <t>コウゾウ</t>
    </rPh>
    <phoneticPr fontId="4"/>
  </si>
  <si>
    <t>【ロ．新築とその他の別】</t>
    <rPh sb="3" eb="5">
      <t>シンチク</t>
    </rPh>
    <rPh sb="8" eb="9">
      <t>ホカ</t>
    </rPh>
    <rPh sb="10" eb="11">
      <t>ベツ</t>
    </rPh>
    <phoneticPr fontId="4"/>
  </si>
  <si>
    <t>【ロ．都市計画】</t>
    <rPh sb="3" eb="5">
      <t>トシ</t>
    </rPh>
    <rPh sb="5" eb="7">
      <t>ケイカク</t>
    </rPh>
    <phoneticPr fontId="4"/>
  </si>
  <si>
    <t>工事施工者(設計者又は代理者)</t>
    <rPh sb="0" eb="2">
      <t>コウジ</t>
    </rPh>
    <rPh sb="2" eb="5">
      <t>セコウシャ</t>
    </rPh>
    <rPh sb="6" eb="9">
      <t>セッケイシャ</t>
    </rPh>
    <rPh sb="9" eb="10">
      <t>マタ</t>
    </rPh>
    <rPh sb="11" eb="13">
      <t>ダイリ</t>
    </rPh>
    <rPh sb="13" eb="14">
      <t>シャ</t>
    </rPh>
    <phoneticPr fontId="4"/>
  </si>
  <si>
    <t>営業所名(建築士事務所名)</t>
    <rPh sb="0" eb="3">
      <t>エイギョウショ</t>
    </rPh>
    <rPh sb="3" eb="4">
      <t>メイ</t>
    </rPh>
    <rPh sb="5" eb="8">
      <t>ケンチクシ</t>
    </rPh>
    <rPh sb="8" eb="10">
      <t>ジム</t>
    </rPh>
    <rPh sb="10" eb="11">
      <t>ショ</t>
    </rPh>
    <rPh sb="11" eb="12">
      <t>メイ</t>
    </rPh>
    <phoneticPr fontId="4"/>
  </si>
  <si>
    <t>(第二面)</t>
    <rPh sb="1" eb="4">
      <t>ダイニメン</t>
    </rPh>
    <phoneticPr fontId="4"/>
  </si>
  <si>
    <t>(第三面)</t>
    <rPh sb="1" eb="4">
      <t>ダイサンメン</t>
    </rPh>
    <phoneticPr fontId="4"/>
  </si>
  <si>
    <t>(第四面)</t>
  </si>
  <si>
    <t>【1．住宅部分の概要】</t>
    <rPh sb="3" eb="5">
      <t>ジュウタク</t>
    </rPh>
    <rPh sb="5" eb="7">
      <t>ブブン</t>
    </rPh>
    <rPh sb="8" eb="10">
      <t>ガイヨウ</t>
    </rPh>
    <phoneticPr fontId="4"/>
  </si>
  <si>
    <t>【4．工事種別】</t>
    <rPh sb="3" eb="5">
      <t>コウジ</t>
    </rPh>
    <rPh sb="5" eb="7">
      <t>シュベツ</t>
    </rPh>
    <phoneticPr fontId="4"/>
  </si>
  <si>
    <t>【4．建築物の数】</t>
  </si>
  <si>
    <t>建築基準法第15条第1項の規定による</t>
  </si>
  <si>
    <t>【5．主要用途】</t>
    <rPh sb="3" eb="5">
      <t>シュヨウ</t>
    </rPh>
    <rPh sb="5" eb="7">
      <t>ヨウト</t>
    </rPh>
    <phoneticPr fontId="4"/>
  </si>
  <si>
    <t>【6．一の建築物ごとの内容】</t>
    <rPh sb="3" eb="4">
      <t>イチ</t>
    </rPh>
    <rPh sb="5" eb="8">
      <t>ケンチクブツ</t>
    </rPh>
    <rPh sb="11" eb="13">
      <t>ナイヨウ</t>
    </rPh>
    <phoneticPr fontId="4"/>
  </si>
  <si>
    <t>【6．住宅の利用関係】</t>
  </si>
  <si>
    <t>(1)</t>
    <phoneticPr fontId="2"/>
  </si>
  <si>
    <t>(2)</t>
    <phoneticPr fontId="2"/>
  </si>
  <si>
    <t>(3)</t>
    <phoneticPr fontId="2"/>
  </si>
  <si>
    <t>国</t>
  </si>
  <si>
    <t>(2)</t>
    <phoneticPr fontId="2"/>
  </si>
  <si>
    <t>都道府県</t>
  </si>
  <si>
    <t>(3)</t>
    <phoneticPr fontId="2"/>
  </si>
  <si>
    <t>市区町村</t>
  </si>
  <si>
    <t>(4)</t>
    <phoneticPr fontId="2"/>
  </si>
  <si>
    <t>会社</t>
  </si>
  <si>
    <t>(5)</t>
    <phoneticPr fontId="2"/>
  </si>
  <si>
    <t>会社でない団体</t>
  </si>
  <si>
    <t>農林水産業</t>
  </si>
  <si>
    <t>(2)</t>
    <phoneticPr fontId="2"/>
  </si>
  <si>
    <t>鉱業，採石業，砂利採取業，建設業</t>
  </si>
  <si>
    <t>(3)</t>
    <phoneticPr fontId="2"/>
  </si>
  <si>
    <t>製造業</t>
  </si>
  <si>
    <t>情報通信業</t>
  </si>
  <si>
    <t>運輸業</t>
  </si>
  <si>
    <t>卸売業，小売業</t>
  </si>
  <si>
    <t>金融業，保険業</t>
  </si>
  <si>
    <t>不動産業</t>
  </si>
  <si>
    <t>教育，学習支援業</t>
  </si>
  <si>
    <t>医療，福祉</t>
  </si>
  <si>
    <t>宿泊業，飲食サービス業</t>
  </si>
  <si>
    <t>その他のサービス業</t>
  </si>
  <si>
    <t>他に分類されないもの</t>
  </si>
  <si>
    <t>国家公務，地方公務</t>
  </si>
  <si>
    <t>(6)</t>
    <phoneticPr fontId="4"/>
  </si>
  <si>
    <t>個人</t>
  </si>
  <si>
    <t>市街化区域</t>
  </si>
  <si>
    <t>区域区分非設定都市計画区域</t>
  </si>
  <si>
    <t>市街化調整区域</t>
  </si>
  <si>
    <t>(4)</t>
    <phoneticPr fontId="4"/>
  </si>
  <si>
    <t>準都市計画区域</t>
  </si>
  <si>
    <t>(5)</t>
    <phoneticPr fontId="2"/>
  </si>
  <si>
    <t>都市計画区域及び準都市計画区域外</t>
  </si>
  <si>
    <t>居住専用建築物</t>
  </si>
  <si>
    <t>(2)</t>
    <phoneticPr fontId="4"/>
  </si>
  <si>
    <t>居住産業併用建築物</t>
    <rPh sb="0" eb="2">
      <t>キョジュウ</t>
    </rPh>
    <rPh sb="2" eb="4">
      <t>サンギョウ</t>
    </rPh>
    <rPh sb="4" eb="6">
      <t>ヘイヨウ</t>
    </rPh>
    <rPh sb="6" eb="9">
      <t>ケンチクブツ</t>
    </rPh>
    <phoneticPr fontId="4"/>
  </si>
  <si>
    <t>産業専用建築物</t>
    <rPh sb="0" eb="2">
      <t>サンギョウ</t>
    </rPh>
    <rPh sb="2" eb="4">
      <t>センヨウ</t>
    </rPh>
    <rPh sb="4" eb="7">
      <t>ケンチクブツ</t>
    </rPh>
    <phoneticPr fontId="4"/>
  </si>
  <si>
    <t>新築</t>
    <phoneticPr fontId="2"/>
  </si>
  <si>
    <t>(4)</t>
    <phoneticPr fontId="2"/>
  </si>
  <si>
    <t>(1)</t>
    <phoneticPr fontId="4"/>
  </si>
  <si>
    <t>事務所等</t>
    <rPh sb="0" eb="2">
      <t>ジム</t>
    </rPh>
    <rPh sb="2" eb="3">
      <t>ショ</t>
    </rPh>
    <rPh sb="3" eb="4">
      <t>ナド</t>
    </rPh>
    <phoneticPr fontId="4"/>
  </si>
  <si>
    <t>(2)</t>
    <phoneticPr fontId="4"/>
  </si>
  <si>
    <t>(3)</t>
    <phoneticPr fontId="4"/>
  </si>
  <si>
    <t>工場，作業場</t>
    <rPh sb="0" eb="2">
      <t>コウジョウ</t>
    </rPh>
    <rPh sb="3" eb="5">
      <t>サギョウ</t>
    </rPh>
    <rPh sb="5" eb="6">
      <t>ジョウ</t>
    </rPh>
    <phoneticPr fontId="4"/>
  </si>
  <si>
    <t>倉庫</t>
    <rPh sb="0" eb="2">
      <t>ソウコ</t>
    </rPh>
    <phoneticPr fontId="4"/>
  </si>
  <si>
    <t>(5)</t>
    <phoneticPr fontId="4"/>
  </si>
  <si>
    <t>学校</t>
    <rPh sb="0" eb="2">
      <t>ガッコウ</t>
    </rPh>
    <phoneticPr fontId="4"/>
  </si>
  <si>
    <t>(6)</t>
    <phoneticPr fontId="4"/>
  </si>
  <si>
    <t>病院，診療所</t>
    <rPh sb="0" eb="2">
      <t>ビョウイン</t>
    </rPh>
    <rPh sb="3" eb="6">
      <t>シンリョウジョ</t>
    </rPh>
    <phoneticPr fontId="4"/>
  </si>
  <si>
    <t>(9)</t>
    <phoneticPr fontId="4"/>
  </si>
  <si>
    <t>その他</t>
    <rPh sb="2" eb="3">
      <t>ホカ</t>
    </rPh>
    <phoneticPr fontId="4"/>
  </si>
  <si>
    <t>(1)</t>
    <phoneticPr fontId="4"/>
  </si>
  <si>
    <t>木造</t>
    <rPh sb="0" eb="2">
      <t>モクゾウ</t>
    </rPh>
    <phoneticPr fontId="4"/>
  </si>
  <si>
    <t>鉄骨造</t>
    <rPh sb="0" eb="2">
      <t>テッコツ</t>
    </rPh>
    <rPh sb="2" eb="3">
      <t>ゾウ</t>
    </rPh>
    <phoneticPr fontId="4"/>
  </si>
  <si>
    <t>(5)</t>
    <phoneticPr fontId="4"/>
  </si>
  <si>
    <t>その他</t>
    <rPh sb="2" eb="3">
      <t>タ</t>
    </rPh>
    <phoneticPr fontId="4"/>
  </si>
  <si>
    <t>(1)</t>
    <phoneticPr fontId="4"/>
  </si>
  <si>
    <t>(3)</t>
    <phoneticPr fontId="4"/>
  </si>
  <si>
    <t>(4)</t>
    <phoneticPr fontId="4"/>
  </si>
  <si>
    <t>(5)</t>
    <phoneticPr fontId="4"/>
  </si>
  <si>
    <t>(9)</t>
    <phoneticPr fontId="4"/>
  </si>
  <si>
    <t>(4)</t>
    <phoneticPr fontId="4"/>
  </si>
  <si>
    <t>(5)</t>
    <phoneticPr fontId="4"/>
  </si>
  <si>
    <t>鉄骨鉄筋コンクリート造</t>
    <rPh sb="0" eb="2">
      <t>テッコツ</t>
    </rPh>
    <rPh sb="2" eb="4">
      <t>テッキン</t>
    </rPh>
    <rPh sb="10" eb="11">
      <t>ゾウ</t>
    </rPh>
    <phoneticPr fontId="4"/>
  </si>
  <si>
    <t>(2)</t>
    <phoneticPr fontId="4"/>
  </si>
  <si>
    <t>(6)</t>
    <phoneticPr fontId="4"/>
  </si>
  <si>
    <t>(2)</t>
    <phoneticPr fontId="4"/>
  </si>
  <si>
    <t>(6)</t>
    <phoneticPr fontId="4"/>
  </si>
  <si>
    <t>㎡)</t>
  </si>
  <si>
    <t>万円)</t>
  </si>
  <si>
    <t>(</t>
    <phoneticPr fontId="2"/>
  </si>
  <si>
    <t>㎡)</t>
    <phoneticPr fontId="2"/>
  </si>
  <si>
    <t>【7．新築工事の場合における敷地面積】</t>
    <rPh sb="3" eb="5">
      <t>シンチク</t>
    </rPh>
    <rPh sb="5" eb="7">
      <t>コウジ</t>
    </rPh>
    <rPh sb="8" eb="10">
      <t>バアイ</t>
    </rPh>
    <rPh sb="14" eb="16">
      <t>シキチ</t>
    </rPh>
    <rPh sb="16" eb="18">
      <t>メンセキ</t>
    </rPh>
    <phoneticPr fontId="4"/>
  </si>
  <si>
    <t>新設</t>
    <rPh sb="0" eb="1">
      <t>シン</t>
    </rPh>
    <rPh sb="1" eb="2">
      <t>セツ</t>
    </rPh>
    <phoneticPr fontId="4"/>
  </si>
  <si>
    <t>(1)</t>
    <phoneticPr fontId="2"/>
  </si>
  <si>
    <t>改築</t>
    <phoneticPr fontId="2"/>
  </si>
  <si>
    <t>)</t>
    <phoneticPr fontId="2"/>
  </si>
  <si>
    <t>在来工法</t>
    <phoneticPr fontId="2"/>
  </si>
  <si>
    <t>(2)</t>
    <phoneticPr fontId="2"/>
  </si>
  <si>
    <t>プレハブ工法</t>
    <phoneticPr fontId="2"/>
  </si>
  <si>
    <t>枠組壁工法</t>
  </si>
  <si>
    <t>(1)</t>
    <phoneticPr fontId="4"/>
  </si>
  <si>
    <t>専用住宅</t>
    <phoneticPr fontId="2"/>
  </si>
  <si>
    <t>併用住宅</t>
    <phoneticPr fontId="2"/>
  </si>
  <si>
    <t>一戸建住宅</t>
    <phoneticPr fontId="2"/>
  </si>
  <si>
    <t>(2)</t>
    <phoneticPr fontId="2"/>
  </si>
  <si>
    <t>長屋建住宅</t>
    <phoneticPr fontId="2"/>
  </si>
  <si>
    <t>共同住宅</t>
    <phoneticPr fontId="2"/>
  </si>
  <si>
    <t>その他の住宅</t>
    <phoneticPr fontId="2"/>
  </si>
  <si>
    <t>(2)</t>
    <phoneticPr fontId="2"/>
  </si>
  <si>
    <t>(3)</t>
    <phoneticPr fontId="2"/>
  </si>
  <si>
    <t>(4)</t>
    <phoneticPr fontId="4"/>
  </si>
  <si>
    <t>持家</t>
    <phoneticPr fontId="2"/>
  </si>
  <si>
    <t>(2)</t>
    <phoneticPr fontId="2"/>
  </si>
  <si>
    <t>貸家</t>
    <phoneticPr fontId="2"/>
  </si>
  <si>
    <t>給与住宅</t>
  </si>
  <si>
    <t>給与住宅</t>
    <phoneticPr fontId="2"/>
  </si>
  <si>
    <t>分譲住宅</t>
    <phoneticPr fontId="2"/>
  </si>
  <si>
    <t>戸</t>
  </si>
  <si>
    <t>戸</t>
    <phoneticPr fontId="2"/>
  </si>
  <si>
    <t>㎡</t>
    <phoneticPr fontId="2"/>
  </si>
  <si>
    <t>)</t>
    <phoneticPr fontId="2"/>
  </si>
  <si>
    <t>(第一面)</t>
    <phoneticPr fontId="4"/>
  </si>
  <si>
    <t>第四十号様式 (第八条関係)</t>
    <rPh sb="0" eb="1">
      <t>ダイ</t>
    </rPh>
    <rPh sb="1" eb="3">
      <t>ヨンジュウ</t>
    </rPh>
    <rPh sb="3" eb="4">
      <t>ゴウ</t>
    </rPh>
    <rPh sb="4" eb="6">
      <t>ヨウシキ</t>
    </rPh>
    <rPh sb="8" eb="9">
      <t>ダイ</t>
    </rPh>
    <rPh sb="9" eb="10">
      <t>ハチ</t>
    </rPh>
    <rPh sb="10" eb="11">
      <t>ジョウ</t>
    </rPh>
    <rPh sb="11" eb="13">
      <t>カンケイ</t>
    </rPh>
    <phoneticPr fontId="4"/>
  </si>
  <si>
    <t>【2．除却要因】</t>
  </si>
  <si>
    <t>【3．構造種別】</t>
  </si>
  <si>
    <t>【1．主要用途】</t>
    <rPh sb="3" eb="5">
      <t>シュヨウ</t>
    </rPh>
    <rPh sb="5" eb="7">
      <t>ヨウト</t>
    </rPh>
    <phoneticPr fontId="4"/>
  </si>
  <si>
    <t>(1)</t>
    <phoneticPr fontId="2"/>
  </si>
  <si>
    <t>居住専用建築物</t>
    <phoneticPr fontId="2"/>
  </si>
  <si>
    <t>【7．建築物の床面積の合計】</t>
    <phoneticPr fontId="2"/>
  </si>
  <si>
    <t>【8．建築物の評価額】</t>
    <phoneticPr fontId="2"/>
  </si>
  <si>
    <t>千円</t>
  </si>
  <si>
    <t>【5．住宅の戸数】</t>
    <phoneticPr fontId="2"/>
  </si>
  <si>
    <t>(1)</t>
    <phoneticPr fontId="2"/>
  </si>
  <si>
    <t>老朽して危険があるため</t>
  </si>
  <si>
    <t>木造</t>
    <phoneticPr fontId="2"/>
  </si>
  <si>
    <t>持家</t>
    <phoneticPr fontId="2"/>
  </si>
  <si>
    <t>(2)</t>
    <phoneticPr fontId="2"/>
  </si>
  <si>
    <t>貸家</t>
    <phoneticPr fontId="2"/>
  </si>
  <si>
    <t>(3)</t>
    <phoneticPr fontId="2"/>
  </si>
  <si>
    <t>鉄筋コンクリート造</t>
    <rPh sb="0" eb="2">
      <t>テッキン</t>
    </rPh>
    <rPh sb="8" eb="9">
      <t>ヅクリ</t>
    </rPh>
    <phoneticPr fontId="4"/>
  </si>
  <si>
    <t>コンクリートブロック造</t>
    <rPh sb="10" eb="11">
      <t>ゾウ</t>
    </rPh>
    <phoneticPr fontId="4"/>
  </si>
  <si>
    <t>第東日本</t>
    <phoneticPr fontId="2"/>
  </si>
  <si>
    <t>号</t>
    <phoneticPr fontId="2"/>
  </si>
  <si>
    <t>　　　　　  年　　  月　　  日</t>
    <phoneticPr fontId="2"/>
  </si>
  <si>
    <t>㎡</t>
    <phoneticPr fontId="2"/>
  </si>
  <si>
    <t>(2)</t>
    <phoneticPr fontId="4"/>
  </si>
  <si>
    <t>居住産業併用建築物</t>
  </si>
  <si>
    <t>産業専用建築物</t>
    <phoneticPr fontId="2"/>
  </si>
  <si>
    <t>施工図、工場の検査記録その他照合に必要な図書を用いて設計図書と申請建築物との照合を行つた場合、</t>
    <phoneticPr fontId="2"/>
  </si>
  <si>
    <t>「照合内容」に記載した内容に応じ、「照合方法」にその方法を全て記載して下さい。</t>
    <phoneticPr fontId="2"/>
  </si>
  <si>
    <t>⑫</t>
    <phoneticPr fontId="2"/>
  </si>
  <si>
    <t>「照合内容」に記載した内容に応じ、「照合方法」にその方法を全て記載して下さい。</t>
    <phoneticPr fontId="2"/>
  </si>
  <si>
    <t>⑫</t>
    <phoneticPr fontId="2"/>
  </si>
  <si>
    <t>軽微変更報告書</t>
    <rPh sb="0" eb="2">
      <t>ケイビ</t>
    </rPh>
    <rPh sb="2" eb="4">
      <t>ヘンコウ</t>
    </rPh>
    <rPh sb="4" eb="7">
      <t>ホウコクショ</t>
    </rPh>
    <phoneticPr fontId="2"/>
  </si>
  <si>
    <t>一部修正</t>
    <rPh sb="0" eb="2">
      <t>イチブ</t>
    </rPh>
    <rPh sb="2" eb="4">
      <t>シュウセイ</t>
    </rPh>
    <phoneticPr fontId="2"/>
  </si>
  <si>
    <t>様式C－04</t>
    <phoneticPr fontId="4"/>
  </si>
  <si>
    <t>指定確認検査機関　　　　　　　　　　　　　　　　　　　　　　　　　　　　　　　　　　　　　　　　　　　　　　　　　　　　　　　　　　　　　　　　　　　　　　　　　株式会社東日本住宅評価センター様</t>
    <rPh sb="0" eb="2">
      <t>シテイ</t>
    </rPh>
    <rPh sb="2" eb="4">
      <t>カクニン</t>
    </rPh>
    <rPh sb="4" eb="6">
      <t>ケンサ</t>
    </rPh>
    <rPh sb="6" eb="8">
      <t>キカン</t>
    </rPh>
    <rPh sb="81" eb="83">
      <t>カブシキ</t>
    </rPh>
    <rPh sb="83" eb="85">
      <t>カイシャ</t>
    </rPh>
    <rPh sb="85" eb="86">
      <t>ヒガシ</t>
    </rPh>
    <rPh sb="86" eb="88">
      <t>ニホン</t>
    </rPh>
    <rPh sb="88" eb="90">
      <t>ジュウタク</t>
    </rPh>
    <rPh sb="90" eb="92">
      <t>ヒョウカ</t>
    </rPh>
    <rPh sb="96" eb="97">
      <t>サマ</t>
    </rPh>
    <phoneticPr fontId="4"/>
  </si>
  <si>
    <t>　　　年　　　月　　　日</t>
    <phoneticPr fontId="4"/>
  </si>
  <si>
    <t>建築主等氏名＊</t>
    <rPh sb="0" eb="2">
      <t>ケンチク</t>
    </rPh>
    <rPh sb="2" eb="3">
      <t>ヌシ</t>
    </rPh>
    <rPh sb="3" eb="4">
      <t>トウ</t>
    </rPh>
    <rPh sb="4" eb="6">
      <t>シメイ</t>
    </rPh>
    <phoneticPr fontId="4"/>
  </si>
  <si>
    <t>　（４）</t>
    <phoneticPr fontId="4"/>
  </si>
  <si>
    <t>　（５）</t>
    <phoneticPr fontId="4"/>
  </si>
  <si>
    <t>※当機関確認欄　（軽微変更の根拠）</t>
    <rPh sb="1" eb="2">
      <t>トウ</t>
    </rPh>
    <rPh sb="2" eb="4">
      <t>キカン</t>
    </rPh>
    <rPh sb="4" eb="6">
      <t>カクニン</t>
    </rPh>
    <rPh sb="6" eb="7">
      <t>ラン</t>
    </rPh>
    <rPh sb="9" eb="11">
      <t>ケイビ</t>
    </rPh>
    <rPh sb="11" eb="13">
      <t>ヘンコウ</t>
    </rPh>
    <rPh sb="14" eb="16">
      <t>コンキョ</t>
    </rPh>
    <phoneticPr fontId="117"/>
  </si>
  <si>
    <t>規則3条の2の適用</t>
    <phoneticPr fontId="117"/>
  </si>
  <si>
    <t>□</t>
    <phoneticPr fontId="4"/>
  </si>
  <si>
    <t>1号</t>
    <rPh sb="1" eb="2">
      <t>ゴウ</t>
    </rPh>
    <phoneticPr fontId="4"/>
  </si>
  <si>
    <t>道路幅員・接道長さ</t>
    <rPh sb="0" eb="2">
      <t>ドウロ</t>
    </rPh>
    <rPh sb="2" eb="4">
      <t>フクイン</t>
    </rPh>
    <rPh sb="5" eb="7">
      <t>セツドウ</t>
    </rPh>
    <rPh sb="7" eb="8">
      <t>ナガ</t>
    </rPh>
    <phoneticPr fontId="4"/>
  </si>
  <si>
    <t>□</t>
    <phoneticPr fontId="4"/>
  </si>
  <si>
    <t>8号</t>
    <rPh sb="1" eb="2">
      <t>ゴウ</t>
    </rPh>
    <phoneticPr fontId="4"/>
  </si>
  <si>
    <t>基礎杭、二次部材の位置変更</t>
    <rPh sb="0" eb="2">
      <t>キソ</t>
    </rPh>
    <rPh sb="2" eb="3">
      <t>クイ</t>
    </rPh>
    <rPh sb="4" eb="6">
      <t>ニジ</t>
    </rPh>
    <rPh sb="6" eb="8">
      <t>ブザイ</t>
    </rPh>
    <rPh sb="9" eb="11">
      <t>イチ</t>
    </rPh>
    <rPh sb="11" eb="13">
      <t>ヘンコウ</t>
    </rPh>
    <phoneticPr fontId="4"/>
  </si>
  <si>
    <t>15号</t>
    <rPh sb="2" eb="3">
      <t>ゴウ</t>
    </rPh>
    <phoneticPr fontId="4"/>
  </si>
  <si>
    <t>建築設備の材料、位置又は能力</t>
    <rPh sb="0" eb="2">
      <t>ケンチク</t>
    </rPh>
    <rPh sb="2" eb="4">
      <t>セツビ</t>
    </rPh>
    <rPh sb="5" eb="7">
      <t>ザイリョウ</t>
    </rPh>
    <rPh sb="8" eb="10">
      <t>イチ</t>
    </rPh>
    <rPh sb="10" eb="11">
      <t>マタ</t>
    </rPh>
    <rPh sb="12" eb="14">
      <t>ノウリョク</t>
    </rPh>
    <phoneticPr fontId="4"/>
  </si>
  <si>
    <t>2号</t>
    <rPh sb="1" eb="2">
      <t>ゴウ</t>
    </rPh>
    <phoneticPr fontId="4"/>
  </si>
  <si>
    <t>敷地面積の増加</t>
    <rPh sb="0" eb="2">
      <t>シキチ</t>
    </rPh>
    <rPh sb="2" eb="4">
      <t>メンセキ</t>
    </rPh>
    <rPh sb="5" eb="7">
      <t>ゾウカ</t>
    </rPh>
    <phoneticPr fontId="4"/>
  </si>
  <si>
    <t>□</t>
    <phoneticPr fontId="4"/>
  </si>
  <si>
    <t>9号</t>
    <rPh sb="1" eb="2">
      <t>ゴウ</t>
    </rPh>
    <phoneticPr fontId="4"/>
  </si>
  <si>
    <t>構造耐力上主要な部分</t>
    <rPh sb="0" eb="2">
      <t>コウゾウ</t>
    </rPh>
    <rPh sb="2" eb="4">
      <t>タイリョク</t>
    </rPh>
    <rPh sb="4" eb="5">
      <t>ジョウ</t>
    </rPh>
    <rPh sb="5" eb="7">
      <t>シュヨウ</t>
    </rPh>
    <rPh sb="8" eb="10">
      <t>ブブン</t>
    </rPh>
    <phoneticPr fontId="4"/>
  </si>
  <si>
    <t>16号</t>
    <rPh sb="2" eb="3">
      <t>ゴウ</t>
    </rPh>
    <phoneticPr fontId="4"/>
  </si>
  <si>
    <t>□</t>
    <phoneticPr fontId="4"/>
  </si>
  <si>
    <t>3号</t>
    <rPh sb="1" eb="2">
      <t>ゴウ</t>
    </rPh>
    <phoneticPr fontId="4"/>
  </si>
  <si>
    <t>高さの減少</t>
    <rPh sb="0" eb="1">
      <t>タカ</t>
    </rPh>
    <rPh sb="3" eb="5">
      <t>ゲンショウ</t>
    </rPh>
    <phoneticPr fontId="4"/>
  </si>
  <si>
    <t>□</t>
    <phoneticPr fontId="4"/>
  </si>
  <si>
    <t>10号</t>
    <rPh sb="2" eb="3">
      <t>ゴウ</t>
    </rPh>
    <phoneticPr fontId="4"/>
  </si>
  <si>
    <t>構造耐力上主要な部分以外の部分</t>
    <rPh sb="0" eb="2">
      <t>コウゾウ</t>
    </rPh>
    <rPh sb="2" eb="4">
      <t>タイリョク</t>
    </rPh>
    <rPh sb="4" eb="5">
      <t>ジョウ</t>
    </rPh>
    <rPh sb="5" eb="7">
      <t>シュヨウ</t>
    </rPh>
    <rPh sb="8" eb="10">
      <t>ブブン</t>
    </rPh>
    <rPh sb="10" eb="12">
      <t>イガイ</t>
    </rPh>
    <rPh sb="13" eb="15">
      <t>ブブン</t>
    </rPh>
    <phoneticPr fontId="4"/>
  </si>
  <si>
    <t>4号</t>
    <rPh sb="1" eb="2">
      <t>ゴウ</t>
    </rPh>
    <phoneticPr fontId="4"/>
  </si>
  <si>
    <t>階数の減少</t>
    <rPh sb="0" eb="2">
      <t>カイスウ</t>
    </rPh>
    <rPh sb="3" eb="5">
      <t>ゲンショウ</t>
    </rPh>
    <phoneticPr fontId="4"/>
  </si>
  <si>
    <t>11号</t>
    <rPh sb="2" eb="3">
      <t>ゴウ</t>
    </rPh>
    <phoneticPr fontId="4"/>
  </si>
  <si>
    <t>天井の材料、構造、位置の変更</t>
    <rPh sb="0" eb="2">
      <t>テンジョウ</t>
    </rPh>
    <rPh sb="3" eb="5">
      <t>ザイリョウ</t>
    </rPh>
    <rPh sb="6" eb="8">
      <t>コウゾウ</t>
    </rPh>
    <rPh sb="9" eb="11">
      <t>イチ</t>
    </rPh>
    <rPh sb="12" eb="14">
      <t>ヘンコウ</t>
    </rPh>
    <phoneticPr fontId="4"/>
  </si>
  <si>
    <t>その他特定行政庁が認めるもの等</t>
    <rPh sb="2" eb="3">
      <t>タ</t>
    </rPh>
    <rPh sb="3" eb="5">
      <t>トクテイ</t>
    </rPh>
    <rPh sb="5" eb="8">
      <t>ギョウセイチョウ</t>
    </rPh>
    <rPh sb="9" eb="10">
      <t>ミト</t>
    </rPh>
    <rPh sb="14" eb="15">
      <t>トウ</t>
    </rPh>
    <phoneticPr fontId="4"/>
  </si>
  <si>
    <t>5号</t>
    <rPh sb="1" eb="2">
      <t>ゴウ</t>
    </rPh>
    <phoneticPr fontId="4"/>
  </si>
  <si>
    <t>建築面積の減少</t>
    <rPh sb="0" eb="2">
      <t>ケンチク</t>
    </rPh>
    <rPh sb="2" eb="4">
      <t>メンセキ</t>
    </rPh>
    <rPh sb="5" eb="7">
      <t>ゲンショウ</t>
    </rPh>
    <phoneticPr fontId="4"/>
  </si>
  <si>
    <t>12号</t>
    <rPh sb="2" eb="3">
      <t>ゴウ</t>
    </rPh>
    <phoneticPr fontId="4"/>
  </si>
  <si>
    <t>建築物の材料、構造の変更</t>
    <rPh sb="0" eb="2">
      <t>ケンチク</t>
    </rPh>
    <rPh sb="2" eb="3">
      <t>ブツ</t>
    </rPh>
    <rPh sb="4" eb="6">
      <t>ザイリョウ</t>
    </rPh>
    <rPh sb="7" eb="9">
      <t>コウゾウ</t>
    </rPh>
    <rPh sb="10" eb="12">
      <t>ヘンコウ</t>
    </rPh>
    <phoneticPr fontId="4"/>
  </si>
  <si>
    <t>個別照会</t>
    <rPh sb="0" eb="2">
      <t>コベツ</t>
    </rPh>
    <rPh sb="2" eb="4">
      <t>ショウカイ</t>
    </rPh>
    <phoneticPr fontId="4"/>
  </si>
  <si>
    <t>6号</t>
    <rPh sb="1" eb="2">
      <t>ゴウ</t>
    </rPh>
    <phoneticPr fontId="4"/>
  </si>
  <si>
    <t>床面積の合計の減少</t>
    <rPh sb="0" eb="3">
      <t>ユカメンセキ</t>
    </rPh>
    <rPh sb="4" eb="6">
      <t>ゴウケイ</t>
    </rPh>
    <rPh sb="7" eb="9">
      <t>ゲンショウ</t>
    </rPh>
    <phoneticPr fontId="4"/>
  </si>
  <si>
    <t>□</t>
    <phoneticPr fontId="4"/>
  </si>
  <si>
    <t>13号</t>
    <rPh sb="2" eb="3">
      <t>ゴウ</t>
    </rPh>
    <phoneticPr fontId="4"/>
  </si>
  <si>
    <t>井戸の位置変更</t>
    <rPh sb="0" eb="2">
      <t>イド</t>
    </rPh>
    <rPh sb="3" eb="5">
      <t>イチ</t>
    </rPh>
    <rPh sb="5" eb="7">
      <t>ヘンコウ</t>
    </rPh>
    <phoneticPr fontId="4"/>
  </si>
  <si>
    <t>7号</t>
    <rPh sb="1" eb="2">
      <t>ゴウ</t>
    </rPh>
    <phoneticPr fontId="4"/>
  </si>
  <si>
    <t>用途の変更（類似用途）</t>
    <rPh sb="0" eb="2">
      <t>ヨウト</t>
    </rPh>
    <rPh sb="3" eb="5">
      <t>ヘンコウ</t>
    </rPh>
    <rPh sb="6" eb="8">
      <t>ルイジ</t>
    </rPh>
    <rPh sb="8" eb="10">
      <t>ヨウト</t>
    </rPh>
    <phoneticPr fontId="4"/>
  </si>
  <si>
    <t>14号</t>
    <rPh sb="2" eb="3">
      <t>ゴウ</t>
    </rPh>
    <phoneticPr fontId="4"/>
  </si>
  <si>
    <t xml:space="preserve">開口部の位置、大きさの変更 </t>
    <rPh sb="0" eb="3">
      <t>カイコウブ</t>
    </rPh>
    <rPh sb="4" eb="6">
      <t>イチ</t>
    </rPh>
    <rPh sb="7" eb="8">
      <t>オオ</t>
    </rPh>
    <rPh sb="11" eb="13">
      <t>ヘンコウ</t>
    </rPh>
    <phoneticPr fontId="4"/>
  </si>
  <si>
    <t>□</t>
    <phoneticPr fontId="117"/>
  </si>
  <si>
    <t>審査特例（令第10条、令第136条の２の11）</t>
    <phoneticPr fontId="117"/>
  </si>
  <si>
    <t>＊　建築主等には、設置者及び築造主を含みます。</t>
    <rPh sb="2" eb="4">
      <t>ケンチク</t>
    </rPh>
    <rPh sb="4" eb="5">
      <t>ヌシ</t>
    </rPh>
    <rPh sb="5" eb="6">
      <t>トウ</t>
    </rPh>
    <rPh sb="9" eb="11">
      <t>セッチ</t>
    </rPh>
    <rPh sb="11" eb="12">
      <t>シャ</t>
    </rPh>
    <rPh sb="12" eb="13">
      <t>オヨ</t>
    </rPh>
    <rPh sb="14" eb="16">
      <t>チクゾウ</t>
    </rPh>
    <rPh sb="16" eb="17">
      <t>ヌシ</t>
    </rPh>
    <rPh sb="18" eb="19">
      <t>フク</t>
    </rPh>
    <phoneticPr fontId="4"/>
  </si>
  <si>
    <t>　　手数料については、確認検査業務手数料規程第12条によります。</t>
    <rPh sb="2" eb="5">
      <t>テスウリョウ</t>
    </rPh>
    <rPh sb="11" eb="13">
      <t>カクニン</t>
    </rPh>
    <rPh sb="13" eb="15">
      <t>ケンサ</t>
    </rPh>
    <rPh sb="15" eb="17">
      <t>ギョウム</t>
    </rPh>
    <rPh sb="17" eb="20">
      <t>テスウリョウ</t>
    </rPh>
    <rPh sb="20" eb="22">
      <t>キテイ</t>
    </rPh>
    <rPh sb="22" eb="23">
      <t>ダイ</t>
    </rPh>
    <rPh sb="25" eb="26">
      <t>ジョウ</t>
    </rPh>
    <phoneticPr fontId="4"/>
  </si>
  <si>
    <t>確認申請取下げ届</t>
    <rPh sb="0" eb="2">
      <t>カクニン</t>
    </rPh>
    <rPh sb="2" eb="4">
      <t>シンセイ</t>
    </rPh>
    <rPh sb="4" eb="6">
      <t>トリサ</t>
    </rPh>
    <rPh sb="7" eb="8">
      <t>トドケ</t>
    </rPh>
    <phoneticPr fontId="2"/>
  </si>
  <si>
    <t>中間検査申請取下げ届</t>
    <rPh sb="0" eb="4">
      <t>チュウカンケンサ</t>
    </rPh>
    <rPh sb="4" eb="8">
      <t>シンセイトリサ</t>
    </rPh>
    <rPh sb="9" eb="10">
      <t>トドケ</t>
    </rPh>
    <phoneticPr fontId="2"/>
  </si>
  <si>
    <t>完了検査申請取下げ届</t>
    <rPh sb="0" eb="4">
      <t>カンリョウケンサ</t>
    </rPh>
    <rPh sb="4" eb="8">
      <t>シンセイトリサ</t>
    </rPh>
    <rPh sb="9" eb="10">
      <t>トドケ</t>
    </rPh>
    <phoneticPr fontId="2"/>
  </si>
  <si>
    <t>仮使用認定申請取下げ届</t>
    <rPh sb="0" eb="1">
      <t>カリ</t>
    </rPh>
    <rPh sb="1" eb="3">
      <t>シヨウ</t>
    </rPh>
    <rPh sb="3" eb="5">
      <t>ニンテイ</t>
    </rPh>
    <rPh sb="5" eb="9">
      <t>シンセイトリサ</t>
    </rPh>
    <rPh sb="10" eb="11">
      <t>トドケ</t>
    </rPh>
    <phoneticPr fontId="2"/>
  </si>
  <si>
    <t>※返却図書
確認
支店長等</t>
    <rPh sb="1" eb="3">
      <t>ヘンキャク</t>
    </rPh>
    <rPh sb="3" eb="5">
      <t>トショ</t>
    </rPh>
    <rPh sb="6" eb="8">
      <t>カクニン</t>
    </rPh>
    <rPh sb="9" eb="12">
      <t>シテンチョウ</t>
    </rPh>
    <rPh sb="12" eb="13">
      <t>トウ</t>
    </rPh>
    <phoneticPr fontId="2"/>
  </si>
  <si>
    <t>※受付欄
株式会社東日本住宅
評価センター</t>
    <rPh sb="1" eb="3">
      <t>ウケツケ</t>
    </rPh>
    <rPh sb="3" eb="4">
      <t>ラン</t>
    </rPh>
    <rPh sb="5" eb="9">
      <t>カブシキガイシャ</t>
    </rPh>
    <rPh sb="9" eb="10">
      <t>ヒガシ</t>
    </rPh>
    <rPh sb="10" eb="12">
      <t>ニホン</t>
    </rPh>
    <rPh sb="12" eb="14">
      <t>ジュウタク</t>
    </rPh>
    <rPh sb="15" eb="17">
      <t>ヒョウカ</t>
    </rPh>
    <phoneticPr fontId="2"/>
  </si>
  <si>
    <t>様式Ｂ－０９</t>
    <phoneticPr fontId="2"/>
  </si>
  <si>
    <t>様式Ｂ－１２</t>
    <phoneticPr fontId="2"/>
  </si>
  <si>
    <t>←</t>
    <phoneticPr fontId="2"/>
  </si>
  <si>
    <t>通常時、切り捨てとなっています。</t>
    <rPh sb="0" eb="2">
      <t>ツウジョウ</t>
    </rPh>
    <rPh sb="2" eb="3">
      <t>ジ</t>
    </rPh>
    <rPh sb="4" eb="5">
      <t>キ</t>
    </rPh>
    <rPh sb="6" eb="7">
      <t>ス</t>
    </rPh>
    <phoneticPr fontId="2"/>
  </si>
  <si>
    <t>通常時、切り上げとなっています。</t>
    <rPh sb="0" eb="2">
      <t>ツウジョウ</t>
    </rPh>
    <rPh sb="2" eb="3">
      <t>ジ</t>
    </rPh>
    <rPh sb="4" eb="5">
      <t>キ</t>
    </rPh>
    <rPh sb="6" eb="7">
      <t>ア</t>
    </rPh>
    <phoneticPr fontId="2"/>
  </si>
  <si>
    <t>手入力優先</t>
    <rPh sb="0" eb="1">
      <t>テ</t>
    </rPh>
    <rPh sb="1" eb="3">
      <t>ニュウリョク</t>
    </rPh>
    <rPh sb="3" eb="5">
      <t>ユウセン</t>
    </rPh>
    <phoneticPr fontId="2"/>
  </si>
  <si>
    <t>）</t>
    <phoneticPr fontId="2"/>
  </si>
  <si>
    <t>項目を書き換えてください。</t>
    <phoneticPr fontId="4"/>
  </si>
  <si>
    <t>入力画面</t>
    <rPh sb="0" eb="2">
      <t>ニュウリョク</t>
    </rPh>
    <rPh sb="2" eb="4">
      <t>ガメン</t>
    </rPh>
    <phoneticPr fontId="2"/>
  </si>
  <si>
    <t>第三面</t>
    <rPh sb="0" eb="2">
      <t>ダイサン</t>
    </rPh>
    <rPh sb="2" eb="3">
      <t>メン</t>
    </rPh>
    <phoneticPr fontId="2"/>
  </si>
  <si>
    <t>7.敷地面積</t>
    <rPh sb="2" eb="4">
      <t>シキチ</t>
    </rPh>
    <rPh sb="4" eb="6">
      <t>メンセキ</t>
    </rPh>
    <phoneticPr fontId="2"/>
  </si>
  <si>
    <t>ﾍ.、ﾄ.</t>
    <phoneticPr fontId="2"/>
  </si>
  <si>
    <t>小数点第3位切り捨てチェック機能を追加</t>
    <rPh sb="0" eb="3">
      <t>ショウスウテン</t>
    </rPh>
    <rPh sb="3" eb="4">
      <t>ダイ</t>
    </rPh>
    <rPh sb="5" eb="6">
      <t>イ</t>
    </rPh>
    <rPh sb="6" eb="7">
      <t>キ</t>
    </rPh>
    <rPh sb="8" eb="9">
      <t>ス</t>
    </rPh>
    <rPh sb="14" eb="16">
      <t>キノウ</t>
    </rPh>
    <rPh sb="17" eb="19">
      <t>ツイカ</t>
    </rPh>
    <phoneticPr fontId="2"/>
  </si>
  <si>
    <t>10.建築面積</t>
    <rPh sb="3" eb="5">
      <t>ケンチク</t>
    </rPh>
    <rPh sb="5" eb="7">
      <t>メンセキ</t>
    </rPh>
    <phoneticPr fontId="2"/>
  </si>
  <si>
    <t>ﾛ.</t>
    <phoneticPr fontId="2"/>
  </si>
  <si>
    <t>手入力したデータを反映できるように追加。</t>
    <rPh sb="0" eb="1">
      <t>テ</t>
    </rPh>
    <rPh sb="1" eb="3">
      <t>ニュウリョク</t>
    </rPh>
    <rPh sb="9" eb="11">
      <t>ハンエイ</t>
    </rPh>
    <rPh sb="17" eb="19">
      <t>ツイカ</t>
    </rPh>
    <phoneticPr fontId="2"/>
  </si>
  <si>
    <t>11.延べ面積</t>
    <rPh sb="3" eb="4">
      <t>ノ</t>
    </rPh>
    <rPh sb="5" eb="7">
      <t>メンセキ</t>
    </rPh>
    <phoneticPr fontId="2"/>
  </si>
  <si>
    <t>ｶ.</t>
    <phoneticPr fontId="2"/>
  </si>
  <si>
    <t>７欄の｢イ｣（１）は、建築物の敷地が、２以上の用途地域、高層住居誘導地区、居住環境向上用途誘導地区</t>
    <rPh sb="37" eb="39">
      <t>キョジュウ</t>
    </rPh>
    <rPh sb="39" eb="41">
      <t>カンキョウ</t>
    </rPh>
    <rPh sb="41" eb="43">
      <t>コウジョウ</t>
    </rPh>
    <rPh sb="43" eb="45">
      <t>ヨウト</t>
    </rPh>
    <rPh sb="45" eb="47">
      <t>ユウドウ</t>
    </rPh>
    <rPh sb="47" eb="49">
      <t>チク</t>
    </rPh>
    <phoneticPr fontId="2"/>
  </si>
  <si>
    <t>地区若しくは区域又は同法第５３条第１項第１号から第６号までに規定する建蔽率若しくは高層住居誘導地区</t>
    <rPh sb="18" eb="19">
      <t>コウ</t>
    </rPh>
    <rPh sb="19" eb="20">
      <t>ダイ</t>
    </rPh>
    <rPh sb="21" eb="22">
      <t>ゴウ</t>
    </rPh>
    <rPh sb="24" eb="25">
      <t>ダイ</t>
    </rPh>
    <rPh sb="26" eb="27">
      <t>ゴウ</t>
    </rPh>
    <rPh sb="30" eb="32">
      <t>キテイ</t>
    </rPh>
    <rPh sb="34" eb="35">
      <t>ケン</t>
    </rPh>
    <rPh sb="35" eb="36">
      <t>ペイ</t>
    </rPh>
    <rPh sb="36" eb="37">
      <t>リツ</t>
    </rPh>
    <rPh sb="37" eb="38">
      <t>モ</t>
    </rPh>
    <phoneticPr fontId="4"/>
  </si>
  <si>
    <t>に関する都市計画において定められた建築物の建蔽率の最高限度の異なる地域、地区若しくは区域（以下</t>
    <phoneticPr fontId="2"/>
  </si>
  <si>
    <t>若しくは特定用途誘導地区、建築基準法第５２条第１項第１号から第８号までに規定する容積率の異なる地域、</t>
    <rPh sb="21" eb="22">
      <t>ジョウ</t>
    </rPh>
    <rPh sb="22" eb="23">
      <t>ダイ</t>
    </rPh>
    <rPh sb="24" eb="25">
      <t>コウ</t>
    </rPh>
    <rPh sb="25" eb="26">
      <t>ダイ</t>
    </rPh>
    <rPh sb="27" eb="28">
      <t>ゴウ</t>
    </rPh>
    <rPh sb="30" eb="31">
      <t>ダイ</t>
    </rPh>
    <rPh sb="32" eb="33">
      <t>ゴウ</t>
    </rPh>
    <rPh sb="36" eb="38">
      <t>キテイ</t>
    </rPh>
    <rPh sb="40" eb="42">
      <t>ヨウセキ</t>
    </rPh>
    <rPh sb="42" eb="43">
      <t>リツ</t>
    </rPh>
    <rPh sb="44" eb="45">
      <t>コト</t>
    </rPh>
    <rPh sb="47" eb="49">
      <t>チイキ</t>
    </rPh>
    <phoneticPr fontId="4"/>
  </si>
  <si>
    <t xml:space="preserve"> 　建築基準法第７条第１項又は第７条の２第１項（これらの規定を同法第87条の４又は第88条第１項若しくは第２項において準用する場合を含む。）の規定により検査を申請します。この申請書及び添付図書に記載の事項は、事実に相違ありません。</t>
    <rPh sb="10" eb="11">
      <t>ダイ</t>
    </rPh>
    <rPh sb="12" eb="13">
      <t>コウ</t>
    </rPh>
    <rPh sb="13" eb="14">
      <t>マタ</t>
    </rPh>
    <rPh sb="15" eb="16">
      <t>ダイ</t>
    </rPh>
    <rPh sb="17" eb="18">
      <t>ジョウ</t>
    </rPh>
    <rPh sb="28" eb="30">
      <t>キテイ</t>
    </rPh>
    <phoneticPr fontId="4"/>
  </si>
  <si>
    <t>７．工事完了（予定）年月日　]</t>
    <rPh sb="7" eb="9">
      <t>ヨテイ</t>
    </rPh>
    <phoneticPr fontId="4"/>
  </si>
  <si>
    <t>　建築基準法第７条の３第１項又は第７条の４第１項（これらの規定を同法第87条の４又は第88条第１項において準用する場合を含む。）の規定により検査を申請します。この申請書及び添付図書に記載の事項は、事実に相違ありません。</t>
    <rPh sb="14" eb="15">
      <t>マタ</t>
    </rPh>
    <rPh sb="16" eb="17">
      <t>ダイ</t>
    </rPh>
    <rPh sb="18" eb="19">
      <t>ジョウ</t>
    </rPh>
    <rPh sb="21" eb="22">
      <t>ダイ</t>
    </rPh>
    <rPh sb="23" eb="24">
      <t>コウ</t>
    </rPh>
    <phoneticPr fontId="4"/>
  </si>
  <si>
    <t>[ﾛ．　特定工程工事終了（予定）年月日]</t>
    <rPh sb="13" eb="15">
      <t>ヨテイ</t>
    </rPh>
    <phoneticPr fontId="4"/>
  </si>
  <si>
    <t>中間検査申請書</t>
    <rPh sb="0" eb="2">
      <t>チュウカン</t>
    </rPh>
    <rPh sb="2" eb="4">
      <t>ケンサ</t>
    </rPh>
    <rPh sb="4" eb="7">
      <t>シンセイショ</t>
    </rPh>
    <phoneticPr fontId="2"/>
  </si>
  <si>
    <t>完了検査申請書</t>
    <rPh sb="0" eb="2">
      <t>カンリョウ</t>
    </rPh>
    <rPh sb="2" eb="4">
      <t>ケンサ</t>
    </rPh>
    <rPh sb="4" eb="7">
      <t>シンセイショ</t>
    </rPh>
    <phoneticPr fontId="2"/>
  </si>
  <si>
    <t>（第一条の三、第三条、第三条の三、第三条の四、第三条の七、第三条の十、第六条の三、第十一条の三関係）</t>
    <rPh sb="7" eb="8">
      <t>ダイ</t>
    </rPh>
    <rPh sb="8" eb="10">
      <t>サンジョウ</t>
    </rPh>
    <rPh sb="11" eb="12">
      <t>ダイ</t>
    </rPh>
    <rPh sb="12" eb="14">
      <t>サンジョウ</t>
    </rPh>
    <rPh sb="15" eb="16">
      <t>サン</t>
    </rPh>
    <rPh sb="17" eb="18">
      <t>ダイ</t>
    </rPh>
    <rPh sb="18" eb="20">
      <t>３ジョウ</t>
    </rPh>
    <rPh sb="21" eb="22">
      <t>４</t>
    </rPh>
    <rPh sb="23" eb="24">
      <t>ダイ</t>
    </rPh>
    <rPh sb="24" eb="26">
      <t>３ジョウ</t>
    </rPh>
    <rPh sb="27" eb="28">
      <t>７</t>
    </rPh>
    <rPh sb="29" eb="30">
      <t>ダイ</t>
    </rPh>
    <rPh sb="30" eb="32">
      <t>３ジョウ</t>
    </rPh>
    <rPh sb="33" eb="34">
      <t>１０</t>
    </rPh>
    <rPh sb="46" eb="47">
      <t>サン</t>
    </rPh>
    <phoneticPr fontId="4"/>
  </si>
  <si>
    <t>①</t>
    <phoneticPr fontId="2"/>
  </si>
  <si>
    <t>②</t>
    <phoneticPr fontId="2"/>
  </si>
  <si>
    <t>①</t>
    <phoneticPr fontId="2"/>
  </si>
  <si>
    <t>②</t>
    <phoneticPr fontId="2"/>
  </si>
  <si>
    <t>第三十七号様式（第六条の三、第十一条の三関係）</t>
    <rPh sb="0" eb="1">
      <t>ダイ</t>
    </rPh>
    <rPh sb="1" eb="5">
      <t>37ゴウ</t>
    </rPh>
    <rPh sb="5" eb="7">
      <t>ヨウシキ</t>
    </rPh>
    <rPh sb="8" eb="9">
      <t>ダイ</t>
    </rPh>
    <rPh sb="9" eb="10">
      <t>ロク</t>
    </rPh>
    <rPh sb="10" eb="11">
      <t>ジョウ</t>
    </rPh>
    <rPh sb="12" eb="13">
      <t>サン</t>
    </rPh>
    <rPh sb="14" eb="15">
      <t>ダイ</t>
    </rPh>
    <rPh sb="15" eb="17">
      <t>ジュウイチ</t>
    </rPh>
    <rPh sb="17" eb="18">
      <t>ジョウ</t>
    </rPh>
    <rPh sb="19" eb="20">
      <t>サン</t>
    </rPh>
    <rPh sb="20" eb="22">
      <t>カンケイ</t>
    </rPh>
    <phoneticPr fontId="4"/>
  </si>
  <si>
    <t>確認申請書</t>
    <rPh sb="0" eb="5">
      <t>カクニンシンセイショ</t>
    </rPh>
    <phoneticPr fontId="2"/>
  </si>
  <si>
    <t>以下の申請書等にある「印」を消去しました。</t>
    <rPh sb="0" eb="2">
      <t>イカ</t>
    </rPh>
    <rPh sb="3" eb="7">
      <t>シンセイショトウ</t>
    </rPh>
    <rPh sb="11" eb="12">
      <t>イン</t>
    </rPh>
    <rPh sb="14" eb="16">
      <t>ショウキョ</t>
    </rPh>
    <phoneticPr fontId="2"/>
  </si>
  <si>
    <t>建築工事届</t>
    <rPh sb="0" eb="5">
      <t>ケンチクコウジトドケ</t>
    </rPh>
    <phoneticPr fontId="2"/>
  </si>
  <si>
    <t>以下の帳票の一部を修正しました</t>
    <rPh sb="0" eb="2">
      <t>イカ</t>
    </rPh>
    <rPh sb="3" eb="5">
      <t>チョウヒョウ</t>
    </rPh>
    <rPh sb="6" eb="8">
      <t>イチブ</t>
    </rPh>
    <rPh sb="9" eb="11">
      <t>シュウセイ</t>
    </rPh>
    <phoneticPr fontId="2"/>
  </si>
  <si>
    <t>建築計画概要書</t>
    <rPh sb="0" eb="7">
      <t>ケンチクケイカクガイヨウショ</t>
    </rPh>
    <phoneticPr fontId="2"/>
  </si>
  <si>
    <t>（第三条、第三条の三、第十一条の三関係）</t>
    <rPh sb="2" eb="3">
      <t>サン</t>
    </rPh>
    <rPh sb="6" eb="7">
      <t>サン</t>
    </rPh>
    <rPh sb="16" eb="17">
      <t>サン</t>
    </rPh>
    <phoneticPr fontId="4"/>
  </si>
  <si>
    <t>①</t>
    <phoneticPr fontId="2"/>
  </si>
  <si>
    <t>②</t>
    <phoneticPr fontId="2"/>
  </si>
  <si>
    <t>①</t>
    <phoneticPr fontId="4"/>
  </si>
  <si>
    <t>※印のある欄は記入しないでください。</t>
    <phoneticPr fontId="2"/>
  </si>
  <si>
    <t>①　数字は算用数字を用いてください。</t>
    <phoneticPr fontId="4"/>
  </si>
  <si>
    <t>②　※印のある欄は記入しないでください。</t>
    <phoneticPr fontId="4"/>
  </si>
  <si>
    <t>数字は算用数字を用いてください。</t>
  </si>
  <si>
    <t>2021年</t>
    <rPh sb="4" eb="5">
      <t>ネン</t>
    </rPh>
    <phoneticPr fontId="2"/>
  </si>
  <si>
    <t>第三十七号様式（第六条の三、第十一条の三関係）</t>
    <rPh sb="0" eb="1">
      <t>ダイ</t>
    </rPh>
    <rPh sb="1" eb="5">
      <t>37ゴウ</t>
    </rPh>
    <rPh sb="5" eb="7">
      <t>ヨウシキ</t>
    </rPh>
    <rPh sb="8" eb="9">
      <t>ダイ</t>
    </rPh>
    <rPh sb="9" eb="10">
      <t>ロク</t>
    </rPh>
    <rPh sb="10" eb="11">
      <t>ジョウ</t>
    </rPh>
    <rPh sb="12" eb="13">
      <t>サン</t>
    </rPh>
    <rPh sb="14" eb="15">
      <t>ダイ</t>
    </rPh>
    <rPh sb="15" eb="17">
      <t>ジュウイチ</t>
    </rPh>
    <rPh sb="17" eb="18">
      <t>ジョウ</t>
    </rPh>
    <rPh sb="19" eb="20">
      <t>３</t>
    </rPh>
    <rPh sb="20" eb="22">
      <t>カンケイ</t>
    </rPh>
    <phoneticPr fontId="4"/>
  </si>
  <si>
    <t>1.</t>
    <phoneticPr fontId="2"/>
  </si>
  <si>
    <t>　数字は算用数字を、単位はメートル法を用いてください。</t>
  </si>
  <si>
    <t>2.</t>
    <phoneticPr fontId="2"/>
  </si>
  <si>
    <t>除却工事施工者欄は、既存の建築物を除却し、引き続き、当該敷地内において建築物を建築しようとする場合に記入してください。</t>
  </si>
  <si>
    <t>増築と改築とを同時に行うときは、４欄は床面積の大きい方の工事によつて区分してください。</t>
  </si>
  <si>
    <t>５欄において「(1)居住専用建築物」に該当する場合は、次の表の記号の中から該当するものを選んで括弧内に記入してください。</t>
  </si>
  <si>
    <t>主要用途の区分</t>
  </si>
  <si>
    <t>記号</t>
  </si>
  <si>
    <t>居住専用住宅（附属建築物を除く。）</t>
  </si>
  <si>
    <t>01</t>
    <phoneticPr fontId="2"/>
  </si>
  <si>
    <t>居住専用住宅附属建築物（物置，車庫等）</t>
  </si>
  <si>
    <t>02</t>
    <phoneticPr fontId="2"/>
  </si>
  <si>
    <t>寮，寄宿舎，合宿所（附属建築物を除く。）</t>
  </si>
  <si>
    <t>03</t>
    <phoneticPr fontId="2"/>
  </si>
  <si>
    <t>寮，寄宿舎，合宿所附属建築物（物置，車庫等）</t>
  </si>
  <si>
    <t>04</t>
    <phoneticPr fontId="2"/>
  </si>
  <si>
    <t>他に分類されない居住専用建築物</t>
  </si>
  <si>
    <t>05</t>
    <phoneticPr fontId="2"/>
  </si>
  <si>
    <t>⑨</t>
    <phoneticPr fontId="2"/>
  </si>
  <si>
    <t>農業，林業，漁業，水産養殖業</t>
  </si>
  <si>
    <t>鉱業，採石業，砂利採取業</t>
  </si>
  <si>
    <t>建設業</t>
  </si>
  <si>
    <t>食料品製造業，飲料・たばこ・飼料製造業，繊維工業，木材・木製品製造業，家具・装備品製造業，パルプ・紙・紙加工品製造業，印刷・同関連業，プラスチック製品製造業（記号15から記号18までに該当するものを除く。），窯業・土石製品製造業</t>
    <phoneticPr fontId="2"/>
  </si>
  <si>
    <t>化学工業，石油製品・石炭製品製造業</t>
    <phoneticPr fontId="2"/>
  </si>
  <si>
    <t>鉄鋼業，非鉄金属製造業，金属製品製造業</t>
    <phoneticPr fontId="2"/>
  </si>
  <si>
    <t>ゴム製品製造業，なめし革・同製品・毛皮製造業，その他の製造業</t>
    <phoneticPr fontId="2"/>
  </si>
  <si>
    <t>電気・ガス・熱供給・水道業</t>
  </si>
  <si>
    <t>電気業</t>
    <phoneticPr fontId="2"/>
  </si>
  <si>
    <t>ガス業</t>
  </si>
  <si>
    <t>熱供給業</t>
  </si>
  <si>
    <t>水道業</t>
  </si>
  <si>
    <t>通信業</t>
  </si>
  <si>
    <t>放送業，情報サービス業，インターネット附随サービス業</t>
  </si>
  <si>
    <t>映像・音声・文字情報制作業（新聞業及び出版業を除く。）</t>
  </si>
  <si>
    <t>映像・音声・文字情報制作業（新聞業及び出版業に限る。）</t>
  </si>
  <si>
    <t>鉄道業，道路旅客運送業，道路貨物運送業，水運業，航空運輸業，倉庫業，運輸に附帯するサービス業</t>
  </si>
  <si>
    <t>不動産取引業，不動産賃貸業・管理業（駐車場業を除く。）</t>
  </si>
  <si>
    <t>不動産賃貸業・管理業（駐車場業に限る。）</t>
  </si>
  <si>
    <t>宿泊業</t>
  </si>
  <si>
    <t>飲食店，持ち帰り・配達飲食サービス業</t>
  </si>
  <si>
    <t>学校教育</t>
  </si>
  <si>
    <t>その他の教育，学習支援業（社会教育に限る。）</t>
  </si>
  <si>
    <t>その他の教育，学習支援業（学習塾及び教養・技能教授業に限る。）</t>
  </si>
  <si>
    <t>その他の教育及び学習支援業（記号35及び記号36に該当するものを除く。）</t>
  </si>
  <si>
    <t>医療業，保健衛生</t>
  </si>
  <si>
    <t>社会保険・社会福祉・介護事業</t>
  </si>
  <si>
    <t>郵便業（信書便事業を含む。），郵便局</t>
  </si>
  <si>
    <t>学術・開発研究機関，政治・経済・文化団体</t>
  </si>
  <si>
    <t>その他の生活関連サービス業（旅行業に限る。）</t>
  </si>
  <si>
    <t>娯楽業</t>
  </si>
  <si>
    <t>宗教</t>
  </si>
  <si>
    <t>物品賃貸業，専門サービス業，広告業，技術サービス業，洗濯・理容・美容・浴場業，その他の生活関連サービス業（旅行業を除く。），協同組合，サービス業（他に分類されないもの）(記号41及び記号44に該当するものを除く。）</t>
  </si>
  <si>
    <t>６欄は、一の建築物（１棟）ごとに記入してください。</t>
  </si>
  <si>
    <t>⑪</t>
  </si>
  <si>
    <t>⑫</t>
  </si>
  <si>
    <t>６欄の「ロ」において、「事務所等」とは、事務所、地方公共団体の支庁若しくは支所、税務署、警察署、保健所、消防署その他これらに類するもの又は銀行の支店、損害保険代理店、宅地建物取引業を営む店舗その他これらに類するサービス業を営む店舗をいいます。「物品販売業を営む店舗等」とは、物品販売業を営む店舗、飲食店、料理店又はキャバレー、カフェー、ナイトクラブ若しくはバーをいいます。「学校」とは、学校の校舎、体育館その他これらに類するものをいいます。「その他」は、居住専用建築物又は(1)から(6)までに該当しない建築物をいいます。</t>
  </si>
  <si>
    <t>⑬</t>
  </si>
  <si>
    <t>１欄の「ロ」において、「新設」とは、新築、増築又は改築によつて居室、台所及び便所のある独立して居住し得る住宅が新たに造られるものをいいます。例えば、既存住宅の棟続きであつても、居室、台所又は便所を整えて独立して居住し得るものは「新設」に含まれます。「その他」とは、増築又は改築によつて造られる住宅で新設に該当しないものをいいます。例えば、一敷地内に既存住宅があつて、別棟に50平方メートルの居室だけを建築しても、新たに造られた部分だけでは独立して居住し得ないから「その他」に含まれます。</t>
  </si>
  <si>
    <t>１欄の「ニ」において、「在来工法」とは、プレハブ工法及び枠組壁工法以外の工法をいいます。「プレハブ工法」とは、住宅の壁、柱、床、はり、屋根又は階段等の主要構造部材を工場で生産し、現場で組立建築する工法をいいます。「枠組壁工法」とは、木材で組まれた枠組に構造用合板その他これに類するものを打ち付けた床及び壁により建築物を建築する工法で、一般的には、ツーバイフォー工法といわれるものです。</t>
  </si>
  <si>
    <t>第四面は、既存の建築物を除却し、引き続き、当該敷地内において建築物を建築しようとする場合において、当該除却しようとする建築物について記入してください。</t>
  </si>
  <si>
    <t>以下の申請書等にある「印」を消去しました。</t>
    <phoneticPr fontId="2"/>
  </si>
  <si>
    <t>完了検査追加説明書</t>
    <rPh sb="0" eb="2">
      <t>カンリョウ</t>
    </rPh>
    <rPh sb="2" eb="4">
      <t>ケンサ</t>
    </rPh>
    <rPh sb="4" eb="9">
      <t>ツイカセツメイショ</t>
    </rPh>
    <phoneticPr fontId="2"/>
  </si>
  <si>
    <t>以下の申請書等にある「印」を「印影」に変更しました。</t>
    <rPh sb="15" eb="17">
      <t>インエイ</t>
    </rPh>
    <rPh sb="19" eb="21">
      <t>ヘンコウ</t>
    </rPh>
    <phoneticPr fontId="2"/>
  </si>
  <si>
    <t>中間検査申請取下げ届</t>
    <rPh sb="0" eb="2">
      <t>チュウカン</t>
    </rPh>
    <rPh sb="2" eb="4">
      <t>ケンサ</t>
    </rPh>
    <rPh sb="4" eb="6">
      <t>シンセイ</t>
    </rPh>
    <rPh sb="6" eb="8">
      <t>トリサ</t>
    </rPh>
    <rPh sb="9" eb="10">
      <t>トドケ</t>
    </rPh>
    <phoneticPr fontId="2"/>
  </si>
  <si>
    <t>紙原本で提出願います。</t>
    <rPh sb="0" eb="1">
      <t>カミ</t>
    </rPh>
    <rPh sb="1" eb="3">
      <t>ゲンポン</t>
    </rPh>
    <rPh sb="4" eb="6">
      <t>テイシュツ</t>
    </rPh>
    <rPh sb="6" eb="7">
      <t>ネガ</t>
    </rPh>
    <phoneticPr fontId="2"/>
  </si>
  <si>
    <t>設計図書の添付がない場合に限り、設計者ではなく工事監理者の記名で差し支えありません。</t>
    <rPh sb="0" eb="2">
      <t>セッケイ</t>
    </rPh>
    <rPh sb="2" eb="4">
      <t>トショ</t>
    </rPh>
    <rPh sb="5" eb="7">
      <t>テンプ</t>
    </rPh>
    <rPh sb="10" eb="12">
      <t>バアイ</t>
    </rPh>
    <rPh sb="13" eb="14">
      <t>カギ</t>
    </rPh>
    <rPh sb="16" eb="19">
      <t>セッケイシャ</t>
    </rPh>
    <rPh sb="23" eb="25">
      <t>コウジ</t>
    </rPh>
    <rPh sb="25" eb="27">
      <t>カンリ</t>
    </rPh>
    <rPh sb="27" eb="28">
      <t>シャ</t>
    </rPh>
    <rPh sb="29" eb="31">
      <t>キメイ</t>
    </rPh>
    <rPh sb="32" eb="33">
      <t>サ</t>
    </rPh>
    <rPh sb="34" eb="35">
      <t>ツカ</t>
    </rPh>
    <phoneticPr fontId="4"/>
  </si>
  <si>
    <t>以下の帳票の一部を修正しました</t>
    <phoneticPr fontId="2"/>
  </si>
  <si>
    <t>工事取止め届</t>
    <rPh sb="0" eb="2">
      <t>コウジ</t>
    </rPh>
    <rPh sb="2" eb="4">
      <t>トリヤ</t>
    </rPh>
    <rPh sb="5" eb="6">
      <t>トドケ</t>
    </rPh>
    <phoneticPr fontId="2"/>
  </si>
  <si>
    <t>完了検査追加説明書</t>
    <rPh sb="0" eb="2">
      <t>カンリョウ</t>
    </rPh>
    <rPh sb="2" eb="4">
      <t>ケンサ</t>
    </rPh>
    <rPh sb="4" eb="6">
      <t>ツイカ</t>
    </rPh>
    <rPh sb="6" eb="9">
      <t>セツメイショ</t>
    </rPh>
    <phoneticPr fontId="2"/>
  </si>
  <si>
    <t>添付図書・書類のリスト</t>
    <rPh sb="0" eb="2">
      <t>テンプ</t>
    </rPh>
    <rPh sb="2" eb="4">
      <t>トショ</t>
    </rPh>
    <rPh sb="5" eb="7">
      <t>ショルイ</t>
    </rPh>
    <phoneticPr fontId="4"/>
  </si>
  <si>
    <t>東日本住宅評価センター確認検査業務約款第11条の</t>
    <phoneticPr fontId="4"/>
  </si>
  <si>
    <t xml:space="preserve"> 　下記のとおり工事監理者を選任したので、株式会社東日本住宅評価センター確認検査業務約款第11条の規定により届け出ます。</t>
    <rPh sb="42" eb="44">
      <t>ヤッカン</t>
    </rPh>
    <rPh sb="44" eb="45">
      <t>ダイ</t>
    </rPh>
    <rPh sb="47" eb="48">
      <t>ジョウ</t>
    </rPh>
    <rPh sb="49" eb="51">
      <t>キテイ</t>
    </rPh>
    <phoneticPr fontId="4"/>
  </si>
  <si>
    <t xml:space="preserve"> 　下記のとおり工事施工者を選任したので、株式会社東日本住宅評価センター確認検査業務約款第11条の規定により届け出ます。</t>
    <rPh sb="14" eb="16">
      <t>センニン</t>
    </rPh>
    <rPh sb="42" eb="44">
      <t>ヤッカン</t>
    </rPh>
    <rPh sb="44" eb="45">
      <t>ダイ</t>
    </rPh>
    <rPh sb="47" eb="48">
      <t>ジョウ</t>
    </rPh>
    <rPh sb="49" eb="51">
      <t>キテイ</t>
    </rPh>
    <phoneticPr fontId="4"/>
  </si>
  <si>
    <t>軽微変更報告書</t>
    <rPh sb="0" eb="7">
      <t>ケイビヘンコウホウコクショ</t>
    </rPh>
    <phoneticPr fontId="2"/>
  </si>
  <si>
    <t>建築主等変更届</t>
    <rPh sb="0" eb="4">
      <t>ケンチクヌシトウ</t>
    </rPh>
    <rPh sb="4" eb="7">
      <t>ヘンコウトドケ</t>
    </rPh>
    <phoneticPr fontId="2"/>
  </si>
  <si>
    <t>工事監理者届</t>
    <rPh sb="0" eb="6">
      <t>コウジカンリシャトドケ</t>
    </rPh>
    <phoneticPr fontId="2"/>
  </si>
  <si>
    <t>工事施工者届</t>
    <rPh sb="0" eb="6">
      <t>コウジセコウシャトドケ</t>
    </rPh>
    <phoneticPr fontId="2"/>
  </si>
  <si>
    <t>以下の申請書を一部修正しました。</t>
    <rPh sb="0" eb="2">
      <t>イカ</t>
    </rPh>
    <rPh sb="3" eb="6">
      <t>シンセイショ</t>
    </rPh>
    <rPh sb="7" eb="9">
      <t>イチブ</t>
    </rPh>
    <rPh sb="9" eb="11">
      <t>シュウセイ</t>
    </rPh>
    <phoneticPr fontId="2"/>
  </si>
  <si>
    <t>□</t>
    <phoneticPr fontId="2"/>
  </si>
  <si>
    <t>確定事項</t>
    <rPh sb="0" eb="4">
      <t>カクテイジコウ</t>
    </rPh>
    <phoneticPr fontId="2"/>
  </si>
  <si>
    <t>以下の申請書の一部を修正しました。</t>
    <rPh sb="0" eb="2">
      <t>イカ</t>
    </rPh>
    <rPh sb="3" eb="6">
      <t>シンセイショ</t>
    </rPh>
    <rPh sb="7" eb="9">
      <t>イチブ</t>
    </rPh>
    <rPh sb="10" eb="12">
      <t>シュウセイ</t>
    </rPh>
    <phoneticPr fontId="2"/>
  </si>
  <si>
    <t>　 下記の申請は、都合により取下げたいので、株式会社東日本住宅評価センター確認検査業務規程第２３条の規定により届け出ます。</t>
    <rPh sb="45" eb="46">
      <t>ダイ</t>
    </rPh>
    <rPh sb="48" eb="49">
      <t>ジョウ</t>
    </rPh>
    <rPh sb="50" eb="52">
      <t>キテイ</t>
    </rPh>
    <phoneticPr fontId="4"/>
  </si>
  <si>
    <t>様式C－１６</t>
    <rPh sb="0" eb="2">
      <t>ヨウシキ</t>
    </rPh>
    <phoneticPr fontId="4"/>
  </si>
  <si>
    <t>　 下記の確認を受けた建築物（建築設備･工作物）は建築(設置･築造)を取止めましたので、株式会社東日本住宅評価センター確認検査業務約款第11条の２の規定により届け出ます。</t>
    <rPh sb="2" eb="4">
      <t>カキ</t>
    </rPh>
    <rPh sb="5" eb="7">
      <t>カクニン</t>
    </rPh>
    <rPh sb="8" eb="9">
      <t>ウ</t>
    </rPh>
    <rPh sb="11" eb="14">
      <t>ケンチクブツ</t>
    </rPh>
    <rPh sb="65" eb="67">
      <t>ヤッカン</t>
    </rPh>
    <rPh sb="67" eb="68">
      <t>ダイ</t>
    </rPh>
    <rPh sb="70" eb="71">
      <t>ジョウ</t>
    </rPh>
    <rPh sb="74" eb="76">
      <t>キテイ</t>
    </rPh>
    <phoneticPr fontId="4"/>
  </si>
  <si>
    <t>業務約款第11条の２の規定に基づき、確認済証（原本）とともに提出願います。</t>
  </si>
  <si>
    <t>規定により届け出ます。</t>
    <phoneticPr fontId="4"/>
  </si>
  <si>
    <t>建築主等変更届</t>
    <phoneticPr fontId="2"/>
  </si>
  <si>
    <t>22)</t>
    <phoneticPr fontId="2"/>
  </si>
  <si>
    <t>その旨を記入してください。</t>
    <rPh sb="2" eb="3">
      <t>ムネ</t>
    </rPh>
    <rPh sb="4" eb="6">
      <t>キニュウ</t>
    </rPh>
    <phoneticPr fontId="2"/>
  </si>
  <si>
    <t>建築基準法施行令第121条の2の適用を受ける直通階段で屋外に設けるものが木造である場合には、19欄に、</t>
    <rPh sb="0" eb="13">
      <t>ケンチクキジュンホウセコウレイダイ121ジョウ</t>
    </rPh>
    <rPh sb="16" eb="18">
      <t>テキヨウ</t>
    </rPh>
    <rPh sb="19" eb="20">
      <t>ウ</t>
    </rPh>
    <rPh sb="22" eb="26">
      <t>チョクツウカイダン</t>
    </rPh>
    <rPh sb="27" eb="29">
      <t>オクガイ</t>
    </rPh>
    <rPh sb="30" eb="31">
      <t>モウ</t>
    </rPh>
    <rPh sb="36" eb="38">
      <t>モクゾウ</t>
    </rPh>
    <rPh sb="41" eb="43">
      <t>バアイ</t>
    </rPh>
    <rPh sb="48" eb="49">
      <t>ラン</t>
    </rPh>
    <phoneticPr fontId="2"/>
  </si>
  <si>
    <t>1９．　建築基準法第12条第3項の規定による検査を要する防火設備の有無　]</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phoneticPr fontId="4"/>
  </si>
  <si>
    <t>２０．　その他必要な事項　]</t>
    <rPh sb="6" eb="7">
      <t>タ</t>
    </rPh>
    <rPh sb="7" eb="9">
      <t>ヒツヨウ</t>
    </rPh>
    <rPh sb="10" eb="12">
      <t>ジコウ</t>
    </rPh>
    <phoneticPr fontId="4"/>
  </si>
  <si>
    <t>1８．　建築基準法第12条第1項の規定におる調査の要否　]</t>
    <rPh sb="4" eb="6">
      <t>ケンチク</t>
    </rPh>
    <rPh sb="6" eb="9">
      <t>キジュンホウ</t>
    </rPh>
    <rPh sb="9" eb="10">
      <t>ダイ</t>
    </rPh>
    <rPh sb="12" eb="14">
      <t>ジョウダイ</t>
    </rPh>
    <phoneticPr fontId="4"/>
  </si>
  <si>
    <t>要</t>
    <rPh sb="0" eb="1">
      <t>ヨウ</t>
    </rPh>
    <phoneticPr fontId="2"/>
  </si>
  <si>
    <t>否</t>
    <rPh sb="0" eb="1">
      <t>ヒ</t>
    </rPh>
    <phoneticPr fontId="2"/>
  </si>
  <si>
    <t>規定調査の要否</t>
    <rPh sb="0" eb="4">
      <t>キテイチョウサ</t>
    </rPh>
    <rPh sb="5" eb="7">
      <t>ヨウヒ</t>
    </rPh>
    <phoneticPr fontId="2"/>
  </si>
  <si>
    <r>
      <t>（建築計画概要書第二面 入力）</t>
    </r>
    <r>
      <rPr>
        <b/>
        <sz val="11"/>
        <color indexed="63"/>
        <rFont val="MS UI Gothic"/>
        <family val="3"/>
        <charset val="128"/>
      </rPr>
      <t>［建築基準法第１２条第１項の規定による調査の要否］</t>
    </r>
    <rPh sb="1" eb="3">
      <t>ケンチク</t>
    </rPh>
    <rPh sb="3" eb="5">
      <t>ケイカク</t>
    </rPh>
    <rPh sb="5" eb="8">
      <t>ガイヨウショ</t>
    </rPh>
    <rPh sb="8" eb="11">
      <t>ダイニメン</t>
    </rPh>
    <rPh sb="12" eb="14">
      <t>ニュウリョク</t>
    </rPh>
    <rPh sb="16" eb="18">
      <t>ケンチク</t>
    </rPh>
    <rPh sb="18" eb="21">
      <t>キジュンホウ</t>
    </rPh>
    <rPh sb="21" eb="22">
      <t>ダイ</t>
    </rPh>
    <rPh sb="24" eb="25">
      <t>ジョウ</t>
    </rPh>
    <rPh sb="25" eb="26">
      <t>ダイ</t>
    </rPh>
    <rPh sb="27" eb="28">
      <t>コウ</t>
    </rPh>
    <rPh sb="29" eb="31">
      <t>キテイ</t>
    </rPh>
    <rPh sb="34" eb="36">
      <t>チョウサ</t>
    </rPh>
    <rPh sb="37" eb="39">
      <t>ヨウヒ</t>
    </rPh>
    <phoneticPr fontId="2"/>
  </si>
  <si>
    <t>要</t>
    <rPh sb="0" eb="1">
      <t>ヨウ</t>
    </rPh>
    <phoneticPr fontId="2"/>
  </si>
  <si>
    <t>否</t>
    <rPh sb="0" eb="1">
      <t>ヒ</t>
    </rPh>
    <phoneticPr fontId="2"/>
  </si>
  <si>
    <t>⑬</t>
    <phoneticPr fontId="2"/>
  </si>
  <si>
    <t>建築基準法施行令第121条の2の規定の適用を受ける直通階段で屋外に設けるものがある場合には、</t>
    <rPh sb="0" eb="23">
      <t>ケンチクキジュンホウセコウレイダイ121ジョウノ2ノキテイノテキヨウヲウ</t>
    </rPh>
    <rPh sb="25" eb="29">
      <t>チョクツウカイダン</t>
    </rPh>
    <rPh sb="30" eb="32">
      <t>オクガイ</t>
    </rPh>
    <rPh sb="33" eb="34">
      <t>モウ</t>
    </rPh>
    <rPh sb="41" eb="43">
      <t>バアイ</t>
    </rPh>
    <phoneticPr fontId="2"/>
  </si>
  <si>
    <t>当該直通階段が木造であるか否かについて、備考欄に記載してください。また、当該直通階段が</t>
    <rPh sb="0" eb="6">
      <t>トウガイチョクツウカイダン</t>
    </rPh>
    <rPh sb="7" eb="9">
      <t>モクゾウ</t>
    </rPh>
    <rPh sb="13" eb="14">
      <t>イナ</t>
    </rPh>
    <rPh sb="20" eb="23">
      <t>ビコウラン</t>
    </rPh>
    <rPh sb="24" eb="26">
      <t>キサイ</t>
    </rPh>
    <rPh sb="36" eb="42">
      <t>トウガイチョクツウカイダン</t>
    </rPh>
    <phoneticPr fontId="2"/>
  </si>
  <si>
    <t>木造である場合には、（注意）５．⑨及び⑩を参酌して、当該直通階段に用いる材料の種類並びに</t>
    <rPh sb="0" eb="2">
      <t>モクゾウ</t>
    </rPh>
    <rPh sb="5" eb="7">
      <t>バアイ</t>
    </rPh>
    <rPh sb="11" eb="13">
      <t>チュウイ</t>
    </rPh>
    <rPh sb="17" eb="18">
      <t>オヨ</t>
    </rPh>
    <rPh sb="21" eb="23">
      <t>サンシャク</t>
    </rPh>
    <rPh sb="26" eb="32">
      <t>トウガイチョクツウカイダン</t>
    </rPh>
    <rPh sb="33" eb="34">
      <t>モチ</t>
    </rPh>
    <rPh sb="36" eb="38">
      <t>ザイリョウ</t>
    </rPh>
    <rPh sb="39" eb="42">
      <t>シュルイナラ</t>
    </rPh>
    <phoneticPr fontId="2"/>
  </si>
  <si>
    <t>当該直通階段の構造、防腐措置及び施工状況に関する照合内容、照合方法並びに照合結果について、</t>
    <rPh sb="0" eb="10">
      <t>トウガイチョクツウ</t>
    </rPh>
    <rPh sb="10" eb="15">
      <t>ボウフソチオヨ</t>
    </rPh>
    <rPh sb="16" eb="20">
      <t>セコウジョウキョウ</t>
    </rPh>
    <rPh sb="21" eb="22">
      <t>カン</t>
    </rPh>
    <rPh sb="24" eb="28">
      <t>ショウゴウナイヨウ</t>
    </rPh>
    <rPh sb="29" eb="34">
      <t>ショウゴウホウホウナラ</t>
    </rPh>
    <rPh sb="36" eb="40">
      <t>ショウゴウケッカ</t>
    </rPh>
    <phoneticPr fontId="2"/>
  </si>
  <si>
    <t>併せて同欄に記載してください。</t>
    <rPh sb="0" eb="1">
      <t>アワ</t>
    </rPh>
    <rPh sb="3" eb="5">
      <t>ドウラン</t>
    </rPh>
    <rPh sb="6" eb="8">
      <t>キサイ</t>
    </rPh>
    <phoneticPr fontId="2"/>
  </si>
  <si>
    <t>多用途</t>
    <rPh sb="0" eb="1">
      <t>タ</t>
    </rPh>
    <rPh sb="1" eb="3">
      <t>ヨウト</t>
    </rPh>
    <phoneticPr fontId="4"/>
  </si>
  <si>
    <t>【ニ．工事の予定期間】</t>
    <rPh sb="3" eb="5">
      <t>コウジ</t>
    </rPh>
    <rPh sb="6" eb="10">
      <t>ヨテイキカン</t>
    </rPh>
    <phoneticPr fontId="4"/>
  </si>
  <si>
    <t>月間）</t>
    <rPh sb="0" eb="2">
      <t>ツキカン</t>
    </rPh>
    <phoneticPr fontId="2"/>
  </si>
  <si>
    <t>【ホ．工事部分の床面積の合計】</t>
    <rPh sb="3" eb="5">
      <t>コウジ</t>
    </rPh>
    <rPh sb="5" eb="7">
      <t>ブブン</t>
    </rPh>
    <rPh sb="8" eb="11">
      <t>ユカメンセキ</t>
    </rPh>
    <phoneticPr fontId="4"/>
  </si>
  <si>
    <t>【ヘ．建築工事費予定額】</t>
    <rPh sb="3" eb="5">
      <t>ケンチク</t>
    </rPh>
    <rPh sb="5" eb="8">
      <t>コウジヒ</t>
    </rPh>
    <rPh sb="8" eb="10">
      <t>ヨテイ</t>
    </rPh>
    <rPh sb="10" eb="11">
      <t>ガク</t>
    </rPh>
    <phoneticPr fontId="4"/>
  </si>
  <si>
    <t>【ト．新築工事の場合における地上の階数】</t>
    <rPh sb="3" eb="7">
      <t>シンチクコウジ</t>
    </rPh>
    <rPh sb="8" eb="10">
      <t>バアイ</t>
    </rPh>
    <rPh sb="14" eb="16">
      <t>チジョウ</t>
    </rPh>
    <rPh sb="17" eb="19">
      <t>カイスウ</t>
    </rPh>
    <phoneticPr fontId="4"/>
  </si>
  <si>
    <t>【チ．新築工事の場合における地下の階数】</t>
    <rPh sb="3" eb="7">
      <t>シンチクコウジ</t>
    </rPh>
    <rPh sb="8" eb="10">
      <t>バアイ</t>
    </rPh>
    <rPh sb="14" eb="16">
      <t>チカ</t>
    </rPh>
    <rPh sb="17" eb="19">
      <t>カイスウ</t>
    </rPh>
    <phoneticPr fontId="4"/>
  </si>
  <si>
    <t>【ハ．新設住宅の資金】</t>
    <rPh sb="3" eb="7">
      <t>シンセツジュウタク</t>
    </rPh>
    <rPh sb="8" eb="10">
      <t>シキン</t>
    </rPh>
    <phoneticPr fontId="4"/>
  </si>
  <si>
    <t>【ニ．住宅の建築工法】</t>
    <rPh sb="3" eb="5">
      <t>ジュウタク</t>
    </rPh>
    <rPh sb="6" eb="8">
      <t>ケンチク</t>
    </rPh>
    <rPh sb="8" eb="10">
      <t>コウホウ</t>
    </rPh>
    <phoneticPr fontId="4"/>
  </si>
  <si>
    <t>【ホ．住宅の種類】</t>
    <rPh sb="3" eb="5">
      <t>ジュウタク</t>
    </rPh>
    <rPh sb="6" eb="8">
      <t>シュルイ</t>
    </rPh>
    <phoneticPr fontId="4"/>
  </si>
  <si>
    <t>【へ．住宅の建て方】</t>
    <rPh sb="3" eb="5">
      <t>ジュウタク</t>
    </rPh>
    <rPh sb="6" eb="7">
      <t>タ</t>
    </rPh>
    <rPh sb="8" eb="9">
      <t>カタ</t>
    </rPh>
    <phoneticPr fontId="4"/>
  </si>
  <si>
    <t>【ト．利用関係】</t>
    <rPh sb="3" eb="5">
      <t>リヨウ</t>
    </rPh>
    <rPh sb="5" eb="7">
      <t>カンケイ</t>
    </rPh>
    <phoneticPr fontId="4"/>
  </si>
  <si>
    <t>【リ．工事部分の床面積合計】</t>
    <rPh sb="3" eb="5">
      <t>コウジ</t>
    </rPh>
    <rPh sb="5" eb="7">
      <t>ブブン</t>
    </rPh>
    <phoneticPr fontId="4"/>
  </si>
  <si>
    <t>住宅金融支援機構住宅</t>
    <rPh sb="8" eb="10">
      <t>ジュウタク</t>
    </rPh>
    <phoneticPr fontId="2"/>
  </si>
  <si>
    <t>都市再生機構住宅</t>
    <rPh sb="6" eb="8">
      <t>ジュウタク</t>
    </rPh>
    <phoneticPr fontId="2"/>
  </si>
  <si>
    <t>民間資金住宅</t>
    <rPh sb="4" eb="6">
      <t>ジュウタク</t>
    </rPh>
    <phoneticPr fontId="2"/>
  </si>
  <si>
    <t>公営住宅</t>
    <rPh sb="2" eb="4">
      <t>ジュウタク</t>
    </rPh>
    <phoneticPr fontId="2"/>
  </si>
  <si>
    <t>【チ．住宅の戸数】</t>
    <rPh sb="3" eb="5">
      <t>ジュウタク</t>
    </rPh>
    <rPh sb="6" eb="7">
      <t>ト</t>
    </rPh>
    <rPh sb="7" eb="8">
      <t>スウ</t>
    </rPh>
    <phoneticPr fontId="4"/>
  </si>
  <si>
    <t>新築</t>
    <rPh sb="0" eb="2">
      <t>シンチク</t>
    </rPh>
    <phoneticPr fontId="2"/>
  </si>
  <si>
    <t>物品販売業を</t>
    <rPh sb="0" eb="2">
      <t>ブッピン</t>
    </rPh>
    <rPh sb="2" eb="4">
      <t>ハンバイ</t>
    </rPh>
    <rPh sb="4" eb="5">
      <t>ギョウ</t>
    </rPh>
    <phoneticPr fontId="4"/>
  </si>
  <si>
    <t>営む店舗等</t>
  </si>
  <si>
    <t>【1．着工及び工事予定の予定期日】</t>
    <rPh sb="3" eb="6">
      <t>チャッコウオヨ</t>
    </rPh>
    <rPh sb="7" eb="9">
      <t>コウジ</t>
    </rPh>
    <rPh sb="9" eb="11">
      <t>ヨテイ</t>
    </rPh>
    <rPh sb="12" eb="16">
      <t>ヨテイキジツ</t>
    </rPh>
    <phoneticPr fontId="4"/>
  </si>
  <si>
    <t>【イ．着工予定期日】</t>
    <rPh sb="3" eb="9">
      <t>チャッコウヨテイキジツ</t>
    </rPh>
    <phoneticPr fontId="2"/>
  </si>
  <si>
    <t>【ロ．工事完了予定期日】</t>
    <rPh sb="3" eb="11">
      <t>コウジカンリョウヨテイキジツ</t>
    </rPh>
    <phoneticPr fontId="2"/>
  </si>
  <si>
    <t>【イ．建築主の種別】</t>
    <rPh sb="3" eb="6">
      <t>ケンチクヌシ</t>
    </rPh>
    <rPh sb="7" eb="9">
      <t>シュベツ</t>
    </rPh>
    <phoneticPr fontId="4"/>
  </si>
  <si>
    <t>【ロ．資本の額または出資の総額】</t>
    <rPh sb="3" eb="5">
      <t>シホン</t>
    </rPh>
    <rPh sb="6" eb="7">
      <t>ガク</t>
    </rPh>
    <rPh sb="10" eb="12">
      <t>シュッシ</t>
    </rPh>
    <rPh sb="13" eb="15">
      <t>ソウガク</t>
    </rPh>
    <phoneticPr fontId="4"/>
  </si>
  <si>
    <t>(1)</t>
    <phoneticPr fontId="2"/>
  </si>
  <si>
    <t>1,000万円以下</t>
    <rPh sb="5" eb="9">
      <t>マンエンイカ</t>
    </rPh>
    <phoneticPr fontId="2"/>
  </si>
  <si>
    <t>(2)</t>
    <phoneticPr fontId="2"/>
  </si>
  <si>
    <t>1,000万円超～3,000万円以下</t>
    <rPh sb="6" eb="8">
      <t>エンチョウ</t>
    </rPh>
    <rPh sb="14" eb="15">
      <t>マン</t>
    </rPh>
    <rPh sb="15" eb="16">
      <t>エン</t>
    </rPh>
    <rPh sb="16" eb="18">
      <t>イカ</t>
    </rPh>
    <phoneticPr fontId="2"/>
  </si>
  <si>
    <t>(3)</t>
    <phoneticPr fontId="2"/>
  </si>
  <si>
    <t>3,000万円超～1億円以下</t>
    <rPh sb="6" eb="8">
      <t>エンチョウ</t>
    </rPh>
    <rPh sb="10" eb="11">
      <t>オク</t>
    </rPh>
    <rPh sb="11" eb="12">
      <t>エン</t>
    </rPh>
    <rPh sb="12" eb="14">
      <t>イカ</t>
    </rPh>
    <phoneticPr fontId="2"/>
  </si>
  <si>
    <t>(4)</t>
    <phoneticPr fontId="2"/>
  </si>
  <si>
    <t>1億円超～10億円以下</t>
    <rPh sb="1" eb="2">
      <t>オク</t>
    </rPh>
    <rPh sb="2" eb="4">
      <t>エンチョウ</t>
    </rPh>
    <rPh sb="7" eb="8">
      <t>オク</t>
    </rPh>
    <rPh sb="8" eb="9">
      <t>エン</t>
    </rPh>
    <rPh sb="9" eb="11">
      <t>イカ</t>
    </rPh>
    <phoneticPr fontId="2"/>
  </si>
  <si>
    <t>(5)</t>
    <phoneticPr fontId="2"/>
  </si>
  <si>
    <t>10億円超</t>
    <rPh sb="2" eb="4">
      <t>オクエン</t>
    </rPh>
    <rPh sb="4" eb="5">
      <t>コ</t>
    </rPh>
    <phoneticPr fontId="2"/>
  </si>
  <si>
    <t>【2．建築主】</t>
    <rPh sb="3" eb="5">
      <t>ケンチク</t>
    </rPh>
    <rPh sb="5" eb="6">
      <t>ヌシ</t>
    </rPh>
    <phoneticPr fontId="4"/>
  </si>
  <si>
    <t>【3．敷地の位置】</t>
    <rPh sb="3" eb="5">
      <t>シキチ</t>
    </rPh>
    <rPh sb="6" eb="8">
      <t>イチ</t>
    </rPh>
    <phoneticPr fontId="4"/>
  </si>
  <si>
    <t>２欄の「イ」において、「会社」とは、株式会社、合名会社、合資会社及び合同会社をいい、特別の法律により設立された法人で会社であるものを含みます。</t>
    <phoneticPr fontId="2"/>
  </si>
  <si>
    <t>２欄の「ロ」は、建築主が会社であるときのみ記入してください。</t>
    <phoneticPr fontId="2"/>
  </si>
  <si>
    <t>３欄の「ロ」において、「区域区分非設定都市計画区域」とは、区域区分が定められていない都市計画区域をいいます。</t>
    <phoneticPr fontId="2"/>
  </si>
  <si>
    <t>はん用機械器具製造業，生産用機械器具製造業，業務用機械器具製造業，電子部品・デバイス・電子回路製造業，電気機械器具製造業，情報通信機械器具製造業，輸送用機械器具製造業</t>
    <phoneticPr fontId="2"/>
  </si>
  <si>
    <t>５欄において「(2)居住産業併用建築物」又は「(3)産業専用建築物」に該当する場合は、産業の用に供する部分について、次の表の記号の中から該当するものを選んで括弧内に記入してください。また、一敷地内に既存の建築物があるときは、記入に際しては、その部分と新たに建築する部分とを総合して判断してください。</t>
    <rPh sb="20" eb="21">
      <t>マタ</t>
    </rPh>
    <phoneticPr fontId="2"/>
  </si>
  <si>
    <t>６欄の「イ」は、建築物の数が１のときは「１」と記入し、建築物の数が２以上のときは、一の建築物（１棟）ごとに通し番号を付し、その番号を記入し、「ロ」は、一の建築物中に、２種類以上の用途（既存部分があるときは、その用途を含む。）があるときは、「多用途」のチェックボックスに「レ」マークを入れて、一番大きい床面積の用途について記入してください。居住産業併用建築物については、産業の用に供する部分について該当するチェックボックスに「レ」マークを入れてください。</t>
    <rPh sb="141" eb="142">
      <t>イ</t>
    </rPh>
    <rPh sb="218" eb="219">
      <t>イ</t>
    </rPh>
    <phoneticPr fontId="2"/>
  </si>
  <si>
    <t>６欄の「ヘ」は、建築設備費を含んだ額を記入してください。</t>
    <phoneticPr fontId="2"/>
  </si>
  <si>
    <t>６欄の「ハ」は、工事部分が２種類以上の構造からなるときは、床面積が最も大きい部分の構造について記入してください。</t>
    <rPh sb="1" eb="2">
      <t>ラン</t>
    </rPh>
    <rPh sb="8" eb="12">
      <t>コウジブブン</t>
    </rPh>
    <rPh sb="14" eb="18">
      <t>シュルイイジョウ</t>
    </rPh>
    <rPh sb="19" eb="21">
      <t>コウゾウ</t>
    </rPh>
    <rPh sb="29" eb="32">
      <t>ユカメンセキ</t>
    </rPh>
    <rPh sb="33" eb="34">
      <t>モット</t>
    </rPh>
    <rPh sb="35" eb="36">
      <t>オオ</t>
    </rPh>
    <rPh sb="38" eb="40">
      <t>ブブン</t>
    </rPh>
    <rPh sb="41" eb="43">
      <t>コウゾウ</t>
    </rPh>
    <rPh sb="47" eb="49">
      <t>キニュウ</t>
    </rPh>
    <phoneticPr fontId="2"/>
  </si>
  <si>
    <t>６欄の「ニ」は、その建築物の規模に見合った月数を記入してください。</t>
    <rPh sb="1" eb="2">
      <t>ラン</t>
    </rPh>
    <rPh sb="10" eb="13">
      <t>ケンチクブツ</t>
    </rPh>
    <rPh sb="14" eb="16">
      <t>キボ</t>
    </rPh>
    <rPh sb="17" eb="19">
      <t>ミア</t>
    </rPh>
    <rPh sb="21" eb="23">
      <t>ツキスウ</t>
    </rPh>
    <rPh sb="24" eb="26">
      <t>キニュウ</t>
    </rPh>
    <phoneticPr fontId="2"/>
  </si>
  <si>
    <t>第三面は、建築物が居住専用住宅又は居住産業併用建築物である場合に作成してください。当該建築物の数が２以上のときは、一の建築物（１棟）ごとに作成してください。</t>
    <rPh sb="0" eb="3">
      <t>ダイサンメン</t>
    </rPh>
    <rPh sb="5" eb="8">
      <t>ケンチクブツ</t>
    </rPh>
    <rPh sb="9" eb="15">
      <t>キョジュウセンヨウジュウタク</t>
    </rPh>
    <rPh sb="15" eb="16">
      <t>マタ</t>
    </rPh>
    <rPh sb="17" eb="26">
      <t>キョジュウサンギョウヘイヨウケンチクブツ</t>
    </rPh>
    <rPh sb="29" eb="31">
      <t>バアイ</t>
    </rPh>
    <rPh sb="32" eb="34">
      <t>サクセイ</t>
    </rPh>
    <rPh sb="41" eb="46">
      <t>トウガイケンチクブツ</t>
    </rPh>
    <rPh sb="47" eb="48">
      <t>カズ</t>
    </rPh>
    <rPh sb="50" eb="52">
      <t>イジョウ</t>
    </rPh>
    <rPh sb="57" eb="58">
      <t>イチ</t>
    </rPh>
    <rPh sb="59" eb="62">
      <t>ケンチクブツ</t>
    </rPh>
    <rPh sb="64" eb="65">
      <t>トウ</t>
    </rPh>
    <rPh sb="69" eb="71">
      <t>サクセイ</t>
    </rPh>
    <phoneticPr fontId="2"/>
  </si>
  <si>
    <t>１欄の「イ」は、第二面の６欄の「イ」に記入した番号と同じ番号を記入してください。</t>
    <rPh sb="1" eb="2">
      <t>ラン</t>
    </rPh>
    <rPh sb="8" eb="11">
      <t>ダイニメン</t>
    </rPh>
    <rPh sb="13" eb="14">
      <t>ラン</t>
    </rPh>
    <rPh sb="19" eb="21">
      <t>キニュウ</t>
    </rPh>
    <rPh sb="23" eb="25">
      <t>バンゴウ</t>
    </rPh>
    <rPh sb="26" eb="27">
      <t>オナ</t>
    </rPh>
    <rPh sb="28" eb="30">
      <t>バンゴウ</t>
    </rPh>
    <rPh sb="31" eb="33">
      <t>キニュウ</t>
    </rPh>
    <phoneticPr fontId="2"/>
  </si>
  <si>
    <t>１欄の「ロ」から「ト」までは、該当するチェックボックスに「レ」マークを入れてください。</t>
    <rPh sb="35" eb="36">
      <t>イ</t>
    </rPh>
    <phoneticPr fontId="2"/>
  </si>
  <si>
    <t>１欄の「ハ」は、当該住宅が新設のときのみ記入してください。「民間資金住宅」とは、国、地方公共団体、独立行政法人住宅金融支援機構等の公的な機関の資金に全くよらず、民間資金のみで建てる住宅をいいます。「住宅金融支援機構住宅」とは、独立行政法人住宅金融支援機構から建設資金の融資を受けた住宅をいい、融資額の大小は問いません。「都市再生機構住宅」とは、独立行政法人都市再生機構が分譲又は賃貸を目的として建てた住宅をいいます。</t>
    <rPh sb="160" eb="168">
      <t>トシサイセイキコウジュウタク</t>
    </rPh>
    <rPh sb="172" eb="178">
      <t>ドクリツギョウセイホウジン</t>
    </rPh>
    <rPh sb="178" eb="184">
      <t>トシサイセイキコウ</t>
    </rPh>
    <rPh sb="185" eb="187">
      <t>ブンジョウ</t>
    </rPh>
    <rPh sb="187" eb="188">
      <t>マタ</t>
    </rPh>
    <rPh sb="189" eb="191">
      <t>チンタイ</t>
    </rPh>
    <rPh sb="192" eb="194">
      <t>モクテキ</t>
    </rPh>
    <rPh sb="197" eb="198">
      <t>タ</t>
    </rPh>
    <rPh sb="200" eb="202">
      <t>ジュウタク</t>
    </rPh>
    <phoneticPr fontId="2"/>
  </si>
  <si>
    <t>１欄の「ホ」において、「専用住宅」とは、専ら居住の目的だけのために建築するもので、住宅内に店舗、事務所、作業場等の業務の用に供する部分がないものをいいます。「併用住宅」とは、住宅内に店舗、事務所、作業場等の業務の用に供する部分があって居住部分と機能的に結合し戸をなしているもので、居住部分の床面積の合計が５分の１以上のものをいいます。「その他の住宅」とは、主に工場、学校、官公署、旅館、下宿屋、浴場、社寺等の建築物に付属して、これと結合している住宅をいいます。</t>
    <rPh sb="12" eb="16">
      <t>センヨウジュウタク</t>
    </rPh>
    <rPh sb="20" eb="21">
      <t>モッパ</t>
    </rPh>
    <rPh sb="22" eb="24">
      <t>キョジュウ</t>
    </rPh>
    <rPh sb="25" eb="27">
      <t>モクテキ</t>
    </rPh>
    <rPh sb="33" eb="35">
      <t>ケンチク</t>
    </rPh>
    <rPh sb="41" eb="44">
      <t>ジュウタクナイ</t>
    </rPh>
    <rPh sb="45" eb="47">
      <t>テンポ</t>
    </rPh>
    <rPh sb="48" eb="51">
      <t>ジムショ</t>
    </rPh>
    <rPh sb="52" eb="56">
      <t>サギョウバトウ</t>
    </rPh>
    <rPh sb="57" eb="59">
      <t>ギョウム</t>
    </rPh>
    <rPh sb="60" eb="61">
      <t>ヨウ</t>
    </rPh>
    <rPh sb="62" eb="63">
      <t>キョウ</t>
    </rPh>
    <rPh sb="65" eb="67">
      <t>ブブン</t>
    </rPh>
    <rPh sb="79" eb="83">
      <t>ヘイヨウジュウタク</t>
    </rPh>
    <rPh sb="87" eb="90">
      <t>ジュウタクナイ</t>
    </rPh>
    <rPh sb="91" eb="93">
      <t>テンポ</t>
    </rPh>
    <rPh sb="94" eb="97">
      <t>ジムショ</t>
    </rPh>
    <rPh sb="98" eb="101">
      <t>サギョウバ</t>
    </rPh>
    <rPh sb="101" eb="102">
      <t>トウ</t>
    </rPh>
    <rPh sb="103" eb="105">
      <t>ギョウム</t>
    </rPh>
    <rPh sb="106" eb="107">
      <t>ヨウ</t>
    </rPh>
    <rPh sb="108" eb="109">
      <t>キョウ</t>
    </rPh>
    <rPh sb="111" eb="113">
      <t>ブブン</t>
    </rPh>
    <rPh sb="117" eb="121">
      <t>キョジュウブブン</t>
    </rPh>
    <rPh sb="122" eb="125">
      <t>キノウテキ</t>
    </rPh>
    <rPh sb="126" eb="128">
      <t>ケツゴウ</t>
    </rPh>
    <rPh sb="129" eb="130">
      <t>コ</t>
    </rPh>
    <rPh sb="140" eb="144">
      <t>キョジュウブブン</t>
    </rPh>
    <rPh sb="145" eb="148">
      <t>ユカメンセキ</t>
    </rPh>
    <rPh sb="149" eb="151">
      <t>ゴウケイ</t>
    </rPh>
    <rPh sb="153" eb="154">
      <t>ブン</t>
    </rPh>
    <rPh sb="156" eb="158">
      <t>イジョウ</t>
    </rPh>
    <phoneticPr fontId="2"/>
  </si>
  <si>
    <t>１欄の「ヘ」において、「長屋建住宅」とは、廊下、階段等を共用しない２戸以上の住宅を連続する建て方の住宅（連続建）をいい、廊下、階段等を共用しないで２戸以上の住宅を重ねたもの（重ね建）を含みます。「共同住宅」とは、長屋建住宅以外の住宅で、一の建築物内に２戸以上の住宅があるものをいい、一般的には、アパート又はマンションといわれるものです。</t>
    <rPh sb="1" eb="2">
      <t>ラン</t>
    </rPh>
    <phoneticPr fontId="2"/>
  </si>
  <si>
    <t>⑨</t>
    <phoneticPr fontId="2"/>
  </si>
  <si>
    <t>１欄において「(1)居住専用建築物」に該当する場合は、（注意）3．⑥に準じて括弧内に該当する記号を記入してください。</t>
    <phoneticPr fontId="2"/>
  </si>
  <si>
    <t>２欄、３欄及び６欄は、該当するチェックボックスに「レ」マークを入れてください。</t>
    <rPh sb="31" eb="32">
      <t>イ</t>
    </rPh>
    <phoneticPr fontId="2"/>
  </si>
  <si>
    <t>【ﾛ．建築基準法第６条の４第１項の規定による確認の特例の適用の有無】</t>
    <rPh sb="3" eb="5">
      <t>ケンチク</t>
    </rPh>
    <rPh sb="5" eb="8">
      <t>キジュンホウ</t>
    </rPh>
    <rPh sb="8" eb="9">
      <t>ダイ</t>
    </rPh>
    <rPh sb="10" eb="11">
      <t>ジョウ</t>
    </rPh>
    <rPh sb="13" eb="14">
      <t>ダイ</t>
    </rPh>
    <rPh sb="15" eb="16">
      <t>コウ</t>
    </rPh>
    <rPh sb="17" eb="19">
      <t>キテイ</t>
    </rPh>
    <rPh sb="22" eb="24">
      <t>カクニン</t>
    </rPh>
    <rPh sb="25" eb="27">
      <t>トクレイ</t>
    </rPh>
    <rPh sb="28" eb="30">
      <t>テキヨウ</t>
    </rPh>
    <rPh sb="31" eb="33">
      <t>ウム</t>
    </rPh>
    <phoneticPr fontId="4"/>
  </si>
  <si>
    <t>【ﾊ．建築基準法施行令第１０条各号に掲げる建築物の区分】</t>
  </si>
  <si>
    <t>【ﾆ．認定型式の認定番号】</t>
    <rPh sb="8" eb="10">
      <t>ニンテイ</t>
    </rPh>
    <phoneticPr fontId="4"/>
  </si>
  <si>
    <t>【ｲ．階別】</t>
  </si>
  <si>
    <t>【ﾛ．合計】</t>
  </si>
  <si>
    <t>【ｲ．】</t>
  </si>
  <si>
    <t>【ﾛ．】</t>
  </si>
  <si>
    <t>【ﾊ．】</t>
  </si>
  <si>
    <t>【ﾆ．】</t>
  </si>
  <si>
    <t>【ﾎ．】</t>
  </si>
  <si>
    <t>【ﾍ．】</t>
  </si>
  <si>
    <t>2022年</t>
    <rPh sb="4" eb="5">
      <t>ネン</t>
    </rPh>
    <phoneticPr fontId="2"/>
  </si>
  <si>
    <t>２欄の「イ」及びの「ロ」、３欄の「ロ」、４欄並びに６欄の「ロ」及び「ハ」は、該当するチェックボックスに「レ」マークをいれてください。</t>
    <rPh sb="6" eb="7">
      <t>オヨ</t>
    </rPh>
    <rPh sb="21" eb="22">
      <t>ラン</t>
    </rPh>
    <rPh sb="22" eb="23">
      <t>ナラ</t>
    </rPh>
    <rPh sb="31" eb="32">
      <t>オヨ</t>
    </rPh>
    <phoneticPr fontId="2"/>
  </si>
  <si>
    <t>８欄は、該当するチェックボックスに「レ」マークを入れ、提出済の場合には、提出をした所管行政庁名又は</t>
    <phoneticPr fontId="2"/>
  </si>
  <si>
    <t>登録建築物エネルギー消費性能判定機関の名称及び事務所の所在地を記入してください。</t>
  </si>
  <si>
    <t>未提出の場合には、提出する予定の所管行政庁名又は登録建築物エネルギー消費性能判定機関の名称</t>
  </si>
  <si>
    <t>及び事務所の所在地を記入し、提出をした後に、遅滞なく、提出をした旨（提出先を変更した場合においては、</t>
  </si>
  <si>
    <t>提出をした所管行政庁名又は登録建築物エネルギー消費性能判定機関の名称及び事務所の所在地を</t>
  </si>
  <si>
    <t>含む。）を届け出てください。なお、所在地については、〇〇県〇〇市、郡〇〇町、村、程度で結構です。</t>
  </si>
  <si>
    <t>また、提出不要の場合には、建築物のエネルギー消費性能の向上に関する法律施行令第４条第１項に</t>
  </si>
  <si>
    <t>規定する床面積を記入する等、提出が不要である理由を記入してください。特に必要がある場合には、</t>
  </si>
  <si>
    <t>ある場合、建築物のエネルギー消費性能の向上に関する法律第11条第１項の規定による非住宅部分を</t>
  </si>
  <si>
    <t>有さない場合その他の提出が不要であることが明らかな場合は、記入する必要はありません。</t>
  </si>
  <si>
    <t>住居表示が定まっているときは、２欄に記入してください。</t>
  </si>
  <si>
    <t>各階平面図等の図書によりその根拠を明らかにしてください。なお、延べ面積が300平方メートル未満で</t>
    <phoneticPr fontId="2"/>
  </si>
  <si>
    <t>５欄は、｢耐火構造｣、｢建築基準法施行令第108条の３第１項第１号イ及びロに掲げる基準に適合する構造｣、「準耐火構造」、「準耐火構造と同等の準耐火性能を有する構造（ロー１）」（建築基準法施行令第109条の３第１号に掲げる基準に適合する主要構造部の構造を行く。）又は「準耐火構造と同等の準耐火性能を有する構造（ロー２）」（同条第２号に掲げる基準に適合する主要構造部の構造という。）のうち該当するチェックボックスに「レ」マークを入れて下さい。いずれにも該当しない場合は「その他」に「レ」マークを入れてください。</t>
    <rPh sb="1" eb="2">
      <t>ラン</t>
    </rPh>
    <rPh sb="5" eb="7">
      <t>タイカ</t>
    </rPh>
    <rPh sb="7" eb="9">
      <t>コウゾウ</t>
    </rPh>
    <rPh sb="12" eb="14">
      <t>ケンチク</t>
    </rPh>
    <rPh sb="14" eb="17">
      <t>キジュンホウ</t>
    </rPh>
    <rPh sb="17" eb="20">
      <t>シコウレイ</t>
    </rPh>
    <rPh sb="20" eb="21">
      <t>ダイ</t>
    </rPh>
    <rPh sb="24" eb="25">
      <t>ジョウ</t>
    </rPh>
    <rPh sb="27" eb="28">
      <t>ダイ</t>
    </rPh>
    <rPh sb="29" eb="30">
      <t>コウ</t>
    </rPh>
    <rPh sb="30" eb="31">
      <t>ダイ</t>
    </rPh>
    <rPh sb="32" eb="33">
      <t>ゴウ</t>
    </rPh>
    <rPh sb="34" eb="35">
      <t>オヨ</t>
    </rPh>
    <rPh sb="38" eb="39">
      <t>カカ</t>
    </rPh>
    <rPh sb="41" eb="43">
      <t>キジュン</t>
    </rPh>
    <rPh sb="44" eb="46">
      <t>テキゴウ</t>
    </rPh>
    <rPh sb="48" eb="50">
      <t>コウゾウ</t>
    </rPh>
    <rPh sb="53" eb="54">
      <t>ジュン</t>
    </rPh>
    <rPh sb="54" eb="56">
      <t>タイカ</t>
    </rPh>
    <rPh sb="56" eb="58">
      <t>コウゾウ</t>
    </rPh>
    <rPh sb="61" eb="62">
      <t>ジュン</t>
    </rPh>
    <rPh sb="62" eb="64">
      <t>タイカ</t>
    </rPh>
    <rPh sb="64" eb="66">
      <t>コウゾウ</t>
    </rPh>
    <rPh sb="67" eb="69">
      <t>ドウトウ</t>
    </rPh>
    <rPh sb="70" eb="71">
      <t>ジュン</t>
    </rPh>
    <rPh sb="71" eb="73">
      <t>タイカ</t>
    </rPh>
    <rPh sb="73" eb="75">
      <t>セイノウ</t>
    </rPh>
    <rPh sb="76" eb="77">
      <t>ユウ</t>
    </rPh>
    <rPh sb="79" eb="81">
      <t>コウゾウ</t>
    </rPh>
    <rPh sb="88" eb="90">
      <t>ケンチク</t>
    </rPh>
    <rPh sb="90" eb="93">
      <t>キジュンホウ</t>
    </rPh>
    <rPh sb="93" eb="95">
      <t>セコウ</t>
    </rPh>
    <rPh sb="95" eb="96">
      <t>レイ</t>
    </rPh>
    <rPh sb="96" eb="97">
      <t>ダイ</t>
    </rPh>
    <rPh sb="100" eb="101">
      <t>ジョウ</t>
    </rPh>
    <rPh sb="103" eb="104">
      <t>ダイ</t>
    </rPh>
    <rPh sb="105" eb="106">
      <t>ゴウ</t>
    </rPh>
    <rPh sb="107" eb="108">
      <t>カカ</t>
    </rPh>
    <rPh sb="110" eb="112">
      <t>キジュン</t>
    </rPh>
    <rPh sb="113" eb="115">
      <t>テキゴウ</t>
    </rPh>
    <rPh sb="117" eb="119">
      <t>シュヨウ</t>
    </rPh>
    <rPh sb="119" eb="121">
      <t>コウゾウ</t>
    </rPh>
    <rPh sb="121" eb="122">
      <t>ブ</t>
    </rPh>
    <rPh sb="123" eb="125">
      <t>コウゾウ</t>
    </rPh>
    <rPh sb="126" eb="127">
      <t>イ</t>
    </rPh>
    <rPh sb="130" eb="131">
      <t>マタ</t>
    </rPh>
    <rPh sb="133" eb="134">
      <t>ジュン</t>
    </rPh>
    <rPh sb="134" eb="136">
      <t>タイカ</t>
    </rPh>
    <rPh sb="136" eb="138">
      <t>コウゾウ</t>
    </rPh>
    <rPh sb="139" eb="141">
      <t>ドウトウ</t>
    </rPh>
    <rPh sb="142" eb="143">
      <t>ジュン</t>
    </rPh>
    <rPh sb="143" eb="145">
      <t>タイカ</t>
    </rPh>
    <rPh sb="145" eb="147">
      <t>セイノウ</t>
    </rPh>
    <rPh sb="148" eb="149">
      <t>ユウ</t>
    </rPh>
    <rPh sb="151" eb="153">
      <t>コウゾウ</t>
    </rPh>
    <rPh sb="160" eb="162">
      <t>ドウジョウ</t>
    </rPh>
    <rPh sb="162" eb="163">
      <t>ダイ</t>
    </rPh>
    <rPh sb="164" eb="165">
      <t>ゴウ</t>
    </rPh>
    <rPh sb="166" eb="167">
      <t>カカ</t>
    </rPh>
    <rPh sb="169" eb="171">
      <t>キジュン</t>
    </rPh>
    <rPh sb="172" eb="174">
      <t>テキゴウ</t>
    </rPh>
    <rPh sb="176" eb="178">
      <t>シュヨウ</t>
    </rPh>
    <rPh sb="178" eb="180">
      <t>コウゾウ</t>
    </rPh>
    <rPh sb="180" eb="181">
      <t>ブ</t>
    </rPh>
    <rPh sb="182" eb="184">
      <t>コウゾウ</t>
    </rPh>
    <rPh sb="192" eb="194">
      <t>ガイトウ</t>
    </rPh>
    <rPh sb="212" eb="213">
      <t>イ</t>
    </rPh>
    <rPh sb="215" eb="216">
      <t>クダ</t>
    </rPh>
    <rPh sb="224" eb="226">
      <t>ガイトウ</t>
    </rPh>
    <rPh sb="229" eb="231">
      <t>バアイ</t>
    </rPh>
    <rPh sb="235" eb="236">
      <t>タ</t>
    </rPh>
    <rPh sb="245" eb="246">
      <t>イ</t>
    </rPh>
    <phoneticPr fontId="4"/>
  </si>
  <si>
    <t>計画の変更申請の際は、19欄に第４面に係る部分の変更の概要について記入してください。</t>
    <rPh sb="0" eb="2">
      <t>ケイカク</t>
    </rPh>
    <rPh sb="3" eb="5">
      <t>ヘンコウ</t>
    </rPh>
    <rPh sb="5" eb="7">
      <t>シンセイ</t>
    </rPh>
    <rPh sb="8" eb="9">
      <t>サイ</t>
    </rPh>
    <rPh sb="13" eb="14">
      <t>ラン</t>
    </rPh>
    <rPh sb="15" eb="16">
      <t>ダイ</t>
    </rPh>
    <rPh sb="17" eb="18">
      <t>メン</t>
    </rPh>
    <rPh sb="19" eb="20">
      <t>カカ</t>
    </rPh>
    <rPh sb="21" eb="23">
      <t>ブブン</t>
    </rPh>
    <rPh sb="24" eb="26">
      <t>ヘンコウ</t>
    </rPh>
    <rPh sb="27" eb="29">
      <t>ガイヨウ</t>
    </rPh>
    <rPh sb="33" eb="35">
      <t>キニュウ</t>
    </rPh>
    <phoneticPr fontId="4"/>
  </si>
  <si>
    <t>７欄は、別紙の表の用途の区分に従い対応する記号を記入した上で、用途をできるだけ具体的に書き、</t>
    <rPh sb="1" eb="2">
      <t>ラン</t>
    </rPh>
    <rPh sb="4" eb="6">
      <t>ベッシ</t>
    </rPh>
    <rPh sb="7" eb="8">
      <t>ヒョウ</t>
    </rPh>
    <rPh sb="9" eb="11">
      <t>ヨウト</t>
    </rPh>
    <rPh sb="12" eb="14">
      <t>クブン</t>
    </rPh>
    <rPh sb="15" eb="16">
      <t>シタガ</t>
    </rPh>
    <rPh sb="17" eb="19">
      <t>タイオウ</t>
    </rPh>
    <rPh sb="21" eb="23">
      <t>キゴウ</t>
    </rPh>
    <rPh sb="24" eb="26">
      <t>キニュウ</t>
    </rPh>
    <rPh sb="28" eb="29">
      <t>ウエ</t>
    </rPh>
    <rPh sb="31" eb="33">
      <t>ヨウト</t>
    </rPh>
    <rPh sb="39" eb="40">
      <t>グ</t>
    </rPh>
    <phoneticPr fontId="4"/>
  </si>
  <si>
    <t>あっては、この申請を直前の中間検査申請をした株式会社東日本住宅評価センターに対して行う場合には、確</t>
    <rPh sb="17" eb="19">
      <t>シンセイ</t>
    </rPh>
    <rPh sb="22" eb="26">
      <t>カブシキガイシャ</t>
    </rPh>
    <rPh sb="26" eb="27">
      <t>ヒガシ</t>
    </rPh>
    <rPh sb="27" eb="29">
      <t>ニホン</t>
    </rPh>
    <rPh sb="29" eb="31">
      <t>ジュウタク</t>
    </rPh>
    <rPh sb="31" eb="33">
      <t>ヒョウカ</t>
    </rPh>
    <phoneticPr fontId="4"/>
  </si>
  <si>
    <t>部分及び同法第３５条の適用を受ける部分について記載してください。</t>
    <rPh sb="2" eb="3">
      <t>オヨ</t>
    </rPh>
    <rPh sb="4" eb="6">
      <t>ドウホウ</t>
    </rPh>
    <rPh sb="6" eb="7">
      <t>ダイ</t>
    </rPh>
    <rPh sb="9" eb="10">
      <t>ジョウ</t>
    </rPh>
    <rPh sb="11" eb="13">
      <t>テキヨウ</t>
    </rPh>
    <rPh sb="14" eb="15">
      <t>ウ</t>
    </rPh>
    <rPh sb="17" eb="19">
      <t>ブブン</t>
    </rPh>
    <phoneticPr fontId="2"/>
  </si>
  <si>
    <t>建築基準法第88条第1項に規定する工作物のうち同法施行令第138条第2項第1号に掲げるものにあっては、</t>
    <phoneticPr fontId="2"/>
  </si>
  <si>
    <t xml:space="preserve">
「工作物（昇降機）」のチェックボックスに｢レ｣マークを入れてください。</t>
    <phoneticPr fontId="2"/>
  </si>
  <si>
    <t>査申請をした株式会社東日本住宅評価センターに対して行う場合には、確認から直前の中間検査までの工事</t>
    <rPh sb="1" eb="3">
      <t>シンセイ</t>
    </rPh>
    <rPh sb="6" eb="10">
      <t>カブシキガイシャ</t>
    </rPh>
    <rPh sb="10" eb="11">
      <t>ヒガシ</t>
    </rPh>
    <rPh sb="11" eb="13">
      <t>ニホン</t>
    </rPh>
    <rPh sb="13" eb="15">
      <t>ジュウタク</t>
    </rPh>
    <rPh sb="15" eb="17">
      <t>ヒョウカ</t>
    </rPh>
    <phoneticPr fontId="4"/>
  </si>
  <si>
    <t>行令第２０条の7第１項第１号に規定する内装の仕上げに用いる建築材料の種別並びに当該建築材料を用い</t>
    <rPh sb="46" eb="47">
      <t>モチ</t>
    </rPh>
    <phoneticPr fontId="4"/>
  </si>
  <si>
    <t>用を受けず、かつ、建築士法第３条から第３条の３までの規定に含まれないものを除く。以下同じ）に関する工事</t>
    <phoneticPr fontId="2"/>
  </si>
  <si>
    <t>一件の建築工事で１欄の「ト」の(1)から(4)までに掲げる住宅の利用関係が２種類以上となる場合は、１欄の「チ」及び「リ」は当該住宅の利用関係の種類ごとに記入してください。</t>
    <phoneticPr fontId="2"/>
  </si>
  <si>
    <t>１欄において「(2)居住産業併用建築物」又は「(3)産業専用建築物」に該当する場合は、（注意）3．⑦に準じて括弧内に該当する記号を記入してください。また、一敷地内に除却しようとする建築物以外に既存の建築物があるときは、記入に際しては、その部分と除却しようとする部分とを総合して判断してください。</t>
    <rPh sb="20" eb="21">
      <t>マタ</t>
    </rPh>
    <phoneticPr fontId="2"/>
  </si>
  <si>
    <t>⑪　建築基準法施行令第１３８条第３項第1号に掲げる工作物のうち、建築基準法別表第２（ぬ）項第３号（１３の</t>
    <rPh sb="32" eb="34">
      <t>ケンチク</t>
    </rPh>
    <rPh sb="34" eb="36">
      <t>キジュン</t>
    </rPh>
    <rPh sb="36" eb="37">
      <t>ホウ</t>
    </rPh>
    <rPh sb="37" eb="38">
      <t>ベツ</t>
    </rPh>
    <rPh sb="38" eb="39">
      <t>ヒョウ</t>
    </rPh>
    <rPh sb="39" eb="40">
      <t>ダイ</t>
    </rPh>
    <rPh sb="44" eb="45">
      <t>コウ</t>
    </rPh>
    <rPh sb="45" eb="46">
      <t>ダイ</t>
    </rPh>
    <rPh sb="47" eb="48">
      <t>ゴウ</t>
    </rPh>
    <phoneticPr fontId="4"/>
  </si>
  <si>
    <t>⑭　建築基準法第８８条第２項において準用する同法第８６条の７第1項（同法第４８条第１項から第１３項まで及</t>
    <rPh sb="2" eb="4">
      <t>ケンチク</t>
    </rPh>
    <rPh sb="4" eb="7">
      <t>キジュンホウ</t>
    </rPh>
    <rPh sb="7" eb="8">
      <t>ダイ</t>
    </rPh>
    <rPh sb="10" eb="11">
      <t>ジョウ</t>
    </rPh>
    <rPh sb="11" eb="12">
      <t>ダイ</t>
    </rPh>
    <rPh sb="13" eb="14">
      <t>コウ</t>
    </rPh>
    <rPh sb="18" eb="19">
      <t>ジュン</t>
    </rPh>
    <rPh sb="19" eb="20">
      <t>ヨウ</t>
    </rPh>
    <rPh sb="22" eb="24">
      <t>ドウホウ</t>
    </rPh>
    <rPh sb="24" eb="25">
      <t>ダイ</t>
    </rPh>
    <rPh sb="27" eb="28">
      <t>ジョウ</t>
    </rPh>
    <rPh sb="30" eb="31">
      <t>ダイ</t>
    </rPh>
    <rPh sb="32" eb="33">
      <t>コウ</t>
    </rPh>
    <rPh sb="34" eb="35">
      <t>ドウ</t>
    </rPh>
    <rPh sb="35" eb="36">
      <t>ホウ</t>
    </rPh>
    <rPh sb="36" eb="37">
      <t>ダイ</t>
    </rPh>
    <rPh sb="39" eb="40">
      <t>ジョウ</t>
    </rPh>
    <rPh sb="40" eb="41">
      <t>ダイ</t>
    </rPh>
    <rPh sb="42" eb="43">
      <t>コウ</t>
    </rPh>
    <rPh sb="45" eb="46">
      <t>ダイ</t>
    </rPh>
    <rPh sb="48" eb="49">
      <t>コウ</t>
    </rPh>
    <rPh sb="51" eb="52">
      <t>オヨ</t>
    </rPh>
    <phoneticPr fontId="4"/>
  </si>
  <si>
    <t>⑬</t>
    <phoneticPr fontId="2"/>
  </si>
  <si>
    <t>1８．　建築基準法第12条第1項の規定による調査の要否　]</t>
    <rPh sb="4" eb="6">
      <t>ケンチク</t>
    </rPh>
    <rPh sb="6" eb="9">
      <t>キジュンホウ</t>
    </rPh>
    <rPh sb="9" eb="10">
      <t>ダイ</t>
    </rPh>
    <rPh sb="12" eb="14">
      <t>ジョウダイ</t>
    </rPh>
    <phoneticPr fontId="4"/>
  </si>
  <si>
    <t>(その他の工事施工者)</t>
    <rPh sb="3" eb="4">
      <t>タ</t>
    </rPh>
    <rPh sb="5" eb="10">
      <t>コウジセコウシャ</t>
    </rPh>
    <phoneticPr fontId="2"/>
  </si>
  <si>
    <t>施工者氏名その他1</t>
    <rPh sb="7" eb="8">
      <t>タ</t>
    </rPh>
    <phoneticPr fontId="2"/>
  </si>
  <si>
    <t>施工者営業所名登録種類その他1</t>
    <phoneticPr fontId="2"/>
  </si>
  <si>
    <t>施工者営業所名資格その他1</t>
    <phoneticPr fontId="2"/>
  </si>
  <si>
    <t>施工者営業所登録番号その他1</t>
    <phoneticPr fontId="2"/>
  </si>
  <si>
    <t>施工者営業所名その他1</t>
    <phoneticPr fontId="2"/>
  </si>
  <si>
    <t>施工者郵便番号その他1</t>
    <phoneticPr fontId="2"/>
  </si>
  <si>
    <t>施工者所在地その他1</t>
    <phoneticPr fontId="2"/>
  </si>
  <si>
    <t>施工者電話番号その他1</t>
    <phoneticPr fontId="2"/>
  </si>
  <si>
    <t>施工者　その他１</t>
    <rPh sb="0" eb="3">
      <t>セコウシャ</t>
    </rPh>
    <rPh sb="6" eb="7">
      <t>タ</t>
    </rPh>
    <phoneticPr fontId="2"/>
  </si>
  <si>
    <t>般-30</t>
  </si>
  <si>
    <t>111111</t>
    <phoneticPr fontId="2"/>
  </si>
  <si>
    <t>2300077</t>
    <phoneticPr fontId="2"/>
  </si>
  <si>
    <t>神奈川県横浜市鶴見区</t>
    <rPh sb="0" eb="10">
      <t>カナガワケンヨコハマシツルミク</t>
    </rPh>
    <phoneticPr fontId="2"/>
  </si>
  <si>
    <t>045-999-8888</t>
    <phoneticPr fontId="2"/>
  </si>
  <si>
    <t>施工者設計事務所</t>
    <rPh sb="0" eb="8">
      <t>セコウシャセッケイジムショ</t>
    </rPh>
    <phoneticPr fontId="2"/>
  </si>
  <si>
    <t>（その他の工事施工者）</t>
    <rPh sb="3" eb="4">
      <t>タ</t>
    </rPh>
    <rPh sb="5" eb="10">
      <t>コウジセコウシャ</t>
    </rPh>
    <phoneticPr fontId="2"/>
  </si>
  <si>
    <t>一部構造</t>
    <rPh sb="0" eb="4">
      <t>イチブコウゾウ</t>
    </rPh>
    <phoneticPr fontId="2"/>
  </si>
  <si>
    <t>※工事予定期間</t>
    <rPh sb="1" eb="7">
      <t>コウジヨテイキカン</t>
    </rPh>
    <phoneticPr fontId="2"/>
  </si>
  <si>
    <r>
      <t>確認申請書（建築物）</t>
    </r>
    <r>
      <rPr>
        <sz val="14"/>
        <color indexed="63"/>
        <rFont val="Meiryo UI"/>
        <family val="3"/>
        <charset val="128"/>
      </rPr>
      <t>印刷画面</t>
    </r>
    <rPh sb="0" eb="2">
      <t>カクニン</t>
    </rPh>
    <rPh sb="6" eb="8">
      <t>ケンチク</t>
    </rPh>
    <rPh sb="8" eb="9">
      <t>ブツ</t>
    </rPh>
    <rPh sb="10" eb="12">
      <t>インサツ</t>
    </rPh>
    <rPh sb="12" eb="14">
      <t>ガメン</t>
    </rPh>
    <phoneticPr fontId="4"/>
  </si>
  <si>
    <t>株式会社東日本住宅評価センター</t>
    <phoneticPr fontId="4"/>
  </si>
  <si>
    <t>　下記について、株式会社東日本住宅評価センター確認検査業務約款第９条の規定により提出します。</t>
    <phoneticPr fontId="4"/>
  </si>
  <si>
    <t>平成28年国交省告1438号で国土交通大臣が定める変更</t>
    <rPh sb="0" eb="2">
      <t>ヘイセイ</t>
    </rPh>
    <rPh sb="4" eb="5">
      <t>ネン</t>
    </rPh>
    <rPh sb="5" eb="8">
      <t>コッコウショウ</t>
    </rPh>
    <rPh sb="8" eb="9">
      <t>コク</t>
    </rPh>
    <rPh sb="13" eb="14">
      <t>ゴウ</t>
    </rPh>
    <rPh sb="15" eb="17">
      <t>コクド</t>
    </rPh>
    <rPh sb="17" eb="19">
      <t>コウツウ</t>
    </rPh>
    <rPh sb="19" eb="21">
      <t>ダイジン</t>
    </rPh>
    <rPh sb="22" eb="23">
      <t>サダ</t>
    </rPh>
    <rPh sb="25" eb="27">
      <t>ヘンコウ</t>
    </rPh>
    <phoneticPr fontId="4"/>
  </si>
  <si>
    <t>記</t>
    <phoneticPr fontId="2"/>
  </si>
  <si>
    <t>【ｲ．</t>
  </si>
  <si>
    <t>建築物全体】</t>
  </si>
  <si>
    <t>【ﾛ．</t>
    <phoneticPr fontId="2"/>
  </si>
  <si>
    <t>地階の住宅又は老人ホーム等の部分】</t>
    <rPh sb="3" eb="5">
      <t>ジュウタク</t>
    </rPh>
    <rPh sb="5" eb="6">
      <t>マタ</t>
    </rPh>
    <rPh sb="7" eb="9">
      <t>ロウジン</t>
    </rPh>
    <rPh sb="12" eb="13">
      <t>トウ</t>
    </rPh>
    <phoneticPr fontId="2"/>
  </si>
  <si>
    <t>【ﾊ．</t>
    <phoneticPr fontId="4"/>
  </si>
  <si>
    <t>エレベーターの昇降路の部分】</t>
    <rPh sb="7" eb="9">
      <t>ショウコウ</t>
    </rPh>
    <rPh sb="9" eb="10">
      <t>ロ</t>
    </rPh>
    <rPh sb="11" eb="13">
      <t>ブブン</t>
    </rPh>
    <phoneticPr fontId="4"/>
  </si>
  <si>
    <t>【ﾆ．</t>
    <phoneticPr fontId="2"/>
  </si>
  <si>
    <t>共同住宅又は老人ホーム等の共用の廊下等の部分】</t>
    <rPh sb="4" eb="5">
      <t>マタ</t>
    </rPh>
    <rPh sb="6" eb="8">
      <t>ロウジン</t>
    </rPh>
    <rPh sb="11" eb="12">
      <t>トウ</t>
    </rPh>
    <phoneticPr fontId="2"/>
  </si>
  <si>
    <t>【ﾎ．</t>
  </si>
  <si>
    <t>自動車車庫等の部分】</t>
  </si>
  <si>
    <t>【ﾍ．</t>
    <phoneticPr fontId="4"/>
  </si>
  <si>
    <t>備蓄倉庫の部分】</t>
    <rPh sb="0" eb="2">
      <t>ビチク</t>
    </rPh>
    <rPh sb="2" eb="4">
      <t>ソウコ</t>
    </rPh>
    <rPh sb="5" eb="7">
      <t>ブブン</t>
    </rPh>
    <phoneticPr fontId="4"/>
  </si>
  <si>
    <t>【ﾄ．</t>
    <phoneticPr fontId="4"/>
  </si>
  <si>
    <t>蓄電池の設置部分】</t>
    <rPh sb="0" eb="3">
      <t>チクデンチ</t>
    </rPh>
    <rPh sb="4" eb="6">
      <t>セッチ</t>
    </rPh>
    <rPh sb="6" eb="8">
      <t>ブブン</t>
    </rPh>
    <phoneticPr fontId="4"/>
  </si>
  <si>
    <t>【ﾁ．</t>
    <phoneticPr fontId="4"/>
  </si>
  <si>
    <t>自家発電設備の設置部分】</t>
    <rPh sb="0" eb="2">
      <t>ジカ</t>
    </rPh>
    <rPh sb="2" eb="4">
      <t>ハツデン</t>
    </rPh>
    <rPh sb="4" eb="6">
      <t>セツビ</t>
    </rPh>
    <rPh sb="7" eb="9">
      <t>セッチ</t>
    </rPh>
    <rPh sb="9" eb="11">
      <t>ブブン</t>
    </rPh>
    <phoneticPr fontId="4"/>
  </si>
  <si>
    <t>【ﾘ．</t>
    <phoneticPr fontId="4"/>
  </si>
  <si>
    <t>貯水槽の設置部分】</t>
    <rPh sb="0" eb="3">
      <t>チョスイソウ</t>
    </rPh>
    <rPh sb="4" eb="6">
      <t>セッチ</t>
    </rPh>
    <rPh sb="6" eb="8">
      <t>ブブン</t>
    </rPh>
    <phoneticPr fontId="4"/>
  </si>
  <si>
    <t>【ﾇ．</t>
    <phoneticPr fontId="2"/>
  </si>
  <si>
    <t>宅配ボックスの設置部分】</t>
    <rPh sb="0" eb="2">
      <t>タクハイ</t>
    </rPh>
    <rPh sb="7" eb="9">
      <t>セッチ</t>
    </rPh>
    <rPh sb="9" eb="11">
      <t>ブブン</t>
    </rPh>
    <phoneticPr fontId="2"/>
  </si>
  <si>
    <t>【ﾙ．</t>
  </si>
  <si>
    <t>住宅の部分】</t>
  </si>
  <si>
    <t>【ｦ．</t>
    <phoneticPr fontId="2"/>
  </si>
  <si>
    <t>【ﾜ．</t>
  </si>
  <si>
    <t>延べ面積】</t>
  </si>
  <si>
    <t>【ｶ．</t>
    <phoneticPr fontId="4"/>
  </si>
  <si>
    <t>容積率】</t>
    <rPh sb="0" eb="2">
      <t>ヨウセキ</t>
    </rPh>
    <rPh sb="2" eb="3">
      <t>リツ</t>
    </rPh>
    <phoneticPr fontId="4"/>
  </si>
  <si>
    <t>【ﾀ．</t>
    <phoneticPr fontId="4"/>
  </si>
  <si>
    <t>認定機械室等の部分】</t>
    <rPh sb="0" eb="2">
      <t>ニンテイ</t>
    </rPh>
    <rPh sb="2" eb="5">
      <t>キカイシツ</t>
    </rPh>
    <rPh sb="5" eb="6">
      <t>トウ</t>
    </rPh>
    <rPh sb="7" eb="9">
      <t>ブブン</t>
    </rPh>
    <phoneticPr fontId="2"/>
  </si>
  <si>
    <t>その他の不算入部分】</t>
    <rPh sb="2" eb="3">
      <t>タ</t>
    </rPh>
    <rPh sb="4" eb="7">
      <t>フサンニュウ</t>
    </rPh>
    <rPh sb="7" eb="9">
      <t>ブブン</t>
    </rPh>
    <phoneticPr fontId="2"/>
  </si>
  <si>
    <t>【ヨ．</t>
    <phoneticPr fontId="4"/>
  </si>
  <si>
    <t>認定機械室等の部分申請部分</t>
    <phoneticPr fontId="2"/>
  </si>
  <si>
    <t>認定機械室等の部分申請以外</t>
    <phoneticPr fontId="2"/>
  </si>
  <si>
    <t>認定機械室等の部分申請合計</t>
    <phoneticPr fontId="2"/>
  </si>
  <si>
    <t>その他の不算入部分申請部分</t>
    <phoneticPr fontId="2"/>
  </si>
  <si>
    <t>その他の不算入部分申請以外</t>
    <phoneticPr fontId="2"/>
  </si>
  <si>
    <t>その他の不算入部分申請合計</t>
    <phoneticPr fontId="2"/>
  </si>
  <si>
    <t>[ﾖ．</t>
  </si>
  <si>
    <t>[ﾖ．</t>
    <phoneticPr fontId="4"/>
  </si>
  <si>
    <t>[ﾀ．</t>
  </si>
  <si>
    <t>[ﾀ．</t>
    <phoneticPr fontId="4"/>
  </si>
  <si>
    <t>認定機械室等の部分］</t>
    <rPh sb="0" eb="2">
      <t>ニンテイ</t>
    </rPh>
    <rPh sb="2" eb="5">
      <t>キカイシツ</t>
    </rPh>
    <rPh sb="5" eb="6">
      <t>トウ</t>
    </rPh>
    <rPh sb="7" eb="9">
      <t>ブブン</t>
    </rPh>
    <phoneticPr fontId="2"/>
  </si>
  <si>
    <t>その他の不算入部分］</t>
    <rPh sb="2" eb="3">
      <t>タ</t>
    </rPh>
    <rPh sb="4" eb="7">
      <t>フサンニュウ</t>
    </rPh>
    <rPh sb="7" eb="9">
      <t>ブブン</t>
    </rPh>
    <phoneticPr fontId="2"/>
  </si>
  <si>
    <t>[ﾇ．</t>
  </si>
  <si>
    <t>[ﾙ．</t>
  </si>
  <si>
    <t>[ｦ．</t>
  </si>
  <si>
    <t>[ﾜ．</t>
  </si>
  <si>
    <t>[ｶ．</t>
  </si>
  <si>
    <t>住宅又は老人ホーム、福祉ホームその他これらに類するものについては、11欄の「ロ」の床面積は、その地階の住宅又は老人ホーム、福祉ホームその他これらに類するものの用途に供する部分の床面積から、その地階のエレベーターの昇降路の部分又は共同住宅若しくは老人ホーム、福祉ホームその他これらに類するものの共用の廊下若しくは階段の用に供する部分の床面積を除いた面積とします。</t>
  </si>
  <si>
    <t>2023年</t>
    <rPh sb="4" eb="5">
      <t>ネン</t>
    </rPh>
    <phoneticPr fontId="2"/>
  </si>
  <si>
    <t>建蔽率算定基礎の建築面積_申請部分</t>
    <phoneticPr fontId="2"/>
  </si>
  <si>
    <t>建蔽率算定基礎の建築面積_申請以外部分</t>
    <phoneticPr fontId="2"/>
  </si>
  <si>
    <t>建蔽率算定基礎の建築面積_合計</t>
    <phoneticPr fontId="2"/>
  </si>
  <si>
    <t>建蔽率】</t>
  </si>
  <si>
    <t>【ﾛ．</t>
    <phoneticPr fontId="4"/>
  </si>
  <si>
    <t>【ｲ．</t>
    <phoneticPr fontId="2"/>
  </si>
  <si>
    <t>建蔽率]</t>
    <rPh sb="1" eb="4">
      <t>ケンペイリツ</t>
    </rPh>
    <rPh sb="3" eb="4">
      <t>リツ</t>
    </rPh>
    <phoneticPr fontId="4"/>
  </si>
  <si>
    <t>建蔽率の算定の基礎となる建築面積】</t>
    <phoneticPr fontId="2"/>
  </si>
  <si>
    <t>建蔽率の算定の基礎となる建築面積]</t>
    <phoneticPr fontId="2"/>
  </si>
  <si>
    <t>27)</t>
    <phoneticPr fontId="2"/>
  </si>
  <si>
    <t>建築物全体】</t>
    <rPh sb="2" eb="3">
      <t>ブツ</t>
    </rPh>
    <rPh sb="3" eb="5">
      <t>ゼンタイ</t>
    </rPh>
    <phoneticPr fontId="2"/>
  </si>
  <si>
    <t>老人ホーム等の部分】</t>
    <rPh sb="0" eb="2">
      <t>ロウジン</t>
    </rPh>
    <rPh sb="5" eb="6">
      <t>トウ</t>
    </rPh>
    <phoneticPr fontId="2"/>
  </si>
  <si>
    <t>建築物全体]</t>
    <rPh sb="2" eb="3">
      <t>ブツ</t>
    </rPh>
    <rPh sb="3" eb="5">
      <t>ゼンタイ</t>
    </rPh>
    <phoneticPr fontId="2"/>
  </si>
  <si>
    <t>建蔽率]</t>
    <phoneticPr fontId="2"/>
  </si>
  <si>
    <t>都市計画区域内、準都市計画区域内及び建築基準法第68条の９第１項の規定に基づく条例により建築物の容積率の最高限度が定められた区域内においては、11欄の「ロ」に建築物の地階でその天井が地盤面からの高さ１メートル以下にあるものの住宅又は老人ホーム、福祉ホームその他これらに類するものの用途に供する部分、「ハ」にエレベーターの昇降路の部分、「ニ」に共同住宅又は老人ホーム、福祉ホームその他これらに類するものの共用の廊下又は階段の用に供する部分、「ホ」に住宅又は老人ホーム、福祉ホームその他これらに類するものに設ける機械室その他これに類する建築物の部分（建築基準法施行規則第10条の４の４に規定する建築設備を設置するためのものであって、同規則第10条４の５各号に掲げる基準に適合するものに限る。）で、特定行政庁が交通上、安全上、防火上及び衛生上支障がないと認めるもの、「ヘ」に自動車車庫その他の専ら自動車又は自転車の停留又は駐車のための施設（誘導車路、操車場所及び乗降場を含む。）の用途に供する部分、「ト」に専ら防災のために設ける備蓄倉庫の用途に供する部分、「チ」に蓄電池（床に据え付けるものに限る。）を設ける部分、「リ」に自家発電設備を設ける部分、「ヌ」に貯水槽を設ける部分、「ル」に宅配ボックス（配達された物品（荷受人が不在その他の事由により受け取ることができないものに限る。）の一時保管のための荷受箱をいう。）を設ける部分、「ワ」に住宅の用途に供する部分、「カ」に老人ホーム、福祉ホームその他これらに類するものの用途に供する部分のそれぞれの床面積を記入してください。また、建築基準法令以外の法令の規定により、容積率の算定の基礎となる延べ面積に算入しない部分を有する場合においては、「ヲ」に当該部分の床面積を記入してください。</t>
    <phoneticPr fontId="2"/>
  </si>
  <si>
    <t>７欄の「ハ」、「ニ」、「ヘ」及び「ト」、１０欄の「ハ」並びに１１欄の「タ」は、百分率を用いてください。</t>
    <phoneticPr fontId="4"/>
  </si>
  <si>
    <t>変更の概要</t>
    <phoneticPr fontId="4"/>
  </si>
  <si>
    <t>　（建築物省エネ法上の軽微な変更を除きます。）</t>
    <phoneticPr fontId="2"/>
  </si>
  <si>
    <t>10欄の「ロ」は、建築物に建築基準法施行令第2条第1項第2号に規定する特例軒等を設ける場合において、当該特例軒等のうち当該建築物の外壁又はこれに代わる柱の中心線から突き出た距離が水平距離１メートル以上５メートル未満のものにあっては当該中心線で囲まれた部分の水平投影面積を、当該中心線から突き出た距離が水平距離５メートル以上のものにあっては当該特例軒等の端から同号に規定する国土交通大臣が定める距離後退した線で囲まれた部分の水平投影面積を記入してください。その他の建築物である場合においては、10欄の「イ」と同じ面積を記入してください。</t>
    <rPh sb="2" eb="3">
      <t>ラン</t>
    </rPh>
    <rPh sb="9" eb="12">
      <t>ケンチクブツ</t>
    </rPh>
    <rPh sb="13" eb="15">
      <t>ケンチク</t>
    </rPh>
    <rPh sb="15" eb="18">
      <t>キジュンホウ</t>
    </rPh>
    <rPh sb="18" eb="21">
      <t>セコウレイ</t>
    </rPh>
    <rPh sb="21" eb="22">
      <t>ダイ</t>
    </rPh>
    <rPh sb="23" eb="24">
      <t>ジョウ</t>
    </rPh>
    <rPh sb="24" eb="25">
      <t>ダイ</t>
    </rPh>
    <rPh sb="26" eb="27">
      <t>コウ</t>
    </rPh>
    <rPh sb="27" eb="28">
      <t>ダイ</t>
    </rPh>
    <rPh sb="29" eb="30">
      <t>ゴウ</t>
    </rPh>
    <rPh sb="31" eb="33">
      <t>キテイ</t>
    </rPh>
    <rPh sb="35" eb="37">
      <t>トクレイ</t>
    </rPh>
    <rPh sb="37" eb="38">
      <t>ノキ</t>
    </rPh>
    <rPh sb="38" eb="39">
      <t>トウ</t>
    </rPh>
    <rPh sb="40" eb="41">
      <t>モウ</t>
    </rPh>
    <rPh sb="43" eb="45">
      <t>バアイ</t>
    </rPh>
    <rPh sb="50" eb="52">
      <t>トウガイ</t>
    </rPh>
    <rPh sb="52" eb="54">
      <t>トクレイ</t>
    </rPh>
    <rPh sb="54" eb="55">
      <t>ケン</t>
    </rPh>
    <rPh sb="55" eb="56">
      <t>トウ</t>
    </rPh>
    <rPh sb="59" eb="61">
      <t>トウガイ</t>
    </rPh>
    <rPh sb="61" eb="64">
      <t>ケンチクブツ</t>
    </rPh>
    <rPh sb="65" eb="67">
      <t>ガイヘキ</t>
    </rPh>
    <rPh sb="67" eb="68">
      <t>マタ</t>
    </rPh>
    <rPh sb="72" eb="73">
      <t>カ</t>
    </rPh>
    <rPh sb="75" eb="76">
      <t>ハシラ</t>
    </rPh>
    <rPh sb="77" eb="80">
      <t>チュウシンセン</t>
    </rPh>
    <rPh sb="82" eb="83">
      <t>ツ</t>
    </rPh>
    <rPh sb="84" eb="85">
      <t>デ</t>
    </rPh>
    <rPh sb="86" eb="88">
      <t>キョリ</t>
    </rPh>
    <rPh sb="89" eb="91">
      <t>スイヘイ</t>
    </rPh>
    <rPh sb="91" eb="93">
      <t>キョリ</t>
    </rPh>
    <rPh sb="98" eb="100">
      <t>イジョウ</t>
    </rPh>
    <rPh sb="105" eb="107">
      <t>ミマン</t>
    </rPh>
    <rPh sb="115" eb="117">
      <t>トウガイ</t>
    </rPh>
    <rPh sb="117" eb="120">
      <t>チュウシンセン</t>
    </rPh>
    <rPh sb="121" eb="122">
      <t>カコ</t>
    </rPh>
    <rPh sb="125" eb="127">
      <t>ブブン</t>
    </rPh>
    <rPh sb="128" eb="130">
      <t>スイヘイ</t>
    </rPh>
    <rPh sb="130" eb="132">
      <t>トウエイ</t>
    </rPh>
    <rPh sb="132" eb="134">
      <t>メンセキ</t>
    </rPh>
    <rPh sb="136" eb="138">
      <t>トウガイ</t>
    </rPh>
    <rPh sb="138" eb="141">
      <t>チュウシンセン</t>
    </rPh>
    <rPh sb="143" eb="144">
      <t>ツ</t>
    </rPh>
    <rPh sb="145" eb="146">
      <t>デ</t>
    </rPh>
    <rPh sb="147" eb="149">
      <t>キョリ</t>
    </rPh>
    <rPh sb="150" eb="152">
      <t>スイヘイ</t>
    </rPh>
    <rPh sb="152" eb="154">
      <t>キョリ</t>
    </rPh>
    <rPh sb="159" eb="161">
      <t>イジョウ</t>
    </rPh>
    <rPh sb="169" eb="171">
      <t>トウガイ</t>
    </rPh>
    <rPh sb="171" eb="173">
      <t>トクレイ</t>
    </rPh>
    <rPh sb="173" eb="174">
      <t>ノキ</t>
    </rPh>
    <rPh sb="174" eb="175">
      <t>トウ</t>
    </rPh>
    <rPh sb="176" eb="177">
      <t>ハシ</t>
    </rPh>
    <rPh sb="179" eb="180">
      <t>ドウ</t>
    </rPh>
    <rPh sb="180" eb="181">
      <t>ゴウ</t>
    </rPh>
    <rPh sb="182" eb="184">
      <t>キテイ</t>
    </rPh>
    <rPh sb="186" eb="188">
      <t>コクド</t>
    </rPh>
    <rPh sb="188" eb="190">
      <t>コウツウ</t>
    </rPh>
    <rPh sb="190" eb="192">
      <t>ダイジン</t>
    </rPh>
    <rPh sb="193" eb="194">
      <t>サダ</t>
    </rPh>
    <rPh sb="196" eb="198">
      <t>キョリ</t>
    </rPh>
    <rPh sb="198" eb="200">
      <t>コウタイ</t>
    </rPh>
    <rPh sb="202" eb="203">
      <t>セン</t>
    </rPh>
    <rPh sb="204" eb="205">
      <t>カコ</t>
    </rPh>
    <rPh sb="208" eb="210">
      <t>ブブン</t>
    </rPh>
    <rPh sb="211" eb="213">
      <t>スイヘイ</t>
    </rPh>
    <rPh sb="213" eb="215">
      <t>トウエイ</t>
    </rPh>
    <rPh sb="215" eb="217">
      <t>メンセキ</t>
    </rPh>
    <rPh sb="218" eb="220">
      <t>キニュウ</t>
    </rPh>
    <rPh sb="229" eb="230">
      <t>タ</t>
    </rPh>
    <rPh sb="231" eb="234">
      <t>ケンチクブツ</t>
    </rPh>
    <rPh sb="237" eb="239">
      <t>バアイ</t>
    </rPh>
    <rPh sb="247" eb="248">
      <t>ラン</t>
    </rPh>
    <rPh sb="253" eb="254">
      <t>オナ</t>
    </rPh>
    <rPh sb="255" eb="257">
      <t>メンセキ</t>
    </rPh>
    <rPh sb="258" eb="260">
      <t>キニュウ</t>
    </rPh>
    <phoneticPr fontId="2"/>
  </si>
  <si>
    <t>11欄の「ヨ」の延べ面積及び「タ」の容積率の算定の基礎となる延べ面積は、各階の床面積の合計から「ロ」に記入した床面積（この面積が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３分の１を超える場合においては、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３分の１の面積）、「ハ」から「ホ」までに記入した床面積、「ヘ」から「ル」までに記入した床面積（これらの面積が、次の(1)から(6)までに掲げる建築物の部分の区分に応じ、敷地内の建築物の各階の床面積の合計にそれぞれ(1)から(6)までに定める割合を乗じて得た面積を超える場合においては、敷地内の建築物の各階の床面積の合計にそれぞれ(1)から(6)までに定める割合を乗じて得た面積）及び「ヲ」に記入した床面積を除いた面積とします。また、建築基準法第52条第12項の規定を適用する場合においては、「タ」の容積率の算定の基礎となる敷地面積は、７欄「ホ」(2)によることとします。</t>
    <rPh sb="577" eb="579">
      <t>ヨウセキ</t>
    </rPh>
    <rPh sb="579" eb="580">
      <t>リツ</t>
    </rPh>
    <rPh sb="581" eb="583">
      <t>サンテイ</t>
    </rPh>
    <rPh sb="584" eb="586">
      <t>キソ</t>
    </rPh>
    <phoneticPr fontId="2"/>
  </si>
  <si>
    <t>5階</t>
    <rPh sb="1" eb="2">
      <t>カイ</t>
    </rPh>
    <phoneticPr fontId="4"/>
  </si>
  <si>
    <t>6階</t>
    <rPh sb="1" eb="2">
      <t>カイ</t>
    </rPh>
    <phoneticPr fontId="4"/>
  </si>
  <si>
    <t>7階</t>
    <rPh sb="1" eb="2">
      <t>カイ</t>
    </rPh>
    <phoneticPr fontId="4"/>
  </si>
  <si>
    <t>8階</t>
    <rPh sb="1" eb="2">
      <t>カイ</t>
    </rPh>
    <phoneticPr fontId="4"/>
  </si>
  <si>
    <t>8階まで対応可能にしました</t>
    <rPh sb="1" eb="2">
      <t>カイ</t>
    </rPh>
    <rPh sb="4" eb="6">
      <t>タイオウ</t>
    </rPh>
    <rPh sb="6" eb="8">
      <t>カノウ</t>
    </rPh>
    <phoneticPr fontId="2"/>
  </si>
  <si>
    <t>各種届出の印影・押印を廃止しました。</t>
    <rPh sb="0" eb="2">
      <t>カクシュ</t>
    </rPh>
    <rPh sb="2" eb="4">
      <t>トドケデ</t>
    </rPh>
    <rPh sb="5" eb="7">
      <t>インエイ</t>
    </rPh>
    <rPh sb="8" eb="10">
      <t>オウイン</t>
    </rPh>
    <rPh sb="11" eb="13">
      <t>ハイシ</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</si>
</sst>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_);[Red]\(0\)"/>
    <numFmt numFmtId="177" formatCode="0.00_ "/>
    <numFmt numFmtId="178" formatCode="#,###"/>
    <numFmt numFmtId="179" formatCode="#,##0.000_);[Red]\(#,##0.000\)"/>
    <numFmt numFmtId="180" formatCode="0.000_ "/>
    <numFmt numFmtId="181" formatCode="0&quot;階&quot;"/>
    <numFmt numFmtId="182" formatCode="[$-411]ggge&quot;年&quot;m&quot;月&quot;d&quot;日&quot;;@"/>
    <numFmt numFmtId="183" formatCode="0_ "/>
    <numFmt numFmtId="184" formatCode="#,##0.000_ "/>
    <numFmt numFmtId="185" formatCode="0;\-0;;@"/>
    <numFmt numFmtId="186" formatCode="0.00_);[Red]\(0.00\)"/>
    <numFmt numFmtId="187" formatCode="#,##0.00_ "/>
    <numFmt numFmtId="188" formatCode="0_ ;[Red]\-0\ "/>
    <numFmt numFmtId="189" formatCode="#,##0.00_);[Red]\(#,##0.00\)"/>
    <numFmt numFmtId="190" formatCode="0.000_);[Red]\(0.000\)"/>
    <numFmt numFmtId="191" formatCode="#,##0.00_ ;[Red]\-#,##0.00\ "/>
    <numFmt numFmtId="192" formatCode="m&quot;月&quot;d&quot;日&quot;;@"/>
    <numFmt numFmtId="193" formatCode="yyyy&quot;年&quot;m&quot;月&quot;d&quot;日以降申請分&quot;"/>
    <numFmt numFmtId="194" formatCode="[$-F800]dddd\,\ mmmm\ dd\,\ yyyy"/>
    <numFmt numFmtId="195" formatCode="yyyy&quot;年&quot;m&quot;月&quot;d&quot;日&quot;;@"/>
    <numFmt numFmtId="196" formatCode="#,##0&quot;ヵ月&quot;"/>
  </numFmts>
  <fonts count="128">
    <font>
      <sz val="10"/>
      <color theme="1"/>
      <name val="Meiryo UI"/>
      <family val="2"/>
      <charset val="128"/>
    </font>
    <font>
      <sz val="11"/>
      <name val="ＭＳ Ｐゴシック"/>
      <family val="3"/>
      <charset val="128"/>
    </font>
    <font>
      <sz val="6"/>
      <name val="Meiryo UI"/>
      <family val="2"/>
      <charset val="128"/>
    </font>
    <font>
      <u/>
      <sz val="10"/>
      <color indexed="12"/>
      <name val="ＭＳ Ｐゴシック"/>
      <family val="3"/>
      <charset val="128"/>
    </font>
    <font>
      <sz val="6"/>
      <name val="ＭＳ Ｐゴシック"/>
      <family val="3"/>
      <charset val="128"/>
    </font>
    <font>
      <sz val="11"/>
      <color indexed="8"/>
      <name val="ＭＳ ゴシック"/>
      <family val="3"/>
      <charset val="128"/>
    </font>
    <font>
      <sz val="6"/>
      <name val="Osaka"/>
      <family val="3"/>
      <charset val="128"/>
    </font>
    <font>
      <sz val="10.5"/>
      <name val="ＭＳ 明朝"/>
      <family val="1"/>
      <charset val="128"/>
    </font>
    <font>
      <sz val="10"/>
      <name val="ＭＳ Ｐゴシック"/>
      <family val="3"/>
      <charset val="128"/>
    </font>
    <font>
      <sz val="14"/>
      <name val="ＭＳ Ｐゴシック"/>
      <family val="3"/>
      <charset val="128"/>
    </font>
    <font>
      <sz val="10"/>
      <name val="MS UI Gothic"/>
      <family val="3"/>
      <charset val="128"/>
    </font>
    <font>
      <sz val="20"/>
      <color indexed="63"/>
      <name val="ＭＳ Ｐゴシック"/>
      <family val="3"/>
      <charset val="128"/>
    </font>
    <font>
      <u/>
      <sz val="11"/>
      <color indexed="12"/>
      <name val="ＭＳ Ｐゴシック"/>
      <family val="3"/>
      <charset val="128"/>
    </font>
    <font>
      <b/>
      <u/>
      <sz val="11"/>
      <color indexed="10"/>
      <name val="ＭＳ Ｐゴシック"/>
      <family val="3"/>
      <charset val="128"/>
    </font>
    <font>
      <sz val="11"/>
      <color indexed="10"/>
      <name val="ＭＳ Ｐゴシック"/>
      <family val="3"/>
      <charset val="128"/>
    </font>
    <font>
      <b/>
      <sz val="11"/>
      <color indexed="10"/>
      <name val="ＭＳ Ｐゴシック"/>
      <family val="3"/>
      <charset val="128"/>
    </font>
    <font>
      <sz val="14"/>
      <color indexed="63"/>
      <name val="ＭＳ Ｐゴシック"/>
      <family val="3"/>
      <charset val="128"/>
    </font>
    <font>
      <sz val="9"/>
      <name val="ＭＳ Ｐゴシック"/>
      <family val="3"/>
      <charset val="128"/>
    </font>
    <font>
      <sz val="8"/>
      <name val="ＭＳ Ｐゴシック"/>
      <family val="3"/>
      <charset val="128"/>
    </font>
    <font>
      <sz val="11"/>
      <color indexed="31"/>
      <name val="ＭＳ Ｐゴシック"/>
      <family val="3"/>
      <charset val="128"/>
    </font>
    <font>
      <sz val="20"/>
      <name val="ＭＳ Ｐゴシック"/>
      <family val="3"/>
      <charset val="128"/>
    </font>
    <font>
      <sz val="16"/>
      <name val="ＭＳ Ｐゴシック"/>
      <family val="3"/>
      <charset val="128"/>
    </font>
    <font>
      <sz val="12"/>
      <name val="ＭＳ Ｐゴシック"/>
      <family val="3"/>
      <charset val="128"/>
    </font>
    <font>
      <u/>
      <sz val="11"/>
      <name val="ＭＳ Ｐゴシック"/>
      <family val="3"/>
      <charset val="128"/>
    </font>
    <font>
      <u/>
      <sz val="10"/>
      <name val="ＭＳ Ｐゴシック"/>
      <family val="3"/>
      <charset val="128"/>
    </font>
    <font>
      <u/>
      <sz val="9"/>
      <name val="ＭＳ Ｐゴシック"/>
      <family val="3"/>
      <charset val="128"/>
    </font>
    <font>
      <sz val="12"/>
      <color indexed="63"/>
      <name val="ＭＳ Ｐゴシック"/>
      <family val="3"/>
      <charset val="128"/>
    </font>
    <font>
      <sz val="11"/>
      <color indexed="8"/>
      <name val="ＭＳ Ｐゴシック"/>
      <family val="3"/>
      <charset val="128"/>
    </font>
    <font>
      <sz val="11"/>
      <color indexed="9"/>
      <name val="ＭＳ Ｐゴシック"/>
      <family val="3"/>
      <charset val="128"/>
    </font>
    <font>
      <sz val="10.5"/>
      <name val="ＭＳ Ｐゴシック"/>
      <family val="3"/>
      <charset val="128"/>
    </font>
    <font>
      <b/>
      <sz val="14"/>
      <name val="ＭＳ Ｐゴシック"/>
      <family val="3"/>
      <charset val="128"/>
    </font>
    <font>
      <sz val="11"/>
      <name val="ＭＳ ゴシック"/>
      <family val="3"/>
      <charset val="128"/>
    </font>
    <font>
      <sz val="18"/>
      <name val="ＭＳ Ｐゴシック"/>
      <family val="3"/>
      <charset val="128"/>
    </font>
    <font>
      <u/>
      <sz val="10"/>
      <color indexed="12"/>
      <name val="MS UI Gothic"/>
      <family val="3"/>
      <charset val="128"/>
    </font>
    <font>
      <sz val="20"/>
      <color indexed="63"/>
      <name val="Meiryo UI"/>
      <family val="3"/>
      <charset val="128"/>
    </font>
    <font>
      <sz val="11"/>
      <color indexed="63"/>
      <name val="Meiryo UI"/>
      <family val="3"/>
      <charset val="128"/>
    </font>
    <font>
      <sz val="11"/>
      <name val="Meiryo UI"/>
      <family val="3"/>
      <charset val="128"/>
    </font>
    <font>
      <u/>
      <sz val="11"/>
      <color indexed="12"/>
      <name val="Meiryo UI"/>
      <family val="3"/>
      <charset val="128"/>
    </font>
    <font>
      <sz val="14"/>
      <name val="Meiryo UI"/>
      <family val="3"/>
      <charset val="128"/>
    </font>
    <font>
      <sz val="10"/>
      <color indexed="63"/>
      <name val="Meiryo UI"/>
      <family val="3"/>
      <charset val="128"/>
    </font>
    <font>
      <sz val="10"/>
      <name val="Meiryo UI"/>
      <family val="3"/>
      <charset val="128"/>
    </font>
    <font>
      <u/>
      <sz val="10"/>
      <color indexed="12"/>
      <name val="Meiryo UI"/>
      <family val="3"/>
      <charset val="128"/>
    </font>
    <font>
      <sz val="9"/>
      <color indexed="63"/>
      <name val="Meiryo UI"/>
      <family val="3"/>
      <charset val="128"/>
    </font>
    <font>
      <u/>
      <sz val="12"/>
      <color indexed="12"/>
      <name val="Meiryo UI"/>
      <family val="3"/>
      <charset val="128"/>
    </font>
    <font>
      <b/>
      <sz val="12"/>
      <color indexed="63"/>
      <name val="Meiryo UI"/>
      <family val="3"/>
      <charset val="128"/>
    </font>
    <font>
      <b/>
      <sz val="12"/>
      <name val="Meiryo UI"/>
      <family val="3"/>
      <charset val="128"/>
    </font>
    <font>
      <u/>
      <sz val="9"/>
      <color indexed="23"/>
      <name val="Meiryo UI"/>
      <family val="3"/>
      <charset val="128"/>
    </font>
    <font>
      <sz val="20"/>
      <color indexed="8"/>
      <name val="Meiryo UI"/>
      <family val="3"/>
      <charset val="128"/>
    </font>
    <font>
      <sz val="18"/>
      <color indexed="10"/>
      <name val="Meiryo UI"/>
      <family val="3"/>
      <charset val="128"/>
    </font>
    <font>
      <u/>
      <sz val="9"/>
      <color indexed="12"/>
      <name val="Meiryo UI"/>
      <family val="3"/>
      <charset val="128"/>
    </font>
    <font>
      <sz val="12"/>
      <color indexed="63"/>
      <name val="Meiryo UI"/>
      <family val="3"/>
      <charset val="128"/>
    </font>
    <font>
      <b/>
      <u/>
      <sz val="12"/>
      <color indexed="12"/>
      <name val="Meiryo UI"/>
      <family val="3"/>
      <charset val="128"/>
    </font>
    <font>
      <sz val="11"/>
      <color indexed="8"/>
      <name val="Meiryo UI"/>
      <family val="3"/>
      <charset val="128"/>
    </font>
    <font>
      <b/>
      <sz val="16"/>
      <color indexed="8"/>
      <name val="Meiryo UI"/>
      <family val="3"/>
      <charset val="128"/>
    </font>
    <font>
      <b/>
      <sz val="14"/>
      <color indexed="63"/>
      <name val="Meiryo UI"/>
      <family val="3"/>
      <charset val="128"/>
    </font>
    <font>
      <sz val="10"/>
      <color theme="1"/>
      <name val="Meiryo UI"/>
      <family val="3"/>
      <charset val="128"/>
    </font>
    <font>
      <strike/>
      <sz val="10"/>
      <name val="Meiryo UI"/>
      <family val="3"/>
      <charset val="128"/>
    </font>
    <font>
      <sz val="10"/>
      <color indexed="8"/>
      <name val="Meiryo UI"/>
      <family val="3"/>
      <charset val="128"/>
    </font>
    <font>
      <sz val="20"/>
      <color indexed="63"/>
      <name val="MS UI Gothic"/>
      <family val="3"/>
      <charset val="128"/>
    </font>
    <font>
      <sz val="11"/>
      <color indexed="63"/>
      <name val="MS UI Gothic"/>
      <family val="3"/>
      <charset val="128"/>
    </font>
    <font>
      <sz val="11"/>
      <name val="MS UI Gothic"/>
      <family val="3"/>
      <charset val="128"/>
    </font>
    <font>
      <b/>
      <u/>
      <sz val="14"/>
      <color indexed="12"/>
      <name val="MS UI Gothic"/>
      <family val="3"/>
      <charset val="128"/>
    </font>
    <font>
      <u/>
      <sz val="11"/>
      <color indexed="12"/>
      <name val="MS UI Gothic"/>
      <family val="3"/>
      <charset val="128"/>
    </font>
    <font>
      <b/>
      <sz val="11"/>
      <color indexed="63"/>
      <name val="MS UI Gothic"/>
      <family val="3"/>
      <charset val="128"/>
    </font>
    <font>
      <b/>
      <sz val="11"/>
      <color indexed="10"/>
      <name val="MS UI Gothic"/>
      <family val="3"/>
      <charset val="128"/>
    </font>
    <font>
      <sz val="14"/>
      <color indexed="63"/>
      <name val="MS UI Gothic"/>
      <family val="3"/>
      <charset val="128"/>
    </font>
    <font>
      <sz val="14"/>
      <name val="MS UI Gothic"/>
      <family val="3"/>
      <charset val="128"/>
    </font>
    <font>
      <sz val="10"/>
      <color indexed="63"/>
      <name val="MS UI Gothic"/>
      <family val="3"/>
      <charset val="128"/>
    </font>
    <font>
      <b/>
      <sz val="10"/>
      <color indexed="63"/>
      <name val="MS UI Gothic"/>
      <family val="3"/>
      <charset val="128"/>
    </font>
    <font>
      <sz val="10"/>
      <color indexed="10"/>
      <name val="MS UI Gothic"/>
      <family val="3"/>
      <charset val="128"/>
    </font>
    <font>
      <b/>
      <sz val="10"/>
      <color indexed="10"/>
      <name val="MS UI Gothic"/>
      <family val="3"/>
      <charset val="128"/>
    </font>
    <font>
      <b/>
      <u/>
      <sz val="11"/>
      <color indexed="10"/>
      <name val="MS UI Gothic"/>
      <family val="3"/>
      <charset val="128"/>
    </font>
    <font>
      <b/>
      <sz val="10"/>
      <name val="MS UI Gothic"/>
      <family val="3"/>
      <charset val="128"/>
    </font>
    <font>
      <sz val="9"/>
      <color indexed="63"/>
      <name val="MS UI Gothic"/>
      <family val="3"/>
      <charset val="128"/>
    </font>
    <font>
      <b/>
      <sz val="11"/>
      <name val="MS UI Gothic"/>
      <family val="3"/>
      <charset val="128"/>
    </font>
    <font>
      <sz val="11"/>
      <color indexed="10"/>
      <name val="MS UI Gothic"/>
      <family val="3"/>
      <charset val="128"/>
    </font>
    <font>
      <sz val="9"/>
      <color rgb="FF000000"/>
      <name val="MS UI Gothic"/>
      <family val="3"/>
      <charset val="128"/>
    </font>
    <font>
      <sz val="10"/>
      <color theme="1"/>
      <name val="Meiryo UI"/>
      <family val="2"/>
      <charset val="128"/>
    </font>
    <font>
      <u/>
      <sz val="10"/>
      <color indexed="23"/>
      <name val="Meiryo UI"/>
      <family val="3"/>
      <charset val="128"/>
    </font>
    <font>
      <sz val="16"/>
      <color indexed="63"/>
      <name val="Meiryo UI"/>
      <family val="3"/>
      <charset val="128"/>
    </font>
    <font>
      <sz val="10"/>
      <color rgb="FFFF0000"/>
      <name val="MS UI Gothic"/>
      <family val="3"/>
      <charset val="128"/>
    </font>
    <font>
      <sz val="12"/>
      <color rgb="FFFF0000"/>
      <name val="Meiryo UI"/>
      <family val="3"/>
      <charset val="128"/>
    </font>
    <font>
      <sz val="18"/>
      <color theme="1"/>
      <name val="Meiryo UI"/>
      <family val="3"/>
      <charset val="128"/>
    </font>
    <font>
      <b/>
      <sz val="10"/>
      <color indexed="63"/>
      <name val="Meiryo UI"/>
      <family val="3"/>
      <charset val="128"/>
    </font>
    <font>
      <b/>
      <sz val="10"/>
      <name val="Meiryo UI"/>
      <family val="3"/>
      <charset val="128"/>
    </font>
    <font>
      <b/>
      <sz val="10"/>
      <color theme="1"/>
      <name val="Meiryo UI"/>
      <family val="3"/>
      <charset val="128"/>
    </font>
    <font>
      <b/>
      <sz val="18"/>
      <color theme="1"/>
      <name val="Meiryo UI"/>
      <family val="3"/>
      <charset val="128"/>
    </font>
    <font>
      <sz val="14"/>
      <color indexed="63"/>
      <name val="Meiryo UI"/>
      <family val="3"/>
      <charset val="128"/>
    </font>
    <font>
      <b/>
      <sz val="14"/>
      <color rgb="FFC00000"/>
      <name val="Meiryo UI"/>
      <family val="3"/>
      <charset val="128"/>
    </font>
    <font>
      <sz val="16"/>
      <name val="Meiryo UI"/>
      <family val="3"/>
      <charset val="128"/>
    </font>
    <font>
      <sz val="10"/>
      <color theme="1"/>
      <name val="ＭＳ Ｐゴシック"/>
      <family val="3"/>
      <charset val="128"/>
    </font>
    <font>
      <sz val="10"/>
      <color indexed="63"/>
      <name val="ＭＳ Ｐゴシック"/>
      <family val="3"/>
      <charset val="128"/>
    </font>
    <font>
      <sz val="10"/>
      <color theme="1"/>
      <name val="MS UI Gothic"/>
      <family val="3"/>
      <charset val="128"/>
    </font>
    <font>
      <b/>
      <sz val="10"/>
      <color theme="1"/>
      <name val="MS UI Gothic"/>
      <family val="3"/>
      <charset val="128"/>
    </font>
    <font>
      <b/>
      <u/>
      <sz val="9"/>
      <color indexed="12"/>
      <name val="Meiryo UI"/>
      <family val="3"/>
      <charset val="128"/>
    </font>
    <font>
      <b/>
      <u/>
      <sz val="10"/>
      <color indexed="12"/>
      <name val="Meiryo UI"/>
      <family val="3"/>
      <charset val="128"/>
    </font>
    <font>
      <sz val="9"/>
      <name val="MS UI Gothic"/>
      <family val="3"/>
      <charset val="128"/>
    </font>
    <font>
      <sz val="8"/>
      <color theme="1"/>
      <name val="Meiryo UI"/>
      <family val="2"/>
      <charset val="128"/>
    </font>
    <font>
      <sz val="10"/>
      <color rgb="FFFF0000"/>
      <name val="ＭＳ Ｐゴシック"/>
      <family val="3"/>
      <charset val="128"/>
    </font>
    <font>
      <sz val="14"/>
      <color theme="1"/>
      <name val="ＭＳ Ｐゴシック"/>
      <family val="3"/>
      <charset val="128"/>
    </font>
    <font>
      <sz val="8"/>
      <color theme="1"/>
      <name val="ＭＳ Ｐゴシック"/>
      <family val="3"/>
      <charset val="128"/>
    </font>
    <font>
      <sz val="11"/>
      <name val="ＭＳ Ｐ明朝"/>
      <family val="1"/>
      <charset val="128"/>
    </font>
    <font>
      <sz val="10"/>
      <name val="ＭＳ Ｐ明朝"/>
      <family val="1"/>
      <charset val="128"/>
    </font>
    <font>
      <b/>
      <u/>
      <sz val="11"/>
      <color rgb="FFFF0000"/>
      <name val="ＭＳ Ｐ明朝"/>
      <family val="1"/>
      <charset val="128"/>
    </font>
    <font>
      <u/>
      <sz val="11"/>
      <name val="ＭＳ Ｐ明朝"/>
      <family val="1"/>
      <charset val="128"/>
    </font>
    <font>
      <sz val="9"/>
      <name val="ＭＳ Ｐ明朝"/>
      <family val="1"/>
      <charset val="128"/>
    </font>
    <font>
      <sz val="14"/>
      <name val="ＭＳ Ｐ明朝"/>
      <family val="1"/>
      <charset val="128"/>
    </font>
    <font>
      <u/>
      <sz val="11"/>
      <color indexed="12"/>
      <name val="ＭＳ Ｐ明朝"/>
      <family val="1"/>
      <charset val="128"/>
    </font>
    <font>
      <b/>
      <sz val="11"/>
      <name val="ＭＳ Ｐ明朝"/>
      <family val="1"/>
      <charset val="128"/>
    </font>
    <font>
      <sz val="12"/>
      <name val="ＭＳ Ｐ明朝"/>
      <family val="1"/>
      <charset val="128"/>
    </font>
    <font>
      <sz val="9"/>
      <color theme="1"/>
      <name val="ＭＳ Ｐゴシック"/>
      <family val="3"/>
      <charset val="128"/>
    </font>
    <font>
      <sz val="9"/>
      <name val="Meiryo UI"/>
      <family val="3"/>
      <charset val="128"/>
    </font>
    <font>
      <sz val="16"/>
      <color theme="1"/>
      <name val="Meiryo UI"/>
      <family val="3"/>
      <charset val="128"/>
    </font>
    <font>
      <sz val="18"/>
      <color indexed="63"/>
      <name val="Meiryo UI"/>
      <family val="3"/>
      <charset val="128"/>
    </font>
    <font>
      <sz val="12"/>
      <name val="MS UI Gothic"/>
      <family val="3"/>
      <charset val="128"/>
    </font>
    <font>
      <sz val="12"/>
      <name val="Meiryo UI"/>
      <family val="3"/>
      <charset val="128"/>
    </font>
    <font>
      <sz val="9"/>
      <name val="ＭＳ Ｐゴシック"/>
      <family val="3"/>
      <charset val="128"/>
      <scheme val="minor"/>
    </font>
    <font>
      <sz val="6"/>
      <name val="Meiryo UI"/>
      <family val="3"/>
      <charset val="128"/>
    </font>
    <font>
      <sz val="8"/>
      <name val="ＭＳ Ｐゴシック"/>
      <family val="3"/>
      <charset val="128"/>
      <scheme val="minor"/>
    </font>
    <font>
      <sz val="11"/>
      <name val="ＭＳ Ｐゴシック"/>
      <family val="3"/>
      <charset val="128"/>
      <scheme val="minor"/>
    </font>
    <font>
      <b/>
      <sz val="10"/>
      <color rgb="FFFF0000"/>
      <name val="MS UI Gothic"/>
      <family val="3"/>
      <charset val="128"/>
    </font>
    <font>
      <b/>
      <sz val="12"/>
      <color rgb="FFFF0000"/>
      <name val="MS UI Gothic"/>
      <family val="3"/>
      <charset val="128"/>
    </font>
    <font>
      <b/>
      <sz val="11"/>
      <color rgb="FFFF0000"/>
      <name val="MS UI Gothic"/>
      <family val="3"/>
      <charset val="128"/>
    </font>
    <font>
      <b/>
      <sz val="16"/>
      <name val="Meiryo UI"/>
      <family val="3"/>
      <charset val="128"/>
    </font>
    <font>
      <sz val="10.5"/>
      <color theme="1"/>
      <name val="ＭＳ Ｐゴシック"/>
      <family val="3"/>
      <charset val="128"/>
    </font>
    <font>
      <b/>
      <sz val="16"/>
      <color indexed="63"/>
      <name val="Meiryo UI"/>
      <family val="3"/>
      <charset val="128"/>
    </font>
    <font>
      <b/>
      <u/>
      <sz val="11"/>
      <color indexed="12"/>
      <name val="Meiryo UI"/>
      <family val="3"/>
      <charset val="128"/>
    </font>
    <font>
      <b/>
      <sz val="10"/>
      <color indexed="10"/>
      <name val="Meiryo UI"/>
      <family val="3"/>
      <charset val="128"/>
    </font>
  </fonts>
  <fills count="28">
    <fill>
      <patternFill patternType="none"/>
    </fill>
    <fill>
      <patternFill patternType="gray125"/>
    </fill>
    <fill>
      <patternFill patternType="solid">
        <fgColor indexed="26"/>
        <bgColor indexed="64"/>
      </patternFill>
    </fill>
    <fill>
      <patternFill patternType="solid">
        <fgColor indexed="31"/>
        <bgColor indexed="64"/>
      </patternFill>
    </fill>
    <fill>
      <patternFill patternType="solid">
        <fgColor indexed="47"/>
        <bgColor indexed="64"/>
      </patternFill>
    </fill>
    <fill>
      <patternFill patternType="solid">
        <fgColor indexed="41"/>
        <bgColor indexed="64"/>
      </patternFill>
    </fill>
    <fill>
      <patternFill patternType="solid">
        <fgColor indexed="43"/>
        <bgColor indexed="64"/>
      </patternFill>
    </fill>
    <fill>
      <patternFill patternType="solid">
        <fgColor indexed="55"/>
        <bgColor indexed="64"/>
      </patternFill>
    </fill>
    <fill>
      <patternFill patternType="solid">
        <fgColor indexed="9"/>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CCCFF"/>
        <bgColor indexed="64"/>
      </patternFill>
    </fill>
    <fill>
      <patternFill patternType="solid">
        <fgColor rgb="FFCCFFFF"/>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tint="-0.249977111117893"/>
        <bgColor indexed="64"/>
      </patternFill>
    </fill>
    <fill>
      <patternFill patternType="lightUp">
        <fgColor theme="2" tint="-0.499984740745262"/>
        <bgColor auto="1"/>
      </patternFill>
    </fill>
    <fill>
      <patternFill patternType="solid">
        <fgColor theme="8" tint="0.7999816888943144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FFFF99"/>
        <bgColor indexed="64"/>
      </patternFill>
    </fill>
    <fill>
      <patternFill patternType="lightUp">
        <bgColor theme="0" tint="-4.9989318521683403E-2"/>
      </patternFill>
    </fill>
    <fill>
      <patternFill patternType="solid">
        <fgColor rgb="FFFFC000"/>
        <bgColor indexed="64"/>
      </patternFill>
    </fill>
    <fill>
      <patternFill patternType="solid">
        <fgColor rgb="FFCC99FF"/>
        <bgColor indexed="64"/>
      </patternFill>
    </fill>
  </fills>
  <borders count="168">
    <border>
      <left/>
      <right/>
      <top/>
      <bottom/>
      <diagonal/>
    </border>
    <border>
      <left/>
      <right style="thin">
        <color indexed="55"/>
      </right>
      <top/>
      <bottom style="thin">
        <color indexed="55"/>
      </bottom>
      <diagonal/>
    </border>
    <border>
      <left/>
      <right/>
      <top/>
      <bottom style="thin">
        <color indexed="55"/>
      </bottom>
      <diagonal/>
    </border>
    <border>
      <left style="thin">
        <color indexed="55"/>
      </left>
      <right/>
      <top/>
      <bottom style="thin">
        <color indexed="55"/>
      </bottom>
      <diagonal/>
    </border>
    <border>
      <left/>
      <right style="thin">
        <color indexed="55"/>
      </right>
      <top/>
      <bottom/>
      <diagonal/>
    </border>
    <border>
      <left style="thin">
        <color indexed="55"/>
      </left>
      <right/>
      <top/>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top style="thin">
        <color indexed="55"/>
      </top>
      <bottom style="thin">
        <color indexed="55"/>
      </bottom>
      <diagonal/>
    </border>
    <border>
      <left/>
      <right style="thin">
        <color indexed="55"/>
      </right>
      <top style="thin">
        <color indexed="55"/>
      </top>
      <bottom/>
      <diagonal/>
    </border>
    <border>
      <left/>
      <right/>
      <top style="thin">
        <color indexed="55"/>
      </top>
      <bottom/>
      <diagonal/>
    </border>
    <border>
      <left style="thin">
        <color indexed="55"/>
      </left>
      <right/>
      <top style="thin">
        <color indexed="55"/>
      </top>
      <bottom/>
      <diagonal/>
    </border>
    <border>
      <left/>
      <right/>
      <top/>
      <bottom style="double">
        <color indexed="55"/>
      </bottom>
      <diagonal/>
    </border>
    <border>
      <left/>
      <right/>
      <top/>
      <bottom style="medium">
        <color indexed="55"/>
      </bottom>
      <diagonal/>
    </border>
    <border>
      <left/>
      <right/>
      <top/>
      <bottom style="thin">
        <color indexed="22"/>
      </bottom>
      <diagonal/>
    </border>
    <border>
      <left/>
      <right/>
      <top style="thin">
        <color indexed="22"/>
      </top>
      <bottom/>
      <diagonal/>
    </border>
    <border>
      <left/>
      <right style="medium">
        <color theme="5"/>
      </right>
      <top style="medium">
        <color theme="5"/>
      </top>
      <bottom style="medium">
        <color theme="5"/>
      </bottom>
      <diagonal/>
    </border>
    <border>
      <left/>
      <right/>
      <top style="medium">
        <color theme="5"/>
      </top>
      <bottom style="medium">
        <color theme="5"/>
      </bottom>
      <diagonal/>
    </border>
    <border>
      <left style="medium">
        <color theme="5"/>
      </left>
      <right/>
      <top style="medium">
        <color theme="5"/>
      </top>
      <bottom style="medium">
        <color theme="5"/>
      </bottom>
      <diagonal/>
    </border>
    <border>
      <left/>
      <right style="medium">
        <color theme="5"/>
      </right>
      <top/>
      <bottom/>
      <diagonal/>
    </border>
    <border>
      <left/>
      <right/>
      <top style="double">
        <color indexed="55"/>
      </top>
      <bottom style="thin">
        <color indexed="55"/>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dotted">
        <color indexed="55"/>
      </right>
      <top/>
      <bottom style="thin">
        <color indexed="64"/>
      </bottom>
      <diagonal/>
    </border>
    <border>
      <left/>
      <right style="dotted">
        <color indexed="55"/>
      </right>
      <top/>
      <bottom/>
      <diagonal/>
    </border>
    <border>
      <left/>
      <right/>
      <top style="double">
        <color indexed="55"/>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8"/>
      </top>
      <bottom/>
      <diagonal/>
    </border>
    <border>
      <left/>
      <right/>
      <top/>
      <bottom style="thin">
        <color indexed="8"/>
      </bottom>
      <diagonal/>
    </border>
    <border>
      <left/>
      <right style="medium">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medium">
        <color indexed="64"/>
      </left>
      <right/>
      <top/>
      <bottom style="thin">
        <color indexed="64"/>
      </bottom>
      <diagonal/>
    </border>
    <border>
      <left/>
      <right style="medium">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style="medium">
        <color indexed="64"/>
      </top>
      <bottom/>
      <diagonal/>
    </border>
    <border>
      <left style="dotted">
        <color indexed="55"/>
      </left>
      <right/>
      <top/>
      <bottom style="double">
        <color indexed="55"/>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medium">
        <color indexed="64"/>
      </bottom>
      <diagonal/>
    </border>
    <border>
      <left style="hair">
        <color indexed="64"/>
      </left>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diagonal/>
    </border>
    <border>
      <left style="hair">
        <color indexed="64"/>
      </left>
      <right style="medium">
        <color indexed="64"/>
      </right>
      <top/>
      <bottom style="hair">
        <color indexed="64"/>
      </bottom>
      <diagonal/>
    </border>
    <border>
      <left/>
      <right/>
      <top style="hair">
        <color indexed="64"/>
      </top>
      <bottom style="hair">
        <color indexed="64"/>
      </bottom>
      <diagonal/>
    </border>
    <border>
      <left style="medium">
        <color indexed="55"/>
      </left>
      <right/>
      <top style="medium">
        <color indexed="55"/>
      </top>
      <bottom style="medium">
        <color indexed="55"/>
      </bottom>
      <diagonal/>
    </border>
    <border>
      <left/>
      <right/>
      <top style="medium">
        <color indexed="55"/>
      </top>
      <bottom style="medium">
        <color indexed="55"/>
      </bottom>
      <diagonal/>
    </border>
    <border>
      <left/>
      <right style="medium">
        <color indexed="55"/>
      </right>
      <top style="medium">
        <color indexed="55"/>
      </top>
      <bottom style="medium">
        <color indexed="55"/>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right style="hair">
        <color indexed="64"/>
      </right>
      <top style="medium">
        <color indexed="64"/>
      </top>
      <bottom style="hair">
        <color indexed="64"/>
      </bottom>
      <diagonal/>
    </border>
    <border>
      <left style="medium">
        <color indexed="64"/>
      </left>
      <right style="hair">
        <color indexed="64"/>
      </right>
      <top/>
      <bottom style="hair">
        <color indexed="64"/>
      </bottom>
      <diagonal/>
    </border>
    <border>
      <left/>
      <right/>
      <top style="thin">
        <color theme="0" tint="-0.24994659260841701"/>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uble">
        <color indexed="64"/>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medium">
        <color indexed="64"/>
      </left>
      <right style="hair">
        <color indexed="64"/>
      </right>
      <top style="hair">
        <color indexed="64"/>
      </top>
      <bottom/>
      <diagonal/>
    </border>
    <border>
      <left/>
      <right/>
      <top style="thin">
        <color auto="1"/>
      </top>
      <bottom style="thin">
        <color auto="1"/>
      </bottom>
      <diagonal/>
    </border>
    <border>
      <left/>
      <right/>
      <top style="thin">
        <color auto="1"/>
      </top>
      <bottom/>
      <diagonal/>
    </border>
    <border>
      <left/>
      <right style="hair">
        <color indexed="64"/>
      </right>
      <top style="hair">
        <color indexed="64"/>
      </top>
      <bottom/>
      <diagonal/>
    </border>
    <border>
      <left/>
      <right style="hair">
        <color indexed="64"/>
      </right>
      <top/>
      <bottom style="hair">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style="medium">
        <color indexed="64"/>
      </bottom>
      <diagonal/>
    </border>
    <border>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right/>
      <top style="medium">
        <color theme="0" tint="-0.24994659260841701"/>
      </top>
      <bottom/>
      <diagonal/>
    </border>
    <border>
      <left/>
      <right/>
      <top/>
      <bottom style="medium">
        <color theme="0" tint="-0.24994659260841701"/>
      </bottom>
      <diagonal/>
    </border>
    <border>
      <left style="thin">
        <color indexed="64"/>
      </left>
      <right/>
      <top style="thin">
        <color indexed="64"/>
      </top>
      <bottom/>
      <diagonal/>
    </border>
    <border>
      <left/>
      <right style="thin">
        <color indexed="64"/>
      </right>
      <top style="thin">
        <color indexed="64"/>
      </top>
      <bottom/>
      <diagonal/>
    </border>
    <border>
      <left/>
      <right/>
      <top/>
      <bottom style="double">
        <color theme="0" tint="-0.499984740745262"/>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64"/>
      </top>
      <bottom/>
      <diagonal/>
    </border>
    <border>
      <left style="thin">
        <color indexed="55"/>
      </left>
      <right/>
      <top style="thin">
        <color theme="0" tint="-0.34998626667073579"/>
      </top>
      <bottom style="thin">
        <color indexed="55"/>
      </bottom>
      <diagonal/>
    </border>
    <border>
      <left/>
      <right/>
      <top style="thin">
        <color theme="0" tint="-0.34998626667073579"/>
      </top>
      <bottom style="thin">
        <color indexed="55"/>
      </bottom>
      <diagonal/>
    </border>
    <border>
      <left/>
      <right style="thin">
        <color indexed="55"/>
      </right>
      <top style="thin">
        <color theme="0" tint="-0.34998626667073579"/>
      </top>
      <bottom style="thin">
        <color indexed="55"/>
      </bottom>
      <diagonal/>
    </border>
    <border>
      <left/>
      <right/>
      <top/>
      <bottom style="double">
        <color theme="0" tint="-0.24994659260841701"/>
      </bottom>
      <diagonal/>
    </border>
    <border>
      <left/>
      <right style="thin">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style="thin">
        <color indexed="64"/>
      </left>
      <right style="thin">
        <color indexed="64"/>
      </right>
      <top style="thin">
        <color indexed="64"/>
      </top>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right/>
      <top style="thin">
        <color indexed="55"/>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right/>
      <top/>
      <bottom style="thin">
        <color theme="0" tint="-0.34998626667073579"/>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right/>
      <top/>
      <bottom style="thin">
        <color auto="1"/>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right/>
      <top style="thin">
        <color theme="0" tint="-0.34998626667073579"/>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hair">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s>
  <cellStyleXfs count="17">
    <xf numFmtId="0" fontId="0" fillId="0" borderId="0">
      <alignment vertical="center"/>
    </xf>
    <xf numFmtId="0" fontId="1" fillId="0" borderId="0">
      <alignment vertical="center"/>
    </xf>
    <xf numFmtId="0" fontId="1" fillId="0" borderId="0"/>
    <xf numFmtId="0" fontId="3" fillId="0" borderId="0" applyNumberFormat="0" applyFill="0" applyBorder="0" applyAlignment="0" applyProtection="0">
      <alignment vertical="top"/>
      <protection locked="0"/>
    </xf>
    <xf numFmtId="49" fontId="7"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38" fontId="10" fillId="0" borderId="0" applyFont="0" applyFill="0" applyBorder="0" applyAlignment="0" applyProtection="0">
      <alignment vertical="center"/>
    </xf>
    <xf numFmtId="38" fontId="77" fillId="0" borderId="0" applyFont="0" applyFill="0" applyBorder="0" applyAlignment="0" applyProtection="0">
      <alignment vertical="center"/>
    </xf>
    <xf numFmtId="0" fontId="1" fillId="0" borderId="0"/>
    <xf numFmtId="0" fontId="1" fillId="0" borderId="0">
      <alignment vertical="center"/>
    </xf>
    <xf numFmtId="0" fontId="1" fillId="0" borderId="0"/>
  </cellStyleXfs>
  <cellXfs count="2133">
    <xf numFmtId="0" fontId="0" fillId="0" borderId="0" xfId="0">
      <alignment vertical="center"/>
    </xf>
    <xf numFmtId="0" fontId="1" fillId="0" borderId="0" xfId="2"/>
    <xf numFmtId="0" fontId="1" fillId="0" borderId="0" xfId="2" applyAlignment="1">
      <alignment vertical="center"/>
    </xf>
    <xf numFmtId="0" fontId="8" fillId="0" borderId="0" xfId="2" applyFont="1" applyAlignment="1">
      <alignment vertical="center"/>
    </xf>
    <xf numFmtId="176" fontId="8" fillId="0" borderId="0" xfId="4" applyNumberFormat="1" applyFont="1" applyAlignment="1">
      <alignment horizontal="center" vertical="center"/>
    </xf>
    <xf numFmtId="0" fontId="8" fillId="0" borderId="0" xfId="2" applyFont="1" applyAlignment="1">
      <alignment horizontal="center" vertical="center"/>
    </xf>
    <xf numFmtId="0" fontId="8" fillId="0" borderId="0" xfId="2" applyFont="1" applyAlignment="1">
      <alignment horizontal="right" vertical="center"/>
    </xf>
    <xf numFmtId="0" fontId="8" fillId="0" borderId="0" xfId="2" applyFont="1" applyAlignment="1">
      <alignment horizontal="left" vertical="center"/>
    </xf>
    <xf numFmtId="0" fontId="1" fillId="0" borderId="0" xfId="2" applyAlignment="1">
      <alignment vertical="center" wrapText="1"/>
    </xf>
    <xf numFmtId="0" fontId="8" fillId="0" borderId="0" xfId="2" quotePrefix="1" applyFont="1" applyAlignment="1">
      <alignment vertical="center"/>
    </xf>
    <xf numFmtId="0" fontId="10" fillId="0" borderId="0" xfId="2" applyFont="1" applyAlignment="1">
      <alignment vertical="center"/>
    </xf>
    <xf numFmtId="0" fontId="12" fillId="0" borderId="0" xfId="3" applyFont="1" applyFill="1" applyBorder="1" applyAlignment="1" applyProtection="1">
      <alignment vertical="center"/>
      <protection locked="0"/>
    </xf>
    <xf numFmtId="0" fontId="12" fillId="4" borderId="12" xfId="3" applyFont="1" applyFill="1" applyBorder="1" applyAlignment="1" applyProtection="1">
      <alignment vertical="center"/>
      <protection locked="0"/>
    </xf>
    <xf numFmtId="0" fontId="11" fillId="4" borderId="12" xfId="2" applyFont="1" applyFill="1" applyBorder="1" applyAlignment="1" applyProtection="1">
      <alignment vertical="center"/>
      <protection locked="0"/>
    </xf>
    <xf numFmtId="0" fontId="1" fillId="4" borderId="12" xfId="2" applyFill="1" applyBorder="1" applyProtection="1">
      <protection locked="0"/>
    </xf>
    <xf numFmtId="0" fontId="8" fillId="0" borderId="21" xfId="2" applyFont="1" applyBorder="1" applyAlignment="1">
      <alignment vertical="center"/>
    </xf>
    <xf numFmtId="0" fontId="8" fillId="0" borderId="22" xfId="2" applyFont="1" applyBorder="1" applyAlignment="1">
      <alignment vertical="center"/>
    </xf>
    <xf numFmtId="0" fontId="8" fillId="0" borderId="22" xfId="2" applyFont="1" applyBorder="1" applyAlignment="1">
      <alignment horizontal="right" vertical="center"/>
    </xf>
    <xf numFmtId="185" fontId="8" fillId="0" borderId="0" xfId="2" applyNumberFormat="1" applyFont="1" applyAlignment="1">
      <alignment vertical="center"/>
    </xf>
    <xf numFmtId="180" fontId="8" fillId="0" borderId="0" xfId="2" applyNumberFormat="1" applyFont="1" applyAlignment="1">
      <alignment horizontal="right" vertical="center"/>
    </xf>
    <xf numFmtId="0" fontId="8" fillId="0" borderId="23" xfId="2" applyFont="1" applyBorder="1" applyAlignment="1">
      <alignment vertical="center"/>
    </xf>
    <xf numFmtId="176" fontId="8" fillId="0" borderId="23" xfId="4" applyNumberFormat="1" applyFont="1" applyBorder="1" applyAlignment="1">
      <alignment horizontal="left" vertical="center"/>
    </xf>
    <xf numFmtId="0" fontId="8" fillId="0" borderId="23" xfId="2" applyFont="1" applyBorder="1" applyAlignment="1">
      <alignment horizontal="right" vertical="center"/>
    </xf>
    <xf numFmtId="176" fontId="8" fillId="0" borderId="0" xfId="4" applyNumberFormat="1" applyFont="1" applyAlignment="1">
      <alignment horizontal="left" vertical="center"/>
    </xf>
    <xf numFmtId="0" fontId="1" fillId="0" borderId="23" xfId="2" applyBorder="1" applyAlignment="1">
      <alignment vertical="center"/>
    </xf>
    <xf numFmtId="176" fontId="8" fillId="0" borderId="23" xfId="4" applyNumberFormat="1" applyFont="1" applyBorder="1" applyAlignment="1">
      <alignment horizontal="center" vertical="center"/>
    </xf>
    <xf numFmtId="0" fontId="8" fillId="0" borderId="23" xfId="2" applyFont="1" applyBorder="1" applyAlignment="1">
      <alignment horizontal="center" vertical="center"/>
    </xf>
    <xf numFmtId="185" fontId="8" fillId="0" borderId="21" xfId="2" applyNumberFormat="1" applyFont="1" applyBorder="1" applyAlignment="1">
      <alignment vertical="center"/>
    </xf>
    <xf numFmtId="0" fontId="1" fillId="0" borderId="21" xfId="2" applyBorder="1"/>
    <xf numFmtId="185" fontId="8" fillId="0" borderId="23" xfId="2" applyNumberFormat="1" applyFont="1" applyBorder="1" applyAlignment="1">
      <alignment vertical="center"/>
    </xf>
    <xf numFmtId="0" fontId="1" fillId="0" borderId="21" xfId="2" applyBorder="1" applyAlignment="1">
      <alignment vertical="center"/>
    </xf>
    <xf numFmtId="0" fontId="8" fillId="0" borderId="21" xfId="2" applyFont="1" applyBorder="1" applyAlignment="1">
      <alignment horizontal="left" vertical="center"/>
    </xf>
    <xf numFmtId="0" fontId="8" fillId="0" borderId="21" xfId="2" applyFont="1" applyBorder="1" applyAlignment="1">
      <alignment horizontal="right" vertical="center"/>
    </xf>
    <xf numFmtId="0" fontId="1" fillId="0" borderId="0" xfId="2" applyAlignment="1">
      <alignment horizontal="center" vertical="center"/>
    </xf>
    <xf numFmtId="0" fontId="17" fillId="0" borderId="0" xfId="2" applyFont="1" applyAlignment="1">
      <alignment vertical="center"/>
    </xf>
    <xf numFmtId="0" fontId="8" fillId="0" borderId="21" xfId="2" applyFont="1" applyBorder="1" applyAlignment="1">
      <alignment horizontal="center" vertical="center"/>
    </xf>
    <xf numFmtId="0" fontId="8" fillId="0" borderId="21" xfId="2" quotePrefix="1" applyFont="1" applyBorder="1" applyAlignment="1">
      <alignment vertical="center"/>
    </xf>
    <xf numFmtId="0" fontId="8" fillId="0" borderId="22" xfId="2" quotePrefix="1" applyFont="1" applyBorder="1" applyAlignment="1">
      <alignment vertical="center"/>
    </xf>
    <xf numFmtId="49" fontId="8" fillId="0" borderId="0" xfId="2" applyNumberFormat="1" applyFont="1" applyAlignment="1">
      <alignment vertical="center"/>
    </xf>
    <xf numFmtId="0" fontId="1" fillId="0" borderId="0" xfId="2" applyAlignment="1">
      <alignment horizontal="left" vertical="center"/>
    </xf>
    <xf numFmtId="185" fontId="1" fillId="0" borderId="21" xfId="2" applyNumberFormat="1" applyBorder="1"/>
    <xf numFmtId="0" fontId="1" fillId="0" borderId="21" xfId="2" applyBorder="1" applyAlignment="1">
      <alignment horizontal="right" vertical="center"/>
    </xf>
    <xf numFmtId="185" fontId="1" fillId="0" borderId="0" xfId="2" applyNumberFormat="1"/>
    <xf numFmtId="0" fontId="1" fillId="0" borderId="22" xfId="2" applyBorder="1" applyAlignment="1">
      <alignment vertical="center"/>
    </xf>
    <xf numFmtId="185" fontId="8" fillId="8" borderId="0" xfId="2" applyNumberFormat="1" applyFont="1" applyFill="1" applyAlignment="1">
      <alignment horizontal="left" vertical="center"/>
    </xf>
    <xf numFmtId="185" fontId="8" fillId="0" borderId="21" xfId="2" applyNumberFormat="1" applyFont="1" applyBorder="1" applyAlignment="1">
      <alignment vertical="center" wrapText="1"/>
    </xf>
    <xf numFmtId="185" fontId="8" fillId="0" borderId="0" xfId="2" applyNumberFormat="1" applyFont="1" applyAlignment="1">
      <alignment vertical="center" wrapText="1"/>
    </xf>
    <xf numFmtId="0" fontId="18" fillId="0" borderId="0" xfId="2" applyFont="1" applyAlignment="1">
      <alignment vertical="center"/>
    </xf>
    <xf numFmtId="0" fontId="8" fillId="8" borderId="0" xfId="2" applyFont="1" applyFill="1" applyAlignment="1" applyProtection="1">
      <alignment horizontal="left" vertical="center"/>
      <protection hidden="1"/>
    </xf>
    <xf numFmtId="0" fontId="8" fillId="0" borderId="0" xfId="2" applyFont="1" applyAlignment="1">
      <alignment vertical="center" wrapText="1"/>
    </xf>
    <xf numFmtId="185" fontId="8" fillId="8" borderId="0" xfId="2" applyNumberFormat="1" applyFont="1" applyFill="1" applyAlignment="1" applyProtection="1">
      <alignment horizontal="left" vertical="center"/>
      <protection hidden="1"/>
    </xf>
    <xf numFmtId="0" fontId="10" fillId="0" borderId="0" xfId="11">
      <alignment vertical="center"/>
    </xf>
    <xf numFmtId="0" fontId="1" fillId="0" borderId="22" xfId="2" applyBorder="1"/>
    <xf numFmtId="0" fontId="8" fillId="0" borderId="0" xfId="2" applyFont="1" applyAlignment="1">
      <alignment horizontal="left" vertical="center" wrapText="1"/>
    </xf>
    <xf numFmtId="0" fontId="8" fillId="0" borderId="0" xfId="2" applyFont="1" applyAlignment="1">
      <alignment horizontal="center" vertical="center" wrapText="1"/>
    </xf>
    <xf numFmtId="49" fontId="8" fillId="0" borderId="0" xfId="2" applyNumberFormat="1" applyFont="1" applyAlignment="1">
      <alignment horizontal="center" vertical="center" wrapText="1"/>
    </xf>
    <xf numFmtId="185" fontId="8" fillId="0" borderId="0" xfId="2" applyNumberFormat="1" applyFont="1" applyAlignment="1">
      <alignment horizontal="left" vertical="center"/>
    </xf>
    <xf numFmtId="185" fontId="8" fillId="8" borderId="0" xfId="2" applyNumberFormat="1" applyFont="1" applyFill="1" applyAlignment="1" applyProtection="1">
      <alignment vertical="center"/>
      <protection hidden="1"/>
    </xf>
    <xf numFmtId="0" fontId="1" fillId="0" borderId="25" xfId="2" applyBorder="1" applyAlignment="1">
      <alignment vertical="center"/>
    </xf>
    <xf numFmtId="0" fontId="1" fillId="0" borderId="24" xfId="2" applyBorder="1" applyAlignment="1">
      <alignment vertical="center"/>
    </xf>
    <xf numFmtId="0" fontId="1" fillId="0" borderId="27" xfId="2" applyBorder="1" applyAlignment="1">
      <alignment vertical="center"/>
    </xf>
    <xf numFmtId="0" fontId="1" fillId="0" borderId="26" xfId="2" applyBorder="1" applyAlignment="1">
      <alignment vertical="center"/>
    </xf>
    <xf numFmtId="0" fontId="1" fillId="0" borderId="26" xfId="2" applyBorder="1" applyAlignment="1">
      <alignment vertical="center" wrapText="1"/>
    </xf>
    <xf numFmtId="0" fontId="1" fillId="0" borderId="27" xfId="2" applyBorder="1" applyAlignment="1">
      <alignment vertical="center" wrapText="1"/>
    </xf>
    <xf numFmtId="0" fontId="1" fillId="0" borderId="26" xfId="2" applyBorder="1" applyAlignment="1">
      <alignment horizontal="center" vertical="center"/>
    </xf>
    <xf numFmtId="0" fontId="1" fillId="0" borderId="28" xfId="2" applyBorder="1" applyAlignment="1">
      <alignment vertical="center"/>
    </xf>
    <xf numFmtId="0" fontId="1" fillId="0" borderId="29" xfId="2" applyBorder="1" applyAlignment="1">
      <alignment vertical="center"/>
    </xf>
    <xf numFmtId="0" fontId="1" fillId="0" borderId="0" xfId="2" applyAlignment="1">
      <alignment horizontal="left" vertical="top" wrapText="1"/>
    </xf>
    <xf numFmtId="185" fontId="1" fillId="0" borderId="0" xfId="2" applyNumberFormat="1" applyAlignment="1">
      <alignment vertical="center"/>
    </xf>
    <xf numFmtId="185" fontId="1" fillId="0" borderId="0" xfId="2" applyNumberFormat="1" applyAlignment="1">
      <alignment horizontal="left" vertical="top" wrapText="1"/>
    </xf>
    <xf numFmtId="0" fontId="1" fillId="0" borderId="22" xfId="2" applyBorder="1" applyAlignment="1">
      <alignment horizontal="left" vertical="top" wrapText="1"/>
    </xf>
    <xf numFmtId="185" fontId="1" fillId="0" borderId="22" xfId="2" applyNumberFormat="1" applyBorder="1" applyAlignment="1">
      <alignment horizontal="left" vertical="top" wrapText="1"/>
    </xf>
    <xf numFmtId="0" fontId="1" fillId="0" borderId="0" xfId="2" applyAlignment="1" applyProtection="1">
      <alignment vertical="center"/>
      <protection locked="0"/>
    </xf>
    <xf numFmtId="185" fontId="8" fillId="0" borderId="0" xfId="2" applyNumberFormat="1" applyFont="1" applyAlignment="1">
      <alignment horizontal="center" vertical="center"/>
    </xf>
    <xf numFmtId="185" fontId="8" fillId="0" borderId="22" xfId="2" applyNumberFormat="1" applyFont="1" applyBorder="1" applyAlignment="1">
      <alignment vertical="center"/>
    </xf>
    <xf numFmtId="0" fontId="9" fillId="0" borderId="0" xfId="1" applyFont="1">
      <alignment vertical="center"/>
    </xf>
    <xf numFmtId="0" fontId="8" fillId="0" borderId="21" xfId="2" applyFont="1" applyBorder="1" applyAlignment="1">
      <alignment vertical="center" wrapText="1"/>
    </xf>
    <xf numFmtId="0" fontId="1" fillId="0" borderId="26" xfId="2" applyBorder="1" applyAlignment="1">
      <alignment horizontal="left" vertical="top" wrapText="1"/>
    </xf>
    <xf numFmtId="0" fontId="1" fillId="0" borderId="27" xfId="2" applyBorder="1" applyAlignment="1">
      <alignment horizontal="left" vertical="top" wrapText="1"/>
    </xf>
    <xf numFmtId="0" fontId="1" fillId="0" borderId="30" xfId="2" applyBorder="1" applyAlignment="1">
      <alignment vertical="center"/>
    </xf>
    <xf numFmtId="0" fontId="1" fillId="0" borderId="31" xfId="2" applyBorder="1" applyAlignment="1">
      <alignment vertical="center"/>
    </xf>
    <xf numFmtId="0" fontId="1" fillId="0" borderId="21" xfId="2" applyBorder="1" applyAlignment="1">
      <alignment vertical="top" wrapText="1"/>
    </xf>
    <xf numFmtId="0" fontId="1" fillId="0" borderId="0" xfId="2" applyAlignment="1">
      <alignment vertical="top" wrapText="1"/>
    </xf>
    <xf numFmtId="0" fontId="1" fillId="0" borderId="22" xfId="2" applyBorder="1" applyAlignment="1">
      <alignment vertical="top" wrapText="1"/>
    </xf>
    <xf numFmtId="0" fontId="1" fillId="0" borderId="0" xfId="2" applyProtection="1">
      <protection locked="0"/>
    </xf>
    <xf numFmtId="0" fontId="19" fillId="0" borderId="0" xfId="2" applyFont="1" applyProtection="1">
      <protection locked="0"/>
    </xf>
    <xf numFmtId="182" fontId="1" fillId="0" borderId="0" xfId="2" applyNumberFormat="1" applyAlignment="1">
      <alignment horizontal="center" vertical="center"/>
    </xf>
    <xf numFmtId="0" fontId="9" fillId="4" borderId="12" xfId="2" applyFont="1" applyFill="1" applyBorder="1" applyAlignment="1" applyProtection="1">
      <alignment vertical="center"/>
      <protection locked="0"/>
    </xf>
    <xf numFmtId="0" fontId="20" fillId="4" borderId="12" xfId="2" applyFont="1" applyFill="1" applyBorder="1" applyAlignment="1" applyProtection="1">
      <alignment vertical="center"/>
      <protection locked="0"/>
    </xf>
    <xf numFmtId="0" fontId="1" fillId="0" borderId="0" xfId="2" applyAlignment="1">
      <alignment horizontal="left" vertical="top"/>
    </xf>
    <xf numFmtId="0" fontId="8" fillId="0" borderId="0" xfId="8" applyFont="1">
      <alignment vertical="center"/>
    </xf>
    <xf numFmtId="0" fontId="9" fillId="0" borderId="0" xfId="8" applyFont="1">
      <alignment vertical="center"/>
    </xf>
    <xf numFmtId="185" fontId="8" fillId="0" borderId="21" xfId="2" applyNumberFormat="1" applyFont="1" applyBorder="1" applyAlignment="1">
      <alignment horizontal="left" vertical="top"/>
    </xf>
    <xf numFmtId="185" fontId="8" fillId="0" borderId="0" xfId="2" applyNumberFormat="1" applyFont="1" applyAlignment="1">
      <alignment horizontal="left" vertical="top"/>
    </xf>
    <xf numFmtId="185" fontId="8" fillId="0" borderId="0" xfId="2" applyNumberFormat="1" applyFont="1"/>
    <xf numFmtId="0" fontId="1" fillId="0" borderId="34" xfId="2" applyBorder="1"/>
    <xf numFmtId="0" fontId="1" fillId="0" borderId="34" xfId="2" applyBorder="1" applyProtection="1">
      <protection locked="0"/>
    </xf>
    <xf numFmtId="49" fontId="1" fillId="0" borderId="0" xfId="2" applyNumberFormat="1"/>
    <xf numFmtId="49" fontId="8" fillId="0" borderId="0" xfId="2" applyNumberFormat="1" applyFont="1"/>
    <xf numFmtId="49" fontId="8" fillId="0" borderId="21" xfId="2" applyNumberFormat="1" applyFont="1" applyBorder="1" applyAlignment="1">
      <alignment vertical="center"/>
    </xf>
    <xf numFmtId="49" fontId="8" fillId="0" borderId="0" xfId="2" applyNumberFormat="1" applyFont="1" applyAlignment="1">
      <alignment horizontal="center" vertical="center"/>
    </xf>
    <xf numFmtId="49" fontId="8" fillId="0" borderId="22" xfId="2" applyNumberFormat="1" applyFont="1" applyBorder="1" applyAlignment="1">
      <alignment horizontal="center" vertical="center"/>
    </xf>
    <xf numFmtId="49" fontId="8" fillId="0" borderId="22" xfId="2" applyNumberFormat="1" applyFont="1" applyBorder="1" applyAlignment="1">
      <alignment vertical="center"/>
    </xf>
    <xf numFmtId="49" fontId="8" fillId="0" borderId="21" xfId="2" applyNumberFormat="1" applyFont="1" applyBorder="1" applyAlignment="1">
      <alignment horizontal="center" vertical="center"/>
    </xf>
    <xf numFmtId="49" fontId="1" fillId="0" borderId="0" xfId="2" applyNumberFormat="1" applyAlignment="1">
      <alignment vertical="center"/>
    </xf>
    <xf numFmtId="49" fontId="1" fillId="0" borderId="21" xfId="2" applyNumberFormat="1" applyBorder="1" applyAlignment="1">
      <alignment vertical="center"/>
    </xf>
    <xf numFmtId="49" fontId="14" fillId="0" borderId="0" xfId="2" applyNumberFormat="1" applyFont="1"/>
    <xf numFmtId="0" fontId="1" fillId="0" borderId="21" xfId="2" applyBorder="1" applyAlignment="1">
      <alignment horizontal="centerContinuous" vertical="center"/>
    </xf>
    <xf numFmtId="0" fontId="8" fillId="0" borderId="22" xfId="2" applyFont="1" applyBorder="1" applyAlignment="1">
      <alignment horizontal="center" vertical="center"/>
    </xf>
    <xf numFmtId="0" fontId="8" fillId="0" borderId="23" xfId="2" applyFont="1" applyBorder="1" applyAlignment="1">
      <alignment vertical="top"/>
    </xf>
    <xf numFmtId="0" fontId="8" fillId="0" borderId="23" xfId="2" applyFont="1" applyBorder="1" applyAlignment="1">
      <alignment horizontal="right" vertical="top"/>
    </xf>
    <xf numFmtId="0" fontId="1" fillId="0" borderId="0" xfId="2" applyAlignment="1">
      <alignment horizontal="right" vertical="center"/>
    </xf>
    <xf numFmtId="0" fontId="8" fillId="0" borderId="0" xfId="2" applyFont="1" applyAlignment="1">
      <alignment horizontal="left" vertical="center" shrinkToFit="1"/>
    </xf>
    <xf numFmtId="185" fontId="8" fillId="0" borderId="0" xfId="2" applyNumberFormat="1" applyFont="1" applyAlignment="1">
      <alignment horizontal="left" vertical="center" wrapText="1"/>
    </xf>
    <xf numFmtId="0" fontId="22" fillId="0" borderId="0" xfId="2" applyFont="1" applyAlignment="1">
      <alignment horizontal="centerContinuous" vertical="center"/>
    </xf>
    <xf numFmtId="0" fontId="1" fillId="0" borderId="24" xfId="2" applyBorder="1" applyAlignment="1">
      <alignment vertical="top"/>
    </xf>
    <xf numFmtId="0" fontId="17" fillId="0" borderId="21" xfId="2" applyFont="1" applyBorder="1" applyAlignment="1">
      <alignment horizontal="center" vertical="top"/>
    </xf>
    <xf numFmtId="0" fontId="1" fillId="0" borderId="25" xfId="2" applyBorder="1"/>
    <xf numFmtId="0" fontId="1" fillId="0" borderId="24" xfId="2" applyBorder="1"/>
    <xf numFmtId="0" fontId="1" fillId="0" borderId="26" xfId="2" applyBorder="1"/>
    <xf numFmtId="0" fontId="1" fillId="0" borderId="0" xfId="2" applyAlignment="1">
      <alignment horizontal="center"/>
    </xf>
    <xf numFmtId="0" fontId="17" fillId="0" borderId="0" xfId="2" applyFont="1" applyAlignment="1">
      <alignment horizontal="left" vertical="center"/>
    </xf>
    <xf numFmtId="0" fontId="1" fillId="0" borderId="27" xfId="2" applyBorder="1" applyAlignment="1">
      <alignment horizontal="left" vertical="center"/>
    </xf>
    <xf numFmtId="0" fontId="1" fillId="0" borderId="28" xfId="2" applyBorder="1"/>
    <xf numFmtId="0" fontId="17" fillId="0" borderId="22" xfId="2" applyFont="1" applyBorder="1" applyAlignment="1">
      <alignment horizontal="center"/>
    </xf>
    <xf numFmtId="0" fontId="17" fillId="0" borderId="22" xfId="2" applyFont="1" applyBorder="1" applyAlignment="1">
      <alignment horizontal="left"/>
    </xf>
    <xf numFmtId="0" fontId="17" fillId="0" borderId="0" xfId="2" applyFont="1"/>
    <xf numFmtId="0" fontId="1" fillId="4" borderId="12" xfId="2" applyFill="1" applyBorder="1"/>
    <xf numFmtId="0" fontId="8" fillId="0" borderId="0" xfId="2" applyFont="1"/>
    <xf numFmtId="49" fontId="8" fillId="0" borderId="0" xfId="2" applyNumberFormat="1" applyFont="1" applyAlignment="1">
      <alignment horizontal="center"/>
    </xf>
    <xf numFmtId="49" fontId="8" fillId="0" borderId="21" xfId="2" applyNumberFormat="1" applyFont="1" applyBorder="1"/>
    <xf numFmtId="0" fontId="17" fillId="0" borderId="21" xfId="2" applyFont="1" applyBorder="1" applyAlignment="1">
      <alignment vertical="center"/>
    </xf>
    <xf numFmtId="0" fontId="23" fillId="0" borderId="0" xfId="2" applyFont="1"/>
    <xf numFmtId="0" fontId="24" fillId="0" borderId="0" xfId="2" applyFont="1" applyAlignment="1">
      <alignment vertical="center"/>
    </xf>
    <xf numFmtId="185" fontId="24" fillId="0" borderId="0" xfId="2" applyNumberFormat="1" applyFont="1" applyAlignment="1">
      <alignment vertical="center"/>
    </xf>
    <xf numFmtId="0" fontId="25" fillId="0" borderId="0" xfId="2" applyFont="1" applyAlignment="1">
      <alignment vertical="center"/>
    </xf>
    <xf numFmtId="0" fontId="24" fillId="0" borderId="0" xfId="2" applyFont="1" applyAlignment="1">
      <alignment horizontal="left" vertical="center"/>
    </xf>
    <xf numFmtId="185" fontId="8" fillId="0" borderId="0" xfId="2" applyNumberFormat="1" applyFont="1" applyAlignment="1">
      <alignment vertical="center" shrinkToFit="1"/>
    </xf>
    <xf numFmtId="0" fontId="15" fillId="0" borderId="0" xfId="2" applyFont="1"/>
    <xf numFmtId="0" fontId="11" fillId="4" borderId="12" xfId="2" applyFont="1" applyFill="1" applyBorder="1" applyAlignment="1">
      <alignment vertical="center"/>
    </xf>
    <xf numFmtId="0" fontId="8" fillId="0" borderId="0" xfId="7" applyFont="1">
      <alignment vertical="center"/>
    </xf>
    <xf numFmtId="0" fontId="9" fillId="0" borderId="0" xfId="7" applyFont="1">
      <alignment vertical="center"/>
    </xf>
    <xf numFmtId="185" fontId="1" fillId="0" borderId="21" xfId="2" applyNumberFormat="1" applyBorder="1" applyAlignment="1">
      <alignment horizontal="left" vertical="top"/>
    </xf>
    <xf numFmtId="0" fontId="8" fillId="0" borderId="0" xfId="2" applyFont="1" applyProtection="1">
      <protection locked="0"/>
    </xf>
    <xf numFmtId="49" fontId="1" fillId="0" borderId="0" xfId="2" applyNumberFormat="1" applyAlignment="1">
      <alignment horizontal="center"/>
    </xf>
    <xf numFmtId="0" fontId="1" fillId="0" borderId="27" xfId="2" applyBorder="1"/>
    <xf numFmtId="0" fontId="1" fillId="0" borderId="0" xfId="2" applyAlignment="1">
      <alignment horizontal="left"/>
    </xf>
    <xf numFmtId="0" fontId="12" fillId="4" borderId="12" xfId="3" applyFont="1" applyFill="1" applyBorder="1" applyAlignment="1" applyProtection="1">
      <alignment horizontal="center" vertical="center"/>
      <protection locked="0"/>
    </xf>
    <xf numFmtId="177" fontId="8" fillId="0" borderId="0" xfId="2" applyNumberFormat="1" applyFont="1" applyAlignment="1">
      <alignment vertical="center"/>
    </xf>
    <xf numFmtId="0" fontId="8" fillId="0" borderId="38" xfId="2" applyFont="1" applyBorder="1" applyAlignment="1">
      <alignment vertical="center"/>
    </xf>
    <xf numFmtId="0" fontId="8" fillId="0" borderId="38" xfId="2" applyFont="1" applyBorder="1" applyAlignment="1">
      <alignment horizontal="right" vertical="center"/>
    </xf>
    <xf numFmtId="0" fontId="8" fillId="0" borderId="0" xfId="2" applyFont="1" applyAlignment="1">
      <alignment vertical="center" shrinkToFit="1"/>
    </xf>
    <xf numFmtId="0" fontId="1" fillId="0" borderId="0" xfId="2" applyAlignment="1">
      <alignment horizontal="centerContinuous"/>
    </xf>
    <xf numFmtId="182" fontId="1" fillId="0" borderId="0" xfId="2" applyNumberFormat="1" applyAlignment="1">
      <alignment horizontal="left" vertical="center"/>
    </xf>
    <xf numFmtId="0" fontId="1" fillId="0" borderId="38" xfId="2" applyBorder="1" applyAlignment="1">
      <alignment vertical="center"/>
    </xf>
    <xf numFmtId="0" fontId="1" fillId="0" borderId="21" xfId="2" applyBorder="1" applyAlignment="1">
      <alignment horizontal="left" vertical="top" wrapText="1"/>
    </xf>
    <xf numFmtId="0" fontId="1" fillId="0" borderId="38" xfId="2" applyBorder="1"/>
    <xf numFmtId="0" fontId="1" fillId="0" borderId="38" xfId="2" applyBorder="1" applyAlignment="1">
      <alignment horizontal="left" vertical="top" wrapText="1"/>
    </xf>
    <xf numFmtId="0" fontId="27" fillId="0" borderId="0" xfId="2" applyFont="1"/>
    <xf numFmtId="0" fontId="9" fillId="0" borderId="0" xfId="2" applyFont="1" applyAlignment="1">
      <alignment horizontal="centerContinuous"/>
    </xf>
    <xf numFmtId="0" fontId="9" fillId="0" borderId="0" xfId="2" applyFont="1" applyAlignment="1" applyProtection="1">
      <alignment vertical="center"/>
      <protection locked="0"/>
    </xf>
    <xf numFmtId="0" fontId="11" fillId="0" borderId="0" xfId="2" applyFont="1" applyAlignment="1" applyProtection="1">
      <alignment vertical="center"/>
      <protection locked="0"/>
    </xf>
    <xf numFmtId="0" fontId="12" fillId="4" borderId="12" xfId="3" applyFont="1" applyFill="1" applyBorder="1" applyAlignment="1" applyProtection="1">
      <alignment horizontal="left"/>
      <protection locked="0"/>
    </xf>
    <xf numFmtId="0" fontId="12" fillId="4" borderId="12" xfId="3" applyFont="1" applyFill="1" applyBorder="1" applyAlignment="1" applyProtection="1">
      <alignment horizontal="left" vertical="center"/>
      <protection locked="0"/>
    </xf>
    <xf numFmtId="0" fontId="8" fillId="0" borderId="39" xfId="2" applyFont="1" applyBorder="1" applyAlignment="1">
      <alignment vertical="center"/>
    </xf>
    <xf numFmtId="0" fontId="8" fillId="0" borderId="39" xfId="2" applyFont="1" applyBorder="1" applyAlignment="1">
      <alignment vertical="center" wrapText="1"/>
    </xf>
    <xf numFmtId="0" fontId="28" fillId="0" borderId="0" xfId="2" applyFont="1" applyProtection="1">
      <protection locked="0"/>
    </xf>
    <xf numFmtId="185" fontId="1" fillId="0" borderId="0" xfId="2" applyNumberFormat="1" applyAlignment="1">
      <alignment vertical="top" wrapText="1"/>
    </xf>
    <xf numFmtId="182" fontId="1" fillId="0" borderId="0" xfId="2" applyNumberFormat="1" applyAlignment="1" applyProtection="1">
      <alignment horizontal="center" vertical="center"/>
      <protection locked="0"/>
    </xf>
    <xf numFmtId="0" fontId="1" fillId="0" borderId="29" xfId="2" applyBorder="1"/>
    <xf numFmtId="0" fontId="13" fillId="0" borderId="0" xfId="2" applyFont="1" applyAlignment="1">
      <alignment vertical="center"/>
    </xf>
    <xf numFmtId="0" fontId="8" fillId="0" borderId="22" xfId="2" applyFont="1" applyBorder="1"/>
    <xf numFmtId="0" fontId="8" fillId="0" borderId="21" xfId="2" applyFont="1" applyBorder="1"/>
    <xf numFmtId="0" fontId="1" fillId="0" borderId="21" xfId="2" applyBorder="1" applyAlignment="1">
      <alignment horizontal="center"/>
    </xf>
    <xf numFmtId="0" fontId="1" fillId="0" borderId="21" xfId="2" applyBorder="1" applyAlignment="1">
      <alignment horizontal="left"/>
    </xf>
    <xf numFmtId="185" fontId="1" fillId="0" borderId="22" xfId="2" applyNumberFormat="1" applyBorder="1"/>
    <xf numFmtId="0" fontId="1" fillId="0" borderId="0" xfId="2" applyAlignment="1">
      <alignment horizontal="centerContinuous" vertical="center"/>
    </xf>
    <xf numFmtId="0" fontId="17" fillId="0" borderId="30" xfId="2" applyFont="1" applyBorder="1" applyAlignment="1">
      <alignment vertical="center"/>
    </xf>
    <xf numFmtId="0" fontId="17" fillId="0" borderId="23" xfId="2" applyFont="1" applyBorder="1" applyAlignment="1">
      <alignment vertical="center"/>
    </xf>
    <xf numFmtId="0" fontId="1" fillId="0" borderId="0" xfId="2" applyAlignment="1">
      <alignment vertical="top"/>
    </xf>
    <xf numFmtId="0" fontId="1" fillId="0" borderId="0" xfId="2" applyAlignment="1" applyProtection="1">
      <alignment vertical="top"/>
      <protection locked="0"/>
    </xf>
    <xf numFmtId="0" fontId="17" fillId="0" borderId="0" xfId="2" applyFont="1" applyAlignment="1">
      <alignment horizontal="center" vertical="center" wrapText="1"/>
    </xf>
    <xf numFmtId="185" fontId="8" fillId="0" borderId="22" xfId="2" applyNumberFormat="1" applyFont="1" applyBorder="1"/>
    <xf numFmtId="0" fontId="28" fillId="0" borderId="0" xfId="2" applyFont="1"/>
    <xf numFmtId="58" fontId="8" fillId="0" borderId="0" xfId="2" applyNumberFormat="1" applyFont="1" applyAlignment="1">
      <alignment horizontal="center" vertical="center"/>
    </xf>
    <xf numFmtId="0" fontId="27" fillId="0" borderId="0" xfId="2" applyFont="1" applyAlignment="1">
      <alignment horizontal="left"/>
    </xf>
    <xf numFmtId="0" fontId="22" fillId="0" borderId="0" xfId="2" applyFont="1" applyAlignment="1">
      <alignment horizontal="centerContinuous"/>
    </xf>
    <xf numFmtId="0" fontId="30" fillId="0" borderId="0" xfId="2" applyFont="1"/>
    <xf numFmtId="0" fontId="1" fillId="0" borderId="0" xfId="2" applyAlignment="1">
      <alignment horizontal="right"/>
    </xf>
    <xf numFmtId="0" fontId="22" fillId="0" borderId="0" xfId="2" applyFont="1" applyAlignment="1">
      <alignment horizontal="center"/>
    </xf>
    <xf numFmtId="0" fontId="22" fillId="0" borderId="0" xfId="2" applyFont="1" applyAlignment="1">
      <alignment vertical="center"/>
    </xf>
    <xf numFmtId="0" fontId="1" fillId="0" borderId="40" xfId="2" applyBorder="1"/>
    <xf numFmtId="0" fontId="1" fillId="0" borderId="41" xfId="2" applyBorder="1"/>
    <xf numFmtId="0" fontId="1" fillId="0" borderId="42" xfId="2" applyBorder="1"/>
    <xf numFmtId="0" fontId="1" fillId="0" borderId="43" xfId="2" applyBorder="1"/>
    <xf numFmtId="0" fontId="1" fillId="0" borderId="44" xfId="2" applyBorder="1"/>
    <xf numFmtId="0" fontId="1" fillId="0" borderId="45" xfId="2" applyBorder="1"/>
    <xf numFmtId="0" fontId="1" fillId="0" borderId="46" xfId="2" applyBorder="1"/>
    <xf numFmtId="0" fontId="1" fillId="0" borderId="47" xfId="2" applyBorder="1"/>
    <xf numFmtId="0" fontId="1" fillId="0" borderId="48" xfId="2" applyBorder="1"/>
    <xf numFmtId="0" fontId="1" fillId="0" borderId="49" xfId="2" applyBorder="1"/>
    <xf numFmtId="0" fontId="1" fillId="0" borderId="50" xfId="2" applyBorder="1"/>
    <xf numFmtId="0" fontId="1" fillId="0" borderId="21" xfId="2" applyBorder="1" applyAlignment="1">
      <alignment horizontal="right"/>
    </xf>
    <xf numFmtId="0" fontId="1" fillId="0" borderId="21" xfId="2" applyBorder="1" applyAlignment="1">
      <alignment horizontal="center" vertical="center"/>
    </xf>
    <xf numFmtId="49" fontId="8" fillId="0" borderId="0" xfId="2" applyNumberFormat="1" applyFont="1" applyAlignment="1">
      <alignment horizontal="right" vertical="center"/>
    </xf>
    <xf numFmtId="0" fontId="8" fillId="8" borderId="0" xfId="2" applyFont="1" applyFill="1" applyAlignment="1">
      <alignment horizontal="left" vertical="center"/>
    </xf>
    <xf numFmtId="0" fontId="8" fillId="0" borderId="22" xfId="2" applyFont="1" applyBorder="1" applyAlignment="1">
      <alignment vertical="center" wrapText="1"/>
    </xf>
    <xf numFmtId="0" fontId="1" fillId="0" borderId="22" xfId="2" applyBorder="1" applyAlignment="1">
      <alignment horizontal="right" vertical="center"/>
    </xf>
    <xf numFmtId="0" fontId="1" fillId="0" borderId="0" xfId="2" applyAlignment="1">
      <alignment shrinkToFit="1"/>
    </xf>
    <xf numFmtId="49" fontId="31" fillId="0" borderId="0" xfId="2" applyNumberFormat="1" applyFont="1"/>
    <xf numFmtId="0" fontId="31" fillId="0" borderId="0" xfId="2" applyFont="1" applyAlignment="1">
      <alignment vertical="center"/>
    </xf>
    <xf numFmtId="182" fontId="1" fillId="0" borderId="0" xfId="2" applyNumberFormat="1" applyAlignment="1">
      <alignment vertical="center"/>
    </xf>
    <xf numFmtId="0" fontId="31" fillId="0" borderId="0" xfId="2" applyFont="1"/>
    <xf numFmtId="0" fontId="8" fillId="0" borderId="0" xfId="2" applyFont="1" applyAlignment="1">
      <alignment vertical="top"/>
    </xf>
    <xf numFmtId="49" fontId="1" fillId="0" borderId="22" xfId="2" applyNumberFormat="1" applyBorder="1"/>
    <xf numFmtId="49" fontId="1" fillId="0" borderId="22" xfId="2" applyNumberFormat="1" applyBorder="1" applyAlignment="1">
      <alignment vertical="center"/>
    </xf>
    <xf numFmtId="49" fontId="8" fillId="0" borderId="22" xfId="2" applyNumberFormat="1" applyFont="1" applyBorder="1" applyAlignment="1">
      <alignment horizontal="right" vertical="center"/>
    </xf>
    <xf numFmtId="49" fontId="1" fillId="0" borderId="23" xfId="2" applyNumberFormat="1" applyBorder="1"/>
    <xf numFmtId="49" fontId="8" fillId="0" borderId="23" xfId="2" applyNumberFormat="1" applyFont="1" applyBorder="1"/>
    <xf numFmtId="49" fontId="8" fillId="0" borderId="23" xfId="2" applyNumberFormat="1" applyFont="1" applyBorder="1" applyAlignment="1">
      <alignment vertical="center"/>
    </xf>
    <xf numFmtId="49" fontId="1" fillId="0" borderId="23" xfId="2" applyNumberFormat="1" applyBorder="1" applyAlignment="1">
      <alignment vertical="center"/>
    </xf>
    <xf numFmtId="49" fontId="8" fillId="0" borderId="23" xfId="2" applyNumberFormat="1" applyFont="1" applyBorder="1" applyAlignment="1">
      <alignment horizontal="right" vertical="center"/>
    </xf>
    <xf numFmtId="49" fontId="1" fillId="0" borderId="0" xfId="2" applyNumberFormat="1" applyAlignment="1">
      <alignment horizontal="right" vertical="center"/>
    </xf>
    <xf numFmtId="49" fontId="8" fillId="0" borderId="0" xfId="2" applyNumberFormat="1" applyFont="1" applyAlignment="1">
      <alignment horizontal="left" vertical="center"/>
    </xf>
    <xf numFmtId="49" fontId="9" fillId="0" borderId="0" xfId="2" applyNumberFormat="1" applyFont="1" applyAlignment="1">
      <alignment horizontal="centerContinuous"/>
    </xf>
    <xf numFmtId="49" fontId="17" fillId="0" borderId="0" xfId="2" applyNumberFormat="1" applyFont="1"/>
    <xf numFmtId="49" fontId="1" fillId="0" borderId="21" xfId="2" applyNumberFormat="1" applyBorder="1"/>
    <xf numFmtId="0" fontId="5" fillId="0" borderId="0" xfId="2" applyFont="1"/>
    <xf numFmtId="49" fontId="8" fillId="0" borderId="21" xfId="2" applyNumberFormat="1" applyFont="1" applyBorder="1" applyAlignment="1">
      <alignment horizontal="left" vertical="center"/>
    </xf>
    <xf numFmtId="0" fontId="1" fillId="0" borderId="0" xfId="2" applyAlignment="1">
      <alignment vertical="center" shrinkToFit="1"/>
    </xf>
    <xf numFmtId="58" fontId="1" fillId="0" borderId="0" xfId="2" applyNumberFormat="1" applyAlignment="1">
      <alignment horizontal="right" vertical="center"/>
    </xf>
    <xf numFmtId="0" fontId="1" fillId="4" borderId="51" xfId="2" applyFill="1" applyBorder="1" applyProtection="1">
      <protection locked="0"/>
    </xf>
    <xf numFmtId="49" fontId="21" fillId="0" borderId="0" xfId="2" applyNumberFormat="1" applyFont="1"/>
    <xf numFmtId="49" fontId="32" fillId="0" borderId="0" xfId="2" applyNumberFormat="1" applyFont="1" applyAlignment="1">
      <alignment horizontal="center"/>
    </xf>
    <xf numFmtId="49" fontId="8" fillId="0" borderId="24" xfId="2" applyNumberFormat="1" applyFont="1" applyBorder="1" applyAlignment="1">
      <alignment vertical="center"/>
    </xf>
    <xf numFmtId="49" fontId="8" fillId="0" borderId="25" xfId="2" applyNumberFormat="1" applyFont="1" applyBorder="1" applyAlignment="1">
      <alignment vertical="center"/>
    </xf>
    <xf numFmtId="49" fontId="8" fillId="0" borderId="27" xfId="2" applyNumberFormat="1" applyFont="1" applyBorder="1" applyAlignment="1">
      <alignment vertical="center"/>
    </xf>
    <xf numFmtId="0" fontId="1" fillId="0" borderId="28" xfId="2" applyBorder="1" applyAlignment="1">
      <alignment horizontal="center" vertical="center"/>
    </xf>
    <xf numFmtId="0" fontId="8" fillId="0" borderId="27" xfId="2" applyFont="1" applyBorder="1" applyAlignment="1">
      <alignment vertical="center"/>
    </xf>
    <xf numFmtId="0" fontId="1" fillId="0" borderId="30" xfId="2" applyBorder="1" applyAlignment="1">
      <alignment horizontal="center" vertical="center"/>
    </xf>
    <xf numFmtId="49" fontId="8" fillId="0" borderId="23" xfId="2" applyNumberFormat="1" applyFont="1" applyBorder="1" applyAlignment="1">
      <alignment horizontal="center" vertical="center"/>
    </xf>
    <xf numFmtId="0" fontId="1" fillId="0" borderId="31" xfId="2" applyBorder="1"/>
    <xf numFmtId="0" fontId="8" fillId="0" borderId="0" xfId="11" applyFont="1" applyAlignment="1"/>
    <xf numFmtId="0" fontId="8" fillId="0" borderId="0" xfId="10" applyFont="1">
      <alignment vertical="center"/>
    </xf>
    <xf numFmtId="0" fontId="8" fillId="0" borderId="0" xfId="10" applyFont="1" applyAlignment="1">
      <alignment horizontal="center" vertical="center"/>
    </xf>
    <xf numFmtId="0" fontId="8" fillId="0" borderId="52" xfId="10" applyFont="1" applyBorder="1">
      <alignment vertical="center"/>
    </xf>
    <xf numFmtId="0" fontId="8" fillId="0" borderId="53" xfId="10" applyFont="1" applyBorder="1">
      <alignment vertical="center"/>
    </xf>
    <xf numFmtId="0" fontId="8" fillId="0" borderId="53" xfId="10" applyFont="1" applyBorder="1" applyAlignment="1" applyProtection="1">
      <alignment horizontal="center" vertical="center"/>
      <protection locked="0"/>
    </xf>
    <xf numFmtId="0" fontId="8" fillId="0" borderId="53" xfId="10" quotePrefix="1" applyFont="1" applyBorder="1">
      <alignment vertical="center"/>
    </xf>
    <xf numFmtId="0" fontId="8" fillId="0" borderId="53" xfId="10" applyFont="1" applyBorder="1" applyProtection="1">
      <alignment vertical="center"/>
      <protection locked="0"/>
    </xf>
    <xf numFmtId="0" fontId="8" fillId="9" borderId="53" xfId="10" applyFont="1" applyFill="1" applyBorder="1" applyProtection="1">
      <alignment vertical="center"/>
      <protection locked="0"/>
    </xf>
    <xf numFmtId="0" fontId="8" fillId="9" borderId="53" xfId="10" applyFont="1" applyFill="1" applyBorder="1">
      <alignment vertical="center"/>
    </xf>
    <xf numFmtId="0" fontId="8" fillId="9" borderId="0" xfId="10" applyFont="1" applyFill="1" applyAlignment="1">
      <alignment horizontal="center" vertical="center"/>
    </xf>
    <xf numFmtId="0" fontId="8" fillId="9" borderId="53" xfId="10" applyFont="1" applyFill="1" applyBorder="1" applyAlignment="1" applyProtection="1">
      <alignment horizontal="center" vertical="center"/>
      <protection locked="0"/>
    </xf>
    <xf numFmtId="0" fontId="8" fillId="9" borderId="53" xfId="10" quotePrefix="1" applyFont="1" applyFill="1" applyBorder="1">
      <alignment vertical="center"/>
    </xf>
    <xf numFmtId="0" fontId="8" fillId="9" borderId="54" xfId="10" applyFont="1" applyFill="1" applyBorder="1">
      <alignment vertical="center"/>
    </xf>
    <xf numFmtId="0" fontId="8" fillId="0" borderId="53" xfId="10" applyFont="1" applyBorder="1" applyAlignment="1">
      <alignment vertical="center" wrapText="1"/>
    </xf>
    <xf numFmtId="0" fontId="8" fillId="0" borderId="55" xfId="10" applyFont="1" applyBorder="1">
      <alignment vertical="center"/>
    </xf>
    <xf numFmtId="0" fontId="8" fillId="0" borderId="0" xfId="9" applyFont="1">
      <alignment vertical="center"/>
    </xf>
    <xf numFmtId="0" fontId="8" fillId="9" borderId="56" xfId="9" applyFont="1" applyFill="1" applyBorder="1" applyProtection="1">
      <alignment vertical="center"/>
      <protection locked="0"/>
    </xf>
    <xf numFmtId="0" fontId="8" fillId="9" borderId="53" xfId="9" applyFont="1" applyFill="1" applyBorder="1" applyProtection="1">
      <alignment vertical="center"/>
      <protection locked="0"/>
    </xf>
    <xf numFmtId="0" fontId="8" fillId="9" borderId="53" xfId="9" applyFont="1" applyFill="1" applyBorder="1">
      <alignment vertical="center"/>
    </xf>
    <xf numFmtId="0" fontId="8" fillId="9" borderId="57" xfId="9" applyFont="1" applyFill="1" applyBorder="1">
      <alignment vertical="center"/>
    </xf>
    <xf numFmtId="0" fontId="8" fillId="9" borderId="53" xfId="9" quotePrefix="1" applyFont="1" applyFill="1" applyBorder="1" applyProtection="1">
      <alignment vertical="center"/>
      <protection locked="0"/>
    </xf>
    <xf numFmtId="0" fontId="8" fillId="0" borderId="58" xfId="9" applyFont="1" applyBorder="1">
      <alignment vertical="center"/>
    </xf>
    <xf numFmtId="0" fontId="8" fillId="0" borderId="55" xfId="9" applyFont="1" applyBorder="1">
      <alignment vertical="center"/>
    </xf>
    <xf numFmtId="0" fontId="8" fillId="0" borderId="59" xfId="9" applyFont="1" applyBorder="1">
      <alignment vertical="center"/>
    </xf>
    <xf numFmtId="0" fontId="36" fillId="0" borderId="0" xfId="2" applyFont="1"/>
    <xf numFmtId="0" fontId="41" fillId="0" borderId="0" xfId="3" applyFont="1" applyAlignment="1" applyProtection="1">
      <alignment vertical="center"/>
    </xf>
    <xf numFmtId="0" fontId="40" fillId="0" borderId="0" xfId="11" applyFont="1">
      <alignment vertical="center"/>
    </xf>
    <xf numFmtId="0" fontId="34" fillId="0" borderId="0" xfId="1" applyFont="1">
      <alignment vertical="center"/>
    </xf>
    <xf numFmtId="0" fontId="36" fillId="0" borderId="0" xfId="1" applyFont="1">
      <alignment vertical="center"/>
    </xf>
    <xf numFmtId="0" fontId="43" fillId="0" borderId="0" xfId="3" applyFont="1" applyFill="1" applyAlignment="1" applyProtection="1">
      <alignment horizontal="center" vertical="center"/>
    </xf>
    <xf numFmtId="0" fontId="38" fillId="0" borderId="0" xfId="1" applyFont="1">
      <alignment vertical="center"/>
    </xf>
    <xf numFmtId="0" fontId="44" fillId="3" borderId="11" xfId="1" applyFont="1" applyFill="1" applyBorder="1">
      <alignment vertical="center"/>
    </xf>
    <xf numFmtId="0" fontId="45" fillId="3" borderId="10" xfId="1" applyFont="1" applyFill="1" applyBorder="1">
      <alignment vertical="center"/>
    </xf>
    <xf numFmtId="0" fontId="36" fillId="3" borderId="10" xfId="1" applyFont="1" applyFill="1" applyBorder="1">
      <alignment vertical="center"/>
    </xf>
    <xf numFmtId="0" fontId="38" fillId="3" borderId="10" xfId="1" applyFont="1" applyFill="1" applyBorder="1">
      <alignment vertical="center"/>
    </xf>
    <xf numFmtId="0" fontId="38" fillId="3" borderId="9" xfId="1" applyFont="1" applyFill="1" applyBorder="1">
      <alignment vertical="center"/>
    </xf>
    <xf numFmtId="0" fontId="36" fillId="2" borderId="11" xfId="1" applyFont="1" applyFill="1" applyBorder="1">
      <alignment vertical="center"/>
    </xf>
    <xf numFmtId="0" fontId="39" fillId="2" borderId="10" xfId="1" applyFont="1" applyFill="1" applyBorder="1">
      <alignment vertical="center"/>
    </xf>
    <xf numFmtId="0" fontId="36" fillId="2" borderId="10" xfId="1" applyFont="1" applyFill="1" applyBorder="1">
      <alignment vertical="center"/>
    </xf>
    <xf numFmtId="0" fontId="38" fillId="2" borderId="10" xfId="1" applyFont="1" applyFill="1" applyBorder="1">
      <alignment vertical="center"/>
    </xf>
    <xf numFmtId="0" fontId="38" fillId="2" borderId="9" xfId="1" applyFont="1" applyFill="1" applyBorder="1">
      <alignment vertical="center"/>
    </xf>
    <xf numFmtId="0" fontId="36" fillId="2" borderId="3" xfId="1" applyFont="1" applyFill="1" applyBorder="1">
      <alignment vertical="center"/>
    </xf>
    <xf numFmtId="0" fontId="39" fillId="2" borderId="2" xfId="1" applyFont="1" applyFill="1" applyBorder="1">
      <alignment vertical="center"/>
    </xf>
    <xf numFmtId="0" fontId="36" fillId="2" borderId="2" xfId="1" applyFont="1" applyFill="1" applyBorder="1">
      <alignment vertical="center"/>
    </xf>
    <xf numFmtId="0" fontId="38" fillId="2" borderId="2" xfId="1" applyFont="1" applyFill="1" applyBorder="1">
      <alignment vertical="center"/>
    </xf>
    <xf numFmtId="0" fontId="36" fillId="0" borderId="5" xfId="1" applyFont="1" applyBorder="1">
      <alignment vertical="center"/>
    </xf>
    <xf numFmtId="0" fontId="39" fillId="0" borderId="0" xfId="1" applyFont="1">
      <alignment vertical="center"/>
    </xf>
    <xf numFmtId="0" fontId="38" fillId="0" borderId="4" xfId="1" applyFont="1" applyBorder="1">
      <alignment vertical="center"/>
    </xf>
    <xf numFmtId="0" fontId="35" fillId="0" borderId="0" xfId="1" applyFont="1">
      <alignment vertical="center"/>
    </xf>
    <xf numFmtId="0" fontId="36" fillId="0" borderId="3" xfId="1" applyFont="1" applyBorder="1">
      <alignment vertical="center"/>
    </xf>
    <xf numFmtId="0" fontId="35" fillId="0" borderId="2" xfId="1" applyFont="1" applyBorder="1">
      <alignment vertical="center"/>
    </xf>
    <xf numFmtId="0" fontId="41" fillId="0" borderId="2" xfId="3" applyFont="1" applyBorder="1" applyAlignment="1" applyProtection="1">
      <alignment vertical="center"/>
    </xf>
    <xf numFmtId="0" fontId="36" fillId="0" borderId="2" xfId="1" applyFont="1" applyBorder="1">
      <alignment vertical="center"/>
    </xf>
    <xf numFmtId="0" fontId="38" fillId="0" borderId="2" xfId="1" applyFont="1" applyBorder="1">
      <alignment vertical="center"/>
    </xf>
    <xf numFmtId="0" fontId="38" fillId="0" borderId="1" xfId="1" applyFont="1" applyBorder="1">
      <alignment vertical="center"/>
    </xf>
    <xf numFmtId="0" fontId="35" fillId="3" borderId="10" xfId="1" applyFont="1" applyFill="1" applyBorder="1">
      <alignment vertical="center"/>
    </xf>
    <xf numFmtId="0" fontId="36" fillId="2" borderId="9" xfId="1" applyFont="1" applyFill="1" applyBorder="1">
      <alignment vertical="center"/>
    </xf>
    <xf numFmtId="0" fontId="36" fillId="2" borderId="5" xfId="1" applyFont="1" applyFill="1" applyBorder="1">
      <alignment vertical="center"/>
    </xf>
    <xf numFmtId="0" fontId="39" fillId="2" borderId="0" xfId="1" applyFont="1" applyFill="1">
      <alignment vertical="center"/>
    </xf>
    <xf numFmtId="0" fontId="36" fillId="2" borderId="0" xfId="1" applyFont="1" applyFill="1">
      <alignment vertical="center"/>
    </xf>
    <xf numFmtId="0" fontId="38" fillId="2" borderId="0" xfId="1" applyFont="1" applyFill="1">
      <alignment vertical="center"/>
    </xf>
    <xf numFmtId="0" fontId="36" fillId="2" borderId="4" xfId="1" applyFont="1" applyFill="1" applyBorder="1">
      <alignment vertical="center"/>
    </xf>
    <xf numFmtId="0" fontId="36" fillId="2" borderId="1" xfId="1" applyFont="1" applyFill="1" applyBorder="1">
      <alignment vertical="center"/>
    </xf>
    <xf numFmtId="0" fontId="36" fillId="0" borderId="11" xfId="1" applyFont="1" applyBorder="1">
      <alignment vertical="center"/>
    </xf>
    <xf numFmtId="0" fontId="39" fillId="0" borderId="10" xfId="1" applyFont="1" applyBorder="1">
      <alignment vertical="center"/>
    </xf>
    <xf numFmtId="0" fontId="36" fillId="0" borderId="10" xfId="1" applyFont="1" applyBorder="1">
      <alignment vertical="center"/>
    </xf>
    <xf numFmtId="0" fontId="36" fillId="0" borderId="9" xfId="1" applyFont="1" applyBorder="1">
      <alignment vertical="center"/>
    </xf>
    <xf numFmtId="0" fontId="38" fillId="0" borderId="11" xfId="1" applyFont="1" applyBorder="1">
      <alignment vertical="center"/>
    </xf>
    <xf numFmtId="0" fontId="36" fillId="0" borderId="4" xfId="1" applyFont="1" applyBorder="1">
      <alignment vertical="center"/>
    </xf>
    <xf numFmtId="0" fontId="36" fillId="0" borderId="0" xfId="1" quotePrefix="1" applyFont="1" applyAlignment="1">
      <alignment horizontal="center" vertical="center"/>
    </xf>
    <xf numFmtId="0" fontId="40" fillId="0" borderId="0" xfId="1" applyFont="1">
      <alignment vertical="center"/>
    </xf>
    <xf numFmtId="0" fontId="41" fillId="0" borderId="0" xfId="3" applyFont="1" applyBorder="1" applyAlignment="1" applyProtection="1">
      <alignment vertical="center"/>
    </xf>
    <xf numFmtId="0" fontId="41" fillId="0" borderId="0" xfId="3" applyFont="1" applyAlignment="1" applyProtection="1"/>
    <xf numFmtId="0" fontId="41" fillId="0" borderId="0" xfId="3" quotePrefix="1" applyFont="1" applyAlignment="1" applyProtection="1"/>
    <xf numFmtId="0" fontId="36" fillId="0" borderId="0" xfId="2" applyFont="1" applyAlignment="1">
      <alignment vertical="center"/>
    </xf>
    <xf numFmtId="0" fontId="41" fillId="0" borderId="4" xfId="3" applyFont="1" applyBorder="1" applyAlignment="1" applyProtection="1"/>
    <xf numFmtId="0" fontId="38" fillId="0" borderId="5" xfId="1" applyFont="1" applyBorder="1">
      <alignment vertical="center"/>
    </xf>
    <xf numFmtId="0" fontId="42" fillId="0" borderId="0" xfId="3" applyFont="1" applyBorder="1" applyAlignment="1" applyProtection="1">
      <alignment vertical="center"/>
    </xf>
    <xf numFmtId="0" fontId="46" fillId="0" borderId="0" xfId="3" applyFont="1" applyBorder="1" applyAlignment="1" applyProtection="1">
      <alignment vertical="center"/>
    </xf>
    <xf numFmtId="0" fontId="40" fillId="0" borderId="4" xfId="11" applyFont="1" applyBorder="1">
      <alignment vertical="center"/>
    </xf>
    <xf numFmtId="0" fontId="42" fillId="0" borderId="0" xfId="1" applyFont="1">
      <alignment vertical="center"/>
    </xf>
    <xf numFmtId="0" fontId="40" fillId="0" borderId="0" xfId="2" applyFont="1" applyAlignment="1">
      <alignment vertical="center"/>
    </xf>
    <xf numFmtId="0" fontId="36" fillId="0" borderId="4" xfId="2" applyFont="1" applyBorder="1" applyAlignment="1">
      <alignment vertical="center"/>
    </xf>
    <xf numFmtId="0" fontId="36" fillId="0" borderId="1" xfId="1" applyFont="1" applyBorder="1">
      <alignment vertical="center"/>
    </xf>
    <xf numFmtId="0" fontId="36" fillId="3" borderId="9" xfId="1" applyFont="1" applyFill="1" applyBorder="1">
      <alignment vertical="center"/>
    </xf>
    <xf numFmtId="0" fontId="36" fillId="2" borderId="8" xfId="1" applyFont="1" applyFill="1" applyBorder="1">
      <alignment vertical="center"/>
    </xf>
    <xf numFmtId="0" fontId="39" fillId="2" borderId="7" xfId="1" applyFont="1" applyFill="1" applyBorder="1">
      <alignment vertical="center"/>
    </xf>
    <xf numFmtId="0" fontId="36" fillId="2" borderId="7" xfId="1" applyFont="1" applyFill="1" applyBorder="1">
      <alignment vertical="center"/>
    </xf>
    <xf numFmtId="0" fontId="38" fillId="2" borderId="7" xfId="1" applyFont="1" applyFill="1" applyBorder="1">
      <alignment vertical="center"/>
    </xf>
    <xf numFmtId="0" fontId="36" fillId="2" borderId="6" xfId="1" applyFont="1" applyFill="1" applyBorder="1">
      <alignment vertical="center"/>
    </xf>
    <xf numFmtId="0" fontId="40" fillId="0" borderId="2" xfId="1" applyFont="1" applyBorder="1">
      <alignment vertical="center"/>
    </xf>
    <xf numFmtId="0" fontId="48" fillId="0" borderId="0" xfId="1" applyFont="1">
      <alignment vertical="center"/>
    </xf>
    <xf numFmtId="0" fontId="50" fillId="0" borderId="0" xfId="1" applyFont="1">
      <alignment vertical="center"/>
    </xf>
    <xf numFmtId="0" fontId="35" fillId="0" borderId="0" xfId="2" applyFont="1"/>
    <xf numFmtId="0" fontId="50" fillId="0" borderId="0" xfId="1" applyFont="1" applyAlignment="1">
      <alignment horizontal="center" vertical="center"/>
    </xf>
    <xf numFmtId="0" fontId="40" fillId="4" borderId="12" xfId="2" applyFont="1" applyFill="1" applyBorder="1" applyAlignment="1" applyProtection="1">
      <alignment vertical="center"/>
      <protection locked="0"/>
    </xf>
    <xf numFmtId="0" fontId="47" fillId="0" borderId="0" xfId="1" applyFont="1" applyAlignment="1">
      <alignment horizontal="center" vertical="center"/>
    </xf>
    <xf numFmtId="0" fontId="52" fillId="0" borderId="0" xfId="2" applyFont="1" applyAlignment="1">
      <alignment vertical="center"/>
    </xf>
    <xf numFmtId="0" fontId="41" fillId="4" borderId="12" xfId="3" applyFont="1" applyFill="1" applyBorder="1" applyAlignment="1" applyProtection="1">
      <alignment vertical="center"/>
      <protection locked="0"/>
    </xf>
    <xf numFmtId="0" fontId="40" fillId="4" borderId="51" xfId="2" applyFont="1" applyFill="1" applyBorder="1" applyAlignment="1" applyProtection="1">
      <alignment vertical="center"/>
      <protection locked="0"/>
    </xf>
    <xf numFmtId="0" fontId="55" fillId="0" borderId="0" xfId="2" applyFont="1" applyAlignment="1">
      <alignment vertical="center"/>
    </xf>
    <xf numFmtId="0" fontId="49" fillId="0" borderId="0" xfId="3" applyFont="1" applyAlignment="1" applyProtection="1">
      <alignment horizontal="center" vertical="center"/>
    </xf>
    <xf numFmtId="49" fontId="40" fillId="0" borderId="0" xfId="1" quotePrefix="1" applyNumberFormat="1" applyFont="1" applyAlignment="1">
      <alignment horizontal="right" vertical="center"/>
    </xf>
    <xf numFmtId="0" fontId="36" fillId="0" borderId="0" xfId="1" applyFont="1" applyAlignment="1">
      <alignment horizontal="right" vertical="center"/>
    </xf>
    <xf numFmtId="0" fontId="40" fillId="0" borderId="0" xfId="6" applyFont="1">
      <alignment vertical="center"/>
    </xf>
    <xf numFmtId="0" fontId="40" fillId="0" borderId="57" xfId="11" applyFont="1" applyBorder="1" applyAlignment="1">
      <alignment horizontal="center" vertical="center"/>
    </xf>
    <xf numFmtId="0" fontId="40" fillId="0" borderId="53" xfId="11" applyFont="1" applyBorder="1">
      <alignment vertical="center"/>
    </xf>
    <xf numFmtId="0" fontId="40" fillId="0" borderId="53" xfId="6" applyFont="1" applyBorder="1">
      <alignment vertical="center"/>
    </xf>
    <xf numFmtId="0" fontId="40" fillId="6" borderId="53" xfId="11" applyFont="1" applyFill="1" applyBorder="1">
      <alignment vertical="center"/>
    </xf>
    <xf numFmtId="0" fontId="40" fillId="6" borderId="53" xfId="6" applyFont="1" applyFill="1" applyBorder="1">
      <alignment vertical="center"/>
    </xf>
    <xf numFmtId="0" fontId="56" fillId="6" borderId="53" xfId="11" applyFont="1" applyFill="1" applyBorder="1">
      <alignment vertical="center"/>
    </xf>
    <xf numFmtId="0" fontId="55" fillId="6" borderId="53" xfId="6" applyFont="1" applyFill="1" applyBorder="1">
      <alignment vertical="center"/>
    </xf>
    <xf numFmtId="0" fontId="40" fillId="0" borderId="53" xfId="6" applyFont="1" applyBorder="1" applyProtection="1">
      <alignment vertical="center"/>
      <protection locked="0"/>
    </xf>
    <xf numFmtId="0" fontId="56" fillId="0" borderId="53" xfId="11" applyFont="1" applyBorder="1">
      <alignment vertical="center"/>
    </xf>
    <xf numFmtId="0" fontId="40" fillId="6" borderId="53" xfId="6" applyFont="1" applyFill="1" applyBorder="1" applyAlignment="1">
      <alignment vertical="center" wrapText="1"/>
    </xf>
    <xf numFmtId="0" fontId="57" fillId="0" borderId="53" xfId="11" applyFont="1" applyBorder="1">
      <alignment vertical="center"/>
    </xf>
    <xf numFmtId="180" fontId="40" fillId="0" borderId="53" xfId="6" applyNumberFormat="1" applyFont="1" applyBorder="1">
      <alignment vertical="center"/>
    </xf>
    <xf numFmtId="177" fontId="40" fillId="0" borderId="53" xfId="6" applyNumberFormat="1" applyFont="1" applyBorder="1">
      <alignment vertical="center"/>
    </xf>
    <xf numFmtId="183" fontId="40" fillId="0" borderId="53" xfId="6" applyNumberFormat="1" applyFont="1" applyBorder="1">
      <alignment vertical="center"/>
    </xf>
    <xf numFmtId="183" fontId="40" fillId="0" borderId="53" xfId="6" applyNumberFormat="1" applyFont="1" applyBorder="1" applyProtection="1">
      <alignment vertical="center"/>
      <protection locked="0"/>
    </xf>
    <xf numFmtId="14" fontId="40" fillId="0" borderId="53" xfId="6" applyNumberFormat="1" applyFont="1" applyBorder="1">
      <alignment vertical="center"/>
    </xf>
    <xf numFmtId="0" fontId="40" fillId="0" borderId="61" xfId="11" applyFont="1" applyBorder="1">
      <alignment vertical="center"/>
    </xf>
    <xf numFmtId="0" fontId="40" fillId="0" borderId="61" xfId="6" applyFont="1" applyBorder="1">
      <alignment vertical="center"/>
    </xf>
    <xf numFmtId="0" fontId="40" fillId="0" borderId="54" xfId="6" applyFont="1" applyBorder="1">
      <alignment vertical="center"/>
    </xf>
    <xf numFmtId="0" fontId="40" fillId="11" borderId="53" xfId="11" applyFont="1" applyFill="1" applyBorder="1">
      <alignment vertical="center"/>
    </xf>
    <xf numFmtId="0" fontId="55" fillId="0" borderId="53" xfId="6" applyFont="1" applyBorder="1">
      <alignment vertical="center"/>
    </xf>
    <xf numFmtId="0" fontId="57" fillId="6" borderId="53" xfId="11" applyFont="1" applyFill="1" applyBorder="1">
      <alignment vertical="center"/>
    </xf>
    <xf numFmtId="0" fontId="57" fillId="10" borderId="53" xfId="11" applyFont="1" applyFill="1" applyBorder="1">
      <alignment vertical="center"/>
    </xf>
    <xf numFmtId="0" fontId="40" fillId="10" borderId="53" xfId="6" applyFont="1" applyFill="1" applyBorder="1">
      <alignment vertical="center"/>
    </xf>
    <xf numFmtId="177" fontId="40" fillId="0" borderId="54" xfId="6" applyNumberFormat="1" applyFont="1" applyBorder="1">
      <alignment vertical="center"/>
    </xf>
    <xf numFmtId="3" fontId="40" fillId="0" borderId="53" xfId="6" applyNumberFormat="1" applyFont="1" applyBorder="1">
      <alignment vertical="center"/>
    </xf>
    <xf numFmtId="0" fontId="40" fillId="0" borderId="60" xfId="6" applyFont="1" applyBorder="1">
      <alignment vertical="center"/>
    </xf>
    <xf numFmtId="0" fontId="40" fillId="0" borderId="63" xfId="11" applyFont="1" applyBorder="1">
      <alignment vertical="center"/>
    </xf>
    <xf numFmtId="0" fontId="40" fillId="0" borderId="63" xfId="6" applyFont="1" applyBorder="1">
      <alignment vertical="center"/>
    </xf>
    <xf numFmtId="0" fontId="40" fillId="0" borderId="54" xfId="11" applyFont="1" applyBorder="1">
      <alignment vertical="center"/>
    </xf>
    <xf numFmtId="183" fontId="40" fillId="0" borderId="54" xfId="6" applyNumberFormat="1" applyFont="1" applyBorder="1">
      <alignment vertical="center"/>
    </xf>
    <xf numFmtId="0" fontId="40" fillId="0" borderId="70" xfId="6" applyFont="1" applyBorder="1">
      <alignment vertical="center"/>
    </xf>
    <xf numFmtId="177" fontId="40" fillId="0" borderId="53" xfId="6" applyNumberFormat="1" applyFont="1" applyBorder="1" applyProtection="1">
      <alignment vertical="center"/>
      <protection locked="0"/>
    </xf>
    <xf numFmtId="0" fontId="40" fillId="0" borderId="67" xfId="6" applyFont="1" applyBorder="1">
      <alignment vertical="center"/>
    </xf>
    <xf numFmtId="0" fontId="40" fillId="0" borderId="62" xfId="11" applyFont="1" applyBorder="1">
      <alignment vertical="center"/>
    </xf>
    <xf numFmtId="0" fontId="40" fillId="0" borderId="62" xfId="6" applyFont="1" applyBorder="1">
      <alignment vertical="center"/>
    </xf>
    <xf numFmtId="183" fontId="40" fillId="0" borderId="63" xfId="6" applyNumberFormat="1" applyFont="1" applyBorder="1">
      <alignment vertical="center"/>
    </xf>
    <xf numFmtId="0" fontId="40" fillId="0" borderId="68" xfId="6" applyFont="1" applyBorder="1">
      <alignment vertical="center"/>
    </xf>
    <xf numFmtId="0" fontId="40" fillId="0" borderId="69" xfId="6" applyFont="1" applyBorder="1">
      <alignment vertical="center"/>
    </xf>
    <xf numFmtId="0" fontId="40" fillId="4" borderId="63" xfId="11" applyFont="1" applyFill="1" applyBorder="1">
      <alignment vertical="center"/>
    </xf>
    <xf numFmtId="0" fontId="40" fillId="4" borderId="53" xfId="11" applyFont="1" applyFill="1" applyBorder="1">
      <alignment vertical="center"/>
    </xf>
    <xf numFmtId="0" fontId="40" fillId="0" borderId="64" xfId="6" applyFont="1" applyBorder="1">
      <alignment vertical="center"/>
    </xf>
    <xf numFmtId="0" fontId="40" fillId="0" borderId="64" xfId="6" applyFont="1" applyBorder="1" applyProtection="1">
      <alignment vertical="center"/>
      <protection locked="0"/>
    </xf>
    <xf numFmtId="0" fontId="40" fillId="4" borderId="62" xfId="11" applyFont="1" applyFill="1" applyBorder="1">
      <alignment vertical="center"/>
    </xf>
    <xf numFmtId="0" fontId="40" fillId="4" borderId="61" xfId="11" applyFont="1" applyFill="1" applyBorder="1">
      <alignment vertical="center"/>
    </xf>
    <xf numFmtId="0" fontId="40" fillId="0" borderId="66" xfId="11" applyFont="1" applyBorder="1">
      <alignment vertical="center"/>
    </xf>
    <xf numFmtId="0" fontId="35" fillId="0" borderId="0" xfId="1" applyFont="1" applyAlignment="1">
      <alignment horizontal="centerContinuous" vertical="center"/>
    </xf>
    <xf numFmtId="0" fontId="58" fillId="4" borderId="12" xfId="2" applyFont="1" applyFill="1" applyBorder="1" applyAlignment="1" applyProtection="1">
      <alignment vertical="center"/>
      <protection locked="0"/>
    </xf>
    <xf numFmtId="0" fontId="59" fillId="4" borderId="12" xfId="2" applyFont="1" applyFill="1" applyBorder="1" applyAlignment="1" applyProtection="1">
      <alignment vertical="center"/>
      <protection locked="0"/>
    </xf>
    <xf numFmtId="0" fontId="60" fillId="4" borderId="12" xfId="2" applyFont="1" applyFill="1" applyBorder="1" applyAlignment="1" applyProtection="1">
      <alignment vertical="center"/>
      <protection locked="0"/>
    </xf>
    <xf numFmtId="0" fontId="61" fillId="4" borderId="12" xfId="3" applyFont="1" applyFill="1" applyBorder="1" applyAlignment="1" applyProtection="1">
      <alignment vertical="center"/>
      <protection locked="0"/>
    </xf>
    <xf numFmtId="0" fontId="62" fillId="4" borderId="12" xfId="3" applyFont="1" applyFill="1" applyBorder="1" applyAlignment="1" applyProtection="1">
      <alignment vertical="center"/>
      <protection locked="0"/>
    </xf>
    <xf numFmtId="0" fontId="59" fillId="0" borderId="0" xfId="2" applyFont="1" applyAlignment="1">
      <alignment vertical="center"/>
    </xf>
    <xf numFmtId="0" fontId="63" fillId="0" borderId="0" xfId="2" applyFont="1" applyAlignment="1">
      <alignment vertical="center"/>
    </xf>
    <xf numFmtId="0" fontId="60" fillId="0" borderId="0" xfId="2" applyFont="1" applyAlignment="1">
      <alignment vertical="center"/>
    </xf>
    <xf numFmtId="0" fontId="59" fillId="0" borderId="0" xfId="2" applyFont="1" applyAlignment="1" applyProtection="1">
      <alignment vertical="center"/>
      <protection locked="0"/>
    </xf>
    <xf numFmtId="0" fontId="65" fillId="0" borderId="0" xfId="2" applyFont="1" applyAlignment="1">
      <alignment vertical="center"/>
    </xf>
    <xf numFmtId="0" fontId="66" fillId="0" borderId="0" xfId="2" applyFont="1" applyAlignment="1">
      <alignment vertical="center"/>
    </xf>
    <xf numFmtId="0" fontId="67" fillId="0" borderId="0" xfId="2" applyFont="1" applyAlignment="1">
      <alignment vertical="center"/>
    </xf>
    <xf numFmtId="0" fontId="64" fillId="0" borderId="0" xfId="2" applyFont="1" applyAlignment="1">
      <alignment vertical="center"/>
    </xf>
    <xf numFmtId="182" fontId="10" fillId="0" borderId="0" xfId="2" applyNumberFormat="1" applyFont="1" applyAlignment="1">
      <alignment horizontal="center" vertical="center"/>
    </xf>
    <xf numFmtId="182" fontId="60" fillId="0" borderId="0" xfId="2" applyNumberFormat="1" applyFont="1" applyAlignment="1">
      <alignment horizontal="right" vertical="center"/>
    </xf>
    <xf numFmtId="0" fontId="60" fillId="0" borderId="0" xfId="2" applyFont="1" applyAlignment="1">
      <alignment horizontal="right" vertical="center"/>
    </xf>
    <xf numFmtId="0" fontId="60" fillId="0" borderId="2" xfId="2" applyFont="1" applyBorder="1" applyAlignment="1">
      <alignment vertical="center"/>
    </xf>
    <xf numFmtId="0" fontId="68" fillId="0" borderId="15" xfId="2" applyFont="1" applyBorder="1" applyAlignment="1">
      <alignment vertical="center"/>
    </xf>
    <xf numFmtId="0" fontId="59" fillId="0" borderId="10" xfId="2" applyFont="1" applyBorder="1" applyAlignment="1">
      <alignment vertical="center"/>
    </xf>
    <xf numFmtId="0" fontId="60" fillId="0" borderId="10" xfId="2" applyFont="1" applyBorder="1" applyAlignment="1">
      <alignment vertical="center"/>
    </xf>
    <xf numFmtId="0" fontId="62" fillId="0" borderId="10" xfId="3" applyFont="1" applyFill="1" applyBorder="1" applyAlignment="1" applyProtection="1">
      <alignment vertical="center"/>
    </xf>
    <xf numFmtId="0" fontId="68" fillId="0" borderId="0" xfId="2" applyFont="1" applyAlignment="1">
      <alignment horizontal="right" vertical="center"/>
    </xf>
    <xf numFmtId="0" fontId="68" fillId="0" borderId="0" xfId="2" applyFont="1" applyAlignment="1">
      <alignment vertical="center"/>
    </xf>
    <xf numFmtId="0" fontId="69" fillId="0" borderId="0" xfId="2" applyFont="1" applyAlignment="1">
      <alignment vertical="center"/>
    </xf>
    <xf numFmtId="0" fontId="33" fillId="0" borderId="0" xfId="3" applyFont="1" applyFill="1" applyBorder="1" applyAlignment="1" applyProtection="1">
      <alignment vertical="center"/>
      <protection locked="0"/>
    </xf>
    <xf numFmtId="0" fontId="62" fillId="0" borderId="0" xfId="3" applyFont="1" applyFill="1" applyBorder="1" applyAlignment="1" applyProtection="1">
      <alignment vertical="center"/>
      <protection locked="0"/>
    </xf>
    <xf numFmtId="0" fontId="67" fillId="0" borderId="0" xfId="2" applyFont="1" applyAlignment="1">
      <alignment horizontal="right" vertical="center"/>
    </xf>
    <xf numFmtId="0" fontId="70" fillId="0" borderId="0" xfId="2" applyFont="1" applyAlignment="1">
      <alignment vertical="center"/>
    </xf>
    <xf numFmtId="0" fontId="62" fillId="0" borderId="0" xfId="3" applyFont="1" applyFill="1" applyBorder="1" applyAlignment="1" applyProtection="1">
      <alignment vertical="center"/>
    </xf>
    <xf numFmtId="0" fontId="10" fillId="0" borderId="0" xfId="2" applyFont="1" applyAlignment="1">
      <alignment horizontal="left" vertical="center"/>
    </xf>
    <xf numFmtId="49" fontId="10" fillId="0" borderId="0" xfId="2" applyNumberFormat="1" applyFont="1" applyAlignment="1">
      <alignment vertical="center"/>
    </xf>
    <xf numFmtId="0" fontId="68" fillId="0" borderId="10" xfId="2" applyFont="1" applyBorder="1" applyAlignment="1">
      <alignment horizontal="right" vertical="center"/>
    </xf>
    <xf numFmtId="0" fontId="68" fillId="0" borderId="10" xfId="2" applyFont="1" applyBorder="1" applyAlignment="1">
      <alignment vertical="center"/>
    </xf>
    <xf numFmtId="0" fontId="10" fillId="0" borderId="10" xfId="2" applyFont="1" applyBorder="1" applyAlignment="1">
      <alignment vertical="center"/>
    </xf>
    <xf numFmtId="49" fontId="10" fillId="0" borderId="10" xfId="2" applyNumberFormat="1" applyFont="1" applyBorder="1" applyAlignment="1">
      <alignment vertical="center"/>
    </xf>
    <xf numFmtId="0" fontId="71" fillId="0" borderId="0" xfId="2" applyFont="1" applyAlignment="1">
      <alignment vertical="center"/>
    </xf>
    <xf numFmtId="0" fontId="10" fillId="0" borderId="0" xfId="2" applyFont="1" applyAlignment="1" applyProtection="1">
      <alignment vertical="center" wrapText="1"/>
      <protection locked="0"/>
    </xf>
    <xf numFmtId="0" fontId="10" fillId="0" borderId="0" xfId="2" applyFont="1" applyAlignment="1" applyProtection="1">
      <alignment vertical="center"/>
      <protection locked="0"/>
    </xf>
    <xf numFmtId="49" fontId="10" fillId="0" borderId="0" xfId="2" applyNumberFormat="1" applyFont="1" applyAlignment="1" applyProtection="1">
      <alignment vertical="center"/>
      <protection locked="0"/>
    </xf>
    <xf numFmtId="0" fontId="67" fillId="0" borderId="0" xfId="2" applyFont="1" applyAlignment="1">
      <alignment horizontal="left" vertical="center" indent="1"/>
    </xf>
    <xf numFmtId="49" fontId="10" fillId="0" borderId="14" xfId="2" applyNumberFormat="1" applyFont="1" applyBorder="1" applyAlignment="1" applyProtection="1">
      <alignment vertical="center"/>
      <protection locked="0"/>
    </xf>
    <xf numFmtId="0" fontId="10" fillId="0" borderId="14" xfId="2" applyFont="1" applyBorder="1" applyAlignment="1">
      <alignment vertical="center"/>
    </xf>
    <xf numFmtId="0" fontId="72" fillId="0" borderId="10" xfId="2" applyFont="1" applyBorder="1" applyAlignment="1">
      <alignment vertical="center"/>
    </xf>
    <xf numFmtId="0" fontId="10" fillId="0" borderId="0" xfId="2" applyFont="1" applyAlignment="1">
      <alignment horizontal="right" vertical="center"/>
    </xf>
    <xf numFmtId="0" fontId="73" fillId="0" borderId="0" xfId="2" applyFont="1" applyAlignment="1">
      <alignment vertical="center"/>
    </xf>
    <xf numFmtId="0" fontId="74" fillId="0" borderId="10" xfId="2" applyFont="1" applyBorder="1" applyAlignment="1">
      <alignment vertical="center"/>
    </xf>
    <xf numFmtId="0" fontId="74" fillId="0" borderId="0" xfId="2" applyFont="1" applyAlignment="1">
      <alignment vertical="center"/>
    </xf>
    <xf numFmtId="0" fontId="67" fillId="0" borderId="10" xfId="2" applyFont="1" applyBorder="1" applyAlignment="1">
      <alignment vertical="center"/>
    </xf>
    <xf numFmtId="0" fontId="10" fillId="3" borderId="0" xfId="2" applyFont="1" applyFill="1" applyAlignment="1">
      <alignment horizontal="center" vertical="center"/>
    </xf>
    <xf numFmtId="0" fontId="75" fillId="0" borderId="0" xfId="2" applyFont="1" applyAlignment="1">
      <alignment vertical="center"/>
    </xf>
    <xf numFmtId="0" fontId="10" fillId="3" borderId="0" xfId="2" applyFont="1" applyFill="1" applyAlignment="1">
      <alignment vertical="center"/>
    </xf>
    <xf numFmtId="0" fontId="10" fillId="0" borderId="0" xfId="2" applyFont="1" applyAlignment="1">
      <alignment horizontal="center" vertical="center"/>
    </xf>
    <xf numFmtId="0" fontId="10" fillId="0" borderId="0" xfId="2" quotePrefix="1" applyFont="1" applyAlignment="1">
      <alignment horizontal="right" vertical="center"/>
    </xf>
    <xf numFmtId="0" fontId="67" fillId="0" borderId="0" xfId="2" quotePrefix="1" applyFont="1" applyAlignment="1">
      <alignment vertical="center"/>
    </xf>
    <xf numFmtId="0" fontId="10" fillId="0" borderId="0" xfId="2" quotePrefix="1" applyFont="1" applyAlignment="1">
      <alignment vertical="center"/>
    </xf>
    <xf numFmtId="0" fontId="10" fillId="0" borderId="0" xfId="2" applyFont="1" applyAlignment="1">
      <alignment vertical="center" wrapText="1"/>
    </xf>
    <xf numFmtId="0" fontId="60" fillId="0" borderId="0" xfId="2" applyFont="1" applyAlignment="1">
      <alignment vertical="center" wrapText="1"/>
    </xf>
    <xf numFmtId="0" fontId="10" fillId="3" borderId="0" xfId="2" applyFont="1" applyFill="1" applyAlignment="1">
      <alignment horizontal="right" vertical="center"/>
    </xf>
    <xf numFmtId="0" fontId="10" fillId="3" borderId="0" xfId="2" applyFont="1" applyFill="1" applyAlignment="1">
      <alignment horizontal="left" vertical="center"/>
    </xf>
    <xf numFmtId="0" fontId="10" fillId="0" borderId="10" xfId="2" applyFont="1" applyBorder="1" applyAlignment="1">
      <alignment horizontal="center" vertical="center"/>
    </xf>
    <xf numFmtId="0" fontId="60" fillId="0" borderId="15" xfId="2" applyFont="1" applyBorder="1" applyAlignment="1">
      <alignment vertical="center"/>
    </xf>
    <xf numFmtId="0" fontId="60" fillId="0" borderId="14" xfId="2" applyFont="1" applyBorder="1" applyAlignment="1">
      <alignment vertical="center" wrapText="1"/>
    </xf>
    <xf numFmtId="0" fontId="60" fillId="0" borderId="14" xfId="2" applyFont="1" applyBorder="1" applyAlignment="1">
      <alignment vertical="center"/>
    </xf>
    <xf numFmtId="177" fontId="10" fillId="0" borderId="0" xfId="2" applyNumberFormat="1" applyFont="1" applyAlignment="1">
      <alignment horizontal="center" vertical="center"/>
    </xf>
    <xf numFmtId="183" fontId="10" fillId="0" borderId="0" xfId="2" applyNumberFormat="1" applyFont="1" applyAlignment="1">
      <alignment horizontal="center" vertical="center"/>
    </xf>
    <xf numFmtId="0" fontId="10" fillId="0" borderId="10" xfId="2" applyFont="1" applyBorder="1" applyAlignment="1">
      <alignment horizontal="left" vertical="center"/>
    </xf>
    <xf numFmtId="0" fontId="10" fillId="0" borderId="10" xfId="2" applyFont="1" applyBorder="1" applyAlignment="1">
      <alignment horizontal="right" vertical="center"/>
    </xf>
    <xf numFmtId="0" fontId="10" fillId="0" borderId="5" xfId="2" applyFont="1" applyBorder="1" applyAlignment="1">
      <alignment vertical="center"/>
    </xf>
    <xf numFmtId="182" fontId="10" fillId="0" borderId="10" xfId="2" applyNumberFormat="1" applyFont="1" applyBorder="1" applyAlignment="1">
      <alignment horizontal="center" vertical="center"/>
    </xf>
    <xf numFmtId="0" fontId="33" fillId="0" borderId="0" xfId="3" applyFont="1" applyFill="1" applyBorder="1" applyAlignment="1" applyProtection="1">
      <alignment vertical="center"/>
    </xf>
    <xf numFmtId="181" fontId="10" fillId="0" borderId="0" xfId="2" applyNumberFormat="1" applyFont="1" applyAlignment="1">
      <alignment horizontal="center" vertical="center"/>
    </xf>
    <xf numFmtId="180" fontId="10" fillId="0" borderId="7" xfId="2" applyNumberFormat="1" applyFont="1" applyBorder="1" applyAlignment="1">
      <alignment horizontal="right" vertical="center"/>
    </xf>
    <xf numFmtId="177" fontId="10" fillId="0" borderId="0" xfId="2" applyNumberFormat="1" applyFont="1" applyAlignment="1">
      <alignment horizontal="right" vertical="center"/>
    </xf>
    <xf numFmtId="177" fontId="10" fillId="0" borderId="10" xfId="2" applyNumberFormat="1" applyFont="1" applyBorder="1" applyAlignment="1">
      <alignment horizontal="right" vertical="center"/>
    </xf>
    <xf numFmtId="0" fontId="63" fillId="0" borderId="0" xfId="2" applyFont="1" applyAlignment="1">
      <alignment horizontal="right" vertical="center"/>
    </xf>
    <xf numFmtId="0" fontId="60" fillId="0" borderId="0" xfId="2" applyFont="1"/>
    <xf numFmtId="49" fontId="68" fillId="0" borderId="10" xfId="4" applyFont="1" applyBorder="1" applyAlignment="1">
      <alignment horizontal="left" vertical="center"/>
    </xf>
    <xf numFmtId="49" fontId="10" fillId="0" borderId="10" xfId="4" applyFont="1" applyBorder="1" applyAlignment="1">
      <alignment vertical="center"/>
    </xf>
    <xf numFmtId="49" fontId="10" fillId="0" borderId="10" xfId="4" applyFont="1" applyBorder="1" applyAlignment="1">
      <alignment horizontal="left" vertical="center"/>
    </xf>
    <xf numFmtId="49" fontId="10" fillId="0" borderId="10" xfId="4" applyFont="1" applyBorder="1" applyAlignment="1">
      <alignment horizontal="center" vertical="center"/>
    </xf>
    <xf numFmtId="49" fontId="67" fillId="0" borderId="0" xfId="4" applyFont="1" applyAlignment="1">
      <alignment vertical="center"/>
    </xf>
    <xf numFmtId="49" fontId="10" fillId="0" borderId="0" xfId="4" applyFont="1" applyAlignment="1">
      <alignment vertical="center"/>
    </xf>
    <xf numFmtId="176" fontId="10" fillId="0" borderId="0" xfId="4" applyNumberFormat="1" applyFont="1" applyAlignment="1">
      <alignment horizontal="right" vertical="center"/>
    </xf>
    <xf numFmtId="176" fontId="10" fillId="0" borderId="0" xfId="4" applyNumberFormat="1" applyFont="1" applyAlignment="1">
      <alignment horizontal="center" vertical="center"/>
    </xf>
    <xf numFmtId="38" fontId="10" fillId="0" borderId="0" xfId="4" applyNumberFormat="1" applyFont="1" applyAlignment="1">
      <alignment horizontal="right" vertical="center"/>
    </xf>
    <xf numFmtId="38" fontId="10" fillId="0" borderId="0" xfId="2" applyNumberFormat="1" applyFont="1" applyAlignment="1">
      <alignment horizontal="right" vertical="center"/>
    </xf>
    <xf numFmtId="179" fontId="10" fillId="0" borderId="0" xfId="4" applyNumberFormat="1" applyFont="1" applyAlignment="1">
      <alignment horizontal="right" vertical="center"/>
    </xf>
    <xf numFmtId="179" fontId="10" fillId="0" borderId="0" xfId="2" applyNumberFormat="1" applyFont="1" applyAlignment="1">
      <alignment horizontal="right" vertical="center"/>
    </xf>
    <xf numFmtId="179" fontId="10" fillId="0" borderId="0" xfId="2" applyNumberFormat="1" applyFont="1" applyAlignment="1">
      <alignment vertical="center"/>
    </xf>
    <xf numFmtId="0" fontId="10" fillId="0" borderId="0" xfId="4" applyNumberFormat="1" applyFont="1" applyAlignment="1">
      <alignment horizontal="left" vertical="center"/>
    </xf>
    <xf numFmtId="180" fontId="10" fillId="0" borderId="0" xfId="2" applyNumberFormat="1" applyFont="1" applyAlignment="1" applyProtection="1">
      <alignment horizontal="right" vertical="center"/>
      <protection locked="0"/>
    </xf>
    <xf numFmtId="0" fontId="10" fillId="3" borderId="0" xfId="4" applyNumberFormat="1" applyFont="1" applyFill="1" applyAlignment="1">
      <alignment horizontal="left" vertical="center"/>
    </xf>
    <xf numFmtId="0" fontId="60" fillId="3" borderId="0" xfId="2" applyFont="1" applyFill="1" applyAlignment="1">
      <alignment vertical="center"/>
    </xf>
    <xf numFmtId="49" fontId="10" fillId="0" borderId="0" xfId="4" applyFont="1" applyAlignment="1">
      <alignment horizontal="right" vertical="center"/>
    </xf>
    <xf numFmtId="49" fontId="67" fillId="0" borderId="0" xfId="4" applyFont="1" applyAlignment="1">
      <alignment horizontal="right" vertical="center"/>
    </xf>
    <xf numFmtId="49" fontId="10" fillId="0" borderId="0" xfId="4" applyFont="1" applyAlignment="1">
      <alignment horizontal="center" vertical="center"/>
    </xf>
    <xf numFmtId="49" fontId="10" fillId="0" borderId="0" xfId="4" applyFont="1" applyAlignment="1">
      <alignment horizontal="left" vertical="center"/>
    </xf>
    <xf numFmtId="0" fontId="67" fillId="0" borderId="13" xfId="2" applyFont="1" applyBorder="1" applyAlignment="1">
      <alignment vertical="center"/>
    </xf>
    <xf numFmtId="0" fontId="10" fillId="0" borderId="13" xfId="2" applyFont="1" applyBorder="1" applyAlignment="1">
      <alignment vertical="center"/>
    </xf>
    <xf numFmtId="0" fontId="60" fillId="0" borderId="13" xfId="2" applyFont="1" applyBorder="1" applyAlignment="1">
      <alignment vertical="center"/>
    </xf>
    <xf numFmtId="49" fontId="68" fillId="0" borderId="0" xfId="4" applyFont="1" applyAlignment="1">
      <alignment horizontal="left" vertical="center"/>
    </xf>
    <xf numFmtId="0" fontId="33" fillId="0" borderId="0" xfId="3" applyFont="1" applyAlignment="1" applyProtection="1">
      <alignment vertical="center"/>
    </xf>
    <xf numFmtId="0" fontId="59" fillId="0" borderId="20" xfId="2" applyFont="1" applyBorder="1" applyProtection="1">
      <protection locked="0"/>
    </xf>
    <xf numFmtId="0" fontId="60" fillId="0" borderId="20" xfId="2" applyFont="1" applyBorder="1"/>
    <xf numFmtId="0" fontId="66" fillId="0" borderId="10" xfId="1" applyFont="1" applyBorder="1">
      <alignment vertical="center"/>
    </xf>
    <xf numFmtId="0" fontId="67" fillId="0" borderId="0" xfId="1" applyFont="1">
      <alignment vertical="center"/>
    </xf>
    <xf numFmtId="0" fontId="10" fillId="0" borderId="0" xfId="1" applyFont="1">
      <alignment vertical="center"/>
    </xf>
    <xf numFmtId="0" fontId="59" fillId="0" borderId="2" xfId="2" applyFont="1" applyBorder="1"/>
    <xf numFmtId="0" fontId="60" fillId="0" borderId="2" xfId="2" applyFont="1" applyBorder="1"/>
    <xf numFmtId="0" fontId="67" fillId="0" borderId="10" xfId="1" applyFont="1" applyBorder="1">
      <alignment vertical="center"/>
    </xf>
    <xf numFmtId="0" fontId="10" fillId="0" borderId="10" xfId="1" applyFont="1" applyBorder="1">
      <alignment vertical="center"/>
    </xf>
    <xf numFmtId="0" fontId="59" fillId="0" borderId="0" xfId="2" applyFont="1"/>
    <xf numFmtId="0" fontId="59" fillId="0" borderId="14" xfId="2" applyFont="1" applyBorder="1" applyAlignment="1">
      <alignment vertical="center"/>
    </xf>
    <xf numFmtId="0" fontId="59" fillId="7" borderId="0" xfId="2" applyFont="1" applyFill="1" applyAlignment="1">
      <alignment vertical="center"/>
    </xf>
    <xf numFmtId="0" fontId="60" fillId="7" borderId="0" xfId="2" applyFont="1" applyFill="1" applyAlignment="1">
      <alignment vertical="center"/>
    </xf>
    <xf numFmtId="38" fontId="1" fillId="0" borderId="0" xfId="13" applyFont="1" applyAlignment="1"/>
    <xf numFmtId="38" fontId="8" fillId="0" borderId="0" xfId="13" applyFont="1" applyAlignment="1" applyProtection="1">
      <alignment vertical="center"/>
    </xf>
    <xf numFmtId="0" fontId="36" fillId="0" borderId="0" xfId="1" quotePrefix="1" applyFont="1" applyAlignment="1">
      <alignment horizontal="right" vertical="center"/>
    </xf>
    <xf numFmtId="0" fontId="40" fillId="0" borderId="0" xfId="2" applyFont="1" applyAlignment="1">
      <alignment horizontal="left"/>
    </xf>
    <xf numFmtId="49" fontId="40" fillId="0" borderId="0" xfId="2" applyNumberFormat="1" applyFont="1"/>
    <xf numFmtId="0" fontId="40" fillId="0" borderId="0" xfId="2" applyFont="1"/>
    <xf numFmtId="49" fontId="40" fillId="0" borderId="0" xfId="1" applyNumberFormat="1" applyFont="1">
      <alignment vertical="center"/>
    </xf>
    <xf numFmtId="0" fontId="40" fillId="0" borderId="0" xfId="2" quotePrefix="1" applyFont="1"/>
    <xf numFmtId="0" fontId="39" fillId="0" borderId="0" xfId="3" applyFont="1" applyBorder="1" applyAlignment="1" applyProtection="1">
      <alignment vertical="center"/>
    </xf>
    <xf numFmtId="49" fontId="78" fillId="0" borderId="0" xfId="3" applyNumberFormat="1" applyFont="1" applyBorder="1" applyAlignment="1" applyProtection="1">
      <alignment vertical="center"/>
    </xf>
    <xf numFmtId="0" fontId="78" fillId="0" borderId="0" xfId="3" applyFont="1" applyBorder="1" applyAlignment="1" applyProtection="1">
      <alignment vertical="center"/>
    </xf>
    <xf numFmtId="49" fontId="39" fillId="0" borderId="0" xfId="1" applyNumberFormat="1" applyFont="1">
      <alignment vertical="center"/>
    </xf>
    <xf numFmtId="0" fontId="40" fillId="0" borderId="0" xfId="1" quotePrefix="1" applyFont="1" applyAlignment="1">
      <alignment horizontal="center" vertical="center"/>
    </xf>
    <xf numFmtId="49" fontId="40" fillId="4" borderId="12" xfId="2" applyNumberFormat="1" applyFont="1" applyFill="1" applyBorder="1" applyProtection="1">
      <protection locked="0"/>
    </xf>
    <xf numFmtId="0" fontId="40" fillId="4" borderId="12" xfId="2" applyFont="1" applyFill="1" applyBorder="1" applyProtection="1">
      <protection locked="0"/>
    </xf>
    <xf numFmtId="0" fontId="40" fillId="4" borderId="51" xfId="2" applyFont="1" applyFill="1" applyBorder="1" applyProtection="1">
      <protection locked="0"/>
    </xf>
    <xf numFmtId="0" fontId="79" fillId="4" borderId="12" xfId="2" applyFont="1" applyFill="1" applyBorder="1" applyAlignment="1" applyProtection="1">
      <alignment vertical="center"/>
      <protection locked="0"/>
    </xf>
    <xf numFmtId="0" fontId="40" fillId="0" borderId="0" xfId="2" applyFont="1" applyAlignment="1">
      <alignment horizontal="right"/>
    </xf>
    <xf numFmtId="49" fontId="40" fillId="0" borderId="0" xfId="2" quotePrefix="1" applyNumberFormat="1" applyFont="1" applyAlignment="1">
      <alignment horizontal="right"/>
    </xf>
    <xf numFmtId="0" fontId="40" fillId="0" borderId="60" xfId="11" applyFont="1" applyBorder="1">
      <alignment vertical="center"/>
    </xf>
    <xf numFmtId="0" fontId="40" fillId="0" borderId="64" xfId="11" applyFont="1" applyBorder="1">
      <alignment vertical="center"/>
    </xf>
    <xf numFmtId="0" fontId="40" fillId="0" borderId="76" xfId="11" applyFont="1" applyBorder="1" applyAlignment="1">
      <alignment horizontal="center" vertical="center"/>
    </xf>
    <xf numFmtId="0" fontId="40" fillId="0" borderId="77" xfId="11" applyFont="1" applyBorder="1" applyAlignment="1">
      <alignment horizontal="center" vertical="center"/>
    </xf>
    <xf numFmtId="0" fontId="40" fillId="14" borderId="53" xfId="11" applyFont="1" applyFill="1" applyBorder="1">
      <alignment vertical="center"/>
    </xf>
    <xf numFmtId="0" fontId="40" fillId="14" borderId="61" xfId="11" applyFont="1" applyFill="1" applyBorder="1">
      <alignment vertical="center"/>
    </xf>
    <xf numFmtId="0" fontId="40" fillId="14" borderId="76" xfId="11" applyFont="1" applyFill="1" applyBorder="1" applyAlignment="1">
      <alignment horizontal="center" vertical="center"/>
    </xf>
    <xf numFmtId="0" fontId="40" fillId="14" borderId="77" xfId="11" applyFont="1" applyFill="1" applyBorder="1" applyAlignment="1">
      <alignment horizontal="center" vertical="center"/>
    </xf>
    <xf numFmtId="0" fontId="40" fillId="14" borderId="79" xfId="11" applyFont="1" applyFill="1" applyBorder="1" applyAlignment="1">
      <alignment horizontal="center" vertical="center"/>
    </xf>
    <xf numFmtId="0" fontId="40" fillId="14" borderId="54" xfId="11" applyFont="1" applyFill="1" applyBorder="1">
      <alignment vertical="center"/>
    </xf>
    <xf numFmtId="0" fontId="40" fillId="0" borderId="79" xfId="11" applyFont="1" applyBorder="1" applyAlignment="1">
      <alignment horizontal="center" vertical="center"/>
    </xf>
    <xf numFmtId="0" fontId="60" fillId="0" borderId="0" xfId="2" applyFont="1" applyAlignment="1">
      <alignment horizontal="center" vertical="center"/>
    </xf>
    <xf numFmtId="177" fontId="8" fillId="0" borderId="0" xfId="2" applyNumberFormat="1" applyFont="1" applyAlignment="1">
      <alignment horizontal="center" vertical="center"/>
    </xf>
    <xf numFmtId="40" fontId="8" fillId="0" borderId="0" xfId="13" applyNumberFormat="1" applyFont="1" applyAlignment="1" applyProtection="1">
      <alignment horizontal="center" vertical="center"/>
    </xf>
    <xf numFmtId="0" fontId="40" fillId="0" borderId="53" xfId="11" applyFont="1" applyBorder="1" applyAlignment="1">
      <alignment horizontal="center" vertical="center"/>
    </xf>
    <xf numFmtId="0" fontId="59" fillId="0" borderId="80" xfId="2" applyFont="1" applyBorder="1" applyAlignment="1">
      <alignment vertical="center"/>
    </xf>
    <xf numFmtId="0" fontId="67" fillId="0" borderId="80" xfId="2" applyFont="1" applyBorder="1" applyAlignment="1">
      <alignment vertical="center"/>
    </xf>
    <xf numFmtId="0" fontId="10" fillId="0" borderId="80" xfId="2" applyFont="1" applyBorder="1" applyAlignment="1">
      <alignment vertical="center"/>
    </xf>
    <xf numFmtId="49" fontId="10" fillId="0" borderId="80" xfId="2" applyNumberFormat="1" applyFont="1" applyBorder="1" applyAlignment="1">
      <alignment vertical="center"/>
    </xf>
    <xf numFmtId="0" fontId="60" fillId="0" borderId="80" xfId="2" applyFont="1" applyBorder="1" applyAlignment="1">
      <alignment vertical="center"/>
    </xf>
    <xf numFmtId="49" fontId="10" fillId="15" borderId="0" xfId="2" applyNumberFormat="1" applyFont="1" applyFill="1" applyAlignment="1">
      <alignment vertical="center"/>
    </xf>
    <xf numFmtId="49" fontId="10" fillId="0" borderId="0" xfId="2" applyNumberFormat="1" applyFont="1" applyAlignment="1" applyProtection="1">
      <alignment horizontal="center" vertical="center"/>
      <protection locked="0"/>
    </xf>
    <xf numFmtId="185" fontId="8" fillId="0" borderId="0" xfId="2" applyNumberFormat="1" applyFont="1" applyAlignment="1">
      <alignment horizontal="right" vertical="center"/>
    </xf>
    <xf numFmtId="0" fontId="10" fillId="15" borderId="0" xfId="2" applyFont="1" applyFill="1" applyAlignment="1">
      <alignment vertical="center"/>
    </xf>
    <xf numFmtId="0" fontId="81" fillId="0" borderId="0" xfId="2" applyFont="1" applyAlignment="1">
      <alignment vertical="center" wrapText="1"/>
    </xf>
    <xf numFmtId="0" fontId="82" fillId="14" borderId="84" xfId="0" applyFont="1" applyFill="1" applyBorder="1">
      <alignment vertical="center"/>
    </xf>
    <xf numFmtId="0" fontId="55" fillId="14" borderId="84" xfId="0" applyFont="1" applyFill="1" applyBorder="1">
      <alignment vertical="center"/>
    </xf>
    <xf numFmtId="0" fontId="55" fillId="0" borderId="0" xfId="0" applyFont="1">
      <alignment vertical="center"/>
    </xf>
    <xf numFmtId="0" fontId="83" fillId="0" borderId="0" xfId="2" applyFont="1" applyAlignment="1">
      <alignment horizontal="right" vertical="center"/>
    </xf>
    <xf numFmtId="0" fontId="84" fillId="0" borderId="0" xfId="2" applyFont="1" applyAlignment="1">
      <alignment vertical="center"/>
    </xf>
    <xf numFmtId="0" fontId="55" fillId="0" borderId="0" xfId="0" applyFont="1" applyAlignment="1">
      <alignment horizontal="right" vertical="center"/>
    </xf>
    <xf numFmtId="0" fontId="85" fillId="0" borderId="0" xfId="0" applyFont="1" applyAlignment="1">
      <alignment horizontal="right" vertical="center"/>
    </xf>
    <xf numFmtId="0" fontId="85" fillId="0" borderId="0" xfId="0" applyFont="1">
      <alignment vertical="center"/>
    </xf>
    <xf numFmtId="0" fontId="40" fillId="5" borderId="8" xfId="2" applyFont="1" applyFill="1" applyBorder="1" applyAlignment="1" applyProtection="1">
      <alignment vertical="center"/>
      <protection locked="0"/>
    </xf>
    <xf numFmtId="0" fontId="40" fillId="5" borderId="7" xfId="2" applyFont="1" applyFill="1" applyBorder="1" applyAlignment="1" applyProtection="1">
      <alignment vertical="center"/>
      <protection locked="0"/>
    </xf>
    <xf numFmtId="0" fontId="40" fillId="5" borderId="6" xfId="2" applyFont="1" applyFill="1" applyBorder="1" applyAlignment="1" applyProtection="1">
      <alignment vertical="center"/>
      <protection locked="0"/>
    </xf>
    <xf numFmtId="0" fontId="55" fillId="15" borderId="0" xfId="0" applyFont="1" applyFill="1">
      <alignment vertical="center"/>
    </xf>
    <xf numFmtId="0" fontId="55" fillId="19" borderId="0" xfId="0" applyFont="1" applyFill="1">
      <alignment vertical="center"/>
    </xf>
    <xf numFmtId="0" fontId="40" fillId="17" borderId="75" xfId="11" applyFont="1" applyFill="1" applyBorder="1" applyAlignment="1">
      <alignment horizontal="center" vertical="center"/>
    </xf>
    <xf numFmtId="0" fontId="40" fillId="17" borderId="76" xfId="11" applyFont="1" applyFill="1" applyBorder="1" applyAlignment="1">
      <alignment horizontal="center" vertical="center"/>
    </xf>
    <xf numFmtId="49" fontId="55" fillId="14" borderId="84" xfId="0" applyNumberFormat="1" applyFont="1" applyFill="1" applyBorder="1">
      <alignment vertical="center"/>
    </xf>
    <xf numFmtId="49" fontId="55" fillId="0" borderId="0" xfId="0" applyNumberFormat="1" applyFont="1">
      <alignment vertical="center"/>
    </xf>
    <xf numFmtId="49" fontId="83" fillId="0" borderId="0" xfId="2" quotePrefix="1" applyNumberFormat="1" applyFont="1" applyAlignment="1">
      <alignment vertical="center"/>
    </xf>
    <xf numFmtId="49" fontId="85" fillId="0" borderId="0" xfId="0" quotePrefix="1" applyNumberFormat="1" applyFont="1">
      <alignment vertical="center"/>
    </xf>
    <xf numFmtId="49" fontId="55" fillId="19" borderId="0" xfId="0" applyNumberFormat="1" applyFont="1" applyFill="1">
      <alignment vertical="center"/>
    </xf>
    <xf numFmtId="0" fontId="85" fillId="15" borderId="0" xfId="0" applyFont="1" applyFill="1">
      <alignment vertical="center"/>
    </xf>
    <xf numFmtId="0" fontId="40" fillId="17" borderId="63" xfId="11" applyFont="1" applyFill="1" applyBorder="1">
      <alignment vertical="center"/>
    </xf>
    <xf numFmtId="0" fontId="40" fillId="17" borderId="53" xfId="11" applyFont="1" applyFill="1" applyBorder="1">
      <alignment vertical="center"/>
    </xf>
    <xf numFmtId="0" fontId="40" fillId="17" borderId="62" xfId="11" applyFont="1" applyFill="1" applyBorder="1">
      <alignment vertical="center"/>
    </xf>
    <xf numFmtId="0" fontId="86" fillId="18" borderId="84" xfId="0" applyFont="1" applyFill="1" applyBorder="1">
      <alignment vertical="center"/>
    </xf>
    <xf numFmtId="49" fontId="86" fillId="18" borderId="84" xfId="0" applyNumberFormat="1" applyFont="1" applyFill="1" applyBorder="1" applyAlignment="1">
      <alignment horizontal="right" vertical="center"/>
    </xf>
    <xf numFmtId="0" fontId="40" fillId="0" borderId="78" xfId="11" applyFont="1" applyBorder="1" applyAlignment="1">
      <alignment horizontal="center" vertical="center"/>
    </xf>
    <xf numFmtId="0" fontId="40" fillId="0" borderId="64" xfId="11" applyFont="1" applyBorder="1" applyAlignment="1">
      <alignment horizontal="center" vertical="center"/>
    </xf>
    <xf numFmtId="0" fontId="40" fillId="0" borderId="65" xfId="11" applyFont="1" applyBorder="1" applyAlignment="1">
      <alignment horizontal="center" vertical="center"/>
    </xf>
    <xf numFmtId="0" fontId="40" fillId="0" borderId="92" xfId="11" applyFont="1" applyBorder="1" applyAlignment="1">
      <alignment horizontal="center" vertical="center"/>
    </xf>
    <xf numFmtId="0" fontId="40" fillId="4" borderId="78" xfId="11" applyFont="1" applyFill="1" applyBorder="1" applyAlignment="1">
      <alignment horizontal="center" vertical="center"/>
    </xf>
    <xf numFmtId="0" fontId="40" fillId="4" borderId="64" xfId="11" applyFont="1" applyFill="1" applyBorder="1" applyAlignment="1">
      <alignment horizontal="center" vertical="center"/>
    </xf>
    <xf numFmtId="0" fontId="40" fillId="14" borderId="64" xfId="11" applyFont="1" applyFill="1" applyBorder="1" applyAlignment="1">
      <alignment horizontal="center" vertical="center"/>
    </xf>
    <xf numFmtId="0" fontId="40" fillId="14" borderId="65" xfId="11" applyFont="1" applyFill="1" applyBorder="1" applyAlignment="1">
      <alignment horizontal="center" vertical="center"/>
    </xf>
    <xf numFmtId="0" fontId="40" fillId="4" borderId="92" xfId="11" applyFont="1" applyFill="1" applyBorder="1" applyAlignment="1">
      <alignment horizontal="center" vertical="center"/>
    </xf>
    <xf numFmtId="0" fontId="40" fillId="4" borderId="65" xfId="11" applyFont="1" applyFill="1" applyBorder="1" applyAlignment="1">
      <alignment horizontal="center" vertical="center"/>
    </xf>
    <xf numFmtId="0" fontId="40" fillId="14" borderId="92" xfId="11" applyFont="1" applyFill="1" applyBorder="1" applyAlignment="1">
      <alignment horizontal="center" vertical="center"/>
    </xf>
    <xf numFmtId="0" fontId="40" fillId="0" borderId="71" xfId="11" applyFont="1" applyBorder="1" applyAlignment="1">
      <alignment horizontal="center" vertical="center"/>
    </xf>
    <xf numFmtId="0" fontId="40" fillId="17" borderId="78" xfId="11" applyFont="1" applyFill="1" applyBorder="1" applyAlignment="1">
      <alignment horizontal="center" vertical="center"/>
    </xf>
    <xf numFmtId="0" fontId="40" fillId="17" borderId="64" xfId="11" applyFont="1" applyFill="1" applyBorder="1" applyAlignment="1">
      <alignment horizontal="center" vertical="center"/>
    </xf>
    <xf numFmtId="0" fontId="40" fillId="17" borderId="91" xfId="11" applyFont="1" applyFill="1" applyBorder="1" applyAlignment="1">
      <alignment horizontal="center" vertical="center"/>
    </xf>
    <xf numFmtId="0" fontId="40" fillId="0" borderId="54" xfId="11" applyFont="1" applyBorder="1" applyAlignment="1">
      <alignment horizontal="center" vertical="center"/>
    </xf>
    <xf numFmtId="0" fontId="35" fillId="0" borderId="10" xfId="1" applyFont="1" applyBorder="1">
      <alignment vertical="center"/>
    </xf>
    <xf numFmtId="0" fontId="38" fillId="0" borderId="10" xfId="1" applyFont="1" applyBorder="1">
      <alignment vertical="center"/>
    </xf>
    <xf numFmtId="0" fontId="38" fillId="0" borderId="9" xfId="1" applyFont="1" applyBorder="1">
      <alignment vertical="center"/>
    </xf>
    <xf numFmtId="49" fontId="10" fillId="0" borderId="0" xfId="2" applyNumberFormat="1" applyFont="1" applyAlignment="1">
      <alignment horizontal="right" vertical="center"/>
    </xf>
    <xf numFmtId="0" fontId="8" fillId="0" borderId="0" xfId="2" applyFont="1" applyAlignment="1" applyProtection="1">
      <alignment vertical="center"/>
      <protection locked="0"/>
    </xf>
    <xf numFmtId="0" fontId="34" fillId="4" borderId="12" xfId="2" applyFont="1" applyFill="1" applyBorder="1" applyAlignment="1" applyProtection="1">
      <alignment vertical="center"/>
      <protection locked="0"/>
    </xf>
    <xf numFmtId="0" fontId="36" fillId="4" borderId="12" xfId="2" applyFont="1" applyFill="1" applyBorder="1" applyProtection="1">
      <protection locked="0"/>
    </xf>
    <xf numFmtId="0" fontId="37" fillId="4" borderId="12" xfId="3" applyFont="1" applyFill="1" applyBorder="1" applyAlignment="1" applyProtection="1">
      <alignment horizontal="left" vertical="center"/>
      <protection locked="0"/>
    </xf>
    <xf numFmtId="0" fontId="37" fillId="4" borderId="12" xfId="3" applyFont="1" applyFill="1" applyBorder="1" applyAlignment="1" applyProtection="1">
      <alignment horizontal="left"/>
      <protection locked="0"/>
    </xf>
    <xf numFmtId="0" fontId="88" fillId="4" borderId="12" xfId="2" applyFont="1" applyFill="1" applyBorder="1" applyAlignment="1" applyProtection="1">
      <alignment vertical="center"/>
      <protection locked="0"/>
    </xf>
    <xf numFmtId="0" fontId="38" fillId="4" borderId="12" xfId="2" applyFont="1" applyFill="1" applyBorder="1" applyAlignment="1" applyProtection="1">
      <alignment vertical="center"/>
      <protection locked="0"/>
    </xf>
    <xf numFmtId="0" fontId="37" fillId="4" borderId="12" xfId="3" applyFont="1" applyFill="1" applyBorder="1" applyAlignment="1" applyProtection="1">
      <alignment vertical="center"/>
      <protection locked="0"/>
    </xf>
    <xf numFmtId="0" fontId="40" fillId="0" borderId="0" xfId="2" quotePrefix="1" applyFont="1" applyAlignment="1">
      <alignment vertical="center"/>
    </xf>
    <xf numFmtId="0" fontId="35" fillId="4" borderId="12" xfId="2" applyFont="1" applyFill="1" applyBorder="1" applyAlignment="1" applyProtection="1">
      <alignment vertical="center"/>
      <protection locked="0"/>
    </xf>
    <xf numFmtId="0" fontId="36" fillId="4" borderId="12" xfId="2" applyFont="1" applyFill="1" applyBorder="1" applyAlignment="1" applyProtection="1">
      <alignment vertical="center"/>
      <protection locked="0"/>
    </xf>
    <xf numFmtId="0" fontId="51" fillId="4" borderId="12" xfId="3" applyFont="1" applyFill="1" applyBorder="1" applyAlignment="1" applyProtection="1">
      <alignment vertical="center"/>
      <protection locked="0"/>
    </xf>
    <xf numFmtId="0" fontId="80" fillId="0" borderId="0" xfId="2" applyFont="1" applyAlignment="1">
      <alignment vertical="center" wrapText="1"/>
    </xf>
    <xf numFmtId="0" fontId="40" fillId="0" borderId="61" xfId="11" applyFont="1" applyBorder="1" applyAlignment="1">
      <alignment horizontal="center" vertical="center"/>
    </xf>
    <xf numFmtId="0" fontId="40" fillId="4" borderId="61" xfId="11" applyFont="1" applyFill="1" applyBorder="1" applyAlignment="1">
      <alignment horizontal="center" vertical="center"/>
    </xf>
    <xf numFmtId="0" fontId="40" fillId="4" borderId="54" xfId="11" applyFont="1" applyFill="1" applyBorder="1">
      <alignment vertical="center"/>
    </xf>
    <xf numFmtId="0" fontId="40" fillId="0" borderId="92" xfId="11" applyFont="1" applyBorder="1">
      <alignment vertical="center"/>
    </xf>
    <xf numFmtId="0" fontId="40" fillId="0" borderId="70" xfId="11" applyFont="1" applyBorder="1">
      <alignment vertical="center"/>
    </xf>
    <xf numFmtId="0" fontId="40" fillId="19" borderId="94" xfId="3" applyFont="1" applyFill="1" applyBorder="1" applyAlignment="1" applyProtection="1">
      <alignment horizontal="center" vertical="center"/>
    </xf>
    <xf numFmtId="0" fontId="40" fillId="19" borderId="95" xfId="3" applyFont="1" applyFill="1" applyBorder="1" applyAlignment="1" applyProtection="1">
      <alignment horizontal="center" vertical="center"/>
    </xf>
    <xf numFmtId="0" fontId="40" fillId="12" borderId="96" xfId="6" applyFont="1" applyFill="1" applyBorder="1" applyAlignment="1">
      <alignment horizontal="center" vertical="center"/>
    </xf>
    <xf numFmtId="0" fontId="40" fillId="12" borderId="97" xfId="6" applyFont="1" applyFill="1" applyBorder="1" applyAlignment="1">
      <alignment horizontal="center" vertical="center"/>
    </xf>
    <xf numFmtId="0" fontId="40" fillId="0" borderId="75" xfId="11" applyFont="1" applyBorder="1" applyAlignment="1">
      <alignment horizontal="center" vertical="center"/>
    </xf>
    <xf numFmtId="0" fontId="40" fillId="4" borderId="75" xfId="11" applyFont="1" applyFill="1" applyBorder="1" applyAlignment="1">
      <alignment horizontal="center" vertical="center"/>
    </xf>
    <xf numFmtId="0" fontId="40" fillId="4" borderId="76" xfId="11" applyFont="1" applyFill="1" applyBorder="1" applyAlignment="1">
      <alignment horizontal="center" vertical="center"/>
    </xf>
    <xf numFmtId="0" fontId="40" fillId="4" borderId="79" xfId="11" applyFont="1" applyFill="1" applyBorder="1" applyAlignment="1">
      <alignment horizontal="center" vertical="center"/>
    </xf>
    <xf numFmtId="0" fontId="40" fillId="4" borderId="77" xfId="11" applyFont="1" applyFill="1" applyBorder="1" applyAlignment="1">
      <alignment horizontal="center" vertical="center"/>
    </xf>
    <xf numFmtId="49" fontId="85" fillId="0" borderId="0" xfId="0" applyNumberFormat="1" applyFont="1" applyAlignment="1">
      <alignment horizontal="right" vertical="center"/>
    </xf>
    <xf numFmtId="0" fontId="90" fillId="0" borderId="0" xfId="0" applyFont="1">
      <alignment vertical="center"/>
    </xf>
    <xf numFmtId="0" fontId="90" fillId="0" borderId="0" xfId="0" applyFont="1" applyAlignment="1">
      <alignment horizontal="right" vertical="center"/>
    </xf>
    <xf numFmtId="0" fontId="91" fillId="0" borderId="89" xfId="2" applyFont="1" applyBorder="1" applyAlignment="1">
      <alignment horizontal="right" vertical="center"/>
    </xf>
    <xf numFmtId="49" fontId="91" fillId="0" borderId="89" xfId="2" quotePrefix="1" applyNumberFormat="1" applyFont="1" applyBorder="1" applyAlignment="1">
      <alignment horizontal="center" vertical="center"/>
    </xf>
    <xf numFmtId="0" fontId="8" fillId="0" borderId="89" xfId="2" applyFont="1" applyBorder="1" applyAlignment="1">
      <alignment vertical="center"/>
    </xf>
    <xf numFmtId="0" fontId="8" fillId="0" borderId="89" xfId="2" applyFont="1" applyBorder="1" applyAlignment="1" applyProtection="1">
      <alignment vertical="center"/>
      <protection locked="0"/>
    </xf>
    <xf numFmtId="0" fontId="90" fillId="0" borderId="89" xfId="0" applyFont="1" applyBorder="1" applyAlignment="1">
      <alignment horizontal="right" vertical="center"/>
    </xf>
    <xf numFmtId="49" fontId="90" fillId="0" borderId="89" xfId="0" quotePrefix="1" applyNumberFormat="1" applyFont="1" applyBorder="1" applyAlignment="1">
      <alignment horizontal="center" vertical="center"/>
    </xf>
    <xf numFmtId="0" fontId="90" fillId="0" borderId="89" xfId="0" applyFont="1" applyBorder="1">
      <alignment vertical="center"/>
    </xf>
    <xf numFmtId="184" fontId="8" fillId="0" borderId="89" xfId="2" applyNumberFormat="1" applyFont="1" applyBorder="1" applyAlignment="1" applyProtection="1">
      <alignment vertical="center"/>
      <protection locked="0"/>
    </xf>
    <xf numFmtId="0" fontId="90" fillId="0" borderId="90" xfId="0" applyFont="1" applyBorder="1" applyAlignment="1">
      <alignment horizontal="right" vertical="center"/>
    </xf>
    <xf numFmtId="49" fontId="90" fillId="0" borderId="90" xfId="0" quotePrefix="1" applyNumberFormat="1" applyFont="1" applyBorder="1" applyAlignment="1">
      <alignment horizontal="center" vertical="center"/>
    </xf>
    <xf numFmtId="0" fontId="90" fillId="0" borderId="90" xfId="0" applyFont="1" applyBorder="1">
      <alignment vertical="center"/>
    </xf>
    <xf numFmtId="49" fontId="90" fillId="0" borderId="0" xfId="0" applyNumberFormat="1" applyFont="1" applyAlignment="1">
      <alignment horizontal="right" vertical="center"/>
    </xf>
    <xf numFmtId="0" fontId="90" fillId="0" borderId="0" xfId="0" applyFont="1" applyAlignment="1">
      <alignment horizontal="center" vertical="center"/>
    </xf>
    <xf numFmtId="0" fontId="90" fillId="0" borderId="21" xfId="0" applyFont="1" applyBorder="1" applyAlignment="1">
      <alignment horizontal="right" vertical="center"/>
    </xf>
    <xf numFmtId="49" fontId="90" fillId="0" borderId="21" xfId="0" applyNumberFormat="1" applyFont="1" applyBorder="1" applyAlignment="1">
      <alignment horizontal="right" vertical="center"/>
    </xf>
    <xf numFmtId="0" fontId="90" fillId="0" borderId="21" xfId="0" applyFont="1" applyBorder="1" applyAlignment="1">
      <alignment horizontal="center" vertical="center"/>
    </xf>
    <xf numFmtId="0" fontId="90" fillId="0" borderId="21" xfId="0" applyFont="1" applyBorder="1">
      <alignment vertical="center"/>
    </xf>
    <xf numFmtId="0" fontId="8" fillId="0" borderId="21" xfId="2" applyFont="1" applyBorder="1" applyAlignment="1" applyProtection="1">
      <alignment vertical="center"/>
      <protection locked="0"/>
    </xf>
    <xf numFmtId="49" fontId="90" fillId="0" borderId="90" xfId="0" quotePrefix="1" applyNumberFormat="1" applyFont="1" applyBorder="1" applyAlignment="1">
      <alignment horizontal="right" vertical="center"/>
    </xf>
    <xf numFmtId="49" fontId="90" fillId="0" borderId="89" xfId="0" quotePrefix="1" applyNumberFormat="1" applyFont="1" applyBorder="1" applyAlignment="1">
      <alignment horizontal="right" vertical="center"/>
    </xf>
    <xf numFmtId="0" fontId="67" fillId="0" borderId="0" xfId="2" applyFont="1" applyAlignment="1">
      <alignment horizontal="right" vertical="center" indent="1"/>
    </xf>
    <xf numFmtId="0" fontId="10" fillId="0" borderId="10" xfId="2" applyFont="1" applyBorder="1" applyAlignment="1">
      <alignment horizontal="centerContinuous" vertical="center"/>
    </xf>
    <xf numFmtId="0" fontId="10" fillId="5" borderId="8" xfId="2" applyFont="1" applyFill="1" applyBorder="1" applyAlignment="1" applyProtection="1">
      <alignment vertical="center"/>
      <protection locked="0"/>
    </xf>
    <xf numFmtId="0" fontId="10" fillId="5" borderId="7" xfId="2" applyFont="1" applyFill="1" applyBorder="1" applyAlignment="1" applyProtection="1">
      <alignment vertical="center"/>
      <protection locked="0"/>
    </xf>
    <xf numFmtId="0" fontId="10" fillId="0" borderId="21" xfId="2" applyFont="1" applyBorder="1" applyAlignment="1">
      <alignment vertical="center"/>
    </xf>
    <xf numFmtId="0" fontId="8" fillId="0" borderId="90" xfId="2" applyFont="1" applyBorder="1" applyAlignment="1">
      <alignment vertical="center"/>
    </xf>
    <xf numFmtId="0" fontId="92" fillId="0" borderId="0" xfId="0" applyFont="1">
      <alignment vertical="center"/>
    </xf>
    <xf numFmtId="49" fontId="92" fillId="0" borderId="0" xfId="0" applyNumberFormat="1" applyFont="1">
      <alignment vertical="center"/>
    </xf>
    <xf numFmtId="49" fontId="67" fillId="0" borderId="0" xfId="2" quotePrefix="1" applyNumberFormat="1" applyFont="1" applyAlignment="1">
      <alignment vertical="center"/>
    </xf>
    <xf numFmtId="0" fontId="92" fillId="0" borderId="0" xfId="0" applyFont="1" applyAlignment="1">
      <alignment horizontal="right" vertical="center"/>
    </xf>
    <xf numFmtId="49" fontId="92" fillId="0" borderId="0" xfId="0" quotePrefix="1" applyNumberFormat="1" applyFont="1">
      <alignment vertical="center"/>
    </xf>
    <xf numFmtId="0" fontId="92" fillId="15" borderId="0" xfId="0" applyFont="1" applyFill="1">
      <alignment vertical="center"/>
    </xf>
    <xf numFmtId="49" fontId="67" fillId="0" borderId="98" xfId="4" applyFont="1" applyBorder="1" applyAlignment="1">
      <alignment vertical="center"/>
    </xf>
    <xf numFmtId="49" fontId="10" fillId="0" borderId="98" xfId="4" applyFont="1" applyBorder="1" applyAlignment="1">
      <alignment vertical="center"/>
    </xf>
    <xf numFmtId="176" fontId="10" fillId="0" borderId="98" xfId="4" applyNumberFormat="1" applyFont="1" applyBorder="1" applyAlignment="1">
      <alignment horizontal="center" vertical="center"/>
    </xf>
    <xf numFmtId="38" fontId="10" fillId="0" borderId="98" xfId="4" applyNumberFormat="1" applyFont="1" applyBorder="1" applyAlignment="1">
      <alignment horizontal="right" vertical="center"/>
    </xf>
    <xf numFmtId="38" fontId="10" fillId="0" borderId="98" xfId="2" applyNumberFormat="1" applyFont="1" applyBorder="1" applyAlignment="1">
      <alignment horizontal="right" vertical="center"/>
    </xf>
    <xf numFmtId="0" fontId="10" fillId="0" borderId="98" xfId="2" applyFont="1" applyBorder="1" applyAlignment="1">
      <alignment vertical="center"/>
    </xf>
    <xf numFmtId="0" fontId="60" fillId="0" borderId="98" xfId="2" applyFont="1" applyBorder="1" applyAlignment="1">
      <alignment vertical="center"/>
    </xf>
    <xf numFmtId="0" fontId="83" fillId="0" borderId="98" xfId="2" applyFont="1" applyBorder="1" applyAlignment="1">
      <alignment vertical="center"/>
    </xf>
    <xf numFmtId="0" fontId="40" fillId="5" borderId="85" xfId="2" applyFont="1" applyFill="1" applyBorder="1" applyAlignment="1" applyProtection="1">
      <alignment vertical="center"/>
      <protection locked="0"/>
    </xf>
    <xf numFmtId="0" fontId="40" fillId="5" borderId="86" xfId="2" applyFont="1" applyFill="1" applyBorder="1" applyAlignment="1" applyProtection="1">
      <alignment vertical="center"/>
      <protection locked="0"/>
    </xf>
    <xf numFmtId="0" fontId="40" fillId="5" borderId="87" xfId="2" applyFont="1" applyFill="1" applyBorder="1" applyAlignment="1" applyProtection="1">
      <alignment vertical="center"/>
      <protection locked="0"/>
    </xf>
    <xf numFmtId="49" fontId="10" fillId="0" borderId="99" xfId="4" applyFont="1" applyBorder="1" applyAlignment="1">
      <alignment vertical="center"/>
    </xf>
    <xf numFmtId="0" fontId="60" fillId="0" borderId="99" xfId="2" applyFont="1" applyBorder="1" applyAlignment="1">
      <alignment vertical="center"/>
    </xf>
    <xf numFmtId="0" fontId="90" fillId="0" borderId="0" xfId="0" applyFont="1" applyAlignment="1">
      <alignment horizontal="centerContinuous" vertical="center"/>
    </xf>
    <xf numFmtId="49" fontId="85" fillId="0" borderId="0" xfId="0" applyNumberFormat="1" applyFont="1" applyAlignment="1">
      <alignment horizontal="centerContinuous" vertical="center"/>
    </xf>
    <xf numFmtId="0" fontId="85" fillId="0" borderId="0" xfId="0" applyFont="1" applyAlignment="1">
      <alignment horizontal="centerContinuous" vertical="center"/>
    </xf>
    <xf numFmtId="49" fontId="91" fillId="0" borderId="89" xfId="2" quotePrefix="1" applyNumberFormat="1" applyFont="1" applyBorder="1" applyAlignment="1">
      <alignment horizontal="left" vertical="center"/>
    </xf>
    <xf numFmtId="49" fontId="90" fillId="0" borderId="89" xfId="0" quotePrefix="1" applyNumberFormat="1" applyFont="1" applyBorder="1" applyAlignment="1">
      <alignment horizontal="left" vertical="center"/>
    </xf>
    <xf numFmtId="49" fontId="90" fillId="0" borderId="90" xfId="0" quotePrefix="1" applyNumberFormat="1" applyFont="1" applyBorder="1" applyAlignment="1">
      <alignment horizontal="left" vertical="center"/>
    </xf>
    <xf numFmtId="49" fontId="90" fillId="0" borderId="0" xfId="0" applyNumberFormat="1" applyFont="1" applyAlignment="1">
      <alignment horizontal="left" vertical="center"/>
    </xf>
    <xf numFmtId="49" fontId="90" fillId="0" borderId="21" xfId="0" applyNumberFormat="1" applyFont="1" applyBorder="1" applyAlignment="1">
      <alignment horizontal="left" vertical="center"/>
    </xf>
    <xf numFmtId="0" fontId="90" fillId="0" borderId="0" xfId="0" applyFont="1" applyAlignment="1">
      <alignment horizontal="left" vertical="center"/>
    </xf>
    <xf numFmtId="0" fontId="90" fillId="0" borderId="21" xfId="0" applyFont="1" applyBorder="1" applyAlignment="1">
      <alignment horizontal="left" vertical="center"/>
    </xf>
    <xf numFmtId="49" fontId="90" fillId="0" borderId="90" xfId="0" quotePrefix="1" applyNumberFormat="1" applyFont="1" applyBorder="1">
      <alignment vertical="center"/>
    </xf>
    <xf numFmtId="49" fontId="90" fillId="0" borderId="0" xfId="0" applyNumberFormat="1" applyFont="1">
      <alignment vertical="center"/>
    </xf>
    <xf numFmtId="49" fontId="90" fillId="0" borderId="21" xfId="0" applyNumberFormat="1" applyFont="1" applyBorder="1">
      <alignment vertical="center"/>
    </xf>
    <xf numFmtId="49" fontId="91" fillId="0" borderId="89" xfId="2" quotePrefix="1" applyNumberFormat="1" applyFont="1" applyBorder="1" applyAlignment="1">
      <alignment vertical="center"/>
    </xf>
    <xf numFmtId="49" fontId="90" fillId="0" borderId="89" xfId="0" quotePrefix="1" applyNumberFormat="1" applyFont="1" applyBorder="1">
      <alignment vertical="center"/>
    </xf>
    <xf numFmtId="0" fontId="8" fillId="0" borderId="90" xfId="2" applyFont="1" applyBorder="1" applyAlignment="1">
      <alignment horizontal="right" vertical="center"/>
    </xf>
    <xf numFmtId="0" fontId="40" fillId="0" borderId="63" xfId="6" applyFont="1" applyBorder="1" applyProtection="1">
      <alignment vertical="center"/>
      <protection locked="0"/>
    </xf>
    <xf numFmtId="188" fontId="40" fillId="0" borderId="53" xfId="13" applyNumberFormat="1" applyFont="1" applyFill="1" applyBorder="1" applyAlignment="1">
      <alignment vertical="center"/>
    </xf>
    <xf numFmtId="49" fontId="40" fillId="0" borderId="53" xfId="6" applyNumberFormat="1" applyFont="1" applyBorder="1">
      <alignment vertical="center"/>
    </xf>
    <xf numFmtId="0" fontId="40" fillId="0" borderId="91" xfId="11" applyFont="1" applyBorder="1" applyAlignment="1">
      <alignment horizontal="center" vertical="center"/>
    </xf>
    <xf numFmtId="180" fontId="40" fillId="0" borderId="62" xfId="6" applyNumberFormat="1" applyFont="1" applyBorder="1">
      <alignment vertical="center"/>
    </xf>
    <xf numFmtId="0" fontId="40" fillId="0" borderId="62" xfId="6" applyFont="1" applyBorder="1" applyProtection="1">
      <alignment vertical="center"/>
      <protection locked="0"/>
    </xf>
    <xf numFmtId="180" fontId="40" fillId="0" borderId="61" xfId="6" applyNumberFormat="1" applyFont="1" applyBorder="1">
      <alignment vertical="center"/>
    </xf>
    <xf numFmtId="0" fontId="40" fillId="0" borderId="61" xfId="6" applyFont="1" applyBorder="1" applyProtection="1">
      <alignment vertical="center"/>
      <protection locked="0"/>
    </xf>
    <xf numFmtId="0" fontId="40" fillId="17" borderId="53" xfId="6" applyFont="1" applyFill="1" applyBorder="1">
      <alignment vertical="center"/>
    </xf>
    <xf numFmtId="0" fontId="40" fillId="17" borderId="53" xfId="6" applyFont="1" applyFill="1" applyBorder="1" applyProtection="1">
      <alignment vertical="center"/>
      <protection locked="0"/>
    </xf>
    <xf numFmtId="0" fontId="40" fillId="17" borderId="60" xfId="6" applyFont="1" applyFill="1" applyBorder="1">
      <alignment vertical="center"/>
    </xf>
    <xf numFmtId="184" fontId="40" fillId="17" borderId="53" xfId="6" applyNumberFormat="1" applyFont="1" applyFill="1" applyBorder="1">
      <alignment vertical="center"/>
    </xf>
    <xf numFmtId="180" fontId="40" fillId="17" borderId="53" xfId="6" applyNumberFormat="1" applyFont="1" applyFill="1" applyBorder="1">
      <alignment vertical="center"/>
    </xf>
    <xf numFmtId="188" fontId="40" fillId="17" borderId="53" xfId="13" applyNumberFormat="1" applyFont="1" applyFill="1" applyBorder="1" applyAlignment="1">
      <alignment vertical="center"/>
    </xf>
    <xf numFmtId="180" fontId="40" fillId="17" borderId="62" xfId="6" applyNumberFormat="1" applyFont="1" applyFill="1" applyBorder="1">
      <alignment vertical="center"/>
    </xf>
    <xf numFmtId="0" fontId="40" fillId="17" borderId="62" xfId="6" applyFont="1" applyFill="1" applyBorder="1" applyProtection="1">
      <alignment vertical="center"/>
      <protection locked="0"/>
    </xf>
    <xf numFmtId="0" fontId="40" fillId="17" borderId="62" xfId="6" applyFont="1" applyFill="1" applyBorder="1">
      <alignment vertical="center"/>
    </xf>
    <xf numFmtId="0" fontId="40" fillId="17" borderId="69" xfId="6" applyFont="1" applyFill="1" applyBorder="1">
      <alignment vertical="center"/>
    </xf>
    <xf numFmtId="0" fontId="40" fillId="17" borderId="88" xfId="11" applyFont="1" applyFill="1" applyBorder="1" applyAlignment="1">
      <alignment horizontal="center" vertical="center"/>
    </xf>
    <xf numFmtId="0" fontId="40" fillId="17" borderId="63" xfId="6" applyFont="1" applyFill="1" applyBorder="1">
      <alignment vertical="center"/>
    </xf>
    <xf numFmtId="0" fontId="40" fillId="17" borderId="63" xfId="6" applyFont="1" applyFill="1" applyBorder="1" applyProtection="1">
      <alignment vertical="center"/>
      <protection locked="0"/>
    </xf>
    <xf numFmtId="0" fontId="40" fillId="17" borderId="68" xfId="6" applyFont="1" applyFill="1" applyBorder="1">
      <alignment vertical="center"/>
    </xf>
    <xf numFmtId="176" fontId="40" fillId="0" borderId="53" xfId="6" applyNumberFormat="1" applyFont="1" applyBorder="1">
      <alignment vertical="center"/>
    </xf>
    <xf numFmtId="186" fontId="40" fillId="0" borderId="53" xfId="6" applyNumberFormat="1" applyFont="1" applyBorder="1">
      <alignment vertical="center"/>
    </xf>
    <xf numFmtId="189" fontId="40" fillId="0" borderId="53" xfId="6" applyNumberFormat="1" applyFont="1" applyBorder="1">
      <alignment vertical="center"/>
    </xf>
    <xf numFmtId="0" fontId="1" fillId="4" borderId="102" xfId="2" applyFill="1" applyBorder="1" applyProtection="1">
      <protection locked="0"/>
    </xf>
    <xf numFmtId="190" fontId="1" fillId="0" borderId="0" xfId="2" applyNumberFormat="1"/>
    <xf numFmtId="176" fontId="40" fillId="0" borderId="53" xfId="6" applyNumberFormat="1" applyFont="1" applyBorder="1" applyProtection="1">
      <alignment vertical="center"/>
      <protection locked="0"/>
    </xf>
    <xf numFmtId="0" fontId="56" fillId="20" borderId="76" xfId="11" applyFont="1" applyFill="1" applyBorder="1" applyAlignment="1">
      <alignment horizontal="center" vertical="center"/>
    </xf>
    <xf numFmtId="0" fontId="56" fillId="20" borderId="53" xfId="11" applyFont="1" applyFill="1" applyBorder="1" applyAlignment="1">
      <alignment horizontal="center" vertical="center"/>
    </xf>
    <xf numFmtId="0" fontId="56" fillId="20" borderId="64" xfId="11" applyFont="1" applyFill="1" applyBorder="1" applyAlignment="1">
      <alignment horizontal="center" vertical="center"/>
    </xf>
    <xf numFmtId="0" fontId="56" fillId="20" borderId="53" xfId="11" applyFont="1" applyFill="1" applyBorder="1">
      <alignment vertical="center"/>
    </xf>
    <xf numFmtId="0" fontId="56" fillId="20" borderId="53" xfId="6" applyFont="1" applyFill="1" applyBorder="1">
      <alignment vertical="center"/>
    </xf>
    <xf numFmtId="0" fontId="56" fillId="20" borderId="53" xfId="6" applyFont="1" applyFill="1" applyBorder="1" applyProtection="1">
      <alignment vertical="center"/>
      <protection locked="0"/>
    </xf>
    <xf numFmtId="0" fontId="56" fillId="20" borderId="60" xfId="6" applyFont="1" applyFill="1" applyBorder="1">
      <alignment vertical="center"/>
    </xf>
    <xf numFmtId="189" fontId="8" fillId="0" borderId="0" xfId="2" applyNumberFormat="1" applyFont="1" applyAlignment="1">
      <alignment vertical="center"/>
    </xf>
    <xf numFmtId="176" fontId="8" fillId="0" borderId="0" xfId="4" applyNumberFormat="1" applyFont="1" applyAlignment="1">
      <alignment vertical="center"/>
    </xf>
    <xf numFmtId="0" fontId="93" fillId="0" borderId="0" xfId="0" applyFont="1">
      <alignment vertical="center"/>
    </xf>
    <xf numFmtId="192" fontId="54" fillId="4" borderId="12" xfId="2" applyNumberFormat="1" applyFont="1" applyFill="1" applyBorder="1" applyAlignment="1" applyProtection="1">
      <alignment vertical="center"/>
      <protection locked="0"/>
    </xf>
    <xf numFmtId="192" fontId="40" fillId="0" borderId="0" xfId="2" applyNumberFormat="1" applyFont="1" applyAlignment="1">
      <alignment vertical="center"/>
    </xf>
    <xf numFmtId="0" fontId="30" fillId="4" borderId="12" xfId="2" applyFont="1" applyFill="1" applyBorder="1" applyAlignment="1" applyProtection="1">
      <alignment vertical="center"/>
      <protection locked="0"/>
    </xf>
    <xf numFmtId="183" fontId="40" fillId="17" borderId="53" xfId="6" applyNumberFormat="1" applyFont="1" applyFill="1" applyBorder="1" applyProtection="1">
      <alignment vertical="center"/>
      <protection locked="0"/>
    </xf>
    <xf numFmtId="0" fontId="40" fillId="0" borderId="0" xfId="6" applyFont="1" applyAlignment="1">
      <alignment horizontal="center" vertical="center"/>
    </xf>
    <xf numFmtId="0" fontId="56" fillId="0" borderId="0" xfId="6" applyFont="1">
      <alignment vertical="center"/>
    </xf>
    <xf numFmtId="0" fontId="51" fillId="0" borderId="0" xfId="3" applyFont="1" applyAlignment="1" applyProtection="1">
      <alignment horizontal="center" vertical="center"/>
    </xf>
    <xf numFmtId="0" fontId="10" fillId="0" borderId="0" xfId="2" applyFont="1" applyAlignment="1" applyProtection="1">
      <alignment horizontal="center" vertical="center"/>
      <protection locked="0"/>
    </xf>
    <xf numFmtId="0" fontId="40" fillId="0" borderId="59" xfId="11" applyFont="1" applyBorder="1" applyAlignment="1">
      <alignment horizontal="center" vertical="center"/>
    </xf>
    <xf numFmtId="0" fontId="40" fillId="0" borderId="55" xfId="11" applyFont="1" applyBorder="1" applyAlignment="1">
      <alignment horizontal="center" vertical="center"/>
    </xf>
    <xf numFmtId="0" fontId="40" fillId="0" borderId="55" xfId="11" applyFont="1" applyBorder="1">
      <alignment vertical="center"/>
    </xf>
    <xf numFmtId="0" fontId="40" fillId="0" borderId="58" xfId="11" applyFont="1" applyBorder="1">
      <alignment vertical="center"/>
    </xf>
    <xf numFmtId="0" fontId="40" fillId="0" borderId="56" xfId="11" applyFont="1" applyBorder="1">
      <alignment vertical="center"/>
    </xf>
    <xf numFmtId="0" fontId="40" fillId="0" borderId="103" xfId="11" applyFont="1" applyBorder="1" applyAlignment="1">
      <alignment horizontal="center" vertical="center"/>
    </xf>
    <xf numFmtId="0" fontId="40" fillId="0" borderId="52" xfId="11" applyFont="1" applyBorder="1" applyAlignment="1">
      <alignment horizontal="center" vertical="center"/>
    </xf>
    <xf numFmtId="0" fontId="40" fillId="0" borderId="52" xfId="11" applyFont="1" applyBorder="1">
      <alignment vertical="center"/>
    </xf>
    <xf numFmtId="0" fontId="40" fillId="0" borderId="104" xfId="11" applyFont="1" applyBorder="1">
      <alignment vertical="center"/>
    </xf>
    <xf numFmtId="14" fontId="40" fillId="0" borderId="53" xfId="6" applyNumberFormat="1" applyFont="1" applyBorder="1" applyAlignment="1">
      <alignment horizontal="center" vertical="center"/>
    </xf>
    <xf numFmtId="49" fontId="0" fillId="0" borderId="0" xfId="0" applyNumberFormat="1">
      <alignment vertical="center"/>
    </xf>
    <xf numFmtId="0" fontId="0" fillId="22" borderId="0" xfId="0" applyFill="1">
      <alignment vertical="center"/>
    </xf>
    <xf numFmtId="0" fontId="40" fillId="6" borderId="53" xfId="11" applyFont="1" applyFill="1" applyBorder="1" applyAlignment="1">
      <alignment horizontal="center" vertical="center"/>
    </xf>
    <xf numFmtId="0" fontId="40" fillId="11" borderId="53" xfId="11" applyFont="1" applyFill="1" applyBorder="1" applyAlignment="1">
      <alignment horizontal="center" vertical="center"/>
    </xf>
    <xf numFmtId="0" fontId="40" fillId="10" borderId="53" xfId="11" applyFont="1" applyFill="1" applyBorder="1" applyAlignment="1">
      <alignment horizontal="center" vertical="center"/>
    </xf>
    <xf numFmtId="0" fontId="55" fillId="10" borderId="53" xfId="6" applyFont="1" applyFill="1" applyBorder="1">
      <alignment vertical="center"/>
    </xf>
    <xf numFmtId="0" fontId="40" fillId="12" borderId="106" xfId="6" applyFont="1" applyFill="1" applyBorder="1" applyAlignment="1">
      <alignment horizontal="center" vertical="center"/>
    </xf>
    <xf numFmtId="0" fontId="94" fillId="23" borderId="105" xfId="3" applyFont="1" applyFill="1" applyBorder="1" applyAlignment="1" applyProtection="1">
      <alignment horizontal="center" vertical="center"/>
    </xf>
    <xf numFmtId="0" fontId="0" fillId="23" borderId="106" xfId="0" applyFill="1" applyBorder="1">
      <alignment vertical="center"/>
    </xf>
    <xf numFmtId="49" fontId="0" fillId="23" borderId="106" xfId="0" applyNumberFormat="1" applyFill="1" applyBorder="1">
      <alignment vertical="center"/>
    </xf>
    <xf numFmtId="49" fontId="0" fillId="23" borderId="107" xfId="0" applyNumberFormat="1" applyFill="1" applyBorder="1">
      <alignment vertical="center"/>
    </xf>
    <xf numFmtId="0" fontId="95" fillId="12" borderId="93" xfId="3" applyFont="1" applyFill="1" applyBorder="1" applyAlignment="1" applyProtection="1">
      <alignment horizontal="center" vertical="center"/>
    </xf>
    <xf numFmtId="0" fontId="95" fillId="12" borderId="105" xfId="3" applyFont="1" applyFill="1" applyBorder="1" applyAlignment="1" applyProtection="1">
      <alignment horizontal="center" vertical="center"/>
    </xf>
    <xf numFmtId="192" fontId="40" fillId="0" borderId="0" xfId="2" applyNumberFormat="1" applyFont="1" applyAlignment="1">
      <alignment horizontal="right" vertical="center"/>
    </xf>
    <xf numFmtId="0" fontId="85" fillId="23" borderId="108" xfId="0" applyFont="1" applyFill="1" applyBorder="1" applyAlignment="1">
      <alignment horizontal="center" vertical="center"/>
    </xf>
    <xf numFmtId="49" fontId="85" fillId="23" borderId="108" xfId="0" applyNumberFormat="1" applyFont="1" applyFill="1" applyBorder="1" applyAlignment="1">
      <alignment horizontal="center" vertical="center"/>
    </xf>
    <xf numFmtId="0" fontId="94" fillId="23" borderId="108" xfId="3" applyFont="1" applyFill="1" applyBorder="1" applyAlignment="1" applyProtection="1">
      <alignment horizontal="center" vertical="center"/>
    </xf>
    <xf numFmtId="0" fontId="0" fillId="0" borderId="0" xfId="0" applyAlignment="1">
      <alignment horizontal="center" vertical="center"/>
    </xf>
    <xf numFmtId="191" fontId="10" fillId="0" borderId="0" xfId="13" applyNumberFormat="1" applyFont="1" applyFill="1" applyBorder="1" applyAlignment="1" applyProtection="1">
      <alignment horizontal="center" vertical="center"/>
    </xf>
    <xf numFmtId="191" fontId="10" fillId="0" borderId="0" xfId="2" applyNumberFormat="1" applyFont="1" applyAlignment="1">
      <alignment horizontal="center" vertical="center"/>
    </xf>
    <xf numFmtId="187" fontId="10" fillId="0" borderId="7" xfId="2" applyNumberFormat="1" applyFont="1" applyBorder="1" applyAlignment="1" applyProtection="1">
      <alignment horizontal="center" vertical="center"/>
      <protection locked="0"/>
    </xf>
    <xf numFmtId="187" fontId="10" fillId="0" borderId="0" xfId="2" applyNumberFormat="1" applyFont="1" applyAlignment="1">
      <alignment horizontal="center" vertical="center"/>
    </xf>
    <xf numFmtId="0" fontId="0" fillId="25" borderId="0" xfId="0" applyFill="1">
      <alignment vertical="center"/>
    </xf>
    <xf numFmtId="49" fontId="0" fillId="25" borderId="0" xfId="0" applyNumberFormat="1" applyFill="1">
      <alignment vertical="center"/>
    </xf>
    <xf numFmtId="0" fontId="10" fillId="16" borderId="0" xfId="2" applyFont="1" applyFill="1" applyAlignment="1">
      <alignment horizontal="center" vertical="center"/>
    </xf>
    <xf numFmtId="178" fontId="96" fillId="6" borderId="8" xfId="2" applyNumberFormat="1" applyFont="1" applyFill="1" applyBorder="1" applyAlignment="1">
      <alignment vertical="center"/>
    </xf>
    <xf numFmtId="178" fontId="96" fillId="6" borderId="7" xfId="2" applyNumberFormat="1" applyFont="1" applyFill="1" applyBorder="1" applyAlignment="1">
      <alignment vertical="center"/>
    </xf>
    <xf numFmtId="178" fontId="96" fillId="6" borderId="6" xfId="2" applyNumberFormat="1" applyFont="1" applyFill="1" applyBorder="1" applyAlignment="1">
      <alignment vertical="center"/>
    </xf>
    <xf numFmtId="185" fontId="8" fillId="0" borderId="113" xfId="2" applyNumberFormat="1" applyFont="1" applyBorder="1" applyAlignment="1">
      <alignment vertical="center"/>
    </xf>
    <xf numFmtId="0" fontId="36" fillId="0" borderId="111" xfId="1" applyFont="1" applyBorder="1">
      <alignment vertical="center"/>
    </xf>
    <xf numFmtId="0" fontId="97" fillId="0" borderId="0" xfId="0" applyFont="1">
      <alignment vertical="center"/>
    </xf>
    <xf numFmtId="0" fontId="38" fillId="2" borderId="4" xfId="1" applyFont="1" applyFill="1" applyBorder="1">
      <alignment vertical="center"/>
    </xf>
    <xf numFmtId="0" fontId="40" fillId="26" borderId="53" xfId="11" applyFont="1" applyFill="1" applyBorder="1" applyAlignment="1">
      <alignment horizontal="center" vertical="center"/>
    </xf>
    <xf numFmtId="0" fontId="40" fillId="26" borderId="53" xfId="6" applyFont="1" applyFill="1" applyBorder="1">
      <alignment vertical="center"/>
    </xf>
    <xf numFmtId="0" fontId="40" fillId="26" borderId="0" xfId="6" applyFont="1" applyFill="1">
      <alignment vertical="center"/>
    </xf>
    <xf numFmtId="0" fontId="8" fillId="0" borderId="0" xfId="2" applyFont="1" applyAlignment="1">
      <alignment horizontal="left" vertical="top"/>
    </xf>
    <xf numFmtId="0" fontId="8" fillId="0" borderId="89" xfId="2" applyFont="1" applyBorder="1" applyAlignment="1">
      <alignment horizontal="right" vertical="center"/>
    </xf>
    <xf numFmtId="180" fontId="8" fillId="0" borderId="0" xfId="2" applyNumberFormat="1" applyFont="1" applyAlignment="1">
      <alignment horizontal="center" vertical="center"/>
    </xf>
    <xf numFmtId="0" fontId="3" fillId="0" borderId="0" xfId="3" applyFill="1" applyBorder="1" applyAlignment="1" applyProtection="1">
      <alignment vertical="center"/>
    </xf>
    <xf numFmtId="0" fontId="37" fillId="0" borderId="0" xfId="3" applyFont="1" applyFill="1" applyBorder="1" applyAlignment="1" applyProtection="1">
      <alignment vertical="center"/>
    </xf>
    <xf numFmtId="0" fontId="43" fillId="0" borderId="0" xfId="3" applyFont="1" applyBorder="1" applyAlignment="1" applyProtection="1">
      <alignment vertical="center"/>
    </xf>
    <xf numFmtId="0" fontId="43" fillId="0" borderId="0" xfId="3" applyFont="1" applyFill="1" applyBorder="1" applyAlignment="1" applyProtection="1">
      <alignment vertical="center"/>
    </xf>
    <xf numFmtId="0" fontId="43" fillId="0" borderId="0" xfId="3" applyFont="1" applyAlignment="1" applyProtection="1">
      <alignment vertical="center"/>
    </xf>
    <xf numFmtId="0" fontId="37" fillId="0" borderId="0" xfId="3" applyFont="1" applyFill="1" applyBorder="1" applyAlignment="1" applyProtection="1">
      <alignment vertical="center"/>
      <protection locked="0"/>
    </xf>
    <xf numFmtId="0" fontId="90" fillId="0" borderId="24" xfId="0" applyFont="1" applyBorder="1">
      <alignment vertical="center"/>
    </xf>
    <xf numFmtId="0" fontId="90" fillId="0" borderId="25" xfId="0" applyFont="1" applyBorder="1">
      <alignment vertical="center"/>
    </xf>
    <xf numFmtId="0" fontId="90" fillId="0" borderId="26" xfId="0" applyFont="1" applyBorder="1">
      <alignment vertical="center"/>
    </xf>
    <xf numFmtId="0" fontId="90" fillId="0" borderId="27" xfId="0" applyFont="1" applyBorder="1">
      <alignment vertical="center"/>
    </xf>
    <xf numFmtId="0" fontId="90" fillId="0" borderId="101" xfId="0" applyFont="1" applyBorder="1" applyAlignment="1">
      <alignment horizontal="right" vertical="center"/>
    </xf>
    <xf numFmtId="0" fontId="90" fillId="0" borderId="113" xfId="0" applyFont="1" applyBorder="1">
      <alignment vertical="center"/>
    </xf>
    <xf numFmtId="0" fontId="90" fillId="0" borderId="100" xfId="0" applyFont="1" applyBorder="1">
      <alignment vertical="center"/>
    </xf>
    <xf numFmtId="0" fontId="90" fillId="0" borderId="26" xfId="0" applyFont="1" applyBorder="1" applyAlignment="1">
      <alignment horizontal="right" vertical="center"/>
    </xf>
    <xf numFmtId="0" fontId="98" fillId="0" borderId="0" xfId="0" applyFont="1">
      <alignment vertical="center"/>
    </xf>
    <xf numFmtId="0" fontId="99" fillId="0" borderId="0" xfId="0" applyFont="1" applyAlignment="1">
      <alignment horizontal="centerContinuous" vertical="center"/>
    </xf>
    <xf numFmtId="0" fontId="100" fillId="0" borderId="0" xfId="0" applyFont="1">
      <alignment vertical="center"/>
    </xf>
    <xf numFmtId="0" fontId="55" fillId="14" borderId="117" xfId="0" applyFont="1" applyFill="1" applyBorder="1">
      <alignment vertical="center"/>
    </xf>
    <xf numFmtId="0" fontId="55" fillId="14" borderId="0" xfId="0" applyFont="1" applyFill="1">
      <alignment vertical="center"/>
    </xf>
    <xf numFmtId="49" fontId="1" fillId="0" borderId="24" xfId="2" applyNumberFormat="1" applyBorder="1" applyAlignment="1">
      <alignment vertical="center"/>
    </xf>
    <xf numFmtId="49" fontId="1" fillId="0" borderId="25" xfId="2" applyNumberFormat="1" applyBorder="1" applyAlignment="1">
      <alignment vertical="center"/>
    </xf>
    <xf numFmtId="49" fontId="1" fillId="0" borderId="101" xfId="2" applyNumberFormat="1" applyBorder="1" applyAlignment="1">
      <alignment vertical="center"/>
    </xf>
    <xf numFmtId="49" fontId="1" fillId="0" borderId="113" xfId="2" applyNumberFormat="1" applyBorder="1" applyAlignment="1">
      <alignment vertical="center"/>
    </xf>
    <xf numFmtId="49" fontId="1" fillId="0" borderId="100" xfId="2" applyNumberFormat="1" applyBorder="1" applyAlignment="1">
      <alignment vertical="center"/>
    </xf>
    <xf numFmtId="49" fontId="1" fillId="0" borderId="26" xfId="2" applyNumberFormat="1" applyBorder="1" applyAlignment="1">
      <alignment vertical="center"/>
    </xf>
    <xf numFmtId="49" fontId="1" fillId="0" borderId="27" xfId="2" applyNumberFormat="1" applyBorder="1" applyAlignment="1">
      <alignment vertical="center"/>
    </xf>
    <xf numFmtId="49" fontId="22" fillId="0" borderId="0" xfId="2" applyNumberFormat="1" applyFont="1" applyAlignment="1">
      <alignment horizontal="center" vertical="center"/>
    </xf>
    <xf numFmtId="49" fontId="9" fillId="0" borderId="0" xfId="2" applyNumberFormat="1" applyFont="1" applyAlignment="1">
      <alignment horizontal="centerContinuous" vertical="center"/>
    </xf>
    <xf numFmtId="49" fontId="1" fillId="0" borderId="24" xfId="2" applyNumberFormat="1" applyBorder="1" applyAlignment="1">
      <alignment horizontal="centerContinuous" vertical="top"/>
    </xf>
    <xf numFmtId="49" fontId="1" fillId="0" borderId="21" xfId="2" applyNumberFormat="1" applyBorder="1" applyAlignment="1">
      <alignment horizontal="centerContinuous" vertical="top"/>
    </xf>
    <xf numFmtId="49" fontId="1" fillId="0" borderId="101" xfId="2" applyNumberFormat="1" applyBorder="1" applyAlignment="1">
      <alignment horizontal="centerContinuous"/>
    </xf>
    <xf numFmtId="49" fontId="1" fillId="0" borderId="113" xfId="2" applyNumberFormat="1" applyBorder="1" applyAlignment="1">
      <alignment horizontal="centerContinuous"/>
    </xf>
    <xf numFmtId="49" fontId="1" fillId="0" borderId="26" xfId="2" applyNumberFormat="1" applyBorder="1" applyAlignment="1">
      <alignment horizontal="center"/>
    </xf>
    <xf numFmtId="49" fontId="1" fillId="0" borderId="0" xfId="2" applyNumberFormat="1" applyAlignment="1">
      <alignment horizontal="left"/>
    </xf>
    <xf numFmtId="49" fontId="1" fillId="0" borderId="0" xfId="2" applyNumberFormat="1" applyAlignment="1">
      <alignment horizontal="right"/>
    </xf>
    <xf numFmtId="49" fontId="1" fillId="0" borderId="26" xfId="2" applyNumberFormat="1" applyBorder="1"/>
    <xf numFmtId="49" fontId="1" fillId="0" borderId="0" xfId="2" applyNumberFormat="1" applyAlignment="1">
      <alignment shrinkToFit="1"/>
    </xf>
    <xf numFmtId="49" fontId="1" fillId="0" borderId="0" xfId="2" applyNumberFormat="1" applyAlignment="1">
      <alignment horizontal="right" shrinkToFit="1"/>
    </xf>
    <xf numFmtId="49" fontId="1" fillId="0" borderId="0" xfId="2" applyNumberFormat="1" applyAlignment="1">
      <alignment horizontal="left" shrinkToFit="1"/>
    </xf>
    <xf numFmtId="49" fontId="1" fillId="0" borderId="21" xfId="2" applyNumberFormat="1" applyBorder="1" applyAlignment="1">
      <alignment horizontal="left" vertical="top"/>
    </xf>
    <xf numFmtId="49" fontId="1" fillId="0" borderId="113" xfId="2" applyNumberFormat="1" applyBorder="1" applyAlignment="1">
      <alignment horizontal="left"/>
    </xf>
    <xf numFmtId="49" fontId="1" fillId="0" borderId="0" xfId="2" applyNumberFormat="1" applyAlignment="1">
      <alignment horizontal="center" vertical="center"/>
    </xf>
    <xf numFmtId="49" fontId="1" fillId="0" borderId="113" xfId="2" applyNumberFormat="1" applyBorder="1"/>
    <xf numFmtId="0" fontId="101" fillId="0" borderId="0" xfId="11" applyFont="1" applyAlignment="1"/>
    <xf numFmtId="49" fontId="101" fillId="0" borderId="0" xfId="11" applyNumberFormat="1" applyFont="1" applyAlignment="1"/>
    <xf numFmtId="49" fontId="101" fillId="0" borderId="0" xfId="11" applyNumberFormat="1" applyFont="1">
      <alignment vertical="center"/>
    </xf>
    <xf numFmtId="49" fontId="102" fillId="0" borderId="0" xfId="11" applyNumberFormat="1" applyFont="1">
      <alignment vertical="center"/>
    </xf>
    <xf numFmtId="0" fontId="101" fillId="0" borderId="0" xfId="15" applyFont="1">
      <alignment vertical="center"/>
    </xf>
    <xf numFmtId="49" fontId="101" fillId="0" borderId="24" xfId="14" applyNumberFormat="1" applyFont="1" applyBorder="1" applyAlignment="1">
      <alignment vertical="center"/>
    </xf>
    <xf numFmtId="49" fontId="101" fillId="0" borderId="21" xfId="14" applyNumberFormat="1" applyFont="1" applyBorder="1" applyAlignment="1">
      <alignment vertical="center"/>
    </xf>
    <xf numFmtId="0" fontId="101" fillId="0" borderId="25" xfId="15" applyFont="1" applyBorder="1">
      <alignment vertical="center"/>
    </xf>
    <xf numFmtId="49" fontId="101" fillId="0" borderId="26" xfId="14" applyNumberFormat="1" applyFont="1" applyBorder="1" applyAlignment="1">
      <alignment vertical="center"/>
    </xf>
    <xf numFmtId="49" fontId="101" fillId="0" borderId="0" xfId="14" applyNumberFormat="1" applyFont="1" applyAlignment="1">
      <alignment vertical="center"/>
    </xf>
    <xf numFmtId="49" fontId="101" fillId="0" borderId="113" xfId="14" applyNumberFormat="1" applyFont="1" applyBorder="1" applyAlignment="1">
      <alignment vertical="center"/>
    </xf>
    <xf numFmtId="0" fontId="101" fillId="0" borderId="100" xfId="15" applyFont="1" applyBorder="1">
      <alignment vertical="center"/>
    </xf>
    <xf numFmtId="49" fontId="101" fillId="0" borderId="21" xfId="11" applyNumberFormat="1" applyFont="1" applyBorder="1">
      <alignment vertical="center"/>
    </xf>
    <xf numFmtId="49" fontId="101" fillId="0" borderId="26" xfId="11" applyNumberFormat="1" applyFont="1" applyBorder="1">
      <alignment vertical="center"/>
    </xf>
    <xf numFmtId="49" fontId="101" fillId="0" borderId="26" xfId="11" applyNumberFormat="1" applyFont="1" applyBorder="1" applyAlignment="1">
      <alignment horizontal="centerContinuous" vertical="center"/>
    </xf>
    <xf numFmtId="49" fontId="101" fillId="0" borderId="0" xfId="11" applyNumberFormat="1" applyFont="1" applyAlignment="1">
      <alignment horizontal="centerContinuous" vertical="center"/>
    </xf>
    <xf numFmtId="49" fontId="101" fillId="0" borderId="27" xfId="11" applyNumberFormat="1" applyFont="1" applyBorder="1">
      <alignment vertical="center"/>
    </xf>
    <xf numFmtId="49" fontId="101" fillId="0" borderId="101" xfId="11" applyNumberFormat="1" applyFont="1" applyBorder="1">
      <alignment vertical="center"/>
    </xf>
    <xf numFmtId="49" fontId="101" fillId="0" borderId="113" xfId="11" applyNumberFormat="1" applyFont="1" applyBorder="1">
      <alignment vertical="center"/>
    </xf>
    <xf numFmtId="49" fontId="101" fillId="0" borderId="113" xfId="11" applyNumberFormat="1" applyFont="1" applyBorder="1" applyAlignment="1"/>
    <xf numFmtId="49" fontId="101" fillId="0" borderId="101" xfId="11" applyNumberFormat="1" applyFont="1" applyBorder="1" applyAlignment="1">
      <alignment horizontal="centerContinuous" vertical="center"/>
    </xf>
    <xf numFmtId="49" fontId="101" fillId="0" borderId="113" xfId="11" applyNumberFormat="1" applyFont="1" applyBorder="1" applyAlignment="1">
      <alignment horizontal="centerContinuous" vertical="center"/>
    </xf>
    <xf numFmtId="49" fontId="101" fillId="0" borderId="100" xfId="11" applyNumberFormat="1" applyFont="1" applyBorder="1">
      <alignment vertical="center"/>
    </xf>
    <xf numFmtId="49" fontId="101" fillId="0" borderId="30" xfId="11" applyNumberFormat="1" applyFont="1" applyBorder="1">
      <alignment vertical="center"/>
    </xf>
    <xf numFmtId="49" fontId="101" fillId="0" borderId="89" xfId="11" applyNumberFormat="1" applyFont="1" applyBorder="1">
      <alignment vertical="center"/>
    </xf>
    <xf numFmtId="49" fontId="101" fillId="0" borderId="30" xfId="11" applyNumberFormat="1" applyFont="1" applyBorder="1" applyAlignment="1">
      <alignment horizontal="left" vertical="center"/>
    </xf>
    <xf numFmtId="49" fontId="101" fillId="0" borderId="89" xfId="11" applyNumberFormat="1" applyFont="1" applyBorder="1" applyAlignment="1">
      <alignment horizontal="left" vertical="center"/>
    </xf>
    <xf numFmtId="49" fontId="101" fillId="0" borderId="31" xfId="11" applyNumberFormat="1" applyFont="1" applyBorder="1">
      <alignment vertical="center"/>
    </xf>
    <xf numFmtId="0" fontId="101" fillId="0" borderId="113" xfId="11" applyFont="1" applyBorder="1" applyAlignment="1"/>
    <xf numFmtId="49" fontId="101" fillId="0" borderId="113" xfId="11" applyNumberFormat="1" applyFont="1" applyBorder="1" applyAlignment="1">
      <alignment horizontal="left" vertical="center"/>
    </xf>
    <xf numFmtId="49" fontId="101" fillId="0" borderId="101" xfId="11" applyNumberFormat="1" applyFont="1" applyBorder="1" applyAlignment="1">
      <alignment horizontal="left" vertical="center"/>
    </xf>
    <xf numFmtId="49" fontId="103" fillId="0" borderId="24" xfId="11" applyNumberFormat="1" applyFont="1" applyBorder="1">
      <alignment vertical="center"/>
    </xf>
    <xf numFmtId="49" fontId="103" fillId="0" borderId="26" xfId="11" applyNumberFormat="1" applyFont="1" applyBorder="1" applyAlignment="1"/>
    <xf numFmtId="49" fontId="103" fillId="0" borderId="101" xfId="11" applyNumberFormat="1" applyFont="1" applyBorder="1" applyAlignment="1"/>
    <xf numFmtId="49" fontId="103" fillId="0" borderId="24" xfId="11" applyNumberFormat="1" applyFont="1" applyBorder="1" applyAlignment="1"/>
    <xf numFmtId="49" fontId="101" fillId="0" borderId="21" xfId="11" applyNumberFormat="1" applyFont="1" applyBorder="1" applyAlignment="1"/>
    <xf numFmtId="49" fontId="103" fillId="0" borderId="30" xfId="11" applyNumberFormat="1" applyFont="1" applyBorder="1" applyAlignment="1"/>
    <xf numFmtId="49" fontId="101" fillId="0" borderId="89" xfId="11" applyNumberFormat="1" applyFont="1" applyBorder="1" applyAlignment="1">
      <alignment horizontal="center" vertical="center"/>
    </xf>
    <xf numFmtId="49" fontId="101" fillId="0" borderId="89" xfId="11" applyNumberFormat="1" applyFont="1" applyBorder="1" applyAlignment="1"/>
    <xf numFmtId="49" fontId="101" fillId="0" borderId="113" xfId="11" applyNumberFormat="1" applyFont="1" applyBorder="1" applyAlignment="1">
      <alignment horizontal="centerContinuous"/>
    </xf>
    <xf numFmtId="49" fontId="101" fillId="0" borderId="100" xfId="11" applyNumberFormat="1" applyFont="1" applyBorder="1" applyAlignment="1">
      <alignment horizontal="centerContinuous"/>
    </xf>
    <xf numFmtId="0" fontId="101" fillId="0" borderId="24" xfId="11" applyFont="1" applyBorder="1" applyAlignment="1"/>
    <xf numFmtId="0" fontId="101" fillId="0" borderId="21" xfId="11" applyFont="1" applyBorder="1" applyAlignment="1"/>
    <xf numFmtId="0" fontId="101" fillId="0" borderId="27" xfId="11" applyFont="1" applyBorder="1" applyAlignment="1"/>
    <xf numFmtId="0" fontId="101" fillId="0" borderId="26" xfId="11" applyFont="1" applyBorder="1" applyAlignment="1">
      <alignment horizontal="centerContinuous"/>
    </xf>
    <xf numFmtId="0" fontId="101" fillId="0" borderId="0" xfId="11" applyFont="1" applyAlignment="1">
      <alignment horizontal="centerContinuous"/>
    </xf>
    <xf numFmtId="0" fontId="101" fillId="0" borderId="27" xfId="11" applyFont="1" applyBorder="1" applyAlignment="1">
      <alignment horizontal="centerContinuous"/>
    </xf>
    <xf numFmtId="0" fontId="101" fillId="0" borderId="26" xfId="11" applyFont="1" applyBorder="1" applyAlignment="1"/>
    <xf numFmtId="0" fontId="101" fillId="0" borderId="26" xfId="11" applyFont="1" applyBorder="1">
      <alignment vertical="center"/>
    </xf>
    <xf numFmtId="0" fontId="101" fillId="0" borderId="0" xfId="11" applyFont="1">
      <alignment vertical="center"/>
    </xf>
    <xf numFmtId="0" fontId="101" fillId="0" borderId="0" xfId="11" applyFont="1" applyAlignment="1">
      <alignment horizontal="right" vertical="center"/>
    </xf>
    <xf numFmtId="49" fontId="101" fillId="0" borderId="0" xfId="2" applyNumberFormat="1" applyFont="1" applyAlignment="1">
      <alignment horizontal="right" vertical="center"/>
    </xf>
    <xf numFmtId="0" fontId="104" fillId="0" borderId="0" xfId="11" applyFont="1" applyAlignment="1"/>
    <xf numFmtId="0" fontId="101" fillId="0" borderId="0" xfId="11" applyFont="1" applyAlignment="1">
      <alignment horizontal="center"/>
    </xf>
    <xf numFmtId="0" fontId="101" fillId="0" borderId="0" xfId="11" applyFont="1" applyAlignment="1">
      <alignment horizontal="right"/>
    </xf>
    <xf numFmtId="0" fontId="101" fillId="0" borderId="21" xfId="11" applyFont="1" applyBorder="1" applyAlignment="1">
      <alignment horizontal="center" vertical="top" textRotation="255"/>
    </xf>
    <xf numFmtId="0" fontId="101" fillId="0" borderId="25" xfId="11" applyFont="1" applyBorder="1" applyAlignment="1">
      <alignment horizontal="center" vertical="top" textRotation="255"/>
    </xf>
    <xf numFmtId="0" fontId="101" fillId="0" borderId="0" xfId="11" applyFont="1" applyAlignment="1">
      <alignment horizontal="center" vertical="top" textRotation="255"/>
    </xf>
    <xf numFmtId="0" fontId="101" fillId="0" borderId="27" xfId="11" applyFont="1" applyBorder="1" applyAlignment="1">
      <alignment horizontal="center" vertical="top" textRotation="255"/>
    </xf>
    <xf numFmtId="0" fontId="101" fillId="0" borderId="101" xfId="11" applyFont="1" applyBorder="1">
      <alignment vertical="center"/>
    </xf>
    <xf numFmtId="0" fontId="101" fillId="0" borderId="113" xfId="11" applyFont="1" applyBorder="1">
      <alignment vertical="center"/>
    </xf>
    <xf numFmtId="0" fontId="101" fillId="0" borderId="113" xfId="11" applyFont="1" applyBorder="1" applyAlignment="1">
      <alignment horizontal="center" vertical="top" textRotation="255"/>
    </xf>
    <xf numFmtId="0" fontId="101" fillId="0" borderId="100" xfId="11" applyFont="1" applyBorder="1" applyAlignment="1">
      <alignment horizontal="center" vertical="top" textRotation="255"/>
    </xf>
    <xf numFmtId="0" fontId="101" fillId="0" borderId="100" xfId="11" applyFont="1" applyBorder="1" applyAlignment="1"/>
    <xf numFmtId="49" fontId="101" fillId="0" borderId="0" xfId="15" applyNumberFormat="1" applyFont="1">
      <alignment vertical="center"/>
    </xf>
    <xf numFmtId="49" fontId="106" fillId="0" borderId="0" xfId="15" applyNumberFormat="1" applyFont="1" applyAlignment="1">
      <alignment horizontal="centerContinuous" vertical="center"/>
    </xf>
    <xf numFmtId="49" fontId="1" fillId="0" borderId="30" xfId="2" applyNumberFormat="1" applyBorder="1" applyAlignment="1">
      <alignment vertical="center"/>
    </xf>
    <xf numFmtId="49" fontId="1" fillId="0" borderId="89" xfId="2" applyNumberFormat="1" applyBorder="1" applyAlignment="1">
      <alignment vertical="center"/>
    </xf>
    <xf numFmtId="49" fontId="1" fillId="0" borderId="31" xfId="2" applyNumberFormat="1" applyBorder="1" applyAlignment="1">
      <alignment vertical="center"/>
    </xf>
    <xf numFmtId="49" fontId="1" fillId="0" borderId="89" xfId="2" applyNumberFormat="1" applyBorder="1" applyAlignment="1">
      <alignment vertical="center" shrinkToFit="1"/>
    </xf>
    <xf numFmtId="49" fontId="1" fillId="0" borderId="21" xfId="2" applyNumberFormat="1" applyBorder="1" applyAlignment="1">
      <alignment horizontal="center" vertical="center"/>
    </xf>
    <xf numFmtId="49" fontId="1" fillId="0" borderId="21" xfId="2" applyNumberFormat="1" applyBorder="1" applyAlignment="1">
      <alignment horizontal="right" vertical="center"/>
    </xf>
    <xf numFmtId="49" fontId="1" fillId="0" borderId="27" xfId="2" applyNumberFormat="1" applyBorder="1" applyAlignment="1">
      <alignment horizontal="center" vertical="center"/>
    </xf>
    <xf numFmtId="49" fontId="1" fillId="0" borderId="89" xfId="2" applyNumberFormat="1" applyBorder="1" applyAlignment="1">
      <alignment horizontal="center" vertical="center"/>
    </xf>
    <xf numFmtId="0" fontId="1" fillId="0" borderId="26" xfId="2" applyBorder="1" applyAlignment="1">
      <alignment horizontal="centerContinuous"/>
    </xf>
    <xf numFmtId="0" fontId="1" fillId="0" borderId="27" xfId="2" applyBorder="1" applyAlignment="1">
      <alignment horizontal="centerContinuous"/>
    </xf>
    <xf numFmtId="0" fontId="1" fillId="0" borderId="0" xfId="2" applyAlignment="1">
      <alignment horizontal="center" vertical="top" textRotation="255"/>
    </xf>
    <xf numFmtId="0" fontId="1" fillId="0" borderId="0" xfId="2" applyAlignment="1">
      <alignment vertical="distributed" wrapText="1"/>
    </xf>
    <xf numFmtId="0" fontId="1" fillId="0" borderId="113" xfId="2" applyBorder="1"/>
    <xf numFmtId="0" fontId="1" fillId="0" borderId="100" xfId="2" applyBorder="1"/>
    <xf numFmtId="49" fontId="1" fillId="0" borderId="118" xfId="2" applyNumberFormat="1" applyBorder="1" applyAlignment="1">
      <alignment vertical="center"/>
    </xf>
    <xf numFmtId="49" fontId="1" fillId="0" borderId="119" xfId="2" applyNumberFormat="1" applyBorder="1" applyAlignment="1">
      <alignment vertical="center"/>
    </xf>
    <xf numFmtId="49" fontId="1" fillId="0" borderId="120" xfId="2" applyNumberFormat="1" applyBorder="1" applyAlignment="1">
      <alignment vertical="center"/>
    </xf>
    <xf numFmtId="49" fontId="1" fillId="0" borderId="113" xfId="2" applyNumberFormat="1" applyBorder="1" applyAlignment="1">
      <alignment horizontal="center" vertical="center"/>
    </xf>
    <xf numFmtId="49" fontId="1" fillId="0" borderId="27" xfId="2" applyNumberFormat="1" applyBorder="1"/>
    <xf numFmtId="49" fontId="1" fillId="0" borderId="26" xfId="2" applyNumberFormat="1" applyBorder="1" applyAlignment="1">
      <alignment horizontal="centerContinuous"/>
    </xf>
    <xf numFmtId="49" fontId="1" fillId="0" borderId="0" xfId="2" applyNumberFormat="1" applyAlignment="1">
      <alignment horizontal="centerContinuous"/>
    </xf>
    <xf numFmtId="49" fontId="1" fillId="0" borderId="27" xfId="2" applyNumberFormat="1" applyBorder="1" applyAlignment="1">
      <alignment horizontal="centerContinuous"/>
    </xf>
    <xf numFmtId="49" fontId="1" fillId="0" borderId="100" xfId="2" applyNumberFormat="1" applyBorder="1"/>
    <xf numFmtId="0" fontId="101" fillId="0" borderId="0" xfId="2" applyFont="1"/>
    <xf numFmtId="0" fontId="101" fillId="0" borderId="0" xfId="2" applyFont="1" applyAlignment="1">
      <alignment vertical="center"/>
    </xf>
    <xf numFmtId="0" fontId="102" fillId="0" borderId="0" xfId="2" applyFont="1" applyAlignment="1">
      <alignment vertical="center"/>
    </xf>
    <xf numFmtId="0" fontId="102" fillId="0" borderId="0" xfId="2" applyFont="1" applyAlignment="1">
      <alignment horizontal="right" vertical="center"/>
    </xf>
    <xf numFmtId="177" fontId="102" fillId="0" borderId="0" xfId="2" applyNumberFormat="1" applyFont="1" applyAlignment="1">
      <alignment horizontal="right" vertical="center"/>
    </xf>
    <xf numFmtId="0" fontId="102" fillId="0" borderId="0" xfId="2" applyFont="1" applyAlignment="1">
      <alignment horizontal="center" vertical="center"/>
    </xf>
    <xf numFmtId="176" fontId="102" fillId="0" borderId="0" xfId="4" applyNumberFormat="1" applyFont="1" applyAlignment="1">
      <alignment horizontal="center" vertical="center"/>
    </xf>
    <xf numFmtId="0" fontId="102" fillId="0" borderId="0" xfId="2" applyFont="1"/>
    <xf numFmtId="0" fontId="102" fillId="0" borderId="0" xfId="2" applyFont="1" applyAlignment="1">
      <alignment horizontal="left" vertical="center"/>
    </xf>
    <xf numFmtId="0" fontId="101" fillId="0" borderId="0" xfId="2" applyFont="1" applyAlignment="1">
      <alignment horizontal="center" vertical="center"/>
    </xf>
    <xf numFmtId="49" fontId="102" fillId="0" borderId="0" xfId="2" applyNumberFormat="1" applyFont="1"/>
    <xf numFmtId="0" fontId="102" fillId="0" borderId="0" xfId="2" applyFont="1" applyAlignment="1">
      <alignment vertical="top"/>
    </xf>
    <xf numFmtId="49" fontId="101" fillId="0" borderId="0" xfId="2" applyNumberFormat="1" applyFont="1"/>
    <xf numFmtId="49" fontId="102" fillId="0" borderId="0" xfId="2" applyNumberFormat="1" applyFont="1" applyAlignment="1">
      <alignment vertical="center"/>
    </xf>
    <xf numFmtId="49" fontId="102" fillId="0" borderId="0" xfId="14" applyNumberFormat="1" applyFont="1" applyAlignment="1">
      <alignment horizontal="right" vertical="center"/>
    </xf>
    <xf numFmtId="0" fontId="107" fillId="0" borderId="0" xfId="15" applyFont="1">
      <alignment vertical="center"/>
    </xf>
    <xf numFmtId="0" fontId="102" fillId="0" borderId="0" xfId="15" applyFont="1">
      <alignment vertical="center"/>
    </xf>
    <xf numFmtId="0" fontId="102" fillId="0" borderId="0" xfId="15" applyFont="1" applyAlignment="1">
      <alignment horizontal="right" vertical="center"/>
    </xf>
    <xf numFmtId="0" fontId="101" fillId="0" borderId="0" xfId="15" applyFont="1" applyAlignment="1">
      <alignment horizontal="right" vertical="center"/>
    </xf>
    <xf numFmtId="49" fontId="102" fillId="0" borderId="0" xfId="14" applyNumberFormat="1" applyFont="1" applyAlignment="1">
      <alignment vertical="center"/>
    </xf>
    <xf numFmtId="49" fontId="101" fillId="0" borderId="25" xfId="14" applyNumberFormat="1" applyFont="1" applyBorder="1" applyAlignment="1">
      <alignment vertical="center"/>
    </xf>
    <xf numFmtId="49" fontId="101" fillId="0" borderId="100" xfId="14" applyNumberFormat="1" applyFont="1" applyBorder="1" applyAlignment="1">
      <alignment vertical="center"/>
    </xf>
    <xf numFmtId="0" fontId="101" fillId="0" borderId="27" xfId="15" applyFont="1" applyBorder="1">
      <alignment vertical="center"/>
    </xf>
    <xf numFmtId="49" fontId="101" fillId="0" borderId="27" xfId="14" applyNumberFormat="1" applyFont="1" applyBorder="1" applyAlignment="1">
      <alignment vertical="center"/>
    </xf>
    <xf numFmtId="49" fontId="101" fillId="0" borderId="101" xfId="14" applyNumberFormat="1" applyFont="1" applyBorder="1" applyAlignment="1">
      <alignment vertical="center"/>
    </xf>
    <xf numFmtId="49" fontId="101" fillId="0" borderId="30" xfId="14" applyNumberFormat="1" applyFont="1" applyBorder="1" applyAlignment="1">
      <alignment vertical="center"/>
    </xf>
    <xf numFmtId="49" fontId="101" fillId="0" borderId="89" xfId="14" applyNumberFormat="1" applyFont="1" applyBorder="1" applyAlignment="1">
      <alignment vertical="center"/>
    </xf>
    <xf numFmtId="49" fontId="101" fillId="0" borderId="31" xfId="14" applyNumberFormat="1" applyFont="1" applyBorder="1" applyAlignment="1">
      <alignment vertical="center"/>
    </xf>
    <xf numFmtId="49" fontId="101" fillId="0" borderId="113" xfId="14" applyNumberFormat="1" applyFont="1" applyBorder="1"/>
    <xf numFmtId="49" fontId="101" fillId="0" borderId="89" xfId="14" applyNumberFormat="1" applyFont="1" applyBorder="1" applyAlignment="1">
      <alignment horizontal="right" vertical="center"/>
    </xf>
    <xf numFmtId="49" fontId="101" fillId="0" borderId="24" xfId="14" applyNumberFormat="1" applyFont="1" applyBorder="1" applyAlignment="1">
      <alignment horizontal="centerContinuous" vertical="center"/>
    </xf>
    <xf numFmtId="49" fontId="101" fillId="0" borderId="21" xfId="14" applyNumberFormat="1" applyFont="1" applyBorder="1" applyAlignment="1">
      <alignment horizontal="centerContinuous" vertical="center"/>
    </xf>
    <xf numFmtId="49" fontId="101" fillId="0" borderId="0" xfId="14" applyNumberFormat="1" applyFont="1" applyAlignment="1">
      <alignment horizontal="centerContinuous" vertical="center"/>
    </xf>
    <xf numFmtId="49" fontId="101" fillId="0" borderId="27" xfId="14" applyNumberFormat="1" applyFont="1" applyBorder="1" applyAlignment="1">
      <alignment horizontal="centerContinuous" vertical="center"/>
    </xf>
    <xf numFmtId="49" fontId="101" fillId="0" borderId="0" xfId="14" applyNumberFormat="1" applyFont="1"/>
    <xf numFmtId="49" fontId="101" fillId="0" borderId="0" xfId="14" applyNumberFormat="1" applyFont="1" applyAlignment="1">
      <alignment horizontal="right" vertical="center"/>
    </xf>
    <xf numFmtId="49" fontId="101" fillId="0" borderId="0" xfId="2" applyNumberFormat="1" applyFont="1" applyAlignment="1">
      <alignment horizontal="center" vertical="center"/>
    </xf>
    <xf numFmtId="49" fontId="101" fillId="0" borderId="0" xfId="2" applyNumberFormat="1" applyFont="1" applyAlignment="1">
      <alignment horizontal="center" vertical="center" shrinkToFit="1"/>
    </xf>
    <xf numFmtId="0" fontId="101" fillId="0" borderId="0" xfId="14" applyFont="1" applyAlignment="1">
      <alignment horizontal="left" wrapText="1"/>
    </xf>
    <xf numFmtId="0" fontId="101" fillId="0" borderId="0" xfId="14" applyFont="1" applyAlignment="1">
      <alignment vertical="justify" wrapText="1"/>
    </xf>
    <xf numFmtId="0" fontId="101" fillId="0" borderId="0" xfId="14" applyFont="1" applyAlignment="1">
      <alignment horizontal="justify" vertical="justify" wrapText="1"/>
    </xf>
    <xf numFmtId="0" fontId="108" fillId="0" borderId="0" xfId="15" applyFont="1">
      <alignment vertical="center"/>
    </xf>
    <xf numFmtId="49" fontId="109" fillId="0" borderId="0" xfId="14" applyNumberFormat="1" applyFont="1" applyAlignment="1">
      <alignment horizontal="center" vertical="center"/>
    </xf>
    <xf numFmtId="49" fontId="106" fillId="0" borderId="0" xfId="14" applyNumberFormat="1" applyFont="1" applyAlignment="1">
      <alignment horizontal="centerContinuous" vertical="center"/>
    </xf>
    <xf numFmtId="49" fontId="105" fillId="0" borderId="0" xfId="15" applyNumberFormat="1" applyFont="1">
      <alignment vertical="center"/>
    </xf>
    <xf numFmtId="0" fontId="8" fillId="0" borderId="113" xfId="2" applyFont="1" applyBorder="1" applyAlignment="1">
      <alignment vertical="center"/>
    </xf>
    <xf numFmtId="0" fontId="8" fillId="0" borderId="113" xfId="2" applyFont="1" applyBorder="1" applyAlignment="1">
      <alignment horizontal="right" vertical="center"/>
    </xf>
    <xf numFmtId="0" fontId="1" fillId="0" borderId="21" xfId="2" applyBorder="1" applyAlignment="1">
      <alignment horizontal="centerContinuous"/>
    </xf>
    <xf numFmtId="0" fontId="1" fillId="0" borderId="89" xfId="2" applyBorder="1" applyAlignment="1">
      <alignment vertical="center"/>
    </xf>
    <xf numFmtId="0" fontId="22" fillId="0" borderId="21" xfId="2" applyFont="1" applyBorder="1" applyAlignment="1">
      <alignment horizontal="centerContinuous" vertical="center"/>
    </xf>
    <xf numFmtId="0" fontId="17" fillId="0" borderId="0" xfId="2" applyFont="1" applyAlignment="1">
      <alignment vertical="top"/>
    </xf>
    <xf numFmtId="0" fontId="1" fillId="0" borderId="101" xfId="2" applyBorder="1"/>
    <xf numFmtId="0" fontId="17" fillId="0" borderId="113" xfId="2" applyFont="1" applyBorder="1" applyAlignment="1">
      <alignment horizontal="center"/>
    </xf>
    <xf numFmtId="0" fontId="17" fillId="0" borderId="113" xfId="2" applyFont="1" applyBorder="1" applyAlignment="1">
      <alignment horizontal="left"/>
    </xf>
    <xf numFmtId="58" fontId="0" fillId="0" borderId="0" xfId="0" applyNumberFormat="1" applyAlignment="1">
      <alignment horizontal="distributed" vertical="center" justifyLastLine="1"/>
    </xf>
    <xf numFmtId="0" fontId="90" fillId="0" borderId="0" xfId="0" quotePrefix="1" applyFont="1" applyAlignment="1">
      <alignment horizontal="right" vertical="center"/>
    </xf>
    <xf numFmtId="0" fontId="0" fillId="14" borderId="117" xfId="0" applyFill="1" applyBorder="1">
      <alignment vertical="center"/>
    </xf>
    <xf numFmtId="0" fontId="0" fillId="14" borderId="0" xfId="0" applyFill="1">
      <alignment vertical="center"/>
    </xf>
    <xf numFmtId="0" fontId="41" fillId="0" borderId="0" xfId="3" applyFont="1" applyBorder="1" applyAlignment="1" applyProtection="1"/>
    <xf numFmtId="0" fontId="41" fillId="0" borderId="0" xfId="3" applyFont="1" applyFill="1" applyBorder="1" applyAlignment="1" applyProtection="1">
      <alignment vertical="center"/>
    </xf>
    <xf numFmtId="49" fontId="36" fillId="0" borderId="0" xfId="1" quotePrefix="1" applyNumberFormat="1" applyFont="1" applyAlignment="1">
      <alignment horizontal="right" vertical="center"/>
    </xf>
    <xf numFmtId="0" fontId="40" fillId="0" borderId="0" xfId="2" applyFont="1" applyProtection="1">
      <protection locked="0"/>
    </xf>
    <xf numFmtId="0" fontId="36" fillId="4" borderId="12" xfId="2" applyFont="1" applyFill="1" applyBorder="1"/>
    <xf numFmtId="49" fontId="36" fillId="0" borderId="0" xfId="2" applyNumberFormat="1" applyFont="1"/>
    <xf numFmtId="49" fontId="111" fillId="0" borderId="0" xfId="2" applyNumberFormat="1" applyFont="1"/>
    <xf numFmtId="0" fontId="36" fillId="0" borderId="0" xfId="11" applyFont="1" applyAlignment="1"/>
    <xf numFmtId="0" fontId="43" fillId="4" borderId="12" xfId="3" applyFont="1" applyFill="1" applyBorder="1" applyAlignment="1" applyProtection="1">
      <alignment vertical="center"/>
      <protection locked="0"/>
    </xf>
    <xf numFmtId="0" fontId="113" fillId="4" borderId="12" xfId="2" applyFont="1" applyFill="1" applyBorder="1" applyAlignment="1" applyProtection="1">
      <alignment vertical="center"/>
      <protection locked="0"/>
    </xf>
    <xf numFmtId="0" fontId="79" fillId="4" borderId="12" xfId="2" applyFont="1" applyFill="1" applyBorder="1" applyAlignment="1">
      <alignment vertical="center"/>
    </xf>
    <xf numFmtId="0" fontId="59" fillId="0" borderId="21" xfId="2" applyFont="1" applyBorder="1" applyAlignment="1">
      <alignment vertical="center"/>
    </xf>
    <xf numFmtId="0" fontId="67" fillId="0" borderId="21" xfId="2" applyFont="1" applyBorder="1" applyAlignment="1">
      <alignment vertical="center"/>
    </xf>
    <xf numFmtId="49" fontId="10" fillId="0" borderId="21" xfId="2" applyNumberFormat="1" applyFont="1" applyBorder="1" applyAlignment="1">
      <alignment vertical="center"/>
    </xf>
    <xf numFmtId="0" fontId="60" fillId="0" borderId="21" xfId="2" applyFont="1" applyBorder="1" applyAlignment="1">
      <alignment vertical="center"/>
    </xf>
    <xf numFmtId="0" fontId="96" fillId="0" borderId="0" xfId="2" applyFont="1" applyAlignment="1">
      <alignment horizontal="right" vertical="center"/>
    </xf>
    <xf numFmtId="49" fontId="96" fillId="0" borderId="0" xfId="2" applyNumberFormat="1" applyFont="1" applyAlignment="1">
      <alignment horizontal="right" vertical="center"/>
    </xf>
    <xf numFmtId="185" fontId="8" fillId="0" borderId="21" xfId="2" applyNumberFormat="1" applyFont="1" applyBorder="1" applyAlignment="1">
      <alignment horizontal="right" vertical="center"/>
    </xf>
    <xf numFmtId="185" fontId="8" fillId="0" borderId="21" xfId="2" applyNumberFormat="1" applyFont="1" applyBorder="1" applyAlignment="1">
      <alignment horizontal="center" vertical="center"/>
    </xf>
    <xf numFmtId="0" fontId="8" fillId="0" borderId="0" xfId="2" quotePrefix="1" applyFont="1" applyAlignment="1">
      <alignment horizontal="right" vertical="center"/>
    </xf>
    <xf numFmtId="49" fontId="101" fillId="0" borderId="0" xfId="14" applyNumberFormat="1" applyFont="1" applyAlignment="1">
      <alignment horizontal="center" vertical="center"/>
    </xf>
    <xf numFmtId="0" fontId="105" fillId="0" borderId="0" xfId="11" applyFont="1" applyAlignment="1"/>
    <xf numFmtId="49" fontId="101" fillId="0" borderId="0" xfId="11" applyNumberFormat="1" applyFont="1" applyAlignment="1">
      <alignment horizontal="left" vertical="center"/>
    </xf>
    <xf numFmtId="49" fontId="101" fillId="0" borderId="26" xfId="11" applyNumberFormat="1" applyFont="1" applyBorder="1" applyAlignment="1">
      <alignment horizontal="left" vertical="center"/>
    </xf>
    <xf numFmtId="49" fontId="101" fillId="0" borderId="0" xfId="11" applyNumberFormat="1" applyFont="1" applyAlignment="1">
      <alignment vertical="top"/>
    </xf>
    <xf numFmtId="0" fontId="101" fillId="0" borderId="31" xfId="15" applyFont="1" applyBorder="1">
      <alignment vertical="center"/>
    </xf>
    <xf numFmtId="49" fontId="101" fillId="0" borderId="89" xfId="14" applyNumberFormat="1" applyFont="1" applyBorder="1" applyAlignment="1">
      <alignment horizontal="left" vertical="center"/>
    </xf>
    <xf numFmtId="49" fontId="101" fillId="0" borderId="113" xfId="14" quotePrefix="1" applyNumberFormat="1" applyFont="1" applyBorder="1" applyAlignment="1">
      <alignment vertical="center"/>
    </xf>
    <xf numFmtId="0" fontId="35" fillId="0" borderId="0" xfId="1" applyFont="1" applyAlignment="1">
      <alignment vertical="center" wrapText="1"/>
    </xf>
    <xf numFmtId="0" fontId="1" fillId="0" borderId="0" xfId="2" applyAlignment="1" applyProtection="1">
      <alignment horizontal="left" vertical="center"/>
      <protection locked="0"/>
    </xf>
    <xf numFmtId="0" fontId="1" fillId="27" borderId="0" xfId="2" applyFill="1"/>
    <xf numFmtId="0" fontId="29" fillId="0" borderId="0" xfId="2" applyFont="1" applyAlignment="1">
      <alignment vertical="top"/>
    </xf>
    <xf numFmtId="0" fontId="8" fillId="0" borderId="23" xfId="2" applyFont="1" applyBorder="1" applyAlignment="1">
      <alignment horizontal="left" vertical="center"/>
    </xf>
    <xf numFmtId="0" fontId="68" fillId="0" borderId="128" xfId="2" applyFont="1" applyBorder="1" applyAlignment="1">
      <alignment horizontal="right" vertical="center"/>
    </xf>
    <xf numFmtId="0" fontId="68" fillId="0" borderId="128" xfId="2" applyFont="1" applyBorder="1" applyAlignment="1">
      <alignment vertical="center"/>
    </xf>
    <xf numFmtId="0" fontId="10" fillId="0" borderId="128" xfId="2" applyFont="1" applyBorder="1" applyAlignment="1">
      <alignment vertical="center"/>
    </xf>
    <xf numFmtId="0" fontId="60" fillId="0" borderId="128" xfId="2" applyFont="1" applyBorder="1" applyAlignment="1">
      <alignment vertical="center"/>
    </xf>
    <xf numFmtId="0" fontId="40" fillId="0" borderId="129" xfId="11" applyFont="1" applyBorder="1" applyAlignment="1">
      <alignment horizontal="center" vertical="center"/>
    </xf>
    <xf numFmtId="0" fontId="40" fillId="0" borderId="62" xfId="11" applyFont="1" applyBorder="1" applyAlignment="1">
      <alignment horizontal="center" vertical="center"/>
    </xf>
    <xf numFmtId="0" fontId="40" fillId="0" borderId="130" xfId="11" applyFont="1" applyBorder="1">
      <alignment vertical="center"/>
    </xf>
    <xf numFmtId="0" fontId="40" fillId="0" borderId="132" xfId="11" applyFont="1" applyBorder="1" applyAlignment="1">
      <alignment horizontal="center" vertical="center"/>
    </xf>
    <xf numFmtId="0" fontId="40" fillId="0" borderId="132" xfId="11" applyFont="1" applyBorder="1">
      <alignment vertical="center"/>
    </xf>
    <xf numFmtId="0" fontId="40" fillId="0" borderId="133" xfId="11" applyFont="1" applyBorder="1">
      <alignment vertical="center"/>
    </xf>
    <xf numFmtId="0" fontId="40" fillId="0" borderId="131" xfId="11" applyFont="1" applyBorder="1" applyAlignment="1">
      <alignment horizontal="center" vertical="center"/>
    </xf>
    <xf numFmtId="0" fontId="67" fillId="0" borderId="134" xfId="2" applyFont="1" applyBorder="1" applyAlignment="1">
      <alignment horizontal="right" vertical="center"/>
    </xf>
    <xf numFmtId="0" fontId="67" fillId="0" borderId="134" xfId="2" applyFont="1" applyBorder="1" applyAlignment="1">
      <alignment vertical="center"/>
    </xf>
    <xf numFmtId="0" fontId="10" fillId="0" borderId="134" xfId="2" applyFont="1" applyBorder="1" applyAlignment="1">
      <alignment vertical="center"/>
    </xf>
    <xf numFmtId="0" fontId="10" fillId="0" borderId="134" xfId="2" applyFont="1" applyBorder="1" applyAlignment="1">
      <alignment horizontal="center" vertical="center"/>
    </xf>
    <xf numFmtId="0" fontId="8" fillId="0" borderId="134" xfId="2" applyFont="1" applyBorder="1" applyAlignment="1">
      <alignment vertical="center"/>
    </xf>
    <xf numFmtId="0" fontId="1" fillId="0" borderId="134" xfId="2" applyBorder="1"/>
    <xf numFmtId="185" fontId="1" fillId="0" borderId="134" xfId="2" applyNumberFormat="1" applyBorder="1"/>
    <xf numFmtId="0" fontId="1" fillId="0" borderId="126" xfId="2" applyBorder="1"/>
    <xf numFmtId="0" fontId="1" fillId="0" borderId="90" xfId="2" applyBorder="1"/>
    <xf numFmtId="0" fontId="1" fillId="0" borderId="134" xfId="2" applyBorder="1" applyAlignment="1">
      <alignment vertical="center"/>
    </xf>
    <xf numFmtId="0" fontId="8" fillId="0" borderId="134" xfId="2" applyFont="1" applyBorder="1" applyAlignment="1">
      <alignment horizontal="center" vertical="center"/>
    </xf>
    <xf numFmtId="49" fontId="8" fillId="0" borderId="0" xfId="2" applyNumberFormat="1" applyFont="1" applyAlignment="1">
      <alignment horizontal="right" vertical="top"/>
    </xf>
    <xf numFmtId="185" fontId="8" fillId="0" borderId="0" xfId="2" applyNumberFormat="1" applyFont="1" applyAlignment="1">
      <alignment horizontal="center" vertical="center" shrinkToFit="1"/>
    </xf>
    <xf numFmtId="0" fontId="40" fillId="0" borderId="135" xfId="11" applyFont="1" applyBorder="1" applyAlignment="1">
      <alignment horizontal="center" vertical="center"/>
    </xf>
    <xf numFmtId="0" fontId="40" fillId="0" borderId="136" xfId="11" applyFont="1" applyBorder="1">
      <alignment vertical="center"/>
    </xf>
    <xf numFmtId="0" fontId="72" fillId="0" borderId="128" xfId="2" applyFont="1" applyBorder="1" applyAlignment="1">
      <alignment vertical="center"/>
    </xf>
    <xf numFmtId="0" fontId="72" fillId="0" borderId="0" xfId="2" applyFont="1" applyAlignment="1">
      <alignment vertical="center"/>
    </xf>
    <xf numFmtId="0" fontId="1" fillId="0" borderId="134" xfId="2" applyBorder="1" applyAlignment="1">
      <alignment horizontal="center" vertical="center"/>
    </xf>
    <xf numFmtId="185" fontId="1" fillId="0" borderId="0" xfId="2" applyNumberFormat="1" applyAlignment="1">
      <alignment horizontal="center" vertical="center"/>
    </xf>
    <xf numFmtId="0" fontId="8" fillId="0" borderId="0" xfId="2" applyFont="1" applyAlignment="1">
      <alignment horizontal="centerContinuous" vertical="center"/>
    </xf>
    <xf numFmtId="0" fontId="59" fillId="0" borderId="137" xfId="2" applyFont="1" applyBorder="1" applyAlignment="1">
      <alignment vertical="center"/>
    </xf>
    <xf numFmtId="0" fontId="10" fillId="0" borderId="137" xfId="2" applyFont="1" applyBorder="1" applyAlignment="1">
      <alignment vertical="center"/>
    </xf>
    <xf numFmtId="0" fontId="10" fillId="0" borderId="137" xfId="2" applyFont="1" applyBorder="1" applyAlignment="1">
      <alignment horizontal="center" vertical="center"/>
    </xf>
    <xf numFmtId="182" fontId="10" fillId="0" borderId="137" xfId="2" applyNumberFormat="1" applyFont="1" applyBorder="1" applyAlignment="1">
      <alignment horizontal="center" vertical="center"/>
    </xf>
    <xf numFmtId="0" fontId="60" fillId="0" borderId="137" xfId="2" applyFont="1" applyBorder="1" applyAlignment="1">
      <alignment vertical="center"/>
    </xf>
    <xf numFmtId="0" fontId="67" fillId="0" borderId="137" xfId="2" applyFont="1" applyBorder="1" applyAlignment="1">
      <alignment vertical="center"/>
    </xf>
    <xf numFmtId="0" fontId="59" fillId="0" borderId="128" xfId="2" applyFont="1" applyBorder="1" applyAlignment="1">
      <alignment vertical="center"/>
    </xf>
    <xf numFmtId="182" fontId="10" fillId="0" borderId="128" xfId="2" applyNumberFormat="1" applyFont="1" applyBorder="1" applyAlignment="1">
      <alignment horizontal="center" vertical="center"/>
    </xf>
    <xf numFmtId="0" fontId="67" fillId="0" borderId="128" xfId="2" applyFont="1" applyBorder="1" applyAlignment="1">
      <alignment vertical="center"/>
    </xf>
    <xf numFmtId="0" fontId="10" fillId="0" borderId="0" xfId="2" applyFont="1" applyAlignment="1">
      <alignment horizontal="centerContinuous" vertical="center"/>
    </xf>
    <xf numFmtId="0" fontId="114" fillId="0" borderId="0" xfId="2" applyFont="1" applyAlignment="1">
      <alignment horizontal="centerContinuous" vertical="center"/>
    </xf>
    <xf numFmtId="0" fontId="10" fillId="0" borderId="0" xfId="2" quotePrefix="1" applyFont="1" applyAlignment="1">
      <alignment horizontal="centerContinuous" vertical="center"/>
    </xf>
    <xf numFmtId="182" fontId="10" fillId="0" borderId="0" xfId="2" applyNumberFormat="1" applyFont="1" applyAlignment="1">
      <alignment horizontal="right" vertical="center"/>
    </xf>
    <xf numFmtId="185" fontId="10" fillId="0" borderId="0" xfId="2" applyNumberFormat="1" applyFont="1" applyAlignment="1">
      <alignment vertical="center"/>
    </xf>
    <xf numFmtId="49" fontId="10" fillId="0" borderId="0" xfId="2" quotePrefix="1" applyNumberFormat="1" applyFont="1" applyAlignment="1">
      <alignment vertical="center"/>
    </xf>
    <xf numFmtId="185" fontId="10" fillId="0" borderId="21" xfId="2" applyNumberFormat="1" applyFont="1" applyBorder="1" applyAlignment="1">
      <alignment vertical="center"/>
    </xf>
    <xf numFmtId="0" fontId="10" fillId="0" borderId="21" xfId="2" applyFont="1" applyBorder="1" applyAlignment="1">
      <alignment horizontal="centerContinuous" vertical="center"/>
    </xf>
    <xf numFmtId="0" fontId="10" fillId="0" borderId="134" xfId="2" applyFont="1" applyBorder="1" applyAlignment="1">
      <alignment horizontal="centerContinuous" vertical="center"/>
    </xf>
    <xf numFmtId="49" fontId="10" fillId="0" borderId="0" xfId="2" applyNumberFormat="1" applyFont="1" applyAlignment="1">
      <alignment horizontal="center" vertical="center"/>
    </xf>
    <xf numFmtId="0" fontId="10" fillId="0" borderId="0" xfId="2" quotePrefix="1" applyFont="1" applyAlignment="1">
      <alignment horizontal="center" vertical="center"/>
    </xf>
    <xf numFmtId="0" fontId="10" fillId="0" borderId="21" xfId="2" applyFont="1" applyBorder="1" applyAlignment="1">
      <alignment horizontal="center" vertical="center"/>
    </xf>
    <xf numFmtId="49" fontId="111" fillId="0" borderId="0" xfId="15" applyNumberFormat="1" applyFont="1">
      <alignment vertical="center"/>
    </xf>
    <xf numFmtId="49" fontId="36" fillId="0" borderId="0" xfId="15" applyNumberFormat="1" applyFont="1">
      <alignment vertical="center"/>
    </xf>
    <xf numFmtId="0" fontId="36" fillId="0" borderId="0" xfId="15" applyFont="1">
      <alignment vertical="center"/>
    </xf>
    <xf numFmtId="49" fontId="38" fillId="0" borderId="0" xfId="15" applyNumberFormat="1" applyFont="1" applyAlignment="1">
      <alignment horizontal="centerContinuous" vertical="center"/>
    </xf>
    <xf numFmtId="49" fontId="115" fillId="0" borderId="0" xfId="15" applyNumberFormat="1" applyFont="1" applyAlignment="1">
      <alignment horizontal="center" vertical="center"/>
    </xf>
    <xf numFmtId="49" fontId="40" fillId="0" borderId="138" xfId="15" applyNumberFormat="1" applyFont="1" applyBorder="1">
      <alignment vertical="center"/>
    </xf>
    <xf numFmtId="49" fontId="40" fillId="0" borderId="90" xfId="15" applyNumberFormat="1" applyFont="1" applyBorder="1">
      <alignment vertical="center"/>
    </xf>
    <xf numFmtId="49" fontId="40" fillId="0" borderId="139" xfId="15" applyNumberFormat="1" applyFont="1" applyBorder="1">
      <alignment vertical="center"/>
    </xf>
    <xf numFmtId="49" fontId="40" fillId="0" borderId="0" xfId="15" applyNumberFormat="1" applyFont="1">
      <alignment vertical="center"/>
    </xf>
    <xf numFmtId="0" fontId="40" fillId="0" borderId="0" xfId="15" applyFont="1">
      <alignment vertical="center"/>
    </xf>
    <xf numFmtId="49" fontId="40" fillId="0" borderId="27" xfId="15" applyNumberFormat="1" applyFont="1" applyBorder="1">
      <alignment vertical="center"/>
    </xf>
    <xf numFmtId="49" fontId="40" fillId="0" borderId="26" xfId="15" applyNumberFormat="1" applyFont="1" applyBorder="1">
      <alignment vertical="center"/>
    </xf>
    <xf numFmtId="0" fontId="40" fillId="0" borderId="0" xfId="15" applyFont="1" applyAlignment="1">
      <alignment horizontal="left" vertical="center" wrapText="1"/>
    </xf>
    <xf numFmtId="49" fontId="40" fillId="0" borderId="134" xfId="15" applyNumberFormat="1" applyFont="1" applyBorder="1">
      <alignment vertical="center"/>
    </xf>
    <xf numFmtId="49" fontId="40" fillId="0" borderId="24" xfId="15" applyNumberFormat="1" applyFont="1" applyBorder="1">
      <alignment vertical="center"/>
    </xf>
    <xf numFmtId="49" fontId="40" fillId="0" borderId="0" xfId="15" applyNumberFormat="1" applyFont="1" applyAlignment="1">
      <alignment horizontal="center" vertical="center" textRotation="255"/>
    </xf>
    <xf numFmtId="49" fontId="40" fillId="0" borderId="125" xfId="15" applyNumberFormat="1" applyFont="1" applyBorder="1">
      <alignment vertical="center"/>
    </xf>
    <xf numFmtId="49" fontId="40" fillId="0" borderId="126" xfId="15" applyNumberFormat="1" applyFont="1" applyBorder="1">
      <alignment vertical="center"/>
    </xf>
    <xf numFmtId="49" fontId="40" fillId="0" borderId="127" xfId="15" applyNumberFormat="1" applyFont="1" applyBorder="1">
      <alignment vertical="center"/>
    </xf>
    <xf numFmtId="0" fontId="40" fillId="0" borderId="126" xfId="15" applyFont="1" applyBorder="1">
      <alignment vertical="center"/>
    </xf>
    <xf numFmtId="49" fontId="40" fillId="0" borderId="25" xfId="15" applyNumberFormat="1" applyFont="1" applyBorder="1">
      <alignment vertical="center"/>
    </xf>
    <xf numFmtId="49" fontId="40" fillId="0" borderId="138" xfId="14" applyNumberFormat="1" applyFont="1" applyBorder="1" applyAlignment="1">
      <alignment vertical="center"/>
    </xf>
    <xf numFmtId="49" fontId="40" fillId="0" borderId="90" xfId="14" applyNumberFormat="1" applyFont="1" applyBorder="1" applyAlignment="1">
      <alignment vertical="center"/>
    </xf>
    <xf numFmtId="49" fontId="40" fillId="0" borderId="0" xfId="14" applyNumberFormat="1" applyFont="1" applyAlignment="1">
      <alignment vertical="center"/>
    </xf>
    <xf numFmtId="49" fontId="40" fillId="0" borderId="26" xfId="14" applyNumberFormat="1" applyFont="1" applyBorder="1" applyAlignment="1">
      <alignment vertical="center"/>
    </xf>
    <xf numFmtId="49" fontId="40" fillId="0" borderId="25" xfId="14" applyNumberFormat="1" applyFont="1" applyBorder="1" applyAlignment="1">
      <alignment vertical="center"/>
    </xf>
    <xf numFmtId="49" fontId="40" fillId="0" borderId="134" xfId="14" applyNumberFormat="1" applyFont="1" applyBorder="1" applyAlignment="1">
      <alignment vertical="center"/>
    </xf>
    <xf numFmtId="49" fontId="40" fillId="0" borderId="24" xfId="14" applyNumberFormat="1" applyFont="1" applyBorder="1" applyAlignment="1">
      <alignment vertical="center"/>
    </xf>
    <xf numFmtId="49" fontId="116" fillId="0" borderId="140" xfId="2" applyNumberFormat="1" applyFont="1" applyBorder="1" applyAlignment="1">
      <alignment horizontal="left" vertical="center" indent="2"/>
    </xf>
    <xf numFmtId="49" fontId="116" fillId="0" borderId="141" xfId="2" applyNumberFormat="1" applyFont="1" applyBorder="1" applyAlignment="1">
      <alignment vertical="center"/>
    </xf>
    <xf numFmtId="49" fontId="116" fillId="0" borderId="141" xfId="2" applyNumberFormat="1" applyFont="1" applyBorder="1" applyAlignment="1">
      <alignment horizontal="left" vertical="center"/>
    </xf>
    <xf numFmtId="49" fontId="116" fillId="0" borderId="142" xfId="2" applyNumberFormat="1" applyFont="1" applyBorder="1" applyAlignment="1">
      <alignment vertical="center"/>
    </xf>
    <xf numFmtId="49" fontId="116" fillId="0" borderId="0" xfId="2" applyNumberFormat="1" applyFont="1" applyAlignment="1">
      <alignment vertical="center"/>
    </xf>
    <xf numFmtId="0" fontId="116" fillId="0" borderId="0" xfId="2" applyFont="1"/>
    <xf numFmtId="49" fontId="116" fillId="0" borderId="0" xfId="2" applyNumberFormat="1" applyFont="1"/>
    <xf numFmtId="0" fontId="116" fillId="0" borderId="66" xfId="11" applyFont="1" applyBorder="1" applyAlignment="1">
      <alignment horizontal="center" vertical="center"/>
    </xf>
    <xf numFmtId="0" fontId="116" fillId="0" borderId="71" xfId="11" applyFont="1" applyBorder="1" applyAlignment="1">
      <alignment horizontal="right" vertical="center"/>
    </xf>
    <xf numFmtId="0" fontId="116" fillId="0" borderId="71" xfId="11" applyFont="1" applyBorder="1">
      <alignment vertical="center"/>
    </xf>
    <xf numFmtId="49" fontId="116" fillId="0" borderId="64" xfId="2" applyNumberFormat="1" applyFont="1" applyBorder="1"/>
    <xf numFmtId="49" fontId="116" fillId="0" borderId="71" xfId="2" applyNumberFormat="1" applyFont="1" applyBorder="1"/>
    <xf numFmtId="0" fontId="116" fillId="0" borderId="71" xfId="11" applyFont="1" applyBorder="1" applyAlignment="1">
      <alignment horizontal="left" vertical="center"/>
    </xf>
    <xf numFmtId="0" fontId="116" fillId="0" borderId="143" xfId="11" applyFont="1" applyBorder="1">
      <alignment vertical="center"/>
    </xf>
    <xf numFmtId="0" fontId="119" fillId="0" borderId="0" xfId="2" applyFont="1"/>
    <xf numFmtId="49" fontId="119" fillId="0" borderId="0" xfId="2" applyNumberFormat="1" applyFont="1"/>
    <xf numFmtId="0" fontId="116" fillId="0" borderId="145" xfId="11" applyFont="1" applyBorder="1" applyAlignment="1">
      <alignment horizontal="center" vertical="center"/>
    </xf>
    <xf numFmtId="0" fontId="116" fillId="0" borderId="146" xfId="11" applyFont="1" applyBorder="1" applyAlignment="1">
      <alignment horizontal="left" vertical="center"/>
    </xf>
    <xf numFmtId="0" fontId="116" fillId="0" borderId="148" xfId="11" applyFont="1" applyBorder="1" applyAlignment="1">
      <alignment horizontal="center" vertical="center"/>
    </xf>
    <xf numFmtId="0" fontId="116" fillId="0" borderId="149" xfId="11" applyFont="1" applyBorder="1">
      <alignment vertical="center"/>
    </xf>
    <xf numFmtId="0" fontId="116" fillId="0" borderId="71" xfId="16" applyFont="1" applyBorder="1" applyAlignment="1">
      <alignment horizontal="left" vertical="center"/>
    </xf>
    <xf numFmtId="0" fontId="116" fillId="0" borderId="143" xfId="16" applyFont="1" applyBorder="1" applyAlignment="1">
      <alignment horizontal="left" vertical="center"/>
    </xf>
    <xf numFmtId="0" fontId="116" fillId="0" borderId="66" xfId="11" applyFont="1" applyBorder="1" applyAlignment="1">
      <alignment horizontal="right" vertical="center"/>
    </xf>
    <xf numFmtId="0" fontId="116" fillId="0" borderId="71" xfId="16" applyFont="1" applyBorder="1" applyAlignment="1">
      <alignment vertical="center"/>
    </xf>
    <xf numFmtId="0" fontId="116" fillId="0" borderId="143" xfId="11" applyFont="1" applyBorder="1" applyAlignment="1">
      <alignment horizontal="right" vertical="center"/>
    </xf>
    <xf numFmtId="49" fontId="116" fillId="0" borderId="27" xfId="2" applyNumberFormat="1" applyFont="1" applyBorder="1" applyAlignment="1">
      <alignment horizontal="center" vertical="center" textRotation="255"/>
    </xf>
    <xf numFmtId="0" fontId="116" fillId="0" borderId="146" xfId="11" applyFont="1" applyBorder="1" applyAlignment="1">
      <alignment horizontal="right" vertical="center"/>
    </xf>
    <xf numFmtId="0" fontId="116" fillId="0" borderId="146" xfId="11" applyFont="1" applyBorder="1">
      <alignment vertical="center"/>
    </xf>
    <xf numFmtId="49" fontId="116" fillId="0" borderId="146" xfId="2" applyNumberFormat="1" applyFont="1" applyBorder="1"/>
    <xf numFmtId="0" fontId="116" fillId="0" borderId="146" xfId="11" applyFont="1" applyBorder="1" applyAlignment="1">
      <alignment horizontal="center" vertical="center"/>
    </xf>
    <xf numFmtId="0" fontId="116" fillId="0" borderId="146" xfId="16" applyFont="1" applyBorder="1" applyAlignment="1">
      <alignment vertical="center"/>
    </xf>
    <xf numFmtId="0" fontId="116" fillId="0" borderId="147" xfId="11" applyFont="1" applyBorder="1" applyAlignment="1">
      <alignment horizontal="right" vertical="center"/>
    </xf>
    <xf numFmtId="49" fontId="116" fillId="0" borderId="151" xfId="2" applyNumberFormat="1" applyFont="1" applyBorder="1" applyAlignment="1">
      <alignment horizontal="center" vertical="center"/>
    </xf>
    <xf numFmtId="49" fontId="116" fillId="0" borderId="152" xfId="2" applyNumberFormat="1" applyFont="1" applyBorder="1" applyAlignment="1">
      <alignment horizontal="left" vertical="center"/>
    </xf>
    <xf numFmtId="0" fontId="116" fillId="0" borderId="152" xfId="11" applyFont="1" applyBorder="1" applyAlignment="1">
      <alignment horizontal="left" vertical="center"/>
    </xf>
    <xf numFmtId="0" fontId="116" fillId="0" borderId="152" xfId="16" applyFont="1" applyBorder="1" applyAlignment="1">
      <alignment horizontal="left" vertical="center"/>
    </xf>
    <xf numFmtId="0" fontId="116" fillId="0" borderId="152" xfId="16" applyFont="1" applyBorder="1" applyAlignment="1">
      <alignment vertical="center"/>
    </xf>
    <xf numFmtId="0" fontId="116" fillId="0" borderId="153" xfId="11" applyFont="1" applyBorder="1" applyAlignment="1">
      <alignment horizontal="right" vertical="center"/>
    </xf>
    <xf numFmtId="49" fontId="119" fillId="0" borderId="0" xfId="2" applyNumberFormat="1" applyFont="1" applyAlignment="1">
      <alignment vertical="center"/>
    </xf>
    <xf numFmtId="49" fontId="38" fillId="0" borderId="0" xfId="2" applyNumberFormat="1" applyFont="1" applyAlignment="1">
      <alignment horizontal="centerContinuous" vertical="center"/>
    </xf>
    <xf numFmtId="49" fontId="36" fillId="0" borderId="0" xfId="2" applyNumberFormat="1" applyFont="1" applyAlignment="1">
      <alignment vertical="center"/>
    </xf>
    <xf numFmtId="49" fontId="115" fillId="0" borderId="0" xfId="2" applyNumberFormat="1" applyFont="1" applyAlignment="1">
      <alignment horizontal="center" vertical="center"/>
    </xf>
    <xf numFmtId="49" fontId="36" fillId="0" borderId="100" xfId="2" applyNumberFormat="1" applyFont="1" applyBorder="1" applyAlignment="1">
      <alignment vertical="center"/>
    </xf>
    <xf numFmtId="49" fontId="36" fillId="0" borderId="113" xfId="2" applyNumberFormat="1" applyFont="1" applyBorder="1" applyAlignment="1">
      <alignment vertical="center"/>
    </xf>
    <xf numFmtId="49" fontId="36" fillId="0" borderId="101" xfId="2" applyNumberFormat="1" applyFont="1" applyBorder="1" applyAlignment="1">
      <alignment vertical="center"/>
    </xf>
    <xf numFmtId="49" fontId="36" fillId="0" borderId="138" xfId="2" applyNumberFormat="1" applyFont="1" applyBorder="1" applyAlignment="1">
      <alignment vertical="center" textRotation="255"/>
    </xf>
    <xf numFmtId="49" fontId="36" fillId="0" borderId="90" xfId="2" applyNumberFormat="1" applyFont="1" applyBorder="1" applyAlignment="1">
      <alignment vertical="center" textRotation="255"/>
    </xf>
    <xf numFmtId="49" fontId="36" fillId="0" borderId="27" xfId="2" applyNumberFormat="1" applyFont="1" applyBorder="1" applyAlignment="1">
      <alignment vertical="center"/>
    </xf>
    <xf numFmtId="49" fontId="36" fillId="0" borderId="27" xfId="2" applyNumberFormat="1" applyFont="1" applyBorder="1" applyAlignment="1">
      <alignment vertical="center" textRotation="255"/>
    </xf>
    <xf numFmtId="49" fontId="36" fillId="0" borderId="0" xfId="2" applyNumberFormat="1" applyFont="1" applyAlignment="1">
      <alignment vertical="center" textRotation="255"/>
    </xf>
    <xf numFmtId="49" fontId="40" fillId="0" borderId="0" xfId="2" applyNumberFormat="1" applyFont="1" applyAlignment="1">
      <alignment vertical="center"/>
    </xf>
    <xf numFmtId="49" fontId="36" fillId="0" borderId="26" xfId="2" applyNumberFormat="1" applyFont="1" applyBorder="1" applyAlignment="1">
      <alignment vertical="center"/>
    </xf>
    <xf numFmtId="49" fontId="36" fillId="0" borderId="25" xfId="2" applyNumberFormat="1" applyFont="1" applyBorder="1" applyAlignment="1">
      <alignment vertical="center" textRotation="255"/>
    </xf>
    <xf numFmtId="49" fontId="36" fillId="0" borderId="134" xfId="2" applyNumberFormat="1" applyFont="1" applyBorder="1" applyAlignment="1">
      <alignment vertical="center" textRotation="255"/>
    </xf>
    <xf numFmtId="49" fontId="36" fillId="0" borderId="134" xfId="2" applyNumberFormat="1" applyFont="1" applyBorder="1" applyAlignment="1">
      <alignment vertical="center"/>
    </xf>
    <xf numFmtId="49" fontId="36" fillId="0" borderId="24" xfId="2" applyNumberFormat="1" applyFont="1" applyBorder="1" applyAlignment="1">
      <alignment vertical="center"/>
    </xf>
    <xf numFmtId="49" fontId="36" fillId="0" borderId="0" xfId="2" applyNumberFormat="1" applyFont="1" applyAlignment="1">
      <alignment horizontal="center"/>
    </xf>
    <xf numFmtId="49" fontId="36" fillId="0" borderId="0" xfId="2" applyNumberFormat="1" applyFont="1" applyAlignment="1">
      <alignment horizontal="left" shrinkToFit="1"/>
    </xf>
    <xf numFmtId="49" fontId="36" fillId="0" borderId="0" xfId="2" applyNumberFormat="1" applyFont="1" applyAlignment="1">
      <alignment horizontal="right" shrinkToFit="1"/>
    </xf>
    <xf numFmtId="49" fontId="36" fillId="0" borderId="0" xfId="2" applyNumberFormat="1" applyFont="1" applyAlignment="1">
      <alignment shrinkToFit="1"/>
    </xf>
    <xf numFmtId="49" fontId="36" fillId="0" borderId="26" xfId="2" applyNumberFormat="1" applyFont="1" applyBorder="1"/>
    <xf numFmtId="49" fontId="36" fillId="0" borderId="0" xfId="2" applyNumberFormat="1" applyFont="1" applyAlignment="1">
      <alignment horizontal="left"/>
    </xf>
    <xf numFmtId="49" fontId="36" fillId="0" borderId="0" xfId="2" applyNumberFormat="1" applyFont="1" applyAlignment="1">
      <alignment horizontal="right"/>
    </xf>
    <xf numFmtId="49" fontId="36" fillId="0" borderId="26" xfId="2" applyNumberFormat="1" applyFont="1" applyBorder="1" applyAlignment="1">
      <alignment horizontal="center"/>
    </xf>
    <xf numFmtId="49" fontId="36" fillId="0" borderId="0" xfId="2" applyNumberFormat="1" applyFont="1" applyAlignment="1">
      <alignment horizontal="right" vertical="center"/>
    </xf>
    <xf numFmtId="49" fontId="36" fillId="0" borderId="113" xfId="2" applyNumberFormat="1" applyFont="1" applyBorder="1" applyAlignment="1">
      <alignment horizontal="centerContinuous"/>
    </xf>
    <xf numFmtId="49" fontId="36" fillId="0" borderId="101" xfId="2" applyNumberFormat="1" applyFont="1" applyBorder="1" applyAlignment="1">
      <alignment horizontal="centerContinuous"/>
    </xf>
    <xf numFmtId="49" fontId="36" fillId="0" borderId="21" xfId="2" applyNumberFormat="1" applyFont="1" applyBorder="1" applyAlignment="1">
      <alignment horizontal="centerContinuous" vertical="top"/>
    </xf>
    <xf numFmtId="49" fontId="36" fillId="0" borderId="24" xfId="2" applyNumberFormat="1" applyFont="1" applyBorder="1" applyAlignment="1">
      <alignment horizontal="centerContinuous" vertical="top"/>
    </xf>
    <xf numFmtId="49" fontId="36" fillId="0" borderId="25" xfId="2" applyNumberFormat="1" applyFont="1" applyBorder="1" applyAlignment="1">
      <alignment vertical="center"/>
    </xf>
    <xf numFmtId="49" fontId="36" fillId="0" borderId="21" xfId="2" applyNumberFormat="1" applyFont="1" applyBorder="1" applyAlignment="1">
      <alignment vertical="center"/>
    </xf>
    <xf numFmtId="0" fontId="40" fillId="0" borderId="0" xfId="2" applyFont="1" applyAlignment="1">
      <alignment vertical="top"/>
    </xf>
    <xf numFmtId="0" fontId="40" fillId="0" borderId="0" xfId="2" applyFont="1" applyAlignment="1">
      <alignment horizontal="right" vertical="center"/>
    </xf>
    <xf numFmtId="0" fontId="40" fillId="0" borderId="0" xfId="2" applyFont="1" applyAlignment="1">
      <alignment horizontal="center" vertical="center"/>
    </xf>
    <xf numFmtId="0" fontId="36" fillId="0" borderId="0" xfId="2" applyFont="1" applyAlignment="1">
      <alignment horizontal="center" vertical="center"/>
    </xf>
    <xf numFmtId="0" fontId="40" fillId="0" borderId="0" xfId="2" applyFont="1" applyAlignment="1">
      <alignment horizontal="left" vertical="center"/>
    </xf>
    <xf numFmtId="176" fontId="40" fillId="0" borderId="0" xfId="4" applyNumberFormat="1" applyFont="1" applyAlignment="1">
      <alignment horizontal="center" vertical="center"/>
    </xf>
    <xf numFmtId="49" fontId="36" fillId="0" borderId="90" xfId="2" applyNumberFormat="1" applyFont="1" applyBorder="1" applyAlignment="1">
      <alignment vertical="center"/>
    </xf>
    <xf numFmtId="49" fontId="36" fillId="0" borderId="139" xfId="2" applyNumberFormat="1" applyFont="1" applyBorder="1" applyAlignment="1">
      <alignment vertical="center"/>
    </xf>
    <xf numFmtId="49" fontId="36" fillId="0" borderId="113" xfId="2" applyNumberFormat="1" applyFont="1" applyBorder="1"/>
    <xf numFmtId="49" fontId="36" fillId="0" borderId="113" xfId="2" applyNumberFormat="1" applyFont="1" applyBorder="1" applyAlignment="1">
      <alignment horizontal="left"/>
    </xf>
    <xf numFmtId="49" fontId="36" fillId="0" borderId="113" xfId="2" applyNumberFormat="1" applyFont="1" applyBorder="1" applyAlignment="1">
      <alignment horizontal="left" vertical="center"/>
    </xf>
    <xf numFmtId="49" fontId="36" fillId="0" borderId="0" xfId="2" applyNumberFormat="1" applyFont="1" applyAlignment="1">
      <alignment horizontal="left" vertical="center"/>
    </xf>
    <xf numFmtId="0" fontId="120" fillId="0" borderId="0" xfId="2" applyFont="1" applyAlignment="1">
      <alignment vertical="center"/>
    </xf>
    <xf numFmtId="0" fontId="120" fillId="0" borderId="0" xfId="2" applyFont="1" applyAlignment="1">
      <alignment horizontal="right" vertical="center"/>
    </xf>
    <xf numFmtId="0" fontId="121" fillId="0" borderId="0" xfId="2" applyFont="1" applyAlignment="1">
      <alignment vertical="center"/>
    </xf>
    <xf numFmtId="0" fontId="122" fillId="0" borderId="0" xfId="2" applyFont="1" applyAlignment="1">
      <alignment horizontal="right" vertical="center"/>
    </xf>
    <xf numFmtId="0" fontId="87" fillId="4" borderId="117" xfId="1" applyFont="1" applyFill="1" applyBorder="1">
      <alignment vertical="center"/>
    </xf>
    <xf numFmtId="0" fontId="36" fillId="4" borderId="117" xfId="1" applyFont="1" applyFill="1" applyBorder="1">
      <alignment vertical="center"/>
    </xf>
    <xf numFmtId="0" fontId="67" fillId="0" borderId="157" xfId="1" applyFont="1" applyBorder="1">
      <alignment vertical="center"/>
    </xf>
    <xf numFmtId="0" fontId="123" fillId="4" borderId="12" xfId="2" applyFont="1" applyFill="1" applyBorder="1" applyAlignment="1" applyProtection="1">
      <alignment vertical="center"/>
      <protection locked="0"/>
    </xf>
    <xf numFmtId="0" fontId="40" fillId="12" borderId="107" xfId="6" applyFont="1" applyFill="1" applyBorder="1" applyAlignment="1">
      <alignment horizontal="center" vertical="center"/>
    </xf>
    <xf numFmtId="0" fontId="40" fillId="0" borderId="53" xfId="1" applyFont="1" applyBorder="1">
      <alignment vertical="center"/>
    </xf>
    <xf numFmtId="0" fontId="40" fillId="6" borderId="53" xfId="6" applyFont="1" applyFill="1" applyBorder="1" applyProtection="1">
      <alignment vertical="center"/>
      <protection locked="0"/>
    </xf>
    <xf numFmtId="0" fontId="40" fillId="0" borderId="53" xfId="2" applyFont="1" applyBorder="1" applyAlignment="1" applyProtection="1">
      <alignment vertical="center"/>
      <protection locked="0"/>
    </xf>
    <xf numFmtId="0" fontId="1" fillId="0" borderId="134" xfId="2" applyBorder="1" applyAlignment="1">
      <alignment horizontal="left"/>
    </xf>
    <xf numFmtId="0" fontId="124" fillId="0" borderId="0" xfId="0" applyFont="1" applyAlignment="1">
      <alignment vertical="top"/>
    </xf>
    <xf numFmtId="0" fontId="124" fillId="0" borderId="0" xfId="0" quotePrefix="1" applyFont="1" applyAlignment="1">
      <alignment vertical="top"/>
    </xf>
    <xf numFmtId="0" fontId="8" fillId="0" borderId="0" xfId="2" applyFont="1" applyAlignment="1">
      <alignment horizontal="right" vertical="top"/>
    </xf>
    <xf numFmtId="0" fontId="124" fillId="0" borderId="158" xfId="0" applyFont="1" applyBorder="1">
      <alignment vertical="center"/>
    </xf>
    <xf numFmtId="0" fontId="124" fillId="0" borderId="159" xfId="0" applyFont="1" applyBorder="1">
      <alignment vertical="center"/>
    </xf>
    <xf numFmtId="0" fontId="124" fillId="0" borderId="159" xfId="0" quotePrefix="1" applyFont="1" applyBorder="1" applyAlignment="1">
      <alignment horizontal="center" vertical="center"/>
    </xf>
    <xf numFmtId="0" fontId="124" fillId="0" borderId="0" xfId="0" applyFont="1" applyAlignment="1">
      <alignment horizontal="right" vertical="top"/>
    </xf>
    <xf numFmtId="0" fontId="124" fillId="0" borderId="125" xfId="0" applyFont="1" applyBorder="1">
      <alignment vertical="center"/>
    </xf>
    <xf numFmtId="0" fontId="124" fillId="0" borderId="160" xfId="0" applyFont="1" applyBorder="1">
      <alignment vertical="center"/>
    </xf>
    <xf numFmtId="0" fontId="8" fillId="0" borderId="0" xfId="2" applyFont="1" applyAlignment="1">
      <alignment vertical="top" wrapText="1"/>
    </xf>
    <xf numFmtId="0" fontId="1" fillId="0" borderId="0" xfId="2" applyAlignment="1">
      <alignment vertical="distributed"/>
    </xf>
    <xf numFmtId="185" fontId="8" fillId="0" borderId="134" xfId="2" applyNumberFormat="1" applyFont="1" applyBorder="1" applyAlignment="1">
      <alignment horizontal="center" vertical="center"/>
    </xf>
    <xf numFmtId="185" fontId="8" fillId="0" borderId="134" xfId="2" applyNumberFormat="1" applyFont="1" applyBorder="1" applyAlignment="1">
      <alignment horizontal="center" vertical="center" shrinkToFit="1"/>
    </xf>
    <xf numFmtId="0" fontId="8" fillId="0" borderId="0" xfId="2" applyFont="1" applyAlignment="1">
      <alignment horizontal="justify" vertical="top" wrapText="1"/>
    </xf>
    <xf numFmtId="0" fontId="8" fillId="0" borderId="0" xfId="2" applyFont="1" applyAlignment="1">
      <alignment horizontal="left" vertical="top" wrapText="1"/>
    </xf>
    <xf numFmtId="185" fontId="1" fillId="0" borderId="134" xfId="2" applyNumberFormat="1" applyBorder="1" applyAlignment="1">
      <alignment horizontal="center" vertical="center"/>
    </xf>
    <xf numFmtId="0" fontId="10" fillId="0" borderId="27" xfId="2" applyFont="1" applyBorder="1" applyAlignment="1">
      <alignment vertical="center"/>
    </xf>
    <xf numFmtId="0" fontId="96" fillId="0" borderId="0" xfId="2" applyFont="1" applyAlignment="1">
      <alignment vertical="center"/>
    </xf>
    <xf numFmtId="0" fontId="124" fillId="0" borderId="0" xfId="0" applyFont="1">
      <alignment vertical="center"/>
    </xf>
    <xf numFmtId="0" fontId="124" fillId="0" borderId="0" xfId="0" applyFont="1" applyAlignment="1">
      <alignment vertical="center" wrapText="1"/>
    </xf>
    <xf numFmtId="0" fontId="124" fillId="0" borderId="0" xfId="0" applyFont="1" applyAlignment="1">
      <alignment horizontal="center" vertical="center"/>
    </xf>
    <xf numFmtId="0" fontId="41" fillId="4" borderId="12" xfId="3" applyFont="1" applyFill="1" applyBorder="1" applyAlignment="1" applyProtection="1">
      <alignment horizontal="center" vertical="center"/>
      <protection locked="0"/>
    </xf>
    <xf numFmtId="185" fontId="8" fillId="0" borderId="134" xfId="2" applyNumberFormat="1" applyFont="1" applyBorder="1" applyAlignment="1">
      <alignment vertical="center"/>
    </xf>
    <xf numFmtId="0" fontId="1" fillId="0" borderId="90" xfId="2" applyBorder="1" applyAlignment="1">
      <alignment vertical="center"/>
    </xf>
    <xf numFmtId="185" fontId="1" fillId="0" borderId="90" xfId="2" applyNumberFormat="1" applyBorder="1"/>
    <xf numFmtId="0" fontId="1" fillId="0" borderId="134" xfId="2" applyBorder="1" applyAlignment="1">
      <alignment horizontal="right" vertical="center"/>
    </xf>
    <xf numFmtId="0" fontId="10" fillId="0" borderId="163" xfId="2" applyFont="1" applyBorder="1" applyAlignment="1">
      <alignment vertical="center"/>
    </xf>
    <xf numFmtId="0" fontId="10" fillId="0" borderId="90" xfId="2" applyFont="1" applyBorder="1" applyAlignment="1">
      <alignment vertical="center"/>
    </xf>
    <xf numFmtId="0" fontId="10" fillId="0" borderId="164" xfId="2" applyFont="1" applyBorder="1" applyAlignment="1">
      <alignment vertical="center"/>
    </xf>
    <xf numFmtId="0" fontId="125" fillId="4" borderId="12" xfId="2" applyFont="1" applyFill="1" applyBorder="1" applyAlignment="1" applyProtection="1">
      <alignment vertical="center"/>
      <protection locked="0"/>
    </xf>
    <xf numFmtId="0" fontId="115" fillId="4" borderId="12" xfId="2" applyFont="1" applyFill="1" applyBorder="1" applyAlignment="1" applyProtection="1">
      <alignment vertical="center"/>
      <protection locked="0"/>
    </xf>
    <xf numFmtId="0" fontId="126" fillId="4" borderId="12" xfId="3" applyFont="1" applyFill="1" applyBorder="1" applyAlignment="1" applyProtection="1">
      <alignment vertical="center"/>
      <protection locked="0"/>
    </xf>
    <xf numFmtId="49" fontId="40" fillId="0" borderId="159" xfId="15" applyNumberFormat="1" applyFont="1" applyBorder="1">
      <alignment vertical="center"/>
    </xf>
    <xf numFmtId="49" fontId="116" fillId="0" borderId="149" xfId="2" applyNumberFormat="1" applyFont="1" applyBorder="1"/>
    <xf numFmtId="49" fontId="40" fillId="0" borderId="27" xfId="15" applyNumberFormat="1" applyFont="1" applyBorder="1" applyAlignment="1">
      <alignment horizontal="centerContinuous" vertical="center"/>
    </xf>
    <xf numFmtId="49" fontId="40" fillId="0" borderId="0" xfId="15" applyNumberFormat="1" applyFont="1" applyAlignment="1">
      <alignment horizontal="centerContinuous" vertical="center"/>
    </xf>
    <xf numFmtId="49" fontId="40" fillId="0" borderId="134" xfId="15" applyNumberFormat="1" applyFont="1" applyBorder="1" applyAlignment="1">
      <alignment horizontal="centerContinuous" vertical="center"/>
    </xf>
    <xf numFmtId="49" fontId="40" fillId="0" borderId="24" xfId="15" applyNumberFormat="1" applyFont="1" applyBorder="1" applyAlignment="1">
      <alignment horizontal="centerContinuous" vertical="center"/>
    </xf>
    <xf numFmtId="0" fontId="84" fillId="0" borderId="0" xfId="15" applyFont="1">
      <alignment vertical="center"/>
    </xf>
    <xf numFmtId="49" fontId="40" fillId="0" borderId="127" xfId="15" applyNumberFormat="1" applyFont="1" applyBorder="1" applyAlignment="1">
      <alignment horizontal="center" vertical="center"/>
    </xf>
    <xf numFmtId="49" fontId="8" fillId="0" borderId="0" xfId="2" applyNumberFormat="1" applyFont="1" applyAlignment="1">
      <alignment vertical="center" wrapText="1"/>
    </xf>
    <xf numFmtId="0" fontId="8" fillId="0" borderId="134" xfId="2" applyFont="1" applyBorder="1" applyAlignment="1">
      <alignment horizontal="right" vertical="center"/>
    </xf>
    <xf numFmtId="0" fontId="8" fillId="0" borderId="134" xfId="2" applyFont="1" applyBorder="1" applyAlignment="1">
      <alignment horizontal="left" vertical="center"/>
    </xf>
    <xf numFmtId="0" fontId="127" fillId="0" borderId="0" xfId="2" applyFont="1" applyAlignment="1">
      <alignment vertical="center"/>
    </xf>
    <xf numFmtId="0" fontId="89" fillId="4" borderId="12" xfId="2" applyFont="1" applyFill="1" applyBorder="1" applyAlignment="1" applyProtection="1">
      <alignment vertical="center"/>
      <protection locked="0"/>
    </xf>
    <xf numFmtId="49" fontId="8" fillId="0" borderId="0" xfId="5" applyNumberFormat="1" applyFont="1" applyAlignment="1">
      <alignment vertical="center"/>
    </xf>
    <xf numFmtId="0" fontId="8" fillId="0" borderId="0" xfId="5" applyFont="1" applyAlignment="1">
      <alignment vertical="center"/>
    </xf>
    <xf numFmtId="49" fontId="8" fillId="0" borderId="0" xfId="2" applyNumberFormat="1" applyFont="1" applyAlignment="1">
      <alignment horizontal="justify" vertical="center" wrapText="1"/>
    </xf>
    <xf numFmtId="0" fontId="89" fillId="4" borderId="12" xfId="2" applyFont="1" applyFill="1" applyBorder="1" applyAlignment="1" applyProtection="1">
      <alignment horizontal="right" vertical="top"/>
      <protection locked="0"/>
    </xf>
    <xf numFmtId="49" fontId="8" fillId="0" borderId="0" xfId="2" applyNumberFormat="1" applyFont="1" applyAlignment="1">
      <alignment vertical="top"/>
    </xf>
    <xf numFmtId="49" fontId="8" fillId="0" borderId="0" xfId="5" applyNumberFormat="1" applyFont="1" applyAlignment="1">
      <alignment horizontal="right" vertical="top"/>
    </xf>
    <xf numFmtId="0" fontId="8" fillId="0" borderId="0" xfId="5" applyFont="1" applyAlignment="1">
      <alignment horizontal="right" vertical="top"/>
    </xf>
    <xf numFmtId="0" fontId="8" fillId="0" borderId="0" xfId="2" quotePrefix="1" applyFont="1" applyAlignment="1">
      <alignment horizontal="right" vertical="top"/>
    </xf>
    <xf numFmtId="49" fontId="8" fillId="0" borderId="0" xfId="2" quotePrefix="1" applyNumberFormat="1" applyFont="1" applyAlignment="1">
      <alignment horizontal="right" vertical="top"/>
    </xf>
    <xf numFmtId="0" fontId="35" fillId="0" borderId="0" xfId="2" applyFont="1" applyAlignment="1">
      <alignment horizontal="justify" vertical="center"/>
    </xf>
    <xf numFmtId="0" fontId="37" fillId="0" borderId="0" xfId="3" applyFont="1" applyAlignment="1" applyProtection="1">
      <alignment horizontal="center"/>
    </xf>
    <xf numFmtId="0" fontId="44" fillId="0" borderId="0" xfId="2" applyFont="1" applyAlignment="1">
      <alignment horizontal="center" vertical="center"/>
    </xf>
    <xf numFmtId="0" fontId="47" fillId="0" borderId="0" xfId="1" applyFont="1" applyAlignment="1">
      <alignment horizontal="center" vertical="center"/>
    </xf>
    <xf numFmtId="193" fontId="35" fillId="0" borderId="0" xfId="1" applyNumberFormat="1" applyFont="1" applyAlignment="1">
      <alignment horizontal="center" vertical="center"/>
    </xf>
    <xf numFmtId="0" fontId="49" fillId="0" borderId="0" xfId="3" applyFont="1" applyAlignment="1" applyProtection="1">
      <alignment horizontal="center" vertical="center"/>
    </xf>
    <xf numFmtId="0" fontId="51" fillId="0" borderId="0" xfId="3" applyFont="1" applyAlignment="1" applyProtection="1">
      <alignment horizontal="center" vertical="center"/>
    </xf>
    <xf numFmtId="0" fontId="35" fillId="0" borderId="0" xfId="1" applyFont="1" applyAlignment="1">
      <alignment horizontal="justify" vertical="center" wrapText="1"/>
    </xf>
    <xf numFmtId="0" fontId="41" fillId="0" borderId="0" xfId="3" applyFont="1" applyAlignment="1" applyProtection="1">
      <alignment vertical="center"/>
    </xf>
    <xf numFmtId="0" fontId="41" fillId="0" borderId="0" xfId="3" applyFont="1" applyBorder="1" applyAlignment="1" applyProtection="1">
      <alignment vertical="center"/>
    </xf>
    <xf numFmtId="0" fontId="36" fillId="0" borderId="0" xfId="2" applyFont="1"/>
    <xf numFmtId="0" fontId="41" fillId="0" borderId="0" xfId="3" applyFont="1" applyAlignment="1" applyProtection="1"/>
    <xf numFmtId="0" fontId="36" fillId="0" borderId="0" xfId="2" applyFont="1" applyAlignment="1">
      <alignment vertical="center"/>
    </xf>
    <xf numFmtId="0" fontId="43" fillId="4" borderId="117" xfId="3" applyFont="1" applyFill="1" applyBorder="1" applyAlignment="1" applyProtection="1">
      <alignment horizontal="center" vertical="center"/>
    </xf>
    <xf numFmtId="0" fontId="41" fillId="0" borderId="10" xfId="3" applyFont="1" applyBorder="1" applyAlignment="1" applyProtection="1">
      <alignment vertical="center"/>
    </xf>
    <xf numFmtId="0" fontId="41" fillId="0" borderId="2" xfId="3" applyFont="1" applyBorder="1" applyAlignment="1" applyProtection="1">
      <alignment vertical="center"/>
    </xf>
    <xf numFmtId="0" fontId="39" fillId="2" borderId="0" xfId="1" applyFont="1" applyFill="1" applyAlignment="1">
      <alignment vertical="center" wrapText="1"/>
    </xf>
    <xf numFmtId="0" fontId="39" fillId="2" borderId="4" xfId="1" applyFont="1" applyFill="1" applyBorder="1" applyAlignment="1">
      <alignment vertical="center" wrapText="1"/>
    </xf>
    <xf numFmtId="0" fontId="39" fillId="2" borderId="2" xfId="1" applyFont="1" applyFill="1" applyBorder="1" applyAlignment="1">
      <alignment vertical="center" wrapText="1"/>
    </xf>
    <xf numFmtId="0" fontId="39" fillId="2" borderId="1" xfId="1" applyFont="1" applyFill="1" applyBorder="1" applyAlignment="1">
      <alignment vertical="center" wrapText="1"/>
    </xf>
    <xf numFmtId="0" fontId="10" fillId="21" borderId="110" xfId="2" applyFont="1" applyFill="1" applyBorder="1" applyAlignment="1" applyProtection="1">
      <alignment vertical="center" wrapText="1"/>
      <protection locked="0"/>
    </xf>
    <xf numFmtId="0" fontId="10" fillId="21" borderId="111" xfId="2" applyFont="1" applyFill="1" applyBorder="1" applyAlignment="1" applyProtection="1">
      <alignment vertical="center"/>
      <protection locked="0"/>
    </xf>
    <xf numFmtId="0" fontId="10" fillId="21" borderId="112" xfId="2" applyFont="1" applyFill="1" applyBorder="1" applyAlignment="1" applyProtection="1">
      <alignment vertical="center"/>
      <protection locked="0"/>
    </xf>
    <xf numFmtId="0" fontId="10" fillId="0" borderId="0" xfId="2" applyFont="1" applyAlignment="1">
      <alignment vertical="center"/>
    </xf>
    <xf numFmtId="0" fontId="10" fillId="21" borderId="110" xfId="2" applyFont="1" applyFill="1" applyBorder="1" applyAlignment="1" applyProtection="1">
      <alignment vertical="center"/>
      <protection locked="0"/>
    </xf>
    <xf numFmtId="0" fontId="10" fillId="6" borderId="0" xfId="2" applyFont="1" applyFill="1" applyAlignment="1">
      <alignment vertical="center"/>
    </xf>
    <xf numFmtId="49" fontId="10" fillId="5" borderId="8" xfId="2" applyNumberFormat="1" applyFont="1" applyFill="1" applyBorder="1" applyAlignment="1" applyProtection="1">
      <alignment horizontal="right" vertical="center"/>
      <protection locked="0"/>
    </xf>
    <xf numFmtId="49" fontId="10" fillId="5" borderId="7" xfId="2" applyNumberFormat="1" applyFont="1" applyFill="1" applyBorder="1" applyAlignment="1" applyProtection="1">
      <alignment horizontal="right" vertical="center"/>
      <protection locked="0"/>
    </xf>
    <xf numFmtId="49" fontId="10" fillId="5" borderId="6" xfId="2" applyNumberFormat="1" applyFont="1" applyFill="1" applyBorder="1" applyAlignment="1" applyProtection="1">
      <alignment horizontal="right" vertical="center"/>
      <protection locked="0"/>
    </xf>
    <xf numFmtId="49" fontId="10" fillId="0" borderId="0" xfId="4" applyFont="1" applyAlignment="1">
      <alignment horizontal="center" vertical="center"/>
    </xf>
    <xf numFmtId="0" fontId="10" fillId="0" borderId="0" xfId="2" applyFont="1" applyAlignment="1">
      <alignment horizontal="center" vertical="center"/>
    </xf>
    <xf numFmtId="0" fontId="96" fillId="6" borderId="8" xfId="2" applyFont="1" applyFill="1" applyBorder="1" applyAlignment="1">
      <alignment vertical="center"/>
    </xf>
    <xf numFmtId="0" fontId="96" fillId="6" borderId="7" xfId="2" applyFont="1" applyFill="1" applyBorder="1" applyAlignment="1">
      <alignment vertical="center"/>
    </xf>
    <xf numFmtId="0" fontId="96" fillId="6" borderId="6" xfId="2" applyFont="1" applyFill="1" applyBorder="1" applyAlignment="1">
      <alignment vertical="center"/>
    </xf>
    <xf numFmtId="0" fontId="10" fillId="5" borderId="0" xfId="2" applyFont="1" applyFill="1" applyAlignment="1">
      <alignment horizontal="center" vertical="center"/>
    </xf>
    <xf numFmtId="0" fontId="10" fillId="5" borderId="8" xfId="2" applyFont="1" applyFill="1" applyBorder="1" applyAlignment="1" applyProtection="1">
      <alignment horizontal="center" vertical="center"/>
      <protection locked="0"/>
    </xf>
    <xf numFmtId="0" fontId="10" fillId="5" borderId="7" xfId="2" applyFont="1" applyFill="1" applyBorder="1" applyAlignment="1" applyProtection="1">
      <alignment horizontal="center" vertical="center"/>
      <protection locked="0"/>
    </xf>
    <xf numFmtId="0" fontId="10" fillId="5" borderId="6" xfId="2" applyFont="1" applyFill="1" applyBorder="1" applyAlignment="1" applyProtection="1">
      <alignment horizontal="center" vertical="center"/>
      <protection locked="0"/>
    </xf>
    <xf numFmtId="0" fontId="10" fillId="5" borderId="11" xfId="2" applyFont="1" applyFill="1" applyBorder="1" applyAlignment="1" applyProtection="1">
      <alignment horizontal="left" vertical="center"/>
      <protection locked="0"/>
    </xf>
    <xf numFmtId="0" fontId="10" fillId="5" borderId="10" xfId="2" applyFont="1" applyFill="1" applyBorder="1" applyAlignment="1" applyProtection="1">
      <alignment horizontal="left" vertical="center"/>
      <protection locked="0"/>
    </xf>
    <xf numFmtId="0" fontId="10" fillId="5" borderId="9" xfId="2" applyFont="1" applyFill="1" applyBorder="1" applyAlignment="1" applyProtection="1">
      <alignment horizontal="left" vertical="center"/>
      <protection locked="0"/>
    </xf>
    <xf numFmtId="0" fontId="10" fillId="5" borderId="3" xfId="2" applyFont="1" applyFill="1" applyBorder="1" applyAlignment="1" applyProtection="1">
      <alignment horizontal="left" vertical="center"/>
      <protection locked="0"/>
    </xf>
    <xf numFmtId="0" fontId="10" fillId="5" borderId="2" xfId="2" applyFont="1" applyFill="1" applyBorder="1" applyAlignment="1" applyProtection="1">
      <alignment horizontal="left" vertical="center"/>
      <protection locked="0"/>
    </xf>
    <xf numFmtId="0" fontId="10" fillId="5" borderId="1" xfId="2" applyFont="1" applyFill="1" applyBorder="1" applyAlignment="1" applyProtection="1">
      <alignment horizontal="left" vertical="center"/>
      <protection locked="0"/>
    </xf>
    <xf numFmtId="0" fontId="10" fillId="0" borderId="0" xfId="2" applyFont="1" applyAlignment="1" applyProtection="1">
      <alignment horizontal="right" vertical="center"/>
      <protection locked="0"/>
    </xf>
    <xf numFmtId="178" fontId="96" fillId="6" borderId="8" xfId="2" applyNumberFormat="1" applyFont="1" applyFill="1" applyBorder="1" applyAlignment="1">
      <alignment vertical="center"/>
    </xf>
    <xf numFmtId="178" fontId="96" fillId="6" borderId="7" xfId="2" applyNumberFormat="1" applyFont="1" applyFill="1" applyBorder="1" applyAlignment="1">
      <alignment vertical="center"/>
    </xf>
    <xf numFmtId="178" fontId="96" fillId="6" borderId="6" xfId="2" applyNumberFormat="1" applyFont="1" applyFill="1" applyBorder="1" applyAlignment="1">
      <alignment vertical="center"/>
    </xf>
    <xf numFmtId="177" fontId="10" fillId="5" borderId="8" xfId="2" applyNumberFormat="1" applyFont="1" applyFill="1" applyBorder="1" applyAlignment="1" applyProtection="1">
      <alignment horizontal="right" vertical="center"/>
      <protection locked="0"/>
    </xf>
    <xf numFmtId="177" fontId="10" fillId="5" borderId="7" xfId="2" applyNumberFormat="1" applyFont="1" applyFill="1" applyBorder="1" applyAlignment="1" applyProtection="1">
      <alignment horizontal="right" vertical="center"/>
      <protection locked="0"/>
    </xf>
    <xf numFmtId="177" fontId="10" fillId="5" borderId="6" xfId="2" applyNumberFormat="1" applyFont="1" applyFill="1" applyBorder="1" applyAlignment="1" applyProtection="1">
      <alignment horizontal="right" vertical="center"/>
      <protection locked="0"/>
    </xf>
    <xf numFmtId="0" fontId="10" fillId="5" borderId="0" xfId="2" applyFont="1" applyFill="1" applyAlignment="1">
      <alignment vertical="center"/>
    </xf>
    <xf numFmtId="177" fontId="10" fillId="6" borderId="0" xfId="2" applyNumberFormat="1" applyFont="1" applyFill="1" applyAlignment="1">
      <alignment horizontal="right" vertical="center"/>
    </xf>
    <xf numFmtId="0" fontId="10" fillId="5" borderId="11" xfId="2" applyFont="1" applyFill="1" applyBorder="1" applyAlignment="1" applyProtection="1">
      <alignment vertical="center" wrapText="1"/>
      <protection locked="0"/>
    </xf>
    <xf numFmtId="0" fontId="60" fillId="0" borderId="10" xfId="2" applyFont="1" applyBorder="1" applyAlignment="1" applyProtection="1">
      <alignment vertical="center" wrapText="1"/>
      <protection locked="0"/>
    </xf>
    <xf numFmtId="0" fontId="60" fillId="0" borderId="9" xfId="2" applyFont="1" applyBorder="1" applyAlignment="1" applyProtection="1">
      <alignment vertical="center" wrapText="1"/>
      <protection locked="0"/>
    </xf>
    <xf numFmtId="0" fontId="60" fillId="0" borderId="3" xfId="2" applyFont="1" applyBorder="1" applyAlignment="1" applyProtection="1">
      <alignment vertical="center" wrapText="1"/>
      <protection locked="0"/>
    </xf>
    <xf numFmtId="0" fontId="60" fillId="0" borderId="2" xfId="2" applyFont="1" applyBorder="1" applyAlignment="1" applyProtection="1">
      <alignment vertical="center" wrapText="1"/>
      <protection locked="0"/>
    </xf>
    <xf numFmtId="0" fontId="60" fillId="0" borderId="1" xfId="2" applyFont="1" applyBorder="1" applyAlignment="1" applyProtection="1">
      <alignment vertical="center" wrapText="1"/>
      <protection locked="0"/>
    </xf>
    <xf numFmtId="0" fontId="96" fillId="6" borderId="8" xfId="2" applyFont="1" applyFill="1" applyBorder="1" applyAlignment="1">
      <alignment vertical="center" shrinkToFit="1"/>
    </xf>
    <xf numFmtId="0" fontId="96" fillId="6" borderId="7" xfId="2" applyFont="1" applyFill="1" applyBorder="1" applyAlignment="1">
      <alignment vertical="center" shrinkToFit="1"/>
    </xf>
    <xf numFmtId="0" fontId="96" fillId="6" borderId="6" xfId="2" applyFont="1" applyFill="1" applyBorder="1" applyAlignment="1">
      <alignment vertical="center" shrinkToFit="1"/>
    </xf>
    <xf numFmtId="0" fontId="10" fillId="5" borderId="8" xfId="2" applyFont="1" applyFill="1" applyBorder="1" applyAlignment="1" applyProtection="1">
      <alignment vertical="center"/>
      <protection locked="0"/>
    </xf>
    <xf numFmtId="0" fontId="10" fillId="5" borderId="7" xfId="2" applyFont="1" applyFill="1" applyBorder="1" applyAlignment="1" applyProtection="1">
      <alignment vertical="center"/>
      <protection locked="0"/>
    </xf>
    <xf numFmtId="0" fontId="10" fillId="5" borderId="6" xfId="2" applyFont="1" applyFill="1" applyBorder="1" applyAlignment="1" applyProtection="1">
      <alignment vertical="center"/>
      <protection locked="0"/>
    </xf>
    <xf numFmtId="0" fontId="10" fillId="21" borderId="8" xfId="2" applyFont="1" applyFill="1" applyBorder="1" applyAlignment="1" applyProtection="1">
      <alignment horizontal="center" vertical="center"/>
      <protection locked="0"/>
    </xf>
    <xf numFmtId="0" fontId="10" fillId="21" borderId="7" xfId="2" applyFont="1" applyFill="1" applyBorder="1" applyAlignment="1" applyProtection="1">
      <alignment horizontal="center" vertical="center"/>
      <protection locked="0"/>
    </xf>
    <xf numFmtId="0" fontId="10" fillId="21" borderId="6" xfId="2" applyFont="1" applyFill="1" applyBorder="1" applyAlignment="1" applyProtection="1">
      <alignment horizontal="center" vertical="center"/>
      <protection locked="0"/>
    </xf>
    <xf numFmtId="0" fontId="10" fillId="5" borderId="8" xfId="2" applyFont="1" applyFill="1" applyBorder="1" applyAlignment="1" applyProtection="1">
      <alignment vertical="center" wrapText="1"/>
      <protection locked="0"/>
    </xf>
    <xf numFmtId="0" fontId="10" fillId="5" borderId="7" xfId="2" applyFont="1" applyFill="1" applyBorder="1" applyAlignment="1" applyProtection="1">
      <alignment vertical="center" wrapText="1"/>
      <protection locked="0"/>
    </xf>
    <xf numFmtId="0" fontId="10" fillId="5" borderId="6" xfId="2" applyFont="1" applyFill="1" applyBorder="1" applyAlignment="1" applyProtection="1">
      <alignment vertical="center" wrapText="1"/>
      <protection locked="0"/>
    </xf>
    <xf numFmtId="0" fontId="60" fillId="0" borderId="0" xfId="2" applyFont="1" applyAlignment="1">
      <alignment vertical="center"/>
    </xf>
    <xf numFmtId="49" fontId="10" fillId="5" borderId="8" xfId="2" applyNumberFormat="1" applyFont="1" applyFill="1" applyBorder="1" applyAlignment="1" applyProtection="1">
      <alignment horizontal="center" vertical="center"/>
      <protection locked="0"/>
    </xf>
    <xf numFmtId="49" fontId="10" fillId="5" borderId="7" xfId="2" applyNumberFormat="1" applyFont="1" applyFill="1" applyBorder="1" applyAlignment="1" applyProtection="1">
      <alignment horizontal="center" vertical="center"/>
      <protection locked="0"/>
    </xf>
    <xf numFmtId="49" fontId="10" fillId="5" borderId="6" xfId="2" applyNumberFormat="1" applyFont="1" applyFill="1" applyBorder="1" applyAlignment="1" applyProtection="1">
      <alignment horizontal="center" vertical="center"/>
      <protection locked="0"/>
    </xf>
    <xf numFmtId="0" fontId="10" fillId="16" borderId="122" xfId="2" applyFont="1" applyFill="1" applyBorder="1" applyAlignment="1">
      <alignment vertical="center"/>
    </xf>
    <xf numFmtId="0" fontId="10" fillId="16" borderId="80" xfId="2" applyFont="1" applyFill="1" applyBorder="1" applyAlignment="1">
      <alignment vertical="center"/>
    </xf>
    <xf numFmtId="0" fontId="10" fillId="16" borderId="123" xfId="2" applyFont="1" applyFill="1" applyBorder="1" applyAlignment="1">
      <alignment vertical="center"/>
    </xf>
    <xf numFmtId="191" fontId="10" fillId="6" borderId="0" xfId="13" applyNumberFormat="1" applyFont="1" applyFill="1" applyBorder="1" applyAlignment="1" applyProtection="1">
      <alignment horizontal="center" vertical="center"/>
    </xf>
    <xf numFmtId="49" fontId="10" fillId="5" borderId="8" xfId="2" applyNumberFormat="1" applyFont="1" applyFill="1" applyBorder="1" applyAlignment="1" applyProtection="1">
      <alignment vertical="center"/>
      <protection locked="0"/>
    </xf>
    <xf numFmtId="49" fontId="10" fillId="5" borderId="7" xfId="2" applyNumberFormat="1" applyFont="1" applyFill="1" applyBorder="1" applyAlignment="1" applyProtection="1">
      <alignment vertical="center"/>
      <protection locked="0"/>
    </xf>
    <xf numFmtId="49" fontId="10" fillId="5" borderId="6" xfId="2" applyNumberFormat="1" applyFont="1" applyFill="1" applyBorder="1" applyAlignment="1" applyProtection="1">
      <alignment vertical="center"/>
      <protection locked="0"/>
    </xf>
    <xf numFmtId="0" fontId="60" fillId="21" borderId="0" xfId="2" applyFont="1" applyFill="1" applyAlignment="1">
      <alignment horizontal="center" vertical="center"/>
    </xf>
    <xf numFmtId="0" fontId="10" fillId="21" borderId="0" xfId="2" applyFont="1" applyFill="1" applyAlignment="1">
      <alignment horizontal="center" vertical="center"/>
    </xf>
    <xf numFmtId="0" fontId="10" fillId="21" borderId="8" xfId="2" applyFont="1" applyFill="1" applyBorder="1" applyAlignment="1" applyProtection="1">
      <alignment vertical="center" wrapText="1"/>
      <protection locked="0"/>
    </xf>
    <xf numFmtId="0" fontId="10" fillId="21" borderId="7" xfId="2" applyFont="1" applyFill="1" applyBorder="1" applyAlignment="1" applyProtection="1">
      <alignment vertical="center"/>
      <protection locked="0"/>
    </xf>
    <xf numFmtId="0" fontId="10" fillId="21" borderId="6" xfId="2" applyFont="1" applyFill="1" applyBorder="1" applyAlignment="1" applyProtection="1">
      <alignment vertical="center"/>
      <protection locked="0"/>
    </xf>
    <xf numFmtId="187" fontId="10" fillId="5" borderId="8" xfId="2" applyNumberFormat="1" applyFont="1" applyFill="1" applyBorder="1" applyAlignment="1" applyProtection="1">
      <alignment horizontal="center" vertical="center"/>
      <protection locked="0"/>
    </xf>
    <xf numFmtId="187" fontId="10" fillId="5" borderId="7" xfId="2" applyNumberFormat="1" applyFont="1" applyFill="1" applyBorder="1" applyAlignment="1" applyProtection="1">
      <alignment horizontal="center" vertical="center"/>
      <protection locked="0"/>
    </xf>
    <xf numFmtId="187" fontId="10" fillId="5" borderId="6" xfId="2" applyNumberFormat="1" applyFont="1" applyFill="1" applyBorder="1" applyAlignment="1" applyProtection="1">
      <alignment horizontal="center" vertical="center"/>
      <protection locked="0"/>
    </xf>
    <xf numFmtId="0" fontId="60" fillId="16" borderId="81" xfId="2" applyFont="1" applyFill="1" applyBorder="1" applyAlignment="1">
      <alignment horizontal="center" vertical="center"/>
    </xf>
    <xf numFmtId="0" fontId="60" fillId="16" borderId="82" xfId="2" applyFont="1" applyFill="1" applyBorder="1" applyAlignment="1">
      <alignment horizontal="center" vertical="center"/>
    </xf>
    <xf numFmtId="0" fontId="60" fillId="16" borderId="83" xfId="2" applyFont="1" applyFill="1" applyBorder="1" applyAlignment="1">
      <alignment horizontal="center" vertical="center"/>
    </xf>
    <xf numFmtId="0" fontId="10" fillId="21" borderId="8" xfId="2" applyFont="1" applyFill="1" applyBorder="1" applyAlignment="1" applyProtection="1">
      <alignment vertical="center"/>
      <protection locked="0"/>
    </xf>
    <xf numFmtId="187" fontId="10" fillId="5" borderId="81" xfId="2" applyNumberFormat="1" applyFont="1" applyFill="1" applyBorder="1" applyAlignment="1" applyProtection="1">
      <alignment horizontal="center" vertical="center"/>
      <protection locked="0"/>
    </xf>
    <xf numFmtId="187" fontId="10" fillId="5" borderId="82" xfId="2" applyNumberFormat="1" applyFont="1" applyFill="1" applyBorder="1" applyAlignment="1" applyProtection="1">
      <alignment horizontal="center" vertical="center"/>
      <protection locked="0"/>
    </xf>
    <xf numFmtId="187" fontId="10" fillId="5" borderId="83" xfId="2" applyNumberFormat="1" applyFont="1" applyFill="1" applyBorder="1" applyAlignment="1" applyProtection="1">
      <alignment horizontal="center" vertical="center"/>
      <protection locked="0"/>
    </xf>
    <xf numFmtId="49" fontId="10" fillId="5" borderId="8" xfId="2" applyNumberFormat="1" applyFont="1" applyFill="1" applyBorder="1" applyAlignment="1" applyProtection="1">
      <alignment horizontal="left" vertical="center"/>
      <protection locked="0"/>
    </xf>
    <xf numFmtId="49" fontId="10" fillId="5" borderId="7" xfId="2" applyNumberFormat="1" applyFont="1" applyFill="1" applyBorder="1" applyAlignment="1" applyProtection="1">
      <alignment horizontal="left" vertical="center"/>
      <protection locked="0"/>
    </xf>
    <xf numFmtId="49" fontId="10" fillId="5" borderId="6" xfId="2" applyNumberFormat="1" applyFont="1" applyFill="1" applyBorder="1" applyAlignment="1" applyProtection="1">
      <alignment horizontal="left" vertical="center"/>
      <protection locked="0"/>
    </xf>
    <xf numFmtId="49" fontId="10" fillId="0" borderId="0" xfId="2" applyNumberFormat="1" applyFont="1" applyAlignment="1">
      <alignment vertical="center"/>
    </xf>
    <xf numFmtId="178" fontId="96" fillId="6" borderId="8" xfId="2" applyNumberFormat="1" applyFont="1" applyFill="1" applyBorder="1" applyAlignment="1">
      <alignment horizontal="left" vertical="center"/>
    </xf>
    <xf numFmtId="178" fontId="96" fillId="6" borderId="7" xfId="2" applyNumberFormat="1" applyFont="1" applyFill="1" applyBorder="1" applyAlignment="1">
      <alignment horizontal="left" vertical="center"/>
    </xf>
    <xf numFmtId="178" fontId="96" fillId="6" borderId="6" xfId="2" applyNumberFormat="1" applyFont="1" applyFill="1" applyBorder="1" applyAlignment="1">
      <alignment horizontal="left" vertical="center"/>
    </xf>
    <xf numFmtId="194" fontId="10" fillId="5" borderId="8" xfId="2" applyNumberFormat="1" applyFont="1" applyFill="1" applyBorder="1" applyAlignment="1" applyProtection="1">
      <alignment horizontal="center" vertical="center"/>
      <protection locked="0"/>
    </xf>
    <xf numFmtId="194" fontId="10" fillId="5" borderId="7" xfId="2" applyNumberFormat="1" applyFont="1" applyFill="1" applyBorder="1" applyAlignment="1" applyProtection="1">
      <alignment horizontal="center" vertical="center"/>
      <protection locked="0"/>
    </xf>
    <xf numFmtId="194" fontId="10" fillId="5" borderId="6" xfId="2" applyNumberFormat="1" applyFont="1" applyFill="1" applyBorder="1" applyAlignment="1" applyProtection="1">
      <alignment horizontal="center" vertical="center"/>
      <protection locked="0"/>
    </xf>
    <xf numFmtId="0" fontId="10" fillId="5" borderId="10" xfId="2" applyFont="1" applyFill="1" applyBorder="1" applyAlignment="1" applyProtection="1">
      <alignment vertical="center" wrapText="1"/>
      <protection locked="0"/>
    </xf>
    <xf numFmtId="0" fontId="10" fillId="5" borderId="9" xfId="2" applyFont="1" applyFill="1" applyBorder="1" applyAlignment="1" applyProtection="1">
      <alignment vertical="center" wrapText="1"/>
      <protection locked="0"/>
    </xf>
    <xf numFmtId="0" fontId="10" fillId="5" borderId="3" xfId="2" applyFont="1" applyFill="1" applyBorder="1" applyAlignment="1" applyProtection="1">
      <alignment vertical="center" wrapText="1"/>
      <protection locked="0"/>
    </xf>
    <xf numFmtId="0" fontId="10" fillId="5" borderId="2" xfId="2" applyFont="1" applyFill="1" applyBorder="1" applyAlignment="1" applyProtection="1">
      <alignment vertical="center" wrapText="1"/>
      <protection locked="0"/>
    </xf>
    <xf numFmtId="0" fontId="10" fillId="5" borderId="1" xfId="2" applyFont="1" applyFill="1" applyBorder="1" applyAlignment="1" applyProtection="1">
      <alignment vertical="center" wrapText="1"/>
      <protection locked="0"/>
    </xf>
    <xf numFmtId="0" fontId="60" fillId="5" borderId="0" xfId="2" applyFont="1" applyFill="1" applyAlignment="1">
      <alignment horizontal="center" vertical="center"/>
    </xf>
    <xf numFmtId="0" fontId="10" fillId="0" borderId="10" xfId="2" applyFont="1" applyBorder="1" applyAlignment="1">
      <alignment horizontal="center" vertical="center"/>
    </xf>
    <xf numFmtId="0" fontId="10" fillId="0" borderId="0" xfId="2" applyFont="1" applyAlignment="1">
      <alignment horizontal="right" vertical="center"/>
    </xf>
    <xf numFmtId="181" fontId="10" fillId="5" borderId="0" xfId="2" applyNumberFormat="1" applyFont="1" applyFill="1" applyAlignment="1">
      <alignment horizontal="center" vertical="center"/>
    </xf>
    <xf numFmtId="0" fontId="10" fillId="5" borderId="5" xfId="2" applyFont="1" applyFill="1" applyBorder="1" applyAlignment="1" applyProtection="1">
      <alignment vertical="center" wrapText="1"/>
      <protection locked="0"/>
    </xf>
    <xf numFmtId="0" fontId="10" fillId="5" borderId="0" xfId="2" applyFont="1" applyFill="1" applyAlignment="1" applyProtection="1">
      <alignment vertical="center" wrapText="1"/>
      <protection locked="0"/>
    </xf>
    <xf numFmtId="0" fontId="10" fillId="5" borderId="4" xfId="2" applyFont="1" applyFill="1" applyBorder="1" applyAlignment="1" applyProtection="1">
      <alignment vertical="center" wrapText="1"/>
      <protection locked="0"/>
    </xf>
    <xf numFmtId="0" fontId="10" fillId="21" borderId="2" xfId="2" applyFont="1" applyFill="1" applyBorder="1" applyAlignment="1">
      <alignment horizontal="center" vertical="center"/>
    </xf>
    <xf numFmtId="0" fontId="10" fillId="5" borderId="0" xfId="2" applyFont="1" applyFill="1" applyAlignment="1">
      <alignment horizontal="center" vertical="center" shrinkToFit="1"/>
    </xf>
    <xf numFmtId="49" fontId="10" fillId="5" borderId="0" xfId="2" applyNumberFormat="1" applyFont="1" applyFill="1" applyAlignment="1">
      <alignment horizontal="center" vertical="center" shrinkToFit="1"/>
    </xf>
    <xf numFmtId="0" fontId="10" fillId="5" borderId="0" xfId="2" applyFont="1" applyFill="1" applyAlignment="1">
      <alignment vertical="center" wrapText="1"/>
    </xf>
    <xf numFmtId="0" fontId="60" fillId="0" borderId="0" xfId="2" applyFont="1" applyAlignment="1">
      <alignment vertical="center" wrapText="1"/>
    </xf>
    <xf numFmtId="0" fontId="60" fillId="5" borderId="11" xfId="2" applyFont="1" applyFill="1" applyBorder="1" applyAlignment="1" applyProtection="1">
      <alignment horizontal="left" vertical="center" wrapText="1"/>
      <protection locked="0"/>
    </xf>
    <xf numFmtId="0" fontId="60" fillId="5" borderId="10" xfId="2" applyFont="1" applyFill="1" applyBorder="1" applyAlignment="1" applyProtection="1">
      <alignment horizontal="left" vertical="center" wrapText="1"/>
      <protection locked="0"/>
    </xf>
    <xf numFmtId="0" fontId="60" fillId="5" borderId="9" xfId="2" applyFont="1" applyFill="1" applyBorder="1" applyAlignment="1" applyProtection="1">
      <alignment horizontal="left" vertical="center" wrapText="1"/>
      <protection locked="0"/>
    </xf>
    <xf numFmtId="0" fontId="60" fillId="5" borderId="3" xfId="2" applyFont="1" applyFill="1" applyBorder="1" applyAlignment="1" applyProtection="1">
      <alignment horizontal="left" vertical="center" wrapText="1"/>
      <protection locked="0"/>
    </xf>
    <xf numFmtId="0" fontId="60" fillId="5" borderId="2" xfId="2" applyFont="1" applyFill="1" applyBorder="1" applyAlignment="1" applyProtection="1">
      <alignment horizontal="left" vertical="center" wrapText="1"/>
      <protection locked="0"/>
    </xf>
    <xf numFmtId="0" fontId="60" fillId="5" borderId="1" xfId="2" applyFont="1" applyFill="1" applyBorder="1" applyAlignment="1" applyProtection="1">
      <alignment horizontal="left" vertical="center" wrapText="1"/>
      <protection locked="0"/>
    </xf>
    <xf numFmtId="0" fontId="10" fillId="5" borderId="8" xfId="2" applyFont="1" applyFill="1" applyBorder="1" applyAlignment="1" applyProtection="1">
      <alignment horizontal="left" vertical="center"/>
      <protection locked="0"/>
    </xf>
    <xf numFmtId="0" fontId="10" fillId="5" borderId="7" xfId="2" applyFont="1" applyFill="1" applyBorder="1" applyAlignment="1" applyProtection="1">
      <alignment horizontal="left" vertical="center"/>
      <protection locked="0"/>
    </xf>
    <xf numFmtId="0" fontId="10" fillId="5" borderId="6" xfId="2" applyFont="1" applyFill="1" applyBorder="1" applyAlignment="1" applyProtection="1">
      <alignment horizontal="left" vertical="center"/>
      <protection locked="0"/>
    </xf>
    <xf numFmtId="0" fontId="60" fillId="5" borderId="7" xfId="2" applyFont="1" applyFill="1" applyBorder="1" applyAlignment="1" applyProtection="1">
      <alignment vertical="center"/>
      <protection locked="0"/>
    </xf>
    <xf numFmtId="0" fontId="60" fillId="5" borderId="6" xfId="2" applyFont="1" applyFill="1" applyBorder="1" applyAlignment="1" applyProtection="1">
      <alignment vertical="center"/>
      <protection locked="0"/>
    </xf>
    <xf numFmtId="182" fontId="60" fillId="0" borderId="0" xfId="2" applyNumberFormat="1" applyFont="1" applyAlignment="1">
      <alignment horizontal="right" vertical="center"/>
    </xf>
    <xf numFmtId="0" fontId="60" fillId="0" borderId="0" xfId="2" applyFont="1" applyAlignment="1">
      <alignment horizontal="right" vertical="center"/>
    </xf>
    <xf numFmtId="0" fontId="60" fillId="0" borderId="0" xfId="2" applyFont="1" applyAlignment="1">
      <alignment horizontal="center" vertical="center"/>
    </xf>
    <xf numFmtId="194" fontId="10" fillId="5" borderId="72" xfId="2" applyNumberFormat="1" applyFont="1" applyFill="1" applyBorder="1" applyAlignment="1" applyProtection="1">
      <alignment horizontal="center" vertical="center"/>
      <protection locked="0"/>
    </xf>
    <xf numFmtId="194" fontId="10" fillId="5" borderId="73" xfId="2" applyNumberFormat="1" applyFont="1" applyFill="1" applyBorder="1" applyAlignment="1" applyProtection="1">
      <alignment horizontal="center" vertical="center"/>
      <protection locked="0"/>
    </xf>
    <xf numFmtId="194" fontId="10" fillId="5" borderId="74" xfId="2" applyNumberFormat="1" applyFont="1" applyFill="1" applyBorder="1" applyAlignment="1" applyProtection="1">
      <alignment horizontal="center" vertical="center"/>
      <protection locked="0"/>
    </xf>
    <xf numFmtId="0" fontId="10" fillId="5" borderId="109" xfId="2" applyFont="1" applyFill="1" applyBorder="1" applyAlignment="1" applyProtection="1">
      <alignment vertical="center"/>
      <protection locked="0"/>
    </xf>
    <xf numFmtId="0" fontId="10" fillId="21" borderId="110" xfId="2" applyFont="1" applyFill="1" applyBorder="1" applyAlignment="1" applyProtection="1">
      <alignment horizontal="center" vertical="center"/>
      <protection locked="0"/>
    </xf>
    <xf numFmtId="0" fontId="10" fillId="21" borderId="111" xfId="2" applyFont="1" applyFill="1" applyBorder="1" applyAlignment="1" applyProtection="1">
      <alignment horizontal="center" vertical="center"/>
      <protection locked="0"/>
    </xf>
    <xf numFmtId="0" fontId="10" fillId="21" borderId="112" xfId="2" applyFont="1" applyFill="1" applyBorder="1" applyAlignment="1" applyProtection="1">
      <alignment horizontal="center" vertical="center"/>
      <protection locked="0"/>
    </xf>
    <xf numFmtId="49" fontId="10" fillId="16" borderId="85" xfId="2" applyNumberFormat="1" applyFont="1" applyFill="1" applyBorder="1" applyAlignment="1">
      <alignment vertical="center"/>
    </xf>
    <xf numFmtId="49" fontId="10" fillId="16" borderId="86" xfId="2" applyNumberFormat="1" applyFont="1" applyFill="1" applyBorder="1" applyAlignment="1">
      <alignment vertical="center"/>
    </xf>
    <xf numFmtId="49" fontId="10" fillId="16" borderId="87" xfId="2" applyNumberFormat="1" applyFont="1" applyFill="1" applyBorder="1" applyAlignment="1">
      <alignment vertical="center"/>
    </xf>
    <xf numFmtId="0" fontId="10" fillId="16" borderId="85" xfId="2" applyFont="1" applyFill="1" applyBorder="1" applyAlignment="1">
      <alignment vertical="center"/>
    </xf>
    <xf numFmtId="0" fontId="10" fillId="16" borderId="86" xfId="2" applyFont="1" applyFill="1" applyBorder="1" applyAlignment="1">
      <alignment vertical="center"/>
    </xf>
    <xf numFmtId="0" fontId="10" fillId="16" borderId="87" xfId="2" applyFont="1" applyFill="1" applyBorder="1" applyAlignment="1">
      <alignment vertical="center"/>
    </xf>
    <xf numFmtId="49" fontId="10" fillId="16" borderId="81" xfId="2" applyNumberFormat="1" applyFont="1" applyFill="1" applyBorder="1" applyAlignment="1">
      <alignment vertical="center"/>
    </xf>
    <xf numFmtId="49" fontId="10" fillId="16" borderId="82" xfId="2" applyNumberFormat="1" applyFont="1" applyFill="1" applyBorder="1" applyAlignment="1">
      <alignment vertical="center"/>
    </xf>
    <xf numFmtId="49" fontId="10" fillId="16" borderId="83" xfId="2" applyNumberFormat="1" applyFont="1" applyFill="1" applyBorder="1" applyAlignment="1">
      <alignment vertical="center"/>
    </xf>
    <xf numFmtId="0" fontId="10" fillId="21" borderId="110" xfId="2" applyFont="1" applyFill="1" applyBorder="1" applyAlignment="1">
      <alignment horizontal="center" vertical="center"/>
    </xf>
    <xf numFmtId="0" fontId="10" fillId="21" borderId="111" xfId="2" applyFont="1" applyFill="1" applyBorder="1" applyAlignment="1">
      <alignment horizontal="center" vertical="center"/>
    </xf>
    <xf numFmtId="0" fontId="10" fillId="21" borderId="112" xfId="2" applyFont="1" applyFill="1" applyBorder="1" applyAlignment="1">
      <alignment horizontal="center" vertical="center"/>
    </xf>
    <xf numFmtId="0" fontId="92" fillId="16" borderId="81" xfId="0" applyFont="1" applyFill="1" applyBorder="1" applyAlignment="1">
      <alignment horizontal="center" vertical="center"/>
    </xf>
    <xf numFmtId="0" fontId="92" fillId="16" borderId="82" xfId="0" applyFont="1" applyFill="1" applyBorder="1" applyAlignment="1">
      <alignment horizontal="center" vertical="center"/>
    </xf>
    <xf numFmtId="0" fontId="92" fillId="16" borderId="83" xfId="0" applyFont="1" applyFill="1" applyBorder="1" applyAlignment="1">
      <alignment horizontal="center" vertical="center"/>
    </xf>
    <xf numFmtId="0" fontId="80" fillId="0" borderId="0" xfId="2" applyFont="1" applyAlignment="1">
      <alignment vertical="top" wrapText="1"/>
    </xf>
    <xf numFmtId="184" fontId="10" fillId="5" borderId="8" xfId="2" applyNumberFormat="1" applyFont="1" applyFill="1" applyBorder="1" applyAlignment="1" applyProtection="1">
      <alignment horizontal="center" vertical="center"/>
      <protection locked="0"/>
    </xf>
    <xf numFmtId="184" fontId="10" fillId="5" borderId="7" xfId="2" applyNumberFormat="1" applyFont="1" applyFill="1" applyBorder="1" applyAlignment="1" applyProtection="1">
      <alignment horizontal="center" vertical="center"/>
      <protection locked="0"/>
    </xf>
    <xf numFmtId="184" fontId="10" fillId="5" borderId="6" xfId="2" applyNumberFormat="1" applyFont="1" applyFill="1" applyBorder="1" applyAlignment="1" applyProtection="1">
      <alignment horizontal="center" vertical="center"/>
      <protection locked="0"/>
    </xf>
    <xf numFmtId="49" fontId="60" fillId="13" borderId="18" xfId="2" applyNumberFormat="1" applyFont="1" applyFill="1" applyBorder="1" applyAlignment="1">
      <alignment horizontal="center" vertical="center"/>
    </xf>
    <xf numFmtId="49" fontId="60" fillId="13" borderId="17" xfId="2" applyNumberFormat="1" applyFont="1" applyFill="1" applyBorder="1" applyAlignment="1">
      <alignment horizontal="center" vertical="center"/>
    </xf>
    <xf numFmtId="49" fontId="60" fillId="13" borderId="16" xfId="2" applyNumberFormat="1" applyFont="1" applyFill="1" applyBorder="1" applyAlignment="1">
      <alignment horizontal="center" vertical="center"/>
    </xf>
    <xf numFmtId="0" fontId="10" fillId="0" borderId="19" xfId="2" applyFont="1" applyBorder="1" applyAlignment="1">
      <alignment horizontal="right" vertical="center"/>
    </xf>
    <xf numFmtId="0" fontId="10" fillId="5" borderId="0" xfId="2" applyFont="1" applyFill="1" applyAlignment="1">
      <alignment horizontal="left" vertical="center"/>
    </xf>
    <xf numFmtId="187" fontId="10" fillId="6" borderId="0" xfId="2" applyNumberFormat="1" applyFont="1" applyFill="1" applyAlignment="1">
      <alignment horizontal="center" vertical="center"/>
    </xf>
    <xf numFmtId="0" fontId="92" fillId="16" borderId="85" xfId="0" applyFont="1" applyFill="1" applyBorder="1" applyAlignment="1">
      <alignment horizontal="center" vertical="center"/>
    </xf>
    <xf numFmtId="0" fontId="92" fillId="16" borderId="86" xfId="0" applyFont="1" applyFill="1" applyBorder="1" applyAlignment="1">
      <alignment horizontal="center" vertical="center"/>
    </xf>
    <xf numFmtId="0" fontId="92" fillId="16" borderId="87" xfId="0" applyFont="1" applyFill="1" applyBorder="1" applyAlignment="1">
      <alignment horizontal="center" vertical="center"/>
    </xf>
    <xf numFmtId="0" fontId="10" fillId="0" borderId="98" xfId="2" applyFont="1" applyBorder="1" applyAlignment="1" applyProtection="1">
      <alignment horizontal="right" vertical="center"/>
      <protection locked="0"/>
    </xf>
    <xf numFmtId="0" fontId="96" fillId="6" borderId="110" xfId="2" applyFont="1" applyFill="1" applyBorder="1" applyAlignment="1">
      <alignment vertical="center" shrinkToFit="1"/>
    </xf>
    <xf numFmtId="0" fontId="96" fillId="6" borderId="111" xfId="2" applyFont="1" applyFill="1" applyBorder="1" applyAlignment="1">
      <alignment vertical="center" shrinkToFit="1"/>
    </xf>
    <xf numFmtId="0" fontId="96" fillId="6" borderId="112" xfId="2" applyFont="1" applyFill="1" applyBorder="1" applyAlignment="1">
      <alignment vertical="center" shrinkToFit="1"/>
    </xf>
    <xf numFmtId="56" fontId="10" fillId="5" borderId="11" xfId="2" applyNumberFormat="1" applyFont="1" applyFill="1" applyBorder="1" applyAlignment="1" applyProtection="1">
      <alignment horizontal="left" vertical="center"/>
      <protection locked="0"/>
    </xf>
    <xf numFmtId="180" fontId="10" fillId="5" borderId="8" xfId="2" applyNumberFormat="1" applyFont="1" applyFill="1" applyBorder="1" applyAlignment="1" applyProtection="1">
      <alignment horizontal="right" vertical="center"/>
      <protection locked="0"/>
    </xf>
    <xf numFmtId="180" fontId="10" fillId="5" borderId="7" xfId="2" applyNumberFormat="1" applyFont="1" applyFill="1" applyBorder="1" applyAlignment="1" applyProtection="1">
      <alignment horizontal="right" vertical="center"/>
      <protection locked="0"/>
    </xf>
    <xf numFmtId="180" fontId="10" fillId="5" borderId="6" xfId="2" applyNumberFormat="1" applyFont="1" applyFill="1" applyBorder="1" applyAlignment="1" applyProtection="1">
      <alignment horizontal="right" vertical="center"/>
      <protection locked="0"/>
    </xf>
    <xf numFmtId="49" fontId="10" fillId="0" borderId="7" xfId="2" applyNumberFormat="1" applyFont="1" applyBorder="1" applyAlignment="1" applyProtection="1">
      <alignment horizontal="center" vertical="center"/>
      <protection locked="0"/>
    </xf>
    <xf numFmtId="49" fontId="10" fillId="0" borderId="6" xfId="2" applyNumberFormat="1" applyFont="1" applyBorder="1" applyAlignment="1" applyProtection="1">
      <alignment horizontal="center" vertical="center"/>
      <protection locked="0"/>
    </xf>
    <xf numFmtId="189" fontId="10" fillId="24" borderId="0" xfId="2" applyNumberFormat="1" applyFont="1" applyFill="1" applyAlignment="1" applyProtection="1">
      <alignment horizontal="center" vertical="center"/>
      <protection locked="0"/>
    </xf>
    <xf numFmtId="0" fontId="10" fillId="0" borderId="7" xfId="2" applyFont="1" applyBorder="1" applyAlignment="1">
      <alignment horizontal="center" vertical="center"/>
    </xf>
    <xf numFmtId="187" fontId="10" fillId="5" borderId="114" xfId="2" applyNumberFormat="1" applyFont="1" applyFill="1" applyBorder="1" applyAlignment="1" applyProtection="1">
      <alignment horizontal="center" vertical="center"/>
      <protection locked="0"/>
    </xf>
    <xf numFmtId="187" fontId="10" fillId="5" borderId="115" xfId="2" applyNumberFormat="1" applyFont="1" applyFill="1" applyBorder="1" applyAlignment="1" applyProtection="1">
      <alignment horizontal="center" vertical="center"/>
      <protection locked="0"/>
    </xf>
    <xf numFmtId="187" fontId="10" fillId="5" borderId="116" xfId="2" applyNumberFormat="1" applyFont="1" applyFill="1" applyBorder="1" applyAlignment="1" applyProtection="1">
      <alignment horizontal="center" vertical="center"/>
      <protection locked="0"/>
    </xf>
    <xf numFmtId="187" fontId="10" fillId="5" borderId="165" xfId="2" applyNumberFormat="1" applyFont="1" applyFill="1" applyBorder="1" applyAlignment="1" applyProtection="1">
      <alignment horizontal="center" vertical="center"/>
      <protection locked="0"/>
    </xf>
    <xf numFmtId="187" fontId="10" fillId="5" borderId="166" xfId="2" applyNumberFormat="1" applyFont="1" applyFill="1" applyBorder="1" applyAlignment="1" applyProtection="1">
      <alignment horizontal="center" vertical="center"/>
      <protection locked="0"/>
    </xf>
    <xf numFmtId="187" fontId="10" fillId="5" borderId="167" xfId="2" applyNumberFormat="1" applyFont="1" applyFill="1" applyBorder="1" applyAlignment="1" applyProtection="1">
      <alignment horizontal="center" vertical="center"/>
      <protection locked="0"/>
    </xf>
    <xf numFmtId="0" fontId="96" fillId="24" borderId="85" xfId="2" applyFont="1" applyFill="1" applyBorder="1" applyAlignment="1" applyProtection="1">
      <alignment vertical="center" wrapText="1"/>
      <protection locked="0"/>
    </xf>
    <xf numFmtId="0" fontId="96" fillId="24" borderId="86" xfId="2" applyFont="1" applyFill="1" applyBorder="1" applyAlignment="1" applyProtection="1">
      <alignment vertical="center" wrapText="1"/>
      <protection locked="0"/>
    </xf>
    <xf numFmtId="0" fontId="96" fillId="24" borderId="87" xfId="2" applyFont="1" applyFill="1" applyBorder="1" applyAlignment="1" applyProtection="1">
      <alignment vertical="center" wrapText="1"/>
      <protection locked="0"/>
    </xf>
    <xf numFmtId="187" fontId="10" fillId="24" borderId="0" xfId="2" applyNumberFormat="1" applyFont="1" applyFill="1" applyAlignment="1" applyProtection="1">
      <alignment horizontal="center" vertical="center"/>
      <protection locked="0"/>
    </xf>
    <xf numFmtId="0" fontId="10" fillId="5" borderId="154" xfId="2" applyFont="1" applyFill="1" applyBorder="1" applyAlignment="1" applyProtection="1">
      <alignment vertical="center" wrapText="1"/>
      <protection locked="0"/>
    </xf>
    <xf numFmtId="0" fontId="10" fillId="5" borderId="155" xfId="2" applyFont="1" applyFill="1" applyBorder="1" applyAlignment="1" applyProtection="1">
      <alignment vertical="center" wrapText="1"/>
      <protection locked="0"/>
    </xf>
    <xf numFmtId="0" fontId="10" fillId="5" borderId="156" xfId="2" applyFont="1" applyFill="1" applyBorder="1" applyAlignment="1" applyProtection="1">
      <alignment vertical="center" wrapText="1"/>
      <protection locked="0"/>
    </xf>
    <xf numFmtId="0" fontId="10" fillId="24" borderId="0" xfId="2" applyFont="1" applyFill="1" applyAlignment="1">
      <alignment horizontal="center" vertical="center"/>
    </xf>
    <xf numFmtId="0" fontId="96" fillId="24" borderId="85" xfId="2" applyFont="1" applyFill="1" applyBorder="1" applyAlignment="1" applyProtection="1">
      <alignment vertical="center"/>
      <protection locked="0"/>
    </xf>
    <xf numFmtId="0" fontId="96" fillId="24" borderId="86" xfId="2" applyFont="1" applyFill="1" applyBorder="1" applyAlignment="1" applyProtection="1">
      <alignment vertical="center"/>
      <protection locked="0"/>
    </xf>
    <xf numFmtId="0" fontId="96" fillId="24" borderId="87" xfId="2" applyFont="1" applyFill="1" applyBorder="1" applyAlignment="1" applyProtection="1">
      <alignment vertical="center"/>
      <protection locked="0"/>
    </xf>
    <xf numFmtId="0" fontId="10" fillId="5" borderId="8" xfId="1" applyFont="1" applyFill="1" applyBorder="1" applyProtection="1">
      <alignment vertical="center"/>
      <protection locked="0"/>
    </xf>
    <xf numFmtId="0" fontId="10" fillId="5" borderId="7" xfId="1" applyFont="1" applyFill="1" applyBorder="1" applyProtection="1">
      <alignment vertical="center"/>
      <protection locked="0"/>
    </xf>
    <xf numFmtId="0" fontId="10" fillId="5" borderId="6" xfId="1" applyFont="1" applyFill="1" applyBorder="1" applyProtection="1">
      <alignment vertical="center"/>
      <protection locked="0"/>
    </xf>
    <xf numFmtId="0" fontId="10" fillId="5" borderId="8" xfId="2" applyFont="1" applyFill="1" applyBorder="1" applyAlignment="1" applyProtection="1">
      <alignment horizontal="right" vertical="center"/>
      <protection locked="0"/>
    </xf>
    <xf numFmtId="0" fontId="10" fillId="5" borderId="7" xfId="2" applyFont="1" applyFill="1" applyBorder="1" applyAlignment="1" applyProtection="1">
      <alignment horizontal="right" vertical="center"/>
      <protection locked="0"/>
    </xf>
    <xf numFmtId="0" fontId="10" fillId="5" borderId="6" xfId="2" applyFont="1" applyFill="1" applyBorder="1" applyAlignment="1" applyProtection="1">
      <alignment horizontal="right" vertical="center"/>
      <protection locked="0"/>
    </xf>
    <xf numFmtId="0" fontId="10" fillId="0" borderId="7" xfId="2" applyFont="1" applyBorder="1" applyAlignment="1" applyProtection="1">
      <alignment horizontal="center" vertical="center"/>
      <protection locked="0"/>
    </xf>
    <xf numFmtId="0" fontId="10" fillId="0" borderId="6" xfId="2" applyFont="1" applyBorder="1" applyAlignment="1" applyProtection="1">
      <alignment horizontal="center" vertical="center"/>
      <protection locked="0"/>
    </xf>
    <xf numFmtId="49" fontId="10" fillId="0" borderId="2" xfId="4" applyFont="1" applyBorder="1" applyAlignment="1">
      <alignment horizontal="center" vertical="center"/>
    </xf>
    <xf numFmtId="0" fontId="41" fillId="4" borderId="12" xfId="3" applyFont="1" applyFill="1" applyBorder="1" applyAlignment="1" applyProtection="1">
      <alignment horizontal="center" vertical="center" wrapText="1"/>
      <protection locked="0"/>
    </xf>
    <xf numFmtId="0" fontId="41" fillId="4" borderId="12" xfId="3" applyFont="1" applyFill="1" applyBorder="1" applyAlignment="1" applyProtection="1">
      <alignment horizontal="center" vertical="center"/>
      <protection locked="0"/>
    </xf>
    <xf numFmtId="0" fontId="81" fillId="0" borderId="0" xfId="2" applyFont="1" applyAlignment="1">
      <alignment vertical="center" wrapText="1"/>
    </xf>
    <xf numFmtId="178" fontId="96" fillId="6" borderId="110" xfId="2" applyNumberFormat="1" applyFont="1" applyFill="1" applyBorder="1" applyAlignment="1">
      <alignment vertical="center"/>
    </xf>
    <xf numFmtId="178" fontId="96" fillId="6" borderId="111" xfId="2" applyNumberFormat="1" applyFont="1" applyFill="1" applyBorder="1" applyAlignment="1">
      <alignment vertical="center"/>
    </xf>
    <xf numFmtId="178" fontId="96" fillId="6" borderId="112" xfId="2" applyNumberFormat="1" applyFont="1" applyFill="1" applyBorder="1" applyAlignment="1">
      <alignment vertical="center"/>
    </xf>
    <xf numFmtId="0" fontId="40" fillId="5" borderId="8" xfId="2" applyFont="1" applyFill="1" applyBorder="1" applyAlignment="1" applyProtection="1">
      <alignment horizontal="center" vertical="center"/>
      <protection locked="0"/>
    </xf>
    <xf numFmtId="0" fontId="40" fillId="5" borderId="7" xfId="2" applyFont="1" applyFill="1" applyBorder="1" applyAlignment="1" applyProtection="1">
      <alignment horizontal="center" vertical="center"/>
      <protection locked="0"/>
    </xf>
    <xf numFmtId="0" fontId="40" fillId="5" borderId="10" xfId="2" applyFont="1" applyFill="1" applyBorder="1" applyAlignment="1" applyProtection="1">
      <alignment horizontal="center" vertical="center"/>
      <protection locked="0"/>
    </xf>
    <xf numFmtId="0" fontId="40" fillId="5" borderId="9" xfId="2" applyFont="1" applyFill="1" applyBorder="1" applyAlignment="1" applyProtection="1">
      <alignment horizontal="center" vertical="center"/>
      <protection locked="0"/>
    </xf>
    <xf numFmtId="0" fontId="40" fillId="5" borderId="6" xfId="2" applyFont="1" applyFill="1" applyBorder="1" applyAlignment="1" applyProtection="1">
      <alignment horizontal="center" vertical="center"/>
      <protection locked="0"/>
    </xf>
    <xf numFmtId="0" fontId="55" fillId="16" borderId="85" xfId="0" applyFont="1" applyFill="1" applyBorder="1">
      <alignment vertical="center"/>
    </xf>
    <xf numFmtId="0" fontId="55" fillId="16" borderId="86" xfId="0" applyFont="1" applyFill="1" applyBorder="1">
      <alignment vertical="center"/>
    </xf>
    <xf numFmtId="0" fontId="55" fillId="16" borderId="87" xfId="0" applyFont="1" applyFill="1" applyBorder="1">
      <alignment vertical="center"/>
    </xf>
    <xf numFmtId="0" fontId="51" fillId="14" borderId="84" xfId="3" applyFont="1" applyFill="1" applyBorder="1" applyAlignment="1" applyProtection="1">
      <alignment horizontal="center" vertical="center"/>
    </xf>
    <xf numFmtId="184" fontId="40" fillId="5" borderId="8" xfId="2" applyNumberFormat="1" applyFont="1" applyFill="1" applyBorder="1" applyAlignment="1" applyProtection="1">
      <alignment horizontal="center" vertical="center"/>
      <protection locked="0"/>
    </xf>
    <xf numFmtId="184" fontId="40" fillId="5" borderId="7" xfId="2" applyNumberFormat="1" applyFont="1" applyFill="1" applyBorder="1" applyAlignment="1" applyProtection="1">
      <alignment horizontal="center" vertical="center"/>
      <protection locked="0"/>
    </xf>
    <xf numFmtId="184" fontId="40" fillId="5" borderId="6" xfId="2" applyNumberFormat="1" applyFont="1" applyFill="1" applyBorder="1" applyAlignment="1" applyProtection="1">
      <alignment horizontal="center" vertical="center"/>
      <protection locked="0"/>
    </xf>
    <xf numFmtId="0" fontId="55" fillId="16" borderId="81" xfId="0" applyFont="1" applyFill="1" applyBorder="1" applyAlignment="1">
      <alignment horizontal="center" vertical="center"/>
    </xf>
    <xf numFmtId="0" fontId="55" fillId="16" borderId="82" xfId="0" applyFont="1" applyFill="1" applyBorder="1" applyAlignment="1">
      <alignment horizontal="center" vertical="center"/>
    </xf>
    <xf numFmtId="0" fontId="55" fillId="16" borderId="83" xfId="0" applyFont="1" applyFill="1" applyBorder="1" applyAlignment="1">
      <alignment horizontal="center" vertical="center"/>
    </xf>
    <xf numFmtId="49" fontId="55" fillId="16" borderId="81" xfId="0" applyNumberFormat="1" applyFont="1" applyFill="1" applyBorder="1" applyAlignment="1">
      <alignment horizontal="center" vertical="center"/>
    </xf>
    <xf numFmtId="49" fontId="55" fillId="16" borderId="82" xfId="0" applyNumberFormat="1" applyFont="1" applyFill="1" applyBorder="1" applyAlignment="1">
      <alignment horizontal="center" vertical="center"/>
    </xf>
    <xf numFmtId="49" fontId="55" fillId="16" borderId="83" xfId="0" applyNumberFormat="1" applyFont="1" applyFill="1" applyBorder="1" applyAlignment="1">
      <alignment horizontal="center" vertical="center"/>
    </xf>
    <xf numFmtId="0" fontId="8" fillId="0" borderId="0" xfId="2" applyFont="1" applyAlignment="1">
      <alignment horizontal="center" vertical="center"/>
    </xf>
    <xf numFmtId="0" fontId="8" fillId="0" borderId="23" xfId="2" applyFont="1" applyBorder="1" applyAlignment="1">
      <alignment horizontal="right" vertical="center"/>
    </xf>
    <xf numFmtId="179" fontId="8" fillId="0" borderId="23" xfId="2" applyNumberFormat="1" applyFont="1" applyBorder="1" applyAlignment="1">
      <alignment horizontal="right" vertical="center"/>
    </xf>
    <xf numFmtId="179" fontId="8" fillId="0" borderId="0" xfId="2" applyNumberFormat="1" applyFont="1" applyAlignment="1">
      <alignment horizontal="right" vertical="center"/>
    </xf>
    <xf numFmtId="185" fontId="1" fillId="0" borderId="0" xfId="2" applyNumberFormat="1" applyAlignment="1">
      <alignment horizontal="center" vertical="center"/>
    </xf>
    <xf numFmtId="187" fontId="8" fillId="0" borderId="0" xfId="2" applyNumberFormat="1" applyFont="1" applyAlignment="1">
      <alignment horizontal="right" vertical="center"/>
    </xf>
    <xf numFmtId="0" fontId="8" fillId="0" borderId="0" xfId="2" applyFont="1" applyAlignment="1">
      <alignment horizontal="left" vertical="top" wrapText="1"/>
    </xf>
    <xf numFmtId="0" fontId="8" fillId="0" borderId="21" xfId="2" applyFont="1" applyBorder="1" applyAlignment="1">
      <alignment horizontal="left" vertical="top" wrapText="1"/>
    </xf>
    <xf numFmtId="0" fontId="8" fillId="0" borderId="134" xfId="2" applyFont="1" applyBorder="1" applyAlignment="1">
      <alignment horizontal="left" vertical="top" wrapText="1"/>
    </xf>
    <xf numFmtId="191" fontId="8" fillId="0" borderId="0" xfId="13" applyNumberFormat="1" applyFont="1" applyAlignment="1" applyProtection="1">
      <alignment horizontal="center" vertical="center"/>
    </xf>
    <xf numFmtId="187" fontId="8" fillId="0" borderId="0" xfId="2" applyNumberFormat="1" applyFont="1" applyAlignment="1">
      <alignment horizontal="center" vertical="center"/>
    </xf>
    <xf numFmtId="185" fontId="8" fillId="0" borderId="0" xfId="2" applyNumberFormat="1" applyFont="1" applyAlignment="1">
      <alignment horizontal="center" vertical="center" shrinkToFit="1"/>
    </xf>
    <xf numFmtId="180" fontId="8" fillId="0" borderId="0" xfId="2" applyNumberFormat="1" applyFont="1" applyAlignment="1">
      <alignment horizontal="center" vertical="center"/>
    </xf>
    <xf numFmtId="183" fontId="8" fillId="0" borderId="21" xfId="2" applyNumberFormat="1" applyFont="1" applyBorder="1" applyAlignment="1">
      <alignment horizontal="center" vertical="center"/>
    </xf>
    <xf numFmtId="185" fontId="8" fillId="0" borderId="22" xfId="2" applyNumberFormat="1" applyFont="1" applyBorder="1" applyAlignment="1">
      <alignment horizontal="left" vertical="center"/>
    </xf>
    <xf numFmtId="184" fontId="8" fillId="0" borderId="23" xfId="2" applyNumberFormat="1" applyFont="1" applyBorder="1" applyAlignment="1">
      <alignment horizontal="right" vertical="center"/>
    </xf>
    <xf numFmtId="0" fontId="8" fillId="0" borderId="0" xfId="2" applyFont="1" applyAlignment="1">
      <alignment horizontal="left" vertical="top"/>
    </xf>
    <xf numFmtId="0" fontId="8" fillId="0" borderId="21" xfId="2" applyFont="1" applyBorder="1" applyAlignment="1">
      <alignment horizontal="left" vertical="top"/>
    </xf>
    <xf numFmtId="189" fontId="8" fillId="0" borderId="0" xfId="2" applyNumberFormat="1" applyFont="1" applyAlignment="1">
      <alignment horizontal="center" vertical="center"/>
    </xf>
    <xf numFmtId="186" fontId="8" fillId="0" borderId="0" xfId="2" applyNumberFormat="1" applyFont="1" applyAlignment="1">
      <alignment horizontal="center" vertical="center"/>
    </xf>
    <xf numFmtId="40" fontId="8" fillId="0" borderId="0" xfId="13" applyNumberFormat="1" applyFont="1" applyAlignment="1" applyProtection="1">
      <alignment horizontal="center" vertical="center"/>
    </xf>
    <xf numFmtId="177" fontId="8" fillId="0" borderId="0" xfId="2" applyNumberFormat="1" applyFont="1" applyAlignment="1">
      <alignment horizontal="center" vertical="center"/>
    </xf>
    <xf numFmtId="186" fontId="1" fillId="0" borderId="0" xfId="2" applyNumberFormat="1" applyAlignment="1">
      <alignment horizontal="center" vertical="center"/>
    </xf>
    <xf numFmtId="185" fontId="8" fillId="0" borderId="21" xfId="2" applyNumberFormat="1" applyFont="1" applyBorder="1" applyAlignment="1">
      <alignment vertical="center" wrapText="1"/>
    </xf>
    <xf numFmtId="185" fontId="8" fillId="0" borderId="0" xfId="2" applyNumberFormat="1" applyFont="1" applyAlignment="1">
      <alignment horizontal="center" vertical="center"/>
    </xf>
    <xf numFmtId="0" fontId="8" fillId="0" borderId="21" xfId="2" applyFont="1" applyBorder="1" applyAlignment="1">
      <alignment horizontal="center" vertical="center"/>
    </xf>
    <xf numFmtId="183" fontId="8" fillId="0" borderId="0" xfId="2" applyNumberFormat="1" applyFont="1" applyAlignment="1">
      <alignment horizontal="center" vertical="center"/>
    </xf>
    <xf numFmtId="185" fontId="8" fillId="0" borderId="0" xfId="2" applyNumberFormat="1" applyFont="1" applyAlignment="1">
      <alignment horizontal="left" vertical="center"/>
    </xf>
    <xf numFmtId="0" fontId="1" fillId="0" borderId="0" xfId="2" applyAlignment="1">
      <alignment horizontal="center" vertical="center"/>
    </xf>
    <xf numFmtId="185" fontId="8" fillId="0" borderId="22" xfId="2" applyNumberFormat="1" applyFont="1" applyBorder="1" applyAlignment="1">
      <alignment horizontal="center" vertical="center"/>
    </xf>
    <xf numFmtId="184" fontId="8" fillId="0" borderId="0" xfId="2" applyNumberFormat="1" applyFont="1" applyAlignment="1">
      <alignment horizontal="center" vertical="center"/>
    </xf>
    <xf numFmtId="184" fontId="8" fillId="0" borderId="21" xfId="2" applyNumberFormat="1" applyFont="1" applyBorder="1" applyAlignment="1">
      <alignment horizontal="center" vertical="center"/>
    </xf>
    <xf numFmtId="0" fontId="17" fillId="0" borderId="27" xfId="2" applyFont="1" applyBorder="1" applyAlignment="1">
      <alignment horizontal="center" vertical="center"/>
    </xf>
    <xf numFmtId="0" fontId="17" fillId="0" borderId="0" xfId="2" applyFont="1" applyAlignment="1">
      <alignment horizontal="center" vertical="center"/>
    </xf>
    <xf numFmtId="0" fontId="17" fillId="0" borderId="26" xfId="2" applyFont="1" applyBorder="1" applyAlignment="1">
      <alignment horizontal="center" vertical="center"/>
    </xf>
    <xf numFmtId="0" fontId="17" fillId="0" borderId="25" xfId="2" applyFont="1" applyBorder="1" applyAlignment="1">
      <alignment horizontal="center" vertical="center"/>
    </xf>
    <xf numFmtId="0" fontId="17" fillId="0" borderId="21" xfId="2" applyFont="1" applyBorder="1" applyAlignment="1">
      <alignment horizontal="center" vertical="center"/>
    </xf>
    <xf numFmtId="0" fontId="17" fillId="0" borderId="24" xfId="2" applyFont="1" applyBorder="1" applyAlignment="1">
      <alignment horizontal="center" vertical="center"/>
    </xf>
    <xf numFmtId="0" fontId="8" fillId="0" borderId="21" xfId="2" applyFont="1" applyBorder="1" applyAlignment="1">
      <alignment vertical="center"/>
    </xf>
    <xf numFmtId="185" fontId="8" fillId="0" borderId="0" xfId="2" applyNumberFormat="1" applyFont="1" applyAlignment="1">
      <alignment horizontal="left" vertical="center" shrinkToFit="1"/>
    </xf>
    <xf numFmtId="185" fontId="8" fillId="0" borderId="21" xfId="2" applyNumberFormat="1" applyFont="1" applyBorder="1" applyAlignment="1">
      <alignment horizontal="center" vertical="center" shrinkToFit="1"/>
    </xf>
    <xf numFmtId="0" fontId="1" fillId="0" borderId="29" xfId="2" applyBorder="1" applyAlignment="1">
      <alignment vertical="center" wrapText="1"/>
    </xf>
    <xf numFmtId="0" fontId="1" fillId="0" borderId="22" xfId="2" applyBorder="1" applyAlignment="1">
      <alignment vertical="center" wrapText="1"/>
    </xf>
    <xf numFmtId="0" fontId="1" fillId="0" borderId="28" xfId="2" applyBorder="1" applyAlignment="1">
      <alignment vertical="center" wrapText="1"/>
    </xf>
    <xf numFmtId="0" fontId="1" fillId="0" borderId="27" xfId="2" applyBorder="1" applyAlignment="1">
      <alignment vertical="center" wrapText="1"/>
    </xf>
    <xf numFmtId="0" fontId="1" fillId="0" borderId="0" xfId="2" applyAlignment="1">
      <alignment vertical="center" wrapText="1"/>
    </xf>
    <xf numFmtId="0" fontId="1" fillId="0" borderId="26" xfId="2" applyBorder="1" applyAlignment="1">
      <alignment vertical="center" wrapText="1"/>
    </xf>
    <xf numFmtId="0" fontId="17" fillId="0" borderId="29" xfId="2" applyFont="1" applyBorder="1" applyAlignment="1">
      <alignment horizontal="center" vertical="center"/>
    </xf>
    <xf numFmtId="0" fontId="17" fillId="0" borderId="22" xfId="2" applyFont="1" applyBorder="1" applyAlignment="1">
      <alignment horizontal="center" vertical="center"/>
    </xf>
    <xf numFmtId="0" fontId="17" fillId="0" borderId="28" xfId="2" applyFont="1" applyBorder="1" applyAlignment="1">
      <alignment horizontal="center" vertical="center"/>
    </xf>
    <xf numFmtId="185" fontId="8" fillId="0" borderId="21" xfId="2" applyNumberFormat="1" applyFont="1" applyBorder="1" applyAlignment="1">
      <alignment horizontal="center" vertical="center"/>
    </xf>
    <xf numFmtId="185" fontId="8" fillId="0" borderId="0" xfId="2" applyNumberFormat="1" applyFont="1" applyAlignment="1">
      <alignment vertical="center" wrapText="1"/>
    </xf>
    <xf numFmtId="0" fontId="8" fillId="0" borderId="22" xfId="2" applyFont="1" applyBorder="1" applyAlignment="1">
      <alignment horizontal="center" vertical="center"/>
    </xf>
    <xf numFmtId="0" fontId="8" fillId="0" borderId="22" xfId="2" applyFont="1" applyBorder="1" applyAlignment="1">
      <alignment horizontal="center" vertical="center" wrapText="1"/>
    </xf>
    <xf numFmtId="0" fontId="8" fillId="0" borderId="0" xfId="2" applyFont="1" applyAlignment="1">
      <alignment horizontal="center" vertical="center" wrapText="1"/>
    </xf>
    <xf numFmtId="0" fontId="8" fillId="0" borderId="21" xfId="2" applyFont="1" applyBorder="1" applyAlignment="1">
      <alignment horizontal="center" vertical="center" wrapText="1"/>
    </xf>
    <xf numFmtId="185" fontId="8" fillId="0" borderId="0" xfId="2" applyNumberFormat="1" applyFont="1" applyAlignment="1">
      <alignment vertical="center" shrinkToFit="1"/>
    </xf>
    <xf numFmtId="185" fontId="1" fillId="0" borderId="0" xfId="2" applyNumberFormat="1" applyAlignment="1">
      <alignment vertical="center" shrinkToFit="1"/>
    </xf>
    <xf numFmtId="0" fontId="8" fillId="0" borderId="0" xfId="2" applyFont="1" applyAlignment="1">
      <alignment vertical="center" wrapText="1"/>
    </xf>
    <xf numFmtId="0" fontId="1" fillId="0" borderId="21" xfId="2" applyBorder="1" applyAlignment="1">
      <alignment vertical="center" wrapText="1"/>
    </xf>
    <xf numFmtId="0" fontId="8" fillId="0" borderId="22" xfId="2" applyFont="1" applyBorder="1" applyAlignment="1">
      <alignment horizontal="left" vertical="center" wrapText="1"/>
    </xf>
    <xf numFmtId="0" fontId="1" fillId="0" borderId="21" xfId="2" applyBorder="1" applyAlignment="1">
      <alignment wrapText="1"/>
    </xf>
    <xf numFmtId="189" fontId="8" fillId="0" borderId="21" xfId="2" applyNumberFormat="1" applyFont="1" applyBorder="1" applyAlignment="1">
      <alignment horizontal="center" vertical="center"/>
    </xf>
    <xf numFmtId="0" fontId="8" fillId="0" borderId="22" xfId="2" applyFont="1" applyBorder="1" applyAlignment="1">
      <alignment vertical="center" wrapText="1"/>
    </xf>
    <xf numFmtId="0" fontId="8" fillId="0" borderId="21" xfId="2" applyFont="1" applyBorder="1" applyAlignment="1">
      <alignment vertical="center" wrapText="1"/>
    </xf>
    <xf numFmtId="190" fontId="8" fillId="0" borderId="0" xfId="2" applyNumberFormat="1" applyFont="1" applyAlignment="1">
      <alignment vertical="center"/>
    </xf>
    <xf numFmtId="190" fontId="1" fillId="0" borderId="0" xfId="2" applyNumberFormat="1" applyAlignment="1">
      <alignment vertical="center"/>
    </xf>
    <xf numFmtId="190" fontId="8" fillId="0" borderId="21" xfId="2" applyNumberFormat="1" applyFont="1" applyBorder="1" applyAlignment="1">
      <alignment vertical="center"/>
    </xf>
    <xf numFmtId="190" fontId="1" fillId="0" borderId="21" xfId="2" applyNumberFormat="1" applyBorder="1" applyAlignment="1">
      <alignment vertical="center"/>
    </xf>
    <xf numFmtId="0" fontId="9" fillId="0" borderId="0" xfId="2" applyFont="1" applyAlignment="1">
      <alignment horizontal="center" vertical="center"/>
    </xf>
    <xf numFmtId="0" fontId="1" fillId="0" borderId="31" xfId="2" applyBorder="1" applyAlignment="1">
      <alignment horizontal="center" vertical="center"/>
    </xf>
    <xf numFmtId="0" fontId="1" fillId="0" borderId="23" xfId="2" applyBorder="1" applyAlignment="1">
      <alignment horizontal="center" vertical="center"/>
    </xf>
    <xf numFmtId="0" fontId="1" fillId="0" borderId="30" xfId="2" applyBorder="1" applyAlignment="1">
      <alignment horizontal="center" vertical="center"/>
    </xf>
    <xf numFmtId="182" fontId="1" fillId="0" borderId="0" xfId="2" applyNumberFormat="1" applyAlignment="1">
      <alignment horizontal="center" vertical="center"/>
    </xf>
    <xf numFmtId="0" fontId="1" fillId="0" borderId="29" xfId="2" applyBorder="1" applyAlignment="1">
      <alignment vertical="center" shrinkToFit="1"/>
    </xf>
    <xf numFmtId="0" fontId="1" fillId="0" borderId="22" xfId="2" applyBorder="1" applyAlignment="1">
      <alignment vertical="center" shrinkToFit="1"/>
    </xf>
    <xf numFmtId="0" fontId="1" fillId="0" borderId="28" xfId="2" applyBorder="1" applyAlignment="1">
      <alignment vertical="center" shrinkToFit="1"/>
    </xf>
    <xf numFmtId="0" fontId="8" fillId="0" borderId="0" xfId="2" applyFont="1" applyAlignment="1">
      <alignment horizontal="left" vertical="center"/>
    </xf>
    <xf numFmtId="0" fontId="8" fillId="0" borderId="0" xfId="2" applyFont="1" applyAlignment="1">
      <alignment horizontal="left" vertical="center" wrapText="1"/>
    </xf>
    <xf numFmtId="0" fontId="8" fillId="0" borderId="21" xfId="2" applyFont="1" applyBorder="1" applyAlignment="1">
      <alignment horizontal="left" vertical="center" wrapText="1"/>
    </xf>
    <xf numFmtId="0" fontId="8" fillId="0" borderId="23" xfId="2" applyFont="1" applyBorder="1" applyAlignment="1">
      <alignment horizontal="center" vertical="center"/>
    </xf>
    <xf numFmtId="0" fontId="1" fillId="0" borderId="22" xfId="2" applyBorder="1"/>
    <xf numFmtId="0" fontId="1" fillId="0" borderId="21" xfId="2" applyBorder="1"/>
    <xf numFmtId="184" fontId="8" fillId="0" borderId="0" xfId="2" applyNumberFormat="1" applyFont="1" applyAlignment="1">
      <alignment horizontal="right" vertical="center"/>
    </xf>
    <xf numFmtId="187" fontId="8" fillId="0" borderId="21" xfId="2" applyNumberFormat="1" applyFont="1" applyBorder="1" applyAlignment="1">
      <alignment horizontal="right" vertical="center"/>
    </xf>
    <xf numFmtId="185" fontId="8" fillId="0" borderId="23" xfId="2" applyNumberFormat="1" applyFont="1" applyBorder="1" applyAlignment="1">
      <alignment horizontal="center" vertical="center"/>
    </xf>
    <xf numFmtId="0" fontId="8" fillId="0" borderId="89" xfId="2" applyFont="1" applyBorder="1" applyAlignment="1">
      <alignment horizontal="center" vertical="center"/>
    </xf>
    <xf numFmtId="185" fontId="1" fillId="0" borderId="21" xfId="2" applyNumberFormat="1" applyBorder="1" applyAlignment="1">
      <alignment horizontal="center" vertical="center"/>
    </xf>
    <xf numFmtId="184" fontId="8" fillId="0" borderId="0" xfId="2" applyNumberFormat="1" applyFont="1" applyAlignment="1" applyProtection="1">
      <alignment horizontal="right" vertical="center"/>
      <protection locked="0"/>
    </xf>
    <xf numFmtId="0" fontId="90" fillId="0" borderId="0" xfId="0" applyFont="1" applyAlignment="1">
      <alignment horizontal="center" vertical="center"/>
    </xf>
    <xf numFmtId="0" fontId="8" fillId="0" borderId="90" xfId="2" applyFont="1" applyBorder="1" applyAlignment="1" applyProtection="1">
      <alignment vertical="center" wrapText="1"/>
      <protection locked="0"/>
    </xf>
    <xf numFmtId="0" fontId="8" fillId="0" borderId="21" xfId="2" applyFont="1" applyBorder="1" applyAlignment="1" applyProtection="1">
      <alignment vertical="center" wrapText="1"/>
      <protection locked="0"/>
    </xf>
    <xf numFmtId="187" fontId="8" fillId="0" borderId="89" xfId="2" applyNumberFormat="1" applyFont="1" applyBorder="1" applyAlignment="1" applyProtection="1">
      <alignment horizontal="center" vertical="center"/>
      <protection locked="0"/>
    </xf>
    <xf numFmtId="0" fontId="8" fillId="0" borderId="0" xfId="2" applyFont="1" applyAlignment="1" applyProtection="1">
      <alignment horizontal="right" vertical="center"/>
      <protection locked="0"/>
    </xf>
    <xf numFmtId="189" fontId="8" fillId="0" borderId="0" xfId="13" applyNumberFormat="1" applyFont="1" applyAlignment="1" applyProtection="1">
      <alignment horizontal="center" vertical="center"/>
    </xf>
    <xf numFmtId="177" fontId="8" fillId="0" borderId="0" xfId="2" applyNumberFormat="1" applyFont="1" applyAlignment="1">
      <alignment horizontal="right" vertical="center"/>
    </xf>
    <xf numFmtId="180" fontId="8" fillId="0" borderId="23" xfId="2" applyNumberFormat="1" applyFont="1" applyBorder="1" applyAlignment="1">
      <alignment horizontal="right" vertical="center"/>
    </xf>
    <xf numFmtId="180" fontId="8" fillId="0" borderId="0" xfId="2" applyNumberFormat="1" applyFont="1" applyAlignment="1">
      <alignment horizontal="right" vertical="center"/>
    </xf>
    <xf numFmtId="0" fontId="8" fillId="0" borderId="23" xfId="2" applyFont="1" applyBorder="1" applyAlignment="1">
      <alignment vertical="center" wrapText="1"/>
    </xf>
    <xf numFmtId="187" fontId="8" fillId="0" borderId="21" xfId="2" applyNumberFormat="1" applyFont="1" applyBorder="1" applyAlignment="1">
      <alignment horizontal="center" vertical="center"/>
    </xf>
    <xf numFmtId="185" fontId="8" fillId="0" borderId="23" xfId="2" applyNumberFormat="1" applyFont="1" applyBorder="1" applyAlignment="1">
      <alignment vertical="center" wrapText="1"/>
    </xf>
    <xf numFmtId="177" fontId="8" fillId="0" borderId="21" xfId="2" applyNumberFormat="1" applyFont="1" applyBorder="1" applyAlignment="1">
      <alignment horizontal="right" vertical="center"/>
    </xf>
    <xf numFmtId="0" fontId="8" fillId="0" borderId="89" xfId="2" applyFont="1" applyBorder="1" applyAlignment="1">
      <alignment horizontal="right" vertical="center"/>
    </xf>
    <xf numFmtId="187" fontId="8" fillId="0" borderId="134" xfId="2" applyNumberFormat="1" applyFont="1" applyBorder="1" applyAlignment="1">
      <alignment horizontal="center" vertical="center"/>
    </xf>
    <xf numFmtId="177" fontId="8" fillId="0" borderId="89" xfId="2" applyNumberFormat="1" applyFont="1" applyBorder="1" applyAlignment="1" applyProtection="1">
      <alignment horizontal="right" vertical="center"/>
      <protection locked="0"/>
    </xf>
    <xf numFmtId="0" fontId="90" fillId="0" borderId="89" xfId="0" applyFont="1" applyBorder="1" applyAlignment="1">
      <alignment horizontal="center" vertical="center"/>
    </xf>
    <xf numFmtId="0" fontId="51" fillId="18" borderId="84" xfId="3" applyFont="1" applyFill="1" applyBorder="1" applyAlignment="1" applyProtection="1">
      <alignment horizontal="center" vertical="center"/>
    </xf>
    <xf numFmtId="49" fontId="90" fillId="0" borderId="0" xfId="0" applyNumberFormat="1" applyFont="1" applyAlignment="1">
      <alignment horizontal="center" vertical="center"/>
    </xf>
    <xf numFmtId="187" fontId="8" fillId="0" borderId="89" xfId="2" applyNumberFormat="1" applyFont="1" applyBorder="1" applyAlignment="1" applyProtection="1">
      <alignment horizontal="right" vertical="center"/>
      <protection locked="0"/>
    </xf>
    <xf numFmtId="180" fontId="8" fillId="0" borderId="0" xfId="2" applyNumberFormat="1" applyFont="1" applyAlignment="1" applyProtection="1">
      <alignment horizontal="right" vertical="center"/>
      <protection locked="0"/>
    </xf>
    <xf numFmtId="189" fontId="8" fillId="0" borderId="0" xfId="12" applyNumberFormat="1" applyFont="1" applyAlignment="1" applyProtection="1">
      <alignment horizontal="center" vertical="center"/>
    </xf>
    <xf numFmtId="189" fontId="8" fillId="0" borderId="134" xfId="2" applyNumberFormat="1" applyFont="1" applyBorder="1" applyAlignment="1">
      <alignment horizontal="center" vertical="center"/>
    </xf>
    <xf numFmtId="189" fontId="1" fillId="0" borderId="0" xfId="2" applyNumberFormat="1" applyAlignment="1">
      <alignment horizontal="center" vertical="center"/>
    </xf>
    <xf numFmtId="0" fontId="8" fillId="0" borderId="90" xfId="2" applyFont="1" applyBorder="1" applyAlignment="1">
      <alignment vertical="center" wrapText="1"/>
    </xf>
    <xf numFmtId="0" fontId="8" fillId="0" borderId="134" xfId="2" applyFont="1" applyBorder="1" applyAlignment="1">
      <alignment vertical="center" wrapText="1"/>
    </xf>
    <xf numFmtId="0" fontId="1" fillId="0" borderId="0" xfId="2" applyAlignment="1">
      <alignment horizontal="left" vertical="center" wrapText="1"/>
    </xf>
    <xf numFmtId="0" fontId="1" fillId="0" borderId="0" xfId="2" applyAlignment="1">
      <alignment horizontal="left" vertical="top" wrapText="1"/>
    </xf>
    <xf numFmtId="179" fontId="8" fillId="0" borderId="21" xfId="2" applyNumberFormat="1" applyFont="1" applyBorder="1" applyAlignment="1">
      <alignment vertical="center"/>
    </xf>
    <xf numFmtId="179" fontId="1" fillId="0" borderId="21" xfId="2" applyNumberFormat="1" applyBorder="1" applyAlignment="1">
      <alignment vertical="center"/>
    </xf>
    <xf numFmtId="185" fontId="8" fillId="0" borderId="0" xfId="2" applyNumberFormat="1" applyFont="1" applyAlignment="1">
      <alignment horizontal="left" vertical="center" wrapText="1"/>
    </xf>
    <xf numFmtId="185" fontId="8" fillId="0" borderId="21" xfId="2" applyNumberFormat="1" applyFont="1" applyBorder="1" applyAlignment="1">
      <alignment horizontal="left" vertical="center" wrapText="1"/>
    </xf>
    <xf numFmtId="179" fontId="8" fillId="0" borderId="0" xfId="2" applyNumberFormat="1" applyFont="1" applyAlignment="1">
      <alignment vertical="center"/>
    </xf>
    <xf numFmtId="179" fontId="1" fillId="0" borderId="0" xfId="2" applyNumberFormat="1" applyAlignment="1">
      <alignment vertical="center"/>
    </xf>
    <xf numFmtId="0" fontId="1" fillId="0" borderId="0" xfId="2" applyAlignment="1">
      <alignment horizontal="left" vertical="center"/>
    </xf>
    <xf numFmtId="185" fontId="8" fillId="0" borderId="33" xfId="2" applyNumberFormat="1" applyFont="1" applyBorder="1" applyAlignment="1">
      <alignment horizontal="left" vertical="center" wrapText="1"/>
    </xf>
    <xf numFmtId="185" fontId="8" fillId="0" borderId="0" xfId="2" applyNumberFormat="1" applyFont="1" applyAlignment="1">
      <alignment vertical="center"/>
    </xf>
    <xf numFmtId="185" fontId="8" fillId="0" borderId="32" xfId="2" applyNumberFormat="1" applyFont="1" applyBorder="1" applyAlignment="1">
      <alignment horizontal="left" vertical="center" wrapText="1"/>
    </xf>
    <xf numFmtId="185" fontId="8" fillId="0" borderId="22" xfId="2" applyNumberFormat="1" applyFont="1" applyBorder="1" applyAlignment="1">
      <alignment horizontal="left" vertical="center" wrapText="1"/>
    </xf>
    <xf numFmtId="185" fontId="8" fillId="0" borderId="21" xfId="2" applyNumberFormat="1" applyFont="1" applyBorder="1" applyAlignment="1">
      <alignment horizontal="left" vertical="top" wrapText="1"/>
    </xf>
    <xf numFmtId="0" fontId="1" fillId="0" borderId="0" xfId="2"/>
    <xf numFmtId="189" fontId="8" fillId="0" borderId="134" xfId="12" applyNumberFormat="1" applyFont="1" applyBorder="1" applyAlignment="1" applyProtection="1">
      <alignment horizontal="center" vertical="center"/>
    </xf>
    <xf numFmtId="0" fontId="12" fillId="4" borderId="12" xfId="3" applyFont="1" applyFill="1" applyBorder="1" applyAlignment="1" applyProtection="1">
      <alignment horizontal="center" vertical="center"/>
      <protection locked="0"/>
    </xf>
    <xf numFmtId="0" fontId="8" fillId="0" borderId="0" xfId="8" applyFont="1" applyProtection="1">
      <alignment vertical="center"/>
      <protection locked="0"/>
    </xf>
    <xf numFmtId="49" fontId="1" fillId="0" borderId="21" xfId="2" applyNumberFormat="1" applyBorder="1" applyAlignment="1">
      <alignment horizontal="distributed" vertical="center"/>
    </xf>
    <xf numFmtId="0" fontId="1" fillId="0" borderId="0" xfId="2" applyAlignment="1" applyProtection="1">
      <alignment vertical="center" wrapText="1"/>
      <protection locked="0"/>
    </xf>
    <xf numFmtId="0" fontId="1" fillId="0" borderId="21" xfId="2" applyBorder="1" applyAlignment="1" applyProtection="1">
      <alignment vertical="center" wrapText="1"/>
      <protection locked="0"/>
    </xf>
    <xf numFmtId="185" fontId="8" fillId="0" borderId="134" xfId="2" applyNumberFormat="1" applyFont="1" applyBorder="1" applyAlignment="1">
      <alignment horizontal="center" vertical="center"/>
    </xf>
    <xf numFmtId="185" fontId="8" fillId="0" borderId="134" xfId="2" applyNumberFormat="1" applyFont="1" applyBorder="1" applyAlignment="1">
      <alignment horizontal="center" vertical="center" shrinkToFit="1"/>
    </xf>
    <xf numFmtId="0" fontId="1" fillId="0" borderId="37" xfId="2" applyBorder="1" applyAlignment="1">
      <alignment horizontal="center" vertical="center" textRotation="255"/>
    </xf>
    <xf numFmtId="0" fontId="1" fillId="0" borderId="36" xfId="2" applyBorder="1" applyAlignment="1">
      <alignment horizontal="center" vertical="center" textRotation="255"/>
    </xf>
    <xf numFmtId="0" fontId="1" fillId="0" borderId="35" xfId="2" applyBorder="1"/>
    <xf numFmtId="0" fontId="1" fillId="0" borderId="29" xfId="2" applyBorder="1" applyAlignment="1">
      <alignment horizontal="center" vertical="center"/>
    </xf>
    <xf numFmtId="0" fontId="1" fillId="0" borderId="28" xfId="2" applyBorder="1"/>
    <xf numFmtId="0" fontId="1" fillId="0" borderId="25" xfId="2" applyBorder="1"/>
    <xf numFmtId="0" fontId="1" fillId="0" borderId="24" xfId="2" applyBorder="1"/>
    <xf numFmtId="0" fontId="8" fillId="0" borderId="0" xfId="2" applyFont="1" applyAlignment="1">
      <alignment vertical="top" wrapText="1"/>
    </xf>
    <xf numFmtId="0" fontId="8" fillId="0" borderId="21" xfId="2" applyFont="1" applyBorder="1" applyAlignment="1">
      <alignment vertical="top" wrapText="1"/>
    </xf>
    <xf numFmtId="0" fontId="8" fillId="0" borderId="23" xfId="2" applyFont="1" applyBorder="1" applyAlignment="1">
      <alignment horizontal="left" vertical="center" wrapText="1"/>
    </xf>
    <xf numFmtId="180" fontId="8" fillId="0" borderId="21" xfId="2" applyNumberFormat="1" applyFont="1" applyBorder="1" applyAlignment="1">
      <alignment vertical="center"/>
    </xf>
    <xf numFmtId="0" fontId="1" fillId="0" borderId="21" xfId="2" applyBorder="1" applyAlignment="1">
      <alignment vertical="center"/>
    </xf>
    <xf numFmtId="49" fontId="8" fillId="0" borderId="0" xfId="2" applyNumberFormat="1" applyFont="1" applyAlignment="1">
      <alignment vertical="center" wrapText="1"/>
    </xf>
    <xf numFmtId="49" fontId="8" fillId="0" borderId="134" xfId="2" applyNumberFormat="1" applyFont="1" applyBorder="1" applyAlignment="1">
      <alignment vertical="center" wrapText="1"/>
    </xf>
    <xf numFmtId="0" fontId="17" fillId="0" borderId="0" xfId="2" applyFont="1" applyAlignment="1">
      <alignment horizontal="justify" vertical="top" wrapText="1"/>
    </xf>
    <xf numFmtId="0" fontId="17" fillId="0" borderId="26" xfId="2" applyFont="1" applyBorder="1" applyAlignment="1">
      <alignment horizontal="justify" vertical="top" wrapText="1"/>
    </xf>
    <xf numFmtId="180" fontId="8" fillId="0" borderId="0" xfId="2" applyNumberFormat="1" applyFont="1" applyAlignment="1">
      <alignment vertical="center"/>
    </xf>
    <xf numFmtId="0" fontId="1" fillId="0" borderId="0" xfId="2" applyAlignment="1">
      <alignment vertical="center"/>
    </xf>
    <xf numFmtId="0" fontId="12" fillId="4" borderId="12" xfId="3" applyFont="1" applyFill="1" applyBorder="1" applyAlignment="1" applyProtection="1">
      <alignment vertical="center"/>
      <protection locked="0"/>
    </xf>
    <xf numFmtId="0" fontId="1" fillId="0" borderId="12" xfId="2" applyBorder="1"/>
    <xf numFmtId="49" fontId="8" fillId="0" borderId="90" xfId="2" applyNumberFormat="1" applyFont="1" applyBorder="1" applyAlignment="1">
      <alignment vertical="center" wrapText="1"/>
    </xf>
    <xf numFmtId="0" fontId="8" fillId="0" borderId="0" xfId="7" applyFont="1" applyProtection="1">
      <alignment vertical="center"/>
      <protection locked="0"/>
    </xf>
    <xf numFmtId="196" fontId="10" fillId="0" borderId="25" xfId="2" applyNumberFormat="1" applyFont="1" applyBorder="1" applyAlignment="1">
      <alignment horizontal="center" vertical="center"/>
    </xf>
    <xf numFmtId="196" fontId="10" fillId="0" borderId="134" xfId="2" applyNumberFormat="1" applyFont="1" applyBorder="1" applyAlignment="1">
      <alignment horizontal="center" vertical="center"/>
    </xf>
    <xf numFmtId="196" fontId="10" fillId="0" borderId="24" xfId="2" applyNumberFormat="1" applyFont="1" applyBorder="1" applyAlignment="1">
      <alignment horizontal="center" vertical="center"/>
    </xf>
    <xf numFmtId="38" fontId="10" fillId="0" borderId="0" xfId="13" applyFont="1" applyBorder="1" applyAlignment="1">
      <alignment horizontal="right" vertical="center"/>
    </xf>
    <xf numFmtId="0" fontId="124" fillId="0" borderId="158" xfId="0" applyFont="1" applyBorder="1" applyAlignment="1">
      <alignment horizontal="center" vertical="center"/>
    </xf>
    <xf numFmtId="0" fontId="124" fillId="0" borderId="159" xfId="0" applyFont="1" applyBorder="1" applyAlignment="1">
      <alignment horizontal="center" vertical="center"/>
    </xf>
    <xf numFmtId="0" fontId="124" fillId="0" borderId="160" xfId="0" applyFont="1" applyBorder="1" applyAlignment="1">
      <alignment horizontal="center" vertical="center"/>
    </xf>
    <xf numFmtId="0" fontId="8" fillId="0" borderId="0" xfId="2" applyFont="1" applyAlignment="1">
      <alignment horizontal="justify" vertical="top" wrapText="1"/>
    </xf>
    <xf numFmtId="0" fontId="124" fillId="0" borderId="125" xfId="0" applyFont="1" applyBorder="1" applyAlignment="1">
      <alignment horizontal="center" vertical="center"/>
    </xf>
    <xf numFmtId="0" fontId="10" fillId="0" borderId="134" xfId="2" applyFont="1" applyBorder="1" applyAlignment="1">
      <alignment horizontal="center" vertical="center"/>
    </xf>
    <xf numFmtId="0" fontId="124" fillId="0" borderId="163" xfId="0" applyFont="1" applyBorder="1">
      <alignment vertical="center"/>
    </xf>
    <xf numFmtId="0" fontId="124" fillId="0" borderId="90" xfId="0" applyFont="1" applyBorder="1">
      <alignment vertical="center"/>
    </xf>
    <xf numFmtId="0" fontId="124" fillId="0" borderId="164" xfId="0" applyFont="1" applyBorder="1">
      <alignment vertical="center"/>
    </xf>
    <xf numFmtId="0" fontId="124" fillId="0" borderId="27" xfId="0" applyFont="1" applyBorder="1">
      <alignment vertical="center"/>
    </xf>
    <xf numFmtId="0" fontId="124" fillId="0" borderId="0" xfId="0" applyFont="1">
      <alignment vertical="center"/>
    </xf>
    <xf numFmtId="0" fontId="124" fillId="0" borderId="26" xfId="0" applyFont="1" applyBorder="1">
      <alignment vertical="center"/>
    </xf>
    <xf numFmtId="0" fontId="124" fillId="0" borderId="25" xfId="0" applyFont="1" applyBorder="1">
      <alignment vertical="center"/>
    </xf>
    <xf numFmtId="0" fontId="124" fillId="0" borderId="134" xfId="0" applyFont="1" applyBorder="1">
      <alignment vertical="center"/>
    </xf>
    <xf numFmtId="0" fontId="124" fillId="0" borderId="24" xfId="0" applyFont="1" applyBorder="1">
      <alignment vertical="center"/>
    </xf>
    <xf numFmtId="0" fontId="124" fillId="0" borderId="163" xfId="0" applyFont="1" applyBorder="1" applyAlignment="1">
      <alignment vertical="center" wrapText="1"/>
    </xf>
    <xf numFmtId="0" fontId="124" fillId="0" borderId="90" xfId="0" applyFont="1" applyBorder="1" applyAlignment="1">
      <alignment vertical="center" wrapText="1"/>
    </xf>
    <xf numFmtId="0" fontId="124" fillId="0" borderId="164" xfId="0" applyFont="1" applyBorder="1" applyAlignment="1">
      <alignment vertical="center" wrapText="1"/>
    </xf>
    <xf numFmtId="0" fontId="124" fillId="0" borderId="27" xfId="0" applyFont="1" applyBorder="1" applyAlignment="1">
      <alignment vertical="center" wrapText="1"/>
    </xf>
    <xf numFmtId="0" fontId="124" fillId="0" borderId="0" xfId="0" applyFont="1" applyAlignment="1">
      <alignment vertical="center" wrapText="1"/>
    </xf>
    <xf numFmtId="0" fontId="124" fillId="0" borderId="26" xfId="0" applyFont="1" applyBorder="1" applyAlignment="1">
      <alignment vertical="center" wrapText="1"/>
    </xf>
    <xf numFmtId="0" fontId="124" fillId="0" borderId="25" xfId="0" applyFont="1" applyBorder="1" applyAlignment="1">
      <alignment vertical="center" wrapText="1"/>
    </xf>
    <xf numFmtId="0" fontId="124" fillId="0" borderId="134" xfId="0" applyFont="1" applyBorder="1" applyAlignment="1">
      <alignment vertical="center" wrapText="1"/>
    </xf>
    <xf numFmtId="0" fontId="124" fillId="0" borderId="24" xfId="0" applyFont="1" applyBorder="1" applyAlignment="1">
      <alignment vertical="center" wrapText="1"/>
    </xf>
    <xf numFmtId="0" fontId="124" fillId="0" borderId="161" xfId="0" applyFont="1" applyBorder="1" applyAlignment="1">
      <alignment vertical="center" wrapText="1"/>
    </xf>
    <xf numFmtId="0" fontId="124" fillId="0" borderId="161" xfId="0" applyFont="1" applyBorder="1" applyAlignment="1">
      <alignment horizontal="center" vertical="center"/>
    </xf>
    <xf numFmtId="0" fontId="124" fillId="0" borderId="162" xfId="0" applyFont="1" applyBorder="1" applyAlignment="1">
      <alignment horizontal="center" vertical="center"/>
    </xf>
    <xf numFmtId="0" fontId="124" fillId="0" borderId="35" xfId="0" applyFont="1" applyBorder="1" applyAlignment="1">
      <alignment horizontal="center" vertical="center"/>
    </xf>
    <xf numFmtId="0" fontId="124" fillId="0" borderId="161" xfId="0" applyFont="1" applyBorder="1" applyAlignment="1">
      <alignment horizontal="justify" vertical="center" wrapText="1"/>
    </xf>
    <xf numFmtId="0" fontId="124" fillId="0" borderId="125" xfId="0" quotePrefix="1" applyFont="1" applyBorder="1" applyAlignment="1">
      <alignment horizontal="center" vertical="center"/>
    </xf>
    <xf numFmtId="0" fontId="124" fillId="0" borderId="159" xfId="0" quotePrefix="1" applyFont="1" applyBorder="1" applyAlignment="1">
      <alignment horizontal="center" vertical="center"/>
    </xf>
    <xf numFmtId="0" fontId="124" fillId="0" borderId="160" xfId="0" quotePrefix="1" applyFont="1" applyBorder="1" applyAlignment="1">
      <alignment horizontal="center" vertical="center"/>
    </xf>
    <xf numFmtId="0" fontId="10" fillId="0" borderId="0" xfId="2" applyFont="1" applyAlignment="1">
      <alignment horizontal="distributed" vertical="center" justifyLastLine="1"/>
    </xf>
    <xf numFmtId="195" fontId="10" fillId="0" borderId="0" xfId="2" applyNumberFormat="1" applyFont="1" applyAlignment="1">
      <alignment horizontal="center" vertical="center"/>
    </xf>
    <xf numFmtId="182" fontId="10" fillId="0" borderId="0" xfId="2" applyNumberFormat="1" applyFont="1" applyAlignment="1">
      <alignment horizontal="center" vertical="center"/>
    </xf>
    <xf numFmtId="194" fontId="1" fillId="5" borderId="8" xfId="2" applyNumberFormat="1" applyFill="1" applyBorder="1" applyAlignment="1" applyProtection="1">
      <alignment horizontal="center" vertical="center"/>
      <protection locked="0"/>
    </xf>
    <xf numFmtId="194" fontId="1" fillId="5" borderId="7" xfId="2" applyNumberFormat="1" applyFill="1" applyBorder="1" applyAlignment="1" applyProtection="1">
      <alignment horizontal="center" vertical="center"/>
      <protection locked="0"/>
    </xf>
    <xf numFmtId="194" fontId="1" fillId="5" borderId="6" xfId="2" applyNumberFormat="1" applyFill="1" applyBorder="1" applyAlignment="1" applyProtection="1">
      <alignment horizontal="center" vertical="center"/>
      <protection locked="0"/>
    </xf>
    <xf numFmtId="0" fontId="1" fillId="5" borderId="8" xfId="2" applyFill="1" applyBorder="1" applyAlignment="1" applyProtection="1">
      <alignment horizontal="left" vertical="center"/>
      <protection locked="0"/>
    </xf>
    <xf numFmtId="0" fontId="1" fillId="5" borderId="7" xfId="2" applyFill="1" applyBorder="1" applyAlignment="1" applyProtection="1">
      <alignment horizontal="left" vertical="center"/>
      <protection locked="0"/>
    </xf>
    <xf numFmtId="0" fontId="1" fillId="5" borderId="6" xfId="2" applyFill="1" applyBorder="1" applyAlignment="1" applyProtection="1">
      <alignment horizontal="left" vertical="center"/>
      <protection locked="0"/>
    </xf>
    <xf numFmtId="185" fontId="1" fillId="0" borderId="0" xfId="2" applyNumberFormat="1" applyAlignment="1">
      <alignment horizontal="left" vertical="center"/>
    </xf>
    <xf numFmtId="182" fontId="1" fillId="0" borderId="0" xfId="2" applyNumberFormat="1" applyAlignment="1">
      <alignment horizontal="left" vertical="center"/>
    </xf>
    <xf numFmtId="0" fontId="1" fillId="0" borderId="0" xfId="2" applyAlignment="1">
      <alignment horizontal="center"/>
    </xf>
    <xf numFmtId="0" fontId="1" fillId="5" borderId="8" xfId="2" applyFill="1" applyBorder="1" applyAlignment="1" applyProtection="1">
      <alignment horizontal="left" vertical="top" wrapText="1"/>
      <protection locked="0"/>
    </xf>
    <xf numFmtId="0" fontId="1" fillId="5" borderId="7" xfId="2" applyFill="1" applyBorder="1" applyAlignment="1" applyProtection="1">
      <alignment horizontal="left" vertical="top" wrapText="1"/>
      <protection locked="0"/>
    </xf>
    <xf numFmtId="0" fontId="1" fillId="5" borderId="6" xfId="2" applyFill="1" applyBorder="1" applyAlignment="1" applyProtection="1">
      <alignment horizontal="left" vertical="top" wrapText="1"/>
      <protection locked="0"/>
    </xf>
    <xf numFmtId="185" fontId="1" fillId="0" borderId="0" xfId="2" applyNumberFormat="1" applyAlignment="1">
      <alignment horizontal="left" vertical="top" wrapText="1"/>
    </xf>
    <xf numFmtId="185" fontId="1" fillId="0" borderId="21" xfId="2" applyNumberFormat="1" applyBorder="1" applyAlignment="1">
      <alignment horizontal="left" vertical="top" wrapText="1"/>
    </xf>
    <xf numFmtId="0" fontId="1" fillId="0" borderId="31" xfId="2" applyBorder="1" applyAlignment="1">
      <alignment vertical="center" shrinkToFit="1"/>
    </xf>
    <xf numFmtId="0" fontId="1" fillId="0" borderId="23" xfId="2" applyBorder="1" applyAlignment="1">
      <alignment vertical="center" shrinkToFit="1"/>
    </xf>
    <xf numFmtId="0" fontId="1" fillId="0" borderId="30" xfId="2" applyBorder="1" applyAlignment="1">
      <alignment vertical="center" shrinkToFit="1"/>
    </xf>
    <xf numFmtId="0" fontId="1" fillId="0" borderId="31" xfId="2" applyBorder="1" applyAlignment="1">
      <alignment vertical="center"/>
    </xf>
    <xf numFmtId="0" fontId="1" fillId="0" borderId="23" xfId="2" applyBorder="1" applyAlignment="1">
      <alignment vertical="center"/>
    </xf>
    <xf numFmtId="0" fontId="1" fillId="0" borderId="30" xfId="2" applyBorder="1" applyAlignment="1">
      <alignment vertical="center"/>
    </xf>
    <xf numFmtId="0" fontId="10" fillId="0" borderId="22" xfId="11" applyBorder="1">
      <alignment vertical="center"/>
    </xf>
    <xf numFmtId="0" fontId="10" fillId="0" borderId="28" xfId="11" applyBorder="1">
      <alignment vertical="center"/>
    </xf>
    <xf numFmtId="0" fontId="10" fillId="0" borderId="27" xfId="11" applyBorder="1">
      <alignment vertical="center"/>
    </xf>
    <xf numFmtId="0" fontId="10" fillId="0" borderId="0" xfId="11">
      <alignment vertical="center"/>
    </xf>
    <xf numFmtId="0" fontId="10" fillId="0" borderId="26" xfId="11" applyBorder="1">
      <alignment vertical="center"/>
    </xf>
    <xf numFmtId="185" fontId="8" fillId="0" borderId="0" xfId="2" applyNumberFormat="1" applyFont="1" applyAlignment="1">
      <alignment horizontal="center" vertical="center" wrapText="1"/>
    </xf>
    <xf numFmtId="185" fontId="8" fillId="0" borderId="0" xfId="2" applyNumberFormat="1" applyFont="1" applyAlignment="1">
      <alignment vertical="center" wrapText="1" shrinkToFit="1"/>
    </xf>
    <xf numFmtId="185" fontId="8" fillId="0" borderId="39" xfId="2" applyNumberFormat="1" applyFont="1" applyBorder="1" applyAlignment="1">
      <alignment horizontal="left" vertical="center" wrapText="1"/>
    </xf>
    <xf numFmtId="0" fontId="1" fillId="0" borderId="29" xfId="2" applyBorder="1" applyAlignment="1">
      <alignment horizontal="center" vertical="center" shrinkToFit="1"/>
    </xf>
    <xf numFmtId="0" fontId="1" fillId="0" borderId="22" xfId="2" applyBorder="1" applyAlignment="1">
      <alignment horizontal="center" vertical="center" shrinkToFit="1"/>
    </xf>
    <xf numFmtId="0" fontId="1" fillId="0" borderId="28" xfId="2" applyBorder="1" applyAlignment="1">
      <alignment horizontal="center" vertical="center" shrinkToFit="1"/>
    </xf>
    <xf numFmtId="0" fontId="1" fillId="0" borderId="27" xfId="2" applyBorder="1" applyAlignment="1">
      <alignment horizontal="center" vertical="center" shrinkToFit="1"/>
    </xf>
    <xf numFmtId="0" fontId="1" fillId="0" borderId="0" xfId="2" applyAlignment="1">
      <alignment horizontal="center" vertical="center" shrinkToFit="1"/>
    </xf>
    <xf numFmtId="0" fontId="1" fillId="0" borderId="26" xfId="2" applyBorder="1" applyAlignment="1">
      <alignment horizontal="center" vertical="center" shrinkToFit="1"/>
    </xf>
    <xf numFmtId="0" fontId="1" fillId="0" borderId="25" xfId="2" applyBorder="1" applyAlignment="1">
      <alignment horizontal="center" vertical="center" shrinkToFit="1"/>
    </xf>
    <xf numFmtId="0" fontId="1" fillId="0" borderId="21" xfId="2" applyBorder="1" applyAlignment="1">
      <alignment horizontal="center" vertical="center" shrinkToFit="1"/>
    </xf>
    <xf numFmtId="0" fontId="1" fillId="0" borderId="24" xfId="2" applyBorder="1" applyAlignment="1">
      <alignment horizontal="center" vertical="center" shrinkToFit="1"/>
    </xf>
    <xf numFmtId="0" fontId="1" fillId="0" borderId="22" xfId="2" applyBorder="1" applyAlignment="1">
      <alignment horizontal="center" vertical="center"/>
    </xf>
    <xf numFmtId="0" fontId="1" fillId="0" borderId="28" xfId="2" applyBorder="1" applyAlignment="1">
      <alignment horizontal="center" vertical="center"/>
    </xf>
    <xf numFmtId="0" fontId="1" fillId="0" borderId="27" xfId="2" applyBorder="1" applyAlignment="1">
      <alignment horizontal="center" vertical="center"/>
    </xf>
    <xf numFmtId="0" fontId="1" fillId="0" borderId="26" xfId="2" applyBorder="1" applyAlignment="1">
      <alignment horizontal="center" vertical="center"/>
    </xf>
    <xf numFmtId="0" fontId="1" fillId="0" borderId="25" xfId="2" applyBorder="1" applyAlignment="1">
      <alignment horizontal="center" vertical="center"/>
    </xf>
    <xf numFmtId="0" fontId="1" fillId="0" borderId="21" xfId="2" applyBorder="1" applyAlignment="1">
      <alignment horizontal="center" vertical="center"/>
    </xf>
    <xf numFmtId="0" fontId="1" fillId="0" borderId="24" xfId="2" applyBorder="1" applyAlignment="1">
      <alignment horizontal="center" vertical="center"/>
    </xf>
    <xf numFmtId="0" fontId="1" fillId="0" borderId="21" xfId="2" applyBorder="1" applyAlignment="1">
      <alignment horizontal="left" vertical="center"/>
    </xf>
    <xf numFmtId="182" fontId="1" fillId="0" borderId="23" xfId="2" applyNumberFormat="1" applyBorder="1" applyAlignment="1">
      <alignment horizontal="center" vertical="center" shrinkToFit="1"/>
    </xf>
    <xf numFmtId="182" fontId="1" fillId="0" borderId="30" xfId="2" applyNumberFormat="1" applyBorder="1" applyAlignment="1">
      <alignment horizontal="center" vertical="center" shrinkToFit="1"/>
    </xf>
    <xf numFmtId="194" fontId="1" fillId="5" borderId="8" xfId="2" applyNumberFormat="1" applyFill="1" applyBorder="1" applyAlignment="1" applyProtection="1">
      <alignment horizontal="left" vertical="center"/>
      <protection locked="0"/>
    </xf>
    <xf numFmtId="194" fontId="1" fillId="5" borderId="7" xfId="2" applyNumberFormat="1" applyFill="1" applyBorder="1" applyAlignment="1" applyProtection="1">
      <alignment horizontal="left" vertical="center"/>
      <protection locked="0"/>
    </xf>
    <xf numFmtId="194" fontId="1" fillId="5" borderId="6" xfId="2" applyNumberFormat="1" applyFill="1" applyBorder="1" applyAlignment="1" applyProtection="1">
      <alignment horizontal="left" vertical="center"/>
      <protection locked="0"/>
    </xf>
    <xf numFmtId="0" fontId="1" fillId="0" borderId="100" xfId="2" applyBorder="1" applyAlignment="1">
      <alignment vertical="center" wrapText="1"/>
    </xf>
    <xf numFmtId="0" fontId="1" fillId="0" borderId="113" xfId="2" applyBorder="1" applyAlignment="1">
      <alignment vertical="center" wrapText="1"/>
    </xf>
    <xf numFmtId="0" fontId="1" fillId="0" borderId="101" xfId="2" applyBorder="1" applyAlignment="1">
      <alignment vertical="center" wrapText="1"/>
    </xf>
    <xf numFmtId="0" fontId="8" fillId="0" borderId="90" xfId="2" applyFont="1" applyBorder="1" applyAlignment="1">
      <alignment horizontal="left" vertical="center" wrapText="1"/>
    </xf>
    <xf numFmtId="0" fontId="27" fillId="0" borderId="0" xfId="2" applyFont="1" applyAlignment="1">
      <alignment horizontal="justify" vertical="distributed" wrapText="1"/>
    </xf>
    <xf numFmtId="0" fontId="1" fillId="0" borderId="29" xfId="2" applyBorder="1" applyAlignment="1" applyProtection="1">
      <alignment horizontal="center"/>
      <protection locked="0"/>
    </xf>
    <xf numFmtId="0" fontId="1" fillId="0" borderId="22" xfId="2" applyBorder="1" applyAlignment="1" applyProtection="1">
      <alignment horizontal="center"/>
      <protection locked="0"/>
    </xf>
    <xf numFmtId="0" fontId="1" fillId="0" borderId="28" xfId="2" applyBorder="1" applyAlignment="1" applyProtection="1">
      <alignment horizontal="center"/>
      <protection locked="0"/>
    </xf>
    <xf numFmtId="0" fontId="1" fillId="0" borderId="27" xfId="2" applyBorder="1" applyAlignment="1" applyProtection="1">
      <alignment horizontal="center"/>
      <protection locked="0"/>
    </xf>
    <xf numFmtId="0" fontId="1" fillId="0" borderId="0" xfId="2" applyAlignment="1" applyProtection="1">
      <alignment horizontal="center"/>
      <protection locked="0"/>
    </xf>
    <xf numFmtId="0" fontId="1" fillId="0" borderId="26" xfId="2" applyBorder="1" applyAlignment="1" applyProtection="1">
      <alignment horizontal="center"/>
      <protection locked="0"/>
    </xf>
    <xf numFmtId="0" fontId="1" fillId="0" borderId="25" xfId="2" applyBorder="1" applyAlignment="1" applyProtection="1">
      <alignment horizontal="center"/>
      <protection locked="0"/>
    </xf>
    <xf numFmtId="0" fontId="1" fillId="0" borderId="21" xfId="2" applyBorder="1" applyAlignment="1" applyProtection="1">
      <alignment horizontal="center"/>
      <protection locked="0"/>
    </xf>
    <xf numFmtId="0" fontId="1" fillId="0" borderId="24" xfId="2" applyBorder="1" applyAlignment="1" applyProtection="1">
      <alignment horizontal="center"/>
      <protection locked="0"/>
    </xf>
    <xf numFmtId="0" fontId="8" fillId="0" borderId="29" xfId="2" applyFont="1" applyBorder="1" applyAlignment="1">
      <alignment horizontal="justify" vertical="center" wrapText="1"/>
    </xf>
    <xf numFmtId="0" fontId="8" fillId="0" borderId="22" xfId="2" applyFont="1" applyBorder="1" applyAlignment="1">
      <alignment horizontal="justify" vertical="center" wrapText="1"/>
    </xf>
    <xf numFmtId="0" fontId="8" fillId="0" borderId="28" xfId="2" applyFont="1" applyBorder="1" applyAlignment="1">
      <alignment horizontal="justify" vertical="center" wrapText="1"/>
    </xf>
    <xf numFmtId="0" fontId="8" fillId="0" borderId="27" xfId="2" applyFont="1" applyBorder="1" applyAlignment="1">
      <alignment horizontal="justify" vertical="center" wrapText="1"/>
    </xf>
    <xf numFmtId="0" fontId="8" fillId="0" borderId="0" xfId="2" applyFont="1" applyAlignment="1">
      <alignment horizontal="justify" vertical="center" wrapText="1"/>
    </xf>
    <xf numFmtId="0" fontId="8" fillId="0" borderId="26" xfId="2" applyFont="1" applyBorder="1" applyAlignment="1">
      <alignment horizontal="justify" vertical="center" wrapText="1"/>
    </xf>
    <xf numFmtId="0" fontId="8" fillId="0" borderId="25" xfId="2" applyFont="1" applyBorder="1" applyAlignment="1">
      <alignment horizontal="justify" vertical="center" wrapText="1"/>
    </xf>
    <xf numFmtId="0" fontId="8" fillId="0" borderId="21" xfId="2" applyFont="1" applyBorder="1" applyAlignment="1">
      <alignment horizontal="justify" vertical="center" wrapText="1"/>
    </xf>
    <xf numFmtId="0" fontId="8" fillId="0" borderId="24" xfId="2" applyFont="1" applyBorder="1" applyAlignment="1">
      <alignment horizontal="justify" vertical="center" wrapText="1"/>
    </xf>
    <xf numFmtId="0" fontId="17" fillId="0" borderId="29" xfId="2" applyFont="1" applyBorder="1" applyAlignment="1">
      <alignment horizontal="justify" vertical="center" wrapText="1"/>
    </xf>
    <xf numFmtId="0" fontId="17" fillId="0" borderId="22" xfId="2" applyFont="1" applyBorder="1" applyAlignment="1">
      <alignment horizontal="justify" vertical="center" wrapText="1"/>
    </xf>
    <xf numFmtId="0" fontId="17" fillId="0" borderId="28" xfId="2" applyFont="1" applyBorder="1" applyAlignment="1">
      <alignment horizontal="justify" vertical="center" wrapText="1"/>
    </xf>
    <xf numFmtId="0" fontId="17" fillId="0" borderId="27" xfId="2" applyFont="1" applyBorder="1" applyAlignment="1">
      <alignment horizontal="justify" vertical="center" wrapText="1"/>
    </xf>
    <xf numFmtId="0" fontId="17" fillId="0" borderId="0" xfId="2" applyFont="1" applyAlignment="1">
      <alignment horizontal="justify" vertical="center" wrapText="1"/>
    </xf>
    <xf numFmtId="0" fontId="17" fillId="0" borderId="26" xfId="2" applyFont="1" applyBorder="1" applyAlignment="1">
      <alignment horizontal="justify" vertical="center" wrapText="1"/>
    </xf>
    <xf numFmtId="0" fontId="17" fillId="0" borderId="25" xfId="2" applyFont="1" applyBorder="1" applyAlignment="1">
      <alignment horizontal="justify" vertical="center" wrapText="1"/>
    </xf>
    <xf numFmtId="0" fontId="17" fillId="0" borderId="21" xfId="2" applyFont="1" applyBorder="1" applyAlignment="1">
      <alignment horizontal="justify" vertical="center" wrapText="1"/>
    </xf>
    <xf numFmtId="0" fontId="17" fillId="0" borderId="24" xfId="2" applyFont="1" applyBorder="1" applyAlignment="1">
      <alignment horizontal="justify" vertical="center" wrapText="1"/>
    </xf>
    <xf numFmtId="0" fontId="17" fillId="0" borderId="29" xfId="2" applyFont="1" applyBorder="1" applyAlignment="1">
      <alignment horizontal="center" vertical="center" wrapText="1"/>
    </xf>
    <xf numFmtId="0" fontId="17" fillId="0" borderId="22" xfId="2" applyFont="1" applyBorder="1" applyAlignment="1">
      <alignment horizontal="center" vertical="center" wrapText="1"/>
    </xf>
    <xf numFmtId="0" fontId="17" fillId="0" borderId="28" xfId="2" applyFont="1" applyBorder="1" applyAlignment="1">
      <alignment horizontal="center" vertical="center" wrapText="1"/>
    </xf>
    <xf numFmtId="0" fontId="17" fillId="0" borderId="27" xfId="2" applyFont="1" applyBorder="1" applyAlignment="1">
      <alignment horizontal="center" vertical="center" wrapText="1"/>
    </xf>
    <xf numFmtId="0" fontId="17" fillId="0" borderId="0" xfId="2" applyFont="1" applyAlignment="1">
      <alignment horizontal="center" vertical="center" wrapText="1"/>
    </xf>
    <xf numFmtId="0" fontId="17" fillId="0" borderId="26" xfId="2" applyFont="1" applyBorder="1" applyAlignment="1">
      <alignment horizontal="center" vertical="center" wrapText="1"/>
    </xf>
    <xf numFmtId="0" fontId="17" fillId="0" borderId="25" xfId="2" applyFont="1" applyBorder="1" applyAlignment="1">
      <alignment horizontal="center" vertical="center" wrapText="1"/>
    </xf>
    <xf numFmtId="0" fontId="17" fillId="0" borderId="21" xfId="2" applyFont="1" applyBorder="1" applyAlignment="1">
      <alignment horizontal="center" vertical="center" wrapText="1"/>
    </xf>
    <xf numFmtId="0" fontId="17" fillId="0" borderId="24" xfId="2" applyFont="1" applyBorder="1" applyAlignment="1">
      <alignment horizontal="center" vertical="center" wrapText="1"/>
    </xf>
    <xf numFmtId="185" fontId="8" fillId="0" borderId="22" xfId="2" applyNumberFormat="1" applyFont="1" applyBorder="1" applyAlignment="1">
      <alignment vertical="center" wrapText="1"/>
    </xf>
    <xf numFmtId="0" fontId="1" fillId="0" borderId="90" xfId="2" applyBorder="1" applyAlignment="1">
      <alignment horizontal="left" vertical="center" wrapText="1"/>
    </xf>
    <xf numFmtId="0" fontId="1" fillId="0" borderId="90" xfId="2" applyBorder="1" applyAlignment="1">
      <alignment horizontal="left" vertical="center"/>
    </xf>
    <xf numFmtId="0" fontId="1" fillId="0" borderId="101" xfId="2" applyBorder="1" applyAlignment="1">
      <alignment horizontal="left" vertical="center"/>
    </xf>
    <xf numFmtId="0" fontId="1" fillId="0" borderId="100" xfId="2" applyBorder="1" applyAlignment="1">
      <alignment horizontal="center" vertical="center"/>
    </xf>
    <xf numFmtId="0" fontId="1" fillId="0" borderId="90" xfId="2" applyBorder="1" applyAlignment="1">
      <alignment horizontal="center" vertical="center"/>
    </xf>
    <xf numFmtId="0" fontId="1" fillId="0" borderId="101" xfId="2" applyBorder="1" applyAlignment="1">
      <alignment horizontal="center" vertical="center"/>
    </xf>
    <xf numFmtId="0" fontId="17" fillId="0" borderId="100" xfId="2" applyFont="1" applyBorder="1" applyAlignment="1">
      <alignment horizontal="center" vertical="center"/>
    </xf>
    <xf numFmtId="0" fontId="17" fillId="0" borderId="90" xfId="2" applyFont="1" applyBorder="1" applyAlignment="1">
      <alignment horizontal="center" vertical="center"/>
    </xf>
    <xf numFmtId="0" fontId="17" fillId="0" borderId="101" xfId="2" applyFont="1" applyBorder="1" applyAlignment="1">
      <alignment horizontal="center" vertical="center"/>
    </xf>
    <xf numFmtId="0" fontId="1" fillId="0" borderId="125" xfId="2" applyBorder="1" applyAlignment="1">
      <alignment horizontal="right" vertical="center"/>
    </xf>
    <xf numFmtId="0" fontId="1" fillId="0" borderId="126" xfId="2" applyBorder="1" applyAlignment="1">
      <alignment horizontal="right" vertical="center"/>
    </xf>
    <xf numFmtId="0" fontId="1" fillId="0" borderId="127" xfId="2" applyBorder="1" applyAlignment="1">
      <alignment horizontal="right" vertical="center"/>
    </xf>
    <xf numFmtId="0" fontId="1" fillId="0" borderId="90" xfId="2" applyBorder="1" applyAlignment="1" applyProtection="1">
      <alignment horizontal="center"/>
      <protection locked="0"/>
    </xf>
    <xf numFmtId="0" fontId="1" fillId="0" borderId="134" xfId="2" applyBorder="1" applyAlignment="1" applyProtection="1">
      <alignment horizontal="center"/>
      <protection locked="0"/>
    </xf>
    <xf numFmtId="0" fontId="1" fillId="0" borderId="164" xfId="2" applyBorder="1" applyAlignment="1" applyProtection="1">
      <alignment horizontal="center"/>
      <protection locked="0"/>
    </xf>
    <xf numFmtId="0" fontId="8" fillId="0" borderId="29" xfId="2" applyFont="1" applyBorder="1" applyAlignment="1">
      <alignment horizontal="center" vertical="center" wrapText="1"/>
    </xf>
    <xf numFmtId="0" fontId="8" fillId="0" borderId="28" xfId="2" applyFont="1" applyBorder="1" applyAlignment="1">
      <alignment horizontal="center" vertical="center" wrapText="1"/>
    </xf>
    <xf numFmtId="0" fontId="8" fillId="0" borderId="27" xfId="2" applyFont="1" applyBorder="1" applyAlignment="1">
      <alignment horizontal="center" vertical="center" wrapText="1"/>
    </xf>
    <xf numFmtId="0" fontId="8" fillId="0" borderId="26" xfId="2" applyFont="1" applyBorder="1" applyAlignment="1">
      <alignment horizontal="center" vertical="center" wrapText="1"/>
    </xf>
    <xf numFmtId="0" fontId="8" fillId="0" borderId="25" xfId="2" applyFont="1" applyBorder="1" applyAlignment="1">
      <alignment horizontal="center" vertical="center" wrapText="1"/>
    </xf>
    <xf numFmtId="0" fontId="8" fillId="0" borderId="24" xfId="2" applyFont="1" applyBorder="1" applyAlignment="1">
      <alignment horizontal="center" vertical="center" wrapText="1"/>
    </xf>
    <xf numFmtId="0" fontId="1" fillId="0" borderId="163" xfId="2" applyBorder="1" applyAlignment="1" applyProtection="1">
      <alignment horizontal="center"/>
      <protection locked="0"/>
    </xf>
    <xf numFmtId="0" fontId="17" fillId="0" borderId="29" xfId="2" applyFont="1" applyBorder="1" applyAlignment="1" applyProtection="1">
      <alignment horizontal="center" wrapText="1"/>
      <protection locked="0"/>
    </xf>
    <xf numFmtId="0" fontId="17" fillId="0" borderId="22" xfId="2" applyFont="1" applyBorder="1" applyAlignment="1" applyProtection="1">
      <alignment horizontal="center"/>
      <protection locked="0"/>
    </xf>
    <xf numFmtId="0" fontId="17" fillId="0" borderId="28" xfId="2" applyFont="1" applyBorder="1" applyAlignment="1" applyProtection="1">
      <alignment horizontal="center"/>
      <protection locked="0"/>
    </xf>
    <xf numFmtId="0" fontId="17" fillId="0" borderId="27" xfId="2" applyFont="1" applyBorder="1" applyAlignment="1" applyProtection="1">
      <alignment horizontal="center"/>
      <protection locked="0"/>
    </xf>
    <xf numFmtId="0" fontId="17" fillId="0" borderId="0" xfId="2" applyFont="1" applyAlignment="1" applyProtection="1">
      <alignment horizontal="center"/>
      <protection locked="0"/>
    </xf>
    <xf numFmtId="0" fontId="17" fillId="0" borderId="26" xfId="2" applyFont="1" applyBorder="1" applyAlignment="1" applyProtection="1">
      <alignment horizontal="center"/>
      <protection locked="0"/>
    </xf>
    <xf numFmtId="0" fontId="17" fillId="0" borderId="25" xfId="2" applyFont="1" applyBorder="1" applyAlignment="1" applyProtection="1">
      <alignment horizontal="center"/>
      <protection locked="0"/>
    </xf>
    <xf numFmtId="0" fontId="17" fillId="0" borderId="21" xfId="2" applyFont="1" applyBorder="1" applyAlignment="1" applyProtection="1">
      <alignment horizontal="center"/>
      <protection locked="0"/>
    </xf>
    <xf numFmtId="0" fontId="17" fillId="0" borderId="24" xfId="2" applyFont="1" applyBorder="1" applyAlignment="1" applyProtection="1">
      <alignment horizontal="center"/>
      <protection locked="0"/>
    </xf>
    <xf numFmtId="0" fontId="17" fillId="0" borderId="29" xfId="2" applyFont="1" applyBorder="1" applyAlignment="1" applyProtection="1">
      <alignment horizontal="center"/>
      <protection locked="0"/>
    </xf>
    <xf numFmtId="0" fontId="1" fillId="5" borderId="11" xfId="2" applyFill="1" applyBorder="1" applyAlignment="1" applyProtection="1">
      <alignment horizontal="left" vertical="top"/>
      <protection locked="0"/>
    </xf>
    <xf numFmtId="0" fontId="1" fillId="5" borderId="10" xfId="2" applyFill="1" applyBorder="1" applyAlignment="1" applyProtection="1">
      <alignment horizontal="left" vertical="top"/>
      <protection locked="0"/>
    </xf>
    <xf numFmtId="0" fontId="1" fillId="5" borderId="9" xfId="2" applyFill="1" applyBorder="1" applyAlignment="1" applyProtection="1">
      <alignment horizontal="left" vertical="top"/>
      <protection locked="0"/>
    </xf>
    <xf numFmtId="0" fontId="1" fillId="5" borderId="5" xfId="2" applyFill="1" applyBorder="1" applyAlignment="1" applyProtection="1">
      <alignment horizontal="left" vertical="top"/>
      <protection locked="0"/>
    </xf>
    <xf numFmtId="0" fontId="1" fillId="5" borderId="0" xfId="2" applyFill="1" applyAlignment="1" applyProtection="1">
      <alignment horizontal="left" vertical="top"/>
      <protection locked="0"/>
    </xf>
    <xf numFmtId="0" fontId="1" fillId="5" borderId="4" xfId="2" applyFill="1" applyBorder="1" applyAlignment="1" applyProtection="1">
      <alignment horizontal="left" vertical="top"/>
      <protection locked="0"/>
    </xf>
    <xf numFmtId="0" fontId="1" fillId="5" borderId="3" xfId="2" applyFill="1" applyBorder="1" applyAlignment="1" applyProtection="1">
      <alignment horizontal="left" vertical="top"/>
      <protection locked="0"/>
    </xf>
    <xf numFmtId="0" fontId="1" fillId="5" borderId="2" xfId="2" applyFill="1" applyBorder="1" applyAlignment="1" applyProtection="1">
      <alignment horizontal="left" vertical="top"/>
      <protection locked="0"/>
    </xf>
    <xf numFmtId="0" fontId="1" fillId="5" borderId="1" xfId="2" applyFill="1" applyBorder="1" applyAlignment="1" applyProtection="1">
      <alignment horizontal="left" vertical="top"/>
      <protection locked="0"/>
    </xf>
    <xf numFmtId="185" fontId="8" fillId="0" borderId="21" xfId="2" applyNumberFormat="1" applyFont="1" applyBorder="1" applyAlignment="1">
      <alignment horizontal="left"/>
    </xf>
    <xf numFmtId="185" fontId="8" fillId="0" borderId="0" xfId="2" applyNumberFormat="1" applyFont="1" applyAlignment="1">
      <alignment horizontal="left"/>
    </xf>
    <xf numFmtId="0" fontId="8" fillId="0" borderId="21" xfId="2" applyFont="1" applyBorder="1" applyAlignment="1">
      <alignment horizontal="right" vertical="center"/>
    </xf>
    <xf numFmtId="182" fontId="8" fillId="0" borderId="21" xfId="2" applyNumberFormat="1" applyFont="1" applyBorder="1" applyAlignment="1">
      <alignment horizontal="center" vertical="center"/>
    </xf>
    <xf numFmtId="185" fontId="1" fillId="0" borderId="22" xfId="2" applyNumberFormat="1" applyBorder="1" applyAlignment="1">
      <alignment horizontal="center" vertical="center"/>
    </xf>
    <xf numFmtId="177" fontId="1" fillId="5" borderId="8" xfId="2" applyNumberFormat="1" applyFill="1" applyBorder="1" applyAlignment="1" applyProtection="1">
      <alignment horizontal="left" vertical="center"/>
      <protection locked="0"/>
    </xf>
    <xf numFmtId="177" fontId="1" fillId="5" borderId="7" xfId="2" applyNumberFormat="1" applyFill="1" applyBorder="1" applyAlignment="1" applyProtection="1">
      <alignment horizontal="left" vertical="center"/>
      <protection locked="0"/>
    </xf>
    <xf numFmtId="177" fontId="1" fillId="5" borderId="6" xfId="2" applyNumberFormat="1" applyFill="1" applyBorder="1" applyAlignment="1" applyProtection="1">
      <alignment horizontal="left" vertical="center"/>
      <protection locked="0"/>
    </xf>
    <xf numFmtId="185" fontId="8" fillId="0" borderId="23" xfId="2" applyNumberFormat="1" applyFont="1" applyBorder="1" applyAlignment="1">
      <alignment horizontal="left" vertical="center"/>
    </xf>
    <xf numFmtId="0" fontId="29" fillId="0" borderId="100" xfId="2" applyFont="1" applyBorder="1" applyAlignment="1">
      <alignment horizontal="center" vertical="center"/>
    </xf>
    <xf numFmtId="0" fontId="29" fillId="0" borderId="90" xfId="2" applyFont="1" applyBorder="1" applyAlignment="1">
      <alignment horizontal="center" vertical="center"/>
    </xf>
    <xf numFmtId="0" fontId="29" fillId="0" borderId="101" xfId="2" applyFont="1" applyBorder="1" applyAlignment="1">
      <alignment horizontal="center" vertical="center"/>
    </xf>
    <xf numFmtId="0" fontId="29" fillId="0" borderId="27" xfId="2" applyFont="1" applyBorder="1" applyAlignment="1">
      <alignment horizontal="center" vertical="center"/>
    </xf>
    <xf numFmtId="0" fontId="29" fillId="0" borderId="0" xfId="2" applyFont="1" applyAlignment="1">
      <alignment horizontal="center" vertical="center"/>
    </xf>
    <xf numFmtId="0" fontId="29" fillId="0" borderId="26" xfId="2" applyFont="1" applyBorder="1" applyAlignment="1">
      <alignment horizontal="center" vertical="center"/>
    </xf>
    <xf numFmtId="0" fontId="29" fillId="0" borderId="25" xfId="2" applyFont="1" applyBorder="1" applyAlignment="1">
      <alignment horizontal="center" vertical="center"/>
    </xf>
    <xf numFmtId="0" fontId="29" fillId="0" borderId="21" xfId="2" applyFont="1" applyBorder="1" applyAlignment="1">
      <alignment horizontal="center" vertical="center"/>
    </xf>
    <xf numFmtId="0" fontId="29" fillId="0" borderId="24" xfId="2" applyFont="1" applyBorder="1" applyAlignment="1">
      <alignment horizontal="center" vertical="center"/>
    </xf>
    <xf numFmtId="58" fontId="1" fillId="0" borderId="0" xfId="2" applyNumberFormat="1" applyAlignment="1">
      <alignment horizontal="center" vertical="center"/>
    </xf>
    <xf numFmtId="0" fontId="1" fillId="0" borderId="125" xfId="2" applyBorder="1" applyAlignment="1">
      <alignment horizontal="center" vertical="center"/>
    </xf>
    <xf numFmtId="0" fontId="1" fillId="0" borderId="126" xfId="2" applyBorder="1" applyAlignment="1">
      <alignment horizontal="center" vertical="center"/>
    </xf>
    <xf numFmtId="0" fontId="1" fillId="0" borderId="127" xfId="2" applyBorder="1" applyAlignment="1">
      <alignment horizontal="center" vertical="center"/>
    </xf>
    <xf numFmtId="0" fontId="1" fillId="0" borderId="100" xfId="2" applyBorder="1" applyAlignment="1" applyProtection="1">
      <alignment horizontal="center"/>
      <protection locked="0"/>
    </xf>
    <xf numFmtId="0" fontId="1" fillId="0" borderId="101" xfId="2" applyBorder="1" applyAlignment="1" applyProtection="1">
      <alignment horizontal="center"/>
      <protection locked="0"/>
    </xf>
    <xf numFmtId="0" fontId="17" fillId="0" borderId="100" xfId="2" applyFont="1" applyBorder="1" applyAlignment="1">
      <alignment horizontal="center" vertical="center" wrapText="1"/>
    </xf>
    <xf numFmtId="0" fontId="17" fillId="0" borderId="90" xfId="2" applyFont="1" applyBorder="1" applyAlignment="1">
      <alignment horizontal="center" vertical="center" wrapText="1"/>
    </xf>
    <xf numFmtId="0" fontId="17" fillId="0" borderId="101" xfId="2" applyFont="1" applyBorder="1" applyAlignment="1">
      <alignment horizontal="center" vertical="center" wrapText="1"/>
    </xf>
    <xf numFmtId="194" fontId="1" fillId="5" borderId="111" xfId="2" applyNumberFormat="1" applyFill="1" applyBorder="1" applyAlignment="1" applyProtection="1">
      <alignment horizontal="center" vertical="center"/>
      <protection locked="0"/>
    </xf>
    <xf numFmtId="0" fontId="1" fillId="5" borderId="111" xfId="2" applyFill="1" applyBorder="1" applyAlignment="1" applyProtection="1">
      <alignment horizontal="left" vertical="center"/>
      <protection locked="0"/>
    </xf>
    <xf numFmtId="0" fontId="1" fillId="5" borderId="11" xfId="2" applyFill="1" applyBorder="1" applyAlignment="1" applyProtection="1">
      <alignment horizontal="left" vertical="center"/>
      <protection locked="0"/>
    </xf>
    <xf numFmtId="0" fontId="1" fillId="5" borderId="10" xfId="2" applyFill="1" applyBorder="1" applyAlignment="1" applyProtection="1">
      <alignment horizontal="left" vertical="center"/>
      <protection locked="0"/>
    </xf>
    <xf numFmtId="0" fontId="1" fillId="5" borderId="124" xfId="2" applyFill="1" applyBorder="1" applyAlignment="1" applyProtection="1">
      <alignment horizontal="left" vertical="center"/>
      <protection locked="0"/>
    </xf>
    <xf numFmtId="0" fontId="1" fillId="5" borderId="9" xfId="2" applyFill="1" applyBorder="1" applyAlignment="1" applyProtection="1">
      <alignment horizontal="left" vertical="center"/>
      <protection locked="0"/>
    </xf>
    <xf numFmtId="0" fontId="1" fillId="5" borderId="5" xfId="2" applyFill="1" applyBorder="1" applyAlignment="1" applyProtection="1">
      <alignment horizontal="left" vertical="center"/>
      <protection locked="0"/>
    </xf>
    <xf numFmtId="0" fontId="1" fillId="5" borderId="0" xfId="2" applyFill="1" applyAlignment="1" applyProtection="1">
      <alignment horizontal="left" vertical="center"/>
      <protection locked="0"/>
    </xf>
    <xf numFmtId="0" fontId="1" fillId="5" borderId="4" xfId="2" applyFill="1" applyBorder="1" applyAlignment="1" applyProtection="1">
      <alignment horizontal="left" vertical="center"/>
      <protection locked="0"/>
    </xf>
    <xf numFmtId="0" fontId="1" fillId="5" borderId="3" xfId="2" applyFill="1" applyBorder="1" applyAlignment="1" applyProtection="1">
      <alignment horizontal="left" vertical="center"/>
      <protection locked="0"/>
    </xf>
    <xf numFmtId="0" fontId="1" fillId="5" borderId="2" xfId="2" applyFill="1" applyBorder="1" applyAlignment="1" applyProtection="1">
      <alignment horizontal="left" vertical="center"/>
      <protection locked="0"/>
    </xf>
    <xf numFmtId="0" fontId="1" fillId="5" borderId="1" xfId="2" applyFill="1" applyBorder="1" applyAlignment="1" applyProtection="1">
      <alignment horizontal="left" vertical="center"/>
      <protection locked="0"/>
    </xf>
    <xf numFmtId="0" fontId="29" fillId="0" borderId="0" xfId="2" applyFont="1" applyAlignment="1">
      <alignment vertical="top" wrapText="1"/>
    </xf>
    <xf numFmtId="185" fontId="8" fillId="0" borderId="21" xfId="2" applyNumberFormat="1" applyFont="1" applyBorder="1" applyAlignment="1">
      <alignment horizontal="left" vertical="center"/>
    </xf>
    <xf numFmtId="177" fontId="8" fillId="0" borderId="23" xfId="2" applyNumberFormat="1" applyFont="1" applyBorder="1" applyAlignment="1">
      <alignment horizontal="right" vertical="center"/>
    </xf>
    <xf numFmtId="0" fontId="8" fillId="0" borderId="0" xfId="2" applyFont="1" applyAlignment="1" applyProtection="1">
      <alignment horizontal="center" vertical="center"/>
      <protection locked="0"/>
    </xf>
    <xf numFmtId="177" fontId="1" fillId="5" borderId="111" xfId="2" applyNumberFormat="1" applyFill="1" applyBorder="1" applyAlignment="1" applyProtection="1">
      <alignment horizontal="left" vertical="center"/>
      <protection locked="0"/>
    </xf>
    <xf numFmtId="0" fontId="1" fillId="0" borderId="89" xfId="2" applyBorder="1" applyAlignment="1">
      <alignment horizontal="distributed" vertical="center"/>
    </xf>
    <xf numFmtId="0" fontId="1" fillId="0" borderId="23" xfId="2" applyBorder="1" applyAlignment="1">
      <alignment horizontal="distributed"/>
    </xf>
    <xf numFmtId="0" fontId="1" fillId="0" borderId="30" xfId="2" applyBorder="1" applyAlignment="1">
      <alignment horizontal="distributed"/>
    </xf>
    <xf numFmtId="0" fontId="29" fillId="0" borderId="2" xfId="2" applyFont="1" applyBorder="1" applyAlignment="1">
      <alignment vertical="top" wrapText="1"/>
    </xf>
    <xf numFmtId="0" fontId="1" fillId="0" borderId="21" xfId="2" applyBorder="1" applyAlignment="1">
      <alignment horizontal="left" vertical="top" wrapText="1"/>
    </xf>
    <xf numFmtId="49" fontId="31" fillId="0" borderId="0" xfId="2" applyNumberFormat="1" applyFont="1" applyAlignment="1">
      <alignment vertical="distributed" wrapText="1"/>
    </xf>
    <xf numFmtId="49" fontId="8" fillId="0" borderId="21" xfId="2" applyNumberFormat="1" applyFont="1" applyBorder="1" applyAlignment="1">
      <alignment shrinkToFit="1"/>
    </xf>
    <xf numFmtId="49" fontId="8" fillId="0" borderId="0" xfId="2" applyNumberFormat="1" applyFont="1" applyAlignment="1">
      <alignment shrinkToFit="1"/>
    </xf>
    <xf numFmtId="58" fontId="1" fillId="0" borderId="0" xfId="2" applyNumberFormat="1" applyAlignment="1">
      <alignment horizontal="right" vertical="center"/>
    </xf>
    <xf numFmtId="0" fontId="1" fillId="0" borderId="29" xfId="2" applyBorder="1" applyAlignment="1">
      <alignment horizontal="left" vertical="top" wrapText="1"/>
    </xf>
    <xf numFmtId="0" fontId="1" fillId="0" borderId="22" xfId="2" applyBorder="1" applyAlignment="1">
      <alignment horizontal="left" vertical="top" wrapText="1"/>
    </xf>
    <xf numFmtId="0" fontId="1" fillId="0" borderId="28" xfId="2" applyBorder="1" applyAlignment="1">
      <alignment horizontal="left" vertical="top" wrapText="1"/>
    </xf>
    <xf numFmtId="0" fontId="1" fillId="0" borderId="0" xfId="2" applyAlignment="1">
      <alignment wrapText="1"/>
    </xf>
    <xf numFmtId="182" fontId="8" fillId="0" borderId="0" xfId="2" applyNumberFormat="1" applyFont="1" applyAlignment="1" applyProtection="1">
      <alignment horizontal="center" vertical="center"/>
      <protection locked="0"/>
    </xf>
    <xf numFmtId="0" fontId="8" fillId="0" borderId="0" xfId="2" applyFont="1" applyAlignment="1">
      <alignment vertical="center" shrinkToFit="1"/>
    </xf>
    <xf numFmtId="0" fontId="1" fillId="0" borderId="0" xfId="2" applyAlignment="1">
      <alignment vertical="center" shrinkToFit="1"/>
    </xf>
    <xf numFmtId="49" fontId="8" fillId="0" borderId="21" xfId="2" applyNumberFormat="1" applyFont="1" applyBorder="1" applyAlignment="1">
      <alignment vertical="center" shrinkToFit="1"/>
    </xf>
    <xf numFmtId="49" fontId="8" fillId="0" borderId="0" xfId="2" applyNumberFormat="1" applyFont="1" applyAlignment="1">
      <alignment vertical="center" shrinkToFit="1"/>
    </xf>
    <xf numFmtId="0" fontId="1" fillId="0" borderId="29" xfId="2" applyBorder="1" applyAlignment="1">
      <alignment horizontal="left" vertical="center" wrapText="1"/>
    </xf>
    <xf numFmtId="0" fontId="1" fillId="0" borderId="22" xfId="2" applyBorder="1" applyAlignment="1">
      <alignment horizontal="left" vertical="center"/>
    </xf>
    <xf numFmtId="0" fontId="1" fillId="0" borderId="28" xfId="2" applyBorder="1" applyAlignment="1">
      <alignment horizontal="left" vertical="center"/>
    </xf>
    <xf numFmtId="0" fontId="8" fillId="0" borderId="0" xfId="2" applyFont="1" applyAlignment="1">
      <alignment horizontal="center" vertical="center" shrinkToFit="1"/>
    </xf>
    <xf numFmtId="0" fontId="8" fillId="0" borderId="21" xfId="2" applyFont="1" applyBorder="1" applyAlignment="1">
      <alignment horizontal="center" vertical="center" shrinkToFit="1"/>
    </xf>
    <xf numFmtId="0" fontId="8" fillId="0" borderId="29" xfId="2" applyFont="1" applyBorder="1" applyAlignment="1">
      <alignment horizontal="center" vertical="center"/>
    </xf>
    <xf numFmtId="0" fontId="8" fillId="0" borderId="28" xfId="2" applyFont="1" applyBorder="1" applyAlignment="1">
      <alignment horizontal="center" vertical="center"/>
    </xf>
    <xf numFmtId="0" fontId="8" fillId="0" borderId="27" xfId="2" applyFont="1" applyBorder="1" applyAlignment="1">
      <alignment horizontal="center" vertical="center"/>
    </xf>
    <xf numFmtId="0" fontId="8" fillId="0" borderId="26" xfId="2" applyFont="1" applyBorder="1" applyAlignment="1">
      <alignment horizontal="center" vertical="center"/>
    </xf>
    <xf numFmtId="0" fontId="8" fillId="0" borderId="25" xfId="2" applyFont="1" applyBorder="1" applyAlignment="1">
      <alignment horizontal="center" vertical="center"/>
    </xf>
    <xf numFmtId="0" fontId="8" fillId="0" borderId="24" xfId="2" applyFont="1" applyBorder="1" applyAlignment="1">
      <alignment horizontal="center" vertical="center"/>
    </xf>
    <xf numFmtId="0" fontId="1" fillId="0" borderId="0" xfId="2" applyAlignment="1" applyProtection="1">
      <alignment horizontal="left"/>
      <protection locked="0"/>
    </xf>
    <xf numFmtId="0" fontId="1" fillId="0" borderId="0" xfId="2" applyAlignment="1" applyProtection="1">
      <alignment horizontal="left" vertical="top" wrapText="1"/>
      <protection locked="0"/>
    </xf>
    <xf numFmtId="0" fontId="1" fillId="0" borderId="0" xfId="2" applyAlignment="1">
      <alignment vertical="top" wrapText="1"/>
    </xf>
    <xf numFmtId="0" fontId="1" fillId="0" borderId="121" xfId="2" applyBorder="1" applyAlignment="1">
      <alignment horizontal="center" vertical="center" textRotation="255"/>
    </xf>
    <xf numFmtId="0" fontId="1" fillId="0" borderId="113" xfId="2" applyBorder="1"/>
    <xf numFmtId="0" fontId="1" fillId="0" borderId="101" xfId="2" applyBorder="1"/>
    <xf numFmtId="0" fontId="8" fillId="0" borderId="113" xfId="2" applyFont="1" applyBorder="1" applyAlignment="1">
      <alignment vertical="top"/>
    </xf>
    <xf numFmtId="0" fontId="8" fillId="0" borderId="21" xfId="2" applyFont="1" applyBorder="1" applyAlignment="1">
      <alignment vertical="top"/>
    </xf>
    <xf numFmtId="0" fontId="37" fillId="4" borderId="12" xfId="3" applyFont="1" applyFill="1" applyBorder="1" applyAlignment="1" applyProtection="1">
      <alignment vertical="center"/>
      <protection locked="0"/>
    </xf>
    <xf numFmtId="0" fontId="36" fillId="0" borderId="12" xfId="2" applyFont="1" applyBorder="1"/>
    <xf numFmtId="182" fontId="90" fillId="0" borderId="113" xfId="0" applyNumberFormat="1" applyFont="1" applyBorder="1" applyAlignment="1">
      <alignment horizontal="center" vertical="center"/>
    </xf>
    <xf numFmtId="0" fontId="90" fillId="0" borderId="0" xfId="0" applyFont="1" applyAlignment="1">
      <alignment vertical="top" wrapText="1"/>
    </xf>
    <xf numFmtId="0" fontId="90" fillId="0" borderId="113" xfId="0" applyFont="1" applyBorder="1" applyAlignment="1">
      <alignment vertical="center" wrapText="1"/>
    </xf>
    <xf numFmtId="0" fontId="90" fillId="0" borderId="0" xfId="0" applyFont="1" applyAlignment="1">
      <alignment vertical="center" wrapText="1"/>
    </xf>
    <xf numFmtId="0" fontId="90" fillId="0" borderId="21" xfId="0" applyFont="1" applyBorder="1" applyAlignment="1">
      <alignment vertical="center" wrapText="1"/>
    </xf>
    <xf numFmtId="182" fontId="90" fillId="0" borderId="27" xfId="0" applyNumberFormat="1" applyFont="1" applyBorder="1" applyAlignment="1">
      <alignment horizontal="center" vertical="center" justifyLastLine="1"/>
    </xf>
    <xf numFmtId="182" fontId="90" fillId="0" borderId="0" xfId="0" applyNumberFormat="1" applyFont="1" applyAlignment="1">
      <alignment horizontal="center" vertical="center" justifyLastLine="1"/>
    </xf>
    <xf numFmtId="182" fontId="90" fillId="0" borderId="26" xfId="0" applyNumberFormat="1" applyFont="1" applyBorder="1" applyAlignment="1">
      <alignment horizontal="center" vertical="center" justifyLastLine="1"/>
    </xf>
    <xf numFmtId="182" fontId="90" fillId="0" borderId="25" xfId="0" applyNumberFormat="1" applyFont="1" applyBorder="1" applyAlignment="1">
      <alignment horizontal="center" vertical="center" justifyLastLine="1"/>
    </xf>
    <xf numFmtId="182" fontId="90" fillId="0" borderId="21" xfId="0" applyNumberFormat="1" applyFont="1" applyBorder="1" applyAlignment="1">
      <alignment horizontal="center" vertical="center" justifyLastLine="1"/>
    </xf>
    <xf numFmtId="182" fontId="90" fillId="0" borderId="24" xfId="0" applyNumberFormat="1" applyFont="1" applyBorder="1" applyAlignment="1">
      <alignment horizontal="center" vertical="center" justifyLastLine="1"/>
    </xf>
    <xf numFmtId="0" fontId="90" fillId="0" borderId="21" xfId="0" applyFont="1" applyBorder="1" applyAlignment="1">
      <alignment vertical="top" wrapText="1"/>
    </xf>
    <xf numFmtId="182" fontId="90" fillId="0" borderId="0" xfId="0" applyNumberFormat="1" applyFont="1" applyAlignment="1">
      <alignment horizontal="center" vertical="center"/>
    </xf>
    <xf numFmtId="0" fontId="110" fillId="0" borderId="27" xfId="0" applyFont="1" applyBorder="1" applyAlignment="1">
      <alignment horizontal="center" vertical="center"/>
    </xf>
    <xf numFmtId="0" fontId="110" fillId="0" borderId="0" xfId="0" applyFont="1" applyAlignment="1">
      <alignment horizontal="center" vertical="center"/>
    </xf>
    <xf numFmtId="0" fontId="110" fillId="0" borderId="26" xfId="0" applyFont="1" applyBorder="1" applyAlignment="1">
      <alignment horizontal="center" vertical="center"/>
    </xf>
    <xf numFmtId="0" fontId="110" fillId="0" borderId="25" xfId="0" applyFont="1" applyBorder="1" applyAlignment="1">
      <alignment horizontal="center" vertical="center"/>
    </xf>
    <xf numFmtId="0" fontId="110" fillId="0" borderId="21" xfId="0" applyFont="1" applyBorder="1" applyAlignment="1">
      <alignment horizontal="center" vertical="center"/>
    </xf>
    <xf numFmtId="0" fontId="110" fillId="0" borderId="24" xfId="0" applyFont="1" applyBorder="1" applyAlignment="1">
      <alignment horizontal="center" vertical="center"/>
    </xf>
    <xf numFmtId="0" fontId="82" fillId="14" borderId="0" xfId="0" applyFont="1" applyFill="1" applyAlignment="1">
      <alignment horizontal="center" vertical="center"/>
    </xf>
    <xf numFmtId="0" fontId="82" fillId="14" borderId="117" xfId="0" applyFont="1" applyFill="1" applyBorder="1" applyAlignment="1">
      <alignment horizontal="center" vertical="center"/>
    </xf>
    <xf numFmtId="182" fontId="8" fillId="0" borderId="0" xfId="2" applyNumberFormat="1" applyFont="1" applyAlignment="1">
      <alignment horizontal="distributed" vertical="center" justifyLastLine="1"/>
    </xf>
    <xf numFmtId="0" fontId="112" fillId="14" borderId="0" xfId="0" applyFont="1" applyFill="1">
      <alignment vertical="center"/>
    </xf>
    <xf numFmtId="0" fontId="112" fillId="14" borderId="117" xfId="0" applyFont="1" applyFill="1" applyBorder="1">
      <alignment vertical="center"/>
    </xf>
    <xf numFmtId="0" fontId="43" fillId="14" borderId="117" xfId="3" applyFont="1" applyFill="1" applyBorder="1" applyAlignment="1" applyProtection="1">
      <alignment horizontal="center" vertical="center"/>
    </xf>
    <xf numFmtId="0" fontId="90" fillId="0" borderId="0" xfId="0" applyFont="1" applyAlignment="1">
      <alignment horizontal="justify" vertical="justify" wrapText="1"/>
    </xf>
    <xf numFmtId="0" fontId="90" fillId="0" borderId="31" xfId="0" applyFont="1" applyBorder="1" applyAlignment="1">
      <alignment horizontal="center" vertical="center"/>
    </xf>
    <xf numFmtId="0" fontId="90" fillId="0" borderId="30" xfId="0" applyFont="1" applyBorder="1" applyAlignment="1">
      <alignment horizontal="center" vertical="center"/>
    </xf>
    <xf numFmtId="0" fontId="90" fillId="0" borderId="100" xfId="0" applyFont="1" applyBorder="1" applyAlignment="1">
      <alignment horizontal="center" vertical="center"/>
    </xf>
    <xf numFmtId="0" fontId="90" fillId="0" borderId="113" xfId="0" applyFont="1" applyBorder="1" applyAlignment="1">
      <alignment horizontal="center" vertical="center"/>
    </xf>
    <xf numFmtId="0" fontId="90" fillId="0" borderId="101" xfId="0" applyFont="1" applyBorder="1" applyAlignment="1">
      <alignment horizontal="center" vertical="center"/>
    </xf>
    <xf numFmtId="0" fontId="90" fillId="0" borderId="27" xfId="0" applyFont="1" applyBorder="1" applyAlignment="1">
      <alignment horizontal="center" vertical="center"/>
    </xf>
    <xf numFmtId="0" fontId="90" fillId="0" borderId="26" xfId="0" applyFont="1" applyBorder="1" applyAlignment="1">
      <alignment horizontal="center" vertical="center"/>
    </xf>
    <xf numFmtId="0" fontId="90" fillId="0" borderId="25" xfId="0" applyFont="1" applyBorder="1" applyAlignment="1">
      <alignment horizontal="center" vertical="center"/>
    </xf>
    <xf numFmtId="0" fontId="90" fillId="0" borderId="21" xfId="0" applyFont="1" applyBorder="1" applyAlignment="1">
      <alignment horizontal="center" vertical="center"/>
    </xf>
    <xf numFmtId="0" fontId="90" fillId="0" borderId="24" xfId="0" applyFont="1" applyBorder="1" applyAlignment="1">
      <alignment horizontal="center" vertical="center"/>
    </xf>
    <xf numFmtId="182" fontId="90" fillId="0" borderId="27" xfId="0" applyNumberFormat="1" applyFont="1" applyBorder="1" applyAlignment="1">
      <alignment horizontal="distributed" vertical="center" justifyLastLine="1"/>
    </xf>
    <xf numFmtId="182" fontId="90" fillId="0" borderId="0" xfId="0" applyNumberFormat="1" applyFont="1" applyAlignment="1">
      <alignment horizontal="distributed" vertical="center" justifyLastLine="1"/>
    </xf>
    <xf numFmtId="182" fontId="90" fillId="0" borderId="26" xfId="0" applyNumberFormat="1" applyFont="1" applyBorder="1" applyAlignment="1">
      <alignment horizontal="distributed" vertical="center" justifyLastLine="1"/>
    </xf>
    <xf numFmtId="49" fontId="40" fillId="0" borderId="138" xfId="15" applyNumberFormat="1" applyFont="1" applyBorder="1" applyAlignment="1">
      <alignment horizontal="center" vertical="center" textRotation="255"/>
    </xf>
    <xf numFmtId="49" fontId="40" fillId="0" borderId="139" xfId="15" applyNumberFormat="1" applyFont="1" applyBorder="1" applyAlignment="1">
      <alignment horizontal="center" vertical="center" textRotation="255"/>
    </xf>
    <xf numFmtId="49" fontId="40" fillId="0" borderId="27" xfId="15" applyNumberFormat="1" applyFont="1" applyBorder="1" applyAlignment="1">
      <alignment horizontal="center" vertical="center" textRotation="255"/>
    </xf>
    <xf numFmtId="49" fontId="40" fillId="0" borderId="26" xfId="15" applyNumberFormat="1" applyFont="1" applyBorder="1" applyAlignment="1">
      <alignment horizontal="center" vertical="center" textRotation="255"/>
    </xf>
    <xf numFmtId="49" fontId="40" fillId="0" borderId="25" xfId="15" applyNumberFormat="1" applyFont="1" applyBorder="1" applyAlignment="1">
      <alignment horizontal="center" vertical="center" textRotation="255"/>
    </xf>
    <xf numFmtId="49" fontId="40" fillId="0" borderId="24" xfId="15" applyNumberFormat="1" applyFont="1" applyBorder="1" applyAlignment="1">
      <alignment horizontal="center" vertical="center" textRotation="255"/>
    </xf>
    <xf numFmtId="0" fontId="40" fillId="0" borderId="0" xfId="15" applyFont="1" applyAlignment="1">
      <alignment horizontal="left" vertical="center" wrapText="1"/>
    </xf>
    <xf numFmtId="0" fontId="40" fillId="0" borderId="0" xfId="16" applyFont="1" applyAlignment="1">
      <alignment horizontal="left" vertical="center" wrapText="1"/>
    </xf>
    <xf numFmtId="49" fontId="118" fillId="0" borderId="129" xfId="2" applyNumberFormat="1" applyFont="1" applyBorder="1" applyAlignment="1">
      <alignment horizontal="center" vertical="center" textRotation="255"/>
    </xf>
    <xf numFmtId="49" fontId="118" fillId="0" borderId="144" xfId="2" applyNumberFormat="1" applyFont="1" applyBorder="1" applyAlignment="1">
      <alignment horizontal="center" vertical="center" textRotation="255"/>
    </xf>
    <xf numFmtId="49" fontId="118" fillId="0" borderId="135" xfId="2" applyNumberFormat="1" applyFont="1" applyBorder="1" applyAlignment="1">
      <alignment horizontal="center" vertical="center" textRotation="255"/>
    </xf>
    <xf numFmtId="49" fontId="40" fillId="0" borderId="163" xfId="15" applyNumberFormat="1" applyFont="1" applyBorder="1" applyAlignment="1">
      <alignment horizontal="center" vertical="center"/>
    </xf>
    <xf numFmtId="49" fontId="40" fillId="0" borderId="90" xfId="15" applyNumberFormat="1" applyFont="1" applyBorder="1" applyAlignment="1">
      <alignment horizontal="center" vertical="center"/>
    </xf>
    <xf numFmtId="49" fontId="40" fillId="0" borderId="164" xfId="15" applyNumberFormat="1" applyFont="1" applyBorder="1" applyAlignment="1">
      <alignment horizontal="center" vertical="center"/>
    </xf>
    <xf numFmtId="49" fontId="40" fillId="0" borderId="25" xfId="15" applyNumberFormat="1" applyFont="1" applyBorder="1" applyAlignment="1">
      <alignment horizontal="center" vertical="center"/>
    </xf>
    <xf numFmtId="49" fontId="40" fillId="0" borderId="134" xfId="15" applyNumberFormat="1" applyFont="1" applyBorder="1" applyAlignment="1">
      <alignment horizontal="center" vertical="center"/>
    </xf>
    <xf numFmtId="49" fontId="40" fillId="0" borderId="24" xfId="15" applyNumberFormat="1" applyFont="1" applyBorder="1" applyAlignment="1">
      <alignment horizontal="center" vertical="center"/>
    </xf>
    <xf numFmtId="0" fontId="40" fillId="0" borderId="0" xfId="15" applyFont="1" applyAlignment="1">
      <alignment vertical="center" wrapText="1"/>
    </xf>
    <xf numFmtId="0" fontId="116" fillId="0" borderId="146" xfId="11" applyFont="1" applyBorder="1" applyAlignment="1">
      <alignment vertical="center" wrapText="1"/>
    </xf>
    <xf numFmtId="0" fontId="116" fillId="0" borderId="147" xfId="11" applyFont="1" applyBorder="1" applyAlignment="1">
      <alignment vertical="center" wrapText="1"/>
    </xf>
    <xf numFmtId="0" fontId="116" fillId="0" borderId="149" xfId="11" applyFont="1" applyBorder="1" applyAlignment="1">
      <alignment vertical="center" wrapText="1"/>
    </xf>
    <xf numFmtId="0" fontId="116" fillId="0" borderId="150" xfId="11" applyFont="1" applyBorder="1" applyAlignment="1">
      <alignment vertical="center" wrapText="1"/>
    </xf>
    <xf numFmtId="49" fontId="40" fillId="0" borderId="159" xfId="15" applyNumberFormat="1" applyFont="1" applyBorder="1" applyAlignment="1">
      <alignment horizontal="center" vertical="center"/>
    </xf>
    <xf numFmtId="0" fontId="40" fillId="0" borderId="138" xfId="2" applyFont="1" applyBorder="1" applyAlignment="1">
      <alignment horizontal="center" vertical="center" wrapText="1"/>
    </xf>
    <xf numFmtId="0" fontId="40" fillId="0" borderId="90" xfId="2" applyFont="1" applyBorder="1" applyAlignment="1">
      <alignment horizontal="center" vertical="center"/>
    </xf>
    <xf numFmtId="0" fontId="40" fillId="0" borderId="139" xfId="2" applyFont="1" applyBorder="1" applyAlignment="1">
      <alignment horizontal="center" vertical="center"/>
    </xf>
    <xf numFmtId="0" fontId="40" fillId="0" borderId="27" xfId="2" applyFont="1" applyBorder="1" applyAlignment="1">
      <alignment horizontal="center" vertical="center"/>
    </xf>
    <xf numFmtId="0" fontId="40" fillId="0" borderId="0" xfId="2" applyFont="1" applyAlignment="1">
      <alignment horizontal="center" vertical="center"/>
    </xf>
    <xf numFmtId="0" fontId="40" fillId="0" borderId="26" xfId="2" applyFont="1" applyBorder="1" applyAlignment="1">
      <alignment horizontal="center" vertical="center"/>
    </xf>
    <xf numFmtId="0" fontId="40" fillId="0" borderId="25" xfId="2" applyFont="1" applyBorder="1" applyAlignment="1">
      <alignment horizontal="center" vertical="center"/>
    </xf>
    <xf numFmtId="0" fontId="40" fillId="0" borderId="134" xfId="2" applyFont="1" applyBorder="1" applyAlignment="1">
      <alignment horizontal="center" vertical="center"/>
    </xf>
    <xf numFmtId="0" fontId="40" fillId="0" borderId="24" xfId="2" applyFont="1" applyBorder="1" applyAlignment="1">
      <alignment horizontal="center" vertical="center"/>
    </xf>
    <xf numFmtId="180" fontId="40" fillId="0" borderId="0" xfId="2" applyNumberFormat="1" applyFont="1" applyAlignment="1">
      <alignment horizontal="right" vertical="center"/>
    </xf>
    <xf numFmtId="0" fontId="40" fillId="0" borderId="0" xfId="2" applyFont="1" applyAlignment="1">
      <alignment horizontal="left" vertical="top"/>
    </xf>
    <xf numFmtId="0" fontId="36" fillId="0" borderId="0" xfId="2" applyFont="1" applyAlignment="1">
      <alignment horizontal="center" vertical="center"/>
    </xf>
    <xf numFmtId="177" fontId="40" fillId="0" borderId="0" xfId="2" applyNumberFormat="1" applyFont="1" applyAlignment="1">
      <alignment horizontal="right" vertical="center"/>
    </xf>
    <xf numFmtId="177" fontId="40" fillId="0" borderId="0" xfId="2" applyNumberFormat="1" applyFont="1" applyAlignment="1">
      <alignment horizontal="center" vertical="center"/>
    </xf>
    <xf numFmtId="186" fontId="40" fillId="0" borderId="0" xfId="2" applyNumberFormat="1" applyFont="1" applyAlignment="1">
      <alignment horizontal="center" vertical="center"/>
    </xf>
    <xf numFmtId="0" fontId="40" fillId="0" borderId="0" xfId="2" applyFont="1" applyAlignment="1">
      <alignment horizontal="left" vertical="center" wrapText="1"/>
    </xf>
    <xf numFmtId="0" fontId="36" fillId="0" borderId="0" xfId="2" applyFont="1" applyAlignment="1">
      <alignment wrapText="1"/>
    </xf>
    <xf numFmtId="0" fontId="36" fillId="0" borderId="0" xfId="2" applyFont="1" applyAlignment="1">
      <alignment vertical="center" wrapText="1"/>
    </xf>
    <xf numFmtId="180" fontId="40" fillId="0" borderId="0" xfId="2" applyNumberFormat="1" applyFont="1" applyAlignment="1">
      <alignment horizontal="center" vertical="center"/>
    </xf>
    <xf numFmtId="0" fontId="36" fillId="0" borderId="0" xfId="2" applyFont="1" applyAlignment="1">
      <alignment horizontal="justify" vertical="distributed" wrapText="1"/>
    </xf>
    <xf numFmtId="49" fontId="36" fillId="0" borderId="0" xfId="2" applyNumberFormat="1" applyFont="1" applyAlignment="1">
      <alignment horizontal="center"/>
    </xf>
    <xf numFmtId="49" fontId="36" fillId="0" borderId="21" xfId="2" applyNumberFormat="1" applyFont="1" applyBorder="1" applyAlignment="1">
      <alignment horizontal="left" vertical="center" shrinkToFit="1"/>
    </xf>
    <xf numFmtId="0" fontId="36" fillId="0" borderId="0" xfId="2" applyFont="1" applyAlignment="1">
      <alignment horizontal="left" vertical="center" wrapText="1"/>
    </xf>
    <xf numFmtId="0" fontId="40" fillId="0" borderId="0" xfId="2" applyFont="1" applyAlignment="1">
      <alignment vertical="center" wrapText="1"/>
    </xf>
    <xf numFmtId="0" fontId="40" fillId="0" borderId="0" xfId="2" applyFont="1" applyAlignment="1">
      <alignment horizontal="left" vertical="center"/>
    </xf>
    <xf numFmtId="0" fontId="1" fillId="0" borderId="0" xfId="2" applyAlignment="1">
      <alignment vertical="distributed"/>
    </xf>
    <xf numFmtId="49" fontId="1" fillId="0" borderId="0" xfId="2" applyNumberFormat="1" applyAlignment="1">
      <alignment horizontal="center"/>
    </xf>
    <xf numFmtId="49" fontId="1" fillId="0" borderId="21" xfId="2" applyNumberFormat="1" applyBorder="1" applyAlignment="1">
      <alignment horizontal="left" vertical="center" shrinkToFit="1"/>
    </xf>
    <xf numFmtId="49" fontId="1" fillId="0" borderId="100" xfId="2" applyNumberFormat="1" applyBorder="1" applyAlignment="1">
      <alignment horizontal="center" vertical="center" textRotation="255"/>
    </xf>
    <xf numFmtId="49" fontId="1" fillId="0" borderId="101" xfId="2" applyNumberFormat="1" applyBorder="1" applyAlignment="1">
      <alignment horizontal="center" vertical="center" textRotation="255"/>
    </xf>
    <xf numFmtId="49" fontId="1" fillId="0" borderId="27" xfId="2" applyNumberFormat="1" applyBorder="1" applyAlignment="1">
      <alignment horizontal="center" vertical="center" textRotation="255"/>
    </xf>
    <xf numFmtId="49" fontId="1" fillId="0" borderId="26" xfId="2" applyNumberFormat="1" applyBorder="1" applyAlignment="1">
      <alignment horizontal="center" vertical="center" textRotation="255"/>
    </xf>
    <xf numFmtId="49" fontId="1" fillId="0" borderId="25" xfId="2" applyNumberFormat="1" applyBorder="1" applyAlignment="1">
      <alignment horizontal="center" vertical="center" textRotation="255"/>
    </xf>
    <xf numFmtId="49" fontId="1" fillId="0" borderId="24" xfId="2" applyNumberFormat="1" applyBorder="1" applyAlignment="1">
      <alignment horizontal="center" vertical="center" textRotation="255"/>
    </xf>
    <xf numFmtId="49" fontId="8" fillId="0" borderId="100" xfId="2" applyNumberFormat="1" applyFont="1" applyBorder="1" applyAlignment="1">
      <alignment horizontal="center" vertical="center"/>
    </xf>
    <xf numFmtId="49" fontId="8" fillId="0" borderId="113" xfId="2" applyNumberFormat="1" applyFont="1" applyBorder="1" applyAlignment="1">
      <alignment horizontal="center" vertical="center"/>
    </xf>
    <xf numFmtId="49" fontId="8" fillId="0" borderId="101" xfId="2" applyNumberFormat="1" applyFont="1" applyBorder="1" applyAlignment="1">
      <alignment horizontal="center" vertical="center"/>
    </xf>
    <xf numFmtId="49" fontId="8" fillId="0" borderId="25" xfId="2" applyNumberFormat="1" applyFont="1" applyBorder="1" applyAlignment="1">
      <alignment horizontal="center" vertical="center"/>
    </xf>
    <xf numFmtId="49" fontId="8" fillId="0" borderId="21" xfId="2" applyNumberFormat="1" applyFont="1" applyBorder="1" applyAlignment="1">
      <alignment horizontal="center" vertical="center"/>
    </xf>
    <xf numFmtId="49" fontId="8" fillId="0" borderId="24" xfId="2" applyNumberFormat="1" applyFont="1" applyBorder="1" applyAlignment="1">
      <alignment horizontal="center" vertical="center"/>
    </xf>
    <xf numFmtId="49" fontId="36" fillId="0" borderId="113" xfId="2" applyNumberFormat="1" applyFont="1" applyBorder="1" applyAlignment="1">
      <alignment vertical="center"/>
    </xf>
    <xf numFmtId="0" fontId="36" fillId="0" borderId="113" xfId="2" applyFont="1" applyBorder="1" applyAlignment="1">
      <alignment vertical="center"/>
    </xf>
    <xf numFmtId="0" fontId="36" fillId="0" borderId="101" xfId="2" applyFont="1" applyBorder="1" applyAlignment="1">
      <alignment vertical="center"/>
    </xf>
    <xf numFmtId="49" fontId="36" fillId="0" borderId="0" xfId="2" applyNumberFormat="1" applyFont="1" applyAlignment="1">
      <alignment vertical="center"/>
    </xf>
    <xf numFmtId="0" fontId="36" fillId="0" borderId="26" xfId="2" applyFont="1" applyBorder="1" applyAlignment="1">
      <alignment vertical="center"/>
    </xf>
    <xf numFmtId="0" fontId="36" fillId="0" borderId="21" xfId="2" applyFont="1" applyBorder="1" applyAlignment="1">
      <alignment vertical="center"/>
    </xf>
    <xf numFmtId="0" fontId="36" fillId="0" borderId="24" xfId="2" applyFont="1" applyBorder="1" applyAlignment="1">
      <alignment vertical="center"/>
    </xf>
    <xf numFmtId="49" fontId="36" fillId="0" borderId="21" xfId="2" applyNumberFormat="1" applyFont="1" applyBorder="1" applyAlignment="1">
      <alignment vertical="center"/>
    </xf>
    <xf numFmtId="49" fontId="36" fillId="0" borderId="100" xfId="2" applyNumberFormat="1" applyFont="1" applyBorder="1" applyAlignment="1">
      <alignment vertical="center"/>
    </xf>
    <xf numFmtId="49" fontId="36" fillId="0" borderId="27" xfId="2" applyNumberFormat="1" applyFont="1" applyBorder="1" applyAlignment="1">
      <alignment vertical="center"/>
    </xf>
    <xf numFmtId="0" fontId="36" fillId="0" borderId="25" xfId="2" applyFont="1" applyBorder="1" applyAlignment="1">
      <alignment vertical="center"/>
    </xf>
    <xf numFmtId="49" fontId="36" fillId="0" borderId="21" xfId="2" applyNumberFormat="1" applyFont="1" applyBorder="1" applyAlignment="1">
      <alignment horizontal="center" vertical="center"/>
    </xf>
    <xf numFmtId="0" fontId="101" fillId="0" borderId="100" xfId="11" applyFont="1" applyBorder="1" applyAlignment="1">
      <alignment horizontal="center"/>
    </xf>
    <xf numFmtId="0" fontId="101" fillId="0" borderId="101" xfId="11" applyFont="1" applyBorder="1" applyAlignment="1">
      <alignment horizontal="center"/>
    </xf>
    <xf numFmtId="0" fontId="105" fillId="0" borderId="100" xfId="11" applyFont="1" applyBorder="1" applyAlignment="1">
      <alignment horizontal="center"/>
    </xf>
    <xf numFmtId="0" fontId="10" fillId="0" borderId="113" xfId="11" applyBorder="1" applyAlignment="1">
      <alignment horizontal="center"/>
    </xf>
    <xf numFmtId="0" fontId="10" fillId="0" borderId="101" xfId="11" applyBorder="1" applyAlignment="1">
      <alignment horizontal="center"/>
    </xf>
    <xf numFmtId="0" fontId="105" fillId="0" borderId="25" xfId="11" applyFont="1" applyBorder="1" applyAlignment="1">
      <alignment horizontal="center" vertical="top"/>
    </xf>
    <xf numFmtId="0" fontId="10" fillId="0" borderId="21" xfId="11" applyBorder="1" applyAlignment="1">
      <alignment horizontal="center" vertical="top"/>
    </xf>
    <xf numFmtId="0" fontId="10" fillId="0" borderId="24" xfId="11" applyBorder="1" applyAlignment="1">
      <alignment horizontal="center" vertical="top"/>
    </xf>
    <xf numFmtId="49" fontId="101" fillId="0" borderId="100" xfId="11" applyNumberFormat="1" applyFont="1" applyBorder="1" applyAlignment="1">
      <alignment horizontal="center" vertical="center" textRotation="255"/>
    </xf>
    <xf numFmtId="49" fontId="101" fillId="0" borderId="113" xfId="11" applyNumberFormat="1" applyFont="1" applyBorder="1" applyAlignment="1">
      <alignment horizontal="center" vertical="center" textRotation="255"/>
    </xf>
    <xf numFmtId="49" fontId="101" fillId="0" borderId="101" xfId="11" applyNumberFormat="1" applyFont="1" applyBorder="1" applyAlignment="1">
      <alignment horizontal="center" vertical="center" textRotation="255"/>
    </xf>
    <xf numFmtId="49" fontId="101" fillId="0" borderId="27" xfId="11" applyNumberFormat="1" applyFont="1" applyBorder="1" applyAlignment="1">
      <alignment horizontal="center" vertical="center" textRotation="255"/>
    </xf>
    <xf numFmtId="49" fontId="101" fillId="0" borderId="0" xfId="11" applyNumberFormat="1" applyFont="1" applyAlignment="1">
      <alignment horizontal="center" vertical="center" textRotation="255"/>
    </xf>
    <xf numFmtId="49" fontId="101" fillId="0" borderId="26" xfId="11" applyNumberFormat="1" applyFont="1" applyBorder="1" applyAlignment="1">
      <alignment horizontal="center" vertical="center" textRotation="255"/>
    </xf>
    <xf numFmtId="49" fontId="101" fillId="0" borderId="25" xfId="11" applyNumberFormat="1" applyFont="1" applyBorder="1" applyAlignment="1">
      <alignment horizontal="center" vertical="center" textRotation="255"/>
    </xf>
    <xf numFmtId="49" fontId="101" fillId="0" borderId="21" xfId="11" applyNumberFormat="1" applyFont="1" applyBorder="1" applyAlignment="1">
      <alignment horizontal="center" vertical="center" textRotation="255"/>
    </xf>
    <xf numFmtId="49" fontId="101" fillId="0" borderId="24" xfId="11" applyNumberFormat="1" applyFont="1" applyBorder="1" applyAlignment="1">
      <alignment horizontal="center" vertical="center" textRotation="255"/>
    </xf>
    <xf numFmtId="49" fontId="101" fillId="0" borderId="27" xfId="11" applyNumberFormat="1" applyFont="1" applyBorder="1" applyAlignment="1">
      <alignment horizontal="center" vertical="center"/>
    </xf>
    <xf numFmtId="0" fontId="101" fillId="0" borderId="0" xfId="11" applyFont="1" applyAlignment="1">
      <alignment horizontal="center" vertical="center"/>
    </xf>
    <xf numFmtId="0" fontId="101" fillId="0" borderId="26" xfId="11" applyFont="1" applyBorder="1" applyAlignment="1">
      <alignment horizontal="center" vertical="center"/>
    </xf>
    <xf numFmtId="0" fontId="101" fillId="0" borderId="25" xfId="11" applyFont="1" applyBorder="1" applyAlignment="1">
      <alignment horizontal="center" vertical="center"/>
    </xf>
    <xf numFmtId="0" fontId="101" fillId="0" borderId="21" xfId="11" applyFont="1" applyBorder="1" applyAlignment="1">
      <alignment horizontal="center" vertical="center"/>
    </xf>
    <xf numFmtId="0" fontId="101" fillId="0" borderId="24" xfId="11" applyFont="1" applyBorder="1" applyAlignment="1">
      <alignment horizontal="center" vertical="center"/>
    </xf>
    <xf numFmtId="49" fontId="101" fillId="0" borderId="0" xfId="11" applyNumberFormat="1" applyFont="1" applyAlignment="1">
      <alignment horizontal="center" vertical="center"/>
    </xf>
    <xf numFmtId="49" fontId="101" fillId="0" borderId="100" xfId="11" applyNumberFormat="1" applyFont="1" applyBorder="1" applyAlignment="1">
      <alignment horizontal="center" vertical="center"/>
    </xf>
    <xf numFmtId="49" fontId="101" fillId="0" borderId="113" xfId="11" applyNumberFormat="1" applyFont="1" applyBorder="1" applyAlignment="1">
      <alignment horizontal="center" vertical="center"/>
    </xf>
    <xf numFmtId="49" fontId="101" fillId="0" borderId="101" xfId="11" applyNumberFormat="1" applyFont="1" applyBorder="1" applyAlignment="1">
      <alignment horizontal="center" vertical="center"/>
    </xf>
    <xf numFmtId="49" fontId="101" fillId="0" borderId="25" xfId="11" applyNumberFormat="1" applyFont="1" applyBorder="1" applyAlignment="1">
      <alignment horizontal="center" vertical="center"/>
    </xf>
    <xf numFmtId="49" fontId="101" fillId="0" borderId="21" xfId="11" applyNumberFormat="1" applyFont="1" applyBorder="1" applyAlignment="1">
      <alignment horizontal="center" vertical="center"/>
    </xf>
    <xf numFmtId="49" fontId="101" fillId="0" borderId="24" xfId="11" applyNumberFormat="1" applyFont="1" applyBorder="1" applyAlignment="1">
      <alignment horizontal="center" vertical="center"/>
    </xf>
    <xf numFmtId="0" fontId="101" fillId="0" borderId="27" xfId="11" applyFont="1" applyBorder="1" applyAlignment="1">
      <alignment horizontal="distributed" vertical="distributed" textRotation="255" justifyLastLine="1"/>
    </xf>
    <xf numFmtId="0" fontId="101" fillId="0" borderId="26" xfId="11" applyFont="1" applyBorder="1" applyAlignment="1">
      <alignment horizontal="distributed" vertical="distributed" justifyLastLine="1"/>
    </xf>
    <xf numFmtId="0" fontId="101" fillId="0" borderId="27" xfId="11" applyFont="1" applyBorder="1" applyAlignment="1">
      <alignment horizontal="distributed" vertical="distributed" justifyLastLine="1"/>
    </xf>
    <xf numFmtId="0" fontId="101" fillId="0" borderId="25" xfId="11" applyFont="1" applyBorder="1" applyAlignment="1">
      <alignment horizontal="distributed" vertical="distributed" justifyLastLine="1"/>
    </xf>
    <xf numFmtId="0" fontId="101" fillId="0" borderId="24" xfId="11" applyFont="1" applyBorder="1" applyAlignment="1">
      <alignment horizontal="distributed" vertical="distributed" justifyLastLine="1"/>
    </xf>
    <xf numFmtId="49" fontId="101" fillId="0" borderId="26" xfId="11" applyNumberFormat="1" applyFont="1" applyBorder="1" applyAlignment="1">
      <alignment horizontal="center" vertical="center"/>
    </xf>
    <xf numFmtId="49" fontId="101" fillId="0" borderId="0" xfId="11" applyNumberFormat="1" applyFont="1" applyAlignment="1">
      <alignment horizontal="distributed" vertical="center"/>
    </xf>
    <xf numFmtId="0" fontId="101" fillId="0" borderId="0" xfId="11" applyFont="1" applyAlignment="1">
      <alignment vertical="center" textRotation="255"/>
    </xf>
    <xf numFmtId="0" fontId="101" fillId="0" borderId="26" xfId="11" applyFont="1" applyBorder="1" applyAlignment="1">
      <alignment vertical="center" textRotation="255"/>
    </xf>
    <xf numFmtId="0" fontId="101" fillId="0" borderId="27" xfId="11" applyFont="1" applyBorder="1" applyAlignment="1">
      <alignment vertical="center" textRotation="255"/>
    </xf>
    <xf numFmtId="0" fontId="101" fillId="0" borderId="25" xfId="11" applyFont="1" applyBorder="1" applyAlignment="1">
      <alignment vertical="center" textRotation="255"/>
    </xf>
    <xf numFmtId="0" fontId="101" fillId="0" borderId="21" xfId="11" applyFont="1" applyBorder="1" applyAlignment="1">
      <alignment vertical="center" textRotation="255"/>
    </xf>
    <xf numFmtId="0" fontId="101" fillId="0" borderId="24" xfId="11" applyFont="1" applyBorder="1" applyAlignment="1">
      <alignment vertical="center" textRotation="255"/>
    </xf>
    <xf numFmtId="49" fontId="101" fillId="0" borderId="31" xfId="11" applyNumberFormat="1" applyFont="1" applyBorder="1" applyAlignment="1">
      <alignment horizontal="center" vertical="center"/>
    </xf>
    <xf numFmtId="0" fontId="101" fillId="0" borderId="89" xfId="11" applyFont="1" applyBorder="1" applyAlignment="1">
      <alignment horizontal="center" vertical="center"/>
    </xf>
    <xf numFmtId="0" fontId="101" fillId="0" borderId="30" xfId="11" applyFont="1" applyBorder="1" applyAlignment="1">
      <alignment horizontal="center" vertical="center"/>
    </xf>
    <xf numFmtId="49" fontId="1" fillId="0" borderId="100" xfId="2" applyNumberFormat="1" applyBorder="1" applyAlignment="1">
      <alignment horizontal="center" vertical="center"/>
    </xf>
    <xf numFmtId="49" fontId="1" fillId="0" borderId="113" xfId="2" applyNumberFormat="1" applyBorder="1" applyAlignment="1">
      <alignment horizontal="center" vertical="center"/>
    </xf>
    <xf numFmtId="49" fontId="1" fillId="0" borderId="101" xfId="2" applyNumberFormat="1" applyBorder="1" applyAlignment="1">
      <alignment horizontal="center" vertical="center"/>
    </xf>
    <xf numFmtId="49" fontId="1" fillId="0" borderId="31" xfId="2" applyNumberFormat="1" applyBorder="1" applyAlignment="1">
      <alignment horizontal="center" vertical="center"/>
    </xf>
    <xf numFmtId="0" fontId="1" fillId="0" borderId="89" xfId="2" applyBorder="1" applyAlignment="1">
      <alignment horizontal="center" vertical="center"/>
    </xf>
    <xf numFmtId="49" fontId="1" fillId="0" borderId="89" xfId="2" applyNumberFormat="1" applyBorder="1" applyAlignment="1">
      <alignment vertical="center"/>
    </xf>
    <xf numFmtId="49" fontId="1" fillId="0" borderId="25" xfId="2" applyNumberFormat="1" applyBorder="1" applyAlignment="1">
      <alignment horizontal="center" vertical="center"/>
    </xf>
    <xf numFmtId="49" fontId="1" fillId="0" borderId="21" xfId="2" applyNumberFormat="1" applyBorder="1" applyAlignment="1">
      <alignment horizontal="center" vertical="center"/>
    </xf>
    <xf numFmtId="49" fontId="1" fillId="0" borderId="24" xfId="2" applyNumberFormat="1" applyBorder="1" applyAlignment="1">
      <alignment horizontal="center" vertical="center"/>
    </xf>
    <xf numFmtId="49" fontId="1" fillId="0" borderId="100" xfId="2" applyNumberFormat="1" applyBorder="1" applyAlignment="1">
      <alignment vertical="center" wrapText="1"/>
    </xf>
    <xf numFmtId="49" fontId="1" fillId="0" borderId="113" xfId="2" applyNumberFormat="1" applyBorder="1" applyAlignment="1">
      <alignment vertical="center" wrapText="1"/>
    </xf>
    <xf numFmtId="49" fontId="1" fillId="0" borderId="101" xfId="2" applyNumberFormat="1" applyBorder="1" applyAlignment="1">
      <alignment vertical="center" wrapText="1"/>
    </xf>
    <xf numFmtId="0" fontId="1" fillId="0" borderId="25" xfId="2" applyBorder="1" applyAlignment="1">
      <alignment vertical="center" wrapText="1"/>
    </xf>
    <xf numFmtId="0" fontId="1" fillId="0" borderId="24" xfId="2" applyBorder="1" applyAlignment="1">
      <alignment vertical="center" wrapText="1"/>
    </xf>
    <xf numFmtId="49" fontId="1" fillId="0" borderId="100" xfId="2" applyNumberFormat="1" applyBorder="1" applyAlignment="1">
      <alignment horizontal="center" vertical="center" textRotation="255" wrapText="1"/>
    </xf>
    <xf numFmtId="49" fontId="1" fillId="0" borderId="101" xfId="2" applyNumberFormat="1" applyBorder="1" applyAlignment="1">
      <alignment horizontal="center" vertical="center" textRotation="255" wrapText="1"/>
    </xf>
    <xf numFmtId="49" fontId="1" fillId="0" borderId="27" xfId="2" applyNumberFormat="1" applyBorder="1" applyAlignment="1">
      <alignment horizontal="center" vertical="center" textRotation="255" wrapText="1"/>
    </xf>
    <xf numFmtId="49" fontId="1" fillId="0" borderId="26" xfId="2" applyNumberFormat="1" applyBorder="1" applyAlignment="1">
      <alignment horizontal="center" vertical="center" textRotation="255" wrapText="1"/>
    </xf>
    <xf numFmtId="49" fontId="1" fillId="0" borderId="25" xfId="2" applyNumberFormat="1" applyBorder="1" applyAlignment="1">
      <alignment horizontal="center" vertical="center" textRotation="255" wrapText="1"/>
    </xf>
    <xf numFmtId="49" fontId="1" fillId="0" borderId="24" xfId="2" applyNumberFormat="1" applyBorder="1" applyAlignment="1">
      <alignment horizontal="center" vertical="center" textRotation="255" wrapText="1"/>
    </xf>
    <xf numFmtId="49" fontId="1" fillId="0" borderId="113" xfId="2" applyNumberFormat="1" applyBorder="1" applyAlignment="1">
      <alignment vertical="center"/>
    </xf>
    <xf numFmtId="49" fontId="1" fillId="0" borderId="101" xfId="2" applyNumberFormat="1" applyBorder="1" applyAlignment="1">
      <alignment vertical="center"/>
    </xf>
    <xf numFmtId="49" fontId="1" fillId="0" borderId="0" xfId="2" applyNumberFormat="1" applyAlignment="1">
      <alignment vertical="center"/>
    </xf>
    <xf numFmtId="49" fontId="1" fillId="0" borderId="26" xfId="2" applyNumberFormat="1" applyBorder="1" applyAlignment="1">
      <alignment vertical="center"/>
    </xf>
    <xf numFmtId="49" fontId="1" fillId="0" borderId="21" xfId="2" applyNumberFormat="1" applyBorder="1" applyAlignment="1">
      <alignment vertical="center"/>
    </xf>
    <xf numFmtId="49" fontId="1" fillId="0" borderId="24" xfId="2" applyNumberFormat="1" applyBorder="1" applyAlignment="1">
      <alignment vertical="center"/>
    </xf>
    <xf numFmtId="49" fontId="1" fillId="0" borderId="27" xfId="2" applyNumberFormat="1" applyBorder="1" applyAlignment="1">
      <alignment vertical="center" textRotation="255"/>
    </xf>
    <xf numFmtId="49" fontId="1" fillId="0" borderId="0" xfId="2" applyNumberFormat="1" applyAlignment="1">
      <alignment vertical="center" textRotation="255"/>
    </xf>
    <xf numFmtId="49" fontId="1" fillId="0" borderId="26" xfId="2" applyNumberFormat="1" applyBorder="1" applyAlignment="1">
      <alignment vertical="center" textRotation="255"/>
    </xf>
    <xf numFmtId="0" fontId="1" fillId="0" borderId="0" xfId="2" applyAlignment="1">
      <alignment horizontal="justify" vertical="distributed" wrapText="1"/>
    </xf>
    <xf numFmtId="0" fontId="43" fillId="4" borderId="12" xfId="3" applyFont="1" applyFill="1" applyBorder="1" applyAlignment="1" applyProtection="1">
      <alignment horizontal="center" vertical="center"/>
      <protection locked="0"/>
    </xf>
    <xf numFmtId="49" fontId="1" fillId="0" borderId="89" xfId="2" applyNumberFormat="1" applyBorder="1" applyAlignment="1">
      <alignment vertical="center" shrinkToFit="1"/>
    </xf>
    <xf numFmtId="49" fontId="1" fillId="0" borderId="100" xfId="2" applyNumberFormat="1" applyBorder="1" applyAlignment="1">
      <alignment horizontal="center" vertical="center" shrinkToFit="1"/>
    </xf>
    <xf numFmtId="49" fontId="1" fillId="0" borderId="113" xfId="2" applyNumberFormat="1" applyBorder="1" applyAlignment="1">
      <alignment horizontal="center" vertical="center" shrinkToFit="1"/>
    </xf>
    <xf numFmtId="49" fontId="1" fillId="0" borderId="101" xfId="2" applyNumberFormat="1" applyBorder="1" applyAlignment="1">
      <alignment horizontal="center" vertical="center" shrinkToFit="1"/>
    </xf>
    <xf numFmtId="49" fontId="1" fillId="0" borderId="120" xfId="2" applyNumberFormat="1" applyBorder="1" applyAlignment="1">
      <alignment horizontal="center" vertical="center" shrinkToFit="1"/>
    </xf>
    <xf numFmtId="49" fontId="1" fillId="0" borderId="119" xfId="2" applyNumberFormat="1" applyBorder="1" applyAlignment="1">
      <alignment horizontal="center" vertical="center" shrinkToFit="1"/>
    </xf>
    <xf numFmtId="49" fontId="1" fillId="0" borderId="118" xfId="2" applyNumberFormat="1" applyBorder="1" applyAlignment="1">
      <alignment horizontal="center" vertical="center" shrinkToFit="1"/>
    </xf>
    <xf numFmtId="49" fontId="1" fillId="0" borderId="100" xfId="2" applyNumberFormat="1" applyBorder="1" applyAlignment="1">
      <alignment vertical="center" textRotation="255"/>
    </xf>
    <xf numFmtId="49" fontId="1" fillId="0" borderId="101" xfId="2" applyNumberFormat="1" applyBorder="1" applyAlignment="1">
      <alignment vertical="center" textRotation="255"/>
    </xf>
    <xf numFmtId="49" fontId="1" fillId="0" borderId="25" xfId="2" applyNumberFormat="1" applyBorder="1" applyAlignment="1">
      <alignment vertical="center" textRotation="255"/>
    </xf>
    <xf numFmtId="49" fontId="1" fillId="0" borderId="21" xfId="2" applyNumberFormat="1" applyBorder="1" applyAlignment="1">
      <alignment vertical="center" textRotation="255"/>
    </xf>
    <xf numFmtId="49" fontId="1" fillId="0" borderId="25" xfId="2" applyNumberFormat="1" applyBorder="1" applyAlignment="1">
      <alignment horizontal="center" vertical="center" shrinkToFit="1"/>
    </xf>
    <xf numFmtId="49" fontId="1" fillId="0" borderId="21" xfId="2" applyNumberFormat="1" applyBorder="1" applyAlignment="1">
      <alignment horizontal="center" vertical="center" shrinkToFit="1"/>
    </xf>
    <xf numFmtId="49" fontId="1" fillId="0" borderId="24" xfId="2" applyNumberFormat="1" applyBorder="1" applyAlignment="1">
      <alignment horizontal="center" vertical="center" shrinkToFit="1"/>
    </xf>
    <xf numFmtId="0" fontId="101" fillId="0" borderId="0" xfId="2" applyFont="1" applyAlignment="1">
      <alignment horizontal="center" vertical="center"/>
    </xf>
    <xf numFmtId="177" fontId="102" fillId="0" borderId="0" xfId="2" applyNumberFormat="1" applyFont="1" applyAlignment="1">
      <alignment horizontal="right" vertical="center"/>
    </xf>
    <xf numFmtId="0" fontId="102" fillId="0" borderId="0" xfId="2" applyFont="1" applyAlignment="1">
      <alignment horizontal="left" vertical="top"/>
    </xf>
    <xf numFmtId="0" fontId="102" fillId="0" borderId="0" xfId="2" applyFont="1" applyAlignment="1">
      <alignment horizontal="center" vertical="center"/>
    </xf>
    <xf numFmtId="180" fontId="102" fillId="0" borderId="0" xfId="2" applyNumberFormat="1" applyFont="1" applyAlignment="1">
      <alignment horizontal="right" vertical="center"/>
    </xf>
    <xf numFmtId="0" fontId="102" fillId="0" borderId="0" xfId="2" applyFont="1" applyAlignment="1">
      <alignment horizontal="left" vertical="center" wrapText="1"/>
    </xf>
    <xf numFmtId="0" fontId="101" fillId="0" borderId="0" xfId="2" applyFont="1" applyAlignment="1">
      <alignment wrapText="1"/>
    </xf>
    <xf numFmtId="0" fontId="101" fillId="0" borderId="0" xfId="2" applyFont="1" applyAlignment="1">
      <alignment vertical="center" wrapText="1"/>
    </xf>
    <xf numFmtId="177" fontId="102" fillId="0" borderId="0" xfId="2" applyNumberFormat="1" applyFont="1" applyAlignment="1">
      <alignment horizontal="center" vertical="center"/>
    </xf>
    <xf numFmtId="186" fontId="102" fillId="0" borderId="0" xfId="2" applyNumberFormat="1" applyFont="1" applyAlignment="1">
      <alignment horizontal="center" vertical="center"/>
    </xf>
    <xf numFmtId="180" fontId="102" fillId="0" borderId="0" xfId="2" applyNumberFormat="1" applyFont="1" applyAlignment="1">
      <alignment horizontal="center" vertical="center"/>
    </xf>
    <xf numFmtId="0" fontId="102" fillId="0" borderId="0" xfId="2" applyFont="1" applyAlignment="1">
      <alignment horizontal="left" vertical="center"/>
    </xf>
    <xf numFmtId="0" fontId="101" fillId="0" borderId="0" xfId="14" applyFont="1" applyAlignment="1">
      <alignment horizontal="justify" vertical="justify" wrapText="1"/>
    </xf>
    <xf numFmtId="49" fontId="102" fillId="0" borderId="25" xfId="14" applyNumberFormat="1" applyFont="1" applyBorder="1" applyAlignment="1">
      <alignment horizontal="center" vertical="top"/>
    </xf>
    <xf numFmtId="49" fontId="102" fillId="0" borderId="21" xfId="14" applyNumberFormat="1" applyFont="1" applyBorder="1" applyAlignment="1">
      <alignment horizontal="center" vertical="top"/>
    </xf>
    <xf numFmtId="49" fontId="102" fillId="0" borderId="24" xfId="14" applyNumberFormat="1" applyFont="1" applyBorder="1" applyAlignment="1">
      <alignment horizontal="center" vertical="top"/>
    </xf>
    <xf numFmtId="0" fontId="102" fillId="0" borderId="0" xfId="2" applyFont="1" applyAlignment="1">
      <alignment vertical="center" wrapText="1"/>
    </xf>
    <xf numFmtId="0" fontId="101" fillId="0" borderId="0" xfId="2" applyFont="1"/>
    <xf numFmtId="49" fontId="101" fillId="0" borderId="100" xfId="14" applyNumberFormat="1" applyFont="1" applyBorder="1" applyAlignment="1">
      <alignment horizontal="center" vertical="center" textRotation="255"/>
    </xf>
    <xf numFmtId="49" fontId="101" fillId="0" borderId="101" xfId="14" applyNumberFormat="1" applyFont="1" applyBorder="1" applyAlignment="1">
      <alignment horizontal="center" vertical="center" textRotation="255"/>
    </xf>
    <xf numFmtId="49" fontId="101" fillId="0" borderId="27" xfId="14" applyNumberFormat="1" applyFont="1" applyBorder="1" applyAlignment="1">
      <alignment horizontal="center" vertical="center" textRotation="255"/>
    </xf>
    <xf numFmtId="49" fontId="101" fillId="0" borderId="26" xfId="14" applyNumberFormat="1" applyFont="1" applyBorder="1" applyAlignment="1">
      <alignment horizontal="center" vertical="center" textRotation="255"/>
    </xf>
    <xf numFmtId="49" fontId="101" fillId="0" borderId="25" xfId="14" applyNumberFormat="1" applyFont="1" applyBorder="1" applyAlignment="1">
      <alignment horizontal="center" vertical="center" textRotation="255"/>
    </xf>
    <xf numFmtId="49" fontId="101" fillId="0" borderId="24" xfId="14" applyNumberFormat="1" applyFont="1" applyBorder="1" applyAlignment="1">
      <alignment horizontal="center" vertical="center" textRotation="255"/>
    </xf>
    <xf numFmtId="49" fontId="102" fillId="0" borderId="100" xfId="14" applyNumberFormat="1" applyFont="1" applyBorder="1" applyAlignment="1">
      <alignment horizontal="center"/>
    </xf>
    <xf numFmtId="49" fontId="102" fillId="0" borderId="113" xfId="14" applyNumberFormat="1" applyFont="1" applyBorder="1" applyAlignment="1">
      <alignment horizontal="center"/>
    </xf>
    <xf numFmtId="49" fontId="102" fillId="0" borderId="101" xfId="14" applyNumberFormat="1" applyFont="1" applyBorder="1" applyAlignment="1">
      <alignment horizontal="center"/>
    </xf>
    <xf numFmtId="49" fontId="101" fillId="0" borderId="0" xfId="2" applyNumberFormat="1" applyFont="1" applyAlignment="1">
      <alignment horizontal="center" vertical="center"/>
    </xf>
    <xf numFmtId="0" fontId="101" fillId="0" borderId="0" xfId="14" applyFont="1" applyAlignment="1">
      <alignment horizontal="left" vertical="center" wrapText="1"/>
    </xf>
    <xf numFmtId="0" fontId="101" fillId="0" borderId="0" xfId="11" applyFont="1">
      <alignment vertical="center"/>
    </xf>
    <xf numFmtId="49" fontId="8" fillId="0" borderId="0" xfId="2" applyNumberFormat="1" applyFont="1" applyAlignment="1">
      <alignment horizontal="justify" vertical="center" wrapText="1"/>
    </xf>
    <xf numFmtId="49" fontId="8" fillId="0" borderId="0" xfId="2" applyNumberFormat="1" applyFont="1" applyAlignment="1">
      <alignment horizontal="justify" vertical="distributed" wrapText="1"/>
    </xf>
    <xf numFmtId="49" fontId="8" fillId="0" borderId="0" xfId="2" applyNumberFormat="1" applyFont="1" applyAlignment="1">
      <alignment vertical="distributed" wrapText="1"/>
    </xf>
    <xf numFmtId="0" fontId="8" fillId="0" borderId="0" xfId="2" applyFont="1" applyAlignment="1">
      <alignment horizontal="justify" vertical="justify" wrapText="1"/>
    </xf>
    <xf numFmtId="0" fontId="53" fillId="14" borderId="0" xfId="0" applyFont="1" applyFill="1">
      <alignment vertical="center"/>
    </xf>
    <xf numFmtId="0" fontId="53" fillId="14" borderId="117" xfId="0" applyFont="1" applyFill="1" applyBorder="1">
      <alignment vertical="center"/>
    </xf>
    <xf numFmtId="0" fontId="37" fillId="14" borderId="117" xfId="3" applyFont="1" applyFill="1" applyBorder="1" applyAlignment="1" applyProtection="1">
      <alignment horizontal="center" vertical="center"/>
    </xf>
    <xf numFmtId="49" fontId="8" fillId="0" borderId="31" xfId="2" applyNumberFormat="1" applyFont="1" applyBorder="1" applyAlignment="1">
      <alignment horizontal="center" vertical="center"/>
    </xf>
    <xf numFmtId="0" fontId="1" fillId="0" borderId="23" xfId="2" applyBorder="1" applyAlignment="1">
      <alignment horizontal="center"/>
    </xf>
    <xf numFmtId="0" fontId="1" fillId="0" borderId="30" xfId="2" applyBorder="1" applyAlignment="1">
      <alignment horizontal="center"/>
    </xf>
  </cellXfs>
  <cellStyles count="17">
    <cellStyle name="ハイパーリンク" xfId="3" builtinId="8"/>
    <cellStyle name="桁区切り" xfId="13" builtinId="6"/>
    <cellStyle name="桁区切り 2" xfId="12" xr:uid="{00000000-0005-0000-0000-000002000000}"/>
    <cellStyle name="標準" xfId="0" builtinId="0"/>
    <cellStyle name="標準 2" xfId="11" xr:uid="{00000000-0005-0000-0000-000004000000}"/>
    <cellStyle name="標準 3" xfId="16" xr:uid="{00000000-0005-0000-0000-000005000000}"/>
    <cellStyle name="標準_copy_W14_確認申請書(建築物)" xfId="4" xr:uid="{00000000-0005-0000-0000-000006000000}"/>
    <cellStyle name="標準_kakunin" xfId="2" xr:uid="{00000000-0005-0000-0000-000007000000}"/>
    <cellStyle name="標準_Sheet1" xfId="14" xr:uid="{00000000-0005-0000-0000-000008000000}"/>
    <cellStyle name="標準_コピーkakunin091127" xfId="5" xr:uid="{00000000-0005-0000-0000-000009000000}"/>
    <cellStyle name="標準_確認申請電子申請用ver2.0" xfId="1" xr:uid="{00000000-0005-0000-0000-00000A000000}"/>
    <cellStyle name="標準_確認申請電子申請用ver2.0_1" xfId="6" xr:uid="{00000000-0005-0000-0000-00000B000000}"/>
    <cellStyle name="標準_確認申請電子申請用ver2.0_kakunin1" xfId="7" xr:uid="{00000000-0005-0000-0000-00000C000000}"/>
    <cellStyle name="標準_確認申請電子申請用ver2.0_newkakunin" xfId="8" xr:uid="{00000000-0005-0000-0000-00000D000000}"/>
    <cellStyle name="標準_軽微な変更説明書.追加説明書の書式" xfId="15" xr:uid="{00000000-0005-0000-0000-00000E000000}"/>
    <cellStyle name="標準_主要用途" xfId="9" xr:uid="{00000000-0005-0000-0000-00000F000000}"/>
    <cellStyle name="標準_値一覧" xfId="10" xr:uid="{00000000-0005-0000-0000-000010000000}"/>
  </cellStyles>
  <dxfs count="0"/>
  <tableStyles count="0" defaultTableStyle="TableStyleMedium2" defaultPivotStyle="PivotStyleLight16"/>
  <colors>
    <mruColors>
      <color rgb="FFFFFF99"/>
      <color rgb="FFCCFFFF"/>
      <color rgb="FFCC99FF"/>
      <color rgb="FFCCCCFF"/>
      <color rgb="FFFFFF66"/>
      <color rgb="FF0000FF"/>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styles" Target="styles.xml"/></Relationships>
</file>

<file path=xl/ctrlProps/ctrlProp1.xml><?xml version="1.0" encoding="utf-8"?>
<formControlPr xmlns="http://schemas.microsoft.com/office/spreadsheetml/2009/9/main" objectType="CheckBox" fmlaLink="項目一覧!$D$316" lockText="1" noThreeD="1"/>
</file>

<file path=xl/ctrlProps/ctrlProp10.xml><?xml version="1.0" encoding="utf-8"?>
<formControlPr xmlns="http://schemas.microsoft.com/office/spreadsheetml/2009/9/main" objectType="Drop" dropStyle="combo" dx="16" fmlaLink="項目一覧!$D$72" fmlaRange="値一覧項目!$C$2:$C$18" noThreeD="1" sel="1" val="0"/>
</file>

<file path=xl/ctrlProps/ctrlProp100.xml><?xml version="1.0" encoding="utf-8"?>
<formControlPr xmlns="http://schemas.microsoft.com/office/spreadsheetml/2009/9/main" objectType="Drop" dropStyle="combo" dx="16" fmlaLink="項目一覧②!$G$179" fmlaRange="主要用途!$B$2:$B$72" noThreeD="1" sel="1" val="0"/>
</file>

<file path=xl/ctrlProps/ctrlProp101.xml><?xml version="1.0" encoding="utf-8"?>
<formControlPr xmlns="http://schemas.microsoft.com/office/spreadsheetml/2009/9/main" objectType="Drop" dropStyle="combo" dx="16" fmlaLink="項目一覧②!$G$180" fmlaRange="主要用途!$B$2:$B$72" noThreeD="1" sel="1" val="0"/>
</file>

<file path=xl/ctrlProps/ctrlProp102.xml><?xml version="1.0" encoding="utf-8"?>
<formControlPr xmlns="http://schemas.microsoft.com/office/spreadsheetml/2009/9/main" objectType="Drop" dropStyle="combo" dx="16" fmlaLink="項目一覧②!$G$181" fmlaRange="主要用途!$B$2:$B$72" noThreeD="1" sel="1" val="0"/>
</file>

<file path=xl/ctrlProps/ctrlProp103.xml><?xml version="1.0" encoding="utf-8"?>
<formControlPr xmlns="http://schemas.microsoft.com/office/spreadsheetml/2009/9/main" objectType="Drop" dropStyle="combo" dx="16" fmlaLink="項目一覧②!$G$182" fmlaRange="主要用途!$B$2:$B$72" noThreeD="1" sel="1" val="0"/>
</file>

<file path=xl/ctrlProps/ctrlProp104.xml><?xml version="1.0" encoding="utf-8"?>
<formControlPr xmlns="http://schemas.microsoft.com/office/spreadsheetml/2009/9/main" objectType="Drop" dropStyle="combo" dx="16" fmlaLink="項目一覧②!$G$183" fmlaRange="主要用途!$B$2:$B$72" noThreeD="1" sel="1" val="0"/>
</file>

<file path=xl/ctrlProps/ctrlProp105.xml><?xml version="1.0" encoding="utf-8"?>
<formControlPr xmlns="http://schemas.microsoft.com/office/spreadsheetml/2009/9/main" objectType="Drop" dropStyle="combo" dx="16" fmlaLink="項目一覧②!$G$205" fmlaRange="主要用途!$B$2:$B$72" noThreeD="1" sel="1" val="0"/>
</file>

<file path=xl/ctrlProps/ctrlProp106.xml><?xml version="1.0" encoding="utf-8"?>
<formControlPr xmlns="http://schemas.microsoft.com/office/spreadsheetml/2009/9/main" objectType="Drop" dropStyle="combo" dx="16" fmlaLink="項目一覧②!$G$206" fmlaRange="主要用途!$B$2:$B$72" noThreeD="1" sel="1" val="0"/>
</file>

<file path=xl/ctrlProps/ctrlProp107.xml><?xml version="1.0" encoding="utf-8"?>
<formControlPr xmlns="http://schemas.microsoft.com/office/spreadsheetml/2009/9/main" objectType="Drop" dropStyle="combo" dx="16" fmlaLink="項目一覧②!$G$207" fmlaRange="主要用途!$B$2:$B$72" noThreeD="1" sel="1" val="0"/>
</file>

<file path=xl/ctrlProps/ctrlProp108.xml><?xml version="1.0" encoding="utf-8"?>
<formControlPr xmlns="http://schemas.microsoft.com/office/spreadsheetml/2009/9/main" objectType="Drop" dropStyle="combo" dx="16" fmlaLink="項目一覧②!$G$208" fmlaRange="主要用途!$B$2:$B$72" noThreeD="1" sel="1" val="0"/>
</file>

<file path=xl/ctrlProps/ctrlProp109.xml><?xml version="1.0" encoding="utf-8"?>
<formControlPr xmlns="http://schemas.microsoft.com/office/spreadsheetml/2009/9/main" objectType="Drop" dropStyle="combo" dx="16" fmlaLink="項目一覧②!$G$209" fmlaRange="主要用途!$B$2:$B$72" noThreeD="1" sel="1" val="0"/>
</file>

<file path=xl/ctrlProps/ctrlProp11.xml><?xml version="1.0" encoding="utf-8"?>
<formControlPr xmlns="http://schemas.microsoft.com/office/spreadsheetml/2009/9/main" objectType="CheckBox" fmlaLink="項目一覧!$E$75" lockText="1" noThreeD="1"/>
</file>

<file path=xl/ctrlProps/ctrlProp110.xml><?xml version="1.0" encoding="utf-8"?>
<formControlPr xmlns="http://schemas.microsoft.com/office/spreadsheetml/2009/9/main" objectType="Drop" dropStyle="combo" dx="16" fmlaLink="項目一覧②!$G$210" fmlaRange="主要用途!$B$2:$B$72" noThreeD="1" sel="1" val="0"/>
</file>

<file path=xl/ctrlProps/ctrlProp111.xml><?xml version="1.0" encoding="utf-8"?>
<formControlPr xmlns="http://schemas.microsoft.com/office/spreadsheetml/2009/9/main" objectType="Drop" dropStyle="combo" dx="16" fmlaLink="項目一覧!$D$169" fmlaRange="値一覧項目!$B$2:$B$14" noThreeD="1" sel="1" val="0"/>
</file>

<file path=xl/ctrlProps/ctrlProp112.xml><?xml version="1.0" encoding="utf-8"?>
<formControlPr xmlns="http://schemas.microsoft.com/office/spreadsheetml/2009/9/main" objectType="CheckBox" fmlaLink="項目一覧②!$G$69" lockText="1" noThreeD="1"/>
</file>

<file path=xl/ctrlProps/ctrlProp113.xml><?xml version="1.0" encoding="utf-8"?>
<formControlPr xmlns="http://schemas.microsoft.com/office/spreadsheetml/2009/9/main" objectType="CheckBox" fmlaLink="項目一覧②!$H$69" lockText="1" noThreeD="1"/>
</file>

<file path=xl/ctrlProps/ctrlProp114.xml><?xml version="1.0" encoding="utf-8"?>
<formControlPr xmlns="http://schemas.microsoft.com/office/spreadsheetml/2009/9/main" objectType="CheckBox" fmlaLink="項目一覧②!$G$96" lockText="1" noThreeD="1"/>
</file>

<file path=xl/ctrlProps/ctrlProp115.xml><?xml version="1.0" encoding="utf-8"?>
<formControlPr xmlns="http://schemas.microsoft.com/office/spreadsheetml/2009/9/main" objectType="CheckBox" fmlaLink="項目一覧②!$H$96" lockText="1" noThreeD="1"/>
</file>

<file path=xl/ctrlProps/ctrlProp116.xml><?xml version="1.0" encoding="utf-8"?>
<formControlPr xmlns="http://schemas.microsoft.com/office/spreadsheetml/2009/9/main" objectType="CheckBox" fmlaLink="項目一覧②!$G$123" lockText="1" noThreeD="1"/>
</file>

<file path=xl/ctrlProps/ctrlProp117.xml><?xml version="1.0" encoding="utf-8"?>
<formControlPr xmlns="http://schemas.microsoft.com/office/spreadsheetml/2009/9/main" objectType="CheckBox" fmlaLink="項目一覧②!$H$123" lockText="1" noThreeD="1"/>
</file>

<file path=xl/ctrlProps/ctrlProp118.xml><?xml version="1.0" encoding="utf-8"?>
<formControlPr xmlns="http://schemas.microsoft.com/office/spreadsheetml/2009/9/main" objectType="CheckBox" fmlaLink="項目一覧②!$G$150" lockText="1" noThreeD="1"/>
</file>

<file path=xl/ctrlProps/ctrlProp119.xml><?xml version="1.0" encoding="utf-8"?>
<formControlPr xmlns="http://schemas.microsoft.com/office/spreadsheetml/2009/9/main" objectType="CheckBox" fmlaLink="項目一覧②!$H$150" lockText="1" noThreeD="1"/>
</file>

<file path=xl/ctrlProps/ctrlProp12.xml><?xml version="1.0" encoding="utf-8"?>
<formControlPr xmlns="http://schemas.microsoft.com/office/spreadsheetml/2009/9/main" objectType="CheckBox" fmlaLink="項目一覧!$F$75" lockText="1" noThreeD="1"/>
</file>

<file path=xl/ctrlProps/ctrlProp120.xml><?xml version="1.0" encoding="utf-8"?>
<formControlPr xmlns="http://schemas.microsoft.com/office/spreadsheetml/2009/9/main" objectType="CheckBox" fmlaLink="項目一覧②!$G$177" lockText="1" noThreeD="1"/>
</file>

<file path=xl/ctrlProps/ctrlProp121.xml><?xml version="1.0" encoding="utf-8"?>
<formControlPr xmlns="http://schemas.microsoft.com/office/spreadsheetml/2009/9/main" objectType="CheckBox" fmlaLink="項目一覧②!$H$177" lockText="1" noThreeD="1"/>
</file>

<file path=xl/ctrlProps/ctrlProp122.xml><?xml version="1.0" encoding="utf-8"?>
<formControlPr xmlns="http://schemas.microsoft.com/office/spreadsheetml/2009/9/main" objectType="CheckBox" fmlaLink="項目一覧②!$G$204" lockText="1" noThreeD="1"/>
</file>

<file path=xl/ctrlProps/ctrlProp123.xml><?xml version="1.0" encoding="utf-8"?>
<formControlPr xmlns="http://schemas.microsoft.com/office/spreadsheetml/2009/9/main" objectType="CheckBox" fmlaLink="項目一覧②!$H$204" lockText="1" noThreeD="1"/>
</file>

<file path=xl/ctrlProps/ctrlProp124.xml><?xml version="1.0" encoding="utf-8"?>
<formControlPr xmlns="http://schemas.microsoft.com/office/spreadsheetml/2009/9/main" objectType="Drop" dropStyle="combo" dx="16" fmlaLink="項目一覧!$D$337" fmlaRange="主要用途!$B$2:$B$72" noThreeD="1" sel="1" val="0"/>
</file>

<file path=xl/ctrlProps/ctrlProp125.xml><?xml version="1.0" encoding="utf-8"?>
<formControlPr xmlns="http://schemas.microsoft.com/office/spreadsheetml/2009/9/main" objectType="Drop" dropStyle="combo" dx="16" fmlaLink="項目一覧!$D$339" fmlaRange="主要用途!$B$2:$B$72" noThreeD="1" sel="1" val="0"/>
</file>

<file path=xl/ctrlProps/ctrlProp126.xml><?xml version="1.0" encoding="utf-8"?>
<formControlPr xmlns="http://schemas.microsoft.com/office/spreadsheetml/2009/9/main" objectType="Drop" dropStyle="combo" dx="16" fmlaLink="項目一覧②!G31" fmlaRange="値一覧項目!$U$2:$U$12" noThreeD="1" sel="1" val="3"/>
</file>

<file path=xl/ctrlProps/ctrlProp127.xml><?xml version="1.0" encoding="utf-8"?>
<formControlPr xmlns="http://schemas.microsoft.com/office/spreadsheetml/2009/9/main" objectType="Drop" dropStyle="combo" dx="16" fmlaLink="項目一覧②!$G$232" fmlaRange="主要用途!$B$2:$B$72" noThreeD="1" sel="1" val="0"/>
</file>

<file path=xl/ctrlProps/ctrlProp128.xml><?xml version="1.0" encoding="utf-8"?>
<formControlPr xmlns="http://schemas.microsoft.com/office/spreadsheetml/2009/9/main" objectType="Drop" dropStyle="combo" dx="16" fmlaLink="項目一覧②!$G$233" fmlaRange="主要用途!$B$2:$B$72" noThreeD="1" sel="1" val="0"/>
</file>

<file path=xl/ctrlProps/ctrlProp129.xml><?xml version="1.0" encoding="utf-8"?>
<formControlPr xmlns="http://schemas.microsoft.com/office/spreadsheetml/2009/9/main" objectType="Drop" dropStyle="combo" dx="16" fmlaLink="項目一覧②!$G$234" fmlaRange="主要用途!$B$2:$B$72" noThreeD="1" sel="1" val="0"/>
</file>

<file path=xl/ctrlProps/ctrlProp13.xml><?xml version="1.0" encoding="utf-8"?>
<formControlPr xmlns="http://schemas.microsoft.com/office/spreadsheetml/2009/9/main" objectType="CheckBox" fmlaLink="項目一覧!$D$78" lockText="1" noThreeD="1"/>
</file>

<file path=xl/ctrlProps/ctrlProp130.xml><?xml version="1.0" encoding="utf-8"?>
<formControlPr xmlns="http://schemas.microsoft.com/office/spreadsheetml/2009/9/main" objectType="Drop" dropStyle="combo" dx="16" fmlaLink="項目一覧②!$G$235" fmlaRange="主要用途!$B$2:$B$72" noThreeD="1" sel="1" val="0"/>
</file>

<file path=xl/ctrlProps/ctrlProp131.xml><?xml version="1.0" encoding="utf-8"?>
<formControlPr xmlns="http://schemas.microsoft.com/office/spreadsheetml/2009/9/main" objectType="Drop" dropStyle="combo" dx="16" fmlaLink="項目一覧②!$G$236" fmlaRange="主要用途!$B$2:$B$72" noThreeD="1" sel="1" val="0"/>
</file>

<file path=xl/ctrlProps/ctrlProp132.xml><?xml version="1.0" encoding="utf-8"?>
<formControlPr xmlns="http://schemas.microsoft.com/office/spreadsheetml/2009/9/main" objectType="Drop" dropStyle="combo" dx="16" fmlaLink="項目一覧②!$G$237" fmlaRange="主要用途!$B$2:$B$72" noThreeD="1" sel="1" val="0"/>
</file>

<file path=xl/ctrlProps/ctrlProp133.xml><?xml version="1.0" encoding="utf-8"?>
<formControlPr xmlns="http://schemas.microsoft.com/office/spreadsheetml/2009/9/main" objectType="CheckBox" fmlaLink="項目一覧②!$G$231" lockText="1" noThreeD="1"/>
</file>

<file path=xl/ctrlProps/ctrlProp134.xml><?xml version="1.0" encoding="utf-8"?>
<formControlPr xmlns="http://schemas.microsoft.com/office/spreadsheetml/2009/9/main" objectType="CheckBox" fmlaLink="項目一覧②!$H$231" lockText="1" noThreeD="1"/>
</file>

<file path=xl/ctrlProps/ctrlProp135.xml><?xml version="1.0" encoding="utf-8"?>
<formControlPr xmlns="http://schemas.microsoft.com/office/spreadsheetml/2009/9/main" objectType="CheckBox" fmlaLink="項目一覧!$D$342" lockText="1" noThreeD="1"/>
</file>

<file path=xl/ctrlProps/ctrlProp136.xml><?xml version="1.0" encoding="utf-8"?>
<formControlPr xmlns="http://schemas.microsoft.com/office/spreadsheetml/2009/9/main" objectType="CheckBox" fmlaLink="項目一覧!$E$342" lockText="1" noThreeD="1"/>
</file>

<file path=xl/ctrlProps/ctrlProp137.xml><?xml version="1.0" encoding="utf-8"?>
<formControlPr xmlns="http://schemas.microsoft.com/office/spreadsheetml/2009/9/main" objectType="CheckBox" fmlaLink="項目一覧!$F$342" lockText="1" noThreeD="1"/>
</file>

<file path=xl/ctrlProps/ctrlProp138.xml><?xml version="1.0" encoding="utf-8"?>
<formControlPr xmlns="http://schemas.microsoft.com/office/spreadsheetml/2009/9/main" objectType="CheckBox" fmlaLink="項目一覧②!$G$821" lockText="1" noThreeD="1"/>
</file>

<file path=xl/ctrlProps/ctrlProp139.xml><?xml version="1.0" encoding="utf-8"?>
<formControlPr xmlns="http://schemas.microsoft.com/office/spreadsheetml/2009/9/main" objectType="CheckBox" fmlaLink="項目一覧②!$G$21" lockText="1" noThreeD="1"/>
</file>

<file path=xl/ctrlProps/ctrlProp14.xml><?xml version="1.0" encoding="utf-8"?>
<formControlPr xmlns="http://schemas.microsoft.com/office/spreadsheetml/2009/9/main" objectType="CheckBox" fmlaLink="項目一覧!$E$78" lockText="1" noThreeD="1"/>
</file>

<file path=xl/ctrlProps/ctrlProp140.xml><?xml version="1.0" encoding="utf-8"?>
<formControlPr xmlns="http://schemas.microsoft.com/office/spreadsheetml/2009/9/main" objectType="CheckBox" fmlaLink="項目一覧②!$H$21" lockText="1" noThreeD="1"/>
</file>

<file path=xl/ctrlProps/ctrlProp141.xml><?xml version="1.0" encoding="utf-8"?>
<formControlPr xmlns="http://schemas.microsoft.com/office/spreadsheetml/2009/9/main" objectType="CheckBox" fmlaLink="項目一覧②!$G$760" lockText="1" noThreeD="1"/>
</file>

<file path=xl/ctrlProps/ctrlProp142.xml><?xml version="1.0" encoding="utf-8"?>
<formControlPr xmlns="http://schemas.microsoft.com/office/spreadsheetml/2009/9/main" objectType="CheckBox" fmlaLink="項目一覧②!$G$761" lockText="1" noThreeD="1"/>
</file>

<file path=xl/ctrlProps/ctrlProp143.xml><?xml version="1.0" encoding="utf-8"?>
<formControlPr xmlns="http://schemas.microsoft.com/office/spreadsheetml/2009/9/main" objectType="CheckBox" fmlaLink="項目一覧②!$G$762" lockText="1" noThreeD="1"/>
</file>

<file path=xl/ctrlProps/ctrlProp144.xml><?xml version="1.0" encoding="utf-8"?>
<formControlPr xmlns="http://schemas.microsoft.com/office/spreadsheetml/2009/9/main" objectType="CheckBox" fmlaLink="項目一覧②!$G$763" lockText="1" noThreeD="1"/>
</file>

<file path=xl/ctrlProps/ctrlProp145.xml><?xml version="1.0" encoding="utf-8"?>
<formControlPr xmlns="http://schemas.microsoft.com/office/spreadsheetml/2009/9/main" objectType="CheckBox" fmlaLink="項目一覧②!$G$764" lockText="1" noThreeD="1"/>
</file>

<file path=xl/ctrlProps/ctrlProp146.xml><?xml version="1.0" encoding="utf-8"?>
<formControlPr xmlns="http://schemas.microsoft.com/office/spreadsheetml/2009/9/main" objectType="CheckBox" fmlaLink="項目一覧②!$G$765" lockText="1" noThreeD="1"/>
</file>

<file path=xl/ctrlProps/ctrlProp147.xml><?xml version="1.0" encoding="utf-8"?>
<formControlPr xmlns="http://schemas.microsoft.com/office/spreadsheetml/2009/9/main" objectType="CheckBox" fmlaLink="項目一覧②!$G$766" lockText="1" noThreeD="1"/>
</file>

<file path=xl/ctrlProps/ctrlProp148.xml><?xml version="1.0" encoding="utf-8"?>
<formControlPr xmlns="http://schemas.microsoft.com/office/spreadsheetml/2009/9/main" objectType="CheckBox" fmlaLink="項目一覧②!$G$768" lockText="1" noThreeD="1"/>
</file>

<file path=xl/ctrlProps/ctrlProp149.xml><?xml version="1.0" encoding="utf-8"?>
<formControlPr xmlns="http://schemas.microsoft.com/office/spreadsheetml/2009/9/main" objectType="CheckBox" fmlaLink="項目一覧②!$G$770" lockText="1" noThreeD="1"/>
</file>

<file path=xl/ctrlProps/ctrlProp15.xml><?xml version="1.0" encoding="utf-8"?>
<formControlPr xmlns="http://schemas.microsoft.com/office/spreadsheetml/2009/9/main" objectType="CheckBox" fmlaLink="項目一覧!$F$78" lockText="1" noThreeD="1"/>
</file>

<file path=xl/ctrlProps/ctrlProp150.xml><?xml version="1.0" encoding="utf-8"?>
<formControlPr xmlns="http://schemas.microsoft.com/office/spreadsheetml/2009/9/main" objectType="Drop" dropStyle="combo" dx="16" fmlaLink="項目一覧②!$G$758" fmlaRange="値一覧項目!$I$2:$I$12" noThreeD="1" sel="1" val="3"/>
</file>

<file path=xl/ctrlProps/ctrlProp151.xml><?xml version="1.0" encoding="utf-8"?>
<formControlPr xmlns="http://schemas.microsoft.com/office/spreadsheetml/2009/9/main" objectType="Drop" dropStyle="combo" dx="16" fmlaLink="項目一覧②!$G$759" fmlaRange="値一覧項目!$I$2:$I$12" noThreeD="1" sel="1" val="3"/>
</file>

<file path=xl/ctrlProps/ctrlProp152.xml><?xml version="1.0" encoding="utf-8"?>
<formControlPr xmlns="http://schemas.microsoft.com/office/spreadsheetml/2009/9/main" objectType="CheckBox" fmlaLink="項目一覧②!$G$815" lockText="1" noThreeD="1"/>
</file>

<file path=xl/ctrlProps/ctrlProp153.xml><?xml version="1.0" encoding="utf-8"?>
<formControlPr xmlns="http://schemas.microsoft.com/office/spreadsheetml/2009/9/main" objectType="CheckBox" fmlaLink="項目一覧②!$G$816" lockText="1" noThreeD="1"/>
</file>

<file path=xl/ctrlProps/ctrlProp154.xml><?xml version="1.0" encoding="utf-8"?>
<formControlPr xmlns="http://schemas.microsoft.com/office/spreadsheetml/2009/9/main" objectType="CheckBox" fmlaLink="項目一覧!$D$349" lockText="1" noThreeD="1"/>
</file>

<file path=xl/ctrlProps/ctrlProp155.xml><?xml version="1.0" encoding="utf-8"?>
<formControlPr xmlns="http://schemas.microsoft.com/office/spreadsheetml/2009/9/main" objectType="CheckBox" fmlaLink="項目一覧!$E$349" lockText="1" noThreeD="1"/>
</file>

<file path=xl/ctrlProps/ctrlProp156.xml><?xml version="1.0" encoding="utf-8"?>
<formControlPr xmlns="http://schemas.microsoft.com/office/spreadsheetml/2009/9/main" objectType="CheckBox" fmlaLink="項目一覧!$F$349" lockText="1" noThreeD="1"/>
</file>

<file path=xl/ctrlProps/ctrlProp157.xml><?xml version="1.0" encoding="utf-8"?>
<formControlPr xmlns="http://schemas.microsoft.com/office/spreadsheetml/2009/9/main" objectType="CheckBox" fmlaLink="項目一覧②!$G$822" lockText="1" noThreeD="1"/>
</file>

<file path=xl/ctrlProps/ctrlProp158.xml><?xml version="1.0" encoding="utf-8"?>
<formControlPr xmlns="http://schemas.microsoft.com/office/spreadsheetml/2009/9/main" objectType="CheckBox" fmlaLink="項目一覧②!$G$823" lockText="1" noThreeD="1"/>
</file>

<file path=xl/ctrlProps/ctrlProp159.xml><?xml version="1.0" encoding="utf-8"?>
<formControlPr xmlns="http://schemas.microsoft.com/office/spreadsheetml/2009/9/main" objectType="CheckBox" fmlaLink="項目一覧②!$G$824" lockText="1" noThreeD="1"/>
</file>

<file path=xl/ctrlProps/ctrlProp16.xml><?xml version="1.0" encoding="utf-8"?>
<formControlPr xmlns="http://schemas.microsoft.com/office/spreadsheetml/2009/9/main" objectType="Drop" dropStyle="combo" dx="16" fmlaLink="項目一覧!$D$80" fmlaRange="値一覧項目!$N$2:$N$17" noThreeD="1" sel="1" val="0"/>
</file>

<file path=xl/ctrlProps/ctrlProp160.xml><?xml version="1.0" encoding="utf-8"?>
<formControlPr xmlns="http://schemas.microsoft.com/office/spreadsheetml/2009/9/main" objectType="CheckBox" fmlaLink="項目一覧②!$G$825" lockText="1" noThreeD="1"/>
</file>

<file path=xl/ctrlProps/ctrlProp161.xml><?xml version="1.0" encoding="utf-8"?>
<formControlPr xmlns="http://schemas.microsoft.com/office/spreadsheetml/2009/9/main" objectType="CheckBox" fmlaLink="項目一覧②!$G$827" lockText="1" noThreeD="1"/>
</file>

<file path=xl/ctrlProps/ctrlProp162.xml><?xml version="1.0" encoding="utf-8"?>
<formControlPr xmlns="http://schemas.microsoft.com/office/spreadsheetml/2009/9/main" objectType="CheckBox" fmlaLink="項目一覧②!$G$828" lockText="1" noThreeD="1"/>
</file>

<file path=xl/ctrlProps/ctrlProp163.xml><?xml version="1.0" encoding="utf-8"?>
<formControlPr xmlns="http://schemas.microsoft.com/office/spreadsheetml/2009/9/main" objectType="CheckBox" fmlaLink="項目一覧②!$G$829" lockText="1" noThreeD="1"/>
</file>

<file path=xl/ctrlProps/ctrlProp164.xml><?xml version="1.0" encoding="utf-8"?>
<formControlPr xmlns="http://schemas.microsoft.com/office/spreadsheetml/2009/9/main" objectType="CheckBox" fmlaLink="項目一覧②!$G$860" lockText="1" noThreeD="1"/>
</file>

<file path=xl/ctrlProps/ctrlProp165.xml><?xml version="1.0" encoding="utf-8"?>
<formControlPr xmlns="http://schemas.microsoft.com/office/spreadsheetml/2009/9/main" objectType="CheckBox" fmlaLink="項目一覧②!$G$831" lockText="1" noThreeD="1"/>
</file>

<file path=xl/ctrlProps/ctrlProp166.xml><?xml version="1.0" encoding="utf-8"?>
<formControlPr xmlns="http://schemas.microsoft.com/office/spreadsheetml/2009/9/main" objectType="CheckBox" fmlaLink="項目一覧②!$G$832" lockText="1" noThreeD="1"/>
</file>

<file path=xl/ctrlProps/ctrlProp167.xml><?xml version="1.0" encoding="utf-8"?>
<formControlPr xmlns="http://schemas.microsoft.com/office/spreadsheetml/2009/9/main" objectType="CheckBox" fmlaLink="項目一覧②!$G$857" lockText="1" noThreeD="1"/>
</file>

<file path=xl/ctrlProps/ctrlProp168.xml><?xml version="1.0" encoding="utf-8"?>
<formControlPr xmlns="http://schemas.microsoft.com/office/spreadsheetml/2009/9/main" objectType="CheckBox" fmlaLink="項目一覧②!$G$858" lockText="1" noThreeD="1"/>
</file>

<file path=xl/ctrlProps/ctrlProp169.xml><?xml version="1.0" encoding="utf-8"?>
<formControlPr xmlns="http://schemas.microsoft.com/office/spreadsheetml/2009/9/main" objectType="CheckBox" fmlaLink="項目一覧②!$G$859" lockText="1" noThreeD="1"/>
</file>

<file path=xl/ctrlProps/ctrlProp17.xml><?xml version="1.0" encoding="utf-8"?>
<formControlPr xmlns="http://schemas.microsoft.com/office/spreadsheetml/2009/9/main" objectType="Drop" dropStyle="combo" dx="16" fmlaLink="項目一覧!$D$96" fmlaRange="値一覧項目!$H$2:$H$17" noThreeD="1" sel="1" val="0"/>
</file>

<file path=xl/ctrlProps/ctrlProp170.xml><?xml version="1.0" encoding="utf-8"?>
<formControlPr xmlns="http://schemas.microsoft.com/office/spreadsheetml/2009/9/main" objectType="CheckBox" fmlaLink="項目一覧②!$G$830" lockText="1" noThreeD="1"/>
</file>

<file path=xl/ctrlProps/ctrlProp171.xml><?xml version="1.0" encoding="utf-8"?>
<formControlPr xmlns="http://schemas.microsoft.com/office/spreadsheetml/2009/9/main" objectType="CheckBox" fmlaLink="項目一覧②!$G$862" lockText="1" noThreeD="1"/>
</file>

<file path=xl/ctrlProps/ctrlProp172.xml><?xml version="1.0" encoding="utf-8"?>
<formControlPr xmlns="http://schemas.microsoft.com/office/spreadsheetml/2009/9/main" objectType="CheckBox" fmlaLink="項目一覧②!$G$861" lockText="1" noThreeD="1"/>
</file>

<file path=xl/ctrlProps/ctrlProp173.xml><?xml version="1.0" encoding="utf-8"?>
<formControlPr xmlns="http://schemas.microsoft.com/office/spreadsheetml/2009/9/main" objectType="CheckBox" fmlaLink="項目一覧!$F$110" lockText="1" noThreeD="1"/>
</file>

<file path=xl/ctrlProps/ctrlProp174.xml><?xml version="1.0" encoding="utf-8"?>
<formControlPr xmlns="http://schemas.microsoft.com/office/spreadsheetml/2009/9/main" objectType="CheckBox" fmlaLink="項目一覧!$F$111" lockText="1" noThreeD="1"/>
</file>

<file path=xl/ctrlProps/ctrlProp175.xml><?xml version="1.0" encoding="utf-8"?>
<formControlPr xmlns="http://schemas.microsoft.com/office/spreadsheetml/2009/9/main" objectType="CheckBox" fmlaLink="項目一覧!$F$120" lockText="1" noThreeD="1"/>
</file>

<file path=xl/ctrlProps/ctrlProp176.xml><?xml version="1.0" encoding="utf-8"?>
<formControlPr xmlns="http://schemas.microsoft.com/office/spreadsheetml/2009/9/main" objectType="CheckBox" fmlaLink="項目一覧!$F$137" lockText="1" noThreeD="1"/>
</file>

<file path=xl/ctrlProps/ctrlProp177.xml><?xml version="1.0" encoding="utf-8"?>
<formControlPr xmlns="http://schemas.microsoft.com/office/spreadsheetml/2009/9/main" objectType="CheckBox" fmlaLink="項目一覧!$D$358" lockText="1" noThreeD="1"/>
</file>

<file path=xl/ctrlProps/ctrlProp178.xml><?xml version="1.0" encoding="utf-8"?>
<formControlPr xmlns="http://schemas.microsoft.com/office/spreadsheetml/2009/9/main" objectType="CheckBox" fmlaLink="項目一覧!$E$358" lockText="1" noThreeD="1"/>
</file>

<file path=xl/ctrlProps/ctrlProp179.xml><?xml version="1.0" encoding="utf-8"?>
<formControlPr xmlns="http://schemas.microsoft.com/office/spreadsheetml/2009/9/main" objectType="CheckBox" fmlaLink="項目一覧!$D$359" lockText="1" noThreeD="1"/>
</file>

<file path=xl/ctrlProps/ctrlProp18.xml><?xml version="1.0" encoding="utf-8"?>
<formControlPr xmlns="http://schemas.microsoft.com/office/spreadsheetml/2009/9/main" objectType="Drop" dropStyle="combo" dx="16" fmlaLink="項目一覧!$D$97" fmlaRange="値一覧項目!$H$2:$H$17" noThreeD="1" sel="1" val="0"/>
</file>

<file path=xl/ctrlProps/ctrlProp180.xml><?xml version="1.0" encoding="utf-8"?>
<formControlPr xmlns="http://schemas.microsoft.com/office/spreadsheetml/2009/9/main" objectType="CheckBox" fmlaLink="項目一覧!$E$359" lockText="1" noThreeD="1"/>
</file>

<file path=xl/ctrlProps/ctrlProp181.xml><?xml version="1.0" encoding="utf-8"?>
<formControlPr xmlns="http://schemas.microsoft.com/office/spreadsheetml/2009/9/main" objectType="CheckBox" fmlaLink="項目一覧!$K$116" lockText="1" noThreeD="1"/>
</file>

<file path=xl/ctrlProps/ctrlProp182.xml><?xml version="1.0" encoding="utf-8"?>
<formControlPr xmlns="http://schemas.microsoft.com/office/spreadsheetml/2009/9/main" objectType="Drop" dropStyle="combo" dx="16" fmlaLink="項目一覧②!$G$253" fmlaRange="主要用途!$B$2:$B$73" noThreeD="1" sel="1" val="0"/>
</file>

<file path=xl/ctrlProps/ctrlProp183.xml><?xml version="1.0" encoding="utf-8"?>
<formControlPr xmlns="http://schemas.microsoft.com/office/spreadsheetml/2009/9/main" objectType="Drop" dropStyle="combo" dx="16" fmlaLink="項目一覧②!$G$255" fmlaRange="主要用途!$B$2:$B$73" noThreeD="1" sel="1" val="0"/>
</file>

<file path=xl/ctrlProps/ctrlProp184.xml><?xml version="1.0" encoding="utf-8"?>
<formControlPr xmlns="http://schemas.microsoft.com/office/spreadsheetml/2009/9/main" objectType="Drop" dropStyle="combo" dx="16" fmlaLink="項目一覧②!$G$257" fmlaRange="主要用途!$B$2:$B$73" noThreeD="1" sel="1" val="0"/>
</file>

<file path=xl/ctrlProps/ctrlProp185.xml><?xml version="1.0" encoding="utf-8"?>
<formControlPr xmlns="http://schemas.microsoft.com/office/spreadsheetml/2009/9/main" objectType="CheckBox" fmlaLink="項目一覧②!$G$259" lockText="1" noThreeD="1"/>
</file>

<file path=xl/ctrlProps/ctrlProp186.xml><?xml version="1.0" encoding="utf-8"?>
<formControlPr xmlns="http://schemas.microsoft.com/office/spreadsheetml/2009/9/main" objectType="CheckBox" fmlaLink="項目一覧②!$H$259" lockText="1" noThreeD="1"/>
</file>

<file path=xl/ctrlProps/ctrlProp187.xml><?xml version="1.0" encoding="utf-8"?>
<formControlPr xmlns="http://schemas.microsoft.com/office/spreadsheetml/2009/9/main" objectType="CheckBox" fmlaLink="項目一覧②!$I$259" lockText="1" noThreeD="1"/>
</file>

<file path=xl/ctrlProps/ctrlProp188.xml><?xml version="1.0" encoding="utf-8"?>
<formControlPr xmlns="http://schemas.microsoft.com/office/spreadsheetml/2009/9/main" objectType="CheckBox" fmlaLink="項目一覧②!$J$259" lockText="1" noThreeD="1"/>
</file>

<file path=xl/ctrlProps/ctrlProp189.xml><?xml version="1.0" encoding="utf-8"?>
<formControlPr xmlns="http://schemas.microsoft.com/office/spreadsheetml/2009/9/main" objectType="CheckBox" fmlaLink="項目一覧②!$K$259" lockText="1" noThreeD="1"/>
</file>

<file path=xl/ctrlProps/ctrlProp19.xml><?xml version="1.0" encoding="utf-8"?>
<formControlPr xmlns="http://schemas.microsoft.com/office/spreadsheetml/2009/9/main" objectType="Drop" dropStyle="combo" dx="16" fmlaLink="項目一覧!$D$98" fmlaRange="値一覧項目!$H$2:$H$17" noThreeD="1" sel="1" val="0"/>
</file>

<file path=xl/ctrlProps/ctrlProp190.xml><?xml version="1.0" encoding="utf-8"?>
<formControlPr xmlns="http://schemas.microsoft.com/office/spreadsheetml/2009/9/main" objectType="CheckBox" fmlaLink="項目一覧②!$L$259" lockText="1" noThreeD="1"/>
</file>

<file path=xl/ctrlProps/ctrlProp191.xml><?xml version="1.0" encoding="utf-8"?>
<formControlPr xmlns="http://schemas.microsoft.com/office/spreadsheetml/2009/9/main" objectType="CheckBox" fmlaLink="項目一覧②!$M$259" lockText="1" noThreeD="1"/>
</file>

<file path=xl/ctrlProps/ctrlProp192.xml><?xml version="1.0" encoding="utf-8"?>
<formControlPr xmlns="http://schemas.microsoft.com/office/spreadsheetml/2009/9/main" objectType="Drop" dropStyle="combo" dx="16" fmlaLink="項目一覧②!$G$260" fmlaRange="値一覧項目!$I$2:$I$12" noThreeD="1" sel="1" val="0"/>
</file>

<file path=xl/ctrlProps/ctrlProp193.xml><?xml version="1.0" encoding="utf-8"?>
<formControlPr xmlns="http://schemas.microsoft.com/office/spreadsheetml/2009/9/main" objectType="Drop" dropStyle="combo" dx="16" fmlaLink="項目一覧②!$G$876" fmlaRange="値一覧項目!$I$2:$I$12" noThreeD="1" sel="1" val="0"/>
</file>

<file path=xl/ctrlProps/ctrlProp194.xml><?xml version="1.0" encoding="utf-8"?>
<formControlPr xmlns="http://schemas.microsoft.com/office/spreadsheetml/2009/9/main" objectType="Drop" dropStyle="combo" dx="16" fmlaLink="項目一覧②!$G$263" fmlaRange="値一覧項目!$P$2:$P$11" noThreeD="1" sel="1" val="2"/>
</file>

<file path=xl/ctrlProps/ctrlProp195.xml><?xml version="1.0" encoding="utf-8"?>
<formControlPr xmlns="http://schemas.microsoft.com/office/spreadsheetml/2009/9/main" objectType="Drop" dropStyle="combo" dx="16" fmlaLink="項目一覧②!$G$264" fmlaRange="値一覧項目!$Q$2:$Q$11" noThreeD="1" sel="1" val="2"/>
</file>

<file path=xl/ctrlProps/ctrlProp196.xml><?xml version="1.0" encoding="utf-8"?>
<formControlPr xmlns="http://schemas.microsoft.com/office/spreadsheetml/2009/9/main" objectType="Drop" dropStyle="combo" dx="16" fmlaLink="項目一覧②!$G$265" fmlaRange="値一覧項目!$P$2:$P$11" noThreeD="1" sel="1" val="2"/>
</file>

<file path=xl/ctrlProps/ctrlProp197.xml><?xml version="1.0" encoding="utf-8"?>
<formControlPr xmlns="http://schemas.microsoft.com/office/spreadsheetml/2009/9/main" objectType="Drop" dropStyle="combo" dx="16" fmlaLink="項目一覧②!$G$266" fmlaRange="値一覧項目!$Q$2:$Q$11" noThreeD="1" sel="1" val="0"/>
</file>

<file path=xl/ctrlProps/ctrlProp198.xml><?xml version="1.0" encoding="utf-8"?>
<formControlPr xmlns="http://schemas.microsoft.com/office/spreadsheetml/2009/9/main" objectType="CheckBox" fmlaLink="項目一覧②!$G$270" lockText="1" noThreeD="1"/>
</file>

<file path=xl/ctrlProps/ctrlProp199.xml><?xml version="1.0" encoding="utf-8"?>
<formControlPr xmlns="http://schemas.microsoft.com/office/spreadsheetml/2009/9/main" objectType="CheckBox" fmlaLink="項目一覧②!$H$270" lockText="1" noThreeD="1"/>
</file>

<file path=xl/ctrlProps/ctrlProp2.xml><?xml version="1.0" encoding="utf-8"?>
<formControlPr xmlns="http://schemas.microsoft.com/office/spreadsheetml/2009/9/main" objectType="CheckBox" fmlaLink="項目一覧!$D$319" lockText="1" noThreeD="1"/>
</file>

<file path=xl/ctrlProps/ctrlProp20.xml><?xml version="1.0" encoding="utf-8"?>
<formControlPr xmlns="http://schemas.microsoft.com/office/spreadsheetml/2009/9/main" objectType="Drop" dropStyle="combo" dx="16" fmlaLink="項目一覧!$D$99" fmlaRange="値一覧項目!$H$2:$H$17" noThreeD="1" sel="1" val="0"/>
</file>

<file path=xl/ctrlProps/ctrlProp200.xml><?xml version="1.0" encoding="utf-8"?>
<formControlPr xmlns="http://schemas.microsoft.com/office/spreadsheetml/2009/9/main" objectType="Drop" dropStyle="combo" dx="16" fmlaLink="項目一覧②!$G$275" fmlaRange="値一覧項目!$U$2:$U$12" noThreeD="1" sel="1" val="0"/>
</file>

<file path=xl/ctrlProps/ctrlProp201.xml><?xml version="1.0" encoding="utf-8"?>
<formControlPr xmlns="http://schemas.microsoft.com/office/spreadsheetml/2009/9/main" objectType="Drop" dropStyle="combo" dx="16" fmlaLink="項目一覧②!$G$276" fmlaRange="値一覧項目!$U$2:$U$12" noThreeD="1" sel="1" val="3"/>
</file>

<file path=xl/ctrlProps/ctrlProp202.xml><?xml version="1.0" encoding="utf-8"?>
<formControlPr xmlns="http://schemas.microsoft.com/office/spreadsheetml/2009/9/main" objectType="Drop" dropStyle="combo" dx="16" fmlaLink="項目一覧②!$G$277" fmlaRange="値一覧項目!$U$2:$U$12" noThreeD="1" sel="1" val="3"/>
</file>

<file path=xl/ctrlProps/ctrlProp203.xml><?xml version="1.0" encoding="utf-8"?>
<formControlPr xmlns="http://schemas.microsoft.com/office/spreadsheetml/2009/9/main" objectType="Drop" dropStyle="combo" dx="16" fmlaLink="項目一覧②!$G$278" fmlaRange="値一覧項目!$U$2:$U$12" noThreeD="1" sel="1" val="0"/>
</file>

<file path=xl/ctrlProps/ctrlProp204.xml><?xml version="1.0" encoding="utf-8"?>
<formControlPr xmlns="http://schemas.microsoft.com/office/spreadsheetml/2009/9/main" objectType="Drop" dropStyle="combo" dx="16" fmlaLink="項目一覧②!$G$279" fmlaRange="値一覧項目!$U$2:$U$12" noThreeD="1" sel="1" val="0"/>
</file>

<file path=xl/ctrlProps/ctrlProp205.xml><?xml version="1.0" encoding="utf-8"?>
<formControlPr xmlns="http://schemas.microsoft.com/office/spreadsheetml/2009/9/main" objectType="Drop" dropStyle="combo" dx="16" fmlaLink="項目一覧②!$G$280" fmlaRange="値一覧項目!$U$2:$U$12" noThreeD="1" sel="1" val="3"/>
</file>

<file path=xl/ctrlProps/ctrlProp206.xml><?xml version="1.0" encoding="utf-8"?>
<formControlPr xmlns="http://schemas.microsoft.com/office/spreadsheetml/2009/9/main" objectType="Drop" dropStyle="combo" dx="16" fmlaLink="項目一覧②!$G$320" fmlaRange="主要用途!$B$2:$B$73" noThreeD="1" sel="1" val="54"/>
</file>

<file path=xl/ctrlProps/ctrlProp207.xml><?xml version="1.0" encoding="utf-8"?>
<formControlPr xmlns="http://schemas.microsoft.com/office/spreadsheetml/2009/9/main" objectType="Drop" dropStyle="combo" dx="16" fmlaLink="項目一覧②!$G$321" fmlaRange="主要用途!$B$2:$B$73" noThreeD="1" sel="1" val="0"/>
</file>

<file path=xl/ctrlProps/ctrlProp208.xml><?xml version="1.0" encoding="utf-8"?>
<formControlPr xmlns="http://schemas.microsoft.com/office/spreadsheetml/2009/9/main" objectType="Drop" dropStyle="combo" dx="16" fmlaLink="項目一覧②!$G$322" fmlaRange="主要用途!$B$2:$B$73" noThreeD="1" sel="1" val="0"/>
</file>

<file path=xl/ctrlProps/ctrlProp209.xml><?xml version="1.0" encoding="utf-8"?>
<formControlPr xmlns="http://schemas.microsoft.com/office/spreadsheetml/2009/9/main" objectType="Drop" dropStyle="combo" dx="16" fmlaLink="項目一覧②!$G$323" fmlaRange="主要用途!$B$2:$B$73" noThreeD="1" sel="1" val="0"/>
</file>

<file path=xl/ctrlProps/ctrlProp21.xml><?xml version="1.0" encoding="utf-8"?>
<formControlPr xmlns="http://schemas.microsoft.com/office/spreadsheetml/2009/9/main" objectType="Drop" dropStyle="combo" dx="16" fmlaLink="項目一覧!$D$113" fmlaRange="主要用途!$B$2:$B$72" noThreeD="1" sel="1" val="0"/>
</file>

<file path=xl/ctrlProps/ctrlProp210.xml><?xml version="1.0" encoding="utf-8"?>
<formControlPr xmlns="http://schemas.microsoft.com/office/spreadsheetml/2009/9/main" objectType="Drop" dropStyle="combo" dx="16" fmlaLink="項目一覧②!$G$324" fmlaRange="主要用途!$B$2:$B$73" noThreeD="1" sel="1" val="0"/>
</file>

<file path=xl/ctrlProps/ctrlProp211.xml><?xml version="1.0" encoding="utf-8"?>
<formControlPr xmlns="http://schemas.microsoft.com/office/spreadsheetml/2009/9/main" objectType="Drop" dropStyle="combo" dx="16" fmlaLink="項目一覧②!$G$325" fmlaRange="主要用途!$B$2:$B$73" noThreeD="1" sel="1" val="0"/>
</file>

<file path=xl/ctrlProps/ctrlProp212.xml><?xml version="1.0" encoding="utf-8"?>
<formControlPr xmlns="http://schemas.microsoft.com/office/spreadsheetml/2009/9/main" objectType="Drop" dropStyle="combo" dx="16" fmlaLink="項目一覧②!$G$347" fmlaRange="主要用途!$B$2:$B$73" noThreeD="1" sel="1" val="0"/>
</file>

<file path=xl/ctrlProps/ctrlProp213.xml><?xml version="1.0" encoding="utf-8"?>
<formControlPr xmlns="http://schemas.microsoft.com/office/spreadsheetml/2009/9/main" objectType="Drop" dropStyle="combo" dx="16" fmlaLink="項目一覧②!$G$348" fmlaRange="主要用途!$B$2:$B$73" noThreeD="1" sel="1" val="0"/>
</file>

<file path=xl/ctrlProps/ctrlProp214.xml><?xml version="1.0" encoding="utf-8"?>
<formControlPr xmlns="http://schemas.microsoft.com/office/spreadsheetml/2009/9/main" objectType="Drop" dropStyle="combo" dx="16" fmlaLink="項目一覧②!$G$349" fmlaRange="主要用途!$B$2:$B$73" noThreeD="1" sel="1" val="0"/>
</file>

<file path=xl/ctrlProps/ctrlProp215.xml><?xml version="1.0" encoding="utf-8"?>
<formControlPr xmlns="http://schemas.microsoft.com/office/spreadsheetml/2009/9/main" objectType="Drop" dropStyle="combo" dx="16" fmlaLink="項目一覧②!$G$350" fmlaRange="主要用途!$B$2:$B$73" noThreeD="1" sel="1" val="0"/>
</file>

<file path=xl/ctrlProps/ctrlProp216.xml><?xml version="1.0" encoding="utf-8"?>
<formControlPr xmlns="http://schemas.microsoft.com/office/spreadsheetml/2009/9/main" objectType="Drop" dropStyle="combo" dx="16" fmlaLink="項目一覧②!$G$351" fmlaRange="主要用途!$B$2:$B$73" noThreeD="1" sel="1" val="0"/>
</file>

<file path=xl/ctrlProps/ctrlProp217.xml><?xml version="1.0" encoding="utf-8"?>
<formControlPr xmlns="http://schemas.microsoft.com/office/spreadsheetml/2009/9/main" objectType="Drop" dropStyle="combo" dx="16" fmlaLink="項目一覧②!$G$352" fmlaRange="主要用途!$B$2:$B$73" noThreeD="1" sel="1" val="0"/>
</file>

<file path=xl/ctrlProps/ctrlProp218.xml><?xml version="1.0" encoding="utf-8"?>
<formControlPr xmlns="http://schemas.microsoft.com/office/spreadsheetml/2009/9/main" objectType="Drop" dropStyle="combo" dx="16" fmlaLink="項目一覧②!$G$374" fmlaRange="主要用途!$B$2:$B$73" noThreeD="1" sel="1" val="0"/>
</file>

<file path=xl/ctrlProps/ctrlProp219.xml><?xml version="1.0" encoding="utf-8"?>
<formControlPr xmlns="http://schemas.microsoft.com/office/spreadsheetml/2009/9/main" objectType="Drop" dropStyle="combo" dx="16" fmlaLink="項目一覧②!$G$375" fmlaRange="主要用途!$B$2:$B$73" noThreeD="1" sel="1" val="0"/>
</file>

<file path=xl/ctrlProps/ctrlProp22.xml><?xml version="1.0" encoding="utf-8"?>
<formControlPr xmlns="http://schemas.microsoft.com/office/spreadsheetml/2009/9/main" objectType="CheckBox" fmlaLink="項目一覧!$D$116" lockText="1" noThreeD="1"/>
</file>

<file path=xl/ctrlProps/ctrlProp220.xml><?xml version="1.0" encoding="utf-8"?>
<formControlPr xmlns="http://schemas.microsoft.com/office/spreadsheetml/2009/9/main" objectType="Drop" dropStyle="combo" dx="16" fmlaLink="項目一覧②!$G$376" fmlaRange="主要用途!$B$2:$B$73" noThreeD="1" sel="1" val="0"/>
</file>

<file path=xl/ctrlProps/ctrlProp221.xml><?xml version="1.0" encoding="utf-8"?>
<formControlPr xmlns="http://schemas.microsoft.com/office/spreadsheetml/2009/9/main" objectType="Drop" dropStyle="combo" dx="16" fmlaLink="項目一覧②!$G$377" fmlaRange="主要用途!$B$2:$B$73" noThreeD="1" sel="1" val="0"/>
</file>

<file path=xl/ctrlProps/ctrlProp222.xml><?xml version="1.0" encoding="utf-8"?>
<formControlPr xmlns="http://schemas.microsoft.com/office/spreadsheetml/2009/9/main" objectType="Drop" dropStyle="combo" dx="16" fmlaLink="項目一覧②!$G$378" fmlaRange="主要用途!$B$2:$B$73" noThreeD="1" sel="1" val="0"/>
</file>

<file path=xl/ctrlProps/ctrlProp223.xml><?xml version="1.0" encoding="utf-8"?>
<formControlPr xmlns="http://schemas.microsoft.com/office/spreadsheetml/2009/9/main" objectType="Drop" dropStyle="combo" dx="16" fmlaLink="項目一覧②!$G$379" fmlaRange="主要用途!$B$2:$B$73" noThreeD="1" sel="1" val="0"/>
</file>

<file path=xl/ctrlProps/ctrlProp224.xml><?xml version="1.0" encoding="utf-8"?>
<formControlPr xmlns="http://schemas.microsoft.com/office/spreadsheetml/2009/9/main" objectType="Drop" dropStyle="combo" dx="16" fmlaLink="項目一覧②!$G$401" fmlaRange="主要用途!$B$2:$B$73" noThreeD="1" sel="1" val="0"/>
</file>

<file path=xl/ctrlProps/ctrlProp225.xml><?xml version="1.0" encoding="utf-8"?>
<formControlPr xmlns="http://schemas.microsoft.com/office/spreadsheetml/2009/9/main" objectType="Drop" dropStyle="combo" dx="16" fmlaLink="項目一覧②!$G$402" fmlaRange="主要用途!$B$2:$B$73" noThreeD="1" sel="1" val="0"/>
</file>

<file path=xl/ctrlProps/ctrlProp226.xml><?xml version="1.0" encoding="utf-8"?>
<formControlPr xmlns="http://schemas.microsoft.com/office/spreadsheetml/2009/9/main" objectType="Drop" dropStyle="combo" dx="16" fmlaLink="項目一覧②!$G$403" fmlaRange="主要用途!$B$2:$B$73" noThreeD="1" sel="1" val="0"/>
</file>

<file path=xl/ctrlProps/ctrlProp227.xml><?xml version="1.0" encoding="utf-8"?>
<formControlPr xmlns="http://schemas.microsoft.com/office/spreadsheetml/2009/9/main" objectType="Drop" dropStyle="combo" dx="16" fmlaLink="項目一覧②!$G$404" fmlaRange="主要用途!$B$2:$B$73" noThreeD="1" sel="1" val="0"/>
</file>

<file path=xl/ctrlProps/ctrlProp228.xml><?xml version="1.0" encoding="utf-8"?>
<formControlPr xmlns="http://schemas.microsoft.com/office/spreadsheetml/2009/9/main" objectType="Drop" dropStyle="combo" dx="16" fmlaLink="項目一覧②!$G$405" fmlaRange="主要用途!$B$2:$B$73" noThreeD="1" sel="1" val="0"/>
</file>

<file path=xl/ctrlProps/ctrlProp229.xml><?xml version="1.0" encoding="utf-8"?>
<formControlPr xmlns="http://schemas.microsoft.com/office/spreadsheetml/2009/9/main" objectType="Drop" dropStyle="combo" dx="16" fmlaLink="項目一覧②!$G$406" fmlaRange="主要用途!$B$2:$B$73" noThreeD="1" sel="1" val="0"/>
</file>

<file path=xl/ctrlProps/ctrlProp23.xml><?xml version="1.0" encoding="utf-8"?>
<formControlPr xmlns="http://schemas.microsoft.com/office/spreadsheetml/2009/9/main" objectType="CheckBox" fmlaLink="項目一覧!$E$116" lockText="1" noThreeD="1"/>
</file>

<file path=xl/ctrlProps/ctrlProp230.xml><?xml version="1.0" encoding="utf-8"?>
<formControlPr xmlns="http://schemas.microsoft.com/office/spreadsheetml/2009/9/main" objectType="Drop" dropStyle="combo" dx="16" fmlaLink="項目一覧②!$G$428" fmlaRange="主要用途!$B$2:$B$73" noThreeD="1" sel="1" val="0"/>
</file>

<file path=xl/ctrlProps/ctrlProp231.xml><?xml version="1.0" encoding="utf-8"?>
<formControlPr xmlns="http://schemas.microsoft.com/office/spreadsheetml/2009/9/main" objectType="Drop" dropStyle="combo" dx="16" fmlaLink="項目一覧②!$G$429" fmlaRange="主要用途!$B$2:$B$73" noThreeD="1" sel="1" val="0"/>
</file>

<file path=xl/ctrlProps/ctrlProp232.xml><?xml version="1.0" encoding="utf-8"?>
<formControlPr xmlns="http://schemas.microsoft.com/office/spreadsheetml/2009/9/main" objectType="Drop" dropStyle="combo" dx="16" fmlaLink="項目一覧②!$G$430" fmlaRange="主要用途!$B$2:$B$73" noThreeD="1" sel="1" val="0"/>
</file>

<file path=xl/ctrlProps/ctrlProp233.xml><?xml version="1.0" encoding="utf-8"?>
<formControlPr xmlns="http://schemas.microsoft.com/office/spreadsheetml/2009/9/main" objectType="Drop" dropStyle="combo" dx="16" fmlaLink="項目一覧②!$G$431" fmlaRange="主要用途!$B$2:$B$73" noThreeD="1" sel="1" val="0"/>
</file>

<file path=xl/ctrlProps/ctrlProp234.xml><?xml version="1.0" encoding="utf-8"?>
<formControlPr xmlns="http://schemas.microsoft.com/office/spreadsheetml/2009/9/main" objectType="Drop" dropStyle="combo" dx="16" fmlaLink="項目一覧②!$G$432" fmlaRange="主要用途!$B$2:$B$73" noThreeD="1" sel="1" val="0"/>
</file>

<file path=xl/ctrlProps/ctrlProp235.xml><?xml version="1.0" encoding="utf-8"?>
<formControlPr xmlns="http://schemas.microsoft.com/office/spreadsheetml/2009/9/main" objectType="Drop" dropStyle="combo" dx="16" fmlaLink="項目一覧②!$G$433" fmlaRange="主要用途!$B$2:$B$73" noThreeD="1" sel="1" val="0"/>
</file>

<file path=xl/ctrlProps/ctrlProp236.xml><?xml version="1.0" encoding="utf-8"?>
<formControlPr xmlns="http://schemas.microsoft.com/office/spreadsheetml/2009/9/main" objectType="Drop" dropStyle="combo" dx="16" fmlaLink="項目一覧②!$G$455" fmlaRange="主要用途!$B$2:$B$73" noThreeD="1" sel="1" val="0"/>
</file>

<file path=xl/ctrlProps/ctrlProp237.xml><?xml version="1.0" encoding="utf-8"?>
<formControlPr xmlns="http://schemas.microsoft.com/office/spreadsheetml/2009/9/main" objectType="Drop" dropStyle="combo" dx="16" fmlaLink="項目一覧②!$G$456" fmlaRange="主要用途!$B$2:$B$73" noThreeD="1" sel="1" val="0"/>
</file>

<file path=xl/ctrlProps/ctrlProp238.xml><?xml version="1.0" encoding="utf-8"?>
<formControlPr xmlns="http://schemas.microsoft.com/office/spreadsheetml/2009/9/main" objectType="Drop" dropStyle="combo" dx="16" fmlaLink="項目一覧②!$G$457" fmlaRange="主要用途!$B$2:$B$73" noThreeD="1" sel="1" val="0"/>
</file>

<file path=xl/ctrlProps/ctrlProp239.xml><?xml version="1.0" encoding="utf-8"?>
<formControlPr xmlns="http://schemas.microsoft.com/office/spreadsheetml/2009/9/main" objectType="Drop" dropStyle="combo" dx="16" fmlaLink="項目一覧②!$G$458" fmlaRange="主要用途!$B$2:$B$73" noThreeD="1" sel="1" val="0"/>
</file>

<file path=xl/ctrlProps/ctrlProp24.xml><?xml version="1.0" encoding="utf-8"?>
<formControlPr xmlns="http://schemas.microsoft.com/office/spreadsheetml/2009/9/main" objectType="CheckBox" fmlaLink="項目一覧!$F$116" lockText="1" noThreeD="1"/>
</file>

<file path=xl/ctrlProps/ctrlProp240.xml><?xml version="1.0" encoding="utf-8"?>
<formControlPr xmlns="http://schemas.microsoft.com/office/spreadsheetml/2009/9/main" objectType="Drop" dropStyle="combo" dx="16" fmlaLink="項目一覧②!$G$459" fmlaRange="主要用途!$B$2:$B$73" noThreeD="1" sel="1" val="0"/>
</file>

<file path=xl/ctrlProps/ctrlProp241.xml><?xml version="1.0" encoding="utf-8"?>
<formControlPr xmlns="http://schemas.microsoft.com/office/spreadsheetml/2009/9/main" objectType="Drop" dropStyle="combo" dx="16" fmlaLink="項目一覧②!$G$460" fmlaRange="主要用途!$B$2:$B$73" noThreeD="1" sel="1" val="0"/>
</file>

<file path=xl/ctrlProps/ctrlProp242.xml><?xml version="1.0" encoding="utf-8"?>
<formControlPr xmlns="http://schemas.microsoft.com/office/spreadsheetml/2009/9/main" objectType="Drop" dropStyle="combo" dx="16" fmlaLink="項目一覧②!$G$503" fmlaRange="主要用途!$B$2:$B$73" noThreeD="1" sel="1" val="54"/>
</file>

<file path=xl/ctrlProps/ctrlProp243.xml><?xml version="1.0" encoding="utf-8"?>
<formControlPr xmlns="http://schemas.microsoft.com/office/spreadsheetml/2009/9/main" objectType="Drop" dropStyle="combo" dx="16" fmlaLink="項目一覧②!$G$504" fmlaRange="主要用途!$B$2:$B$73" noThreeD="1" sel="1" val="54"/>
</file>

<file path=xl/ctrlProps/ctrlProp244.xml><?xml version="1.0" encoding="utf-8"?>
<formControlPr xmlns="http://schemas.microsoft.com/office/spreadsheetml/2009/9/main" objectType="Drop" dropStyle="combo" dx="16" fmlaLink="項目一覧②!$G$505" fmlaRange="主要用途!$B$2:$B$73" noThreeD="1" sel="1" val="0"/>
</file>

<file path=xl/ctrlProps/ctrlProp245.xml><?xml version="1.0" encoding="utf-8"?>
<formControlPr xmlns="http://schemas.microsoft.com/office/spreadsheetml/2009/9/main" objectType="CheckBox" fmlaLink="項目一覧②!$G$509" lockText="1" noThreeD="1"/>
</file>

<file path=xl/ctrlProps/ctrlProp246.xml><?xml version="1.0" encoding="utf-8"?>
<formControlPr xmlns="http://schemas.microsoft.com/office/spreadsheetml/2009/9/main" objectType="CheckBox" fmlaLink="項目一覧②!$H$509" lockText="1" noThreeD="1"/>
</file>

<file path=xl/ctrlProps/ctrlProp247.xml><?xml version="1.0" encoding="utf-8"?>
<formControlPr xmlns="http://schemas.microsoft.com/office/spreadsheetml/2009/9/main" objectType="CheckBox" fmlaLink="項目一覧②!$I$509" lockText="1" noThreeD="1"/>
</file>

<file path=xl/ctrlProps/ctrlProp248.xml><?xml version="1.0" encoding="utf-8"?>
<formControlPr xmlns="http://schemas.microsoft.com/office/spreadsheetml/2009/9/main" objectType="CheckBox" fmlaLink="項目一覧②!$J$509" lockText="1" noThreeD="1"/>
</file>

<file path=xl/ctrlProps/ctrlProp249.xml><?xml version="1.0" encoding="utf-8"?>
<formControlPr xmlns="http://schemas.microsoft.com/office/spreadsheetml/2009/9/main" objectType="CheckBox" fmlaLink="項目一覧②!$K$509" lockText="1" noThreeD="1"/>
</file>

<file path=xl/ctrlProps/ctrlProp25.xml><?xml version="1.0" encoding="utf-8"?>
<formControlPr xmlns="http://schemas.microsoft.com/office/spreadsheetml/2009/9/main" objectType="CheckBox" fmlaLink="項目一覧!$G$116" lockText="1" noThreeD="1"/>
</file>

<file path=xl/ctrlProps/ctrlProp250.xml><?xml version="1.0" encoding="utf-8"?>
<formControlPr xmlns="http://schemas.microsoft.com/office/spreadsheetml/2009/9/main" objectType="CheckBox" fmlaLink="項目一覧②!$L$509" lockText="1" noThreeD="1"/>
</file>

<file path=xl/ctrlProps/ctrlProp251.xml><?xml version="1.0" encoding="utf-8"?>
<formControlPr xmlns="http://schemas.microsoft.com/office/spreadsheetml/2009/9/main" objectType="CheckBox" fmlaLink="項目一覧②!$M$509" lockText="1" noThreeD="1"/>
</file>

<file path=xl/ctrlProps/ctrlProp252.xml><?xml version="1.0" encoding="utf-8"?>
<formControlPr xmlns="http://schemas.microsoft.com/office/spreadsheetml/2009/9/main" objectType="Drop" dropStyle="combo" dx="16" fmlaLink="項目一覧②!$G$510" fmlaRange="値一覧項目!$I$2:$I$12" noThreeD="1" sel="1" val="0"/>
</file>

<file path=xl/ctrlProps/ctrlProp253.xml><?xml version="1.0" encoding="utf-8"?>
<formControlPr xmlns="http://schemas.microsoft.com/office/spreadsheetml/2009/9/main" objectType="Drop" dropStyle="combo" dx="16" fmlaLink="項目一覧②!$G$877" fmlaRange="値一覧項目!$I$2:$I$12" noThreeD="1" sel="1" val="0"/>
</file>

<file path=xl/ctrlProps/ctrlProp254.xml><?xml version="1.0" encoding="utf-8"?>
<formControlPr xmlns="http://schemas.microsoft.com/office/spreadsheetml/2009/9/main" objectType="Drop" dropStyle="combo" dx="16" fmlaLink="項目一覧②!$G$513" fmlaRange="値一覧項目!$P$2:$P$11" noThreeD="1" sel="1" val="0"/>
</file>

<file path=xl/ctrlProps/ctrlProp255.xml><?xml version="1.0" encoding="utf-8"?>
<formControlPr xmlns="http://schemas.microsoft.com/office/spreadsheetml/2009/9/main" objectType="Drop" dropStyle="combo" dx="16" fmlaLink="項目一覧②!$G$514" fmlaRange="値一覧項目!$Q$2:$Q$11" noThreeD="1" sel="1" val="0"/>
</file>

<file path=xl/ctrlProps/ctrlProp256.xml><?xml version="1.0" encoding="utf-8"?>
<formControlPr xmlns="http://schemas.microsoft.com/office/spreadsheetml/2009/9/main" objectType="Drop" dropStyle="combo" dx="16" fmlaLink="項目一覧②!$G$515" fmlaRange="値一覧項目!$P$2:$P$11" noThreeD="1" sel="1" val="0"/>
</file>

<file path=xl/ctrlProps/ctrlProp257.xml><?xml version="1.0" encoding="utf-8"?>
<formControlPr xmlns="http://schemas.microsoft.com/office/spreadsheetml/2009/9/main" objectType="Drop" dropStyle="combo" dx="16" fmlaLink="項目一覧②!$G$516" fmlaRange="値一覧項目!$Q$2:$Q$11" noThreeD="1" sel="1" val="0"/>
</file>

<file path=xl/ctrlProps/ctrlProp258.xml><?xml version="1.0" encoding="utf-8"?>
<formControlPr xmlns="http://schemas.microsoft.com/office/spreadsheetml/2009/9/main" objectType="CheckBox" fmlaLink="項目一覧②!$G$520" lockText="1" noThreeD="1"/>
</file>

<file path=xl/ctrlProps/ctrlProp259.xml><?xml version="1.0" encoding="utf-8"?>
<formControlPr xmlns="http://schemas.microsoft.com/office/spreadsheetml/2009/9/main" objectType="CheckBox" fmlaLink="項目一覧②!$H$520" lockText="1" noThreeD="1"/>
</file>

<file path=xl/ctrlProps/ctrlProp26.xml><?xml version="1.0" encoding="utf-8"?>
<formControlPr xmlns="http://schemas.microsoft.com/office/spreadsheetml/2009/9/main" objectType="CheckBox" fmlaLink="項目一覧!$H$116" lockText="1" noThreeD="1"/>
</file>

<file path=xl/ctrlProps/ctrlProp260.xml><?xml version="1.0" encoding="utf-8"?>
<formControlPr xmlns="http://schemas.microsoft.com/office/spreadsheetml/2009/9/main" objectType="Drop" dropStyle="combo" dx="16" fmlaLink="項目一覧②!$G$525" fmlaRange="値一覧項目!$U$2:$U$12" noThreeD="1" sel="1" val="3"/>
</file>

<file path=xl/ctrlProps/ctrlProp261.xml><?xml version="1.0" encoding="utf-8"?>
<formControlPr xmlns="http://schemas.microsoft.com/office/spreadsheetml/2009/9/main" objectType="Drop" dropStyle="combo" dx="16" fmlaLink="項目一覧②!$G$526" fmlaRange="値一覧項目!$U$2:$U$12" noThreeD="1" sel="1" val="0"/>
</file>

<file path=xl/ctrlProps/ctrlProp262.xml><?xml version="1.0" encoding="utf-8"?>
<formControlPr xmlns="http://schemas.microsoft.com/office/spreadsheetml/2009/9/main" objectType="Drop" dropStyle="combo" dx="16" fmlaLink="項目一覧②!$G$527" fmlaRange="値一覧項目!$U$2:$U$12" noThreeD="1" sel="1" val="0"/>
</file>

<file path=xl/ctrlProps/ctrlProp263.xml><?xml version="1.0" encoding="utf-8"?>
<formControlPr xmlns="http://schemas.microsoft.com/office/spreadsheetml/2009/9/main" objectType="Drop" dropStyle="combo" dx="16" fmlaLink="項目一覧②!$G$528" fmlaRange="値一覧項目!$U$2:$U$12" noThreeD="1" sel="1" val="3"/>
</file>

<file path=xl/ctrlProps/ctrlProp264.xml><?xml version="1.0" encoding="utf-8"?>
<formControlPr xmlns="http://schemas.microsoft.com/office/spreadsheetml/2009/9/main" objectType="Drop" dropStyle="combo" dx="16" fmlaLink="項目一覧②!$G$560" fmlaRange="値一覧項目!$L$2:$L$6" noThreeD="1" sel="1" val="0"/>
</file>

<file path=xl/ctrlProps/ctrlProp265.xml><?xml version="1.0" encoding="utf-8"?>
<formControlPr xmlns="http://schemas.microsoft.com/office/spreadsheetml/2009/9/main" objectType="Drop" dropStyle="combo" dx="16" fmlaLink="項目一覧②!$G$529" fmlaRange="値一覧項目!$U$2:$U$12" noThreeD="1" sel="1" val="0"/>
</file>

<file path=xl/ctrlProps/ctrlProp266.xml><?xml version="1.0" encoding="utf-8"?>
<formControlPr xmlns="http://schemas.microsoft.com/office/spreadsheetml/2009/9/main" objectType="Drop" dropStyle="combo" dx="16" fmlaLink="項目一覧②!$G$530" fmlaRange="値一覧項目!$U$2:$U$12" noThreeD="1" sel="1" val="0"/>
</file>

<file path=xl/ctrlProps/ctrlProp267.xml><?xml version="1.0" encoding="utf-8"?>
<formControlPr xmlns="http://schemas.microsoft.com/office/spreadsheetml/2009/9/main" objectType="Drop" dropStyle="combo" dx="16" fmlaLink="項目一覧②!$G$570" fmlaRange="主要用途!$B$2:$B$73" noThreeD="1" sel="1" val="60"/>
</file>

<file path=xl/ctrlProps/ctrlProp268.xml><?xml version="1.0" encoding="utf-8"?>
<formControlPr xmlns="http://schemas.microsoft.com/office/spreadsheetml/2009/9/main" objectType="Drop" dropStyle="combo" dx="16" fmlaLink="項目一覧②!$G$571" fmlaRange="主要用途!$B$2:$B$73" noThreeD="1" sel="1" val="0"/>
</file>

<file path=xl/ctrlProps/ctrlProp269.xml><?xml version="1.0" encoding="utf-8"?>
<formControlPr xmlns="http://schemas.microsoft.com/office/spreadsheetml/2009/9/main" objectType="Drop" dropStyle="combo" dx="16" fmlaLink="項目一覧②!$G$572" fmlaRange="主要用途!$B$2:$B$73" noThreeD="1" sel="1" val="0"/>
</file>

<file path=xl/ctrlProps/ctrlProp27.xml><?xml version="1.0" encoding="utf-8"?>
<formControlPr xmlns="http://schemas.microsoft.com/office/spreadsheetml/2009/9/main" objectType="CheckBox" fmlaLink="項目一覧!$I$116" lockText="1" noThreeD="1"/>
</file>

<file path=xl/ctrlProps/ctrlProp270.xml><?xml version="1.0" encoding="utf-8"?>
<formControlPr xmlns="http://schemas.microsoft.com/office/spreadsheetml/2009/9/main" objectType="Drop" dropStyle="combo" dx="16" fmlaLink="項目一覧②!$G$573" fmlaRange="主要用途!$B$2:$B$73" noThreeD="1" sel="1" val="0"/>
</file>

<file path=xl/ctrlProps/ctrlProp271.xml><?xml version="1.0" encoding="utf-8"?>
<formControlPr xmlns="http://schemas.microsoft.com/office/spreadsheetml/2009/9/main" objectType="Drop" dropStyle="combo" dx="16" fmlaLink="項目一覧②!$G$574" fmlaRange="主要用途!$B$2:$B$73" noThreeD="1" sel="1" val="0"/>
</file>

<file path=xl/ctrlProps/ctrlProp272.xml><?xml version="1.0" encoding="utf-8"?>
<formControlPr xmlns="http://schemas.microsoft.com/office/spreadsheetml/2009/9/main" objectType="Drop" dropStyle="combo" dx="16" fmlaLink="項目一覧②!$G$575" fmlaRange="主要用途!$B$2:$B$73" noThreeD="1" sel="1" val="0"/>
</file>

<file path=xl/ctrlProps/ctrlProp273.xml><?xml version="1.0" encoding="utf-8"?>
<formControlPr xmlns="http://schemas.microsoft.com/office/spreadsheetml/2009/9/main" objectType="Drop" dropStyle="combo" dx="16" fmlaLink="項目一覧②!$G$597" fmlaRange="主要用途!$B$2:$B$73" noThreeD="1" sel="1" val="0"/>
</file>

<file path=xl/ctrlProps/ctrlProp274.xml><?xml version="1.0" encoding="utf-8"?>
<formControlPr xmlns="http://schemas.microsoft.com/office/spreadsheetml/2009/9/main" objectType="Drop" dropStyle="combo" dx="16" fmlaLink="項目一覧②!$G$598" fmlaRange="主要用途!$B$2:$B$73" noThreeD="1" sel="1" val="0"/>
</file>

<file path=xl/ctrlProps/ctrlProp275.xml><?xml version="1.0" encoding="utf-8"?>
<formControlPr xmlns="http://schemas.microsoft.com/office/spreadsheetml/2009/9/main" objectType="Drop" dropStyle="combo" dx="16" fmlaLink="項目一覧②!$G$599" fmlaRange="主要用途!$B$2:$B$73" noThreeD="1" sel="1" val="0"/>
</file>

<file path=xl/ctrlProps/ctrlProp276.xml><?xml version="1.0" encoding="utf-8"?>
<formControlPr xmlns="http://schemas.microsoft.com/office/spreadsheetml/2009/9/main" objectType="Drop" dropStyle="combo" dx="16" fmlaLink="項目一覧②!$G$600" fmlaRange="主要用途!$B$2:$B$73" noThreeD="1" sel="1" val="0"/>
</file>

<file path=xl/ctrlProps/ctrlProp277.xml><?xml version="1.0" encoding="utf-8"?>
<formControlPr xmlns="http://schemas.microsoft.com/office/spreadsheetml/2009/9/main" objectType="Drop" dropStyle="combo" dx="16" fmlaLink="項目一覧②!$G$601" fmlaRange="主要用途!$B$2:$B$73" noThreeD="1" sel="1" val="0"/>
</file>

<file path=xl/ctrlProps/ctrlProp278.xml><?xml version="1.0" encoding="utf-8"?>
<formControlPr xmlns="http://schemas.microsoft.com/office/spreadsheetml/2009/9/main" objectType="Drop" dropStyle="combo" dx="16" fmlaLink="項目一覧②!$G$602" fmlaRange="主要用途!$B$2:$B$73" noThreeD="1" sel="1" val="0"/>
</file>

<file path=xl/ctrlProps/ctrlProp279.xml><?xml version="1.0" encoding="utf-8"?>
<formControlPr xmlns="http://schemas.microsoft.com/office/spreadsheetml/2009/9/main" objectType="Drop" dropStyle="combo" dx="16" fmlaLink="項目一覧②!$G$624" fmlaRange="主要用途!$B$2:$B$73" noThreeD="1" sel="1" val="0"/>
</file>

<file path=xl/ctrlProps/ctrlProp28.xml><?xml version="1.0" encoding="utf-8"?>
<formControlPr xmlns="http://schemas.microsoft.com/office/spreadsheetml/2009/9/main" objectType="CheckBox" fmlaLink="項目一覧!$J$116" lockText="1" noThreeD="1"/>
</file>

<file path=xl/ctrlProps/ctrlProp280.xml><?xml version="1.0" encoding="utf-8"?>
<formControlPr xmlns="http://schemas.microsoft.com/office/spreadsheetml/2009/9/main" objectType="Drop" dropStyle="combo" dx="16" fmlaLink="項目一覧②!$G$625" fmlaRange="主要用途!$B$2:$B$73" noThreeD="1" sel="1" val="0"/>
</file>

<file path=xl/ctrlProps/ctrlProp281.xml><?xml version="1.0" encoding="utf-8"?>
<formControlPr xmlns="http://schemas.microsoft.com/office/spreadsheetml/2009/9/main" objectType="Drop" dropStyle="combo" dx="16" fmlaLink="項目一覧②!$G$626" fmlaRange="主要用途!$B$2:$B$73" noThreeD="1" sel="1" val="0"/>
</file>

<file path=xl/ctrlProps/ctrlProp282.xml><?xml version="1.0" encoding="utf-8"?>
<formControlPr xmlns="http://schemas.microsoft.com/office/spreadsheetml/2009/9/main" objectType="Drop" dropStyle="combo" dx="16" fmlaLink="項目一覧②!$G$627" fmlaRange="主要用途!$B$2:$B$73" noThreeD="1" sel="1" val="0"/>
</file>

<file path=xl/ctrlProps/ctrlProp283.xml><?xml version="1.0" encoding="utf-8"?>
<formControlPr xmlns="http://schemas.microsoft.com/office/spreadsheetml/2009/9/main" objectType="Drop" dropStyle="combo" dx="16" fmlaLink="項目一覧②!$G$628" fmlaRange="主要用途!$B$2:$B$73" noThreeD="1" sel="1" val="0"/>
</file>

<file path=xl/ctrlProps/ctrlProp284.xml><?xml version="1.0" encoding="utf-8"?>
<formControlPr xmlns="http://schemas.microsoft.com/office/spreadsheetml/2009/9/main" objectType="Drop" dropStyle="combo" dx="16" fmlaLink="項目一覧②!$G$629" fmlaRange="主要用途!$B$2:$B$73" noThreeD="1" sel="1" val="0"/>
</file>

<file path=xl/ctrlProps/ctrlProp285.xml><?xml version="1.0" encoding="utf-8"?>
<formControlPr xmlns="http://schemas.microsoft.com/office/spreadsheetml/2009/9/main" objectType="Drop" dropStyle="combo" dx="16" fmlaLink="項目一覧②!$G$651" fmlaRange="主要用途!$B$2:$B$73" noThreeD="1" sel="1" val="0"/>
</file>

<file path=xl/ctrlProps/ctrlProp286.xml><?xml version="1.0" encoding="utf-8"?>
<formControlPr xmlns="http://schemas.microsoft.com/office/spreadsheetml/2009/9/main" objectType="Drop" dropStyle="combo" dx="16" fmlaLink="項目一覧②!$G$652" fmlaRange="主要用途!$B$2:$B$73" noThreeD="1" sel="1" val="0"/>
</file>

<file path=xl/ctrlProps/ctrlProp287.xml><?xml version="1.0" encoding="utf-8"?>
<formControlPr xmlns="http://schemas.microsoft.com/office/spreadsheetml/2009/9/main" objectType="Drop" dropStyle="combo" dx="16" fmlaLink="項目一覧②!$G$653" fmlaRange="主要用途!$B$2:$B$73" noThreeD="1" sel="1" val="0"/>
</file>

<file path=xl/ctrlProps/ctrlProp288.xml><?xml version="1.0" encoding="utf-8"?>
<formControlPr xmlns="http://schemas.microsoft.com/office/spreadsheetml/2009/9/main" objectType="Drop" dropStyle="combo" dx="16" fmlaLink="項目一覧②!$G$654" fmlaRange="主要用途!$B$2:$B$73" noThreeD="1" sel="1" val="0"/>
</file>

<file path=xl/ctrlProps/ctrlProp289.xml><?xml version="1.0" encoding="utf-8"?>
<formControlPr xmlns="http://schemas.microsoft.com/office/spreadsheetml/2009/9/main" objectType="Drop" dropStyle="combo" dx="16" fmlaLink="項目一覧②!$G$655" fmlaRange="主要用途!$B$2:$B$73" noThreeD="1" sel="1" val="0"/>
</file>

<file path=xl/ctrlProps/ctrlProp29.xml><?xml version="1.0" encoding="utf-8"?>
<formControlPr xmlns="http://schemas.microsoft.com/office/spreadsheetml/2009/9/main" objectType="Drop" dropStyle="combo" dx="16" fmlaLink="項目一覧!$D$146" fmlaRange="値一覧項目!$I$2:$I$15" noThreeD="1" sel="1" val="0"/>
</file>

<file path=xl/ctrlProps/ctrlProp290.xml><?xml version="1.0" encoding="utf-8"?>
<formControlPr xmlns="http://schemas.microsoft.com/office/spreadsheetml/2009/9/main" objectType="Drop" dropStyle="combo" dx="16" fmlaLink="項目一覧②!$G$656" fmlaRange="主要用途!$B$2:$B$73" noThreeD="1" sel="1" val="0"/>
</file>

<file path=xl/ctrlProps/ctrlProp291.xml><?xml version="1.0" encoding="utf-8"?>
<formControlPr xmlns="http://schemas.microsoft.com/office/spreadsheetml/2009/9/main" objectType="Drop" dropStyle="combo" dx="16" fmlaLink="項目一覧②!$G$678" fmlaRange="主要用途!$B$2:$B$73" noThreeD="1" sel="1" val="0"/>
</file>

<file path=xl/ctrlProps/ctrlProp292.xml><?xml version="1.0" encoding="utf-8"?>
<formControlPr xmlns="http://schemas.microsoft.com/office/spreadsheetml/2009/9/main" objectType="Drop" dropStyle="combo" dx="16" fmlaLink="項目一覧②!$G$679" fmlaRange="主要用途!$B$2:$B$73" noThreeD="1" sel="1" val="0"/>
</file>

<file path=xl/ctrlProps/ctrlProp293.xml><?xml version="1.0" encoding="utf-8"?>
<formControlPr xmlns="http://schemas.microsoft.com/office/spreadsheetml/2009/9/main" objectType="Drop" dropStyle="combo" dx="16" fmlaLink="項目一覧②!$G$680" fmlaRange="主要用途!$B$2:$B$73" noThreeD="1" sel="1" val="0"/>
</file>

<file path=xl/ctrlProps/ctrlProp294.xml><?xml version="1.0" encoding="utf-8"?>
<formControlPr xmlns="http://schemas.microsoft.com/office/spreadsheetml/2009/9/main" objectType="Drop" dropStyle="combo" dx="16" fmlaLink="項目一覧②!$G$681" fmlaRange="主要用途!$B$2:$B$73" noThreeD="1" sel="1" val="0"/>
</file>

<file path=xl/ctrlProps/ctrlProp295.xml><?xml version="1.0" encoding="utf-8"?>
<formControlPr xmlns="http://schemas.microsoft.com/office/spreadsheetml/2009/9/main" objectType="Drop" dropStyle="combo" dx="16" fmlaLink="項目一覧②!$G$682" fmlaRange="主要用途!$B$2:$B$73" noThreeD="1" sel="1" val="0"/>
</file>

<file path=xl/ctrlProps/ctrlProp296.xml><?xml version="1.0" encoding="utf-8"?>
<formControlPr xmlns="http://schemas.microsoft.com/office/spreadsheetml/2009/9/main" objectType="Drop" dropStyle="combo" dx="16" fmlaLink="項目一覧②!$G$683" fmlaRange="主要用途!$B$2:$B$73" noThreeD="1" sel="1" val="0"/>
</file>

<file path=xl/ctrlProps/ctrlProp297.xml><?xml version="1.0" encoding="utf-8"?>
<formControlPr xmlns="http://schemas.microsoft.com/office/spreadsheetml/2009/9/main" objectType="Drop" dropStyle="combo" dx="16" fmlaLink="項目一覧②!$G$705" fmlaRange="主要用途!$B$2:$B$73" noThreeD="1" sel="1" val="0"/>
</file>

<file path=xl/ctrlProps/ctrlProp298.xml><?xml version="1.0" encoding="utf-8"?>
<formControlPr xmlns="http://schemas.microsoft.com/office/spreadsheetml/2009/9/main" objectType="Drop" dropStyle="combo" dx="16" fmlaLink="項目一覧②!$G$706" fmlaRange="主要用途!$B$2:$B$73" noThreeD="1" sel="1" val="0"/>
</file>

<file path=xl/ctrlProps/ctrlProp299.xml><?xml version="1.0" encoding="utf-8"?>
<formControlPr xmlns="http://schemas.microsoft.com/office/spreadsheetml/2009/9/main" objectType="Drop" dropStyle="combo" dx="16" fmlaLink="項目一覧②!$G$707" fmlaRange="主要用途!$B$2:$B$73" noThreeD="1" sel="1" val="0"/>
</file>

<file path=xl/ctrlProps/ctrlProp3.xml><?xml version="1.0" encoding="utf-8"?>
<formControlPr xmlns="http://schemas.microsoft.com/office/spreadsheetml/2009/9/main" objectType="CheckBox" fmlaLink="項目一覧!#REF!" lockText="1" noThreeD="1"/>
</file>

<file path=xl/ctrlProps/ctrlProp30.xml><?xml version="1.0" encoding="utf-8"?>
<formControlPr xmlns="http://schemas.microsoft.com/office/spreadsheetml/2009/9/main" objectType="Drop" dropStyle="combo" dx="16" fmlaLink="項目一覧!$D$149" fmlaRange="値一覧項目!$I$2:$I$15" noThreeD="1" sel="1" val="0"/>
</file>

<file path=xl/ctrlProps/ctrlProp300.xml><?xml version="1.0" encoding="utf-8"?>
<formControlPr xmlns="http://schemas.microsoft.com/office/spreadsheetml/2009/9/main" objectType="Drop" dropStyle="combo" dx="16" fmlaLink="項目一覧②!$G$708" fmlaRange="主要用途!$B$2:$B$73" noThreeD="1" sel="1" val="0"/>
</file>

<file path=xl/ctrlProps/ctrlProp301.xml><?xml version="1.0" encoding="utf-8"?>
<formControlPr xmlns="http://schemas.microsoft.com/office/spreadsheetml/2009/9/main" objectType="Drop" dropStyle="combo" dx="16" fmlaLink="項目一覧②!$G$709" fmlaRange="主要用途!$B$2:$B$73" noThreeD="1" sel="1" val="0"/>
</file>

<file path=xl/ctrlProps/ctrlProp302.xml><?xml version="1.0" encoding="utf-8"?>
<formControlPr xmlns="http://schemas.microsoft.com/office/spreadsheetml/2009/9/main" objectType="Drop" dropStyle="combo" dx="16" fmlaLink="項目一覧②!$G$710" fmlaRange="主要用途!$B$2:$B$73" noThreeD="1" sel="1" val="0"/>
</file>

<file path=xl/ctrlProps/ctrlProp303.xml><?xml version="1.0" encoding="utf-8"?>
<formControlPr xmlns="http://schemas.microsoft.com/office/spreadsheetml/2009/9/main" objectType="CheckBox" fmlaLink="項目一覧②!$G$319" lockText="1" noThreeD="1"/>
</file>

<file path=xl/ctrlProps/ctrlProp304.xml><?xml version="1.0" encoding="utf-8"?>
<formControlPr xmlns="http://schemas.microsoft.com/office/spreadsheetml/2009/9/main" objectType="CheckBox" fmlaLink="項目一覧②!$H$319" lockText="1" noThreeD="1"/>
</file>

<file path=xl/ctrlProps/ctrlProp305.xml><?xml version="1.0" encoding="utf-8"?>
<formControlPr xmlns="http://schemas.microsoft.com/office/spreadsheetml/2009/9/main" objectType="CheckBox" fmlaLink="項目一覧②!$G$346" lockText="1" noThreeD="1"/>
</file>

<file path=xl/ctrlProps/ctrlProp306.xml><?xml version="1.0" encoding="utf-8"?>
<formControlPr xmlns="http://schemas.microsoft.com/office/spreadsheetml/2009/9/main" objectType="CheckBox" fmlaLink="項目一覧②!$H$346" lockText="1" noThreeD="1"/>
</file>

<file path=xl/ctrlProps/ctrlProp307.xml><?xml version="1.0" encoding="utf-8"?>
<formControlPr xmlns="http://schemas.microsoft.com/office/spreadsheetml/2009/9/main" objectType="CheckBox" fmlaLink="項目一覧②!$G$373" lockText="1" noThreeD="1"/>
</file>

<file path=xl/ctrlProps/ctrlProp308.xml><?xml version="1.0" encoding="utf-8"?>
<formControlPr xmlns="http://schemas.microsoft.com/office/spreadsheetml/2009/9/main" objectType="CheckBox" fmlaLink="項目一覧②!$H$373" lockText="1" noThreeD="1"/>
</file>

<file path=xl/ctrlProps/ctrlProp309.xml><?xml version="1.0" encoding="utf-8"?>
<formControlPr xmlns="http://schemas.microsoft.com/office/spreadsheetml/2009/9/main" objectType="CheckBox" fmlaLink="項目一覧②!$G$400" lockText="1" noThreeD="1"/>
</file>

<file path=xl/ctrlProps/ctrlProp31.xml><?xml version="1.0" encoding="utf-8"?>
<formControlPr xmlns="http://schemas.microsoft.com/office/spreadsheetml/2009/9/main" objectType="CheckBox" fmlaLink="項目一覧!$D$152" lockText="1" noThreeD="1"/>
</file>

<file path=xl/ctrlProps/ctrlProp310.xml><?xml version="1.0" encoding="utf-8"?>
<formControlPr xmlns="http://schemas.microsoft.com/office/spreadsheetml/2009/9/main" objectType="CheckBox" fmlaLink="項目一覧②!$H$400" lockText="1" noThreeD="1"/>
</file>

<file path=xl/ctrlProps/ctrlProp311.xml><?xml version="1.0" encoding="utf-8"?>
<formControlPr xmlns="http://schemas.microsoft.com/office/spreadsheetml/2009/9/main" objectType="CheckBox" fmlaLink="項目一覧②!$G$427" lockText="1" noThreeD="1"/>
</file>

<file path=xl/ctrlProps/ctrlProp312.xml><?xml version="1.0" encoding="utf-8"?>
<formControlPr xmlns="http://schemas.microsoft.com/office/spreadsheetml/2009/9/main" objectType="CheckBox" fmlaLink="項目一覧②!$H$427" lockText="1" noThreeD="1"/>
</file>

<file path=xl/ctrlProps/ctrlProp313.xml><?xml version="1.0" encoding="utf-8"?>
<formControlPr xmlns="http://schemas.microsoft.com/office/spreadsheetml/2009/9/main" objectType="CheckBox" fmlaLink="項目一覧②!$G$454" lockText="1" noThreeD="1"/>
</file>

<file path=xl/ctrlProps/ctrlProp314.xml><?xml version="1.0" encoding="utf-8"?>
<formControlPr xmlns="http://schemas.microsoft.com/office/spreadsheetml/2009/9/main" objectType="CheckBox" fmlaLink="項目一覧②!$H$454" lockText="1" noThreeD="1"/>
</file>

<file path=xl/ctrlProps/ctrlProp315.xml><?xml version="1.0" encoding="utf-8"?>
<formControlPr xmlns="http://schemas.microsoft.com/office/spreadsheetml/2009/9/main" objectType="CheckBox" fmlaLink="項目一覧②!$G$569" lockText="1" noThreeD="1"/>
</file>

<file path=xl/ctrlProps/ctrlProp316.xml><?xml version="1.0" encoding="utf-8"?>
<formControlPr xmlns="http://schemas.microsoft.com/office/spreadsheetml/2009/9/main" objectType="CheckBox" fmlaLink="項目一覧②!$H$569" lockText="1" noThreeD="1"/>
</file>

<file path=xl/ctrlProps/ctrlProp317.xml><?xml version="1.0" encoding="utf-8"?>
<formControlPr xmlns="http://schemas.microsoft.com/office/spreadsheetml/2009/9/main" objectType="CheckBox" fmlaLink="項目一覧②!$G$596" lockText="1" noThreeD="1"/>
</file>

<file path=xl/ctrlProps/ctrlProp318.xml><?xml version="1.0" encoding="utf-8"?>
<formControlPr xmlns="http://schemas.microsoft.com/office/spreadsheetml/2009/9/main" objectType="CheckBox" fmlaLink="項目一覧②!$H$596" lockText="1" noThreeD="1"/>
</file>

<file path=xl/ctrlProps/ctrlProp319.xml><?xml version="1.0" encoding="utf-8"?>
<formControlPr xmlns="http://schemas.microsoft.com/office/spreadsheetml/2009/9/main" objectType="CheckBox" fmlaLink="項目一覧②!$G$623" lockText="1" noThreeD="1"/>
</file>

<file path=xl/ctrlProps/ctrlProp32.xml><?xml version="1.0" encoding="utf-8"?>
<formControlPr xmlns="http://schemas.microsoft.com/office/spreadsheetml/2009/9/main" objectType="CheckBox" fmlaLink="項目一覧!$E$152" lockText="1" noThreeD="1"/>
</file>

<file path=xl/ctrlProps/ctrlProp320.xml><?xml version="1.0" encoding="utf-8"?>
<formControlPr xmlns="http://schemas.microsoft.com/office/spreadsheetml/2009/9/main" objectType="CheckBox" fmlaLink="項目一覧②!$H$623" lockText="1" noThreeD="1"/>
</file>

<file path=xl/ctrlProps/ctrlProp321.xml><?xml version="1.0" encoding="utf-8"?>
<formControlPr xmlns="http://schemas.microsoft.com/office/spreadsheetml/2009/9/main" objectType="CheckBox" fmlaLink="項目一覧②!$G$650" lockText="1" noThreeD="1"/>
</file>

<file path=xl/ctrlProps/ctrlProp322.xml><?xml version="1.0" encoding="utf-8"?>
<formControlPr xmlns="http://schemas.microsoft.com/office/spreadsheetml/2009/9/main" objectType="CheckBox" fmlaLink="項目一覧②!$H$650" lockText="1" noThreeD="1"/>
</file>

<file path=xl/ctrlProps/ctrlProp323.xml><?xml version="1.0" encoding="utf-8"?>
<formControlPr xmlns="http://schemas.microsoft.com/office/spreadsheetml/2009/9/main" objectType="CheckBox" fmlaLink="項目一覧②!$G$677" lockText="1" noThreeD="1"/>
</file>

<file path=xl/ctrlProps/ctrlProp324.xml><?xml version="1.0" encoding="utf-8"?>
<formControlPr xmlns="http://schemas.microsoft.com/office/spreadsheetml/2009/9/main" objectType="CheckBox" fmlaLink="項目一覧②!$H$677" lockText="1" noThreeD="1"/>
</file>

<file path=xl/ctrlProps/ctrlProp325.xml><?xml version="1.0" encoding="utf-8"?>
<formControlPr xmlns="http://schemas.microsoft.com/office/spreadsheetml/2009/9/main" objectType="CheckBox" fmlaLink="項目一覧②!$G$704" lockText="1" noThreeD="1"/>
</file>

<file path=xl/ctrlProps/ctrlProp326.xml><?xml version="1.0" encoding="utf-8"?>
<formControlPr xmlns="http://schemas.microsoft.com/office/spreadsheetml/2009/9/main" objectType="CheckBox" fmlaLink="項目一覧②!$H$704" lockText="1" noThreeD="1"/>
</file>

<file path=xl/ctrlProps/ctrlProp327.xml><?xml version="1.0" encoding="utf-8"?>
<formControlPr xmlns="http://schemas.microsoft.com/office/spreadsheetml/2009/9/main" objectType="Drop" dropStyle="combo" dx="16" fmlaLink="項目一覧②!$G$281" fmlaRange="値一覧項目!$U$2:$U$12" noThreeD="1" sel="1" val="0"/>
</file>

<file path=xl/ctrlProps/ctrlProp328.xml><?xml version="1.0" encoding="utf-8"?>
<formControlPr xmlns="http://schemas.microsoft.com/office/spreadsheetml/2009/9/main" objectType="Drop" dropStyle="combo" dx="16" fmlaLink="項目一覧②!$G$482" fmlaRange="主要用途!$B$2:$B$73" noThreeD="1" sel="1" val="0"/>
</file>

<file path=xl/ctrlProps/ctrlProp329.xml><?xml version="1.0" encoding="utf-8"?>
<formControlPr xmlns="http://schemas.microsoft.com/office/spreadsheetml/2009/9/main" objectType="Drop" dropStyle="combo" dx="16" fmlaLink="項目一覧②!$G$483" fmlaRange="主要用途!$B$2:$B$73" noThreeD="1" sel="1" val="0"/>
</file>

<file path=xl/ctrlProps/ctrlProp33.xml><?xml version="1.0" encoding="utf-8"?>
<formControlPr xmlns="http://schemas.microsoft.com/office/spreadsheetml/2009/9/main" objectType="CheckBox" fmlaLink="項目一覧!$D$153" lockText="1" noThreeD="1"/>
</file>

<file path=xl/ctrlProps/ctrlProp330.xml><?xml version="1.0" encoding="utf-8"?>
<formControlPr xmlns="http://schemas.microsoft.com/office/spreadsheetml/2009/9/main" objectType="Drop" dropStyle="combo" dx="16" fmlaLink="項目一覧②!$G$484" fmlaRange="主要用途!$B$2:$B$73" noThreeD="1" sel="1" val="0"/>
</file>

<file path=xl/ctrlProps/ctrlProp331.xml><?xml version="1.0" encoding="utf-8"?>
<formControlPr xmlns="http://schemas.microsoft.com/office/spreadsheetml/2009/9/main" objectType="Drop" dropStyle="combo" dx="16" fmlaLink="項目一覧②!$G$485" fmlaRange="主要用途!$B$2:$B$73" noThreeD="1" sel="1" val="0"/>
</file>

<file path=xl/ctrlProps/ctrlProp332.xml><?xml version="1.0" encoding="utf-8"?>
<formControlPr xmlns="http://schemas.microsoft.com/office/spreadsheetml/2009/9/main" objectType="Drop" dropStyle="combo" dx="16" fmlaLink="項目一覧②!$G$486" fmlaRange="主要用途!$B$2:$B$73" noThreeD="1" sel="1" val="0"/>
</file>

<file path=xl/ctrlProps/ctrlProp333.xml><?xml version="1.0" encoding="utf-8"?>
<formControlPr xmlns="http://schemas.microsoft.com/office/spreadsheetml/2009/9/main" objectType="Drop" dropStyle="combo" dx="16" fmlaLink="項目一覧②!$G$487" fmlaRange="主要用途!$B$2:$B$73" noThreeD="1" sel="1" val="0"/>
</file>

<file path=xl/ctrlProps/ctrlProp334.xml><?xml version="1.0" encoding="utf-8"?>
<formControlPr xmlns="http://schemas.microsoft.com/office/spreadsheetml/2009/9/main" objectType="CheckBox" fmlaLink="項目一覧②!$G$481" lockText="1" noThreeD="1"/>
</file>

<file path=xl/ctrlProps/ctrlProp335.xml><?xml version="1.0" encoding="utf-8"?>
<formControlPr xmlns="http://schemas.microsoft.com/office/spreadsheetml/2009/9/main" objectType="CheckBox" fmlaLink="項目一覧②!$H$481" lockText="1" noThreeD="1"/>
</file>

<file path=xl/ctrlProps/ctrlProp336.xml><?xml version="1.0" encoding="utf-8"?>
<formControlPr xmlns="http://schemas.microsoft.com/office/spreadsheetml/2009/9/main" objectType="Drop" dropStyle="combo" dx="16" fmlaLink="項目一覧②!$G$531" fmlaRange="値一覧項目!$U$2:$U$12" noThreeD="1" sel="1" val="3"/>
</file>

<file path=xl/ctrlProps/ctrlProp337.xml><?xml version="1.0" encoding="utf-8"?>
<formControlPr xmlns="http://schemas.microsoft.com/office/spreadsheetml/2009/9/main" objectType="Drop" dropStyle="combo" dx="16" fmlaLink="項目一覧②!$G$732" fmlaRange="主要用途!$B$2:$B$73" noThreeD="1" sel="1" val="0"/>
</file>

<file path=xl/ctrlProps/ctrlProp338.xml><?xml version="1.0" encoding="utf-8"?>
<formControlPr xmlns="http://schemas.microsoft.com/office/spreadsheetml/2009/9/main" objectType="Drop" dropStyle="combo" dx="16" fmlaLink="項目一覧②!$G$733" fmlaRange="主要用途!$B$2:$B$73" noThreeD="1" sel="1" val="0"/>
</file>

<file path=xl/ctrlProps/ctrlProp339.xml><?xml version="1.0" encoding="utf-8"?>
<formControlPr xmlns="http://schemas.microsoft.com/office/spreadsheetml/2009/9/main" objectType="Drop" dropStyle="combo" dx="16" fmlaLink="項目一覧②!$G$734" fmlaRange="主要用途!$B$2:$B$73" noThreeD="1" sel="1" val="0"/>
</file>

<file path=xl/ctrlProps/ctrlProp34.xml><?xml version="1.0" encoding="utf-8"?>
<formControlPr xmlns="http://schemas.microsoft.com/office/spreadsheetml/2009/9/main" objectType="CheckBox" fmlaLink="項目一覧!$E$153" lockText="1" noThreeD="1"/>
</file>

<file path=xl/ctrlProps/ctrlProp340.xml><?xml version="1.0" encoding="utf-8"?>
<formControlPr xmlns="http://schemas.microsoft.com/office/spreadsheetml/2009/9/main" objectType="Drop" dropStyle="combo" dx="16" fmlaLink="項目一覧②!$G$735" fmlaRange="主要用途!$B$2:$B$73" noThreeD="1" sel="1" val="0"/>
</file>

<file path=xl/ctrlProps/ctrlProp341.xml><?xml version="1.0" encoding="utf-8"?>
<formControlPr xmlns="http://schemas.microsoft.com/office/spreadsheetml/2009/9/main" objectType="Drop" dropStyle="combo" dx="16" fmlaLink="項目一覧②!$G$736" fmlaRange="主要用途!$B$2:$B$73" noThreeD="1" sel="1" val="0"/>
</file>

<file path=xl/ctrlProps/ctrlProp342.xml><?xml version="1.0" encoding="utf-8"?>
<formControlPr xmlns="http://schemas.microsoft.com/office/spreadsheetml/2009/9/main" objectType="Drop" dropStyle="combo" dx="16" fmlaLink="項目一覧②!$G$737" fmlaRange="主要用途!$B$2:$B$73" noThreeD="1" sel="1" val="0"/>
</file>

<file path=xl/ctrlProps/ctrlProp343.xml><?xml version="1.0" encoding="utf-8"?>
<formControlPr xmlns="http://schemas.microsoft.com/office/spreadsheetml/2009/9/main" objectType="CheckBox" fmlaLink="項目一覧②!$G$731" lockText="1" noThreeD="1"/>
</file>

<file path=xl/ctrlProps/ctrlProp344.xml><?xml version="1.0" encoding="utf-8"?>
<formControlPr xmlns="http://schemas.microsoft.com/office/spreadsheetml/2009/9/main" objectType="CheckBox" fmlaLink="項目一覧②!$H$731" lockText="1" noThreeD="1"/>
</file>

<file path=xl/ctrlProps/ctrlProp345.xml><?xml version="1.0" encoding="utf-8"?>
<formControlPr xmlns="http://schemas.microsoft.com/office/spreadsheetml/2009/9/main" objectType="Drop" dropStyle="combo" dx="16" fmlaLink="項目一覧②!$G$310" fmlaRange="値一覧項目!$L$2:$L$6" noThreeD="1" sel="1" val="0"/>
</file>

<file path=xl/ctrlProps/ctrlProp346.xml><?xml version="1.0" encoding="utf-8"?>
<formControlPr xmlns="http://schemas.microsoft.com/office/spreadsheetml/2009/9/main" objectType="CheckBox" fmlaLink="項目一覧②!$G$271" lockText="1" noThreeD="1"/>
</file>

<file path=xl/ctrlProps/ctrlProp347.xml><?xml version="1.0" encoding="utf-8"?>
<formControlPr xmlns="http://schemas.microsoft.com/office/spreadsheetml/2009/9/main" objectType="CheckBox" fmlaLink="項目一覧②!$H$271" lockText="1" noThreeD="1"/>
</file>

<file path=xl/ctrlProps/ctrlProp348.xml><?xml version="1.0" encoding="utf-8"?>
<formControlPr xmlns="http://schemas.microsoft.com/office/spreadsheetml/2009/9/main" objectType="CheckBox" fmlaLink="項目一覧②!$G$521" lockText="1" noThreeD="1"/>
</file>

<file path=xl/ctrlProps/ctrlProp349.xml><?xml version="1.0" encoding="utf-8"?>
<formControlPr xmlns="http://schemas.microsoft.com/office/spreadsheetml/2009/9/main" objectType="CheckBox" fmlaLink="項目一覧②!$H$521" lockText="1" noThreeD="1"/>
</file>

<file path=xl/ctrlProps/ctrlProp35.xml><?xml version="1.0" encoding="utf-8"?>
<formControlPr xmlns="http://schemas.microsoft.com/office/spreadsheetml/2009/9/main" objectType="CheckBox" fmlaLink="項目一覧!$F$153" lockText="1" noThreeD="1"/>
</file>

<file path=xl/ctrlProps/ctrlProp350.xml><?xml version="1.0" encoding="utf-8"?>
<formControlPr xmlns="http://schemas.microsoft.com/office/spreadsheetml/2009/9/main" objectType="CheckBox" fmlaLink="項目一覧②!$G$817" lockText="1" noThreeD="1"/>
</file>

<file path=xl/ctrlProps/ctrlProp351.xml><?xml version="1.0" encoding="utf-8"?>
<formControlPr xmlns="http://schemas.microsoft.com/office/spreadsheetml/2009/9/main" objectType="CheckBox" fmlaLink="項目一覧②!$G$818" lockText="1" noThreeD="1"/>
</file>

<file path=xl/ctrlProps/ctrlProp352.xml><?xml version="1.0" encoding="utf-8"?>
<formControlPr xmlns="http://schemas.microsoft.com/office/spreadsheetml/2009/9/main" objectType="CheckBox" fmlaLink="項目一覧②!$G$819" lockText="1" noThreeD="1"/>
</file>

<file path=xl/ctrlProps/ctrlProp353.xml><?xml version="1.0" encoding="utf-8"?>
<formControlPr xmlns="http://schemas.microsoft.com/office/spreadsheetml/2009/9/main" objectType="CheckBox" fmlaLink="項目一覧②!$G$820" lockText="1" noThreeD="1"/>
</file>

<file path=xl/ctrlProps/ctrlProp354.xml><?xml version="1.0" encoding="utf-8"?>
<formControlPr xmlns="http://schemas.microsoft.com/office/spreadsheetml/2009/9/main" objectType="CheckBox" fmlaLink="項目一覧②!$G$845" lockText="1" noThreeD="1"/>
</file>

<file path=xl/ctrlProps/ctrlProp355.xml><?xml version="1.0" encoding="utf-8"?>
<formControlPr xmlns="http://schemas.microsoft.com/office/spreadsheetml/2009/9/main" objectType="CheckBox" fmlaLink="項目一覧②!$G$846" lockText="1" noThreeD="1"/>
</file>

<file path=xl/ctrlProps/ctrlProp356.xml><?xml version="1.0" encoding="utf-8"?>
<formControlPr xmlns="http://schemas.microsoft.com/office/spreadsheetml/2009/9/main" objectType="CheckBox" fmlaLink="項目一覧②!$G$847" lockText="1" noThreeD="1"/>
</file>

<file path=xl/ctrlProps/ctrlProp357.xml><?xml version="1.0" encoding="utf-8"?>
<formControlPr xmlns="http://schemas.microsoft.com/office/spreadsheetml/2009/9/main" objectType="CheckBox" fmlaLink="項目一覧②!$G$848" lockText="1" noThreeD="1"/>
</file>

<file path=xl/ctrlProps/ctrlProp358.xml><?xml version="1.0" encoding="utf-8"?>
<formControlPr xmlns="http://schemas.microsoft.com/office/spreadsheetml/2009/9/main" objectType="CheckBox" fmlaLink="項目一覧②!$G$849" lockText="1" noThreeD="1"/>
</file>

<file path=xl/ctrlProps/ctrlProp359.xml><?xml version="1.0" encoding="utf-8"?>
<formControlPr xmlns="http://schemas.microsoft.com/office/spreadsheetml/2009/9/main" objectType="CheckBox" fmlaLink="項目一覧②!$G$851" lockText="1" noThreeD="1"/>
</file>

<file path=xl/ctrlProps/ctrlProp36.xml><?xml version="1.0" encoding="utf-8"?>
<formControlPr xmlns="http://schemas.microsoft.com/office/spreadsheetml/2009/9/main" objectType="Drop" dropStyle="combo" dx="16" fmlaLink="項目一覧!$D$157" fmlaRange="値一覧項目!$R$2:$R$7" noThreeD="1" sel="1" val="0"/>
</file>

<file path=xl/ctrlProps/ctrlProp360.xml><?xml version="1.0" encoding="utf-8"?>
<formControlPr xmlns="http://schemas.microsoft.com/office/spreadsheetml/2009/9/main" objectType="CheckBox" fmlaLink="項目一覧②!$G$852" lockText="1" noThreeD="1"/>
</file>

<file path=xl/ctrlProps/ctrlProp361.xml><?xml version="1.0" encoding="utf-8"?>
<formControlPr xmlns="http://schemas.microsoft.com/office/spreadsheetml/2009/9/main" objectType="CheckBox" fmlaLink="項目一覧②!$G$853" lockText="1" noThreeD="1"/>
</file>

<file path=xl/ctrlProps/ctrlProp362.xml><?xml version="1.0" encoding="utf-8"?>
<formControlPr xmlns="http://schemas.microsoft.com/office/spreadsheetml/2009/9/main" objectType="CheckBox" fmlaLink="項目一覧②!$G$854" lockText="1" noThreeD="1"/>
</file>

<file path=xl/ctrlProps/ctrlProp363.xml><?xml version="1.0" encoding="utf-8"?>
<formControlPr xmlns="http://schemas.microsoft.com/office/spreadsheetml/2009/9/main" objectType="CheckBox" fmlaLink="項目一覧②!$G$855" lockText="1" noThreeD="1"/>
</file>

<file path=xl/ctrlProps/ctrlProp364.xml><?xml version="1.0" encoding="utf-8"?>
<formControlPr xmlns="http://schemas.microsoft.com/office/spreadsheetml/2009/9/main" objectType="CheckBox" fmlaLink="項目一覧②!$G$856" lockText="1" noThreeD="1"/>
</file>

<file path=xl/ctrlProps/ctrlProp365.xml><?xml version="1.0" encoding="utf-8"?>
<formControlPr xmlns="http://schemas.microsoft.com/office/spreadsheetml/2009/9/main" objectType="CheckBox" fmlaLink="項目一覧②!$G$833" lockText="1" noThreeD="1"/>
</file>

<file path=xl/ctrlProps/ctrlProp366.xml><?xml version="1.0" encoding="utf-8"?>
<formControlPr xmlns="http://schemas.microsoft.com/office/spreadsheetml/2009/9/main" objectType="CheckBox" fmlaLink="項目一覧②!$G$834" lockText="1" noThreeD="1"/>
</file>

<file path=xl/ctrlProps/ctrlProp367.xml><?xml version="1.0" encoding="utf-8"?>
<formControlPr xmlns="http://schemas.microsoft.com/office/spreadsheetml/2009/9/main" objectType="CheckBox" fmlaLink="項目一覧②!$G$835" lockText="1" noThreeD="1"/>
</file>

<file path=xl/ctrlProps/ctrlProp368.xml><?xml version="1.0" encoding="utf-8"?>
<formControlPr xmlns="http://schemas.microsoft.com/office/spreadsheetml/2009/9/main" objectType="CheckBox" fmlaLink="項目一覧②!$G$836" lockText="1" noThreeD="1"/>
</file>

<file path=xl/ctrlProps/ctrlProp369.xml><?xml version="1.0" encoding="utf-8"?>
<formControlPr xmlns="http://schemas.microsoft.com/office/spreadsheetml/2009/9/main" objectType="CheckBox" fmlaLink="項目一覧②!$G$837" lockText="1" noThreeD="1"/>
</file>

<file path=xl/ctrlProps/ctrlProp37.xml><?xml version="1.0" encoding="utf-8"?>
<formControlPr xmlns="http://schemas.microsoft.com/office/spreadsheetml/2009/9/main" objectType="Drop" dropStyle="combo" dx="16" fmlaLink="項目一覧!$D$160" fmlaRange="値一覧項目!$R$2:$R$7" noThreeD="1" sel="1" val="0"/>
</file>

<file path=xl/ctrlProps/ctrlProp370.xml><?xml version="1.0" encoding="utf-8"?>
<formControlPr xmlns="http://schemas.microsoft.com/office/spreadsheetml/2009/9/main" objectType="CheckBox" fmlaLink="項目一覧②!$G$839" lockText="1" noThreeD="1"/>
</file>

<file path=xl/ctrlProps/ctrlProp371.xml><?xml version="1.0" encoding="utf-8"?>
<formControlPr xmlns="http://schemas.microsoft.com/office/spreadsheetml/2009/9/main" objectType="CheckBox" fmlaLink="項目一覧②!$G$840" lockText="1" noThreeD="1"/>
</file>

<file path=xl/ctrlProps/ctrlProp372.xml><?xml version="1.0" encoding="utf-8"?>
<formControlPr xmlns="http://schemas.microsoft.com/office/spreadsheetml/2009/9/main" objectType="CheckBox" fmlaLink="項目一覧②!$G$841" lockText="1" noThreeD="1"/>
</file>

<file path=xl/ctrlProps/ctrlProp373.xml><?xml version="1.0" encoding="utf-8"?>
<formControlPr xmlns="http://schemas.microsoft.com/office/spreadsheetml/2009/9/main" objectType="CheckBox" fmlaLink="項目一覧②!$G$842" lockText="1" noThreeD="1"/>
</file>

<file path=xl/ctrlProps/ctrlProp374.xml><?xml version="1.0" encoding="utf-8"?>
<formControlPr xmlns="http://schemas.microsoft.com/office/spreadsheetml/2009/9/main" objectType="CheckBox" fmlaLink="項目一覧②!$G$843" lockText="1" noThreeD="1"/>
</file>

<file path=xl/ctrlProps/ctrlProp375.xml><?xml version="1.0" encoding="utf-8"?>
<formControlPr xmlns="http://schemas.microsoft.com/office/spreadsheetml/2009/9/main" objectType="CheckBox" fmlaLink="項目一覧②!$G$844" lockText="1" noThreeD="1"/>
</file>

<file path=xl/ctrlProps/ctrlProp376.xml><?xml version="1.0" encoding="utf-8"?>
<formControlPr xmlns="http://schemas.microsoft.com/office/spreadsheetml/2009/9/main" objectType="CheckBox" fmlaLink="項目一覧②!$G$863" lockText="1" noThreeD="1"/>
</file>

<file path=xl/ctrlProps/ctrlProp377.xml><?xml version="1.0" encoding="utf-8"?>
<formControlPr xmlns="http://schemas.microsoft.com/office/spreadsheetml/2009/9/main" objectType="CheckBox" fmlaLink="項目一覧②!$G$864" lockText="1" noThreeD="1"/>
</file>

<file path=xl/ctrlProps/ctrlProp378.xml><?xml version="1.0" encoding="utf-8"?>
<formControlPr xmlns="http://schemas.microsoft.com/office/spreadsheetml/2009/9/main" objectType="CheckBox" fmlaLink="項目一覧②!$G$865" lockText="1" noThreeD="1"/>
</file>

<file path=xl/ctrlProps/ctrlProp379.xml><?xml version="1.0" encoding="utf-8"?>
<formControlPr xmlns="http://schemas.microsoft.com/office/spreadsheetml/2009/9/main" objectType="CheckBox" fmlaLink="項目一覧②!$G$866" lockText="1" noThreeD="1"/>
</file>

<file path=xl/ctrlProps/ctrlProp38.xml><?xml version="1.0" encoding="utf-8"?>
<formControlPr xmlns="http://schemas.microsoft.com/office/spreadsheetml/2009/9/main" objectType="Drop" dropStyle="combo" dx="16" fmlaLink="項目一覧!$D$163" fmlaRange="値一覧項目!$R$2:$R$7" noThreeD="1" sel="1" val="0"/>
</file>

<file path=xl/ctrlProps/ctrlProp380.xml><?xml version="1.0" encoding="utf-8"?>
<formControlPr xmlns="http://schemas.microsoft.com/office/spreadsheetml/2009/9/main" objectType="CheckBox" fmlaLink="項目一覧②!$G$867" lockText="1" noThreeD="1"/>
</file>

<file path=xl/ctrlProps/ctrlProp381.xml><?xml version="1.0" encoding="utf-8"?>
<formControlPr xmlns="http://schemas.microsoft.com/office/spreadsheetml/2009/9/main" objectType="CheckBox" fmlaLink="項目一覧②!$G$868" lockText="1" noThreeD="1"/>
</file>

<file path=xl/ctrlProps/ctrlProp382.xml><?xml version="1.0" encoding="utf-8"?>
<formControlPr xmlns="http://schemas.microsoft.com/office/spreadsheetml/2009/9/main" objectType="CheckBox" fmlaLink="項目一覧②!$G$869" lockText="1" noThreeD="1"/>
</file>

<file path=xl/ctrlProps/ctrlProp383.xml><?xml version="1.0" encoding="utf-8"?>
<formControlPr xmlns="http://schemas.microsoft.com/office/spreadsheetml/2009/9/main" objectType="CheckBox" fmlaLink="項目一覧②!$G$870" lockText="1" noThreeD="1"/>
</file>

<file path=xl/ctrlProps/ctrlProp384.xml><?xml version="1.0" encoding="utf-8"?>
<formControlPr xmlns="http://schemas.microsoft.com/office/spreadsheetml/2009/9/main" objectType="CheckBox" fmlaLink="項目一覧②!$G$871" lockText="1" noThreeD="1"/>
</file>

<file path=xl/ctrlProps/ctrlProp385.xml><?xml version="1.0" encoding="utf-8"?>
<formControlPr xmlns="http://schemas.microsoft.com/office/spreadsheetml/2009/9/main" objectType="CheckBox" fmlaLink="項目一覧②!$G$874" lockText="1" noThreeD="1"/>
</file>

<file path=xl/ctrlProps/ctrlProp386.xml><?xml version="1.0" encoding="utf-8"?>
<formControlPr xmlns="http://schemas.microsoft.com/office/spreadsheetml/2009/9/main" objectType="CheckBox" fmlaLink="項目一覧②!$G$873" lockText="1" noThreeD="1"/>
</file>

<file path=xl/ctrlProps/ctrlProp387.xml><?xml version="1.0" encoding="utf-8"?>
<formControlPr xmlns="http://schemas.microsoft.com/office/spreadsheetml/2009/9/main" objectType="CheckBox" fmlaLink="項目一覧②!$G$872" lockText="1" noThreeD="1"/>
</file>

<file path=xl/ctrlProps/ctrlProp388.xml><?xml version="1.0" encoding="utf-8"?>
<formControlPr xmlns="http://schemas.microsoft.com/office/spreadsheetml/2009/9/main" objectType="Drop" dropStyle="combo" dx="16" fmlaLink="項目一覧②!$G$779" fmlaRange="値一覧項目!$I$2:$I$12" noThreeD="1" sel="1" val="0"/>
</file>

<file path=xl/ctrlProps/ctrlProp389.xml><?xml version="1.0" encoding="utf-8"?>
<formControlPr xmlns="http://schemas.microsoft.com/office/spreadsheetml/2009/9/main" objectType="CheckBox" fmlaLink="項目一覧②!$G$781" lockText="1" noThreeD="1"/>
</file>

<file path=xl/ctrlProps/ctrlProp39.xml><?xml version="1.0" encoding="utf-8"?>
<formControlPr xmlns="http://schemas.microsoft.com/office/spreadsheetml/2009/9/main" objectType="Drop" dropStyle="combo" dx="16" fmlaLink="項目一覧!$D$159" fmlaRange="値一覧項目!$O$2:$O$17" noThreeD="1" sel="1" val="0"/>
</file>

<file path=xl/ctrlProps/ctrlProp390.xml><?xml version="1.0" encoding="utf-8"?>
<formControlPr xmlns="http://schemas.microsoft.com/office/spreadsheetml/2009/9/main" objectType="CheckBox" fmlaLink="項目一覧②!$G$782" lockText="1" noThreeD="1"/>
</file>

<file path=xl/ctrlProps/ctrlProp391.xml><?xml version="1.0" encoding="utf-8"?>
<formControlPr xmlns="http://schemas.microsoft.com/office/spreadsheetml/2009/9/main" objectType="CheckBox" fmlaLink="項目一覧②!$G$783" lockText="1" noThreeD="1"/>
</file>

<file path=xl/ctrlProps/ctrlProp392.xml><?xml version="1.0" encoding="utf-8"?>
<formControlPr xmlns="http://schemas.microsoft.com/office/spreadsheetml/2009/9/main" objectType="CheckBox" fmlaLink="項目一覧②!$G$784" lockText="1" noThreeD="1"/>
</file>

<file path=xl/ctrlProps/ctrlProp393.xml><?xml version="1.0" encoding="utf-8"?>
<formControlPr xmlns="http://schemas.microsoft.com/office/spreadsheetml/2009/9/main" objectType="CheckBox" fmlaLink="項目一覧②!$G$785" lockText="1" noThreeD="1"/>
</file>

<file path=xl/ctrlProps/ctrlProp394.xml><?xml version="1.0" encoding="utf-8"?>
<formControlPr xmlns="http://schemas.microsoft.com/office/spreadsheetml/2009/9/main" objectType="CheckBox" fmlaLink="項目一覧②!$G$786" lockText="1" noThreeD="1"/>
</file>

<file path=xl/ctrlProps/ctrlProp395.xml><?xml version="1.0" encoding="utf-8"?>
<formControlPr xmlns="http://schemas.microsoft.com/office/spreadsheetml/2009/9/main" objectType="CheckBox" fmlaLink="項目一覧②!$G$787" lockText="1" noThreeD="1"/>
</file>

<file path=xl/ctrlProps/ctrlProp396.xml><?xml version="1.0" encoding="utf-8"?>
<formControlPr xmlns="http://schemas.microsoft.com/office/spreadsheetml/2009/9/main" objectType="CheckBox" fmlaLink="項目一覧②!$G$789" lockText="1" noThreeD="1"/>
</file>

<file path=xl/ctrlProps/ctrlProp397.xml><?xml version="1.0" encoding="utf-8"?>
<formControlPr xmlns="http://schemas.microsoft.com/office/spreadsheetml/2009/9/main" objectType="CheckBox" fmlaLink="項目一覧②!$G$791" lockText="1" noThreeD="1"/>
</file>

<file path=xl/ctrlProps/ctrlProp398.xml><?xml version="1.0" encoding="utf-8"?>
<formControlPr xmlns="http://schemas.microsoft.com/office/spreadsheetml/2009/9/main" objectType="CheckBox" fmlaLink="項目一覧②!$G$802" lockText="1" noThreeD="1"/>
</file>

<file path=xl/ctrlProps/ctrlProp399.xml><?xml version="1.0" encoding="utf-8"?>
<formControlPr xmlns="http://schemas.microsoft.com/office/spreadsheetml/2009/9/main" objectType="CheckBox" fmlaLink="項目一覧②!$G$803" lockText="1" noThreeD="1"/>
</file>

<file path=xl/ctrlProps/ctrlProp4.xml><?xml version="1.0" encoding="utf-8"?>
<formControlPr xmlns="http://schemas.microsoft.com/office/spreadsheetml/2009/9/main" objectType="CheckBox" fmlaLink="項目一覧!#REF!" lockText="1" noThreeD="1"/>
</file>

<file path=xl/ctrlProps/ctrlProp40.xml><?xml version="1.0" encoding="utf-8"?>
<formControlPr xmlns="http://schemas.microsoft.com/office/spreadsheetml/2009/9/main" objectType="Drop" dropStyle="combo" dx="16" fmlaLink="項目一覧!$D$162" fmlaRange="値一覧項目!$O$2:$O$17" noThreeD="1" sel="1" val="0"/>
</file>

<file path=xl/ctrlProps/ctrlProp400.xml><?xml version="1.0" encoding="utf-8"?>
<formControlPr xmlns="http://schemas.microsoft.com/office/spreadsheetml/2009/9/main" objectType="CheckBox" fmlaLink="項目一覧②!$G$804" lockText="1" noThreeD="1"/>
</file>

<file path=xl/ctrlProps/ctrlProp401.xml><?xml version="1.0" encoding="utf-8"?>
<formControlPr xmlns="http://schemas.microsoft.com/office/spreadsheetml/2009/9/main" objectType="CheckBox" fmlaLink="項目一覧②!$G$805" lockText="1" noThreeD="1"/>
</file>

<file path=xl/ctrlProps/ctrlProp402.xml><?xml version="1.0" encoding="utf-8"?>
<formControlPr xmlns="http://schemas.microsoft.com/office/spreadsheetml/2009/9/main" objectType="CheckBox" fmlaLink="項目一覧②!$G$806" lockText="1" noThreeD="1"/>
</file>

<file path=xl/ctrlProps/ctrlProp403.xml><?xml version="1.0" encoding="utf-8"?>
<formControlPr xmlns="http://schemas.microsoft.com/office/spreadsheetml/2009/9/main" objectType="CheckBox" fmlaLink="項目一覧②!$G$807" lockText="1" noThreeD="1"/>
</file>

<file path=xl/ctrlProps/ctrlProp404.xml><?xml version="1.0" encoding="utf-8"?>
<formControlPr xmlns="http://schemas.microsoft.com/office/spreadsheetml/2009/9/main" objectType="CheckBox" fmlaLink="項目一覧②!$G$808" lockText="1" noThreeD="1"/>
</file>

<file path=xl/ctrlProps/ctrlProp405.xml><?xml version="1.0" encoding="utf-8"?>
<formControlPr xmlns="http://schemas.microsoft.com/office/spreadsheetml/2009/9/main" objectType="CheckBox" fmlaLink="項目一覧②!$G$810" lockText="1" noThreeD="1"/>
</file>

<file path=xl/ctrlProps/ctrlProp406.xml><?xml version="1.0" encoding="utf-8"?>
<formControlPr xmlns="http://schemas.microsoft.com/office/spreadsheetml/2009/9/main" objectType="CheckBox" fmlaLink="項目一覧②!$G$812" lockText="1" noThreeD="1"/>
</file>

<file path=xl/ctrlProps/ctrlProp407.xml><?xml version="1.0" encoding="utf-8"?>
<formControlPr xmlns="http://schemas.microsoft.com/office/spreadsheetml/2009/9/main" objectType="Drop" dropStyle="combo" dx="16" fmlaLink="項目一覧②!$G$800" fmlaRange="値一覧項目!$I$2:$I$12" noThreeD="1" sel="1" val="3"/>
</file>

<file path=xl/ctrlProps/ctrlProp408.xml><?xml version="1.0" encoding="utf-8"?>
<formControlPr xmlns="http://schemas.microsoft.com/office/spreadsheetml/2009/9/main" objectType="Drop" dropStyle="combo" dx="16" fmlaLink="項目一覧②!$G$801" fmlaRange="値一覧項目!$I$2:$I$12" noThreeD="1" sel="1" val="3"/>
</file>

<file path=xl/ctrlProps/ctrlProp409.xml><?xml version="1.0" encoding="utf-8"?>
<formControlPr xmlns="http://schemas.microsoft.com/office/spreadsheetml/2009/9/main" objectType="Drop" dropStyle="combo" dx="16" fmlaLink="項目一覧②!$G$780" fmlaRange="値一覧項目!$I$2:$I$12" noThreeD="1" sel="1" val="3"/>
</file>

<file path=xl/ctrlProps/ctrlProp41.xml><?xml version="1.0" encoding="utf-8"?>
<formControlPr xmlns="http://schemas.microsoft.com/office/spreadsheetml/2009/9/main" objectType="Drop" dropStyle="combo" dx="16" fmlaLink="項目一覧!$D$165" fmlaRange="値一覧項目!$O$2:$O$17" noThreeD="1" sel="1" val="0"/>
</file>

<file path=xl/ctrlProps/ctrlProp410.xml><?xml version="1.0" encoding="utf-8"?>
<formControlPr xmlns="http://schemas.microsoft.com/office/spreadsheetml/2009/9/main" objectType="CheckBox" fmlaLink="$AC$20" noThreeD="1"/>
</file>

<file path=xl/ctrlProps/ctrlProp411.xml><?xml version="1.0" encoding="utf-8"?>
<formControlPr xmlns="http://schemas.microsoft.com/office/spreadsheetml/2009/9/main" objectType="CheckBox" fmlaLink="$AC$2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Drop" dropStyle="combo" dx="16" fmlaLink="項目一覧②!$G$3" fmlaRange="主要用途!$B$2:$B$72" noThreeD="1" sel="1" val="0"/>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Drop" dropStyle="combo" dx="16" fmlaLink="項目一覧②!$G$4" fmlaRange="主要用途!$B$2:$B$72" noThreeD="1" sel="1" val="0"/>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Drop" dropStyle="combo" dx="16" fmlaLink="項目一覧②!$G$5" fmlaRange="主要用途!$B$2:$B$72" noThreeD="1" sel="1" val="0"/>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fmlaLink="項目一覧②!$G$9"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fmlaLink="項目一覧②!$H$9"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fmlaLink="項目一覧②!$I$9"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fmlaLink="項目一覧②!$J$9"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fmlaLink="項目一覧②!$K$9"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fmlaLink="項目一覧!$D$75" lockText="1" noThreeD="1"/>
</file>

<file path=xl/ctrlProps/ctrlProp50.xml><?xml version="1.0" encoding="utf-8"?>
<formControlPr xmlns="http://schemas.microsoft.com/office/spreadsheetml/2009/9/main" objectType="CheckBox" fmlaLink="項目一覧②!$L$9"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fmlaLink="$AC$23" noThreeD="1"/>
</file>

<file path=xl/ctrlProps/ctrlProp505.xml><?xml version="1.0" encoding="utf-8"?>
<formControlPr xmlns="http://schemas.microsoft.com/office/spreadsheetml/2009/9/main" objectType="CheckBox" fmlaLink="$AC$25" noThreeD="1"/>
</file>

<file path=xl/ctrlProps/ctrlProp506.xml><?xml version="1.0" encoding="utf-8"?>
<formControlPr xmlns="http://schemas.microsoft.com/office/spreadsheetml/2009/9/main" objectType="Drop" dropStyle="combo" dx="16" fmlaLink="中間検査申請書!$AU$201" fmlaRange="値一覧項目!$O$2:$O$16" noThreeD="1" sel="1" val="2"/>
</file>

<file path=xl/ctrlProps/ctrlProp507.xml><?xml version="1.0" encoding="utf-8"?>
<formControlPr xmlns="http://schemas.microsoft.com/office/spreadsheetml/2009/9/main" objectType="Drop" dropStyle="combo" dx="16" fmlaLink="$AU$205" fmlaRange="値一覧項目!$O$2:$O$16" noThreeD="1" sel="1" val="0"/>
</file>

<file path=xl/ctrlProps/ctrlProp508.xml><?xml version="1.0" encoding="utf-8"?>
<formControlPr xmlns="http://schemas.microsoft.com/office/spreadsheetml/2009/9/main" objectType="Drop" dropStyle="combo" dx="16" fmlaLink="$AU$210" fmlaRange="値一覧項目!$O$2:$O$16" noThreeD="1" sel="1" val="0"/>
</file>

<file path=xl/ctrlProps/ctrlProp509.xml><?xml version="1.0" encoding="utf-8"?>
<formControlPr xmlns="http://schemas.microsoft.com/office/spreadsheetml/2009/9/main" objectType="Drop" dropLines="5" dropStyle="combo" dx="16" fmlaLink="中間検査申請書!$AO$37" fmlaRange="値一覧項目!$AA$2:$AA$6" noThreeD="1" sel="1" val="0"/>
</file>

<file path=xl/ctrlProps/ctrlProp51.xml><?xml version="1.0" encoding="utf-8"?>
<formControlPr xmlns="http://schemas.microsoft.com/office/spreadsheetml/2009/9/main" objectType="CheckBox" fmlaLink="項目一覧②!$M$9" lockText="1" noThreeD="1"/>
</file>

<file path=xl/ctrlProps/ctrlProp510.xml><?xml version="1.0" encoding="utf-8"?>
<formControlPr xmlns="http://schemas.microsoft.com/office/spreadsheetml/2009/9/main" objectType="Drop" dropStyle="combo" dx="16" fmlaLink="$AU$209" fmlaRange="値一覧項目!$O$2:$O$16" noThreeD="1" sel="1" val="0"/>
</file>

<file path=xl/ctrlProps/ctrlProp511.xml><?xml version="1.0" encoding="utf-8"?>
<formControlPr xmlns="http://schemas.microsoft.com/office/spreadsheetml/2009/9/main" objectType="Drop" dropStyle="combo" dx="16" fmlaLink="$BC$204" fmlaRange="値一覧項目!$R$2:$R$7" noThreeD="1" sel="1" val="0"/>
</file>

<file path=xl/ctrlProps/ctrlProp512.xml><?xml version="1.0" encoding="utf-8"?>
<formControlPr xmlns="http://schemas.microsoft.com/office/spreadsheetml/2009/9/main" objectType="Drop" dropStyle="combo" dx="16" fmlaLink="$BC$205" fmlaRange="値一覧項目!$R$2:$R$7" noThreeD="1" sel="1" val="0"/>
</file>

<file path=xl/ctrlProps/ctrlProp513.xml><?xml version="1.0" encoding="utf-8"?>
<formControlPr xmlns="http://schemas.microsoft.com/office/spreadsheetml/2009/9/main" objectType="Drop" dropStyle="combo" dx="16" fmlaLink="$BC$206" fmlaRange="値一覧項目!$R$2:$R$7" noThreeD="1" sel="1" val="0"/>
</file>

<file path=xl/ctrlProps/ctrlProp514.xml><?xml version="1.0" encoding="utf-8"?>
<formControlPr xmlns="http://schemas.microsoft.com/office/spreadsheetml/2009/9/main" objectType="Drop" dropStyle="combo" dx="16" fmlaLink="$BC$207" fmlaRange="値一覧項目!$R$2:$R$7" noThreeD="1" sel="1" val="0"/>
</file>

<file path=xl/ctrlProps/ctrlProp515.xml><?xml version="1.0" encoding="utf-8"?>
<formControlPr xmlns="http://schemas.microsoft.com/office/spreadsheetml/2009/9/main" objectType="Drop" dropStyle="combo" dx="16" fmlaLink="$BC$208" fmlaRange="値一覧項目!$O$2:$O$16" noThreeD="1" sel="1" val="0"/>
</file>

<file path=xl/ctrlProps/ctrlProp516.xml><?xml version="1.0" encoding="utf-8"?>
<formControlPr xmlns="http://schemas.microsoft.com/office/spreadsheetml/2009/9/main" objectType="Drop" dropStyle="combo" dx="16" fmlaLink="$AU$204" fmlaRange="値一覧項目!$O$2:$O$16" noThreeD="1" sel="1" val="0"/>
</file>

<file path=xl/ctrlProps/ctrlProp517.xml><?xml version="1.0" encoding="utf-8"?>
<formControlPr xmlns="http://schemas.microsoft.com/office/spreadsheetml/2009/9/main" objectType="Drop" dropStyle="combo" dx="16" fmlaLink="$AU$208" fmlaRange="値一覧項目!$O$2:$O$16" noThreeD="1" sel="1" val="0"/>
</file>

<file path=xl/ctrlProps/ctrlProp518.xml><?xml version="1.0" encoding="utf-8"?>
<formControlPr xmlns="http://schemas.microsoft.com/office/spreadsheetml/2009/9/main" objectType="Drop" dropStyle="combo" dx="16" fmlaLink="$AU$213" fmlaRange="値一覧項目!$O$2:$O$16" noThreeD="1" sel="1" val="0"/>
</file>

<file path=xl/ctrlProps/ctrlProp519.xml><?xml version="1.0" encoding="utf-8"?>
<formControlPr xmlns="http://schemas.microsoft.com/office/spreadsheetml/2009/9/main" objectType="Drop" dropLines="5" dropStyle="combo" dx="16" fmlaLink="中間検査申請書_複数!$AO$40" fmlaRange="値一覧項目!$AA$2:$AA$6" noThreeD="1" sel="1" val="0"/>
</file>

<file path=xl/ctrlProps/ctrlProp52.xml><?xml version="1.0" encoding="utf-8"?>
<formControlPr xmlns="http://schemas.microsoft.com/office/spreadsheetml/2009/9/main" objectType="Drop" dropStyle="combo" dx="16" fmlaLink="項目一覧②!$G$10" fmlaRange="値一覧項目!$I$2:$I$12" noThreeD="1" sel="1" val="0"/>
</file>

<file path=xl/ctrlProps/ctrlProp520.xml><?xml version="1.0" encoding="utf-8"?>
<formControlPr xmlns="http://schemas.microsoft.com/office/spreadsheetml/2009/9/main" objectType="Drop" dropStyle="combo" dx="16" fmlaLink="$AU$212" fmlaRange="値一覧項目!$O$2:$O$16" noThreeD="1" sel="1" val="0"/>
</file>

<file path=xl/ctrlProps/ctrlProp521.xml><?xml version="1.0" encoding="utf-8"?>
<formControlPr xmlns="http://schemas.microsoft.com/office/spreadsheetml/2009/9/main" objectType="Drop" dropStyle="combo" dx="16" fmlaLink="$BC$207" fmlaRange="値一覧項目!$R$2:$R$7" noThreeD="1" sel="1" val="0"/>
</file>

<file path=xl/ctrlProps/ctrlProp522.xml><?xml version="1.0" encoding="utf-8"?>
<formControlPr xmlns="http://schemas.microsoft.com/office/spreadsheetml/2009/9/main" objectType="Drop" dropStyle="combo" dx="16" fmlaLink="$BC$208" fmlaRange="値一覧項目!$R$2:$R$7" noThreeD="1" sel="1" val="0"/>
</file>

<file path=xl/ctrlProps/ctrlProp523.xml><?xml version="1.0" encoding="utf-8"?>
<formControlPr xmlns="http://schemas.microsoft.com/office/spreadsheetml/2009/9/main" objectType="Drop" dropStyle="combo" dx="16" fmlaLink="$BC$209" fmlaRange="値一覧項目!$R$2:$R$7" noThreeD="1" sel="1" val="0"/>
</file>

<file path=xl/ctrlProps/ctrlProp524.xml><?xml version="1.0" encoding="utf-8"?>
<formControlPr xmlns="http://schemas.microsoft.com/office/spreadsheetml/2009/9/main" objectType="Drop" dropStyle="combo" dx="16" fmlaLink="$BC$210" fmlaRange="値一覧項目!$R$2:$R$7" noThreeD="1" sel="1" val="0"/>
</file>

<file path=xl/ctrlProps/ctrlProp525.xml><?xml version="1.0" encoding="utf-8"?>
<formControlPr xmlns="http://schemas.microsoft.com/office/spreadsheetml/2009/9/main" objectType="Drop" dropStyle="combo" dx="16" fmlaLink="$BC$211" fmlaRange="値一覧項目!$O$2:$O$16" noThreeD="1" sel="1" val="0"/>
</file>

<file path=xl/ctrlProps/ctrlProp526.xml><?xml version="1.0" encoding="utf-8"?>
<formControlPr xmlns="http://schemas.microsoft.com/office/spreadsheetml/2009/9/main" objectType="CheckBox" fmlaLink="$AD$24" noThreeD="1"/>
</file>

<file path=xl/ctrlProps/ctrlProp527.xml><?xml version="1.0" encoding="utf-8"?>
<formControlPr xmlns="http://schemas.microsoft.com/office/spreadsheetml/2009/9/main" objectType="CheckBox" fmlaLink="$AD$26" noThreeD="1"/>
</file>

<file path=xl/ctrlProps/ctrlProp528.xml><?xml version="1.0" encoding="utf-8"?>
<formControlPr xmlns="http://schemas.microsoft.com/office/spreadsheetml/2009/9/main" objectType="Drop" dropStyle="combo" dx="16" fmlaLink="$AX$203" fmlaRange="値一覧項目!$O$2:$O$16" noThreeD="1" sel="1" val="0"/>
</file>

<file path=xl/ctrlProps/ctrlProp529.xml><?xml version="1.0" encoding="utf-8"?>
<formControlPr xmlns="http://schemas.microsoft.com/office/spreadsheetml/2009/9/main" objectType="Drop" dropStyle="combo" dx="16" fmlaLink="$AX$209" fmlaRange="値一覧項目!$O$2:$O$16" noThreeD="1" sel="1" val="0"/>
</file>

<file path=xl/ctrlProps/ctrlProp53.xml><?xml version="1.0" encoding="utf-8"?>
<formControlPr xmlns="http://schemas.microsoft.com/office/spreadsheetml/2009/9/main" objectType="Drop" dropStyle="combo" dx="16" fmlaLink="項目一覧②!$G$875" fmlaRange="値一覧項目!$I$2:$I$12" noThreeD="1" sel="1" val="0"/>
</file>

<file path=xl/ctrlProps/ctrlProp530.xml><?xml version="1.0" encoding="utf-8"?>
<formControlPr xmlns="http://schemas.microsoft.com/office/spreadsheetml/2009/9/main" objectType="Drop" dropLines="6" dropStyle="combo" dx="16" fmlaLink="完了検査申請書!$AU$39" fmlaRange="値一覧項目!$AB$2:$AB$7" noThreeD="1" sel="1" val="0"/>
</file>

<file path=xl/ctrlProps/ctrlProp531.xml><?xml version="1.0" encoding="utf-8"?>
<formControlPr xmlns="http://schemas.microsoft.com/office/spreadsheetml/2009/9/main" objectType="Drop" dropStyle="combo" dx="16" fmlaLink="$AX$202" fmlaRange="値一覧項目!$R$2:$R$7" noThreeD="1" sel="1" val="0"/>
</file>

<file path=xl/ctrlProps/ctrlProp532.xml><?xml version="1.0" encoding="utf-8"?>
<formControlPr xmlns="http://schemas.microsoft.com/office/spreadsheetml/2009/9/main" objectType="Drop" dropStyle="combo" dx="16" fmlaLink="$AX$208" fmlaRange="値一覧項目!$R$2:$R$7" noThreeD="1" sel="1" val="0"/>
</file>

<file path=xl/ctrlProps/ctrlProp533.xml><?xml version="1.0" encoding="utf-8"?>
<formControlPr xmlns="http://schemas.microsoft.com/office/spreadsheetml/2009/9/main" objectType="CheckBox" fmlaLink="$BK$217" lockText="1"/>
</file>

<file path=xl/ctrlProps/ctrlProp534.xml><?xml version="1.0" encoding="utf-8"?>
<formControlPr xmlns="http://schemas.microsoft.com/office/spreadsheetml/2009/9/main" objectType="Drop" dropStyle="combo" dx="16" fmlaLink="$AU$207" fmlaRange="値一覧項目!$O$2:$O$16" noThreeD="1" sel="1" val="0"/>
</file>

<file path=xl/ctrlProps/ctrlProp535.xml><?xml version="1.0" encoding="utf-8"?>
<formControlPr xmlns="http://schemas.microsoft.com/office/spreadsheetml/2009/9/main" objectType="Drop" dropStyle="combo" dx="16" fmlaLink="$AU$213" fmlaRange="値一覧項目!$O$2:$O$16" noThreeD="1" sel="1" val="0"/>
</file>

<file path=xl/ctrlProps/ctrlProp536.xml><?xml version="1.0" encoding="utf-8"?>
<formControlPr xmlns="http://schemas.microsoft.com/office/spreadsheetml/2009/9/main" objectType="Drop" dropStyle="combo" dx="16" fmlaLink="$AU$206" fmlaRange="値一覧項目!$R$2:$R$7" noThreeD="1" sel="1" val="0"/>
</file>

<file path=xl/ctrlProps/ctrlProp537.xml><?xml version="1.0" encoding="utf-8"?>
<formControlPr xmlns="http://schemas.microsoft.com/office/spreadsheetml/2009/9/main" objectType="Drop" dropStyle="combo" dx="16" fmlaLink="$AU$212" fmlaRange="値一覧項目!$R$2:$R$7" noThreeD="1" sel="1" val="0"/>
</file>

<file path=xl/ctrlProps/ctrlProp538.xml><?xml version="1.0" encoding="utf-8"?>
<formControlPr xmlns="http://schemas.microsoft.com/office/spreadsheetml/2009/9/main" objectType="Drop" dropLines="6" dropStyle="combo" dx="16" fmlaLink="完了検査申請書_複数!$AR$44" fmlaRange="値一覧項目!$AB$2:$AB$7" noThreeD="1" sel="1" val="0"/>
</file>

<file path=xl/ctrlProps/ctrlProp539.xml><?xml version="1.0" encoding="utf-8"?>
<formControlPr xmlns="http://schemas.microsoft.com/office/spreadsheetml/2009/9/main" objectType="CheckBox" fmlaLink="$AD$26" noThreeD="1"/>
</file>

<file path=xl/ctrlProps/ctrlProp54.xml><?xml version="1.0" encoding="utf-8"?>
<formControlPr xmlns="http://schemas.microsoft.com/office/spreadsheetml/2009/9/main" objectType="Drop" dropStyle="combo" dx="16" fmlaLink="項目一覧②!$G$13" fmlaRange="値一覧項目!$P$2:$P$10" noThreeD="1" sel="1" val="0"/>
</file>

<file path=xl/ctrlProps/ctrlProp540.xml><?xml version="1.0" encoding="utf-8"?>
<formControlPr xmlns="http://schemas.microsoft.com/office/spreadsheetml/2009/9/main" objectType="CheckBox" fmlaLink="$AD$27" noThreeD="1"/>
</file>

<file path=xl/ctrlProps/ctrlProp541.xml><?xml version="1.0" encoding="utf-8"?>
<formControlPr xmlns="http://schemas.microsoft.com/office/spreadsheetml/2009/9/main" objectType="CheckBox" fmlaLink="$AD$25" noThreeD="1"/>
</file>

<file path=xl/ctrlProps/ctrlProp542.xml><?xml version="1.0" encoding="utf-8"?>
<formControlPr xmlns="http://schemas.microsoft.com/office/spreadsheetml/2009/9/main" objectType="CheckBox" fmlaLink="$AD$27" noThreeD="1"/>
</file>

<file path=xl/ctrlProps/ctrlProp543.xml><?xml version="1.0" encoding="utf-8"?>
<formControlPr xmlns="http://schemas.microsoft.com/office/spreadsheetml/2009/9/main" objectType="CheckBox" fmlaLink="$BK$221" lockText="1"/>
</file>

<file path=xl/ctrlProps/ctrlProp55.xml><?xml version="1.0" encoding="utf-8"?>
<formControlPr xmlns="http://schemas.microsoft.com/office/spreadsheetml/2009/9/main" objectType="Drop" dropStyle="combo" dx="16" fmlaLink="項目一覧②!$G$14" fmlaRange="値一覧項目!$Q$2:$Q$10" noThreeD="1" sel="1" val="0"/>
</file>

<file path=xl/ctrlProps/ctrlProp56.xml><?xml version="1.0" encoding="utf-8"?>
<formControlPr xmlns="http://schemas.microsoft.com/office/spreadsheetml/2009/9/main" objectType="Drop" dropStyle="combo" dx="16" fmlaLink="項目一覧②!$G$15" fmlaRange="値一覧項目!$P$2:$P$10" noThreeD="1" sel="1" val="0"/>
</file>

<file path=xl/ctrlProps/ctrlProp57.xml><?xml version="1.0" encoding="utf-8"?>
<formControlPr xmlns="http://schemas.microsoft.com/office/spreadsheetml/2009/9/main" objectType="Drop" dropStyle="combo" dx="16" fmlaLink="項目一覧②!$G$16" fmlaRange="値一覧項目!$Q$2:$Q$10" noThreeD="1" sel="1" val="0"/>
</file>

<file path=xl/ctrlProps/ctrlProp58.xml><?xml version="1.0" encoding="utf-8"?>
<formControlPr xmlns="http://schemas.microsoft.com/office/spreadsheetml/2009/9/main" objectType="Drop" dropStyle="combo" dx="16" fmlaLink="項目一覧!$D$142" fmlaRange="値一覧項目!$P$2:$P$10" noThreeD="1" sel="1" val="0"/>
</file>

<file path=xl/ctrlProps/ctrlProp59.xml><?xml version="1.0" encoding="utf-8"?>
<formControlPr xmlns="http://schemas.microsoft.com/office/spreadsheetml/2009/9/main" objectType="Drop" dropStyle="combo" dx="16" fmlaLink="項目一覧!$D$143" fmlaRange="値一覧項目!$P$2:$P$10" noThreeD="1" sel="1" val="0"/>
</file>

<file path=xl/ctrlProps/ctrlProp6.xml><?xml version="1.0" encoding="utf-8"?>
<formControlPr xmlns="http://schemas.microsoft.com/office/spreadsheetml/2009/9/main" objectType="CheckBox" fmlaLink="項目一覧!$D$76" lockText="1" noThreeD="1"/>
</file>

<file path=xl/ctrlProps/ctrlProp60.xml><?xml version="1.0" encoding="utf-8"?>
<formControlPr xmlns="http://schemas.microsoft.com/office/spreadsheetml/2009/9/main" objectType="Drop" dropStyle="combo" dx="16" fmlaLink="項目一覧!$D$144" fmlaRange="値一覧項目!$Q$2:$Q$10" noThreeD="1" sel="1" val="0"/>
</file>

<file path=xl/ctrlProps/ctrlProp61.xml><?xml version="1.0" encoding="utf-8"?>
<formControlPr xmlns="http://schemas.microsoft.com/office/spreadsheetml/2009/9/main" objectType="Drop" dropStyle="combo" dx="16" fmlaLink="項目一覧!$D$145" fmlaRange="値一覧項目!$Q$2:$Q$10" noThreeD="1" sel="1" val="0"/>
</file>

<file path=xl/ctrlProps/ctrlProp62.xml><?xml version="1.0" encoding="utf-8"?>
<formControlPr xmlns="http://schemas.microsoft.com/office/spreadsheetml/2009/9/main" objectType="CheckBox" fmlaLink="項目一覧②!$G$20" lockText="1" noThreeD="1"/>
</file>

<file path=xl/ctrlProps/ctrlProp63.xml><?xml version="1.0" encoding="utf-8"?>
<formControlPr xmlns="http://schemas.microsoft.com/office/spreadsheetml/2009/9/main" objectType="CheckBox" fmlaLink="項目一覧②!$H$20" lockText="1" noThreeD="1"/>
</file>

<file path=xl/ctrlProps/ctrlProp64.xml><?xml version="1.0" encoding="utf-8"?>
<formControlPr xmlns="http://schemas.microsoft.com/office/spreadsheetml/2009/9/main" objectType="Drop" dropStyle="combo" dx="16" fmlaLink="項目一覧②!$G$25" fmlaRange="値一覧項目!$U$2:$U$12" noThreeD="1" sel="1" val="3"/>
</file>

<file path=xl/ctrlProps/ctrlProp65.xml><?xml version="1.0" encoding="utf-8"?>
<formControlPr xmlns="http://schemas.microsoft.com/office/spreadsheetml/2009/9/main" objectType="Drop" dropStyle="combo" dx="16" fmlaLink="項目一覧②!$G$26" fmlaRange="値一覧項目!$U$2:$U$12" noThreeD="1" sel="1" val="3"/>
</file>

<file path=xl/ctrlProps/ctrlProp66.xml><?xml version="1.0" encoding="utf-8"?>
<formControlPr xmlns="http://schemas.microsoft.com/office/spreadsheetml/2009/9/main" objectType="Drop" dropStyle="combo" dx="16" fmlaLink="項目一覧②!$G$27" fmlaRange="値一覧項目!$U$2:$U$12" noThreeD="1" sel="1" val="3"/>
</file>

<file path=xl/ctrlProps/ctrlProp67.xml><?xml version="1.0" encoding="utf-8"?>
<formControlPr xmlns="http://schemas.microsoft.com/office/spreadsheetml/2009/9/main" objectType="Drop" dropStyle="combo" dx="16" fmlaLink="項目一覧②!$G$28" fmlaRange="値一覧項目!$U$2:$U$12" noThreeD="1" sel="1" val="3"/>
</file>

<file path=xl/ctrlProps/ctrlProp68.xml><?xml version="1.0" encoding="utf-8"?>
<formControlPr xmlns="http://schemas.microsoft.com/office/spreadsheetml/2009/9/main" objectType="Drop" dropStyle="combo" dx="16" fmlaLink="項目一覧②!$G$60" fmlaRange="値一覧項目!$L$2:$L$6" noThreeD="1" sel="1" val="0"/>
</file>

<file path=xl/ctrlProps/ctrlProp69.xml><?xml version="1.0" encoding="utf-8"?>
<formControlPr xmlns="http://schemas.microsoft.com/office/spreadsheetml/2009/9/main" objectType="Drop" dropStyle="combo" dx="16" fmlaLink="項目一覧②!$G$70" fmlaRange="主要用途!$B$2:$B$72" noThreeD="1" sel="1" val="27"/>
</file>

<file path=xl/ctrlProps/ctrlProp7.xml><?xml version="1.0" encoding="utf-8"?>
<formControlPr xmlns="http://schemas.microsoft.com/office/spreadsheetml/2009/9/main" objectType="CheckBox" fmlaLink="項目一覧!$E$76" lockText="1" noThreeD="1"/>
</file>

<file path=xl/ctrlProps/ctrlProp70.xml><?xml version="1.0" encoding="utf-8"?>
<formControlPr xmlns="http://schemas.microsoft.com/office/spreadsheetml/2009/9/main" objectType="Drop" dropStyle="combo" dx="16" fmlaLink="項目一覧②!$G$71" fmlaRange="主要用途!$B$2:$B$72" noThreeD="1" sel="1" val="0"/>
</file>

<file path=xl/ctrlProps/ctrlProp71.xml><?xml version="1.0" encoding="utf-8"?>
<formControlPr xmlns="http://schemas.microsoft.com/office/spreadsheetml/2009/9/main" objectType="Drop" dropStyle="combo" dx="16" fmlaLink="項目一覧②!$G$72" fmlaRange="主要用途!$B$2:$B$72" noThreeD="1" sel="1" val="0"/>
</file>

<file path=xl/ctrlProps/ctrlProp72.xml><?xml version="1.0" encoding="utf-8"?>
<formControlPr xmlns="http://schemas.microsoft.com/office/spreadsheetml/2009/9/main" objectType="Drop" dropStyle="combo" dx="16" fmlaLink="項目一覧②!$G$73" fmlaRange="主要用途!$B$2:$B$72" noThreeD="1" sel="1" val="0"/>
</file>

<file path=xl/ctrlProps/ctrlProp73.xml><?xml version="1.0" encoding="utf-8"?>
<formControlPr xmlns="http://schemas.microsoft.com/office/spreadsheetml/2009/9/main" objectType="Drop" dropStyle="combo" dx="16" fmlaLink="項目一覧②!$G$74" fmlaRange="主要用途!$B$2:$B$72" noThreeD="1" sel="1" val="0"/>
</file>

<file path=xl/ctrlProps/ctrlProp74.xml><?xml version="1.0" encoding="utf-8"?>
<formControlPr xmlns="http://schemas.microsoft.com/office/spreadsheetml/2009/9/main" objectType="Drop" dropStyle="combo" dx="16" fmlaLink="項目一覧②!$G$75" fmlaRange="主要用途!$B$2:$B$72" noThreeD="1" sel="1" val="0"/>
</file>

<file path=xl/ctrlProps/ctrlProp75.xml><?xml version="1.0" encoding="utf-8"?>
<formControlPr xmlns="http://schemas.microsoft.com/office/spreadsheetml/2009/9/main" objectType="Drop" dropStyle="combo" dx="16" fmlaLink="項目一覧②!$G$97" fmlaRange="主要用途!$B$2:$B$73" noThreeD="1" sel="1" val="0"/>
</file>

<file path=xl/ctrlProps/ctrlProp76.xml><?xml version="1.0" encoding="utf-8"?>
<formControlPr xmlns="http://schemas.microsoft.com/office/spreadsheetml/2009/9/main" objectType="Drop" dropStyle="combo" dx="16" fmlaLink="項目一覧②!$G$98" fmlaRange="主要用途!$B$2:$B$73" noThreeD="1" sel="1" val="0"/>
</file>

<file path=xl/ctrlProps/ctrlProp77.xml><?xml version="1.0" encoding="utf-8"?>
<formControlPr xmlns="http://schemas.microsoft.com/office/spreadsheetml/2009/9/main" objectType="Drop" dropStyle="combo" dx="16" fmlaLink="項目一覧②!$G$99" fmlaRange="主要用途!$B$2:$B$73" noThreeD="1" sel="1" val="0"/>
</file>

<file path=xl/ctrlProps/ctrlProp78.xml><?xml version="1.0" encoding="utf-8"?>
<formControlPr xmlns="http://schemas.microsoft.com/office/spreadsheetml/2009/9/main" objectType="Drop" dropStyle="combo" dx="16" fmlaLink="項目一覧②!$G$100" fmlaRange="主要用途!$B$2:$B$73" noThreeD="1" sel="1" val="0"/>
</file>

<file path=xl/ctrlProps/ctrlProp79.xml><?xml version="1.0" encoding="utf-8"?>
<formControlPr xmlns="http://schemas.microsoft.com/office/spreadsheetml/2009/9/main" objectType="Drop" dropStyle="combo" dx="16" fmlaLink="項目一覧②!$G$101" fmlaRange="主要用途!$B$2:$B$73" noThreeD="1" sel="1" val="0"/>
</file>

<file path=xl/ctrlProps/ctrlProp8.xml><?xml version="1.0" encoding="utf-8"?>
<formControlPr xmlns="http://schemas.microsoft.com/office/spreadsheetml/2009/9/main" objectType="CheckBox" fmlaLink="項目一覧!$F$76" lockText="1" noThreeD="1"/>
</file>

<file path=xl/ctrlProps/ctrlProp80.xml><?xml version="1.0" encoding="utf-8"?>
<formControlPr xmlns="http://schemas.microsoft.com/office/spreadsheetml/2009/9/main" objectType="Drop" dropStyle="combo" dx="16" fmlaLink="項目一覧②!$G$102" fmlaRange="主要用途!$B$2:$B$73" noThreeD="1" sel="1" val="0"/>
</file>

<file path=xl/ctrlProps/ctrlProp81.xml><?xml version="1.0" encoding="utf-8"?>
<formControlPr xmlns="http://schemas.microsoft.com/office/spreadsheetml/2009/9/main" objectType="Drop" dropStyle="combo" dx="16" fmlaLink="項目一覧②!$G$124" fmlaRange="主要用途!$B$2:$B$73" noThreeD="1" sel="1" val="0"/>
</file>

<file path=xl/ctrlProps/ctrlProp82.xml><?xml version="1.0" encoding="utf-8"?>
<formControlPr xmlns="http://schemas.microsoft.com/office/spreadsheetml/2009/9/main" objectType="Drop" dropStyle="combo" dx="16" fmlaLink="項目一覧②!$G$125" fmlaRange="主要用途!$B$2:$B$73" noThreeD="1" sel="1" val="0"/>
</file>

<file path=xl/ctrlProps/ctrlProp83.xml><?xml version="1.0" encoding="utf-8"?>
<formControlPr xmlns="http://schemas.microsoft.com/office/spreadsheetml/2009/9/main" objectType="Drop" dropStyle="combo" dx="16" fmlaLink="項目一覧②!$G$126" fmlaRange="主要用途!$B$2:$B$73" noThreeD="1" sel="1" val="0"/>
</file>

<file path=xl/ctrlProps/ctrlProp84.xml><?xml version="1.0" encoding="utf-8"?>
<formControlPr xmlns="http://schemas.microsoft.com/office/spreadsheetml/2009/9/main" objectType="Drop" dropStyle="combo" dx="16" fmlaLink="項目一覧②!$G$127" fmlaRange="主要用途!$B$2:$B$73" noThreeD="1" sel="1" val="0"/>
</file>

<file path=xl/ctrlProps/ctrlProp85.xml><?xml version="1.0" encoding="utf-8"?>
<formControlPr xmlns="http://schemas.microsoft.com/office/spreadsheetml/2009/9/main" objectType="Drop" dropStyle="combo" dx="16" fmlaLink="項目一覧②!$G$128" fmlaRange="主要用途!$B$2:$B$73" noThreeD="1" sel="1" val="0"/>
</file>

<file path=xl/ctrlProps/ctrlProp86.xml><?xml version="1.0" encoding="utf-8"?>
<formControlPr xmlns="http://schemas.microsoft.com/office/spreadsheetml/2009/9/main" objectType="Drop" dropStyle="combo" dx="16" fmlaLink="項目一覧②!$G$129" fmlaRange="主要用途!$B$2:$B$73" noThreeD="1" sel="1" val="0"/>
</file>

<file path=xl/ctrlProps/ctrlProp87.xml><?xml version="1.0" encoding="utf-8"?>
<formControlPr xmlns="http://schemas.microsoft.com/office/spreadsheetml/2009/9/main" objectType="Drop" dropStyle="combo" dx="16" fmlaLink="項目一覧②!$G$151" fmlaRange="主要用途!$B$2:$B$72" noThreeD="1" sel="1" val="0"/>
</file>

<file path=xl/ctrlProps/ctrlProp88.xml><?xml version="1.0" encoding="utf-8"?>
<formControlPr xmlns="http://schemas.microsoft.com/office/spreadsheetml/2009/9/main" objectType="Drop" dropStyle="combo" dx="16" fmlaLink="項目一覧②!$G$152" fmlaRange="主要用途!$B$2:$B$72" noThreeD="1" sel="1" val="0"/>
</file>

<file path=xl/ctrlProps/ctrlProp89.xml><?xml version="1.0" encoding="utf-8"?>
<formControlPr xmlns="http://schemas.microsoft.com/office/spreadsheetml/2009/9/main" objectType="Drop" dropStyle="combo" dx="16" fmlaLink="項目一覧②!$G$153" fmlaRange="主要用途!$B$2:$B$72" noThreeD="1" sel="1" val="0"/>
</file>

<file path=xl/ctrlProps/ctrlProp9.xml><?xml version="1.0" encoding="utf-8"?>
<formControlPr xmlns="http://schemas.microsoft.com/office/spreadsheetml/2009/9/main" objectType="Drop" dropStyle="combo" dx="16" fmlaLink="項目一覧!$D$69" fmlaRange="値一覧項目!$C$2:$C$18" noThreeD="1" sel="1" val="0"/>
</file>

<file path=xl/ctrlProps/ctrlProp90.xml><?xml version="1.0" encoding="utf-8"?>
<formControlPr xmlns="http://schemas.microsoft.com/office/spreadsheetml/2009/9/main" objectType="Drop" dropStyle="combo" dx="16" fmlaLink="項目一覧②!$G$154" fmlaRange="主要用途!$B$2:$B$72" noThreeD="1" sel="1" val="0"/>
</file>

<file path=xl/ctrlProps/ctrlProp91.xml><?xml version="1.0" encoding="utf-8"?>
<formControlPr xmlns="http://schemas.microsoft.com/office/spreadsheetml/2009/9/main" objectType="Drop" dropStyle="combo" dx="16" fmlaLink="項目一覧②!$G$155" fmlaRange="主要用途!$B$2:$B$72" noThreeD="1" sel="1" val="0"/>
</file>

<file path=xl/ctrlProps/ctrlProp92.xml><?xml version="1.0" encoding="utf-8"?>
<formControlPr xmlns="http://schemas.microsoft.com/office/spreadsheetml/2009/9/main" objectType="Drop" dropStyle="combo" dx="16" fmlaLink="項目一覧②!$G$156" fmlaRange="主要用途!$B$2:$B$72" noThreeD="1" sel="1" val="0"/>
</file>

<file path=xl/ctrlProps/ctrlProp93.xml><?xml version="1.0" encoding="utf-8"?>
<formControlPr xmlns="http://schemas.microsoft.com/office/spreadsheetml/2009/9/main" objectType="Drop" dropStyle="combo" dx="16" fmlaLink="項目一覧②!G29" fmlaRange="値一覧項目!$U$2:$U$12" noThreeD="1" sel="1" val="3"/>
</file>

<file path=xl/ctrlProps/ctrlProp94.xml><?xml version="1.0" encoding="utf-8"?>
<formControlPr xmlns="http://schemas.microsoft.com/office/spreadsheetml/2009/9/main" objectType="Drop" dropStyle="combo" dx="16" fmlaLink="項目一覧②!G30" fmlaRange="値一覧項目!$U$2:$U$12" noThreeD="1" sel="1" val="3"/>
</file>

<file path=xl/ctrlProps/ctrlProp95.xml><?xml version="1.0" encoding="utf-8"?>
<formControlPr xmlns="http://schemas.microsoft.com/office/spreadsheetml/2009/9/main" objectType="Drop" dropStyle="combo" dx="16" fmlaLink="項目一覧!$D$81" fmlaRange="値一覧項目!$N$2:$N$17" noThreeD="1" sel="1" val="0"/>
</file>

<file path=xl/ctrlProps/ctrlProp96.xml><?xml version="1.0" encoding="utf-8"?>
<formControlPr xmlns="http://schemas.microsoft.com/office/spreadsheetml/2009/9/main" objectType="Drop" dropStyle="combo" dx="16" fmlaLink="項目一覧!$D$82" fmlaRange="値一覧項目!$N$2:$N$17" noThreeD="1" sel="1" val="0"/>
</file>

<file path=xl/ctrlProps/ctrlProp97.xml><?xml version="1.0" encoding="utf-8"?>
<formControlPr xmlns="http://schemas.microsoft.com/office/spreadsheetml/2009/9/main" objectType="Drop" dropStyle="combo" dx="16" fmlaLink="項目一覧!$D$83" fmlaRange="値一覧項目!$N$2:$N$17" noThreeD="1" sel="1" val="0"/>
</file>

<file path=xl/ctrlProps/ctrlProp98.xml><?xml version="1.0" encoding="utf-8"?>
<formControlPr xmlns="http://schemas.microsoft.com/office/spreadsheetml/2009/9/main" objectType="Drop" dropStyle="combo" dx="16" fmlaLink="項目一覧!$D$84" fmlaRange="値一覧項目!$N$2:$N$17" noThreeD="1" sel="1" val="0"/>
</file>

<file path=xl/ctrlProps/ctrlProp99.xml><?xml version="1.0" encoding="utf-8"?>
<formControlPr xmlns="http://schemas.microsoft.com/office/spreadsheetml/2009/9/main" objectType="Drop" dropStyle="combo" dx="16" fmlaLink="項目一覧②!$G$178" fmlaRange="主要用途!$B$2:$B$72"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2.emf"/></Relationships>
</file>

<file path=xl/drawings/_rels/drawing8.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hyperlink" Target="#&#24314;&#31689;&#35336;&#30011;&#27010;&#35201;&#26360;!A1"/></Relationships>
</file>

<file path=xl/drawings/drawing1.xml><?xml version="1.0" encoding="utf-8"?>
<xdr:wsDr xmlns:xdr="http://schemas.openxmlformats.org/drawingml/2006/spreadsheetDrawing" xmlns:a="http://schemas.openxmlformats.org/drawingml/2006/main">
  <xdr:twoCellAnchor>
    <xdr:from>
      <xdr:col>5</xdr:col>
      <xdr:colOff>190500</xdr:colOff>
      <xdr:row>0</xdr:row>
      <xdr:rowOff>0</xdr:rowOff>
    </xdr:from>
    <xdr:to>
      <xdr:col>7</xdr:col>
      <xdr:colOff>19050</xdr:colOff>
      <xdr:row>0</xdr:row>
      <xdr:rowOff>0</xdr:rowOff>
    </xdr:to>
    <xdr:sp macro="[0]!作業メニュー表示" textlink="">
      <xdr:nvSpPr>
        <xdr:cNvPr id="2" name="Rectangle 1">
          <a:extLst>
            <a:ext uri="{FF2B5EF4-FFF2-40B4-BE49-F238E27FC236}">
              <a16:creationId xmlns:a16="http://schemas.microsoft.com/office/drawing/2014/main" id="{00000000-0008-0000-0000-000002000000}"/>
            </a:ext>
          </a:extLst>
        </xdr:cNvPr>
        <xdr:cNvSpPr>
          <a:spLocks noChangeArrowheads="1"/>
        </xdr:cNvSpPr>
      </xdr:nvSpPr>
      <xdr:spPr bwMode="auto">
        <a:xfrm>
          <a:off x="3619500" y="0"/>
          <a:ext cx="1200150" cy="0"/>
        </a:xfrm>
        <a:prstGeom prst="rect">
          <a:avLst/>
        </a:prstGeom>
        <a:solidFill>
          <a:srgbClr val="FFCC99"/>
        </a:solidFill>
        <a:ln w="9525" algn="ctr">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作業メニューへ</a:t>
          </a:r>
          <a:endParaRPr lang="ja-JP" altLang="en-US"/>
        </a:p>
      </xdr:txBody>
    </xdr:sp>
    <xdr:clientData fPrintsWithSheet="0"/>
  </xdr:twoCellAnchor>
  <xdr:twoCellAnchor>
    <xdr:from>
      <xdr:col>5</xdr:col>
      <xdr:colOff>190500</xdr:colOff>
      <xdr:row>0</xdr:row>
      <xdr:rowOff>0</xdr:rowOff>
    </xdr:from>
    <xdr:to>
      <xdr:col>7</xdr:col>
      <xdr:colOff>19050</xdr:colOff>
      <xdr:row>0</xdr:row>
      <xdr:rowOff>0</xdr:rowOff>
    </xdr:to>
    <xdr:sp macro="" textlink="">
      <xdr:nvSpPr>
        <xdr:cNvPr id="6" name="Rectangle 5">
          <a:extLst>
            <a:ext uri="{FF2B5EF4-FFF2-40B4-BE49-F238E27FC236}">
              <a16:creationId xmlns:a16="http://schemas.microsoft.com/office/drawing/2014/main" id="{00000000-0008-0000-0000-000006000000}"/>
            </a:ext>
          </a:extLst>
        </xdr:cNvPr>
        <xdr:cNvSpPr>
          <a:spLocks noChangeArrowheads="1"/>
        </xdr:cNvSpPr>
      </xdr:nvSpPr>
      <xdr:spPr bwMode="auto">
        <a:xfrm>
          <a:off x="3619500" y="0"/>
          <a:ext cx="1200150" cy="0"/>
        </a:xfrm>
        <a:prstGeom prst="rect">
          <a:avLst/>
        </a:prstGeom>
        <a:solidFill>
          <a:srgbClr val="FFCC99"/>
        </a:solidFill>
        <a:ln w="9525" algn="ctr">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作業メニューへ</a:t>
          </a:r>
          <a:endParaRPr lang="ja-JP" altLang="en-US"/>
        </a:p>
      </xdr:txBody>
    </xdr:sp>
    <xdr:clientData fPrintsWithSheet="0"/>
  </xdr:twoCellAnchor>
  <xdr:oneCellAnchor>
    <xdr:from>
      <xdr:col>6</xdr:col>
      <xdr:colOff>123824</xdr:colOff>
      <xdr:row>33</xdr:row>
      <xdr:rowOff>152399</xdr:rowOff>
    </xdr:from>
    <xdr:ext cx="504000" cy="504000"/>
    <xdr:pic>
      <xdr:nvPicPr>
        <xdr:cNvPr id="8" name="Picture 7">
          <a:extLst>
            <a:ext uri="{FF2B5EF4-FFF2-40B4-BE49-F238E27FC236}">
              <a16:creationId xmlns:a16="http://schemas.microsoft.com/office/drawing/2014/main" id="{00000000-0008-0000-0000-000008000000}"/>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3974" y="5295899"/>
          <a:ext cx="504000"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34</xdr:col>
          <xdr:colOff>57150</xdr:colOff>
          <xdr:row>24</xdr:row>
          <xdr:rowOff>123825</xdr:rowOff>
        </xdr:from>
        <xdr:to>
          <xdr:col>39</xdr:col>
          <xdr:colOff>228600</xdr:colOff>
          <xdr:row>25</xdr:row>
          <xdr:rowOff>152400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1000-000001280000}"/>
                </a:ext>
              </a:extLst>
            </xdr:cNvPr>
            <xdr:cNvSpPr/>
          </xdr:nvSpPr>
          <xdr:spPr bwMode="auto">
            <a:xfrm>
              <a:off x="0" y="0"/>
              <a:ext cx="0" cy="0"/>
            </a:xfrm>
            <a:prstGeom prst="rect">
              <a:avLst/>
            </a:prstGeom>
            <a:noFill/>
            <a:ln>
              <a:noFill/>
            </a:ln>
            <a:extLst>
              <a:ext uri="{909E8E84-426E-40DD-AFC4-6F175D3DCCD1}">
                <a14:hiddenFill>
                  <a:solidFill>
                    <a:srgbClr val="FFFF99" mc:Ignorable="a14" a14:legacySpreadsheetColorIndex="43"/>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建築主２を追加</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34</xdr:col>
          <xdr:colOff>57150</xdr:colOff>
          <xdr:row>26</xdr:row>
          <xdr:rowOff>85725</xdr:rowOff>
        </xdr:from>
        <xdr:to>
          <xdr:col>39</xdr:col>
          <xdr:colOff>228600</xdr:colOff>
          <xdr:row>27</xdr:row>
          <xdr:rowOff>114300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1000-000002280000}"/>
                </a:ext>
              </a:extLst>
            </xdr:cNvPr>
            <xdr:cNvSpPr/>
          </xdr:nvSpPr>
          <xdr:spPr bwMode="auto">
            <a:xfrm>
              <a:off x="0" y="0"/>
              <a:ext cx="0" cy="0"/>
            </a:xfrm>
            <a:prstGeom prst="rect">
              <a:avLst/>
            </a:prstGeom>
            <a:noFill/>
            <a:ln>
              <a:noFill/>
            </a:ln>
            <a:extLst>
              <a:ext uri="{909E8E84-426E-40DD-AFC4-6F175D3DCCD1}">
                <a14:hiddenFill>
                  <a:solidFill>
                    <a:srgbClr val="FFFF99" mc:Ignorable="a14" a14:legacySpreadsheetColorIndex="43"/>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建築主３を追加</a:t>
              </a:r>
            </a:p>
          </xdr:txBody>
        </xdr:sp>
        <xdr:clientData fLock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0</xdr:col>
      <xdr:colOff>19050</xdr:colOff>
      <xdr:row>224</xdr:row>
      <xdr:rowOff>9525</xdr:rowOff>
    </xdr:from>
    <xdr:to>
      <xdr:col>5</xdr:col>
      <xdr:colOff>9525</xdr:colOff>
      <xdr:row>227</xdr:row>
      <xdr:rowOff>9525</xdr:rowOff>
    </xdr:to>
    <xdr:sp macro="" textlink="">
      <xdr:nvSpPr>
        <xdr:cNvPr id="2" name="Line 11">
          <a:extLst>
            <a:ext uri="{FF2B5EF4-FFF2-40B4-BE49-F238E27FC236}">
              <a16:creationId xmlns:a16="http://schemas.microsoft.com/office/drawing/2014/main" id="{00000000-0008-0000-1100-000002000000}"/>
            </a:ext>
          </a:extLst>
        </xdr:cNvPr>
        <xdr:cNvSpPr>
          <a:spLocks noChangeShapeType="1"/>
        </xdr:cNvSpPr>
      </xdr:nvSpPr>
      <xdr:spPr bwMode="auto">
        <a:xfrm>
          <a:off x="19050" y="37766625"/>
          <a:ext cx="3419475" cy="514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36</xdr:col>
          <xdr:colOff>0</xdr:colOff>
          <xdr:row>200</xdr:row>
          <xdr:rowOff>0</xdr:rowOff>
        </xdr:from>
        <xdr:to>
          <xdr:col>42</xdr:col>
          <xdr:colOff>38100</xdr:colOff>
          <xdr:row>200</xdr:row>
          <xdr:rowOff>209550</xdr:rowOff>
        </xdr:to>
        <xdr:sp macro="" textlink="">
          <xdr:nvSpPr>
            <xdr:cNvPr id="11265" name="Drop Down 1" hidden="1">
              <a:extLst>
                <a:ext uri="{63B3BB69-23CF-44E3-9099-C40C66FF867C}">
                  <a14:compatExt spid="_x0000_s11265"/>
                </a:ext>
                <a:ext uri="{FF2B5EF4-FFF2-40B4-BE49-F238E27FC236}">
                  <a16:creationId xmlns:a16="http://schemas.microsoft.com/office/drawing/2014/main" id="{00000000-0008-0000-1100-000001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204</xdr:row>
          <xdr:rowOff>0</xdr:rowOff>
        </xdr:from>
        <xdr:to>
          <xdr:col>42</xdr:col>
          <xdr:colOff>38100</xdr:colOff>
          <xdr:row>204</xdr:row>
          <xdr:rowOff>209550</xdr:rowOff>
        </xdr:to>
        <xdr:sp macro="" textlink="">
          <xdr:nvSpPr>
            <xdr:cNvPr id="11266" name="Drop Down 2" hidden="1">
              <a:extLst>
                <a:ext uri="{63B3BB69-23CF-44E3-9099-C40C66FF867C}">
                  <a14:compatExt spid="_x0000_s11266"/>
                </a:ext>
                <a:ext uri="{FF2B5EF4-FFF2-40B4-BE49-F238E27FC236}">
                  <a16:creationId xmlns:a16="http://schemas.microsoft.com/office/drawing/2014/main" id="{00000000-0008-0000-1100-00000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209</xdr:row>
          <xdr:rowOff>0</xdr:rowOff>
        </xdr:from>
        <xdr:to>
          <xdr:col>42</xdr:col>
          <xdr:colOff>38100</xdr:colOff>
          <xdr:row>210</xdr:row>
          <xdr:rowOff>0</xdr:rowOff>
        </xdr:to>
        <xdr:sp macro="" textlink="">
          <xdr:nvSpPr>
            <xdr:cNvPr id="11267" name="Drop Down 3" hidden="1">
              <a:extLst>
                <a:ext uri="{63B3BB69-23CF-44E3-9099-C40C66FF867C}">
                  <a14:compatExt spid="_x0000_s11267"/>
                </a:ext>
                <a:ext uri="{FF2B5EF4-FFF2-40B4-BE49-F238E27FC236}">
                  <a16:creationId xmlns:a16="http://schemas.microsoft.com/office/drawing/2014/main" id="{00000000-0008-0000-1100-00000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30</xdr:col>
          <xdr:colOff>104775</xdr:colOff>
          <xdr:row>36</xdr:row>
          <xdr:rowOff>38100</xdr:rowOff>
        </xdr:from>
        <xdr:to>
          <xdr:col>36</xdr:col>
          <xdr:colOff>314325</xdr:colOff>
          <xdr:row>37</xdr:row>
          <xdr:rowOff>28575</xdr:rowOff>
        </xdr:to>
        <xdr:sp macro="" textlink="">
          <xdr:nvSpPr>
            <xdr:cNvPr id="11268" name="Drop Down 4" hidden="1">
              <a:extLst>
                <a:ext uri="{63B3BB69-23CF-44E3-9099-C40C66FF867C}">
                  <a14:compatExt spid="_x0000_s11268"/>
                </a:ext>
                <a:ext uri="{FF2B5EF4-FFF2-40B4-BE49-F238E27FC236}">
                  <a16:creationId xmlns:a16="http://schemas.microsoft.com/office/drawing/2014/main" id="{00000000-0008-0000-1100-00000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45</xdr:col>
          <xdr:colOff>0</xdr:colOff>
          <xdr:row>204</xdr:row>
          <xdr:rowOff>0</xdr:rowOff>
        </xdr:from>
        <xdr:to>
          <xdr:col>51</xdr:col>
          <xdr:colOff>200025</xdr:colOff>
          <xdr:row>204</xdr:row>
          <xdr:rowOff>209550</xdr:rowOff>
        </xdr:to>
        <xdr:sp macro="" textlink="">
          <xdr:nvSpPr>
            <xdr:cNvPr id="11269" name="Drop Down 5" hidden="1">
              <a:extLst>
                <a:ext uri="{63B3BB69-23CF-44E3-9099-C40C66FF867C}">
                  <a14:compatExt spid="_x0000_s11269"/>
                </a:ext>
                <a:ext uri="{FF2B5EF4-FFF2-40B4-BE49-F238E27FC236}">
                  <a16:creationId xmlns:a16="http://schemas.microsoft.com/office/drawing/2014/main" id="{00000000-0008-0000-1100-000005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203</xdr:row>
          <xdr:rowOff>0</xdr:rowOff>
        </xdr:from>
        <xdr:to>
          <xdr:col>42</xdr:col>
          <xdr:colOff>38100</xdr:colOff>
          <xdr:row>204</xdr:row>
          <xdr:rowOff>0</xdr:rowOff>
        </xdr:to>
        <xdr:sp macro="" textlink="">
          <xdr:nvSpPr>
            <xdr:cNvPr id="11270" name="Drop Down 6" hidden="1">
              <a:extLst>
                <a:ext uri="{63B3BB69-23CF-44E3-9099-C40C66FF867C}">
                  <a14:compatExt spid="_x0000_s11270"/>
                </a:ext>
                <a:ext uri="{FF2B5EF4-FFF2-40B4-BE49-F238E27FC236}">
                  <a16:creationId xmlns:a16="http://schemas.microsoft.com/office/drawing/2014/main" id="{00000000-0008-0000-1100-00000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45</xdr:col>
          <xdr:colOff>0</xdr:colOff>
          <xdr:row>203</xdr:row>
          <xdr:rowOff>0</xdr:rowOff>
        </xdr:from>
        <xdr:to>
          <xdr:col>51</xdr:col>
          <xdr:colOff>200025</xdr:colOff>
          <xdr:row>204</xdr:row>
          <xdr:rowOff>0</xdr:rowOff>
        </xdr:to>
        <xdr:sp macro="" textlink="">
          <xdr:nvSpPr>
            <xdr:cNvPr id="11271" name="Drop Down 7" hidden="1">
              <a:extLst>
                <a:ext uri="{63B3BB69-23CF-44E3-9099-C40C66FF867C}">
                  <a14:compatExt spid="_x0000_s11271"/>
                </a:ext>
                <a:ext uri="{FF2B5EF4-FFF2-40B4-BE49-F238E27FC236}">
                  <a16:creationId xmlns:a16="http://schemas.microsoft.com/office/drawing/2014/main" id="{00000000-0008-0000-1100-000007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208</xdr:row>
          <xdr:rowOff>0</xdr:rowOff>
        </xdr:from>
        <xdr:to>
          <xdr:col>42</xdr:col>
          <xdr:colOff>38100</xdr:colOff>
          <xdr:row>208</xdr:row>
          <xdr:rowOff>209550</xdr:rowOff>
        </xdr:to>
        <xdr:sp macro="" textlink="">
          <xdr:nvSpPr>
            <xdr:cNvPr id="11272" name="Drop Down 8" hidden="1">
              <a:extLst>
                <a:ext uri="{63B3BB69-23CF-44E3-9099-C40C66FF867C}">
                  <a14:compatExt spid="_x0000_s11272"/>
                </a:ext>
                <a:ext uri="{FF2B5EF4-FFF2-40B4-BE49-F238E27FC236}">
                  <a16:creationId xmlns:a16="http://schemas.microsoft.com/office/drawing/2014/main" id="{00000000-0008-0000-1100-000008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45</xdr:col>
          <xdr:colOff>0</xdr:colOff>
          <xdr:row>208</xdr:row>
          <xdr:rowOff>0</xdr:rowOff>
        </xdr:from>
        <xdr:to>
          <xdr:col>51</xdr:col>
          <xdr:colOff>200025</xdr:colOff>
          <xdr:row>208</xdr:row>
          <xdr:rowOff>209550</xdr:rowOff>
        </xdr:to>
        <xdr:sp macro="" textlink="">
          <xdr:nvSpPr>
            <xdr:cNvPr id="11273" name="Drop Down 9" hidden="1">
              <a:extLst>
                <a:ext uri="{63B3BB69-23CF-44E3-9099-C40C66FF867C}">
                  <a14:compatExt spid="_x0000_s11273"/>
                </a:ext>
                <a:ext uri="{FF2B5EF4-FFF2-40B4-BE49-F238E27FC236}">
                  <a16:creationId xmlns:a16="http://schemas.microsoft.com/office/drawing/2014/main" id="{00000000-0008-0000-1100-00000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45</xdr:col>
          <xdr:colOff>0</xdr:colOff>
          <xdr:row>209</xdr:row>
          <xdr:rowOff>0</xdr:rowOff>
        </xdr:from>
        <xdr:to>
          <xdr:col>51</xdr:col>
          <xdr:colOff>200025</xdr:colOff>
          <xdr:row>210</xdr:row>
          <xdr:rowOff>0</xdr:rowOff>
        </xdr:to>
        <xdr:sp macro="" textlink="">
          <xdr:nvSpPr>
            <xdr:cNvPr id="11274" name="Drop Down 10" hidden="1">
              <a:extLst>
                <a:ext uri="{63B3BB69-23CF-44E3-9099-C40C66FF867C}">
                  <a14:compatExt spid="_x0000_s11274"/>
                </a:ext>
                <a:ext uri="{FF2B5EF4-FFF2-40B4-BE49-F238E27FC236}">
                  <a16:creationId xmlns:a16="http://schemas.microsoft.com/office/drawing/2014/main" id="{00000000-0008-0000-1100-00000A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0</xdr:col>
      <xdr:colOff>19050</xdr:colOff>
      <xdr:row>228</xdr:row>
      <xdr:rowOff>9525</xdr:rowOff>
    </xdr:from>
    <xdr:to>
      <xdr:col>5</xdr:col>
      <xdr:colOff>9525</xdr:colOff>
      <xdr:row>231</xdr:row>
      <xdr:rowOff>9525</xdr:rowOff>
    </xdr:to>
    <xdr:sp macro="" textlink="">
      <xdr:nvSpPr>
        <xdr:cNvPr id="2" name="Line 13">
          <a:extLst>
            <a:ext uri="{FF2B5EF4-FFF2-40B4-BE49-F238E27FC236}">
              <a16:creationId xmlns:a16="http://schemas.microsoft.com/office/drawing/2014/main" id="{00000000-0008-0000-1200-000002000000}"/>
            </a:ext>
          </a:extLst>
        </xdr:cNvPr>
        <xdr:cNvSpPr>
          <a:spLocks noChangeShapeType="1"/>
        </xdr:cNvSpPr>
      </xdr:nvSpPr>
      <xdr:spPr bwMode="auto">
        <a:xfrm>
          <a:off x="19050" y="38452425"/>
          <a:ext cx="3419475" cy="514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123825</xdr:colOff>
      <xdr:row>19</xdr:row>
      <xdr:rowOff>0</xdr:rowOff>
    </xdr:from>
    <xdr:to>
      <xdr:col>14</xdr:col>
      <xdr:colOff>9525</xdr:colOff>
      <xdr:row>23</xdr:row>
      <xdr:rowOff>0</xdr:rowOff>
    </xdr:to>
    <xdr:sp macro="" textlink="">
      <xdr:nvSpPr>
        <xdr:cNvPr id="3" name="AutoShape 14">
          <a:extLst>
            <a:ext uri="{FF2B5EF4-FFF2-40B4-BE49-F238E27FC236}">
              <a16:creationId xmlns:a16="http://schemas.microsoft.com/office/drawing/2014/main" id="{00000000-0008-0000-1200-000003000000}"/>
            </a:ext>
          </a:extLst>
        </xdr:cNvPr>
        <xdr:cNvSpPr>
          <a:spLocks/>
        </xdr:cNvSpPr>
      </xdr:nvSpPr>
      <xdr:spPr bwMode="auto">
        <a:xfrm>
          <a:off x="9039225" y="3276600"/>
          <a:ext cx="571500" cy="685800"/>
        </a:xfrm>
        <a:prstGeom prst="rightBracket">
          <a:avLst>
            <a:gd name="adj" fmla="val 32307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36</xdr:col>
          <xdr:colOff>0</xdr:colOff>
          <xdr:row>203</xdr:row>
          <xdr:rowOff>0</xdr:rowOff>
        </xdr:from>
        <xdr:to>
          <xdr:col>42</xdr:col>
          <xdr:colOff>38100</xdr:colOff>
          <xdr:row>203</xdr:row>
          <xdr:rowOff>209550</xdr:rowOff>
        </xdr:to>
        <xdr:sp macro="" textlink="">
          <xdr:nvSpPr>
            <xdr:cNvPr id="12289" name="Drop Down 1" hidden="1">
              <a:extLst>
                <a:ext uri="{63B3BB69-23CF-44E3-9099-C40C66FF867C}">
                  <a14:compatExt spid="_x0000_s12289"/>
                </a:ext>
                <a:ext uri="{FF2B5EF4-FFF2-40B4-BE49-F238E27FC236}">
                  <a16:creationId xmlns:a16="http://schemas.microsoft.com/office/drawing/2014/main" id="{00000000-0008-0000-12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207</xdr:row>
          <xdr:rowOff>0</xdr:rowOff>
        </xdr:from>
        <xdr:to>
          <xdr:col>42</xdr:col>
          <xdr:colOff>38100</xdr:colOff>
          <xdr:row>207</xdr:row>
          <xdr:rowOff>209550</xdr:rowOff>
        </xdr:to>
        <xdr:sp macro="" textlink="">
          <xdr:nvSpPr>
            <xdr:cNvPr id="12290" name="Drop Down 2" hidden="1">
              <a:extLst>
                <a:ext uri="{63B3BB69-23CF-44E3-9099-C40C66FF867C}">
                  <a14:compatExt spid="_x0000_s12290"/>
                </a:ext>
                <a:ext uri="{FF2B5EF4-FFF2-40B4-BE49-F238E27FC236}">
                  <a16:creationId xmlns:a16="http://schemas.microsoft.com/office/drawing/2014/main" id="{00000000-0008-0000-12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212</xdr:row>
          <xdr:rowOff>0</xdr:rowOff>
        </xdr:from>
        <xdr:to>
          <xdr:col>42</xdr:col>
          <xdr:colOff>38100</xdr:colOff>
          <xdr:row>213</xdr:row>
          <xdr:rowOff>0</xdr:rowOff>
        </xdr:to>
        <xdr:sp macro="" textlink="">
          <xdr:nvSpPr>
            <xdr:cNvPr id="12291" name="Drop Down 3" hidden="1">
              <a:extLst>
                <a:ext uri="{63B3BB69-23CF-44E3-9099-C40C66FF867C}">
                  <a14:compatExt spid="_x0000_s12291"/>
                </a:ext>
                <a:ext uri="{FF2B5EF4-FFF2-40B4-BE49-F238E27FC236}">
                  <a16:creationId xmlns:a16="http://schemas.microsoft.com/office/drawing/2014/main" id="{00000000-0008-0000-12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30</xdr:col>
          <xdr:colOff>104775</xdr:colOff>
          <xdr:row>39</xdr:row>
          <xdr:rowOff>28575</xdr:rowOff>
        </xdr:from>
        <xdr:to>
          <xdr:col>36</xdr:col>
          <xdr:colOff>314325</xdr:colOff>
          <xdr:row>40</xdr:row>
          <xdr:rowOff>28575</xdr:rowOff>
        </xdr:to>
        <xdr:sp macro="" textlink="">
          <xdr:nvSpPr>
            <xdr:cNvPr id="12292" name="Drop Down 4" hidden="1">
              <a:extLst>
                <a:ext uri="{63B3BB69-23CF-44E3-9099-C40C66FF867C}">
                  <a14:compatExt spid="_x0000_s12292"/>
                </a:ext>
                <a:ext uri="{FF2B5EF4-FFF2-40B4-BE49-F238E27FC236}">
                  <a16:creationId xmlns:a16="http://schemas.microsoft.com/office/drawing/2014/main" id="{00000000-0008-0000-12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45</xdr:col>
          <xdr:colOff>0</xdr:colOff>
          <xdr:row>207</xdr:row>
          <xdr:rowOff>0</xdr:rowOff>
        </xdr:from>
        <xdr:to>
          <xdr:col>51</xdr:col>
          <xdr:colOff>200025</xdr:colOff>
          <xdr:row>207</xdr:row>
          <xdr:rowOff>209550</xdr:rowOff>
        </xdr:to>
        <xdr:sp macro="" textlink="">
          <xdr:nvSpPr>
            <xdr:cNvPr id="12293" name="Drop Down 5" hidden="1">
              <a:extLst>
                <a:ext uri="{63B3BB69-23CF-44E3-9099-C40C66FF867C}">
                  <a14:compatExt spid="_x0000_s12293"/>
                </a:ext>
                <a:ext uri="{FF2B5EF4-FFF2-40B4-BE49-F238E27FC236}">
                  <a16:creationId xmlns:a16="http://schemas.microsoft.com/office/drawing/2014/main" id="{00000000-0008-0000-12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206</xdr:row>
          <xdr:rowOff>0</xdr:rowOff>
        </xdr:from>
        <xdr:to>
          <xdr:col>42</xdr:col>
          <xdr:colOff>38100</xdr:colOff>
          <xdr:row>207</xdr:row>
          <xdr:rowOff>0</xdr:rowOff>
        </xdr:to>
        <xdr:sp macro="" textlink="">
          <xdr:nvSpPr>
            <xdr:cNvPr id="12294" name="Drop Down 6" hidden="1">
              <a:extLst>
                <a:ext uri="{63B3BB69-23CF-44E3-9099-C40C66FF867C}">
                  <a14:compatExt spid="_x0000_s12294"/>
                </a:ext>
                <a:ext uri="{FF2B5EF4-FFF2-40B4-BE49-F238E27FC236}">
                  <a16:creationId xmlns:a16="http://schemas.microsoft.com/office/drawing/2014/main" id="{00000000-0008-0000-12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45</xdr:col>
          <xdr:colOff>0</xdr:colOff>
          <xdr:row>206</xdr:row>
          <xdr:rowOff>0</xdr:rowOff>
        </xdr:from>
        <xdr:to>
          <xdr:col>51</xdr:col>
          <xdr:colOff>200025</xdr:colOff>
          <xdr:row>207</xdr:row>
          <xdr:rowOff>0</xdr:rowOff>
        </xdr:to>
        <xdr:sp macro="" textlink="">
          <xdr:nvSpPr>
            <xdr:cNvPr id="12295" name="Drop Down 7" hidden="1">
              <a:extLst>
                <a:ext uri="{63B3BB69-23CF-44E3-9099-C40C66FF867C}">
                  <a14:compatExt spid="_x0000_s12295"/>
                </a:ext>
                <a:ext uri="{FF2B5EF4-FFF2-40B4-BE49-F238E27FC236}">
                  <a16:creationId xmlns:a16="http://schemas.microsoft.com/office/drawing/2014/main" id="{00000000-0008-0000-12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211</xdr:row>
          <xdr:rowOff>0</xdr:rowOff>
        </xdr:from>
        <xdr:to>
          <xdr:col>42</xdr:col>
          <xdr:colOff>38100</xdr:colOff>
          <xdr:row>211</xdr:row>
          <xdr:rowOff>209550</xdr:rowOff>
        </xdr:to>
        <xdr:sp macro="" textlink="">
          <xdr:nvSpPr>
            <xdr:cNvPr id="12296" name="Drop Down 8" hidden="1">
              <a:extLst>
                <a:ext uri="{63B3BB69-23CF-44E3-9099-C40C66FF867C}">
                  <a14:compatExt spid="_x0000_s12296"/>
                </a:ext>
                <a:ext uri="{FF2B5EF4-FFF2-40B4-BE49-F238E27FC236}">
                  <a16:creationId xmlns:a16="http://schemas.microsoft.com/office/drawing/2014/main" id="{00000000-0008-0000-12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45</xdr:col>
          <xdr:colOff>0</xdr:colOff>
          <xdr:row>211</xdr:row>
          <xdr:rowOff>0</xdr:rowOff>
        </xdr:from>
        <xdr:to>
          <xdr:col>51</xdr:col>
          <xdr:colOff>200025</xdr:colOff>
          <xdr:row>211</xdr:row>
          <xdr:rowOff>209550</xdr:rowOff>
        </xdr:to>
        <xdr:sp macro="" textlink="">
          <xdr:nvSpPr>
            <xdr:cNvPr id="12297" name="Drop Down 9" hidden="1">
              <a:extLst>
                <a:ext uri="{63B3BB69-23CF-44E3-9099-C40C66FF867C}">
                  <a14:compatExt spid="_x0000_s12297"/>
                </a:ext>
                <a:ext uri="{FF2B5EF4-FFF2-40B4-BE49-F238E27FC236}">
                  <a16:creationId xmlns:a16="http://schemas.microsoft.com/office/drawing/2014/main" id="{00000000-0008-0000-12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45</xdr:col>
          <xdr:colOff>0</xdr:colOff>
          <xdr:row>212</xdr:row>
          <xdr:rowOff>0</xdr:rowOff>
        </xdr:from>
        <xdr:to>
          <xdr:col>51</xdr:col>
          <xdr:colOff>200025</xdr:colOff>
          <xdr:row>213</xdr:row>
          <xdr:rowOff>0</xdr:rowOff>
        </xdr:to>
        <xdr:sp macro="" textlink="">
          <xdr:nvSpPr>
            <xdr:cNvPr id="12298" name="Drop Down 10" hidden="1">
              <a:extLst>
                <a:ext uri="{63B3BB69-23CF-44E3-9099-C40C66FF867C}">
                  <a14:compatExt spid="_x0000_s12298"/>
                </a:ext>
                <a:ext uri="{FF2B5EF4-FFF2-40B4-BE49-F238E27FC236}">
                  <a16:creationId xmlns:a16="http://schemas.microsoft.com/office/drawing/2014/main" id="{00000000-0008-0000-12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31</xdr:col>
          <xdr:colOff>76200</xdr:colOff>
          <xdr:row>22</xdr:row>
          <xdr:rowOff>85725</xdr:rowOff>
        </xdr:from>
        <xdr:to>
          <xdr:col>36</xdr:col>
          <xdr:colOff>104775</xdr:colOff>
          <xdr:row>23</xdr:row>
          <xdr:rowOff>114300</xdr:rowOff>
        </xdr:to>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1200-00000B300000}"/>
                </a:ext>
              </a:extLst>
            </xdr:cNvPr>
            <xdr:cNvSpPr/>
          </xdr:nvSpPr>
          <xdr:spPr bwMode="auto">
            <a:xfrm>
              <a:off x="0" y="0"/>
              <a:ext cx="0" cy="0"/>
            </a:xfrm>
            <a:prstGeom prst="rect">
              <a:avLst/>
            </a:prstGeom>
            <a:noFill/>
            <a:ln>
              <a:noFill/>
            </a:ln>
            <a:extLst>
              <a:ext uri="{909E8E84-426E-40DD-AFC4-6F175D3DCCD1}">
                <a14:hiddenFill>
                  <a:solidFill>
                    <a:srgbClr val="FFFF99" mc:Ignorable="a14" a14:legacySpreadsheetColorIndex="43"/>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建築主２を追加</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31</xdr:col>
          <xdr:colOff>76200</xdr:colOff>
          <xdr:row>24</xdr:row>
          <xdr:rowOff>85725</xdr:rowOff>
        </xdr:from>
        <xdr:to>
          <xdr:col>36</xdr:col>
          <xdr:colOff>104775</xdr:colOff>
          <xdr:row>25</xdr:row>
          <xdr:rowOff>114300</xdr:rowOff>
        </xdr:to>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1200-00000C300000}"/>
                </a:ext>
              </a:extLst>
            </xdr:cNvPr>
            <xdr:cNvSpPr/>
          </xdr:nvSpPr>
          <xdr:spPr bwMode="auto">
            <a:xfrm>
              <a:off x="0" y="0"/>
              <a:ext cx="0" cy="0"/>
            </a:xfrm>
            <a:prstGeom prst="rect">
              <a:avLst/>
            </a:prstGeom>
            <a:noFill/>
            <a:ln>
              <a:noFill/>
            </a:ln>
            <a:extLst>
              <a:ext uri="{909E8E84-426E-40DD-AFC4-6F175D3DCCD1}">
                <a14:hiddenFill>
                  <a:solidFill>
                    <a:srgbClr val="FFFF99" mc:Ignorable="a14" a14:legacySpreadsheetColorIndex="43"/>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建築主３を追加</a:t>
              </a:r>
            </a:p>
          </xdr:txBody>
        </xdr:sp>
        <xdr:clientData fLock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0</xdr:col>
      <xdr:colOff>0</xdr:colOff>
      <xdr:row>283</xdr:row>
      <xdr:rowOff>0</xdr:rowOff>
    </xdr:from>
    <xdr:to>
      <xdr:col>0</xdr:col>
      <xdr:colOff>0</xdr:colOff>
      <xdr:row>283</xdr:row>
      <xdr:rowOff>0</xdr:rowOff>
    </xdr:to>
    <xdr:sp macro="" textlink="">
      <xdr:nvSpPr>
        <xdr:cNvPr id="2" name="Line 1">
          <a:extLst>
            <a:ext uri="{FF2B5EF4-FFF2-40B4-BE49-F238E27FC236}">
              <a16:creationId xmlns:a16="http://schemas.microsoft.com/office/drawing/2014/main" id="{00000000-0008-0000-1300-000002000000}"/>
            </a:ext>
          </a:extLst>
        </xdr:cNvPr>
        <xdr:cNvSpPr>
          <a:spLocks noChangeShapeType="1"/>
        </xdr:cNvSpPr>
      </xdr:nvSpPr>
      <xdr:spPr bwMode="auto">
        <a:xfrm>
          <a:off x="0" y="47339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229</xdr:row>
      <xdr:rowOff>9525</xdr:rowOff>
    </xdr:from>
    <xdr:to>
      <xdr:col>5</xdr:col>
      <xdr:colOff>9525</xdr:colOff>
      <xdr:row>232</xdr:row>
      <xdr:rowOff>9525</xdr:rowOff>
    </xdr:to>
    <xdr:sp macro="" textlink="">
      <xdr:nvSpPr>
        <xdr:cNvPr id="3" name="Line 7">
          <a:extLst>
            <a:ext uri="{FF2B5EF4-FFF2-40B4-BE49-F238E27FC236}">
              <a16:creationId xmlns:a16="http://schemas.microsoft.com/office/drawing/2014/main" id="{00000000-0008-0000-1300-000003000000}"/>
            </a:ext>
          </a:extLst>
        </xdr:cNvPr>
        <xdr:cNvSpPr>
          <a:spLocks noChangeShapeType="1"/>
        </xdr:cNvSpPr>
      </xdr:nvSpPr>
      <xdr:spPr bwMode="auto">
        <a:xfrm>
          <a:off x="19050" y="38090475"/>
          <a:ext cx="3419475" cy="514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36</xdr:col>
          <xdr:colOff>9525</xdr:colOff>
          <xdr:row>202</xdr:row>
          <xdr:rowOff>9525</xdr:rowOff>
        </xdr:from>
        <xdr:to>
          <xdr:col>43</xdr:col>
          <xdr:colOff>228600</xdr:colOff>
          <xdr:row>202</xdr:row>
          <xdr:rowOff>219075</xdr:rowOff>
        </xdr:to>
        <xdr:sp macro="" textlink="">
          <xdr:nvSpPr>
            <xdr:cNvPr id="13313" name="Drop Down 1" hidden="1">
              <a:extLst>
                <a:ext uri="{63B3BB69-23CF-44E3-9099-C40C66FF867C}">
                  <a14:compatExt spid="_x0000_s13313"/>
                </a:ext>
                <a:ext uri="{FF2B5EF4-FFF2-40B4-BE49-F238E27FC236}">
                  <a16:creationId xmlns:a16="http://schemas.microsoft.com/office/drawing/2014/main" id="{00000000-0008-0000-1300-00000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228600</xdr:colOff>
          <xdr:row>208</xdr:row>
          <xdr:rowOff>9525</xdr:rowOff>
        </xdr:from>
        <xdr:to>
          <xdr:col>43</xdr:col>
          <xdr:colOff>219075</xdr:colOff>
          <xdr:row>209</xdr:row>
          <xdr:rowOff>0</xdr:rowOff>
        </xdr:to>
        <xdr:sp macro="" textlink="">
          <xdr:nvSpPr>
            <xdr:cNvPr id="13314" name="Drop Down 2" hidden="1">
              <a:extLst>
                <a:ext uri="{63B3BB69-23CF-44E3-9099-C40C66FF867C}">
                  <a14:compatExt spid="_x0000_s13314"/>
                </a:ext>
                <a:ext uri="{FF2B5EF4-FFF2-40B4-BE49-F238E27FC236}">
                  <a16:creationId xmlns:a16="http://schemas.microsoft.com/office/drawing/2014/main" id="{00000000-0008-0000-1300-00000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31</xdr:col>
          <xdr:colOff>104775</xdr:colOff>
          <xdr:row>38</xdr:row>
          <xdr:rowOff>57150</xdr:rowOff>
        </xdr:from>
        <xdr:to>
          <xdr:col>39</xdr:col>
          <xdr:colOff>85725</xdr:colOff>
          <xdr:row>39</xdr:row>
          <xdr:rowOff>57150</xdr:rowOff>
        </xdr:to>
        <xdr:sp macro="" textlink="">
          <xdr:nvSpPr>
            <xdr:cNvPr id="13315" name="Drop Down 3" hidden="1">
              <a:extLst>
                <a:ext uri="{63B3BB69-23CF-44E3-9099-C40C66FF867C}">
                  <a14:compatExt spid="_x0000_s13315"/>
                </a:ext>
                <a:ext uri="{FF2B5EF4-FFF2-40B4-BE49-F238E27FC236}">
                  <a16:creationId xmlns:a16="http://schemas.microsoft.com/office/drawing/2014/main" id="{00000000-0008-0000-1300-00000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9525</xdr:colOff>
          <xdr:row>201</xdr:row>
          <xdr:rowOff>9525</xdr:rowOff>
        </xdr:from>
        <xdr:to>
          <xdr:col>43</xdr:col>
          <xdr:colOff>228600</xdr:colOff>
          <xdr:row>202</xdr:row>
          <xdr:rowOff>0</xdr:rowOff>
        </xdr:to>
        <xdr:sp macro="" textlink="">
          <xdr:nvSpPr>
            <xdr:cNvPr id="13316" name="Drop Down 4" hidden="1">
              <a:extLst>
                <a:ext uri="{63B3BB69-23CF-44E3-9099-C40C66FF867C}">
                  <a14:compatExt spid="_x0000_s13316"/>
                </a:ext>
                <a:ext uri="{FF2B5EF4-FFF2-40B4-BE49-F238E27FC236}">
                  <a16:creationId xmlns:a16="http://schemas.microsoft.com/office/drawing/2014/main" id="{00000000-0008-0000-1300-00000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228600</xdr:colOff>
          <xdr:row>207</xdr:row>
          <xdr:rowOff>9525</xdr:rowOff>
        </xdr:from>
        <xdr:to>
          <xdr:col>43</xdr:col>
          <xdr:colOff>219075</xdr:colOff>
          <xdr:row>207</xdr:row>
          <xdr:rowOff>219075</xdr:rowOff>
        </xdr:to>
        <xdr:sp macro="" textlink="">
          <xdr:nvSpPr>
            <xdr:cNvPr id="13317" name="Drop Down 5" hidden="1">
              <a:extLst>
                <a:ext uri="{63B3BB69-23CF-44E3-9099-C40C66FF867C}">
                  <a14:compatExt spid="_x0000_s13317"/>
                </a:ext>
                <a:ext uri="{FF2B5EF4-FFF2-40B4-BE49-F238E27FC236}">
                  <a16:creationId xmlns:a16="http://schemas.microsoft.com/office/drawing/2014/main" id="{00000000-0008-0000-1300-00000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9525</xdr:colOff>
          <xdr:row>215</xdr:row>
          <xdr:rowOff>219075</xdr:rowOff>
        </xdr:from>
        <xdr:to>
          <xdr:col>37</xdr:col>
          <xdr:colOff>95250</xdr:colOff>
          <xdr:row>216</xdr:row>
          <xdr:rowOff>228600</xdr:rowOff>
        </xdr:to>
        <xdr:sp macro="" textlink="">
          <xdr:nvSpPr>
            <xdr:cNvPr id="13319" name="Check Box 7" hidden="1">
              <a:extLst>
                <a:ext uri="{63B3BB69-23CF-44E3-9099-C40C66FF867C}">
                  <a14:compatExt spid="_x0000_s13319"/>
                </a:ext>
                <a:ext uri="{FF2B5EF4-FFF2-40B4-BE49-F238E27FC236}">
                  <a16:creationId xmlns:a16="http://schemas.microsoft.com/office/drawing/2014/main" id="{00000000-0008-0000-1300-00000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61</xdr:col>
      <xdr:colOff>31750</xdr:colOff>
      <xdr:row>216</xdr:row>
      <xdr:rowOff>0</xdr:rowOff>
    </xdr:from>
    <xdr:to>
      <xdr:col>70</xdr:col>
      <xdr:colOff>179917</xdr:colOff>
      <xdr:row>217</xdr:row>
      <xdr:rowOff>232833</xdr:rowOff>
    </xdr:to>
    <xdr:sp macro="" textlink="">
      <xdr:nvSpPr>
        <xdr:cNvPr id="4" name="テキスト ボックス 3">
          <a:extLst>
            <a:ext uri="{FF2B5EF4-FFF2-40B4-BE49-F238E27FC236}">
              <a16:creationId xmlns:a16="http://schemas.microsoft.com/office/drawing/2014/main" id="{00000000-0008-0000-1300-000004000000}"/>
            </a:ext>
          </a:extLst>
        </xdr:cNvPr>
        <xdr:cNvSpPr txBox="1"/>
      </xdr:nvSpPr>
      <xdr:spPr>
        <a:xfrm>
          <a:off x="14657917" y="50990500"/>
          <a:ext cx="2074333"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latin typeface="+mn-ea"/>
              <a:ea typeface="+mn-ea"/>
            </a:rPr>
            <a:t>←　建築物の省エネ適合判定を受けたものに限ります。</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230</xdr:row>
      <xdr:rowOff>0</xdr:rowOff>
    </xdr:from>
    <xdr:to>
      <xdr:col>0</xdr:col>
      <xdr:colOff>0</xdr:colOff>
      <xdr:row>230</xdr:row>
      <xdr:rowOff>0</xdr:rowOff>
    </xdr:to>
    <xdr:sp macro="" textlink="">
      <xdr:nvSpPr>
        <xdr:cNvPr id="2" name="Line 1">
          <a:extLst>
            <a:ext uri="{FF2B5EF4-FFF2-40B4-BE49-F238E27FC236}">
              <a16:creationId xmlns:a16="http://schemas.microsoft.com/office/drawing/2014/main" id="{00000000-0008-0000-1400-000002000000}"/>
            </a:ext>
          </a:extLst>
        </xdr:cNvPr>
        <xdr:cNvSpPr>
          <a:spLocks noChangeShapeType="1"/>
        </xdr:cNvSpPr>
      </xdr:nvSpPr>
      <xdr:spPr bwMode="auto">
        <a:xfrm>
          <a:off x="0" y="39452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232</xdr:row>
      <xdr:rowOff>9525</xdr:rowOff>
    </xdr:from>
    <xdr:to>
      <xdr:col>5</xdr:col>
      <xdr:colOff>9525</xdr:colOff>
      <xdr:row>235</xdr:row>
      <xdr:rowOff>9525</xdr:rowOff>
    </xdr:to>
    <xdr:sp macro="" textlink="">
      <xdr:nvSpPr>
        <xdr:cNvPr id="3" name="Line 11">
          <a:extLst>
            <a:ext uri="{FF2B5EF4-FFF2-40B4-BE49-F238E27FC236}">
              <a16:creationId xmlns:a16="http://schemas.microsoft.com/office/drawing/2014/main" id="{00000000-0008-0000-1400-000003000000}"/>
            </a:ext>
          </a:extLst>
        </xdr:cNvPr>
        <xdr:cNvSpPr>
          <a:spLocks noChangeShapeType="1"/>
        </xdr:cNvSpPr>
      </xdr:nvSpPr>
      <xdr:spPr bwMode="auto">
        <a:xfrm>
          <a:off x="19050" y="39804975"/>
          <a:ext cx="3419475" cy="514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104775</xdr:colOff>
      <xdr:row>22</xdr:row>
      <xdr:rowOff>0</xdr:rowOff>
    </xdr:from>
    <xdr:to>
      <xdr:col>14</xdr:col>
      <xdr:colOff>0</xdr:colOff>
      <xdr:row>30</xdr:row>
      <xdr:rowOff>0</xdr:rowOff>
    </xdr:to>
    <xdr:sp macro="" textlink="">
      <xdr:nvSpPr>
        <xdr:cNvPr id="4" name="AutoShape 12">
          <a:extLst>
            <a:ext uri="{FF2B5EF4-FFF2-40B4-BE49-F238E27FC236}">
              <a16:creationId xmlns:a16="http://schemas.microsoft.com/office/drawing/2014/main" id="{00000000-0008-0000-1400-000004000000}"/>
            </a:ext>
          </a:extLst>
        </xdr:cNvPr>
        <xdr:cNvSpPr>
          <a:spLocks/>
        </xdr:cNvSpPr>
      </xdr:nvSpPr>
      <xdr:spPr bwMode="auto">
        <a:xfrm>
          <a:off x="9020175" y="3790950"/>
          <a:ext cx="581025" cy="1371600"/>
        </a:xfrm>
        <a:prstGeom prst="rightBracket">
          <a:avLst>
            <a:gd name="adj" fmla="val 60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35</xdr:col>
          <xdr:colOff>209550</xdr:colOff>
          <xdr:row>206</xdr:row>
          <xdr:rowOff>0</xdr:rowOff>
        </xdr:from>
        <xdr:to>
          <xdr:col>42</xdr:col>
          <xdr:colOff>133350</xdr:colOff>
          <xdr:row>206</xdr:row>
          <xdr:rowOff>219075</xdr:rowOff>
        </xdr:to>
        <xdr:sp macro="" textlink="">
          <xdr:nvSpPr>
            <xdr:cNvPr id="14337" name="Drop Down 1" hidden="1">
              <a:extLst>
                <a:ext uri="{63B3BB69-23CF-44E3-9099-C40C66FF867C}">
                  <a14:compatExt spid="_x0000_s14337"/>
                </a:ext>
                <a:ext uri="{FF2B5EF4-FFF2-40B4-BE49-F238E27FC236}">
                  <a16:creationId xmlns:a16="http://schemas.microsoft.com/office/drawing/2014/main" id="{00000000-0008-0000-1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209550</xdr:colOff>
          <xdr:row>211</xdr:row>
          <xdr:rowOff>209550</xdr:rowOff>
        </xdr:from>
        <xdr:to>
          <xdr:col>42</xdr:col>
          <xdr:colOff>133350</xdr:colOff>
          <xdr:row>212</xdr:row>
          <xdr:rowOff>200025</xdr:rowOff>
        </xdr:to>
        <xdr:sp macro="" textlink="">
          <xdr:nvSpPr>
            <xdr:cNvPr id="14338" name="Drop Down 2" hidden="1">
              <a:extLst>
                <a:ext uri="{63B3BB69-23CF-44E3-9099-C40C66FF867C}">
                  <a14:compatExt spid="_x0000_s14338"/>
                </a:ext>
                <a:ext uri="{FF2B5EF4-FFF2-40B4-BE49-F238E27FC236}">
                  <a16:creationId xmlns:a16="http://schemas.microsoft.com/office/drawing/2014/main" id="{00000000-0008-0000-1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209550</xdr:colOff>
          <xdr:row>205</xdr:row>
          <xdr:rowOff>19050</xdr:rowOff>
        </xdr:from>
        <xdr:to>
          <xdr:col>42</xdr:col>
          <xdr:colOff>133350</xdr:colOff>
          <xdr:row>206</xdr:row>
          <xdr:rowOff>0</xdr:rowOff>
        </xdr:to>
        <xdr:sp macro="" textlink="">
          <xdr:nvSpPr>
            <xdr:cNvPr id="14339" name="Drop Down 3" hidden="1">
              <a:extLst>
                <a:ext uri="{63B3BB69-23CF-44E3-9099-C40C66FF867C}">
                  <a14:compatExt spid="_x0000_s14339"/>
                </a:ext>
                <a:ext uri="{FF2B5EF4-FFF2-40B4-BE49-F238E27FC236}">
                  <a16:creationId xmlns:a16="http://schemas.microsoft.com/office/drawing/2014/main" id="{00000000-0008-0000-1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209550</xdr:colOff>
          <xdr:row>211</xdr:row>
          <xdr:rowOff>0</xdr:rowOff>
        </xdr:from>
        <xdr:to>
          <xdr:col>42</xdr:col>
          <xdr:colOff>133350</xdr:colOff>
          <xdr:row>211</xdr:row>
          <xdr:rowOff>209550</xdr:rowOff>
        </xdr:to>
        <xdr:sp macro="" textlink="">
          <xdr:nvSpPr>
            <xdr:cNvPr id="14340" name="Drop Down 4" hidden="1">
              <a:extLst>
                <a:ext uri="{63B3BB69-23CF-44E3-9099-C40C66FF867C}">
                  <a14:compatExt spid="_x0000_s14340"/>
                </a:ext>
                <a:ext uri="{FF2B5EF4-FFF2-40B4-BE49-F238E27FC236}">
                  <a16:creationId xmlns:a16="http://schemas.microsoft.com/office/drawing/2014/main" id="{00000000-0008-0000-1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43</xdr:row>
          <xdr:rowOff>76200</xdr:rowOff>
        </xdr:from>
        <xdr:to>
          <xdr:col>39</xdr:col>
          <xdr:colOff>104775</xdr:colOff>
          <xdr:row>44</xdr:row>
          <xdr:rowOff>66675</xdr:rowOff>
        </xdr:to>
        <xdr:sp macro="" textlink="">
          <xdr:nvSpPr>
            <xdr:cNvPr id="14341" name="Drop Down 5" hidden="1">
              <a:extLst>
                <a:ext uri="{63B3BB69-23CF-44E3-9099-C40C66FF867C}">
                  <a14:compatExt spid="_x0000_s14341"/>
                </a:ext>
                <a:ext uri="{FF2B5EF4-FFF2-40B4-BE49-F238E27FC236}">
                  <a16:creationId xmlns:a16="http://schemas.microsoft.com/office/drawing/2014/main" id="{00000000-0008-0000-1400-00000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24</xdr:row>
          <xdr:rowOff>85725</xdr:rowOff>
        </xdr:from>
        <xdr:to>
          <xdr:col>36</xdr:col>
          <xdr:colOff>95250</xdr:colOff>
          <xdr:row>25</xdr:row>
          <xdr:rowOff>114300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1400-000006380000}"/>
                </a:ext>
              </a:extLst>
            </xdr:cNvPr>
            <xdr:cNvSpPr/>
          </xdr:nvSpPr>
          <xdr:spPr bwMode="auto">
            <a:xfrm>
              <a:off x="0" y="0"/>
              <a:ext cx="0" cy="0"/>
            </a:xfrm>
            <a:prstGeom prst="rect">
              <a:avLst/>
            </a:prstGeom>
            <a:noFill/>
            <a:ln>
              <a:noFill/>
            </a:ln>
            <a:extLst>
              <a:ext uri="{909E8E84-426E-40DD-AFC4-6F175D3DCCD1}">
                <a14:hiddenFill>
                  <a:solidFill>
                    <a:srgbClr val="FFFF99" mc:Ignorable="a14" a14:legacySpreadsheetColorIndex="43"/>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建築主２を追加</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26</xdr:row>
          <xdr:rowOff>19050</xdr:rowOff>
        </xdr:from>
        <xdr:to>
          <xdr:col>36</xdr:col>
          <xdr:colOff>95250</xdr:colOff>
          <xdr:row>27</xdr:row>
          <xdr:rowOff>57150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1400-000007380000}"/>
                </a:ext>
              </a:extLst>
            </xdr:cNvPr>
            <xdr:cNvSpPr/>
          </xdr:nvSpPr>
          <xdr:spPr bwMode="auto">
            <a:xfrm>
              <a:off x="0" y="0"/>
              <a:ext cx="0" cy="0"/>
            </a:xfrm>
            <a:prstGeom prst="rect">
              <a:avLst/>
            </a:prstGeom>
            <a:noFill/>
            <a:ln>
              <a:noFill/>
            </a:ln>
            <a:extLst>
              <a:ext uri="{909E8E84-426E-40DD-AFC4-6F175D3DCCD1}">
                <a14:hiddenFill>
                  <a:solidFill>
                    <a:srgbClr val="FFFF99" mc:Ignorable="a14" a14:legacySpreadsheetColorIndex="43"/>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建築主３を追加</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24</xdr:row>
          <xdr:rowOff>85725</xdr:rowOff>
        </xdr:from>
        <xdr:to>
          <xdr:col>36</xdr:col>
          <xdr:colOff>95250</xdr:colOff>
          <xdr:row>25</xdr:row>
          <xdr:rowOff>114300</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1400-000008380000}"/>
                </a:ext>
              </a:extLst>
            </xdr:cNvPr>
            <xdr:cNvSpPr/>
          </xdr:nvSpPr>
          <xdr:spPr bwMode="auto">
            <a:xfrm>
              <a:off x="0" y="0"/>
              <a:ext cx="0" cy="0"/>
            </a:xfrm>
            <a:prstGeom prst="rect">
              <a:avLst/>
            </a:prstGeom>
            <a:noFill/>
            <a:ln>
              <a:noFill/>
            </a:ln>
            <a:extLst>
              <a:ext uri="{909E8E84-426E-40DD-AFC4-6F175D3DCCD1}">
                <a14:hiddenFill>
                  <a:solidFill>
                    <a:srgbClr val="FFFF99" mc:Ignorable="a14" a14:legacySpreadsheetColorIndex="43"/>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建築主２を追加</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26</xdr:row>
          <xdr:rowOff>19050</xdr:rowOff>
        </xdr:from>
        <xdr:to>
          <xdr:col>36</xdr:col>
          <xdr:colOff>95250</xdr:colOff>
          <xdr:row>27</xdr:row>
          <xdr:rowOff>57150</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1400-000009380000}"/>
                </a:ext>
              </a:extLst>
            </xdr:cNvPr>
            <xdr:cNvSpPr/>
          </xdr:nvSpPr>
          <xdr:spPr bwMode="auto">
            <a:xfrm>
              <a:off x="0" y="0"/>
              <a:ext cx="0" cy="0"/>
            </a:xfrm>
            <a:prstGeom prst="rect">
              <a:avLst/>
            </a:prstGeom>
            <a:noFill/>
            <a:ln>
              <a:noFill/>
            </a:ln>
            <a:extLst>
              <a:ext uri="{909E8E84-426E-40DD-AFC4-6F175D3DCCD1}">
                <a14:hiddenFill>
                  <a:solidFill>
                    <a:srgbClr val="FFFF99" mc:Ignorable="a14" a14:legacySpreadsheetColorIndex="43"/>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建築主３を追加</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9525</xdr:colOff>
          <xdr:row>219</xdr:row>
          <xdr:rowOff>219075</xdr:rowOff>
        </xdr:from>
        <xdr:to>
          <xdr:col>37</xdr:col>
          <xdr:colOff>104775</xdr:colOff>
          <xdr:row>220</xdr:row>
          <xdr:rowOff>228600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14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58</xdr:col>
      <xdr:colOff>42332</xdr:colOff>
      <xdr:row>219</xdr:row>
      <xdr:rowOff>201084</xdr:rowOff>
    </xdr:from>
    <xdr:to>
      <xdr:col>67</xdr:col>
      <xdr:colOff>201083</xdr:colOff>
      <xdr:row>221</xdr:row>
      <xdr:rowOff>190501</xdr:rowOff>
    </xdr:to>
    <xdr:sp macro="" textlink="">
      <xdr:nvSpPr>
        <xdr:cNvPr id="15" name="テキスト ボックス 14">
          <a:extLst>
            <a:ext uri="{FF2B5EF4-FFF2-40B4-BE49-F238E27FC236}">
              <a16:creationId xmlns:a16="http://schemas.microsoft.com/office/drawing/2014/main" id="{00000000-0008-0000-1400-00000F000000}"/>
            </a:ext>
          </a:extLst>
        </xdr:cNvPr>
        <xdr:cNvSpPr txBox="1"/>
      </xdr:nvSpPr>
      <xdr:spPr>
        <a:xfrm>
          <a:off x="13906499" y="50704751"/>
          <a:ext cx="2074334"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latin typeface="+mn-ea"/>
              <a:ea typeface="+mn-ea"/>
            </a:rPr>
            <a:t>←　建築物の省エネ適合判定を受けたものに限ります。</a:t>
          </a: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13</xdr:col>
      <xdr:colOff>114300</xdr:colOff>
      <xdr:row>2</xdr:row>
      <xdr:rowOff>171451</xdr:rowOff>
    </xdr:from>
    <xdr:ext cx="1876496" cy="381000"/>
    <xdr:sp macro="" textlink="">
      <xdr:nvSpPr>
        <xdr:cNvPr id="2" name="テキスト ボックス 1">
          <a:extLst>
            <a:ext uri="{FF2B5EF4-FFF2-40B4-BE49-F238E27FC236}">
              <a16:creationId xmlns:a16="http://schemas.microsoft.com/office/drawing/2014/main" id="{00000000-0008-0000-3E00-000002000000}"/>
            </a:ext>
          </a:extLst>
        </xdr:cNvPr>
        <xdr:cNvSpPr txBox="1"/>
      </xdr:nvSpPr>
      <xdr:spPr>
        <a:xfrm>
          <a:off x="11353800" y="533401"/>
          <a:ext cx="1876496" cy="381000"/>
        </a:xfrm>
        <a:prstGeom prst="roundRect">
          <a:avLst>
            <a:gd name="adj" fmla="val 38524"/>
          </a:avLst>
        </a:prstGeom>
      </xdr:spPr>
      <xdr:style>
        <a:lnRef idx="1">
          <a:schemeClr val="accent6"/>
        </a:lnRef>
        <a:fillRef idx="2">
          <a:schemeClr val="accent6"/>
        </a:fillRef>
        <a:effectRef idx="1">
          <a:schemeClr val="accent6"/>
        </a:effectRef>
        <a:fontRef idx="minor">
          <a:schemeClr val="dk1"/>
        </a:fontRef>
      </xdr:style>
      <xdr:txBody>
        <a:bodyPr vertOverflow="clip" horzOverflow="clip" wrap="none" rtlCol="0" anchor="t">
          <a:noAutofit/>
        </a:bodyPr>
        <a:lstStyle/>
        <a:p>
          <a:r>
            <a:rPr kumimoji="1" lang="en-US" altLang="ja-JP" sz="1100" b="1">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行目から入力してください。</a:t>
          </a: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4</xdr:col>
      <xdr:colOff>66675</xdr:colOff>
      <xdr:row>1</xdr:row>
      <xdr:rowOff>47625</xdr:rowOff>
    </xdr:from>
    <xdr:ext cx="1876496" cy="381000"/>
    <xdr:sp macro="" textlink="">
      <xdr:nvSpPr>
        <xdr:cNvPr id="2" name="テキスト ボックス 1">
          <a:extLst>
            <a:ext uri="{FF2B5EF4-FFF2-40B4-BE49-F238E27FC236}">
              <a16:creationId xmlns:a16="http://schemas.microsoft.com/office/drawing/2014/main" id="{00000000-0008-0000-3F00-000002000000}"/>
            </a:ext>
          </a:extLst>
        </xdr:cNvPr>
        <xdr:cNvSpPr txBox="1"/>
      </xdr:nvSpPr>
      <xdr:spPr>
        <a:xfrm>
          <a:off x="2876550" y="228600"/>
          <a:ext cx="1876496" cy="381000"/>
        </a:xfrm>
        <a:prstGeom prst="roundRect">
          <a:avLst>
            <a:gd name="adj" fmla="val 38524"/>
          </a:avLst>
        </a:prstGeom>
      </xdr:spPr>
      <xdr:style>
        <a:lnRef idx="1">
          <a:schemeClr val="accent6"/>
        </a:lnRef>
        <a:fillRef idx="2">
          <a:schemeClr val="accent6"/>
        </a:fillRef>
        <a:effectRef idx="1">
          <a:schemeClr val="accent6"/>
        </a:effectRef>
        <a:fontRef idx="minor">
          <a:schemeClr val="dk1"/>
        </a:fontRef>
      </xdr:style>
      <xdr:txBody>
        <a:bodyPr vertOverflow="clip" horzOverflow="clip" wrap="none" rtlCol="0" anchor="t">
          <a:noAutofit/>
        </a:bodyPr>
        <a:lstStyle/>
        <a:p>
          <a:r>
            <a:rPr kumimoji="1" lang="en-US" altLang="ja-JP" sz="1100" b="1">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行目から入力してください。</a:t>
          </a: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9</xdr:col>
      <xdr:colOff>104775</xdr:colOff>
      <xdr:row>1</xdr:row>
      <xdr:rowOff>76200</xdr:rowOff>
    </xdr:from>
    <xdr:ext cx="1876496" cy="381000"/>
    <xdr:sp macro="" textlink="">
      <xdr:nvSpPr>
        <xdr:cNvPr id="2" name="テキスト ボックス 1">
          <a:extLst>
            <a:ext uri="{FF2B5EF4-FFF2-40B4-BE49-F238E27FC236}">
              <a16:creationId xmlns:a16="http://schemas.microsoft.com/office/drawing/2014/main" id="{00000000-0008-0000-4000-000002000000}"/>
            </a:ext>
          </a:extLst>
        </xdr:cNvPr>
        <xdr:cNvSpPr txBox="1"/>
      </xdr:nvSpPr>
      <xdr:spPr>
        <a:xfrm>
          <a:off x="10601325" y="257175"/>
          <a:ext cx="1876496" cy="381000"/>
        </a:xfrm>
        <a:prstGeom prst="roundRect">
          <a:avLst>
            <a:gd name="adj" fmla="val 38524"/>
          </a:avLst>
        </a:prstGeom>
      </xdr:spPr>
      <xdr:style>
        <a:lnRef idx="1">
          <a:schemeClr val="accent6"/>
        </a:lnRef>
        <a:fillRef idx="2">
          <a:schemeClr val="accent6"/>
        </a:fillRef>
        <a:effectRef idx="1">
          <a:schemeClr val="accent6"/>
        </a:effectRef>
        <a:fontRef idx="minor">
          <a:schemeClr val="dk1"/>
        </a:fontRef>
      </xdr:style>
      <xdr:txBody>
        <a:bodyPr vertOverflow="clip" horzOverflow="clip" wrap="none" rtlCol="0" anchor="t">
          <a:noAutofit/>
        </a:bodyPr>
        <a:lstStyle/>
        <a:p>
          <a:r>
            <a:rPr kumimoji="1" lang="en-US" altLang="ja-JP" sz="1100" b="1">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行目から入力してください。</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33</xdr:col>
      <xdr:colOff>0</xdr:colOff>
      <xdr:row>1</xdr:row>
      <xdr:rowOff>0</xdr:rowOff>
    </xdr:from>
    <xdr:to>
      <xdr:col>44</xdr:col>
      <xdr:colOff>30690</xdr:colOff>
      <xdr:row>4</xdr:row>
      <xdr:rowOff>58432</xdr:rowOff>
    </xdr:to>
    <xdr:sp macro="" textlink="">
      <xdr:nvSpPr>
        <xdr:cNvPr id="3" name="AutoShape 270">
          <a:extLst>
            <a:ext uri="{FF2B5EF4-FFF2-40B4-BE49-F238E27FC236}">
              <a16:creationId xmlns:a16="http://schemas.microsoft.com/office/drawing/2014/main" id="{00000000-0008-0000-0200-000003000000}"/>
            </a:ext>
          </a:extLst>
        </xdr:cNvPr>
        <xdr:cNvSpPr>
          <a:spLocks noChangeArrowheads="1"/>
        </xdr:cNvSpPr>
      </xdr:nvSpPr>
      <xdr:spPr bwMode="auto">
        <a:xfrm>
          <a:off x="16459200" y="180975"/>
          <a:ext cx="7574490" cy="582307"/>
        </a:xfrm>
        <a:prstGeom prst="roundRect">
          <a:avLst>
            <a:gd name="adj" fmla="val 16667"/>
          </a:avLst>
        </a:prstGeom>
        <a:noFill/>
        <a:ln>
          <a:noFill/>
        </a:ln>
        <a:extLst>
          <a:ext uri="{909E8E84-426E-40DD-AFC4-6F175D3DCCD1}">
            <a14:hiddenFill xmlns:a14="http://schemas.microsoft.com/office/drawing/2010/main">
              <a:solidFill>
                <a:srgbClr val="FFCCFF">
                  <a:alpha val="49001"/>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txBody>
        <a:bodyPr wrap="none" lIns="18288" tIns="18288" rIns="0" bIns="0" anchor="t" upright="1">
          <a:noAutofit/>
        </a:bodyPr>
        <a:lstStyle/>
        <a:p>
          <a:pPr algn="l" rtl="0">
            <a:lnSpc>
              <a:spcPts val="1200"/>
            </a:lnSpc>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※申請書等に「0」(ゼロ)を表示される場合は、</a:t>
          </a:r>
        </a:p>
        <a:p>
          <a:pPr algn="l" rtl="0">
            <a:lnSpc>
              <a:spcPts val="1200"/>
            </a:lnSpc>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「'」(シングルコーテイション)を入力して、</a:t>
          </a:r>
        </a:p>
        <a:p>
          <a:pPr algn="l" rtl="0">
            <a:lnSpc>
              <a:spcPts val="1200"/>
            </a:lnSpc>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「0」を入力しますと、「0」が表示されます。</a:t>
          </a:r>
        </a:p>
        <a:p>
          <a:pPr algn="l" rtl="0">
            <a:lnSpc>
              <a:spcPts val="1200"/>
            </a:lnSpc>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例）　'0</a:t>
          </a:r>
        </a:p>
      </xdr:txBody>
    </xdr:sp>
    <xdr:clientData/>
  </xdr:twoCellAnchor>
  <xdr:twoCellAnchor>
    <xdr:from>
      <xdr:col>12</xdr:col>
      <xdr:colOff>190500</xdr:colOff>
      <xdr:row>245</xdr:row>
      <xdr:rowOff>47625</xdr:rowOff>
    </xdr:from>
    <xdr:to>
      <xdr:col>40</xdr:col>
      <xdr:colOff>190500</xdr:colOff>
      <xdr:row>247</xdr:row>
      <xdr:rowOff>28575</xdr:rowOff>
    </xdr:to>
    <xdr:sp macro="" textlink="">
      <xdr:nvSpPr>
        <xdr:cNvPr id="2" name="Rectangle 2">
          <a:extLst>
            <a:ext uri="{FF2B5EF4-FFF2-40B4-BE49-F238E27FC236}">
              <a16:creationId xmlns:a16="http://schemas.microsoft.com/office/drawing/2014/main" id="{00000000-0008-0000-0200-000002000000}"/>
            </a:ext>
          </a:extLst>
        </xdr:cNvPr>
        <xdr:cNvSpPr>
          <a:spLocks noChangeArrowheads="1"/>
        </xdr:cNvSpPr>
      </xdr:nvSpPr>
      <xdr:spPr bwMode="auto">
        <a:xfrm>
          <a:off x="2609850" y="51787425"/>
          <a:ext cx="6124575" cy="2857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28575</xdr:colOff>
          <xdr:row>74</xdr:row>
          <xdr:rowOff>19050</xdr:rowOff>
        </xdr:from>
        <xdr:to>
          <xdr:col>2</xdr:col>
          <xdr:colOff>0</xdr:colOff>
          <xdr:row>75</xdr:row>
          <xdr:rowOff>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77</xdr:row>
          <xdr:rowOff>19050</xdr:rowOff>
        </xdr:from>
        <xdr:to>
          <xdr:col>2</xdr:col>
          <xdr:colOff>0</xdr:colOff>
          <xdr:row>78</xdr:row>
          <xdr:rowOff>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80</xdr:row>
          <xdr:rowOff>19050</xdr:rowOff>
        </xdr:from>
        <xdr:to>
          <xdr:col>2</xdr:col>
          <xdr:colOff>0</xdr:colOff>
          <xdr:row>81</xdr:row>
          <xdr:rowOff>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87</xdr:row>
          <xdr:rowOff>19050</xdr:rowOff>
        </xdr:from>
        <xdr:to>
          <xdr:col>2</xdr:col>
          <xdr:colOff>0</xdr:colOff>
          <xdr:row>88</xdr:row>
          <xdr:rowOff>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193325</xdr:colOff>
      <xdr:row>248</xdr:row>
      <xdr:rowOff>2634</xdr:rowOff>
    </xdr:from>
    <xdr:to>
      <xdr:col>31</xdr:col>
      <xdr:colOff>23297</xdr:colOff>
      <xdr:row>249</xdr:row>
      <xdr:rowOff>61281</xdr:rowOff>
    </xdr:to>
    <xdr:sp macro="" textlink="">
      <xdr:nvSpPr>
        <xdr:cNvPr id="9" name="Rectangle 1">
          <a:extLst>
            <a:ext uri="{FF2B5EF4-FFF2-40B4-BE49-F238E27FC236}">
              <a16:creationId xmlns:a16="http://schemas.microsoft.com/office/drawing/2014/main" id="{00000000-0008-0000-0200-000009000000}"/>
            </a:ext>
          </a:extLst>
        </xdr:cNvPr>
        <xdr:cNvSpPr>
          <a:spLocks noChangeArrowheads="1"/>
        </xdr:cNvSpPr>
      </xdr:nvSpPr>
      <xdr:spPr bwMode="auto">
        <a:xfrm>
          <a:off x="2612675" y="52123434"/>
          <a:ext cx="3992397" cy="287247"/>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19</xdr:col>
      <xdr:colOff>157707</xdr:colOff>
      <xdr:row>309</xdr:row>
      <xdr:rowOff>10074</xdr:rowOff>
    </xdr:from>
    <xdr:to>
      <xdr:col>22</xdr:col>
      <xdr:colOff>203312</xdr:colOff>
      <xdr:row>309</xdr:row>
      <xdr:rowOff>213665</xdr:rowOff>
    </xdr:to>
    <xdr:sp macro="" textlink="">
      <xdr:nvSpPr>
        <xdr:cNvPr id="10" name="Text Box 3">
          <a:extLst>
            <a:ext uri="{FF2B5EF4-FFF2-40B4-BE49-F238E27FC236}">
              <a16:creationId xmlns:a16="http://schemas.microsoft.com/office/drawing/2014/main" id="{00000000-0008-0000-0200-00000A000000}"/>
            </a:ext>
          </a:extLst>
        </xdr:cNvPr>
        <xdr:cNvSpPr txBox="1">
          <a:spLocks noChangeArrowheads="1"/>
        </xdr:cNvSpPr>
      </xdr:nvSpPr>
      <xdr:spPr bwMode="auto">
        <a:xfrm>
          <a:off x="4110582" y="64732449"/>
          <a:ext cx="702830" cy="203591"/>
        </a:xfrm>
        <a:prstGeom prst="rect">
          <a:avLst/>
        </a:prstGeom>
        <a:solidFill>
          <a:srgbClr val="FFCC99"/>
        </a:solidFill>
        <a:ln w="9525" algn="ctr">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一部構造</a:t>
          </a:r>
          <a:endParaRPr lang="ja-JP" altLang="en-US"/>
        </a:p>
      </xdr:txBody>
    </xdr:sp>
    <xdr:clientData/>
  </xdr:twoCellAnchor>
  <xdr:twoCellAnchor>
    <xdr:from>
      <xdr:col>25</xdr:col>
      <xdr:colOff>315</xdr:colOff>
      <xdr:row>349</xdr:row>
      <xdr:rowOff>10096</xdr:rowOff>
    </xdr:from>
    <xdr:to>
      <xdr:col>26</xdr:col>
      <xdr:colOff>143869</xdr:colOff>
      <xdr:row>350</xdr:row>
      <xdr:rowOff>0</xdr:rowOff>
    </xdr:to>
    <xdr:sp macro="" textlink="">
      <xdr:nvSpPr>
        <xdr:cNvPr id="11" name="Text Box 4">
          <a:extLst>
            <a:ext uri="{FF2B5EF4-FFF2-40B4-BE49-F238E27FC236}">
              <a16:creationId xmlns:a16="http://schemas.microsoft.com/office/drawing/2014/main" id="{00000000-0008-0000-0200-00000B000000}"/>
            </a:ext>
          </a:extLst>
        </xdr:cNvPr>
        <xdr:cNvSpPr txBox="1">
          <a:spLocks noChangeArrowheads="1"/>
        </xdr:cNvSpPr>
      </xdr:nvSpPr>
      <xdr:spPr bwMode="auto">
        <a:xfrm>
          <a:off x="5267640" y="71066596"/>
          <a:ext cx="362629" cy="218504"/>
        </a:xfrm>
        <a:prstGeom prst="rect">
          <a:avLst/>
        </a:prstGeom>
        <a:solidFill>
          <a:srgbClr val="FFCC99"/>
        </a:solidFill>
        <a:ln w="9525" algn="ctr">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一部</a:t>
          </a:r>
          <a:endParaRPr lang="ja-JP" altLang="en-US" sz="800"/>
        </a:p>
      </xdr:txBody>
    </xdr:sp>
    <xdr:clientData/>
  </xdr:twoCellAnchor>
  <xdr:twoCellAnchor>
    <xdr:from>
      <xdr:col>26</xdr:col>
      <xdr:colOff>75641</xdr:colOff>
      <xdr:row>445</xdr:row>
      <xdr:rowOff>36101</xdr:rowOff>
    </xdr:from>
    <xdr:to>
      <xdr:col>32</xdr:col>
      <xdr:colOff>214983</xdr:colOff>
      <xdr:row>449</xdr:row>
      <xdr:rowOff>181780</xdr:rowOff>
    </xdr:to>
    <xdr:sp macro="" textlink="">
      <xdr:nvSpPr>
        <xdr:cNvPr id="12" name="WordArt 145">
          <a:extLst>
            <a:ext uri="{FF2B5EF4-FFF2-40B4-BE49-F238E27FC236}">
              <a16:creationId xmlns:a16="http://schemas.microsoft.com/office/drawing/2014/main" id="{00000000-0008-0000-0200-00000C000000}"/>
            </a:ext>
          </a:extLst>
        </xdr:cNvPr>
        <xdr:cNvSpPr>
          <a:spLocks noChangeArrowheads="1" noChangeShapeType="1" noTextEdit="1"/>
        </xdr:cNvSpPr>
      </xdr:nvSpPr>
      <xdr:spPr bwMode="auto">
        <a:xfrm>
          <a:off x="5562041" y="87380351"/>
          <a:ext cx="1453792" cy="1050554"/>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(2)</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26</xdr:col>
      <xdr:colOff>75641</xdr:colOff>
      <xdr:row>468</xdr:row>
      <xdr:rowOff>51129</xdr:rowOff>
    </xdr:from>
    <xdr:to>
      <xdr:col>32</xdr:col>
      <xdr:colOff>214983</xdr:colOff>
      <xdr:row>472</xdr:row>
      <xdr:rowOff>196808</xdr:rowOff>
    </xdr:to>
    <xdr:sp macro="" textlink="">
      <xdr:nvSpPr>
        <xdr:cNvPr id="13" name="WordArt 146">
          <a:extLst>
            <a:ext uri="{FF2B5EF4-FFF2-40B4-BE49-F238E27FC236}">
              <a16:creationId xmlns:a16="http://schemas.microsoft.com/office/drawing/2014/main" id="{00000000-0008-0000-0200-00000D000000}"/>
            </a:ext>
          </a:extLst>
        </xdr:cNvPr>
        <xdr:cNvSpPr>
          <a:spLocks noChangeArrowheads="1" noChangeShapeType="1" noTextEdit="1"/>
        </xdr:cNvSpPr>
      </xdr:nvSpPr>
      <xdr:spPr bwMode="auto">
        <a:xfrm>
          <a:off x="5562041" y="92443629"/>
          <a:ext cx="1453792" cy="1050554"/>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(3)</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26</xdr:col>
      <xdr:colOff>75641</xdr:colOff>
      <xdr:row>491</xdr:row>
      <xdr:rowOff>67043</xdr:rowOff>
    </xdr:from>
    <xdr:to>
      <xdr:col>32</xdr:col>
      <xdr:colOff>214983</xdr:colOff>
      <xdr:row>495</xdr:row>
      <xdr:rowOff>212722</xdr:rowOff>
    </xdr:to>
    <xdr:sp macro="" textlink="">
      <xdr:nvSpPr>
        <xdr:cNvPr id="14" name="WordArt 147">
          <a:extLst>
            <a:ext uri="{FF2B5EF4-FFF2-40B4-BE49-F238E27FC236}">
              <a16:creationId xmlns:a16="http://schemas.microsoft.com/office/drawing/2014/main" id="{00000000-0008-0000-0200-00000E000000}"/>
            </a:ext>
          </a:extLst>
        </xdr:cNvPr>
        <xdr:cNvSpPr>
          <a:spLocks noChangeArrowheads="1" noChangeShapeType="1" noTextEdit="1"/>
        </xdr:cNvSpPr>
      </xdr:nvSpPr>
      <xdr:spPr bwMode="auto">
        <a:xfrm>
          <a:off x="5562041" y="97498268"/>
          <a:ext cx="1453792" cy="1050554"/>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(4)</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25</xdr:col>
      <xdr:colOff>76484</xdr:colOff>
      <xdr:row>422</xdr:row>
      <xdr:rowOff>9773</xdr:rowOff>
    </xdr:from>
    <xdr:to>
      <xdr:col>31</xdr:col>
      <xdr:colOff>215826</xdr:colOff>
      <xdr:row>426</xdr:row>
      <xdr:rowOff>154564</xdr:rowOff>
    </xdr:to>
    <xdr:sp macro="" textlink="">
      <xdr:nvSpPr>
        <xdr:cNvPr id="15" name="WordArt 148">
          <a:extLst>
            <a:ext uri="{FF2B5EF4-FFF2-40B4-BE49-F238E27FC236}">
              <a16:creationId xmlns:a16="http://schemas.microsoft.com/office/drawing/2014/main" id="{00000000-0008-0000-0200-00000F000000}"/>
            </a:ext>
          </a:extLst>
        </xdr:cNvPr>
        <xdr:cNvSpPr>
          <a:spLocks noChangeArrowheads="1" noChangeShapeType="1" noTextEdit="1"/>
        </xdr:cNvSpPr>
      </xdr:nvSpPr>
      <xdr:spPr bwMode="auto">
        <a:xfrm>
          <a:off x="5343809" y="82324823"/>
          <a:ext cx="1453792" cy="1059191"/>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(1)</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25</xdr:col>
      <xdr:colOff>62135</xdr:colOff>
      <xdr:row>80</xdr:row>
      <xdr:rowOff>63499</xdr:rowOff>
    </xdr:from>
    <xdr:to>
      <xdr:col>35</xdr:col>
      <xdr:colOff>112479</xdr:colOff>
      <xdr:row>93</xdr:row>
      <xdr:rowOff>217135</xdr:rowOff>
    </xdr:to>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6015260" y="17589499"/>
          <a:ext cx="2431594" cy="3125436"/>
          <a:chOff x="5258552" y="17854083"/>
          <a:chExt cx="2272844" cy="3180470"/>
        </a:xfrm>
      </xdr:grpSpPr>
      <xdr:sp macro="" textlink="">
        <xdr:nvSpPr>
          <xdr:cNvPr id="16" name="AutoShape 157">
            <a:extLst>
              <a:ext uri="{FF2B5EF4-FFF2-40B4-BE49-F238E27FC236}">
                <a16:creationId xmlns:a16="http://schemas.microsoft.com/office/drawing/2014/main" id="{00000000-0008-0000-0200-000010000000}"/>
              </a:ext>
            </a:extLst>
          </xdr:cNvPr>
          <xdr:cNvSpPr>
            <a:spLocks/>
          </xdr:cNvSpPr>
        </xdr:nvSpPr>
        <xdr:spPr bwMode="auto">
          <a:xfrm>
            <a:off x="5258552" y="17854083"/>
            <a:ext cx="442815" cy="3180470"/>
          </a:xfrm>
          <a:prstGeom prst="rightBrace">
            <a:avLst>
              <a:gd name="adj1" fmla="val 56488"/>
              <a:gd name="adj2" fmla="val 50000"/>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7" name="Text Box 158">
            <a:extLst>
              <a:ext uri="{FF2B5EF4-FFF2-40B4-BE49-F238E27FC236}">
                <a16:creationId xmlns:a16="http://schemas.microsoft.com/office/drawing/2014/main" id="{00000000-0008-0000-0200-000011000000}"/>
              </a:ext>
            </a:extLst>
          </xdr:cNvPr>
          <xdr:cNvSpPr txBox="1">
            <a:spLocks noChangeArrowheads="1"/>
          </xdr:cNvSpPr>
        </xdr:nvSpPr>
        <xdr:spPr bwMode="auto">
          <a:xfrm>
            <a:off x="5731256" y="19292388"/>
            <a:ext cx="1800140" cy="349013"/>
          </a:xfrm>
          <a:prstGeom prst="rect">
            <a:avLst/>
          </a:prstGeom>
          <a:noFill/>
          <a:ln>
            <a:noFill/>
          </a:ln>
          <a:effectLst/>
        </xdr:spPr>
        <xdr:txBody>
          <a:bodyPr wrap="none" lIns="18288" tIns="18288" rIns="0" bIns="0" anchor="t" upright="1">
            <a:noAutofit/>
          </a:bodyPr>
          <a:lstStyle/>
          <a:p>
            <a:pPr algn="l" rtl="0">
              <a:lnSpc>
                <a:spcPts val="1300"/>
              </a:lnSpc>
              <a:defRPr sz="1000"/>
            </a:pPr>
            <a:r>
              <a:rPr lang="ja-JP" altLang="en-US" sz="1100" b="0" i="0" u="none" strike="noStrike" baseline="0">
                <a:solidFill>
                  <a:srgbClr val="000000"/>
                </a:solidFill>
                <a:latin typeface="ＭＳ Ｐゴシック"/>
                <a:ea typeface="ＭＳ Ｐゴシック"/>
              </a:rPr>
              <a:t>※当機関へ申請する場合は、</a:t>
            </a:r>
          </a:p>
          <a:p>
            <a:pPr algn="l" rtl="0">
              <a:lnSpc>
                <a:spcPts val="1200"/>
              </a:lnSpc>
              <a:defRPr sz="1000"/>
            </a:pPr>
            <a:r>
              <a:rPr lang="ja-JP" altLang="en-US" sz="1100" b="0" i="0" u="none" strike="noStrike" baseline="0">
                <a:solidFill>
                  <a:srgbClr val="000000"/>
                </a:solidFill>
                <a:latin typeface="ＭＳ Ｐゴシック"/>
                <a:ea typeface="ＭＳ Ｐゴシック"/>
              </a:rPr>
              <a:t>記入不要です。</a:t>
            </a:r>
            <a:endParaRPr lang="ja-JP" altLang="en-US"/>
          </a:p>
        </xdr:txBody>
      </xdr:sp>
    </xdr:grpSp>
    <xdr:clientData/>
  </xdr:twoCellAnchor>
  <xdr:twoCellAnchor>
    <xdr:from>
      <xdr:col>26</xdr:col>
      <xdr:colOff>75641</xdr:colOff>
      <xdr:row>514</xdr:row>
      <xdr:rowOff>87323</xdr:rowOff>
    </xdr:from>
    <xdr:to>
      <xdr:col>32</xdr:col>
      <xdr:colOff>214983</xdr:colOff>
      <xdr:row>519</xdr:row>
      <xdr:rowOff>169</xdr:rowOff>
    </xdr:to>
    <xdr:sp macro="" textlink="">
      <xdr:nvSpPr>
        <xdr:cNvPr id="18" name="WordArt 172">
          <a:extLst>
            <a:ext uri="{FF2B5EF4-FFF2-40B4-BE49-F238E27FC236}">
              <a16:creationId xmlns:a16="http://schemas.microsoft.com/office/drawing/2014/main" id="{00000000-0008-0000-0200-000012000000}"/>
            </a:ext>
          </a:extLst>
        </xdr:cNvPr>
        <xdr:cNvSpPr>
          <a:spLocks noChangeArrowheads="1" noChangeShapeType="1" noTextEdit="1"/>
        </xdr:cNvSpPr>
      </xdr:nvSpPr>
      <xdr:spPr bwMode="auto">
        <a:xfrm>
          <a:off x="5562041" y="102623948"/>
          <a:ext cx="1453792" cy="1046321"/>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(5)</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26</xdr:col>
      <xdr:colOff>75641</xdr:colOff>
      <xdr:row>537</xdr:row>
      <xdr:rowOff>110267</xdr:rowOff>
    </xdr:from>
    <xdr:to>
      <xdr:col>32</xdr:col>
      <xdr:colOff>214983</xdr:colOff>
      <xdr:row>542</xdr:row>
      <xdr:rowOff>23112</xdr:rowOff>
    </xdr:to>
    <xdr:sp macro="" textlink="">
      <xdr:nvSpPr>
        <xdr:cNvPr id="19" name="WordArt 173">
          <a:extLst>
            <a:ext uri="{FF2B5EF4-FFF2-40B4-BE49-F238E27FC236}">
              <a16:creationId xmlns:a16="http://schemas.microsoft.com/office/drawing/2014/main" id="{00000000-0008-0000-0200-000013000000}"/>
            </a:ext>
          </a:extLst>
        </xdr:cNvPr>
        <xdr:cNvSpPr>
          <a:spLocks noChangeArrowheads="1" noChangeShapeType="1" noTextEdit="1"/>
        </xdr:cNvSpPr>
      </xdr:nvSpPr>
      <xdr:spPr bwMode="auto">
        <a:xfrm>
          <a:off x="5562041" y="107723717"/>
          <a:ext cx="1453792" cy="1046320"/>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(6)</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12</xdr:col>
          <xdr:colOff>9525</xdr:colOff>
          <xdr:row>241</xdr:row>
          <xdr:rowOff>19050</xdr:rowOff>
        </xdr:from>
        <xdr:to>
          <xdr:col>13</xdr:col>
          <xdr:colOff>104775</xdr:colOff>
          <xdr:row>242</xdr:row>
          <xdr:rowOff>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2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241</xdr:row>
          <xdr:rowOff>9525</xdr:rowOff>
        </xdr:from>
        <xdr:to>
          <xdr:col>20</xdr:col>
          <xdr:colOff>95250</xdr:colOff>
          <xdr:row>242</xdr:row>
          <xdr:rowOff>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2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0</xdr:colOff>
          <xdr:row>241</xdr:row>
          <xdr:rowOff>9525</xdr:rowOff>
        </xdr:from>
        <xdr:to>
          <xdr:col>25</xdr:col>
          <xdr:colOff>9525</xdr:colOff>
          <xdr:row>242</xdr:row>
          <xdr:rowOff>9525</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2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31</xdr:col>
          <xdr:colOff>0</xdr:colOff>
          <xdr:row>241</xdr:row>
          <xdr:rowOff>9525</xdr:rowOff>
        </xdr:from>
        <xdr:to>
          <xdr:col>32</xdr:col>
          <xdr:colOff>85725</xdr:colOff>
          <xdr:row>242</xdr:row>
          <xdr:rowOff>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2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237</xdr:row>
          <xdr:rowOff>19050</xdr:rowOff>
        </xdr:from>
        <xdr:to>
          <xdr:col>16</xdr:col>
          <xdr:colOff>19050</xdr:colOff>
          <xdr:row>237</xdr:row>
          <xdr:rowOff>209550</xdr:rowOff>
        </xdr:to>
        <xdr:sp macro="" textlink="">
          <xdr:nvSpPr>
            <xdr:cNvPr id="2059" name="Drop Down 11" hidden="1">
              <a:extLst>
                <a:ext uri="{63B3BB69-23CF-44E3-9099-C40C66FF867C}">
                  <a14:compatExt spid="_x0000_s2059"/>
                </a:ext>
                <a:ext uri="{FF2B5EF4-FFF2-40B4-BE49-F238E27FC236}">
                  <a16:creationId xmlns:a16="http://schemas.microsoft.com/office/drawing/2014/main" id="{00000000-0008-0000-0200-00000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238</xdr:row>
          <xdr:rowOff>19050</xdr:rowOff>
        </xdr:from>
        <xdr:to>
          <xdr:col>16</xdr:col>
          <xdr:colOff>19050</xdr:colOff>
          <xdr:row>238</xdr:row>
          <xdr:rowOff>209550</xdr:rowOff>
        </xdr:to>
        <xdr:sp macro="" textlink="">
          <xdr:nvSpPr>
            <xdr:cNvPr id="2060" name="Drop Down 12" hidden="1">
              <a:extLst>
                <a:ext uri="{63B3BB69-23CF-44E3-9099-C40C66FF867C}">
                  <a14:compatExt spid="_x0000_s2060"/>
                </a:ext>
                <a:ext uri="{FF2B5EF4-FFF2-40B4-BE49-F238E27FC236}">
                  <a16:creationId xmlns:a16="http://schemas.microsoft.com/office/drawing/2014/main" id="{00000000-0008-0000-0200-00000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242</xdr:row>
          <xdr:rowOff>19050</xdr:rowOff>
        </xdr:from>
        <xdr:to>
          <xdr:col>13</xdr:col>
          <xdr:colOff>104775</xdr:colOff>
          <xdr:row>243</xdr:row>
          <xdr:rowOff>0</xdr:rowOff>
        </xdr:to>
        <xdr:sp macro="" textlink="">
          <xdr:nvSpPr>
            <xdr:cNvPr id="2061" name="Check Box 13" hidden="1">
              <a:extLst>
                <a:ext uri="{63B3BB69-23CF-44E3-9099-C40C66FF867C}">
                  <a14:compatExt spid="_x0000_s2061"/>
                </a:ext>
                <a:ext uri="{FF2B5EF4-FFF2-40B4-BE49-F238E27FC236}">
                  <a16:creationId xmlns:a16="http://schemas.microsoft.com/office/drawing/2014/main" id="{00000000-0008-0000-02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242</xdr:row>
          <xdr:rowOff>19050</xdr:rowOff>
        </xdr:from>
        <xdr:to>
          <xdr:col>20</xdr:col>
          <xdr:colOff>95250</xdr:colOff>
          <xdr:row>243</xdr:row>
          <xdr:rowOff>0</xdr:rowOff>
        </xdr:to>
        <xdr:sp macro="" textlink="">
          <xdr:nvSpPr>
            <xdr:cNvPr id="2062" name="Check Box 14" hidden="1">
              <a:extLst>
                <a:ext uri="{63B3BB69-23CF-44E3-9099-C40C66FF867C}">
                  <a14:compatExt spid="_x0000_s2062"/>
                </a:ext>
                <a:ext uri="{FF2B5EF4-FFF2-40B4-BE49-F238E27FC236}">
                  <a16:creationId xmlns:a16="http://schemas.microsoft.com/office/drawing/2014/main" id="{00000000-0008-0000-0200-00000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243</xdr:row>
          <xdr:rowOff>19050</xdr:rowOff>
        </xdr:from>
        <xdr:to>
          <xdr:col>13</xdr:col>
          <xdr:colOff>104775</xdr:colOff>
          <xdr:row>244</xdr:row>
          <xdr:rowOff>0</xdr:rowOff>
        </xdr:to>
        <xdr:sp macro="" textlink="">
          <xdr:nvSpPr>
            <xdr:cNvPr id="2063" name="Check Box 15" hidden="1">
              <a:extLst>
                <a:ext uri="{63B3BB69-23CF-44E3-9099-C40C66FF867C}">
                  <a14:compatExt spid="_x0000_s2063"/>
                </a:ext>
                <a:ext uri="{FF2B5EF4-FFF2-40B4-BE49-F238E27FC236}">
                  <a16:creationId xmlns:a16="http://schemas.microsoft.com/office/drawing/2014/main" id="{00000000-0008-0000-02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9525</xdr:colOff>
          <xdr:row>243</xdr:row>
          <xdr:rowOff>19050</xdr:rowOff>
        </xdr:from>
        <xdr:to>
          <xdr:col>17</xdr:col>
          <xdr:colOff>104775</xdr:colOff>
          <xdr:row>244</xdr:row>
          <xdr:rowOff>0</xdr:rowOff>
        </xdr:to>
        <xdr:sp macro="" textlink="">
          <xdr:nvSpPr>
            <xdr:cNvPr id="2064" name="Check Box 16" hidden="1">
              <a:extLst>
                <a:ext uri="{63B3BB69-23CF-44E3-9099-C40C66FF867C}">
                  <a14:compatExt spid="_x0000_s2064"/>
                </a:ext>
                <a:ext uri="{FF2B5EF4-FFF2-40B4-BE49-F238E27FC236}">
                  <a16:creationId xmlns:a16="http://schemas.microsoft.com/office/drawing/2014/main" id="{00000000-0008-0000-02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0</xdr:colOff>
          <xdr:row>243</xdr:row>
          <xdr:rowOff>19050</xdr:rowOff>
        </xdr:from>
        <xdr:to>
          <xdr:col>22</xdr:col>
          <xdr:colOff>95250</xdr:colOff>
          <xdr:row>244</xdr:row>
          <xdr:rowOff>0</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2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246</xdr:row>
          <xdr:rowOff>0</xdr:rowOff>
        </xdr:from>
        <xdr:to>
          <xdr:col>21</xdr:col>
          <xdr:colOff>142875</xdr:colOff>
          <xdr:row>246</xdr:row>
          <xdr:rowOff>209550</xdr:rowOff>
        </xdr:to>
        <xdr:sp macro="" textlink="">
          <xdr:nvSpPr>
            <xdr:cNvPr id="2066" name="Drop Down 18" hidden="1">
              <a:extLst>
                <a:ext uri="{63B3BB69-23CF-44E3-9099-C40C66FF867C}">
                  <a14:compatExt spid="_x0000_s2066"/>
                </a:ext>
                <a:ext uri="{FF2B5EF4-FFF2-40B4-BE49-F238E27FC236}">
                  <a16:creationId xmlns:a16="http://schemas.microsoft.com/office/drawing/2014/main" id="{00000000-0008-0000-0200-000012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161925</xdr:colOff>
          <xdr:row>257</xdr:row>
          <xdr:rowOff>38100</xdr:rowOff>
        </xdr:from>
        <xdr:to>
          <xdr:col>18</xdr:col>
          <xdr:colOff>57150</xdr:colOff>
          <xdr:row>258</xdr:row>
          <xdr:rowOff>0</xdr:rowOff>
        </xdr:to>
        <xdr:sp macro="" textlink="">
          <xdr:nvSpPr>
            <xdr:cNvPr id="2067" name="Drop Down 19" hidden="1">
              <a:extLst>
                <a:ext uri="{63B3BB69-23CF-44E3-9099-C40C66FF867C}">
                  <a14:compatExt spid="_x0000_s2067"/>
                </a:ext>
                <a:ext uri="{FF2B5EF4-FFF2-40B4-BE49-F238E27FC236}">
                  <a16:creationId xmlns:a16="http://schemas.microsoft.com/office/drawing/2014/main" id="{00000000-0008-0000-0200-00001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257</xdr:row>
          <xdr:rowOff>38100</xdr:rowOff>
        </xdr:from>
        <xdr:to>
          <xdr:col>24</xdr:col>
          <xdr:colOff>57150</xdr:colOff>
          <xdr:row>258</xdr:row>
          <xdr:rowOff>0</xdr:rowOff>
        </xdr:to>
        <xdr:sp macro="" textlink="">
          <xdr:nvSpPr>
            <xdr:cNvPr id="2068" name="Drop Down 20" hidden="1">
              <a:extLst>
                <a:ext uri="{63B3BB69-23CF-44E3-9099-C40C66FF867C}">
                  <a14:compatExt spid="_x0000_s2068"/>
                </a:ext>
                <a:ext uri="{FF2B5EF4-FFF2-40B4-BE49-F238E27FC236}">
                  <a16:creationId xmlns:a16="http://schemas.microsoft.com/office/drawing/2014/main" id="{00000000-0008-0000-0200-00001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161925</xdr:colOff>
          <xdr:row>257</xdr:row>
          <xdr:rowOff>38100</xdr:rowOff>
        </xdr:from>
        <xdr:to>
          <xdr:col>30</xdr:col>
          <xdr:colOff>57150</xdr:colOff>
          <xdr:row>258</xdr:row>
          <xdr:rowOff>0</xdr:rowOff>
        </xdr:to>
        <xdr:sp macro="" textlink="">
          <xdr:nvSpPr>
            <xdr:cNvPr id="2069" name="Drop Down 21" hidden="1">
              <a:extLst>
                <a:ext uri="{63B3BB69-23CF-44E3-9099-C40C66FF867C}">
                  <a14:compatExt spid="_x0000_s2069"/>
                </a:ext>
                <a:ext uri="{FF2B5EF4-FFF2-40B4-BE49-F238E27FC236}">
                  <a16:creationId xmlns:a16="http://schemas.microsoft.com/office/drawing/2014/main" id="{00000000-0008-0000-0200-00001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190500</xdr:colOff>
          <xdr:row>257</xdr:row>
          <xdr:rowOff>38100</xdr:rowOff>
        </xdr:from>
        <xdr:to>
          <xdr:col>36</xdr:col>
          <xdr:colOff>76200</xdr:colOff>
          <xdr:row>258</xdr:row>
          <xdr:rowOff>0</xdr:rowOff>
        </xdr:to>
        <xdr:sp macro="" textlink="">
          <xdr:nvSpPr>
            <xdr:cNvPr id="2070" name="Drop Down 22" hidden="1">
              <a:extLst>
                <a:ext uri="{63B3BB69-23CF-44E3-9099-C40C66FF867C}">
                  <a14:compatExt spid="_x0000_s2070"/>
                </a:ext>
                <a:ext uri="{FF2B5EF4-FFF2-40B4-BE49-F238E27FC236}">
                  <a16:creationId xmlns:a16="http://schemas.microsoft.com/office/drawing/2014/main" id="{00000000-0008-0000-0200-00001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190500</xdr:colOff>
          <xdr:row>269</xdr:row>
          <xdr:rowOff>19050</xdr:rowOff>
        </xdr:from>
        <xdr:to>
          <xdr:col>17</xdr:col>
          <xdr:colOff>171450</xdr:colOff>
          <xdr:row>269</xdr:row>
          <xdr:rowOff>209550</xdr:rowOff>
        </xdr:to>
        <xdr:sp macro="" textlink="">
          <xdr:nvSpPr>
            <xdr:cNvPr id="2071" name="Drop Down 23" hidden="1">
              <a:extLst>
                <a:ext uri="{63B3BB69-23CF-44E3-9099-C40C66FF867C}">
                  <a14:compatExt spid="_x0000_s2071"/>
                </a:ext>
                <a:ext uri="{FF2B5EF4-FFF2-40B4-BE49-F238E27FC236}">
                  <a16:creationId xmlns:a16="http://schemas.microsoft.com/office/drawing/2014/main" id="{00000000-0008-0000-0200-00001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xdr:colOff>
          <xdr:row>274</xdr:row>
          <xdr:rowOff>28575</xdr:rowOff>
        </xdr:from>
        <xdr:to>
          <xdr:col>12</xdr:col>
          <xdr:colOff>95250</xdr:colOff>
          <xdr:row>275</xdr:row>
          <xdr:rowOff>9525</xdr:rowOff>
        </xdr:to>
        <xdr:sp macro="" textlink="">
          <xdr:nvSpPr>
            <xdr:cNvPr id="2072" name="Check Box 24" hidden="1">
              <a:extLst>
                <a:ext uri="{63B3BB69-23CF-44E3-9099-C40C66FF867C}">
                  <a14:compatExt spid="_x0000_s2072"/>
                </a:ext>
                <a:ext uri="{FF2B5EF4-FFF2-40B4-BE49-F238E27FC236}">
                  <a16:creationId xmlns:a16="http://schemas.microsoft.com/office/drawing/2014/main" id="{00000000-0008-0000-02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9525</xdr:colOff>
          <xdr:row>274</xdr:row>
          <xdr:rowOff>28575</xdr:rowOff>
        </xdr:from>
        <xdr:to>
          <xdr:col>15</xdr:col>
          <xdr:colOff>95250</xdr:colOff>
          <xdr:row>275</xdr:row>
          <xdr:rowOff>9525</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00000000-0008-0000-02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9525</xdr:colOff>
          <xdr:row>274</xdr:row>
          <xdr:rowOff>28575</xdr:rowOff>
        </xdr:from>
        <xdr:to>
          <xdr:col>18</xdr:col>
          <xdr:colOff>95250</xdr:colOff>
          <xdr:row>275</xdr:row>
          <xdr:rowOff>9525</xdr:rowOff>
        </xdr:to>
        <xdr:sp macro="" textlink="">
          <xdr:nvSpPr>
            <xdr:cNvPr id="2074" name="Check Box 26" hidden="1">
              <a:extLst>
                <a:ext uri="{63B3BB69-23CF-44E3-9099-C40C66FF867C}">
                  <a14:compatExt spid="_x0000_s2074"/>
                </a:ext>
                <a:ext uri="{FF2B5EF4-FFF2-40B4-BE49-F238E27FC236}">
                  <a16:creationId xmlns:a16="http://schemas.microsoft.com/office/drawing/2014/main" id="{00000000-0008-0000-02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209550</xdr:colOff>
          <xdr:row>274</xdr:row>
          <xdr:rowOff>19050</xdr:rowOff>
        </xdr:from>
        <xdr:to>
          <xdr:col>21</xdr:col>
          <xdr:colOff>66675</xdr:colOff>
          <xdr:row>275</xdr:row>
          <xdr:rowOff>9525</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2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0</xdr:colOff>
          <xdr:row>274</xdr:row>
          <xdr:rowOff>28575</xdr:rowOff>
        </xdr:from>
        <xdr:to>
          <xdr:col>24</xdr:col>
          <xdr:colOff>85725</xdr:colOff>
          <xdr:row>275</xdr:row>
          <xdr:rowOff>9525</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00000000-0008-0000-02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0</xdr:colOff>
          <xdr:row>274</xdr:row>
          <xdr:rowOff>28575</xdr:rowOff>
        </xdr:from>
        <xdr:to>
          <xdr:col>28</xdr:col>
          <xdr:colOff>85725</xdr:colOff>
          <xdr:row>275</xdr:row>
          <xdr:rowOff>9525</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2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31</xdr:col>
          <xdr:colOff>200025</xdr:colOff>
          <xdr:row>274</xdr:row>
          <xdr:rowOff>28575</xdr:rowOff>
        </xdr:from>
        <xdr:to>
          <xdr:col>33</xdr:col>
          <xdr:colOff>57150</xdr:colOff>
          <xdr:row>275</xdr:row>
          <xdr:rowOff>9525</xdr:rowOff>
        </xdr:to>
        <xdr:sp macro="" textlink="">
          <xdr:nvSpPr>
            <xdr:cNvPr id="2078" name="Check Box 30" hidden="1">
              <a:extLst>
                <a:ext uri="{63B3BB69-23CF-44E3-9099-C40C66FF867C}">
                  <a14:compatExt spid="_x0000_s2078"/>
                </a:ext>
                <a:ext uri="{FF2B5EF4-FFF2-40B4-BE49-F238E27FC236}">
                  <a16:creationId xmlns:a16="http://schemas.microsoft.com/office/drawing/2014/main" id="{00000000-0008-0000-02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309</xdr:row>
          <xdr:rowOff>19050</xdr:rowOff>
        </xdr:from>
        <xdr:to>
          <xdr:col>19</xdr:col>
          <xdr:colOff>38100</xdr:colOff>
          <xdr:row>309</xdr:row>
          <xdr:rowOff>209550</xdr:rowOff>
        </xdr:to>
        <xdr:sp macro="" textlink="">
          <xdr:nvSpPr>
            <xdr:cNvPr id="2079" name="Drop Down 31" hidden="1">
              <a:extLst>
                <a:ext uri="{63B3BB69-23CF-44E3-9099-C40C66FF867C}">
                  <a14:compatExt spid="_x0000_s2079"/>
                </a:ext>
                <a:ext uri="{FF2B5EF4-FFF2-40B4-BE49-F238E27FC236}">
                  <a16:creationId xmlns:a16="http://schemas.microsoft.com/office/drawing/2014/main" id="{00000000-0008-0000-0200-00001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0</xdr:colOff>
          <xdr:row>309</xdr:row>
          <xdr:rowOff>19050</xdr:rowOff>
        </xdr:from>
        <xdr:to>
          <xdr:col>29</xdr:col>
          <xdr:colOff>0</xdr:colOff>
          <xdr:row>309</xdr:row>
          <xdr:rowOff>209550</xdr:rowOff>
        </xdr:to>
        <xdr:sp macro="" textlink="">
          <xdr:nvSpPr>
            <xdr:cNvPr id="2080" name="Drop Down 32" hidden="1">
              <a:extLst>
                <a:ext uri="{63B3BB69-23CF-44E3-9099-C40C66FF867C}">
                  <a14:compatExt spid="_x0000_s2080"/>
                </a:ext>
                <a:ext uri="{FF2B5EF4-FFF2-40B4-BE49-F238E27FC236}">
                  <a16:creationId xmlns:a16="http://schemas.microsoft.com/office/drawing/2014/main" id="{00000000-0008-0000-0200-00002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xdr:colOff>
          <xdr:row>310</xdr:row>
          <xdr:rowOff>0</xdr:rowOff>
        </xdr:from>
        <xdr:to>
          <xdr:col>22</xdr:col>
          <xdr:colOff>95250</xdr:colOff>
          <xdr:row>310</xdr:row>
          <xdr:rowOff>209550</xdr:rowOff>
        </xdr:to>
        <xdr:sp macro="" textlink="">
          <xdr:nvSpPr>
            <xdr:cNvPr id="2081" name="Check Box 33" hidden="1">
              <a:extLst>
                <a:ext uri="{63B3BB69-23CF-44E3-9099-C40C66FF867C}">
                  <a14:compatExt spid="_x0000_s2081"/>
                </a:ext>
                <a:ext uri="{FF2B5EF4-FFF2-40B4-BE49-F238E27FC236}">
                  <a16:creationId xmlns:a16="http://schemas.microsoft.com/office/drawing/2014/main" id="{00000000-0008-0000-02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9525</xdr:colOff>
          <xdr:row>310</xdr:row>
          <xdr:rowOff>0</xdr:rowOff>
        </xdr:from>
        <xdr:to>
          <xdr:col>25</xdr:col>
          <xdr:colOff>95250</xdr:colOff>
          <xdr:row>310</xdr:row>
          <xdr:rowOff>209550</xdr:rowOff>
        </xdr:to>
        <xdr:sp macro="" textlink="">
          <xdr:nvSpPr>
            <xdr:cNvPr id="2082" name="Check Box 34" hidden="1">
              <a:extLst>
                <a:ext uri="{63B3BB69-23CF-44E3-9099-C40C66FF867C}">
                  <a14:compatExt spid="_x0000_s2082"/>
                </a:ext>
                <a:ext uri="{FF2B5EF4-FFF2-40B4-BE49-F238E27FC236}">
                  <a16:creationId xmlns:a16="http://schemas.microsoft.com/office/drawing/2014/main" id="{00000000-0008-0000-02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38100</xdr:colOff>
          <xdr:row>311</xdr:row>
          <xdr:rowOff>9525</xdr:rowOff>
        </xdr:from>
        <xdr:to>
          <xdr:col>14</xdr:col>
          <xdr:colOff>123825</xdr:colOff>
          <xdr:row>311</xdr:row>
          <xdr:rowOff>219075</xdr:rowOff>
        </xdr:to>
        <xdr:sp macro="" textlink="">
          <xdr:nvSpPr>
            <xdr:cNvPr id="2083" name="Check Box 35" hidden="1">
              <a:extLst>
                <a:ext uri="{63B3BB69-23CF-44E3-9099-C40C66FF867C}">
                  <a14:compatExt spid="_x0000_s2083"/>
                </a:ext>
                <a:ext uri="{FF2B5EF4-FFF2-40B4-BE49-F238E27FC236}">
                  <a16:creationId xmlns:a16="http://schemas.microsoft.com/office/drawing/2014/main" id="{00000000-0008-0000-02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xdr:colOff>
          <xdr:row>311</xdr:row>
          <xdr:rowOff>9525</xdr:rowOff>
        </xdr:from>
        <xdr:to>
          <xdr:col>22</xdr:col>
          <xdr:colOff>95250</xdr:colOff>
          <xdr:row>311</xdr:row>
          <xdr:rowOff>219075</xdr:rowOff>
        </xdr:to>
        <xdr:sp macro="" textlink="">
          <xdr:nvSpPr>
            <xdr:cNvPr id="2084" name="Check Box 36" hidden="1">
              <a:extLst>
                <a:ext uri="{63B3BB69-23CF-44E3-9099-C40C66FF867C}">
                  <a14:compatExt spid="_x0000_s2084"/>
                </a:ext>
                <a:ext uri="{FF2B5EF4-FFF2-40B4-BE49-F238E27FC236}">
                  <a16:creationId xmlns:a16="http://schemas.microsoft.com/office/drawing/2014/main" id="{00000000-0008-0000-02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0</xdr:colOff>
          <xdr:row>311</xdr:row>
          <xdr:rowOff>9525</xdr:rowOff>
        </xdr:from>
        <xdr:to>
          <xdr:col>29</xdr:col>
          <xdr:colOff>76200</xdr:colOff>
          <xdr:row>311</xdr:row>
          <xdr:rowOff>219075</xdr:rowOff>
        </xdr:to>
        <xdr:sp macro="" textlink="">
          <xdr:nvSpPr>
            <xdr:cNvPr id="2085" name="Check Box 37" hidden="1">
              <a:extLst>
                <a:ext uri="{63B3BB69-23CF-44E3-9099-C40C66FF867C}">
                  <a14:compatExt spid="_x0000_s2085"/>
                </a:ext>
                <a:ext uri="{FF2B5EF4-FFF2-40B4-BE49-F238E27FC236}">
                  <a16:creationId xmlns:a16="http://schemas.microsoft.com/office/drawing/2014/main" id="{00000000-0008-0000-02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209550</xdr:colOff>
          <xdr:row>322</xdr:row>
          <xdr:rowOff>19050</xdr:rowOff>
        </xdr:from>
        <xdr:to>
          <xdr:col>17</xdr:col>
          <xdr:colOff>9525</xdr:colOff>
          <xdr:row>322</xdr:row>
          <xdr:rowOff>209550</xdr:rowOff>
        </xdr:to>
        <xdr:sp macro="" textlink="">
          <xdr:nvSpPr>
            <xdr:cNvPr id="2086" name="Drop Down 38" hidden="1">
              <a:extLst>
                <a:ext uri="{63B3BB69-23CF-44E3-9099-C40C66FF867C}">
                  <a14:compatExt spid="_x0000_s2086"/>
                </a:ext>
                <a:ext uri="{FF2B5EF4-FFF2-40B4-BE49-F238E27FC236}">
                  <a16:creationId xmlns:a16="http://schemas.microsoft.com/office/drawing/2014/main" id="{00000000-0008-0000-0200-00002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209550</xdr:colOff>
          <xdr:row>323</xdr:row>
          <xdr:rowOff>19050</xdr:rowOff>
        </xdr:from>
        <xdr:to>
          <xdr:col>17</xdr:col>
          <xdr:colOff>9525</xdr:colOff>
          <xdr:row>323</xdr:row>
          <xdr:rowOff>209550</xdr:rowOff>
        </xdr:to>
        <xdr:sp macro="" textlink="">
          <xdr:nvSpPr>
            <xdr:cNvPr id="2087" name="Drop Down 39" hidden="1">
              <a:extLst>
                <a:ext uri="{63B3BB69-23CF-44E3-9099-C40C66FF867C}">
                  <a14:compatExt spid="_x0000_s2087"/>
                </a:ext>
                <a:ext uri="{FF2B5EF4-FFF2-40B4-BE49-F238E27FC236}">
                  <a16:creationId xmlns:a16="http://schemas.microsoft.com/office/drawing/2014/main" id="{00000000-0008-0000-0200-00002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209550</xdr:colOff>
          <xdr:row>324</xdr:row>
          <xdr:rowOff>19050</xdr:rowOff>
        </xdr:from>
        <xdr:to>
          <xdr:col>17</xdr:col>
          <xdr:colOff>9525</xdr:colOff>
          <xdr:row>324</xdr:row>
          <xdr:rowOff>209550</xdr:rowOff>
        </xdr:to>
        <xdr:sp macro="" textlink="">
          <xdr:nvSpPr>
            <xdr:cNvPr id="2088" name="Drop Down 40" hidden="1">
              <a:extLst>
                <a:ext uri="{63B3BB69-23CF-44E3-9099-C40C66FF867C}">
                  <a14:compatExt spid="_x0000_s2088"/>
                </a:ext>
                <a:ext uri="{FF2B5EF4-FFF2-40B4-BE49-F238E27FC236}">
                  <a16:creationId xmlns:a16="http://schemas.microsoft.com/office/drawing/2014/main" id="{00000000-0008-0000-0200-00002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200025</xdr:colOff>
          <xdr:row>322</xdr:row>
          <xdr:rowOff>19050</xdr:rowOff>
        </xdr:from>
        <xdr:to>
          <xdr:col>35</xdr:col>
          <xdr:colOff>0</xdr:colOff>
          <xdr:row>322</xdr:row>
          <xdr:rowOff>209550</xdr:rowOff>
        </xdr:to>
        <xdr:sp macro="" textlink="">
          <xdr:nvSpPr>
            <xdr:cNvPr id="2089" name="Drop Down 41" hidden="1">
              <a:extLst>
                <a:ext uri="{63B3BB69-23CF-44E3-9099-C40C66FF867C}">
                  <a14:compatExt spid="_x0000_s2089"/>
                </a:ext>
                <a:ext uri="{FF2B5EF4-FFF2-40B4-BE49-F238E27FC236}">
                  <a16:creationId xmlns:a16="http://schemas.microsoft.com/office/drawing/2014/main" id="{00000000-0008-0000-0200-00002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200025</xdr:colOff>
          <xdr:row>323</xdr:row>
          <xdr:rowOff>19050</xdr:rowOff>
        </xdr:from>
        <xdr:to>
          <xdr:col>35</xdr:col>
          <xdr:colOff>0</xdr:colOff>
          <xdr:row>323</xdr:row>
          <xdr:rowOff>209550</xdr:rowOff>
        </xdr:to>
        <xdr:sp macro="" textlink="">
          <xdr:nvSpPr>
            <xdr:cNvPr id="2090" name="Drop Down 42" hidden="1">
              <a:extLst>
                <a:ext uri="{63B3BB69-23CF-44E3-9099-C40C66FF867C}">
                  <a14:compatExt spid="_x0000_s2090"/>
                </a:ext>
                <a:ext uri="{FF2B5EF4-FFF2-40B4-BE49-F238E27FC236}">
                  <a16:creationId xmlns:a16="http://schemas.microsoft.com/office/drawing/2014/main" id="{00000000-0008-0000-0200-00002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200025</xdr:colOff>
          <xdr:row>324</xdr:row>
          <xdr:rowOff>19050</xdr:rowOff>
        </xdr:from>
        <xdr:to>
          <xdr:col>35</xdr:col>
          <xdr:colOff>0</xdr:colOff>
          <xdr:row>324</xdr:row>
          <xdr:rowOff>209550</xdr:rowOff>
        </xdr:to>
        <xdr:sp macro="" textlink="">
          <xdr:nvSpPr>
            <xdr:cNvPr id="2091" name="Drop Down 43" hidden="1">
              <a:extLst>
                <a:ext uri="{63B3BB69-23CF-44E3-9099-C40C66FF867C}">
                  <a14:compatExt spid="_x0000_s2091"/>
                </a:ext>
                <a:ext uri="{FF2B5EF4-FFF2-40B4-BE49-F238E27FC236}">
                  <a16:creationId xmlns:a16="http://schemas.microsoft.com/office/drawing/2014/main" id="{00000000-0008-0000-0200-00002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343</xdr:row>
          <xdr:rowOff>9525</xdr:rowOff>
        </xdr:from>
        <xdr:to>
          <xdr:col>17</xdr:col>
          <xdr:colOff>9525</xdr:colOff>
          <xdr:row>343</xdr:row>
          <xdr:rowOff>209550</xdr:rowOff>
        </xdr:to>
        <xdr:sp macro="" textlink="">
          <xdr:nvSpPr>
            <xdr:cNvPr id="2092" name="Drp118" hidden="1">
              <a:extLst>
                <a:ext uri="{63B3BB69-23CF-44E3-9099-C40C66FF867C}">
                  <a14:compatExt spid="_x0000_s2092"/>
                </a:ext>
                <a:ext uri="{FF2B5EF4-FFF2-40B4-BE49-F238E27FC236}">
                  <a16:creationId xmlns:a16="http://schemas.microsoft.com/office/drawing/2014/main" id="{00000000-0008-0000-0200-00002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344</xdr:row>
          <xdr:rowOff>9525</xdr:rowOff>
        </xdr:from>
        <xdr:to>
          <xdr:col>17</xdr:col>
          <xdr:colOff>9525</xdr:colOff>
          <xdr:row>344</xdr:row>
          <xdr:rowOff>209550</xdr:rowOff>
        </xdr:to>
        <xdr:sp macro="" textlink="">
          <xdr:nvSpPr>
            <xdr:cNvPr id="2093" name="Drop Down 45" hidden="1">
              <a:extLst>
                <a:ext uri="{63B3BB69-23CF-44E3-9099-C40C66FF867C}">
                  <a14:compatExt spid="_x0000_s2093"/>
                </a:ext>
                <a:ext uri="{FF2B5EF4-FFF2-40B4-BE49-F238E27FC236}">
                  <a16:creationId xmlns:a16="http://schemas.microsoft.com/office/drawing/2014/main" id="{00000000-0008-0000-0200-00002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345</xdr:row>
          <xdr:rowOff>9525</xdr:rowOff>
        </xdr:from>
        <xdr:to>
          <xdr:col>17</xdr:col>
          <xdr:colOff>9525</xdr:colOff>
          <xdr:row>345</xdr:row>
          <xdr:rowOff>209550</xdr:rowOff>
        </xdr:to>
        <xdr:sp macro="" textlink="">
          <xdr:nvSpPr>
            <xdr:cNvPr id="2094" name="Drop Down 46" hidden="1">
              <a:extLst>
                <a:ext uri="{63B3BB69-23CF-44E3-9099-C40C66FF867C}">
                  <a14:compatExt spid="_x0000_s2094"/>
                </a:ext>
                <a:ext uri="{FF2B5EF4-FFF2-40B4-BE49-F238E27FC236}">
                  <a16:creationId xmlns:a16="http://schemas.microsoft.com/office/drawing/2014/main" id="{00000000-0008-0000-0200-00002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347</xdr:row>
          <xdr:rowOff>9525</xdr:rowOff>
        </xdr:from>
        <xdr:to>
          <xdr:col>13</xdr:col>
          <xdr:colOff>95250</xdr:colOff>
          <xdr:row>348</xdr:row>
          <xdr:rowOff>0</xdr:rowOff>
        </xdr:to>
        <xdr:sp macro="" textlink="">
          <xdr:nvSpPr>
            <xdr:cNvPr id="2095" name="Check Box 47" hidden="1">
              <a:extLst>
                <a:ext uri="{63B3BB69-23CF-44E3-9099-C40C66FF867C}">
                  <a14:compatExt spid="_x0000_s2095"/>
                </a:ext>
                <a:ext uri="{FF2B5EF4-FFF2-40B4-BE49-F238E27FC236}">
                  <a16:creationId xmlns:a16="http://schemas.microsoft.com/office/drawing/2014/main" id="{00000000-0008-0000-02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9525</xdr:colOff>
          <xdr:row>347</xdr:row>
          <xdr:rowOff>9525</xdr:rowOff>
        </xdr:from>
        <xdr:to>
          <xdr:col>16</xdr:col>
          <xdr:colOff>95250</xdr:colOff>
          <xdr:row>348</xdr:row>
          <xdr:rowOff>0</xdr:rowOff>
        </xdr:to>
        <xdr:sp macro="" textlink="">
          <xdr:nvSpPr>
            <xdr:cNvPr id="2096" name="Check Box 48" hidden="1">
              <a:extLst>
                <a:ext uri="{63B3BB69-23CF-44E3-9099-C40C66FF867C}">
                  <a14:compatExt spid="_x0000_s2096"/>
                </a:ext>
                <a:ext uri="{FF2B5EF4-FFF2-40B4-BE49-F238E27FC236}">
                  <a16:creationId xmlns:a16="http://schemas.microsoft.com/office/drawing/2014/main" id="{00000000-0008-0000-02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9525</xdr:colOff>
          <xdr:row>347</xdr:row>
          <xdr:rowOff>9525</xdr:rowOff>
        </xdr:from>
        <xdr:to>
          <xdr:col>19</xdr:col>
          <xdr:colOff>95250</xdr:colOff>
          <xdr:row>348</xdr:row>
          <xdr:rowOff>0</xdr:rowOff>
        </xdr:to>
        <xdr:sp macro="" textlink="">
          <xdr:nvSpPr>
            <xdr:cNvPr id="2097" name="Check Box 49" hidden="1">
              <a:extLst>
                <a:ext uri="{63B3BB69-23CF-44E3-9099-C40C66FF867C}">
                  <a14:compatExt spid="_x0000_s2097"/>
                </a:ext>
                <a:ext uri="{FF2B5EF4-FFF2-40B4-BE49-F238E27FC236}">
                  <a16:creationId xmlns:a16="http://schemas.microsoft.com/office/drawing/2014/main" id="{00000000-0008-0000-02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209550</xdr:colOff>
          <xdr:row>347</xdr:row>
          <xdr:rowOff>0</xdr:rowOff>
        </xdr:from>
        <xdr:to>
          <xdr:col>22</xdr:col>
          <xdr:colOff>66675</xdr:colOff>
          <xdr:row>348</xdr:row>
          <xdr:rowOff>0</xdr:rowOff>
        </xdr:to>
        <xdr:sp macro="" textlink="">
          <xdr:nvSpPr>
            <xdr:cNvPr id="2098" name="Check Box 50" hidden="1">
              <a:extLst>
                <a:ext uri="{63B3BB69-23CF-44E3-9099-C40C66FF867C}">
                  <a14:compatExt spid="_x0000_s2098"/>
                </a:ext>
                <a:ext uri="{FF2B5EF4-FFF2-40B4-BE49-F238E27FC236}">
                  <a16:creationId xmlns:a16="http://schemas.microsoft.com/office/drawing/2014/main" id="{00000000-0008-0000-0200-00003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0</xdr:colOff>
          <xdr:row>347</xdr:row>
          <xdr:rowOff>9525</xdr:rowOff>
        </xdr:from>
        <xdr:to>
          <xdr:col>25</xdr:col>
          <xdr:colOff>85725</xdr:colOff>
          <xdr:row>348</xdr:row>
          <xdr:rowOff>0</xdr:rowOff>
        </xdr:to>
        <xdr:sp macro="" textlink="">
          <xdr:nvSpPr>
            <xdr:cNvPr id="2099" name="Check Box 51" hidden="1">
              <a:extLst>
                <a:ext uri="{63B3BB69-23CF-44E3-9099-C40C66FF867C}">
                  <a14:compatExt spid="_x0000_s2099"/>
                </a:ext>
                <a:ext uri="{FF2B5EF4-FFF2-40B4-BE49-F238E27FC236}">
                  <a16:creationId xmlns:a16="http://schemas.microsoft.com/office/drawing/2014/main" id="{00000000-0008-0000-0200-00003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0</xdr:colOff>
          <xdr:row>347</xdr:row>
          <xdr:rowOff>9525</xdr:rowOff>
        </xdr:from>
        <xdr:to>
          <xdr:col>29</xdr:col>
          <xdr:colOff>85725</xdr:colOff>
          <xdr:row>348</xdr:row>
          <xdr:rowOff>0</xdr:rowOff>
        </xdr:to>
        <xdr:sp macro="" textlink="">
          <xdr:nvSpPr>
            <xdr:cNvPr id="2100" name="Check Box 52" hidden="1">
              <a:extLst>
                <a:ext uri="{63B3BB69-23CF-44E3-9099-C40C66FF867C}">
                  <a14:compatExt spid="_x0000_s2100"/>
                </a:ext>
                <a:ext uri="{FF2B5EF4-FFF2-40B4-BE49-F238E27FC236}">
                  <a16:creationId xmlns:a16="http://schemas.microsoft.com/office/drawing/2014/main" id="{00000000-0008-0000-0200-00003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200025</xdr:colOff>
          <xdr:row>347</xdr:row>
          <xdr:rowOff>9525</xdr:rowOff>
        </xdr:from>
        <xdr:to>
          <xdr:col>34</xdr:col>
          <xdr:colOff>57150</xdr:colOff>
          <xdr:row>348</xdr:row>
          <xdr:rowOff>0</xdr:rowOff>
        </xdr:to>
        <xdr:sp macro="" textlink="">
          <xdr:nvSpPr>
            <xdr:cNvPr id="2101" name="Check Box 53" hidden="1">
              <a:extLst>
                <a:ext uri="{63B3BB69-23CF-44E3-9099-C40C66FF867C}">
                  <a14:compatExt spid="_x0000_s2101"/>
                </a:ext>
                <a:ext uri="{FF2B5EF4-FFF2-40B4-BE49-F238E27FC236}">
                  <a16:creationId xmlns:a16="http://schemas.microsoft.com/office/drawing/2014/main" id="{00000000-0008-0000-0200-00003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349</xdr:row>
          <xdr:rowOff>9525</xdr:rowOff>
        </xdr:from>
        <xdr:to>
          <xdr:col>22</xdr:col>
          <xdr:colOff>200025</xdr:colOff>
          <xdr:row>349</xdr:row>
          <xdr:rowOff>209550</xdr:rowOff>
        </xdr:to>
        <xdr:sp macro="" textlink="">
          <xdr:nvSpPr>
            <xdr:cNvPr id="2102" name="Drop Down 54" hidden="1">
              <a:extLst>
                <a:ext uri="{63B3BB69-23CF-44E3-9099-C40C66FF867C}">
                  <a14:compatExt spid="_x0000_s2102"/>
                </a:ext>
                <a:ext uri="{FF2B5EF4-FFF2-40B4-BE49-F238E27FC236}">
                  <a16:creationId xmlns:a16="http://schemas.microsoft.com/office/drawing/2014/main" id="{00000000-0008-0000-0200-00003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0</xdr:colOff>
          <xdr:row>349</xdr:row>
          <xdr:rowOff>9525</xdr:rowOff>
        </xdr:from>
        <xdr:to>
          <xdr:col>36</xdr:col>
          <xdr:colOff>180975</xdr:colOff>
          <xdr:row>349</xdr:row>
          <xdr:rowOff>209550</xdr:rowOff>
        </xdr:to>
        <xdr:sp macro="" textlink="">
          <xdr:nvSpPr>
            <xdr:cNvPr id="2103" name="Drop Down 55" hidden="1">
              <a:extLst>
                <a:ext uri="{63B3BB69-23CF-44E3-9099-C40C66FF867C}">
                  <a14:compatExt spid="_x0000_s2103"/>
                </a:ext>
                <a:ext uri="{FF2B5EF4-FFF2-40B4-BE49-F238E27FC236}">
                  <a16:creationId xmlns:a16="http://schemas.microsoft.com/office/drawing/2014/main" id="{00000000-0008-0000-0200-00003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372</xdr:row>
          <xdr:rowOff>0</xdr:rowOff>
        </xdr:from>
        <xdr:to>
          <xdr:col>16</xdr:col>
          <xdr:colOff>19050</xdr:colOff>
          <xdr:row>372</xdr:row>
          <xdr:rowOff>190500</xdr:rowOff>
        </xdr:to>
        <xdr:sp macro="" textlink="">
          <xdr:nvSpPr>
            <xdr:cNvPr id="2105" name="Drop Down 57" hidden="1">
              <a:extLst>
                <a:ext uri="{63B3BB69-23CF-44E3-9099-C40C66FF867C}">
                  <a14:compatExt spid="_x0000_s2105"/>
                </a:ext>
                <a:ext uri="{FF2B5EF4-FFF2-40B4-BE49-F238E27FC236}">
                  <a16:creationId xmlns:a16="http://schemas.microsoft.com/office/drawing/2014/main" id="{00000000-0008-0000-0200-00003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373</xdr:row>
          <xdr:rowOff>0</xdr:rowOff>
        </xdr:from>
        <xdr:to>
          <xdr:col>16</xdr:col>
          <xdr:colOff>19050</xdr:colOff>
          <xdr:row>373</xdr:row>
          <xdr:rowOff>190500</xdr:rowOff>
        </xdr:to>
        <xdr:sp macro="" textlink="">
          <xdr:nvSpPr>
            <xdr:cNvPr id="2106" name="Drop Down 58" hidden="1">
              <a:extLst>
                <a:ext uri="{63B3BB69-23CF-44E3-9099-C40C66FF867C}">
                  <a14:compatExt spid="_x0000_s2106"/>
                </a:ext>
                <a:ext uri="{FF2B5EF4-FFF2-40B4-BE49-F238E27FC236}">
                  <a16:creationId xmlns:a16="http://schemas.microsoft.com/office/drawing/2014/main" id="{00000000-0008-0000-0200-00003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374</xdr:row>
          <xdr:rowOff>0</xdr:rowOff>
        </xdr:from>
        <xdr:to>
          <xdr:col>16</xdr:col>
          <xdr:colOff>19050</xdr:colOff>
          <xdr:row>374</xdr:row>
          <xdr:rowOff>200025</xdr:rowOff>
        </xdr:to>
        <xdr:sp macro="" textlink="">
          <xdr:nvSpPr>
            <xdr:cNvPr id="2107" name="Drop Down 59" hidden="1">
              <a:extLst>
                <a:ext uri="{63B3BB69-23CF-44E3-9099-C40C66FF867C}">
                  <a14:compatExt spid="_x0000_s2107"/>
                </a:ext>
                <a:ext uri="{FF2B5EF4-FFF2-40B4-BE49-F238E27FC236}">
                  <a16:creationId xmlns:a16="http://schemas.microsoft.com/office/drawing/2014/main" id="{00000000-0008-0000-0200-00003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375</xdr:row>
          <xdr:rowOff>0</xdr:rowOff>
        </xdr:from>
        <xdr:to>
          <xdr:col>16</xdr:col>
          <xdr:colOff>19050</xdr:colOff>
          <xdr:row>375</xdr:row>
          <xdr:rowOff>200025</xdr:rowOff>
        </xdr:to>
        <xdr:sp macro="" textlink="">
          <xdr:nvSpPr>
            <xdr:cNvPr id="2108" name="Drop Down 60" hidden="1">
              <a:extLst>
                <a:ext uri="{63B3BB69-23CF-44E3-9099-C40C66FF867C}">
                  <a14:compatExt spid="_x0000_s2108"/>
                </a:ext>
                <a:ext uri="{FF2B5EF4-FFF2-40B4-BE49-F238E27FC236}">
                  <a16:creationId xmlns:a16="http://schemas.microsoft.com/office/drawing/2014/main" id="{00000000-0008-0000-0200-00003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307</xdr:row>
          <xdr:rowOff>28575</xdr:rowOff>
        </xdr:from>
        <xdr:to>
          <xdr:col>17</xdr:col>
          <xdr:colOff>19050</xdr:colOff>
          <xdr:row>307</xdr:row>
          <xdr:rowOff>219075</xdr:rowOff>
        </xdr:to>
        <xdr:sp macro="" textlink="">
          <xdr:nvSpPr>
            <xdr:cNvPr id="2109" name="Drop Down 61" hidden="1">
              <a:extLst>
                <a:ext uri="{63B3BB69-23CF-44E3-9099-C40C66FF867C}">
                  <a14:compatExt spid="_x0000_s2109"/>
                </a:ext>
                <a:ext uri="{FF2B5EF4-FFF2-40B4-BE49-F238E27FC236}">
                  <a16:creationId xmlns:a16="http://schemas.microsoft.com/office/drawing/2014/main" id="{00000000-0008-0000-0200-00003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0</xdr:colOff>
          <xdr:row>307</xdr:row>
          <xdr:rowOff>28575</xdr:rowOff>
        </xdr:from>
        <xdr:to>
          <xdr:col>24</xdr:col>
          <xdr:colOff>9525</xdr:colOff>
          <xdr:row>307</xdr:row>
          <xdr:rowOff>219075</xdr:rowOff>
        </xdr:to>
        <xdr:sp macro="" textlink="">
          <xdr:nvSpPr>
            <xdr:cNvPr id="2110" name="Drop Down 62" hidden="1">
              <a:extLst>
                <a:ext uri="{63B3BB69-23CF-44E3-9099-C40C66FF867C}">
                  <a14:compatExt spid="_x0000_s2110"/>
                </a:ext>
                <a:ext uri="{FF2B5EF4-FFF2-40B4-BE49-F238E27FC236}">
                  <a16:creationId xmlns:a16="http://schemas.microsoft.com/office/drawing/2014/main" id="{00000000-0008-0000-0200-00003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308</xdr:row>
          <xdr:rowOff>19050</xdr:rowOff>
        </xdr:from>
        <xdr:to>
          <xdr:col>17</xdr:col>
          <xdr:colOff>19050</xdr:colOff>
          <xdr:row>308</xdr:row>
          <xdr:rowOff>209550</xdr:rowOff>
        </xdr:to>
        <xdr:sp macro="" textlink="">
          <xdr:nvSpPr>
            <xdr:cNvPr id="2111" name="Drop Down 63" hidden="1">
              <a:extLst>
                <a:ext uri="{63B3BB69-23CF-44E3-9099-C40C66FF867C}">
                  <a14:compatExt spid="_x0000_s2111"/>
                </a:ext>
                <a:ext uri="{FF2B5EF4-FFF2-40B4-BE49-F238E27FC236}">
                  <a16:creationId xmlns:a16="http://schemas.microsoft.com/office/drawing/2014/main" id="{00000000-0008-0000-0200-00003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0</xdr:colOff>
          <xdr:row>308</xdr:row>
          <xdr:rowOff>19050</xdr:rowOff>
        </xdr:from>
        <xdr:to>
          <xdr:col>24</xdr:col>
          <xdr:colOff>9525</xdr:colOff>
          <xdr:row>308</xdr:row>
          <xdr:rowOff>209550</xdr:rowOff>
        </xdr:to>
        <xdr:sp macro="" textlink="">
          <xdr:nvSpPr>
            <xdr:cNvPr id="2112" name="Drop Down 64" hidden="1">
              <a:extLst>
                <a:ext uri="{63B3BB69-23CF-44E3-9099-C40C66FF867C}">
                  <a14:compatExt spid="_x0000_s2112"/>
                </a:ext>
                <a:ext uri="{FF2B5EF4-FFF2-40B4-BE49-F238E27FC236}">
                  <a16:creationId xmlns:a16="http://schemas.microsoft.com/office/drawing/2014/main" id="{00000000-0008-0000-0200-00004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29</xdr:col>
          <xdr:colOff>0</xdr:colOff>
          <xdr:row>384</xdr:row>
          <xdr:rowOff>0</xdr:rowOff>
        </xdr:from>
        <xdr:to>
          <xdr:col>30</xdr:col>
          <xdr:colOff>85725</xdr:colOff>
          <xdr:row>384</xdr:row>
          <xdr:rowOff>219075</xdr:rowOff>
        </xdr:to>
        <xdr:sp macro="" textlink="">
          <xdr:nvSpPr>
            <xdr:cNvPr id="2113" name="Check Box 65" hidden="1">
              <a:extLst>
                <a:ext uri="{63B3BB69-23CF-44E3-9099-C40C66FF867C}">
                  <a14:compatExt spid="_x0000_s2113"/>
                </a:ext>
                <a:ext uri="{FF2B5EF4-FFF2-40B4-BE49-F238E27FC236}">
                  <a16:creationId xmlns:a16="http://schemas.microsoft.com/office/drawing/2014/main" id="{00000000-0008-0000-0200-00004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0</xdr:colOff>
          <xdr:row>384</xdr:row>
          <xdr:rowOff>0</xdr:rowOff>
        </xdr:from>
        <xdr:to>
          <xdr:col>33</xdr:col>
          <xdr:colOff>76200</xdr:colOff>
          <xdr:row>384</xdr:row>
          <xdr:rowOff>219075</xdr:rowOff>
        </xdr:to>
        <xdr:sp macro="" textlink="">
          <xdr:nvSpPr>
            <xdr:cNvPr id="2114" name="Check Box 66" hidden="1">
              <a:extLst>
                <a:ext uri="{63B3BB69-23CF-44E3-9099-C40C66FF867C}">
                  <a14:compatExt spid="_x0000_s2114"/>
                </a:ext>
                <a:ext uri="{FF2B5EF4-FFF2-40B4-BE49-F238E27FC236}">
                  <a16:creationId xmlns:a16="http://schemas.microsoft.com/office/drawing/2014/main" id="{00000000-0008-0000-0200-00004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400</xdr:row>
          <xdr:rowOff>0</xdr:rowOff>
        </xdr:from>
        <xdr:to>
          <xdr:col>16</xdr:col>
          <xdr:colOff>19050</xdr:colOff>
          <xdr:row>400</xdr:row>
          <xdr:rowOff>190500</xdr:rowOff>
        </xdr:to>
        <xdr:sp macro="" textlink="">
          <xdr:nvSpPr>
            <xdr:cNvPr id="2115" name="Drop Down 67" hidden="1">
              <a:extLst>
                <a:ext uri="{63B3BB69-23CF-44E3-9099-C40C66FF867C}">
                  <a14:compatExt spid="_x0000_s2115"/>
                </a:ext>
                <a:ext uri="{FF2B5EF4-FFF2-40B4-BE49-F238E27FC236}">
                  <a16:creationId xmlns:a16="http://schemas.microsoft.com/office/drawing/2014/main" id="{00000000-0008-0000-0200-00004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401</xdr:row>
          <xdr:rowOff>0</xdr:rowOff>
        </xdr:from>
        <xdr:to>
          <xdr:col>16</xdr:col>
          <xdr:colOff>19050</xdr:colOff>
          <xdr:row>401</xdr:row>
          <xdr:rowOff>190500</xdr:rowOff>
        </xdr:to>
        <xdr:sp macro="" textlink="">
          <xdr:nvSpPr>
            <xdr:cNvPr id="2116" name="Drop Down 68" hidden="1">
              <a:extLst>
                <a:ext uri="{63B3BB69-23CF-44E3-9099-C40C66FF867C}">
                  <a14:compatExt spid="_x0000_s2116"/>
                </a:ext>
                <a:ext uri="{FF2B5EF4-FFF2-40B4-BE49-F238E27FC236}">
                  <a16:creationId xmlns:a16="http://schemas.microsoft.com/office/drawing/2014/main" id="{00000000-0008-0000-0200-00004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402</xdr:row>
          <xdr:rowOff>0</xdr:rowOff>
        </xdr:from>
        <xdr:to>
          <xdr:col>16</xdr:col>
          <xdr:colOff>19050</xdr:colOff>
          <xdr:row>402</xdr:row>
          <xdr:rowOff>190500</xdr:rowOff>
        </xdr:to>
        <xdr:sp macro="" textlink="">
          <xdr:nvSpPr>
            <xdr:cNvPr id="2117" name="Drop Down 69" hidden="1">
              <a:extLst>
                <a:ext uri="{63B3BB69-23CF-44E3-9099-C40C66FF867C}">
                  <a14:compatExt spid="_x0000_s2117"/>
                </a:ext>
                <a:ext uri="{FF2B5EF4-FFF2-40B4-BE49-F238E27FC236}">
                  <a16:creationId xmlns:a16="http://schemas.microsoft.com/office/drawing/2014/main" id="{00000000-0008-0000-0200-00004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403</xdr:row>
          <xdr:rowOff>0</xdr:rowOff>
        </xdr:from>
        <xdr:to>
          <xdr:col>16</xdr:col>
          <xdr:colOff>19050</xdr:colOff>
          <xdr:row>403</xdr:row>
          <xdr:rowOff>190500</xdr:rowOff>
        </xdr:to>
        <xdr:sp macro="" textlink="">
          <xdr:nvSpPr>
            <xdr:cNvPr id="2118" name="Drop Down 70" hidden="1">
              <a:extLst>
                <a:ext uri="{63B3BB69-23CF-44E3-9099-C40C66FF867C}">
                  <a14:compatExt spid="_x0000_s2118"/>
                </a:ext>
                <a:ext uri="{FF2B5EF4-FFF2-40B4-BE49-F238E27FC236}">
                  <a16:creationId xmlns:a16="http://schemas.microsoft.com/office/drawing/2014/main" id="{00000000-0008-0000-0200-00004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414</xdr:row>
          <xdr:rowOff>9525</xdr:rowOff>
        </xdr:from>
        <xdr:to>
          <xdr:col>17</xdr:col>
          <xdr:colOff>19050</xdr:colOff>
          <xdr:row>414</xdr:row>
          <xdr:rowOff>209550</xdr:rowOff>
        </xdr:to>
        <xdr:sp macro="" textlink="">
          <xdr:nvSpPr>
            <xdr:cNvPr id="2119" name="Drop Down 71" hidden="1">
              <a:extLst>
                <a:ext uri="{63B3BB69-23CF-44E3-9099-C40C66FF867C}">
                  <a14:compatExt spid="_x0000_s2119"/>
                </a:ext>
                <a:ext uri="{FF2B5EF4-FFF2-40B4-BE49-F238E27FC236}">
                  <a16:creationId xmlns:a16="http://schemas.microsoft.com/office/drawing/2014/main" id="{00000000-0008-0000-0200-00004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432</xdr:row>
          <xdr:rowOff>0</xdr:rowOff>
        </xdr:from>
        <xdr:to>
          <xdr:col>18</xdr:col>
          <xdr:colOff>9525</xdr:colOff>
          <xdr:row>432</xdr:row>
          <xdr:rowOff>209550</xdr:rowOff>
        </xdr:to>
        <xdr:sp macro="" textlink="">
          <xdr:nvSpPr>
            <xdr:cNvPr id="2120" name="Drop Down 72" hidden="1">
              <a:extLst>
                <a:ext uri="{63B3BB69-23CF-44E3-9099-C40C66FF867C}">
                  <a14:compatExt spid="_x0000_s2120"/>
                </a:ext>
                <a:ext uri="{FF2B5EF4-FFF2-40B4-BE49-F238E27FC236}">
                  <a16:creationId xmlns:a16="http://schemas.microsoft.com/office/drawing/2014/main" id="{00000000-0008-0000-0200-00004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433</xdr:row>
          <xdr:rowOff>0</xdr:rowOff>
        </xdr:from>
        <xdr:to>
          <xdr:col>18</xdr:col>
          <xdr:colOff>9525</xdr:colOff>
          <xdr:row>433</xdr:row>
          <xdr:rowOff>209550</xdr:rowOff>
        </xdr:to>
        <xdr:sp macro="" textlink="">
          <xdr:nvSpPr>
            <xdr:cNvPr id="2121" name="Drop Down 73" hidden="1">
              <a:extLst>
                <a:ext uri="{63B3BB69-23CF-44E3-9099-C40C66FF867C}">
                  <a14:compatExt spid="_x0000_s2121"/>
                </a:ext>
                <a:ext uri="{FF2B5EF4-FFF2-40B4-BE49-F238E27FC236}">
                  <a16:creationId xmlns:a16="http://schemas.microsoft.com/office/drawing/2014/main" id="{00000000-0008-0000-0200-00004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434</xdr:row>
          <xdr:rowOff>0</xdr:rowOff>
        </xdr:from>
        <xdr:to>
          <xdr:col>18</xdr:col>
          <xdr:colOff>9525</xdr:colOff>
          <xdr:row>434</xdr:row>
          <xdr:rowOff>209550</xdr:rowOff>
        </xdr:to>
        <xdr:sp macro="" textlink="">
          <xdr:nvSpPr>
            <xdr:cNvPr id="2122" name="Drop Down 74" hidden="1">
              <a:extLst>
                <a:ext uri="{63B3BB69-23CF-44E3-9099-C40C66FF867C}">
                  <a14:compatExt spid="_x0000_s2122"/>
                </a:ext>
                <a:ext uri="{FF2B5EF4-FFF2-40B4-BE49-F238E27FC236}">
                  <a16:creationId xmlns:a16="http://schemas.microsoft.com/office/drawing/2014/main" id="{00000000-0008-0000-0200-00004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435</xdr:row>
          <xdr:rowOff>0</xdr:rowOff>
        </xdr:from>
        <xdr:to>
          <xdr:col>18</xdr:col>
          <xdr:colOff>9525</xdr:colOff>
          <xdr:row>435</xdr:row>
          <xdr:rowOff>209550</xdr:rowOff>
        </xdr:to>
        <xdr:sp macro="" textlink="">
          <xdr:nvSpPr>
            <xdr:cNvPr id="2123" name="Drop Down 75" hidden="1">
              <a:extLst>
                <a:ext uri="{63B3BB69-23CF-44E3-9099-C40C66FF867C}">
                  <a14:compatExt spid="_x0000_s2123"/>
                </a:ext>
                <a:ext uri="{FF2B5EF4-FFF2-40B4-BE49-F238E27FC236}">
                  <a16:creationId xmlns:a16="http://schemas.microsoft.com/office/drawing/2014/main" id="{00000000-0008-0000-0200-00004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436</xdr:row>
          <xdr:rowOff>9525</xdr:rowOff>
        </xdr:from>
        <xdr:to>
          <xdr:col>18</xdr:col>
          <xdr:colOff>9525</xdr:colOff>
          <xdr:row>436</xdr:row>
          <xdr:rowOff>209550</xdr:rowOff>
        </xdr:to>
        <xdr:sp macro="" textlink="">
          <xdr:nvSpPr>
            <xdr:cNvPr id="2124" name="Drop Down 76" hidden="1">
              <a:extLst>
                <a:ext uri="{63B3BB69-23CF-44E3-9099-C40C66FF867C}">
                  <a14:compatExt spid="_x0000_s2124"/>
                </a:ext>
                <a:ext uri="{FF2B5EF4-FFF2-40B4-BE49-F238E27FC236}">
                  <a16:creationId xmlns:a16="http://schemas.microsoft.com/office/drawing/2014/main" id="{00000000-0008-0000-0200-00004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437</xdr:row>
          <xdr:rowOff>9525</xdr:rowOff>
        </xdr:from>
        <xdr:to>
          <xdr:col>18</xdr:col>
          <xdr:colOff>9525</xdr:colOff>
          <xdr:row>437</xdr:row>
          <xdr:rowOff>209550</xdr:rowOff>
        </xdr:to>
        <xdr:sp macro="" textlink="">
          <xdr:nvSpPr>
            <xdr:cNvPr id="2125" name="Drop Down 77" hidden="1">
              <a:extLst>
                <a:ext uri="{63B3BB69-23CF-44E3-9099-C40C66FF867C}">
                  <a14:compatExt spid="_x0000_s2125"/>
                </a:ext>
                <a:ext uri="{FF2B5EF4-FFF2-40B4-BE49-F238E27FC236}">
                  <a16:creationId xmlns:a16="http://schemas.microsoft.com/office/drawing/2014/main" id="{00000000-0008-0000-0200-00004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455</xdr:row>
          <xdr:rowOff>0</xdr:rowOff>
        </xdr:from>
        <xdr:to>
          <xdr:col>18</xdr:col>
          <xdr:colOff>9525</xdr:colOff>
          <xdr:row>455</xdr:row>
          <xdr:rowOff>200025</xdr:rowOff>
        </xdr:to>
        <xdr:sp macro="" textlink="">
          <xdr:nvSpPr>
            <xdr:cNvPr id="2126" name="Drop Down 78" hidden="1">
              <a:extLst>
                <a:ext uri="{63B3BB69-23CF-44E3-9099-C40C66FF867C}">
                  <a14:compatExt spid="_x0000_s2126"/>
                </a:ext>
                <a:ext uri="{FF2B5EF4-FFF2-40B4-BE49-F238E27FC236}">
                  <a16:creationId xmlns:a16="http://schemas.microsoft.com/office/drawing/2014/main" id="{00000000-0008-0000-0200-00004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456</xdr:row>
          <xdr:rowOff>0</xdr:rowOff>
        </xdr:from>
        <xdr:to>
          <xdr:col>18</xdr:col>
          <xdr:colOff>9525</xdr:colOff>
          <xdr:row>456</xdr:row>
          <xdr:rowOff>209550</xdr:rowOff>
        </xdr:to>
        <xdr:sp macro="" textlink="">
          <xdr:nvSpPr>
            <xdr:cNvPr id="2127" name="Drop Down 79" hidden="1">
              <a:extLst>
                <a:ext uri="{63B3BB69-23CF-44E3-9099-C40C66FF867C}">
                  <a14:compatExt spid="_x0000_s2127"/>
                </a:ext>
                <a:ext uri="{FF2B5EF4-FFF2-40B4-BE49-F238E27FC236}">
                  <a16:creationId xmlns:a16="http://schemas.microsoft.com/office/drawing/2014/main" id="{00000000-0008-0000-0200-00004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457</xdr:row>
          <xdr:rowOff>0</xdr:rowOff>
        </xdr:from>
        <xdr:to>
          <xdr:col>18</xdr:col>
          <xdr:colOff>9525</xdr:colOff>
          <xdr:row>457</xdr:row>
          <xdr:rowOff>209550</xdr:rowOff>
        </xdr:to>
        <xdr:sp macro="" textlink="">
          <xdr:nvSpPr>
            <xdr:cNvPr id="2128" name="Drop Down 80" hidden="1">
              <a:extLst>
                <a:ext uri="{63B3BB69-23CF-44E3-9099-C40C66FF867C}">
                  <a14:compatExt spid="_x0000_s2128"/>
                </a:ext>
                <a:ext uri="{FF2B5EF4-FFF2-40B4-BE49-F238E27FC236}">
                  <a16:creationId xmlns:a16="http://schemas.microsoft.com/office/drawing/2014/main" id="{00000000-0008-0000-0200-00005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458</xdr:row>
          <xdr:rowOff>0</xdr:rowOff>
        </xdr:from>
        <xdr:to>
          <xdr:col>18</xdr:col>
          <xdr:colOff>9525</xdr:colOff>
          <xdr:row>458</xdr:row>
          <xdr:rowOff>209550</xdr:rowOff>
        </xdr:to>
        <xdr:sp macro="" textlink="">
          <xdr:nvSpPr>
            <xdr:cNvPr id="2129" name="Drop Down 81" hidden="1">
              <a:extLst>
                <a:ext uri="{63B3BB69-23CF-44E3-9099-C40C66FF867C}">
                  <a14:compatExt spid="_x0000_s2129"/>
                </a:ext>
                <a:ext uri="{FF2B5EF4-FFF2-40B4-BE49-F238E27FC236}">
                  <a16:creationId xmlns:a16="http://schemas.microsoft.com/office/drawing/2014/main" id="{00000000-0008-0000-0200-00005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459</xdr:row>
          <xdr:rowOff>0</xdr:rowOff>
        </xdr:from>
        <xdr:to>
          <xdr:col>18</xdr:col>
          <xdr:colOff>9525</xdr:colOff>
          <xdr:row>459</xdr:row>
          <xdr:rowOff>209550</xdr:rowOff>
        </xdr:to>
        <xdr:sp macro="" textlink="">
          <xdr:nvSpPr>
            <xdr:cNvPr id="2130" name="Drop Down 82" hidden="1">
              <a:extLst>
                <a:ext uri="{63B3BB69-23CF-44E3-9099-C40C66FF867C}">
                  <a14:compatExt spid="_x0000_s2130"/>
                </a:ext>
                <a:ext uri="{FF2B5EF4-FFF2-40B4-BE49-F238E27FC236}">
                  <a16:creationId xmlns:a16="http://schemas.microsoft.com/office/drawing/2014/main" id="{00000000-0008-0000-0200-00005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460</xdr:row>
          <xdr:rowOff>0</xdr:rowOff>
        </xdr:from>
        <xdr:to>
          <xdr:col>18</xdr:col>
          <xdr:colOff>9525</xdr:colOff>
          <xdr:row>460</xdr:row>
          <xdr:rowOff>209550</xdr:rowOff>
        </xdr:to>
        <xdr:sp macro="" textlink="">
          <xdr:nvSpPr>
            <xdr:cNvPr id="2131" name="Drop Down 83" hidden="1">
              <a:extLst>
                <a:ext uri="{63B3BB69-23CF-44E3-9099-C40C66FF867C}">
                  <a14:compatExt spid="_x0000_s2131"/>
                </a:ext>
                <a:ext uri="{FF2B5EF4-FFF2-40B4-BE49-F238E27FC236}">
                  <a16:creationId xmlns:a16="http://schemas.microsoft.com/office/drawing/2014/main" id="{00000000-0008-0000-0200-00005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478</xdr:row>
          <xdr:rowOff>9525</xdr:rowOff>
        </xdr:from>
        <xdr:to>
          <xdr:col>18</xdr:col>
          <xdr:colOff>9525</xdr:colOff>
          <xdr:row>478</xdr:row>
          <xdr:rowOff>209550</xdr:rowOff>
        </xdr:to>
        <xdr:sp macro="" textlink="">
          <xdr:nvSpPr>
            <xdr:cNvPr id="2132" name="Drop Down 84" hidden="1">
              <a:extLst>
                <a:ext uri="{63B3BB69-23CF-44E3-9099-C40C66FF867C}">
                  <a14:compatExt spid="_x0000_s2132"/>
                </a:ext>
                <a:ext uri="{FF2B5EF4-FFF2-40B4-BE49-F238E27FC236}">
                  <a16:creationId xmlns:a16="http://schemas.microsoft.com/office/drawing/2014/main" id="{00000000-0008-0000-0200-00005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479</xdr:row>
          <xdr:rowOff>9525</xdr:rowOff>
        </xdr:from>
        <xdr:to>
          <xdr:col>18</xdr:col>
          <xdr:colOff>9525</xdr:colOff>
          <xdr:row>479</xdr:row>
          <xdr:rowOff>209550</xdr:rowOff>
        </xdr:to>
        <xdr:sp macro="" textlink="">
          <xdr:nvSpPr>
            <xdr:cNvPr id="2133" name="Drop Down 85" hidden="1">
              <a:extLst>
                <a:ext uri="{63B3BB69-23CF-44E3-9099-C40C66FF867C}">
                  <a14:compatExt spid="_x0000_s2133"/>
                </a:ext>
                <a:ext uri="{FF2B5EF4-FFF2-40B4-BE49-F238E27FC236}">
                  <a16:creationId xmlns:a16="http://schemas.microsoft.com/office/drawing/2014/main" id="{00000000-0008-0000-0200-00005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480</xdr:row>
          <xdr:rowOff>9525</xdr:rowOff>
        </xdr:from>
        <xdr:to>
          <xdr:col>18</xdr:col>
          <xdr:colOff>9525</xdr:colOff>
          <xdr:row>480</xdr:row>
          <xdr:rowOff>209550</xdr:rowOff>
        </xdr:to>
        <xdr:sp macro="" textlink="">
          <xdr:nvSpPr>
            <xdr:cNvPr id="2134" name="Drop Down 86" hidden="1">
              <a:extLst>
                <a:ext uri="{63B3BB69-23CF-44E3-9099-C40C66FF867C}">
                  <a14:compatExt spid="_x0000_s2134"/>
                </a:ext>
                <a:ext uri="{FF2B5EF4-FFF2-40B4-BE49-F238E27FC236}">
                  <a16:creationId xmlns:a16="http://schemas.microsoft.com/office/drawing/2014/main" id="{00000000-0008-0000-0200-00005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481</xdr:row>
          <xdr:rowOff>9525</xdr:rowOff>
        </xdr:from>
        <xdr:to>
          <xdr:col>18</xdr:col>
          <xdr:colOff>9525</xdr:colOff>
          <xdr:row>481</xdr:row>
          <xdr:rowOff>209550</xdr:rowOff>
        </xdr:to>
        <xdr:sp macro="" textlink="">
          <xdr:nvSpPr>
            <xdr:cNvPr id="2135" name="Drop Down 87" hidden="1">
              <a:extLst>
                <a:ext uri="{63B3BB69-23CF-44E3-9099-C40C66FF867C}">
                  <a14:compatExt spid="_x0000_s2135"/>
                </a:ext>
                <a:ext uri="{FF2B5EF4-FFF2-40B4-BE49-F238E27FC236}">
                  <a16:creationId xmlns:a16="http://schemas.microsoft.com/office/drawing/2014/main" id="{00000000-0008-0000-0200-00005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482</xdr:row>
          <xdr:rowOff>9525</xdr:rowOff>
        </xdr:from>
        <xdr:to>
          <xdr:col>18</xdr:col>
          <xdr:colOff>9525</xdr:colOff>
          <xdr:row>482</xdr:row>
          <xdr:rowOff>209550</xdr:rowOff>
        </xdr:to>
        <xdr:sp macro="" textlink="">
          <xdr:nvSpPr>
            <xdr:cNvPr id="2136" name="Drop Down 88" hidden="1">
              <a:extLst>
                <a:ext uri="{63B3BB69-23CF-44E3-9099-C40C66FF867C}">
                  <a14:compatExt spid="_x0000_s2136"/>
                </a:ext>
                <a:ext uri="{FF2B5EF4-FFF2-40B4-BE49-F238E27FC236}">
                  <a16:creationId xmlns:a16="http://schemas.microsoft.com/office/drawing/2014/main" id="{00000000-0008-0000-0200-00005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483</xdr:row>
          <xdr:rowOff>9525</xdr:rowOff>
        </xdr:from>
        <xdr:to>
          <xdr:col>18</xdr:col>
          <xdr:colOff>9525</xdr:colOff>
          <xdr:row>483</xdr:row>
          <xdr:rowOff>209550</xdr:rowOff>
        </xdr:to>
        <xdr:sp macro="" textlink="">
          <xdr:nvSpPr>
            <xdr:cNvPr id="2137" name="Drop Down 89" hidden="1">
              <a:extLst>
                <a:ext uri="{63B3BB69-23CF-44E3-9099-C40C66FF867C}">
                  <a14:compatExt spid="_x0000_s2137"/>
                </a:ext>
                <a:ext uri="{FF2B5EF4-FFF2-40B4-BE49-F238E27FC236}">
                  <a16:creationId xmlns:a16="http://schemas.microsoft.com/office/drawing/2014/main" id="{00000000-0008-0000-0200-00005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501</xdr:row>
          <xdr:rowOff>9525</xdr:rowOff>
        </xdr:from>
        <xdr:to>
          <xdr:col>18</xdr:col>
          <xdr:colOff>9525</xdr:colOff>
          <xdr:row>501</xdr:row>
          <xdr:rowOff>209550</xdr:rowOff>
        </xdr:to>
        <xdr:sp macro="" textlink="">
          <xdr:nvSpPr>
            <xdr:cNvPr id="2138" name="Drop Down 90" hidden="1">
              <a:extLst>
                <a:ext uri="{63B3BB69-23CF-44E3-9099-C40C66FF867C}">
                  <a14:compatExt spid="_x0000_s2138"/>
                </a:ext>
                <a:ext uri="{FF2B5EF4-FFF2-40B4-BE49-F238E27FC236}">
                  <a16:creationId xmlns:a16="http://schemas.microsoft.com/office/drawing/2014/main" id="{00000000-0008-0000-0200-00005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502</xdr:row>
          <xdr:rowOff>9525</xdr:rowOff>
        </xdr:from>
        <xdr:to>
          <xdr:col>18</xdr:col>
          <xdr:colOff>9525</xdr:colOff>
          <xdr:row>502</xdr:row>
          <xdr:rowOff>209550</xdr:rowOff>
        </xdr:to>
        <xdr:sp macro="" textlink="">
          <xdr:nvSpPr>
            <xdr:cNvPr id="2139" name="Drop Down 91" hidden="1">
              <a:extLst>
                <a:ext uri="{63B3BB69-23CF-44E3-9099-C40C66FF867C}">
                  <a14:compatExt spid="_x0000_s2139"/>
                </a:ext>
                <a:ext uri="{FF2B5EF4-FFF2-40B4-BE49-F238E27FC236}">
                  <a16:creationId xmlns:a16="http://schemas.microsoft.com/office/drawing/2014/main" id="{00000000-0008-0000-0200-00005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503</xdr:row>
          <xdr:rowOff>9525</xdr:rowOff>
        </xdr:from>
        <xdr:to>
          <xdr:col>18</xdr:col>
          <xdr:colOff>9525</xdr:colOff>
          <xdr:row>503</xdr:row>
          <xdr:rowOff>209550</xdr:rowOff>
        </xdr:to>
        <xdr:sp macro="" textlink="">
          <xdr:nvSpPr>
            <xdr:cNvPr id="2140" name="Drop Down 92" hidden="1">
              <a:extLst>
                <a:ext uri="{63B3BB69-23CF-44E3-9099-C40C66FF867C}">
                  <a14:compatExt spid="_x0000_s2140"/>
                </a:ext>
                <a:ext uri="{FF2B5EF4-FFF2-40B4-BE49-F238E27FC236}">
                  <a16:creationId xmlns:a16="http://schemas.microsoft.com/office/drawing/2014/main" id="{00000000-0008-0000-0200-00005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504</xdr:row>
          <xdr:rowOff>9525</xdr:rowOff>
        </xdr:from>
        <xdr:to>
          <xdr:col>18</xdr:col>
          <xdr:colOff>9525</xdr:colOff>
          <xdr:row>504</xdr:row>
          <xdr:rowOff>209550</xdr:rowOff>
        </xdr:to>
        <xdr:sp macro="" textlink="">
          <xdr:nvSpPr>
            <xdr:cNvPr id="2141" name="Drop Down 93" hidden="1">
              <a:extLst>
                <a:ext uri="{63B3BB69-23CF-44E3-9099-C40C66FF867C}">
                  <a14:compatExt spid="_x0000_s2141"/>
                </a:ext>
                <a:ext uri="{FF2B5EF4-FFF2-40B4-BE49-F238E27FC236}">
                  <a16:creationId xmlns:a16="http://schemas.microsoft.com/office/drawing/2014/main" id="{00000000-0008-0000-0200-00005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505</xdr:row>
          <xdr:rowOff>9525</xdr:rowOff>
        </xdr:from>
        <xdr:to>
          <xdr:col>18</xdr:col>
          <xdr:colOff>9525</xdr:colOff>
          <xdr:row>505</xdr:row>
          <xdr:rowOff>209550</xdr:rowOff>
        </xdr:to>
        <xdr:sp macro="" textlink="">
          <xdr:nvSpPr>
            <xdr:cNvPr id="2142" name="Drop Down 94" hidden="1">
              <a:extLst>
                <a:ext uri="{63B3BB69-23CF-44E3-9099-C40C66FF867C}">
                  <a14:compatExt spid="_x0000_s2142"/>
                </a:ext>
                <a:ext uri="{FF2B5EF4-FFF2-40B4-BE49-F238E27FC236}">
                  <a16:creationId xmlns:a16="http://schemas.microsoft.com/office/drawing/2014/main" id="{00000000-0008-0000-0200-00005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506</xdr:row>
          <xdr:rowOff>9525</xdr:rowOff>
        </xdr:from>
        <xdr:to>
          <xdr:col>18</xdr:col>
          <xdr:colOff>9525</xdr:colOff>
          <xdr:row>506</xdr:row>
          <xdr:rowOff>209550</xdr:rowOff>
        </xdr:to>
        <xdr:sp macro="" textlink="">
          <xdr:nvSpPr>
            <xdr:cNvPr id="2143" name="Drop Down 95" hidden="1">
              <a:extLst>
                <a:ext uri="{63B3BB69-23CF-44E3-9099-C40C66FF867C}">
                  <a14:compatExt spid="_x0000_s2143"/>
                </a:ext>
                <a:ext uri="{FF2B5EF4-FFF2-40B4-BE49-F238E27FC236}">
                  <a16:creationId xmlns:a16="http://schemas.microsoft.com/office/drawing/2014/main" id="{00000000-0008-0000-0200-00005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404</xdr:row>
          <xdr:rowOff>0</xdr:rowOff>
        </xdr:from>
        <xdr:to>
          <xdr:col>16</xdr:col>
          <xdr:colOff>19050</xdr:colOff>
          <xdr:row>404</xdr:row>
          <xdr:rowOff>190500</xdr:rowOff>
        </xdr:to>
        <xdr:sp macro="" textlink="">
          <xdr:nvSpPr>
            <xdr:cNvPr id="2144" name="Drop Down 96" hidden="1">
              <a:extLst>
                <a:ext uri="{63B3BB69-23CF-44E3-9099-C40C66FF867C}">
                  <a14:compatExt spid="_x0000_s2144"/>
                </a:ext>
                <a:ext uri="{FF2B5EF4-FFF2-40B4-BE49-F238E27FC236}">
                  <a16:creationId xmlns:a16="http://schemas.microsoft.com/office/drawing/2014/main" id="{00000000-0008-0000-0200-00006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405</xdr:row>
          <xdr:rowOff>0</xdr:rowOff>
        </xdr:from>
        <xdr:to>
          <xdr:col>16</xdr:col>
          <xdr:colOff>19050</xdr:colOff>
          <xdr:row>405</xdr:row>
          <xdr:rowOff>190500</xdr:rowOff>
        </xdr:to>
        <xdr:sp macro="" textlink="">
          <xdr:nvSpPr>
            <xdr:cNvPr id="2145" name="Drop Down 97" hidden="1">
              <a:extLst>
                <a:ext uri="{63B3BB69-23CF-44E3-9099-C40C66FF867C}">
                  <a14:compatExt spid="_x0000_s2145"/>
                </a:ext>
                <a:ext uri="{FF2B5EF4-FFF2-40B4-BE49-F238E27FC236}">
                  <a16:creationId xmlns:a16="http://schemas.microsoft.com/office/drawing/2014/main" id="{00000000-0008-0000-0200-00006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104775</xdr:colOff>
          <xdr:row>246</xdr:row>
          <xdr:rowOff>0</xdr:rowOff>
        </xdr:from>
        <xdr:to>
          <xdr:col>31</xdr:col>
          <xdr:colOff>19050</xdr:colOff>
          <xdr:row>246</xdr:row>
          <xdr:rowOff>209550</xdr:rowOff>
        </xdr:to>
        <xdr:sp macro="" textlink="">
          <xdr:nvSpPr>
            <xdr:cNvPr id="2146" name="Drop Down 98" hidden="1">
              <a:extLst>
                <a:ext uri="{63B3BB69-23CF-44E3-9099-C40C66FF867C}">
                  <a14:compatExt spid="_x0000_s2146"/>
                </a:ext>
                <a:ext uri="{FF2B5EF4-FFF2-40B4-BE49-F238E27FC236}">
                  <a16:creationId xmlns:a16="http://schemas.microsoft.com/office/drawing/2014/main" id="{00000000-0008-0000-0200-00006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0</xdr:colOff>
          <xdr:row>246</xdr:row>
          <xdr:rowOff>0</xdr:rowOff>
        </xdr:from>
        <xdr:to>
          <xdr:col>40</xdr:col>
          <xdr:colOff>142875</xdr:colOff>
          <xdr:row>246</xdr:row>
          <xdr:rowOff>209550</xdr:rowOff>
        </xdr:to>
        <xdr:sp macro="" textlink="">
          <xdr:nvSpPr>
            <xdr:cNvPr id="2147" name="Drop Down 99" hidden="1">
              <a:extLst>
                <a:ext uri="{63B3BB69-23CF-44E3-9099-C40C66FF867C}">
                  <a14:compatExt spid="_x0000_s2147"/>
                </a:ext>
                <a:ext uri="{FF2B5EF4-FFF2-40B4-BE49-F238E27FC236}">
                  <a16:creationId xmlns:a16="http://schemas.microsoft.com/office/drawing/2014/main" id="{00000000-0008-0000-0200-00006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248</xdr:row>
          <xdr:rowOff>38100</xdr:rowOff>
        </xdr:from>
        <xdr:to>
          <xdr:col>21</xdr:col>
          <xdr:colOff>142875</xdr:colOff>
          <xdr:row>249</xdr:row>
          <xdr:rowOff>19050</xdr:rowOff>
        </xdr:to>
        <xdr:sp macro="" textlink="">
          <xdr:nvSpPr>
            <xdr:cNvPr id="2148" name="Drop Down 100" hidden="1">
              <a:extLst>
                <a:ext uri="{63B3BB69-23CF-44E3-9099-C40C66FF867C}">
                  <a14:compatExt spid="_x0000_s2148"/>
                </a:ext>
                <a:ext uri="{FF2B5EF4-FFF2-40B4-BE49-F238E27FC236}">
                  <a16:creationId xmlns:a16="http://schemas.microsoft.com/office/drawing/2014/main" id="{00000000-0008-0000-0200-00006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76200</xdr:colOff>
          <xdr:row>248</xdr:row>
          <xdr:rowOff>38100</xdr:rowOff>
        </xdr:from>
        <xdr:to>
          <xdr:col>31</xdr:col>
          <xdr:colOff>0</xdr:colOff>
          <xdr:row>249</xdr:row>
          <xdr:rowOff>19050</xdr:rowOff>
        </xdr:to>
        <xdr:sp macro="" textlink="">
          <xdr:nvSpPr>
            <xdr:cNvPr id="2149" name="Drop Down 101" hidden="1">
              <a:extLst>
                <a:ext uri="{63B3BB69-23CF-44E3-9099-C40C66FF867C}">
                  <a14:compatExt spid="_x0000_s2149"/>
                </a:ext>
                <a:ext uri="{FF2B5EF4-FFF2-40B4-BE49-F238E27FC236}">
                  <a16:creationId xmlns:a16="http://schemas.microsoft.com/office/drawing/2014/main" id="{00000000-0008-0000-0200-00006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524</xdr:row>
          <xdr:rowOff>19050</xdr:rowOff>
        </xdr:from>
        <xdr:to>
          <xdr:col>18</xdr:col>
          <xdr:colOff>9525</xdr:colOff>
          <xdr:row>524</xdr:row>
          <xdr:rowOff>219075</xdr:rowOff>
        </xdr:to>
        <xdr:sp macro="" textlink="">
          <xdr:nvSpPr>
            <xdr:cNvPr id="2150" name="Drop Down 102" hidden="1">
              <a:extLst>
                <a:ext uri="{63B3BB69-23CF-44E3-9099-C40C66FF867C}">
                  <a14:compatExt spid="_x0000_s2150"/>
                </a:ext>
                <a:ext uri="{FF2B5EF4-FFF2-40B4-BE49-F238E27FC236}">
                  <a16:creationId xmlns:a16="http://schemas.microsoft.com/office/drawing/2014/main" id="{00000000-0008-0000-0200-00006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525</xdr:row>
          <xdr:rowOff>19050</xdr:rowOff>
        </xdr:from>
        <xdr:to>
          <xdr:col>18</xdr:col>
          <xdr:colOff>9525</xdr:colOff>
          <xdr:row>525</xdr:row>
          <xdr:rowOff>219075</xdr:rowOff>
        </xdr:to>
        <xdr:sp macro="" textlink="">
          <xdr:nvSpPr>
            <xdr:cNvPr id="2151" name="Drop Down 103" hidden="1">
              <a:extLst>
                <a:ext uri="{63B3BB69-23CF-44E3-9099-C40C66FF867C}">
                  <a14:compatExt spid="_x0000_s2151"/>
                </a:ext>
                <a:ext uri="{FF2B5EF4-FFF2-40B4-BE49-F238E27FC236}">
                  <a16:creationId xmlns:a16="http://schemas.microsoft.com/office/drawing/2014/main" id="{00000000-0008-0000-0200-00006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526</xdr:row>
          <xdr:rowOff>19050</xdr:rowOff>
        </xdr:from>
        <xdr:to>
          <xdr:col>18</xdr:col>
          <xdr:colOff>9525</xdr:colOff>
          <xdr:row>526</xdr:row>
          <xdr:rowOff>219075</xdr:rowOff>
        </xdr:to>
        <xdr:sp macro="" textlink="">
          <xdr:nvSpPr>
            <xdr:cNvPr id="2152" name="Drop Down 104" hidden="1">
              <a:extLst>
                <a:ext uri="{63B3BB69-23CF-44E3-9099-C40C66FF867C}">
                  <a14:compatExt spid="_x0000_s2152"/>
                </a:ext>
                <a:ext uri="{FF2B5EF4-FFF2-40B4-BE49-F238E27FC236}">
                  <a16:creationId xmlns:a16="http://schemas.microsoft.com/office/drawing/2014/main" id="{00000000-0008-0000-0200-00006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527</xdr:row>
          <xdr:rowOff>19050</xdr:rowOff>
        </xdr:from>
        <xdr:to>
          <xdr:col>18</xdr:col>
          <xdr:colOff>9525</xdr:colOff>
          <xdr:row>527</xdr:row>
          <xdr:rowOff>219075</xdr:rowOff>
        </xdr:to>
        <xdr:sp macro="" textlink="">
          <xdr:nvSpPr>
            <xdr:cNvPr id="2153" name="Drop Down 105" hidden="1">
              <a:extLst>
                <a:ext uri="{63B3BB69-23CF-44E3-9099-C40C66FF867C}">
                  <a14:compatExt spid="_x0000_s2153"/>
                </a:ext>
                <a:ext uri="{FF2B5EF4-FFF2-40B4-BE49-F238E27FC236}">
                  <a16:creationId xmlns:a16="http://schemas.microsoft.com/office/drawing/2014/main" id="{00000000-0008-0000-0200-00006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528</xdr:row>
          <xdr:rowOff>19050</xdr:rowOff>
        </xdr:from>
        <xdr:to>
          <xdr:col>18</xdr:col>
          <xdr:colOff>9525</xdr:colOff>
          <xdr:row>528</xdr:row>
          <xdr:rowOff>219075</xdr:rowOff>
        </xdr:to>
        <xdr:sp macro="" textlink="">
          <xdr:nvSpPr>
            <xdr:cNvPr id="2154" name="Drop Down 106" hidden="1">
              <a:extLst>
                <a:ext uri="{63B3BB69-23CF-44E3-9099-C40C66FF867C}">
                  <a14:compatExt spid="_x0000_s2154"/>
                </a:ext>
                <a:ext uri="{FF2B5EF4-FFF2-40B4-BE49-F238E27FC236}">
                  <a16:creationId xmlns:a16="http://schemas.microsoft.com/office/drawing/2014/main" id="{00000000-0008-0000-0200-00006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529</xdr:row>
          <xdr:rowOff>19050</xdr:rowOff>
        </xdr:from>
        <xdr:to>
          <xdr:col>18</xdr:col>
          <xdr:colOff>9525</xdr:colOff>
          <xdr:row>529</xdr:row>
          <xdr:rowOff>219075</xdr:rowOff>
        </xdr:to>
        <xdr:sp macro="" textlink="">
          <xdr:nvSpPr>
            <xdr:cNvPr id="2155" name="Drop Down 107" hidden="1">
              <a:extLst>
                <a:ext uri="{63B3BB69-23CF-44E3-9099-C40C66FF867C}">
                  <a14:compatExt spid="_x0000_s2155"/>
                </a:ext>
                <a:ext uri="{FF2B5EF4-FFF2-40B4-BE49-F238E27FC236}">
                  <a16:creationId xmlns:a16="http://schemas.microsoft.com/office/drawing/2014/main" id="{00000000-0008-0000-0200-00006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547</xdr:row>
          <xdr:rowOff>28575</xdr:rowOff>
        </xdr:from>
        <xdr:to>
          <xdr:col>18</xdr:col>
          <xdr:colOff>9525</xdr:colOff>
          <xdr:row>548</xdr:row>
          <xdr:rowOff>0</xdr:rowOff>
        </xdr:to>
        <xdr:sp macro="" textlink="">
          <xdr:nvSpPr>
            <xdr:cNvPr id="2156" name="Drop Down 108" hidden="1">
              <a:extLst>
                <a:ext uri="{63B3BB69-23CF-44E3-9099-C40C66FF867C}">
                  <a14:compatExt spid="_x0000_s2156"/>
                </a:ext>
                <a:ext uri="{FF2B5EF4-FFF2-40B4-BE49-F238E27FC236}">
                  <a16:creationId xmlns:a16="http://schemas.microsoft.com/office/drawing/2014/main" id="{00000000-0008-0000-0200-00006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548</xdr:row>
          <xdr:rowOff>28575</xdr:rowOff>
        </xdr:from>
        <xdr:to>
          <xdr:col>18</xdr:col>
          <xdr:colOff>9525</xdr:colOff>
          <xdr:row>549</xdr:row>
          <xdr:rowOff>0</xdr:rowOff>
        </xdr:to>
        <xdr:sp macro="" textlink="">
          <xdr:nvSpPr>
            <xdr:cNvPr id="2157" name="Drop Down 109" hidden="1">
              <a:extLst>
                <a:ext uri="{63B3BB69-23CF-44E3-9099-C40C66FF867C}">
                  <a14:compatExt spid="_x0000_s2157"/>
                </a:ext>
                <a:ext uri="{FF2B5EF4-FFF2-40B4-BE49-F238E27FC236}">
                  <a16:creationId xmlns:a16="http://schemas.microsoft.com/office/drawing/2014/main" id="{00000000-0008-0000-0200-00006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549</xdr:row>
          <xdr:rowOff>28575</xdr:rowOff>
        </xdr:from>
        <xdr:to>
          <xdr:col>18</xdr:col>
          <xdr:colOff>9525</xdr:colOff>
          <xdr:row>550</xdr:row>
          <xdr:rowOff>0</xdr:rowOff>
        </xdr:to>
        <xdr:sp macro="" textlink="">
          <xdr:nvSpPr>
            <xdr:cNvPr id="2158" name="Drop Down 110" hidden="1">
              <a:extLst>
                <a:ext uri="{63B3BB69-23CF-44E3-9099-C40C66FF867C}">
                  <a14:compatExt spid="_x0000_s2158"/>
                </a:ext>
                <a:ext uri="{FF2B5EF4-FFF2-40B4-BE49-F238E27FC236}">
                  <a16:creationId xmlns:a16="http://schemas.microsoft.com/office/drawing/2014/main" id="{00000000-0008-0000-0200-00006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550</xdr:row>
          <xdr:rowOff>38100</xdr:rowOff>
        </xdr:from>
        <xdr:to>
          <xdr:col>18</xdr:col>
          <xdr:colOff>9525</xdr:colOff>
          <xdr:row>551</xdr:row>
          <xdr:rowOff>9525</xdr:rowOff>
        </xdr:to>
        <xdr:sp macro="" textlink="">
          <xdr:nvSpPr>
            <xdr:cNvPr id="2159" name="Drop Down 111" hidden="1">
              <a:extLst>
                <a:ext uri="{63B3BB69-23CF-44E3-9099-C40C66FF867C}">
                  <a14:compatExt spid="_x0000_s2159"/>
                </a:ext>
                <a:ext uri="{FF2B5EF4-FFF2-40B4-BE49-F238E27FC236}">
                  <a16:creationId xmlns:a16="http://schemas.microsoft.com/office/drawing/2014/main" id="{00000000-0008-0000-0200-00006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551</xdr:row>
          <xdr:rowOff>38100</xdr:rowOff>
        </xdr:from>
        <xdr:to>
          <xdr:col>18</xdr:col>
          <xdr:colOff>9525</xdr:colOff>
          <xdr:row>552</xdr:row>
          <xdr:rowOff>9525</xdr:rowOff>
        </xdr:to>
        <xdr:sp macro="" textlink="">
          <xdr:nvSpPr>
            <xdr:cNvPr id="2160" name="Drop Down 112" hidden="1">
              <a:extLst>
                <a:ext uri="{63B3BB69-23CF-44E3-9099-C40C66FF867C}">
                  <a14:compatExt spid="_x0000_s2160"/>
                </a:ext>
                <a:ext uri="{FF2B5EF4-FFF2-40B4-BE49-F238E27FC236}">
                  <a16:creationId xmlns:a16="http://schemas.microsoft.com/office/drawing/2014/main" id="{00000000-0008-0000-0200-00007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552</xdr:row>
          <xdr:rowOff>38100</xdr:rowOff>
        </xdr:from>
        <xdr:to>
          <xdr:col>18</xdr:col>
          <xdr:colOff>9525</xdr:colOff>
          <xdr:row>553</xdr:row>
          <xdr:rowOff>9525</xdr:rowOff>
        </xdr:to>
        <xdr:sp macro="" textlink="">
          <xdr:nvSpPr>
            <xdr:cNvPr id="2161" name="Drop Down 113" hidden="1">
              <a:extLst>
                <a:ext uri="{63B3BB69-23CF-44E3-9099-C40C66FF867C}">
                  <a14:compatExt spid="_x0000_s2161"/>
                </a:ext>
                <a:ext uri="{FF2B5EF4-FFF2-40B4-BE49-F238E27FC236}">
                  <a16:creationId xmlns:a16="http://schemas.microsoft.com/office/drawing/2014/main" id="{00000000-0008-0000-0200-00007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5</xdr:row>
          <xdr:rowOff>28575</xdr:rowOff>
        </xdr:from>
        <xdr:to>
          <xdr:col>20</xdr:col>
          <xdr:colOff>0</xdr:colOff>
          <xdr:row>6</xdr:row>
          <xdr:rowOff>0</xdr:rowOff>
        </xdr:to>
        <xdr:sp macro="" textlink="">
          <xdr:nvSpPr>
            <xdr:cNvPr id="2162" name="Drop Down 114" hidden="1">
              <a:extLst>
                <a:ext uri="{63B3BB69-23CF-44E3-9099-C40C66FF867C}">
                  <a14:compatExt spid="_x0000_s2162"/>
                </a:ext>
                <a:ext uri="{FF2B5EF4-FFF2-40B4-BE49-F238E27FC236}">
                  <a16:creationId xmlns:a16="http://schemas.microsoft.com/office/drawing/2014/main" id="{00000000-0008-0000-0200-00007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429</xdr:row>
          <xdr:rowOff>19050</xdr:rowOff>
        </xdr:from>
        <xdr:to>
          <xdr:col>23</xdr:col>
          <xdr:colOff>19050</xdr:colOff>
          <xdr:row>430</xdr:row>
          <xdr:rowOff>9525</xdr:rowOff>
        </xdr:to>
        <xdr:sp macro="" textlink="">
          <xdr:nvSpPr>
            <xdr:cNvPr id="2199" name="Check Box 151" hidden="1">
              <a:extLst>
                <a:ext uri="{63B3BB69-23CF-44E3-9099-C40C66FF867C}">
                  <a14:compatExt spid="_x0000_s2199"/>
                </a:ext>
                <a:ext uri="{FF2B5EF4-FFF2-40B4-BE49-F238E27FC236}">
                  <a16:creationId xmlns:a16="http://schemas.microsoft.com/office/drawing/2014/main" id="{00000000-0008-0000-0200-00009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429</xdr:row>
          <xdr:rowOff>0</xdr:rowOff>
        </xdr:from>
        <xdr:to>
          <xdr:col>26</xdr:col>
          <xdr:colOff>19050</xdr:colOff>
          <xdr:row>430</xdr:row>
          <xdr:rowOff>0</xdr:rowOff>
        </xdr:to>
        <xdr:sp macro="" textlink="">
          <xdr:nvSpPr>
            <xdr:cNvPr id="2200" name="Check Box 152" hidden="1">
              <a:extLst>
                <a:ext uri="{63B3BB69-23CF-44E3-9099-C40C66FF867C}">
                  <a14:compatExt spid="_x0000_s2200"/>
                </a:ext>
                <a:ext uri="{FF2B5EF4-FFF2-40B4-BE49-F238E27FC236}">
                  <a16:creationId xmlns:a16="http://schemas.microsoft.com/office/drawing/2014/main" id="{00000000-0008-0000-0200-00009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452</xdr:row>
          <xdr:rowOff>9525</xdr:rowOff>
        </xdr:from>
        <xdr:to>
          <xdr:col>23</xdr:col>
          <xdr:colOff>85725</xdr:colOff>
          <xdr:row>452</xdr:row>
          <xdr:rowOff>219075</xdr:rowOff>
        </xdr:to>
        <xdr:sp macro="" textlink="">
          <xdr:nvSpPr>
            <xdr:cNvPr id="2201" name="Check Box 153" hidden="1">
              <a:extLst>
                <a:ext uri="{63B3BB69-23CF-44E3-9099-C40C66FF867C}">
                  <a14:compatExt spid="_x0000_s2201"/>
                </a:ext>
                <a:ext uri="{FF2B5EF4-FFF2-40B4-BE49-F238E27FC236}">
                  <a16:creationId xmlns:a16="http://schemas.microsoft.com/office/drawing/2014/main" id="{00000000-0008-0000-0200-00009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452</xdr:row>
          <xdr:rowOff>19050</xdr:rowOff>
        </xdr:from>
        <xdr:to>
          <xdr:col>26</xdr:col>
          <xdr:colOff>85725</xdr:colOff>
          <xdr:row>453</xdr:row>
          <xdr:rowOff>0</xdr:rowOff>
        </xdr:to>
        <xdr:sp macro="" textlink="">
          <xdr:nvSpPr>
            <xdr:cNvPr id="2202" name="Check Box 154" hidden="1">
              <a:extLst>
                <a:ext uri="{63B3BB69-23CF-44E3-9099-C40C66FF867C}">
                  <a14:compatExt spid="_x0000_s2202"/>
                </a:ext>
                <a:ext uri="{FF2B5EF4-FFF2-40B4-BE49-F238E27FC236}">
                  <a16:creationId xmlns:a16="http://schemas.microsoft.com/office/drawing/2014/main" id="{00000000-0008-0000-0200-00009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475</xdr:row>
          <xdr:rowOff>0</xdr:rowOff>
        </xdr:from>
        <xdr:to>
          <xdr:col>23</xdr:col>
          <xdr:colOff>85725</xdr:colOff>
          <xdr:row>475</xdr:row>
          <xdr:rowOff>209550</xdr:rowOff>
        </xdr:to>
        <xdr:sp macro="" textlink="">
          <xdr:nvSpPr>
            <xdr:cNvPr id="2203" name="Check Box 155" hidden="1">
              <a:extLst>
                <a:ext uri="{63B3BB69-23CF-44E3-9099-C40C66FF867C}">
                  <a14:compatExt spid="_x0000_s2203"/>
                </a:ext>
                <a:ext uri="{FF2B5EF4-FFF2-40B4-BE49-F238E27FC236}">
                  <a16:creationId xmlns:a16="http://schemas.microsoft.com/office/drawing/2014/main" id="{00000000-0008-0000-0200-00009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475</xdr:row>
          <xdr:rowOff>0</xdr:rowOff>
        </xdr:from>
        <xdr:to>
          <xdr:col>26</xdr:col>
          <xdr:colOff>85725</xdr:colOff>
          <xdr:row>475</xdr:row>
          <xdr:rowOff>209550</xdr:rowOff>
        </xdr:to>
        <xdr:sp macro="" textlink="">
          <xdr:nvSpPr>
            <xdr:cNvPr id="2204" name="Check Box 156" hidden="1">
              <a:extLst>
                <a:ext uri="{63B3BB69-23CF-44E3-9099-C40C66FF867C}">
                  <a14:compatExt spid="_x0000_s2204"/>
                </a:ext>
                <a:ext uri="{FF2B5EF4-FFF2-40B4-BE49-F238E27FC236}">
                  <a16:creationId xmlns:a16="http://schemas.microsoft.com/office/drawing/2014/main" id="{00000000-0008-0000-0200-00009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498</xdr:row>
          <xdr:rowOff>0</xdr:rowOff>
        </xdr:from>
        <xdr:to>
          <xdr:col>23</xdr:col>
          <xdr:colOff>85725</xdr:colOff>
          <xdr:row>498</xdr:row>
          <xdr:rowOff>209550</xdr:rowOff>
        </xdr:to>
        <xdr:sp macro="" textlink="">
          <xdr:nvSpPr>
            <xdr:cNvPr id="2205" name="Check Box 157" hidden="1">
              <a:extLst>
                <a:ext uri="{63B3BB69-23CF-44E3-9099-C40C66FF867C}">
                  <a14:compatExt spid="_x0000_s2205"/>
                </a:ext>
                <a:ext uri="{FF2B5EF4-FFF2-40B4-BE49-F238E27FC236}">
                  <a16:creationId xmlns:a16="http://schemas.microsoft.com/office/drawing/2014/main" id="{00000000-0008-0000-0200-00009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498</xdr:row>
          <xdr:rowOff>0</xdr:rowOff>
        </xdr:from>
        <xdr:to>
          <xdr:col>26</xdr:col>
          <xdr:colOff>85725</xdr:colOff>
          <xdr:row>498</xdr:row>
          <xdr:rowOff>209550</xdr:rowOff>
        </xdr:to>
        <xdr:sp macro="" textlink="">
          <xdr:nvSpPr>
            <xdr:cNvPr id="2206" name="Check Box 158" hidden="1">
              <a:extLst>
                <a:ext uri="{63B3BB69-23CF-44E3-9099-C40C66FF867C}">
                  <a14:compatExt spid="_x0000_s2206"/>
                </a:ext>
                <a:ext uri="{FF2B5EF4-FFF2-40B4-BE49-F238E27FC236}">
                  <a16:creationId xmlns:a16="http://schemas.microsoft.com/office/drawing/2014/main" id="{00000000-0008-0000-0200-00009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521</xdr:row>
          <xdr:rowOff>0</xdr:rowOff>
        </xdr:from>
        <xdr:to>
          <xdr:col>23</xdr:col>
          <xdr:colOff>85725</xdr:colOff>
          <xdr:row>521</xdr:row>
          <xdr:rowOff>219075</xdr:rowOff>
        </xdr:to>
        <xdr:sp macro="" textlink="">
          <xdr:nvSpPr>
            <xdr:cNvPr id="2207" name="Check Box 159" hidden="1">
              <a:extLst>
                <a:ext uri="{63B3BB69-23CF-44E3-9099-C40C66FF867C}">
                  <a14:compatExt spid="_x0000_s2207"/>
                </a:ext>
                <a:ext uri="{FF2B5EF4-FFF2-40B4-BE49-F238E27FC236}">
                  <a16:creationId xmlns:a16="http://schemas.microsoft.com/office/drawing/2014/main" id="{00000000-0008-0000-0200-00009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521</xdr:row>
          <xdr:rowOff>0</xdr:rowOff>
        </xdr:from>
        <xdr:to>
          <xdr:col>26</xdr:col>
          <xdr:colOff>85725</xdr:colOff>
          <xdr:row>521</xdr:row>
          <xdr:rowOff>219075</xdr:rowOff>
        </xdr:to>
        <xdr:sp macro="" textlink="">
          <xdr:nvSpPr>
            <xdr:cNvPr id="2208" name="Check Box 160" hidden="1">
              <a:extLst>
                <a:ext uri="{63B3BB69-23CF-44E3-9099-C40C66FF867C}">
                  <a14:compatExt spid="_x0000_s2208"/>
                </a:ext>
                <a:ext uri="{FF2B5EF4-FFF2-40B4-BE49-F238E27FC236}">
                  <a16:creationId xmlns:a16="http://schemas.microsoft.com/office/drawing/2014/main" id="{00000000-0008-0000-0200-0000A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544</xdr:row>
          <xdr:rowOff>19050</xdr:rowOff>
        </xdr:from>
        <xdr:to>
          <xdr:col>23</xdr:col>
          <xdr:colOff>85725</xdr:colOff>
          <xdr:row>545</xdr:row>
          <xdr:rowOff>0</xdr:rowOff>
        </xdr:to>
        <xdr:sp macro="" textlink="">
          <xdr:nvSpPr>
            <xdr:cNvPr id="2209" name="Check Box 161" hidden="1">
              <a:extLst>
                <a:ext uri="{63B3BB69-23CF-44E3-9099-C40C66FF867C}">
                  <a14:compatExt spid="_x0000_s2209"/>
                </a:ext>
                <a:ext uri="{FF2B5EF4-FFF2-40B4-BE49-F238E27FC236}">
                  <a16:creationId xmlns:a16="http://schemas.microsoft.com/office/drawing/2014/main" id="{00000000-0008-0000-0200-0000A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544</xdr:row>
          <xdr:rowOff>19050</xdr:rowOff>
        </xdr:from>
        <xdr:to>
          <xdr:col>26</xdr:col>
          <xdr:colOff>85725</xdr:colOff>
          <xdr:row>545</xdr:row>
          <xdr:rowOff>0</xdr:rowOff>
        </xdr:to>
        <xdr:sp macro="" textlink="">
          <xdr:nvSpPr>
            <xdr:cNvPr id="2210" name="Check Box 162" hidden="1">
              <a:extLst>
                <a:ext uri="{63B3BB69-23CF-44E3-9099-C40C66FF867C}">
                  <a14:compatExt spid="_x0000_s2210"/>
                </a:ext>
                <a:ext uri="{FF2B5EF4-FFF2-40B4-BE49-F238E27FC236}">
                  <a16:creationId xmlns:a16="http://schemas.microsoft.com/office/drawing/2014/main" id="{00000000-0008-0000-0200-0000A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190500</xdr:colOff>
          <xdr:row>270</xdr:row>
          <xdr:rowOff>28575</xdr:rowOff>
        </xdr:from>
        <xdr:to>
          <xdr:col>17</xdr:col>
          <xdr:colOff>171450</xdr:colOff>
          <xdr:row>270</xdr:row>
          <xdr:rowOff>219075</xdr:rowOff>
        </xdr:to>
        <xdr:sp macro="" textlink="">
          <xdr:nvSpPr>
            <xdr:cNvPr id="2211" name="Drop Down 163" hidden="1">
              <a:extLst>
                <a:ext uri="{63B3BB69-23CF-44E3-9099-C40C66FF867C}">
                  <a14:compatExt spid="_x0000_s2211"/>
                </a:ext>
                <a:ext uri="{FF2B5EF4-FFF2-40B4-BE49-F238E27FC236}">
                  <a16:creationId xmlns:a16="http://schemas.microsoft.com/office/drawing/2014/main" id="{00000000-0008-0000-0200-0000A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190500</xdr:colOff>
          <xdr:row>271</xdr:row>
          <xdr:rowOff>38100</xdr:rowOff>
        </xdr:from>
        <xdr:to>
          <xdr:col>17</xdr:col>
          <xdr:colOff>171450</xdr:colOff>
          <xdr:row>272</xdr:row>
          <xdr:rowOff>0</xdr:rowOff>
        </xdr:to>
        <xdr:sp macro="" textlink="">
          <xdr:nvSpPr>
            <xdr:cNvPr id="2212" name="Drop Down 164" hidden="1">
              <a:extLst>
                <a:ext uri="{63B3BB69-23CF-44E3-9099-C40C66FF867C}">
                  <a14:compatExt spid="_x0000_s2212"/>
                </a:ext>
                <a:ext uri="{FF2B5EF4-FFF2-40B4-BE49-F238E27FC236}">
                  <a16:creationId xmlns:a16="http://schemas.microsoft.com/office/drawing/2014/main" id="{00000000-0008-0000-0200-0000A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406</xdr:row>
          <xdr:rowOff>0</xdr:rowOff>
        </xdr:from>
        <xdr:to>
          <xdr:col>16</xdr:col>
          <xdr:colOff>19050</xdr:colOff>
          <xdr:row>406</xdr:row>
          <xdr:rowOff>190500</xdr:rowOff>
        </xdr:to>
        <xdr:sp macro="" textlink="">
          <xdr:nvSpPr>
            <xdr:cNvPr id="2213" name="Drop Down 165" hidden="1">
              <a:extLst>
                <a:ext uri="{63B3BB69-23CF-44E3-9099-C40C66FF867C}">
                  <a14:compatExt spid="_x0000_s2213"/>
                </a:ext>
                <a:ext uri="{FF2B5EF4-FFF2-40B4-BE49-F238E27FC236}">
                  <a16:creationId xmlns:a16="http://schemas.microsoft.com/office/drawing/2014/main" id="{00000000-0008-0000-0200-0000A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26</xdr:col>
      <xdr:colOff>75641</xdr:colOff>
      <xdr:row>561</xdr:row>
      <xdr:rowOff>110267</xdr:rowOff>
    </xdr:from>
    <xdr:to>
      <xdr:col>32</xdr:col>
      <xdr:colOff>214983</xdr:colOff>
      <xdr:row>566</xdr:row>
      <xdr:rowOff>23112</xdr:rowOff>
    </xdr:to>
    <xdr:sp macro="" textlink="">
      <xdr:nvSpPr>
        <xdr:cNvPr id="180" name="WordArt 173">
          <a:extLst>
            <a:ext uri="{FF2B5EF4-FFF2-40B4-BE49-F238E27FC236}">
              <a16:creationId xmlns:a16="http://schemas.microsoft.com/office/drawing/2014/main" id="{00000000-0008-0000-0200-0000B4000000}"/>
            </a:ext>
          </a:extLst>
        </xdr:cNvPr>
        <xdr:cNvSpPr>
          <a:spLocks noChangeArrowheads="1" noChangeShapeType="1" noTextEdit="1"/>
        </xdr:cNvSpPr>
      </xdr:nvSpPr>
      <xdr:spPr bwMode="auto">
        <a:xfrm>
          <a:off x="5562041" y="112981517"/>
          <a:ext cx="1453792" cy="1046320"/>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(7)</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13</xdr:col>
          <xdr:colOff>9525</xdr:colOff>
          <xdr:row>571</xdr:row>
          <xdr:rowOff>28575</xdr:rowOff>
        </xdr:from>
        <xdr:to>
          <xdr:col>18</xdr:col>
          <xdr:colOff>9525</xdr:colOff>
          <xdr:row>572</xdr:row>
          <xdr:rowOff>0</xdr:rowOff>
        </xdr:to>
        <xdr:sp macro="" textlink="">
          <xdr:nvSpPr>
            <xdr:cNvPr id="2214" name="Drop Down 166" hidden="1">
              <a:extLst>
                <a:ext uri="{63B3BB69-23CF-44E3-9099-C40C66FF867C}">
                  <a14:compatExt spid="_x0000_s2214"/>
                </a:ext>
                <a:ext uri="{FF2B5EF4-FFF2-40B4-BE49-F238E27FC236}">
                  <a16:creationId xmlns:a16="http://schemas.microsoft.com/office/drawing/2014/main" id="{00000000-0008-0000-0200-0000A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572</xdr:row>
          <xdr:rowOff>28575</xdr:rowOff>
        </xdr:from>
        <xdr:to>
          <xdr:col>18</xdr:col>
          <xdr:colOff>9525</xdr:colOff>
          <xdr:row>573</xdr:row>
          <xdr:rowOff>0</xdr:rowOff>
        </xdr:to>
        <xdr:sp macro="" textlink="">
          <xdr:nvSpPr>
            <xdr:cNvPr id="2215" name="Drop Down 167" hidden="1">
              <a:extLst>
                <a:ext uri="{63B3BB69-23CF-44E3-9099-C40C66FF867C}">
                  <a14:compatExt spid="_x0000_s2215"/>
                </a:ext>
                <a:ext uri="{FF2B5EF4-FFF2-40B4-BE49-F238E27FC236}">
                  <a16:creationId xmlns:a16="http://schemas.microsoft.com/office/drawing/2014/main" id="{00000000-0008-0000-0200-0000A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573</xdr:row>
          <xdr:rowOff>28575</xdr:rowOff>
        </xdr:from>
        <xdr:to>
          <xdr:col>18</xdr:col>
          <xdr:colOff>9525</xdr:colOff>
          <xdr:row>574</xdr:row>
          <xdr:rowOff>0</xdr:rowOff>
        </xdr:to>
        <xdr:sp macro="" textlink="">
          <xdr:nvSpPr>
            <xdr:cNvPr id="2216" name="Drop Down 168" hidden="1">
              <a:extLst>
                <a:ext uri="{63B3BB69-23CF-44E3-9099-C40C66FF867C}">
                  <a14:compatExt spid="_x0000_s2216"/>
                </a:ext>
                <a:ext uri="{FF2B5EF4-FFF2-40B4-BE49-F238E27FC236}">
                  <a16:creationId xmlns:a16="http://schemas.microsoft.com/office/drawing/2014/main" id="{00000000-0008-0000-0200-0000A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574</xdr:row>
          <xdr:rowOff>38100</xdr:rowOff>
        </xdr:from>
        <xdr:to>
          <xdr:col>18</xdr:col>
          <xdr:colOff>9525</xdr:colOff>
          <xdr:row>575</xdr:row>
          <xdr:rowOff>9525</xdr:rowOff>
        </xdr:to>
        <xdr:sp macro="" textlink="">
          <xdr:nvSpPr>
            <xdr:cNvPr id="2217" name="Drop Down 169" hidden="1">
              <a:extLst>
                <a:ext uri="{63B3BB69-23CF-44E3-9099-C40C66FF867C}">
                  <a14:compatExt spid="_x0000_s2217"/>
                </a:ext>
                <a:ext uri="{FF2B5EF4-FFF2-40B4-BE49-F238E27FC236}">
                  <a16:creationId xmlns:a16="http://schemas.microsoft.com/office/drawing/2014/main" id="{00000000-0008-0000-0200-0000A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575</xdr:row>
          <xdr:rowOff>38100</xdr:rowOff>
        </xdr:from>
        <xdr:to>
          <xdr:col>18</xdr:col>
          <xdr:colOff>9525</xdr:colOff>
          <xdr:row>576</xdr:row>
          <xdr:rowOff>9525</xdr:rowOff>
        </xdr:to>
        <xdr:sp macro="" textlink="">
          <xdr:nvSpPr>
            <xdr:cNvPr id="2218" name="Drop Down 170" hidden="1">
              <a:extLst>
                <a:ext uri="{63B3BB69-23CF-44E3-9099-C40C66FF867C}">
                  <a14:compatExt spid="_x0000_s2218"/>
                </a:ext>
                <a:ext uri="{FF2B5EF4-FFF2-40B4-BE49-F238E27FC236}">
                  <a16:creationId xmlns:a16="http://schemas.microsoft.com/office/drawing/2014/main" id="{00000000-0008-0000-0200-0000A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576</xdr:row>
          <xdr:rowOff>38100</xdr:rowOff>
        </xdr:from>
        <xdr:to>
          <xdr:col>18</xdr:col>
          <xdr:colOff>9525</xdr:colOff>
          <xdr:row>577</xdr:row>
          <xdr:rowOff>9525</xdr:rowOff>
        </xdr:to>
        <xdr:sp macro="" textlink="">
          <xdr:nvSpPr>
            <xdr:cNvPr id="2219" name="Drop Down 171" hidden="1">
              <a:extLst>
                <a:ext uri="{63B3BB69-23CF-44E3-9099-C40C66FF867C}">
                  <a14:compatExt spid="_x0000_s2219"/>
                </a:ext>
                <a:ext uri="{FF2B5EF4-FFF2-40B4-BE49-F238E27FC236}">
                  <a16:creationId xmlns:a16="http://schemas.microsoft.com/office/drawing/2014/main" id="{00000000-0008-0000-0200-0000A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568</xdr:row>
          <xdr:rowOff>19050</xdr:rowOff>
        </xdr:from>
        <xdr:to>
          <xdr:col>23</xdr:col>
          <xdr:colOff>85725</xdr:colOff>
          <xdr:row>569</xdr:row>
          <xdr:rowOff>0</xdr:rowOff>
        </xdr:to>
        <xdr:sp macro="" textlink="">
          <xdr:nvSpPr>
            <xdr:cNvPr id="2220" name="Check Box 172" hidden="1">
              <a:extLst>
                <a:ext uri="{63B3BB69-23CF-44E3-9099-C40C66FF867C}">
                  <a14:compatExt spid="_x0000_s2220"/>
                </a:ext>
                <a:ext uri="{FF2B5EF4-FFF2-40B4-BE49-F238E27FC236}">
                  <a16:creationId xmlns:a16="http://schemas.microsoft.com/office/drawing/2014/main" id="{00000000-0008-0000-0200-0000A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568</xdr:row>
          <xdr:rowOff>19050</xdr:rowOff>
        </xdr:from>
        <xdr:to>
          <xdr:col>26</xdr:col>
          <xdr:colOff>85725</xdr:colOff>
          <xdr:row>569</xdr:row>
          <xdr:rowOff>0</xdr:rowOff>
        </xdr:to>
        <xdr:sp macro="" textlink="">
          <xdr:nvSpPr>
            <xdr:cNvPr id="2221" name="Check Box 173" hidden="1">
              <a:extLst>
                <a:ext uri="{63B3BB69-23CF-44E3-9099-C40C66FF867C}">
                  <a14:compatExt spid="_x0000_s2221"/>
                </a:ext>
                <a:ext uri="{FF2B5EF4-FFF2-40B4-BE49-F238E27FC236}">
                  <a16:creationId xmlns:a16="http://schemas.microsoft.com/office/drawing/2014/main" id="{00000000-0008-0000-0200-0000A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221</xdr:row>
          <xdr:rowOff>19050</xdr:rowOff>
        </xdr:from>
        <xdr:to>
          <xdr:col>13</xdr:col>
          <xdr:colOff>9525</xdr:colOff>
          <xdr:row>222</xdr:row>
          <xdr:rowOff>9525</xdr:rowOff>
        </xdr:to>
        <xdr:sp macro="" textlink="">
          <xdr:nvSpPr>
            <xdr:cNvPr id="2222" name="Check Box 174" hidden="1">
              <a:extLst>
                <a:ext uri="{63B3BB69-23CF-44E3-9099-C40C66FF867C}">
                  <a14:compatExt spid="_x0000_s2222"/>
                </a:ext>
                <a:ext uri="{FF2B5EF4-FFF2-40B4-BE49-F238E27FC236}">
                  <a16:creationId xmlns:a16="http://schemas.microsoft.com/office/drawing/2014/main" id="{00000000-0008-0000-0200-0000A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222</xdr:row>
          <xdr:rowOff>9525</xdr:rowOff>
        </xdr:from>
        <xdr:to>
          <xdr:col>13</xdr:col>
          <xdr:colOff>9525</xdr:colOff>
          <xdr:row>223</xdr:row>
          <xdr:rowOff>0</xdr:rowOff>
        </xdr:to>
        <xdr:sp macro="" textlink="">
          <xdr:nvSpPr>
            <xdr:cNvPr id="2223" name="Check Box 175" hidden="1">
              <a:extLst>
                <a:ext uri="{63B3BB69-23CF-44E3-9099-C40C66FF867C}">
                  <a14:compatExt spid="_x0000_s2223"/>
                </a:ext>
                <a:ext uri="{FF2B5EF4-FFF2-40B4-BE49-F238E27FC236}">
                  <a16:creationId xmlns:a16="http://schemas.microsoft.com/office/drawing/2014/main" id="{00000000-0008-0000-0200-0000A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223</xdr:row>
          <xdr:rowOff>0</xdr:rowOff>
        </xdr:from>
        <xdr:to>
          <xdr:col>13</xdr:col>
          <xdr:colOff>9525</xdr:colOff>
          <xdr:row>224</xdr:row>
          <xdr:rowOff>0</xdr:rowOff>
        </xdr:to>
        <xdr:sp macro="" textlink="">
          <xdr:nvSpPr>
            <xdr:cNvPr id="2224" name="Check Box 176" hidden="1">
              <a:extLst>
                <a:ext uri="{63B3BB69-23CF-44E3-9099-C40C66FF867C}">
                  <a14:compatExt spid="_x0000_s2224"/>
                </a:ext>
                <a:ext uri="{FF2B5EF4-FFF2-40B4-BE49-F238E27FC236}">
                  <a16:creationId xmlns:a16="http://schemas.microsoft.com/office/drawing/2014/main" id="{00000000-0008-0000-0200-0000B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352</xdr:row>
          <xdr:rowOff>9525</xdr:rowOff>
        </xdr:from>
        <xdr:to>
          <xdr:col>13</xdr:col>
          <xdr:colOff>0</xdr:colOff>
          <xdr:row>353</xdr:row>
          <xdr:rowOff>0</xdr:rowOff>
        </xdr:to>
        <xdr:sp macro="" textlink="">
          <xdr:nvSpPr>
            <xdr:cNvPr id="2225" name="Check Box 177" hidden="1">
              <a:extLst>
                <a:ext uri="{63B3BB69-23CF-44E3-9099-C40C66FF867C}">
                  <a14:compatExt spid="_x0000_s2225"/>
                </a:ext>
                <a:ext uri="{FF2B5EF4-FFF2-40B4-BE49-F238E27FC236}">
                  <a16:creationId xmlns:a16="http://schemas.microsoft.com/office/drawing/2014/main" id="{00000000-0008-0000-0200-0000B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29</xdr:col>
          <xdr:colOff>0</xdr:colOff>
          <xdr:row>386</xdr:row>
          <xdr:rowOff>0</xdr:rowOff>
        </xdr:from>
        <xdr:to>
          <xdr:col>30</xdr:col>
          <xdr:colOff>85725</xdr:colOff>
          <xdr:row>386</xdr:row>
          <xdr:rowOff>219075</xdr:rowOff>
        </xdr:to>
        <xdr:sp macro="" textlink="">
          <xdr:nvSpPr>
            <xdr:cNvPr id="2233" name="Check Box 185" hidden="1">
              <a:extLst>
                <a:ext uri="{63B3BB69-23CF-44E3-9099-C40C66FF867C}">
                  <a14:compatExt spid="_x0000_s2233"/>
                </a:ext>
                <a:ext uri="{FF2B5EF4-FFF2-40B4-BE49-F238E27FC236}">
                  <a16:creationId xmlns:a16="http://schemas.microsoft.com/office/drawing/2014/main" id="{00000000-0008-0000-0200-0000B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0</xdr:colOff>
          <xdr:row>386</xdr:row>
          <xdr:rowOff>0</xdr:rowOff>
        </xdr:from>
        <xdr:to>
          <xdr:col>33</xdr:col>
          <xdr:colOff>76200</xdr:colOff>
          <xdr:row>386</xdr:row>
          <xdr:rowOff>219075</xdr:rowOff>
        </xdr:to>
        <xdr:sp macro="" textlink="">
          <xdr:nvSpPr>
            <xdr:cNvPr id="2234" name="Check Box 186" hidden="1">
              <a:extLst>
                <a:ext uri="{63B3BB69-23CF-44E3-9099-C40C66FF867C}">
                  <a14:compatExt spid="_x0000_s2234"/>
                </a:ext>
                <a:ext uri="{FF2B5EF4-FFF2-40B4-BE49-F238E27FC236}">
                  <a16:creationId xmlns:a16="http://schemas.microsoft.com/office/drawing/2014/main" id="{00000000-0008-0000-0200-0000B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599</xdr:row>
          <xdr:rowOff>0</xdr:rowOff>
        </xdr:from>
        <xdr:to>
          <xdr:col>3</xdr:col>
          <xdr:colOff>0</xdr:colOff>
          <xdr:row>599</xdr:row>
          <xdr:rowOff>219075</xdr:rowOff>
        </xdr:to>
        <xdr:sp macro="" textlink="">
          <xdr:nvSpPr>
            <xdr:cNvPr id="2235" name="Check Box 187" hidden="1">
              <a:extLst>
                <a:ext uri="{63B3BB69-23CF-44E3-9099-C40C66FF867C}">
                  <a14:compatExt spid="_x0000_s2235"/>
                </a:ext>
                <a:ext uri="{FF2B5EF4-FFF2-40B4-BE49-F238E27FC236}">
                  <a16:creationId xmlns:a16="http://schemas.microsoft.com/office/drawing/2014/main" id="{00000000-0008-0000-0200-0000B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600</xdr:row>
          <xdr:rowOff>19050</xdr:rowOff>
        </xdr:from>
        <xdr:to>
          <xdr:col>3</xdr:col>
          <xdr:colOff>9525</xdr:colOff>
          <xdr:row>601</xdr:row>
          <xdr:rowOff>19050</xdr:rowOff>
        </xdr:to>
        <xdr:sp macro="" textlink="">
          <xdr:nvSpPr>
            <xdr:cNvPr id="2236" name="Check Box 188" hidden="1">
              <a:extLst>
                <a:ext uri="{63B3BB69-23CF-44E3-9099-C40C66FF867C}">
                  <a14:compatExt spid="_x0000_s2236"/>
                </a:ext>
                <a:ext uri="{FF2B5EF4-FFF2-40B4-BE49-F238E27FC236}">
                  <a16:creationId xmlns:a16="http://schemas.microsoft.com/office/drawing/2014/main" id="{00000000-0008-0000-0200-0000B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603</xdr:row>
          <xdr:rowOff>0</xdr:rowOff>
        </xdr:from>
        <xdr:to>
          <xdr:col>3</xdr:col>
          <xdr:colOff>0</xdr:colOff>
          <xdr:row>603</xdr:row>
          <xdr:rowOff>219075</xdr:rowOff>
        </xdr:to>
        <xdr:sp macro="" textlink="">
          <xdr:nvSpPr>
            <xdr:cNvPr id="2237" name="Check Box 189" hidden="1">
              <a:extLst>
                <a:ext uri="{63B3BB69-23CF-44E3-9099-C40C66FF867C}">
                  <a14:compatExt spid="_x0000_s2237"/>
                </a:ext>
                <a:ext uri="{FF2B5EF4-FFF2-40B4-BE49-F238E27FC236}">
                  <a16:creationId xmlns:a16="http://schemas.microsoft.com/office/drawing/2014/main" id="{00000000-0008-0000-0200-0000B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604</xdr:row>
          <xdr:rowOff>0</xdr:rowOff>
        </xdr:from>
        <xdr:to>
          <xdr:col>3</xdr:col>
          <xdr:colOff>0</xdr:colOff>
          <xdr:row>604</xdr:row>
          <xdr:rowOff>219075</xdr:rowOff>
        </xdr:to>
        <xdr:sp macro="" textlink="">
          <xdr:nvSpPr>
            <xdr:cNvPr id="2238" name="Check Box 190" hidden="1">
              <a:extLst>
                <a:ext uri="{63B3BB69-23CF-44E3-9099-C40C66FF867C}">
                  <a14:compatExt spid="_x0000_s2238"/>
                </a:ext>
                <a:ext uri="{FF2B5EF4-FFF2-40B4-BE49-F238E27FC236}">
                  <a16:creationId xmlns:a16="http://schemas.microsoft.com/office/drawing/2014/main" id="{00000000-0008-0000-0200-0000B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605</xdr:row>
          <xdr:rowOff>0</xdr:rowOff>
        </xdr:from>
        <xdr:to>
          <xdr:col>3</xdr:col>
          <xdr:colOff>0</xdr:colOff>
          <xdr:row>605</xdr:row>
          <xdr:rowOff>219075</xdr:rowOff>
        </xdr:to>
        <xdr:sp macro="" textlink="">
          <xdr:nvSpPr>
            <xdr:cNvPr id="2239" name="Check Box 191" hidden="1">
              <a:extLst>
                <a:ext uri="{63B3BB69-23CF-44E3-9099-C40C66FF867C}">
                  <a14:compatExt spid="_x0000_s2239"/>
                </a:ext>
                <a:ext uri="{FF2B5EF4-FFF2-40B4-BE49-F238E27FC236}">
                  <a16:creationId xmlns:a16="http://schemas.microsoft.com/office/drawing/2014/main" id="{00000000-0008-0000-0200-0000B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606</xdr:row>
          <xdr:rowOff>0</xdr:rowOff>
        </xdr:from>
        <xdr:to>
          <xdr:col>3</xdr:col>
          <xdr:colOff>0</xdr:colOff>
          <xdr:row>606</xdr:row>
          <xdr:rowOff>219075</xdr:rowOff>
        </xdr:to>
        <xdr:sp macro="" textlink="">
          <xdr:nvSpPr>
            <xdr:cNvPr id="2240" name="Check Box 192" hidden="1">
              <a:extLst>
                <a:ext uri="{63B3BB69-23CF-44E3-9099-C40C66FF867C}">
                  <a14:compatExt spid="_x0000_s2240"/>
                </a:ext>
                <a:ext uri="{FF2B5EF4-FFF2-40B4-BE49-F238E27FC236}">
                  <a16:creationId xmlns:a16="http://schemas.microsoft.com/office/drawing/2014/main" id="{00000000-0008-0000-0200-0000C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607</xdr:row>
          <xdr:rowOff>0</xdr:rowOff>
        </xdr:from>
        <xdr:to>
          <xdr:col>3</xdr:col>
          <xdr:colOff>0</xdr:colOff>
          <xdr:row>607</xdr:row>
          <xdr:rowOff>219075</xdr:rowOff>
        </xdr:to>
        <xdr:sp macro="" textlink="">
          <xdr:nvSpPr>
            <xdr:cNvPr id="2241" name="Check Box 193" hidden="1">
              <a:extLst>
                <a:ext uri="{63B3BB69-23CF-44E3-9099-C40C66FF867C}">
                  <a14:compatExt spid="_x0000_s2241"/>
                </a:ext>
                <a:ext uri="{FF2B5EF4-FFF2-40B4-BE49-F238E27FC236}">
                  <a16:creationId xmlns:a16="http://schemas.microsoft.com/office/drawing/2014/main" id="{00000000-0008-0000-0200-0000C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612</xdr:row>
          <xdr:rowOff>0</xdr:rowOff>
        </xdr:from>
        <xdr:to>
          <xdr:col>3</xdr:col>
          <xdr:colOff>0</xdr:colOff>
          <xdr:row>612</xdr:row>
          <xdr:rowOff>219075</xdr:rowOff>
        </xdr:to>
        <xdr:sp macro="" textlink="">
          <xdr:nvSpPr>
            <xdr:cNvPr id="2242" name="Check Box 194" hidden="1">
              <a:extLst>
                <a:ext uri="{63B3BB69-23CF-44E3-9099-C40C66FF867C}">
                  <a14:compatExt spid="_x0000_s2242"/>
                </a:ext>
                <a:ext uri="{FF2B5EF4-FFF2-40B4-BE49-F238E27FC236}">
                  <a16:creationId xmlns:a16="http://schemas.microsoft.com/office/drawing/2014/main" id="{00000000-0008-0000-0200-0000C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614</xdr:row>
          <xdr:rowOff>0</xdr:rowOff>
        </xdr:from>
        <xdr:to>
          <xdr:col>3</xdr:col>
          <xdr:colOff>0</xdr:colOff>
          <xdr:row>614</xdr:row>
          <xdr:rowOff>219075</xdr:rowOff>
        </xdr:to>
        <xdr:sp macro="" textlink="">
          <xdr:nvSpPr>
            <xdr:cNvPr id="2243" name="Check Box 195" hidden="1">
              <a:extLst>
                <a:ext uri="{63B3BB69-23CF-44E3-9099-C40C66FF867C}">
                  <a14:compatExt spid="_x0000_s2243"/>
                </a:ext>
                <a:ext uri="{FF2B5EF4-FFF2-40B4-BE49-F238E27FC236}">
                  <a16:creationId xmlns:a16="http://schemas.microsoft.com/office/drawing/2014/main" id="{00000000-0008-0000-0200-0000C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596</xdr:row>
          <xdr:rowOff>19050</xdr:rowOff>
        </xdr:from>
        <xdr:to>
          <xdr:col>16</xdr:col>
          <xdr:colOff>0</xdr:colOff>
          <xdr:row>596</xdr:row>
          <xdr:rowOff>209550</xdr:rowOff>
        </xdr:to>
        <xdr:sp macro="" textlink="">
          <xdr:nvSpPr>
            <xdr:cNvPr id="2244" name="Drop Down 196" hidden="1">
              <a:extLst>
                <a:ext uri="{63B3BB69-23CF-44E3-9099-C40C66FF867C}">
                  <a14:compatExt spid="_x0000_s2244"/>
                </a:ext>
                <a:ext uri="{FF2B5EF4-FFF2-40B4-BE49-F238E27FC236}">
                  <a16:creationId xmlns:a16="http://schemas.microsoft.com/office/drawing/2014/main" id="{00000000-0008-0000-0200-0000C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9525</xdr:colOff>
          <xdr:row>596</xdr:row>
          <xdr:rowOff>19050</xdr:rowOff>
        </xdr:from>
        <xdr:to>
          <xdr:col>26</xdr:col>
          <xdr:colOff>0</xdr:colOff>
          <xdr:row>596</xdr:row>
          <xdr:rowOff>209550</xdr:rowOff>
        </xdr:to>
        <xdr:sp macro="" textlink="">
          <xdr:nvSpPr>
            <xdr:cNvPr id="2245" name="Drop Down 197" hidden="1">
              <a:extLst>
                <a:ext uri="{63B3BB69-23CF-44E3-9099-C40C66FF867C}">
                  <a14:compatExt spid="_x0000_s2245"/>
                </a:ext>
                <a:ext uri="{FF2B5EF4-FFF2-40B4-BE49-F238E27FC236}">
                  <a16:creationId xmlns:a16="http://schemas.microsoft.com/office/drawing/2014/main" id="{00000000-0008-0000-0200-0000C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392</xdr:row>
          <xdr:rowOff>0</xdr:rowOff>
        </xdr:from>
        <xdr:to>
          <xdr:col>26</xdr:col>
          <xdr:colOff>9525</xdr:colOff>
          <xdr:row>393</xdr:row>
          <xdr:rowOff>0</xdr:rowOff>
        </xdr:to>
        <xdr:sp macro="" textlink="">
          <xdr:nvSpPr>
            <xdr:cNvPr id="2246" name="Check Box 198" hidden="1">
              <a:extLst>
                <a:ext uri="{63B3BB69-23CF-44E3-9099-C40C66FF867C}">
                  <a14:compatExt spid="_x0000_s2246"/>
                </a:ext>
                <a:ext uri="{FF2B5EF4-FFF2-40B4-BE49-F238E27FC236}">
                  <a16:creationId xmlns:a16="http://schemas.microsoft.com/office/drawing/2014/main" id="{00000000-0008-0000-0200-0000C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393</xdr:row>
          <xdr:rowOff>0</xdr:rowOff>
        </xdr:from>
        <xdr:to>
          <xdr:col>26</xdr:col>
          <xdr:colOff>9525</xdr:colOff>
          <xdr:row>394</xdr:row>
          <xdr:rowOff>0</xdr:rowOff>
        </xdr:to>
        <xdr:sp macro="" textlink="">
          <xdr:nvSpPr>
            <xdr:cNvPr id="2247" name="Check Box 199" hidden="1">
              <a:extLst>
                <a:ext uri="{63B3BB69-23CF-44E3-9099-C40C66FF867C}">
                  <a14:compatExt spid="_x0000_s2247"/>
                </a:ext>
                <a:ext uri="{FF2B5EF4-FFF2-40B4-BE49-F238E27FC236}">
                  <a16:creationId xmlns:a16="http://schemas.microsoft.com/office/drawing/2014/main" id="{00000000-0008-0000-0200-0000C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227</xdr:row>
          <xdr:rowOff>0</xdr:rowOff>
        </xdr:from>
        <xdr:to>
          <xdr:col>12</xdr:col>
          <xdr:colOff>219075</xdr:colOff>
          <xdr:row>228</xdr:row>
          <xdr:rowOff>19050</xdr:rowOff>
        </xdr:to>
        <xdr:sp macro="" textlink="">
          <xdr:nvSpPr>
            <xdr:cNvPr id="2248" name="Check Box 200" hidden="1">
              <a:extLst>
                <a:ext uri="{63B3BB69-23CF-44E3-9099-C40C66FF867C}">
                  <a14:compatExt spid="_x0000_s2248"/>
                </a:ext>
                <a:ext uri="{FF2B5EF4-FFF2-40B4-BE49-F238E27FC236}">
                  <a16:creationId xmlns:a16="http://schemas.microsoft.com/office/drawing/2014/main" id="{00000000-0008-0000-0200-0000C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228</xdr:row>
          <xdr:rowOff>0</xdr:rowOff>
        </xdr:from>
        <xdr:to>
          <xdr:col>12</xdr:col>
          <xdr:colOff>219075</xdr:colOff>
          <xdr:row>229</xdr:row>
          <xdr:rowOff>19050</xdr:rowOff>
        </xdr:to>
        <xdr:sp macro="" textlink="">
          <xdr:nvSpPr>
            <xdr:cNvPr id="2249" name="Check Box 201" hidden="1">
              <a:extLst>
                <a:ext uri="{63B3BB69-23CF-44E3-9099-C40C66FF867C}">
                  <a14:compatExt spid="_x0000_s2249"/>
                </a:ext>
                <a:ext uri="{FF2B5EF4-FFF2-40B4-BE49-F238E27FC236}">
                  <a16:creationId xmlns:a16="http://schemas.microsoft.com/office/drawing/2014/main" id="{00000000-0008-0000-0200-0000C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229</xdr:row>
          <xdr:rowOff>0</xdr:rowOff>
        </xdr:from>
        <xdr:to>
          <xdr:col>12</xdr:col>
          <xdr:colOff>219075</xdr:colOff>
          <xdr:row>230</xdr:row>
          <xdr:rowOff>19050</xdr:rowOff>
        </xdr:to>
        <xdr:sp macro="" textlink="">
          <xdr:nvSpPr>
            <xdr:cNvPr id="2250" name="Check Box 202" hidden="1">
              <a:extLst>
                <a:ext uri="{63B3BB69-23CF-44E3-9099-C40C66FF867C}">
                  <a14:compatExt spid="_x0000_s2250"/>
                </a:ext>
                <a:ext uri="{FF2B5EF4-FFF2-40B4-BE49-F238E27FC236}">
                  <a16:creationId xmlns:a16="http://schemas.microsoft.com/office/drawing/2014/main" id="{00000000-0008-0000-0200-0000C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19050</xdr:colOff>
          <xdr:row>352</xdr:row>
          <xdr:rowOff>0</xdr:rowOff>
        </xdr:from>
        <xdr:to>
          <xdr:col>18</xdr:col>
          <xdr:colOff>9525</xdr:colOff>
          <xdr:row>352</xdr:row>
          <xdr:rowOff>219075</xdr:rowOff>
        </xdr:to>
        <xdr:sp macro="" textlink="">
          <xdr:nvSpPr>
            <xdr:cNvPr id="2251" name="Check Box 203" hidden="1">
              <a:extLst>
                <a:ext uri="{63B3BB69-23CF-44E3-9099-C40C66FF867C}">
                  <a14:compatExt spid="_x0000_s2251"/>
                </a:ext>
                <a:ext uri="{FF2B5EF4-FFF2-40B4-BE49-F238E27FC236}">
                  <a16:creationId xmlns:a16="http://schemas.microsoft.com/office/drawing/2014/main" id="{00000000-0008-0000-0200-0000C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353</xdr:row>
          <xdr:rowOff>9525</xdr:rowOff>
        </xdr:from>
        <xdr:to>
          <xdr:col>13</xdr:col>
          <xdr:colOff>0</xdr:colOff>
          <xdr:row>354</xdr:row>
          <xdr:rowOff>0</xdr:rowOff>
        </xdr:to>
        <xdr:sp macro="" textlink="">
          <xdr:nvSpPr>
            <xdr:cNvPr id="2252" name="Check Box 204" hidden="1">
              <a:extLst>
                <a:ext uri="{63B3BB69-23CF-44E3-9099-C40C66FF867C}">
                  <a14:compatExt spid="_x0000_s2252"/>
                </a:ext>
                <a:ext uri="{FF2B5EF4-FFF2-40B4-BE49-F238E27FC236}">
                  <a16:creationId xmlns:a16="http://schemas.microsoft.com/office/drawing/2014/main" id="{00000000-0008-0000-0200-0000C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354</xdr:row>
          <xdr:rowOff>9525</xdr:rowOff>
        </xdr:from>
        <xdr:to>
          <xdr:col>13</xdr:col>
          <xdr:colOff>0</xdr:colOff>
          <xdr:row>355</xdr:row>
          <xdr:rowOff>0</xdr:rowOff>
        </xdr:to>
        <xdr:sp macro="" textlink="">
          <xdr:nvSpPr>
            <xdr:cNvPr id="2253" name="Check Box 205" hidden="1">
              <a:extLst>
                <a:ext uri="{63B3BB69-23CF-44E3-9099-C40C66FF867C}">
                  <a14:compatExt spid="_x0000_s2253"/>
                </a:ext>
                <a:ext uri="{FF2B5EF4-FFF2-40B4-BE49-F238E27FC236}">
                  <a16:creationId xmlns:a16="http://schemas.microsoft.com/office/drawing/2014/main" id="{00000000-0008-0000-0200-0000C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355</xdr:row>
          <xdr:rowOff>9525</xdr:rowOff>
        </xdr:from>
        <xdr:to>
          <xdr:col>13</xdr:col>
          <xdr:colOff>0</xdr:colOff>
          <xdr:row>356</xdr:row>
          <xdr:rowOff>0</xdr:rowOff>
        </xdr:to>
        <xdr:sp macro="" textlink="">
          <xdr:nvSpPr>
            <xdr:cNvPr id="2254" name="Check Box 206" hidden="1">
              <a:extLst>
                <a:ext uri="{63B3BB69-23CF-44E3-9099-C40C66FF867C}">
                  <a14:compatExt spid="_x0000_s2254"/>
                </a:ext>
                <a:ext uri="{FF2B5EF4-FFF2-40B4-BE49-F238E27FC236}">
                  <a16:creationId xmlns:a16="http://schemas.microsoft.com/office/drawing/2014/main" id="{00000000-0008-0000-0200-0000C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360</xdr:row>
          <xdr:rowOff>9525</xdr:rowOff>
        </xdr:from>
        <xdr:to>
          <xdr:col>13</xdr:col>
          <xdr:colOff>0</xdr:colOff>
          <xdr:row>361</xdr:row>
          <xdr:rowOff>0</xdr:rowOff>
        </xdr:to>
        <xdr:sp macro="" textlink="">
          <xdr:nvSpPr>
            <xdr:cNvPr id="2255" name="Check Box 207" hidden="1">
              <a:extLst>
                <a:ext uri="{63B3BB69-23CF-44E3-9099-C40C66FF867C}">
                  <a14:compatExt spid="_x0000_s2255"/>
                </a:ext>
                <a:ext uri="{FF2B5EF4-FFF2-40B4-BE49-F238E27FC236}">
                  <a16:creationId xmlns:a16="http://schemas.microsoft.com/office/drawing/2014/main" id="{00000000-0008-0000-0200-0000C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361</xdr:row>
          <xdr:rowOff>9525</xdr:rowOff>
        </xdr:from>
        <xdr:to>
          <xdr:col>13</xdr:col>
          <xdr:colOff>0</xdr:colOff>
          <xdr:row>362</xdr:row>
          <xdr:rowOff>0</xdr:rowOff>
        </xdr:to>
        <xdr:sp macro="" textlink="">
          <xdr:nvSpPr>
            <xdr:cNvPr id="2256" name="Check Box 208" hidden="1">
              <a:extLst>
                <a:ext uri="{63B3BB69-23CF-44E3-9099-C40C66FF867C}">
                  <a14:compatExt spid="_x0000_s2256"/>
                </a:ext>
                <a:ext uri="{FF2B5EF4-FFF2-40B4-BE49-F238E27FC236}">
                  <a16:creationId xmlns:a16="http://schemas.microsoft.com/office/drawing/2014/main" id="{00000000-0008-0000-0200-0000D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362</xdr:row>
          <xdr:rowOff>9525</xdr:rowOff>
        </xdr:from>
        <xdr:to>
          <xdr:col>13</xdr:col>
          <xdr:colOff>0</xdr:colOff>
          <xdr:row>363</xdr:row>
          <xdr:rowOff>0</xdr:rowOff>
        </xdr:to>
        <xdr:sp macro="" textlink="">
          <xdr:nvSpPr>
            <xdr:cNvPr id="2257" name="Check Box 209" hidden="1">
              <a:extLst>
                <a:ext uri="{63B3BB69-23CF-44E3-9099-C40C66FF867C}">
                  <a14:compatExt spid="_x0000_s2257"/>
                </a:ext>
                <a:ext uri="{FF2B5EF4-FFF2-40B4-BE49-F238E27FC236}">
                  <a16:creationId xmlns:a16="http://schemas.microsoft.com/office/drawing/2014/main" id="{00000000-0008-0000-0200-0000D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368</xdr:row>
          <xdr:rowOff>9525</xdr:rowOff>
        </xdr:from>
        <xdr:to>
          <xdr:col>13</xdr:col>
          <xdr:colOff>0</xdr:colOff>
          <xdr:row>369</xdr:row>
          <xdr:rowOff>0</xdr:rowOff>
        </xdr:to>
        <xdr:sp macro="" textlink="">
          <xdr:nvSpPr>
            <xdr:cNvPr id="2258" name="Check Box 210" hidden="1">
              <a:extLst>
                <a:ext uri="{63B3BB69-23CF-44E3-9099-C40C66FF867C}">
                  <a14:compatExt spid="_x0000_s2258"/>
                </a:ext>
                <a:ext uri="{FF2B5EF4-FFF2-40B4-BE49-F238E27FC236}">
                  <a16:creationId xmlns:a16="http://schemas.microsoft.com/office/drawing/2014/main" id="{00000000-0008-0000-0200-0000D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31</xdr:col>
          <xdr:colOff>9525</xdr:colOff>
          <xdr:row>368</xdr:row>
          <xdr:rowOff>0</xdr:rowOff>
        </xdr:from>
        <xdr:to>
          <xdr:col>32</xdr:col>
          <xdr:colOff>0</xdr:colOff>
          <xdr:row>368</xdr:row>
          <xdr:rowOff>219075</xdr:rowOff>
        </xdr:to>
        <xdr:sp macro="" textlink="">
          <xdr:nvSpPr>
            <xdr:cNvPr id="2259" name="Check Box 211" hidden="1">
              <a:extLst>
                <a:ext uri="{63B3BB69-23CF-44E3-9099-C40C66FF867C}">
                  <a14:compatExt spid="_x0000_s2259"/>
                </a:ext>
                <a:ext uri="{FF2B5EF4-FFF2-40B4-BE49-F238E27FC236}">
                  <a16:creationId xmlns:a16="http://schemas.microsoft.com/office/drawing/2014/main" id="{00000000-0008-0000-0200-0000D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369</xdr:row>
          <xdr:rowOff>9525</xdr:rowOff>
        </xdr:from>
        <xdr:to>
          <xdr:col>13</xdr:col>
          <xdr:colOff>0</xdr:colOff>
          <xdr:row>370</xdr:row>
          <xdr:rowOff>0</xdr:rowOff>
        </xdr:to>
        <xdr:sp macro="" textlink="">
          <xdr:nvSpPr>
            <xdr:cNvPr id="2260" name="Check Box 212" hidden="1">
              <a:extLst>
                <a:ext uri="{63B3BB69-23CF-44E3-9099-C40C66FF867C}">
                  <a14:compatExt spid="_x0000_s2260"/>
                </a:ext>
                <a:ext uri="{FF2B5EF4-FFF2-40B4-BE49-F238E27FC236}">
                  <a16:creationId xmlns:a16="http://schemas.microsoft.com/office/drawing/2014/main" id="{00000000-0008-0000-0200-0000D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356</xdr:row>
          <xdr:rowOff>9525</xdr:rowOff>
        </xdr:from>
        <xdr:to>
          <xdr:col>13</xdr:col>
          <xdr:colOff>0</xdr:colOff>
          <xdr:row>357</xdr:row>
          <xdr:rowOff>0</xdr:rowOff>
        </xdr:to>
        <xdr:sp macro="" textlink="">
          <xdr:nvSpPr>
            <xdr:cNvPr id="2261" name="Check Box 213" hidden="1">
              <a:extLst>
                <a:ext uri="{63B3BB69-23CF-44E3-9099-C40C66FF867C}">
                  <a14:compatExt spid="_x0000_s2261"/>
                </a:ext>
                <a:ext uri="{FF2B5EF4-FFF2-40B4-BE49-F238E27FC236}">
                  <a16:creationId xmlns:a16="http://schemas.microsoft.com/office/drawing/2014/main" id="{00000000-0008-0000-0200-0000D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363</xdr:row>
          <xdr:rowOff>9525</xdr:rowOff>
        </xdr:from>
        <xdr:to>
          <xdr:col>13</xdr:col>
          <xdr:colOff>0</xdr:colOff>
          <xdr:row>364</xdr:row>
          <xdr:rowOff>0</xdr:rowOff>
        </xdr:to>
        <xdr:sp macro="" textlink="">
          <xdr:nvSpPr>
            <xdr:cNvPr id="2262" name="Check Box 214" hidden="1">
              <a:extLst>
                <a:ext uri="{63B3BB69-23CF-44E3-9099-C40C66FF867C}">
                  <a14:compatExt spid="_x0000_s2262"/>
                </a:ext>
                <a:ext uri="{FF2B5EF4-FFF2-40B4-BE49-F238E27FC236}">
                  <a16:creationId xmlns:a16="http://schemas.microsoft.com/office/drawing/2014/main" id="{00000000-0008-0000-0200-0000D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364</xdr:row>
          <xdr:rowOff>9525</xdr:rowOff>
        </xdr:from>
        <xdr:to>
          <xdr:col>13</xdr:col>
          <xdr:colOff>0</xdr:colOff>
          <xdr:row>365</xdr:row>
          <xdr:rowOff>0</xdr:rowOff>
        </xdr:to>
        <xdr:sp macro="" textlink="">
          <xdr:nvSpPr>
            <xdr:cNvPr id="2263" name="Check Box 215" hidden="1">
              <a:extLst>
                <a:ext uri="{63B3BB69-23CF-44E3-9099-C40C66FF867C}">
                  <a14:compatExt spid="_x0000_s2263"/>
                </a:ext>
                <a:ext uri="{FF2B5EF4-FFF2-40B4-BE49-F238E27FC236}">
                  <a16:creationId xmlns:a16="http://schemas.microsoft.com/office/drawing/2014/main" id="{00000000-0008-0000-0200-0000D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9525</xdr:colOff>
          <xdr:row>368</xdr:row>
          <xdr:rowOff>9525</xdr:rowOff>
        </xdr:from>
        <xdr:to>
          <xdr:col>19</xdr:col>
          <xdr:colOff>0</xdr:colOff>
          <xdr:row>369</xdr:row>
          <xdr:rowOff>0</xdr:rowOff>
        </xdr:to>
        <xdr:sp macro="" textlink="">
          <xdr:nvSpPr>
            <xdr:cNvPr id="2265" name="Check Box 217" hidden="1">
              <a:extLst>
                <a:ext uri="{63B3BB69-23CF-44E3-9099-C40C66FF867C}">
                  <a14:compatExt spid="_x0000_s2265"/>
                </a:ext>
                <a:ext uri="{FF2B5EF4-FFF2-40B4-BE49-F238E27FC236}">
                  <a16:creationId xmlns:a16="http://schemas.microsoft.com/office/drawing/2014/main" id="{00000000-0008-0000-0200-0000D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9525</xdr:colOff>
          <xdr:row>369</xdr:row>
          <xdr:rowOff>9525</xdr:rowOff>
        </xdr:from>
        <xdr:to>
          <xdr:col>19</xdr:col>
          <xdr:colOff>0</xdr:colOff>
          <xdr:row>370</xdr:row>
          <xdr:rowOff>0</xdr:rowOff>
        </xdr:to>
        <xdr:sp macro="" textlink="">
          <xdr:nvSpPr>
            <xdr:cNvPr id="2266" name="Check Box 218" hidden="1">
              <a:extLst>
                <a:ext uri="{63B3BB69-23CF-44E3-9099-C40C66FF867C}">
                  <a14:compatExt spid="_x0000_s2266"/>
                </a:ext>
                <a:ext uri="{FF2B5EF4-FFF2-40B4-BE49-F238E27FC236}">
                  <a16:creationId xmlns:a16="http://schemas.microsoft.com/office/drawing/2014/main" id="{00000000-0008-0000-0200-0000D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9525</xdr:colOff>
          <xdr:row>368</xdr:row>
          <xdr:rowOff>9525</xdr:rowOff>
        </xdr:from>
        <xdr:to>
          <xdr:col>26</xdr:col>
          <xdr:colOff>0</xdr:colOff>
          <xdr:row>369</xdr:row>
          <xdr:rowOff>0</xdr:rowOff>
        </xdr:to>
        <xdr:sp macro="" textlink="">
          <xdr:nvSpPr>
            <xdr:cNvPr id="2267" name="Check Box 219" hidden="1">
              <a:extLst>
                <a:ext uri="{63B3BB69-23CF-44E3-9099-C40C66FF867C}">
                  <a14:compatExt spid="_x0000_s2267"/>
                </a:ext>
                <a:ext uri="{FF2B5EF4-FFF2-40B4-BE49-F238E27FC236}">
                  <a16:creationId xmlns:a16="http://schemas.microsoft.com/office/drawing/2014/main" id="{00000000-0008-0000-0200-0000D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332</xdr:row>
          <xdr:rowOff>9525</xdr:rowOff>
        </xdr:from>
        <xdr:to>
          <xdr:col>13</xdr:col>
          <xdr:colOff>0</xdr:colOff>
          <xdr:row>333</xdr:row>
          <xdr:rowOff>0</xdr:rowOff>
        </xdr:to>
        <xdr:sp macro="" textlink="">
          <xdr:nvSpPr>
            <xdr:cNvPr id="2268" name="Check Box 220" hidden="1">
              <a:extLst>
                <a:ext uri="{63B3BB69-23CF-44E3-9099-C40C66FF867C}">
                  <a14:compatExt spid="_x0000_s2268"/>
                </a:ext>
                <a:ext uri="{FF2B5EF4-FFF2-40B4-BE49-F238E27FC236}">
                  <a16:creationId xmlns:a16="http://schemas.microsoft.com/office/drawing/2014/main" id="{00000000-0008-0000-0200-0000D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9525</xdr:colOff>
          <xdr:row>332</xdr:row>
          <xdr:rowOff>19050</xdr:rowOff>
        </xdr:from>
        <xdr:to>
          <xdr:col>18</xdr:col>
          <xdr:colOff>0</xdr:colOff>
          <xdr:row>332</xdr:row>
          <xdr:rowOff>238125</xdr:rowOff>
        </xdr:to>
        <xdr:sp macro="" textlink="">
          <xdr:nvSpPr>
            <xdr:cNvPr id="2269" name="Check Box 221" hidden="1">
              <a:extLst>
                <a:ext uri="{63B3BB69-23CF-44E3-9099-C40C66FF867C}">
                  <a14:compatExt spid="_x0000_s2269"/>
                </a:ext>
                <a:ext uri="{FF2B5EF4-FFF2-40B4-BE49-F238E27FC236}">
                  <a16:creationId xmlns:a16="http://schemas.microsoft.com/office/drawing/2014/main" id="{00000000-0008-0000-0200-0000D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xdr:col>
          <xdr:colOff>0</xdr:colOff>
          <xdr:row>264</xdr:row>
          <xdr:rowOff>19050</xdr:rowOff>
        </xdr:from>
        <xdr:to>
          <xdr:col>34</xdr:col>
          <xdr:colOff>0</xdr:colOff>
          <xdr:row>265</xdr:row>
          <xdr:rowOff>0</xdr:rowOff>
        </xdr:to>
        <xdr:sp macro="" textlink="">
          <xdr:nvSpPr>
            <xdr:cNvPr id="2270" name="Check Box 222" hidden="1">
              <a:extLst>
                <a:ext uri="{63B3BB69-23CF-44E3-9099-C40C66FF867C}">
                  <a14:compatExt spid="_x0000_s2270"/>
                </a:ext>
                <a:ext uri="{FF2B5EF4-FFF2-40B4-BE49-F238E27FC236}">
                  <a16:creationId xmlns:a16="http://schemas.microsoft.com/office/drawing/2014/main" id="{00000000-0008-0000-0200-0000D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xdr:col>
          <xdr:colOff>0</xdr:colOff>
          <xdr:row>265</xdr:row>
          <xdr:rowOff>19050</xdr:rowOff>
        </xdr:from>
        <xdr:to>
          <xdr:col>34</xdr:col>
          <xdr:colOff>0</xdr:colOff>
          <xdr:row>266</xdr:row>
          <xdr:rowOff>0</xdr:rowOff>
        </xdr:to>
        <xdr:sp macro="" textlink="">
          <xdr:nvSpPr>
            <xdr:cNvPr id="2271" name="Check Box 223" hidden="1">
              <a:extLst>
                <a:ext uri="{63B3BB69-23CF-44E3-9099-C40C66FF867C}">
                  <a14:compatExt spid="_x0000_s2271"/>
                </a:ext>
                <a:ext uri="{FF2B5EF4-FFF2-40B4-BE49-F238E27FC236}">
                  <a16:creationId xmlns:a16="http://schemas.microsoft.com/office/drawing/2014/main" id="{00000000-0008-0000-0200-0000D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29</xdr:col>
          <xdr:colOff>0</xdr:colOff>
          <xdr:row>279</xdr:row>
          <xdr:rowOff>19050</xdr:rowOff>
        </xdr:from>
        <xdr:to>
          <xdr:col>30</xdr:col>
          <xdr:colOff>0</xdr:colOff>
          <xdr:row>280</xdr:row>
          <xdr:rowOff>0</xdr:rowOff>
        </xdr:to>
        <xdr:sp macro="" textlink="">
          <xdr:nvSpPr>
            <xdr:cNvPr id="2272" name="Check Box 224" hidden="1">
              <a:extLst>
                <a:ext uri="{63B3BB69-23CF-44E3-9099-C40C66FF867C}">
                  <a14:compatExt spid="_x0000_s2272"/>
                </a:ext>
                <a:ext uri="{FF2B5EF4-FFF2-40B4-BE49-F238E27FC236}">
                  <a16:creationId xmlns:a16="http://schemas.microsoft.com/office/drawing/2014/main" id="{00000000-0008-0000-0200-0000E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0</xdr:colOff>
          <xdr:row>299</xdr:row>
          <xdr:rowOff>19050</xdr:rowOff>
        </xdr:from>
        <xdr:to>
          <xdr:col>31</xdr:col>
          <xdr:colOff>0</xdr:colOff>
          <xdr:row>300</xdr:row>
          <xdr:rowOff>0</xdr:rowOff>
        </xdr:to>
        <xdr:sp macro="" textlink="">
          <xdr:nvSpPr>
            <xdr:cNvPr id="2273" name="Check Box 225" hidden="1">
              <a:extLst>
                <a:ext uri="{63B3BB69-23CF-44E3-9099-C40C66FF867C}">
                  <a14:compatExt spid="_x0000_s2273"/>
                </a:ext>
                <a:ext uri="{FF2B5EF4-FFF2-40B4-BE49-F238E27FC236}">
                  <a16:creationId xmlns:a16="http://schemas.microsoft.com/office/drawing/2014/main" id="{00000000-0008-0000-0200-0000E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328</xdr:row>
          <xdr:rowOff>9525</xdr:rowOff>
        </xdr:from>
        <xdr:to>
          <xdr:col>13</xdr:col>
          <xdr:colOff>0</xdr:colOff>
          <xdr:row>329</xdr:row>
          <xdr:rowOff>0</xdr:rowOff>
        </xdr:to>
        <xdr:sp macro="" textlink="">
          <xdr:nvSpPr>
            <xdr:cNvPr id="2274" name="Check Box 226" hidden="1">
              <a:extLst>
                <a:ext uri="{63B3BB69-23CF-44E3-9099-C40C66FF867C}">
                  <a14:compatExt spid="_x0000_s2274"/>
                </a:ext>
                <a:ext uri="{FF2B5EF4-FFF2-40B4-BE49-F238E27FC236}">
                  <a16:creationId xmlns:a16="http://schemas.microsoft.com/office/drawing/2014/main" id="{00000000-0008-0000-0200-0000E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9525</xdr:colOff>
          <xdr:row>328</xdr:row>
          <xdr:rowOff>19050</xdr:rowOff>
        </xdr:from>
        <xdr:to>
          <xdr:col>18</xdr:col>
          <xdr:colOff>0</xdr:colOff>
          <xdr:row>328</xdr:row>
          <xdr:rowOff>238125</xdr:rowOff>
        </xdr:to>
        <xdr:sp macro="" textlink="">
          <xdr:nvSpPr>
            <xdr:cNvPr id="2275" name="Check Box 227" hidden="1">
              <a:extLst>
                <a:ext uri="{63B3BB69-23CF-44E3-9099-C40C66FF867C}">
                  <a14:compatExt spid="_x0000_s2275"/>
                </a:ext>
                <a:ext uri="{FF2B5EF4-FFF2-40B4-BE49-F238E27FC236}">
                  <a16:creationId xmlns:a16="http://schemas.microsoft.com/office/drawing/2014/main" id="{00000000-0008-0000-0200-0000E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xdr:col>
          <xdr:colOff>0</xdr:colOff>
          <xdr:row>274</xdr:row>
          <xdr:rowOff>9525</xdr:rowOff>
        </xdr:from>
        <xdr:to>
          <xdr:col>39</xdr:col>
          <xdr:colOff>95250</xdr:colOff>
          <xdr:row>274</xdr:row>
          <xdr:rowOff>219075</xdr:rowOff>
        </xdr:to>
        <xdr:sp macro="" textlink="">
          <xdr:nvSpPr>
            <xdr:cNvPr id="2276" name="Check Box 228" hidden="1">
              <a:extLst>
                <a:ext uri="{63B3BB69-23CF-44E3-9099-C40C66FF867C}">
                  <a14:compatExt spid="_x0000_s2276"/>
                </a:ext>
                <a:ext uri="{FF2B5EF4-FFF2-40B4-BE49-F238E27FC236}">
                  <a16:creationId xmlns:a16="http://schemas.microsoft.com/office/drawing/2014/main" id="{00000000-0008-0000-0200-0000E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14</xdr:col>
      <xdr:colOff>209549</xdr:colOff>
      <xdr:row>9</xdr:row>
      <xdr:rowOff>137920</xdr:rowOff>
    </xdr:from>
    <xdr:to>
      <xdr:col>16</xdr:col>
      <xdr:colOff>133349</xdr:colOff>
      <xdr:row>10</xdr:row>
      <xdr:rowOff>214730</xdr:rowOff>
    </xdr:to>
    <xdr:sp macro="" textlink="">
      <xdr:nvSpPr>
        <xdr:cNvPr id="208" name="Text Box 4">
          <a:extLst>
            <a:ext uri="{FF2B5EF4-FFF2-40B4-BE49-F238E27FC236}">
              <a16:creationId xmlns:a16="http://schemas.microsoft.com/office/drawing/2014/main" id="{00000000-0008-0000-0400-0000D0000000}"/>
            </a:ext>
          </a:extLst>
        </xdr:cNvPr>
        <xdr:cNvSpPr txBox="1">
          <a:spLocks noChangeArrowheads="1"/>
        </xdr:cNvSpPr>
      </xdr:nvSpPr>
      <xdr:spPr bwMode="auto">
        <a:xfrm>
          <a:off x="4924424" y="2433445"/>
          <a:ext cx="361950" cy="219685"/>
        </a:xfrm>
        <a:prstGeom prst="rect">
          <a:avLst/>
        </a:prstGeom>
        <a:solidFill>
          <a:srgbClr val="FFCC99"/>
        </a:solidFill>
        <a:ln w="9525" algn="ctr">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一部</a:t>
          </a:r>
          <a:endParaRPr lang="ja-JP" altLang="en-US"/>
        </a:p>
      </xdr:txBody>
    </xdr:sp>
    <xdr:clientData/>
  </xdr:twoCellAnchor>
  <xdr:twoCellAnchor>
    <xdr:from>
      <xdr:col>17</xdr:col>
      <xdr:colOff>66674</xdr:colOff>
      <xdr:row>106</xdr:row>
      <xdr:rowOff>40215</xdr:rowOff>
    </xdr:from>
    <xdr:to>
      <xdr:col>23</xdr:col>
      <xdr:colOff>209549</xdr:colOff>
      <xdr:row>110</xdr:row>
      <xdr:rowOff>186008</xdr:rowOff>
    </xdr:to>
    <xdr:sp macro="" textlink="">
      <xdr:nvSpPr>
        <xdr:cNvPr id="209" name="WordArt 212">
          <a:extLst>
            <a:ext uri="{FF2B5EF4-FFF2-40B4-BE49-F238E27FC236}">
              <a16:creationId xmlns:a16="http://schemas.microsoft.com/office/drawing/2014/main" id="{00000000-0008-0000-0400-0000D1000000}"/>
            </a:ext>
          </a:extLst>
        </xdr:cNvPr>
        <xdr:cNvSpPr>
          <a:spLocks noChangeArrowheads="1" noChangeShapeType="1" noTextEdit="1"/>
        </xdr:cNvSpPr>
      </xdr:nvSpPr>
      <xdr:spPr bwMode="auto">
        <a:xfrm>
          <a:off x="5438774" y="18909240"/>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(2)</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129</xdr:row>
      <xdr:rowOff>54277</xdr:rowOff>
    </xdr:from>
    <xdr:to>
      <xdr:col>23</xdr:col>
      <xdr:colOff>209549</xdr:colOff>
      <xdr:row>133</xdr:row>
      <xdr:rowOff>200070</xdr:rowOff>
    </xdr:to>
    <xdr:sp macro="" textlink="">
      <xdr:nvSpPr>
        <xdr:cNvPr id="210" name="WordArt 213">
          <a:extLst>
            <a:ext uri="{FF2B5EF4-FFF2-40B4-BE49-F238E27FC236}">
              <a16:creationId xmlns:a16="http://schemas.microsoft.com/office/drawing/2014/main" id="{00000000-0008-0000-0400-0000D2000000}"/>
            </a:ext>
          </a:extLst>
        </xdr:cNvPr>
        <xdr:cNvSpPr>
          <a:spLocks noChangeArrowheads="1" noChangeShapeType="1" noTextEdit="1"/>
        </xdr:cNvSpPr>
      </xdr:nvSpPr>
      <xdr:spPr bwMode="auto">
        <a:xfrm>
          <a:off x="5438774" y="23971552"/>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(3)</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152</xdr:row>
      <xdr:rowOff>68313</xdr:rowOff>
    </xdr:from>
    <xdr:to>
      <xdr:col>23</xdr:col>
      <xdr:colOff>209549</xdr:colOff>
      <xdr:row>156</xdr:row>
      <xdr:rowOff>214106</xdr:rowOff>
    </xdr:to>
    <xdr:sp macro="" textlink="">
      <xdr:nvSpPr>
        <xdr:cNvPr id="211" name="WordArt 214">
          <a:extLst>
            <a:ext uri="{FF2B5EF4-FFF2-40B4-BE49-F238E27FC236}">
              <a16:creationId xmlns:a16="http://schemas.microsoft.com/office/drawing/2014/main" id="{00000000-0008-0000-0400-0000D3000000}"/>
            </a:ext>
          </a:extLst>
        </xdr:cNvPr>
        <xdr:cNvSpPr>
          <a:spLocks noChangeArrowheads="1" noChangeShapeType="1" noTextEdit="1"/>
        </xdr:cNvSpPr>
      </xdr:nvSpPr>
      <xdr:spPr bwMode="auto">
        <a:xfrm>
          <a:off x="5438774" y="29024313"/>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(4)</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83</xdr:row>
      <xdr:rowOff>35757</xdr:rowOff>
    </xdr:from>
    <xdr:to>
      <xdr:col>23</xdr:col>
      <xdr:colOff>209549</xdr:colOff>
      <xdr:row>87</xdr:row>
      <xdr:rowOff>172025</xdr:rowOff>
    </xdr:to>
    <xdr:sp macro="" textlink="">
      <xdr:nvSpPr>
        <xdr:cNvPr id="212" name="WordArt 215">
          <a:extLst>
            <a:ext uri="{FF2B5EF4-FFF2-40B4-BE49-F238E27FC236}">
              <a16:creationId xmlns:a16="http://schemas.microsoft.com/office/drawing/2014/main" id="{00000000-0008-0000-0400-0000D4000000}"/>
            </a:ext>
          </a:extLst>
        </xdr:cNvPr>
        <xdr:cNvSpPr>
          <a:spLocks noChangeArrowheads="1" noChangeShapeType="1" noTextEdit="1"/>
        </xdr:cNvSpPr>
      </xdr:nvSpPr>
      <xdr:spPr bwMode="auto">
        <a:xfrm>
          <a:off x="5438774" y="13875582"/>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(1)</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175</xdr:row>
      <xdr:rowOff>82535</xdr:rowOff>
    </xdr:from>
    <xdr:to>
      <xdr:col>23</xdr:col>
      <xdr:colOff>209549</xdr:colOff>
      <xdr:row>179</xdr:row>
      <xdr:rowOff>228328</xdr:rowOff>
    </xdr:to>
    <xdr:sp macro="" textlink="">
      <xdr:nvSpPr>
        <xdr:cNvPr id="213" name="WordArt 228">
          <a:extLst>
            <a:ext uri="{FF2B5EF4-FFF2-40B4-BE49-F238E27FC236}">
              <a16:creationId xmlns:a16="http://schemas.microsoft.com/office/drawing/2014/main" id="{00000000-0008-0000-0400-0000D5000000}"/>
            </a:ext>
          </a:extLst>
        </xdr:cNvPr>
        <xdr:cNvSpPr>
          <a:spLocks noChangeArrowheads="1" noChangeShapeType="1" noTextEdit="1"/>
        </xdr:cNvSpPr>
      </xdr:nvSpPr>
      <xdr:spPr bwMode="auto">
        <a:xfrm>
          <a:off x="5438774" y="34143935"/>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(5)</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198</xdr:row>
      <xdr:rowOff>96677</xdr:rowOff>
    </xdr:from>
    <xdr:to>
      <xdr:col>23</xdr:col>
      <xdr:colOff>209549</xdr:colOff>
      <xdr:row>203</xdr:row>
      <xdr:rowOff>13870</xdr:rowOff>
    </xdr:to>
    <xdr:sp macro="" textlink="">
      <xdr:nvSpPr>
        <xdr:cNvPr id="214" name="WordArt 229">
          <a:extLst>
            <a:ext uri="{FF2B5EF4-FFF2-40B4-BE49-F238E27FC236}">
              <a16:creationId xmlns:a16="http://schemas.microsoft.com/office/drawing/2014/main" id="{00000000-0008-0000-0400-0000D6000000}"/>
            </a:ext>
          </a:extLst>
        </xdr:cNvPr>
        <xdr:cNvSpPr>
          <a:spLocks noChangeArrowheads="1" noChangeShapeType="1" noTextEdit="1"/>
        </xdr:cNvSpPr>
      </xdr:nvSpPr>
      <xdr:spPr bwMode="auto">
        <a:xfrm>
          <a:off x="5438774" y="39234902"/>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(6)</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1</xdr:col>
          <xdr:colOff>1981200</xdr:colOff>
          <xdr:row>4</xdr:row>
          <xdr:rowOff>9525</xdr:rowOff>
        </xdr:from>
        <xdr:to>
          <xdr:col>6</xdr:col>
          <xdr:colOff>209550</xdr:colOff>
          <xdr:row>4</xdr:row>
          <xdr:rowOff>200025</xdr:rowOff>
        </xdr:to>
        <xdr:sp macro="" textlink="">
          <xdr:nvSpPr>
            <xdr:cNvPr id="80061" name="Drp118" hidden="1">
              <a:extLst>
                <a:ext uri="{63B3BB69-23CF-44E3-9099-C40C66FF867C}">
                  <a14:compatExt spid="_x0000_s80061"/>
                </a:ext>
                <a:ext uri="{FF2B5EF4-FFF2-40B4-BE49-F238E27FC236}">
                  <a16:creationId xmlns:a16="http://schemas.microsoft.com/office/drawing/2014/main" id="{00000000-0008-0000-0400-0000BD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1981200</xdr:colOff>
          <xdr:row>5</xdr:row>
          <xdr:rowOff>9525</xdr:rowOff>
        </xdr:from>
        <xdr:to>
          <xdr:col>6</xdr:col>
          <xdr:colOff>209550</xdr:colOff>
          <xdr:row>5</xdr:row>
          <xdr:rowOff>200025</xdr:rowOff>
        </xdr:to>
        <xdr:sp macro="" textlink="">
          <xdr:nvSpPr>
            <xdr:cNvPr id="80062" name="Drop Down 190" hidden="1">
              <a:extLst>
                <a:ext uri="{63B3BB69-23CF-44E3-9099-C40C66FF867C}">
                  <a14:compatExt spid="_x0000_s80062"/>
                </a:ext>
                <a:ext uri="{FF2B5EF4-FFF2-40B4-BE49-F238E27FC236}">
                  <a16:creationId xmlns:a16="http://schemas.microsoft.com/office/drawing/2014/main" id="{00000000-0008-0000-0400-0000BE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1981200</xdr:colOff>
          <xdr:row>6</xdr:row>
          <xdr:rowOff>9525</xdr:rowOff>
        </xdr:from>
        <xdr:to>
          <xdr:col>6</xdr:col>
          <xdr:colOff>209550</xdr:colOff>
          <xdr:row>6</xdr:row>
          <xdr:rowOff>200025</xdr:rowOff>
        </xdr:to>
        <xdr:sp macro="" textlink="">
          <xdr:nvSpPr>
            <xdr:cNvPr id="80063" name="Drop Down 191" hidden="1">
              <a:extLst>
                <a:ext uri="{63B3BB69-23CF-44E3-9099-C40C66FF867C}">
                  <a14:compatExt spid="_x0000_s80063"/>
                </a:ext>
                <a:ext uri="{FF2B5EF4-FFF2-40B4-BE49-F238E27FC236}">
                  <a16:creationId xmlns:a16="http://schemas.microsoft.com/office/drawing/2014/main" id="{00000000-0008-0000-0400-0000BF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1981200</xdr:colOff>
          <xdr:row>8</xdr:row>
          <xdr:rowOff>9525</xdr:rowOff>
        </xdr:from>
        <xdr:to>
          <xdr:col>3</xdr:col>
          <xdr:colOff>76200</xdr:colOff>
          <xdr:row>9</xdr:row>
          <xdr:rowOff>0</xdr:rowOff>
        </xdr:to>
        <xdr:sp macro="" textlink="">
          <xdr:nvSpPr>
            <xdr:cNvPr id="80064" name="Check Box 192" hidden="1">
              <a:extLst>
                <a:ext uri="{63B3BB69-23CF-44E3-9099-C40C66FF867C}">
                  <a14:compatExt spid="_x0000_s80064"/>
                </a:ext>
                <a:ext uri="{FF2B5EF4-FFF2-40B4-BE49-F238E27FC236}">
                  <a16:creationId xmlns:a16="http://schemas.microsoft.com/office/drawing/2014/main" id="{00000000-0008-0000-0400-0000C0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209550</xdr:colOff>
          <xdr:row>8</xdr:row>
          <xdr:rowOff>9525</xdr:rowOff>
        </xdr:from>
        <xdr:to>
          <xdr:col>6</xdr:col>
          <xdr:colOff>76200</xdr:colOff>
          <xdr:row>9</xdr:row>
          <xdr:rowOff>0</xdr:rowOff>
        </xdr:to>
        <xdr:sp macro="" textlink="">
          <xdr:nvSpPr>
            <xdr:cNvPr id="80065" name="Check Box 193" hidden="1">
              <a:extLst>
                <a:ext uri="{63B3BB69-23CF-44E3-9099-C40C66FF867C}">
                  <a14:compatExt spid="_x0000_s80065"/>
                </a:ext>
                <a:ext uri="{FF2B5EF4-FFF2-40B4-BE49-F238E27FC236}">
                  <a16:creationId xmlns:a16="http://schemas.microsoft.com/office/drawing/2014/main" id="{00000000-0008-0000-0400-0000C1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209550</xdr:colOff>
          <xdr:row>8</xdr:row>
          <xdr:rowOff>9525</xdr:rowOff>
        </xdr:from>
        <xdr:to>
          <xdr:col>9</xdr:col>
          <xdr:colOff>76200</xdr:colOff>
          <xdr:row>9</xdr:row>
          <xdr:rowOff>0</xdr:rowOff>
        </xdr:to>
        <xdr:sp macro="" textlink="">
          <xdr:nvSpPr>
            <xdr:cNvPr id="80066" name="Check Box 194" hidden="1">
              <a:extLst>
                <a:ext uri="{63B3BB69-23CF-44E3-9099-C40C66FF867C}">
                  <a14:compatExt spid="_x0000_s80066"/>
                </a:ext>
                <a:ext uri="{FF2B5EF4-FFF2-40B4-BE49-F238E27FC236}">
                  <a16:creationId xmlns:a16="http://schemas.microsoft.com/office/drawing/2014/main" id="{00000000-0008-0000-0400-0000C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190500</xdr:colOff>
          <xdr:row>8</xdr:row>
          <xdr:rowOff>0</xdr:rowOff>
        </xdr:from>
        <xdr:to>
          <xdr:col>12</xdr:col>
          <xdr:colOff>57150</xdr:colOff>
          <xdr:row>9</xdr:row>
          <xdr:rowOff>0</xdr:rowOff>
        </xdr:to>
        <xdr:sp macro="" textlink="">
          <xdr:nvSpPr>
            <xdr:cNvPr id="80067" name="Check Box 195" hidden="1">
              <a:extLst>
                <a:ext uri="{63B3BB69-23CF-44E3-9099-C40C66FF867C}">
                  <a14:compatExt spid="_x0000_s80067"/>
                </a:ext>
                <a:ext uri="{FF2B5EF4-FFF2-40B4-BE49-F238E27FC236}">
                  <a16:creationId xmlns:a16="http://schemas.microsoft.com/office/drawing/2014/main" id="{00000000-0008-0000-0400-0000C3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209550</xdr:colOff>
          <xdr:row>8</xdr:row>
          <xdr:rowOff>9525</xdr:rowOff>
        </xdr:from>
        <xdr:to>
          <xdr:col>15</xdr:col>
          <xdr:colOff>76200</xdr:colOff>
          <xdr:row>9</xdr:row>
          <xdr:rowOff>0</xdr:rowOff>
        </xdr:to>
        <xdr:sp macro="" textlink="">
          <xdr:nvSpPr>
            <xdr:cNvPr id="80068" name="Check Box 196" hidden="1">
              <a:extLst>
                <a:ext uri="{63B3BB69-23CF-44E3-9099-C40C66FF867C}">
                  <a14:compatExt spid="_x0000_s80068"/>
                </a:ext>
                <a:ext uri="{FF2B5EF4-FFF2-40B4-BE49-F238E27FC236}">
                  <a16:creationId xmlns:a16="http://schemas.microsoft.com/office/drawing/2014/main" id="{00000000-0008-0000-0400-0000C4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209550</xdr:colOff>
          <xdr:row>8</xdr:row>
          <xdr:rowOff>9525</xdr:rowOff>
        </xdr:from>
        <xdr:to>
          <xdr:col>19</xdr:col>
          <xdr:colOff>76200</xdr:colOff>
          <xdr:row>9</xdr:row>
          <xdr:rowOff>0</xdr:rowOff>
        </xdr:to>
        <xdr:sp macro="" textlink="">
          <xdr:nvSpPr>
            <xdr:cNvPr id="80069" name="Check Box 197" hidden="1">
              <a:extLst>
                <a:ext uri="{63B3BB69-23CF-44E3-9099-C40C66FF867C}">
                  <a14:compatExt spid="_x0000_s80069"/>
                </a:ext>
                <a:ext uri="{FF2B5EF4-FFF2-40B4-BE49-F238E27FC236}">
                  <a16:creationId xmlns:a16="http://schemas.microsoft.com/office/drawing/2014/main" id="{00000000-0008-0000-0400-0000C5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190500</xdr:colOff>
          <xdr:row>8</xdr:row>
          <xdr:rowOff>9525</xdr:rowOff>
        </xdr:from>
        <xdr:to>
          <xdr:col>24</xdr:col>
          <xdr:colOff>57150</xdr:colOff>
          <xdr:row>9</xdr:row>
          <xdr:rowOff>0</xdr:rowOff>
        </xdr:to>
        <xdr:sp macro="" textlink="">
          <xdr:nvSpPr>
            <xdr:cNvPr id="80070" name="Check Box 198" hidden="1">
              <a:extLst>
                <a:ext uri="{63B3BB69-23CF-44E3-9099-C40C66FF867C}">
                  <a14:compatExt spid="_x0000_s80070"/>
                </a:ext>
                <a:ext uri="{FF2B5EF4-FFF2-40B4-BE49-F238E27FC236}">
                  <a16:creationId xmlns:a16="http://schemas.microsoft.com/office/drawing/2014/main" id="{00000000-0008-0000-0400-0000C6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10</xdr:row>
          <xdr:rowOff>19050</xdr:rowOff>
        </xdr:from>
        <xdr:to>
          <xdr:col>12</xdr:col>
          <xdr:colOff>180975</xdr:colOff>
          <xdr:row>10</xdr:row>
          <xdr:rowOff>200025</xdr:rowOff>
        </xdr:to>
        <xdr:sp macro="" textlink="">
          <xdr:nvSpPr>
            <xdr:cNvPr id="80071" name="Drop Down 199" hidden="1">
              <a:extLst>
                <a:ext uri="{63B3BB69-23CF-44E3-9099-C40C66FF867C}">
                  <a14:compatExt spid="_x0000_s80071"/>
                </a:ext>
                <a:ext uri="{FF2B5EF4-FFF2-40B4-BE49-F238E27FC236}">
                  <a16:creationId xmlns:a16="http://schemas.microsoft.com/office/drawing/2014/main" id="{00000000-0008-0000-0400-0000C7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209550</xdr:colOff>
          <xdr:row>10</xdr:row>
          <xdr:rowOff>19050</xdr:rowOff>
        </xdr:from>
        <xdr:to>
          <xdr:col>26</xdr:col>
          <xdr:colOff>180975</xdr:colOff>
          <xdr:row>10</xdr:row>
          <xdr:rowOff>200025</xdr:rowOff>
        </xdr:to>
        <xdr:sp macro="" textlink="">
          <xdr:nvSpPr>
            <xdr:cNvPr id="80072" name="Drop Down 200" hidden="1">
              <a:extLst>
                <a:ext uri="{63B3BB69-23CF-44E3-9099-C40C66FF867C}">
                  <a14:compatExt spid="_x0000_s80072"/>
                </a:ext>
                <a:ext uri="{FF2B5EF4-FFF2-40B4-BE49-F238E27FC236}">
                  <a16:creationId xmlns:a16="http://schemas.microsoft.com/office/drawing/2014/main" id="{00000000-0008-0000-0400-0000C8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33</xdr:row>
          <xdr:rowOff>19050</xdr:rowOff>
        </xdr:from>
        <xdr:to>
          <xdr:col>7</xdr:col>
          <xdr:colOff>0</xdr:colOff>
          <xdr:row>33</xdr:row>
          <xdr:rowOff>209550</xdr:rowOff>
        </xdr:to>
        <xdr:sp macro="" textlink="">
          <xdr:nvSpPr>
            <xdr:cNvPr id="80073" name="Drop Down 201" hidden="1">
              <a:extLst>
                <a:ext uri="{63B3BB69-23CF-44E3-9099-C40C66FF867C}">
                  <a14:compatExt spid="_x0000_s80073"/>
                </a:ext>
                <a:ext uri="{FF2B5EF4-FFF2-40B4-BE49-F238E27FC236}">
                  <a16:creationId xmlns:a16="http://schemas.microsoft.com/office/drawing/2014/main" id="{00000000-0008-0000-0400-0000C9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34</xdr:row>
          <xdr:rowOff>19050</xdr:rowOff>
        </xdr:from>
        <xdr:to>
          <xdr:col>7</xdr:col>
          <xdr:colOff>0</xdr:colOff>
          <xdr:row>34</xdr:row>
          <xdr:rowOff>209550</xdr:rowOff>
        </xdr:to>
        <xdr:sp macro="" textlink="">
          <xdr:nvSpPr>
            <xdr:cNvPr id="80074" name="Drop Down 202" hidden="1">
              <a:extLst>
                <a:ext uri="{63B3BB69-23CF-44E3-9099-C40C66FF867C}">
                  <a14:compatExt spid="_x0000_s80074"/>
                </a:ext>
                <a:ext uri="{FF2B5EF4-FFF2-40B4-BE49-F238E27FC236}">
                  <a16:creationId xmlns:a16="http://schemas.microsoft.com/office/drawing/2014/main" id="{00000000-0008-0000-0400-0000CA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35</xdr:row>
          <xdr:rowOff>19050</xdr:rowOff>
        </xdr:from>
        <xdr:to>
          <xdr:col>7</xdr:col>
          <xdr:colOff>0</xdr:colOff>
          <xdr:row>35</xdr:row>
          <xdr:rowOff>209550</xdr:rowOff>
        </xdr:to>
        <xdr:sp macro="" textlink="">
          <xdr:nvSpPr>
            <xdr:cNvPr id="80075" name="Drop Down 203" hidden="1">
              <a:extLst>
                <a:ext uri="{63B3BB69-23CF-44E3-9099-C40C66FF867C}">
                  <a14:compatExt spid="_x0000_s80075"/>
                </a:ext>
                <a:ext uri="{FF2B5EF4-FFF2-40B4-BE49-F238E27FC236}">
                  <a16:creationId xmlns:a16="http://schemas.microsoft.com/office/drawing/2014/main" id="{00000000-0008-0000-0400-0000CB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36</xdr:row>
          <xdr:rowOff>19050</xdr:rowOff>
        </xdr:from>
        <xdr:to>
          <xdr:col>7</xdr:col>
          <xdr:colOff>0</xdr:colOff>
          <xdr:row>36</xdr:row>
          <xdr:rowOff>209550</xdr:rowOff>
        </xdr:to>
        <xdr:sp macro="" textlink="">
          <xdr:nvSpPr>
            <xdr:cNvPr id="80076" name="Drop Down 204" hidden="1">
              <a:extLst>
                <a:ext uri="{63B3BB69-23CF-44E3-9099-C40C66FF867C}">
                  <a14:compatExt spid="_x0000_s80076"/>
                </a:ext>
                <a:ext uri="{FF2B5EF4-FFF2-40B4-BE49-F238E27FC236}">
                  <a16:creationId xmlns:a16="http://schemas.microsoft.com/office/drawing/2014/main" id="{00000000-0008-0000-0400-0000CC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209550</xdr:colOff>
          <xdr:row>46</xdr:row>
          <xdr:rowOff>9525</xdr:rowOff>
        </xdr:from>
        <xdr:to>
          <xdr:col>20</xdr:col>
          <xdr:colOff>76200</xdr:colOff>
          <xdr:row>47</xdr:row>
          <xdr:rowOff>9525</xdr:rowOff>
        </xdr:to>
        <xdr:sp macro="" textlink="">
          <xdr:nvSpPr>
            <xdr:cNvPr id="80077" name="Check Box 205" hidden="1">
              <a:extLst>
                <a:ext uri="{63B3BB69-23CF-44E3-9099-C40C66FF867C}">
                  <a14:compatExt spid="_x0000_s80077"/>
                </a:ext>
                <a:ext uri="{FF2B5EF4-FFF2-40B4-BE49-F238E27FC236}">
                  <a16:creationId xmlns:a16="http://schemas.microsoft.com/office/drawing/2014/main" id="{00000000-0008-0000-0400-0000CD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209550</xdr:colOff>
          <xdr:row>46</xdr:row>
          <xdr:rowOff>28575</xdr:rowOff>
        </xdr:from>
        <xdr:to>
          <xdr:col>23</xdr:col>
          <xdr:colOff>76200</xdr:colOff>
          <xdr:row>47</xdr:row>
          <xdr:rowOff>9525</xdr:rowOff>
        </xdr:to>
        <xdr:sp macro="" textlink="">
          <xdr:nvSpPr>
            <xdr:cNvPr id="80078" name="Check Box 206" hidden="1">
              <a:extLst>
                <a:ext uri="{63B3BB69-23CF-44E3-9099-C40C66FF867C}">
                  <a14:compatExt spid="_x0000_s80078"/>
                </a:ext>
                <a:ext uri="{FF2B5EF4-FFF2-40B4-BE49-F238E27FC236}">
                  <a16:creationId xmlns:a16="http://schemas.microsoft.com/office/drawing/2014/main" id="{00000000-0008-0000-0400-0000CE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61</xdr:row>
          <xdr:rowOff>19050</xdr:rowOff>
        </xdr:from>
        <xdr:to>
          <xdr:col>7</xdr:col>
          <xdr:colOff>0</xdr:colOff>
          <xdr:row>62</xdr:row>
          <xdr:rowOff>0</xdr:rowOff>
        </xdr:to>
        <xdr:sp macro="" textlink="">
          <xdr:nvSpPr>
            <xdr:cNvPr id="80079" name="Drop Down 207" hidden="1">
              <a:extLst>
                <a:ext uri="{63B3BB69-23CF-44E3-9099-C40C66FF867C}">
                  <a14:compatExt spid="_x0000_s80079"/>
                </a:ext>
                <a:ext uri="{FF2B5EF4-FFF2-40B4-BE49-F238E27FC236}">
                  <a16:creationId xmlns:a16="http://schemas.microsoft.com/office/drawing/2014/main" id="{00000000-0008-0000-0400-0000CF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62</xdr:row>
          <xdr:rowOff>28575</xdr:rowOff>
        </xdr:from>
        <xdr:to>
          <xdr:col>7</xdr:col>
          <xdr:colOff>0</xdr:colOff>
          <xdr:row>63</xdr:row>
          <xdr:rowOff>0</xdr:rowOff>
        </xdr:to>
        <xdr:sp macro="" textlink="">
          <xdr:nvSpPr>
            <xdr:cNvPr id="80080" name="Drop Down 208" hidden="1">
              <a:extLst>
                <a:ext uri="{63B3BB69-23CF-44E3-9099-C40C66FF867C}">
                  <a14:compatExt spid="_x0000_s80080"/>
                </a:ext>
                <a:ext uri="{FF2B5EF4-FFF2-40B4-BE49-F238E27FC236}">
                  <a16:creationId xmlns:a16="http://schemas.microsoft.com/office/drawing/2014/main" id="{00000000-0008-0000-0400-0000D0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63</xdr:row>
          <xdr:rowOff>28575</xdr:rowOff>
        </xdr:from>
        <xdr:to>
          <xdr:col>7</xdr:col>
          <xdr:colOff>0</xdr:colOff>
          <xdr:row>63</xdr:row>
          <xdr:rowOff>209550</xdr:rowOff>
        </xdr:to>
        <xdr:sp macro="" textlink="">
          <xdr:nvSpPr>
            <xdr:cNvPr id="80081" name="Drop Down 209" hidden="1">
              <a:extLst>
                <a:ext uri="{63B3BB69-23CF-44E3-9099-C40C66FF867C}">
                  <a14:compatExt spid="_x0000_s80081"/>
                </a:ext>
                <a:ext uri="{FF2B5EF4-FFF2-40B4-BE49-F238E27FC236}">
                  <a16:creationId xmlns:a16="http://schemas.microsoft.com/office/drawing/2014/main" id="{00000000-0008-0000-0400-0000D1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64</xdr:row>
          <xdr:rowOff>28575</xdr:rowOff>
        </xdr:from>
        <xdr:to>
          <xdr:col>7</xdr:col>
          <xdr:colOff>0</xdr:colOff>
          <xdr:row>64</xdr:row>
          <xdr:rowOff>209550</xdr:rowOff>
        </xdr:to>
        <xdr:sp macro="" textlink="">
          <xdr:nvSpPr>
            <xdr:cNvPr id="80082" name="Drop Down 210" hidden="1">
              <a:extLst>
                <a:ext uri="{63B3BB69-23CF-44E3-9099-C40C66FF867C}">
                  <a14:compatExt spid="_x0000_s80082"/>
                </a:ext>
                <a:ext uri="{FF2B5EF4-FFF2-40B4-BE49-F238E27FC236}">
                  <a16:creationId xmlns:a16="http://schemas.microsoft.com/office/drawing/2014/main" id="{00000000-0008-0000-0400-0000D2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65</xdr:row>
          <xdr:rowOff>28575</xdr:rowOff>
        </xdr:from>
        <xdr:to>
          <xdr:col>7</xdr:col>
          <xdr:colOff>0</xdr:colOff>
          <xdr:row>65</xdr:row>
          <xdr:rowOff>209550</xdr:rowOff>
        </xdr:to>
        <xdr:sp macro="" textlink="">
          <xdr:nvSpPr>
            <xdr:cNvPr id="80083" name="Drop Down 211" hidden="1">
              <a:extLst>
                <a:ext uri="{63B3BB69-23CF-44E3-9099-C40C66FF867C}">
                  <a14:compatExt spid="_x0000_s80083"/>
                </a:ext>
                <a:ext uri="{FF2B5EF4-FFF2-40B4-BE49-F238E27FC236}">
                  <a16:creationId xmlns:a16="http://schemas.microsoft.com/office/drawing/2014/main" id="{00000000-0008-0000-0400-0000D3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66</xdr:row>
          <xdr:rowOff>28575</xdr:rowOff>
        </xdr:from>
        <xdr:to>
          <xdr:col>7</xdr:col>
          <xdr:colOff>0</xdr:colOff>
          <xdr:row>66</xdr:row>
          <xdr:rowOff>209550</xdr:rowOff>
        </xdr:to>
        <xdr:sp macro="" textlink="">
          <xdr:nvSpPr>
            <xdr:cNvPr id="80084" name="Drop Down 212" hidden="1">
              <a:extLst>
                <a:ext uri="{63B3BB69-23CF-44E3-9099-C40C66FF867C}">
                  <a14:compatExt spid="_x0000_s80084"/>
                </a:ext>
                <a:ext uri="{FF2B5EF4-FFF2-40B4-BE49-F238E27FC236}">
                  <a16:creationId xmlns:a16="http://schemas.microsoft.com/office/drawing/2014/main" id="{00000000-0008-0000-0400-0000D4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93</xdr:row>
          <xdr:rowOff>28575</xdr:rowOff>
        </xdr:from>
        <xdr:to>
          <xdr:col>8</xdr:col>
          <xdr:colOff>209550</xdr:colOff>
          <xdr:row>94</xdr:row>
          <xdr:rowOff>9525</xdr:rowOff>
        </xdr:to>
        <xdr:sp macro="" textlink="">
          <xdr:nvSpPr>
            <xdr:cNvPr id="80085" name="Drop Down 213" hidden="1">
              <a:extLst>
                <a:ext uri="{63B3BB69-23CF-44E3-9099-C40C66FF867C}">
                  <a14:compatExt spid="_x0000_s80085"/>
                </a:ext>
                <a:ext uri="{FF2B5EF4-FFF2-40B4-BE49-F238E27FC236}">
                  <a16:creationId xmlns:a16="http://schemas.microsoft.com/office/drawing/2014/main" id="{00000000-0008-0000-0400-0000D5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94</xdr:row>
          <xdr:rowOff>28575</xdr:rowOff>
        </xdr:from>
        <xdr:to>
          <xdr:col>8</xdr:col>
          <xdr:colOff>209550</xdr:colOff>
          <xdr:row>95</xdr:row>
          <xdr:rowOff>9525</xdr:rowOff>
        </xdr:to>
        <xdr:sp macro="" textlink="">
          <xdr:nvSpPr>
            <xdr:cNvPr id="80086" name="Drop Down 214" hidden="1">
              <a:extLst>
                <a:ext uri="{63B3BB69-23CF-44E3-9099-C40C66FF867C}">
                  <a14:compatExt spid="_x0000_s80086"/>
                </a:ext>
                <a:ext uri="{FF2B5EF4-FFF2-40B4-BE49-F238E27FC236}">
                  <a16:creationId xmlns:a16="http://schemas.microsoft.com/office/drawing/2014/main" id="{00000000-0008-0000-0400-0000D6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95</xdr:row>
          <xdr:rowOff>28575</xdr:rowOff>
        </xdr:from>
        <xdr:to>
          <xdr:col>8</xdr:col>
          <xdr:colOff>209550</xdr:colOff>
          <xdr:row>96</xdr:row>
          <xdr:rowOff>9525</xdr:rowOff>
        </xdr:to>
        <xdr:sp macro="" textlink="">
          <xdr:nvSpPr>
            <xdr:cNvPr id="80087" name="Drop Down 215" hidden="1">
              <a:extLst>
                <a:ext uri="{63B3BB69-23CF-44E3-9099-C40C66FF867C}">
                  <a14:compatExt spid="_x0000_s80087"/>
                </a:ext>
                <a:ext uri="{FF2B5EF4-FFF2-40B4-BE49-F238E27FC236}">
                  <a16:creationId xmlns:a16="http://schemas.microsoft.com/office/drawing/2014/main" id="{00000000-0008-0000-0400-0000D7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96</xdr:row>
          <xdr:rowOff>38100</xdr:rowOff>
        </xdr:from>
        <xdr:to>
          <xdr:col>8</xdr:col>
          <xdr:colOff>209550</xdr:colOff>
          <xdr:row>97</xdr:row>
          <xdr:rowOff>9525</xdr:rowOff>
        </xdr:to>
        <xdr:sp macro="" textlink="">
          <xdr:nvSpPr>
            <xdr:cNvPr id="80088" name="Drop Down 216" hidden="1">
              <a:extLst>
                <a:ext uri="{63B3BB69-23CF-44E3-9099-C40C66FF867C}">
                  <a14:compatExt spid="_x0000_s80088"/>
                </a:ext>
                <a:ext uri="{FF2B5EF4-FFF2-40B4-BE49-F238E27FC236}">
                  <a16:creationId xmlns:a16="http://schemas.microsoft.com/office/drawing/2014/main" id="{00000000-0008-0000-0400-0000D8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97</xdr:row>
          <xdr:rowOff>38100</xdr:rowOff>
        </xdr:from>
        <xdr:to>
          <xdr:col>8</xdr:col>
          <xdr:colOff>209550</xdr:colOff>
          <xdr:row>98</xdr:row>
          <xdr:rowOff>9525</xdr:rowOff>
        </xdr:to>
        <xdr:sp macro="" textlink="">
          <xdr:nvSpPr>
            <xdr:cNvPr id="80089" name="Drop Down 217" hidden="1">
              <a:extLst>
                <a:ext uri="{63B3BB69-23CF-44E3-9099-C40C66FF867C}">
                  <a14:compatExt spid="_x0000_s80089"/>
                </a:ext>
                <a:ext uri="{FF2B5EF4-FFF2-40B4-BE49-F238E27FC236}">
                  <a16:creationId xmlns:a16="http://schemas.microsoft.com/office/drawing/2014/main" id="{00000000-0008-0000-0400-0000D9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98</xdr:row>
          <xdr:rowOff>38100</xdr:rowOff>
        </xdr:from>
        <xdr:to>
          <xdr:col>8</xdr:col>
          <xdr:colOff>209550</xdr:colOff>
          <xdr:row>99</xdr:row>
          <xdr:rowOff>9525</xdr:rowOff>
        </xdr:to>
        <xdr:sp macro="" textlink="">
          <xdr:nvSpPr>
            <xdr:cNvPr id="80090" name="Drop Down 218" hidden="1">
              <a:extLst>
                <a:ext uri="{63B3BB69-23CF-44E3-9099-C40C66FF867C}">
                  <a14:compatExt spid="_x0000_s80090"/>
                </a:ext>
                <a:ext uri="{FF2B5EF4-FFF2-40B4-BE49-F238E27FC236}">
                  <a16:creationId xmlns:a16="http://schemas.microsoft.com/office/drawing/2014/main" id="{00000000-0008-0000-0400-0000DA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116</xdr:row>
          <xdr:rowOff>38100</xdr:rowOff>
        </xdr:from>
        <xdr:to>
          <xdr:col>8</xdr:col>
          <xdr:colOff>209550</xdr:colOff>
          <xdr:row>117</xdr:row>
          <xdr:rowOff>9525</xdr:rowOff>
        </xdr:to>
        <xdr:sp macro="" textlink="">
          <xdr:nvSpPr>
            <xdr:cNvPr id="80091" name="Drop Down 219" hidden="1">
              <a:extLst>
                <a:ext uri="{63B3BB69-23CF-44E3-9099-C40C66FF867C}">
                  <a14:compatExt spid="_x0000_s80091"/>
                </a:ext>
                <a:ext uri="{FF2B5EF4-FFF2-40B4-BE49-F238E27FC236}">
                  <a16:creationId xmlns:a16="http://schemas.microsoft.com/office/drawing/2014/main" id="{00000000-0008-0000-0400-0000DB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117</xdr:row>
          <xdr:rowOff>38100</xdr:rowOff>
        </xdr:from>
        <xdr:to>
          <xdr:col>8</xdr:col>
          <xdr:colOff>209550</xdr:colOff>
          <xdr:row>118</xdr:row>
          <xdr:rowOff>9525</xdr:rowOff>
        </xdr:to>
        <xdr:sp macro="" textlink="">
          <xdr:nvSpPr>
            <xdr:cNvPr id="80092" name="Drop Down 220" hidden="1">
              <a:extLst>
                <a:ext uri="{63B3BB69-23CF-44E3-9099-C40C66FF867C}">
                  <a14:compatExt spid="_x0000_s80092"/>
                </a:ext>
                <a:ext uri="{FF2B5EF4-FFF2-40B4-BE49-F238E27FC236}">
                  <a16:creationId xmlns:a16="http://schemas.microsoft.com/office/drawing/2014/main" id="{00000000-0008-0000-0400-0000DC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118</xdr:row>
          <xdr:rowOff>38100</xdr:rowOff>
        </xdr:from>
        <xdr:to>
          <xdr:col>8</xdr:col>
          <xdr:colOff>209550</xdr:colOff>
          <xdr:row>119</xdr:row>
          <xdr:rowOff>9525</xdr:rowOff>
        </xdr:to>
        <xdr:sp macro="" textlink="">
          <xdr:nvSpPr>
            <xdr:cNvPr id="80093" name="Drop Down 221" hidden="1">
              <a:extLst>
                <a:ext uri="{63B3BB69-23CF-44E3-9099-C40C66FF867C}">
                  <a14:compatExt spid="_x0000_s80093"/>
                </a:ext>
                <a:ext uri="{FF2B5EF4-FFF2-40B4-BE49-F238E27FC236}">
                  <a16:creationId xmlns:a16="http://schemas.microsoft.com/office/drawing/2014/main" id="{00000000-0008-0000-0400-0000DD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119</xdr:row>
          <xdr:rowOff>38100</xdr:rowOff>
        </xdr:from>
        <xdr:to>
          <xdr:col>8</xdr:col>
          <xdr:colOff>209550</xdr:colOff>
          <xdr:row>120</xdr:row>
          <xdr:rowOff>9525</xdr:rowOff>
        </xdr:to>
        <xdr:sp macro="" textlink="">
          <xdr:nvSpPr>
            <xdr:cNvPr id="80094" name="Drop Down 222" hidden="1">
              <a:extLst>
                <a:ext uri="{63B3BB69-23CF-44E3-9099-C40C66FF867C}">
                  <a14:compatExt spid="_x0000_s80094"/>
                </a:ext>
                <a:ext uri="{FF2B5EF4-FFF2-40B4-BE49-F238E27FC236}">
                  <a16:creationId xmlns:a16="http://schemas.microsoft.com/office/drawing/2014/main" id="{00000000-0008-0000-0400-0000DE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120</xdr:row>
          <xdr:rowOff>38100</xdr:rowOff>
        </xdr:from>
        <xdr:to>
          <xdr:col>8</xdr:col>
          <xdr:colOff>209550</xdr:colOff>
          <xdr:row>121</xdr:row>
          <xdr:rowOff>9525</xdr:rowOff>
        </xdr:to>
        <xdr:sp macro="" textlink="">
          <xdr:nvSpPr>
            <xdr:cNvPr id="80095" name="Drop Down 223" hidden="1">
              <a:extLst>
                <a:ext uri="{63B3BB69-23CF-44E3-9099-C40C66FF867C}">
                  <a14:compatExt spid="_x0000_s80095"/>
                </a:ext>
                <a:ext uri="{FF2B5EF4-FFF2-40B4-BE49-F238E27FC236}">
                  <a16:creationId xmlns:a16="http://schemas.microsoft.com/office/drawing/2014/main" id="{00000000-0008-0000-0400-0000DF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121</xdr:row>
          <xdr:rowOff>38100</xdr:rowOff>
        </xdr:from>
        <xdr:to>
          <xdr:col>8</xdr:col>
          <xdr:colOff>209550</xdr:colOff>
          <xdr:row>122</xdr:row>
          <xdr:rowOff>9525</xdr:rowOff>
        </xdr:to>
        <xdr:sp macro="" textlink="">
          <xdr:nvSpPr>
            <xdr:cNvPr id="80096" name="Drop Down 224" hidden="1">
              <a:extLst>
                <a:ext uri="{63B3BB69-23CF-44E3-9099-C40C66FF867C}">
                  <a14:compatExt spid="_x0000_s80096"/>
                </a:ext>
                <a:ext uri="{FF2B5EF4-FFF2-40B4-BE49-F238E27FC236}">
                  <a16:creationId xmlns:a16="http://schemas.microsoft.com/office/drawing/2014/main" id="{00000000-0008-0000-0400-0000E0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139</xdr:row>
          <xdr:rowOff>28575</xdr:rowOff>
        </xdr:from>
        <xdr:to>
          <xdr:col>8</xdr:col>
          <xdr:colOff>209550</xdr:colOff>
          <xdr:row>140</xdr:row>
          <xdr:rowOff>0</xdr:rowOff>
        </xdr:to>
        <xdr:sp macro="" textlink="">
          <xdr:nvSpPr>
            <xdr:cNvPr id="80097" name="Drop Down 225" hidden="1">
              <a:extLst>
                <a:ext uri="{63B3BB69-23CF-44E3-9099-C40C66FF867C}">
                  <a14:compatExt spid="_x0000_s80097"/>
                </a:ext>
                <a:ext uri="{FF2B5EF4-FFF2-40B4-BE49-F238E27FC236}">
                  <a16:creationId xmlns:a16="http://schemas.microsoft.com/office/drawing/2014/main" id="{00000000-0008-0000-0400-0000E1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140</xdr:row>
          <xdr:rowOff>28575</xdr:rowOff>
        </xdr:from>
        <xdr:to>
          <xdr:col>8</xdr:col>
          <xdr:colOff>209550</xdr:colOff>
          <xdr:row>141</xdr:row>
          <xdr:rowOff>0</xdr:rowOff>
        </xdr:to>
        <xdr:sp macro="" textlink="">
          <xdr:nvSpPr>
            <xdr:cNvPr id="80098" name="Drop Down 226" hidden="1">
              <a:extLst>
                <a:ext uri="{63B3BB69-23CF-44E3-9099-C40C66FF867C}">
                  <a14:compatExt spid="_x0000_s80098"/>
                </a:ext>
                <a:ext uri="{FF2B5EF4-FFF2-40B4-BE49-F238E27FC236}">
                  <a16:creationId xmlns:a16="http://schemas.microsoft.com/office/drawing/2014/main" id="{00000000-0008-0000-0400-0000E2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141</xdr:row>
          <xdr:rowOff>28575</xdr:rowOff>
        </xdr:from>
        <xdr:to>
          <xdr:col>8</xdr:col>
          <xdr:colOff>209550</xdr:colOff>
          <xdr:row>142</xdr:row>
          <xdr:rowOff>0</xdr:rowOff>
        </xdr:to>
        <xdr:sp macro="" textlink="">
          <xdr:nvSpPr>
            <xdr:cNvPr id="80099" name="Drop Down 227" hidden="1">
              <a:extLst>
                <a:ext uri="{63B3BB69-23CF-44E3-9099-C40C66FF867C}">
                  <a14:compatExt spid="_x0000_s80099"/>
                </a:ext>
                <a:ext uri="{FF2B5EF4-FFF2-40B4-BE49-F238E27FC236}">
                  <a16:creationId xmlns:a16="http://schemas.microsoft.com/office/drawing/2014/main" id="{00000000-0008-0000-0400-0000E3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142</xdr:row>
          <xdr:rowOff>28575</xdr:rowOff>
        </xdr:from>
        <xdr:to>
          <xdr:col>8</xdr:col>
          <xdr:colOff>209550</xdr:colOff>
          <xdr:row>143</xdr:row>
          <xdr:rowOff>0</xdr:rowOff>
        </xdr:to>
        <xdr:sp macro="" textlink="">
          <xdr:nvSpPr>
            <xdr:cNvPr id="80100" name="Drop Down 228" hidden="1">
              <a:extLst>
                <a:ext uri="{63B3BB69-23CF-44E3-9099-C40C66FF867C}">
                  <a14:compatExt spid="_x0000_s80100"/>
                </a:ext>
                <a:ext uri="{FF2B5EF4-FFF2-40B4-BE49-F238E27FC236}">
                  <a16:creationId xmlns:a16="http://schemas.microsoft.com/office/drawing/2014/main" id="{00000000-0008-0000-0400-0000E4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143</xdr:row>
          <xdr:rowOff>28575</xdr:rowOff>
        </xdr:from>
        <xdr:to>
          <xdr:col>8</xdr:col>
          <xdr:colOff>209550</xdr:colOff>
          <xdr:row>144</xdr:row>
          <xdr:rowOff>9525</xdr:rowOff>
        </xdr:to>
        <xdr:sp macro="" textlink="">
          <xdr:nvSpPr>
            <xdr:cNvPr id="80101" name="Drop Down 229" hidden="1">
              <a:extLst>
                <a:ext uri="{63B3BB69-23CF-44E3-9099-C40C66FF867C}">
                  <a14:compatExt spid="_x0000_s80101"/>
                </a:ext>
                <a:ext uri="{FF2B5EF4-FFF2-40B4-BE49-F238E27FC236}">
                  <a16:creationId xmlns:a16="http://schemas.microsoft.com/office/drawing/2014/main" id="{00000000-0008-0000-0400-0000E5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144</xdr:row>
          <xdr:rowOff>28575</xdr:rowOff>
        </xdr:from>
        <xdr:to>
          <xdr:col>8</xdr:col>
          <xdr:colOff>209550</xdr:colOff>
          <xdr:row>145</xdr:row>
          <xdr:rowOff>19050</xdr:rowOff>
        </xdr:to>
        <xdr:sp macro="" textlink="">
          <xdr:nvSpPr>
            <xdr:cNvPr id="80102" name="Drop Down 230" hidden="1">
              <a:extLst>
                <a:ext uri="{63B3BB69-23CF-44E3-9099-C40C66FF867C}">
                  <a14:compatExt spid="_x0000_s80102"/>
                </a:ext>
                <a:ext uri="{FF2B5EF4-FFF2-40B4-BE49-F238E27FC236}">
                  <a16:creationId xmlns:a16="http://schemas.microsoft.com/office/drawing/2014/main" id="{00000000-0008-0000-0400-0000E6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162</xdr:row>
          <xdr:rowOff>19050</xdr:rowOff>
        </xdr:from>
        <xdr:to>
          <xdr:col>8</xdr:col>
          <xdr:colOff>209550</xdr:colOff>
          <xdr:row>163</xdr:row>
          <xdr:rowOff>0</xdr:rowOff>
        </xdr:to>
        <xdr:sp macro="" textlink="">
          <xdr:nvSpPr>
            <xdr:cNvPr id="80103" name="Drop Down 231" hidden="1">
              <a:extLst>
                <a:ext uri="{63B3BB69-23CF-44E3-9099-C40C66FF867C}">
                  <a14:compatExt spid="_x0000_s80103"/>
                </a:ext>
                <a:ext uri="{FF2B5EF4-FFF2-40B4-BE49-F238E27FC236}">
                  <a16:creationId xmlns:a16="http://schemas.microsoft.com/office/drawing/2014/main" id="{00000000-0008-0000-0400-0000E7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163</xdr:row>
          <xdr:rowOff>19050</xdr:rowOff>
        </xdr:from>
        <xdr:to>
          <xdr:col>8</xdr:col>
          <xdr:colOff>209550</xdr:colOff>
          <xdr:row>164</xdr:row>
          <xdr:rowOff>0</xdr:rowOff>
        </xdr:to>
        <xdr:sp macro="" textlink="">
          <xdr:nvSpPr>
            <xdr:cNvPr id="80104" name="Drop Down 232" hidden="1">
              <a:extLst>
                <a:ext uri="{63B3BB69-23CF-44E3-9099-C40C66FF867C}">
                  <a14:compatExt spid="_x0000_s80104"/>
                </a:ext>
                <a:ext uri="{FF2B5EF4-FFF2-40B4-BE49-F238E27FC236}">
                  <a16:creationId xmlns:a16="http://schemas.microsoft.com/office/drawing/2014/main" id="{00000000-0008-0000-0400-0000E8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164</xdr:row>
          <xdr:rowOff>19050</xdr:rowOff>
        </xdr:from>
        <xdr:to>
          <xdr:col>8</xdr:col>
          <xdr:colOff>209550</xdr:colOff>
          <xdr:row>165</xdr:row>
          <xdr:rowOff>0</xdr:rowOff>
        </xdr:to>
        <xdr:sp macro="" textlink="">
          <xdr:nvSpPr>
            <xdr:cNvPr id="80105" name="Drop Down 233" hidden="1">
              <a:extLst>
                <a:ext uri="{63B3BB69-23CF-44E3-9099-C40C66FF867C}">
                  <a14:compatExt spid="_x0000_s80105"/>
                </a:ext>
                <a:ext uri="{FF2B5EF4-FFF2-40B4-BE49-F238E27FC236}">
                  <a16:creationId xmlns:a16="http://schemas.microsoft.com/office/drawing/2014/main" id="{00000000-0008-0000-0400-0000E9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165</xdr:row>
          <xdr:rowOff>19050</xdr:rowOff>
        </xdr:from>
        <xdr:to>
          <xdr:col>8</xdr:col>
          <xdr:colOff>209550</xdr:colOff>
          <xdr:row>166</xdr:row>
          <xdr:rowOff>0</xdr:rowOff>
        </xdr:to>
        <xdr:sp macro="" textlink="">
          <xdr:nvSpPr>
            <xdr:cNvPr id="80106" name="Drop Down 234" hidden="1">
              <a:extLst>
                <a:ext uri="{63B3BB69-23CF-44E3-9099-C40C66FF867C}">
                  <a14:compatExt spid="_x0000_s80106"/>
                </a:ext>
                <a:ext uri="{FF2B5EF4-FFF2-40B4-BE49-F238E27FC236}">
                  <a16:creationId xmlns:a16="http://schemas.microsoft.com/office/drawing/2014/main" id="{00000000-0008-0000-0400-0000EA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166</xdr:row>
          <xdr:rowOff>19050</xdr:rowOff>
        </xdr:from>
        <xdr:to>
          <xdr:col>8</xdr:col>
          <xdr:colOff>209550</xdr:colOff>
          <xdr:row>167</xdr:row>
          <xdr:rowOff>9525</xdr:rowOff>
        </xdr:to>
        <xdr:sp macro="" textlink="">
          <xdr:nvSpPr>
            <xdr:cNvPr id="80107" name="Drop Down 235" hidden="1">
              <a:extLst>
                <a:ext uri="{63B3BB69-23CF-44E3-9099-C40C66FF867C}">
                  <a14:compatExt spid="_x0000_s80107"/>
                </a:ext>
                <a:ext uri="{FF2B5EF4-FFF2-40B4-BE49-F238E27FC236}">
                  <a16:creationId xmlns:a16="http://schemas.microsoft.com/office/drawing/2014/main" id="{00000000-0008-0000-0400-0000EB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167</xdr:row>
          <xdr:rowOff>28575</xdr:rowOff>
        </xdr:from>
        <xdr:to>
          <xdr:col>8</xdr:col>
          <xdr:colOff>209550</xdr:colOff>
          <xdr:row>168</xdr:row>
          <xdr:rowOff>19050</xdr:rowOff>
        </xdr:to>
        <xdr:sp macro="" textlink="">
          <xdr:nvSpPr>
            <xdr:cNvPr id="80108" name="Drop Down 236" hidden="1">
              <a:extLst>
                <a:ext uri="{63B3BB69-23CF-44E3-9099-C40C66FF867C}">
                  <a14:compatExt spid="_x0000_s80108"/>
                </a:ext>
                <a:ext uri="{FF2B5EF4-FFF2-40B4-BE49-F238E27FC236}">
                  <a16:creationId xmlns:a16="http://schemas.microsoft.com/office/drawing/2014/main" id="{00000000-0008-0000-0400-0000EC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185</xdr:row>
          <xdr:rowOff>19050</xdr:rowOff>
        </xdr:from>
        <xdr:to>
          <xdr:col>8</xdr:col>
          <xdr:colOff>209550</xdr:colOff>
          <xdr:row>186</xdr:row>
          <xdr:rowOff>9525</xdr:rowOff>
        </xdr:to>
        <xdr:sp macro="" textlink="">
          <xdr:nvSpPr>
            <xdr:cNvPr id="80109" name="Drop Down 237" hidden="1">
              <a:extLst>
                <a:ext uri="{63B3BB69-23CF-44E3-9099-C40C66FF867C}">
                  <a14:compatExt spid="_x0000_s80109"/>
                </a:ext>
                <a:ext uri="{FF2B5EF4-FFF2-40B4-BE49-F238E27FC236}">
                  <a16:creationId xmlns:a16="http://schemas.microsoft.com/office/drawing/2014/main" id="{00000000-0008-0000-0400-0000ED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186</xdr:row>
          <xdr:rowOff>19050</xdr:rowOff>
        </xdr:from>
        <xdr:to>
          <xdr:col>8</xdr:col>
          <xdr:colOff>209550</xdr:colOff>
          <xdr:row>187</xdr:row>
          <xdr:rowOff>9525</xdr:rowOff>
        </xdr:to>
        <xdr:sp macro="" textlink="">
          <xdr:nvSpPr>
            <xdr:cNvPr id="80110" name="Drop Down 238" hidden="1">
              <a:extLst>
                <a:ext uri="{63B3BB69-23CF-44E3-9099-C40C66FF867C}">
                  <a14:compatExt spid="_x0000_s80110"/>
                </a:ext>
                <a:ext uri="{FF2B5EF4-FFF2-40B4-BE49-F238E27FC236}">
                  <a16:creationId xmlns:a16="http://schemas.microsoft.com/office/drawing/2014/main" id="{00000000-0008-0000-0400-0000EE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187</xdr:row>
          <xdr:rowOff>28575</xdr:rowOff>
        </xdr:from>
        <xdr:to>
          <xdr:col>8</xdr:col>
          <xdr:colOff>209550</xdr:colOff>
          <xdr:row>188</xdr:row>
          <xdr:rowOff>19050</xdr:rowOff>
        </xdr:to>
        <xdr:sp macro="" textlink="">
          <xdr:nvSpPr>
            <xdr:cNvPr id="80111" name="Drop Down 239" hidden="1">
              <a:extLst>
                <a:ext uri="{63B3BB69-23CF-44E3-9099-C40C66FF867C}">
                  <a14:compatExt spid="_x0000_s80111"/>
                </a:ext>
                <a:ext uri="{FF2B5EF4-FFF2-40B4-BE49-F238E27FC236}">
                  <a16:creationId xmlns:a16="http://schemas.microsoft.com/office/drawing/2014/main" id="{00000000-0008-0000-0400-0000EF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188</xdr:row>
          <xdr:rowOff>28575</xdr:rowOff>
        </xdr:from>
        <xdr:to>
          <xdr:col>8</xdr:col>
          <xdr:colOff>209550</xdr:colOff>
          <xdr:row>189</xdr:row>
          <xdr:rowOff>19050</xdr:rowOff>
        </xdr:to>
        <xdr:sp macro="" textlink="">
          <xdr:nvSpPr>
            <xdr:cNvPr id="80112" name="Drop Down 240" hidden="1">
              <a:extLst>
                <a:ext uri="{63B3BB69-23CF-44E3-9099-C40C66FF867C}">
                  <a14:compatExt spid="_x0000_s80112"/>
                </a:ext>
                <a:ext uri="{FF2B5EF4-FFF2-40B4-BE49-F238E27FC236}">
                  <a16:creationId xmlns:a16="http://schemas.microsoft.com/office/drawing/2014/main" id="{00000000-0008-0000-0400-0000F0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189</xdr:row>
          <xdr:rowOff>38100</xdr:rowOff>
        </xdr:from>
        <xdr:to>
          <xdr:col>8</xdr:col>
          <xdr:colOff>209550</xdr:colOff>
          <xdr:row>190</xdr:row>
          <xdr:rowOff>28575</xdr:rowOff>
        </xdr:to>
        <xdr:sp macro="" textlink="">
          <xdr:nvSpPr>
            <xdr:cNvPr id="80113" name="Drop Down 241" hidden="1">
              <a:extLst>
                <a:ext uri="{63B3BB69-23CF-44E3-9099-C40C66FF867C}">
                  <a14:compatExt spid="_x0000_s80113"/>
                </a:ext>
                <a:ext uri="{FF2B5EF4-FFF2-40B4-BE49-F238E27FC236}">
                  <a16:creationId xmlns:a16="http://schemas.microsoft.com/office/drawing/2014/main" id="{00000000-0008-0000-0400-0000F1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190</xdr:row>
          <xdr:rowOff>38100</xdr:rowOff>
        </xdr:from>
        <xdr:to>
          <xdr:col>8</xdr:col>
          <xdr:colOff>209550</xdr:colOff>
          <xdr:row>191</xdr:row>
          <xdr:rowOff>19050</xdr:rowOff>
        </xdr:to>
        <xdr:sp macro="" textlink="">
          <xdr:nvSpPr>
            <xdr:cNvPr id="80114" name="Drop Down 242" hidden="1">
              <a:extLst>
                <a:ext uri="{63B3BB69-23CF-44E3-9099-C40C66FF867C}">
                  <a14:compatExt spid="_x0000_s80114"/>
                </a:ext>
                <a:ext uri="{FF2B5EF4-FFF2-40B4-BE49-F238E27FC236}">
                  <a16:creationId xmlns:a16="http://schemas.microsoft.com/office/drawing/2014/main" id="{00000000-0008-0000-0400-0000F2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208</xdr:row>
          <xdr:rowOff>19050</xdr:rowOff>
        </xdr:from>
        <xdr:to>
          <xdr:col>8</xdr:col>
          <xdr:colOff>209550</xdr:colOff>
          <xdr:row>208</xdr:row>
          <xdr:rowOff>219075</xdr:rowOff>
        </xdr:to>
        <xdr:sp macro="" textlink="">
          <xdr:nvSpPr>
            <xdr:cNvPr id="80115" name="Drop Down 243" hidden="1">
              <a:extLst>
                <a:ext uri="{63B3BB69-23CF-44E3-9099-C40C66FF867C}">
                  <a14:compatExt spid="_x0000_s80115"/>
                </a:ext>
                <a:ext uri="{FF2B5EF4-FFF2-40B4-BE49-F238E27FC236}">
                  <a16:creationId xmlns:a16="http://schemas.microsoft.com/office/drawing/2014/main" id="{00000000-0008-0000-0400-0000F3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209</xdr:row>
          <xdr:rowOff>19050</xdr:rowOff>
        </xdr:from>
        <xdr:to>
          <xdr:col>8</xdr:col>
          <xdr:colOff>209550</xdr:colOff>
          <xdr:row>209</xdr:row>
          <xdr:rowOff>219075</xdr:rowOff>
        </xdr:to>
        <xdr:sp macro="" textlink="">
          <xdr:nvSpPr>
            <xdr:cNvPr id="80116" name="Drop Down 244" hidden="1">
              <a:extLst>
                <a:ext uri="{63B3BB69-23CF-44E3-9099-C40C66FF867C}">
                  <a14:compatExt spid="_x0000_s80116"/>
                </a:ext>
                <a:ext uri="{FF2B5EF4-FFF2-40B4-BE49-F238E27FC236}">
                  <a16:creationId xmlns:a16="http://schemas.microsoft.com/office/drawing/2014/main" id="{00000000-0008-0000-0400-0000F4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210</xdr:row>
          <xdr:rowOff>19050</xdr:rowOff>
        </xdr:from>
        <xdr:to>
          <xdr:col>8</xdr:col>
          <xdr:colOff>209550</xdr:colOff>
          <xdr:row>210</xdr:row>
          <xdr:rowOff>219075</xdr:rowOff>
        </xdr:to>
        <xdr:sp macro="" textlink="">
          <xdr:nvSpPr>
            <xdr:cNvPr id="80117" name="Drop Down 245" hidden="1">
              <a:extLst>
                <a:ext uri="{63B3BB69-23CF-44E3-9099-C40C66FF867C}">
                  <a14:compatExt spid="_x0000_s80117"/>
                </a:ext>
                <a:ext uri="{FF2B5EF4-FFF2-40B4-BE49-F238E27FC236}">
                  <a16:creationId xmlns:a16="http://schemas.microsoft.com/office/drawing/2014/main" id="{00000000-0008-0000-0400-0000F5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211</xdr:row>
          <xdr:rowOff>19050</xdr:rowOff>
        </xdr:from>
        <xdr:to>
          <xdr:col>8</xdr:col>
          <xdr:colOff>209550</xdr:colOff>
          <xdr:row>211</xdr:row>
          <xdr:rowOff>219075</xdr:rowOff>
        </xdr:to>
        <xdr:sp macro="" textlink="">
          <xdr:nvSpPr>
            <xdr:cNvPr id="80118" name="Drop Down 246" hidden="1">
              <a:extLst>
                <a:ext uri="{63B3BB69-23CF-44E3-9099-C40C66FF867C}">
                  <a14:compatExt spid="_x0000_s80118"/>
                </a:ext>
                <a:ext uri="{FF2B5EF4-FFF2-40B4-BE49-F238E27FC236}">
                  <a16:creationId xmlns:a16="http://schemas.microsoft.com/office/drawing/2014/main" id="{00000000-0008-0000-0400-0000F6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212</xdr:row>
          <xdr:rowOff>19050</xdr:rowOff>
        </xdr:from>
        <xdr:to>
          <xdr:col>8</xdr:col>
          <xdr:colOff>209550</xdr:colOff>
          <xdr:row>213</xdr:row>
          <xdr:rowOff>0</xdr:rowOff>
        </xdr:to>
        <xdr:sp macro="" textlink="">
          <xdr:nvSpPr>
            <xdr:cNvPr id="80119" name="Drop Down 247" hidden="1">
              <a:extLst>
                <a:ext uri="{63B3BB69-23CF-44E3-9099-C40C66FF867C}">
                  <a14:compatExt spid="_x0000_s80119"/>
                </a:ext>
                <a:ext uri="{FF2B5EF4-FFF2-40B4-BE49-F238E27FC236}">
                  <a16:creationId xmlns:a16="http://schemas.microsoft.com/office/drawing/2014/main" id="{00000000-0008-0000-0400-0000F7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213</xdr:row>
          <xdr:rowOff>19050</xdr:rowOff>
        </xdr:from>
        <xdr:to>
          <xdr:col>8</xdr:col>
          <xdr:colOff>209550</xdr:colOff>
          <xdr:row>214</xdr:row>
          <xdr:rowOff>9525</xdr:rowOff>
        </xdr:to>
        <xdr:sp macro="" textlink="">
          <xdr:nvSpPr>
            <xdr:cNvPr id="80120" name="Drop Down 248" hidden="1">
              <a:extLst>
                <a:ext uri="{63B3BB69-23CF-44E3-9099-C40C66FF867C}">
                  <a14:compatExt spid="_x0000_s80120"/>
                </a:ext>
                <a:ext uri="{FF2B5EF4-FFF2-40B4-BE49-F238E27FC236}">
                  <a16:creationId xmlns:a16="http://schemas.microsoft.com/office/drawing/2014/main" id="{00000000-0008-0000-0400-0000F8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14</xdr:col>
      <xdr:colOff>209549</xdr:colOff>
      <xdr:row>254</xdr:row>
      <xdr:rowOff>140766</xdr:rowOff>
    </xdr:from>
    <xdr:to>
      <xdr:col>16</xdr:col>
      <xdr:colOff>133349</xdr:colOff>
      <xdr:row>255</xdr:row>
      <xdr:rowOff>217576</xdr:rowOff>
    </xdr:to>
    <xdr:sp macro="" textlink="">
      <xdr:nvSpPr>
        <xdr:cNvPr id="275" name="Text Box 4">
          <a:extLst>
            <a:ext uri="{FF2B5EF4-FFF2-40B4-BE49-F238E27FC236}">
              <a16:creationId xmlns:a16="http://schemas.microsoft.com/office/drawing/2014/main" id="{00000000-0008-0000-0400-000013010000}"/>
            </a:ext>
          </a:extLst>
        </xdr:cNvPr>
        <xdr:cNvSpPr txBox="1">
          <a:spLocks noChangeArrowheads="1"/>
        </xdr:cNvSpPr>
      </xdr:nvSpPr>
      <xdr:spPr bwMode="auto">
        <a:xfrm>
          <a:off x="4924424" y="51604341"/>
          <a:ext cx="361950" cy="219685"/>
        </a:xfrm>
        <a:prstGeom prst="rect">
          <a:avLst/>
        </a:prstGeom>
        <a:solidFill>
          <a:srgbClr val="FFCC99"/>
        </a:solidFill>
        <a:ln w="9525" algn="ctr">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一部</a:t>
          </a:r>
          <a:endParaRPr lang="ja-JP" altLang="en-US"/>
        </a:p>
      </xdr:txBody>
    </xdr:sp>
    <xdr:clientData/>
  </xdr:twoCellAnchor>
  <xdr:twoCellAnchor>
    <xdr:from>
      <xdr:col>17</xdr:col>
      <xdr:colOff>66674</xdr:colOff>
      <xdr:row>352</xdr:row>
      <xdr:rowOff>157590</xdr:rowOff>
    </xdr:from>
    <xdr:to>
      <xdr:col>23</xdr:col>
      <xdr:colOff>209549</xdr:colOff>
      <xdr:row>357</xdr:row>
      <xdr:rowOff>74783</xdr:rowOff>
    </xdr:to>
    <xdr:sp macro="" textlink="">
      <xdr:nvSpPr>
        <xdr:cNvPr id="276" name="WordArt 212">
          <a:extLst>
            <a:ext uri="{FF2B5EF4-FFF2-40B4-BE49-F238E27FC236}">
              <a16:creationId xmlns:a16="http://schemas.microsoft.com/office/drawing/2014/main" id="{00000000-0008-0000-0400-000014010000}"/>
            </a:ext>
          </a:extLst>
        </xdr:cNvPr>
        <xdr:cNvSpPr>
          <a:spLocks noChangeArrowheads="1" noChangeShapeType="1" noTextEdit="1"/>
        </xdr:cNvSpPr>
      </xdr:nvSpPr>
      <xdr:spPr bwMode="auto">
        <a:xfrm>
          <a:off x="5438774" y="68318490"/>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(2)</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375</xdr:row>
      <xdr:rowOff>171654</xdr:rowOff>
    </xdr:from>
    <xdr:to>
      <xdr:col>23</xdr:col>
      <xdr:colOff>209549</xdr:colOff>
      <xdr:row>380</xdr:row>
      <xdr:rowOff>88846</xdr:rowOff>
    </xdr:to>
    <xdr:sp macro="" textlink="">
      <xdr:nvSpPr>
        <xdr:cNvPr id="277" name="WordArt 213">
          <a:extLst>
            <a:ext uri="{FF2B5EF4-FFF2-40B4-BE49-F238E27FC236}">
              <a16:creationId xmlns:a16="http://schemas.microsoft.com/office/drawing/2014/main" id="{00000000-0008-0000-0400-000015010000}"/>
            </a:ext>
          </a:extLst>
        </xdr:cNvPr>
        <xdr:cNvSpPr>
          <a:spLocks noChangeArrowheads="1" noChangeShapeType="1" noTextEdit="1"/>
        </xdr:cNvSpPr>
      </xdr:nvSpPr>
      <xdr:spPr bwMode="auto">
        <a:xfrm>
          <a:off x="5438774" y="73380804"/>
          <a:ext cx="1457325" cy="1050667"/>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(3)</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398</xdr:row>
      <xdr:rowOff>185688</xdr:rowOff>
    </xdr:from>
    <xdr:to>
      <xdr:col>23</xdr:col>
      <xdr:colOff>209549</xdr:colOff>
      <xdr:row>403</xdr:row>
      <xdr:rowOff>102881</xdr:rowOff>
    </xdr:to>
    <xdr:sp macro="" textlink="">
      <xdr:nvSpPr>
        <xdr:cNvPr id="278" name="WordArt 214">
          <a:extLst>
            <a:ext uri="{FF2B5EF4-FFF2-40B4-BE49-F238E27FC236}">
              <a16:creationId xmlns:a16="http://schemas.microsoft.com/office/drawing/2014/main" id="{00000000-0008-0000-0400-000016010000}"/>
            </a:ext>
          </a:extLst>
        </xdr:cNvPr>
        <xdr:cNvSpPr>
          <a:spLocks noChangeArrowheads="1" noChangeShapeType="1" noTextEdit="1"/>
        </xdr:cNvSpPr>
      </xdr:nvSpPr>
      <xdr:spPr bwMode="auto">
        <a:xfrm>
          <a:off x="5438774" y="78433563"/>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(4)</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329</xdr:row>
      <xdr:rowOff>153132</xdr:rowOff>
    </xdr:from>
    <xdr:to>
      <xdr:col>23</xdr:col>
      <xdr:colOff>209549</xdr:colOff>
      <xdr:row>334</xdr:row>
      <xdr:rowOff>60801</xdr:rowOff>
    </xdr:to>
    <xdr:sp macro="" textlink="">
      <xdr:nvSpPr>
        <xdr:cNvPr id="279" name="WordArt 215">
          <a:extLst>
            <a:ext uri="{FF2B5EF4-FFF2-40B4-BE49-F238E27FC236}">
              <a16:creationId xmlns:a16="http://schemas.microsoft.com/office/drawing/2014/main" id="{00000000-0008-0000-0400-000017010000}"/>
            </a:ext>
          </a:extLst>
        </xdr:cNvPr>
        <xdr:cNvSpPr>
          <a:spLocks noChangeArrowheads="1" noChangeShapeType="1" noTextEdit="1"/>
        </xdr:cNvSpPr>
      </xdr:nvSpPr>
      <xdr:spPr bwMode="auto">
        <a:xfrm>
          <a:off x="5438774" y="63284832"/>
          <a:ext cx="1457325" cy="1050669"/>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(1)</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421</xdr:row>
      <xdr:rowOff>199910</xdr:rowOff>
    </xdr:from>
    <xdr:to>
      <xdr:col>23</xdr:col>
      <xdr:colOff>209549</xdr:colOff>
      <xdr:row>426</xdr:row>
      <xdr:rowOff>117104</xdr:rowOff>
    </xdr:to>
    <xdr:sp macro="" textlink="">
      <xdr:nvSpPr>
        <xdr:cNvPr id="280" name="WordArt 228">
          <a:extLst>
            <a:ext uri="{FF2B5EF4-FFF2-40B4-BE49-F238E27FC236}">
              <a16:creationId xmlns:a16="http://schemas.microsoft.com/office/drawing/2014/main" id="{00000000-0008-0000-0400-000018010000}"/>
            </a:ext>
          </a:extLst>
        </xdr:cNvPr>
        <xdr:cNvSpPr>
          <a:spLocks noChangeArrowheads="1" noChangeShapeType="1" noTextEdit="1"/>
        </xdr:cNvSpPr>
      </xdr:nvSpPr>
      <xdr:spPr bwMode="auto">
        <a:xfrm>
          <a:off x="5438774" y="83553185"/>
          <a:ext cx="1457325" cy="1050669"/>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(5)</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444</xdr:row>
      <xdr:rowOff>214053</xdr:rowOff>
    </xdr:from>
    <xdr:to>
      <xdr:col>23</xdr:col>
      <xdr:colOff>209549</xdr:colOff>
      <xdr:row>449</xdr:row>
      <xdr:rowOff>131245</xdr:rowOff>
    </xdr:to>
    <xdr:sp macro="" textlink="">
      <xdr:nvSpPr>
        <xdr:cNvPr id="281" name="WordArt 229">
          <a:extLst>
            <a:ext uri="{FF2B5EF4-FFF2-40B4-BE49-F238E27FC236}">
              <a16:creationId xmlns:a16="http://schemas.microsoft.com/office/drawing/2014/main" id="{00000000-0008-0000-0400-000019010000}"/>
            </a:ext>
          </a:extLst>
        </xdr:cNvPr>
        <xdr:cNvSpPr>
          <a:spLocks noChangeArrowheads="1" noChangeShapeType="1" noTextEdit="1"/>
        </xdr:cNvSpPr>
      </xdr:nvSpPr>
      <xdr:spPr bwMode="auto">
        <a:xfrm>
          <a:off x="5438774" y="88644153"/>
          <a:ext cx="1457325" cy="1050667"/>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(6)</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1</xdr:col>
          <xdr:colOff>1981200</xdr:colOff>
          <xdr:row>249</xdr:row>
          <xdr:rowOff>0</xdr:rowOff>
        </xdr:from>
        <xdr:to>
          <xdr:col>6</xdr:col>
          <xdr:colOff>209550</xdr:colOff>
          <xdr:row>249</xdr:row>
          <xdr:rowOff>190500</xdr:rowOff>
        </xdr:to>
        <xdr:sp macro="" textlink="">
          <xdr:nvSpPr>
            <xdr:cNvPr id="80121" name="Drop Down 249" hidden="1">
              <a:extLst>
                <a:ext uri="{63B3BB69-23CF-44E3-9099-C40C66FF867C}">
                  <a14:compatExt spid="_x0000_s80121"/>
                </a:ext>
                <a:ext uri="{FF2B5EF4-FFF2-40B4-BE49-F238E27FC236}">
                  <a16:creationId xmlns:a16="http://schemas.microsoft.com/office/drawing/2014/main" id="{00000000-0008-0000-0400-0000F9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1981200</xdr:colOff>
          <xdr:row>250</xdr:row>
          <xdr:rowOff>0</xdr:rowOff>
        </xdr:from>
        <xdr:to>
          <xdr:col>6</xdr:col>
          <xdr:colOff>209550</xdr:colOff>
          <xdr:row>250</xdr:row>
          <xdr:rowOff>190500</xdr:rowOff>
        </xdr:to>
        <xdr:sp macro="" textlink="">
          <xdr:nvSpPr>
            <xdr:cNvPr id="80122" name="Drop Down 250" hidden="1">
              <a:extLst>
                <a:ext uri="{63B3BB69-23CF-44E3-9099-C40C66FF867C}">
                  <a14:compatExt spid="_x0000_s80122"/>
                </a:ext>
                <a:ext uri="{FF2B5EF4-FFF2-40B4-BE49-F238E27FC236}">
                  <a16:creationId xmlns:a16="http://schemas.microsoft.com/office/drawing/2014/main" id="{00000000-0008-0000-0400-0000FA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1981200</xdr:colOff>
          <xdr:row>251</xdr:row>
          <xdr:rowOff>0</xdr:rowOff>
        </xdr:from>
        <xdr:to>
          <xdr:col>6</xdr:col>
          <xdr:colOff>209550</xdr:colOff>
          <xdr:row>251</xdr:row>
          <xdr:rowOff>190500</xdr:rowOff>
        </xdr:to>
        <xdr:sp macro="" textlink="">
          <xdr:nvSpPr>
            <xdr:cNvPr id="80123" name="Drop Down 251" hidden="1">
              <a:extLst>
                <a:ext uri="{63B3BB69-23CF-44E3-9099-C40C66FF867C}">
                  <a14:compatExt spid="_x0000_s80123"/>
                </a:ext>
                <a:ext uri="{FF2B5EF4-FFF2-40B4-BE49-F238E27FC236}">
                  <a16:creationId xmlns:a16="http://schemas.microsoft.com/office/drawing/2014/main" id="{00000000-0008-0000-0400-0000FB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1981200</xdr:colOff>
          <xdr:row>253</xdr:row>
          <xdr:rowOff>19050</xdr:rowOff>
        </xdr:from>
        <xdr:to>
          <xdr:col>3</xdr:col>
          <xdr:colOff>76200</xdr:colOff>
          <xdr:row>254</xdr:row>
          <xdr:rowOff>0</xdr:rowOff>
        </xdr:to>
        <xdr:sp macro="" textlink="">
          <xdr:nvSpPr>
            <xdr:cNvPr id="80124" name="Check Box 252" hidden="1">
              <a:extLst>
                <a:ext uri="{63B3BB69-23CF-44E3-9099-C40C66FF867C}">
                  <a14:compatExt spid="_x0000_s80124"/>
                </a:ext>
                <a:ext uri="{FF2B5EF4-FFF2-40B4-BE49-F238E27FC236}">
                  <a16:creationId xmlns:a16="http://schemas.microsoft.com/office/drawing/2014/main" id="{00000000-0008-0000-0400-0000FC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209550</xdr:colOff>
          <xdr:row>253</xdr:row>
          <xdr:rowOff>19050</xdr:rowOff>
        </xdr:from>
        <xdr:to>
          <xdr:col>6</xdr:col>
          <xdr:colOff>76200</xdr:colOff>
          <xdr:row>254</xdr:row>
          <xdr:rowOff>0</xdr:rowOff>
        </xdr:to>
        <xdr:sp macro="" textlink="">
          <xdr:nvSpPr>
            <xdr:cNvPr id="80125" name="Check Box 253" hidden="1">
              <a:extLst>
                <a:ext uri="{63B3BB69-23CF-44E3-9099-C40C66FF867C}">
                  <a14:compatExt spid="_x0000_s80125"/>
                </a:ext>
                <a:ext uri="{FF2B5EF4-FFF2-40B4-BE49-F238E27FC236}">
                  <a16:creationId xmlns:a16="http://schemas.microsoft.com/office/drawing/2014/main" id="{00000000-0008-0000-0400-0000FD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209550</xdr:colOff>
          <xdr:row>253</xdr:row>
          <xdr:rowOff>19050</xdr:rowOff>
        </xdr:from>
        <xdr:to>
          <xdr:col>9</xdr:col>
          <xdr:colOff>76200</xdr:colOff>
          <xdr:row>254</xdr:row>
          <xdr:rowOff>0</xdr:rowOff>
        </xdr:to>
        <xdr:sp macro="" textlink="">
          <xdr:nvSpPr>
            <xdr:cNvPr id="80126" name="Check Box 254" hidden="1">
              <a:extLst>
                <a:ext uri="{63B3BB69-23CF-44E3-9099-C40C66FF867C}">
                  <a14:compatExt spid="_x0000_s80126"/>
                </a:ext>
                <a:ext uri="{FF2B5EF4-FFF2-40B4-BE49-F238E27FC236}">
                  <a16:creationId xmlns:a16="http://schemas.microsoft.com/office/drawing/2014/main" id="{00000000-0008-0000-0400-0000FE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190500</xdr:colOff>
          <xdr:row>253</xdr:row>
          <xdr:rowOff>9525</xdr:rowOff>
        </xdr:from>
        <xdr:to>
          <xdr:col>12</xdr:col>
          <xdr:colOff>57150</xdr:colOff>
          <xdr:row>254</xdr:row>
          <xdr:rowOff>0</xdr:rowOff>
        </xdr:to>
        <xdr:sp macro="" textlink="">
          <xdr:nvSpPr>
            <xdr:cNvPr id="80127" name="Check Box 255" hidden="1">
              <a:extLst>
                <a:ext uri="{63B3BB69-23CF-44E3-9099-C40C66FF867C}">
                  <a14:compatExt spid="_x0000_s80127"/>
                </a:ext>
                <a:ext uri="{FF2B5EF4-FFF2-40B4-BE49-F238E27FC236}">
                  <a16:creationId xmlns:a16="http://schemas.microsoft.com/office/drawing/2014/main" id="{00000000-0008-0000-0400-0000FF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209550</xdr:colOff>
          <xdr:row>253</xdr:row>
          <xdr:rowOff>19050</xdr:rowOff>
        </xdr:from>
        <xdr:to>
          <xdr:col>15</xdr:col>
          <xdr:colOff>76200</xdr:colOff>
          <xdr:row>254</xdr:row>
          <xdr:rowOff>0</xdr:rowOff>
        </xdr:to>
        <xdr:sp macro="" textlink="">
          <xdr:nvSpPr>
            <xdr:cNvPr id="80128" name="Check Box 256" hidden="1">
              <a:extLst>
                <a:ext uri="{63B3BB69-23CF-44E3-9099-C40C66FF867C}">
                  <a14:compatExt spid="_x0000_s80128"/>
                </a:ext>
                <a:ext uri="{FF2B5EF4-FFF2-40B4-BE49-F238E27FC236}">
                  <a16:creationId xmlns:a16="http://schemas.microsoft.com/office/drawing/2014/main" id="{00000000-0008-0000-0400-000000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209550</xdr:colOff>
          <xdr:row>253</xdr:row>
          <xdr:rowOff>19050</xdr:rowOff>
        </xdr:from>
        <xdr:to>
          <xdr:col>19</xdr:col>
          <xdr:colOff>76200</xdr:colOff>
          <xdr:row>254</xdr:row>
          <xdr:rowOff>0</xdr:rowOff>
        </xdr:to>
        <xdr:sp macro="" textlink="">
          <xdr:nvSpPr>
            <xdr:cNvPr id="80129" name="Check Box 257" hidden="1">
              <a:extLst>
                <a:ext uri="{63B3BB69-23CF-44E3-9099-C40C66FF867C}">
                  <a14:compatExt spid="_x0000_s80129"/>
                </a:ext>
                <a:ext uri="{FF2B5EF4-FFF2-40B4-BE49-F238E27FC236}">
                  <a16:creationId xmlns:a16="http://schemas.microsoft.com/office/drawing/2014/main" id="{00000000-0008-0000-0400-000001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190500</xdr:colOff>
          <xdr:row>253</xdr:row>
          <xdr:rowOff>19050</xdr:rowOff>
        </xdr:from>
        <xdr:to>
          <xdr:col>24</xdr:col>
          <xdr:colOff>57150</xdr:colOff>
          <xdr:row>254</xdr:row>
          <xdr:rowOff>0</xdr:rowOff>
        </xdr:to>
        <xdr:sp macro="" textlink="">
          <xdr:nvSpPr>
            <xdr:cNvPr id="80130" name="Check Box 258" hidden="1">
              <a:extLst>
                <a:ext uri="{63B3BB69-23CF-44E3-9099-C40C66FF867C}">
                  <a14:compatExt spid="_x0000_s80130"/>
                </a:ext>
                <a:ext uri="{FF2B5EF4-FFF2-40B4-BE49-F238E27FC236}">
                  <a16:creationId xmlns:a16="http://schemas.microsoft.com/office/drawing/2014/main" id="{00000000-0008-0000-0400-000002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255</xdr:row>
          <xdr:rowOff>19050</xdr:rowOff>
        </xdr:from>
        <xdr:to>
          <xdr:col>12</xdr:col>
          <xdr:colOff>180975</xdr:colOff>
          <xdr:row>255</xdr:row>
          <xdr:rowOff>209550</xdr:rowOff>
        </xdr:to>
        <xdr:sp macro="" textlink="">
          <xdr:nvSpPr>
            <xdr:cNvPr id="80131" name="Drop Down 259" hidden="1">
              <a:extLst>
                <a:ext uri="{63B3BB69-23CF-44E3-9099-C40C66FF867C}">
                  <a14:compatExt spid="_x0000_s80131"/>
                </a:ext>
                <a:ext uri="{FF2B5EF4-FFF2-40B4-BE49-F238E27FC236}">
                  <a16:creationId xmlns:a16="http://schemas.microsoft.com/office/drawing/2014/main" id="{00000000-0008-0000-0400-000003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209550</xdr:colOff>
          <xdr:row>255</xdr:row>
          <xdr:rowOff>19050</xdr:rowOff>
        </xdr:from>
        <xdr:to>
          <xdr:col>26</xdr:col>
          <xdr:colOff>180975</xdr:colOff>
          <xdr:row>255</xdr:row>
          <xdr:rowOff>209550</xdr:rowOff>
        </xdr:to>
        <xdr:sp macro="" textlink="">
          <xdr:nvSpPr>
            <xdr:cNvPr id="80132" name="Drop Down 260" hidden="1">
              <a:extLst>
                <a:ext uri="{63B3BB69-23CF-44E3-9099-C40C66FF867C}">
                  <a14:compatExt spid="_x0000_s80132"/>
                </a:ext>
                <a:ext uri="{FF2B5EF4-FFF2-40B4-BE49-F238E27FC236}">
                  <a16:creationId xmlns:a16="http://schemas.microsoft.com/office/drawing/2014/main" id="{00000000-0008-0000-0400-000004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278</xdr:row>
          <xdr:rowOff>28575</xdr:rowOff>
        </xdr:from>
        <xdr:to>
          <xdr:col>7</xdr:col>
          <xdr:colOff>0</xdr:colOff>
          <xdr:row>278</xdr:row>
          <xdr:rowOff>209550</xdr:rowOff>
        </xdr:to>
        <xdr:sp macro="" textlink="">
          <xdr:nvSpPr>
            <xdr:cNvPr id="80133" name="Drop Down 261" hidden="1">
              <a:extLst>
                <a:ext uri="{63B3BB69-23CF-44E3-9099-C40C66FF867C}">
                  <a14:compatExt spid="_x0000_s80133"/>
                </a:ext>
                <a:ext uri="{FF2B5EF4-FFF2-40B4-BE49-F238E27FC236}">
                  <a16:creationId xmlns:a16="http://schemas.microsoft.com/office/drawing/2014/main" id="{00000000-0008-0000-0400-000005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279</xdr:row>
          <xdr:rowOff>28575</xdr:rowOff>
        </xdr:from>
        <xdr:to>
          <xdr:col>7</xdr:col>
          <xdr:colOff>0</xdr:colOff>
          <xdr:row>279</xdr:row>
          <xdr:rowOff>209550</xdr:rowOff>
        </xdr:to>
        <xdr:sp macro="" textlink="">
          <xdr:nvSpPr>
            <xdr:cNvPr id="80134" name="Drop Down 262" hidden="1">
              <a:extLst>
                <a:ext uri="{63B3BB69-23CF-44E3-9099-C40C66FF867C}">
                  <a14:compatExt spid="_x0000_s80134"/>
                </a:ext>
                <a:ext uri="{FF2B5EF4-FFF2-40B4-BE49-F238E27FC236}">
                  <a16:creationId xmlns:a16="http://schemas.microsoft.com/office/drawing/2014/main" id="{00000000-0008-0000-0400-000006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280</xdr:row>
          <xdr:rowOff>28575</xdr:rowOff>
        </xdr:from>
        <xdr:to>
          <xdr:col>7</xdr:col>
          <xdr:colOff>0</xdr:colOff>
          <xdr:row>280</xdr:row>
          <xdr:rowOff>209550</xdr:rowOff>
        </xdr:to>
        <xdr:sp macro="" textlink="">
          <xdr:nvSpPr>
            <xdr:cNvPr id="80135" name="Drop Down 263" hidden="1">
              <a:extLst>
                <a:ext uri="{63B3BB69-23CF-44E3-9099-C40C66FF867C}">
                  <a14:compatExt spid="_x0000_s80135"/>
                </a:ext>
                <a:ext uri="{FF2B5EF4-FFF2-40B4-BE49-F238E27FC236}">
                  <a16:creationId xmlns:a16="http://schemas.microsoft.com/office/drawing/2014/main" id="{00000000-0008-0000-0400-000007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281</xdr:row>
          <xdr:rowOff>28575</xdr:rowOff>
        </xdr:from>
        <xdr:to>
          <xdr:col>7</xdr:col>
          <xdr:colOff>0</xdr:colOff>
          <xdr:row>281</xdr:row>
          <xdr:rowOff>209550</xdr:rowOff>
        </xdr:to>
        <xdr:sp macro="" textlink="">
          <xdr:nvSpPr>
            <xdr:cNvPr id="80136" name="Drop Down 264" hidden="1">
              <a:extLst>
                <a:ext uri="{63B3BB69-23CF-44E3-9099-C40C66FF867C}">
                  <a14:compatExt spid="_x0000_s80136"/>
                </a:ext>
                <a:ext uri="{FF2B5EF4-FFF2-40B4-BE49-F238E27FC236}">
                  <a16:creationId xmlns:a16="http://schemas.microsoft.com/office/drawing/2014/main" id="{00000000-0008-0000-0400-000008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209550</xdr:colOff>
          <xdr:row>291</xdr:row>
          <xdr:rowOff>9525</xdr:rowOff>
        </xdr:from>
        <xdr:to>
          <xdr:col>20</xdr:col>
          <xdr:colOff>76200</xdr:colOff>
          <xdr:row>292</xdr:row>
          <xdr:rowOff>9525</xdr:rowOff>
        </xdr:to>
        <xdr:sp macro="" textlink="">
          <xdr:nvSpPr>
            <xdr:cNvPr id="80137" name="Check Box 265" hidden="1">
              <a:extLst>
                <a:ext uri="{63B3BB69-23CF-44E3-9099-C40C66FF867C}">
                  <a14:compatExt spid="_x0000_s80137"/>
                </a:ext>
                <a:ext uri="{FF2B5EF4-FFF2-40B4-BE49-F238E27FC236}">
                  <a16:creationId xmlns:a16="http://schemas.microsoft.com/office/drawing/2014/main" id="{00000000-0008-0000-0400-00000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209550</xdr:colOff>
          <xdr:row>291</xdr:row>
          <xdr:rowOff>9525</xdr:rowOff>
        </xdr:from>
        <xdr:to>
          <xdr:col>23</xdr:col>
          <xdr:colOff>76200</xdr:colOff>
          <xdr:row>292</xdr:row>
          <xdr:rowOff>9525</xdr:rowOff>
        </xdr:to>
        <xdr:sp macro="" textlink="">
          <xdr:nvSpPr>
            <xdr:cNvPr id="80138" name="Check Box 266" hidden="1">
              <a:extLst>
                <a:ext uri="{63B3BB69-23CF-44E3-9099-C40C66FF867C}">
                  <a14:compatExt spid="_x0000_s80138"/>
                </a:ext>
                <a:ext uri="{FF2B5EF4-FFF2-40B4-BE49-F238E27FC236}">
                  <a16:creationId xmlns:a16="http://schemas.microsoft.com/office/drawing/2014/main" id="{00000000-0008-0000-0400-00000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307</xdr:row>
          <xdr:rowOff>19050</xdr:rowOff>
        </xdr:from>
        <xdr:to>
          <xdr:col>7</xdr:col>
          <xdr:colOff>0</xdr:colOff>
          <xdr:row>308</xdr:row>
          <xdr:rowOff>0</xdr:rowOff>
        </xdr:to>
        <xdr:sp macro="" textlink="">
          <xdr:nvSpPr>
            <xdr:cNvPr id="80139" name="Drop Down 267" hidden="1">
              <a:extLst>
                <a:ext uri="{63B3BB69-23CF-44E3-9099-C40C66FF867C}">
                  <a14:compatExt spid="_x0000_s80139"/>
                </a:ext>
                <a:ext uri="{FF2B5EF4-FFF2-40B4-BE49-F238E27FC236}">
                  <a16:creationId xmlns:a16="http://schemas.microsoft.com/office/drawing/2014/main" id="{00000000-0008-0000-0400-00000B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308</xdr:row>
          <xdr:rowOff>19050</xdr:rowOff>
        </xdr:from>
        <xdr:to>
          <xdr:col>7</xdr:col>
          <xdr:colOff>0</xdr:colOff>
          <xdr:row>309</xdr:row>
          <xdr:rowOff>0</xdr:rowOff>
        </xdr:to>
        <xdr:sp macro="" textlink="">
          <xdr:nvSpPr>
            <xdr:cNvPr id="80140" name="Drop Down 268" hidden="1">
              <a:extLst>
                <a:ext uri="{63B3BB69-23CF-44E3-9099-C40C66FF867C}">
                  <a14:compatExt spid="_x0000_s80140"/>
                </a:ext>
                <a:ext uri="{FF2B5EF4-FFF2-40B4-BE49-F238E27FC236}">
                  <a16:creationId xmlns:a16="http://schemas.microsoft.com/office/drawing/2014/main" id="{00000000-0008-0000-0400-00000C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309</xdr:row>
          <xdr:rowOff>28575</xdr:rowOff>
        </xdr:from>
        <xdr:to>
          <xdr:col>7</xdr:col>
          <xdr:colOff>0</xdr:colOff>
          <xdr:row>310</xdr:row>
          <xdr:rowOff>0</xdr:rowOff>
        </xdr:to>
        <xdr:sp macro="" textlink="">
          <xdr:nvSpPr>
            <xdr:cNvPr id="80141" name="Drop Down 269" hidden="1">
              <a:extLst>
                <a:ext uri="{63B3BB69-23CF-44E3-9099-C40C66FF867C}">
                  <a14:compatExt spid="_x0000_s80141"/>
                </a:ext>
                <a:ext uri="{FF2B5EF4-FFF2-40B4-BE49-F238E27FC236}">
                  <a16:creationId xmlns:a16="http://schemas.microsoft.com/office/drawing/2014/main" id="{00000000-0008-0000-0400-00000D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310</xdr:row>
          <xdr:rowOff>28575</xdr:rowOff>
        </xdr:from>
        <xdr:to>
          <xdr:col>7</xdr:col>
          <xdr:colOff>0</xdr:colOff>
          <xdr:row>311</xdr:row>
          <xdr:rowOff>0</xdr:rowOff>
        </xdr:to>
        <xdr:sp macro="" textlink="">
          <xdr:nvSpPr>
            <xdr:cNvPr id="80142" name="Drop Down 270" hidden="1">
              <a:extLst>
                <a:ext uri="{63B3BB69-23CF-44E3-9099-C40C66FF867C}">
                  <a14:compatExt spid="_x0000_s80142"/>
                </a:ext>
                <a:ext uri="{FF2B5EF4-FFF2-40B4-BE49-F238E27FC236}">
                  <a16:creationId xmlns:a16="http://schemas.microsoft.com/office/drawing/2014/main" id="{00000000-0008-0000-0400-00000E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321</xdr:row>
          <xdr:rowOff>38100</xdr:rowOff>
        </xdr:from>
        <xdr:to>
          <xdr:col>8</xdr:col>
          <xdr:colOff>0</xdr:colOff>
          <xdr:row>322</xdr:row>
          <xdr:rowOff>9525</xdr:rowOff>
        </xdr:to>
        <xdr:sp macro="" textlink="">
          <xdr:nvSpPr>
            <xdr:cNvPr id="80143" name="Drop Down 271" hidden="1">
              <a:extLst>
                <a:ext uri="{63B3BB69-23CF-44E3-9099-C40C66FF867C}">
                  <a14:compatExt spid="_x0000_s80143"/>
                </a:ext>
                <a:ext uri="{FF2B5EF4-FFF2-40B4-BE49-F238E27FC236}">
                  <a16:creationId xmlns:a16="http://schemas.microsoft.com/office/drawing/2014/main" id="{00000000-0008-0000-0400-00000F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311</xdr:row>
          <xdr:rowOff>28575</xdr:rowOff>
        </xdr:from>
        <xdr:to>
          <xdr:col>7</xdr:col>
          <xdr:colOff>0</xdr:colOff>
          <xdr:row>312</xdr:row>
          <xdr:rowOff>0</xdr:rowOff>
        </xdr:to>
        <xdr:sp macro="" textlink="">
          <xdr:nvSpPr>
            <xdr:cNvPr id="80144" name="Drop Down 272" hidden="1">
              <a:extLst>
                <a:ext uri="{63B3BB69-23CF-44E3-9099-C40C66FF867C}">
                  <a14:compatExt spid="_x0000_s80144"/>
                </a:ext>
                <a:ext uri="{FF2B5EF4-FFF2-40B4-BE49-F238E27FC236}">
                  <a16:creationId xmlns:a16="http://schemas.microsoft.com/office/drawing/2014/main" id="{00000000-0008-0000-0400-000010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312</xdr:row>
          <xdr:rowOff>28575</xdr:rowOff>
        </xdr:from>
        <xdr:to>
          <xdr:col>7</xdr:col>
          <xdr:colOff>0</xdr:colOff>
          <xdr:row>313</xdr:row>
          <xdr:rowOff>0</xdr:rowOff>
        </xdr:to>
        <xdr:sp macro="" textlink="">
          <xdr:nvSpPr>
            <xdr:cNvPr id="80145" name="Drop Down 273" hidden="1">
              <a:extLst>
                <a:ext uri="{63B3BB69-23CF-44E3-9099-C40C66FF867C}">
                  <a14:compatExt spid="_x0000_s80145"/>
                </a:ext>
                <a:ext uri="{FF2B5EF4-FFF2-40B4-BE49-F238E27FC236}">
                  <a16:creationId xmlns:a16="http://schemas.microsoft.com/office/drawing/2014/main" id="{00000000-0008-0000-0400-000011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339</xdr:row>
          <xdr:rowOff>19050</xdr:rowOff>
        </xdr:from>
        <xdr:to>
          <xdr:col>8</xdr:col>
          <xdr:colOff>209550</xdr:colOff>
          <xdr:row>340</xdr:row>
          <xdr:rowOff>0</xdr:rowOff>
        </xdr:to>
        <xdr:sp macro="" textlink="">
          <xdr:nvSpPr>
            <xdr:cNvPr id="80146" name="Drop Down 274" hidden="1">
              <a:extLst>
                <a:ext uri="{63B3BB69-23CF-44E3-9099-C40C66FF867C}">
                  <a14:compatExt spid="_x0000_s80146"/>
                </a:ext>
                <a:ext uri="{FF2B5EF4-FFF2-40B4-BE49-F238E27FC236}">
                  <a16:creationId xmlns:a16="http://schemas.microsoft.com/office/drawing/2014/main" id="{00000000-0008-0000-0400-000012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340</xdr:row>
          <xdr:rowOff>19050</xdr:rowOff>
        </xdr:from>
        <xdr:to>
          <xdr:col>8</xdr:col>
          <xdr:colOff>209550</xdr:colOff>
          <xdr:row>341</xdr:row>
          <xdr:rowOff>0</xdr:rowOff>
        </xdr:to>
        <xdr:sp macro="" textlink="">
          <xdr:nvSpPr>
            <xdr:cNvPr id="80147" name="Drop Down 275" hidden="1">
              <a:extLst>
                <a:ext uri="{63B3BB69-23CF-44E3-9099-C40C66FF867C}">
                  <a14:compatExt spid="_x0000_s80147"/>
                </a:ext>
                <a:ext uri="{FF2B5EF4-FFF2-40B4-BE49-F238E27FC236}">
                  <a16:creationId xmlns:a16="http://schemas.microsoft.com/office/drawing/2014/main" id="{00000000-0008-0000-0400-000013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341</xdr:row>
          <xdr:rowOff>19050</xdr:rowOff>
        </xdr:from>
        <xdr:to>
          <xdr:col>8</xdr:col>
          <xdr:colOff>209550</xdr:colOff>
          <xdr:row>342</xdr:row>
          <xdr:rowOff>0</xdr:rowOff>
        </xdr:to>
        <xdr:sp macro="" textlink="">
          <xdr:nvSpPr>
            <xdr:cNvPr id="80148" name="Drop Down 276" hidden="1">
              <a:extLst>
                <a:ext uri="{63B3BB69-23CF-44E3-9099-C40C66FF867C}">
                  <a14:compatExt spid="_x0000_s80148"/>
                </a:ext>
                <a:ext uri="{FF2B5EF4-FFF2-40B4-BE49-F238E27FC236}">
                  <a16:creationId xmlns:a16="http://schemas.microsoft.com/office/drawing/2014/main" id="{00000000-0008-0000-0400-000014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342</xdr:row>
          <xdr:rowOff>19050</xdr:rowOff>
        </xdr:from>
        <xdr:to>
          <xdr:col>8</xdr:col>
          <xdr:colOff>209550</xdr:colOff>
          <xdr:row>343</xdr:row>
          <xdr:rowOff>9525</xdr:rowOff>
        </xdr:to>
        <xdr:sp macro="" textlink="">
          <xdr:nvSpPr>
            <xdr:cNvPr id="80149" name="Drop Down 277" hidden="1">
              <a:extLst>
                <a:ext uri="{63B3BB69-23CF-44E3-9099-C40C66FF867C}">
                  <a14:compatExt spid="_x0000_s80149"/>
                </a:ext>
                <a:ext uri="{FF2B5EF4-FFF2-40B4-BE49-F238E27FC236}">
                  <a16:creationId xmlns:a16="http://schemas.microsoft.com/office/drawing/2014/main" id="{00000000-0008-0000-0400-000015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343</xdr:row>
          <xdr:rowOff>28575</xdr:rowOff>
        </xdr:from>
        <xdr:to>
          <xdr:col>8</xdr:col>
          <xdr:colOff>209550</xdr:colOff>
          <xdr:row>344</xdr:row>
          <xdr:rowOff>9525</xdr:rowOff>
        </xdr:to>
        <xdr:sp macro="" textlink="">
          <xdr:nvSpPr>
            <xdr:cNvPr id="80150" name="Drop Down 278" hidden="1">
              <a:extLst>
                <a:ext uri="{63B3BB69-23CF-44E3-9099-C40C66FF867C}">
                  <a14:compatExt spid="_x0000_s80150"/>
                </a:ext>
                <a:ext uri="{FF2B5EF4-FFF2-40B4-BE49-F238E27FC236}">
                  <a16:creationId xmlns:a16="http://schemas.microsoft.com/office/drawing/2014/main" id="{00000000-0008-0000-0400-000016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344</xdr:row>
          <xdr:rowOff>28575</xdr:rowOff>
        </xdr:from>
        <xdr:to>
          <xdr:col>8</xdr:col>
          <xdr:colOff>209550</xdr:colOff>
          <xdr:row>345</xdr:row>
          <xdr:rowOff>9525</xdr:rowOff>
        </xdr:to>
        <xdr:sp macro="" textlink="">
          <xdr:nvSpPr>
            <xdr:cNvPr id="80151" name="Drop Down 279" hidden="1">
              <a:extLst>
                <a:ext uri="{63B3BB69-23CF-44E3-9099-C40C66FF867C}">
                  <a14:compatExt spid="_x0000_s80151"/>
                </a:ext>
                <a:ext uri="{FF2B5EF4-FFF2-40B4-BE49-F238E27FC236}">
                  <a16:creationId xmlns:a16="http://schemas.microsoft.com/office/drawing/2014/main" id="{00000000-0008-0000-0400-000017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362</xdr:row>
          <xdr:rowOff>28575</xdr:rowOff>
        </xdr:from>
        <xdr:to>
          <xdr:col>8</xdr:col>
          <xdr:colOff>209550</xdr:colOff>
          <xdr:row>363</xdr:row>
          <xdr:rowOff>9525</xdr:rowOff>
        </xdr:to>
        <xdr:sp macro="" textlink="">
          <xdr:nvSpPr>
            <xdr:cNvPr id="80152" name="Drop Down 280" hidden="1">
              <a:extLst>
                <a:ext uri="{63B3BB69-23CF-44E3-9099-C40C66FF867C}">
                  <a14:compatExt spid="_x0000_s80152"/>
                </a:ext>
                <a:ext uri="{FF2B5EF4-FFF2-40B4-BE49-F238E27FC236}">
                  <a16:creationId xmlns:a16="http://schemas.microsoft.com/office/drawing/2014/main" id="{00000000-0008-0000-0400-000018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363</xdr:row>
          <xdr:rowOff>28575</xdr:rowOff>
        </xdr:from>
        <xdr:to>
          <xdr:col>8</xdr:col>
          <xdr:colOff>209550</xdr:colOff>
          <xdr:row>364</xdr:row>
          <xdr:rowOff>9525</xdr:rowOff>
        </xdr:to>
        <xdr:sp macro="" textlink="">
          <xdr:nvSpPr>
            <xdr:cNvPr id="80153" name="Drop Down 281" hidden="1">
              <a:extLst>
                <a:ext uri="{63B3BB69-23CF-44E3-9099-C40C66FF867C}">
                  <a14:compatExt spid="_x0000_s80153"/>
                </a:ext>
                <a:ext uri="{FF2B5EF4-FFF2-40B4-BE49-F238E27FC236}">
                  <a16:creationId xmlns:a16="http://schemas.microsoft.com/office/drawing/2014/main" id="{00000000-0008-0000-0400-000019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364</xdr:row>
          <xdr:rowOff>28575</xdr:rowOff>
        </xdr:from>
        <xdr:to>
          <xdr:col>8</xdr:col>
          <xdr:colOff>209550</xdr:colOff>
          <xdr:row>365</xdr:row>
          <xdr:rowOff>9525</xdr:rowOff>
        </xdr:to>
        <xdr:sp macro="" textlink="">
          <xdr:nvSpPr>
            <xdr:cNvPr id="80154" name="Drop Down 282" hidden="1">
              <a:extLst>
                <a:ext uri="{63B3BB69-23CF-44E3-9099-C40C66FF867C}">
                  <a14:compatExt spid="_x0000_s80154"/>
                </a:ext>
                <a:ext uri="{FF2B5EF4-FFF2-40B4-BE49-F238E27FC236}">
                  <a16:creationId xmlns:a16="http://schemas.microsoft.com/office/drawing/2014/main" id="{00000000-0008-0000-0400-00001A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365</xdr:row>
          <xdr:rowOff>28575</xdr:rowOff>
        </xdr:from>
        <xdr:to>
          <xdr:col>8</xdr:col>
          <xdr:colOff>209550</xdr:colOff>
          <xdr:row>366</xdr:row>
          <xdr:rowOff>9525</xdr:rowOff>
        </xdr:to>
        <xdr:sp macro="" textlink="">
          <xdr:nvSpPr>
            <xdr:cNvPr id="80155" name="Drop Down 283" hidden="1">
              <a:extLst>
                <a:ext uri="{63B3BB69-23CF-44E3-9099-C40C66FF867C}">
                  <a14:compatExt spid="_x0000_s80155"/>
                </a:ext>
                <a:ext uri="{FF2B5EF4-FFF2-40B4-BE49-F238E27FC236}">
                  <a16:creationId xmlns:a16="http://schemas.microsoft.com/office/drawing/2014/main" id="{00000000-0008-0000-0400-00001B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366</xdr:row>
          <xdr:rowOff>28575</xdr:rowOff>
        </xdr:from>
        <xdr:to>
          <xdr:col>8</xdr:col>
          <xdr:colOff>209550</xdr:colOff>
          <xdr:row>367</xdr:row>
          <xdr:rowOff>9525</xdr:rowOff>
        </xdr:to>
        <xdr:sp macro="" textlink="">
          <xdr:nvSpPr>
            <xdr:cNvPr id="80156" name="Drop Down 284" hidden="1">
              <a:extLst>
                <a:ext uri="{63B3BB69-23CF-44E3-9099-C40C66FF867C}">
                  <a14:compatExt spid="_x0000_s80156"/>
                </a:ext>
                <a:ext uri="{FF2B5EF4-FFF2-40B4-BE49-F238E27FC236}">
                  <a16:creationId xmlns:a16="http://schemas.microsoft.com/office/drawing/2014/main" id="{00000000-0008-0000-0400-00001C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367</xdr:row>
          <xdr:rowOff>28575</xdr:rowOff>
        </xdr:from>
        <xdr:to>
          <xdr:col>8</xdr:col>
          <xdr:colOff>209550</xdr:colOff>
          <xdr:row>368</xdr:row>
          <xdr:rowOff>9525</xdr:rowOff>
        </xdr:to>
        <xdr:sp macro="" textlink="">
          <xdr:nvSpPr>
            <xdr:cNvPr id="80157" name="Drop Down 285" hidden="1">
              <a:extLst>
                <a:ext uri="{63B3BB69-23CF-44E3-9099-C40C66FF867C}">
                  <a14:compatExt spid="_x0000_s80157"/>
                </a:ext>
                <a:ext uri="{FF2B5EF4-FFF2-40B4-BE49-F238E27FC236}">
                  <a16:creationId xmlns:a16="http://schemas.microsoft.com/office/drawing/2014/main" id="{00000000-0008-0000-0400-00001D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385</xdr:row>
          <xdr:rowOff>28575</xdr:rowOff>
        </xdr:from>
        <xdr:to>
          <xdr:col>8</xdr:col>
          <xdr:colOff>209550</xdr:colOff>
          <xdr:row>386</xdr:row>
          <xdr:rowOff>9525</xdr:rowOff>
        </xdr:to>
        <xdr:sp macro="" textlink="">
          <xdr:nvSpPr>
            <xdr:cNvPr id="80158" name="Drop Down 286" hidden="1">
              <a:extLst>
                <a:ext uri="{63B3BB69-23CF-44E3-9099-C40C66FF867C}">
                  <a14:compatExt spid="_x0000_s80158"/>
                </a:ext>
                <a:ext uri="{FF2B5EF4-FFF2-40B4-BE49-F238E27FC236}">
                  <a16:creationId xmlns:a16="http://schemas.microsoft.com/office/drawing/2014/main" id="{00000000-0008-0000-0400-00001E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386</xdr:row>
          <xdr:rowOff>28575</xdr:rowOff>
        </xdr:from>
        <xdr:to>
          <xdr:col>8</xdr:col>
          <xdr:colOff>209550</xdr:colOff>
          <xdr:row>387</xdr:row>
          <xdr:rowOff>9525</xdr:rowOff>
        </xdr:to>
        <xdr:sp macro="" textlink="">
          <xdr:nvSpPr>
            <xdr:cNvPr id="80159" name="Drop Down 287" hidden="1">
              <a:extLst>
                <a:ext uri="{63B3BB69-23CF-44E3-9099-C40C66FF867C}">
                  <a14:compatExt spid="_x0000_s80159"/>
                </a:ext>
                <a:ext uri="{FF2B5EF4-FFF2-40B4-BE49-F238E27FC236}">
                  <a16:creationId xmlns:a16="http://schemas.microsoft.com/office/drawing/2014/main" id="{00000000-0008-0000-0400-00001F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387</xdr:row>
          <xdr:rowOff>28575</xdr:rowOff>
        </xdr:from>
        <xdr:to>
          <xdr:col>8</xdr:col>
          <xdr:colOff>209550</xdr:colOff>
          <xdr:row>388</xdr:row>
          <xdr:rowOff>9525</xdr:rowOff>
        </xdr:to>
        <xdr:sp macro="" textlink="">
          <xdr:nvSpPr>
            <xdr:cNvPr id="80160" name="Drop Down 288" hidden="1">
              <a:extLst>
                <a:ext uri="{63B3BB69-23CF-44E3-9099-C40C66FF867C}">
                  <a14:compatExt spid="_x0000_s80160"/>
                </a:ext>
                <a:ext uri="{FF2B5EF4-FFF2-40B4-BE49-F238E27FC236}">
                  <a16:creationId xmlns:a16="http://schemas.microsoft.com/office/drawing/2014/main" id="{00000000-0008-0000-0400-000020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388</xdr:row>
          <xdr:rowOff>28575</xdr:rowOff>
        </xdr:from>
        <xdr:to>
          <xdr:col>8</xdr:col>
          <xdr:colOff>209550</xdr:colOff>
          <xdr:row>389</xdr:row>
          <xdr:rowOff>9525</xdr:rowOff>
        </xdr:to>
        <xdr:sp macro="" textlink="">
          <xdr:nvSpPr>
            <xdr:cNvPr id="80161" name="Drop Down 289" hidden="1">
              <a:extLst>
                <a:ext uri="{63B3BB69-23CF-44E3-9099-C40C66FF867C}">
                  <a14:compatExt spid="_x0000_s80161"/>
                </a:ext>
                <a:ext uri="{FF2B5EF4-FFF2-40B4-BE49-F238E27FC236}">
                  <a16:creationId xmlns:a16="http://schemas.microsoft.com/office/drawing/2014/main" id="{00000000-0008-0000-0400-000021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389</xdr:row>
          <xdr:rowOff>28575</xdr:rowOff>
        </xdr:from>
        <xdr:to>
          <xdr:col>8</xdr:col>
          <xdr:colOff>209550</xdr:colOff>
          <xdr:row>390</xdr:row>
          <xdr:rowOff>9525</xdr:rowOff>
        </xdr:to>
        <xdr:sp macro="" textlink="">
          <xdr:nvSpPr>
            <xdr:cNvPr id="80162" name="Drop Down 290" hidden="1">
              <a:extLst>
                <a:ext uri="{63B3BB69-23CF-44E3-9099-C40C66FF867C}">
                  <a14:compatExt spid="_x0000_s80162"/>
                </a:ext>
                <a:ext uri="{FF2B5EF4-FFF2-40B4-BE49-F238E27FC236}">
                  <a16:creationId xmlns:a16="http://schemas.microsoft.com/office/drawing/2014/main" id="{00000000-0008-0000-0400-000022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390</xdr:row>
          <xdr:rowOff>28575</xdr:rowOff>
        </xdr:from>
        <xdr:to>
          <xdr:col>8</xdr:col>
          <xdr:colOff>209550</xdr:colOff>
          <xdr:row>391</xdr:row>
          <xdr:rowOff>19050</xdr:rowOff>
        </xdr:to>
        <xdr:sp macro="" textlink="">
          <xdr:nvSpPr>
            <xdr:cNvPr id="80163" name="Drop Down 291" hidden="1">
              <a:extLst>
                <a:ext uri="{63B3BB69-23CF-44E3-9099-C40C66FF867C}">
                  <a14:compatExt spid="_x0000_s80163"/>
                </a:ext>
                <a:ext uri="{FF2B5EF4-FFF2-40B4-BE49-F238E27FC236}">
                  <a16:creationId xmlns:a16="http://schemas.microsoft.com/office/drawing/2014/main" id="{00000000-0008-0000-0400-000023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408</xdr:row>
          <xdr:rowOff>19050</xdr:rowOff>
        </xdr:from>
        <xdr:to>
          <xdr:col>9</xdr:col>
          <xdr:colOff>0</xdr:colOff>
          <xdr:row>409</xdr:row>
          <xdr:rowOff>9525</xdr:rowOff>
        </xdr:to>
        <xdr:sp macro="" textlink="">
          <xdr:nvSpPr>
            <xdr:cNvPr id="80164" name="Drop Down 292" hidden="1">
              <a:extLst>
                <a:ext uri="{63B3BB69-23CF-44E3-9099-C40C66FF867C}">
                  <a14:compatExt spid="_x0000_s80164"/>
                </a:ext>
                <a:ext uri="{FF2B5EF4-FFF2-40B4-BE49-F238E27FC236}">
                  <a16:creationId xmlns:a16="http://schemas.microsoft.com/office/drawing/2014/main" id="{00000000-0008-0000-0400-000024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409</xdr:row>
          <xdr:rowOff>19050</xdr:rowOff>
        </xdr:from>
        <xdr:to>
          <xdr:col>9</xdr:col>
          <xdr:colOff>0</xdr:colOff>
          <xdr:row>410</xdr:row>
          <xdr:rowOff>9525</xdr:rowOff>
        </xdr:to>
        <xdr:sp macro="" textlink="">
          <xdr:nvSpPr>
            <xdr:cNvPr id="80165" name="Drop Down 293" hidden="1">
              <a:extLst>
                <a:ext uri="{63B3BB69-23CF-44E3-9099-C40C66FF867C}">
                  <a14:compatExt spid="_x0000_s80165"/>
                </a:ext>
                <a:ext uri="{FF2B5EF4-FFF2-40B4-BE49-F238E27FC236}">
                  <a16:creationId xmlns:a16="http://schemas.microsoft.com/office/drawing/2014/main" id="{00000000-0008-0000-0400-000025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410</xdr:row>
          <xdr:rowOff>19050</xdr:rowOff>
        </xdr:from>
        <xdr:to>
          <xdr:col>9</xdr:col>
          <xdr:colOff>0</xdr:colOff>
          <xdr:row>411</xdr:row>
          <xdr:rowOff>9525</xdr:rowOff>
        </xdr:to>
        <xdr:sp macro="" textlink="">
          <xdr:nvSpPr>
            <xdr:cNvPr id="80166" name="Drop Down 294" hidden="1">
              <a:extLst>
                <a:ext uri="{63B3BB69-23CF-44E3-9099-C40C66FF867C}">
                  <a14:compatExt spid="_x0000_s80166"/>
                </a:ext>
                <a:ext uri="{FF2B5EF4-FFF2-40B4-BE49-F238E27FC236}">
                  <a16:creationId xmlns:a16="http://schemas.microsoft.com/office/drawing/2014/main" id="{00000000-0008-0000-0400-000026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411</xdr:row>
          <xdr:rowOff>19050</xdr:rowOff>
        </xdr:from>
        <xdr:to>
          <xdr:col>9</xdr:col>
          <xdr:colOff>0</xdr:colOff>
          <xdr:row>412</xdr:row>
          <xdr:rowOff>9525</xdr:rowOff>
        </xdr:to>
        <xdr:sp macro="" textlink="">
          <xdr:nvSpPr>
            <xdr:cNvPr id="80167" name="Drop Down 295" hidden="1">
              <a:extLst>
                <a:ext uri="{63B3BB69-23CF-44E3-9099-C40C66FF867C}">
                  <a14:compatExt spid="_x0000_s80167"/>
                </a:ext>
                <a:ext uri="{FF2B5EF4-FFF2-40B4-BE49-F238E27FC236}">
                  <a16:creationId xmlns:a16="http://schemas.microsoft.com/office/drawing/2014/main" id="{00000000-0008-0000-0400-000027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412</xdr:row>
          <xdr:rowOff>19050</xdr:rowOff>
        </xdr:from>
        <xdr:to>
          <xdr:col>9</xdr:col>
          <xdr:colOff>0</xdr:colOff>
          <xdr:row>413</xdr:row>
          <xdr:rowOff>9525</xdr:rowOff>
        </xdr:to>
        <xdr:sp macro="" textlink="">
          <xdr:nvSpPr>
            <xdr:cNvPr id="80168" name="Drop Down 296" hidden="1">
              <a:extLst>
                <a:ext uri="{63B3BB69-23CF-44E3-9099-C40C66FF867C}">
                  <a14:compatExt spid="_x0000_s80168"/>
                </a:ext>
                <a:ext uri="{FF2B5EF4-FFF2-40B4-BE49-F238E27FC236}">
                  <a16:creationId xmlns:a16="http://schemas.microsoft.com/office/drawing/2014/main" id="{00000000-0008-0000-0400-000028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413</xdr:row>
          <xdr:rowOff>19050</xdr:rowOff>
        </xdr:from>
        <xdr:to>
          <xdr:col>9</xdr:col>
          <xdr:colOff>0</xdr:colOff>
          <xdr:row>414</xdr:row>
          <xdr:rowOff>9525</xdr:rowOff>
        </xdr:to>
        <xdr:sp macro="" textlink="">
          <xdr:nvSpPr>
            <xdr:cNvPr id="80169" name="Drop Down 297" hidden="1">
              <a:extLst>
                <a:ext uri="{63B3BB69-23CF-44E3-9099-C40C66FF867C}">
                  <a14:compatExt spid="_x0000_s80169"/>
                </a:ext>
                <a:ext uri="{FF2B5EF4-FFF2-40B4-BE49-F238E27FC236}">
                  <a16:creationId xmlns:a16="http://schemas.microsoft.com/office/drawing/2014/main" id="{00000000-0008-0000-0400-000029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431</xdr:row>
          <xdr:rowOff>19050</xdr:rowOff>
        </xdr:from>
        <xdr:to>
          <xdr:col>8</xdr:col>
          <xdr:colOff>209550</xdr:colOff>
          <xdr:row>431</xdr:row>
          <xdr:rowOff>219075</xdr:rowOff>
        </xdr:to>
        <xdr:sp macro="" textlink="">
          <xdr:nvSpPr>
            <xdr:cNvPr id="80170" name="Drop Down 298" hidden="1">
              <a:extLst>
                <a:ext uri="{63B3BB69-23CF-44E3-9099-C40C66FF867C}">
                  <a14:compatExt spid="_x0000_s80170"/>
                </a:ext>
                <a:ext uri="{FF2B5EF4-FFF2-40B4-BE49-F238E27FC236}">
                  <a16:creationId xmlns:a16="http://schemas.microsoft.com/office/drawing/2014/main" id="{00000000-0008-0000-0400-00002A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432</xdr:row>
          <xdr:rowOff>19050</xdr:rowOff>
        </xdr:from>
        <xdr:to>
          <xdr:col>8</xdr:col>
          <xdr:colOff>209550</xdr:colOff>
          <xdr:row>432</xdr:row>
          <xdr:rowOff>219075</xdr:rowOff>
        </xdr:to>
        <xdr:sp macro="" textlink="">
          <xdr:nvSpPr>
            <xdr:cNvPr id="80171" name="Drop Down 299" hidden="1">
              <a:extLst>
                <a:ext uri="{63B3BB69-23CF-44E3-9099-C40C66FF867C}">
                  <a14:compatExt spid="_x0000_s80171"/>
                </a:ext>
                <a:ext uri="{FF2B5EF4-FFF2-40B4-BE49-F238E27FC236}">
                  <a16:creationId xmlns:a16="http://schemas.microsoft.com/office/drawing/2014/main" id="{00000000-0008-0000-0400-00002B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433</xdr:row>
          <xdr:rowOff>19050</xdr:rowOff>
        </xdr:from>
        <xdr:to>
          <xdr:col>8</xdr:col>
          <xdr:colOff>209550</xdr:colOff>
          <xdr:row>433</xdr:row>
          <xdr:rowOff>219075</xdr:rowOff>
        </xdr:to>
        <xdr:sp macro="" textlink="">
          <xdr:nvSpPr>
            <xdr:cNvPr id="80172" name="Drop Down 300" hidden="1">
              <a:extLst>
                <a:ext uri="{63B3BB69-23CF-44E3-9099-C40C66FF867C}">
                  <a14:compatExt spid="_x0000_s80172"/>
                </a:ext>
                <a:ext uri="{FF2B5EF4-FFF2-40B4-BE49-F238E27FC236}">
                  <a16:creationId xmlns:a16="http://schemas.microsoft.com/office/drawing/2014/main" id="{00000000-0008-0000-0400-00002C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434</xdr:row>
          <xdr:rowOff>19050</xdr:rowOff>
        </xdr:from>
        <xdr:to>
          <xdr:col>8</xdr:col>
          <xdr:colOff>209550</xdr:colOff>
          <xdr:row>435</xdr:row>
          <xdr:rowOff>0</xdr:rowOff>
        </xdr:to>
        <xdr:sp macro="" textlink="">
          <xdr:nvSpPr>
            <xdr:cNvPr id="80173" name="Drop Down 301" hidden="1">
              <a:extLst>
                <a:ext uri="{63B3BB69-23CF-44E3-9099-C40C66FF867C}">
                  <a14:compatExt spid="_x0000_s80173"/>
                </a:ext>
                <a:ext uri="{FF2B5EF4-FFF2-40B4-BE49-F238E27FC236}">
                  <a16:creationId xmlns:a16="http://schemas.microsoft.com/office/drawing/2014/main" id="{00000000-0008-0000-0400-00002D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435</xdr:row>
          <xdr:rowOff>19050</xdr:rowOff>
        </xdr:from>
        <xdr:to>
          <xdr:col>8</xdr:col>
          <xdr:colOff>209550</xdr:colOff>
          <xdr:row>436</xdr:row>
          <xdr:rowOff>0</xdr:rowOff>
        </xdr:to>
        <xdr:sp macro="" textlink="">
          <xdr:nvSpPr>
            <xdr:cNvPr id="80174" name="Drop Down 302" hidden="1">
              <a:extLst>
                <a:ext uri="{63B3BB69-23CF-44E3-9099-C40C66FF867C}">
                  <a14:compatExt spid="_x0000_s80174"/>
                </a:ext>
                <a:ext uri="{FF2B5EF4-FFF2-40B4-BE49-F238E27FC236}">
                  <a16:creationId xmlns:a16="http://schemas.microsoft.com/office/drawing/2014/main" id="{00000000-0008-0000-0400-00002E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436</xdr:row>
          <xdr:rowOff>19050</xdr:rowOff>
        </xdr:from>
        <xdr:to>
          <xdr:col>8</xdr:col>
          <xdr:colOff>209550</xdr:colOff>
          <xdr:row>437</xdr:row>
          <xdr:rowOff>0</xdr:rowOff>
        </xdr:to>
        <xdr:sp macro="" textlink="">
          <xdr:nvSpPr>
            <xdr:cNvPr id="80175" name="Drop Down 303" hidden="1">
              <a:extLst>
                <a:ext uri="{63B3BB69-23CF-44E3-9099-C40C66FF867C}">
                  <a14:compatExt spid="_x0000_s80175"/>
                </a:ext>
                <a:ext uri="{FF2B5EF4-FFF2-40B4-BE49-F238E27FC236}">
                  <a16:creationId xmlns:a16="http://schemas.microsoft.com/office/drawing/2014/main" id="{00000000-0008-0000-0400-00002F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454</xdr:row>
          <xdr:rowOff>19050</xdr:rowOff>
        </xdr:from>
        <xdr:to>
          <xdr:col>8</xdr:col>
          <xdr:colOff>209550</xdr:colOff>
          <xdr:row>455</xdr:row>
          <xdr:rowOff>0</xdr:rowOff>
        </xdr:to>
        <xdr:sp macro="" textlink="">
          <xdr:nvSpPr>
            <xdr:cNvPr id="80176" name="Drop Down 304" hidden="1">
              <a:extLst>
                <a:ext uri="{63B3BB69-23CF-44E3-9099-C40C66FF867C}">
                  <a14:compatExt spid="_x0000_s80176"/>
                </a:ext>
                <a:ext uri="{FF2B5EF4-FFF2-40B4-BE49-F238E27FC236}">
                  <a16:creationId xmlns:a16="http://schemas.microsoft.com/office/drawing/2014/main" id="{00000000-0008-0000-0400-000030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455</xdr:row>
          <xdr:rowOff>19050</xdr:rowOff>
        </xdr:from>
        <xdr:to>
          <xdr:col>8</xdr:col>
          <xdr:colOff>209550</xdr:colOff>
          <xdr:row>456</xdr:row>
          <xdr:rowOff>0</xdr:rowOff>
        </xdr:to>
        <xdr:sp macro="" textlink="">
          <xdr:nvSpPr>
            <xdr:cNvPr id="80177" name="Drop Down 305" hidden="1">
              <a:extLst>
                <a:ext uri="{63B3BB69-23CF-44E3-9099-C40C66FF867C}">
                  <a14:compatExt spid="_x0000_s80177"/>
                </a:ext>
                <a:ext uri="{FF2B5EF4-FFF2-40B4-BE49-F238E27FC236}">
                  <a16:creationId xmlns:a16="http://schemas.microsoft.com/office/drawing/2014/main" id="{00000000-0008-0000-0400-000031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456</xdr:row>
          <xdr:rowOff>19050</xdr:rowOff>
        </xdr:from>
        <xdr:to>
          <xdr:col>8</xdr:col>
          <xdr:colOff>209550</xdr:colOff>
          <xdr:row>457</xdr:row>
          <xdr:rowOff>0</xdr:rowOff>
        </xdr:to>
        <xdr:sp macro="" textlink="">
          <xdr:nvSpPr>
            <xdr:cNvPr id="80178" name="Drop Down 306" hidden="1">
              <a:extLst>
                <a:ext uri="{63B3BB69-23CF-44E3-9099-C40C66FF867C}">
                  <a14:compatExt spid="_x0000_s80178"/>
                </a:ext>
                <a:ext uri="{FF2B5EF4-FFF2-40B4-BE49-F238E27FC236}">
                  <a16:creationId xmlns:a16="http://schemas.microsoft.com/office/drawing/2014/main" id="{00000000-0008-0000-0400-000032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457</xdr:row>
          <xdr:rowOff>19050</xdr:rowOff>
        </xdr:from>
        <xdr:to>
          <xdr:col>8</xdr:col>
          <xdr:colOff>209550</xdr:colOff>
          <xdr:row>458</xdr:row>
          <xdr:rowOff>0</xdr:rowOff>
        </xdr:to>
        <xdr:sp macro="" textlink="">
          <xdr:nvSpPr>
            <xdr:cNvPr id="80179" name="Drop Down 307" hidden="1">
              <a:extLst>
                <a:ext uri="{63B3BB69-23CF-44E3-9099-C40C66FF867C}">
                  <a14:compatExt spid="_x0000_s80179"/>
                </a:ext>
                <a:ext uri="{FF2B5EF4-FFF2-40B4-BE49-F238E27FC236}">
                  <a16:creationId xmlns:a16="http://schemas.microsoft.com/office/drawing/2014/main" id="{00000000-0008-0000-0400-000033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458</xdr:row>
          <xdr:rowOff>19050</xdr:rowOff>
        </xdr:from>
        <xdr:to>
          <xdr:col>8</xdr:col>
          <xdr:colOff>209550</xdr:colOff>
          <xdr:row>459</xdr:row>
          <xdr:rowOff>0</xdr:rowOff>
        </xdr:to>
        <xdr:sp macro="" textlink="">
          <xdr:nvSpPr>
            <xdr:cNvPr id="80180" name="Drop Down 308" hidden="1">
              <a:extLst>
                <a:ext uri="{63B3BB69-23CF-44E3-9099-C40C66FF867C}">
                  <a14:compatExt spid="_x0000_s80180"/>
                </a:ext>
                <a:ext uri="{FF2B5EF4-FFF2-40B4-BE49-F238E27FC236}">
                  <a16:creationId xmlns:a16="http://schemas.microsoft.com/office/drawing/2014/main" id="{00000000-0008-0000-0400-000034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459</xdr:row>
          <xdr:rowOff>19050</xdr:rowOff>
        </xdr:from>
        <xdr:to>
          <xdr:col>8</xdr:col>
          <xdr:colOff>209550</xdr:colOff>
          <xdr:row>460</xdr:row>
          <xdr:rowOff>9525</xdr:rowOff>
        </xdr:to>
        <xdr:sp macro="" textlink="">
          <xdr:nvSpPr>
            <xdr:cNvPr id="80181" name="Drop Down 309" hidden="1">
              <a:extLst>
                <a:ext uri="{63B3BB69-23CF-44E3-9099-C40C66FF867C}">
                  <a14:compatExt spid="_x0000_s80181"/>
                </a:ext>
                <a:ext uri="{FF2B5EF4-FFF2-40B4-BE49-F238E27FC236}">
                  <a16:creationId xmlns:a16="http://schemas.microsoft.com/office/drawing/2014/main" id="{00000000-0008-0000-0400-000035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90</xdr:row>
          <xdr:rowOff>28575</xdr:rowOff>
        </xdr:from>
        <xdr:to>
          <xdr:col>13</xdr:col>
          <xdr:colOff>76200</xdr:colOff>
          <xdr:row>91</xdr:row>
          <xdr:rowOff>9525</xdr:rowOff>
        </xdr:to>
        <xdr:sp macro="" textlink="">
          <xdr:nvSpPr>
            <xdr:cNvPr id="80182" name="Check Box 310" hidden="1">
              <a:extLst>
                <a:ext uri="{63B3BB69-23CF-44E3-9099-C40C66FF867C}">
                  <a14:compatExt spid="_x0000_s80182"/>
                </a:ext>
                <a:ext uri="{FF2B5EF4-FFF2-40B4-BE49-F238E27FC236}">
                  <a16:creationId xmlns:a16="http://schemas.microsoft.com/office/drawing/2014/main" id="{00000000-0008-0000-0400-00003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90</xdr:row>
          <xdr:rowOff>28575</xdr:rowOff>
        </xdr:from>
        <xdr:to>
          <xdr:col>17</xdr:col>
          <xdr:colOff>76200</xdr:colOff>
          <xdr:row>91</xdr:row>
          <xdr:rowOff>9525</xdr:rowOff>
        </xdr:to>
        <xdr:sp macro="" textlink="">
          <xdr:nvSpPr>
            <xdr:cNvPr id="80183" name="Check Box 311" hidden="1">
              <a:extLst>
                <a:ext uri="{63B3BB69-23CF-44E3-9099-C40C66FF867C}">
                  <a14:compatExt spid="_x0000_s80183"/>
                </a:ext>
                <a:ext uri="{FF2B5EF4-FFF2-40B4-BE49-F238E27FC236}">
                  <a16:creationId xmlns:a16="http://schemas.microsoft.com/office/drawing/2014/main" id="{00000000-0008-0000-0400-000037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113</xdr:row>
          <xdr:rowOff>19050</xdr:rowOff>
        </xdr:from>
        <xdr:to>
          <xdr:col>14</xdr:col>
          <xdr:colOff>76200</xdr:colOff>
          <xdr:row>114</xdr:row>
          <xdr:rowOff>0</xdr:rowOff>
        </xdr:to>
        <xdr:sp macro="" textlink="">
          <xdr:nvSpPr>
            <xdr:cNvPr id="80184" name="Check Box 312" hidden="1">
              <a:extLst>
                <a:ext uri="{63B3BB69-23CF-44E3-9099-C40C66FF867C}">
                  <a14:compatExt spid="_x0000_s80184"/>
                </a:ext>
                <a:ext uri="{FF2B5EF4-FFF2-40B4-BE49-F238E27FC236}">
                  <a16:creationId xmlns:a16="http://schemas.microsoft.com/office/drawing/2014/main" id="{00000000-0008-0000-0400-000038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113</xdr:row>
          <xdr:rowOff>19050</xdr:rowOff>
        </xdr:from>
        <xdr:to>
          <xdr:col>17</xdr:col>
          <xdr:colOff>76200</xdr:colOff>
          <xdr:row>114</xdr:row>
          <xdr:rowOff>0</xdr:rowOff>
        </xdr:to>
        <xdr:sp macro="" textlink="">
          <xdr:nvSpPr>
            <xdr:cNvPr id="80185" name="Check Box 313" hidden="1">
              <a:extLst>
                <a:ext uri="{63B3BB69-23CF-44E3-9099-C40C66FF867C}">
                  <a14:compatExt spid="_x0000_s80185"/>
                </a:ext>
                <a:ext uri="{FF2B5EF4-FFF2-40B4-BE49-F238E27FC236}">
                  <a16:creationId xmlns:a16="http://schemas.microsoft.com/office/drawing/2014/main" id="{00000000-0008-0000-0400-00003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136</xdr:row>
          <xdr:rowOff>9525</xdr:rowOff>
        </xdr:from>
        <xdr:to>
          <xdr:col>14</xdr:col>
          <xdr:colOff>76200</xdr:colOff>
          <xdr:row>137</xdr:row>
          <xdr:rowOff>0</xdr:rowOff>
        </xdr:to>
        <xdr:sp macro="" textlink="">
          <xdr:nvSpPr>
            <xdr:cNvPr id="80186" name="Check Box 314" hidden="1">
              <a:extLst>
                <a:ext uri="{63B3BB69-23CF-44E3-9099-C40C66FF867C}">
                  <a14:compatExt spid="_x0000_s80186"/>
                </a:ext>
                <a:ext uri="{FF2B5EF4-FFF2-40B4-BE49-F238E27FC236}">
                  <a16:creationId xmlns:a16="http://schemas.microsoft.com/office/drawing/2014/main" id="{00000000-0008-0000-0400-00003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136</xdr:row>
          <xdr:rowOff>9525</xdr:rowOff>
        </xdr:from>
        <xdr:to>
          <xdr:col>17</xdr:col>
          <xdr:colOff>76200</xdr:colOff>
          <xdr:row>137</xdr:row>
          <xdr:rowOff>0</xdr:rowOff>
        </xdr:to>
        <xdr:sp macro="" textlink="">
          <xdr:nvSpPr>
            <xdr:cNvPr id="80187" name="Check Box 315" hidden="1">
              <a:extLst>
                <a:ext uri="{63B3BB69-23CF-44E3-9099-C40C66FF867C}">
                  <a14:compatExt spid="_x0000_s80187"/>
                </a:ext>
                <a:ext uri="{FF2B5EF4-FFF2-40B4-BE49-F238E27FC236}">
                  <a16:creationId xmlns:a16="http://schemas.microsoft.com/office/drawing/2014/main" id="{00000000-0008-0000-0400-00003B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159</xdr:row>
          <xdr:rowOff>19050</xdr:rowOff>
        </xdr:from>
        <xdr:to>
          <xdr:col>14</xdr:col>
          <xdr:colOff>76200</xdr:colOff>
          <xdr:row>160</xdr:row>
          <xdr:rowOff>0</xdr:rowOff>
        </xdr:to>
        <xdr:sp macro="" textlink="">
          <xdr:nvSpPr>
            <xdr:cNvPr id="80188" name="Check Box 316" hidden="1">
              <a:extLst>
                <a:ext uri="{63B3BB69-23CF-44E3-9099-C40C66FF867C}">
                  <a14:compatExt spid="_x0000_s80188"/>
                </a:ext>
                <a:ext uri="{FF2B5EF4-FFF2-40B4-BE49-F238E27FC236}">
                  <a16:creationId xmlns:a16="http://schemas.microsoft.com/office/drawing/2014/main" id="{00000000-0008-0000-0400-00003C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159</xdr:row>
          <xdr:rowOff>19050</xdr:rowOff>
        </xdr:from>
        <xdr:to>
          <xdr:col>17</xdr:col>
          <xdr:colOff>76200</xdr:colOff>
          <xdr:row>160</xdr:row>
          <xdr:rowOff>0</xdr:rowOff>
        </xdr:to>
        <xdr:sp macro="" textlink="">
          <xdr:nvSpPr>
            <xdr:cNvPr id="80189" name="Check Box 317" hidden="1">
              <a:extLst>
                <a:ext uri="{63B3BB69-23CF-44E3-9099-C40C66FF867C}">
                  <a14:compatExt spid="_x0000_s80189"/>
                </a:ext>
                <a:ext uri="{FF2B5EF4-FFF2-40B4-BE49-F238E27FC236}">
                  <a16:creationId xmlns:a16="http://schemas.microsoft.com/office/drawing/2014/main" id="{00000000-0008-0000-0400-00003D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182</xdr:row>
          <xdr:rowOff>28575</xdr:rowOff>
        </xdr:from>
        <xdr:to>
          <xdr:col>14</xdr:col>
          <xdr:colOff>76200</xdr:colOff>
          <xdr:row>183</xdr:row>
          <xdr:rowOff>0</xdr:rowOff>
        </xdr:to>
        <xdr:sp macro="" textlink="">
          <xdr:nvSpPr>
            <xdr:cNvPr id="80190" name="Check Box 318" hidden="1">
              <a:extLst>
                <a:ext uri="{63B3BB69-23CF-44E3-9099-C40C66FF867C}">
                  <a14:compatExt spid="_x0000_s80190"/>
                </a:ext>
                <a:ext uri="{FF2B5EF4-FFF2-40B4-BE49-F238E27FC236}">
                  <a16:creationId xmlns:a16="http://schemas.microsoft.com/office/drawing/2014/main" id="{00000000-0008-0000-0400-00003E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182</xdr:row>
          <xdr:rowOff>28575</xdr:rowOff>
        </xdr:from>
        <xdr:to>
          <xdr:col>17</xdr:col>
          <xdr:colOff>76200</xdr:colOff>
          <xdr:row>183</xdr:row>
          <xdr:rowOff>0</xdr:rowOff>
        </xdr:to>
        <xdr:sp macro="" textlink="">
          <xdr:nvSpPr>
            <xdr:cNvPr id="80191" name="Check Box 319" hidden="1">
              <a:extLst>
                <a:ext uri="{63B3BB69-23CF-44E3-9099-C40C66FF867C}">
                  <a14:compatExt spid="_x0000_s80191"/>
                </a:ext>
                <a:ext uri="{FF2B5EF4-FFF2-40B4-BE49-F238E27FC236}">
                  <a16:creationId xmlns:a16="http://schemas.microsoft.com/office/drawing/2014/main" id="{00000000-0008-0000-0400-00003F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205</xdr:row>
          <xdr:rowOff>0</xdr:rowOff>
        </xdr:from>
        <xdr:to>
          <xdr:col>14</xdr:col>
          <xdr:colOff>76200</xdr:colOff>
          <xdr:row>205</xdr:row>
          <xdr:rowOff>219075</xdr:rowOff>
        </xdr:to>
        <xdr:sp macro="" textlink="">
          <xdr:nvSpPr>
            <xdr:cNvPr id="80192" name="Check Box 320" hidden="1">
              <a:extLst>
                <a:ext uri="{63B3BB69-23CF-44E3-9099-C40C66FF867C}">
                  <a14:compatExt spid="_x0000_s80192"/>
                </a:ext>
                <a:ext uri="{FF2B5EF4-FFF2-40B4-BE49-F238E27FC236}">
                  <a16:creationId xmlns:a16="http://schemas.microsoft.com/office/drawing/2014/main" id="{00000000-0008-0000-0400-000040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205</xdr:row>
          <xdr:rowOff>0</xdr:rowOff>
        </xdr:from>
        <xdr:to>
          <xdr:col>17</xdr:col>
          <xdr:colOff>76200</xdr:colOff>
          <xdr:row>205</xdr:row>
          <xdr:rowOff>219075</xdr:rowOff>
        </xdr:to>
        <xdr:sp macro="" textlink="">
          <xdr:nvSpPr>
            <xdr:cNvPr id="80193" name="Check Box 321" hidden="1">
              <a:extLst>
                <a:ext uri="{63B3BB69-23CF-44E3-9099-C40C66FF867C}">
                  <a14:compatExt spid="_x0000_s80193"/>
                </a:ext>
                <a:ext uri="{FF2B5EF4-FFF2-40B4-BE49-F238E27FC236}">
                  <a16:creationId xmlns:a16="http://schemas.microsoft.com/office/drawing/2014/main" id="{00000000-0008-0000-0400-000041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336</xdr:row>
          <xdr:rowOff>9525</xdr:rowOff>
        </xdr:from>
        <xdr:to>
          <xdr:col>14</xdr:col>
          <xdr:colOff>76200</xdr:colOff>
          <xdr:row>336</xdr:row>
          <xdr:rowOff>219075</xdr:rowOff>
        </xdr:to>
        <xdr:sp macro="" textlink="">
          <xdr:nvSpPr>
            <xdr:cNvPr id="80194" name="Check Box 322" hidden="1">
              <a:extLst>
                <a:ext uri="{63B3BB69-23CF-44E3-9099-C40C66FF867C}">
                  <a14:compatExt spid="_x0000_s80194"/>
                </a:ext>
                <a:ext uri="{FF2B5EF4-FFF2-40B4-BE49-F238E27FC236}">
                  <a16:creationId xmlns:a16="http://schemas.microsoft.com/office/drawing/2014/main" id="{00000000-0008-0000-0400-000042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336</xdr:row>
          <xdr:rowOff>9525</xdr:rowOff>
        </xdr:from>
        <xdr:to>
          <xdr:col>17</xdr:col>
          <xdr:colOff>76200</xdr:colOff>
          <xdr:row>336</xdr:row>
          <xdr:rowOff>219075</xdr:rowOff>
        </xdr:to>
        <xdr:sp macro="" textlink="">
          <xdr:nvSpPr>
            <xdr:cNvPr id="80195" name="Check Box 323" hidden="1">
              <a:extLst>
                <a:ext uri="{63B3BB69-23CF-44E3-9099-C40C66FF867C}">
                  <a14:compatExt spid="_x0000_s80195"/>
                </a:ext>
                <a:ext uri="{FF2B5EF4-FFF2-40B4-BE49-F238E27FC236}">
                  <a16:creationId xmlns:a16="http://schemas.microsoft.com/office/drawing/2014/main" id="{00000000-0008-0000-0400-000043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359</xdr:row>
          <xdr:rowOff>19050</xdr:rowOff>
        </xdr:from>
        <xdr:to>
          <xdr:col>14</xdr:col>
          <xdr:colOff>76200</xdr:colOff>
          <xdr:row>360</xdr:row>
          <xdr:rowOff>0</xdr:rowOff>
        </xdr:to>
        <xdr:sp macro="" textlink="">
          <xdr:nvSpPr>
            <xdr:cNvPr id="80196" name="Check Box 324" hidden="1">
              <a:extLst>
                <a:ext uri="{63B3BB69-23CF-44E3-9099-C40C66FF867C}">
                  <a14:compatExt spid="_x0000_s80196"/>
                </a:ext>
                <a:ext uri="{FF2B5EF4-FFF2-40B4-BE49-F238E27FC236}">
                  <a16:creationId xmlns:a16="http://schemas.microsoft.com/office/drawing/2014/main" id="{00000000-0008-0000-0400-000044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359</xdr:row>
          <xdr:rowOff>19050</xdr:rowOff>
        </xdr:from>
        <xdr:to>
          <xdr:col>17</xdr:col>
          <xdr:colOff>76200</xdr:colOff>
          <xdr:row>360</xdr:row>
          <xdr:rowOff>0</xdr:rowOff>
        </xdr:to>
        <xdr:sp macro="" textlink="">
          <xdr:nvSpPr>
            <xdr:cNvPr id="80197" name="Check Box 325" hidden="1">
              <a:extLst>
                <a:ext uri="{63B3BB69-23CF-44E3-9099-C40C66FF867C}">
                  <a14:compatExt spid="_x0000_s80197"/>
                </a:ext>
                <a:ext uri="{FF2B5EF4-FFF2-40B4-BE49-F238E27FC236}">
                  <a16:creationId xmlns:a16="http://schemas.microsoft.com/office/drawing/2014/main" id="{00000000-0008-0000-0400-000045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382</xdr:row>
          <xdr:rowOff>19050</xdr:rowOff>
        </xdr:from>
        <xdr:to>
          <xdr:col>14</xdr:col>
          <xdr:colOff>76200</xdr:colOff>
          <xdr:row>383</xdr:row>
          <xdr:rowOff>0</xdr:rowOff>
        </xdr:to>
        <xdr:sp macro="" textlink="">
          <xdr:nvSpPr>
            <xdr:cNvPr id="80198" name="Check Box 326" hidden="1">
              <a:extLst>
                <a:ext uri="{63B3BB69-23CF-44E3-9099-C40C66FF867C}">
                  <a14:compatExt spid="_x0000_s80198"/>
                </a:ext>
                <a:ext uri="{FF2B5EF4-FFF2-40B4-BE49-F238E27FC236}">
                  <a16:creationId xmlns:a16="http://schemas.microsoft.com/office/drawing/2014/main" id="{00000000-0008-0000-0400-00004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382</xdr:row>
          <xdr:rowOff>19050</xdr:rowOff>
        </xdr:from>
        <xdr:to>
          <xdr:col>17</xdr:col>
          <xdr:colOff>76200</xdr:colOff>
          <xdr:row>383</xdr:row>
          <xdr:rowOff>0</xdr:rowOff>
        </xdr:to>
        <xdr:sp macro="" textlink="">
          <xdr:nvSpPr>
            <xdr:cNvPr id="80199" name="Check Box 327" hidden="1">
              <a:extLst>
                <a:ext uri="{63B3BB69-23CF-44E3-9099-C40C66FF867C}">
                  <a14:compatExt spid="_x0000_s80199"/>
                </a:ext>
                <a:ext uri="{FF2B5EF4-FFF2-40B4-BE49-F238E27FC236}">
                  <a16:creationId xmlns:a16="http://schemas.microsoft.com/office/drawing/2014/main" id="{00000000-0008-0000-0400-000047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405</xdr:row>
          <xdr:rowOff>9525</xdr:rowOff>
        </xdr:from>
        <xdr:to>
          <xdr:col>14</xdr:col>
          <xdr:colOff>85725</xdr:colOff>
          <xdr:row>405</xdr:row>
          <xdr:rowOff>219075</xdr:rowOff>
        </xdr:to>
        <xdr:sp macro="" textlink="">
          <xdr:nvSpPr>
            <xdr:cNvPr id="80200" name="Check Box 328" hidden="1">
              <a:extLst>
                <a:ext uri="{63B3BB69-23CF-44E3-9099-C40C66FF867C}">
                  <a14:compatExt spid="_x0000_s80200"/>
                </a:ext>
                <a:ext uri="{FF2B5EF4-FFF2-40B4-BE49-F238E27FC236}">
                  <a16:creationId xmlns:a16="http://schemas.microsoft.com/office/drawing/2014/main" id="{00000000-0008-0000-0400-000048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405</xdr:row>
          <xdr:rowOff>9525</xdr:rowOff>
        </xdr:from>
        <xdr:to>
          <xdr:col>17</xdr:col>
          <xdr:colOff>85725</xdr:colOff>
          <xdr:row>405</xdr:row>
          <xdr:rowOff>219075</xdr:rowOff>
        </xdr:to>
        <xdr:sp macro="" textlink="">
          <xdr:nvSpPr>
            <xdr:cNvPr id="80201" name="Check Box 329" hidden="1">
              <a:extLst>
                <a:ext uri="{63B3BB69-23CF-44E3-9099-C40C66FF867C}">
                  <a14:compatExt spid="_x0000_s80201"/>
                </a:ext>
                <a:ext uri="{FF2B5EF4-FFF2-40B4-BE49-F238E27FC236}">
                  <a16:creationId xmlns:a16="http://schemas.microsoft.com/office/drawing/2014/main" id="{00000000-0008-0000-0400-00004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428</xdr:row>
          <xdr:rowOff>9525</xdr:rowOff>
        </xdr:from>
        <xdr:to>
          <xdr:col>14</xdr:col>
          <xdr:colOff>76200</xdr:colOff>
          <xdr:row>428</xdr:row>
          <xdr:rowOff>219075</xdr:rowOff>
        </xdr:to>
        <xdr:sp macro="" textlink="">
          <xdr:nvSpPr>
            <xdr:cNvPr id="80202" name="Check Box 330" hidden="1">
              <a:extLst>
                <a:ext uri="{63B3BB69-23CF-44E3-9099-C40C66FF867C}">
                  <a14:compatExt spid="_x0000_s80202"/>
                </a:ext>
                <a:ext uri="{FF2B5EF4-FFF2-40B4-BE49-F238E27FC236}">
                  <a16:creationId xmlns:a16="http://schemas.microsoft.com/office/drawing/2014/main" id="{00000000-0008-0000-0400-00004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428</xdr:row>
          <xdr:rowOff>9525</xdr:rowOff>
        </xdr:from>
        <xdr:to>
          <xdr:col>17</xdr:col>
          <xdr:colOff>76200</xdr:colOff>
          <xdr:row>428</xdr:row>
          <xdr:rowOff>219075</xdr:rowOff>
        </xdr:to>
        <xdr:sp macro="" textlink="">
          <xdr:nvSpPr>
            <xdr:cNvPr id="80203" name="Check Box 331" hidden="1">
              <a:extLst>
                <a:ext uri="{63B3BB69-23CF-44E3-9099-C40C66FF867C}">
                  <a14:compatExt spid="_x0000_s80203"/>
                </a:ext>
                <a:ext uri="{FF2B5EF4-FFF2-40B4-BE49-F238E27FC236}">
                  <a16:creationId xmlns:a16="http://schemas.microsoft.com/office/drawing/2014/main" id="{00000000-0008-0000-0400-00004B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451</xdr:row>
          <xdr:rowOff>9525</xdr:rowOff>
        </xdr:from>
        <xdr:to>
          <xdr:col>14</xdr:col>
          <xdr:colOff>76200</xdr:colOff>
          <xdr:row>451</xdr:row>
          <xdr:rowOff>219075</xdr:rowOff>
        </xdr:to>
        <xdr:sp macro="" textlink="">
          <xdr:nvSpPr>
            <xdr:cNvPr id="80204" name="Check Box 332" hidden="1">
              <a:extLst>
                <a:ext uri="{63B3BB69-23CF-44E3-9099-C40C66FF867C}">
                  <a14:compatExt spid="_x0000_s80204"/>
                </a:ext>
                <a:ext uri="{FF2B5EF4-FFF2-40B4-BE49-F238E27FC236}">
                  <a16:creationId xmlns:a16="http://schemas.microsoft.com/office/drawing/2014/main" id="{00000000-0008-0000-0400-00004C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451</xdr:row>
          <xdr:rowOff>9525</xdr:rowOff>
        </xdr:from>
        <xdr:to>
          <xdr:col>17</xdr:col>
          <xdr:colOff>76200</xdr:colOff>
          <xdr:row>451</xdr:row>
          <xdr:rowOff>219075</xdr:rowOff>
        </xdr:to>
        <xdr:sp macro="" textlink="">
          <xdr:nvSpPr>
            <xdr:cNvPr id="80205" name="Check Box 333" hidden="1">
              <a:extLst>
                <a:ext uri="{63B3BB69-23CF-44E3-9099-C40C66FF867C}">
                  <a14:compatExt spid="_x0000_s80205"/>
                </a:ext>
                <a:ext uri="{FF2B5EF4-FFF2-40B4-BE49-F238E27FC236}">
                  <a16:creationId xmlns:a16="http://schemas.microsoft.com/office/drawing/2014/main" id="{00000000-0008-0000-0400-00004D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67</xdr:row>
          <xdr:rowOff>38100</xdr:rowOff>
        </xdr:from>
        <xdr:to>
          <xdr:col>7</xdr:col>
          <xdr:colOff>0</xdr:colOff>
          <xdr:row>68</xdr:row>
          <xdr:rowOff>0</xdr:rowOff>
        </xdr:to>
        <xdr:sp macro="" textlink="">
          <xdr:nvSpPr>
            <xdr:cNvPr id="80206" name="Drop Down 334" hidden="1">
              <a:extLst>
                <a:ext uri="{63B3BB69-23CF-44E3-9099-C40C66FF867C}">
                  <a14:compatExt spid="_x0000_s80206"/>
                </a:ext>
                <a:ext uri="{FF2B5EF4-FFF2-40B4-BE49-F238E27FC236}">
                  <a16:creationId xmlns:a16="http://schemas.microsoft.com/office/drawing/2014/main" id="{00000000-0008-0000-0400-00004E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66674</xdr:colOff>
      <xdr:row>221</xdr:row>
      <xdr:rowOff>92953</xdr:rowOff>
    </xdr:from>
    <xdr:to>
      <xdr:col>23</xdr:col>
      <xdr:colOff>209549</xdr:colOff>
      <xdr:row>226</xdr:row>
      <xdr:rowOff>10147</xdr:rowOff>
    </xdr:to>
    <xdr:sp macro="" textlink="">
      <xdr:nvSpPr>
        <xdr:cNvPr id="368" name="WordArt 229">
          <a:extLst>
            <a:ext uri="{FF2B5EF4-FFF2-40B4-BE49-F238E27FC236}">
              <a16:creationId xmlns:a16="http://schemas.microsoft.com/office/drawing/2014/main" id="{00000000-0008-0000-0400-000070010000}"/>
            </a:ext>
          </a:extLst>
        </xdr:cNvPr>
        <xdr:cNvSpPr>
          <a:spLocks noChangeArrowheads="1" noChangeShapeType="1" noTextEdit="1"/>
        </xdr:cNvSpPr>
      </xdr:nvSpPr>
      <xdr:spPr bwMode="auto">
        <a:xfrm>
          <a:off x="5438774" y="44336578"/>
          <a:ext cx="1457325" cy="1050669"/>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(7)</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3</xdr:col>
          <xdr:colOff>209550</xdr:colOff>
          <xdr:row>231</xdr:row>
          <xdr:rowOff>9525</xdr:rowOff>
        </xdr:from>
        <xdr:to>
          <xdr:col>8</xdr:col>
          <xdr:colOff>209550</xdr:colOff>
          <xdr:row>231</xdr:row>
          <xdr:rowOff>219075</xdr:rowOff>
        </xdr:to>
        <xdr:sp macro="" textlink="">
          <xdr:nvSpPr>
            <xdr:cNvPr id="80207" name="Drop Down 335" hidden="1">
              <a:extLst>
                <a:ext uri="{63B3BB69-23CF-44E3-9099-C40C66FF867C}">
                  <a14:compatExt spid="_x0000_s80207"/>
                </a:ext>
                <a:ext uri="{FF2B5EF4-FFF2-40B4-BE49-F238E27FC236}">
                  <a16:creationId xmlns:a16="http://schemas.microsoft.com/office/drawing/2014/main" id="{00000000-0008-0000-0400-00004F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232</xdr:row>
          <xdr:rowOff>9525</xdr:rowOff>
        </xdr:from>
        <xdr:to>
          <xdr:col>8</xdr:col>
          <xdr:colOff>209550</xdr:colOff>
          <xdr:row>232</xdr:row>
          <xdr:rowOff>219075</xdr:rowOff>
        </xdr:to>
        <xdr:sp macro="" textlink="">
          <xdr:nvSpPr>
            <xdr:cNvPr id="80208" name="Drop Down 336" hidden="1">
              <a:extLst>
                <a:ext uri="{63B3BB69-23CF-44E3-9099-C40C66FF867C}">
                  <a14:compatExt spid="_x0000_s80208"/>
                </a:ext>
                <a:ext uri="{FF2B5EF4-FFF2-40B4-BE49-F238E27FC236}">
                  <a16:creationId xmlns:a16="http://schemas.microsoft.com/office/drawing/2014/main" id="{00000000-0008-0000-0400-000050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233</xdr:row>
          <xdr:rowOff>9525</xdr:rowOff>
        </xdr:from>
        <xdr:to>
          <xdr:col>8</xdr:col>
          <xdr:colOff>209550</xdr:colOff>
          <xdr:row>233</xdr:row>
          <xdr:rowOff>219075</xdr:rowOff>
        </xdr:to>
        <xdr:sp macro="" textlink="">
          <xdr:nvSpPr>
            <xdr:cNvPr id="80209" name="Drop Down 337" hidden="1">
              <a:extLst>
                <a:ext uri="{63B3BB69-23CF-44E3-9099-C40C66FF867C}">
                  <a14:compatExt spid="_x0000_s80209"/>
                </a:ext>
                <a:ext uri="{FF2B5EF4-FFF2-40B4-BE49-F238E27FC236}">
                  <a16:creationId xmlns:a16="http://schemas.microsoft.com/office/drawing/2014/main" id="{00000000-0008-0000-0400-000051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234</xdr:row>
          <xdr:rowOff>9525</xdr:rowOff>
        </xdr:from>
        <xdr:to>
          <xdr:col>8</xdr:col>
          <xdr:colOff>209550</xdr:colOff>
          <xdr:row>234</xdr:row>
          <xdr:rowOff>219075</xdr:rowOff>
        </xdr:to>
        <xdr:sp macro="" textlink="">
          <xdr:nvSpPr>
            <xdr:cNvPr id="80210" name="Drop Down 338" hidden="1">
              <a:extLst>
                <a:ext uri="{63B3BB69-23CF-44E3-9099-C40C66FF867C}">
                  <a14:compatExt spid="_x0000_s80210"/>
                </a:ext>
                <a:ext uri="{FF2B5EF4-FFF2-40B4-BE49-F238E27FC236}">
                  <a16:creationId xmlns:a16="http://schemas.microsoft.com/office/drawing/2014/main" id="{00000000-0008-0000-0400-000052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235</xdr:row>
          <xdr:rowOff>9525</xdr:rowOff>
        </xdr:from>
        <xdr:to>
          <xdr:col>8</xdr:col>
          <xdr:colOff>209550</xdr:colOff>
          <xdr:row>236</xdr:row>
          <xdr:rowOff>0</xdr:rowOff>
        </xdr:to>
        <xdr:sp macro="" textlink="">
          <xdr:nvSpPr>
            <xdr:cNvPr id="80211" name="Drop Down 339" hidden="1">
              <a:extLst>
                <a:ext uri="{63B3BB69-23CF-44E3-9099-C40C66FF867C}">
                  <a14:compatExt spid="_x0000_s80211"/>
                </a:ext>
                <a:ext uri="{FF2B5EF4-FFF2-40B4-BE49-F238E27FC236}">
                  <a16:creationId xmlns:a16="http://schemas.microsoft.com/office/drawing/2014/main" id="{00000000-0008-0000-0400-000053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236</xdr:row>
          <xdr:rowOff>9525</xdr:rowOff>
        </xdr:from>
        <xdr:to>
          <xdr:col>8</xdr:col>
          <xdr:colOff>209550</xdr:colOff>
          <xdr:row>237</xdr:row>
          <xdr:rowOff>0</xdr:rowOff>
        </xdr:to>
        <xdr:sp macro="" textlink="">
          <xdr:nvSpPr>
            <xdr:cNvPr id="80212" name="Drop Down 340" hidden="1">
              <a:extLst>
                <a:ext uri="{63B3BB69-23CF-44E3-9099-C40C66FF867C}">
                  <a14:compatExt spid="_x0000_s80212"/>
                </a:ext>
                <a:ext uri="{FF2B5EF4-FFF2-40B4-BE49-F238E27FC236}">
                  <a16:creationId xmlns:a16="http://schemas.microsoft.com/office/drawing/2014/main" id="{00000000-0008-0000-0400-000054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228</xdr:row>
          <xdr:rowOff>0</xdr:rowOff>
        </xdr:from>
        <xdr:to>
          <xdr:col>14</xdr:col>
          <xdr:colOff>76200</xdr:colOff>
          <xdr:row>228</xdr:row>
          <xdr:rowOff>209550</xdr:rowOff>
        </xdr:to>
        <xdr:sp macro="" textlink="">
          <xdr:nvSpPr>
            <xdr:cNvPr id="80213" name="Check Box 341" hidden="1">
              <a:extLst>
                <a:ext uri="{63B3BB69-23CF-44E3-9099-C40C66FF867C}">
                  <a14:compatExt spid="_x0000_s80213"/>
                </a:ext>
                <a:ext uri="{FF2B5EF4-FFF2-40B4-BE49-F238E27FC236}">
                  <a16:creationId xmlns:a16="http://schemas.microsoft.com/office/drawing/2014/main" id="{00000000-0008-0000-0400-000055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228</xdr:row>
          <xdr:rowOff>0</xdr:rowOff>
        </xdr:from>
        <xdr:to>
          <xdr:col>17</xdr:col>
          <xdr:colOff>76200</xdr:colOff>
          <xdr:row>228</xdr:row>
          <xdr:rowOff>209550</xdr:rowOff>
        </xdr:to>
        <xdr:sp macro="" textlink="">
          <xdr:nvSpPr>
            <xdr:cNvPr id="80214" name="Check Box 342" hidden="1">
              <a:extLst>
                <a:ext uri="{63B3BB69-23CF-44E3-9099-C40C66FF867C}">
                  <a14:compatExt spid="_x0000_s80214"/>
                </a:ext>
                <a:ext uri="{FF2B5EF4-FFF2-40B4-BE49-F238E27FC236}">
                  <a16:creationId xmlns:a16="http://schemas.microsoft.com/office/drawing/2014/main" id="{00000000-0008-0000-0400-00005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313</xdr:row>
          <xdr:rowOff>28575</xdr:rowOff>
        </xdr:from>
        <xdr:to>
          <xdr:col>7</xdr:col>
          <xdr:colOff>0</xdr:colOff>
          <xdr:row>314</xdr:row>
          <xdr:rowOff>0</xdr:rowOff>
        </xdr:to>
        <xdr:sp macro="" textlink="">
          <xdr:nvSpPr>
            <xdr:cNvPr id="80215" name="Drop Down 343" hidden="1">
              <a:extLst>
                <a:ext uri="{63B3BB69-23CF-44E3-9099-C40C66FF867C}">
                  <a14:compatExt spid="_x0000_s80215"/>
                </a:ext>
                <a:ext uri="{FF2B5EF4-FFF2-40B4-BE49-F238E27FC236}">
                  <a16:creationId xmlns:a16="http://schemas.microsoft.com/office/drawing/2014/main" id="{00000000-0008-0000-0400-000057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66674</xdr:colOff>
      <xdr:row>468</xdr:row>
      <xdr:rowOff>205464</xdr:rowOff>
    </xdr:from>
    <xdr:to>
      <xdr:col>23</xdr:col>
      <xdr:colOff>209549</xdr:colOff>
      <xdr:row>473</xdr:row>
      <xdr:rowOff>122657</xdr:rowOff>
    </xdr:to>
    <xdr:sp macro="" textlink="">
      <xdr:nvSpPr>
        <xdr:cNvPr id="378" name="WordArt 229">
          <a:extLst>
            <a:ext uri="{FF2B5EF4-FFF2-40B4-BE49-F238E27FC236}">
              <a16:creationId xmlns:a16="http://schemas.microsoft.com/office/drawing/2014/main" id="{00000000-0008-0000-0400-00007A010000}"/>
            </a:ext>
          </a:extLst>
        </xdr:cNvPr>
        <xdr:cNvSpPr>
          <a:spLocks noChangeArrowheads="1" noChangeShapeType="1" noTextEdit="1"/>
        </xdr:cNvSpPr>
      </xdr:nvSpPr>
      <xdr:spPr bwMode="auto">
        <a:xfrm>
          <a:off x="5438774" y="93912414"/>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(7)</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3</xdr:col>
          <xdr:colOff>209550</xdr:colOff>
          <xdr:row>478</xdr:row>
          <xdr:rowOff>9525</xdr:rowOff>
        </xdr:from>
        <xdr:to>
          <xdr:col>8</xdr:col>
          <xdr:colOff>209550</xdr:colOff>
          <xdr:row>478</xdr:row>
          <xdr:rowOff>219075</xdr:rowOff>
        </xdr:to>
        <xdr:sp macro="" textlink="">
          <xdr:nvSpPr>
            <xdr:cNvPr id="80216" name="Drop Down 344" hidden="1">
              <a:extLst>
                <a:ext uri="{63B3BB69-23CF-44E3-9099-C40C66FF867C}">
                  <a14:compatExt spid="_x0000_s80216"/>
                </a:ext>
                <a:ext uri="{FF2B5EF4-FFF2-40B4-BE49-F238E27FC236}">
                  <a16:creationId xmlns:a16="http://schemas.microsoft.com/office/drawing/2014/main" id="{00000000-0008-0000-0400-000058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479</xdr:row>
          <xdr:rowOff>9525</xdr:rowOff>
        </xdr:from>
        <xdr:to>
          <xdr:col>8</xdr:col>
          <xdr:colOff>209550</xdr:colOff>
          <xdr:row>479</xdr:row>
          <xdr:rowOff>219075</xdr:rowOff>
        </xdr:to>
        <xdr:sp macro="" textlink="">
          <xdr:nvSpPr>
            <xdr:cNvPr id="80217" name="Drop Down 345" hidden="1">
              <a:extLst>
                <a:ext uri="{63B3BB69-23CF-44E3-9099-C40C66FF867C}">
                  <a14:compatExt spid="_x0000_s80217"/>
                </a:ext>
                <a:ext uri="{FF2B5EF4-FFF2-40B4-BE49-F238E27FC236}">
                  <a16:creationId xmlns:a16="http://schemas.microsoft.com/office/drawing/2014/main" id="{00000000-0008-0000-0400-000059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480</xdr:row>
          <xdr:rowOff>9525</xdr:rowOff>
        </xdr:from>
        <xdr:to>
          <xdr:col>8</xdr:col>
          <xdr:colOff>209550</xdr:colOff>
          <xdr:row>480</xdr:row>
          <xdr:rowOff>219075</xdr:rowOff>
        </xdr:to>
        <xdr:sp macro="" textlink="">
          <xdr:nvSpPr>
            <xdr:cNvPr id="80218" name="Drop Down 346" hidden="1">
              <a:extLst>
                <a:ext uri="{63B3BB69-23CF-44E3-9099-C40C66FF867C}">
                  <a14:compatExt spid="_x0000_s80218"/>
                </a:ext>
                <a:ext uri="{FF2B5EF4-FFF2-40B4-BE49-F238E27FC236}">
                  <a16:creationId xmlns:a16="http://schemas.microsoft.com/office/drawing/2014/main" id="{00000000-0008-0000-0400-00005A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481</xdr:row>
          <xdr:rowOff>9525</xdr:rowOff>
        </xdr:from>
        <xdr:to>
          <xdr:col>8</xdr:col>
          <xdr:colOff>209550</xdr:colOff>
          <xdr:row>481</xdr:row>
          <xdr:rowOff>219075</xdr:rowOff>
        </xdr:to>
        <xdr:sp macro="" textlink="">
          <xdr:nvSpPr>
            <xdr:cNvPr id="80219" name="Drop Down 347" hidden="1">
              <a:extLst>
                <a:ext uri="{63B3BB69-23CF-44E3-9099-C40C66FF867C}">
                  <a14:compatExt spid="_x0000_s80219"/>
                </a:ext>
                <a:ext uri="{FF2B5EF4-FFF2-40B4-BE49-F238E27FC236}">
                  <a16:creationId xmlns:a16="http://schemas.microsoft.com/office/drawing/2014/main" id="{00000000-0008-0000-0400-00005B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482</xdr:row>
          <xdr:rowOff>9525</xdr:rowOff>
        </xdr:from>
        <xdr:to>
          <xdr:col>8</xdr:col>
          <xdr:colOff>209550</xdr:colOff>
          <xdr:row>482</xdr:row>
          <xdr:rowOff>219075</xdr:rowOff>
        </xdr:to>
        <xdr:sp macro="" textlink="">
          <xdr:nvSpPr>
            <xdr:cNvPr id="80220" name="Drop Down 348" hidden="1">
              <a:extLst>
                <a:ext uri="{63B3BB69-23CF-44E3-9099-C40C66FF867C}">
                  <a14:compatExt spid="_x0000_s80220"/>
                </a:ext>
                <a:ext uri="{FF2B5EF4-FFF2-40B4-BE49-F238E27FC236}">
                  <a16:creationId xmlns:a16="http://schemas.microsoft.com/office/drawing/2014/main" id="{00000000-0008-0000-0400-00005C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483</xdr:row>
          <xdr:rowOff>9525</xdr:rowOff>
        </xdr:from>
        <xdr:to>
          <xdr:col>8</xdr:col>
          <xdr:colOff>209550</xdr:colOff>
          <xdr:row>484</xdr:row>
          <xdr:rowOff>0</xdr:rowOff>
        </xdr:to>
        <xdr:sp macro="" textlink="">
          <xdr:nvSpPr>
            <xdr:cNvPr id="80221" name="Drop Down 349" hidden="1">
              <a:extLst>
                <a:ext uri="{63B3BB69-23CF-44E3-9099-C40C66FF867C}">
                  <a14:compatExt spid="_x0000_s80221"/>
                </a:ext>
                <a:ext uri="{FF2B5EF4-FFF2-40B4-BE49-F238E27FC236}">
                  <a16:creationId xmlns:a16="http://schemas.microsoft.com/office/drawing/2014/main" id="{00000000-0008-0000-0400-00005D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475</xdr:row>
          <xdr:rowOff>0</xdr:rowOff>
        </xdr:from>
        <xdr:to>
          <xdr:col>14</xdr:col>
          <xdr:colOff>76200</xdr:colOff>
          <xdr:row>475</xdr:row>
          <xdr:rowOff>209550</xdr:rowOff>
        </xdr:to>
        <xdr:sp macro="" textlink="">
          <xdr:nvSpPr>
            <xdr:cNvPr id="80222" name="Check Box 350" hidden="1">
              <a:extLst>
                <a:ext uri="{63B3BB69-23CF-44E3-9099-C40C66FF867C}">
                  <a14:compatExt spid="_x0000_s80222"/>
                </a:ext>
                <a:ext uri="{FF2B5EF4-FFF2-40B4-BE49-F238E27FC236}">
                  <a16:creationId xmlns:a16="http://schemas.microsoft.com/office/drawing/2014/main" id="{00000000-0008-0000-0400-00005E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475</xdr:row>
          <xdr:rowOff>0</xdr:rowOff>
        </xdr:from>
        <xdr:to>
          <xdr:col>17</xdr:col>
          <xdr:colOff>76200</xdr:colOff>
          <xdr:row>475</xdr:row>
          <xdr:rowOff>209550</xdr:rowOff>
        </xdr:to>
        <xdr:sp macro="" textlink="">
          <xdr:nvSpPr>
            <xdr:cNvPr id="80223" name="Check Box 351" hidden="1">
              <a:extLst>
                <a:ext uri="{63B3BB69-23CF-44E3-9099-C40C66FF867C}">
                  <a14:compatExt spid="_x0000_s80223"/>
                </a:ext>
                <a:ext uri="{FF2B5EF4-FFF2-40B4-BE49-F238E27FC236}">
                  <a16:creationId xmlns:a16="http://schemas.microsoft.com/office/drawing/2014/main" id="{00000000-0008-0000-0400-00005F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75</xdr:row>
          <xdr:rowOff>28575</xdr:rowOff>
        </xdr:from>
        <xdr:to>
          <xdr:col>7</xdr:col>
          <xdr:colOff>209550</xdr:colOff>
          <xdr:row>76</xdr:row>
          <xdr:rowOff>9525</xdr:rowOff>
        </xdr:to>
        <xdr:sp macro="" textlink="">
          <xdr:nvSpPr>
            <xdr:cNvPr id="80224" name="Drop Down 352" hidden="1">
              <a:extLst>
                <a:ext uri="{63B3BB69-23CF-44E3-9099-C40C66FF867C}">
                  <a14:compatExt spid="_x0000_s80224"/>
                </a:ext>
                <a:ext uri="{FF2B5EF4-FFF2-40B4-BE49-F238E27FC236}">
                  <a16:creationId xmlns:a16="http://schemas.microsoft.com/office/drawing/2014/main" id="{00000000-0008-0000-0400-000060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209550</xdr:colOff>
          <xdr:row>48</xdr:row>
          <xdr:rowOff>19050</xdr:rowOff>
        </xdr:from>
        <xdr:to>
          <xdr:col>20</xdr:col>
          <xdr:colOff>0</xdr:colOff>
          <xdr:row>49</xdr:row>
          <xdr:rowOff>9525</xdr:rowOff>
        </xdr:to>
        <xdr:sp macro="" textlink="">
          <xdr:nvSpPr>
            <xdr:cNvPr id="80233" name="Check Box 361" hidden="1">
              <a:extLst>
                <a:ext uri="{63B3BB69-23CF-44E3-9099-C40C66FF867C}">
                  <a14:compatExt spid="_x0000_s80233"/>
                </a:ext>
                <a:ext uri="{FF2B5EF4-FFF2-40B4-BE49-F238E27FC236}">
                  <a16:creationId xmlns:a16="http://schemas.microsoft.com/office/drawing/2014/main" id="{00000000-0008-0000-0400-00006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209550</xdr:colOff>
          <xdr:row>48</xdr:row>
          <xdr:rowOff>19050</xdr:rowOff>
        </xdr:from>
        <xdr:to>
          <xdr:col>23</xdr:col>
          <xdr:colOff>0</xdr:colOff>
          <xdr:row>49</xdr:row>
          <xdr:rowOff>9525</xdr:rowOff>
        </xdr:to>
        <xdr:sp macro="" textlink="">
          <xdr:nvSpPr>
            <xdr:cNvPr id="80234" name="Check Box 362" hidden="1">
              <a:extLst>
                <a:ext uri="{63B3BB69-23CF-44E3-9099-C40C66FF867C}">
                  <a14:compatExt spid="_x0000_s80234"/>
                </a:ext>
                <a:ext uri="{FF2B5EF4-FFF2-40B4-BE49-F238E27FC236}">
                  <a16:creationId xmlns:a16="http://schemas.microsoft.com/office/drawing/2014/main" id="{00000000-0008-0000-0400-00006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209550</xdr:colOff>
          <xdr:row>293</xdr:row>
          <xdr:rowOff>19050</xdr:rowOff>
        </xdr:from>
        <xdr:to>
          <xdr:col>20</xdr:col>
          <xdr:colOff>76200</xdr:colOff>
          <xdr:row>294</xdr:row>
          <xdr:rowOff>0</xdr:rowOff>
        </xdr:to>
        <xdr:sp macro="" textlink="">
          <xdr:nvSpPr>
            <xdr:cNvPr id="80235" name="Check Box 363" hidden="1">
              <a:extLst>
                <a:ext uri="{63B3BB69-23CF-44E3-9099-C40C66FF867C}">
                  <a14:compatExt spid="_x0000_s80235"/>
                </a:ext>
                <a:ext uri="{FF2B5EF4-FFF2-40B4-BE49-F238E27FC236}">
                  <a16:creationId xmlns:a16="http://schemas.microsoft.com/office/drawing/2014/main" id="{00000000-0008-0000-0400-00006B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209550</xdr:colOff>
          <xdr:row>293</xdr:row>
          <xdr:rowOff>19050</xdr:rowOff>
        </xdr:from>
        <xdr:to>
          <xdr:col>23</xdr:col>
          <xdr:colOff>66675</xdr:colOff>
          <xdr:row>294</xdr:row>
          <xdr:rowOff>0</xdr:rowOff>
        </xdr:to>
        <xdr:sp macro="" textlink="">
          <xdr:nvSpPr>
            <xdr:cNvPr id="80236" name="Check Box 364" hidden="1">
              <a:extLst>
                <a:ext uri="{63B3BB69-23CF-44E3-9099-C40C66FF867C}">
                  <a14:compatExt spid="_x0000_s80236"/>
                </a:ext>
                <a:ext uri="{FF2B5EF4-FFF2-40B4-BE49-F238E27FC236}">
                  <a16:creationId xmlns:a16="http://schemas.microsoft.com/office/drawing/2014/main" id="{00000000-0008-0000-0400-00006C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54</xdr:row>
          <xdr:rowOff>0</xdr:rowOff>
        </xdr:from>
        <xdr:to>
          <xdr:col>17</xdr:col>
          <xdr:colOff>0</xdr:colOff>
          <xdr:row>55</xdr:row>
          <xdr:rowOff>0</xdr:rowOff>
        </xdr:to>
        <xdr:sp macro="" textlink="">
          <xdr:nvSpPr>
            <xdr:cNvPr id="80245" name="Check Box 373" hidden="1">
              <a:extLst>
                <a:ext uri="{63B3BB69-23CF-44E3-9099-C40C66FF867C}">
                  <a14:compatExt spid="_x0000_s80245"/>
                </a:ext>
                <a:ext uri="{FF2B5EF4-FFF2-40B4-BE49-F238E27FC236}">
                  <a16:creationId xmlns:a16="http://schemas.microsoft.com/office/drawing/2014/main" id="{00000000-0008-0000-0400-000075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55</xdr:row>
          <xdr:rowOff>0</xdr:rowOff>
        </xdr:from>
        <xdr:to>
          <xdr:col>17</xdr:col>
          <xdr:colOff>0</xdr:colOff>
          <xdr:row>56</xdr:row>
          <xdr:rowOff>0</xdr:rowOff>
        </xdr:to>
        <xdr:sp macro="" textlink="">
          <xdr:nvSpPr>
            <xdr:cNvPr id="80246" name="Check Box 374" hidden="1">
              <a:extLst>
                <a:ext uri="{63B3BB69-23CF-44E3-9099-C40C66FF867C}">
                  <a14:compatExt spid="_x0000_s80246"/>
                </a:ext>
                <a:ext uri="{FF2B5EF4-FFF2-40B4-BE49-F238E27FC236}">
                  <a16:creationId xmlns:a16="http://schemas.microsoft.com/office/drawing/2014/main" id="{00000000-0008-0000-0400-00007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299</xdr:row>
          <xdr:rowOff>0</xdr:rowOff>
        </xdr:from>
        <xdr:to>
          <xdr:col>17</xdr:col>
          <xdr:colOff>0</xdr:colOff>
          <xdr:row>300</xdr:row>
          <xdr:rowOff>0</xdr:rowOff>
        </xdr:to>
        <xdr:sp macro="" textlink="">
          <xdr:nvSpPr>
            <xdr:cNvPr id="80247" name="Check Box 375" hidden="1">
              <a:extLst>
                <a:ext uri="{63B3BB69-23CF-44E3-9099-C40C66FF867C}">
                  <a14:compatExt spid="_x0000_s80247"/>
                </a:ext>
                <a:ext uri="{FF2B5EF4-FFF2-40B4-BE49-F238E27FC236}">
                  <a16:creationId xmlns:a16="http://schemas.microsoft.com/office/drawing/2014/main" id="{00000000-0008-0000-0400-000077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300</xdr:row>
          <xdr:rowOff>0</xdr:rowOff>
        </xdr:from>
        <xdr:to>
          <xdr:col>17</xdr:col>
          <xdr:colOff>0</xdr:colOff>
          <xdr:row>301</xdr:row>
          <xdr:rowOff>0</xdr:rowOff>
        </xdr:to>
        <xdr:sp macro="" textlink="">
          <xdr:nvSpPr>
            <xdr:cNvPr id="80248" name="Check Box 376" hidden="1">
              <a:extLst>
                <a:ext uri="{63B3BB69-23CF-44E3-9099-C40C66FF867C}">
                  <a14:compatExt spid="_x0000_s80248"/>
                </a:ext>
                <a:ext uri="{FF2B5EF4-FFF2-40B4-BE49-F238E27FC236}">
                  <a16:creationId xmlns:a16="http://schemas.microsoft.com/office/drawing/2014/main" id="{00000000-0008-0000-0400-000078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258</xdr:row>
          <xdr:rowOff>9525</xdr:rowOff>
        </xdr:from>
        <xdr:to>
          <xdr:col>3</xdr:col>
          <xdr:colOff>0</xdr:colOff>
          <xdr:row>259</xdr:row>
          <xdr:rowOff>0</xdr:rowOff>
        </xdr:to>
        <xdr:sp macro="" textlink="">
          <xdr:nvSpPr>
            <xdr:cNvPr id="80249" name="Check Box 377" hidden="1">
              <a:extLst>
                <a:ext uri="{63B3BB69-23CF-44E3-9099-C40C66FF867C}">
                  <a14:compatExt spid="_x0000_s80249"/>
                </a:ext>
                <a:ext uri="{FF2B5EF4-FFF2-40B4-BE49-F238E27FC236}">
                  <a16:creationId xmlns:a16="http://schemas.microsoft.com/office/drawing/2014/main" id="{00000000-0008-0000-0400-00007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19050</xdr:colOff>
          <xdr:row>258</xdr:row>
          <xdr:rowOff>0</xdr:rowOff>
        </xdr:from>
        <xdr:to>
          <xdr:col>8</xdr:col>
          <xdr:colOff>9525</xdr:colOff>
          <xdr:row>258</xdr:row>
          <xdr:rowOff>219075</xdr:rowOff>
        </xdr:to>
        <xdr:sp macro="" textlink="">
          <xdr:nvSpPr>
            <xdr:cNvPr id="80250" name="Check Box 378" hidden="1">
              <a:extLst>
                <a:ext uri="{63B3BB69-23CF-44E3-9099-C40C66FF867C}">
                  <a14:compatExt spid="_x0000_s80250"/>
                </a:ext>
                <a:ext uri="{FF2B5EF4-FFF2-40B4-BE49-F238E27FC236}">
                  <a16:creationId xmlns:a16="http://schemas.microsoft.com/office/drawing/2014/main" id="{00000000-0008-0000-0400-00007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259</xdr:row>
          <xdr:rowOff>9525</xdr:rowOff>
        </xdr:from>
        <xdr:to>
          <xdr:col>3</xdr:col>
          <xdr:colOff>0</xdr:colOff>
          <xdr:row>260</xdr:row>
          <xdr:rowOff>0</xdr:rowOff>
        </xdr:to>
        <xdr:sp macro="" textlink="">
          <xdr:nvSpPr>
            <xdr:cNvPr id="80251" name="Check Box 379" hidden="1">
              <a:extLst>
                <a:ext uri="{63B3BB69-23CF-44E3-9099-C40C66FF867C}">
                  <a14:compatExt spid="_x0000_s80251"/>
                </a:ext>
                <a:ext uri="{FF2B5EF4-FFF2-40B4-BE49-F238E27FC236}">
                  <a16:creationId xmlns:a16="http://schemas.microsoft.com/office/drawing/2014/main" id="{00000000-0008-0000-0400-00007B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260</xdr:row>
          <xdr:rowOff>9525</xdr:rowOff>
        </xdr:from>
        <xdr:to>
          <xdr:col>3</xdr:col>
          <xdr:colOff>0</xdr:colOff>
          <xdr:row>261</xdr:row>
          <xdr:rowOff>0</xdr:rowOff>
        </xdr:to>
        <xdr:sp macro="" textlink="">
          <xdr:nvSpPr>
            <xdr:cNvPr id="80252" name="Check Box 380" hidden="1">
              <a:extLst>
                <a:ext uri="{63B3BB69-23CF-44E3-9099-C40C66FF867C}">
                  <a14:compatExt spid="_x0000_s80252"/>
                </a:ext>
                <a:ext uri="{FF2B5EF4-FFF2-40B4-BE49-F238E27FC236}">
                  <a16:creationId xmlns:a16="http://schemas.microsoft.com/office/drawing/2014/main" id="{00000000-0008-0000-0400-00007C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261</xdr:row>
          <xdr:rowOff>9525</xdr:rowOff>
        </xdr:from>
        <xdr:to>
          <xdr:col>3</xdr:col>
          <xdr:colOff>0</xdr:colOff>
          <xdr:row>262</xdr:row>
          <xdr:rowOff>0</xdr:rowOff>
        </xdr:to>
        <xdr:sp macro="" textlink="">
          <xdr:nvSpPr>
            <xdr:cNvPr id="80253" name="Check Box 381" hidden="1">
              <a:extLst>
                <a:ext uri="{63B3BB69-23CF-44E3-9099-C40C66FF867C}">
                  <a14:compatExt spid="_x0000_s80253"/>
                </a:ext>
                <a:ext uri="{FF2B5EF4-FFF2-40B4-BE49-F238E27FC236}">
                  <a16:creationId xmlns:a16="http://schemas.microsoft.com/office/drawing/2014/main" id="{00000000-0008-0000-0400-00007D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266</xdr:row>
          <xdr:rowOff>9525</xdr:rowOff>
        </xdr:from>
        <xdr:to>
          <xdr:col>3</xdr:col>
          <xdr:colOff>0</xdr:colOff>
          <xdr:row>267</xdr:row>
          <xdr:rowOff>0</xdr:rowOff>
        </xdr:to>
        <xdr:sp macro="" textlink="">
          <xdr:nvSpPr>
            <xdr:cNvPr id="80254" name="Check Box 382" hidden="1">
              <a:extLst>
                <a:ext uri="{63B3BB69-23CF-44E3-9099-C40C66FF867C}">
                  <a14:compatExt spid="_x0000_s80254"/>
                </a:ext>
                <a:ext uri="{FF2B5EF4-FFF2-40B4-BE49-F238E27FC236}">
                  <a16:creationId xmlns:a16="http://schemas.microsoft.com/office/drawing/2014/main" id="{00000000-0008-0000-0400-00007E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267</xdr:row>
          <xdr:rowOff>9525</xdr:rowOff>
        </xdr:from>
        <xdr:to>
          <xdr:col>3</xdr:col>
          <xdr:colOff>0</xdr:colOff>
          <xdr:row>268</xdr:row>
          <xdr:rowOff>0</xdr:rowOff>
        </xdr:to>
        <xdr:sp macro="" textlink="">
          <xdr:nvSpPr>
            <xdr:cNvPr id="80255" name="Check Box 383" hidden="1">
              <a:extLst>
                <a:ext uri="{63B3BB69-23CF-44E3-9099-C40C66FF867C}">
                  <a14:compatExt spid="_x0000_s80255"/>
                </a:ext>
                <a:ext uri="{FF2B5EF4-FFF2-40B4-BE49-F238E27FC236}">
                  <a16:creationId xmlns:a16="http://schemas.microsoft.com/office/drawing/2014/main" id="{00000000-0008-0000-0400-00007F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268</xdr:row>
          <xdr:rowOff>9525</xdr:rowOff>
        </xdr:from>
        <xdr:to>
          <xdr:col>3</xdr:col>
          <xdr:colOff>0</xdr:colOff>
          <xdr:row>269</xdr:row>
          <xdr:rowOff>0</xdr:rowOff>
        </xdr:to>
        <xdr:sp macro="" textlink="">
          <xdr:nvSpPr>
            <xdr:cNvPr id="80256" name="Check Box 384" hidden="1">
              <a:extLst>
                <a:ext uri="{63B3BB69-23CF-44E3-9099-C40C66FF867C}">
                  <a14:compatExt spid="_x0000_s80256"/>
                </a:ext>
                <a:ext uri="{FF2B5EF4-FFF2-40B4-BE49-F238E27FC236}">
                  <a16:creationId xmlns:a16="http://schemas.microsoft.com/office/drawing/2014/main" id="{00000000-0008-0000-0400-000080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274</xdr:row>
          <xdr:rowOff>9525</xdr:rowOff>
        </xdr:from>
        <xdr:to>
          <xdr:col>9</xdr:col>
          <xdr:colOff>0</xdr:colOff>
          <xdr:row>275</xdr:row>
          <xdr:rowOff>0</xdr:rowOff>
        </xdr:to>
        <xdr:sp macro="" textlink="">
          <xdr:nvSpPr>
            <xdr:cNvPr id="80257" name="Check Box 385" hidden="1">
              <a:extLst>
                <a:ext uri="{63B3BB69-23CF-44E3-9099-C40C66FF867C}">
                  <a14:compatExt spid="_x0000_s80257"/>
                </a:ext>
                <a:ext uri="{FF2B5EF4-FFF2-40B4-BE49-F238E27FC236}">
                  <a16:creationId xmlns:a16="http://schemas.microsoft.com/office/drawing/2014/main" id="{00000000-0008-0000-0400-000081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xdr:colOff>
          <xdr:row>274</xdr:row>
          <xdr:rowOff>9525</xdr:rowOff>
        </xdr:from>
        <xdr:to>
          <xdr:col>22</xdr:col>
          <xdr:colOff>0</xdr:colOff>
          <xdr:row>275</xdr:row>
          <xdr:rowOff>0</xdr:rowOff>
        </xdr:to>
        <xdr:sp macro="" textlink="">
          <xdr:nvSpPr>
            <xdr:cNvPr id="80258" name="Check Box 386" hidden="1">
              <a:extLst>
                <a:ext uri="{63B3BB69-23CF-44E3-9099-C40C66FF867C}">
                  <a14:compatExt spid="_x0000_s80258"/>
                </a:ext>
                <a:ext uri="{FF2B5EF4-FFF2-40B4-BE49-F238E27FC236}">
                  <a16:creationId xmlns:a16="http://schemas.microsoft.com/office/drawing/2014/main" id="{00000000-0008-0000-0400-000082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275</xdr:row>
          <xdr:rowOff>9525</xdr:rowOff>
        </xdr:from>
        <xdr:to>
          <xdr:col>3</xdr:col>
          <xdr:colOff>0</xdr:colOff>
          <xdr:row>276</xdr:row>
          <xdr:rowOff>0</xdr:rowOff>
        </xdr:to>
        <xdr:sp macro="" textlink="">
          <xdr:nvSpPr>
            <xdr:cNvPr id="80259" name="Check Box 387" hidden="1">
              <a:extLst>
                <a:ext uri="{63B3BB69-23CF-44E3-9099-C40C66FF867C}">
                  <a14:compatExt spid="_x0000_s80259"/>
                </a:ext>
                <a:ext uri="{FF2B5EF4-FFF2-40B4-BE49-F238E27FC236}">
                  <a16:creationId xmlns:a16="http://schemas.microsoft.com/office/drawing/2014/main" id="{00000000-0008-0000-0400-000083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13</xdr:row>
          <xdr:rowOff>9525</xdr:rowOff>
        </xdr:from>
        <xdr:to>
          <xdr:col>3</xdr:col>
          <xdr:colOff>0</xdr:colOff>
          <xdr:row>14</xdr:row>
          <xdr:rowOff>0</xdr:rowOff>
        </xdr:to>
        <xdr:sp macro="" textlink="">
          <xdr:nvSpPr>
            <xdr:cNvPr id="80260" name="Check Box 388" hidden="1">
              <a:extLst>
                <a:ext uri="{63B3BB69-23CF-44E3-9099-C40C66FF867C}">
                  <a14:compatExt spid="_x0000_s80260"/>
                </a:ext>
                <a:ext uri="{FF2B5EF4-FFF2-40B4-BE49-F238E27FC236}">
                  <a16:creationId xmlns:a16="http://schemas.microsoft.com/office/drawing/2014/main" id="{00000000-0008-0000-0400-000084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19050</xdr:colOff>
          <xdr:row>13</xdr:row>
          <xdr:rowOff>0</xdr:rowOff>
        </xdr:from>
        <xdr:to>
          <xdr:col>8</xdr:col>
          <xdr:colOff>9525</xdr:colOff>
          <xdr:row>13</xdr:row>
          <xdr:rowOff>219075</xdr:rowOff>
        </xdr:to>
        <xdr:sp macro="" textlink="">
          <xdr:nvSpPr>
            <xdr:cNvPr id="80261" name="Check Box 389" hidden="1">
              <a:extLst>
                <a:ext uri="{63B3BB69-23CF-44E3-9099-C40C66FF867C}">
                  <a14:compatExt spid="_x0000_s80261"/>
                </a:ext>
                <a:ext uri="{FF2B5EF4-FFF2-40B4-BE49-F238E27FC236}">
                  <a16:creationId xmlns:a16="http://schemas.microsoft.com/office/drawing/2014/main" id="{00000000-0008-0000-0400-000085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14</xdr:row>
          <xdr:rowOff>9525</xdr:rowOff>
        </xdr:from>
        <xdr:to>
          <xdr:col>3</xdr:col>
          <xdr:colOff>0</xdr:colOff>
          <xdr:row>15</xdr:row>
          <xdr:rowOff>0</xdr:rowOff>
        </xdr:to>
        <xdr:sp macro="" textlink="">
          <xdr:nvSpPr>
            <xdr:cNvPr id="80262" name="Check Box 390" hidden="1">
              <a:extLst>
                <a:ext uri="{63B3BB69-23CF-44E3-9099-C40C66FF867C}">
                  <a14:compatExt spid="_x0000_s80262"/>
                </a:ext>
                <a:ext uri="{FF2B5EF4-FFF2-40B4-BE49-F238E27FC236}">
                  <a16:creationId xmlns:a16="http://schemas.microsoft.com/office/drawing/2014/main" id="{00000000-0008-0000-0400-00008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15</xdr:row>
          <xdr:rowOff>9525</xdr:rowOff>
        </xdr:from>
        <xdr:to>
          <xdr:col>3</xdr:col>
          <xdr:colOff>0</xdr:colOff>
          <xdr:row>16</xdr:row>
          <xdr:rowOff>0</xdr:rowOff>
        </xdr:to>
        <xdr:sp macro="" textlink="">
          <xdr:nvSpPr>
            <xdr:cNvPr id="80263" name="Check Box 391" hidden="1">
              <a:extLst>
                <a:ext uri="{63B3BB69-23CF-44E3-9099-C40C66FF867C}">
                  <a14:compatExt spid="_x0000_s80263"/>
                </a:ext>
                <a:ext uri="{FF2B5EF4-FFF2-40B4-BE49-F238E27FC236}">
                  <a16:creationId xmlns:a16="http://schemas.microsoft.com/office/drawing/2014/main" id="{00000000-0008-0000-0400-000087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16</xdr:row>
          <xdr:rowOff>9525</xdr:rowOff>
        </xdr:from>
        <xdr:to>
          <xdr:col>3</xdr:col>
          <xdr:colOff>0</xdr:colOff>
          <xdr:row>17</xdr:row>
          <xdr:rowOff>0</xdr:rowOff>
        </xdr:to>
        <xdr:sp macro="" textlink="">
          <xdr:nvSpPr>
            <xdr:cNvPr id="80264" name="Check Box 392" hidden="1">
              <a:extLst>
                <a:ext uri="{63B3BB69-23CF-44E3-9099-C40C66FF867C}">
                  <a14:compatExt spid="_x0000_s80264"/>
                </a:ext>
                <a:ext uri="{FF2B5EF4-FFF2-40B4-BE49-F238E27FC236}">
                  <a16:creationId xmlns:a16="http://schemas.microsoft.com/office/drawing/2014/main" id="{00000000-0008-0000-0400-000088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21</xdr:row>
          <xdr:rowOff>9525</xdr:rowOff>
        </xdr:from>
        <xdr:to>
          <xdr:col>3</xdr:col>
          <xdr:colOff>0</xdr:colOff>
          <xdr:row>22</xdr:row>
          <xdr:rowOff>0</xdr:rowOff>
        </xdr:to>
        <xdr:sp macro="" textlink="">
          <xdr:nvSpPr>
            <xdr:cNvPr id="80265" name="Check Box 393" hidden="1">
              <a:extLst>
                <a:ext uri="{63B3BB69-23CF-44E3-9099-C40C66FF867C}">
                  <a14:compatExt spid="_x0000_s80265"/>
                </a:ext>
                <a:ext uri="{FF2B5EF4-FFF2-40B4-BE49-F238E27FC236}">
                  <a16:creationId xmlns:a16="http://schemas.microsoft.com/office/drawing/2014/main" id="{00000000-0008-0000-0400-00008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22</xdr:row>
          <xdr:rowOff>9525</xdr:rowOff>
        </xdr:from>
        <xdr:to>
          <xdr:col>3</xdr:col>
          <xdr:colOff>0</xdr:colOff>
          <xdr:row>23</xdr:row>
          <xdr:rowOff>0</xdr:rowOff>
        </xdr:to>
        <xdr:sp macro="" textlink="">
          <xdr:nvSpPr>
            <xdr:cNvPr id="80266" name="Check Box 394" hidden="1">
              <a:extLst>
                <a:ext uri="{63B3BB69-23CF-44E3-9099-C40C66FF867C}">
                  <a14:compatExt spid="_x0000_s80266"/>
                </a:ext>
                <a:ext uri="{FF2B5EF4-FFF2-40B4-BE49-F238E27FC236}">
                  <a16:creationId xmlns:a16="http://schemas.microsoft.com/office/drawing/2014/main" id="{00000000-0008-0000-0400-00008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23</xdr:row>
          <xdr:rowOff>9525</xdr:rowOff>
        </xdr:from>
        <xdr:to>
          <xdr:col>3</xdr:col>
          <xdr:colOff>0</xdr:colOff>
          <xdr:row>24</xdr:row>
          <xdr:rowOff>0</xdr:rowOff>
        </xdr:to>
        <xdr:sp macro="" textlink="">
          <xdr:nvSpPr>
            <xdr:cNvPr id="80267" name="Check Box 395" hidden="1">
              <a:extLst>
                <a:ext uri="{63B3BB69-23CF-44E3-9099-C40C66FF867C}">
                  <a14:compatExt spid="_x0000_s80267"/>
                </a:ext>
                <a:ext uri="{FF2B5EF4-FFF2-40B4-BE49-F238E27FC236}">
                  <a16:creationId xmlns:a16="http://schemas.microsoft.com/office/drawing/2014/main" id="{00000000-0008-0000-0400-00008B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29</xdr:row>
          <xdr:rowOff>9525</xdr:rowOff>
        </xdr:from>
        <xdr:to>
          <xdr:col>9</xdr:col>
          <xdr:colOff>0</xdr:colOff>
          <xdr:row>30</xdr:row>
          <xdr:rowOff>0</xdr:rowOff>
        </xdr:to>
        <xdr:sp macro="" textlink="">
          <xdr:nvSpPr>
            <xdr:cNvPr id="80268" name="Check Box 396" hidden="1">
              <a:extLst>
                <a:ext uri="{63B3BB69-23CF-44E3-9099-C40C66FF867C}">
                  <a14:compatExt spid="_x0000_s80268"/>
                </a:ext>
                <a:ext uri="{FF2B5EF4-FFF2-40B4-BE49-F238E27FC236}">
                  <a16:creationId xmlns:a16="http://schemas.microsoft.com/office/drawing/2014/main" id="{00000000-0008-0000-0400-00008C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xdr:colOff>
          <xdr:row>29</xdr:row>
          <xdr:rowOff>9525</xdr:rowOff>
        </xdr:from>
        <xdr:to>
          <xdr:col>22</xdr:col>
          <xdr:colOff>0</xdr:colOff>
          <xdr:row>30</xdr:row>
          <xdr:rowOff>0</xdr:rowOff>
        </xdr:to>
        <xdr:sp macro="" textlink="">
          <xdr:nvSpPr>
            <xdr:cNvPr id="80269" name="Check Box 397" hidden="1">
              <a:extLst>
                <a:ext uri="{63B3BB69-23CF-44E3-9099-C40C66FF867C}">
                  <a14:compatExt spid="_x0000_s80269"/>
                </a:ext>
                <a:ext uri="{FF2B5EF4-FFF2-40B4-BE49-F238E27FC236}">
                  <a16:creationId xmlns:a16="http://schemas.microsoft.com/office/drawing/2014/main" id="{00000000-0008-0000-0400-00008D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30</xdr:row>
          <xdr:rowOff>9525</xdr:rowOff>
        </xdr:from>
        <xdr:to>
          <xdr:col>3</xdr:col>
          <xdr:colOff>0</xdr:colOff>
          <xdr:row>31</xdr:row>
          <xdr:rowOff>0</xdr:rowOff>
        </xdr:to>
        <xdr:sp macro="" textlink="">
          <xdr:nvSpPr>
            <xdr:cNvPr id="80270" name="Check Box 398" hidden="1">
              <a:extLst>
                <a:ext uri="{63B3BB69-23CF-44E3-9099-C40C66FF867C}">
                  <a14:compatExt spid="_x0000_s80270"/>
                </a:ext>
                <a:ext uri="{FF2B5EF4-FFF2-40B4-BE49-F238E27FC236}">
                  <a16:creationId xmlns:a16="http://schemas.microsoft.com/office/drawing/2014/main" id="{00000000-0008-0000-0400-00008E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17</xdr:row>
          <xdr:rowOff>9525</xdr:rowOff>
        </xdr:from>
        <xdr:to>
          <xdr:col>3</xdr:col>
          <xdr:colOff>0</xdr:colOff>
          <xdr:row>18</xdr:row>
          <xdr:rowOff>0</xdr:rowOff>
        </xdr:to>
        <xdr:sp macro="" textlink="">
          <xdr:nvSpPr>
            <xdr:cNvPr id="80271" name="Check Box 399" hidden="1">
              <a:extLst>
                <a:ext uri="{63B3BB69-23CF-44E3-9099-C40C66FF867C}">
                  <a14:compatExt spid="_x0000_s80271"/>
                </a:ext>
                <a:ext uri="{FF2B5EF4-FFF2-40B4-BE49-F238E27FC236}">
                  <a16:creationId xmlns:a16="http://schemas.microsoft.com/office/drawing/2014/main" id="{00000000-0008-0000-0400-00008F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24</xdr:row>
          <xdr:rowOff>9525</xdr:rowOff>
        </xdr:from>
        <xdr:to>
          <xdr:col>3</xdr:col>
          <xdr:colOff>0</xdr:colOff>
          <xdr:row>25</xdr:row>
          <xdr:rowOff>0</xdr:rowOff>
        </xdr:to>
        <xdr:sp macro="" textlink="">
          <xdr:nvSpPr>
            <xdr:cNvPr id="80272" name="Check Box 400" hidden="1">
              <a:extLst>
                <a:ext uri="{63B3BB69-23CF-44E3-9099-C40C66FF867C}">
                  <a14:compatExt spid="_x0000_s80272"/>
                </a:ext>
                <a:ext uri="{FF2B5EF4-FFF2-40B4-BE49-F238E27FC236}">
                  <a16:creationId xmlns:a16="http://schemas.microsoft.com/office/drawing/2014/main" id="{00000000-0008-0000-0400-000090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25</xdr:row>
          <xdr:rowOff>9525</xdr:rowOff>
        </xdr:from>
        <xdr:to>
          <xdr:col>3</xdr:col>
          <xdr:colOff>0</xdr:colOff>
          <xdr:row>26</xdr:row>
          <xdr:rowOff>0</xdr:rowOff>
        </xdr:to>
        <xdr:sp macro="" textlink="">
          <xdr:nvSpPr>
            <xdr:cNvPr id="80273" name="Check Box 401" hidden="1">
              <a:extLst>
                <a:ext uri="{63B3BB69-23CF-44E3-9099-C40C66FF867C}">
                  <a14:compatExt spid="_x0000_s80273"/>
                </a:ext>
                <a:ext uri="{FF2B5EF4-FFF2-40B4-BE49-F238E27FC236}">
                  <a16:creationId xmlns:a16="http://schemas.microsoft.com/office/drawing/2014/main" id="{00000000-0008-0000-0400-000091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29</xdr:row>
          <xdr:rowOff>9525</xdr:rowOff>
        </xdr:from>
        <xdr:to>
          <xdr:col>3</xdr:col>
          <xdr:colOff>0</xdr:colOff>
          <xdr:row>30</xdr:row>
          <xdr:rowOff>0</xdr:rowOff>
        </xdr:to>
        <xdr:sp macro="" textlink="">
          <xdr:nvSpPr>
            <xdr:cNvPr id="80274" name="Check Box 402" hidden="1">
              <a:extLst>
                <a:ext uri="{63B3BB69-23CF-44E3-9099-C40C66FF867C}">
                  <a14:compatExt spid="_x0000_s80274"/>
                </a:ext>
                <a:ext uri="{FF2B5EF4-FFF2-40B4-BE49-F238E27FC236}">
                  <a16:creationId xmlns:a16="http://schemas.microsoft.com/office/drawing/2014/main" id="{00000000-0008-0000-0400-000092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9525</xdr:colOff>
          <xdr:row>29</xdr:row>
          <xdr:rowOff>9525</xdr:rowOff>
        </xdr:from>
        <xdr:to>
          <xdr:col>16</xdr:col>
          <xdr:colOff>0</xdr:colOff>
          <xdr:row>30</xdr:row>
          <xdr:rowOff>0</xdr:rowOff>
        </xdr:to>
        <xdr:sp macro="" textlink="">
          <xdr:nvSpPr>
            <xdr:cNvPr id="80275" name="Check Box 403" hidden="1">
              <a:extLst>
                <a:ext uri="{63B3BB69-23CF-44E3-9099-C40C66FF867C}">
                  <a14:compatExt spid="_x0000_s80275"/>
                </a:ext>
                <a:ext uri="{FF2B5EF4-FFF2-40B4-BE49-F238E27FC236}">
                  <a16:creationId xmlns:a16="http://schemas.microsoft.com/office/drawing/2014/main" id="{00000000-0008-0000-0400-000093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30</xdr:row>
          <xdr:rowOff>9525</xdr:rowOff>
        </xdr:from>
        <xdr:to>
          <xdr:col>9</xdr:col>
          <xdr:colOff>0</xdr:colOff>
          <xdr:row>31</xdr:row>
          <xdr:rowOff>0</xdr:rowOff>
        </xdr:to>
        <xdr:sp macro="" textlink="">
          <xdr:nvSpPr>
            <xdr:cNvPr id="80276" name="Check Box 404" hidden="1">
              <a:extLst>
                <a:ext uri="{63B3BB69-23CF-44E3-9099-C40C66FF867C}">
                  <a14:compatExt spid="_x0000_s80276"/>
                </a:ext>
                <a:ext uri="{FF2B5EF4-FFF2-40B4-BE49-F238E27FC236}">
                  <a16:creationId xmlns:a16="http://schemas.microsoft.com/office/drawing/2014/main" id="{00000000-0008-0000-0400-000094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262</xdr:row>
          <xdr:rowOff>9525</xdr:rowOff>
        </xdr:from>
        <xdr:to>
          <xdr:col>3</xdr:col>
          <xdr:colOff>0</xdr:colOff>
          <xdr:row>263</xdr:row>
          <xdr:rowOff>0</xdr:rowOff>
        </xdr:to>
        <xdr:sp macro="" textlink="">
          <xdr:nvSpPr>
            <xdr:cNvPr id="80277" name="Check Box 405" hidden="1">
              <a:extLst>
                <a:ext uri="{63B3BB69-23CF-44E3-9099-C40C66FF867C}">
                  <a14:compatExt spid="_x0000_s80277"/>
                </a:ext>
                <a:ext uri="{FF2B5EF4-FFF2-40B4-BE49-F238E27FC236}">
                  <a16:creationId xmlns:a16="http://schemas.microsoft.com/office/drawing/2014/main" id="{00000000-0008-0000-0400-000095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269</xdr:row>
          <xdr:rowOff>9525</xdr:rowOff>
        </xdr:from>
        <xdr:to>
          <xdr:col>3</xdr:col>
          <xdr:colOff>0</xdr:colOff>
          <xdr:row>270</xdr:row>
          <xdr:rowOff>0</xdr:rowOff>
        </xdr:to>
        <xdr:sp macro="" textlink="">
          <xdr:nvSpPr>
            <xdr:cNvPr id="80278" name="Check Box 406" hidden="1">
              <a:extLst>
                <a:ext uri="{63B3BB69-23CF-44E3-9099-C40C66FF867C}">
                  <a14:compatExt spid="_x0000_s80278"/>
                </a:ext>
                <a:ext uri="{FF2B5EF4-FFF2-40B4-BE49-F238E27FC236}">
                  <a16:creationId xmlns:a16="http://schemas.microsoft.com/office/drawing/2014/main" id="{00000000-0008-0000-0400-00009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270</xdr:row>
          <xdr:rowOff>9525</xdr:rowOff>
        </xdr:from>
        <xdr:to>
          <xdr:col>3</xdr:col>
          <xdr:colOff>0</xdr:colOff>
          <xdr:row>271</xdr:row>
          <xdr:rowOff>0</xdr:rowOff>
        </xdr:to>
        <xdr:sp macro="" textlink="">
          <xdr:nvSpPr>
            <xdr:cNvPr id="80279" name="Check Box 407" hidden="1">
              <a:extLst>
                <a:ext uri="{63B3BB69-23CF-44E3-9099-C40C66FF867C}">
                  <a14:compatExt spid="_x0000_s80279"/>
                </a:ext>
                <a:ext uri="{FF2B5EF4-FFF2-40B4-BE49-F238E27FC236}">
                  <a16:creationId xmlns:a16="http://schemas.microsoft.com/office/drawing/2014/main" id="{00000000-0008-0000-0400-000097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275</xdr:row>
          <xdr:rowOff>9525</xdr:rowOff>
        </xdr:from>
        <xdr:to>
          <xdr:col>9</xdr:col>
          <xdr:colOff>0</xdr:colOff>
          <xdr:row>276</xdr:row>
          <xdr:rowOff>0</xdr:rowOff>
        </xdr:to>
        <xdr:sp macro="" textlink="">
          <xdr:nvSpPr>
            <xdr:cNvPr id="80280" name="Check Box 408" hidden="1">
              <a:extLst>
                <a:ext uri="{63B3BB69-23CF-44E3-9099-C40C66FF867C}">
                  <a14:compatExt spid="_x0000_s80280"/>
                </a:ext>
                <a:ext uri="{FF2B5EF4-FFF2-40B4-BE49-F238E27FC236}">
                  <a16:creationId xmlns:a16="http://schemas.microsoft.com/office/drawing/2014/main" id="{00000000-0008-0000-0400-000098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9525</xdr:colOff>
          <xdr:row>274</xdr:row>
          <xdr:rowOff>9525</xdr:rowOff>
        </xdr:from>
        <xdr:to>
          <xdr:col>16</xdr:col>
          <xdr:colOff>0</xdr:colOff>
          <xdr:row>275</xdr:row>
          <xdr:rowOff>0</xdr:rowOff>
        </xdr:to>
        <xdr:sp macro="" textlink="">
          <xdr:nvSpPr>
            <xdr:cNvPr id="80281" name="Check Box 409" hidden="1">
              <a:extLst>
                <a:ext uri="{63B3BB69-23CF-44E3-9099-C40C66FF867C}">
                  <a14:compatExt spid="_x0000_s80281"/>
                </a:ext>
                <a:ext uri="{FF2B5EF4-FFF2-40B4-BE49-F238E27FC236}">
                  <a16:creationId xmlns:a16="http://schemas.microsoft.com/office/drawing/2014/main" id="{00000000-0008-0000-0400-00009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274</xdr:row>
          <xdr:rowOff>9525</xdr:rowOff>
        </xdr:from>
        <xdr:to>
          <xdr:col>3</xdr:col>
          <xdr:colOff>0</xdr:colOff>
          <xdr:row>275</xdr:row>
          <xdr:rowOff>0</xdr:rowOff>
        </xdr:to>
        <xdr:sp macro="" textlink="">
          <xdr:nvSpPr>
            <xdr:cNvPr id="80282" name="Check Box 410" hidden="1">
              <a:extLst>
                <a:ext uri="{63B3BB69-23CF-44E3-9099-C40C66FF867C}">
                  <a14:compatExt spid="_x0000_s80282"/>
                </a:ext>
                <a:ext uri="{FF2B5EF4-FFF2-40B4-BE49-F238E27FC236}">
                  <a16:creationId xmlns:a16="http://schemas.microsoft.com/office/drawing/2014/main" id="{00000000-0008-0000-0400-00009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276225</xdr:colOff>
          <xdr:row>11</xdr:row>
          <xdr:rowOff>9525</xdr:rowOff>
        </xdr:from>
        <xdr:to>
          <xdr:col>16</xdr:col>
          <xdr:colOff>38100</xdr:colOff>
          <xdr:row>11</xdr:row>
          <xdr:rowOff>219075</xdr:rowOff>
        </xdr:to>
        <xdr:sp macro="" textlink="">
          <xdr:nvSpPr>
            <xdr:cNvPr id="65548" name="Drop Down 12" hidden="1">
              <a:extLst>
                <a:ext uri="{63B3BB69-23CF-44E3-9099-C40C66FF867C}">
                  <a14:compatExt spid="_x0000_s65548"/>
                </a:ext>
                <a:ext uri="{FF2B5EF4-FFF2-40B4-BE49-F238E27FC236}">
                  <a16:creationId xmlns:a16="http://schemas.microsoft.com/office/drawing/2014/main" id="{00000000-0008-0000-0500-00000C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14</xdr:row>
          <xdr:rowOff>0</xdr:rowOff>
        </xdr:from>
        <xdr:to>
          <xdr:col>2</xdr:col>
          <xdr:colOff>276225</xdr:colOff>
          <xdr:row>14</xdr:row>
          <xdr:rowOff>219075</xdr:rowOff>
        </xdr:to>
        <xdr:sp macro="" textlink="">
          <xdr:nvSpPr>
            <xdr:cNvPr id="65551" name="Check Box 15" hidden="1">
              <a:extLst>
                <a:ext uri="{63B3BB69-23CF-44E3-9099-C40C66FF867C}">
                  <a14:compatExt spid="_x0000_s65551"/>
                </a:ext>
                <a:ext uri="{FF2B5EF4-FFF2-40B4-BE49-F238E27FC236}">
                  <a16:creationId xmlns:a16="http://schemas.microsoft.com/office/drawing/2014/main" id="{00000000-0008-0000-0500-00000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276225</xdr:colOff>
          <xdr:row>15</xdr:row>
          <xdr:rowOff>219075</xdr:rowOff>
        </xdr:to>
        <xdr:sp macro="" textlink="">
          <xdr:nvSpPr>
            <xdr:cNvPr id="65552" name="Check Box 16" hidden="1">
              <a:extLst>
                <a:ext uri="{63B3BB69-23CF-44E3-9099-C40C66FF867C}">
                  <a14:compatExt spid="_x0000_s65552"/>
                </a:ext>
                <a:ext uri="{FF2B5EF4-FFF2-40B4-BE49-F238E27FC236}">
                  <a16:creationId xmlns:a16="http://schemas.microsoft.com/office/drawing/2014/main" id="{00000000-0008-0000-0500-00001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18</xdr:row>
          <xdr:rowOff>0</xdr:rowOff>
        </xdr:from>
        <xdr:to>
          <xdr:col>2</xdr:col>
          <xdr:colOff>276225</xdr:colOff>
          <xdr:row>18</xdr:row>
          <xdr:rowOff>219075</xdr:rowOff>
        </xdr:to>
        <xdr:sp macro="" textlink="">
          <xdr:nvSpPr>
            <xdr:cNvPr id="65553" name="Check Box 17" hidden="1">
              <a:extLst>
                <a:ext uri="{63B3BB69-23CF-44E3-9099-C40C66FF867C}">
                  <a14:compatExt spid="_x0000_s65553"/>
                </a:ext>
                <a:ext uri="{FF2B5EF4-FFF2-40B4-BE49-F238E27FC236}">
                  <a16:creationId xmlns:a16="http://schemas.microsoft.com/office/drawing/2014/main" id="{00000000-0008-0000-0500-00001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19</xdr:row>
          <xdr:rowOff>0</xdr:rowOff>
        </xdr:from>
        <xdr:to>
          <xdr:col>2</xdr:col>
          <xdr:colOff>276225</xdr:colOff>
          <xdr:row>19</xdr:row>
          <xdr:rowOff>219075</xdr:rowOff>
        </xdr:to>
        <xdr:sp macro="" textlink="">
          <xdr:nvSpPr>
            <xdr:cNvPr id="65554" name="Check Box 18" hidden="1">
              <a:extLst>
                <a:ext uri="{63B3BB69-23CF-44E3-9099-C40C66FF867C}">
                  <a14:compatExt spid="_x0000_s65554"/>
                </a:ext>
                <a:ext uri="{FF2B5EF4-FFF2-40B4-BE49-F238E27FC236}">
                  <a16:creationId xmlns:a16="http://schemas.microsoft.com/office/drawing/2014/main" id="{00000000-0008-0000-0500-00001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20</xdr:row>
          <xdr:rowOff>0</xdr:rowOff>
        </xdr:from>
        <xdr:to>
          <xdr:col>2</xdr:col>
          <xdr:colOff>276225</xdr:colOff>
          <xdr:row>20</xdr:row>
          <xdr:rowOff>219075</xdr:rowOff>
        </xdr:to>
        <xdr:sp macro="" textlink="">
          <xdr:nvSpPr>
            <xdr:cNvPr id="65555" name="Check Box 19" hidden="1">
              <a:extLst>
                <a:ext uri="{63B3BB69-23CF-44E3-9099-C40C66FF867C}">
                  <a14:compatExt spid="_x0000_s65555"/>
                </a:ext>
                <a:ext uri="{FF2B5EF4-FFF2-40B4-BE49-F238E27FC236}">
                  <a16:creationId xmlns:a16="http://schemas.microsoft.com/office/drawing/2014/main" id="{00000000-0008-0000-0500-00001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21</xdr:row>
          <xdr:rowOff>0</xdr:rowOff>
        </xdr:from>
        <xdr:to>
          <xdr:col>2</xdr:col>
          <xdr:colOff>276225</xdr:colOff>
          <xdr:row>21</xdr:row>
          <xdr:rowOff>219075</xdr:rowOff>
        </xdr:to>
        <xdr:sp macro="" textlink="">
          <xdr:nvSpPr>
            <xdr:cNvPr id="65556" name="Check Box 20" hidden="1">
              <a:extLst>
                <a:ext uri="{63B3BB69-23CF-44E3-9099-C40C66FF867C}">
                  <a14:compatExt spid="_x0000_s65556"/>
                </a:ext>
                <a:ext uri="{FF2B5EF4-FFF2-40B4-BE49-F238E27FC236}">
                  <a16:creationId xmlns:a16="http://schemas.microsoft.com/office/drawing/2014/main" id="{00000000-0008-0000-0500-00001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22</xdr:row>
          <xdr:rowOff>0</xdr:rowOff>
        </xdr:from>
        <xdr:to>
          <xdr:col>2</xdr:col>
          <xdr:colOff>276225</xdr:colOff>
          <xdr:row>22</xdr:row>
          <xdr:rowOff>219075</xdr:rowOff>
        </xdr:to>
        <xdr:sp macro="" textlink="">
          <xdr:nvSpPr>
            <xdr:cNvPr id="65557" name="Check Box 21" hidden="1">
              <a:extLst>
                <a:ext uri="{63B3BB69-23CF-44E3-9099-C40C66FF867C}">
                  <a14:compatExt spid="_x0000_s65557"/>
                </a:ext>
                <a:ext uri="{FF2B5EF4-FFF2-40B4-BE49-F238E27FC236}">
                  <a16:creationId xmlns:a16="http://schemas.microsoft.com/office/drawing/2014/main" id="{00000000-0008-0000-0500-00001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27</xdr:row>
          <xdr:rowOff>0</xdr:rowOff>
        </xdr:from>
        <xdr:to>
          <xdr:col>2</xdr:col>
          <xdr:colOff>276225</xdr:colOff>
          <xdr:row>27</xdr:row>
          <xdr:rowOff>219075</xdr:rowOff>
        </xdr:to>
        <xdr:sp macro="" textlink="">
          <xdr:nvSpPr>
            <xdr:cNvPr id="65558" name="Check Box 22" hidden="1">
              <a:extLst>
                <a:ext uri="{63B3BB69-23CF-44E3-9099-C40C66FF867C}">
                  <a14:compatExt spid="_x0000_s65558"/>
                </a:ext>
                <a:ext uri="{FF2B5EF4-FFF2-40B4-BE49-F238E27FC236}">
                  <a16:creationId xmlns:a16="http://schemas.microsoft.com/office/drawing/2014/main" id="{00000000-0008-0000-0500-00001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29</xdr:row>
          <xdr:rowOff>0</xdr:rowOff>
        </xdr:from>
        <xdr:to>
          <xdr:col>2</xdr:col>
          <xdr:colOff>276225</xdr:colOff>
          <xdr:row>29</xdr:row>
          <xdr:rowOff>219075</xdr:rowOff>
        </xdr:to>
        <xdr:sp macro="" textlink="">
          <xdr:nvSpPr>
            <xdr:cNvPr id="65559" name="Check Box 23" hidden="1">
              <a:extLst>
                <a:ext uri="{63B3BB69-23CF-44E3-9099-C40C66FF867C}">
                  <a14:compatExt spid="_x0000_s65559"/>
                </a:ext>
                <a:ext uri="{FF2B5EF4-FFF2-40B4-BE49-F238E27FC236}">
                  <a16:creationId xmlns:a16="http://schemas.microsoft.com/office/drawing/2014/main" id="{00000000-0008-0000-0500-00001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49</xdr:row>
          <xdr:rowOff>0</xdr:rowOff>
        </xdr:from>
        <xdr:to>
          <xdr:col>2</xdr:col>
          <xdr:colOff>276225</xdr:colOff>
          <xdr:row>49</xdr:row>
          <xdr:rowOff>219075</xdr:rowOff>
        </xdr:to>
        <xdr:sp macro="" textlink="">
          <xdr:nvSpPr>
            <xdr:cNvPr id="65560" name="Check Box 24" hidden="1">
              <a:extLst>
                <a:ext uri="{63B3BB69-23CF-44E3-9099-C40C66FF867C}">
                  <a14:compatExt spid="_x0000_s65560"/>
                </a:ext>
                <a:ext uri="{FF2B5EF4-FFF2-40B4-BE49-F238E27FC236}">
                  <a16:creationId xmlns:a16="http://schemas.microsoft.com/office/drawing/2014/main" id="{00000000-0008-0000-0500-00001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50</xdr:row>
          <xdr:rowOff>0</xdr:rowOff>
        </xdr:from>
        <xdr:to>
          <xdr:col>2</xdr:col>
          <xdr:colOff>276225</xdr:colOff>
          <xdr:row>50</xdr:row>
          <xdr:rowOff>219075</xdr:rowOff>
        </xdr:to>
        <xdr:sp macro="" textlink="">
          <xdr:nvSpPr>
            <xdr:cNvPr id="65561" name="Check Box 25" hidden="1">
              <a:extLst>
                <a:ext uri="{63B3BB69-23CF-44E3-9099-C40C66FF867C}">
                  <a14:compatExt spid="_x0000_s65561"/>
                </a:ext>
                <a:ext uri="{FF2B5EF4-FFF2-40B4-BE49-F238E27FC236}">
                  <a16:creationId xmlns:a16="http://schemas.microsoft.com/office/drawing/2014/main" id="{00000000-0008-0000-0500-00001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53</xdr:row>
          <xdr:rowOff>0</xdr:rowOff>
        </xdr:from>
        <xdr:to>
          <xdr:col>2</xdr:col>
          <xdr:colOff>276225</xdr:colOff>
          <xdr:row>53</xdr:row>
          <xdr:rowOff>219075</xdr:rowOff>
        </xdr:to>
        <xdr:sp macro="" textlink="">
          <xdr:nvSpPr>
            <xdr:cNvPr id="65562" name="Check Box 26" hidden="1">
              <a:extLst>
                <a:ext uri="{63B3BB69-23CF-44E3-9099-C40C66FF867C}">
                  <a14:compatExt spid="_x0000_s65562"/>
                </a:ext>
                <a:ext uri="{FF2B5EF4-FFF2-40B4-BE49-F238E27FC236}">
                  <a16:creationId xmlns:a16="http://schemas.microsoft.com/office/drawing/2014/main" id="{00000000-0008-0000-0500-00001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54</xdr:row>
          <xdr:rowOff>0</xdr:rowOff>
        </xdr:from>
        <xdr:to>
          <xdr:col>2</xdr:col>
          <xdr:colOff>276225</xdr:colOff>
          <xdr:row>54</xdr:row>
          <xdr:rowOff>219075</xdr:rowOff>
        </xdr:to>
        <xdr:sp macro="" textlink="">
          <xdr:nvSpPr>
            <xdr:cNvPr id="65563" name="Check Box 27" hidden="1">
              <a:extLst>
                <a:ext uri="{63B3BB69-23CF-44E3-9099-C40C66FF867C}">
                  <a14:compatExt spid="_x0000_s65563"/>
                </a:ext>
                <a:ext uri="{FF2B5EF4-FFF2-40B4-BE49-F238E27FC236}">
                  <a16:creationId xmlns:a16="http://schemas.microsoft.com/office/drawing/2014/main" id="{00000000-0008-0000-0500-00001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55</xdr:row>
          <xdr:rowOff>0</xdr:rowOff>
        </xdr:from>
        <xdr:to>
          <xdr:col>2</xdr:col>
          <xdr:colOff>276225</xdr:colOff>
          <xdr:row>55</xdr:row>
          <xdr:rowOff>219075</xdr:rowOff>
        </xdr:to>
        <xdr:sp macro="" textlink="">
          <xdr:nvSpPr>
            <xdr:cNvPr id="65564" name="Check Box 28" hidden="1">
              <a:extLst>
                <a:ext uri="{63B3BB69-23CF-44E3-9099-C40C66FF867C}">
                  <a14:compatExt spid="_x0000_s65564"/>
                </a:ext>
                <a:ext uri="{FF2B5EF4-FFF2-40B4-BE49-F238E27FC236}">
                  <a16:creationId xmlns:a16="http://schemas.microsoft.com/office/drawing/2014/main" id="{00000000-0008-0000-0500-00001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56</xdr:row>
          <xdr:rowOff>0</xdr:rowOff>
        </xdr:from>
        <xdr:to>
          <xdr:col>2</xdr:col>
          <xdr:colOff>276225</xdr:colOff>
          <xdr:row>56</xdr:row>
          <xdr:rowOff>219075</xdr:rowOff>
        </xdr:to>
        <xdr:sp macro="" textlink="">
          <xdr:nvSpPr>
            <xdr:cNvPr id="65565" name="Check Box 29" hidden="1">
              <a:extLst>
                <a:ext uri="{63B3BB69-23CF-44E3-9099-C40C66FF867C}">
                  <a14:compatExt spid="_x0000_s65565"/>
                </a:ext>
                <a:ext uri="{FF2B5EF4-FFF2-40B4-BE49-F238E27FC236}">
                  <a16:creationId xmlns:a16="http://schemas.microsoft.com/office/drawing/2014/main" id="{00000000-0008-0000-0500-00001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57</xdr:row>
          <xdr:rowOff>0</xdr:rowOff>
        </xdr:from>
        <xdr:to>
          <xdr:col>2</xdr:col>
          <xdr:colOff>276225</xdr:colOff>
          <xdr:row>57</xdr:row>
          <xdr:rowOff>219075</xdr:rowOff>
        </xdr:to>
        <xdr:sp macro="" textlink="">
          <xdr:nvSpPr>
            <xdr:cNvPr id="65566" name="Check Box 30" hidden="1">
              <a:extLst>
                <a:ext uri="{63B3BB69-23CF-44E3-9099-C40C66FF867C}">
                  <a14:compatExt spid="_x0000_s65566"/>
                </a:ext>
                <a:ext uri="{FF2B5EF4-FFF2-40B4-BE49-F238E27FC236}">
                  <a16:creationId xmlns:a16="http://schemas.microsoft.com/office/drawing/2014/main" id="{00000000-0008-0000-0500-00001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62</xdr:row>
          <xdr:rowOff>0</xdr:rowOff>
        </xdr:from>
        <xdr:to>
          <xdr:col>2</xdr:col>
          <xdr:colOff>276225</xdr:colOff>
          <xdr:row>62</xdr:row>
          <xdr:rowOff>219075</xdr:rowOff>
        </xdr:to>
        <xdr:sp macro="" textlink="">
          <xdr:nvSpPr>
            <xdr:cNvPr id="65567" name="Check Box 31" hidden="1">
              <a:extLst>
                <a:ext uri="{63B3BB69-23CF-44E3-9099-C40C66FF867C}">
                  <a14:compatExt spid="_x0000_s65567"/>
                </a:ext>
                <a:ext uri="{FF2B5EF4-FFF2-40B4-BE49-F238E27FC236}">
                  <a16:creationId xmlns:a16="http://schemas.microsoft.com/office/drawing/2014/main" id="{00000000-0008-0000-0500-00001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64</xdr:row>
          <xdr:rowOff>0</xdr:rowOff>
        </xdr:from>
        <xdr:to>
          <xdr:col>2</xdr:col>
          <xdr:colOff>276225</xdr:colOff>
          <xdr:row>64</xdr:row>
          <xdr:rowOff>219075</xdr:rowOff>
        </xdr:to>
        <xdr:sp macro="" textlink="">
          <xdr:nvSpPr>
            <xdr:cNvPr id="65568" name="Check Box 32" hidden="1">
              <a:extLst>
                <a:ext uri="{63B3BB69-23CF-44E3-9099-C40C66FF867C}">
                  <a14:compatExt spid="_x0000_s65568"/>
                </a:ext>
                <a:ext uri="{FF2B5EF4-FFF2-40B4-BE49-F238E27FC236}">
                  <a16:creationId xmlns:a16="http://schemas.microsoft.com/office/drawing/2014/main" id="{00000000-0008-0000-0500-00002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46</xdr:row>
          <xdr:rowOff>19050</xdr:rowOff>
        </xdr:from>
        <xdr:to>
          <xdr:col>15</xdr:col>
          <xdr:colOff>276225</xdr:colOff>
          <xdr:row>46</xdr:row>
          <xdr:rowOff>209550</xdr:rowOff>
        </xdr:to>
        <xdr:sp macro="" textlink="">
          <xdr:nvSpPr>
            <xdr:cNvPr id="65569" name="Drop Down 33" hidden="1">
              <a:extLst>
                <a:ext uri="{63B3BB69-23CF-44E3-9099-C40C66FF867C}">
                  <a14:compatExt spid="_x0000_s65569"/>
                </a:ext>
                <a:ext uri="{FF2B5EF4-FFF2-40B4-BE49-F238E27FC236}">
                  <a16:creationId xmlns:a16="http://schemas.microsoft.com/office/drawing/2014/main" id="{00000000-0008-0000-0500-000021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276225</xdr:colOff>
          <xdr:row>46</xdr:row>
          <xdr:rowOff>19050</xdr:rowOff>
        </xdr:from>
        <xdr:to>
          <xdr:col>25</xdr:col>
          <xdr:colOff>266700</xdr:colOff>
          <xdr:row>46</xdr:row>
          <xdr:rowOff>209550</xdr:rowOff>
        </xdr:to>
        <xdr:sp macro="" textlink="">
          <xdr:nvSpPr>
            <xdr:cNvPr id="65570" name="Drop Down 34" hidden="1">
              <a:extLst>
                <a:ext uri="{63B3BB69-23CF-44E3-9099-C40C66FF867C}">
                  <a14:compatExt spid="_x0000_s65570"/>
                </a:ext>
                <a:ext uri="{FF2B5EF4-FFF2-40B4-BE49-F238E27FC236}">
                  <a16:creationId xmlns:a16="http://schemas.microsoft.com/office/drawing/2014/main" id="{00000000-0008-0000-0500-000022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276225</xdr:colOff>
          <xdr:row>11</xdr:row>
          <xdr:rowOff>9525</xdr:rowOff>
        </xdr:from>
        <xdr:to>
          <xdr:col>26</xdr:col>
          <xdr:colOff>38100</xdr:colOff>
          <xdr:row>11</xdr:row>
          <xdr:rowOff>219075</xdr:rowOff>
        </xdr:to>
        <xdr:sp macro="" textlink="">
          <xdr:nvSpPr>
            <xdr:cNvPr id="65571" name="Drop Down 35" hidden="1">
              <a:extLst>
                <a:ext uri="{63B3BB69-23CF-44E3-9099-C40C66FF867C}">
                  <a14:compatExt spid="_x0000_s65571"/>
                </a:ext>
                <a:ext uri="{FF2B5EF4-FFF2-40B4-BE49-F238E27FC236}">
                  <a16:creationId xmlns:a16="http://schemas.microsoft.com/office/drawing/2014/main" id="{00000000-0008-0000-0500-000023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2</xdr:col>
      <xdr:colOff>28575</xdr:colOff>
      <xdr:row>51</xdr:row>
      <xdr:rowOff>9525</xdr:rowOff>
    </xdr:from>
    <xdr:to>
      <xdr:col>3</xdr:col>
      <xdr:colOff>28575</xdr:colOff>
      <xdr:row>52</xdr:row>
      <xdr:rowOff>0</xdr:rowOff>
    </xdr:to>
    <xdr:sp macro="" textlink="">
      <xdr:nvSpPr>
        <xdr:cNvPr id="81973" name="Check Box 53" hidden="1">
          <a:extLst>
            <a:ext uri="{63B3BB69-23CF-44E3-9099-C40C66FF867C}">
              <a14:compatExt xmlns:a14="http://schemas.microsoft.com/office/drawing/2010/main" spid="_x0000_s81973"/>
            </a:ext>
            <a:ext uri="{FF2B5EF4-FFF2-40B4-BE49-F238E27FC236}">
              <a16:creationId xmlns:a16="http://schemas.microsoft.com/office/drawing/2014/main" id="{00000000-0008-0000-0800-000035400100}"/>
            </a:ext>
          </a:extLst>
        </xdr:cNvPr>
        <xdr:cNvSpPr/>
      </xdr:nvSpPr>
      <xdr:spPr>
        <a:xfrm>
          <a:off x="0" y="0"/>
          <a:ext cx="0" cy="0"/>
        </a:xfrm>
        <a:prstGeom prst="rect">
          <a:avLst/>
        </a:prstGeom>
      </xdr:spPr>
    </xdr:sp>
    <xdr:clientData/>
  </xdr:twoCellAnchor>
  <xdr:twoCellAnchor>
    <xdr:from>
      <xdr:col>2</xdr:col>
      <xdr:colOff>28575</xdr:colOff>
      <xdr:row>53</xdr:row>
      <xdr:rowOff>9525</xdr:rowOff>
    </xdr:from>
    <xdr:to>
      <xdr:col>3</xdr:col>
      <xdr:colOff>28575</xdr:colOff>
      <xdr:row>54</xdr:row>
      <xdr:rowOff>0</xdr:rowOff>
    </xdr:to>
    <xdr:sp macro="" textlink="">
      <xdr:nvSpPr>
        <xdr:cNvPr id="81974" name="Check Box 54" hidden="1">
          <a:extLst>
            <a:ext uri="{63B3BB69-23CF-44E3-9099-C40C66FF867C}">
              <a14:compatExt xmlns:a14="http://schemas.microsoft.com/office/drawing/2010/main" spid="_x0000_s81974"/>
            </a:ext>
            <a:ext uri="{FF2B5EF4-FFF2-40B4-BE49-F238E27FC236}">
              <a16:creationId xmlns:a16="http://schemas.microsoft.com/office/drawing/2014/main" id="{00000000-0008-0000-0800-000036400100}"/>
            </a:ext>
          </a:extLst>
        </xdr:cNvPr>
        <xdr:cNvSpPr/>
      </xdr:nvSpPr>
      <xdr:spPr>
        <a:xfrm>
          <a:off x="0" y="0"/>
          <a:ext cx="0" cy="0"/>
        </a:xfrm>
        <a:prstGeom prst="rect">
          <a:avLst/>
        </a:prstGeom>
      </xdr:spPr>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30</xdr:col>
          <xdr:colOff>161925</xdr:colOff>
          <xdr:row>21</xdr:row>
          <xdr:rowOff>114300</xdr:rowOff>
        </xdr:from>
        <xdr:to>
          <xdr:col>35</xdr:col>
          <xdr:colOff>95250</xdr:colOff>
          <xdr:row>22</xdr:row>
          <xdr:rowOff>142875</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900-000001140000}"/>
                </a:ext>
              </a:extLst>
            </xdr:cNvPr>
            <xdr:cNvSpPr/>
          </xdr:nvSpPr>
          <xdr:spPr bwMode="auto">
            <a:xfrm>
              <a:off x="0" y="0"/>
              <a:ext cx="0" cy="0"/>
            </a:xfrm>
            <a:prstGeom prst="rect">
              <a:avLst/>
            </a:prstGeom>
            <a:noFill/>
            <a:ln>
              <a:noFill/>
            </a:ln>
            <a:extLst>
              <a:ext uri="{909E8E84-426E-40DD-AFC4-6F175D3DCCD1}">
                <a14:hiddenFill>
                  <a:solidFill>
                    <a:srgbClr val="FFFF99" mc:Ignorable="a14" a14:legacySpreadsheetColorIndex="43"/>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建築主２を追加</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30</xdr:col>
          <xdr:colOff>161925</xdr:colOff>
          <xdr:row>22</xdr:row>
          <xdr:rowOff>57150</xdr:rowOff>
        </xdr:from>
        <xdr:to>
          <xdr:col>35</xdr:col>
          <xdr:colOff>104775</xdr:colOff>
          <xdr:row>23</xdr:row>
          <xdr:rowOff>57150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900-000002140000}"/>
                </a:ext>
              </a:extLst>
            </xdr:cNvPr>
            <xdr:cNvSpPr/>
          </xdr:nvSpPr>
          <xdr:spPr bwMode="auto">
            <a:xfrm>
              <a:off x="0" y="0"/>
              <a:ext cx="0" cy="0"/>
            </a:xfrm>
            <a:prstGeom prst="rect">
              <a:avLst/>
            </a:prstGeom>
            <a:noFill/>
            <a:ln>
              <a:noFill/>
            </a:ln>
            <a:extLst>
              <a:ext uri="{909E8E84-426E-40DD-AFC4-6F175D3DCCD1}">
                <a14:hiddenFill>
                  <a:solidFill>
                    <a:srgbClr val="FFFF99" mc:Ignorable="a14" a14:legacySpreadsheetColorIndex="43"/>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建築主３を追加</a:t>
              </a:r>
            </a:p>
          </xdr:txBody>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30</xdr:col>
      <xdr:colOff>0</xdr:colOff>
      <xdr:row>4</xdr:row>
      <xdr:rowOff>0</xdr:rowOff>
    </xdr:from>
    <xdr:to>
      <xdr:col>46</xdr:col>
      <xdr:colOff>561975</xdr:colOff>
      <xdr:row>29</xdr:row>
      <xdr:rowOff>171450</xdr:rowOff>
    </xdr:to>
    <xdr:grpSp>
      <xdr:nvGrpSpPr>
        <xdr:cNvPr id="11" name="グループ化 10">
          <a:extLst>
            <a:ext uri="{FF2B5EF4-FFF2-40B4-BE49-F238E27FC236}">
              <a16:creationId xmlns:a16="http://schemas.microsoft.com/office/drawing/2014/main" id="{00000000-0008-0000-0B00-00000B000000}"/>
            </a:ext>
          </a:extLst>
        </xdr:cNvPr>
        <xdr:cNvGrpSpPr/>
      </xdr:nvGrpSpPr>
      <xdr:grpSpPr>
        <a:xfrm>
          <a:off x="7302500" y="878417"/>
          <a:ext cx="4142317" cy="6267450"/>
          <a:chOff x="7567083" y="878417"/>
          <a:chExt cx="5345642" cy="6267450"/>
        </a:xfrm>
      </xdr:grpSpPr>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7567083" y="878417"/>
            <a:ext cx="5078763" cy="4854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500"/>
              </a:lnSpc>
            </a:pPr>
            <a:r>
              <a:rPr kumimoji="1" lang="en-US" altLang="ja-JP" sz="1100" b="1">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最終ページの「第三十七号様式　建築基準法令による処分等の概要書」の提出が</a:t>
            </a:r>
          </a:p>
          <a:p>
            <a:pPr>
              <a:lnSpc>
                <a:spcPts val="1500"/>
              </a:lnSpc>
            </a:pP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　必要な行政は下記のとおりです。</a:t>
            </a:r>
          </a:p>
        </xdr:txBody>
      </xdr:sp>
      <xdr:pic>
        <xdr:nvPicPr>
          <xdr:cNvPr id="9" name="図 8">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67083" y="1386417"/>
            <a:ext cx="5345642" cy="575945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30</xdr:col>
      <xdr:colOff>0</xdr:colOff>
      <xdr:row>313</xdr:row>
      <xdr:rowOff>0</xdr:rowOff>
    </xdr:from>
    <xdr:to>
      <xdr:col>46</xdr:col>
      <xdr:colOff>561975</xdr:colOff>
      <xdr:row>339</xdr:row>
      <xdr:rowOff>190500</xdr:rowOff>
    </xdr:to>
    <xdr:grpSp>
      <xdr:nvGrpSpPr>
        <xdr:cNvPr id="4" name="グループ化 3">
          <a:extLst>
            <a:ext uri="{FF2B5EF4-FFF2-40B4-BE49-F238E27FC236}">
              <a16:creationId xmlns:a16="http://schemas.microsoft.com/office/drawing/2014/main" id="{00000000-0008-0000-0B00-000004000000}"/>
            </a:ext>
          </a:extLst>
        </xdr:cNvPr>
        <xdr:cNvGrpSpPr/>
      </xdr:nvGrpSpPr>
      <xdr:grpSpPr>
        <a:xfrm>
          <a:off x="7302500" y="73289583"/>
          <a:ext cx="4142317" cy="6244167"/>
          <a:chOff x="7567083" y="69902917"/>
          <a:chExt cx="5345642" cy="6244166"/>
        </a:xfrm>
      </xdr:grpSpPr>
      <xdr:sp macro="" textlink="">
        <xdr:nvSpPr>
          <xdr:cNvPr id="7" name="テキスト ボックス 6">
            <a:extLst>
              <a:ext uri="{FF2B5EF4-FFF2-40B4-BE49-F238E27FC236}">
                <a16:creationId xmlns:a16="http://schemas.microsoft.com/office/drawing/2014/main" id="{00000000-0008-0000-0B00-000007000000}"/>
              </a:ext>
            </a:extLst>
          </xdr:cNvPr>
          <xdr:cNvSpPr txBox="1"/>
        </xdr:nvSpPr>
        <xdr:spPr>
          <a:xfrm>
            <a:off x="7567083" y="69902917"/>
            <a:ext cx="5031890" cy="4854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500"/>
              </a:lnSpc>
            </a:pPr>
            <a:r>
              <a:rPr kumimoji="1" lang="en-US" altLang="ja-JP" sz="1100" b="1">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最終ページの「第三十七号様式　建築基準法令による処分等の概要書」の提出が</a:t>
            </a:r>
            <a:endParaRPr kumimoji="1" lang="en-US" altLang="ja-JP" sz="1100" b="1">
              <a:latin typeface="Meiryo UI" panose="020B0604030504040204" pitchFamily="50" charset="-128"/>
              <a:ea typeface="Meiryo UI" panose="020B0604030504040204" pitchFamily="50" charset="-128"/>
              <a:cs typeface="Meiryo UI" panose="020B0604030504040204" pitchFamily="50" charset="-128"/>
            </a:endParaRPr>
          </a:p>
          <a:p>
            <a:pPr>
              <a:lnSpc>
                <a:spcPts val="1500"/>
              </a:lnSpc>
            </a:pP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　必要な行政は下記のとおりです。</a:t>
            </a:r>
          </a:p>
        </xdr:txBody>
      </xdr:sp>
      <xdr:pic>
        <xdr:nvPicPr>
          <xdr:cNvPr id="10" name="図 9">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67083" y="70368583"/>
            <a:ext cx="5345642" cy="57785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oneCellAnchor>
    <xdr:from>
      <xdr:col>30</xdr:col>
      <xdr:colOff>116416</xdr:colOff>
      <xdr:row>4</xdr:row>
      <xdr:rowOff>148166</xdr:rowOff>
    </xdr:from>
    <xdr:ext cx="5111751" cy="485454"/>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C00-000002000000}"/>
            </a:ext>
          </a:extLst>
        </xdr:cNvPr>
        <xdr:cNvSpPr txBox="1"/>
      </xdr:nvSpPr>
      <xdr:spPr>
        <a:xfrm>
          <a:off x="7683499" y="1026583"/>
          <a:ext cx="5111751" cy="4854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nSpc>
              <a:spcPts val="1500"/>
            </a:lnSpc>
          </a:pPr>
          <a:r>
            <a:rPr kumimoji="1" lang="en-US" altLang="ja-JP" sz="1100" b="1">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最終ページの</a:t>
          </a:r>
          <a:r>
            <a:rPr kumimoji="1" lang="ja-JP" altLang="ja-JP" sz="1100" b="1">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「第三十七号様式　建築基準法令による処分等の概要書」の提出が必要な行政</a:t>
          </a:r>
          <a:r>
            <a:rPr kumimoji="1" lang="ja-JP" altLang="en-US" sz="1100" b="1">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があります。一覧は、</a:t>
          </a:r>
          <a:r>
            <a:rPr kumimoji="1" lang="ja-JP" altLang="en-US" sz="1100" b="1" u="sng">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こちら。</a:t>
          </a:r>
          <a:endParaRPr lang="ja-JP" altLang="ja-JP" b="1" u="sng">
            <a:solidFill>
              <a:srgbClr val="0000FF"/>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twoCellAnchor>
    <xdr:from>
      <xdr:col>30</xdr:col>
      <xdr:colOff>0</xdr:colOff>
      <xdr:row>310</xdr:row>
      <xdr:rowOff>0</xdr:rowOff>
    </xdr:from>
    <xdr:to>
      <xdr:col>46</xdr:col>
      <xdr:colOff>334433</xdr:colOff>
      <xdr:row>336</xdr:row>
      <xdr:rowOff>229662</xdr:rowOff>
    </xdr:to>
    <xdr:grpSp>
      <xdr:nvGrpSpPr>
        <xdr:cNvPr id="4" name="グループ化 3">
          <a:extLst>
            <a:ext uri="{FF2B5EF4-FFF2-40B4-BE49-F238E27FC236}">
              <a16:creationId xmlns:a16="http://schemas.microsoft.com/office/drawing/2014/main" id="{00000000-0008-0000-0C00-000004000000}"/>
            </a:ext>
          </a:extLst>
        </xdr:cNvPr>
        <xdr:cNvGrpSpPr/>
      </xdr:nvGrpSpPr>
      <xdr:grpSpPr>
        <a:xfrm>
          <a:off x="7302500" y="72591083"/>
          <a:ext cx="4143375" cy="6283329"/>
          <a:chOff x="7567083" y="878417"/>
          <a:chExt cx="5118100" cy="6283328"/>
        </a:xfrm>
      </xdr:grpSpPr>
      <xdr:pic>
        <xdr:nvPicPr>
          <xdr:cNvPr id="5" name="図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67083" y="1354670"/>
            <a:ext cx="5118100" cy="58070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 name="テキスト ボックス 5">
            <a:extLst>
              <a:ext uri="{FF2B5EF4-FFF2-40B4-BE49-F238E27FC236}">
                <a16:creationId xmlns:a16="http://schemas.microsoft.com/office/drawing/2014/main" id="{00000000-0008-0000-0C00-000006000000}"/>
              </a:ext>
            </a:extLst>
          </xdr:cNvPr>
          <xdr:cNvSpPr txBox="1"/>
        </xdr:nvSpPr>
        <xdr:spPr>
          <a:xfrm>
            <a:off x="7567083" y="878417"/>
            <a:ext cx="5078763" cy="4854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500"/>
              </a:lnSpc>
            </a:pPr>
            <a:r>
              <a:rPr kumimoji="1" lang="en-US" altLang="ja-JP" sz="1100" b="1">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「第三十七号様式　建築基準法令による処分等の概要書」の提出が必要な行政は</a:t>
            </a:r>
            <a:endParaRPr kumimoji="1" lang="en-US" altLang="ja-JP" sz="1100" b="1">
              <a:latin typeface="Meiryo UI" panose="020B0604030504040204" pitchFamily="50" charset="-128"/>
              <a:ea typeface="Meiryo UI" panose="020B0604030504040204" pitchFamily="50" charset="-128"/>
              <a:cs typeface="Meiryo UI" panose="020B0604030504040204" pitchFamily="50" charset="-128"/>
            </a:endParaRPr>
          </a:p>
          <a:p>
            <a:pPr>
              <a:lnSpc>
                <a:spcPts val="1500"/>
              </a:lnSpc>
            </a:pP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下記のとおりです。</a:t>
            </a:r>
          </a:p>
        </xdr:txBody>
      </xdr:sp>
    </xdr:grp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9525</xdr:colOff>
          <xdr:row>111</xdr:row>
          <xdr:rowOff>171450</xdr:rowOff>
        </xdr:from>
        <xdr:to>
          <xdr:col>10</xdr:col>
          <xdr:colOff>209550</xdr:colOff>
          <xdr:row>113</xdr:row>
          <xdr:rowOff>19050</xdr:rowOff>
        </xdr:to>
        <xdr:sp macro="" textlink="">
          <xdr:nvSpPr>
            <xdr:cNvPr id="101377" name="Check Box 1" hidden="1">
              <a:extLst>
                <a:ext uri="{63B3BB69-23CF-44E3-9099-C40C66FF867C}">
                  <a14:compatExt spid="_x0000_s101377"/>
                </a:ext>
                <a:ext uri="{FF2B5EF4-FFF2-40B4-BE49-F238E27FC236}">
                  <a16:creationId xmlns:a16="http://schemas.microsoft.com/office/drawing/2014/main" id="{00000000-0008-0000-0E00-000001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111</xdr:row>
          <xdr:rowOff>171450</xdr:rowOff>
        </xdr:from>
        <xdr:to>
          <xdr:col>13</xdr:col>
          <xdr:colOff>219075</xdr:colOff>
          <xdr:row>113</xdr:row>
          <xdr:rowOff>19050</xdr:rowOff>
        </xdr:to>
        <xdr:sp macro="" textlink="">
          <xdr:nvSpPr>
            <xdr:cNvPr id="101378" name="Check Box 2" hidden="1">
              <a:extLst>
                <a:ext uri="{63B3BB69-23CF-44E3-9099-C40C66FF867C}">
                  <a14:compatExt spid="_x0000_s101378"/>
                </a:ext>
                <a:ext uri="{FF2B5EF4-FFF2-40B4-BE49-F238E27FC236}">
                  <a16:creationId xmlns:a16="http://schemas.microsoft.com/office/drawing/2014/main" id="{00000000-0008-0000-0E00-000002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111</xdr:row>
          <xdr:rowOff>171450</xdr:rowOff>
        </xdr:from>
        <xdr:to>
          <xdr:col>16</xdr:col>
          <xdr:colOff>219075</xdr:colOff>
          <xdr:row>113</xdr:row>
          <xdr:rowOff>19050</xdr:rowOff>
        </xdr:to>
        <xdr:sp macro="" textlink="">
          <xdr:nvSpPr>
            <xdr:cNvPr id="101379" name="Check Box 3" hidden="1">
              <a:extLst>
                <a:ext uri="{63B3BB69-23CF-44E3-9099-C40C66FF867C}">
                  <a14:compatExt spid="_x0000_s101379"/>
                </a:ext>
                <a:ext uri="{FF2B5EF4-FFF2-40B4-BE49-F238E27FC236}">
                  <a16:creationId xmlns:a16="http://schemas.microsoft.com/office/drawing/2014/main" id="{00000000-0008-0000-0E00-000003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112</xdr:row>
          <xdr:rowOff>171450</xdr:rowOff>
        </xdr:from>
        <xdr:to>
          <xdr:col>13</xdr:col>
          <xdr:colOff>219075</xdr:colOff>
          <xdr:row>114</xdr:row>
          <xdr:rowOff>19050</xdr:rowOff>
        </xdr:to>
        <xdr:sp macro="" textlink="">
          <xdr:nvSpPr>
            <xdr:cNvPr id="101380" name="Check Box 4" hidden="1">
              <a:extLst>
                <a:ext uri="{63B3BB69-23CF-44E3-9099-C40C66FF867C}">
                  <a14:compatExt spid="_x0000_s101380"/>
                </a:ext>
                <a:ext uri="{FF2B5EF4-FFF2-40B4-BE49-F238E27FC236}">
                  <a16:creationId xmlns:a16="http://schemas.microsoft.com/office/drawing/2014/main" id="{00000000-0008-0000-0E00-000004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112</xdr:row>
          <xdr:rowOff>171450</xdr:rowOff>
        </xdr:from>
        <xdr:to>
          <xdr:col>16</xdr:col>
          <xdr:colOff>219075</xdr:colOff>
          <xdr:row>114</xdr:row>
          <xdr:rowOff>19050</xdr:rowOff>
        </xdr:to>
        <xdr:sp macro="" textlink="">
          <xdr:nvSpPr>
            <xdr:cNvPr id="101381" name="Check Box 5" hidden="1">
              <a:extLst>
                <a:ext uri="{63B3BB69-23CF-44E3-9099-C40C66FF867C}">
                  <a14:compatExt spid="_x0000_s101381"/>
                </a:ext>
                <a:ext uri="{FF2B5EF4-FFF2-40B4-BE49-F238E27FC236}">
                  <a16:creationId xmlns:a16="http://schemas.microsoft.com/office/drawing/2014/main" id="{00000000-0008-0000-0E00-000005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114</xdr:row>
          <xdr:rowOff>180975</xdr:rowOff>
        </xdr:from>
        <xdr:to>
          <xdr:col>6</xdr:col>
          <xdr:colOff>9525</xdr:colOff>
          <xdr:row>116</xdr:row>
          <xdr:rowOff>28575</xdr:rowOff>
        </xdr:to>
        <xdr:sp macro="" textlink="">
          <xdr:nvSpPr>
            <xdr:cNvPr id="101382" name="Check Box 6" hidden="1">
              <a:extLst>
                <a:ext uri="{63B3BB69-23CF-44E3-9099-C40C66FF867C}">
                  <a14:compatExt spid="_x0000_s101382"/>
                </a:ext>
                <a:ext uri="{FF2B5EF4-FFF2-40B4-BE49-F238E27FC236}">
                  <a16:creationId xmlns:a16="http://schemas.microsoft.com/office/drawing/2014/main" id="{00000000-0008-0000-0E00-000006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115</xdr:row>
          <xdr:rowOff>171450</xdr:rowOff>
        </xdr:from>
        <xdr:to>
          <xdr:col>6</xdr:col>
          <xdr:colOff>9525</xdr:colOff>
          <xdr:row>117</xdr:row>
          <xdr:rowOff>19050</xdr:rowOff>
        </xdr:to>
        <xdr:sp macro="" textlink="">
          <xdr:nvSpPr>
            <xdr:cNvPr id="101383" name="Check Box 7" hidden="1">
              <a:extLst>
                <a:ext uri="{63B3BB69-23CF-44E3-9099-C40C66FF867C}">
                  <a14:compatExt spid="_x0000_s101383"/>
                </a:ext>
                <a:ext uri="{FF2B5EF4-FFF2-40B4-BE49-F238E27FC236}">
                  <a16:creationId xmlns:a16="http://schemas.microsoft.com/office/drawing/2014/main" id="{00000000-0008-0000-0E00-000007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117</xdr:row>
          <xdr:rowOff>66675</xdr:rowOff>
        </xdr:from>
        <xdr:to>
          <xdr:col>6</xdr:col>
          <xdr:colOff>9525</xdr:colOff>
          <xdr:row>119</xdr:row>
          <xdr:rowOff>19050</xdr:rowOff>
        </xdr:to>
        <xdr:sp macro="" textlink="">
          <xdr:nvSpPr>
            <xdr:cNvPr id="101384" name="Check Box 8" hidden="1">
              <a:extLst>
                <a:ext uri="{63B3BB69-23CF-44E3-9099-C40C66FF867C}">
                  <a14:compatExt spid="_x0000_s101384"/>
                </a:ext>
                <a:ext uri="{FF2B5EF4-FFF2-40B4-BE49-F238E27FC236}">
                  <a16:creationId xmlns:a16="http://schemas.microsoft.com/office/drawing/2014/main" id="{00000000-0008-0000-0E00-000008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119</xdr:row>
          <xdr:rowOff>66675</xdr:rowOff>
        </xdr:from>
        <xdr:to>
          <xdr:col>6</xdr:col>
          <xdr:colOff>9525</xdr:colOff>
          <xdr:row>121</xdr:row>
          <xdr:rowOff>19050</xdr:rowOff>
        </xdr:to>
        <xdr:sp macro="" textlink="">
          <xdr:nvSpPr>
            <xdr:cNvPr id="101385" name="Check Box 9" hidden="1">
              <a:extLst>
                <a:ext uri="{63B3BB69-23CF-44E3-9099-C40C66FF867C}">
                  <a14:compatExt spid="_x0000_s101385"/>
                </a:ext>
                <a:ext uri="{FF2B5EF4-FFF2-40B4-BE49-F238E27FC236}">
                  <a16:creationId xmlns:a16="http://schemas.microsoft.com/office/drawing/2014/main" id="{00000000-0008-0000-0E00-000009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150</xdr:row>
          <xdr:rowOff>66675</xdr:rowOff>
        </xdr:from>
        <xdr:to>
          <xdr:col>6</xdr:col>
          <xdr:colOff>19050</xdr:colOff>
          <xdr:row>152</xdr:row>
          <xdr:rowOff>19050</xdr:rowOff>
        </xdr:to>
        <xdr:sp macro="" textlink="">
          <xdr:nvSpPr>
            <xdr:cNvPr id="101386" name="Check Box 10" hidden="1">
              <a:extLst>
                <a:ext uri="{63B3BB69-23CF-44E3-9099-C40C66FF867C}">
                  <a14:compatExt spid="_x0000_s101386"/>
                </a:ext>
                <a:ext uri="{FF2B5EF4-FFF2-40B4-BE49-F238E27FC236}">
                  <a16:creationId xmlns:a16="http://schemas.microsoft.com/office/drawing/2014/main" id="{00000000-0008-0000-0E00-00000A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114</xdr:row>
          <xdr:rowOff>180975</xdr:rowOff>
        </xdr:from>
        <xdr:to>
          <xdr:col>13</xdr:col>
          <xdr:colOff>9525</xdr:colOff>
          <xdr:row>116</xdr:row>
          <xdr:rowOff>28575</xdr:rowOff>
        </xdr:to>
        <xdr:sp macro="" textlink="">
          <xdr:nvSpPr>
            <xdr:cNvPr id="101387" name="Check Box 11" hidden="1">
              <a:extLst>
                <a:ext uri="{63B3BB69-23CF-44E3-9099-C40C66FF867C}">
                  <a14:compatExt spid="_x0000_s101387"/>
                </a:ext>
                <a:ext uri="{FF2B5EF4-FFF2-40B4-BE49-F238E27FC236}">
                  <a16:creationId xmlns:a16="http://schemas.microsoft.com/office/drawing/2014/main" id="{00000000-0008-0000-0E00-00000B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117</xdr:row>
          <xdr:rowOff>66675</xdr:rowOff>
        </xdr:from>
        <xdr:to>
          <xdr:col>13</xdr:col>
          <xdr:colOff>9525</xdr:colOff>
          <xdr:row>119</xdr:row>
          <xdr:rowOff>19050</xdr:rowOff>
        </xdr:to>
        <xdr:sp macro="" textlink="">
          <xdr:nvSpPr>
            <xdr:cNvPr id="101389" name="Check Box 13" hidden="1">
              <a:extLst>
                <a:ext uri="{63B3BB69-23CF-44E3-9099-C40C66FF867C}">
                  <a14:compatExt spid="_x0000_s101389"/>
                </a:ext>
                <a:ext uri="{FF2B5EF4-FFF2-40B4-BE49-F238E27FC236}">
                  <a16:creationId xmlns:a16="http://schemas.microsoft.com/office/drawing/2014/main" id="{00000000-0008-0000-0E00-00000D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119</xdr:row>
          <xdr:rowOff>66675</xdr:rowOff>
        </xdr:from>
        <xdr:to>
          <xdr:col>13</xdr:col>
          <xdr:colOff>9525</xdr:colOff>
          <xdr:row>121</xdr:row>
          <xdr:rowOff>19050</xdr:rowOff>
        </xdr:to>
        <xdr:sp macro="" textlink="">
          <xdr:nvSpPr>
            <xdr:cNvPr id="101390" name="Check Box 14" hidden="1">
              <a:extLst>
                <a:ext uri="{63B3BB69-23CF-44E3-9099-C40C66FF867C}">
                  <a14:compatExt spid="_x0000_s101390"/>
                </a:ext>
                <a:ext uri="{FF2B5EF4-FFF2-40B4-BE49-F238E27FC236}">
                  <a16:creationId xmlns:a16="http://schemas.microsoft.com/office/drawing/2014/main" id="{00000000-0008-0000-0E00-00000E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150</xdr:row>
          <xdr:rowOff>66675</xdr:rowOff>
        </xdr:from>
        <xdr:to>
          <xdr:col>13</xdr:col>
          <xdr:colOff>228600</xdr:colOff>
          <xdr:row>152</xdr:row>
          <xdr:rowOff>19050</xdr:rowOff>
        </xdr:to>
        <xdr:sp macro="" textlink="">
          <xdr:nvSpPr>
            <xdr:cNvPr id="101391" name="Check Box 15" hidden="1">
              <a:extLst>
                <a:ext uri="{63B3BB69-23CF-44E3-9099-C40C66FF867C}">
                  <a14:compatExt spid="_x0000_s101391"/>
                </a:ext>
                <a:ext uri="{FF2B5EF4-FFF2-40B4-BE49-F238E27FC236}">
                  <a16:creationId xmlns:a16="http://schemas.microsoft.com/office/drawing/2014/main" id="{00000000-0008-0000-0E00-00000F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114</xdr:row>
          <xdr:rowOff>180975</xdr:rowOff>
        </xdr:from>
        <xdr:to>
          <xdr:col>19</xdr:col>
          <xdr:colOff>38100</xdr:colOff>
          <xdr:row>116</xdr:row>
          <xdr:rowOff>28575</xdr:rowOff>
        </xdr:to>
        <xdr:sp macro="" textlink="">
          <xdr:nvSpPr>
            <xdr:cNvPr id="101392" name="Check Box 16" hidden="1">
              <a:extLst>
                <a:ext uri="{63B3BB69-23CF-44E3-9099-C40C66FF867C}">
                  <a14:compatExt spid="_x0000_s101392"/>
                </a:ext>
                <a:ext uri="{FF2B5EF4-FFF2-40B4-BE49-F238E27FC236}">
                  <a16:creationId xmlns:a16="http://schemas.microsoft.com/office/drawing/2014/main" id="{00000000-0008-0000-0E00-000010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115</xdr:row>
          <xdr:rowOff>171450</xdr:rowOff>
        </xdr:from>
        <xdr:to>
          <xdr:col>13</xdr:col>
          <xdr:colOff>9525</xdr:colOff>
          <xdr:row>117</xdr:row>
          <xdr:rowOff>19050</xdr:rowOff>
        </xdr:to>
        <xdr:sp macro="" textlink="">
          <xdr:nvSpPr>
            <xdr:cNvPr id="101393" name="Check Box 17" hidden="1">
              <a:extLst>
                <a:ext uri="{63B3BB69-23CF-44E3-9099-C40C66FF867C}">
                  <a14:compatExt spid="_x0000_s101393"/>
                </a:ext>
                <a:ext uri="{FF2B5EF4-FFF2-40B4-BE49-F238E27FC236}">
                  <a16:creationId xmlns:a16="http://schemas.microsoft.com/office/drawing/2014/main" id="{00000000-0008-0000-0E00-000011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117</xdr:row>
          <xdr:rowOff>66675</xdr:rowOff>
        </xdr:from>
        <xdr:to>
          <xdr:col>19</xdr:col>
          <xdr:colOff>38100</xdr:colOff>
          <xdr:row>119</xdr:row>
          <xdr:rowOff>19050</xdr:rowOff>
        </xdr:to>
        <xdr:sp macro="" textlink="">
          <xdr:nvSpPr>
            <xdr:cNvPr id="101394" name="Check Box 18" hidden="1">
              <a:extLst>
                <a:ext uri="{63B3BB69-23CF-44E3-9099-C40C66FF867C}">
                  <a14:compatExt spid="_x0000_s101394"/>
                </a:ext>
                <a:ext uri="{FF2B5EF4-FFF2-40B4-BE49-F238E27FC236}">
                  <a16:creationId xmlns:a16="http://schemas.microsoft.com/office/drawing/2014/main" id="{00000000-0008-0000-0E00-000012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119</xdr:row>
          <xdr:rowOff>66675</xdr:rowOff>
        </xdr:from>
        <xdr:to>
          <xdr:col>19</xdr:col>
          <xdr:colOff>38100</xdr:colOff>
          <xdr:row>121</xdr:row>
          <xdr:rowOff>19050</xdr:rowOff>
        </xdr:to>
        <xdr:sp macro="" textlink="">
          <xdr:nvSpPr>
            <xdr:cNvPr id="101395" name="Check Box 19" hidden="1">
              <a:extLst>
                <a:ext uri="{63B3BB69-23CF-44E3-9099-C40C66FF867C}">
                  <a14:compatExt spid="_x0000_s101395"/>
                </a:ext>
                <a:ext uri="{FF2B5EF4-FFF2-40B4-BE49-F238E27FC236}">
                  <a16:creationId xmlns:a16="http://schemas.microsoft.com/office/drawing/2014/main" id="{00000000-0008-0000-0E00-000013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121</xdr:row>
          <xdr:rowOff>66675</xdr:rowOff>
        </xdr:from>
        <xdr:to>
          <xdr:col>19</xdr:col>
          <xdr:colOff>38100</xdr:colOff>
          <xdr:row>123</xdr:row>
          <xdr:rowOff>19050</xdr:rowOff>
        </xdr:to>
        <xdr:sp macro="" textlink="">
          <xdr:nvSpPr>
            <xdr:cNvPr id="101396" name="Check Box 20" hidden="1">
              <a:extLst>
                <a:ext uri="{63B3BB69-23CF-44E3-9099-C40C66FF867C}">
                  <a14:compatExt spid="_x0000_s101396"/>
                </a:ext>
                <a:ext uri="{FF2B5EF4-FFF2-40B4-BE49-F238E27FC236}">
                  <a16:creationId xmlns:a16="http://schemas.microsoft.com/office/drawing/2014/main" id="{00000000-0008-0000-0E00-000014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123</xdr:row>
          <xdr:rowOff>66675</xdr:rowOff>
        </xdr:from>
        <xdr:to>
          <xdr:col>6</xdr:col>
          <xdr:colOff>9525</xdr:colOff>
          <xdr:row>125</xdr:row>
          <xdr:rowOff>19050</xdr:rowOff>
        </xdr:to>
        <xdr:sp macro="" textlink="">
          <xdr:nvSpPr>
            <xdr:cNvPr id="101397" name="Check Box 21" hidden="1">
              <a:extLst>
                <a:ext uri="{63B3BB69-23CF-44E3-9099-C40C66FF867C}">
                  <a14:compatExt spid="_x0000_s101397"/>
                </a:ext>
                <a:ext uri="{FF2B5EF4-FFF2-40B4-BE49-F238E27FC236}">
                  <a16:creationId xmlns:a16="http://schemas.microsoft.com/office/drawing/2014/main" id="{00000000-0008-0000-0E00-000015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123</xdr:row>
          <xdr:rowOff>66675</xdr:rowOff>
        </xdr:from>
        <xdr:to>
          <xdr:col>11</xdr:col>
          <xdr:colOff>38100</xdr:colOff>
          <xdr:row>125</xdr:row>
          <xdr:rowOff>19050</xdr:rowOff>
        </xdr:to>
        <xdr:sp macro="" textlink="">
          <xdr:nvSpPr>
            <xdr:cNvPr id="101398" name="Check Box 22" hidden="1">
              <a:extLst>
                <a:ext uri="{63B3BB69-23CF-44E3-9099-C40C66FF867C}">
                  <a14:compatExt spid="_x0000_s101398"/>
                </a:ext>
                <a:ext uri="{FF2B5EF4-FFF2-40B4-BE49-F238E27FC236}">
                  <a16:creationId xmlns:a16="http://schemas.microsoft.com/office/drawing/2014/main" id="{00000000-0008-0000-0E00-000016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123</xdr:row>
          <xdr:rowOff>66675</xdr:rowOff>
        </xdr:from>
        <xdr:to>
          <xdr:col>16</xdr:col>
          <xdr:colOff>47625</xdr:colOff>
          <xdr:row>125</xdr:row>
          <xdr:rowOff>19050</xdr:rowOff>
        </xdr:to>
        <xdr:sp macro="" textlink="">
          <xdr:nvSpPr>
            <xdr:cNvPr id="101399" name="Check Box 23" hidden="1">
              <a:extLst>
                <a:ext uri="{63B3BB69-23CF-44E3-9099-C40C66FF867C}">
                  <a14:compatExt spid="_x0000_s101399"/>
                </a:ext>
                <a:ext uri="{FF2B5EF4-FFF2-40B4-BE49-F238E27FC236}">
                  <a16:creationId xmlns:a16="http://schemas.microsoft.com/office/drawing/2014/main" id="{00000000-0008-0000-0E00-000017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123</xdr:row>
          <xdr:rowOff>66675</xdr:rowOff>
        </xdr:from>
        <xdr:to>
          <xdr:col>22</xdr:col>
          <xdr:colOff>19050</xdr:colOff>
          <xdr:row>125</xdr:row>
          <xdr:rowOff>19050</xdr:rowOff>
        </xdr:to>
        <xdr:sp macro="" textlink="">
          <xdr:nvSpPr>
            <xdr:cNvPr id="101400" name="Check Box 24" hidden="1">
              <a:extLst>
                <a:ext uri="{63B3BB69-23CF-44E3-9099-C40C66FF867C}">
                  <a14:compatExt spid="_x0000_s101400"/>
                </a:ext>
                <a:ext uri="{FF2B5EF4-FFF2-40B4-BE49-F238E27FC236}">
                  <a16:creationId xmlns:a16="http://schemas.microsoft.com/office/drawing/2014/main" id="{00000000-0008-0000-0E00-000018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77</xdr:row>
          <xdr:rowOff>180975</xdr:rowOff>
        </xdr:from>
        <xdr:to>
          <xdr:col>6</xdr:col>
          <xdr:colOff>9525</xdr:colOff>
          <xdr:row>79</xdr:row>
          <xdr:rowOff>28575</xdr:rowOff>
        </xdr:to>
        <xdr:sp macro="" textlink="">
          <xdr:nvSpPr>
            <xdr:cNvPr id="101401" name="Check Box 25" hidden="1">
              <a:extLst>
                <a:ext uri="{63B3BB69-23CF-44E3-9099-C40C66FF867C}">
                  <a14:compatExt spid="_x0000_s101401"/>
                </a:ext>
                <a:ext uri="{FF2B5EF4-FFF2-40B4-BE49-F238E27FC236}">
                  <a16:creationId xmlns:a16="http://schemas.microsoft.com/office/drawing/2014/main" id="{00000000-0008-0000-0E00-000019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77</xdr:row>
          <xdr:rowOff>171450</xdr:rowOff>
        </xdr:from>
        <xdr:to>
          <xdr:col>13</xdr:col>
          <xdr:colOff>9525</xdr:colOff>
          <xdr:row>79</xdr:row>
          <xdr:rowOff>19050</xdr:rowOff>
        </xdr:to>
        <xdr:sp macro="" textlink="">
          <xdr:nvSpPr>
            <xdr:cNvPr id="101402" name="Check Box 26" hidden="1">
              <a:extLst>
                <a:ext uri="{63B3BB69-23CF-44E3-9099-C40C66FF867C}">
                  <a14:compatExt spid="_x0000_s101402"/>
                </a:ext>
                <a:ext uri="{FF2B5EF4-FFF2-40B4-BE49-F238E27FC236}">
                  <a16:creationId xmlns:a16="http://schemas.microsoft.com/office/drawing/2014/main" id="{00000000-0008-0000-0E00-00001A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77</xdr:row>
          <xdr:rowOff>171450</xdr:rowOff>
        </xdr:from>
        <xdr:to>
          <xdr:col>20</xdr:col>
          <xdr:colOff>9525</xdr:colOff>
          <xdr:row>79</xdr:row>
          <xdr:rowOff>19050</xdr:rowOff>
        </xdr:to>
        <xdr:sp macro="" textlink="">
          <xdr:nvSpPr>
            <xdr:cNvPr id="101403" name="Check Box 27" hidden="1">
              <a:extLst>
                <a:ext uri="{63B3BB69-23CF-44E3-9099-C40C66FF867C}">
                  <a14:compatExt spid="_x0000_s101403"/>
                </a:ext>
                <a:ext uri="{FF2B5EF4-FFF2-40B4-BE49-F238E27FC236}">
                  <a16:creationId xmlns:a16="http://schemas.microsoft.com/office/drawing/2014/main" id="{00000000-0008-0000-0E00-00001B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78</xdr:row>
          <xdr:rowOff>152400</xdr:rowOff>
        </xdr:from>
        <xdr:to>
          <xdr:col>20</xdr:col>
          <xdr:colOff>9525</xdr:colOff>
          <xdr:row>80</xdr:row>
          <xdr:rowOff>47625</xdr:rowOff>
        </xdr:to>
        <xdr:grpSp>
          <xdr:nvGrpSpPr>
            <xdr:cNvPr id="2" name="グループ化 1">
              <a:extLst>
                <a:ext uri="{FF2B5EF4-FFF2-40B4-BE49-F238E27FC236}">
                  <a16:creationId xmlns:a16="http://schemas.microsoft.com/office/drawing/2014/main" id="{00000000-0008-0000-0E00-000002000000}"/>
                </a:ext>
              </a:extLst>
            </xdr:cNvPr>
            <xdr:cNvGrpSpPr/>
          </xdr:nvGrpSpPr>
          <xdr:grpSpPr>
            <a:xfrm>
              <a:off x="1238250" y="16059150"/>
              <a:ext cx="3533775" cy="247650"/>
              <a:chOff x="1371600" y="17059275"/>
              <a:chExt cx="3533775" cy="247650"/>
            </a:xfrm>
          </xdr:grpSpPr>
          <xdr:sp macro="" textlink="">
            <xdr:nvSpPr>
              <xdr:cNvPr id="101404" name="Check Box 28" hidden="1">
                <a:extLst>
                  <a:ext uri="{63B3BB69-23CF-44E3-9099-C40C66FF867C}">
                    <a14:compatExt spid="_x0000_s101404"/>
                  </a:ext>
                  <a:ext uri="{FF2B5EF4-FFF2-40B4-BE49-F238E27FC236}">
                    <a16:creationId xmlns:a16="http://schemas.microsoft.com/office/drawing/2014/main" id="{00000000-0008-0000-0E00-00001C8C0100}"/>
                  </a:ext>
                </a:extLst>
              </xdr:cNvPr>
              <xdr:cNvSpPr/>
            </xdr:nvSpPr>
            <xdr:spPr bwMode="auto">
              <a:xfrm>
                <a:off x="1371600"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405" name="Check Box 29" hidden="1">
                <a:extLst>
                  <a:ext uri="{63B3BB69-23CF-44E3-9099-C40C66FF867C}">
                    <a14:compatExt spid="_x0000_s101405"/>
                  </a:ext>
                  <a:ext uri="{FF2B5EF4-FFF2-40B4-BE49-F238E27FC236}">
                    <a16:creationId xmlns:a16="http://schemas.microsoft.com/office/drawing/2014/main" id="{00000000-0008-0000-0E00-00001D8C0100}"/>
                  </a:ext>
                </a:extLst>
              </xdr:cNvPr>
              <xdr:cNvSpPr/>
            </xdr:nvSpPr>
            <xdr:spPr bwMode="auto">
              <a:xfrm>
                <a:off x="3038475"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406" name="Check Box 30" hidden="1">
                <a:extLst>
                  <a:ext uri="{63B3BB69-23CF-44E3-9099-C40C66FF867C}">
                    <a14:compatExt spid="_x0000_s101406"/>
                  </a:ext>
                  <a:ext uri="{FF2B5EF4-FFF2-40B4-BE49-F238E27FC236}">
                    <a16:creationId xmlns:a16="http://schemas.microsoft.com/office/drawing/2014/main" id="{00000000-0008-0000-0E00-00001E8C0100}"/>
                  </a:ext>
                </a:extLst>
              </xdr:cNvPr>
              <xdr:cNvSpPr/>
            </xdr:nvSpPr>
            <xdr:spPr bwMode="auto">
              <a:xfrm>
                <a:off x="4705350"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80</xdr:row>
          <xdr:rowOff>123825</xdr:rowOff>
        </xdr:from>
        <xdr:to>
          <xdr:col>20</xdr:col>
          <xdr:colOff>9525</xdr:colOff>
          <xdr:row>82</xdr:row>
          <xdr:rowOff>19050</xdr:rowOff>
        </xdr:to>
        <xdr:grpSp>
          <xdr:nvGrpSpPr>
            <xdr:cNvPr id="33" name="グループ化 32">
              <a:extLst>
                <a:ext uri="{FF2B5EF4-FFF2-40B4-BE49-F238E27FC236}">
                  <a16:creationId xmlns:a16="http://schemas.microsoft.com/office/drawing/2014/main" id="{00000000-0008-0000-0E00-000021000000}"/>
                </a:ext>
              </a:extLst>
            </xdr:cNvPr>
            <xdr:cNvGrpSpPr/>
          </xdr:nvGrpSpPr>
          <xdr:grpSpPr>
            <a:xfrm>
              <a:off x="1238250" y="16383000"/>
              <a:ext cx="3533775" cy="247650"/>
              <a:chOff x="1371600" y="17059275"/>
              <a:chExt cx="3533775" cy="247650"/>
            </a:xfrm>
          </xdr:grpSpPr>
          <xdr:sp macro="" textlink="">
            <xdr:nvSpPr>
              <xdr:cNvPr id="101407" name="Check Box 31" hidden="1">
                <a:extLst>
                  <a:ext uri="{63B3BB69-23CF-44E3-9099-C40C66FF867C}">
                    <a14:compatExt spid="_x0000_s101407"/>
                  </a:ext>
                  <a:ext uri="{FF2B5EF4-FFF2-40B4-BE49-F238E27FC236}">
                    <a16:creationId xmlns:a16="http://schemas.microsoft.com/office/drawing/2014/main" id="{00000000-0008-0000-0E00-00001F8C0100}"/>
                  </a:ext>
                </a:extLst>
              </xdr:cNvPr>
              <xdr:cNvSpPr/>
            </xdr:nvSpPr>
            <xdr:spPr bwMode="auto">
              <a:xfrm>
                <a:off x="1371600"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408" name="Check Box 32" hidden="1">
                <a:extLst>
                  <a:ext uri="{63B3BB69-23CF-44E3-9099-C40C66FF867C}">
                    <a14:compatExt spid="_x0000_s101408"/>
                  </a:ext>
                  <a:ext uri="{FF2B5EF4-FFF2-40B4-BE49-F238E27FC236}">
                    <a16:creationId xmlns:a16="http://schemas.microsoft.com/office/drawing/2014/main" id="{00000000-0008-0000-0E00-0000208C0100}"/>
                  </a:ext>
                </a:extLst>
              </xdr:cNvPr>
              <xdr:cNvSpPr/>
            </xdr:nvSpPr>
            <xdr:spPr bwMode="auto">
              <a:xfrm>
                <a:off x="3038475"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409" name="Check Box 33" hidden="1">
                <a:extLst>
                  <a:ext uri="{63B3BB69-23CF-44E3-9099-C40C66FF867C}">
                    <a14:compatExt spid="_x0000_s101409"/>
                  </a:ext>
                  <a:ext uri="{FF2B5EF4-FFF2-40B4-BE49-F238E27FC236}">
                    <a16:creationId xmlns:a16="http://schemas.microsoft.com/office/drawing/2014/main" id="{00000000-0008-0000-0E00-0000218C0100}"/>
                  </a:ext>
                </a:extLst>
              </xdr:cNvPr>
              <xdr:cNvSpPr/>
            </xdr:nvSpPr>
            <xdr:spPr bwMode="auto">
              <a:xfrm>
                <a:off x="4705350"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81</xdr:row>
          <xdr:rowOff>171450</xdr:rowOff>
        </xdr:from>
        <xdr:to>
          <xdr:col>20</xdr:col>
          <xdr:colOff>9525</xdr:colOff>
          <xdr:row>83</xdr:row>
          <xdr:rowOff>19050</xdr:rowOff>
        </xdr:to>
        <xdr:grpSp>
          <xdr:nvGrpSpPr>
            <xdr:cNvPr id="37" name="グループ化 36">
              <a:extLst>
                <a:ext uri="{FF2B5EF4-FFF2-40B4-BE49-F238E27FC236}">
                  <a16:creationId xmlns:a16="http://schemas.microsoft.com/office/drawing/2014/main" id="{00000000-0008-0000-0E00-000025000000}"/>
                </a:ext>
              </a:extLst>
            </xdr:cNvPr>
            <xdr:cNvGrpSpPr/>
          </xdr:nvGrpSpPr>
          <xdr:grpSpPr>
            <a:xfrm>
              <a:off x="1238250" y="16583025"/>
              <a:ext cx="3533775" cy="247650"/>
              <a:chOff x="1371600" y="17059275"/>
              <a:chExt cx="3533775" cy="247650"/>
            </a:xfrm>
          </xdr:grpSpPr>
          <xdr:sp macro="" textlink="">
            <xdr:nvSpPr>
              <xdr:cNvPr id="101410" name="Check Box 34" hidden="1">
                <a:extLst>
                  <a:ext uri="{63B3BB69-23CF-44E3-9099-C40C66FF867C}">
                    <a14:compatExt spid="_x0000_s101410"/>
                  </a:ext>
                  <a:ext uri="{FF2B5EF4-FFF2-40B4-BE49-F238E27FC236}">
                    <a16:creationId xmlns:a16="http://schemas.microsoft.com/office/drawing/2014/main" id="{00000000-0008-0000-0E00-0000228C0100}"/>
                  </a:ext>
                </a:extLst>
              </xdr:cNvPr>
              <xdr:cNvSpPr/>
            </xdr:nvSpPr>
            <xdr:spPr bwMode="auto">
              <a:xfrm>
                <a:off x="1371600"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411" name="Check Box 35" hidden="1">
                <a:extLst>
                  <a:ext uri="{63B3BB69-23CF-44E3-9099-C40C66FF867C}">
                    <a14:compatExt spid="_x0000_s101411"/>
                  </a:ext>
                  <a:ext uri="{FF2B5EF4-FFF2-40B4-BE49-F238E27FC236}">
                    <a16:creationId xmlns:a16="http://schemas.microsoft.com/office/drawing/2014/main" id="{00000000-0008-0000-0E00-0000238C0100}"/>
                  </a:ext>
                </a:extLst>
              </xdr:cNvPr>
              <xdr:cNvSpPr/>
            </xdr:nvSpPr>
            <xdr:spPr bwMode="auto">
              <a:xfrm>
                <a:off x="3038475"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412" name="Check Box 36" hidden="1">
                <a:extLst>
                  <a:ext uri="{63B3BB69-23CF-44E3-9099-C40C66FF867C}">
                    <a14:compatExt spid="_x0000_s101412"/>
                  </a:ext>
                  <a:ext uri="{FF2B5EF4-FFF2-40B4-BE49-F238E27FC236}">
                    <a16:creationId xmlns:a16="http://schemas.microsoft.com/office/drawing/2014/main" id="{00000000-0008-0000-0E00-0000248C0100}"/>
                  </a:ext>
                </a:extLst>
              </xdr:cNvPr>
              <xdr:cNvSpPr/>
            </xdr:nvSpPr>
            <xdr:spPr bwMode="auto">
              <a:xfrm>
                <a:off x="4705350"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82</xdr:row>
          <xdr:rowOff>171450</xdr:rowOff>
        </xdr:from>
        <xdr:to>
          <xdr:col>20</xdr:col>
          <xdr:colOff>9525</xdr:colOff>
          <xdr:row>84</xdr:row>
          <xdr:rowOff>19050</xdr:rowOff>
        </xdr:to>
        <xdr:grpSp>
          <xdr:nvGrpSpPr>
            <xdr:cNvPr id="41" name="グループ化 40">
              <a:extLst>
                <a:ext uri="{FF2B5EF4-FFF2-40B4-BE49-F238E27FC236}">
                  <a16:creationId xmlns:a16="http://schemas.microsoft.com/office/drawing/2014/main" id="{00000000-0008-0000-0E00-000029000000}"/>
                </a:ext>
              </a:extLst>
            </xdr:cNvPr>
            <xdr:cNvGrpSpPr/>
          </xdr:nvGrpSpPr>
          <xdr:grpSpPr>
            <a:xfrm>
              <a:off x="1238250" y="16783050"/>
              <a:ext cx="3533775" cy="247650"/>
              <a:chOff x="1371600" y="17059275"/>
              <a:chExt cx="3533775" cy="247650"/>
            </a:xfrm>
          </xdr:grpSpPr>
          <xdr:sp macro="" textlink="">
            <xdr:nvSpPr>
              <xdr:cNvPr id="101413" name="Check Box 37" hidden="1">
                <a:extLst>
                  <a:ext uri="{63B3BB69-23CF-44E3-9099-C40C66FF867C}">
                    <a14:compatExt spid="_x0000_s101413"/>
                  </a:ext>
                  <a:ext uri="{FF2B5EF4-FFF2-40B4-BE49-F238E27FC236}">
                    <a16:creationId xmlns:a16="http://schemas.microsoft.com/office/drawing/2014/main" id="{00000000-0008-0000-0E00-0000258C0100}"/>
                  </a:ext>
                </a:extLst>
              </xdr:cNvPr>
              <xdr:cNvSpPr/>
            </xdr:nvSpPr>
            <xdr:spPr bwMode="auto">
              <a:xfrm>
                <a:off x="1371600"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414" name="Check Box 38" hidden="1">
                <a:extLst>
                  <a:ext uri="{63B3BB69-23CF-44E3-9099-C40C66FF867C}">
                    <a14:compatExt spid="_x0000_s101414"/>
                  </a:ext>
                  <a:ext uri="{FF2B5EF4-FFF2-40B4-BE49-F238E27FC236}">
                    <a16:creationId xmlns:a16="http://schemas.microsoft.com/office/drawing/2014/main" id="{00000000-0008-0000-0E00-0000268C0100}"/>
                  </a:ext>
                </a:extLst>
              </xdr:cNvPr>
              <xdr:cNvSpPr/>
            </xdr:nvSpPr>
            <xdr:spPr bwMode="auto">
              <a:xfrm>
                <a:off x="3038475"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415" name="Check Box 39" hidden="1">
                <a:extLst>
                  <a:ext uri="{63B3BB69-23CF-44E3-9099-C40C66FF867C}">
                    <a14:compatExt spid="_x0000_s101415"/>
                  </a:ext>
                  <a:ext uri="{FF2B5EF4-FFF2-40B4-BE49-F238E27FC236}">
                    <a16:creationId xmlns:a16="http://schemas.microsoft.com/office/drawing/2014/main" id="{00000000-0008-0000-0E00-0000278C0100}"/>
                  </a:ext>
                </a:extLst>
              </xdr:cNvPr>
              <xdr:cNvSpPr/>
            </xdr:nvSpPr>
            <xdr:spPr bwMode="auto">
              <a:xfrm>
                <a:off x="4705350"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83</xdr:row>
          <xdr:rowOff>171450</xdr:rowOff>
        </xdr:from>
        <xdr:to>
          <xdr:col>20</xdr:col>
          <xdr:colOff>9525</xdr:colOff>
          <xdr:row>85</xdr:row>
          <xdr:rowOff>19050</xdr:rowOff>
        </xdr:to>
        <xdr:grpSp>
          <xdr:nvGrpSpPr>
            <xdr:cNvPr id="45" name="グループ化 44">
              <a:extLst>
                <a:ext uri="{FF2B5EF4-FFF2-40B4-BE49-F238E27FC236}">
                  <a16:creationId xmlns:a16="http://schemas.microsoft.com/office/drawing/2014/main" id="{00000000-0008-0000-0E00-00002D000000}"/>
                </a:ext>
              </a:extLst>
            </xdr:cNvPr>
            <xdr:cNvGrpSpPr/>
          </xdr:nvGrpSpPr>
          <xdr:grpSpPr>
            <a:xfrm>
              <a:off x="1238250" y="16983075"/>
              <a:ext cx="3533775" cy="247650"/>
              <a:chOff x="1371600" y="17059275"/>
              <a:chExt cx="3533775" cy="247650"/>
            </a:xfrm>
          </xdr:grpSpPr>
          <xdr:sp macro="" textlink="">
            <xdr:nvSpPr>
              <xdr:cNvPr id="101416" name="Check Box 40" hidden="1">
                <a:extLst>
                  <a:ext uri="{63B3BB69-23CF-44E3-9099-C40C66FF867C}">
                    <a14:compatExt spid="_x0000_s101416"/>
                  </a:ext>
                  <a:ext uri="{FF2B5EF4-FFF2-40B4-BE49-F238E27FC236}">
                    <a16:creationId xmlns:a16="http://schemas.microsoft.com/office/drawing/2014/main" id="{00000000-0008-0000-0E00-0000288C0100}"/>
                  </a:ext>
                </a:extLst>
              </xdr:cNvPr>
              <xdr:cNvSpPr/>
            </xdr:nvSpPr>
            <xdr:spPr bwMode="auto">
              <a:xfrm>
                <a:off x="1371600"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417" name="Check Box 41" hidden="1">
                <a:extLst>
                  <a:ext uri="{63B3BB69-23CF-44E3-9099-C40C66FF867C}">
                    <a14:compatExt spid="_x0000_s101417"/>
                  </a:ext>
                  <a:ext uri="{FF2B5EF4-FFF2-40B4-BE49-F238E27FC236}">
                    <a16:creationId xmlns:a16="http://schemas.microsoft.com/office/drawing/2014/main" id="{00000000-0008-0000-0E00-0000298C0100}"/>
                  </a:ext>
                </a:extLst>
              </xdr:cNvPr>
              <xdr:cNvSpPr/>
            </xdr:nvSpPr>
            <xdr:spPr bwMode="auto">
              <a:xfrm>
                <a:off x="3038475"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418" name="Check Box 42" hidden="1">
                <a:extLst>
                  <a:ext uri="{63B3BB69-23CF-44E3-9099-C40C66FF867C}">
                    <a14:compatExt spid="_x0000_s101418"/>
                  </a:ext>
                  <a:ext uri="{FF2B5EF4-FFF2-40B4-BE49-F238E27FC236}">
                    <a16:creationId xmlns:a16="http://schemas.microsoft.com/office/drawing/2014/main" id="{00000000-0008-0000-0E00-00002A8C0100}"/>
                  </a:ext>
                </a:extLst>
              </xdr:cNvPr>
              <xdr:cNvSpPr/>
            </xdr:nvSpPr>
            <xdr:spPr bwMode="auto">
              <a:xfrm>
                <a:off x="4705350"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84</xdr:row>
          <xdr:rowOff>171450</xdr:rowOff>
        </xdr:from>
        <xdr:to>
          <xdr:col>20</xdr:col>
          <xdr:colOff>9525</xdr:colOff>
          <xdr:row>86</xdr:row>
          <xdr:rowOff>19050</xdr:rowOff>
        </xdr:to>
        <xdr:grpSp>
          <xdr:nvGrpSpPr>
            <xdr:cNvPr id="49" name="グループ化 48">
              <a:extLst>
                <a:ext uri="{FF2B5EF4-FFF2-40B4-BE49-F238E27FC236}">
                  <a16:creationId xmlns:a16="http://schemas.microsoft.com/office/drawing/2014/main" id="{00000000-0008-0000-0E00-000031000000}"/>
                </a:ext>
              </a:extLst>
            </xdr:cNvPr>
            <xdr:cNvGrpSpPr/>
          </xdr:nvGrpSpPr>
          <xdr:grpSpPr>
            <a:xfrm>
              <a:off x="1238250" y="17183100"/>
              <a:ext cx="3533775" cy="247650"/>
              <a:chOff x="1371600" y="17059275"/>
              <a:chExt cx="3533775" cy="247650"/>
            </a:xfrm>
          </xdr:grpSpPr>
          <xdr:sp macro="" textlink="">
            <xdr:nvSpPr>
              <xdr:cNvPr id="101419" name="Check Box 43" hidden="1">
                <a:extLst>
                  <a:ext uri="{63B3BB69-23CF-44E3-9099-C40C66FF867C}">
                    <a14:compatExt spid="_x0000_s101419"/>
                  </a:ext>
                  <a:ext uri="{FF2B5EF4-FFF2-40B4-BE49-F238E27FC236}">
                    <a16:creationId xmlns:a16="http://schemas.microsoft.com/office/drawing/2014/main" id="{00000000-0008-0000-0E00-00002B8C0100}"/>
                  </a:ext>
                </a:extLst>
              </xdr:cNvPr>
              <xdr:cNvSpPr/>
            </xdr:nvSpPr>
            <xdr:spPr bwMode="auto">
              <a:xfrm>
                <a:off x="1371600"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420" name="Check Box 44" hidden="1">
                <a:extLst>
                  <a:ext uri="{63B3BB69-23CF-44E3-9099-C40C66FF867C}">
                    <a14:compatExt spid="_x0000_s101420"/>
                  </a:ext>
                  <a:ext uri="{FF2B5EF4-FFF2-40B4-BE49-F238E27FC236}">
                    <a16:creationId xmlns:a16="http://schemas.microsoft.com/office/drawing/2014/main" id="{00000000-0008-0000-0E00-00002C8C0100}"/>
                  </a:ext>
                </a:extLst>
              </xdr:cNvPr>
              <xdr:cNvSpPr/>
            </xdr:nvSpPr>
            <xdr:spPr bwMode="auto">
              <a:xfrm>
                <a:off x="3038475"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421" name="Check Box 45" hidden="1">
                <a:extLst>
                  <a:ext uri="{63B3BB69-23CF-44E3-9099-C40C66FF867C}">
                    <a14:compatExt spid="_x0000_s101421"/>
                  </a:ext>
                  <a:ext uri="{FF2B5EF4-FFF2-40B4-BE49-F238E27FC236}">
                    <a16:creationId xmlns:a16="http://schemas.microsoft.com/office/drawing/2014/main" id="{00000000-0008-0000-0E00-00002D8C0100}"/>
                  </a:ext>
                </a:extLst>
              </xdr:cNvPr>
              <xdr:cNvSpPr/>
            </xdr:nvSpPr>
            <xdr:spPr bwMode="auto">
              <a:xfrm>
                <a:off x="4705350"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85</xdr:row>
          <xdr:rowOff>171450</xdr:rowOff>
        </xdr:from>
        <xdr:to>
          <xdr:col>20</xdr:col>
          <xdr:colOff>9525</xdr:colOff>
          <xdr:row>87</xdr:row>
          <xdr:rowOff>19050</xdr:rowOff>
        </xdr:to>
        <xdr:grpSp>
          <xdr:nvGrpSpPr>
            <xdr:cNvPr id="53" name="グループ化 52">
              <a:extLst>
                <a:ext uri="{FF2B5EF4-FFF2-40B4-BE49-F238E27FC236}">
                  <a16:creationId xmlns:a16="http://schemas.microsoft.com/office/drawing/2014/main" id="{00000000-0008-0000-0E00-000035000000}"/>
                </a:ext>
              </a:extLst>
            </xdr:cNvPr>
            <xdr:cNvGrpSpPr/>
          </xdr:nvGrpSpPr>
          <xdr:grpSpPr>
            <a:xfrm>
              <a:off x="1238250" y="17383125"/>
              <a:ext cx="3533775" cy="247650"/>
              <a:chOff x="1371600" y="17059275"/>
              <a:chExt cx="3533775" cy="247650"/>
            </a:xfrm>
          </xdr:grpSpPr>
          <xdr:sp macro="" textlink="">
            <xdr:nvSpPr>
              <xdr:cNvPr id="101422" name="Check Box 46" hidden="1">
                <a:extLst>
                  <a:ext uri="{63B3BB69-23CF-44E3-9099-C40C66FF867C}">
                    <a14:compatExt spid="_x0000_s101422"/>
                  </a:ext>
                  <a:ext uri="{FF2B5EF4-FFF2-40B4-BE49-F238E27FC236}">
                    <a16:creationId xmlns:a16="http://schemas.microsoft.com/office/drawing/2014/main" id="{00000000-0008-0000-0E00-00002E8C0100}"/>
                  </a:ext>
                </a:extLst>
              </xdr:cNvPr>
              <xdr:cNvSpPr/>
            </xdr:nvSpPr>
            <xdr:spPr bwMode="auto">
              <a:xfrm>
                <a:off x="1371600"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423" name="Check Box 47" hidden="1">
                <a:extLst>
                  <a:ext uri="{63B3BB69-23CF-44E3-9099-C40C66FF867C}">
                    <a14:compatExt spid="_x0000_s101423"/>
                  </a:ext>
                  <a:ext uri="{FF2B5EF4-FFF2-40B4-BE49-F238E27FC236}">
                    <a16:creationId xmlns:a16="http://schemas.microsoft.com/office/drawing/2014/main" id="{00000000-0008-0000-0E00-00002F8C0100}"/>
                  </a:ext>
                </a:extLst>
              </xdr:cNvPr>
              <xdr:cNvSpPr/>
            </xdr:nvSpPr>
            <xdr:spPr bwMode="auto">
              <a:xfrm>
                <a:off x="3038475"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424" name="Check Box 48" hidden="1">
                <a:extLst>
                  <a:ext uri="{63B3BB69-23CF-44E3-9099-C40C66FF867C}">
                    <a14:compatExt spid="_x0000_s101424"/>
                  </a:ext>
                  <a:ext uri="{FF2B5EF4-FFF2-40B4-BE49-F238E27FC236}">
                    <a16:creationId xmlns:a16="http://schemas.microsoft.com/office/drawing/2014/main" id="{00000000-0008-0000-0E00-0000308C0100}"/>
                  </a:ext>
                </a:extLst>
              </xdr:cNvPr>
              <xdr:cNvSpPr/>
            </xdr:nvSpPr>
            <xdr:spPr bwMode="auto">
              <a:xfrm>
                <a:off x="4705350"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90</xdr:row>
          <xdr:rowOff>171450</xdr:rowOff>
        </xdr:from>
        <xdr:to>
          <xdr:col>20</xdr:col>
          <xdr:colOff>9525</xdr:colOff>
          <xdr:row>92</xdr:row>
          <xdr:rowOff>19050</xdr:rowOff>
        </xdr:to>
        <xdr:grpSp>
          <xdr:nvGrpSpPr>
            <xdr:cNvPr id="57" name="グループ化 56">
              <a:extLst>
                <a:ext uri="{FF2B5EF4-FFF2-40B4-BE49-F238E27FC236}">
                  <a16:creationId xmlns:a16="http://schemas.microsoft.com/office/drawing/2014/main" id="{00000000-0008-0000-0E00-000039000000}"/>
                </a:ext>
              </a:extLst>
            </xdr:cNvPr>
            <xdr:cNvGrpSpPr/>
          </xdr:nvGrpSpPr>
          <xdr:grpSpPr>
            <a:xfrm>
              <a:off x="1238250" y="18278475"/>
              <a:ext cx="3533775" cy="247650"/>
              <a:chOff x="1371600" y="17059275"/>
              <a:chExt cx="3533775" cy="247650"/>
            </a:xfrm>
          </xdr:grpSpPr>
          <xdr:sp macro="" textlink="">
            <xdr:nvSpPr>
              <xdr:cNvPr id="101425" name="Check Box 49" hidden="1">
                <a:extLst>
                  <a:ext uri="{63B3BB69-23CF-44E3-9099-C40C66FF867C}">
                    <a14:compatExt spid="_x0000_s101425"/>
                  </a:ext>
                  <a:ext uri="{FF2B5EF4-FFF2-40B4-BE49-F238E27FC236}">
                    <a16:creationId xmlns:a16="http://schemas.microsoft.com/office/drawing/2014/main" id="{00000000-0008-0000-0E00-0000318C0100}"/>
                  </a:ext>
                </a:extLst>
              </xdr:cNvPr>
              <xdr:cNvSpPr/>
            </xdr:nvSpPr>
            <xdr:spPr bwMode="auto">
              <a:xfrm>
                <a:off x="1371600"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426" name="Check Box 50" hidden="1">
                <a:extLst>
                  <a:ext uri="{63B3BB69-23CF-44E3-9099-C40C66FF867C}">
                    <a14:compatExt spid="_x0000_s101426"/>
                  </a:ext>
                  <a:ext uri="{FF2B5EF4-FFF2-40B4-BE49-F238E27FC236}">
                    <a16:creationId xmlns:a16="http://schemas.microsoft.com/office/drawing/2014/main" id="{00000000-0008-0000-0E00-0000328C0100}"/>
                  </a:ext>
                </a:extLst>
              </xdr:cNvPr>
              <xdr:cNvSpPr/>
            </xdr:nvSpPr>
            <xdr:spPr bwMode="auto">
              <a:xfrm>
                <a:off x="3038475"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427" name="Check Box 51" hidden="1">
                <a:extLst>
                  <a:ext uri="{63B3BB69-23CF-44E3-9099-C40C66FF867C}">
                    <a14:compatExt spid="_x0000_s101427"/>
                  </a:ext>
                  <a:ext uri="{FF2B5EF4-FFF2-40B4-BE49-F238E27FC236}">
                    <a16:creationId xmlns:a16="http://schemas.microsoft.com/office/drawing/2014/main" id="{00000000-0008-0000-0E00-0000338C0100}"/>
                  </a:ext>
                </a:extLst>
              </xdr:cNvPr>
              <xdr:cNvSpPr/>
            </xdr:nvSpPr>
            <xdr:spPr bwMode="auto">
              <a:xfrm>
                <a:off x="4705350"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88</xdr:row>
          <xdr:rowOff>171450</xdr:rowOff>
        </xdr:from>
        <xdr:to>
          <xdr:col>20</xdr:col>
          <xdr:colOff>9525</xdr:colOff>
          <xdr:row>90</xdr:row>
          <xdr:rowOff>19050</xdr:rowOff>
        </xdr:to>
        <xdr:grpSp>
          <xdr:nvGrpSpPr>
            <xdr:cNvPr id="61" name="グループ化 60">
              <a:extLst>
                <a:ext uri="{FF2B5EF4-FFF2-40B4-BE49-F238E27FC236}">
                  <a16:creationId xmlns:a16="http://schemas.microsoft.com/office/drawing/2014/main" id="{00000000-0008-0000-0E00-00003D000000}"/>
                </a:ext>
              </a:extLst>
            </xdr:cNvPr>
            <xdr:cNvGrpSpPr/>
          </xdr:nvGrpSpPr>
          <xdr:grpSpPr>
            <a:xfrm>
              <a:off x="1238250" y="17878425"/>
              <a:ext cx="3533775" cy="247650"/>
              <a:chOff x="1371600" y="17059275"/>
              <a:chExt cx="3533775" cy="247650"/>
            </a:xfrm>
          </xdr:grpSpPr>
          <xdr:sp macro="" textlink="">
            <xdr:nvSpPr>
              <xdr:cNvPr id="101428" name="Check Box 52" hidden="1">
                <a:extLst>
                  <a:ext uri="{63B3BB69-23CF-44E3-9099-C40C66FF867C}">
                    <a14:compatExt spid="_x0000_s101428"/>
                  </a:ext>
                  <a:ext uri="{FF2B5EF4-FFF2-40B4-BE49-F238E27FC236}">
                    <a16:creationId xmlns:a16="http://schemas.microsoft.com/office/drawing/2014/main" id="{00000000-0008-0000-0E00-0000348C0100}"/>
                  </a:ext>
                </a:extLst>
              </xdr:cNvPr>
              <xdr:cNvSpPr/>
            </xdr:nvSpPr>
            <xdr:spPr bwMode="auto">
              <a:xfrm>
                <a:off x="1371600"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429" name="Check Box 53" hidden="1">
                <a:extLst>
                  <a:ext uri="{63B3BB69-23CF-44E3-9099-C40C66FF867C}">
                    <a14:compatExt spid="_x0000_s101429"/>
                  </a:ext>
                  <a:ext uri="{FF2B5EF4-FFF2-40B4-BE49-F238E27FC236}">
                    <a16:creationId xmlns:a16="http://schemas.microsoft.com/office/drawing/2014/main" id="{00000000-0008-0000-0E00-0000358C0100}"/>
                  </a:ext>
                </a:extLst>
              </xdr:cNvPr>
              <xdr:cNvSpPr/>
            </xdr:nvSpPr>
            <xdr:spPr bwMode="auto">
              <a:xfrm>
                <a:off x="3038475"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430" name="Check Box 54" hidden="1">
                <a:extLst>
                  <a:ext uri="{63B3BB69-23CF-44E3-9099-C40C66FF867C}">
                    <a14:compatExt spid="_x0000_s101430"/>
                  </a:ext>
                  <a:ext uri="{FF2B5EF4-FFF2-40B4-BE49-F238E27FC236}">
                    <a16:creationId xmlns:a16="http://schemas.microsoft.com/office/drawing/2014/main" id="{00000000-0008-0000-0E00-0000368C0100}"/>
                  </a:ext>
                </a:extLst>
              </xdr:cNvPr>
              <xdr:cNvSpPr/>
            </xdr:nvSpPr>
            <xdr:spPr bwMode="auto">
              <a:xfrm>
                <a:off x="4705350"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89</xdr:row>
          <xdr:rowOff>180975</xdr:rowOff>
        </xdr:from>
        <xdr:to>
          <xdr:col>20</xdr:col>
          <xdr:colOff>9525</xdr:colOff>
          <xdr:row>91</xdr:row>
          <xdr:rowOff>28575</xdr:rowOff>
        </xdr:to>
        <xdr:grpSp>
          <xdr:nvGrpSpPr>
            <xdr:cNvPr id="65" name="グループ化 64">
              <a:extLst>
                <a:ext uri="{FF2B5EF4-FFF2-40B4-BE49-F238E27FC236}">
                  <a16:creationId xmlns:a16="http://schemas.microsoft.com/office/drawing/2014/main" id="{00000000-0008-0000-0E00-000041000000}"/>
                </a:ext>
              </a:extLst>
            </xdr:cNvPr>
            <xdr:cNvGrpSpPr/>
          </xdr:nvGrpSpPr>
          <xdr:grpSpPr>
            <a:xfrm>
              <a:off x="1238250" y="18087975"/>
              <a:ext cx="3533775" cy="247650"/>
              <a:chOff x="1371600" y="17059275"/>
              <a:chExt cx="3533775" cy="247650"/>
            </a:xfrm>
          </xdr:grpSpPr>
          <xdr:sp macro="" textlink="">
            <xdr:nvSpPr>
              <xdr:cNvPr id="101431" name="Check Box 55" hidden="1">
                <a:extLst>
                  <a:ext uri="{63B3BB69-23CF-44E3-9099-C40C66FF867C}">
                    <a14:compatExt spid="_x0000_s101431"/>
                  </a:ext>
                  <a:ext uri="{FF2B5EF4-FFF2-40B4-BE49-F238E27FC236}">
                    <a16:creationId xmlns:a16="http://schemas.microsoft.com/office/drawing/2014/main" id="{00000000-0008-0000-0E00-0000378C0100}"/>
                  </a:ext>
                </a:extLst>
              </xdr:cNvPr>
              <xdr:cNvSpPr/>
            </xdr:nvSpPr>
            <xdr:spPr bwMode="auto">
              <a:xfrm>
                <a:off x="1371600"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432" name="Check Box 56" hidden="1">
                <a:extLst>
                  <a:ext uri="{63B3BB69-23CF-44E3-9099-C40C66FF867C}">
                    <a14:compatExt spid="_x0000_s101432"/>
                  </a:ext>
                  <a:ext uri="{FF2B5EF4-FFF2-40B4-BE49-F238E27FC236}">
                    <a16:creationId xmlns:a16="http://schemas.microsoft.com/office/drawing/2014/main" id="{00000000-0008-0000-0E00-0000388C0100}"/>
                  </a:ext>
                </a:extLst>
              </xdr:cNvPr>
              <xdr:cNvSpPr/>
            </xdr:nvSpPr>
            <xdr:spPr bwMode="auto">
              <a:xfrm>
                <a:off x="3038475"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433" name="Check Box 57" hidden="1">
                <a:extLst>
                  <a:ext uri="{63B3BB69-23CF-44E3-9099-C40C66FF867C}">
                    <a14:compatExt spid="_x0000_s101433"/>
                  </a:ext>
                  <a:ext uri="{FF2B5EF4-FFF2-40B4-BE49-F238E27FC236}">
                    <a16:creationId xmlns:a16="http://schemas.microsoft.com/office/drawing/2014/main" id="{00000000-0008-0000-0E00-0000398C0100}"/>
                  </a:ext>
                </a:extLst>
              </xdr:cNvPr>
              <xdr:cNvSpPr/>
            </xdr:nvSpPr>
            <xdr:spPr bwMode="auto">
              <a:xfrm>
                <a:off x="4705350"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87</xdr:row>
          <xdr:rowOff>66675</xdr:rowOff>
        </xdr:from>
        <xdr:to>
          <xdr:col>20</xdr:col>
          <xdr:colOff>9525</xdr:colOff>
          <xdr:row>89</xdr:row>
          <xdr:rowOff>19050</xdr:rowOff>
        </xdr:to>
        <xdr:grpSp>
          <xdr:nvGrpSpPr>
            <xdr:cNvPr id="69" name="グループ化 68">
              <a:extLst>
                <a:ext uri="{FF2B5EF4-FFF2-40B4-BE49-F238E27FC236}">
                  <a16:creationId xmlns:a16="http://schemas.microsoft.com/office/drawing/2014/main" id="{00000000-0008-0000-0E00-000045000000}"/>
                </a:ext>
              </a:extLst>
            </xdr:cNvPr>
            <xdr:cNvGrpSpPr/>
          </xdr:nvGrpSpPr>
          <xdr:grpSpPr>
            <a:xfrm>
              <a:off x="1238250" y="17678400"/>
              <a:ext cx="3533775" cy="247650"/>
              <a:chOff x="1371600" y="17059275"/>
              <a:chExt cx="3533775" cy="247650"/>
            </a:xfrm>
          </xdr:grpSpPr>
          <xdr:sp macro="" textlink="">
            <xdr:nvSpPr>
              <xdr:cNvPr id="101434" name="Check Box 58" hidden="1">
                <a:extLst>
                  <a:ext uri="{63B3BB69-23CF-44E3-9099-C40C66FF867C}">
                    <a14:compatExt spid="_x0000_s101434"/>
                  </a:ext>
                  <a:ext uri="{FF2B5EF4-FFF2-40B4-BE49-F238E27FC236}">
                    <a16:creationId xmlns:a16="http://schemas.microsoft.com/office/drawing/2014/main" id="{00000000-0008-0000-0E00-00003A8C0100}"/>
                  </a:ext>
                </a:extLst>
              </xdr:cNvPr>
              <xdr:cNvSpPr/>
            </xdr:nvSpPr>
            <xdr:spPr bwMode="auto">
              <a:xfrm>
                <a:off x="1371600"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435" name="Check Box 59" hidden="1">
                <a:extLst>
                  <a:ext uri="{63B3BB69-23CF-44E3-9099-C40C66FF867C}">
                    <a14:compatExt spid="_x0000_s101435"/>
                  </a:ext>
                  <a:ext uri="{FF2B5EF4-FFF2-40B4-BE49-F238E27FC236}">
                    <a16:creationId xmlns:a16="http://schemas.microsoft.com/office/drawing/2014/main" id="{00000000-0008-0000-0E00-00003B8C0100}"/>
                  </a:ext>
                </a:extLst>
              </xdr:cNvPr>
              <xdr:cNvSpPr/>
            </xdr:nvSpPr>
            <xdr:spPr bwMode="auto">
              <a:xfrm>
                <a:off x="3038475"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436" name="Check Box 60" hidden="1">
                <a:extLst>
                  <a:ext uri="{63B3BB69-23CF-44E3-9099-C40C66FF867C}">
                    <a14:compatExt spid="_x0000_s101436"/>
                  </a:ext>
                  <a:ext uri="{FF2B5EF4-FFF2-40B4-BE49-F238E27FC236}">
                    <a16:creationId xmlns:a16="http://schemas.microsoft.com/office/drawing/2014/main" id="{00000000-0008-0000-0E00-00003C8C0100}"/>
                  </a:ext>
                </a:extLst>
              </xdr:cNvPr>
              <xdr:cNvSpPr/>
            </xdr:nvSpPr>
            <xdr:spPr bwMode="auto">
              <a:xfrm>
                <a:off x="4705350"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91</xdr:row>
          <xdr:rowOff>171450</xdr:rowOff>
        </xdr:from>
        <xdr:to>
          <xdr:col>20</xdr:col>
          <xdr:colOff>9525</xdr:colOff>
          <xdr:row>93</xdr:row>
          <xdr:rowOff>19050</xdr:rowOff>
        </xdr:to>
        <xdr:grpSp>
          <xdr:nvGrpSpPr>
            <xdr:cNvPr id="73" name="グループ化 72">
              <a:extLst>
                <a:ext uri="{FF2B5EF4-FFF2-40B4-BE49-F238E27FC236}">
                  <a16:creationId xmlns:a16="http://schemas.microsoft.com/office/drawing/2014/main" id="{00000000-0008-0000-0E00-000049000000}"/>
                </a:ext>
              </a:extLst>
            </xdr:cNvPr>
            <xdr:cNvGrpSpPr/>
          </xdr:nvGrpSpPr>
          <xdr:grpSpPr>
            <a:xfrm>
              <a:off x="1238250" y="18478500"/>
              <a:ext cx="3533775" cy="247650"/>
              <a:chOff x="1371600" y="17059275"/>
              <a:chExt cx="3533775" cy="247650"/>
            </a:xfrm>
          </xdr:grpSpPr>
          <xdr:sp macro="" textlink="">
            <xdr:nvSpPr>
              <xdr:cNvPr id="101437" name="Check Box 61" hidden="1">
                <a:extLst>
                  <a:ext uri="{63B3BB69-23CF-44E3-9099-C40C66FF867C}">
                    <a14:compatExt spid="_x0000_s101437"/>
                  </a:ext>
                  <a:ext uri="{FF2B5EF4-FFF2-40B4-BE49-F238E27FC236}">
                    <a16:creationId xmlns:a16="http://schemas.microsoft.com/office/drawing/2014/main" id="{00000000-0008-0000-0E00-00003D8C0100}"/>
                  </a:ext>
                </a:extLst>
              </xdr:cNvPr>
              <xdr:cNvSpPr/>
            </xdr:nvSpPr>
            <xdr:spPr bwMode="auto">
              <a:xfrm>
                <a:off x="1371600"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438" name="Check Box 62" hidden="1">
                <a:extLst>
                  <a:ext uri="{63B3BB69-23CF-44E3-9099-C40C66FF867C}">
                    <a14:compatExt spid="_x0000_s101438"/>
                  </a:ext>
                  <a:ext uri="{FF2B5EF4-FFF2-40B4-BE49-F238E27FC236}">
                    <a16:creationId xmlns:a16="http://schemas.microsoft.com/office/drawing/2014/main" id="{00000000-0008-0000-0E00-00003E8C0100}"/>
                  </a:ext>
                </a:extLst>
              </xdr:cNvPr>
              <xdr:cNvSpPr/>
            </xdr:nvSpPr>
            <xdr:spPr bwMode="auto">
              <a:xfrm>
                <a:off x="3038475"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439" name="Check Box 63" hidden="1">
                <a:extLst>
                  <a:ext uri="{63B3BB69-23CF-44E3-9099-C40C66FF867C}">
                    <a14:compatExt spid="_x0000_s101439"/>
                  </a:ext>
                  <a:ext uri="{FF2B5EF4-FFF2-40B4-BE49-F238E27FC236}">
                    <a16:creationId xmlns:a16="http://schemas.microsoft.com/office/drawing/2014/main" id="{00000000-0008-0000-0E00-00003F8C0100}"/>
                  </a:ext>
                </a:extLst>
              </xdr:cNvPr>
              <xdr:cNvSpPr/>
            </xdr:nvSpPr>
            <xdr:spPr bwMode="auto">
              <a:xfrm>
                <a:off x="4705350"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93</xdr:row>
          <xdr:rowOff>0</xdr:rowOff>
        </xdr:from>
        <xdr:to>
          <xdr:col>20</xdr:col>
          <xdr:colOff>9525</xdr:colOff>
          <xdr:row>94</xdr:row>
          <xdr:rowOff>9525</xdr:rowOff>
        </xdr:to>
        <xdr:grpSp>
          <xdr:nvGrpSpPr>
            <xdr:cNvPr id="77" name="グループ化 76">
              <a:extLst>
                <a:ext uri="{FF2B5EF4-FFF2-40B4-BE49-F238E27FC236}">
                  <a16:creationId xmlns:a16="http://schemas.microsoft.com/office/drawing/2014/main" id="{00000000-0008-0000-0E00-00004D000000}"/>
                </a:ext>
              </a:extLst>
            </xdr:cNvPr>
            <xdr:cNvGrpSpPr/>
          </xdr:nvGrpSpPr>
          <xdr:grpSpPr>
            <a:xfrm>
              <a:off x="1238250" y="18707100"/>
              <a:ext cx="3533775" cy="209550"/>
              <a:chOff x="1371600" y="17059275"/>
              <a:chExt cx="3533775" cy="247650"/>
            </a:xfrm>
          </xdr:grpSpPr>
          <xdr:sp macro="" textlink="">
            <xdr:nvSpPr>
              <xdr:cNvPr id="101440" name="Check Box 64" hidden="1">
                <a:extLst>
                  <a:ext uri="{63B3BB69-23CF-44E3-9099-C40C66FF867C}">
                    <a14:compatExt spid="_x0000_s101440"/>
                  </a:ext>
                  <a:ext uri="{FF2B5EF4-FFF2-40B4-BE49-F238E27FC236}">
                    <a16:creationId xmlns:a16="http://schemas.microsoft.com/office/drawing/2014/main" id="{00000000-0008-0000-0E00-0000408C0100}"/>
                  </a:ext>
                </a:extLst>
              </xdr:cNvPr>
              <xdr:cNvSpPr/>
            </xdr:nvSpPr>
            <xdr:spPr bwMode="auto">
              <a:xfrm>
                <a:off x="1371600"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441" name="Check Box 65" hidden="1">
                <a:extLst>
                  <a:ext uri="{63B3BB69-23CF-44E3-9099-C40C66FF867C}">
                    <a14:compatExt spid="_x0000_s101441"/>
                  </a:ext>
                  <a:ext uri="{FF2B5EF4-FFF2-40B4-BE49-F238E27FC236}">
                    <a16:creationId xmlns:a16="http://schemas.microsoft.com/office/drawing/2014/main" id="{00000000-0008-0000-0E00-0000418C0100}"/>
                  </a:ext>
                </a:extLst>
              </xdr:cNvPr>
              <xdr:cNvSpPr/>
            </xdr:nvSpPr>
            <xdr:spPr bwMode="auto">
              <a:xfrm>
                <a:off x="3038475"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442" name="Check Box 66" hidden="1">
                <a:extLst>
                  <a:ext uri="{63B3BB69-23CF-44E3-9099-C40C66FF867C}">
                    <a14:compatExt spid="_x0000_s101442"/>
                  </a:ext>
                  <a:ext uri="{FF2B5EF4-FFF2-40B4-BE49-F238E27FC236}">
                    <a16:creationId xmlns:a16="http://schemas.microsoft.com/office/drawing/2014/main" id="{00000000-0008-0000-0E00-0000428C0100}"/>
                  </a:ext>
                </a:extLst>
              </xdr:cNvPr>
              <xdr:cNvSpPr/>
            </xdr:nvSpPr>
            <xdr:spPr bwMode="auto">
              <a:xfrm>
                <a:off x="4705350" y="17059275"/>
                <a:ext cx="2000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56</xdr:row>
          <xdr:rowOff>171450</xdr:rowOff>
        </xdr:from>
        <xdr:to>
          <xdr:col>6</xdr:col>
          <xdr:colOff>38100</xdr:colOff>
          <xdr:row>58</xdr:row>
          <xdr:rowOff>19050</xdr:rowOff>
        </xdr:to>
        <xdr:sp macro="" textlink="">
          <xdr:nvSpPr>
            <xdr:cNvPr id="101443" name="Check Box 67" hidden="1">
              <a:extLst>
                <a:ext uri="{63B3BB69-23CF-44E3-9099-C40C66FF867C}">
                  <a14:compatExt spid="_x0000_s101443"/>
                </a:ext>
                <a:ext uri="{FF2B5EF4-FFF2-40B4-BE49-F238E27FC236}">
                  <a16:creationId xmlns:a16="http://schemas.microsoft.com/office/drawing/2014/main" id="{00000000-0008-0000-0E00-000043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56</xdr:row>
          <xdr:rowOff>171450</xdr:rowOff>
        </xdr:from>
        <xdr:to>
          <xdr:col>11</xdr:col>
          <xdr:colOff>19050</xdr:colOff>
          <xdr:row>58</xdr:row>
          <xdr:rowOff>19050</xdr:rowOff>
        </xdr:to>
        <xdr:sp macro="" textlink="">
          <xdr:nvSpPr>
            <xdr:cNvPr id="101444" name="Check Box 68" hidden="1">
              <a:extLst>
                <a:ext uri="{63B3BB69-23CF-44E3-9099-C40C66FF867C}">
                  <a14:compatExt spid="_x0000_s101444"/>
                </a:ext>
                <a:ext uri="{FF2B5EF4-FFF2-40B4-BE49-F238E27FC236}">
                  <a16:creationId xmlns:a16="http://schemas.microsoft.com/office/drawing/2014/main" id="{00000000-0008-0000-0E00-000044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56</xdr:row>
          <xdr:rowOff>171450</xdr:rowOff>
        </xdr:from>
        <xdr:to>
          <xdr:col>18</xdr:col>
          <xdr:colOff>19050</xdr:colOff>
          <xdr:row>58</xdr:row>
          <xdr:rowOff>19050</xdr:rowOff>
        </xdr:to>
        <xdr:sp macro="" textlink="">
          <xdr:nvSpPr>
            <xdr:cNvPr id="101445" name="Check Box 69" hidden="1">
              <a:extLst>
                <a:ext uri="{63B3BB69-23CF-44E3-9099-C40C66FF867C}">
                  <a14:compatExt spid="_x0000_s101445"/>
                </a:ext>
                <a:ext uri="{FF2B5EF4-FFF2-40B4-BE49-F238E27FC236}">
                  <a16:creationId xmlns:a16="http://schemas.microsoft.com/office/drawing/2014/main" id="{00000000-0008-0000-0E00-000045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57</xdr:row>
          <xdr:rowOff>171450</xdr:rowOff>
        </xdr:from>
        <xdr:to>
          <xdr:col>6</xdr:col>
          <xdr:colOff>38100</xdr:colOff>
          <xdr:row>59</xdr:row>
          <xdr:rowOff>19050</xdr:rowOff>
        </xdr:to>
        <xdr:sp macro="" textlink="">
          <xdr:nvSpPr>
            <xdr:cNvPr id="101446" name="Check Box 70" hidden="1">
              <a:extLst>
                <a:ext uri="{63B3BB69-23CF-44E3-9099-C40C66FF867C}">
                  <a14:compatExt spid="_x0000_s101446"/>
                </a:ext>
                <a:ext uri="{FF2B5EF4-FFF2-40B4-BE49-F238E27FC236}">
                  <a16:creationId xmlns:a16="http://schemas.microsoft.com/office/drawing/2014/main" id="{00000000-0008-0000-0E00-000046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57</xdr:row>
          <xdr:rowOff>171450</xdr:rowOff>
        </xdr:from>
        <xdr:to>
          <xdr:col>11</xdr:col>
          <xdr:colOff>19050</xdr:colOff>
          <xdr:row>59</xdr:row>
          <xdr:rowOff>19050</xdr:rowOff>
        </xdr:to>
        <xdr:sp macro="" textlink="">
          <xdr:nvSpPr>
            <xdr:cNvPr id="101447" name="Check Box 71" hidden="1">
              <a:extLst>
                <a:ext uri="{63B3BB69-23CF-44E3-9099-C40C66FF867C}">
                  <a14:compatExt spid="_x0000_s101447"/>
                </a:ext>
                <a:ext uri="{FF2B5EF4-FFF2-40B4-BE49-F238E27FC236}">
                  <a16:creationId xmlns:a16="http://schemas.microsoft.com/office/drawing/2014/main" id="{00000000-0008-0000-0E00-000047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57</xdr:row>
          <xdr:rowOff>171450</xdr:rowOff>
        </xdr:from>
        <xdr:to>
          <xdr:col>18</xdr:col>
          <xdr:colOff>19050</xdr:colOff>
          <xdr:row>59</xdr:row>
          <xdr:rowOff>19050</xdr:rowOff>
        </xdr:to>
        <xdr:sp macro="" textlink="">
          <xdr:nvSpPr>
            <xdr:cNvPr id="101448" name="Check Box 72" hidden="1">
              <a:extLst>
                <a:ext uri="{63B3BB69-23CF-44E3-9099-C40C66FF867C}">
                  <a14:compatExt spid="_x0000_s101448"/>
                </a:ext>
                <a:ext uri="{FF2B5EF4-FFF2-40B4-BE49-F238E27FC236}">
                  <a16:creationId xmlns:a16="http://schemas.microsoft.com/office/drawing/2014/main" id="{00000000-0008-0000-0E00-000048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59</xdr:row>
          <xdr:rowOff>171450</xdr:rowOff>
        </xdr:from>
        <xdr:to>
          <xdr:col>9</xdr:col>
          <xdr:colOff>9525</xdr:colOff>
          <xdr:row>61</xdr:row>
          <xdr:rowOff>19050</xdr:rowOff>
        </xdr:to>
        <xdr:sp macro="" textlink="">
          <xdr:nvSpPr>
            <xdr:cNvPr id="101449" name="Check Box 73" hidden="1">
              <a:extLst>
                <a:ext uri="{63B3BB69-23CF-44E3-9099-C40C66FF867C}">
                  <a14:compatExt spid="_x0000_s101449"/>
                </a:ext>
                <a:ext uri="{FF2B5EF4-FFF2-40B4-BE49-F238E27FC236}">
                  <a16:creationId xmlns:a16="http://schemas.microsoft.com/office/drawing/2014/main" id="{00000000-0008-0000-0E00-000049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60</xdr:row>
          <xdr:rowOff>171450</xdr:rowOff>
        </xdr:from>
        <xdr:to>
          <xdr:col>9</xdr:col>
          <xdr:colOff>9525</xdr:colOff>
          <xdr:row>62</xdr:row>
          <xdr:rowOff>19050</xdr:rowOff>
        </xdr:to>
        <xdr:sp macro="" textlink="">
          <xdr:nvSpPr>
            <xdr:cNvPr id="101450" name="Check Box 74" hidden="1">
              <a:extLst>
                <a:ext uri="{63B3BB69-23CF-44E3-9099-C40C66FF867C}">
                  <a14:compatExt spid="_x0000_s101450"/>
                </a:ext>
                <a:ext uri="{FF2B5EF4-FFF2-40B4-BE49-F238E27FC236}">
                  <a16:creationId xmlns:a16="http://schemas.microsoft.com/office/drawing/2014/main" id="{00000000-0008-0000-0E00-00004A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59</xdr:row>
          <xdr:rowOff>171450</xdr:rowOff>
        </xdr:from>
        <xdr:to>
          <xdr:col>17</xdr:col>
          <xdr:colOff>0</xdr:colOff>
          <xdr:row>61</xdr:row>
          <xdr:rowOff>19050</xdr:rowOff>
        </xdr:to>
        <xdr:sp macro="" textlink="">
          <xdr:nvSpPr>
            <xdr:cNvPr id="101451" name="Check Box 75" hidden="1">
              <a:extLst>
                <a:ext uri="{63B3BB69-23CF-44E3-9099-C40C66FF867C}">
                  <a14:compatExt spid="_x0000_s101451"/>
                </a:ext>
                <a:ext uri="{FF2B5EF4-FFF2-40B4-BE49-F238E27FC236}">
                  <a16:creationId xmlns:a16="http://schemas.microsoft.com/office/drawing/2014/main" id="{00000000-0008-0000-0E00-00004B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61</xdr:row>
          <xdr:rowOff>171450</xdr:rowOff>
        </xdr:from>
        <xdr:to>
          <xdr:col>9</xdr:col>
          <xdr:colOff>9525</xdr:colOff>
          <xdr:row>63</xdr:row>
          <xdr:rowOff>19050</xdr:rowOff>
        </xdr:to>
        <xdr:sp macro="" textlink="">
          <xdr:nvSpPr>
            <xdr:cNvPr id="101452" name="Check Box 76" hidden="1">
              <a:extLst>
                <a:ext uri="{63B3BB69-23CF-44E3-9099-C40C66FF867C}">
                  <a14:compatExt spid="_x0000_s101452"/>
                </a:ext>
                <a:ext uri="{FF2B5EF4-FFF2-40B4-BE49-F238E27FC236}">
                  <a16:creationId xmlns:a16="http://schemas.microsoft.com/office/drawing/2014/main" id="{00000000-0008-0000-0E00-00004C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61</xdr:row>
          <xdr:rowOff>171450</xdr:rowOff>
        </xdr:from>
        <xdr:to>
          <xdr:col>17</xdr:col>
          <xdr:colOff>0</xdr:colOff>
          <xdr:row>63</xdr:row>
          <xdr:rowOff>19050</xdr:rowOff>
        </xdr:to>
        <xdr:sp macro="" textlink="">
          <xdr:nvSpPr>
            <xdr:cNvPr id="101453" name="Check Box 77" hidden="1">
              <a:extLst>
                <a:ext uri="{63B3BB69-23CF-44E3-9099-C40C66FF867C}">
                  <a14:compatExt spid="_x0000_s101453"/>
                </a:ext>
                <a:ext uri="{FF2B5EF4-FFF2-40B4-BE49-F238E27FC236}">
                  <a16:creationId xmlns:a16="http://schemas.microsoft.com/office/drawing/2014/main" id="{00000000-0008-0000-0E00-00004D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65</xdr:row>
          <xdr:rowOff>180975</xdr:rowOff>
        </xdr:from>
        <xdr:to>
          <xdr:col>6</xdr:col>
          <xdr:colOff>28575</xdr:colOff>
          <xdr:row>67</xdr:row>
          <xdr:rowOff>28575</xdr:rowOff>
        </xdr:to>
        <xdr:sp macro="" textlink="">
          <xdr:nvSpPr>
            <xdr:cNvPr id="101454" name="Check Box 78" hidden="1">
              <a:extLst>
                <a:ext uri="{63B3BB69-23CF-44E3-9099-C40C66FF867C}">
                  <a14:compatExt spid="_x0000_s101454"/>
                </a:ext>
                <a:ext uri="{FF2B5EF4-FFF2-40B4-BE49-F238E27FC236}">
                  <a16:creationId xmlns:a16="http://schemas.microsoft.com/office/drawing/2014/main" id="{00000000-0008-0000-0E00-00004E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xdr:colOff>
          <xdr:row>65</xdr:row>
          <xdr:rowOff>171450</xdr:rowOff>
        </xdr:from>
        <xdr:to>
          <xdr:col>17</xdr:col>
          <xdr:colOff>9525</xdr:colOff>
          <xdr:row>67</xdr:row>
          <xdr:rowOff>19050</xdr:rowOff>
        </xdr:to>
        <xdr:sp macro="" textlink="">
          <xdr:nvSpPr>
            <xdr:cNvPr id="101455" name="Check Box 79" hidden="1">
              <a:extLst>
                <a:ext uri="{63B3BB69-23CF-44E3-9099-C40C66FF867C}">
                  <a14:compatExt spid="_x0000_s101455"/>
                </a:ext>
                <a:ext uri="{FF2B5EF4-FFF2-40B4-BE49-F238E27FC236}">
                  <a16:creationId xmlns:a16="http://schemas.microsoft.com/office/drawing/2014/main" id="{00000000-0008-0000-0E00-00004F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66</xdr:row>
          <xdr:rowOff>171450</xdr:rowOff>
        </xdr:from>
        <xdr:to>
          <xdr:col>6</xdr:col>
          <xdr:colOff>28575</xdr:colOff>
          <xdr:row>68</xdr:row>
          <xdr:rowOff>19050</xdr:rowOff>
        </xdr:to>
        <xdr:sp macro="" textlink="">
          <xdr:nvSpPr>
            <xdr:cNvPr id="101456" name="Check Box 80" hidden="1">
              <a:extLst>
                <a:ext uri="{63B3BB69-23CF-44E3-9099-C40C66FF867C}">
                  <a14:compatExt spid="_x0000_s101456"/>
                </a:ext>
                <a:ext uri="{FF2B5EF4-FFF2-40B4-BE49-F238E27FC236}">
                  <a16:creationId xmlns:a16="http://schemas.microsoft.com/office/drawing/2014/main" id="{00000000-0008-0000-0E00-000050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xdr:colOff>
          <xdr:row>66</xdr:row>
          <xdr:rowOff>161925</xdr:rowOff>
        </xdr:from>
        <xdr:to>
          <xdr:col>17</xdr:col>
          <xdr:colOff>9525</xdr:colOff>
          <xdr:row>68</xdr:row>
          <xdr:rowOff>9525</xdr:rowOff>
        </xdr:to>
        <xdr:sp macro="" textlink="">
          <xdr:nvSpPr>
            <xdr:cNvPr id="101457" name="Check Box 81" hidden="1">
              <a:extLst>
                <a:ext uri="{63B3BB69-23CF-44E3-9099-C40C66FF867C}">
                  <a14:compatExt spid="_x0000_s101457"/>
                </a:ext>
                <a:ext uri="{FF2B5EF4-FFF2-40B4-BE49-F238E27FC236}">
                  <a16:creationId xmlns:a16="http://schemas.microsoft.com/office/drawing/2014/main" id="{00000000-0008-0000-0E00-000051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67</xdr:row>
          <xdr:rowOff>171450</xdr:rowOff>
        </xdr:from>
        <xdr:to>
          <xdr:col>6</xdr:col>
          <xdr:colOff>28575</xdr:colOff>
          <xdr:row>69</xdr:row>
          <xdr:rowOff>19050</xdr:rowOff>
        </xdr:to>
        <xdr:sp macro="" textlink="">
          <xdr:nvSpPr>
            <xdr:cNvPr id="101458" name="Check Box 82" hidden="1">
              <a:extLst>
                <a:ext uri="{63B3BB69-23CF-44E3-9099-C40C66FF867C}">
                  <a14:compatExt spid="_x0000_s101458"/>
                </a:ext>
                <a:ext uri="{FF2B5EF4-FFF2-40B4-BE49-F238E27FC236}">
                  <a16:creationId xmlns:a16="http://schemas.microsoft.com/office/drawing/2014/main" id="{00000000-0008-0000-0E00-000052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69</xdr:row>
          <xdr:rowOff>180975</xdr:rowOff>
        </xdr:from>
        <xdr:to>
          <xdr:col>6</xdr:col>
          <xdr:colOff>28575</xdr:colOff>
          <xdr:row>71</xdr:row>
          <xdr:rowOff>28575</xdr:rowOff>
        </xdr:to>
        <xdr:sp macro="" textlink="">
          <xdr:nvSpPr>
            <xdr:cNvPr id="101459" name="Check Box 83" hidden="1">
              <a:extLst>
                <a:ext uri="{63B3BB69-23CF-44E3-9099-C40C66FF867C}">
                  <a14:compatExt spid="_x0000_s101459"/>
                </a:ext>
                <a:ext uri="{FF2B5EF4-FFF2-40B4-BE49-F238E27FC236}">
                  <a16:creationId xmlns:a16="http://schemas.microsoft.com/office/drawing/2014/main" id="{00000000-0008-0000-0E00-000053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69</xdr:row>
          <xdr:rowOff>180975</xdr:rowOff>
        </xdr:from>
        <xdr:to>
          <xdr:col>10</xdr:col>
          <xdr:colOff>28575</xdr:colOff>
          <xdr:row>71</xdr:row>
          <xdr:rowOff>28575</xdr:rowOff>
        </xdr:to>
        <xdr:sp macro="" textlink="">
          <xdr:nvSpPr>
            <xdr:cNvPr id="101460" name="Check Box 84" hidden="1">
              <a:extLst>
                <a:ext uri="{63B3BB69-23CF-44E3-9099-C40C66FF867C}">
                  <a14:compatExt spid="_x0000_s101460"/>
                </a:ext>
                <a:ext uri="{FF2B5EF4-FFF2-40B4-BE49-F238E27FC236}">
                  <a16:creationId xmlns:a16="http://schemas.microsoft.com/office/drawing/2014/main" id="{00000000-0008-0000-0E00-000054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69</xdr:row>
          <xdr:rowOff>180975</xdr:rowOff>
        </xdr:from>
        <xdr:to>
          <xdr:col>14</xdr:col>
          <xdr:colOff>28575</xdr:colOff>
          <xdr:row>71</xdr:row>
          <xdr:rowOff>28575</xdr:rowOff>
        </xdr:to>
        <xdr:sp macro="" textlink="">
          <xdr:nvSpPr>
            <xdr:cNvPr id="101461" name="Check Box 85" hidden="1">
              <a:extLst>
                <a:ext uri="{63B3BB69-23CF-44E3-9099-C40C66FF867C}">
                  <a14:compatExt spid="_x0000_s101461"/>
                </a:ext>
                <a:ext uri="{FF2B5EF4-FFF2-40B4-BE49-F238E27FC236}">
                  <a16:creationId xmlns:a16="http://schemas.microsoft.com/office/drawing/2014/main" id="{00000000-0008-0000-0E00-000055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69</xdr:row>
          <xdr:rowOff>180975</xdr:rowOff>
        </xdr:from>
        <xdr:to>
          <xdr:col>18</xdr:col>
          <xdr:colOff>28575</xdr:colOff>
          <xdr:row>71</xdr:row>
          <xdr:rowOff>28575</xdr:rowOff>
        </xdr:to>
        <xdr:sp macro="" textlink="">
          <xdr:nvSpPr>
            <xdr:cNvPr id="101462" name="Check Box 86" hidden="1">
              <a:extLst>
                <a:ext uri="{63B3BB69-23CF-44E3-9099-C40C66FF867C}">
                  <a14:compatExt spid="_x0000_s101462"/>
                </a:ext>
                <a:ext uri="{FF2B5EF4-FFF2-40B4-BE49-F238E27FC236}">
                  <a16:creationId xmlns:a16="http://schemas.microsoft.com/office/drawing/2014/main" id="{00000000-0008-0000-0E00-000056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152</xdr:row>
          <xdr:rowOff>66675</xdr:rowOff>
        </xdr:from>
        <xdr:to>
          <xdr:col>6</xdr:col>
          <xdr:colOff>19050</xdr:colOff>
          <xdr:row>154</xdr:row>
          <xdr:rowOff>19050</xdr:rowOff>
        </xdr:to>
        <xdr:sp macro="" textlink="">
          <xdr:nvSpPr>
            <xdr:cNvPr id="101463" name="Check Box 87" hidden="1">
              <a:extLst>
                <a:ext uri="{63B3BB69-23CF-44E3-9099-C40C66FF867C}">
                  <a14:compatExt spid="_x0000_s101463"/>
                </a:ext>
                <a:ext uri="{FF2B5EF4-FFF2-40B4-BE49-F238E27FC236}">
                  <a16:creationId xmlns:a16="http://schemas.microsoft.com/office/drawing/2014/main" id="{00000000-0008-0000-0E00-000057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152</xdr:row>
          <xdr:rowOff>66675</xdr:rowOff>
        </xdr:from>
        <xdr:to>
          <xdr:col>13</xdr:col>
          <xdr:colOff>228600</xdr:colOff>
          <xdr:row>154</xdr:row>
          <xdr:rowOff>19050</xdr:rowOff>
        </xdr:to>
        <xdr:sp macro="" textlink="">
          <xdr:nvSpPr>
            <xdr:cNvPr id="101464" name="Check Box 88" hidden="1">
              <a:extLst>
                <a:ext uri="{63B3BB69-23CF-44E3-9099-C40C66FF867C}">
                  <a14:compatExt spid="_x0000_s101464"/>
                </a:ext>
                <a:ext uri="{FF2B5EF4-FFF2-40B4-BE49-F238E27FC236}">
                  <a16:creationId xmlns:a16="http://schemas.microsoft.com/office/drawing/2014/main" id="{00000000-0008-0000-0E00-000058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158</xdr:row>
          <xdr:rowOff>66675</xdr:rowOff>
        </xdr:from>
        <xdr:to>
          <xdr:col>7</xdr:col>
          <xdr:colOff>0</xdr:colOff>
          <xdr:row>160</xdr:row>
          <xdr:rowOff>19050</xdr:rowOff>
        </xdr:to>
        <xdr:sp macro="" textlink="">
          <xdr:nvSpPr>
            <xdr:cNvPr id="101465" name="Check Box 89" hidden="1">
              <a:extLst>
                <a:ext uri="{63B3BB69-23CF-44E3-9099-C40C66FF867C}">
                  <a14:compatExt spid="_x0000_s101465"/>
                </a:ext>
                <a:ext uri="{FF2B5EF4-FFF2-40B4-BE49-F238E27FC236}">
                  <a16:creationId xmlns:a16="http://schemas.microsoft.com/office/drawing/2014/main" id="{00000000-0008-0000-0E00-000059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158</xdr:row>
          <xdr:rowOff>66675</xdr:rowOff>
        </xdr:from>
        <xdr:to>
          <xdr:col>11</xdr:col>
          <xdr:colOff>228600</xdr:colOff>
          <xdr:row>160</xdr:row>
          <xdr:rowOff>19050</xdr:rowOff>
        </xdr:to>
        <xdr:sp macro="" textlink="">
          <xdr:nvSpPr>
            <xdr:cNvPr id="101466" name="Check Box 90" hidden="1">
              <a:extLst>
                <a:ext uri="{63B3BB69-23CF-44E3-9099-C40C66FF867C}">
                  <a14:compatExt spid="_x0000_s101466"/>
                </a:ext>
                <a:ext uri="{FF2B5EF4-FFF2-40B4-BE49-F238E27FC236}">
                  <a16:creationId xmlns:a16="http://schemas.microsoft.com/office/drawing/2014/main" id="{00000000-0008-0000-0E00-00005A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158</xdr:row>
          <xdr:rowOff>66675</xdr:rowOff>
        </xdr:from>
        <xdr:to>
          <xdr:col>16</xdr:col>
          <xdr:colOff>228600</xdr:colOff>
          <xdr:row>160</xdr:row>
          <xdr:rowOff>19050</xdr:rowOff>
        </xdr:to>
        <xdr:sp macro="" textlink="">
          <xdr:nvSpPr>
            <xdr:cNvPr id="101467" name="Check Box 91" hidden="1">
              <a:extLst>
                <a:ext uri="{63B3BB69-23CF-44E3-9099-C40C66FF867C}">
                  <a14:compatExt spid="_x0000_s101467"/>
                </a:ext>
                <a:ext uri="{FF2B5EF4-FFF2-40B4-BE49-F238E27FC236}">
                  <a16:creationId xmlns:a16="http://schemas.microsoft.com/office/drawing/2014/main" id="{00000000-0008-0000-0E00-00005B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121</xdr:row>
          <xdr:rowOff>66675</xdr:rowOff>
        </xdr:from>
        <xdr:to>
          <xdr:col>6</xdr:col>
          <xdr:colOff>9525</xdr:colOff>
          <xdr:row>123</xdr:row>
          <xdr:rowOff>19050</xdr:rowOff>
        </xdr:to>
        <xdr:sp macro="" textlink="">
          <xdr:nvSpPr>
            <xdr:cNvPr id="101468" name="Check Box 92" hidden="1">
              <a:extLst>
                <a:ext uri="{63B3BB69-23CF-44E3-9099-C40C66FF867C}">
                  <a14:compatExt spid="_x0000_s101468"/>
                </a:ext>
                <a:ext uri="{FF2B5EF4-FFF2-40B4-BE49-F238E27FC236}">
                  <a16:creationId xmlns:a16="http://schemas.microsoft.com/office/drawing/2014/main" id="{00000000-0008-0000-0E00-00005C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121</xdr:row>
          <xdr:rowOff>66675</xdr:rowOff>
        </xdr:from>
        <xdr:to>
          <xdr:col>13</xdr:col>
          <xdr:colOff>9525</xdr:colOff>
          <xdr:row>123</xdr:row>
          <xdr:rowOff>19050</xdr:rowOff>
        </xdr:to>
        <xdr:sp macro="" textlink="">
          <xdr:nvSpPr>
            <xdr:cNvPr id="101469" name="Check Box 93" hidden="1">
              <a:extLst>
                <a:ext uri="{63B3BB69-23CF-44E3-9099-C40C66FF867C}">
                  <a14:compatExt spid="_x0000_s101469"/>
                </a:ext>
                <a:ext uri="{FF2B5EF4-FFF2-40B4-BE49-F238E27FC236}">
                  <a16:creationId xmlns:a16="http://schemas.microsoft.com/office/drawing/2014/main" id="{00000000-0008-0000-0E00-00005D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e-hyoka.co.jp/"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10.bin"/><Relationship Id="rId5" Type="http://schemas.openxmlformats.org/officeDocument/2006/relationships/ctrlProp" Target="../ctrlProps/ctrlProp411.xml"/><Relationship Id="rId4" Type="http://schemas.openxmlformats.org/officeDocument/2006/relationships/ctrlProp" Target="../ctrlProps/ctrlProp410.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434.xml"/><Relationship Id="rId21" Type="http://schemas.openxmlformats.org/officeDocument/2006/relationships/ctrlProp" Target="../ctrlProps/ctrlProp429.xml"/><Relationship Id="rId42" Type="http://schemas.openxmlformats.org/officeDocument/2006/relationships/ctrlProp" Target="../ctrlProps/ctrlProp450.xml"/><Relationship Id="rId47" Type="http://schemas.openxmlformats.org/officeDocument/2006/relationships/ctrlProp" Target="../ctrlProps/ctrlProp455.xml"/><Relationship Id="rId63" Type="http://schemas.openxmlformats.org/officeDocument/2006/relationships/ctrlProp" Target="../ctrlProps/ctrlProp471.xml"/><Relationship Id="rId68" Type="http://schemas.openxmlformats.org/officeDocument/2006/relationships/ctrlProp" Target="../ctrlProps/ctrlProp476.xml"/><Relationship Id="rId84" Type="http://schemas.openxmlformats.org/officeDocument/2006/relationships/ctrlProp" Target="../ctrlProps/ctrlProp492.xml"/><Relationship Id="rId89" Type="http://schemas.openxmlformats.org/officeDocument/2006/relationships/ctrlProp" Target="../ctrlProps/ctrlProp497.xml"/><Relationship Id="rId16" Type="http://schemas.openxmlformats.org/officeDocument/2006/relationships/ctrlProp" Target="../ctrlProps/ctrlProp424.xml"/><Relationship Id="rId11" Type="http://schemas.openxmlformats.org/officeDocument/2006/relationships/ctrlProp" Target="../ctrlProps/ctrlProp419.xml"/><Relationship Id="rId32" Type="http://schemas.openxmlformats.org/officeDocument/2006/relationships/ctrlProp" Target="../ctrlProps/ctrlProp440.xml"/><Relationship Id="rId37" Type="http://schemas.openxmlformats.org/officeDocument/2006/relationships/ctrlProp" Target="../ctrlProps/ctrlProp445.xml"/><Relationship Id="rId53" Type="http://schemas.openxmlformats.org/officeDocument/2006/relationships/ctrlProp" Target="../ctrlProps/ctrlProp461.xml"/><Relationship Id="rId58" Type="http://schemas.openxmlformats.org/officeDocument/2006/relationships/ctrlProp" Target="../ctrlProps/ctrlProp466.xml"/><Relationship Id="rId74" Type="http://schemas.openxmlformats.org/officeDocument/2006/relationships/ctrlProp" Target="../ctrlProps/ctrlProp482.xml"/><Relationship Id="rId79" Type="http://schemas.openxmlformats.org/officeDocument/2006/relationships/ctrlProp" Target="../ctrlProps/ctrlProp487.xml"/><Relationship Id="rId5" Type="http://schemas.openxmlformats.org/officeDocument/2006/relationships/ctrlProp" Target="../ctrlProps/ctrlProp413.xml"/><Relationship Id="rId90" Type="http://schemas.openxmlformats.org/officeDocument/2006/relationships/ctrlProp" Target="../ctrlProps/ctrlProp498.xml"/><Relationship Id="rId95" Type="http://schemas.openxmlformats.org/officeDocument/2006/relationships/ctrlProp" Target="../ctrlProps/ctrlProp503.xml"/><Relationship Id="rId22" Type="http://schemas.openxmlformats.org/officeDocument/2006/relationships/ctrlProp" Target="../ctrlProps/ctrlProp430.xml"/><Relationship Id="rId27" Type="http://schemas.openxmlformats.org/officeDocument/2006/relationships/ctrlProp" Target="../ctrlProps/ctrlProp435.xml"/><Relationship Id="rId43" Type="http://schemas.openxmlformats.org/officeDocument/2006/relationships/ctrlProp" Target="../ctrlProps/ctrlProp451.xml"/><Relationship Id="rId48" Type="http://schemas.openxmlformats.org/officeDocument/2006/relationships/ctrlProp" Target="../ctrlProps/ctrlProp456.xml"/><Relationship Id="rId64" Type="http://schemas.openxmlformats.org/officeDocument/2006/relationships/ctrlProp" Target="../ctrlProps/ctrlProp472.xml"/><Relationship Id="rId69" Type="http://schemas.openxmlformats.org/officeDocument/2006/relationships/ctrlProp" Target="../ctrlProps/ctrlProp477.xml"/><Relationship Id="rId8" Type="http://schemas.openxmlformats.org/officeDocument/2006/relationships/ctrlProp" Target="../ctrlProps/ctrlProp416.xml"/><Relationship Id="rId51" Type="http://schemas.openxmlformats.org/officeDocument/2006/relationships/ctrlProp" Target="../ctrlProps/ctrlProp459.xml"/><Relationship Id="rId72" Type="http://schemas.openxmlformats.org/officeDocument/2006/relationships/ctrlProp" Target="../ctrlProps/ctrlProp480.xml"/><Relationship Id="rId80" Type="http://schemas.openxmlformats.org/officeDocument/2006/relationships/ctrlProp" Target="../ctrlProps/ctrlProp488.xml"/><Relationship Id="rId85" Type="http://schemas.openxmlformats.org/officeDocument/2006/relationships/ctrlProp" Target="../ctrlProps/ctrlProp493.xml"/><Relationship Id="rId93" Type="http://schemas.openxmlformats.org/officeDocument/2006/relationships/ctrlProp" Target="../ctrlProps/ctrlProp501.xml"/><Relationship Id="rId3" Type="http://schemas.openxmlformats.org/officeDocument/2006/relationships/vmlDrawing" Target="../drawings/vmlDrawing5.vml"/><Relationship Id="rId12" Type="http://schemas.openxmlformats.org/officeDocument/2006/relationships/ctrlProp" Target="../ctrlProps/ctrlProp420.xml"/><Relationship Id="rId17" Type="http://schemas.openxmlformats.org/officeDocument/2006/relationships/ctrlProp" Target="../ctrlProps/ctrlProp425.xml"/><Relationship Id="rId25" Type="http://schemas.openxmlformats.org/officeDocument/2006/relationships/ctrlProp" Target="../ctrlProps/ctrlProp433.xml"/><Relationship Id="rId33" Type="http://schemas.openxmlformats.org/officeDocument/2006/relationships/ctrlProp" Target="../ctrlProps/ctrlProp441.xml"/><Relationship Id="rId38" Type="http://schemas.openxmlformats.org/officeDocument/2006/relationships/ctrlProp" Target="../ctrlProps/ctrlProp446.xml"/><Relationship Id="rId46" Type="http://schemas.openxmlformats.org/officeDocument/2006/relationships/ctrlProp" Target="../ctrlProps/ctrlProp454.xml"/><Relationship Id="rId59" Type="http://schemas.openxmlformats.org/officeDocument/2006/relationships/ctrlProp" Target="../ctrlProps/ctrlProp467.xml"/><Relationship Id="rId67" Type="http://schemas.openxmlformats.org/officeDocument/2006/relationships/ctrlProp" Target="../ctrlProps/ctrlProp475.xml"/><Relationship Id="rId20" Type="http://schemas.openxmlformats.org/officeDocument/2006/relationships/ctrlProp" Target="../ctrlProps/ctrlProp428.xml"/><Relationship Id="rId41" Type="http://schemas.openxmlformats.org/officeDocument/2006/relationships/ctrlProp" Target="../ctrlProps/ctrlProp449.xml"/><Relationship Id="rId54" Type="http://schemas.openxmlformats.org/officeDocument/2006/relationships/ctrlProp" Target="../ctrlProps/ctrlProp462.xml"/><Relationship Id="rId62" Type="http://schemas.openxmlformats.org/officeDocument/2006/relationships/ctrlProp" Target="../ctrlProps/ctrlProp470.xml"/><Relationship Id="rId70" Type="http://schemas.openxmlformats.org/officeDocument/2006/relationships/ctrlProp" Target="../ctrlProps/ctrlProp478.xml"/><Relationship Id="rId75" Type="http://schemas.openxmlformats.org/officeDocument/2006/relationships/ctrlProp" Target="../ctrlProps/ctrlProp483.xml"/><Relationship Id="rId83" Type="http://schemas.openxmlformats.org/officeDocument/2006/relationships/ctrlProp" Target="../ctrlProps/ctrlProp491.xml"/><Relationship Id="rId88" Type="http://schemas.openxmlformats.org/officeDocument/2006/relationships/ctrlProp" Target="../ctrlProps/ctrlProp496.xml"/><Relationship Id="rId91" Type="http://schemas.openxmlformats.org/officeDocument/2006/relationships/ctrlProp" Target="../ctrlProps/ctrlProp499.xml"/><Relationship Id="rId1" Type="http://schemas.openxmlformats.org/officeDocument/2006/relationships/printerSettings" Target="../printerSettings/printerSettings15.bin"/><Relationship Id="rId6" Type="http://schemas.openxmlformats.org/officeDocument/2006/relationships/ctrlProp" Target="../ctrlProps/ctrlProp414.xml"/><Relationship Id="rId15" Type="http://schemas.openxmlformats.org/officeDocument/2006/relationships/ctrlProp" Target="../ctrlProps/ctrlProp423.xml"/><Relationship Id="rId23" Type="http://schemas.openxmlformats.org/officeDocument/2006/relationships/ctrlProp" Target="../ctrlProps/ctrlProp431.xml"/><Relationship Id="rId28" Type="http://schemas.openxmlformats.org/officeDocument/2006/relationships/ctrlProp" Target="../ctrlProps/ctrlProp436.xml"/><Relationship Id="rId36" Type="http://schemas.openxmlformats.org/officeDocument/2006/relationships/ctrlProp" Target="../ctrlProps/ctrlProp444.xml"/><Relationship Id="rId49" Type="http://schemas.openxmlformats.org/officeDocument/2006/relationships/ctrlProp" Target="../ctrlProps/ctrlProp457.xml"/><Relationship Id="rId57" Type="http://schemas.openxmlformats.org/officeDocument/2006/relationships/ctrlProp" Target="../ctrlProps/ctrlProp465.xml"/><Relationship Id="rId10" Type="http://schemas.openxmlformats.org/officeDocument/2006/relationships/ctrlProp" Target="../ctrlProps/ctrlProp418.xml"/><Relationship Id="rId31" Type="http://schemas.openxmlformats.org/officeDocument/2006/relationships/ctrlProp" Target="../ctrlProps/ctrlProp439.xml"/><Relationship Id="rId44" Type="http://schemas.openxmlformats.org/officeDocument/2006/relationships/ctrlProp" Target="../ctrlProps/ctrlProp452.xml"/><Relationship Id="rId52" Type="http://schemas.openxmlformats.org/officeDocument/2006/relationships/ctrlProp" Target="../ctrlProps/ctrlProp460.xml"/><Relationship Id="rId60" Type="http://schemas.openxmlformats.org/officeDocument/2006/relationships/ctrlProp" Target="../ctrlProps/ctrlProp468.xml"/><Relationship Id="rId65" Type="http://schemas.openxmlformats.org/officeDocument/2006/relationships/ctrlProp" Target="../ctrlProps/ctrlProp473.xml"/><Relationship Id="rId73" Type="http://schemas.openxmlformats.org/officeDocument/2006/relationships/ctrlProp" Target="../ctrlProps/ctrlProp481.xml"/><Relationship Id="rId78" Type="http://schemas.openxmlformats.org/officeDocument/2006/relationships/ctrlProp" Target="../ctrlProps/ctrlProp486.xml"/><Relationship Id="rId81" Type="http://schemas.openxmlformats.org/officeDocument/2006/relationships/ctrlProp" Target="../ctrlProps/ctrlProp489.xml"/><Relationship Id="rId86" Type="http://schemas.openxmlformats.org/officeDocument/2006/relationships/ctrlProp" Target="../ctrlProps/ctrlProp494.xml"/><Relationship Id="rId94" Type="http://schemas.openxmlformats.org/officeDocument/2006/relationships/ctrlProp" Target="../ctrlProps/ctrlProp502.xml"/><Relationship Id="rId4" Type="http://schemas.openxmlformats.org/officeDocument/2006/relationships/ctrlProp" Target="../ctrlProps/ctrlProp412.xml"/><Relationship Id="rId9" Type="http://schemas.openxmlformats.org/officeDocument/2006/relationships/ctrlProp" Target="../ctrlProps/ctrlProp417.xml"/><Relationship Id="rId13" Type="http://schemas.openxmlformats.org/officeDocument/2006/relationships/ctrlProp" Target="../ctrlProps/ctrlProp421.xml"/><Relationship Id="rId18" Type="http://schemas.openxmlformats.org/officeDocument/2006/relationships/ctrlProp" Target="../ctrlProps/ctrlProp426.xml"/><Relationship Id="rId39" Type="http://schemas.openxmlformats.org/officeDocument/2006/relationships/ctrlProp" Target="../ctrlProps/ctrlProp447.xml"/><Relationship Id="rId34" Type="http://schemas.openxmlformats.org/officeDocument/2006/relationships/ctrlProp" Target="../ctrlProps/ctrlProp442.xml"/><Relationship Id="rId50" Type="http://schemas.openxmlformats.org/officeDocument/2006/relationships/ctrlProp" Target="../ctrlProps/ctrlProp458.xml"/><Relationship Id="rId55" Type="http://schemas.openxmlformats.org/officeDocument/2006/relationships/ctrlProp" Target="../ctrlProps/ctrlProp463.xml"/><Relationship Id="rId76" Type="http://schemas.openxmlformats.org/officeDocument/2006/relationships/ctrlProp" Target="../ctrlProps/ctrlProp484.xml"/><Relationship Id="rId7" Type="http://schemas.openxmlformats.org/officeDocument/2006/relationships/ctrlProp" Target="../ctrlProps/ctrlProp415.xml"/><Relationship Id="rId71" Type="http://schemas.openxmlformats.org/officeDocument/2006/relationships/ctrlProp" Target="../ctrlProps/ctrlProp479.xml"/><Relationship Id="rId92" Type="http://schemas.openxmlformats.org/officeDocument/2006/relationships/ctrlProp" Target="../ctrlProps/ctrlProp500.xml"/><Relationship Id="rId2" Type="http://schemas.openxmlformats.org/officeDocument/2006/relationships/drawing" Target="../drawings/drawing9.xml"/><Relationship Id="rId29" Type="http://schemas.openxmlformats.org/officeDocument/2006/relationships/ctrlProp" Target="../ctrlProps/ctrlProp437.xml"/><Relationship Id="rId24" Type="http://schemas.openxmlformats.org/officeDocument/2006/relationships/ctrlProp" Target="../ctrlProps/ctrlProp432.xml"/><Relationship Id="rId40" Type="http://schemas.openxmlformats.org/officeDocument/2006/relationships/ctrlProp" Target="../ctrlProps/ctrlProp448.xml"/><Relationship Id="rId45" Type="http://schemas.openxmlformats.org/officeDocument/2006/relationships/ctrlProp" Target="../ctrlProps/ctrlProp453.xml"/><Relationship Id="rId66" Type="http://schemas.openxmlformats.org/officeDocument/2006/relationships/ctrlProp" Target="../ctrlProps/ctrlProp474.xml"/><Relationship Id="rId87" Type="http://schemas.openxmlformats.org/officeDocument/2006/relationships/ctrlProp" Target="../ctrlProps/ctrlProp495.xml"/><Relationship Id="rId61" Type="http://schemas.openxmlformats.org/officeDocument/2006/relationships/ctrlProp" Target="../ctrlProps/ctrlProp469.xml"/><Relationship Id="rId82" Type="http://schemas.openxmlformats.org/officeDocument/2006/relationships/ctrlProp" Target="../ctrlProps/ctrlProp490.xml"/><Relationship Id="rId19" Type="http://schemas.openxmlformats.org/officeDocument/2006/relationships/ctrlProp" Target="../ctrlProps/ctrlProp427.xml"/><Relationship Id="rId14" Type="http://schemas.openxmlformats.org/officeDocument/2006/relationships/ctrlProp" Target="../ctrlProps/ctrlProp422.xml"/><Relationship Id="rId30" Type="http://schemas.openxmlformats.org/officeDocument/2006/relationships/ctrlProp" Target="../ctrlProps/ctrlProp438.xml"/><Relationship Id="rId35" Type="http://schemas.openxmlformats.org/officeDocument/2006/relationships/ctrlProp" Target="../ctrlProps/ctrlProp443.xml"/><Relationship Id="rId56" Type="http://schemas.openxmlformats.org/officeDocument/2006/relationships/ctrlProp" Target="../ctrlProps/ctrlProp464.xml"/><Relationship Id="rId77" Type="http://schemas.openxmlformats.org/officeDocument/2006/relationships/ctrlProp" Target="../ctrlProps/ctrlProp485.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7.bin"/><Relationship Id="rId5" Type="http://schemas.openxmlformats.org/officeDocument/2006/relationships/ctrlProp" Target="../ctrlProps/ctrlProp505.xml"/><Relationship Id="rId4" Type="http://schemas.openxmlformats.org/officeDocument/2006/relationships/ctrlProp" Target="../ctrlProps/ctrlProp504.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510.xml"/><Relationship Id="rId13" Type="http://schemas.openxmlformats.org/officeDocument/2006/relationships/ctrlProp" Target="../ctrlProps/ctrlProp515.xml"/><Relationship Id="rId3" Type="http://schemas.openxmlformats.org/officeDocument/2006/relationships/vmlDrawing" Target="../drawings/vmlDrawing7.vml"/><Relationship Id="rId7" Type="http://schemas.openxmlformats.org/officeDocument/2006/relationships/ctrlProp" Target="../ctrlProps/ctrlProp509.xml"/><Relationship Id="rId12" Type="http://schemas.openxmlformats.org/officeDocument/2006/relationships/ctrlProp" Target="../ctrlProps/ctrlProp514.xml"/><Relationship Id="rId2" Type="http://schemas.openxmlformats.org/officeDocument/2006/relationships/drawing" Target="../drawings/drawing11.xml"/><Relationship Id="rId1" Type="http://schemas.openxmlformats.org/officeDocument/2006/relationships/printerSettings" Target="../printerSettings/printerSettings18.bin"/><Relationship Id="rId6" Type="http://schemas.openxmlformats.org/officeDocument/2006/relationships/ctrlProp" Target="../ctrlProps/ctrlProp508.xml"/><Relationship Id="rId11" Type="http://schemas.openxmlformats.org/officeDocument/2006/relationships/ctrlProp" Target="../ctrlProps/ctrlProp513.xml"/><Relationship Id="rId5" Type="http://schemas.openxmlformats.org/officeDocument/2006/relationships/ctrlProp" Target="../ctrlProps/ctrlProp507.xml"/><Relationship Id="rId10" Type="http://schemas.openxmlformats.org/officeDocument/2006/relationships/ctrlProp" Target="../ctrlProps/ctrlProp512.xml"/><Relationship Id="rId4" Type="http://schemas.openxmlformats.org/officeDocument/2006/relationships/ctrlProp" Target="../ctrlProps/ctrlProp506.xml"/><Relationship Id="rId9" Type="http://schemas.openxmlformats.org/officeDocument/2006/relationships/ctrlProp" Target="../ctrlProps/ctrlProp511.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520.xml"/><Relationship Id="rId13" Type="http://schemas.openxmlformats.org/officeDocument/2006/relationships/ctrlProp" Target="../ctrlProps/ctrlProp525.xml"/><Relationship Id="rId3" Type="http://schemas.openxmlformats.org/officeDocument/2006/relationships/vmlDrawing" Target="../drawings/vmlDrawing8.vml"/><Relationship Id="rId7" Type="http://schemas.openxmlformats.org/officeDocument/2006/relationships/ctrlProp" Target="../ctrlProps/ctrlProp519.xml"/><Relationship Id="rId12" Type="http://schemas.openxmlformats.org/officeDocument/2006/relationships/ctrlProp" Target="../ctrlProps/ctrlProp524.xml"/><Relationship Id="rId2" Type="http://schemas.openxmlformats.org/officeDocument/2006/relationships/drawing" Target="../drawings/drawing12.xml"/><Relationship Id="rId1" Type="http://schemas.openxmlformats.org/officeDocument/2006/relationships/printerSettings" Target="../printerSettings/printerSettings19.bin"/><Relationship Id="rId6" Type="http://schemas.openxmlformats.org/officeDocument/2006/relationships/ctrlProp" Target="../ctrlProps/ctrlProp518.xml"/><Relationship Id="rId11" Type="http://schemas.openxmlformats.org/officeDocument/2006/relationships/ctrlProp" Target="../ctrlProps/ctrlProp523.xml"/><Relationship Id="rId5" Type="http://schemas.openxmlformats.org/officeDocument/2006/relationships/ctrlProp" Target="../ctrlProps/ctrlProp517.xml"/><Relationship Id="rId15" Type="http://schemas.openxmlformats.org/officeDocument/2006/relationships/ctrlProp" Target="../ctrlProps/ctrlProp527.xml"/><Relationship Id="rId10" Type="http://schemas.openxmlformats.org/officeDocument/2006/relationships/ctrlProp" Target="../ctrlProps/ctrlProp522.xml"/><Relationship Id="rId4" Type="http://schemas.openxmlformats.org/officeDocument/2006/relationships/ctrlProp" Target="../ctrlProps/ctrlProp516.xml"/><Relationship Id="rId9" Type="http://schemas.openxmlformats.org/officeDocument/2006/relationships/ctrlProp" Target="../ctrlProps/ctrlProp521.xml"/><Relationship Id="rId14" Type="http://schemas.openxmlformats.org/officeDocument/2006/relationships/ctrlProp" Target="../ctrlProps/ctrlProp52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532.xml"/><Relationship Id="rId3" Type="http://schemas.openxmlformats.org/officeDocument/2006/relationships/vmlDrawing" Target="../drawings/vmlDrawing9.vml"/><Relationship Id="rId7" Type="http://schemas.openxmlformats.org/officeDocument/2006/relationships/ctrlProp" Target="../ctrlProps/ctrlProp531.xml"/><Relationship Id="rId2" Type="http://schemas.openxmlformats.org/officeDocument/2006/relationships/drawing" Target="../drawings/drawing13.xml"/><Relationship Id="rId1" Type="http://schemas.openxmlformats.org/officeDocument/2006/relationships/printerSettings" Target="../printerSettings/printerSettings20.bin"/><Relationship Id="rId6" Type="http://schemas.openxmlformats.org/officeDocument/2006/relationships/ctrlProp" Target="../ctrlProps/ctrlProp530.xml"/><Relationship Id="rId5" Type="http://schemas.openxmlformats.org/officeDocument/2006/relationships/ctrlProp" Target="../ctrlProps/ctrlProp529.xml"/><Relationship Id="rId4" Type="http://schemas.openxmlformats.org/officeDocument/2006/relationships/ctrlProp" Target="../ctrlProps/ctrlProp528.xml"/><Relationship Id="rId9" Type="http://schemas.openxmlformats.org/officeDocument/2006/relationships/ctrlProp" Target="../ctrlProps/ctrlProp533.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538.xml"/><Relationship Id="rId13" Type="http://schemas.openxmlformats.org/officeDocument/2006/relationships/ctrlProp" Target="../ctrlProps/ctrlProp543.xml"/><Relationship Id="rId3" Type="http://schemas.openxmlformats.org/officeDocument/2006/relationships/vmlDrawing" Target="../drawings/vmlDrawing10.vml"/><Relationship Id="rId7" Type="http://schemas.openxmlformats.org/officeDocument/2006/relationships/ctrlProp" Target="../ctrlProps/ctrlProp537.xml"/><Relationship Id="rId12" Type="http://schemas.openxmlformats.org/officeDocument/2006/relationships/ctrlProp" Target="../ctrlProps/ctrlProp542.xml"/><Relationship Id="rId2" Type="http://schemas.openxmlformats.org/officeDocument/2006/relationships/drawing" Target="../drawings/drawing14.xml"/><Relationship Id="rId1" Type="http://schemas.openxmlformats.org/officeDocument/2006/relationships/printerSettings" Target="../printerSettings/printerSettings21.bin"/><Relationship Id="rId6" Type="http://schemas.openxmlformats.org/officeDocument/2006/relationships/ctrlProp" Target="../ctrlProps/ctrlProp536.xml"/><Relationship Id="rId11" Type="http://schemas.openxmlformats.org/officeDocument/2006/relationships/ctrlProp" Target="../ctrlProps/ctrlProp541.xml"/><Relationship Id="rId5" Type="http://schemas.openxmlformats.org/officeDocument/2006/relationships/ctrlProp" Target="../ctrlProps/ctrlProp535.xml"/><Relationship Id="rId10" Type="http://schemas.openxmlformats.org/officeDocument/2006/relationships/ctrlProp" Target="../ctrlProps/ctrlProp540.xml"/><Relationship Id="rId4" Type="http://schemas.openxmlformats.org/officeDocument/2006/relationships/ctrlProp" Target="../ctrlProps/ctrlProp534.xml"/><Relationship Id="rId9" Type="http://schemas.openxmlformats.org/officeDocument/2006/relationships/ctrlProp" Target="../ctrlProps/ctrlProp539.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59" Type="http://schemas.openxmlformats.org/officeDocument/2006/relationships/ctrlProp" Target="../ctrlProps/ctrlProp156.xml"/><Relationship Id="rId170" Type="http://schemas.openxmlformats.org/officeDocument/2006/relationships/ctrlProp" Target="../ctrlProps/ctrlProp167.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181" Type="http://schemas.openxmlformats.org/officeDocument/2006/relationships/ctrlProp" Target="../ctrlProps/ctrlProp178.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85" Type="http://schemas.openxmlformats.org/officeDocument/2006/relationships/ctrlProp" Target="../ctrlProps/ctrlProp82.xml"/><Relationship Id="rId150" Type="http://schemas.openxmlformats.org/officeDocument/2006/relationships/ctrlProp" Target="../ctrlProps/ctrlProp147.xml"/><Relationship Id="rId171" Type="http://schemas.openxmlformats.org/officeDocument/2006/relationships/ctrlProp" Target="../ctrlProps/ctrlProp168.xml"/><Relationship Id="rId12" Type="http://schemas.openxmlformats.org/officeDocument/2006/relationships/ctrlProp" Target="../ctrlProps/ctrlProp9.xml"/><Relationship Id="rId33" Type="http://schemas.openxmlformats.org/officeDocument/2006/relationships/ctrlProp" Target="../ctrlProps/ctrlProp30.xml"/><Relationship Id="rId108" Type="http://schemas.openxmlformats.org/officeDocument/2006/relationships/ctrlProp" Target="../ctrlProps/ctrlProp105.xml"/><Relationship Id="rId129" Type="http://schemas.openxmlformats.org/officeDocument/2006/relationships/ctrlProp" Target="../ctrlProps/ctrlProp126.xml"/><Relationship Id="rId54" Type="http://schemas.openxmlformats.org/officeDocument/2006/relationships/ctrlProp" Target="../ctrlProps/ctrlProp51.xml"/><Relationship Id="rId75" Type="http://schemas.openxmlformats.org/officeDocument/2006/relationships/ctrlProp" Target="../ctrlProps/ctrlProp72.xml"/><Relationship Id="rId96" Type="http://schemas.openxmlformats.org/officeDocument/2006/relationships/ctrlProp" Target="../ctrlProps/ctrlProp93.xml"/><Relationship Id="rId140" Type="http://schemas.openxmlformats.org/officeDocument/2006/relationships/ctrlProp" Target="../ctrlProps/ctrlProp137.xml"/><Relationship Id="rId161" Type="http://schemas.openxmlformats.org/officeDocument/2006/relationships/ctrlProp" Target="../ctrlProps/ctrlProp158.xml"/><Relationship Id="rId182" Type="http://schemas.openxmlformats.org/officeDocument/2006/relationships/ctrlProp" Target="../ctrlProps/ctrlProp179.xml"/><Relationship Id="rId6" Type="http://schemas.openxmlformats.org/officeDocument/2006/relationships/ctrlProp" Target="../ctrlProps/ctrlProp3.xml"/><Relationship Id="rId23" Type="http://schemas.openxmlformats.org/officeDocument/2006/relationships/ctrlProp" Target="../ctrlProps/ctrlProp20.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0" Type="http://schemas.openxmlformats.org/officeDocument/2006/relationships/ctrlProp" Target="../ctrlProps/ctrlProp127.xml"/><Relationship Id="rId135" Type="http://schemas.openxmlformats.org/officeDocument/2006/relationships/ctrlProp" Target="../ctrlProps/ctrlProp132.xml"/><Relationship Id="rId151" Type="http://schemas.openxmlformats.org/officeDocument/2006/relationships/ctrlProp" Target="../ctrlProps/ctrlProp148.xml"/><Relationship Id="rId156" Type="http://schemas.openxmlformats.org/officeDocument/2006/relationships/ctrlProp" Target="../ctrlProps/ctrlProp153.xml"/><Relationship Id="rId177" Type="http://schemas.openxmlformats.org/officeDocument/2006/relationships/ctrlProp" Target="../ctrlProps/ctrlProp174.xml"/><Relationship Id="rId172" Type="http://schemas.openxmlformats.org/officeDocument/2006/relationships/ctrlProp" Target="../ctrlProps/ctrlProp169.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146" Type="http://schemas.openxmlformats.org/officeDocument/2006/relationships/ctrlProp" Target="../ctrlProps/ctrlProp143.xml"/><Relationship Id="rId167" Type="http://schemas.openxmlformats.org/officeDocument/2006/relationships/ctrlProp" Target="../ctrlProps/ctrlProp164.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162" Type="http://schemas.openxmlformats.org/officeDocument/2006/relationships/ctrlProp" Target="../ctrlProps/ctrlProp159.xml"/><Relationship Id="rId183" Type="http://schemas.openxmlformats.org/officeDocument/2006/relationships/ctrlProp" Target="../ctrlProps/ctrlProp180.xml"/><Relationship Id="rId2" Type="http://schemas.openxmlformats.org/officeDocument/2006/relationships/drawing" Target="../drawings/drawing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61" Type="http://schemas.openxmlformats.org/officeDocument/2006/relationships/ctrlProp" Target="../ctrlProps/ctrlProp58.xml"/><Relationship Id="rId82" Type="http://schemas.openxmlformats.org/officeDocument/2006/relationships/ctrlProp" Target="../ctrlProps/ctrlProp79.xml"/><Relationship Id="rId152" Type="http://schemas.openxmlformats.org/officeDocument/2006/relationships/ctrlProp" Target="../ctrlProps/ctrlProp149.xml"/><Relationship Id="rId173" Type="http://schemas.openxmlformats.org/officeDocument/2006/relationships/ctrlProp" Target="../ctrlProps/ctrlProp170.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79" Type="http://schemas.openxmlformats.org/officeDocument/2006/relationships/ctrlProp" Target="../ctrlProps/ctrlProp176.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169" Type="http://schemas.openxmlformats.org/officeDocument/2006/relationships/ctrlProp" Target="../ctrlProps/ctrlProp166.xml"/><Relationship Id="rId4" Type="http://schemas.openxmlformats.org/officeDocument/2006/relationships/ctrlProp" Target="../ctrlProps/ctrlProp1.xml"/><Relationship Id="rId9" Type="http://schemas.openxmlformats.org/officeDocument/2006/relationships/ctrlProp" Target="../ctrlProps/ctrlProp6.xml"/><Relationship Id="rId180" Type="http://schemas.openxmlformats.org/officeDocument/2006/relationships/ctrlProp" Target="../ctrlProps/ctrlProp177.xml"/><Relationship Id="rId26" Type="http://schemas.openxmlformats.org/officeDocument/2006/relationships/ctrlProp" Target="../ctrlProps/ctrlProp2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16" Type="http://schemas.openxmlformats.org/officeDocument/2006/relationships/ctrlProp" Target="../ctrlProps/ctrlProp13.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 Id="rId165" Type="http://schemas.openxmlformats.org/officeDocument/2006/relationships/ctrlProp" Target="../ctrlProps/ctrlProp162.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 Type="http://schemas.openxmlformats.org/officeDocument/2006/relationships/printerSettings" Target="../printerSettings/printerSettings3.bin"/><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17" Type="http://schemas.openxmlformats.org/officeDocument/2006/relationships/ctrlProp" Target="../ctrlProps/ctrlProp295.xml"/><Relationship Id="rId21" Type="http://schemas.openxmlformats.org/officeDocument/2006/relationships/ctrlProp" Target="../ctrlProps/ctrlProp199.xml"/><Relationship Id="rId42" Type="http://schemas.openxmlformats.org/officeDocument/2006/relationships/ctrlProp" Target="../ctrlProps/ctrlProp220.xml"/><Relationship Id="rId63" Type="http://schemas.openxmlformats.org/officeDocument/2006/relationships/ctrlProp" Target="../ctrlProps/ctrlProp241.xml"/><Relationship Id="rId84" Type="http://schemas.openxmlformats.org/officeDocument/2006/relationships/ctrlProp" Target="../ctrlProps/ctrlProp262.xml"/><Relationship Id="rId138" Type="http://schemas.openxmlformats.org/officeDocument/2006/relationships/ctrlProp" Target="../ctrlProps/ctrlProp316.xml"/><Relationship Id="rId159" Type="http://schemas.openxmlformats.org/officeDocument/2006/relationships/ctrlProp" Target="../ctrlProps/ctrlProp337.xml"/><Relationship Id="rId170" Type="http://schemas.openxmlformats.org/officeDocument/2006/relationships/ctrlProp" Target="../ctrlProps/ctrlProp348.xml"/><Relationship Id="rId191" Type="http://schemas.openxmlformats.org/officeDocument/2006/relationships/ctrlProp" Target="../ctrlProps/ctrlProp369.xml"/><Relationship Id="rId205" Type="http://schemas.openxmlformats.org/officeDocument/2006/relationships/ctrlProp" Target="../ctrlProps/ctrlProp383.xml"/><Relationship Id="rId107" Type="http://schemas.openxmlformats.org/officeDocument/2006/relationships/ctrlProp" Target="../ctrlProps/ctrlProp285.xml"/><Relationship Id="rId11" Type="http://schemas.openxmlformats.org/officeDocument/2006/relationships/ctrlProp" Target="../ctrlProps/ctrlProp189.xml"/><Relationship Id="rId32" Type="http://schemas.openxmlformats.org/officeDocument/2006/relationships/ctrlProp" Target="../ctrlProps/ctrlProp210.xml"/><Relationship Id="rId53" Type="http://schemas.openxmlformats.org/officeDocument/2006/relationships/ctrlProp" Target="../ctrlProps/ctrlProp231.xml"/><Relationship Id="rId74" Type="http://schemas.openxmlformats.org/officeDocument/2006/relationships/ctrlProp" Target="../ctrlProps/ctrlProp252.xml"/><Relationship Id="rId128" Type="http://schemas.openxmlformats.org/officeDocument/2006/relationships/ctrlProp" Target="../ctrlProps/ctrlProp306.xml"/><Relationship Id="rId149" Type="http://schemas.openxmlformats.org/officeDocument/2006/relationships/ctrlProp" Target="../ctrlProps/ctrlProp327.xml"/><Relationship Id="rId5" Type="http://schemas.openxmlformats.org/officeDocument/2006/relationships/ctrlProp" Target="../ctrlProps/ctrlProp183.xml"/><Relationship Id="rId95" Type="http://schemas.openxmlformats.org/officeDocument/2006/relationships/ctrlProp" Target="../ctrlProps/ctrlProp273.xml"/><Relationship Id="rId160" Type="http://schemas.openxmlformats.org/officeDocument/2006/relationships/ctrlProp" Target="../ctrlProps/ctrlProp338.xml"/><Relationship Id="rId181" Type="http://schemas.openxmlformats.org/officeDocument/2006/relationships/ctrlProp" Target="../ctrlProps/ctrlProp359.xml"/><Relationship Id="rId22" Type="http://schemas.openxmlformats.org/officeDocument/2006/relationships/ctrlProp" Target="../ctrlProps/ctrlProp200.xml"/><Relationship Id="rId43" Type="http://schemas.openxmlformats.org/officeDocument/2006/relationships/ctrlProp" Target="../ctrlProps/ctrlProp221.xml"/><Relationship Id="rId64" Type="http://schemas.openxmlformats.org/officeDocument/2006/relationships/ctrlProp" Target="../ctrlProps/ctrlProp242.xml"/><Relationship Id="rId118" Type="http://schemas.openxmlformats.org/officeDocument/2006/relationships/ctrlProp" Target="../ctrlProps/ctrlProp296.xml"/><Relationship Id="rId139" Type="http://schemas.openxmlformats.org/officeDocument/2006/relationships/ctrlProp" Target="../ctrlProps/ctrlProp317.xml"/><Relationship Id="rId85" Type="http://schemas.openxmlformats.org/officeDocument/2006/relationships/ctrlProp" Target="../ctrlProps/ctrlProp263.xml"/><Relationship Id="rId150" Type="http://schemas.openxmlformats.org/officeDocument/2006/relationships/ctrlProp" Target="../ctrlProps/ctrlProp328.xml"/><Relationship Id="rId171" Type="http://schemas.openxmlformats.org/officeDocument/2006/relationships/ctrlProp" Target="../ctrlProps/ctrlProp349.xml"/><Relationship Id="rId192" Type="http://schemas.openxmlformats.org/officeDocument/2006/relationships/ctrlProp" Target="../ctrlProps/ctrlProp370.xml"/><Relationship Id="rId206" Type="http://schemas.openxmlformats.org/officeDocument/2006/relationships/ctrlProp" Target="../ctrlProps/ctrlProp384.xml"/><Relationship Id="rId12" Type="http://schemas.openxmlformats.org/officeDocument/2006/relationships/ctrlProp" Target="../ctrlProps/ctrlProp190.xml"/><Relationship Id="rId33" Type="http://schemas.openxmlformats.org/officeDocument/2006/relationships/ctrlProp" Target="../ctrlProps/ctrlProp211.xml"/><Relationship Id="rId108" Type="http://schemas.openxmlformats.org/officeDocument/2006/relationships/ctrlProp" Target="../ctrlProps/ctrlProp286.xml"/><Relationship Id="rId129" Type="http://schemas.openxmlformats.org/officeDocument/2006/relationships/ctrlProp" Target="../ctrlProps/ctrlProp307.xml"/><Relationship Id="rId54" Type="http://schemas.openxmlformats.org/officeDocument/2006/relationships/ctrlProp" Target="../ctrlProps/ctrlProp232.xml"/><Relationship Id="rId75" Type="http://schemas.openxmlformats.org/officeDocument/2006/relationships/ctrlProp" Target="../ctrlProps/ctrlProp253.xml"/><Relationship Id="rId96" Type="http://schemas.openxmlformats.org/officeDocument/2006/relationships/ctrlProp" Target="../ctrlProps/ctrlProp274.xml"/><Relationship Id="rId140" Type="http://schemas.openxmlformats.org/officeDocument/2006/relationships/ctrlProp" Target="../ctrlProps/ctrlProp318.xml"/><Relationship Id="rId161" Type="http://schemas.openxmlformats.org/officeDocument/2006/relationships/ctrlProp" Target="../ctrlProps/ctrlProp339.xml"/><Relationship Id="rId182" Type="http://schemas.openxmlformats.org/officeDocument/2006/relationships/ctrlProp" Target="../ctrlProps/ctrlProp360.xml"/><Relationship Id="rId6" Type="http://schemas.openxmlformats.org/officeDocument/2006/relationships/ctrlProp" Target="../ctrlProps/ctrlProp184.xml"/><Relationship Id="rId23" Type="http://schemas.openxmlformats.org/officeDocument/2006/relationships/ctrlProp" Target="../ctrlProps/ctrlProp201.xml"/><Relationship Id="rId119" Type="http://schemas.openxmlformats.org/officeDocument/2006/relationships/ctrlProp" Target="../ctrlProps/ctrlProp297.xml"/><Relationship Id="rId44" Type="http://schemas.openxmlformats.org/officeDocument/2006/relationships/ctrlProp" Target="../ctrlProps/ctrlProp222.xml"/><Relationship Id="rId65" Type="http://schemas.openxmlformats.org/officeDocument/2006/relationships/ctrlProp" Target="../ctrlProps/ctrlProp243.xml"/><Relationship Id="rId86" Type="http://schemas.openxmlformats.org/officeDocument/2006/relationships/ctrlProp" Target="../ctrlProps/ctrlProp264.xml"/><Relationship Id="rId130" Type="http://schemas.openxmlformats.org/officeDocument/2006/relationships/ctrlProp" Target="../ctrlProps/ctrlProp308.xml"/><Relationship Id="rId151" Type="http://schemas.openxmlformats.org/officeDocument/2006/relationships/ctrlProp" Target="../ctrlProps/ctrlProp329.xml"/><Relationship Id="rId172" Type="http://schemas.openxmlformats.org/officeDocument/2006/relationships/ctrlProp" Target="../ctrlProps/ctrlProp350.xml"/><Relationship Id="rId193" Type="http://schemas.openxmlformats.org/officeDocument/2006/relationships/ctrlProp" Target="../ctrlProps/ctrlProp371.xml"/><Relationship Id="rId207" Type="http://schemas.openxmlformats.org/officeDocument/2006/relationships/ctrlProp" Target="../ctrlProps/ctrlProp385.xml"/><Relationship Id="rId13" Type="http://schemas.openxmlformats.org/officeDocument/2006/relationships/ctrlProp" Target="../ctrlProps/ctrlProp191.xml"/><Relationship Id="rId109" Type="http://schemas.openxmlformats.org/officeDocument/2006/relationships/ctrlProp" Target="../ctrlProps/ctrlProp287.xml"/><Relationship Id="rId34" Type="http://schemas.openxmlformats.org/officeDocument/2006/relationships/ctrlProp" Target="../ctrlProps/ctrlProp212.xml"/><Relationship Id="rId55" Type="http://schemas.openxmlformats.org/officeDocument/2006/relationships/ctrlProp" Target="../ctrlProps/ctrlProp233.xml"/><Relationship Id="rId76" Type="http://schemas.openxmlformats.org/officeDocument/2006/relationships/ctrlProp" Target="../ctrlProps/ctrlProp254.xml"/><Relationship Id="rId97" Type="http://schemas.openxmlformats.org/officeDocument/2006/relationships/ctrlProp" Target="../ctrlProps/ctrlProp275.xml"/><Relationship Id="rId120" Type="http://schemas.openxmlformats.org/officeDocument/2006/relationships/ctrlProp" Target="../ctrlProps/ctrlProp298.xml"/><Relationship Id="rId141" Type="http://schemas.openxmlformats.org/officeDocument/2006/relationships/ctrlProp" Target="../ctrlProps/ctrlProp319.xml"/><Relationship Id="rId7" Type="http://schemas.openxmlformats.org/officeDocument/2006/relationships/ctrlProp" Target="../ctrlProps/ctrlProp185.xml"/><Relationship Id="rId162" Type="http://schemas.openxmlformats.org/officeDocument/2006/relationships/ctrlProp" Target="../ctrlProps/ctrlProp340.xml"/><Relationship Id="rId183" Type="http://schemas.openxmlformats.org/officeDocument/2006/relationships/ctrlProp" Target="../ctrlProps/ctrlProp361.xml"/><Relationship Id="rId24" Type="http://schemas.openxmlformats.org/officeDocument/2006/relationships/ctrlProp" Target="../ctrlProps/ctrlProp202.xml"/><Relationship Id="rId45" Type="http://schemas.openxmlformats.org/officeDocument/2006/relationships/ctrlProp" Target="../ctrlProps/ctrlProp223.xml"/><Relationship Id="rId66" Type="http://schemas.openxmlformats.org/officeDocument/2006/relationships/ctrlProp" Target="../ctrlProps/ctrlProp244.xml"/><Relationship Id="rId87" Type="http://schemas.openxmlformats.org/officeDocument/2006/relationships/ctrlProp" Target="../ctrlProps/ctrlProp265.xml"/><Relationship Id="rId110" Type="http://schemas.openxmlformats.org/officeDocument/2006/relationships/ctrlProp" Target="../ctrlProps/ctrlProp288.xml"/><Relationship Id="rId131" Type="http://schemas.openxmlformats.org/officeDocument/2006/relationships/ctrlProp" Target="../ctrlProps/ctrlProp309.xml"/><Relationship Id="rId61" Type="http://schemas.openxmlformats.org/officeDocument/2006/relationships/ctrlProp" Target="../ctrlProps/ctrlProp239.xml"/><Relationship Id="rId82" Type="http://schemas.openxmlformats.org/officeDocument/2006/relationships/ctrlProp" Target="../ctrlProps/ctrlProp260.xml"/><Relationship Id="rId152" Type="http://schemas.openxmlformats.org/officeDocument/2006/relationships/ctrlProp" Target="../ctrlProps/ctrlProp330.xml"/><Relationship Id="rId173" Type="http://schemas.openxmlformats.org/officeDocument/2006/relationships/ctrlProp" Target="../ctrlProps/ctrlProp351.xml"/><Relationship Id="rId194" Type="http://schemas.openxmlformats.org/officeDocument/2006/relationships/ctrlProp" Target="../ctrlProps/ctrlProp372.xml"/><Relationship Id="rId199" Type="http://schemas.openxmlformats.org/officeDocument/2006/relationships/ctrlProp" Target="../ctrlProps/ctrlProp377.xml"/><Relationship Id="rId203" Type="http://schemas.openxmlformats.org/officeDocument/2006/relationships/ctrlProp" Target="../ctrlProps/ctrlProp381.xml"/><Relationship Id="rId208" Type="http://schemas.openxmlformats.org/officeDocument/2006/relationships/ctrlProp" Target="../ctrlProps/ctrlProp386.xml"/><Relationship Id="rId19" Type="http://schemas.openxmlformats.org/officeDocument/2006/relationships/ctrlProp" Target="../ctrlProps/ctrlProp197.xml"/><Relationship Id="rId14" Type="http://schemas.openxmlformats.org/officeDocument/2006/relationships/ctrlProp" Target="../ctrlProps/ctrlProp192.xml"/><Relationship Id="rId30" Type="http://schemas.openxmlformats.org/officeDocument/2006/relationships/ctrlProp" Target="../ctrlProps/ctrlProp208.xml"/><Relationship Id="rId35" Type="http://schemas.openxmlformats.org/officeDocument/2006/relationships/ctrlProp" Target="../ctrlProps/ctrlProp213.xml"/><Relationship Id="rId56" Type="http://schemas.openxmlformats.org/officeDocument/2006/relationships/ctrlProp" Target="../ctrlProps/ctrlProp234.xml"/><Relationship Id="rId77" Type="http://schemas.openxmlformats.org/officeDocument/2006/relationships/ctrlProp" Target="../ctrlProps/ctrlProp255.xml"/><Relationship Id="rId100" Type="http://schemas.openxmlformats.org/officeDocument/2006/relationships/ctrlProp" Target="../ctrlProps/ctrlProp278.xml"/><Relationship Id="rId105" Type="http://schemas.openxmlformats.org/officeDocument/2006/relationships/ctrlProp" Target="../ctrlProps/ctrlProp283.xml"/><Relationship Id="rId126" Type="http://schemas.openxmlformats.org/officeDocument/2006/relationships/ctrlProp" Target="../ctrlProps/ctrlProp304.xml"/><Relationship Id="rId147" Type="http://schemas.openxmlformats.org/officeDocument/2006/relationships/ctrlProp" Target="../ctrlProps/ctrlProp325.xml"/><Relationship Id="rId168" Type="http://schemas.openxmlformats.org/officeDocument/2006/relationships/ctrlProp" Target="../ctrlProps/ctrlProp346.xml"/><Relationship Id="rId8" Type="http://schemas.openxmlformats.org/officeDocument/2006/relationships/ctrlProp" Target="../ctrlProps/ctrlProp186.xml"/><Relationship Id="rId51" Type="http://schemas.openxmlformats.org/officeDocument/2006/relationships/ctrlProp" Target="../ctrlProps/ctrlProp229.xml"/><Relationship Id="rId72" Type="http://schemas.openxmlformats.org/officeDocument/2006/relationships/ctrlProp" Target="../ctrlProps/ctrlProp250.xml"/><Relationship Id="rId93" Type="http://schemas.openxmlformats.org/officeDocument/2006/relationships/ctrlProp" Target="../ctrlProps/ctrlProp271.xml"/><Relationship Id="rId98" Type="http://schemas.openxmlformats.org/officeDocument/2006/relationships/ctrlProp" Target="../ctrlProps/ctrlProp276.xml"/><Relationship Id="rId121" Type="http://schemas.openxmlformats.org/officeDocument/2006/relationships/ctrlProp" Target="../ctrlProps/ctrlProp299.xml"/><Relationship Id="rId142" Type="http://schemas.openxmlformats.org/officeDocument/2006/relationships/ctrlProp" Target="../ctrlProps/ctrlProp320.xml"/><Relationship Id="rId163" Type="http://schemas.openxmlformats.org/officeDocument/2006/relationships/ctrlProp" Target="../ctrlProps/ctrlProp341.xml"/><Relationship Id="rId184" Type="http://schemas.openxmlformats.org/officeDocument/2006/relationships/ctrlProp" Target="../ctrlProps/ctrlProp362.xml"/><Relationship Id="rId189" Type="http://schemas.openxmlformats.org/officeDocument/2006/relationships/ctrlProp" Target="../ctrlProps/ctrlProp367.xml"/><Relationship Id="rId3" Type="http://schemas.openxmlformats.org/officeDocument/2006/relationships/vmlDrawing" Target="../drawings/vmlDrawing2.vml"/><Relationship Id="rId25" Type="http://schemas.openxmlformats.org/officeDocument/2006/relationships/ctrlProp" Target="../ctrlProps/ctrlProp203.xml"/><Relationship Id="rId46" Type="http://schemas.openxmlformats.org/officeDocument/2006/relationships/ctrlProp" Target="../ctrlProps/ctrlProp224.xml"/><Relationship Id="rId67" Type="http://schemas.openxmlformats.org/officeDocument/2006/relationships/ctrlProp" Target="../ctrlProps/ctrlProp245.xml"/><Relationship Id="rId116" Type="http://schemas.openxmlformats.org/officeDocument/2006/relationships/ctrlProp" Target="../ctrlProps/ctrlProp294.xml"/><Relationship Id="rId137" Type="http://schemas.openxmlformats.org/officeDocument/2006/relationships/ctrlProp" Target="../ctrlProps/ctrlProp315.xml"/><Relationship Id="rId158" Type="http://schemas.openxmlformats.org/officeDocument/2006/relationships/ctrlProp" Target="../ctrlProps/ctrlProp336.xml"/><Relationship Id="rId20" Type="http://schemas.openxmlformats.org/officeDocument/2006/relationships/ctrlProp" Target="../ctrlProps/ctrlProp198.xml"/><Relationship Id="rId41" Type="http://schemas.openxmlformats.org/officeDocument/2006/relationships/ctrlProp" Target="../ctrlProps/ctrlProp219.xml"/><Relationship Id="rId62" Type="http://schemas.openxmlformats.org/officeDocument/2006/relationships/ctrlProp" Target="../ctrlProps/ctrlProp240.xml"/><Relationship Id="rId83" Type="http://schemas.openxmlformats.org/officeDocument/2006/relationships/ctrlProp" Target="../ctrlProps/ctrlProp261.xml"/><Relationship Id="rId88" Type="http://schemas.openxmlformats.org/officeDocument/2006/relationships/ctrlProp" Target="../ctrlProps/ctrlProp266.xml"/><Relationship Id="rId111" Type="http://schemas.openxmlformats.org/officeDocument/2006/relationships/ctrlProp" Target="../ctrlProps/ctrlProp289.xml"/><Relationship Id="rId132" Type="http://schemas.openxmlformats.org/officeDocument/2006/relationships/ctrlProp" Target="../ctrlProps/ctrlProp310.xml"/><Relationship Id="rId153" Type="http://schemas.openxmlformats.org/officeDocument/2006/relationships/ctrlProp" Target="../ctrlProps/ctrlProp331.xml"/><Relationship Id="rId174" Type="http://schemas.openxmlformats.org/officeDocument/2006/relationships/ctrlProp" Target="../ctrlProps/ctrlProp352.xml"/><Relationship Id="rId179" Type="http://schemas.openxmlformats.org/officeDocument/2006/relationships/ctrlProp" Target="../ctrlProps/ctrlProp357.xml"/><Relationship Id="rId195" Type="http://schemas.openxmlformats.org/officeDocument/2006/relationships/ctrlProp" Target="../ctrlProps/ctrlProp373.xml"/><Relationship Id="rId209" Type="http://schemas.openxmlformats.org/officeDocument/2006/relationships/ctrlProp" Target="../ctrlProps/ctrlProp387.xml"/><Relationship Id="rId190" Type="http://schemas.openxmlformats.org/officeDocument/2006/relationships/ctrlProp" Target="../ctrlProps/ctrlProp368.xml"/><Relationship Id="rId204" Type="http://schemas.openxmlformats.org/officeDocument/2006/relationships/ctrlProp" Target="../ctrlProps/ctrlProp382.xml"/><Relationship Id="rId15" Type="http://schemas.openxmlformats.org/officeDocument/2006/relationships/ctrlProp" Target="../ctrlProps/ctrlProp193.xml"/><Relationship Id="rId36" Type="http://schemas.openxmlformats.org/officeDocument/2006/relationships/ctrlProp" Target="../ctrlProps/ctrlProp214.xml"/><Relationship Id="rId57" Type="http://schemas.openxmlformats.org/officeDocument/2006/relationships/ctrlProp" Target="../ctrlProps/ctrlProp235.xml"/><Relationship Id="rId106" Type="http://schemas.openxmlformats.org/officeDocument/2006/relationships/ctrlProp" Target="../ctrlProps/ctrlProp284.xml"/><Relationship Id="rId127" Type="http://schemas.openxmlformats.org/officeDocument/2006/relationships/ctrlProp" Target="../ctrlProps/ctrlProp305.xml"/><Relationship Id="rId10" Type="http://schemas.openxmlformats.org/officeDocument/2006/relationships/ctrlProp" Target="../ctrlProps/ctrlProp188.xml"/><Relationship Id="rId31" Type="http://schemas.openxmlformats.org/officeDocument/2006/relationships/ctrlProp" Target="../ctrlProps/ctrlProp209.xml"/><Relationship Id="rId52" Type="http://schemas.openxmlformats.org/officeDocument/2006/relationships/ctrlProp" Target="../ctrlProps/ctrlProp230.xml"/><Relationship Id="rId73" Type="http://schemas.openxmlformats.org/officeDocument/2006/relationships/ctrlProp" Target="../ctrlProps/ctrlProp251.xml"/><Relationship Id="rId78" Type="http://schemas.openxmlformats.org/officeDocument/2006/relationships/ctrlProp" Target="../ctrlProps/ctrlProp256.xml"/><Relationship Id="rId94" Type="http://schemas.openxmlformats.org/officeDocument/2006/relationships/ctrlProp" Target="../ctrlProps/ctrlProp272.xml"/><Relationship Id="rId99" Type="http://schemas.openxmlformats.org/officeDocument/2006/relationships/ctrlProp" Target="../ctrlProps/ctrlProp277.xml"/><Relationship Id="rId101" Type="http://schemas.openxmlformats.org/officeDocument/2006/relationships/ctrlProp" Target="../ctrlProps/ctrlProp279.xml"/><Relationship Id="rId122" Type="http://schemas.openxmlformats.org/officeDocument/2006/relationships/ctrlProp" Target="../ctrlProps/ctrlProp300.xml"/><Relationship Id="rId143" Type="http://schemas.openxmlformats.org/officeDocument/2006/relationships/ctrlProp" Target="../ctrlProps/ctrlProp321.xml"/><Relationship Id="rId148" Type="http://schemas.openxmlformats.org/officeDocument/2006/relationships/ctrlProp" Target="../ctrlProps/ctrlProp326.xml"/><Relationship Id="rId164" Type="http://schemas.openxmlformats.org/officeDocument/2006/relationships/ctrlProp" Target="../ctrlProps/ctrlProp342.xml"/><Relationship Id="rId169" Type="http://schemas.openxmlformats.org/officeDocument/2006/relationships/ctrlProp" Target="../ctrlProps/ctrlProp347.xml"/><Relationship Id="rId185" Type="http://schemas.openxmlformats.org/officeDocument/2006/relationships/ctrlProp" Target="../ctrlProps/ctrlProp363.xml"/><Relationship Id="rId4" Type="http://schemas.openxmlformats.org/officeDocument/2006/relationships/ctrlProp" Target="../ctrlProps/ctrlProp182.xml"/><Relationship Id="rId9" Type="http://schemas.openxmlformats.org/officeDocument/2006/relationships/ctrlProp" Target="../ctrlProps/ctrlProp187.xml"/><Relationship Id="rId180" Type="http://schemas.openxmlformats.org/officeDocument/2006/relationships/ctrlProp" Target="../ctrlProps/ctrlProp358.xml"/><Relationship Id="rId26" Type="http://schemas.openxmlformats.org/officeDocument/2006/relationships/ctrlProp" Target="../ctrlProps/ctrlProp204.xml"/><Relationship Id="rId47" Type="http://schemas.openxmlformats.org/officeDocument/2006/relationships/ctrlProp" Target="../ctrlProps/ctrlProp225.xml"/><Relationship Id="rId68" Type="http://schemas.openxmlformats.org/officeDocument/2006/relationships/ctrlProp" Target="../ctrlProps/ctrlProp246.xml"/><Relationship Id="rId89" Type="http://schemas.openxmlformats.org/officeDocument/2006/relationships/ctrlProp" Target="../ctrlProps/ctrlProp267.xml"/><Relationship Id="rId112" Type="http://schemas.openxmlformats.org/officeDocument/2006/relationships/ctrlProp" Target="../ctrlProps/ctrlProp290.xml"/><Relationship Id="rId133" Type="http://schemas.openxmlformats.org/officeDocument/2006/relationships/ctrlProp" Target="../ctrlProps/ctrlProp311.xml"/><Relationship Id="rId154" Type="http://schemas.openxmlformats.org/officeDocument/2006/relationships/ctrlProp" Target="../ctrlProps/ctrlProp332.xml"/><Relationship Id="rId175" Type="http://schemas.openxmlformats.org/officeDocument/2006/relationships/ctrlProp" Target="../ctrlProps/ctrlProp353.xml"/><Relationship Id="rId196" Type="http://schemas.openxmlformats.org/officeDocument/2006/relationships/ctrlProp" Target="../ctrlProps/ctrlProp374.xml"/><Relationship Id="rId200" Type="http://schemas.openxmlformats.org/officeDocument/2006/relationships/ctrlProp" Target="../ctrlProps/ctrlProp378.xml"/><Relationship Id="rId16" Type="http://schemas.openxmlformats.org/officeDocument/2006/relationships/ctrlProp" Target="../ctrlProps/ctrlProp194.xml"/><Relationship Id="rId37" Type="http://schemas.openxmlformats.org/officeDocument/2006/relationships/ctrlProp" Target="../ctrlProps/ctrlProp215.xml"/><Relationship Id="rId58" Type="http://schemas.openxmlformats.org/officeDocument/2006/relationships/ctrlProp" Target="../ctrlProps/ctrlProp236.xml"/><Relationship Id="rId79" Type="http://schemas.openxmlformats.org/officeDocument/2006/relationships/ctrlProp" Target="../ctrlProps/ctrlProp257.xml"/><Relationship Id="rId102" Type="http://schemas.openxmlformats.org/officeDocument/2006/relationships/ctrlProp" Target="../ctrlProps/ctrlProp280.xml"/><Relationship Id="rId123" Type="http://schemas.openxmlformats.org/officeDocument/2006/relationships/ctrlProp" Target="../ctrlProps/ctrlProp301.xml"/><Relationship Id="rId144" Type="http://schemas.openxmlformats.org/officeDocument/2006/relationships/ctrlProp" Target="../ctrlProps/ctrlProp322.xml"/><Relationship Id="rId90" Type="http://schemas.openxmlformats.org/officeDocument/2006/relationships/ctrlProp" Target="../ctrlProps/ctrlProp268.xml"/><Relationship Id="rId165" Type="http://schemas.openxmlformats.org/officeDocument/2006/relationships/ctrlProp" Target="../ctrlProps/ctrlProp343.xml"/><Relationship Id="rId186" Type="http://schemas.openxmlformats.org/officeDocument/2006/relationships/ctrlProp" Target="../ctrlProps/ctrlProp364.xml"/><Relationship Id="rId27" Type="http://schemas.openxmlformats.org/officeDocument/2006/relationships/ctrlProp" Target="../ctrlProps/ctrlProp205.xml"/><Relationship Id="rId48" Type="http://schemas.openxmlformats.org/officeDocument/2006/relationships/ctrlProp" Target="../ctrlProps/ctrlProp226.xml"/><Relationship Id="rId69" Type="http://schemas.openxmlformats.org/officeDocument/2006/relationships/ctrlProp" Target="../ctrlProps/ctrlProp247.xml"/><Relationship Id="rId113" Type="http://schemas.openxmlformats.org/officeDocument/2006/relationships/ctrlProp" Target="../ctrlProps/ctrlProp291.xml"/><Relationship Id="rId134" Type="http://schemas.openxmlformats.org/officeDocument/2006/relationships/ctrlProp" Target="../ctrlProps/ctrlProp312.xml"/><Relationship Id="rId80" Type="http://schemas.openxmlformats.org/officeDocument/2006/relationships/ctrlProp" Target="../ctrlProps/ctrlProp258.xml"/><Relationship Id="rId155" Type="http://schemas.openxmlformats.org/officeDocument/2006/relationships/ctrlProp" Target="../ctrlProps/ctrlProp333.xml"/><Relationship Id="rId176" Type="http://schemas.openxmlformats.org/officeDocument/2006/relationships/ctrlProp" Target="../ctrlProps/ctrlProp354.xml"/><Relationship Id="rId197" Type="http://schemas.openxmlformats.org/officeDocument/2006/relationships/ctrlProp" Target="../ctrlProps/ctrlProp375.xml"/><Relationship Id="rId201" Type="http://schemas.openxmlformats.org/officeDocument/2006/relationships/ctrlProp" Target="../ctrlProps/ctrlProp379.xml"/><Relationship Id="rId17" Type="http://schemas.openxmlformats.org/officeDocument/2006/relationships/ctrlProp" Target="../ctrlProps/ctrlProp195.xml"/><Relationship Id="rId38" Type="http://schemas.openxmlformats.org/officeDocument/2006/relationships/ctrlProp" Target="../ctrlProps/ctrlProp216.xml"/><Relationship Id="rId59" Type="http://schemas.openxmlformats.org/officeDocument/2006/relationships/ctrlProp" Target="../ctrlProps/ctrlProp237.xml"/><Relationship Id="rId103" Type="http://schemas.openxmlformats.org/officeDocument/2006/relationships/ctrlProp" Target="../ctrlProps/ctrlProp281.xml"/><Relationship Id="rId124" Type="http://schemas.openxmlformats.org/officeDocument/2006/relationships/ctrlProp" Target="../ctrlProps/ctrlProp302.xml"/><Relationship Id="rId70" Type="http://schemas.openxmlformats.org/officeDocument/2006/relationships/ctrlProp" Target="../ctrlProps/ctrlProp248.xml"/><Relationship Id="rId91" Type="http://schemas.openxmlformats.org/officeDocument/2006/relationships/ctrlProp" Target="../ctrlProps/ctrlProp269.xml"/><Relationship Id="rId145" Type="http://schemas.openxmlformats.org/officeDocument/2006/relationships/ctrlProp" Target="../ctrlProps/ctrlProp323.xml"/><Relationship Id="rId166" Type="http://schemas.openxmlformats.org/officeDocument/2006/relationships/ctrlProp" Target="../ctrlProps/ctrlProp344.xml"/><Relationship Id="rId187" Type="http://schemas.openxmlformats.org/officeDocument/2006/relationships/ctrlProp" Target="../ctrlProps/ctrlProp365.xml"/><Relationship Id="rId1" Type="http://schemas.openxmlformats.org/officeDocument/2006/relationships/printerSettings" Target="../printerSettings/printerSettings5.bin"/><Relationship Id="rId28" Type="http://schemas.openxmlformats.org/officeDocument/2006/relationships/ctrlProp" Target="../ctrlProps/ctrlProp206.xml"/><Relationship Id="rId49" Type="http://schemas.openxmlformats.org/officeDocument/2006/relationships/ctrlProp" Target="../ctrlProps/ctrlProp227.xml"/><Relationship Id="rId114" Type="http://schemas.openxmlformats.org/officeDocument/2006/relationships/ctrlProp" Target="../ctrlProps/ctrlProp292.xml"/><Relationship Id="rId60" Type="http://schemas.openxmlformats.org/officeDocument/2006/relationships/ctrlProp" Target="../ctrlProps/ctrlProp238.xml"/><Relationship Id="rId81" Type="http://schemas.openxmlformats.org/officeDocument/2006/relationships/ctrlProp" Target="../ctrlProps/ctrlProp259.xml"/><Relationship Id="rId135" Type="http://schemas.openxmlformats.org/officeDocument/2006/relationships/ctrlProp" Target="../ctrlProps/ctrlProp313.xml"/><Relationship Id="rId156" Type="http://schemas.openxmlformats.org/officeDocument/2006/relationships/ctrlProp" Target="../ctrlProps/ctrlProp334.xml"/><Relationship Id="rId177" Type="http://schemas.openxmlformats.org/officeDocument/2006/relationships/ctrlProp" Target="../ctrlProps/ctrlProp355.xml"/><Relationship Id="rId198" Type="http://schemas.openxmlformats.org/officeDocument/2006/relationships/ctrlProp" Target="../ctrlProps/ctrlProp376.xml"/><Relationship Id="rId202" Type="http://schemas.openxmlformats.org/officeDocument/2006/relationships/ctrlProp" Target="../ctrlProps/ctrlProp380.xml"/><Relationship Id="rId18" Type="http://schemas.openxmlformats.org/officeDocument/2006/relationships/ctrlProp" Target="../ctrlProps/ctrlProp196.xml"/><Relationship Id="rId39" Type="http://schemas.openxmlformats.org/officeDocument/2006/relationships/ctrlProp" Target="../ctrlProps/ctrlProp217.xml"/><Relationship Id="rId50" Type="http://schemas.openxmlformats.org/officeDocument/2006/relationships/ctrlProp" Target="../ctrlProps/ctrlProp228.xml"/><Relationship Id="rId104" Type="http://schemas.openxmlformats.org/officeDocument/2006/relationships/ctrlProp" Target="../ctrlProps/ctrlProp282.xml"/><Relationship Id="rId125" Type="http://schemas.openxmlformats.org/officeDocument/2006/relationships/ctrlProp" Target="../ctrlProps/ctrlProp303.xml"/><Relationship Id="rId146" Type="http://schemas.openxmlformats.org/officeDocument/2006/relationships/ctrlProp" Target="../ctrlProps/ctrlProp324.xml"/><Relationship Id="rId167" Type="http://schemas.openxmlformats.org/officeDocument/2006/relationships/ctrlProp" Target="../ctrlProps/ctrlProp345.xml"/><Relationship Id="rId188" Type="http://schemas.openxmlformats.org/officeDocument/2006/relationships/ctrlProp" Target="../ctrlProps/ctrlProp366.xml"/><Relationship Id="rId71" Type="http://schemas.openxmlformats.org/officeDocument/2006/relationships/ctrlProp" Target="../ctrlProps/ctrlProp249.xml"/><Relationship Id="rId92" Type="http://schemas.openxmlformats.org/officeDocument/2006/relationships/ctrlProp" Target="../ctrlProps/ctrlProp270.xml"/><Relationship Id="rId2" Type="http://schemas.openxmlformats.org/officeDocument/2006/relationships/drawing" Target="../drawings/drawing3.xml"/><Relationship Id="rId29" Type="http://schemas.openxmlformats.org/officeDocument/2006/relationships/ctrlProp" Target="../ctrlProps/ctrlProp207.xml"/><Relationship Id="rId40" Type="http://schemas.openxmlformats.org/officeDocument/2006/relationships/ctrlProp" Target="../ctrlProps/ctrlProp218.xml"/><Relationship Id="rId115" Type="http://schemas.openxmlformats.org/officeDocument/2006/relationships/ctrlProp" Target="../ctrlProps/ctrlProp293.xml"/><Relationship Id="rId136" Type="http://schemas.openxmlformats.org/officeDocument/2006/relationships/ctrlProp" Target="../ctrlProps/ctrlProp314.xml"/><Relationship Id="rId157" Type="http://schemas.openxmlformats.org/officeDocument/2006/relationships/ctrlProp" Target="../ctrlProps/ctrlProp335.xml"/><Relationship Id="rId178" Type="http://schemas.openxmlformats.org/officeDocument/2006/relationships/ctrlProp" Target="../ctrlProps/ctrlProp356.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92.xml"/><Relationship Id="rId13" Type="http://schemas.openxmlformats.org/officeDocument/2006/relationships/ctrlProp" Target="../ctrlProps/ctrlProp397.xml"/><Relationship Id="rId18" Type="http://schemas.openxmlformats.org/officeDocument/2006/relationships/ctrlProp" Target="../ctrlProps/ctrlProp402.xml"/><Relationship Id="rId3" Type="http://schemas.openxmlformats.org/officeDocument/2006/relationships/vmlDrawing" Target="../drawings/vmlDrawing3.vml"/><Relationship Id="rId21" Type="http://schemas.openxmlformats.org/officeDocument/2006/relationships/ctrlProp" Target="../ctrlProps/ctrlProp405.xml"/><Relationship Id="rId7" Type="http://schemas.openxmlformats.org/officeDocument/2006/relationships/ctrlProp" Target="../ctrlProps/ctrlProp391.xml"/><Relationship Id="rId12" Type="http://schemas.openxmlformats.org/officeDocument/2006/relationships/ctrlProp" Target="../ctrlProps/ctrlProp396.xml"/><Relationship Id="rId17" Type="http://schemas.openxmlformats.org/officeDocument/2006/relationships/ctrlProp" Target="../ctrlProps/ctrlProp401.xml"/><Relationship Id="rId25" Type="http://schemas.openxmlformats.org/officeDocument/2006/relationships/ctrlProp" Target="../ctrlProps/ctrlProp409.xml"/><Relationship Id="rId2" Type="http://schemas.openxmlformats.org/officeDocument/2006/relationships/drawing" Target="../drawings/drawing4.xml"/><Relationship Id="rId16" Type="http://schemas.openxmlformats.org/officeDocument/2006/relationships/ctrlProp" Target="../ctrlProps/ctrlProp400.xml"/><Relationship Id="rId20" Type="http://schemas.openxmlformats.org/officeDocument/2006/relationships/ctrlProp" Target="../ctrlProps/ctrlProp404.xml"/><Relationship Id="rId1" Type="http://schemas.openxmlformats.org/officeDocument/2006/relationships/printerSettings" Target="../printerSettings/printerSettings6.bin"/><Relationship Id="rId6" Type="http://schemas.openxmlformats.org/officeDocument/2006/relationships/ctrlProp" Target="../ctrlProps/ctrlProp390.xml"/><Relationship Id="rId11" Type="http://schemas.openxmlformats.org/officeDocument/2006/relationships/ctrlProp" Target="../ctrlProps/ctrlProp395.xml"/><Relationship Id="rId24" Type="http://schemas.openxmlformats.org/officeDocument/2006/relationships/ctrlProp" Target="../ctrlProps/ctrlProp408.xml"/><Relationship Id="rId5" Type="http://schemas.openxmlformats.org/officeDocument/2006/relationships/ctrlProp" Target="../ctrlProps/ctrlProp389.xml"/><Relationship Id="rId15" Type="http://schemas.openxmlformats.org/officeDocument/2006/relationships/ctrlProp" Target="../ctrlProps/ctrlProp399.xml"/><Relationship Id="rId23" Type="http://schemas.openxmlformats.org/officeDocument/2006/relationships/ctrlProp" Target="../ctrlProps/ctrlProp407.xml"/><Relationship Id="rId10" Type="http://schemas.openxmlformats.org/officeDocument/2006/relationships/ctrlProp" Target="../ctrlProps/ctrlProp394.xml"/><Relationship Id="rId19" Type="http://schemas.openxmlformats.org/officeDocument/2006/relationships/ctrlProp" Target="../ctrlProps/ctrlProp403.xml"/><Relationship Id="rId4" Type="http://schemas.openxmlformats.org/officeDocument/2006/relationships/ctrlProp" Target="../ctrlProps/ctrlProp388.xml"/><Relationship Id="rId9" Type="http://schemas.openxmlformats.org/officeDocument/2006/relationships/ctrlProp" Target="../ctrlProps/ctrlProp393.xml"/><Relationship Id="rId14" Type="http://schemas.openxmlformats.org/officeDocument/2006/relationships/ctrlProp" Target="../ctrlProps/ctrlProp398.xml"/><Relationship Id="rId22" Type="http://schemas.openxmlformats.org/officeDocument/2006/relationships/ctrlProp" Target="../ctrlProps/ctrlProp406.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AC56"/>
  <sheetViews>
    <sheetView showGridLines="0" tabSelected="1" workbookViewId="0"/>
  </sheetViews>
  <sheetFormatPr defaultColWidth="3.625" defaultRowHeight="15" customHeight="1"/>
  <cols>
    <col min="1" max="16384" width="3.625" style="291"/>
  </cols>
  <sheetData>
    <row r="1" spans="1:29" ht="15" customHeight="1">
      <c r="A1" s="1003"/>
    </row>
    <row r="4" spans="1:29" ht="15" customHeight="1">
      <c r="A4" s="1241" t="s">
        <v>3</v>
      </c>
      <c r="B4" s="1241"/>
      <c r="C4" s="1241"/>
      <c r="D4" s="1241"/>
      <c r="E4" s="1241"/>
      <c r="F4" s="1241"/>
      <c r="G4" s="1241"/>
      <c r="H4" s="1241"/>
      <c r="I4" s="1241"/>
      <c r="J4" s="1241"/>
      <c r="K4" s="1241"/>
      <c r="L4" s="1241"/>
      <c r="M4" s="1241"/>
      <c r="N4" s="1241"/>
      <c r="O4" s="1241"/>
      <c r="P4" s="1241"/>
      <c r="Q4" s="1241"/>
      <c r="R4" s="1241"/>
      <c r="S4" s="1241"/>
      <c r="T4" s="1241"/>
      <c r="U4" s="1241"/>
      <c r="V4" s="1241"/>
      <c r="W4" s="1241"/>
      <c r="X4" s="1241"/>
      <c r="Y4" s="1241"/>
      <c r="Z4" s="1241"/>
      <c r="AA4" s="1241"/>
      <c r="AB4" s="1241"/>
      <c r="AC4" s="1241"/>
    </row>
    <row r="5" spans="1:29" ht="15" customHeight="1">
      <c r="A5" s="1241"/>
      <c r="B5" s="1241"/>
      <c r="C5" s="1241"/>
      <c r="D5" s="1241"/>
      <c r="E5" s="1241"/>
      <c r="F5" s="1241"/>
      <c r="G5" s="1241"/>
      <c r="H5" s="1241"/>
      <c r="I5" s="1241"/>
      <c r="J5" s="1241"/>
      <c r="K5" s="1241"/>
      <c r="L5" s="1241"/>
      <c r="M5" s="1241"/>
      <c r="N5" s="1241"/>
      <c r="O5" s="1241"/>
      <c r="P5" s="1241"/>
      <c r="Q5" s="1241"/>
      <c r="R5" s="1241"/>
      <c r="S5" s="1241"/>
      <c r="T5" s="1241"/>
      <c r="U5" s="1241"/>
      <c r="V5" s="1241"/>
      <c r="W5" s="1241"/>
      <c r="X5" s="1241"/>
      <c r="Y5" s="1241"/>
      <c r="Z5" s="1241"/>
      <c r="AA5" s="1241"/>
      <c r="AB5" s="1241"/>
      <c r="AC5" s="1241"/>
    </row>
    <row r="6" spans="1:29" ht="15" customHeight="1">
      <c r="A6" s="339"/>
      <c r="B6" s="339"/>
      <c r="C6" s="339"/>
      <c r="D6" s="339"/>
      <c r="E6" s="339"/>
      <c r="F6" s="339"/>
      <c r="G6" s="339"/>
      <c r="H6" s="339"/>
      <c r="I6" s="334"/>
    </row>
    <row r="7" spans="1:29" ht="15" customHeight="1">
      <c r="A7" s="1242">
        <v>45078</v>
      </c>
      <c r="B7" s="1242"/>
      <c r="C7" s="1242"/>
      <c r="D7" s="1242"/>
      <c r="E7" s="1242"/>
      <c r="F7" s="1242"/>
      <c r="G7" s="1242"/>
      <c r="H7" s="1242"/>
      <c r="I7" s="1242"/>
      <c r="J7" s="1242"/>
      <c r="K7" s="1242"/>
      <c r="L7" s="1242"/>
      <c r="M7" s="1242"/>
      <c r="N7" s="1242"/>
      <c r="O7" s="1242"/>
      <c r="P7" s="1242"/>
      <c r="Q7" s="1242"/>
      <c r="R7" s="1242"/>
      <c r="S7" s="1242"/>
      <c r="T7" s="1242"/>
      <c r="U7" s="1242"/>
      <c r="V7" s="1242"/>
      <c r="W7" s="1242"/>
      <c r="X7" s="1242"/>
      <c r="Y7" s="1242"/>
      <c r="Z7" s="1242"/>
      <c r="AA7" s="1242"/>
      <c r="AB7" s="1242"/>
      <c r="AC7" s="1242"/>
    </row>
    <row r="8" spans="1:29" ht="15" customHeight="1">
      <c r="A8" s="1243" t="s">
        <v>2</v>
      </c>
      <c r="B8" s="1243"/>
      <c r="C8" s="1243"/>
      <c r="D8" s="1243"/>
      <c r="E8" s="1243"/>
      <c r="F8" s="1243"/>
      <c r="G8" s="1243"/>
      <c r="H8" s="1243"/>
      <c r="I8" s="1243"/>
      <c r="J8" s="1243"/>
      <c r="K8" s="1243"/>
      <c r="L8" s="1243"/>
      <c r="M8" s="1243"/>
      <c r="N8" s="1243"/>
      <c r="O8" s="1243"/>
      <c r="P8" s="1243"/>
      <c r="Q8" s="1243"/>
      <c r="R8" s="1243"/>
      <c r="S8" s="1243"/>
      <c r="T8" s="1243"/>
      <c r="U8" s="1243"/>
      <c r="V8" s="1243"/>
      <c r="W8" s="1243"/>
      <c r="X8" s="1243"/>
      <c r="Y8" s="1243"/>
      <c r="Z8" s="1243"/>
      <c r="AA8" s="1243"/>
      <c r="AB8" s="1243"/>
      <c r="AC8" s="1243"/>
    </row>
    <row r="9" spans="1:29" ht="15" customHeight="1">
      <c r="A9" s="344"/>
      <c r="B9" s="344"/>
      <c r="C9" s="344"/>
      <c r="D9" s="344"/>
      <c r="E9" s="344"/>
      <c r="F9" s="344"/>
      <c r="G9" s="344"/>
      <c r="H9" s="344"/>
      <c r="I9" s="344"/>
      <c r="J9" s="344"/>
      <c r="K9" s="344"/>
      <c r="L9" s="344"/>
      <c r="M9" s="344"/>
      <c r="N9" s="344"/>
      <c r="O9" s="344"/>
      <c r="P9" s="344"/>
      <c r="Q9" s="344"/>
      <c r="R9" s="344"/>
      <c r="S9" s="344"/>
      <c r="T9" s="344"/>
      <c r="U9" s="344"/>
      <c r="V9" s="344"/>
      <c r="W9" s="344"/>
      <c r="X9" s="344"/>
      <c r="Y9" s="344"/>
      <c r="Z9" s="344"/>
      <c r="AA9" s="344"/>
      <c r="AB9" s="344"/>
      <c r="AC9" s="344"/>
    </row>
    <row r="11" spans="1:29" ht="15" customHeight="1">
      <c r="B11" s="1245" t="s">
        <v>2071</v>
      </c>
      <c r="C11" s="1245"/>
      <c r="D11" s="1245"/>
      <c r="E11" s="1245"/>
      <c r="F11" s="1245"/>
      <c r="G11" s="1245"/>
      <c r="H11" s="1245"/>
      <c r="I11" s="1245"/>
      <c r="J11" s="1245"/>
      <c r="K11" s="1245"/>
      <c r="L11" s="1245"/>
      <c r="M11" s="1245"/>
      <c r="N11" s="1245"/>
      <c r="O11" s="1245"/>
      <c r="P11" s="1245"/>
      <c r="Q11" s="1245"/>
      <c r="R11" s="1245"/>
      <c r="S11" s="1245"/>
      <c r="T11" s="1245"/>
      <c r="U11" s="1245"/>
      <c r="V11" s="1245"/>
      <c r="W11" s="1245"/>
      <c r="X11" s="1245"/>
      <c r="Y11" s="1245"/>
      <c r="Z11" s="1245"/>
      <c r="AA11" s="1245"/>
      <c r="AB11" s="1245"/>
    </row>
    <row r="12" spans="1:29" ht="15" customHeight="1">
      <c r="B12" s="1245"/>
      <c r="C12" s="1245"/>
      <c r="D12" s="1245"/>
      <c r="E12" s="1245"/>
      <c r="F12" s="1245"/>
      <c r="G12" s="1245"/>
      <c r="H12" s="1245"/>
      <c r="I12" s="1245"/>
      <c r="J12" s="1245"/>
      <c r="K12" s="1245"/>
      <c r="L12" s="1245"/>
      <c r="M12" s="1245"/>
      <c r="N12" s="1245"/>
      <c r="O12" s="1245"/>
      <c r="P12" s="1245"/>
      <c r="Q12" s="1245"/>
      <c r="R12" s="1245"/>
      <c r="S12" s="1245"/>
      <c r="T12" s="1245"/>
      <c r="U12" s="1245"/>
      <c r="V12" s="1245"/>
      <c r="W12" s="1245"/>
      <c r="X12" s="1245"/>
      <c r="Y12" s="1245"/>
      <c r="Z12" s="1245"/>
      <c r="AA12" s="1245"/>
      <c r="AB12" s="1245"/>
    </row>
    <row r="13" spans="1:29" ht="15" customHeight="1">
      <c r="E13" s="335"/>
      <c r="F13" s="335"/>
      <c r="G13" s="335"/>
      <c r="H13" s="335"/>
      <c r="I13" s="335"/>
      <c r="J13" s="335"/>
    </row>
    <row r="14" spans="1:29" ht="15" customHeight="1">
      <c r="B14" s="336"/>
      <c r="D14" s="335"/>
      <c r="E14" s="335"/>
      <c r="F14" s="335"/>
      <c r="G14" s="335"/>
      <c r="H14" s="335"/>
      <c r="I14" s="335"/>
      <c r="J14" s="335"/>
    </row>
    <row r="15" spans="1:29" ht="15" customHeight="1">
      <c r="B15" s="336"/>
      <c r="D15" s="335"/>
      <c r="E15" s="335"/>
      <c r="F15" s="335"/>
      <c r="G15" s="335"/>
      <c r="H15" s="335"/>
      <c r="I15" s="335"/>
      <c r="J15" s="335"/>
    </row>
    <row r="16" spans="1:29" ht="15" customHeight="1">
      <c r="A16" s="1244" t="s">
        <v>1</v>
      </c>
      <c r="B16" s="1244"/>
      <c r="C16" s="1244"/>
      <c r="D16" s="1244"/>
      <c r="E16" s="1244"/>
      <c r="F16" s="1244"/>
      <c r="G16" s="1244"/>
      <c r="H16" s="1244"/>
      <c r="I16" s="1244"/>
      <c r="J16" s="1244"/>
      <c r="K16" s="1244"/>
      <c r="L16" s="1244"/>
      <c r="M16" s="1244"/>
      <c r="N16" s="1244"/>
      <c r="O16" s="1244"/>
      <c r="P16" s="1244"/>
      <c r="Q16" s="1244"/>
      <c r="R16" s="1244"/>
      <c r="S16" s="1244"/>
      <c r="T16" s="1244"/>
      <c r="U16" s="1244"/>
      <c r="V16" s="1244"/>
      <c r="W16" s="1244"/>
      <c r="X16" s="1244"/>
      <c r="Y16" s="1244"/>
      <c r="Z16" s="1244"/>
      <c r="AA16" s="1244"/>
      <c r="AB16" s="1244"/>
      <c r="AC16" s="1244"/>
    </row>
    <row r="17" spans="1:29" ht="15" customHeight="1">
      <c r="A17" s="735"/>
      <c r="B17" s="735"/>
      <c r="C17" s="735"/>
      <c r="D17" s="735"/>
      <c r="E17" s="735"/>
      <c r="F17" s="735"/>
      <c r="G17" s="735"/>
      <c r="H17" s="735"/>
      <c r="I17" s="735"/>
      <c r="J17" s="735"/>
      <c r="K17" s="735"/>
      <c r="L17" s="735"/>
      <c r="M17" s="735"/>
      <c r="N17" s="735"/>
      <c r="O17" s="735"/>
      <c r="P17" s="735"/>
      <c r="Q17" s="735"/>
      <c r="R17" s="735"/>
      <c r="S17" s="735"/>
      <c r="T17" s="735"/>
      <c r="U17" s="735"/>
      <c r="V17" s="735"/>
      <c r="W17" s="735"/>
      <c r="X17" s="735"/>
      <c r="Y17" s="735"/>
      <c r="Z17" s="735"/>
      <c r="AA17" s="735"/>
      <c r="AB17" s="735"/>
      <c r="AC17" s="735"/>
    </row>
    <row r="18" spans="1:29" ht="15" customHeight="1">
      <c r="A18" s="735"/>
      <c r="B18" s="735"/>
      <c r="C18" s="735"/>
      <c r="D18" s="735"/>
      <c r="E18" s="735"/>
      <c r="F18" s="735"/>
      <c r="G18" s="735"/>
      <c r="H18" s="735"/>
      <c r="I18" s="735"/>
      <c r="J18" s="735"/>
      <c r="K18" s="735"/>
      <c r="L18" s="735"/>
      <c r="M18" s="735"/>
      <c r="N18" s="735"/>
      <c r="O18" s="735"/>
      <c r="P18" s="735"/>
      <c r="Q18" s="735"/>
      <c r="R18" s="735"/>
      <c r="S18" s="735"/>
      <c r="T18" s="735"/>
      <c r="U18" s="735"/>
      <c r="V18" s="735"/>
      <c r="W18" s="735"/>
      <c r="X18" s="735"/>
      <c r="Y18" s="735"/>
      <c r="Z18" s="735"/>
      <c r="AA18" s="735"/>
      <c r="AB18" s="735"/>
      <c r="AC18" s="735"/>
    </row>
    <row r="19" spans="1:29" ht="15" customHeight="1">
      <c r="B19" s="336"/>
      <c r="D19" s="335"/>
      <c r="E19" s="335"/>
      <c r="F19" s="335"/>
      <c r="G19" s="335"/>
      <c r="H19" s="335"/>
      <c r="I19" s="335"/>
      <c r="J19" s="335"/>
    </row>
    <row r="20" spans="1:29" ht="15" customHeight="1">
      <c r="B20" s="1238" t="s">
        <v>2072</v>
      </c>
      <c r="C20" s="1238"/>
      <c r="D20" s="1238"/>
      <c r="E20" s="1238"/>
      <c r="F20" s="1238"/>
      <c r="G20" s="1238"/>
      <c r="H20" s="1238"/>
      <c r="I20" s="1238"/>
      <c r="J20" s="1238"/>
      <c r="K20" s="1238"/>
      <c r="L20" s="1238"/>
      <c r="M20" s="1238"/>
      <c r="N20" s="1238"/>
      <c r="O20" s="1238"/>
      <c r="P20" s="1238"/>
      <c r="Q20" s="1238"/>
      <c r="R20" s="1238"/>
      <c r="S20" s="1238"/>
      <c r="T20" s="1238"/>
      <c r="U20" s="1238"/>
      <c r="V20" s="1238"/>
      <c r="W20" s="1238"/>
      <c r="X20" s="1238"/>
      <c r="Y20" s="1238"/>
      <c r="Z20" s="1238"/>
      <c r="AA20" s="1238"/>
      <c r="AB20" s="1238"/>
    </row>
    <row r="21" spans="1:29" ht="15" customHeight="1">
      <c r="B21" s="1238"/>
      <c r="C21" s="1238"/>
      <c r="D21" s="1238"/>
      <c r="E21" s="1238"/>
      <c r="F21" s="1238"/>
      <c r="G21" s="1238"/>
      <c r="H21" s="1238"/>
      <c r="I21" s="1238"/>
      <c r="J21" s="1238"/>
      <c r="K21" s="1238"/>
      <c r="L21" s="1238"/>
      <c r="M21" s="1238"/>
      <c r="N21" s="1238"/>
      <c r="O21" s="1238"/>
      <c r="P21" s="1238"/>
      <c r="Q21" s="1238"/>
      <c r="R21" s="1238"/>
      <c r="S21" s="1238"/>
      <c r="T21" s="1238"/>
      <c r="U21" s="1238"/>
      <c r="V21" s="1238"/>
      <c r="W21" s="1238"/>
      <c r="X21" s="1238"/>
      <c r="Y21" s="1238"/>
      <c r="Z21" s="1238"/>
      <c r="AA21" s="1238"/>
      <c r="AB21" s="1238"/>
    </row>
    <row r="22" spans="1:29" ht="15" customHeight="1">
      <c r="B22" s="1238"/>
      <c r="C22" s="1238"/>
      <c r="D22" s="1238"/>
      <c r="E22" s="1238"/>
      <c r="F22" s="1238"/>
      <c r="G22" s="1238"/>
      <c r="H22" s="1238"/>
      <c r="I22" s="1238"/>
      <c r="J22" s="1238"/>
      <c r="K22" s="1238"/>
      <c r="L22" s="1238"/>
      <c r="M22" s="1238"/>
      <c r="N22" s="1238"/>
      <c r="O22" s="1238"/>
      <c r="P22" s="1238"/>
      <c r="Q22" s="1238"/>
      <c r="R22" s="1238"/>
      <c r="S22" s="1238"/>
      <c r="T22" s="1238"/>
      <c r="U22" s="1238"/>
      <c r="V22" s="1238"/>
      <c r="W22" s="1238"/>
      <c r="X22" s="1238"/>
      <c r="Y22" s="1238"/>
      <c r="Z22" s="1238"/>
      <c r="AA22" s="1238"/>
      <c r="AB22" s="1238"/>
    </row>
    <row r="23" spans="1:29" ht="15" customHeight="1">
      <c r="B23" s="1238"/>
      <c r="C23" s="1238"/>
      <c r="D23" s="1238"/>
      <c r="E23" s="1238"/>
      <c r="F23" s="1238"/>
      <c r="G23" s="1238"/>
      <c r="H23" s="1238"/>
      <c r="I23" s="1238"/>
      <c r="J23" s="1238"/>
      <c r="K23" s="1238"/>
      <c r="L23" s="1238"/>
      <c r="M23" s="1238"/>
      <c r="N23" s="1238"/>
      <c r="O23" s="1238"/>
      <c r="P23" s="1238"/>
      <c r="Q23" s="1238"/>
      <c r="R23" s="1238"/>
      <c r="S23" s="1238"/>
      <c r="T23" s="1238"/>
      <c r="U23" s="1238"/>
      <c r="V23" s="1238"/>
      <c r="W23" s="1238"/>
      <c r="X23" s="1238"/>
      <c r="Y23" s="1238"/>
      <c r="Z23" s="1238"/>
      <c r="AA23" s="1238"/>
      <c r="AB23" s="1238"/>
    </row>
    <row r="24" spans="1:29" ht="15" customHeight="1">
      <c r="B24" s="1238"/>
      <c r="C24" s="1238"/>
      <c r="D24" s="1238"/>
      <c r="E24" s="1238"/>
      <c r="F24" s="1238"/>
      <c r="G24" s="1238"/>
      <c r="H24" s="1238"/>
      <c r="I24" s="1238"/>
      <c r="J24" s="1238"/>
      <c r="K24" s="1238"/>
      <c r="L24" s="1238"/>
      <c r="M24" s="1238"/>
      <c r="N24" s="1238"/>
      <c r="O24" s="1238"/>
      <c r="P24" s="1238"/>
      <c r="Q24" s="1238"/>
      <c r="R24" s="1238"/>
      <c r="S24" s="1238"/>
      <c r="T24" s="1238"/>
      <c r="U24" s="1238"/>
      <c r="V24" s="1238"/>
      <c r="W24" s="1238"/>
      <c r="X24" s="1238"/>
      <c r="Y24" s="1238"/>
      <c r="Z24" s="1238"/>
      <c r="AA24" s="1238"/>
      <c r="AB24" s="1238"/>
    </row>
    <row r="25" spans="1:29" ht="15" customHeight="1">
      <c r="B25" s="291" t="s">
        <v>2517</v>
      </c>
      <c r="D25" s="337"/>
      <c r="E25" s="337"/>
      <c r="F25" s="337"/>
      <c r="G25" s="337"/>
      <c r="H25" s="337"/>
      <c r="I25" s="337"/>
      <c r="J25" s="337"/>
    </row>
    <row r="31" spans="1:29" ht="15" customHeight="1">
      <c r="B31" s="394" t="s">
        <v>2876</v>
      </c>
      <c r="C31" s="394"/>
      <c r="D31" s="394"/>
      <c r="E31" s="394"/>
      <c r="F31" s="394"/>
      <c r="G31" s="394"/>
      <c r="H31" s="394"/>
      <c r="I31" s="394"/>
      <c r="J31" s="394"/>
      <c r="K31" s="394"/>
      <c r="L31" s="394"/>
      <c r="M31" s="394"/>
      <c r="N31" s="394"/>
      <c r="O31" s="394"/>
      <c r="P31" s="394"/>
      <c r="Q31" s="394"/>
      <c r="R31" s="394"/>
      <c r="S31" s="394"/>
      <c r="T31" s="394"/>
      <c r="U31" s="394"/>
      <c r="V31" s="394"/>
      <c r="W31" s="394"/>
      <c r="X31" s="394"/>
      <c r="Y31" s="394"/>
      <c r="Z31" s="394"/>
      <c r="AA31" s="394"/>
      <c r="AB31" s="394"/>
    </row>
    <row r="32" spans="1:29" ht="15" customHeight="1">
      <c r="B32" s="394" t="s">
        <v>2101</v>
      </c>
      <c r="C32" s="394"/>
      <c r="D32" s="394"/>
      <c r="E32" s="394"/>
      <c r="F32" s="394"/>
      <c r="G32" s="394"/>
      <c r="H32" s="394"/>
      <c r="I32" s="394"/>
      <c r="J32" s="394"/>
      <c r="K32" s="394"/>
      <c r="L32" s="394"/>
      <c r="M32" s="394"/>
      <c r="N32" s="394"/>
      <c r="O32" s="394"/>
      <c r="P32" s="394"/>
      <c r="Q32" s="394"/>
      <c r="R32" s="394"/>
      <c r="S32" s="394"/>
      <c r="T32" s="394"/>
      <c r="U32" s="394"/>
      <c r="V32" s="394"/>
      <c r="W32" s="394"/>
      <c r="X32" s="394"/>
      <c r="Y32" s="394"/>
      <c r="Z32" s="394"/>
      <c r="AA32" s="394"/>
      <c r="AB32" s="394"/>
    </row>
    <row r="33" spans="1:29" ht="15" customHeight="1">
      <c r="B33" s="394"/>
      <c r="C33" s="394"/>
      <c r="D33" s="394"/>
      <c r="E33" s="394"/>
      <c r="F33" s="394"/>
      <c r="G33" s="394"/>
      <c r="H33" s="394"/>
      <c r="I33" s="394"/>
      <c r="J33" s="394"/>
      <c r="K33" s="394"/>
      <c r="L33" s="394"/>
      <c r="M33" s="394"/>
      <c r="N33" s="394"/>
      <c r="O33" s="394"/>
      <c r="P33" s="394"/>
      <c r="Q33" s="394"/>
      <c r="R33" s="394"/>
      <c r="S33" s="394"/>
      <c r="T33" s="394"/>
      <c r="U33" s="394"/>
      <c r="V33" s="394"/>
      <c r="W33" s="394"/>
      <c r="X33" s="394"/>
      <c r="Y33" s="394"/>
      <c r="Z33" s="394"/>
      <c r="AA33" s="394"/>
      <c r="AB33" s="394"/>
    </row>
    <row r="35" spans="1:29" ht="15" customHeight="1">
      <c r="B35" s="1240" t="s">
        <v>2073</v>
      </c>
      <c r="C35" s="1240"/>
      <c r="D35" s="1240"/>
      <c r="E35" s="1240"/>
      <c r="F35" s="1240"/>
      <c r="G35" s="1240"/>
      <c r="H35" s="1240"/>
      <c r="I35" s="1240"/>
      <c r="J35" s="1240"/>
      <c r="K35" s="1240"/>
      <c r="L35" s="1240"/>
      <c r="M35" s="1240"/>
      <c r="N35" s="1240"/>
      <c r="O35" s="1240"/>
      <c r="P35" s="1240"/>
      <c r="Q35" s="1240"/>
      <c r="R35" s="1240"/>
      <c r="S35" s="1240"/>
      <c r="T35" s="1240"/>
      <c r="U35" s="1240"/>
      <c r="V35" s="1240"/>
      <c r="W35" s="1240"/>
      <c r="X35" s="1240"/>
      <c r="Y35" s="1240"/>
      <c r="Z35" s="1240"/>
      <c r="AA35" s="1240"/>
      <c r="AB35" s="1240"/>
    </row>
    <row r="36" spans="1:29" ht="15" customHeight="1">
      <c r="A36" s="340" t="s">
        <v>2069</v>
      </c>
      <c r="B36" s="1240"/>
      <c r="C36" s="1240"/>
      <c r="D36" s="1240"/>
      <c r="E36" s="1240"/>
      <c r="F36" s="1240"/>
      <c r="G36" s="1240"/>
      <c r="H36" s="1240"/>
      <c r="I36" s="1240"/>
      <c r="J36" s="1240"/>
      <c r="K36" s="1240"/>
      <c r="L36" s="1240"/>
      <c r="M36" s="1240"/>
      <c r="N36" s="1240"/>
      <c r="O36" s="1240"/>
      <c r="P36" s="1240"/>
      <c r="Q36" s="1240"/>
      <c r="R36" s="1240"/>
      <c r="S36" s="1240"/>
      <c r="T36" s="1240"/>
      <c r="U36" s="1240"/>
      <c r="V36" s="1240"/>
      <c r="W36" s="1240"/>
      <c r="X36" s="1240"/>
      <c r="Y36" s="1240"/>
      <c r="Z36" s="1240"/>
      <c r="AA36" s="1240"/>
      <c r="AB36" s="1240"/>
    </row>
    <row r="37" spans="1:29" ht="15" customHeight="1">
      <c r="A37" s="1239" t="s">
        <v>0</v>
      </c>
      <c r="B37" s="1239"/>
      <c r="C37" s="1239"/>
      <c r="D37" s="1239"/>
      <c r="E37" s="1239"/>
      <c r="F37" s="1239"/>
      <c r="G37" s="1239"/>
      <c r="H37" s="1239"/>
      <c r="I37" s="1239"/>
      <c r="J37" s="1239"/>
      <c r="K37" s="1239"/>
      <c r="L37" s="1239"/>
      <c r="M37" s="1239"/>
      <c r="N37" s="1239"/>
      <c r="O37" s="1239"/>
      <c r="P37" s="1239"/>
      <c r="Q37" s="1239"/>
      <c r="R37" s="1239"/>
      <c r="S37" s="1239"/>
      <c r="T37" s="1239"/>
      <c r="U37" s="1239"/>
      <c r="V37" s="1239"/>
      <c r="W37" s="1239"/>
      <c r="X37" s="1239"/>
      <c r="Y37" s="1239"/>
      <c r="Z37" s="1239"/>
      <c r="AA37" s="1239"/>
      <c r="AB37" s="1239"/>
      <c r="AC37" s="1239"/>
    </row>
    <row r="40" spans="1:29" ht="15" customHeight="1">
      <c r="I40" s="267"/>
      <c r="J40" s="267"/>
      <c r="K40" s="267"/>
      <c r="L40" s="267"/>
    </row>
    <row r="41" spans="1:29" ht="15" customHeight="1">
      <c r="I41" s="267"/>
      <c r="J41" s="267"/>
      <c r="K41" s="267"/>
      <c r="L41" s="267"/>
    </row>
    <row r="42" spans="1:29" ht="15" customHeight="1">
      <c r="I42" s="267"/>
      <c r="J42" s="267"/>
      <c r="K42" s="267"/>
      <c r="L42" s="267"/>
    </row>
    <row r="43" spans="1:29" ht="15" customHeight="1">
      <c r="I43" s="267"/>
      <c r="J43" s="267"/>
      <c r="K43" s="267"/>
      <c r="L43" s="267"/>
    </row>
    <row r="44" spans="1:29" ht="15" customHeight="1">
      <c r="I44" s="267"/>
      <c r="J44" s="267"/>
      <c r="K44" s="267"/>
      <c r="L44" s="267"/>
    </row>
    <row r="45" spans="1:29" ht="15" customHeight="1">
      <c r="I45" s="267"/>
      <c r="J45" s="267"/>
      <c r="K45" s="267"/>
      <c r="L45" s="267"/>
    </row>
    <row r="46" spans="1:29" ht="15" customHeight="1">
      <c r="I46" s="267"/>
      <c r="J46" s="267"/>
      <c r="K46" s="267"/>
      <c r="L46" s="267"/>
    </row>
    <row r="47" spans="1:29" ht="15" customHeight="1">
      <c r="I47" s="267"/>
      <c r="J47" s="267"/>
      <c r="K47" s="267"/>
      <c r="L47" s="267"/>
    </row>
    <row r="48" spans="1:29" ht="15" customHeight="1">
      <c r="I48" s="267"/>
      <c r="J48" s="267"/>
      <c r="K48" s="267"/>
      <c r="L48" s="267"/>
    </row>
    <row r="49" spans="1:13" ht="15" customHeight="1">
      <c r="I49" s="267"/>
      <c r="J49" s="267"/>
      <c r="K49" s="267"/>
      <c r="L49" s="267"/>
    </row>
    <row r="50" spans="1:13" ht="15" customHeight="1">
      <c r="I50" s="267"/>
      <c r="J50" s="267"/>
      <c r="K50" s="267"/>
      <c r="L50" s="267"/>
    </row>
    <row r="51" spans="1:13" ht="15" customHeight="1">
      <c r="I51" s="267"/>
      <c r="J51" s="267"/>
      <c r="K51" s="267"/>
      <c r="L51" s="267"/>
    </row>
    <row r="52" spans="1:13" ht="15" customHeight="1">
      <c r="I52" s="267"/>
      <c r="J52" s="267"/>
      <c r="K52" s="267"/>
      <c r="L52" s="267"/>
    </row>
    <row r="53" spans="1:13" ht="15" customHeight="1">
      <c r="A53" s="267"/>
      <c r="B53" s="267"/>
      <c r="C53" s="267"/>
      <c r="D53" s="267"/>
      <c r="E53" s="267"/>
      <c r="F53" s="267"/>
      <c r="G53" s="267"/>
      <c r="H53" s="267"/>
      <c r="I53" s="267"/>
      <c r="J53" s="267"/>
      <c r="K53" s="267"/>
      <c r="L53" s="267"/>
      <c r="M53" s="267"/>
    </row>
    <row r="54" spans="1:13" ht="15" customHeight="1">
      <c r="A54" s="267"/>
      <c r="B54" s="267"/>
      <c r="C54" s="267"/>
      <c r="D54" s="267"/>
      <c r="E54" s="267"/>
      <c r="F54" s="267"/>
      <c r="G54" s="267"/>
      <c r="H54" s="267"/>
      <c r="I54" s="267"/>
      <c r="J54" s="267"/>
      <c r="K54" s="267"/>
      <c r="L54" s="267"/>
      <c r="M54" s="267"/>
    </row>
    <row r="55" spans="1:13" ht="15" customHeight="1">
      <c r="A55" s="267"/>
      <c r="B55" s="267"/>
      <c r="C55" s="267"/>
      <c r="D55" s="267"/>
      <c r="E55" s="267"/>
      <c r="F55" s="267"/>
      <c r="G55" s="267"/>
      <c r="H55" s="267"/>
      <c r="I55" s="267"/>
      <c r="J55" s="267"/>
      <c r="K55" s="267"/>
      <c r="L55" s="267"/>
      <c r="M55" s="267"/>
    </row>
    <row r="56" spans="1:13" ht="15" customHeight="1">
      <c r="A56" s="267"/>
      <c r="B56" s="267"/>
      <c r="C56" s="267"/>
      <c r="D56" s="267"/>
      <c r="E56" s="267"/>
      <c r="F56" s="267"/>
      <c r="G56" s="267"/>
      <c r="H56" s="267"/>
      <c r="I56" s="267"/>
      <c r="J56" s="267"/>
      <c r="K56" s="267"/>
      <c r="L56" s="267"/>
      <c r="M56" s="267"/>
    </row>
  </sheetData>
  <sheetProtection selectLockedCells="1"/>
  <mergeCells count="8">
    <mergeCell ref="B20:AB24"/>
    <mergeCell ref="A37:AC37"/>
    <mergeCell ref="B35:AB36"/>
    <mergeCell ref="A4:AC5"/>
    <mergeCell ref="A7:AC7"/>
    <mergeCell ref="A8:AC8"/>
    <mergeCell ref="A16:AC16"/>
    <mergeCell ref="B11:AB12"/>
  </mergeCells>
  <phoneticPr fontId="2"/>
  <hyperlinks>
    <hyperlink ref="A16:B16" location="作業メニュー!A1" display="作業メニュー" xr:uid="{00000000-0004-0000-0000-000000000000}"/>
    <hyperlink ref="A8" location="更新履歴!A1" display="更新履歴はこちら" xr:uid="{00000000-0004-0000-0000-000001000000}"/>
    <hyperlink ref="A37:H37" r:id="rId1" display="　　　　http://www.e-hyoka.co.jp" xr:uid="{00000000-0004-0000-0000-000002000000}"/>
  </hyperlinks>
  <printOptions horizontalCentered="1" verticalCentered="1"/>
  <pageMargins left="0.74803149606299213" right="0.74803149606299213" top="0.98425196850393704" bottom="0.98425196850393704" header="0.51181102362204722" footer="0.51181102362204722"/>
  <pageSetup paperSize="9" scale="81" orientation="landscape" r:id="rId2"/>
  <headerFooter alignWithMargins="0"/>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autoPageBreaks="0"/>
  </sheetPr>
  <dimension ref="A1:AM602"/>
  <sheetViews>
    <sheetView showGridLines="0" zoomScale="90" zoomScaleNormal="90" zoomScaleSheetLayoutView="90" workbookViewId="0"/>
  </sheetViews>
  <sheetFormatPr defaultColWidth="3.375" defaultRowHeight="13.5"/>
  <cols>
    <col min="1" max="28" width="3.375" style="1"/>
    <col min="29" max="29" width="0" style="1" hidden="1" customWidth="1"/>
    <col min="30" max="16384" width="3.375" style="1"/>
  </cols>
  <sheetData>
    <row r="1" spans="1:30" s="14" customFormat="1" ht="38.25" customHeight="1" thickBot="1">
      <c r="A1" s="88" t="s">
        <v>507</v>
      </c>
      <c r="V1" s="12" t="s">
        <v>68</v>
      </c>
      <c r="W1" s="12"/>
      <c r="X1" s="12"/>
      <c r="Y1" s="12"/>
      <c r="AD1" s="87" t="s">
        <v>506</v>
      </c>
    </row>
    <row r="2" spans="1:30" ht="18" customHeight="1" thickTop="1">
      <c r="A2" s="72"/>
      <c r="B2" s="34" t="s">
        <v>2502</v>
      </c>
      <c r="C2" s="34"/>
      <c r="D2" s="34"/>
      <c r="E2" s="34"/>
      <c r="F2" s="2"/>
      <c r="G2" s="2"/>
      <c r="H2" s="2"/>
      <c r="I2" s="2"/>
      <c r="J2" s="2"/>
      <c r="K2" s="2"/>
      <c r="L2" s="2"/>
      <c r="M2" s="2"/>
      <c r="N2" s="2"/>
      <c r="O2" s="2"/>
      <c r="P2" s="2"/>
      <c r="Q2" s="2"/>
      <c r="R2" s="2"/>
      <c r="S2" s="2"/>
      <c r="T2" s="2"/>
      <c r="U2" s="2"/>
      <c r="V2" s="2"/>
      <c r="W2" s="2"/>
      <c r="X2" s="2"/>
      <c r="Y2" s="2"/>
      <c r="Z2" s="2"/>
      <c r="AA2" s="2"/>
    </row>
    <row r="3" spans="1:30" ht="18" customHeight="1">
      <c r="A3" s="72"/>
      <c r="B3" s="34"/>
      <c r="C3" s="34"/>
      <c r="D3" s="34"/>
      <c r="E3" s="34"/>
      <c r="F3" s="2"/>
      <c r="G3" s="2"/>
      <c r="H3" s="2"/>
      <c r="I3" s="2"/>
      <c r="J3" s="2"/>
      <c r="K3" s="2"/>
      <c r="L3" s="2"/>
      <c r="M3" s="2"/>
      <c r="N3" s="2"/>
      <c r="O3" s="2"/>
      <c r="P3" s="2"/>
      <c r="Q3" s="2"/>
      <c r="R3" s="2"/>
      <c r="S3" s="2"/>
      <c r="T3" s="2"/>
      <c r="U3" s="2"/>
      <c r="V3" s="2"/>
      <c r="W3" s="2"/>
      <c r="X3" s="2"/>
      <c r="Y3" s="2"/>
      <c r="Z3" s="2"/>
      <c r="AA3" s="2"/>
    </row>
    <row r="4" spans="1:30" ht="18" customHeight="1">
      <c r="A4" s="72"/>
      <c r="B4" s="34"/>
      <c r="C4" s="34"/>
      <c r="D4" s="34"/>
      <c r="E4" s="34"/>
      <c r="F4" s="2"/>
      <c r="G4" s="2"/>
      <c r="H4" s="2"/>
      <c r="I4" s="2"/>
      <c r="J4" s="2"/>
      <c r="K4" s="2"/>
      <c r="L4" s="2"/>
      <c r="M4" s="2"/>
      <c r="N4" s="2"/>
      <c r="O4" s="2"/>
      <c r="P4" s="2"/>
      <c r="Q4" s="2"/>
      <c r="R4" s="2"/>
      <c r="S4" s="2"/>
      <c r="T4" s="2"/>
      <c r="U4" s="2"/>
      <c r="V4" s="2"/>
      <c r="W4" s="2"/>
      <c r="X4" s="2"/>
      <c r="Y4" s="2"/>
      <c r="Z4" s="2"/>
      <c r="AA4" s="2"/>
    </row>
    <row r="5" spans="1:30" ht="18" customHeight="1">
      <c r="A5" s="2"/>
      <c r="B5" s="1542" t="s">
        <v>457</v>
      </c>
      <c r="C5" s="1542"/>
      <c r="D5" s="1542"/>
      <c r="E5" s="1542"/>
      <c r="F5" s="1542"/>
      <c r="G5" s="1542"/>
      <c r="H5" s="1542"/>
      <c r="I5" s="1542"/>
      <c r="J5" s="1542"/>
      <c r="K5" s="1542"/>
      <c r="L5" s="1542"/>
      <c r="M5" s="1542"/>
      <c r="N5" s="1542"/>
      <c r="O5" s="1542"/>
      <c r="P5" s="1542"/>
      <c r="Q5" s="1542"/>
      <c r="R5" s="1542"/>
      <c r="S5" s="1542"/>
      <c r="T5" s="1542"/>
      <c r="U5" s="1542"/>
      <c r="V5" s="1542"/>
      <c r="W5" s="1542"/>
      <c r="X5" s="1542"/>
      <c r="Y5" s="1542"/>
      <c r="Z5" s="1542"/>
      <c r="AA5" s="1542"/>
    </row>
    <row r="6" spans="1:30" ht="18" customHeight="1">
      <c r="A6" s="2"/>
      <c r="B6" s="2"/>
      <c r="C6" s="2"/>
      <c r="D6" s="2"/>
      <c r="E6" s="2"/>
      <c r="F6" s="2"/>
      <c r="G6" s="2"/>
      <c r="H6" s="2"/>
      <c r="I6" s="2"/>
      <c r="J6" s="2"/>
      <c r="K6" s="2"/>
      <c r="L6" s="2"/>
      <c r="M6" s="2"/>
      <c r="N6" s="2"/>
      <c r="O6" s="2"/>
      <c r="P6" s="2"/>
      <c r="Q6" s="2"/>
      <c r="R6" s="2"/>
      <c r="S6" s="2"/>
      <c r="T6" s="2"/>
      <c r="U6" s="2"/>
      <c r="V6" s="2"/>
      <c r="W6" s="2"/>
      <c r="X6" s="2"/>
      <c r="Y6" s="2"/>
      <c r="Z6" s="2"/>
      <c r="AA6" s="2"/>
    </row>
    <row r="7" spans="1:30" ht="18" customHeight="1">
      <c r="A7" s="2"/>
      <c r="B7" s="2"/>
      <c r="C7" s="2"/>
      <c r="D7" s="2"/>
      <c r="E7" s="2"/>
      <c r="F7" s="2"/>
      <c r="G7" s="2"/>
      <c r="H7" s="2"/>
      <c r="I7" s="2"/>
      <c r="J7" s="2"/>
      <c r="K7" s="2"/>
      <c r="L7" s="2"/>
      <c r="M7" s="3"/>
      <c r="N7" s="2" t="s">
        <v>456</v>
      </c>
      <c r="O7" s="2"/>
      <c r="P7" s="3"/>
      <c r="Q7" s="3"/>
      <c r="R7" s="2"/>
      <c r="S7" s="2"/>
      <c r="T7" s="2"/>
      <c r="U7" s="2"/>
      <c r="V7" s="2"/>
      <c r="W7" s="2"/>
      <c r="X7" s="2"/>
      <c r="Y7" s="2"/>
      <c r="Z7" s="2"/>
      <c r="AA7" s="2"/>
    </row>
    <row r="8" spans="1:30" ht="18" customHeight="1">
      <c r="A8" s="2"/>
      <c r="B8" s="2"/>
      <c r="C8" s="2"/>
      <c r="D8" s="2"/>
      <c r="E8" s="2"/>
      <c r="F8" s="2"/>
      <c r="G8" s="2"/>
      <c r="H8" s="2"/>
      <c r="I8" s="2"/>
      <c r="J8" s="2"/>
      <c r="K8" s="2"/>
      <c r="L8" s="2"/>
      <c r="M8" s="2"/>
      <c r="N8" s="2"/>
      <c r="O8" s="2"/>
      <c r="P8" s="2"/>
      <c r="Q8" s="2"/>
      <c r="R8" s="2"/>
      <c r="S8" s="2"/>
      <c r="T8" s="2"/>
      <c r="U8" s="2"/>
      <c r="V8" s="2"/>
      <c r="W8" s="2"/>
      <c r="X8" s="2"/>
      <c r="Y8" s="2"/>
      <c r="Z8" s="2"/>
      <c r="AA8" s="2"/>
    </row>
    <row r="9" spans="1:30" ht="18" customHeight="1">
      <c r="A9" s="2"/>
      <c r="B9" s="2"/>
      <c r="C9" s="2" t="s">
        <v>455</v>
      </c>
      <c r="D9" s="2"/>
      <c r="E9" s="2"/>
      <c r="F9" s="2"/>
      <c r="G9" s="2"/>
      <c r="H9" s="2"/>
      <c r="I9" s="2"/>
      <c r="J9" s="2"/>
      <c r="K9" s="2"/>
      <c r="L9" s="2"/>
      <c r="M9" s="2"/>
      <c r="N9" s="2"/>
      <c r="O9" s="2"/>
      <c r="P9" s="2"/>
      <c r="Q9" s="2"/>
      <c r="R9" s="2"/>
      <c r="S9" s="2"/>
      <c r="T9" s="2"/>
      <c r="U9" s="2"/>
      <c r="V9" s="2"/>
      <c r="W9" s="2"/>
      <c r="X9" s="2"/>
      <c r="Y9" s="2"/>
      <c r="Z9" s="2"/>
      <c r="AA9" s="2"/>
    </row>
    <row r="10" spans="1:30" ht="18" customHeight="1">
      <c r="A10" s="2"/>
      <c r="B10" s="2"/>
      <c r="C10" s="2" t="s">
        <v>454</v>
      </c>
      <c r="D10" s="2"/>
      <c r="E10" s="2"/>
      <c r="F10" s="2"/>
      <c r="G10" s="2"/>
      <c r="H10" s="2"/>
      <c r="I10" s="2"/>
      <c r="J10" s="2"/>
      <c r="K10" s="2"/>
      <c r="L10" s="2"/>
      <c r="M10" s="2"/>
      <c r="N10" s="2"/>
      <c r="O10" s="2"/>
      <c r="P10" s="2"/>
      <c r="Q10" s="2"/>
      <c r="R10" s="2"/>
      <c r="S10" s="2"/>
      <c r="T10" s="2"/>
      <c r="U10" s="2"/>
      <c r="V10" s="2"/>
      <c r="W10" s="2"/>
      <c r="X10" s="2"/>
      <c r="Y10" s="2"/>
      <c r="Z10" s="2"/>
      <c r="AA10" s="2"/>
    </row>
    <row r="11" spans="1:30" ht="18" customHeight="1">
      <c r="A11" s="2"/>
      <c r="B11" s="2"/>
      <c r="C11" s="2"/>
      <c r="D11" s="2"/>
      <c r="E11" s="2"/>
      <c r="F11" s="2"/>
      <c r="G11" s="2"/>
      <c r="H11" s="2"/>
      <c r="I11" s="2"/>
      <c r="J11" s="2"/>
      <c r="K11" s="2"/>
      <c r="L11" s="2"/>
      <c r="M11" s="2"/>
      <c r="N11" s="2"/>
      <c r="O11" s="2"/>
      <c r="P11" s="2"/>
      <c r="Q11" s="2"/>
      <c r="R11" s="2"/>
      <c r="S11" s="2"/>
      <c r="T11" s="2"/>
      <c r="U11" s="2"/>
      <c r="V11" s="2"/>
      <c r="W11" s="2"/>
      <c r="X11" s="2"/>
      <c r="Y11" s="2"/>
      <c r="Z11" s="2"/>
      <c r="AA11" s="2"/>
    </row>
    <row r="12" spans="1:30" ht="18" customHeight="1">
      <c r="A12" s="2"/>
      <c r="C12" s="2"/>
      <c r="D12" s="2"/>
      <c r="E12" s="2"/>
      <c r="F12" s="2"/>
      <c r="G12" s="2"/>
      <c r="H12" s="2"/>
      <c r="I12" s="2"/>
      <c r="J12" s="2"/>
      <c r="K12" s="2"/>
      <c r="L12" s="2"/>
      <c r="M12" s="2"/>
      <c r="N12" s="2"/>
      <c r="O12" s="2"/>
      <c r="P12" s="2"/>
      <c r="Q12" s="2"/>
      <c r="R12" s="2"/>
      <c r="S12" s="2"/>
      <c r="T12" s="2"/>
      <c r="U12" s="2"/>
      <c r="V12" s="2"/>
      <c r="W12" s="2"/>
      <c r="X12" s="2"/>
      <c r="Y12" s="2"/>
      <c r="Z12" s="2"/>
      <c r="AA12" s="2"/>
    </row>
    <row r="13" spans="1:30" ht="18" customHeight="1">
      <c r="A13" s="2"/>
      <c r="B13" s="1588" t="str">
        <f>IF('確認申請書（建築）入力'!$M$4=0,"",'確認申請書（建築）入力'!$M$4)</f>
        <v>指定確認検査機関
　株式会社東日本住宅評価センター　様</v>
      </c>
      <c r="C13" s="1588"/>
      <c r="D13" s="1588"/>
      <c r="E13" s="1588"/>
      <c r="F13" s="1588"/>
      <c r="G13" s="1588"/>
      <c r="H13" s="1588"/>
      <c r="I13" s="1588"/>
      <c r="J13" s="1588"/>
      <c r="K13" s="1588"/>
      <c r="L13" s="1588"/>
      <c r="M13" s="1588"/>
      <c r="N13" s="1588"/>
      <c r="O13" s="1588"/>
      <c r="P13" s="1588"/>
      <c r="Q13" s="1588"/>
      <c r="R13" s="2"/>
      <c r="S13" s="2"/>
      <c r="T13" s="2"/>
      <c r="U13" s="2"/>
      <c r="V13" s="2"/>
      <c r="W13" s="2"/>
      <c r="X13" s="2"/>
      <c r="Y13" s="2"/>
      <c r="Z13" s="2"/>
      <c r="AA13" s="2"/>
    </row>
    <row r="14" spans="1:30" ht="18" customHeight="1">
      <c r="A14" s="2"/>
      <c r="B14" s="1588"/>
      <c r="C14" s="1588"/>
      <c r="D14" s="1588"/>
      <c r="E14" s="1588"/>
      <c r="F14" s="1588"/>
      <c r="G14" s="1588"/>
      <c r="H14" s="1588"/>
      <c r="I14" s="1588"/>
      <c r="J14" s="1588"/>
      <c r="K14" s="1588"/>
      <c r="L14" s="1588"/>
      <c r="M14" s="1588"/>
      <c r="N14" s="1588"/>
      <c r="O14" s="1588"/>
      <c r="P14" s="1588"/>
      <c r="Q14" s="1588"/>
      <c r="R14" s="2"/>
      <c r="S14" s="2"/>
      <c r="T14" s="2"/>
      <c r="U14" s="2"/>
      <c r="V14" s="2"/>
      <c r="W14" s="2"/>
      <c r="X14" s="2"/>
      <c r="Y14" s="2"/>
      <c r="Z14" s="2"/>
      <c r="AA14" s="2"/>
    </row>
    <row r="15" spans="1:30" ht="18" customHeight="1">
      <c r="A15" s="2"/>
      <c r="B15" s="2"/>
      <c r="C15" s="2"/>
      <c r="D15" s="2"/>
      <c r="E15" s="2"/>
      <c r="F15" s="2"/>
      <c r="G15" s="2"/>
      <c r="H15" s="2"/>
      <c r="I15" s="2"/>
      <c r="J15" s="2"/>
      <c r="K15" s="2"/>
      <c r="L15" s="2"/>
      <c r="M15" s="2"/>
      <c r="N15" s="2"/>
      <c r="O15" s="2"/>
      <c r="P15" s="82"/>
      <c r="Q15" s="82"/>
      <c r="R15" s="82"/>
      <c r="S15" s="82"/>
      <c r="T15" s="82"/>
      <c r="U15" s="82"/>
      <c r="V15" s="82"/>
      <c r="W15" s="82"/>
      <c r="X15" s="82"/>
      <c r="Y15" s="82"/>
      <c r="Z15" s="82"/>
      <c r="AA15" s="82"/>
    </row>
    <row r="16" spans="1:30" ht="18" customHeight="1">
      <c r="A16" s="2"/>
      <c r="B16" s="8"/>
      <c r="C16" s="8"/>
      <c r="D16" s="8"/>
      <c r="E16" s="8"/>
      <c r="F16" s="8"/>
      <c r="G16" s="8"/>
      <c r="H16" s="8"/>
      <c r="I16" s="8"/>
      <c r="J16" s="8"/>
      <c r="K16" s="8"/>
      <c r="L16" s="8"/>
      <c r="M16" s="8"/>
      <c r="N16" s="8"/>
      <c r="O16" s="8"/>
      <c r="P16" s="8"/>
      <c r="Q16" s="8"/>
      <c r="R16" s="2"/>
      <c r="S16" s="2"/>
      <c r="T16" s="1546" t="str">
        <f>IF(OR(項目一覧!$C$168=0,項目一覧!$C$168=""),"　　　　　年　　　　月　　　　日",IF(項目一覧!$C$168&gt;=DATE(2019,5,1),"令和"&amp;IF(YEAR(項目一覧!$C$168)-2018=1,"元",YEAR(項目一覧!$C$168)-2018)&amp;"年"&amp;MONTH(項目一覧!$C$168)&amp;"月"&amp;DAY(項目一覧!$C$168)&amp;"日",項目一覧!$C$168))</f>
        <v>　　　　　年　　　　月　　　　日</v>
      </c>
      <c r="U16" s="1546"/>
      <c r="V16" s="1546"/>
      <c r="W16" s="1546"/>
      <c r="X16" s="1546"/>
      <c r="Y16" s="1546"/>
      <c r="Z16" s="1546"/>
      <c r="AA16" s="1546"/>
      <c r="AB16" s="1546"/>
    </row>
    <row r="17" spans="1:31" ht="18" customHeight="1">
      <c r="A17" s="2"/>
      <c r="B17" s="8"/>
      <c r="C17" s="8"/>
      <c r="D17" s="8"/>
      <c r="E17" s="8"/>
      <c r="F17" s="8"/>
      <c r="G17" s="8"/>
      <c r="H17" s="8"/>
      <c r="I17" s="8"/>
      <c r="J17" s="8"/>
      <c r="K17" s="8"/>
      <c r="L17" s="8"/>
      <c r="M17" s="8"/>
      <c r="N17" s="8"/>
      <c r="O17" s="8"/>
      <c r="P17" s="8"/>
      <c r="Q17" s="8"/>
      <c r="R17" s="2"/>
      <c r="S17" s="2"/>
      <c r="T17" s="2"/>
      <c r="U17" s="86"/>
      <c r="AB17" s="86"/>
    </row>
    <row r="18" spans="1:31" ht="18" customHeight="1">
      <c r="A18" s="2"/>
      <c r="B18" s="2"/>
      <c r="C18" s="2"/>
      <c r="D18" s="2"/>
      <c r="E18" s="2"/>
      <c r="F18" s="2"/>
      <c r="G18" s="2"/>
      <c r="H18" s="2"/>
      <c r="I18" s="2"/>
      <c r="J18" s="2"/>
      <c r="K18" s="2"/>
      <c r="L18" s="2"/>
      <c r="M18" s="2"/>
      <c r="N18" s="2"/>
      <c r="O18" s="2"/>
      <c r="P18" s="2"/>
      <c r="Q18" s="2"/>
      <c r="R18" s="2"/>
      <c r="S18" s="2"/>
      <c r="T18" s="2"/>
      <c r="U18" s="2"/>
      <c r="V18" s="2"/>
      <c r="W18" s="2"/>
      <c r="X18" s="2"/>
      <c r="Y18" s="2"/>
      <c r="Z18" s="2"/>
      <c r="AA18" s="2"/>
    </row>
    <row r="19" spans="1:31" ht="18" customHeight="1">
      <c r="A19" s="2"/>
      <c r="B19" s="2"/>
      <c r="C19" s="2"/>
      <c r="D19" s="2"/>
      <c r="E19" s="2"/>
      <c r="F19" s="2"/>
      <c r="G19" s="2"/>
      <c r="H19" s="2"/>
      <c r="I19" s="2"/>
      <c r="J19" s="2"/>
      <c r="K19" s="2"/>
      <c r="L19" s="2"/>
      <c r="M19" s="2"/>
      <c r="N19" s="2"/>
      <c r="O19" s="2"/>
      <c r="P19" s="68" t="str">
        <f>項目一覧!$C$183</f>
        <v/>
      </c>
      <c r="Q19" s="82"/>
      <c r="R19" s="82"/>
      <c r="S19" s="82"/>
      <c r="T19" s="82"/>
      <c r="U19" s="82"/>
      <c r="V19" s="82"/>
      <c r="W19" s="82"/>
      <c r="X19" s="82"/>
      <c r="Y19" s="82"/>
      <c r="Z19" s="82"/>
      <c r="AA19" s="82"/>
      <c r="AB19" s="2"/>
      <c r="AC19" s="2"/>
    </row>
    <row r="20" spans="1:31" ht="18" customHeight="1">
      <c r="A20" s="2"/>
      <c r="B20" s="2"/>
      <c r="C20" s="2"/>
      <c r="D20" s="2"/>
      <c r="E20" s="2"/>
      <c r="F20" s="2"/>
      <c r="G20" s="2"/>
      <c r="H20" s="2"/>
      <c r="I20" s="2"/>
      <c r="J20" s="2" t="s">
        <v>453</v>
      </c>
      <c r="K20" s="2"/>
      <c r="L20" s="2"/>
      <c r="M20" s="2"/>
      <c r="N20" s="2"/>
      <c r="O20" s="2"/>
      <c r="P20" s="68" t="str">
        <f>項目一覧!$C$4</f>
        <v/>
      </c>
      <c r="Q20" s="2"/>
      <c r="R20" s="2"/>
      <c r="S20" s="2"/>
      <c r="T20" s="2"/>
      <c r="U20" s="2"/>
      <c r="V20" s="2"/>
      <c r="W20" s="2"/>
      <c r="X20" s="2"/>
      <c r="AA20" s="2"/>
      <c r="AC20" s="85" t="b">
        <v>0</v>
      </c>
    </row>
    <row r="21" spans="1:31" ht="18" customHeight="1">
      <c r="A21" s="2"/>
      <c r="B21" s="2"/>
      <c r="C21" s="2"/>
      <c r="D21" s="2"/>
      <c r="E21" s="2"/>
      <c r="F21" s="2"/>
      <c r="G21" s="2"/>
      <c r="H21" s="2"/>
      <c r="I21" s="2"/>
      <c r="J21" s="2"/>
      <c r="K21" s="2"/>
      <c r="L21" s="2"/>
      <c r="M21" s="2"/>
      <c r="N21" s="2"/>
      <c r="O21" s="2"/>
      <c r="P21" s="1589"/>
      <c r="Q21" s="1589"/>
      <c r="R21" s="1589"/>
      <c r="S21" s="1589"/>
      <c r="T21" s="1589"/>
      <c r="U21" s="1589"/>
      <c r="V21" s="1589"/>
      <c r="W21" s="1589"/>
      <c r="X21" s="1589"/>
      <c r="Y21" s="1589"/>
      <c r="Z21" s="1589"/>
      <c r="AA21" s="1589"/>
      <c r="AB21" s="1589"/>
      <c r="AC21" s="85" t="b">
        <v>0</v>
      </c>
    </row>
    <row r="22" spans="1:31" ht="18" customHeight="1">
      <c r="A22" s="2"/>
      <c r="B22" s="2"/>
      <c r="C22" s="2"/>
      <c r="D22" s="2"/>
      <c r="E22" s="2"/>
      <c r="F22" s="2"/>
      <c r="G22" s="2"/>
      <c r="H22" s="2"/>
      <c r="I22" s="2"/>
      <c r="J22" s="2" t="s">
        <v>505</v>
      </c>
      <c r="K22" s="2"/>
      <c r="L22" s="2"/>
      <c r="M22" s="2"/>
      <c r="N22" s="2"/>
      <c r="O22" s="2"/>
      <c r="P22" s="68" t="str">
        <f>項目一覧!$C$173</f>
        <v/>
      </c>
      <c r="Q22" s="2"/>
      <c r="R22" s="2"/>
      <c r="S22" s="2"/>
      <c r="T22" s="2"/>
      <c r="U22" s="2"/>
      <c r="V22" s="2"/>
      <c r="W22" s="2"/>
      <c r="X22" s="2"/>
      <c r="AA22" s="2"/>
      <c r="AC22" s="84"/>
      <c r="AE22" s="2"/>
    </row>
    <row r="23" spans="1:31" ht="18" customHeight="1">
      <c r="A23" s="2"/>
      <c r="B23" s="2"/>
      <c r="C23" s="2"/>
      <c r="D23" s="2"/>
      <c r="E23" s="2"/>
      <c r="F23" s="2"/>
      <c r="G23" s="2"/>
      <c r="H23" s="2"/>
      <c r="I23" s="2"/>
      <c r="P23" s="1589"/>
      <c r="Q23" s="1589"/>
      <c r="R23" s="1589"/>
      <c r="S23" s="1589"/>
      <c r="T23" s="1589"/>
      <c r="U23" s="1589"/>
      <c r="V23" s="1589"/>
      <c r="W23" s="1589"/>
      <c r="X23" s="1589"/>
      <c r="Y23" s="1589"/>
      <c r="Z23" s="1589"/>
      <c r="AA23" s="1589"/>
      <c r="AB23" s="1589"/>
    </row>
    <row r="24" spans="1:31" ht="18" customHeight="1">
      <c r="A24" s="2"/>
      <c r="B24" s="2"/>
      <c r="C24" s="2"/>
      <c r="D24" s="2"/>
      <c r="E24" s="2"/>
      <c r="F24" s="2"/>
      <c r="G24" s="2"/>
      <c r="H24" s="2"/>
      <c r="I24" s="2"/>
      <c r="J24" s="1596" t="str">
        <f>IF(AC20=TRUE,"　　　　　　　　　氏　名　","")</f>
        <v/>
      </c>
      <c r="K24" s="1596"/>
      <c r="L24" s="1596"/>
      <c r="M24" s="1596"/>
      <c r="N24" s="1596"/>
      <c r="O24" s="1596"/>
      <c r="P24" s="2" t="str">
        <f>IF(AC20=TRUE,項目一覧!$C$178,"")</f>
        <v/>
      </c>
      <c r="Q24" s="2"/>
      <c r="R24" s="2"/>
      <c r="S24" s="2"/>
      <c r="T24" s="2"/>
      <c r="U24" s="2"/>
      <c r="V24" s="2"/>
      <c r="W24" s="2"/>
      <c r="X24" s="2"/>
      <c r="AA24" s="2" t="str">
        <f>IF(AC20=TRUE,"印","")</f>
        <v/>
      </c>
    </row>
    <row r="25" spans="1:31" ht="18" customHeight="1">
      <c r="A25" s="2"/>
      <c r="B25" s="2"/>
      <c r="C25" s="2"/>
      <c r="D25" s="2"/>
      <c r="E25" s="2"/>
      <c r="F25" s="2"/>
      <c r="G25" s="2"/>
      <c r="H25" s="2"/>
      <c r="I25" s="2"/>
      <c r="J25" s="2"/>
      <c r="K25" s="2"/>
      <c r="L25" s="2"/>
      <c r="M25" s="2"/>
      <c r="N25" s="2"/>
      <c r="O25" s="2"/>
      <c r="P25" s="1589"/>
      <c r="Q25" s="1589"/>
      <c r="R25" s="1589"/>
      <c r="S25" s="1589"/>
      <c r="T25" s="1589"/>
      <c r="U25" s="1589"/>
      <c r="V25" s="1589"/>
      <c r="W25" s="1589"/>
      <c r="X25" s="1589"/>
      <c r="Y25" s="1589"/>
      <c r="Z25" s="1589"/>
      <c r="AA25" s="1589"/>
      <c r="AB25" s="1589"/>
    </row>
    <row r="26" spans="1:31" ht="18" customHeight="1">
      <c r="A26" s="2"/>
      <c r="B26" s="2"/>
      <c r="C26" s="2"/>
      <c r="D26" s="2"/>
      <c r="E26" s="2"/>
      <c r="F26" s="2"/>
      <c r="G26" s="2"/>
      <c r="H26" s="2"/>
      <c r="I26" s="2"/>
      <c r="J26" s="1596" t="str">
        <f>IF(AC21=TRUE,"　　　　　　　　　氏　名　","")</f>
        <v/>
      </c>
      <c r="K26" s="1596"/>
      <c r="L26" s="1596"/>
      <c r="M26" s="1596"/>
      <c r="N26" s="1596"/>
      <c r="O26" s="1596"/>
      <c r="P26" s="2" t="str">
        <f>IF(AC21=TRUE,項目一覧!$C$184,"")</f>
        <v/>
      </c>
      <c r="Q26" s="2"/>
      <c r="R26" s="2"/>
      <c r="S26" s="2"/>
      <c r="T26" s="2"/>
      <c r="U26" s="2"/>
      <c r="V26" s="2"/>
      <c r="W26" s="2"/>
      <c r="X26" s="2"/>
      <c r="AA26" s="2" t="str">
        <f>IF(AC21=TRUE,"印","")</f>
        <v/>
      </c>
    </row>
    <row r="27" spans="1:31" ht="18" customHeight="1">
      <c r="A27" s="2"/>
      <c r="B27" s="2"/>
      <c r="C27" s="2"/>
      <c r="D27" s="2"/>
      <c r="E27" s="2"/>
      <c r="F27" s="2"/>
      <c r="G27" s="2"/>
      <c r="H27" s="2"/>
      <c r="I27" s="2"/>
      <c r="P27" s="1589"/>
      <c r="Q27" s="1589"/>
      <c r="R27" s="1589"/>
      <c r="S27" s="1589"/>
      <c r="T27" s="1589"/>
      <c r="U27" s="1589"/>
      <c r="V27" s="1589"/>
      <c r="W27" s="1589"/>
      <c r="X27" s="1589"/>
      <c r="Y27" s="1589"/>
      <c r="Z27" s="1589"/>
      <c r="AA27" s="1589"/>
      <c r="AB27" s="1589"/>
    </row>
    <row r="28" spans="1:31" ht="18" customHeight="1">
      <c r="A28" s="43"/>
      <c r="B28" s="43"/>
      <c r="C28" s="43"/>
      <c r="D28" s="43"/>
      <c r="E28" s="43"/>
      <c r="F28" s="43"/>
      <c r="G28" s="43"/>
      <c r="H28" s="43"/>
      <c r="I28" s="43"/>
      <c r="J28" s="43"/>
      <c r="K28" s="43"/>
      <c r="L28" s="43"/>
      <c r="M28" s="43"/>
      <c r="N28" s="43"/>
      <c r="O28" s="43"/>
      <c r="P28" s="83"/>
      <c r="Q28" s="83"/>
      <c r="R28" s="83"/>
      <c r="S28" s="83"/>
      <c r="T28" s="83"/>
      <c r="U28" s="83"/>
      <c r="V28" s="83"/>
      <c r="W28" s="83"/>
      <c r="X28" s="83"/>
      <c r="Y28" s="83"/>
      <c r="Z28" s="83"/>
      <c r="AA28" s="83"/>
      <c r="AB28" s="52"/>
    </row>
    <row r="29" spans="1:31" ht="18" customHeight="1">
      <c r="A29" s="2"/>
      <c r="B29" s="2"/>
      <c r="C29" s="2"/>
      <c r="D29" s="2"/>
      <c r="E29" s="2"/>
      <c r="F29" s="2"/>
      <c r="G29" s="2"/>
      <c r="H29" s="2"/>
      <c r="I29" s="2"/>
      <c r="J29" s="2"/>
      <c r="K29" s="2"/>
      <c r="L29" s="2"/>
      <c r="M29" s="2"/>
      <c r="N29" s="2"/>
      <c r="O29" s="2"/>
      <c r="P29" s="68" t="str">
        <f>項目一覧!$C$30</f>
        <v/>
      </c>
      <c r="Q29" s="82"/>
      <c r="R29" s="82"/>
      <c r="S29" s="82"/>
      <c r="T29" s="82"/>
      <c r="U29" s="82"/>
      <c r="V29" s="82"/>
      <c r="W29" s="82"/>
      <c r="X29" s="82"/>
      <c r="Y29" s="82"/>
      <c r="Z29" s="82"/>
      <c r="AA29" s="82"/>
    </row>
    <row r="30" spans="1:31" ht="18" customHeight="1">
      <c r="A30" s="2"/>
      <c r="B30" s="2"/>
      <c r="C30" s="2"/>
      <c r="D30" s="2"/>
      <c r="E30" s="2"/>
      <c r="F30" s="2"/>
      <c r="G30" s="2"/>
      <c r="H30" s="2"/>
      <c r="I30" s="2"/>
      <c r="J30" s="2" t="s">
        <v>452</v>
      </c>
      <c r="K30" s="2"/>
      <c r="L30" s="2"/>
      <c r="M30" s="2"/>
      <c r="N30" s="2"/>
      <c r="O30" s="2"/>
      <c r="P30" s="68" t="str">
        <f>項目一覧!$C$25</f>
        <v/>
      </c>
      <c r="Q30" s="2"/>
      <c r="R30" s="2"/>
      <c r="S30" s="2"/>
      <c r="T30" s="2"/>
      <c r="U30" s="2"/>
      <c r="V30" s="2"/>
      <c r="W30" s="2"/>
      <c r="X30" s="2"/>
      <c r="AA30" s="2"/>
    </row>
    <row r="31" spans="1:31" ht="18" customHeight="1">
      <c r="A31" s="2"/>
      <c r="B31" s="2"/>
      <c r="C31" s="2"/>
      <c r="D31" s="2"/>
      <c r="E31" s="2"/>
      <c r="F31" s="2"/>
      <c r="G31" s="2"/>
      <c r="H31" s="2"/>
      <c r="I31" s="2"/>
      <c r="J31" s="2"/>
      <c r="K31" s="2"/>
      <c r="L31" s="2"/>
      <c r="M31" s="2"/>
      <c r="N31" s="2"/>
      <c r="O31" s="2"/>
      <c r="P31" s="2"/>
      <c r="Q31" s="2"/>
      <c r="R31" s="2"/>
      <c r="S31" s="2"/>
      <c r="T31" s="2"/>
      <c r="U31" s="2"/>
      <c r="V31" s="2"/>
      <c r="W31" s="2"/>
      <c r="X31" s="2"/>
      <c r="AA31" s="2"/>
    </row>
    <row r="32" spans="1:31" ht="18" customHeight="1">
      <c r="A32" s="2"/>
      <c r="B32" s="2"/>
      <c r="C32" s="2"/>
      <c r="D32" s="2"/>
      <c r="E32" s="2"/>
      <c r="F32" s="2"/>
      <c r="G32" s="2"/>
      <c r="H32" s="2"/>
      <c r="I32" s="2"/>
      <c r="J32" s="2"/>
      <c r="K32" s="2"/>
      <c r="L32" s="2"/>
      <c r="M32" s="2"/>
      <c r="N32" s="2"/>
      <c r="O32" s="2"/>
      <c r="P32" s="2"/>
      <c r="Q32" s="2"/>
      <c r="R32" s="2"/>
      <c r="S32" s="2"/>
      <c r="T32" s="2"/>
      <c r="U32" s="2"/>
      <c r="V32" s="2"/>
      <c r="W32" s="2"/>
      <c r="X32" s="2"/>
      <c r="AA32" s="2"/>
    </row>
    <row r="33" spans="1:29" ht="18" customHeight="1">
      <c r="A33" s="2"/>
      <c r="B33" s="2"/>
      <c r="C33" s="2"/>
      <c r="D33" s="2"/>
      <c r="E33" s="2"/>
      <c r="F33" s="2"/>
      <c r="G33" s="2"/>
      <c r="H33" s="2"/>
      <c r="I33" s="2"/>
      <c r="J33" s="2"/>
      <c r="K33" s="2"/>
      <c r="L33" s="2"/>
      <c r="M33" s="2"/>
      <c r="N33" s="2"/>
      <c r="O33" s="2"/>
      <c r="P33" s="2"/>
      <c r="Q33" s="2"/>
      <c r="R33" s="2"/>
      <c r="S33" s="2"/>
      <c r="T33" s="2"/>
      <c r="U33" s="2"/>
      <c r="V33" s="2"/>
      <c r="W33" s="2"/>
      <c r="X33" s="2"/>
      <c r="AA33" s="2"/>
    </row>
    <row r="34" spans="1:29" ht="18" customHeight="1">
      <c r="A34" s="2"/>
      <c r="B34" s="2"/>
      <c r="C34" s="2"/>
      <c r="D34" s="2"/>
      <c r="E34" s="2"/>
      <c r="F34" s="2"/>
      <c r="G34" s="2"/>
      <c r="H34" s="2"/>
      <c r="I34" s="2"/>
      <c r="J34" s="2"/>
      <c r="K34" s="2"/>
      <c r="L34" s="2"/>
      <c r="M34" s="2"/>
      <c r="N34" s="2"/>
      <c r="O34" s="2"/>
      <c r="P34" s="2"/>
      <c r="Q34" s="2"/>
      <c r="R34" s="2"/>
      <c r="S34" s="2"/>
      <c r="T34" s="2"/>
      <c r="U34" s="2"/>
      <c r="V34" s="2"/>
      <c r="W34" s="2"/>
      <c r="X34" s="2"/>
      <c r="AA34" s="2"/>
    </row>
    <row r="35" spans="1:29" ht="18" customHeight="1">
      <c r="A35" s="2"/>
      <c r="B35" s="2"/>
      <c r="C35" s="2"/>
      <c r="D35" s="2"/>
      <c r="E35" s="2"/>
      <c r="F35" s="2"/>
      <c r="G35" s="2"/>
      <c r="H35" s="2"/>
      <c r="I35" s="2"/>
      <c r="J35" s="2"/>
      <c r="K35" s="2"/>
      <c r="L35" s="2"/>
      <c r="M35" s="2"/>
      <c r="N35" s="2"/>
      <c r="O35" s="2"/>
      <c r="P35" s="81"/>
      <c r="Q35" s="81"/>
      <c r="R35" s="81"/>
      <c r="S35" s="81"/>
      <c r="T35" s="81"/>
      <c r="U35" s="81"/>
      <c r="V35" s="81"/>
      <c r="W35" s="81"/>
      <c r="X35" s="81"/>
      <c r="Y35" s="81"/>
      <c r="Z35" s="81"/>
      <c r="AA35" s="81"/>
      <c r="AB35" s="2"/>
      <c r="AC35" s="2"/>
    </row>
    <row r="36" spans="1:29" ht="24" customHeight="1">
      <c r="A36" s="2"/>
      <c r="B36" s="1543" t="s">
        <v>451</v>
      </c>
      <c r="C36" s="1544"/>
      <c r="D36" s="1544"/>
      <c r="E36" s="1544"/>
      <c r="F36" s="1544"/>
      <c r="G36" s="1544"/>
      <c r="H36" s="1545"/>
      <c r="I36" s="80" t="s">
        <v>450</v>
      </c>
      <c r="J36" s="24"/>
      <c r="K36" s="24"/>
      <c r="L36" s="24"/>
      <c r="M36" s="24"/>
      <c r="N36" s="79"/>
      <c r="O36" s="1543" t="s">
        <v>449</v>
      </c>
      <c r="P36" s="1544"/>
      <c r="Q36" s="1544"/>
      <c r="R36" s="1544"/>
      <c r="S36" s="1544"/>
      <c r="T36" s="1545"/>
      <c r="U36" s="1543" t="s">
        <v>448</v>
      </c>
      <c r="V36" s="1544"/>
      <c r="W36" s="1544"/>
      <c r="X36" s="1544"/>
      <c r="Y36" s="1544"/>
      <c r="Z36" s="1544"/>
      <c r="AA36" s="1544"/>
      <c r="AB36" s="1545"/>
      <c r="AC36" s="2"/>
    </row>
    <row r="37" spans="1:29" ht="24" customHeight="1">
      <c r="A37" s="2"/>
      <c r="B37" s="1547"/>
      <c r="C37" s="1548"/>
      <c r="D37" s="1548"/>
      <c r="E37" s="1548"/>
      <c r="F37" s="1548"/>
      <c r="G37" s="1548"/>
      <c r="H37" s="1549"/>
      <c r="I37" s="2"/>
      <c r="J37" s="2"/>
      <c r="K37" s="2"/>
      <c r="L37" s="2"/>
      <c r="M37" s="2"/>
      <c r="N37" s="61"/>
      <c r="O37" s="1520" t="s">
        <v>447</v>
      </c>
      <c r="P37" s="1521"/>
      <c r="Q37" s="1521"/>
      <c r="R37" s="1521"/>
      <c r="S37" s="1521"/>
      <c r="T37" s="1522"/>
      <c r="U37" s="1543" t="s">
        <v>3055</v>
      </c>
      <c r="V37" s="1544"/>
      <c r="W37" s="1544"/>
      <c r="X37" s="1544"/>
      <c r="Y37" s="1544"/>
      <c r="Z37" s="1544"/>
      <c r="AA37" s="1544"/>
      <c r="AB37" s="1545"/>
      <c r="AC37" s="2"/>
    </row>
    <row r="38" spans="1:29" ht="24" customHeight="1">
      <c r="A38" s="2"/>
      <c r="B38" s="60"/>
      <c r="C38" s="2"/>
      <c r="D38" s="2"/>
      <c r="E38" s="2"/>
      <c r="F38" s="2"/>
      <c r="G38" s="2"/>
      <c r="H38" s="64"/>
      <c r="I38" s="2"/>
      <c r="J38" s="2"/>
      <c r="K38" s="2"/>
      <c r="L38" s="2"/>
      <c r="M38" s="2"/>
      <c r="N38" s="61"/>
      <c r="O38" s="1505"/>
      <c r="P38" s="1506"/>
      <c r="Q38" s="1506"/>
      <c r="R38" s="1506"/>
      <c r="S38" s="1506"/>
      <c r="T38" s="1507"/>
      <c r="U38" s="1514" t="s">
        <v>3027</v>
      </c>
      <c r="V38" s="1515"/>
      <c r="W38" s="1515"/>
      <c r="X38" s="1515"/>
      <c r="Y38" s="1515"/>
      <c r="Z38" s="1515"/>
      <c r="AA38" s="1515"/>
      <c r="AB38" s="1516"/>
      <c r="AC38" s="2"/>
    </row>
    <row r="39" spans="1:29" ht="24" customHeight="1">
      <c r="A39" s="2"/>
      <c r="B39" s="60"/>
      <c r="C39" s="2"/>
      <c r="D39" s="2"/>
      <c r="E39" s="2"/>
      <c r="F39" s="2"/>
      <c r="G39" s="2"/>
      <c r="H39" s="64"/>
      <c r="I39" s="2"/>
      <c r="J39" s="2"/>
      <c r="K39" s="2"/>
      <c r="L39" s="2"/>
      <c r="M39" s="2"/>
      <c r="N39" s="61"/>
      <c r="O39" s="1505"/>
      <c r="P39" s="1506"/>
      <c r="Q39" s="1506"/>
      <c r="R39" s="1506"/>
      <c r="S39" s="1506"/>
      <c r="T39" s="1507"/>
      <c r="U39" s="1517"/>
      <c r="V39" s="1518"/>
      <c r="W39" s="1518"/>
      <c r="X39" s="1518"/>
      <c r="Y39" s="1518"/>
      <c r="Z39" s="1518"/>
      <c r="AA39" s="1518"/>
      <c r="AB39" s="1519"/>
      <c r="AC39" s="2"/>
    </row>
    <row r="40" spans="1:29" ht="18" customHeight="1">
      <c r="A40" s="2"/>
      <c r="B40" s="60"/>
      <c r="C40" s="2"/>
      <c r="D40" s="2"/>
      <c r="E40" s="2"/>
      <c r="F40" s="2"/>
      <c r="G40" s="2"/>
      <c r="H40" s="64"/>
      <c r="I40" s="2"/>
      <c r="J40" s="2"/>
      <c r="K40" s="2"/>
      <c r="L40" s="2"/>
      <c r="M40" s="2"/>
      <c r="N40" s="61"/>
      <c r="O40" s="1505"/>
      <c r="P40" s="1506"/>
      <c r="Q40" s="1506"/>
      <c r="R40" s="1506"/>
      <c r="S40" s="1506"/>
      <c r="T40" s="1507"/>
      <c r="U40" s="78"/>
      <c r="V40" s="67"/>
      <c r="W40" s="67"/>
      <c r="X40" s="67"/>
      <c r="Y40" s="67"/>
      <c r="Z40" s="67"/>
      <c r="AA40" s="67"/>
      <c r="AB40" s="77"/>
      <c r="AC40" s="2"/>
    </row>
    <row r="41" spans="1:29" ht="18" customHeight="1">
      <c r="A41" s="2"/>
      <c r="B41" s="60"/>
      <c r="C41" s="2"/>
      <c r="D41" s="2"/>
      <c r="E41" s="2"/>
      <c r="F41" s="2"/>
      <c r="G41" s="2"/>
      <c r="H41" s="64"/>
      <c r="I41" s="2"/>
      <c r="J41" s="2"/>
      <c r="K41" s="2"/>
      <c r="L41" s="2"/>
      <c r="M41" s="2"/>
      <c r="N41" s="61"/>
      <c r="O41" s="1505"/>
      <c r="P41" s="1506"/>
      <c r="Q41" s="1506"/>
      <c r="R41" s="1506"/>
      <c r="S41" s="1506"/>
      <c r="T41" s="1507"/>
      <c r="U41" s="1505" t="s">
        <v>2589</v>
      </c>
      <c r="V41" s="1506"/>
      <c r="W41" s="1506"/>
      <c r="X41" s="1506"/>
      <c r="Y41" s="1506"/>
      <c r="Z41" s="1506"/>
      <c r="AA41" s="1506"/>
      <c r="AB41" s="1507"/>
      <c r="AC41" s="2"/>
    </row>
    <row r="42" spans="1:29" ht="18" customHeight="1">
      <c r="A42" s="2"/>
      <c r="B42" s="58"/>
      <c r="C42" s="30"/>
      <c r="D42" s="30"/>
      <c r="E42" s="30"/>
      <c r="F42" s="30"/>
      <c r="G42" s="30"/>
      <c r="H42" s="59"/>
      <c r="I42" s="30"/>
      <c r="J42" s="30"/>
      <c r="K42" s="30"/>
      <c r="L42" s="30"/>
      <c r="M42" s="30"/>
      <c r="N42" s="59"/>
      <c r="O42" s="1508"/>
      <c r="P42" s="1509"/>
      <c r="Q42" s="1509"/>
      <c r="R42" s="1509"/>
      <c r="S42" s="1509"/>
      <c r="T42" s="1510"/>
      <c r="U42" s="1508"/>
      <c r="V42" s="1509"/>
      <c r="W42" s="1509"/>
      <c r="X42" s="1509"/>
      <c r="Y42" s="1509"/>
      <c r="Z42" s="1509"/>
      <c r="AA42" s="1509"/>
      <c r="AB42" s="1510"/>
      <c r="AC42" s="2"/>
    </row>
    <row r="43" spans="1:29" ht="18" customHeight="1">
      <c r="A43" s="2"/>
      <c r="B43" s="2"/>
      <c r="C43" s="2"/>
      <c r="D43" s="2"/>
      <c r="E43" s="2"/>
      <c r="F43" s="2"/>
      <c r="G43" s="2"/>
      <c r="H43" s="2"/>
      <c r="I43" s="2"/>
      <c r="J43" s="2"/>
      <c r="K43" s="2"/>
      <c r="L43" s="2"/>
      <c r="M43" s="2"/>
      <c r="N43" s="2"/>
      <c r="O43" s="2"/>
      <c r="P43" s="2"/>
      <c r="Q43" s="2"/>
      <c r="R43" s="2"/>
      <c r="S43" s="2"/>
      <c r="T43" s="2"/>
      <c r="U43" s="8"/>
      <c r="V43" s="8"/>
      <c r="W43" s="8"/>
      <c r="X43" s="8"/>
      <c r="Y43" s="8"/>
      <c r="Z43" s="8"/>
      <c r="AA43" s="8"/>
      <c r="AB43" s="8"/>
      <c r="AC43" s="2"/>
    </row>
    <row r="44" spans="1:29" ht="18" customHeight="1">
      <c r="A44" s="2"/>
      <c r="B44" s="2"/>
      <c r="C44" s="2"/>
      <c r="D44" s="2"/>
      <c r="E44" s="2"/>
      <c r="F44" s="2"/>
      <c r="G44" s="2"/>
      <c r="H44" s="2"/>
      <c r="I44" s="2"/>
      <c r="J44" s="2"/>
      <c r="K44" s="2"/>
      <c r="L44" s="2"/>
      <c r="M44" s="2"/>
      <c r="N44" s="2"/>
      <c r="O44" s="2"/>
      <c r="P44" s="2"/>
      <c r="Q44" s="2"/>
      <c r="R44" s="2"/>
      <c r="S44" s="2"/>
      <c r="T44" s="2"/>
      <c r="U44" s="8"/>
      <c r="V44" s="8"/>
      <c r="W44" s="8"/>
      <c r="X44" s="8"/>
      <c r="Y44" s="8"/>
      <c r="Z44" s="8"/>
      <c r="AA44" s="8"/>
      <c r="AB44" s="8"/>
      <c r="AC44" s="2"/>
    </row>
    <row r="45" spans="1:29" ht="18" customHeight="1">
      <c r="A45" s="2"/>
      <c r="B45" s="2"/>
      <c r="C45" s="2"/>
      <c r="D45" s="2"/>
      <c r="E45" s="2"/>
      <c r="F45" s="2"/>
      <c r="G45" s="2"/>
      <c r="H45" s="2"/>
      <c r="I45" s="2"/>
      <c r="J45" s="2"/>
      <c r="K45" s="2"/>
      <c r="L45" s="2"/>
      <c r="M45" s="2"/>
      <c r="N45" s="2"/>
      <c r="O45" s="2"/>
      <c r="P45" s="2"/>
      <c r="Q45" s="2"/>
      <c r="R45" s="2"/>
      <c r="S45" s="2"/>
      <c r="T45" s="2"/>
      <c r="U45" s="8"/>
      <c r="V45" s="8"/>
      <c r="W45" s="8"/>
      <c r="X45" s="8"/>
      <c r="Y45" s="8"/>
      <c r="Z45" s="8"/>
      <c r="AA45" s="8"/>
      <c r="AB45" s="8"/>
      <c r="AC45" s="2"/>
    </row>
    <row r="46" spans="1:29" ht="15.95" customHeight="1">
      <c r="A46" s="2"/>
      <c r="B46" s="2"/>
      <c r="C46" s="2"/>
      <c r="D46" s="2"/>
      <c r="E46" s="2"/>
      <c r="F46" s="2"/>
      <c r="G46" s="2"/>
      <c r="H46" s="2"/>
      <c r="I46" s="2"/>
      <c r="J46" s="2"/>
      <c r="K46" s="2"/>
      <c r="L46" s="2"/>
      <c r="M46" s="2"/>
      <c r="N46" s="2"/>
      <c r="O46" s="2"/>
      <c r="P46" s="2"/>
      <c r="Q46" s="2"/>
      <c r="R46" s="2"/>
      <c r="S46" s="2"/>
      <c r="T46" s="2"/>
      <c r="U46" s="8"/>
      <c r="V46" s="8"/>
      <c r="W46" s="8"/>
      <c r="X46" s="8"/>
      <c r="Y46" s="8"/>
      <c r="Z46" s="8"/>
      <c r="AA46" s="8"/>
      <c r="AB46" s="8"/>
      <c r="AC46" s="2"/>
    </row>
    <row r="47" spans="1:29" ht="15.95" customHeight="1">
      <c r="A47" s="1501" t="s">
        <v>445</v>
      </c>
      <c r="B47" s="1501"/>
      <c r="C47" s="1501"/>
      <c r="D47" s="1501"/>
      <c r="E47" s="1501"/>
      <c r="F47" s="1501"/>
      <c r="G47" s="1501"/>
      <c r="H47" s="1501"/>
      <c r="I47" s="1501"/>
      <c r="J47" s="1501"/>
      <c r="K47" s="1501"/>
      <c r="L47" s="1501"/>
      <c r="M47" s="1501"/>
      <c r="N47" s="1501"/>
      <c r="O47" s="1501"/>
      <c r="P47" s="1501"/>
      <c r="Q47" s="1501"/>
      <c r="R47" s="1501"/>
      <c r="S47" s="1501"/>
      <c r="T47" s="1501"/>
      <c r="U47" s="1501"/>
      <c r="V47" s="1501"/>
      <c r="W47" s="1501"/>
      <c r="X47" s="1501"/>
      <c r="Y47" s="1501"/>
      <c r="Z47" s="1501"/>
      <c r="AA47" s="1501"/>
    </row>
    <row r="48" spans="1:29" ht="15.95" customHeight="1">
      <c r="A48" s="15"/>
      <c r="B48" s="15" t="s">
        <v>444</v>
      </c>
      <c r="C48" s="15"/>
      <c r="D48" s="15"/>
      <c r="E48" s="15"/>
      <c r="F48" s="15"/>
      <c r="G48" s="15"/>
      <c r="H48" s="15"/>
      <c r="I48" s="15"/>
      <c r="J48" s="15"/>
      <c r="K48" s="15"/>
      <c r="L48" s="15"/>
      <c r="M48" s="15"/>
      <c r="N48" s="15"/>
      <c r="O48" s="15"/>
      <c r="P48" s="15"/>
      <c r="Q48" s="15"/>
      <c r="R48" s="15"/>
      <c r="S48" s="15"/>
      <c r="T48" s="15"/>
      <c r="U48" s="15"/>
      <c r="V48" s="15"/>
      <c r="W48" s="15"/>
      <c r="X48" s="15"/>
      <c r="Y48" s="15"/>
      <c r="Z48" s="15"/>
      <c r="AA48" s="15"/>
    </row>
    <row r="49" spans="1:28" ht="15.95" customHeight="1">
      <c r="A49" s="6" t="s">
        <v>204</v>
      </c>
      <c r="B49" s="3" t="s">
        <v>443</v>
      </c>
      <c r="C49" s="3"/>
      <c r="D49" s="3"/>
      <c r="E49" s="3"/>
      <c r="F49" s="3"/>
      <c r="G49" s="3"/>
      <c r="H49" s="3"/>
      <c r="I49" s="3"/>
      <c r="J49" s="3"/>
      <c r="K49" s="3"/>
      <c r="L49" s="3"/>
      <c r="M49" s="3"/>
      <c r="N49" s="3"/>
      <c r="O49" s="3"/>
      <c r="P49" s="3"/>
      <c r="Q49" s="3"/>
      <c r="R49" s="3"/>
      <c r="S49" s="3"/>
      <c r="T49" s="3"/>
      <c r="U49" s="16"/>
      <c r="V49" s="16"/>
      <c r="W49" s="16"/>
      <c r="X49" s="16"/>
      <c r="Y49" s="16"/>
      <c r="Z49" s="16"/>
      <c r="AA49" s="16"/>
    </row>
    <row r="50" spans="1:28" ht="18" customHeight="1">
      <c r="A50" s="6"/>
      <c r="B50" s="3" t="s">
        <v>442</v>
      </c>
      <c r="C50" s="3"/>
      <c r="D50" s="3"/>
      <c r="E50" s="3"/>
      <c r="F50" s="3"/>
      <c r="G50" s="3"/>
      <c r="H50" s="3" t="str">
        <f>IF(項目一覧!$C$21=0,"",項目一覧!$C$21&amp;"  ")&amp;IF(項目一覧!$C$5=0,"",項目一覧!$C$5)</f>
        <v xml:space="preserve">  </v>
      </c>
      <c r="J50" s="3"/>
      <c r="K50" s="3"/>
      <c r="L50" s="3"/>
      <c r="M50" s="3"/>
      <c r="N50" s="3"/>
      <c r="O50" s="3"/>
      <c r="P50" s="3"/>
      <c r="Q50" s="3"/>
      <c r="R50" s="3"/>
      <c r="S50" s="3"/>
      <c r="T50" s="3"/>
      <c r="U50" s="3"/>
      <c r="V50" s="3"/>
      <c r="W50" s="3"/>
      <c r="X50" s="3"/>
      <c r="Y50" s="3"/>
      <c r="Z50" s="3"/>
      <c r="AA50" s="3"/>
    </row>
    <row r="51" spans="1:28" ht="18" customHeight="1">
      <c r="A51" s="6"/>
      <c r="B51" s="3" t="s">
        <v>419</v>
      </c>
      <c r="C51" s="3"/>
      <c r="D51" s="3"/>
      <c r="E51" s="3"/>
      <c r="F51" s="3"/>
      <c r="G51" s="3"/>
      <c r="H51" s="3" t="str">
        <f>IF(項目一覧!$C$183=0,"",項目一覧!$C$183&amp;"  ")&amp;IF(項目一覧!$C$4=0,"",項目一覧!$C$4)</f>
        <v xml:space="preserve">  </v>
      </c>
      <c r="J51" s="3"/>
      <c r="K51" s="3"/>
      <c r="L51" s="3"/>
      <c r="M51" s="3"/>
      <c r="N51" s="3"/>
      <c r="O51" s="3"/>
      <c r="P51" s="3"/>
      <c r="Q51" s="3"/>
      <c r="R51" s="3"/>
      <c r="S51" s="3"/>
      <c r="T51" s="3"/>
      <c r="U51" s="3"/>
      <c r="V51" s="3"/>
      <c r="W51" s="3"/>
      <c r="X51" s="3"/>
      <c r="Y51" s="3"/>
      <c r="Z51" s="3"/>
      <c r="AA51" s="3"/>
    </row>
    <row r="52" spans="1:28" ht="18" customHeight="1">
      <c r="A52" s="6"/>
      <c r="B52" s="3" t="s">
        <v>410</v>
      </c>
      <c r="C52" s="3"/>
      <c r="D52" s="3"/>
      <c r="E52" s="3"/>
      <c r="F52" s="3"/>
      <c r="G52" s="3"/>
      <c r="H52" s="18" t="str">
        <f>項目一覧!$C$6</f>
        <v/>
      </c>
      <c r="I52" s="42"/>
      <c r="J52" s="18"/>
      <c r="K52" s="18"/>
      <c r="L52" s="18"/>
      <c r="M52" s="18"/>
      <c r="N52" s="18"/>
      <c r="O52" s="18"/>
      <c r="P52" s="18"/>
      <c r="Q52" s="18"/>
      <c r="R52" s="18"/>
      <c r="S52" s="18"/>
      <c r="T52" s="18"/>
      <c r="U52" s="18"/>
      <c r="V52" s="18"/>
      <c r="W52" s="18"/>
      <c r="X52" s="18"/>
      <c r="Y52" s="18"/>
      <c r="Z52" s="18"/>
      <c r="AA52" s="18"/>
      <c r="AB52" s="42"/>
    </row>
    <row r="53" spans="1:28" ht="18" customHeight="1">
      <c r="A53" s="6"/>
      <c r="B53" s="3" t="s">
        <v>441</v>
      </c>
      <c r="C53" s="3"/>
      <c r="D53" s="3"/>
      <c r="E53" s="3"/>
      <c r="F53" s="3"/>
      <c r="G53" s="3"/>
      <c r="H53" s="1512" t="str">
        <f>項目一覧!$C$7</f>
        <v/>
      </c>
      <c r="I53" s="1512"/>
      <c r="J53" s="1512"/>
      <c r="K53" s="1512"/>
      <c r="L53" s="1512"/>
      <c r="M53" s="1512"/>
      <c r="N53" s="1512"/>
      <c r="O53" s="1512"/>
      <c r="P53" s="1512"/>
      <c r="Q53" s="1512"/>
      <c r="R53" s="1512"/>
      <c r="S53" s="1512"/>
      <c r="T53" s="1512"/>
      <c r="U53" s="1512"/>
      <c r="V53" s="1512"/>
      <c r="W53" s="1512"/>
      <c r="X53" s="1512"/>
      <c r="Y53" s="1512"/>
      <c r="Z53" s="1512"/>
      <c r="AA53" s="1512"/>
      <c r="AB53" s="1512"/>
    </row>
    <row r="54" spans="1:28" ht="18" customHeight="1">
      <c r="A54" s="32"/>
      <c r="B54" s="15" t="s">
        <v>408</v>
      </c>
      <c r="C54" s="15"/>
      <c r="D54" s="15"/>
      <c r="E54" s="15"/>
      <c r="F54" s="15"/>
      <c r="G54" s="15"/>
      <c r="H54" s="27" t="str">
        <f>項目一覧!$C$8</f>
        <v/>
      </c>
      <c r="I54" s="40"/>
      <c r="J54" s="27"/>
      <c r="K54" s="27"/>
      <c r="L54" s="27"/>
      <c r="M54" s="27"/>
      <c r="N54" s="27"/>
      <c r="O54" s="27"/>
      <c r="P54" s="27"/>
      <c r="Q54" s="27"/>
      <c r="R54" s="27"/>
      <c r="S54" s="27"/>
      <c r="T54" s="27"/>
      <c r="U54" s="27"/>
      <c r="V54" s="27"/>
      <c r="W54" s="27"/>
      <c r="X54" s="27"/>
      <c r="Y54" s="27"/>
      <c r="Z54" s="27"/>
      <c r="AA54" s="27"/>
      <c r="AB54" s="42"/>
    </row>
    <row r="55" spans="1:28" ht="15.95" customHeight="1">
      <c r="A55" s="6" t="s">
        <v>204</v>
      </c>
      <c r="B55" s="3" t="s">
        <v>440</v>
      </c>
      <c r="C55" s="3"/>
      <c r="D55" s="3"/>
      <c r="E55" s="3"/>
      <c r="F55" s="3"/>
      <c r="G55" s="3"/>
      <c r="H55" s="3"/>
      <c r="I55" s="3"/>
      <c r="J55" s="3"/>
      <c r="K55" s="3"/>
      <c r="L55" s="3"/>
      <c r="M55" s="3"/>
      <c r="N55" s="3"/>
      <c r="O55" s="3"/>
      <c r="P55" s="3"/>
      <c r="Q55" s="3"/>
      <c r="R55" s="3"/>
      <c r="S55" s="3"/>
      <c r="T55" s="3"/>
      <c r="U55" s="3"/>
      <c r="V55" s="3"/>
      <c r="W55" s="3"/>
      <c r="X55" s="3"/>
      <c r="Y55" s="3"/>
      <c r="Z55" s="3"/>
      <c r="AA55" s="3"/>
    </row>
    <row r="56" spans="1:28" ht="18" customHeight="1">
      <c r="A56" s="6"/>
      <c r="B56" s="3" t="s">
        <v>420</v>
      </c>
      <c r="C56" s="3"/>
      <c r="D56" s="3"/>
      <c r="E56" s="3"/>
      <c r="F56" s="3"/>
      <c r="G56" s="3"/>
      <c r="H56" s="48" t="str">
        <f>IF(項目一覧!$C$9=0,"","("&amp;項目一覧!$C$9&amp;") 建築士  （"&amp;項目一覧!$C$10&amp;"）登録　第　 "&amp;項目一覧!$C$11&amp;"　号")</f>
        <v>() 建築士  （）登録　第　 　号</v>
      </c>
      <c r="J56" s="3"/>
      <c r="K56" s="3"/>
      <c r="L56" s="3"/>
      <c r="M56" s="3"/>
      <c r="N56" s="3"/>
      <c r="O56" s="3"/>
      <c r="P56" s="3"/>
      <c r="Q56" s="3"/>
      <c r="R56" s="3"/>
      <c r="S56" s="3"/>
      <c r="T56" s="3"/>
      <c r="U56" s="3"/>
      <c r="V56" s="3"/>
      <c r="W56" s="3"/>
      <c r="X56" s="3"/>
      <c r="Y56" s="3"/>
      <c r="Z56" s="3"/>
      <c r="AA56" s="3"/>
    </row>
    <row r="57" spans="1:28" ht="18" customHeight="1">
      <c r="A57" s="6"/>
      <c r="B57" s="3" t="s">
        <v>419</v>
      </c>
      <c r="C57" s="3"/>
      <c r="D57" s="3"/>
      <c r="E57" s="3"/>
      <c r="F57" s="3"/>
      <c r="G57" s="3"/>
      <c r="H57" s="18" t="str">
        <f>項目一覧!$C$12</f>
        <v/>
      </c>
      <c r="I57" s="42"/>
      <c r="J57" s="18"/>
      <c r="K57" s="18"/>
      <c r="L57" s="18"/>
      <c r="M57" s="18"/>
      <c r="N57" s="18"/>
      <c r="O57" s="18"/>
      <c r="P57" s="18"/>
      <c r="Q57" s="18"/>
      <c r="R57" s="18"/>
      <c r="S57" s="18"/>
      <c r="T57" s="18"/>
      <c r="U57" s="18"/>
      <c r="V57" s="18"/>
      <c r="W57" s="18"/>
      <c r="X57" s="18"/>
      <c r="Y57" s="18"/>
      <c r="Z57" s="18"/>
      <c r="AA57" s="18"/>
      <c r="AB57" s="42"/>
    </row>
    <row r="58" spans="1:28" ht="18" customHeight="1">
      <c r="A58" s="6"/>
      <c r="B58" s="3" t="s">
        <v>418</v>
      </c>
      <c r="C58" s="3"/>
      <c r="D58" s="3"/>
      <c r="E58" s="3"/>
      <c r="F58" s="3"/>
      <c r="G58" s="3"/>
      <c r="H58" s="50" t="str">
        <f>IF(項目一覧!$C$13=0,"","("&amp;項目一覧!$C$13&amp;") 建築士事務所  （"&amp;項目一覧!$C$14&amp;"）知事登録　第　 "&amp;項目一覧!$C$15&amp;"　号")</f>
        <v>() 建築士事務所  （）知事登録　第　 　号</v>
      </c>
      <c r="I58" s="42"/>
      <c r="J58" s="18"/>
      <c r="K58" s="18"/>
      <c r="L58" s="18"/>
      <c r="M58" s="18"/>
      <c r="N58" s="18"/>
      <c r="O58" s="18"/>
      <c r="P58" s="18"/>
      <c r="Q58" s="18"/>
      <c r="R58" s="18"/>
      <c r="S58" s="18"/>
      <c r="T58" s="18"/>
      <c r="U58" s="18"/>
      <c r="V58" s="18"/>
      <c r="W58" s="18"/>
      <c r="X58" s="18"/>
      <c r="Y58" s="18"/>
      <c r="Z58" s="18"/>
      <c r="AA58" s="18"/>
      <c r="AB58" s="42"/>
    </row>
    <row r="59" spans="1:28" ht="18" customHeight="1">
      <c r="A59" s="6"/>
      <c r="B59" s="3"/>
      <c r="C59" s="3"/>
      <c r="D59" s="3"/>
      <c r="E59" s="3"/>
      <c r="F59" s="3"/>
      <c r="G59" s="3"/>
      <c r="H59" s="18" t="str">
        <f>項目一覧!$C$16</f>
        <v/>
      </c>
      <c r="I59" s="42"/>
      <c r="J59" s="18"/>
      <c r="K59" s="18"/>
      <c r="L59" s="18"/>
      <c r="M59" s="18"/>
      <c r="N59" s="18"/>
      <c r="O59" s="18"/>
      <c r="P59" s="18"/>
      <c r="Q59" s="18"/>
      <c r="R59" s="18"/>
      <c r="S59" s="18"/>
      <c r="T59" s="18"/>
      <c r="U59" s="18"/>
      <c r="V59" s="18"/>
      <c r="W59" s="18"/>
      <c r="X59" s="18"/>
      <c r="Y59" s="18"/>
      <c r="Z59" s="18"/>
      <c r="AA59" s="18"/>
      <c r="AB59" s="42"/>
    </row>
    <row r="60" spans="1:28" ht="18" customHeight="1">
      <c r="A60" s="6"/>
      <c r="B60" s="3" t="s">
        <v>417</v>
      </c>
      <c r="C60" s="3"/>
      <c r="D60" s="3"/>
      <c r="E60" s="3"/>
      <c r="F60" s="3"/>
      <c r="G60" s="3"/>
      <c r="H60" s="18" t="str">
        <f>項目一覧!$C$17</f>
        <v/>
      </c>
      <c r="I60" s="42"/>
      <c r="J60" s="18"/>
      <c r="K60" s="18"/>
      <c r="L60" s="18"/>
      <c r="M60" s="18"/>
      <c r="N60" s="18"/>
      <c r="O60" s="18"/>
      <c r="P60" s="18"/>
      <c r="Q60" s="18"/>
      <c r="R60" s="18"/>
      <c r="S60" s="18"/>
      <c r="T60" s="18"/>
      <c r="U60" s="18"/>
      <c r="V60" s="18"/>
      <c r="W60" s="18"/>
      <c r="X60" s="18"/>
      <c r="Y60" s="18"/>
      <c r="Z60" s="18"/>
      <c r="AA60" s="18"/>
      <c r="AB60" s="42"/>
    </row>
    <row r="61" spans="1:28" ht="18" customHeight="1">
      <c r="A61" s="6"/>
      <c r="B61" s="3" t="s">
        <v>416</v>
      </c>
      <c r="C61" s="3"/>
      <c r="D61" s="3"/>
      <c r="E61" s="3"/>
      <c r="F61" s="3"/>
      <c r="G61" s="3"/>
      <c r="H61" s="1512" t="str">
        <f>項目一覧!$C$18</f>
        <v/>
      </c>
      <c r="I61" s="1512"/>
      <c r="J61" s="1512"/>
      <c r="K61" s="1512"/>
      <c r="L61" s="1512"/>
      <c r="M61" s="1512"/>
      <c r="N61" s="1512"/>
      <c r="O61" s="1512"/>
      <c r="P61" s="1512"/>
      <c r="Q61" s="1512"/>
      <c r="R61" s="1512"/>
      <c r="S61" s="1512"/>
      <c r="T61" s="1512"/>
      <c r="U61" s="1512"/>
      <c r="V61" s="1512"/>
      <c r="W61" s="1512"/>
      <c r="X61" s="1512"/>
      <c r="Y61" s="1512"/>
      <c r="Z61" s="1512"/>
      <c r="AA61" s="1512"/>
      <c r="AB61" s="1512"/>
    </row>
    <row r="62" spans="1:28" ht="18" customHeight="1">
      <c r="A62" s="32"/>
      <c r="B62" s="15" t="s">
        <v>415</v>
      </c>
      <c r="C62" s="15"/>
      <c r="D62" s="15"/>
      <c r="E62" s="15"/>
      <c r="F62" s="15"/>
      <c r="G62" s="15"/>
      <c r="H62" s="27" t="str">
        <f>項目一覧!$C$19</f>
        <v/>
      </c>
      <c r="I62" s="40"/>
      <c r="J62" s="27"/>
      <c r="K62" s="27"/>
      <c r="L62" s="27"/>
      <c r="M62" s="27"/>
      <c r="N62" s="27"/>
      <c r="O62" s="27"/>
      <c r="P62" s="27"/>
      <c r="Q62" s="27"/>
      <c r="R62" s="27"/>
      <c r="S62" s="27"/>
      <c r="T62" s="27"/>
      <c r="U62" s="27"/>
      <c r="V62" s="27"/>
      <c r="W62" s="27"/>
      <c r="X62" s="27"/>
      <c r="Y62" s="27"/>
      <c r="Z62" s="27"/>
      <c r="AA62" s="27"/>
      <c r="AB62" s="42"/>
    </row>
    <row r="63" spans="1:28" ht="15.95" customHeight="1">
      <c r="A63" s="6" t="s">
        <v>204</v>
      </c>
      <c r="B63" s="3" t="s">
        <v>439</v>
      </c>
      <c r="C63" s="3"/>
      <c r="D63" s="3"/>
      <c r="E63" s="3"/>
      <c r="F63" s="3"/>
      <c r="G63" s="3"/>
      <c r="H63" s="3"/>
      <c r="I63" s="3"/>
      <c r="J63" s="3"/>
      <c r="K63" s="3"/>
      <c r="L63" s="3"/>
      <c r="M63" s="3"/>
      <c r="N63" s="3"/>
      <c r="O63" s="3"/>
      <c r="P63" s="3"/>
      <c r="Q63" s="3"/>
      <c r="R63" s="3"/>
      <c r="S63" s="3"/>
      <c r="T63" s="3"/>
      <c r="U63" s="3"/>
      <c r="V63" s="3"/>
      <c r="W63" s="3"/>
      <c r="X63" s="3"/>
      <c r="Y63" s="3"/>
      <c r="Z63" s="3"/>
      <c r="AA63" s="3"/>
    </row>
    <row r="64" spans="1:28" ht="15.95" customHeight="1">
      <c r="A64" s="6"/>
      <c r="B64" s="3" t="s">
        <v>438</v>
      </c>
      <c r="C64" s="3"/>
      <c r="D64" s="3"/>
      <c r="E64" s="3"/>
      <c r="F64" s="3"/>
      <c r="G64" s="3"/>
      <c r="H64" s="3"/>
      <c r="I64" s="3"/>
      <c r="J64" s="3"/>
      <c r="K64" s="3"/>
      <c r="L64" s="3"/>
      <c r="M64" s="3"/>
      <c r="N64" s="3"/>
      <c r="O64" s="3"/>
      <c r="P64" s="3"/>
      <c r="Q64" s="3"/>
      <c r="R64" s="3"/>
      <c r="S64" s="3"/>
      <c r="T64" s="3"/>
      <c r="U64" s="3"/>
      <c r="V64" s="3"/>
      <c r="W64" s="3"/>
      <c r="X64" s="3"/>
      <c r="Y64" s="3"/>
      <c r="Z64" s="3"/>
      <c r="AA64" s="3"/>
    </row>
    <row r="65" spans="1:29" ht="18" customHeight="1">
      <c r="A65" s="6"/>
      <c r="B65" s="3" t="s">
        <v>420</v>
      </c>
      <c r="C65" s="3"/>
      <c r="D65" s="3"/>
      <c r="E65" s="3"/>
      <c r="F65" s="3"/>
      <c r="G65" s="3"/>
      <c r="H65" s="50" t="str">
        <f>IF(項目一覧!$C$22=0,"","("&amp;項目一覧!$C$22&amp;") 建築士  （"&amp;項目一覧!$C$23&amp;"）登録　第　 "&amp;項目一覧!$C$24&amp;"　号")</f>
        <v>() 建築士  （）登録　第　 　号</v>
      </c>
      <c r="I65" s="42"/>
      <c r="J65" s="18"/>
      <c r="K65" s="18"/>
      <c r="L65" s="18"/>
      <c r="M65" s="18"/>
      <c r="N65" s="18"/>
      <c r="O65" s="18"/>
      <c r="P65" s="18"/>
      <c r="Q65" s="18"/>
      <c r="R65" s="18"/>
      <c r="S65" s="18"/>
      <c r="T65" s="18"/>
      <c r="U65" s="18"/>
      <c r="V65" s="18"/>
      <c r="W65" s="18"/>
      <c r="X65" s="18"/>
      <c r="Y65" s="18"/>
      <c r="Z65" s="18"/>
      <c r="AA65" s="18"/>
      <c r="AB65" s="42"/>
    </row>
    <row r="66" spans="1:29" ht="18" customHeight="1">
      <c r="A66" s="6"/>
      <c r="B66" s="3" t="s">
        <v>419</v>
      </c>
      <c r="C66" s="3"/>
      <c r="D66" s="3"/>
      <c r="E66" s="3"/>
      <c r="F66" s="3"/>
      <c r="G66" s="3"/>
      <c r="H66" s="18" t="str">
        <f>項目一覧!$C$25</f>
        <v/>
      </c>
      <c r="I66" s="42"/>
      <c r="J66" s="18"/>
      <c r="K66" s="18"/>
      <c r="L66" s="18"/>
      <c r="M66" s="18"/>
      <c r="N66" s="18"/>
      <c r="O66" s="18"/>
      <c r="P66" s="18"/>
      <c r="Q66" s="18"/>
      <c r="R66" s="18"/>
      <c r="S66" s="18"/>
      <c r="T66" s="18"/>
      <c r="U66" s="18"/>
      <c r="V66" s="18"/>
      <c r="W66" s="18"/>
      <c r="X66" s="18"/>
      <c r="Y66" s="18"/>
      <c r="Z66" s="18"/>
      <c r="AA66" s="18"/>
      <c r="AB66" s="42"/>
    </row>
    <row r="67" spans="1:29" ht="18" customHeight="1">
      <c r="A67" s="7"/>
      <c r="B67" s="3" t="s">
        <v>418</v>
      </c>
      <c r="C67" s="3"/>
      <c r="D67" s="3"/>
      <c r="E67" s="3"/>
      <c r="F67" s="3"/>
      <c r="G67" s="3"/>
      <c r="H67" s="44" t="str">
        <f>IF(項目一覧!$C$27=0,"","("&amp;項目一覧!$C$27&amp;") 建築士事務所  （"&amp;項目一覧!$C$28&amp;"）知事登録　第　 "&amp;項目一覧!$C$29&amp;"　号")</f>
        <v>() 建築士事務所  （）知事登録　第　 　号</v>
      </c>
      <c r="I67" s="42"/>
      <c r="J67" s="42"/>
      <c r="K67" s="42"/>
      <c r="L67" s="42"/>
      <c r="M67" s="42"/>
      <c r="N67" s="42"/>
      <c r="O67" s="42"/>
      <c r="P67" s="42"/>
      <c r="Q67" s="42"/>
      <c r="R67" s="42"/>
      <c r="S67" s="42"/>
      <c r="T67" s="42"/>
      <c r="U67" s="42"/>
      <c r="V67" s="42"/>
      <c r="W67" s="42"/>
      <c r="X67" s="42"/>
      <c r="Y67" s="42"/>
      <c r="Z67" s="42"/>
      <c r="AA67" s="42"/>
      <c r="AB67" s="42"/>
    </row>
    <row r="68" spans="1:29" ht="18" customHeight="1">
      <c r="A68" s="7"/>
      <c r="B68" s="3"/>
      <c r="C68" s="3"/>
      <c r="D68" s="3"/>
      <c r="E68" s="3"/>
      <c r="F68" s="3"/>
      <c r="G68" s="3"/>
      <c r="H68" s="18" t="str">
        <f>項目一覧!$C$30</f>
        <v/>
      </c>
      <c r="I68" s="42"/>
      <c r="J68" s="18"/>
      <c r="K68" s="18"/>
      <c r="L68" s="18"/>
      <c r="M68" s="18"/>
      <c r="N68" s="18"/>
      <c r="O68" s="18"/>
      <c r="P68" s="18"/>
      <c r="Q68" s="18"/>
      <c r="R68" s="18"/>
      <c r="S68" s="18"/>
      <c r="T68" s="18"/>
      <c r="U68" s="18"/>
      <c r="V68" s="18"/>
      <c r="W68" s="18"/>
      <c r="X68" s="18"/>
      <c r="Y68" s="18"/>
      <c r="Z68" s="18"/>
      <c r="AA68" s="18"/>
      <c r="AB68" s="42"/>
    </row>
    <row r="69" spans="1:29" ht="18" customHeight="1">
      <c r="A69" s="7"/>
      <c r="B69" s="3" t="s">
        <v>417</v>
      </c>
      <c r="C69" s="3"/>
      <c r="D69" s="3"/>
      <c r="E69" s="3"/>
      <c r="F69" s="3"/>
      <c r="G69" s="3"/>
      <c r="H69" s="18" t="str">
        <f>項目一覧!$C$31</f>
        <v/>
      </c>
      <c r="I69" s="42"/>
      <c r="J69" s="18"/>
      <c r="K69" s="18"/>
      <c r="L69" s="18"/>
      <c r="M69" s="18"/>
      <c r="N69" s="18"/>
      <c r="O69" s="18"/>
      <c r="P69" s="18"/>
      <c r="Q69" s="18"/>
      <c r="R69" s="18"/>
      <c r="S69" s="18"/>
      <c r="T69" s="18"/>
      <c r="U69" s="18"/>
      <c r="V69" s="18"/>
      <c r="W69" s="18"/>
      <c r="X69" s="18"/>
      <c r="Y69" s="18"/>
      <c r="Z69" s="18"/>
      <c r="AA69" s="18"/>
      <c r="AB69" s="42"/>
    </row>
    <row r="70" spans="1:29" ht="18" customHeight="1">
      <c r="A70" s="7"/>
      <c r="B70" s="3" t="s">
        <v>416</v>
      </c>
      <c r="C70" s="3"/>
      <c r="D70" s="3"/>
      <c r="E70" s="3"/>
      <c r="F70" s="3"/>
      <c r="G70" s="3"/>
      <c r="H70" s="1512" t="str">
        <f>項目一覧!$C$32</f>
        <v/>
      </c>
      <c r="I70" s="1512"/>
      <c r="J70" s="1512"/>
      <c r="K70" s="1512"/>
      <c r="L70" s="1512"/>
      <c r="M70" s="1512"/>
      <c r="N70" s="1512"/>
      <c r="O70" s="1512"/>
      <c r="P70" s="1512"/>
      <c r="Q70" s="1512"/>
      <c r="R70" s="1512"/>
      <c r="S70" s="1512"/>
      <c r="T70" s="1512"/>
      <c r="U70" s="1512"/>
      <c r="V70" s="1512"/>
      <c r="W70" s="1512"/>
      <c r="X70" s="1512"/>
      <c r="Y70" s="1512"/>
      <c r="Z70" s="1512"/>
      <c r="AA70" s="1512"/>
      <c r="AB70" s="1512"/>
    </row>
    <row r="71" spans="1:29" ht="18" customHeight="1">
      <c r="A71" s="7"/>
      <c r="B71" s="3" t="s">
        <v>415</v>
      </c>
      <c r="C71" s="3"/>
      <c r="D71" s="3"/>
      <c r="E71" s="3"/>
      <c r="F71" s="3"/>
      <c r="G71" s="3"/>
      <c r="H71" s="18" t="str">
        <f>項目一覧!$C$33</f>
        <v/>
      </c>
      <c r="I71" s="42"/>
      <c r="J71" s="18"/>
      <c r="K71" s="18"/>
      <c r="L71" s="18"/>
      <c r="M71" s="18"/>
      <c r="N71" s="18"/>
      <c r="O71" s="18"/>
      <c r="P71" s="18"/>
      <c r="Q71" s="18"/>
      <c r="R71" s="18"/>
      <c r="S71" s="18"/>
      <c r="T71" s="18"/>
      <c r="U71" s="18"/>
      <c r="V71" s="18"/>
      <c r="W71" s="18"/>
      <c r="X71" s="18"/>
      <c r="Y71" s="18"/>
      <c r="Z71" s="18"/>
      <c r="AA71" s="18"/>
      <c r="AB71" s="42"/>
    </row>
    <row r="72" spans="1:29" ht="18" customHeight="1">
      <c r="A72" s="7"/>
      <c r="B72" s="34" t="s">
        <v>436</v>
      </c>
      <c r="C72" s="3"/>
      <c r="D72" s="3"/>
      <c r="E72" s="3"/>
      <c r="F72" s="3"/>
      <c r="G72" s="3"/>
      <c r="H72" s="18"/>
      <c r="I72" s="42"/>
      <c r="J72" s="1524" t="str">
        <f>項目一覧!$C$35</f>
        <v/>
      </c>
      <c r="K72" s="1524"/>
      <c r="L72" s="1524"/>
      <c r="M72" s="1524"/>
      <c r="N72" s="1524"/>
      <c r="O72" s="1524"/>
      <c r="P72" s="1524"/>
      <c r="Q72" s="1524"/>
      <c r="R72" s="1524"/>
      <c r="S72" s="1524"/>
      <c r="T72" s="1524"/>
      <c r="U72" s="1524"/>
      <c r="V72" s="1524"/>
      <c r="W72" s="1524"/>
      <c r="X72" s="1524"/>
      <c r="Y72" s="1524"/>
      <c r="Z72" s="1524"/>
      <c r="AA72" s="1524"/>
      <c r="AB72" s="1524"/>
      <c r="AC72" s="49"/>
    </row>
    <row r="73" spans="1:29" ht="18" customHeight="1">
      <c r="A73" s="7"/>
      <c r="B73" s="3"/>
      <c r="C73" s="3"/>
      <c r="D73" s="3"/>
      <c r="E73" s="3"/>
      <c r="F73" s="3"/>
      <c r="G73" s="3"/>
      <c r="H73" s="18"/>
      <c r="I73" s="46"/>
      <c r="J73" s="1524"/>
      <c r="K73" s="1524"/>
      <c r="L73" s="1524"/>
      <c r="M73" s="1524"/>
      <c r="N73" s="1524"/>
      <c r="O73" s="1524"/>
      <c r="P73" s="1524"/>
      <c r="Q73" s="1524"/>
      <c r="R73" s="1524"/>
      <c r="S73" s="1524"/>
      <c r="T73" s="1524"/>
      <c r="U73" s="1524"/>
      <c r="V73" s="1524"/>
      <c r="W73" s="1524"/>
      <c r="X73" s="1524"/>
      <c r="Y73" s="1524"/>
      <c r="Z73" s="1524"/>
      <c r="AA73" s="1524"/>
      <c r="AB73" s="1524"/>
      <c r="AC73" s="49"/>
    </row>
    <row r="74" spans="1:29" ht="15.95" customHeight="1">
      <c r="A74" s="6"/>
      <c r="B74" s="3" t="s">
        <v>437</v>
      </c>
      <c r="C74" s="3"/>
      <c r="D74" s="3"/>
      <c r="E74" s="3"/>
      <c r="F74" s="3"/>
      <c r="G74" s="3"/>
      <c r="H74" s="18"/>
      <c r="I74" s="18"/>
      <c r="J74" s="18"/>
      <c r="K74" s="18"/>
      <c r="L74" s="18"/>
      <c r="M74" s="18"/>
      <c r="N74" s="18"/>
      <c r="O74" s="18"/>
      <c r="P74" s="18"/>
      <c r="Q74" s="18"/>
      <c r="R74" s="18"/>
      <c r="S74" s="18"/>
      <c r="T74" s="18"/>
      <c r="U74" s="18"/>
      <c r="V74" s="18"/>
      <c r="W74" s="18"/>
      <c r="X74" s="18"/>
      <c r="Y74" s="18"/>
      <c r="Z74" s="18"/>
      <c r="AA74" s="18"/>
      <c r="AB74" s="42"/>
    </row>
    <row r="75" spans="1:29" ht="18" customHeight="1">
      <c r="A75" s="6"/>
      <c r="B75" s="3" t="s">
        <v>420</v>
      </c>
      <c r="C75" s="3"/>
      <c r="D75" s="3"/>
      <c r="E75" s="3"/>
      <c r="F75" s="3"/>
      <c r="G75" s="3"/>
      <c r="H75" s="50" t="str">
        <f>IF(項目一覧!$C$189=0,"","("&amp;項目一覧!$C$189&amp;") 建築士  （"&amp;項目一覧!$C$190&amp;"）登録　第　 "&amp;項目一覧!$C$191&amp;"　号")</f>
        <v>() 建築士  （）登録　第　 　号</v>
      </c>
      <c r="I75" s="42"/>
      <c r="J75" s="18"/>
      <c r="K75" s="18"/>
      <c r="L75" s="18"/>
      <c r="M75" s="18"/>
      <c r="N75" s="18"/>
      <c r="O75" s="18"/>
      <c r="P75" s="18"/>
      <c r="Q75" s="18"/>
      <c r="R75" s="18"/>
      <c r="S75" s="18"/>
      <c r="T75" s="18"/>
      <c r="U75" s="18"/>
      <c r="V75" s="18"/>
      <c r="W75" s="18"/>
      <c r="X75" s="18"/>
      <c r="Y75" s="18"/>
      <c r="Z75" s="18"/>
      <c r="AA75" s="18"/>
      <c r="AB75" s="42"/>
    </row>
    <row r="76" spans="1:29" ht="18" customHeight="1">
      <c r="A76" s="6"/>
      <c r="B76" s="3" t="s">
        <v>419</v>
      </c>
      <c r="C76" s="3"/>
      <c r="D76" s="3"/>
      <c r="E76" s="3"/>
      <c r="F76" s="3"/>
      <c r="G76" s="3"/>
      <c r="H76" s="18" t="str">
        <f>項目一覧!$C$192</f>
        <v/>
      </c>
      <c r="I76" s="42"/>
      <c r="J76" s="18"/>
      <c r="K76" s="18"/>
      <c r="L76" s="18"/>
      <c r="M76" s="18"/>
      <c r="N76" s="18"/>
      <c r="O76" s="18"/>
      <c r="P76" s="18"/>
      <c r="Q76" s="18"/>
      <c r="R76" s="18"/>
      <c r="S76" s="18"/>
      <c r="T76" s="18"/>
      <c r="U76" s="18"/>
      <c r="V76" s="18"/>
      <c r="W76" s="18"/>
      <c r="X76" s="18"/>
      <c r="Y76" s="18"/>
      <c r="Z76" s="18"/>
      <c r="AA76" s="18"/>
      <c r="AB76" s="42"/>
    </row>
    <row r="77" spans="1:29" ht="18" customHeight="1">
      <c r="A77" s="7"/>
      <c r="B77" s="3" t="s">
        <v>418</v>
      </c>
      <c r="C77" s="3"/>
      <c r="D77" s="3"/>
      <c r="E77" s="3"/>
      <c r="F77" s="3"/>
      <c r="G77" s="3"/>
      <c r="H77" s="44" t="str">
        <f>IF(項目一覧!$C$194=0,"","("&amp;項目一覧!$C$194&amp;") 建築士事務所  （"&amp;項目一覧!$C$195&amp;"）知事登録　第　 "&amp;項目一覧!$C$196&amp;"　号")</f>
        <v>() 建築士事務所  （）知事登録　第　 　号</v>
      </c>
      <c r="I77" s="42"/>
      <c r="J77" s="42"/>
      <c r="K77" s="42"/>
      <c r="L77" s="42"/>
      <c r="M77" s="42"/>
      <c r="N77" s="42"/>
      <c r="O77" s="42"/>
      <c r="P77" s="42"/>
      <c r="Q77" s="42"/>
      <c r="R77" s="42"/>
      <c r="S77" s="42"/>
      <c r="T77" s="42"/>
      <c r="U77" s="42"/>
      <c r="V77" s="42"/>
      <c r="W77" s="42"/>
      <c r="X77" s="42"/>
      <c r="Y77" s="42"/>
      <c r="Z77" s="42"/>
      <c r="AA77" s="42"/>
      <c r="AB77" s="42"/>
    </row>
    <row r="78" spans="1:29" ht="18" customHeight="1">
      <c r="A78" s="7"/>
      <c r="B78" s="3"/>
      <c r="C78" s="3"/>
      <c r="D78" s="3"/>
      <c r="E78" s="3"/>
      <c r="F78" s="3"/>
      <c r="G78" s="3"/>
      <c r="H78" s="18" t="str">
        <f>項目一覧!$C$197</f>
        <v/>
      </c>
      <c r="I78" s="42"/>
      <c r="J78" s="18"/>
      <c r="K78" s="18"/>
      <c r="L78" s="18"/>
      <c r="M78" s="18"/>
      <c r="N78" s="18"/>
      <c r="O78" s="18"/>
      <c r="P78" s="18"/>
      <c r="Q78" s="18"/>
      <c r="R78" s="18"/>
      <c r="S78" s="18"/>
      <c r="T78" s="18"/>
      <c r="U78" s="18"/>
      <c r="V78" s="18"/>
      <c r="W78" s="18"/>
      <c r="X78" s="18"/>
      <c r="Y78" s="18"/>
      <c r="Z78" s="18"/>
      <c r="AA78" s="18"/>
      <c r="AB78" s="42"/>
    </row>
    <row r="79" spans="1:29" ht="18" customHeight="1">
      <c r="A79" s="7"/>
      <c r="B79" s="3" t="s">
        <v>417</v>
      </c>
      <c r="C79" s="3"/>
      <c r="D79" s="3"/>
      <c r="E79" s="3"/>
      <c r="F79" s="3"/>
      <c r="G79" s="3"/>
      <c r="H79" s="18" t="str">
        <f>項目一覧!$C$198</f>
        <v/>
      </c>
      <c r="I79" s="42"/>
      <c r="J79" s="18"/>
      <c r="K79" s="18"/>
      <c r="L79" s="18"/>
      <c r="M79" s="18"/>
      <c r="N79" s="18"/>
      <c r="O79" s="18"/>
      <c r="P79" s="18"/>
      <c r="Q79" s="18"/>
      <c r="R79" s="18"/>
      <c r="S79" s="18"/>
      <c r="T79" s="18"/>
      <c r="U79" s="18"/>
      <c r="V79" s="18"/>
      <c r="W79" s="18"/>
      <c r="X79" s="18"/>
      <c r="Y79" s="18"/>
      <c r="Z79" s="18"/>
      <c r="AA79" s="18"/>
      <c r="AB79" s="42"/>
    </row>
    <row r="80" spans="1:29" ht="18" customHeight="1">
      <c r="A80" s="7"/>
      <c r="B80" s="3" t="s">
        <v>416</v>
      </c>
      <c r="C80" s="3"/>
      <c r="D80" s="3"/>
      <c r="E80" s="3"/>
      <c r="F80" s="3"/>
      <c r="G80" s="3"/>
      <c r="H80" s="1512" t="str">
        <f>項目一覧!$C$199</f>
        <v/>
      </c>
      <c r="I80" s="1512"/>
      <c r="J80" s="1512"/>
      <c r="K80" s="1512"/>
      <c r="L80" s="1512"/>
      <c r="M80" s="1512"/>
      <c r="N80" s="1512"/>
      <c r="O80" s="1512"/>
      <c r="P80" s="1512"/>
      <c r="Q80" s="1512"/>
      <c r="R80" s="1512"/>
      <c r="S80" s="1512"/>
      <c r="T80" s="1512"/>
      <c r="U80" s="1512"/>
      <c r="V80" s="1512"/>
      <c r="W80" s="1512"/>
      <c r="X80" s="1512"/>
      <c r="Y80" s="1512"/>
      <c r="Z80" s="1512"/>
      <c r="AA80" s="1512"/>
      <c r="AB80" s="1512"/>
    </row>
    <row r="81" spans="1:30" ht="18" customHeight="1">
      <c r="A81" s="7"/>
      <c r="B81" s="3" t="s">
        <v>415</v>
      </c>
      <c r="C81" s="3"/>
      <c r="D81" s="3"/>
      <c r="E81" s="3"/>
      <c r="F81" s="3"/>
      <c r="G81" s="3"/>
      <c r="H81" s="18" t="str">
        <f>項目一覧!$C$200</f>
        <v/>
      </c>
      <c r="I81" s="42"/>
      <c r="J81" s="18"/>
      <c r="K81" s="18"/>
      <c r="L81" s="18"/>
      <c r="M81" s="18"/>
      <c r="N81" s="18"/>
      <c r="O81" s="18"/>
      <c r="P81" s="18"/>
      <c r="Q81" s="18"/>
      <c r="R81" s="18"/>
      <c r="S81" s="18"/>
      <c r="T81" s="18"/>
      <c r="U81" s="18"/>
      <c r="V81" s="18"/>
      <c r="W81" s="18"/>
      <c r="X81" s="18"/>
      <c r="Y81" s="18"/>
      <c r="Z81" s="18"/>
      <c r="AA81" s="18"/>
      <c r="AB81" s="42"/>
    </row>
    <row r="82" spans="1:30" ht="18" customHeight="1">
      <c r="A82" s="7"/>
      <c r="B82" s="34" t="s">
        <v>436</v>
      </c>
      <c r="C82" s="3"/>
      <c r="D82" s="3"/>
      <c r="E82" s="3"/>
      <c r="F82" s="3"/>
      <c r="G82" s="3"/>
      <c r="H82" s="3"/>
      <c r="I82" s="3"/>
      <c r="J82" s="1524" t="str">
        <f>項目一覧!$C$202</f>
        <v/>
      </c>
      <c r="K82" s="1524"/>
      <c r="L82" s="1524"/>
      <c r="M82" s="1524"/>
      <c r="N82" s="1524"/>
      <c r="O82" s="1524"/>
      <c r="P82" s="1524"/>
      <c r="Q82" s="1524"/>
      <c r="R82" s="1524"/>
      <c r="S82" s="1524"/>
      <c r="T82" s="1524"/>
      <c r="U82" s="1524"/>
      <c r="V82" s="1524"/>
      <c r="W82" s="1524"/>
      <c r="X82" s="1524"/>
      <c r="Y82" s="1524"/>
      <c r="Z82" s="1524"/>
      <c r="AA82" s="1524"/>
      <c r="AB82" s="49"/>
      <c r="AC82" s="49"/>
      <c r="AD82" s="49"/>
    </row>
    <row r="83" spans="1:30" ht="18" customHeight="1">
      <c r="A83" s="6"/>
      <c r="B83" s="3"/>
      <c r="C83" s="3"/>
      <c r="D83" s="3"/>
      <c r="E83" s="3"/>
      <c r="F83" s="3"/>
      <c r="G83" s="3"/>
      <c r="H83" s="3"/>
      <c r="I83" s="3"/>
      <c r="J83" s="1524"/>
      <c r="K83" s="1524"/>
      <c r="L83" s="1524"/>
      <c r="M83" s="1524"/>
      <c r="N83" s="1524"/>
      <c r="O83" s="1524"/>
      <c r="P83" s="1524"/>
      <c r="Q83" s="1524"/>
      <c r="R83" s="1524"/>
      <c r="S83" s="1524"/>
      <c r="T83" s="1524"/>
      <c r="U83" s="1524"/>
      <c r="V83" s="1524"/>
      <c r="W83" s="1524"/>
      <c r="X83" s="1524"/>
      <c r="Y83" s="1524"/>
      <c r="Z83" s="1524"/>
      <c r="AA83" s="1524"/>
      <c r="AB83" s="49"/>
      <c r="AC83" s="49"/>
      <c r="AD83" s="49"/>
    </row>
    <row r="84" spans="1:30" ht="18" customHeight="1">
      <c r="A84" s="6"/>
      <c r="B84" s="3" t="s">
        <v>420</v>
      </c>
      <c r="C84" s="3"/>
      <c r="D84" s="3"/>
      <c r="E84" s="3"/>
      <c r="F84" s="3"/>
      <c r="G84" s="3"/>
      <c r="H84" s="50" t="str">
        <f>IF(項目一覧!$C$203=0,"","("&amp;項目一覧!$C$203&amp;") 建築士  （"&amp;項目一覧!$C$204&amp;"）登録　第　 "&amp;項目一覧!$C$205&amp;"　号")</f>
        <v>() 建築士  （）登録　第　 　号</v>
      </c>
      <c r="I84" s="42"/>
      <c r="J84" s="18"/>
      <c r="K84" s="18"/>
      <c r="L84" s="18"/>
      <c r="M84" s="18"/>
      <c r="N84" s="18"/>
      <c r="O84" s="18"/>
      <c r="P84" s="18"/>
      <c r="Q84" s="18"/>
      <c r="R84" s="18"/>
      <c r="S84" s="18"/>
      <c r="T84" s="18"/>
      <c r="U84" s="18"/>
      <c r="V84" s="18"/>
      <c r="W84" s="18"/>
      <c r="X84" s="18"/>
      <c r="Y84" s="18"/>
      <c r="Z84" s="18"/>
      <c r="AA84" s="18"/>
      <c r="AB84" s="42"/>
    </row>
    <row r="85" spans="1:30" ht="18" customHeight="1">
      <c r="A85" s="6"/>
      <c r="B85" s="3" t="s">
        <v>419</v>
      </c>
      <c r="C85" s="3"/>
      <c r="D85" s="3"/>
      <c r="E85" s="3"/>
      <c r="F85" s="3"/>
      <c r="G85" s="3"/>
      <c r="H85" s="18" t="str">
        <f>項目一覧!$C$206</f>
        <v/>
      </c>
      <c r="I85" s="42"/>
      <c r="J85" s="18"/>
      <c r="K85" s="18"/>
      <c r="L85" s="18"/>
      <c r="M85" s="18"/>
      <c r="N85" s="18"/>
      <c r="O85" s="18"/>
      <c r="P85" s="18"/>
      <c r="Q85" s="18"/>
      <c r="R85" s="18"/>
      <c r="S85" s="18"/>
      <c r="T85" s="18"/>
      <c r="U85" s="18"/>
      <c r="V85" s="18"/>
      <c r="W85" s="18"/>
      <c r="X85" s="18"/>
      <c r="Y85" s="18"/>
      <c r="Z85" s="18"/>
      <c r="AA85" s="18"/>
      <c r="AB85" s="42"/>
    </row>
    <row r="86" spans="1:30" ht="18" customHeight="1">
      <c r="A86" s="7"/>
      <c r="B86" s="3" t="s">
        <v>418</v>
      </c>
      <c r="C86" s="3"/>
      <c r="D86" s="3"/>
      <c r="E86" s="3"/>
      <c r="F86" s="3"/>
      <c r="G86" s="3"/>
      <c r="H86" s="44" t="str">
        <f>IF(項目一覧!$C$208=0,"","("&amp;項目一覧!$C$208&amp;") 建築士事務所  （"&amp;項目一覧!$C$209&amp;"）知事登録　第　 "&amp;項目一覧!$C$210&amp;"　号")</f>
        <v>() 建築士事務所  （）知事登録　第　 　号</v>
      </c>
      <c r="I86" s="42"/>
      <c r="J86" s="42"/>
      <c r="K86" s="42"/>
      <c r="L86" s="42"/>
      <c r="M86" s="42"/>
      <c r="N86" s="42"/>
      <c r="O86" s="42"/>
      <c r="P86" s="42"/>
      <c r="Q86" s="42"/>
      <c r="R86" s="42"/>
      <c r="S86" s="42"/>
      <c r="T86" s="42"/>
      <c r="U86" s="42"/>
      <c r="V86" s="42"/>
      <c r="W86" s="42"/>
      <c r="X86" s="42"/>
      <c r="Y86" s="42"/>
      <c r="Z86" s="42"/>
      <c r="AA86" s="42"/>
      <c r="AB86" s="42"/>
    </row>
    <row r="87" spans="1:30" ht="18" customHeight="1">
      <c r="A87" s="7"/>
      <c r="B87" s="3"/>
      <c r="C87" s="3"/>
      <c r="D87" s="3"/>
      <c r="E87" s="3"/>
      <c r="F87" s="3"/>
      <c r="G87" s="3"/>
      <c r="H87" s="18" t="str">
        <f>項目一覧!$C$211</f>
        <v/>
      </c>
      <c r="I87" s="42"/>
      <c r="J87" s="18"/>
      <c r="K87" s="18"/>
      <c r="L87" s="18"/>
      <c r="M87" s="18"/>
      <c r="N87" s="18"/>
      <c r="O87" s="18"/>
      <c r="P87" s="18"/>
      <c r="Q87" s="18"/>
      <c r="R87" s="18"/>
      <c r="S87" s="18"/>
      <c r="T87" s="18"/>
      <c r="U87" s="18"/>
      <c r="V87" s="18"/>
      <c r="W87" s="18"/>
      <c r="X87" s="18"/>
      <c r="Y87" s="18"/>
      <c r="Z87" s="18"/>
      <c r="AA87" s="18"/>
      <c r="AB87" s="42"/>
    </row>
    <row r="88" spans="1:30" ht="18" customHeight="1">
      <c r="A88" s="7"/>
      <c r="B88" s="3" t="s">
        <v>417</v>
      </c>
      <c r="C88" s="3"/>
      <c r="D88" s="3"/>
      <c r="E88" s="3"/>
      <c r="F88" s="3"/>
      <c r="G88" s="3"/>
      <c r="H88" s="18" t="str">
        <f>項目一覧!$C$212</f>
        <v/>
      </c>
      <c r="I88" s="42"/>
      <c r="J88" s="18"/>
      <c r="K88" s="18"/>
      <c r="L88" s="18"/>
      <c r="M88" s="18"/>
      <c r="N88" s="18"/>
      <c r="O88" s="18"/>
      <c r="P88" s="18"/>
      <c r="Q88" s="18"/>
      <c r="R88" s="18"/>
      <c r="S88" s="18"/>
      <c r="T88" s="18"/>
      <c r="U88" s="18"/>
      <c r="V88" s="18"/>
      <c r="W88" s="18"/>
      <c r="X88" s="18"/>
      <c r="Y88" s="18"/>
      <c r="Z88" s="18"/>
      <c r="AA88" s="18"/>
      <c r="AB88" s="42"/>
    </row>
    <row r="89" spans="1:30" ht="18" customHeight="1">
      <c r="A89" s="7"/>
      <c r="B89" s="3" t="s">
        <v>416</v>
      </c>
      <c r="C89" s="3"/>
      <c r="D89" s="3"/>
      <c r="E89" s="3"/>
      <c r="F89" s="3"/>
      <c r="G89" s="3"/>
      <c r="H89" s="1512" t="str">
        <f>項目一覧!$C$213</f>
        <v/>
      </c>
      <c r="I89" s="1512"/>
      <c r="J89" s="1512"/>
      <c r="K89" s="1512"/>
      <c r="L89" s="1512"/>
      <c r="M89" s="1512"/>
      <c r="N89" s="1512"/>
      <c r="O89" s="1512"/>
      <c r="P89" s="1512"/>
      <c r="Q89" s="1512"/>
      <c r="R89" s="1512"/>
      <c r="S89" s="1512"/>
      <c r="T89" s="1512"/>
      <c r="U89" s="1512"/>
      <c r="V89" s="1512"/>
      <c r="W89" s="1512"/>
      <c r="X89" s="1512"/>
      <c r="Y89" s="1512"/>
      <c r="Z89" s="1512"/>
      <c r="AA89" s="1512"/>
      <c r="AB89" s="1512"/>
    </row>
    <row r="90" spans="1:30" ht="18" customHeight="1">
      <c r="A90" s="7"/>
      <c r="B90" s="3" t="s">
        <v>415</v>
      </c>
      <c r="C90" s="3"/>
      <c r="D90" s="3"/>
      <c r="E90" s="3"/>
      <c r="F90" s="3"/>
      <c r="G90" s="3"/>
      <c r="H90" s="18" t="str">
        <f>項目一覧!$C$214</f>
        <v/>
      </c>
      <c r="I90" s="42"/>
      <c r="J90" s="18"/>
      <c r="K90" s="18"/>
      <c r="L90" s="18"/>
      <c r="M90" s="18"/>
      <c r="N90" s="18"/>
      <c r="O90" s="18"/>
      <c r="P90" s="18"/>
      <c r="Q90" s="18"/>
      <c r="R90" s="18"/>
      <c r="S90" s="18"/>
      <c r="T90" s="18"/>
      <c r="U90" s="18"/>
      <c r="V90" s="18"/>
      <c r="W90" s="18"/>
      <c r="X90" s="18"/>
      <c r="Y90" s="18"/>
      <c r="Z90" s="18"/>
      <c r="AA90" s="18"/>
      <c r="AB90" s="42"/>
    </row>
    <row r="91" spans="1:30" ht="18" customHeight="1">
      <c r="A91" s="7"/>
      <c r="B91" s="34" t="s">
        <v>436</v>
      </c>
      <c r="C91" s="3"/>
      <c r="D91" s="3"/>
      <c r="E91" s="3"/>
      <c r="F91" s="3"/>
      <c r="G91" s="3"/>
      <c r="H91" s="18"/>
      <c r="I91" s="18"/>
      <c r="J91" s="1524" t="str">
        <f>項目一覧!$C$216</f>
        <v/>
      </c>
      <c r="K91" s="1524"/>
      <c r="L91" s="1524"/>
      <c r="M91" s="1524"/>
      <c r="N91" s="1524"/>
      <c r="O91" s="1524"/>
      <c r="P91" s="1524"/>
      <c r="Q91" s="1524"/>
      <c r="R91" s="1524"/>
      <c r="S91" s="1524"/>
      <c r="T91" s="1524"/>
      <c r="U91" s="1524"/>
      <c r="V91" s="1524"/>
      <c r="W91" s="1524"/>
      <c r="X91" s="1524"/>
      <c r="Y91" s="1524"/>
      <c r="Z91" s="1524"/>
      <c r="AA91" s="1524"/>
      <c r="AB91" s="46"/>
      <c r="AC91" s="49"/>
      <c r="AD91" s="49"/>
    </row>
    <row r="92" spans="1:30" ht="18" customHeight="1">
      <c r="A92" s="6"/>
      <c r="B92" s="3"/>
      <c r="C92" s="3"/>
      <c r="D92" s="3"/>
      <c r="E92" s="3"/>
      <c r="F92" s="3"/>
      <c r="G92" s="3"/>
      <c r="H92" s="18"/>
      <c r="I92" s="18"/>
      <c r="J92" s="1524"/>
      <c r="K92" s="1524"/>
      <c r="L92" s="1524"/>
      <c r="M92" s="1524"/>
      <c r="N92" s="1524"/>
      <c r="O92" s="1524"/>
      <c r="P92" s="1524"/>
      <c r="Q92" s="1524"/>
      <c r="R92" s="1524"/>
      <c r="S92" s="1524"/>
      <c r="T92" s="1524"/>
      <c r="U92" s="1524"/>
      <c r="V92" s="1524"/>
      <c r="W92" s="1524"/>
      <c r="X92" s="1524"/>
      <c r="Y92" s="1524"/>
      <c r="Z92" s="1524"/>
      <c r="AA92" s="1524"/>
      <c r="AB92" s="46"/>
      <c r="AC92" s="49"/>
      <c r="AD92" s="49"/>
    </row>
    <row r="93" spans="1:30" ht="18" customHeight="1">
      <c r="A93" s="6"/>
      <c r="B93" s="3" t="s">
        <v>420</v>
      </c>
      <c r="C93" s="3"/>
      <c r="D93" s="3"/>
      <c r="E93" s="3"/>
      <c r="F93" s="3"/>
      <c r="G93" s="3"/>
      <c r="H93" s="50" t="str">
        <f>IF(項目一覧!$C$217=0,"","("&amp;項目一覧!$C$217&amp;") 建築士  （"&amp;項目一覧!$C$218&amp;"）登録　第　 "&amp;項目一覧!$C$219&amp;"　号")</f>
        <v>() 建築士  （）登録　第　 　号</v>
      </c>
      <c r="I93" s="42"/>
      <c r="J93" s="18"/>
      <c r="K93" s="18"/>
      <c r="L93" s="18"/>
      <c r="M93" s="18"/>
      <c r="N93" s="18"/>
      <c r="O93" s="18"/>
      <c r="P93" s="18"/>
      <c r="Q93" s="18"/>
      <c r="R93" s="18"/>
      <c r="S93" s="18"/>
      <c r="T93" s="18"/>
      <c r="U93" s="18"/>
      <c r="V93" s="18"/>
      <c r="W93" s="18"/>
      <c r="X93" s="18"/>
      <c r="Y93" s="18"/>
      <c r="Z93" s="18"/>
      <c r="AA93" s="18"/>
      <c r="AB93" s="42"/>
    </row>
    <row r="94" spans="1:30" ht="18" customHeight="1">
      <c r="A94" s="6"/>
      <c r="B94" s="3" t="s">
        <v>419</v>
      </c>
      <c r="C94" s="3"/>
      <c r="D94" s="3"/>
      <c r="E94" s="3"/>
      <c r="F94" s="3"/>
      <c r="G94" s="3"/>
      <c r="H94" s="18" t="str">
        <f>項目一覧!$C$220</f>
        <v/>
      </c>
      <c r="I94" s="42"/>
      <c r="J94" s="18"/>
      <c r="K94" s="18"/>
      <c r="L94" s="18"/>
      <c r="M94" s="18"/>
      <c r="N94" s="18"/>
      <c r="O94" s="18"/>
      <c r="P94" s="18"/>
      <c r="Q94" s="18"/>
      <c r="R94" s="18"/>
      <c r="S94" s="18"/>
      <c r="T94" s="18"/>
      <c r="U94" s="18"/>
      <c r="V94" s="18"/>
      <c r="W94" s="18"/>
      <c r="X94" s="18"/>
      <c r="Y94" s="18"/>
      <c r="Z94" s="18"/>
      <c r="AA94" s="18"/>
      <c r="AB94" s="42"/>
    </row>
    <row r="95" spans="1:30" ht="18" customHeight="1">
      <c r="A95" s="7"/>
      <c r="B95" s="3" t="s">
        <v>418</v>
      </c>
      <c r="C95" s="3"/>
      <c r="D95" s="3"/>
      <c r="E95" s="3"/>
      <c r="F95" s="3"/>
      <c r="G95" s="3"/>
      <c r="H95" s="44" t="str">
        <f>IF(項目一覧!$C$222=0,"","("&amp;項目一覧!$C$222&amp;") 建築士事務所  （"&amp;項目一覧!$C$223&amp;"）知事登録　第　 "&amp;項目一覧!$C$224&amp;"　号")</f>
        <v>() 建築士事務所  （）知事登録　第　 　号</v>
      </c>
      <c r="I95" s="42"/>
      <c r="J95" s="42"/>
      <c r="K95" s="42"/>
      <c r="L95" s="42"/>
      <c r="M95" s="42"/>
      <c r="N95" s="42"/>
      <c r="O95" s="42"/>
      <c r="P95" s="42"/>
      <c r="Q95" s="42"/>
      <c r="R95" s="42"/>
      <c r="S95" s="42"/>
      <c r="T95" s="42"/>
      <c r="U95" s="42"/>
      <c r="V95" s="42"/>
      <c r="W95" s="42"/>
      <c r="X95" s="42"/>
      <c r="Y95" s="42"/>
      <c r="Z95" s="42"/>
      <c r="AA95" s="42"/>
      <c r="AB95" s="42"/>
    </row>
    <row r="96" spans="1:30" ht="18" customHeight="1">
      <c r="A96" s="7"/>
      <c r="B96" s="3"/>
      <c r="C96" s="3"/>
      <c r="D96" s="3"/>
      <c r="E96" s="3"/>
      <c r="F96" s="3"/>
      <c r="G96" s="3"/>
      <c r="H96" s="18" t="str">
        <f>項目一覧!$C$225</f>
        <v/>
      </c>
      <c r="I96" s="42"/>
      <c r="J96" s="18"/>
      <c r="K96" s="18"/>
      <c r="L96" s="18"/>
      <c r="M96" s="18"/>
      <c r="N96" s="18"/>
      <c r="O96" s="18"/>
      <c r="P96" s="18"/>
      <c r="Q96" s="18"/>
      <c r="R96" s="18"/>
      <c r="S96" s="18"/>
      <c r="T96" s="18"/>
      <c r="U96" s="18"/>
      <c r="V96" s="18"/>
      <c r="W96" s="18"/>
      <c r="X96" s="18"/>
      <c r="Y96" s="18"/>
      <c r="Z96" s="18"/>
      <c r="AA96" s="18"/>
      <c r="AB96" s="42"/>
    </row>
    <row r="97" spans="1:30" ht="18" customHeight="1">
      <c r="A97" s="7"/>
      <c r="B97" s="3" t="s">
        <v>417</v>
      </c>
      <c r="C97" s="3"/>
      <c r="D97" s="3"/>
      <c r="E97" s="3"/>
      <c r="F97" s="3"/>
      <c r="G97" s="3"/>
      <c r="H97" s="18" t="str">
        <f>項目一覧!$C$226</f>
        <v/>
      </c>
      <c r="I97" s="42"/>
      <c r="J97" s="18"/>
      <c r="K97" s="18"/>
      <c r="L97" s="18"/>
      <c r="M97" s="18"/>
      <c r="N97" s="18"/>
      <c r="O97" s="18"/>
      <c r="P97" s="18"/>
      <c r="Q97" s="18"/>
      <c r="R97" s="18"/>
      <c r="S97" s="18"/>
      <c r="T97" s="18"/>
      <c r="U97" s="18"/>
      <c r="V97" s="18"/>
      <c r="W97" s="18"/>
      <c r="X97" s="18"/>
      <c r="Y97" s="18"/>
      <c r="Z97" s="18"/>
      <c r="AA97" s="18"/>
      <c r="AB97" s="42"/>
    </row>
    <row r="98" spans="1:30" ht="18" customHeight="1">
      <c r="A98" s="7"/>
      <c r="B98" s="3" t="s">
        <v>416</v>
      </c>
      <c r="C98" s="3"/>
      <c r="D98" s="3"/>
      <c r="E98" s="3"/>
      <c r="F98" s="3"/>
      <c r="G98" s="3"/>
      <c r="H98" s="1512" t="str">
        <f>項目一覧!$C$227</f>
        <v/>
      </c>
      <c r="I98" s="1512"/>
      <c r="J98" s="1512"/>
      <c r="K98" s="1512"/>
      <c r="L98" s="1512"/>
      <c r="M98" s="1512"/>
      <c r="N98" s="1512"/>
      <c r="O98" s="1512"/>
      <c r="P98" s="1512"/>
      <c r="Q98" s="1512"/>
      <c r="R98" s="1512"/>
      <c r="S98" s="1512"/>
      <c r="T98" s="1512"/>
      <c r="U98" s="1512"/>
      <c r="V98" s="1512"/>
      <c r="W98" s="1512"/>
      <c r="X98" s="1512"/>
      <c r="Y98" s="1512"/>
      <c r="Z98" s="1512"/>
      <c r="AA98" s="1512"/>
      <c r="AB98" s="1512"/>
    </row>
    <row r="99" spans="1:30" ht="18" customHeight="1">
      <c r="A99" s="7"/>
      <c r="B99" s="3" t="s">
        <v>415</v>
      </c>
      <c r="C99" s="3"/>
      <c r="D99" s="3"/>
      <c r="E99" s="3"/>
      <c r="F99" s="3"/>
      <c r="G99" s="3"/>
      <c r="H99" s="18" t="str">
        <f>項目一覧!$C$228</f>
        <v/>
      </c>
      <c r="I99" s="42"/>
      <c r="J99" s="18"/>
      <c r="K99" s="18"/>
      <c r="L99" s="18"/>
      <c r="M99" s="18"/>
      <c r="N99" s="18"/>
      <c r="O99" s="18"/>
      <c r="P99" s="18"/>
      <c r="Q99" s="18"/>
      <c r="R99" s="18"/>
      <c r="S99" s="18"/>
      <c r="T99" s="18"/>
      <c r="U99" s="18"/>
      <c r="V99" s="18"/>
      <c r="W99" s="18"/>
      <c r="X99" s="18"/>
      <c r="Y99" s="18"/>
      <c r="Z99" s="18"/>
      <c r="AA99" s="18"/>
      <c r="AB99" s="42"/>
    </row>
    <row r="100" spans="1:30" ht="18" customHeight="1">
      <c r="A100" s="7"/>
      <c r="B100" s="34" t="s">
        <v>436</v>
      </c>
      <c r="C100" s="3"/>
      <c r="D100" s="3"/>
      <c r="E100" s="3"/>
      <c r="F100" s="3"/>
      <c r="G100" s="3"/>
      <c r="H100" s="3"/>
      <c r="I100" s="3"/>
      <c r="J100" s="1524" t="str">
        <f>項目一覧!$C$230</f>
        <v/>
      </c>
      <c r="K100" s="1524"/>
      <c r="L100" s="1524"/>
      <c r="M100" s="1524"/>
      <c r="N100" s="1524"/>
      <c r="O100" s="1524"/>
      <c r="P100" s="1524"/>
      <c r="Q100" s="1524"/>
      <c r="R100" s="1524"/>
      <c r="S100" s="1524"/>
      <c r="T100" s="1524"/>
      <c r="U100" s="1524"/>
      <c r="V100" s="1524"/>
      <c r="W100" s="1524"/>
      <c r="X100" s="1524"/>
      <c r="Y100" s="1524"/>
      <c r="Z100" s="1524"/>
      <c r="AA100" s="1524"/>
      <c r="AB100" s="49"/>
      <c r="AC100" s="49"/>
      <c r="AD100" s="49"/>
    </row>
    <row r="101" spans="1:30" ht="18" customHeight="1">
      <c r="A101" s="7"/>
      <c r="B101" s="3"/>
      <c r="C101" s="3"/>
      <c r="D101" s="3"/>
      <c r="E101" s="3"/>
      <c r="F101" s="3"/>
      <c r="G101" s="3"/>
      <c r="H101" s="3"/>
      <c r="I101" s="3"/>
      <c r="J101" s="1524"/>
      <c r="K101" s="1524"/>
      <c r="L101" s="1524"/>
      <c r="M101" s="1524"/>
      <c r="N101" s="1524"/>
      <c r="O101" s="1524"/>
      <c r="P101" s="1524"/>
      <c r="Q101" s="1524"/>
      <c r="R101" s="1524"/>
      <c r="S101" s="1524"/>
      <c r="T101" s="1524"/>
      <c r="U101" s="1524"/>
      <c r="V101" s="1524"/>
      <c r="W101" s="1524"/>
      <c r="X101" s="1524"/>
      <c r="Y101" s="1524"/>
      <c r="Z101" s="1524"/>
      <c r="AA101" s="1524"/>
      <c r="AB101" s="49"/>
      <c r="AC101" s="49"/>
      <c r="AD101" s="49"/>
    </row>
    <row r="102" spans="1:30" ht="15.95" customHeight="1">
      <c r="A102" s="7"/>
      <c r="B102" s="3" t="s">
        <v>228</v>
      </c>
      <c r="C102" s="3"/>
      <c r="D102" s="3"/>
      <c r="E102" s="3"/>
      <c r="F102" s="3"/>
      <c r="G102" s="3"/>
      <c r="H102" s="53"/>
      <c r="I102" s="53"/>
      <c r="J102" s="53"/>
      <c r="K102" s="53"/>
      <c r="L102" s="53"/>
      <c r="M102" s="53"/>
      <c r="N102" s="53"/>
      <c r="O102" s="53"/>
      <c r="P102" s="53"/>
      <c r="Q102" s="53"/>
      <c r="R102" s="53"/>
      <c r="S102" s="53"/>
      <c r="T102" s="53"/>
      <c r="U102" s="53"/>
      <c r="V102" s="53"/>
      <c r="W102" s="53"/>
      <c r="X102" s="53"/>
      <c r="Y102" s="53"/>
      <c r="Z102" s="53"/>
      <c r="AA102" s="53"/>
      <c r="AB102" s="53"/>
    </row>
    <row r="103" spans="1:30" ht="15.95" customHeight="1">
      <c r="A103" s="7"/>
      <c r="B103" s="3" t="s">
        <v>227</v>
      </c>
      <c r="C103" s="3"/>
      <c r="D103" s="3"/>
      <c r="E103" s="3"/>
      <c r="F103" s="3"/>
      <c r="G103" s="3"/>
      <c r="H103" s="53"/>
      <c r="I103" s="53"/>
      <c r="J103" s="53"/>
      <c r="K103" s="53"/>
      <c r="L103" s="53"/>
      <c r="M103" s="53"/>
      <c r="N103" s="53"/>
      <c r="O103" s="53"/>
      <c r="P103" s="53"/>
      <c r="Q103" s="53"/>
      <c r="R103" s="53"/>
      <c r="S103" s="53"/>
      <c r="T103" s="53"/>
      <c r="U103" s="53"/>
      <c r="V103" s="53"/>
      <c r="W103" s="53"/>
      <c r="X103" s="53"/>
      <c r="Y103" s="53"/>
      <c r="Z103" s="53"/>
      <c r="AA103" s="53"/>
      <c r="AB103" s="53"/>
    </row>
    <row r="104" spans="1:30" ht="18" customHeight="1">
      <c r="A104" s="7"/>
      <c r="B104" s="6" t="str">
        <f>IF(項目一覧!$D$316=TRUE,"■","□")</f>
        <v>□</v>
      </c>
      <c r="C104" s="3" t="s">
        <v>435</v>
      </c>
      <c r="D104" s="3"/>
      <c r="E104" s="3"/>
      <c r="F104" s="3"/>
      <c r="G104" s="3"/>
      <c r="H104" s="53"/>
      <c r="I104" s="53"/>
      <c r="J104" s="53"/>
      <c r="K104" s="53"/>
      <c r="L104" s="53"/>
      <c r="M104" s="53"/>
      <c r="N104" s="53"/>
      <c r="O104" s="53"/>
      <c r="P104" s="53"/>
      <c r="Q104" s="53"/>
      <c r="R104" s="53"/>
      <c r="S104" s="53"/>
      <c r="T104" s="53"/>
      <c r="U104" s="53"/>
      <c r="V104" s="53"/>
      <c r="W104" s="53"/>
      <c r="X104" s="53"/>
      <c r="Y104" s="53"/>
      <c r="Z104" s="53"/>
      <c r="AA104" s="53"/>
      <c r="AB104" s="53"/>
    </row>
    <row r="105" spans="1:30" ht="18" customHeight="1">
      <c r="A105" s="7"/>
      <c r="B105" s="7"/>
      <c r="C105" s="3" t="s">
        <v>412</v>
      </c>
      <c r="D105" s="3"/>
      <c r="E105" s="3"/>
      <c r="F105" s="3"/>
      <c r="G105" s="3"/>
      <c r="H105" s="18" t="str">
        <f>項目一覧!$C$317</f>
        <v/>
      </c>
      <c r="I105" s="53"/>
      <c r="J105" s="53"/>
      <c r="K105" s="53"/>
      <c r="L105" s="53"/>
      <c r="M105" s="53"/>
      <c r="N105" s="53"/>
      <c r="O105" s="53"/>
      <c r="P105" s="53"/>
      <c r="Q105" s="53"/>
      <c r="R105" s="53"/>
      <c r="S105" s="53"/>
      <c r="T105" s="53"/>
      <c r="U105" s="53"/>
      <c r="V105" s="53"/>
      <c r="W105" s="53"/>
      <c r="X105" s="53"/>
      <c r="Y105" s="53"/>
      <c r="Z105" s="53"/>
      <c r="AA105" s="53"/>
      <c r="AB105" s="53"/>
    </row>
    <row r="106" spans="1:30" ht="18" customHeight="1">
      <c r="A106" s="7"/>
      <c r="B106" s="7"/>
      <c r="C106" s="3" t="s">
        <v>430</v>
      </c>
      <c r="D106" s="3"/>
      <c r="E106" s="3"/>
      <c r="F106" s="3" t="s">
        <v>433</v>
      </c>
      <c r="G106" s="3"/>
      <c r="H106" s="3"/>
      <c r="I106" s="53"/>
      <c r="J106" s="53"/>
      <c r="K106" s="53"/>
      <c r="L106" s="53"/>
      <c r="M106" s="18" t="str">
        <f>項目一覧!$C$318</f>
        <v/>
      </c>
      <c r="N106" s="3"/>
      <c r="O106" s="53" t="s">
        <v>115</v>
      </c>
      <c r="P106" s="53"/>
      <c r="Q106" s="53"/>
      <c r="R106" s="53"/>
      <c r="S106" s="53"/>
      <c r="T106" s="53"/>
      <c r="U106" s="53"/>
      <c r="V106" s="53"/>
      <c r="W106" s="53"/>
      <c r="X106" s="53"/>
      <c r="Y106" s="53"/>
      <c r="Z106" s="53"/>
    </row>
    <row r="107" spans="1:30" ht="18" customHeight="1">
      <c r="A107" s="7"/>
      <c r="B107" s="6" t="str">
        <f>IF(項目一覧!$D$319=TRUE,"■","□")</f>
        <v>□</v>
      </c>
      <c r="C107" s="3" t="s">
        <v>434</v>
      </c>
      <c r="D107" s="3"/>
      <c r="E107" s="3"/>
      <c r="F107" s="3"/>
      <c r="G107" s="3"/>
      <c r="H107" s="53"/>
      <c r="I107" s="53"/>
      <c r="J107" s="53"/>
      <c r="K107" s="53"/>
      <c r="L107" s="53"/>
      <c r="M107" s="53"/>
      <c r="N107" s="53"/>
      <c r="O107" s="53"/>
      <c r="P107" s="53"/>
      <c r="Q107" s="53"/>
      <c r="R107" s="53"/>
      <c r="S107" s="53"/>
      <c r="T107" s="53"/>
      <c r="U107" s="53"/>
      <c r="V107" s="53"/>
      <c r="W107" s="53"/>
      <c r="X107" s="53"/>
      <c r="Y107" s="53"/>
    </row>
    <row r="108" spans="1:30" ht="18" customHeight="1">
      <c r="A108" s="7"/>
      <c r="B108" s="7"/>
      <c r="C108" s="3" t="s">
        <v>412</v>
      </c>
      <c r="D108" s="3"/>
      <c r="E108" s="3"/>
      <c r="F108" s="3"/>
      <c r="G108" s="3"/>
      <c r="H108" s="18" t="str">
        <f>項目一覧!$C$320</f>
        <v/>
      </c>
      <c r="I108" s="53"/>
      <c r="J108" s="53"/>
      <c r="K108" s="53"/>
      <c r="L108" s="53"/>
      <c r="M108" s="53"/>
      <c r="N108" s="53"/>
      <c r="O108" s="53"/>
      <c r="P108" s="53"/>
      <c r="Q108" s="53"/>
      <c r="R108" s="53"/>
      <c r="S108" s="53"/>
      <c r="T108" s="53"/>
      <c r="U108" s="53"/>
      <c r="V108" s="53"/>
      <c r="W108" s="53"/>
      <c r="X108" s="53"/>
      <c r="Y108" s="53"/>
    </row>
    <row r="109" spans="1:30" ht="18" customHeight="1">
      <c r="A109" s="7"/>
      <c r="B109" s="7"/>
      <c r="C109" s="3" t="s">
        <v>430</v>
      </c>
      <c r="D109" s="3"/>
      <c r="E109" s="3"/>
      <c r="F109" s="3" t="s">
        <v>433</v>
      </c>
      <c r="G109" s="3"/>
      <c r="H109" s="3"/>
      <c r="I109" s="53"/>
      <c r="J109" s="53"/>
      <c r="K109" s="53"/>
      <c r="L109" s="53"/>
      <c r="M109" s="18" t="str">
        <f>項目一覧!$C$321</f>
        <v/>
      </c>
      <c r="N109" s="3"/>
      <c r="O109" s="53" t="s">
        <v>115</v>
      </c>
      <c r="P109" s="53"/>
      <c r="Q109" s="53"/>
      <c r="R109" s="53"/>
      <c r="S109" s="53"/>
      <c r="T109" s="53"/>
      <c r="U109" s="53"/>
      <c r="V109" s="53"/>
      <c r="W109" s="53"/>
      <c r="X109" s="53"/>
      <c r="Y109" s="53"/>
      <c r="Z109" s="53"/>
    </row>
    <row r="110" spans="1:30" ht="18" customHeight="1">
      <c r="A110" s="7"/>
      <c r="B110" s="6" t="s">
        <v>2374</v>
      </c>
      <c r="C110" s="3" t="s">
        <v>432</v>
      </c>
      <c r="D110" s="3"/>
      <c r="E110" s="3"/>
      <c r="F110" s="3"/>
      <c r="G110" s="3"/>
      <c r="H110" s="53"/>
      <c r="I110" s="53"/>
      <c r="J110" s="53"/>
      <c r="K110" s="53"/>
      <c r="L110" s="53"/>
      <c r="M110" s="53"/>
      <c r="N110" s="53"/>
      <c r="O110" s="53"/>
      <c r="P110" s="53"/>
      <c r="Q110" s="53"/>
      <c r="R110" s="53"/>
      <c r="S110" s="53"/>
      <c r="T110" s="53"/>
      <c r="U110" s="53"/>
      <c r="V110" s="53"/>
      <c r="W110" s="53"/>
      <c r="X110" s="53"/>
      <c r="Y110" s="53"/>
    </row>
    <row r="111" spans="1:30" ht="18" customHeight="1">
      <c r="A111" s="7"/>
      <c r="B111" s="7"/>
      <c r="C111" s="3" t="s">
        <v>412</v>
      </c>
      <c r="D111" s="3"/>
      <c r="E111" s="3"/>
      <c r="F111" s="3"/>
      <c r="G111" s="3"/>
      <c r="H111" s="3"/>
      <c r="I111" s="53"/>
      <c r="J111" s="53"/>
      <c r="K111" s="53"/>
      <c r="L111" s="53"/>
      <c r="M111" s="53"/>
      <c r="N111" s="53"/>
      <c r="O111" s="53"/>
      <c r="P111" s="53"/>
      <c r="Q111" s="53"/>
      <c r="R111" s="53"/>
      <c r="S111" s="53"/>
      <c r="T111" s="53"/>
      <c r="U111" s="53"/>
      <c r="V111" s="53"/>
      <c r="W111" s="53"/>
      <c r="X111" s="53"/>
      <c r="Y111" s="53"/>
    </row>
    <row r="112" spans="1:30" ht="18" customHeight="1">
      <c r="A112" s="7"/>
      <c r="B112" s="7"/>
      <c r="C112" s="3" t="s">
        <v>430</v>
      </c>
      <c r="D112" s="3"/>
      <c r="E112" s="3"/>
      <c r="F112" s="3" t="s">
        <v>429</v>
      </c>
      <c r="G112" s="3"/>
      <c r="H112" s="3"/>
      <c r="I112" s="53"/>
      <c r="J112" s="53"/>
      <c r="K112" s="53"/>
      <c r="L112" s="53"/>
      <c r="M112" s="38"/>
      <c r="N112" s="3"/>
      <c r="O112" s="53" t="s">
        <v>115</v>
      </c>
      <c r="P112" s="53"/>
      <c r="Q112" s="53"/>
      <c r="R112" s="53"/>
      <c r="S112" s="53"/>
      <c r="T112" s="53"/>
      <c r="U112" s="53"/>
      <c r="V112" s="53"/>
      <c r="W112" s="53"/>
      <c r="X112" s="53"/>
      <c r="Y112" s="53"/>
      <c r="Z112" s="53"/>
    </row>
    <row r="113" spans="1:29" ht="18" customHeight="1">
      <c r="A113" s="7"/>
      <c r="B113" s="7"/>
      <c r="C113" s="3" t="s">
        <v>412</v>
      </c>
      <c r="D113" s="3"/>
      <c r="E113" s="3"/>
      <c r="F113" s="3"/>
      <c r="G113" s="3"/>
      <c r="H113" s="3"/>
      <c r="I113" s="53"/>
      <c r="J113" s="53"/>
      <c r="K113" s="53"/>
      <c r="L113" s="53"/>
      <c r="M113" s="53"/>
      <c r="N113" s="53"/>
      <c r="O113" s="53"/>
      <c r="P113" s="53"/>
      <c r="Q113" s="53"/>
      <c r="R113" s="53"/>
      <c r="S113" s="53"/>
      <c r="T113" s="53"/>
      <c r="U113" s="53"/>
      <c r="V113" s="53"/>
      <c r="W113" s="53"/>
      <c r="X113" s="53"/>
      <c r="Y113" s="53"/>
    </row>
    <row r="114" spans="1:29" ht="18" customHeight="1">
      <c r="A114" s="7"/>
      <c r="B114" s="7"/>
      <c r="C114" s="3" t="s">
        <v>430</v>
      </c>
      <c r="D114" s="3"/>
      <c r="E114" s="3"/>
      <c r="F114" s="3" t="s">
        <v>429</v>
      </c>
      <c r="G114" s="3"/>
      <c r="H114" s="3"/>
      <c r="I114" s="53"/>
      <c r="J114" s="53"/>
      <c r="K114" s="53"/>
      <c r="L114" s="53"/>
      <c r="M114" s="38"/>
      <c r="N114" s="3"/>
      <c r="O114" s="53" t="s">
        <v>115</v>
      </c>
      <c r="P114" s="53"/>
      <c r="Q114" s="53"/>
      <c r="R114" s="53"/>
      <c r="S114" s="53"/>
      <c r="T114" s="53"/>
      <c r="U114" s="53"/>
      <c r="V114" s="53"/>
      <c r="W114" s="53"/>
      <c r="X114" s="53"/>
      <c r="Y114" s="53"/>
      <c r="Z114" s="53"/>
    </row>
    <row r="115" spans="1:29" ht="18" customHeight="1">
      <c r="A115" s="7"/>
      <c r="B115" s="7"/>
      <c r="C115" s="3" t="s">
        <v>412</v>
      </c>
      <c r="D115" s="3"/>
      <c r="E115" s="3"/>
      <c r="F115" s="3"/>
      <c r="G115" s="3"/>
      <c r="H115" s="3"/>
      <c r="I115" s="53"/>
      <c r="J115" s="53"/>
      <c r="K115" s="53"/>
      <c r="L115" s="53"/>
      <c r="M115" s="53"/>
      <c r="N115" s="53"/>
      <c r="O115" s="53"/>
      <c r="P115" s="53"/>
      <c r="Q115" s="53"/>
      <c r="R115" s="53"/>
      <c r="S115" s="53"/>
      <c r="T115" s="53"/>
      <c r="U115" s="53"/>
      <c r="V115" s="53"/>
      <c r="W115" s="53"/>
      <c r="X115" s="53"/>
      <c r="Y115" s="53"/>
    </row>
    <row r="116" spans="1:29" ht="18" customHeight="1">
      <c r="A116" s="7"/>
      <c r="B116" s="7"/>
      <c r="C116" s="3" t="s">
        <v>430</v>
      </c>
      <c r="D116" s="3"/>
      <c r="E116" s="3"/>
      <c r="F116" s="3" t="s">
        <v>429</v>
      </c>
      <c r="G116" s="3"/>
      <c r="H116" s="3"/>
      <c r="I116" s="53"/>
      <c r="J116" s="53"/>
      <c r="K116" s="53"/>
      <c r="L116" s="53"/>
      <c r="M116" s="38"/>
      <c r="N116" s="3"/>
      <c r="O116" s="53" t="s">
        <v>115</v>
      </c>
      <c r="P116" s="53"/>
      <c r="Q116" s="53"/>
      <c r="R116" s="53"/>
      <c r="S116" s="53"/>
      <c r="T116" s="53"/>
      <c r="U116" s="53"/>
      <c r="V116" s="53"/>
      <c r="W116" s="53"/>
      <c r="X116" s="53"/>
      <c r="Y116" s="53"/>
      <c r="Z116" s="53"/>
    </row>
    <row r="117" spans="1:29" ht="18" customHeight="1">
      <c r="A117" s="7"/>
      <c r="B117" s="6" t="s">
        <v>2374</v>
      </c>
      <c r="C117" s="3" t="s">
        <v>431</v>
      </c>
      <c r="D117" s="3"/>
      <c r="E117" s="3"/>
      <c r="F117" s="3"/>
      <c r="G117" s="3"/>
      <c r="H117" s="53"/>
      <c r="I117" s="53"/>
      <c r="J117" s="53"/>
      <c r="K117" s="53"/>
      <c r="L117" s="53"/>
      <c r="M117" s="53"/>
      <c r="N117" s="53"/>
      <c r="O117" s="53"/>
      <c r="P117" s="53"/>
      <c r="Q117" s="53"/>
      <c r="R117" s="53"/>
      <c r="S117" s="53"/>
      <c r="T117" s="53"/>
      <c r="U117" s="53"/>
      <c r="V117" s="53"/>
      <c r="W117" s="53"/>
      <c r="X117" s="53"/>
      <c r="Y117" s="53"/>
    </row>
    <row r="118" spans="1:29" ht="18" customHeight="1">
      <c r="A118" s="7"/>
      <c r="B118" s="7"/>
      <c r="C118" s="3" t="s">
        <v>412</v>
      </c>
      <c r="D118" s="3"/>
      <c r="E118" s="3"/>
      <c r="F118" s="3"/>
      <c r="G118" s="3"/>
      <c r="H118" s="3"/>
      <c r="I118" s="53"/>
      <c r="J118" s="53"/>
      <c r="K118" s="53"/>
      <c r="L118" s="53"/>
      <c r="M118" s="53"/>
      <c r="N118" s="53"/>
      <c r="O118" s="53"/>
      <c r="P118" s="53"/>
      <c r="Q118" s="53"/>
      <c r="R118" s="53"/>
      <c r="S118" s="53"/>
      <c r="T118" s="53"/>
      <c r="U118" s="53"/>
      <c r="V118" s="53"/>
      <c r="W118" s="53"/>
      <c r="X118" s="53"/>
      <c r="Y118" s="53"/>
    </row>
    <row r="119" spans="1:29" ht="18" customHeight="1">
      <c r="A119" s="7"/>
      <c r="B119" s="7"/>
      <c r="C119" s="3" t="s">
        <v>430</v>
      </c>
      <c r="D119" s="3"/>
      <c r="E119" s="3"/>
      <c r="F119" s="3" t="s">
        <v>429</v>
      </c>
      <c r="G119" s="3"/>
      <c r="H119" s="3"/>
      <c r="I119" s="53"/>
      <c r="J119" s="53"/>
      <c r="K119" s="53"/>
      <c r="L119" s="53"/>
      <c r="M119" s="38"/>
      <c r="N119" s="3"/>
      <c r="O119" s="53" t="s">
        <v>115</v>
      </c>
      <c r="P119" s="53"/>
      <c r="Q119" s="53"/>
      <c r="R119" s="53"/>
      <c r="S119" s="53"/>
      <c r="T119" s="53"/>
      <c r="U119" s="53"/>
      <c r="V119" s="53"/>
      <c r="W119" s="53"/>
      <c r="X119" s="53"/>
      <c r="Y119" s="53"/>
      <c r="Z119" s="53"/>
    </row>
    <row r="120" spans="1:29" ht="18" customHeight="1">
      <c r="A120" s="7"/>
      <c r="B120" s="7"/>
      <c r="C120" s="3" t="s">
        <v>412</v>
      </c>
      <c r="D120" s="3"/>
      <c r="E120" s="3"/>
      <c r="F120" s="3"/>
      <c r="G120" s="3"/>
      <c r="H120" s="3"/>
      <c r="I120" s="53"/>
      <c r="J120" s="53"/>
      <c r="K120" s="53"/>
      <c r="L120" s="53"/>
      <c r="M120" s="53"/>
      <c r="N120" s="53"/>
      <c r="O120" s="53"/>
      <c r="P120" s="53"/>
      <c r="Q120" s="53"/>
      <c r="R120" s="53"/>
      <c r="S120" s="53"/>
      <c r="T120" s="53"/>
      <c r="U120" s="53"/>
      <c r="V120" s="53"/>
      <c r="W120" s="53"/>
      <c r="X120" s="53"/>
      <c r="Y120" s="53"/>
    </row>
    <row r="121" spans="1:29" ht="18" customHeight="1">
      <c r="A121" s="7"/>
      <c r="B121" s="7"/>
      <c r="C121" s="3" t="s">
        <v>430</v>
      </c>
      <c r="D121" s="3"/>
      <c r="E121" s="3"/>
      <c r="F121" s="3" t="s">
        <v>429</v>
      </c>
      <c r="G121" s="3"/>
      <c r="H121" s="3"/>
      <c r="I121" s="53"/>
      <c r="J121" s="53"/>
      <c r="K121" s="53"/>
      <c r="L121" s="53"/>
      <c r="M121" s="38"/>
      <c r="N121" s="3"/>
      <c r="O121" s="53" t="s">
        <v>115</v>
      </c>
      <c r="P121" s="53"/>
      <c r="Q121" s="53"/>
      <c r="R121" s="53"/>
      <c r="S121" s="53"/>
      <c r="T121" s="53"/>
      <c r="U121" s="53"/>
      <c r="V121" s="53"/>
      <c r="W121" s="53"/>
      <c r="X121" s="53"/>
      <c r="Y121" s="53"/>
      <c r="Z121" s="53"/>
    </row>
    <row r="122" spans="1:29" ht="18" customHeight="1">
      <c r="A122" s="7"/>
      <c r="B122" s="7"/>
      <c r="C122" s="3" t="s">
        <v>412</v>
      </c>
      <c r="D122" s="3"/>
      <c r="E122" s="3"/>
      <c r="F122" s="3"/>
      <c r="G122" s="3"/>
      <c r="H122" s="3"/>
      <c r="I122" s="53"/>
      <c r="J122" s="53"/>
      <c r="K122" s="53"/>
      <c r="L122" s="53"/>
      <c r="M122" s="53"/>
      <c r="N122" s="53"/>
      <c r="O122" s="53"/>
      <c r="P122" s="53"/>
      <c r="Q122" s="53"/>
      <c r="R122" s="53"/>
      <c r="S122" s="53"/>
      <c r="T122" s="53"/>
      <c r="U122" s="53"/>
      <c r="V122" s="53"/>
      <c r="W122" s="53"/>
      <c r="X122" s="53"/>
      <c r="Y122" s="53"/>
    </row>
    <row r="123" spans="1:29" ht="18" customHeight="1">
      <c r="A123" s="7"/>
      <c r="B123" s="7"/>
      <c r="C123" s="3" t="s">
        <v>430</v>
      </c>
      <c r="D123" s="3"/>
      <c r="E123" s="3"/>
      <c r="F123" s="3" t="s">
        <v>429</v>
      </c>
      <c r="G123" s="3"/>
      <c r="H123" s="3"/>
      <c r="I123" s="53"/>
      <c r="J123" s="53"/>
      <c r="K123" s="53"/>
      <c r="L123" s="53"/>
      <c r="M123" s="38"/>
      <c r="N123" s="3"/>
      <c r="O123" s="53" t="s">
        <v>115</v>
      </c>
      <c r="P123" s="53"/>
      <c r="Q123" s="53"/>
      <c r="R123" s="53"/>
      <c r="S123" s="53"/>
      <c r="T123" s="53"/>
      <c r="U123" s="53"/>
      <c r="V123" s="53"/>
      <c r="W123" s="53"/>
      <c r="X123" s="53"/>
      <c r="Y123" s="53"/>
      <c r="Z123" s="53"/>
    </row>
    <row r="124" spans="1:29" ht="18" customHeight="1">
      <c r="A124" s="31"/>
      <c r="B124" s="15"/>
      <c r="C124" s="15"/>
      <c r="D124" s="15"/>
      <c r="E124" s="15"/>
      <c r="F124" s="15"/>
      <c r="G124" s="15"/>
      <c r="H124" s="76"/>
      <c r="I124" s="76"/>
      <c r="J124" s="76"/>
      <c r="K124" s="76"/>
      <c r="L124" s="76"/>
      <c r="M124" s="76"/>
      <c r="N124" s="76"/>
      <c r="O124" s="76"/>
      <c r="P124" s="76"/>
      <c r="Q124" s="76"/>
      <c r="R124" s="76"/>
      <c r="S124" s="76"/>
      <c r="T124" s="76"/>
      <c r="U124" s="76"/>
      <c r="V124" s="76"/>
      <c r="W124" s="76"/>
      <c r="X124" s="76"/>
      <c r="Y124" s="76"/>
      <c r="Z124" s="76"/>
      <c r="AA124" s="76"/>
      <c r="AB124" s="76"/>
    </row>
    <row r="125" spans="1:29" ht="15.95" customHeight="1">
      <c r="A125" s="6" t="s">
        <v>458</v>
      </c>
      <c r="B125" s="3" t="s">
        <v>428</v>
      </c>
      <c r="C125" s="3"/>
      <c r="D125" s="3"/>
      <c r="E125" s="3"/>
      <c r="F125" s="3"/>
      <c r="G125" s="3"/>
      <c r="H125" s="3"/>
      <c r="I125" s="3"/>
      <c r="J125" s="3"/>
      <c r="K125" s="3"/>
      <c r="L125" s="3"/>
      <c r="M125" s="3"/>
      <c r="N125" s="3"/>
      <c r="O125" s="3"/>
      <c r="P125" s="3"/>
      <c r="Q125" s="3"/>
      <c r="R125" s="3"/>
      <c r="S125" s="3"/>
      <c r="T125" s="3"/>
      <c r="U125" s="3"/>
      <c r="V125" s="3"/>
      <c r="W125" s="3"/>
      <c r="X125" s="3"/>
      <c r="Y125" s="3"/>
      <c r="Z125" s="3"/>
      <c r="AA125" s="3"/>
    </row>
    <row r="126" spans="1:29" ht="18" customHeight="1">
      <c r="A126" s="6"/>
      <c r="B126" s="3" t="s">
        <v>427</v>
      </c>
      <c r="C126" s="3"/>
      <c r="D126" s="3"/>
      <c r="E126" s="3"/>
      <c r="F126" s="3"/>
      <c r="G126" s="3"/>
      <c r="H126" s="3"/>
      <c r="I126" s="3"/>
      <c r="J126" s="3"/>
      <c r="K126" s="3"/>
      <c r="L126" s="3"/>
      <c r="M126" s="3"/>
      <c r="N126" s="3"/>
      <c r="O126" s="3"/>
      <c r="P126" s="3"/>
      <c r="Q126" s="3"/>
      <c r="R126" s="3"/>
      <c r="S126" s="3"/>
      <c r="T126" s="3"/>
      <c r="U126" s="3"/>
      <c r="V126" s="3"/>
      <c r="W126" s="3"/>
      <c r="X126" s="3"/>
      <c r="Y126" s="3"/>
      <c r="Z126" s="3"/>
      <c r="AA126" s="3"/>
    </row>
    <row r="127" spans="1:29" ht="18" customHeight="1">
      <c r="A127" s="7"/>
      <c r="B127" s="3" t="s">
        <v>412</v>
      </c>
      <c r="C127" s="3"/>
      <c r="D127" s="3"/>
      <c r="E127" s="3"/>
      <c r="F127" s="3"/>
      <c r="G127" s="3"/>
      <c r="H127" s="18" t="str">
        <f>項目一覧!$C$36</f>
        <v/>
      </c>
      <c r="I127" s="42"/>
      <c r="J127" s="18"/>
      <c r="K127" s="18"/>
      <c r="L127" s="18"/>
      <c r="M127" s="18"/>
      <c r="N127" s="18"/>
      <c r="O127" s="18"/>
      <c r="P127" s="18"/>
      <c r="Q127" s="18"/>
      <c r="R127" s="18"/>
      <c r="S127" s="18"/>
      <c r="T127" s="18"/>
      <c r="U127" s="18"/>
      <c r="V127" s="18"/>
      <c r="W127" s="18"/>
      <c r="X127" s="18"/>
      <c r="Y127" s="18"/>
      <c r="Z127" s="18"/>
      <c r="AA127" s="18"/>
      <c r="AB127" s="42"/>
      <c r="AC127" s="42"/>
    </row>
    <row r="128" spans="1:29" ht="18" customHeight="1">
      <c r="A128" s="7"/>
      <c r="B128" s="3" t="s">
        <v>425</v>
      </c>
      <c r="C128" s="3"/>
      <c r="D128" s="3"/>
      <c r="E128" s="3"/>
      <c r="F128" s="3"/>
      <c r="G128" s="3"/>
      <c r="H128" s="18" t="str">
        <f>項目一覧!$C$37</f>
        <v/>
      </c>
      <c r="I128" s="42"/>
      <c r="J128" s="18"/>
      <c r="K128" s="18"/>
      <c r="L128" s="18"/>
      <c r="M128" s="18"/>
      <c r="N128" s="18"/>
      <c r="O128" s="18"/>
      <c r="P128" s="18"/>
      <c r="Q128" s="18"/>
      <c r="R128" s="18"/>
      <c r="S128" s="18"/>
      <c r="T128" s="18"/>
      <c r="U128" s="18"/>
      <c r="V128" s="18"/>
      <c r="W128" s="18"/>
      <c r="X128" s="18"/>
      <c r="Y128" s="18"/>
      <c r="Z128" s="18"/>
      <c r="AA128" s="18"/>
      <c r="AB128" s="42"/>
      <c r="AC128" s="42"/>
    </row>
    <row r="129" spans="1:29" ht="18" customHeight="1">
      <c r="A129" s="7"/>
      <c r="B129" s="3" t="s">
        <v>410</v>
      </c>
      <c r="C129" s="3"/>
      <c r="D129" s="3"/>
      <c r="E129" s="3"/>
      <c r="F129" s="3"/>
      <c r="G129" s="3"/>
      <c r="H129" s="18" t="str">
        <f>項目一覧!$C$38</f>
        <v/>
      </c>
      <c r="I129" s="42"/>
      <c r="J129" s="18"/>
      <c r="K129" s="18"/>
      <c r="L129" s="18"/>
      <c r="M129" s="18"/>
      <c r="N129" s="18"/>
      <c r="O129" s="18"/>
      <c r="P129" s="18"/>
      <c r="Q129" s="18"/>
      <c r="R129" s="18"/>
      <c r="S129" s="18"/>
      <c r="T129" s="18"/>
      <c r="U129" s="18"/>
      <c r="V129" s="18"/>
      <c r="W129" s="18"/>
      <c r="X129" s="18"/>
      <c r="Y129" s="18"/>
      <c r="Z129" s="18"/>
      <c r="AA129" s="18"/>
      <c r="AB129" s="42"/>
      <c r="AC129" s="42"/>
    </row>
    <row r="130" spans="1:29" ht="18" customHeight="1">
      <c r="A130" s="7"/>
      <c r="B130" s="3" t="s">
        <v>409</v>
      </c>
      <c r="C130" s="3"/>
      <c r="D130" s="3"/>
      <c r="E130" s="3"/>
      <c r="F130" s="3"/>
      <c r="G130" s="3"/>
      <c r="H130" s="1512" t="str">
        <f>項目一覧!$C$39</f>
        <v/>
      </c>
      <c r="I130" s="1512"/>
      <c r="J130" s="1512"/>
      <c r="K130" s="1512"/>
      <c r="L130" s="1512"/>
      <c r="M130" s="1512"/>
      <c r="N130" s="1512"/>
      <c r="O130" s="1512"/>
      <c r="P130" s="1512"/>
      <c r="Q130" s="1512"/>
      <c r="R130" s="1512"/>
      <c r="S130" s="1512"/>
      <c r="T130" s="1512"/>
      <c r="U130" s="1512"/>
      <c r="V130" s="1512"/>
      <c r="W130" s="1512"/>
      <c r="X130" s="1512"/>
      <c r="Y130" s="1512"/>
      <c r="Z130" s="1512"/>
      <c r="AA130" s="1512"/>
      <c r="AB130" s="1512"/>
      <c r="AC130" s="42"/>
    </row>
    <row r="131" spans="1:29" ht="18" customHeight="1">
      <c r="A131" s="7"/>
      <c r="B131" s="3" t="s">
        <v>408</v>
      </c>
      <c r="C131" s="3"/>
      <c r="D131" s="3"/>
      <c r="E131" s="3"/>
      <c r="F131" s="3"/>
      <c r="G131" s="3"/>
      <c r="H131" s="18" t="str">
        <f>項目一覧!$C$40</f>
        <v/>
      </c>
      <c r="I131" s="42"/>
      <c r="J131" s="18"/>
      <c r="K131" s="18"/>
      <c r="L131" s="18"/>
      <c r="M131" s="18"/>
      <c r="N131" s="18"/>
      <c r="O131" s="18"/>
      <c r="P131" s="18"/>
      <c r="Q131" s="18"/>
      <c r="R131" s="18"/>
      <c r="S131" s="18"/>
      <c r="T131" s="18"/>
      <c r="U131" s="18"/>
      <c r="V131" s="18"/>
      <c r="W131" s="18"/>
      <c r="X131" s="18"/>
      <c r="Y131" s="18"/>
      <c r="Z131" s="18"/>
      <c r="AA131" s="18"/>
      <c r="AB131" s="42"/>
      <c r="AC131" s="42"/>
    </row>
    <row r="132" spans="1:29" ht="18" customHeight="1">
      <c r="A132" s="7"/>
      <c r="B132" s="3" t="s">
        <v>424</v>
      </c>
      <c r="C132" s="3"/>
      <c r="D132" s="3"/>
      <c r="E132" s="3"/>
      <c r="F132" s="3"/>
      <c r="G132" s="3"/>
      <c r="H132" s="1500" t="str">
        <f>項目一覧!$C$41</f>
        <v/>
      </c>
      <c r="I132" s="1500"/>
      <c r="J132" s="1500"/>
      <c r="K132" s="1500"/>
      <c r="L132" s="1500"/>
      <c r="M132" s="1500"/>
      <c r="N132" s="1500"/>
      <c r="O132" s="1500"/>
      <c r="P132" s="1500"/>
      <c r="Q132" s="1500"/>
      <c r="R132" s="1500"/>
      <c r="S132" s="18"/>
      <c r="T132" s="18"/>
      <c r="U132" s="18"/>
      <c r="V132" s="18"/>
      <c r="W132" s="18"/>
      <c r="X132" s="18"/>
      <c r="Y132" s="18"/>
      <c r="Z132" s="18"/>
      <c r="AA132" s="18"/>
      <c r="AB132" s="42"/>
      <c r="AC132" s="42"/>
    </row>
    <row r="133" spans="1:29" ht="18" customHeight="1">
      <c r="A133" s="7"/>
      <c r="B133" s="34" t="s">
        <v>423</v>
      </c>
      <c r="C133" s="3"/>
      <c r="D133" s="3"/>
      <c r="E133" s="3"/>
      <c r="F133" s="3"/>
      <c r="G133" s="3"/>
      <c r="H133" s="18"/>
      <c r="I133" s="1592" t="str">
        <f>項目一覧!$C$42</f>
        <v/>
      </c>
      <c r="J133" s="1592"/>
      <c r="K133" s="1592"/>
      <c r="L133" s="1592"/>
      <c r="M133" s="1592"/>
      <c r="N133" s="1592"/>
      <c r="O133" s="1592"/>
      <c r="P133" s="1592"/>
      <c r="Q133" s="1592"/>
      <c r="R133" s="1592"/>
      <c r="S133" s="1592"/>
      <c r="T133" s="1592"/>
      <c r="U133" s="1592"/>
      <c r="V133" s="1592"/>
      <c r="W133" s="1592"/>
      <c r="X133" s="1592"/>
      <c r="Y133" s="1592"/>
      <c r="Z133" s="1592"/>
      <c r="AA133" s="1592"/>
      <c r="AB133" s="1592"/>
      <c r="AC133" s="1597"/>
    </row>
    <row r="134" spans="1:29" ht="18" customHeight="1">
      <c r="A134" s="7"/>
      <c r="B134" s="3"/>
      <c r="C134" s="3"/>
      <c r="D134" s="3"/>
      <c r="E134" s="3"/>
      <c r="F134" s="3"/>
      <c r="G134" s="3"/>
      <c r="H134" s="18"/>
      <c r="I134" s="1592"/>
      <c r="J134" s="1592"/>
      <c r="K134" s="1592"/>
      <c r="L134" s="1592"/>
      <c r="M134" s="1592"/>
      <c r="N134" s="1592"/>
      <c r="O134" s="1592"/>
      <c r="P134" s="1592"/>
      <c r="Q134" s="1592"/>
      <c r="R134" s="1592"/>
      <c r="S134" s="1592"/>
      <c r="T134" s="1592"/>
      <c r="U134" s="1592"/>
      <c r="V134" s="1592"/>
      <c r="W134" s="1592"/>
      <c r="X134" s="1592"/>
      <c r="Y134" s="1592"/>
      <c r="Z134" s="1592"/>
      <c r="AA134" s="1592"/>
      <c r="AB134" s="1592"/>
      <c r="AC134" s="1597"/>
    </row>
    <row r="135" spans="1:29" ht="18" customHeight="1">
      <c r="A135" s="6"/>
      <c r="B135" s="3" t="s">
        <v>426</v>
      </c>
      <c r="C135" s="3"/>
      <c r="D135" s="3"/>
      <c r="E135" s="3"/>
      <c r="F135" s="3"/>
      <c r="G135" s="3"/>
      <c r="H135" s="3"/>
      <c r="I135" s="3"/>
      <c r="J135" s="3"/>
      <c r="K135" s="3"/>
      <c r="L135" s="3"/>
      <c r="M135" s="3"/>
      <c r="N135" s="3"/>
      <c r="O135" s="3"/>
      <c r="P135" s="3"/>
      <c r="Q135" s="3"/>
      <c r="R135" s="3"/>
      <c r="S135" s="3"/>
      <c r="T135" s="3"/>
      <c r="U135" s="3"/>
      <c r="V135" s="3"/>
      <c r="W135" s="3"/>
      <c r="X135" s="3"/>
      <c r="Y135" s="3"/>
      <c r="Z135" s="3"/>
      <c r="AA135" s="3"/>
    </row>
    <row r="136" spans="1:29" ht="18" customHeight="1">
      <c r="A136" s="7"/>
      <c r="B136" s="3" t="s">
        <v>412</v>
      </c>
      <c r="C136" s="3"/>
      <c r="D136" s="3"/>
      <c r="E136" s="3"/>
      <c r="F136" s="3"/>
      <c r="G136" s="3"/>
      <c r="H136" s="18" t="str">
        <f>項目一覧!$C$231</f>
        <v/>
      </c>
      <c r="I136" s="42"/>
      <c r="J136" s="18"/>
      <c r="K136" s="18"/>
      <c r="L136" s="18"/>
      <c r="M136" s="18"/>
      <c r="N136" s="18"/>
      <c r="O136" s="18"/>
      <c r="P136" s="18"/>
      <c r="Q136" s="18"/>
      <c r="R136" s="18"/>
      <c r="S136" s="18"/>
      <c r="T136" s="18"/>
      <c r="U136" s="18"/>
      <c r="V136" s="18"/>
      <c r="W136" s="18"/>
      <c r="X136" s="18"/>
      <c r="Y136" s="18"/>
      <c r="Z136" s="18"/>
      <c r="AA136" s="18"/>
      <c r="AB136" s="42"/>
      <c r="AC136" s="42"/>
    </row>
    <row r="137" spans="1:29" ht="18" customHeight="1">
      <c r="A137" s="7"/>
      <c r="B137" s="3" t="s">
        <v>425</v>
      </c>
      <c r="C137" s="3"/>
      <c r="D137" s="3"/>
      <c r="E137" s="3"/>
      <c r="F137" s="3"/>
      <c r="G137" s="3"/>
      <c r="H137" s="18" t="str">
        <f>項目一覧!$C$232</f>
        <v/>
      </c>
      <c r="I137" s="42"/>
      <c r="J137" s="18"/>
      <c r="K137" s="18"/>
      <c r="L137" s="18"/>
      <c r="M137" s="18"/>
      <c r="N137" s="18"/>
      <c r="O137" s="18"/>
      <c r="P137" s="18"/>
      <c r="Q137" s="18"/>
      <c r="R137" s="18"/>
      <c r="S137" s="18"/>
      <c r="T137" s="18"/>
      <c r="U137" s="18"/>
      <c r="V137" s="18"/>
      <c r="W137" s="18"/>
      <c r="X137" s="18"/>
      <c r="Y137" s="18"/>
      <c r="Z137" s="18"/>
      <c r="AA137" s="18"/>
      <c r="AB137" s="42"/>
      <c r="AC137" s="42"/>
    </row>
    <row r="138" spans="1:29" ht="18" customHeight="1">
      <c r="A138" s="7"/>
      <c r="B138" s="3" t="s">
        <v>410</v>
      </c>
      <c r="C138" s="3"/>
      <c r="D138" s="3"/>
      <c r="E138" s="3"/>
      <c r="F138" s="3"/>
      <c r="G138" s="3"/>
      <c r="H138" s="18" t="str">
        <f>項目一覧!$C$233</f>
        <v/>
      </c>
      <c r="I138" s="42"/>
      <c r="J138" s="18"/>
      <c r="K138" s="18"/>
      <c r="L138" s="18"/>
      <c r="M138" s="18"/>
      <c r="N138" s="18"/>
      <c r="O138" s="18"/>
      <c r="P138" s="18"/>
      <c r="Q138" s="18"/>
      <c r="R138" s="18"/>
      <c r="S138" s="18"/>
      <c r="T138" s="18"/>
      <c r="U138" s="18"/>
      <c r="V138" s="18"/>
      <c r="W138" s="18"/>
      <c r="X138" s="18"/>
      <c r="Y138" s="18"/>
      <c r="Z138" s="18"/>
      <c r="AA138" s="18"/>
      <c r="AB138" s="42"/>
      <c r="AC138" s="42"/>
    </row>
    <row r="139" spans="1:29" ht="18" customHeight="1">
      <c r="A139" s="7"/>
      <c r="B139" s="3" t="s">
        <v>409</v>
      </c>
      <c r="C139" s="3"/>
      <c r="D139" s="3"/>
      <c r="E139" s="3"/>
      <c r="F139" s="3"/>
      <c r="G139" s="3"/>
      <c r="H139" s="1512" t="str">
        <f>項目一覧!$C$234</f>
        <v/>
      </c>
      <c r="I139" s="1512"/>
      <c r="J139" s="1512"/>
      <c r="K139" s="1512"/>
      <c r="L139" s="1512"/>
      <c r="M139" s="1512"/>
      <c r="N139" s="1512"/>
      <c r="O139" s="1512"/>
      <c r="P139" s="1512"/>
      <c r="Q139" s="1512"/>
      <c r="R139" s="1512"/>
      <c r="S139" s="1512"/>
      <c r="T139" s="1512"/>
      <c r="U139" s="1512"/>
      <c r="V139" s="1512"/>
      <c r="W139" s="1512"/>
      <c r="X139" s="1512"/>
      <c r="Y139" s="1512"/>
      <c r="Z139" s="1512"/>
      <c r="AA139" s="1512"/>
      <c r="AB139" s="1512"/>
      <c r="AC139" s="42"/>
    </row>
    <row r="140" spans="1:29" ht="18" customHeight="1">
      <c r="A140" s="7"/>
      <c r="B140" s="3" t="s">
        <v>408</v>
      </c>
      <c r="C140" s="3"/>
      <c r="D140" s="3"/>
      <c r="E140" s="3"/>
      <c r="F140" s="3"/>
      <c r="G140" s="3"/>
      <c r="H140" s="18" t="str">
        <f>項目一覧!$C$235</f>
        <v/>
      </c>
      <c r="I140" s="42"/>
      <c r="J140" s="18"/>
      <c r="K140" s="18"/>
      <c r="L140" s="18"/>
      <c r="M140" s="18"/>
      <c r="N140" s="18"/>
      <c r="O140" s="18"/>
      <c r="P140" s="18"/>
      <c r="Q140" s="18"/>
      <c r="R140" s="18"/>
      <c r="S140" s="18"/>
      <c r="T140" s="18"/>
      <c r="U140" s="18"/>
      <c r="V140" s="18"/>
      <c r="W140" s="18"/>
      <c r="X140" s="18"/>
      <c r="Y140" s="18"/>
      <c r="Z140" s="18"/>
      <c r="AA140" s="18"/>
      <c r="AB140" s="42"/>
      <c r="AC140" s="42"/>
    </row>
    <row r="141" spans="1:29" ht="18" customHeight="1">
      <c r="A141" s="7"/>
      <c r="B141" s="3" t="s">
        <v>424</v>
      </c>
      <c r="C141" s="3"/>
      <c r="D141" s="3"/>
      <c r="E141" s="3"/>
      <c r="F141" s="3"/>
      <c r="G141" s="3"/>
      <c r="H141" s="18" t="str">
        <f>項目一覧!$C$236</f>
        <v/>
      </c>
      <c r="I141" s="42"/>
      <c r="J141" s="18"/>
      <c r="K141" s="18"/>
      <c r="L141" s="18"/>
      <c r="M141" s="18"/>
      <c r="N141" s="18"/>
      <c r="O141" s="18"/>
      <c r="P141" s="18"/>
      <c r="Q141" s="18"/>
      <c r="R141" s="18"/>
      <c r="S141" s="18"/>
      <c r="T141" s="18"/>
      <c r="U141" s="18"/>
      <c r="V141" s="18"/>
      <c r="W141" s="18"/>
      <c r="X141" s="18"/>
      <c r="Y141" s="18"/>
      <c r="Z141" s="18"/>
      <c r="AA141" s="18"/>
      <c r="AB141" s="42"/>
      <c r="AC141" s="42"/>
    </row>
    <row r="142" spans="1:29" ht="18" customHeight="1">
      <c r="A142" s="7"/>
      <c r="B142" s="34" t="s">
        <v>423</v>
      </c>
      <c r="C142" s="3"/>
      <c r="D142" s="3"/>
      <c r="E142" s="3"/>
      <c r="F142" s="3"/>
      <c r="G142" s="3"/>
      <c r="H142" s="18"/>
      <c r="I142" s="1592" t="str">
        <f>項目一覧!$C$237</f>
        <v/>
      </c>
      <c r="J142" s="1592"/>
      <c r="K142" s="1592"/>
      <c r="L142" s="1592"/>
      <c r="M142" s="1592"/>
      <c r="N142" s="1592"/>
      <c r="O142" s="1592"/>
      <c r="P142" s="1592"/>
      <c r="Q142" s="1592"/>
      <c r="R142" s="1592"/>
      <c r="S142" s="1592"/>
      <c r="T142" s="1592"/>
      <c r="U142" s="1592"/>
      <c r="V142" s="1592"/>
      <c r="W142" s="1592"/>
      <c r="X142" s="1592"/>
      <c r="Y142" s="1592"/>
      <c r="Z142" s="1592"/>
      <c r="AA142" s="1592"/>
      <c r="AB142" s="1592"/>
      <c r="AC142" s="1597"/>
    </row>
    <row r="143" spans="1:29" ht="18" customHeight="1">
      <c r="A143" s="6"/>
      <c r="B143" s="3"/>
      <c r="C143" s="3"/>
      <c r="D143" s="3"/>
      <c r="E143" s="3"/>
      <c r="F143" s="3"/>
      <c r="G143" s="3"/>
      <c r="H143" s="18"/>
      <c r="I143" s="1592"/>
      <c r="J143" s="1592"/>
      <c r="K143" s="1592"/>
      <c r="L143" s="1592"/>
      <c r="M143" s="1592"/>
      <c r="N143" s="1592"/>
      <c r="O143" s="1592"/>
      <c r="P143" s="1592"/>
      <c r="Q143" s="1592"/>
      <c r="R143" s="1592"/>
      <c r="S143" s="1592"/>
      <c r="T143" s="1592"/>
      <c r="U143" s="1592"/>
      <c r="V143" s="1592"/>
      <c r="W143" s="1592"/>
      <c r="X143" s="1592"/>
      <c r="Y143" s="1592"/>
      <c r="Z143" s="1592"/>
      <c r="AA143" s="1592"/>
      <c r="AB143" s="1592"/>
      <c r="AC143" s="1597"/>
    </row>
    <row r="144" spans="1:29" ht="18" customHeight="1">
      <c r="A144" s="7"/>
      <c r="B144" s="3" t="s">
        <v>412</v>
      </c>
      <c r="C144" s="3"/>
      <c r="D144" s="3"/>
      <c r="E144" s="3"/>
      <c r="F144" s="3"/>
      <c r="G144" s="3"/>
      <c r="H144" s="18" t="str">
        <f>項目一覧!$C$238</f>
        <v/>
      </c>
      <c r="I144" s="42"/>
      <c r="J144" s="18"/>
      <c r="K144" s="18"/>
      <c r="L144" s="18"/>
      <c r="M144" s="18"/>
      <c r="N144" s="18"/>
      <c r="O144" s="18"/>
      <c r="P144" s="18"/>
      <c r="Q144" s="18"/>
      <c r="R144" s="18"/>
      <c r="S144" s="18"/>
      <c r="T144" s="18"/>
      <c r="U144" s="18"/>
      <c r="V144" s="18"/>
      <c r="W144" s="18"/>
      <c r="X144" s="18"/>
      <c r="Y144" s="18"/>
      <c r="Z144" s="18"/>
      <c r="AA144" s="18"/>
      <c r="AB144" s="42"/>
      <c r="AC144" s="42"/>
    </row>
    <row r="145" spans="1:29" ht="18" customHeight="1">
      <c r="A145" s="7"/>
      <c r="B145" s="3" t="s">
        <v>425</v>
      </c>
      <c r="C145" s="3"/>
      <c r="D145" s="3"/>
      <c r="E145" s="3"/>
      <c r="F145" s="3"/>
      <c r="G145" s="3"/>
      <c r="H145" s="18" t="str">
        <f>項目一覧!$C$239</f>
        <v/>
      </c>
      <c r="I145" s="42"/>
      <c r="J145" s="18"/>
      <c r="K145" s="18"/>
      <c r="L145" s="18"/>
      <c r="M145" s="18"/>
      <c r="N145" s="18"/>
      <c r="O145" s="18"/>
      <c r="P145" s="18"/>
      <c r="Q145" s="18"/>
      <c r="R145" s="18"/>
      <c r="S145" s="18"/>
      <c r="T145" s="18"/>
      <c r="U145" s="18"/>
      <c r="V145" s="18"/>
      <c r="W145" s="18"/>
      <c r="X145" s="18"/>
      <c r="Y145" s="18"/>
      <c r="Z145" s="18"/>
      <c r="AA145" s="18"/>
      <c r="AB145" s="42"/>
      <c r="AC145" s="42"/>
    </row>
    <row r="146" spans="1:29" ht="18" customHeight="1">
      <c r="A146" s="7"/>
      <c r="B146" s="3" t="s">
        <v>410</v>
      </c>
      <c r="C146" s="3"/>
      <c r="D146" s="3"/>
      <c r="E146" s="3"/>
      <c r="F146" s="3"/>
      <c r="G146" s="3"/>
      <c r="H146" s="18" t="str">
        <f>項目一覧!$C$240</f>
        <v/>
      </c>
      <c r="I146" s="42"/>
      <c r="J146" s="18"/>
      <c r="K146" s="18"/>
      <c r="L146" s="18"/>
      <c r="M146" s="18"/>
      <c r="N146" s="18"/>
      <c r="O146" s="18"/>
      <c r="P146" s="18"/>
      <c r="Q146" s="18"/>
      <c r="R146" s="18"/>
      <c r="S146" s="18"/>
      <c r="T146" s="18"/>
      <c r="U146" s="18"/>
      <c r="V146" s="18"/>
      <c r="W146" s="18"/>
      <c r="X146" s="18"/>
      <c r="Y146" s="18"/>
      <c r="Z146" s="18"/>
      <c r="AA146" s="18"/>
      <c r="AB146" s="42"/>
      <c r="AC146" s="42"/>
    </row>
    <row r="147" spans="1:29" ht="18" customHeight="1">
      <c r="A147" s="7"/>
      <c r="B147" s="3" t="s">
        <v>409</v>
      </c>
      <c r="C147" s="3"/>
      <c r="D147" s="3"/>
      <c r="E147" s="3"/>
      <c r="F147" s="3"/>
      <c r="G147" s="3"/>
      <c r="H147" s="1512" t="str">
        <f>項目一覧!$C$241</f>
        <v/>
      </c>
      <c r="I147" s="1512"/>
      <c r="J147" s="1512"/>
      <c r="K147" s="1512"/>
      <c r="L147" s="1512"/>
      <c r="M147" s="1512"/>
      <c r="N147" s="1512"/>
      <c r="O147" s="1512"/>
      <c r="P147" s="1512"/>
      <c r="Q147" s="1512"/>
      <c r="R147" s="1512"/>
      <c r="S147" s="1512"/>
      <c r="T147" s="1512"/>
      <c r="U147" s="1512"/>
      <c r="V147" s="1512"/>
      <c r="W147" s="1512"/>
      <c r="X147" s="1512"/>
      <c r="Y147" s="1512"/>
      <c r="Z147" s="1512"/>
      <c r="AA147" s="1512"/>
      <c r="AB147" s="1512"/>
      <c r="AC147" s="42"/>
    </row>
    <row r="148" spans="1:29" ht="18" customHeight="1">
      <c r="A148" s="7"/>
      <c r="B148" s="3" t="s">
        <v>408</v>
      </c>
      <c r="C148" s="3"/>
      <c r="D148" s="3"/>
      <c r="E148" s="3"/>
      <c r="F148" s="3"/>
      <c r="G148" s="3"/>
      <c r="H148" s="18" t="str">
        <f>項目一覧!$C$242</f>
        <v/>
      </c>
      <c r="I148" s="42"/>
      <c r="J148" s="18"/>
      <c r="K148" s="18"/>
      <c r="L148" s="18"/>
      <c r="M148" s="18"/>
      <c r="N148" s="18"/>
      <c r="O148" s="18"/>
      <c r="P148" s="18"/>
      <c r="Q148" s="18"/>
      <c r="R148" s="18"/>
      <c r="S148" s="18"/>
      <c r="T148" s="18"/>
      <c r="U148" s="18"/>
      <c r="V148" s="18"/>
      <c r="W148" s="18"/>
      <c r="X148" s="18"/>
      <c r="Y148" s="18"/>
      <c r="Z148" s="18"/>
      <c r="AA148" s="18"/>
      <c r="AB148" s="42"/>
      <c r="AC148" s="42"/>
    </row>
    <row r="149" spans="1:29" ht="18" customHeight="1">
      <c r="A149" s="7"/>
      <c r="B149" s="3" t="s">
        <v>424</v>
      </c>
      <c r="C149" s="3"/>
      <c r="D149" s="3"/>
      <c r="E149" s="3"/>
      <c r="F149" s="3"/>
      <c r="G149" s="3"/>
      <c r="H149" s="18" t="str">
        <f>項目一覧!$C$243</f>
        <v/>
      </c>
      <c r="I149" s="42"/>
      <c r="J149" s="18"/>
      <c r="K149" s="18"/>
      <c r="L149" s="18"/>
      <c r="M149" s="18"/>
      <c r="N149" s="18"/>
      <c r="O149" s="18"/>
      <c r="P149" s="18"/>
      <c r="Q149" s="18"/>
      <c r="R149" s="18"/>
      <c r="S149" s="18"/>
      <c r="T149" s="18"/>
      <c r="U149" s="18"/>
      <c r="V149" s="18"/>
      <c r="W149" s="18"/>
      <c r="X149" s="18"/>
      <c r="Y149" s="18"/>
      <c r="Z149" s="18"/>
      <c r="AA149" s="18"/>
      <c r="AB149" s="42"/>
      <c r="AC149" s="42"/>
    </row>
    <row r="150" spans="1:29" ht="18" customHeight="1">
      <c r="A150" s="7"/>
      <c r="B150" s="34" t="s">
        <v>423</v>
      </c>
      <c r="C150" s="3"/>
      <c r="D150" s="3"/>
      <c r="E150" s="3"/>
      <c r="F150" s="3"/>
      <c r="G150" s="3"/>
      <c r="H150" s="18"/>
      <c r="I150" s="1592" t="str">
        <f>項目一覧!$C$244</f>
        <v/>
      </c>
      <c r="J150" s="1592"/>
      <c r="K150" s="1592"/>
      <c r="L150" s="1592"/>
      <c r="M150" s="1592"/>
      <c r="N150" s="1592"/>
      <c r="O150" s="1592"/>
      <c r="P150" s="1592"/>
      <c r="Q150" s="1592"/>
      <c r="R150" s="1592"/>
      <c r="S150" s="1592"/>
      <c r="T150" s="1592"/>
      <c r="U150" s="1592"/>
      <c r="V150" s="1592"/>
      <c r="W150" s="1592"/>
      <c r="X150" s="1592"/>
      <c r="Y150" s="1592"/>
      <c r="Z150" s="1592"/>
      <c r="AA150" s="1592"/>
      <c r="AB150" s="1592"/>
      <c r="AC150" s="1597"/>
    </row>
    <row r="151" spans="1:29" ht="18" customHeight="1">
      <c r="A151" s="6"/>
      <c r="B151" s="3"/>
      <c r="C151" s="3"/>
      <c r="D151" s="3"/>
      <c r="E151" s="3"/>
      <c r="F151" s="3"/>
      <c r="G151" s="3"/>
      <c r="H151" s="18"/>
      <c r="I151" s="1592"/>
      <c r="J151" s="1592"/>
      <c r="K151" s="1592"/>
      <c r="L151" s="1592"/>
      <c r="M151" s="1592"/>
      <c r="N151" s="1592"/>
      <c r="O151" s="1592"/>
      <c r="P151" s="1592"/>
      <c r="Q151" s="1592"/>
      <c r="R151" s="1592"/>
      <c r="S151" s="1592"/>
      <c r="T151" s="1592"/>
      <c r="U151" s="1592"/>
      <c r="V151" s="1592"/>
      <c r="W151" s="1592"/>
      <c r="X151" s="1592"/>
      <c r="Y151" s="1592"/>
      <c r="Z151" s="1592"/>
      <c r="AA151" s="1592"/>
      <c r="AB151" s="1592"/>
      <c r="AC151" s="1597"/>
    </row>
    <row r="152" spans="1:29" ht="18" customHeight="1">
      <c r="A152" s="7"/>
      <c r="B152" s="3" t="s">
        <v>412</v>
      </c>
      <c r="C152" s="3"/>
      <c r="D152" s="3"/>
      <c r="E152" s="3"/>
      <c r="F152" s="3"/>
      <c r="G152" s="3"/>
      <c r="H152" s="18" t="str">
        <f>項目一覧!$C$245</f>
        <v/>
      </c>
      <c r="I152" s="42"/>
      <c r="J152" s="18"/>
      <c r="K152" s="18"/>
      <c r="L152" s="18"/>
      <c r="M152" s="18"/>
      <c r="N152" s="18"/>
      <c r="O152" s="18"/>
      <c r="P152" s="18"/>
      <c r="Q152" s="18"/>
      <c r="R152" s="18"/>
      <c r="S152" s="18"/>
      <c r="T152" s="18"/>
      <c r="U152" s="18"/>
      <c r="V152" s="18"/>
      <c r="W152" s="18"/>
      <c r="X152" s="18"/>
      <c r="Y152" s="18"/>
      <c r="Z152" s="18"/>
      <c r="AA152" s="18"/>
      <c r="AB152" s="42"/>
      <c r="AC152" s="42"/>
    </row>
    <row r="153" spans="1:29" ht="18" customHeight="1">
      <c r="A153" s="7"/>
      <c r="B153" s="3" t="s">
        <v>425</v>
      </c>
      <c r="C153" s="3"/>
      <c r="D153" s="3"/>
      <c r="E153" s="3"/>
      <c r="F153" s="3"/>
      <c r="G153" s="3"/>
      <c r="H153" s="18" t="str">
        <f>項目一覧!$C$246</f>
        <v/>
      </c>
      <c r="I153" s="42"/>
      <c r="J153" s="18"/>
      <c r="K153" s="18"/>
      <c r="L153" s="18"/>
      <c r="M153" s="18"/>
      <c r="N153" s="18"/>
      <c r="O153" s="18"/>
      <c r="P153" s="18"/>
      <c r="Q153" s="18"/>
      <c r="R153" s="18"/>
      <c r="S153" s="18"/>
      <c r="T153" s="18"/>
      <c r="U153" s="18"/>
      <c r="V153" s="18"/>
      <c r="W153" s="18"/>
      <c r="X153" s="18"/>
      <c r="Y153" s="18"/>
      <c r="Z153" s="18"/>
      <c r="AA153" s="18"/>
      <c r="AB153" s="42"/>
      <c r="AC153" s="42"/>
    </row>
    <row r="154" spans="1:29" ht="18" customHeight="1">
      <c r="A154" s="7"/>
      <c r="B154" s="3" t="s">
        <v>410</v>
      </c>
      <c r="C154" s="3"/>
      <c r="D154" s="3"/>
      <c r="E154" s="3"/>
      <c r="F154" s="3"/>
      <c r="G154" s="3"/>
      <c r="H154" s="18" t="str">
        <f>項目一覧!$C$247</f>
        <v/>
      </c>
      <c r="I154" s="42"/>
      <c r="J154" s="18"/>
      <c r="K154" s="18"/>
      <c r="L154" s="18"/>
      <c r="M154" s="18"/>
      <c r="N154" s="18"/>
      <c r="O154" s="18"/>
      <c r="P154" s="18"/>
      <c r="Q154" s="18"/>
      <c r="R154" s="18"/>
      <c r="S154" s="18"/>
      <c r="T154" s="18"/>
      <c r="U154" s="18"/>
      <c r="V154" s="18"/>
      <c r="W154" s="18"/>
      <c r="X154" s="18"/>
      <c r="Y154" s="18"/>
      <c r="Z154" s="18"/>
      <c r="AA154" s="18"/>
      <c r="AB154" s="42"/>
      <c r="AC154" s="42"/>
    </row>
    <row r="155" spans="1:29" ht="18" customHeight="1">
      <c r="A155" s="7"/>
      <c r="B155" s="3" t="s">
        <v>409</v>
      </c>
      <c r="C155" s="3"/>
      <c r="D155" s="3"/>
      <c r="E155" s="3"/>
      <c r="F155" s="3"/>
      <c r="G155" s="3"/>
      <c r="H155" s="1512" t="str">
        <f>項目一覧!$C$248</f>
        <v/>
      </c>
      <c r="I155" s="1512"/>
      <c r="J155" s="1512"/>
      <c r="K155" s="1512"/>
      <c r="L155" s="1512"/>
      <c r="M155" s="1512"/>
      <c r="N155" s="1512"/>
      <c r="O155" s="1512"/>
      <c r="P155" s="1512"/>
      <c r="Q155" s="1512"/>
      <c r="R155" s="1512"/>
      <c r="S155" s="1512"/>
      <c r="T155" s="1512"/>
      <c r="U155" s="1512"/>
      <c r="V155" s="1512"/>
      <c r="W155" s="1512"/>
      <c r="X155" s="1512"/>
      <c r="Y155" s="1512"/>
      <c r="Z155" s="1512"/>
      <c r="AA155" s="1512"/>
      <c r="AB155" s="1512"/>
      <c r="AC155" s="42"/>
    </row>
    <row r="156" spans="1:29" ht="18" customHeight="1">
      <c r="A156" s="7"/>
      <c r="B156" s="3" t="s">
        <v>408</v>
      </c>
      <c r="C156" s="3"/>
      <c r="D156" s="3"/>
      <c r="E156" s="3"/>
      <c r="F156" s="3"/>
      <c r="G156" s="3"/>
      <c r="H156" s="18" t="str">
        <f>項目一覧!$C$249</f>
        <v/>
      </c>
      <c r="I156" s="42"/>
      <c r="J156" s="18"/>
      <c r="K156" s="18"/>
      <c r="L156" s="18"/>
      <c r="M156" s="18"/>
      <c r="N156" s="18"/>
      <c r="O156" s="18"/>
      <c r="P156" s="18"/>
      <c r="Q156" s="18"/>
      <c r="R156" s="18"/>
      <c r="S156" s="18"/>
      <c r="T156" s="18"/>
      <c r="U156" s="18"/>
      <c r="V156" s="18"/>
      <c r="W156" s="18"/>
      <c r="X156" s="18"/>
      <c r="Y156" s="18"/>
      <c r="Z156" s="18"/>
      <c r="AA156" s="18"/>
      <c r="AB156" s="42"/>
      <c r="AC156" s="42"/>
    </row>
    <row r="157" spans="1:29" ht="18" customHeight="1">
      <c r="A157" s="7"/>
      <c r="B157" s="3" t="s">
        <v>424</v>
      </c>
      <c r="C157" s="3"/>
      <c r="D157" s="3"/>
      <c r="E157" s="3"/>
      <c r="F157" s="3"/>
      <c r="G157" s="3"/>
      <c r="H157" s="18" t="str">
        <f>項目一覧!$C$250</f>
        <v/>
      </c>
      <c r="I157" s="42"/>
      <c r="J157" s="18"/>
      <c r="K157" s="18"/>
      <c r="L157" s="18"/>
      <c r="M157" s="18"/>
      <c r="N157" s="18"/>
      <c r="O157" s="18"/>
      <c r="P157" s="18"/>
      <c r="Q157" s="18"/>
      <c r="R157" s="18"/>
      <c r="S157" s="18"/>
      <c r="T157" s="18"/>
      <c r="U157" s="18"/>
      <c r="V157" s="18"/>
      <c r="W157" s="18"/>
      <c r="X157" s="18"/>
      <c r="Y157" s="18"/>
      <c r="Z157" s="18"/>
      <c r="AA157" s="18"/>
      <c r="AB157" s="42"/>
      <c r="AC157" s="42"/>
    </row>
    <row r="158" spans="1:29" ht="18" customHeight="1">
      <c r="A158" s="7"/>
      <c r="B158" s="34" t="s">
        <v>423</v>
      </c>
      <c r="C158" s="3"/>
      <c r="D158" s="3"/>
      <c r="E158" s="3"/>
      <c r="F158" s="3"/>
      <c r="G158" s="3"/>
      <c r="H158" s="18"/>
      <c r="I158" s="1592" t="str">
        <f>項目一覧!$C$251</f>
        <v/>
      </c>
      <c r="J158" s="1592"/>
      <c r="K158" s="1592"/>
      <c r="L158" s="1592"/>
      <c r="M158" s="1592"/>
      <c r="N158" s="1592"/>
      <c r="O158" s="1592"/>
      <c r="P158" s="1592"/>
      <c r="Q158" s="1592"/>
      <c r="R158" s="1592"/>
      <c r="S158" s="1592"/>
      <c r="T158" s="1592"/>
      <c r="U158" s="1592"/>
      <c r="V158" s="1592"/>
      <c r="W158" s="1592"/>
      <c r="X158" s="1592"/>
      <c r="Y158" s="1592"/>
      <c r="Z158" s="1592"/>
      <c r="AA158" s="1592"/>
      <c r="AB158" s="1592"/>
      <c r="AC158" s="1597"/>
    </row>
    <row r="159" spans="1:29" ht="18" customHeight="1">
      <c r="A159" s="31"/>
      <c r="B159" s="15"/>
      <c r="C159" s="15"/>
      <c r="D159" s="15"/>
      <c r="E159" s="15"/>
      <c r="F159" s="15"/>
      <c r="G159" s="15"/>
      <c r="H159" s="27"/>
      <c r="I159" s="1593"/>
      <c r="J159" s="1593"/>
      <c r="K159" s="1593"/>
      <c r="L159" s="1593"/>
      <c r="M159" s="1593"/>
      <c r="N159" s="1593"/>
      <c r="O159" s="1593"/>
      <c r="P159" s="1593"/>
      <c r="Q159" s="1593"/>
      <c r="R159" s="1593"/>
      <c r="S159" s="1593"/>
      <c r="T159" s="1593"/>
      <c r="U159" s="1593"/>
      <c r="V159" s="1593"/>
      <c r="W159" s="1593"/>
      <c r="X159" s="1593"/>
      <c r="Y159" s="1593"/>
      <c r="Z159" s="1593"/>
      <c r="AA159" s="1593"/>
      <c r="AB159" s="1593"/>
      <c r="AC159" s="1599"/>
    </row>
    <row r="160" spans="1:29" ht="15.95" customHeight="1">
      <c r="A160" s="6" t="s">
        <v>313</v>
      </c>
      <c r="B160" s="3" t="s">
        <v>422</v>
      </c>
      <c r="C160" s="3"/>
      <c r="D160" s="3"/>
      <c r="E160" s="3"/>
      <c r="F160" s="3"/>
      <c r="G160" s="3"/>
      <c r="H160" s="3"/>
      <c r="I160" s="3"/>
      <c r="J160" s="3"/>
      <c r="K160" s="3"/>
      <c r="L160" s="3"/>
      <c r="M160" s="3"/>
      <c r="N160" s="3"/>
      <c r="O160" s="3"/>
      <c r="P160" s="3"/>
      <c r="Q160" s="3"/>
      <c r="R160" s="3"/>
      <c r="S160" s="3"/>
      <c r="T160" s="3"/>
      <c r="U160" s="3"/>
      <c r="V160" s="3"/>
      <c r="W160" s="3"/>
      <c r="X160" s="3"/>
      <c r="Y160" s="3"/>
      <c r="Z160" s="3"/>
      <c r="AA160" s="3"/>
    </row>
    <row r="161" spans="1:28" ht="15.95" customHeight="1">
      <c r="A161" s="6"/>
      <c r="B161" s="3" t="s">
        <v>216</v>
      </c>
      <c r="C161" s="3"/>
      <c r="D161" s="3"/>
      <c r="E161" s="3"/>
      <c r="F161" s="3"/>
      <c r="G161" s="3"/>
      <c r="H161" s="3"/>
      <c r="I161" s="3"/>
      <c r="J161" s="3"/>
      <c r="K161" s="3"/>
      <c r="L161" s="3"/>
      <c r="M161" s="3"/>
      <c r="N161" s="3"/>
      <c r="O161" s="3"/>
      <c r="P161" s="3"/>
      <c r="Q161" s="3"/>
      <c r="R161" s="3"/>
      <c r="S161" s="3"/>
      <c r="T161" s="3"/>
      <c r="U161" s="3"/>
      <c r="V161" s="3"/>
      <c r="W161" s="3"/>
      <c r="X161" s="3"/>
      <c r="Y161" s="3"/>
      <c r="Z161" s="3"/>
      <c r="AA161" s="3"/>
    </row>
    <row r="162" spans="1:28" ht="18" customHeight="1">
      <c r="A162" s="7"/>
      <c r="B162" s="3" t="s">
        <v>420</v>
      </c>
      <c r="C162" s="3"/>
      <c r="D162" s="3"/>
      <c r="E162" s="3"/>
      <c r="F162" s="3"/>
      <c r="G162" s="3"/>
      <c r="H162" s="50" t="str">
        <f>IF(項目一覧!$C$43=0,"","("&amp;項目一覧!$C$43&amp;") 建築士  （"&amp;項目一覧!$C$44&amp;"）登録　第　 "&amp;項目一覧!$C$45&amp;"　号")</f>
        <v>() 建築士  （）登録　第　 　号</v>
      </c>
      <c r="I162" s="42"/>
      <c r="J162" s="18"/>
      <c r="K162" s="18"/>
      <c r="L162" s="18"/>
      <c r="M162" s="18"/>
      <c r="N162" s="18"/>
      <c r="O162" s="18"/>
      <c r="P162" s="18"/>
      <c r="Q162" s="18"/>
      <c r="R162" s="18"/>
      <c r="S162" s="18"/>
      <c r="T162" s="18"/>
      <c r="U162" s="18"/>
      <c r="V162" s="18"/>
      <c r="W162" s="18"/>
      <c r="X162" s="18"/>
      <c r="Y162" s="18"/>
      <c r="Z162" s="18"/>
      <c r="AA162" s="18"/>
      <c r="AB162" s="42"/>
    </row>
    <row r="163" spans="1:28" ht="18" customHeight="1">
      <c r="A163" s="7"/>
      <c r="B163" s="3" t="s">
        <v>419</v>
      </c>
      <c r="C163" s="3"/>
      <c r="D163" s="3"/>
      <c r="E163" s="3"/>
      <c r="F163" s="3"/>
      <c r="G163" s="3"/>
      <c r="H163" s="18" t="str">
        <f>項目一覧!$C$46</f>
        <v/>
      </c>
      <c r="I163" s="42"/>
      <c r="J163" s="18"/>
      <c r="K163" s="18"/>
      <c r="L163" s="18"/>
      <c r="M163" s="18"/>
      <c r="N163" s="18"/>
      <c r="O163" s="18"/>
      <c r="P163" s="18"/>
      <c r="Q163" s="18"/>
      <c r="R163" s="18"/>
      <c r="S163" s="18"/>
      <c r="T163" s="18"/>
      <c r="U163" s="18"/>
      <c r="V163" s="18"/>
      <c r="W163" s="18"/>
      <c r="X163" s="18"/>
      <c r="Y163" s="18"/>
      <c r="Z163" s="18"/>
      <c r="AA163" s="18"/>
      <c r="AB163" s="42"/>
    </row>
    <row r="164" spans="1:28" ht="18" customHeight="1">
      <c r="A164" s="7"/>
      <c r="B164" s="3" t="s">
        <v>418</v>
      </c>
      <c r="C164" s="3"/>
      <c r="D164" s="3"/>
      <c r="E164" s="3"/>
      <c r="F164" s="3"/>
      <c r="G164" s="3"/>
      <c r="H164" s="50" t="str">
        <f>IF(項目一覧!$C$47=0,"","("&amp;項目一覧!$C$47&amp;") 建築士事務所  （"&amp;項目一覧!$C$48&amp;"）知事登録　第　 "&amp;項目一覧!$C$49&amp;"　号")</f>
        <v>() 建築士事務所  （）知事登録　第　 　号</v>
      </c>
      <c r="I164" s="42"/>
      <c r="J164" s="18"/>
      <c r="K164" s="18"/>
      <c r="L164" s="18"/>
      <c r="M164" s="18"/>
      <c r="N164" s="18"/>
      <c r="O164" s="18"/>
      <c r="P164" s="18"/>
      <c r="Q164" s="18"/>
      <c r="R164" s="18"/>
      <c r="S164" s="18"/>
      <c r="T164" s="18"/>
      <c r="U164" s="18"/>
      <c r="V164" s="18"/>
      <c r="W164" s="18"/>
      <c r="X164" s="18"/>
      <c r="Y164" s="18"/>
      <c r="Z164" s="18"/>
      <c r="AA164" s="18"/>
      <c r="AB164" s="42"/>
    </row>
    <row r="165" spans="1:28" ht="18" customHeight="1">
      <c r="A165" s="7"/>
      <c r="B165" s="3"/>
      <c r="C165" s="3"/>
      <c r="D165" s="3"/>
      <c r="E165" s="3"/>
      <c r="F165" s="3"/>
      <c r="G165" s="3"/>
      <c r="H165" s="18" t="str">
        <f>項目一覧!$C$50</f>
        <v/>
      </c>
      <c r="I165" s="42"/>
      <c r="J165" s="18"/>
      <c r="K165" s="18"/>
      <c r="L165" s="18"/>
      <c r="M165" s="18"/>
      <c r="N165" s="18"/>
      <c r="O165" s="18"/>
      <c r="P165" s="18"/>
      <c r="Q165" s="18"/>
      <c r="R165" s="18"/>
      <c r="S165" s="18"/>
      <c r="T165" s="18"/>
      <c r="U165" s="18"/>
      <c r="V165" s="18"/>
      <c r="W165" s="18"/>
      <c r="X165" s="18"/>
      <c r="Y165" s="18"/>
      <c r="Z165" s="18"/>
      <c r="AA165" s="18"/>
      <c r="AB165" s="42"/>
    </row>
    <row r="166" spans="1:28" ht="18" customHeight="1">
      <c r="A166" s="7"/>
      <c r="B166" s="3" t="s">
        <v>417</v>
      </c>
      <c r="C166" s="3"/>
      <c r="D166" s="3"/>
      <c r="E166" s="3"/>
      <c r="F166" s="3"/>
      <c r="G166" s="3"/>
      <c r="H166" s="18" t="str">
        <f>項目一覧!$C$51</f>
        <v/>
      </c>
      <c r="I166" s="42"/>
      <c r="J166" s="18"/>
      <c r="K166" s="18"/>
      <c r="L166" s="18"/>
      <c r="M166" s="18"/>
      <c r="N166" s="18"/>
      <c r="O166" s="18"/>
      <c r="P166" s="18"/>
      <c r="Q166" s="18"/>
      <c r="R166" s="18"/>
      <c r="S166" s="18"/>
      <c r="T166" s="18"/>
      <c r="U166" s="18"/>
      <c r="V166" s="18"/>
      <c r="W166" s="18"/>
      <c r="X166" s="18"/>
      <c r="Y166" s="18"/>
      <c r="Z166" s="18"/>
      <c r="AA166" s="18"/>
      <c r="AB166" s="42"/>
    </row>
    <row r="167" spans="1:28" ht="18" customHeight="1">
      <c r="A167" s="7"/>
      <c r="B167" s="3" t="s">
        <v>416</v>
      </c>
      <c r="C167" s="3"/>
      <c r="D167" s="3"/>
      <c r="E167" s="3"/>
      <c r="F167" s="3"/>
      <c r="G167" s="3"/>
      <c r="H167" s="1512" t="str">
        <f>項目一覧!$C$52</f>
        <v/>
      </c>
      <c r="I167" s="1512"/>
      <c r="J167" s="1512"/>
      <c r="K167" s="1512"/>
      <c r="L167" s="1512"/>
      <c r="M167" s="1512"/>
      <c r="N167" s="1512"/>
      <c r="O167" s="1512"/>
      <c r="P167" s="1512"/>
      <c r="Q167" s="1512"/>
      <c r="R167" s="1512"/>
      <c r="S167" s="1512"/>
      <c r="T167" s="1512"/>
      <c r="U167" s="1512"/>
      <c r="V167" s="1512"/>
      <c r="W167" s="1512"/>
      <c r="X167" s="1512"/>
      <c r="Y167" s="1512"/>
      <c r="Z167" s="1512"/>
      <c r="AA167" s="1512"/>
      <c r="AB167" s="1512"/>
    </row>
    <row r="168" spans="1:28" ht="18" customHeight="1">
      <c r="A168" s="7"/>
      <c r="B168" s="3" t="s">
        <v>415</v>
      </c>
      <c r="C168" s="3"/>
      <c r="D168" s="3"/>
      <c r="E168" s="3"/>
      <c r="F168" s="3"/>
      <c r="G168" s="3"/>
      <c r="H168" s="18" t="str">
        <f>項目一覧!$C$53</f>
        <v/>
      </c>
      <c r="I168" s="42"/>
      <c r="J168" s="18"/>
      <c r="K168" s="18"/>
      <c r="L168" s="18"/>
      <c r="M168" s="18"/>
      <c r="N168" s="18"/>
      <c r="O168" s="18"/>
      <c r="P168" s="18"/>
      <c r="Q168" s="18"/>
      <c r="R168" s="18"/>
      <c r="S168" s="18"/>
      <c r="T168" s="18"/>
      <c r="U168" s="18"/>
      <c r="V168" s="18"/>
      <c r="W168" s="18"/>
      <c r="X168" s="18"/>
      <c r="Y168" s="18"/>
      <c r="Z168" s="18"/>
      <c r="AA168" s="18"/>
      <c r="AB168" s="42"/>
    </row>
    <row r="169" spans="1:28" ht="18" customHeight="1">
      <c r="A169" s="7"/>
      <c r="B169" s="47" t="s">
        <v>414</v>
      </c>
      <c r="C169" s="3"/>
      <c r="D169" s="3"/>
      <c r="E169" s="3"/>
      <c r="F169" s="3"/>
      <c r="G169" s="3"/>
      <c r="H169" s="18"/>
      <c r="I169" s="1592" t="str">
        <f>項目一覧!$C$54</f>
        <v/>
      </c>
      <c r="J169" s="1592"/>
      <c r="K169" s="1592"/>
      <c r="L169" s="1592"/>
      <c r="M169" s="1592"/>
      <c r="N169" s="1592"/>
      <c r="O169" s="1592"/>
      <c r="P169" s="1592"/>
      <c r="Q169" s="1592"/>
      <c r="R169" s="1592"/>
      <c r="S169" s="1592"/>
      <c r="T169" s="1592"/>
      <c r="U169" s="1592"/>
      <c r="V169" s="1592"/>
      <c r="W169" s="1592"/>
      <c r="X169" s="1592"/>
      <c r="Y169" s="1592"/>
      <c r="Z169" s="1592"/>
      <c r="AA169" s="1592"/>
      <c r="AB169" s="1592"/>
    </row>
    <row r="170" spans="1:28" ht="18" customHeight="1">
      <c r="A170" s="7"/>
      <c r="B170" s="34"/>
      <c r="C170" s="3"/>
      <c r="D170" s="3"/>
      <c r="E170" s="3"/>
      <c r="F170" s="3"/>
      <c r="G170" s="3"/>
      <c r="H170" s="18"/>
      <c r="I170" s="1592"/>
      <c r="J170" s="1592"/>
      <c r="K170" s="1592"/>
      <c r="L170" s="1592"/>
      <c r="M170" s="1592"/>
      <c r="N170" s="1592"/>
      <c r="O170" s="1592"/>
      <c r="P170" s="1592"/>
      <c r="Q170" s="1592"/>
      <c r="R170" s="1592"/>
      <c r="S170" s="1592"/>
      <c r="T170" s="1592"/>
      <c r="U170" s="1592"/>
      <c r="V170" s="1592"/>
      <c r="W170" s="1592"/>
      <c r="X170" s="1592"/>
      <c r="Y170" s="1592"/>
      <c r="Z170" s="1592"/>
      <c r="AA170" s="1592"/>
      <c r="AB170" s="1592"/>
    </row>
    <row r="171" spans="1:28" ht="15.95" customHeight="1">
      <c r="A171" s="6"/>
      <c r="B171" s="3" t="s">
        <v>421</v>
      </c>
      <c r="C171" s="3"/>
      <c r="D171" s="3"/>
      <c r="E171" s="3"/>
      <c r="F171" s="3"/>
      <c r="G171" s="3"/>
      <c r="H171" s="18"/>
      <c r="I171" s="18"/>
      <c r="J171" s="18"/>
      <c r="K171" s="18"/>
      <c r="L171" s="18"/>
      <c r="M171" s="18"/>
      <c r="N171" s="18"/>
      <c r="O171" s="18"/>
      <c r="P171" s="18"/>
      <c r="Q171" s="18"/>
      <c r="R171" s="18"/>
      <c r="S171" s="18"/>
      <c r="T171" s="18"/>
      <c r="U171" s="18"/>
      <c r="V171" s="18"/>
      <c r="W171" s="18"/>
      <c r="X171" s="18"/>
      <c r="Y171" s="18"/>
      <c r="Z171" s="18"/>
      <c r="AA171" s="18"/>
      <c r="AB171" s="42"/>
    </row>
    <row r="172" spans="1:28" ht="18" customHeight="1">
      <c r="A172" s="7"/>
      <c r="B172" s="3" t="s">
        <v>420</v>
      </c>
      <c r="C172" s="3"/>
      <c r="D172" s="3"/>
      <c r="E172" s="3"/>
      <c r="F172" s="3"/>
      <c r="G172" s="3"/>
      <c r="H172" s="50" t="str">
        <f>IF(項目一覧!$C$252=0,"","("&amp;項目一覧!$C$252&amp;") 建築士  （"&amp;項目一覧!$C$253&amp;"）登録　第　 "&amp;項目一覧!$C$254&amp;"　号")</f>
        <v>() 建築士  （）登録　第　 　号</v>
      </c>
      <c r="I172" s="42"/>
      <c r="J172" s="18"/>
      <c r="K172" s="18"/>
      <c r="L172" s="18"/>
      <c r="M172" s="18"/>
      <c r="N172" s="18"/>
      <c r="O172" s="18"/>
      <c r="P172" s="18"/>
      <c r="Q172" s="18"/>
      <c r="R172" s="18"/>
      <c r="S172" s="18"/>
      <c r="T172" s="18"/>
      <c r="U172" s="18"/>
      <c r="V172" s="18"/>
      <c r="W172" s="18"/>
      <c r="X172" s="18"/>
      <c r="Y172" s="18"/>
      <c r="Z172" s="18"/>
      <c r="AA172" s="18"/>
      <c r="AB172" s="42"/>
    </row>
    <row r="173" spans="1:28" ht="18" customHeight="1">
      <c r="A173" s="7"/>
      <c r="B173" s="3" t="s">
        <v>419</v>
      </c>
      <c r="C173" s="3"/>
      <c r="D173" s="3"/>
      <c r="E173" s="3"/>
      <c r="F173" s="3"/>
      <c r="G173" s="3"/>
      <c r="H173" s="18" t="str">
        <f>項目一覧!$C$255</f>
        <v/>
      </c>
      <c r="I173" s="42"/>
      <c r="J173" s="18"/>
      <c r="K173" s="18"/>
      <c r="L173" s="18"/>
      <c r="M173" s="18"/>
      <c r="N173" s="18"/>
      <c r="O173" s="18"/>
      <c r="P173" s="18"/>
      <c r="Q173" s="18"/>
      <c r="R173" s="18"/>
      <c r="S173" s="18"/>
      <c r="T173" s="18"/>
      <c r="U173" s="18"/>
      <c r="V173" s="18"/>
      <c r="W173" s="18"/>
      <c r="X173" s="18"/>
      <c r="Y173" s="18"/>
      <c r="Z173" s="18"/>
      <c r="AA173" s="18"/>
      <c r="AB173" s="42"/>
    </row>
    <row r="174" spans="1:28" ht="18" customHeight="1">
      <c r="A174" s="7"/>
      <c r="B174" s="3" t="s">
        <v>418</v>
      </c>
      <c r="C174" s="3"/>
      <c r="D174" s="3"/>
      <c r="E174" s="3"/>
      <c r="F174" s="3"/>
      <c r="G174" s="3"/>
      <c r="H174" s="50" t="str">
        <f>IF(項目一覧!$C$256=0,"","("&amp;項目一覧!$C$256&amp;") 建築士事務所  （"&amp;項目一覧!$C$257&amp;"）知事登録　第　 "&amp;項目一覧!$C$258&amp;"　号")</f>
        <v>() 建築士事務所  （）知事登録　第　 　号</v>
      </c>
      <c r="I174" s="42"/>
      <c r="J174" s="18"/>
      <c r="K174" s="18"/>
      <c r="L174" s="18"/>
      <c r="M174" s="18"/>
      <c r="N174" s="18"/>
      <c r="O174" s="18"/>
      <c r="P174" s="18"/>
      <c r="Q174" s="18"/>
      <c r="R174" s="18"/>
      <c r="S174" s="18"/>
      <c r="T174" s="18"/>
      <c r="U174" s="18"/>
      <c r="V174" s="18"/>
      <c r="W174" s="18"/>
      <c r="X174" s="18"/>
      <c r="Y174" s="18"/>
      <c r="Z174" s="18"/>
      <c r="AA174" s="18"/>
      <c r="AB174" s="42"/>
    </row>
    <row r="175" spans="1:28" ht="18" customHeight="1">
      <c r="A175" s="7"/>
      <c r="B175" s="3"/>
      <c r="C175" s="3"/>
      <c r="D175" s="3"/>
      <c r="E175" s="3"/>
      <c r="F175" s="3"/>
      <c r="G175" s="3"/>
      <c r="H175" s="18" t="str">
        <f>項目一覧!$C$259</f>
        <v/>
      </c>
      <c r="I175" s="42"/>
      <c r="J175" s="18"/>
      <c r="K175" s="18"/>
      <c r="L175" s="18"/>
      <c r="M175" s="18"/>
      <c r="N175" s="18"/>
      <c r="O175" s="18"/>
      <c r="P175" s="18"/>
      <c r="Q175" s="18"/>
      <c r="R175" s="18"/>
      <c r="S175" s="18"/>
      <c r="T175" s="18"/>
      <c r="U175" s="18"/>
      <c r="V175" s="18"/>
      <c r="W175" s="18"/>
      <c r="X175" s="18"/>
      <c r="Y175" s="18"/>
      <c r="Z175" s="18"/>
      <c r="AA175" s="18"/>
      <c r="AB175" s="42"/>
    </row>
    <row r="176" spans="1:28" ht="18" customHeight="1">
      <c r="A176" s="7"/>
      <c r="B176" s="3" t="s">
        <v>417</v>
      </c>
      <c r="C176" s="3"/>
      <c r="D176" s="3"/>
      <c r="E176" s="3"/>
      <c r="F176" s="3"/>
      <c r="G176" s="3"/>
      <c r="H176" s="18" t="str">
        <f>項目一覧!$C$260</f>
        <v/>
      </c>
      <c r="I176" s="42"/>
      <c r="J176" s="18"/>
      <c r="K176" s="18"/>
      <c r="L176" s="18"/>
      <c r="M176" s="18"/>
      <c r="N176" s="18"/>
      <c r="O176" s="18"/>
      <c r="P176" s="18"/>
      <c r="Q176" s="18"/>
      <c r="R176" s="18"/>
      <c r="S176" s="18"/>
      <c r="T176" s="18"/>
      <c r="U176" s="18"/>
      <c r="V176" s="18"/>
      <c r="W176" s="18"/>
      <c r="X176" s="18"/>
      <c r="Y176" s="18"/>
      <c r="Z176" s="18"/>
      <c r="AA176" s="18"/>
      <c r="AB176" s="42"/>
    </row>
    <row r="177" spans="1:28" ht="18" customHeight="1">
      <c r="A177" s="7"/>
      <c r="B177" s="3" t="s">
        <v>416</v>
      </c>
      <c r="C177" s="3"/>
      <c r="D177" s="3"/>
      <c r="E177" s="3"/>
      <c r="F177" s="3"/>
      <c r="G177" s="3"/>
      <c r="H177" s="1512" t="str">
        <f>項目一覧!$C$261</f>
        <v/>
      </c>
      <c r="I177" s="1512"/>
      <c r="J177" s="1512"/>
      <c r="K177" s="1512"/>
      <c r="L177" s="1512"/>
      <c r="M177" s="1512"/>
      <c r="N177" s="1512"/>
      <c r="O177" s="1512"/>
      <c r="P177" s="1512"/>
      <c r="Q177" s="1512"/>
      <c r="R177" s="1512"/>
      <c r="S177" s="1512"/>
      <c r="T177" s="1512"/>
      <c r="U177" s="1512"/>
      <c r="V177" s="1512"/>
      <c r="W177" s="1512"/>
      <c r="X177" s="1512"/>
      <c r="Y177" s="1512"/>
      <c r="Z177" s="1512"/>
      <c r="AA177" s="1512"/>
      <c r="AB177" s="1512"/>
    </row>
    <row r="178" spans="1:28" ht="18" customHeight="1">
      <c r="A178" s="7"/>
      <c r="B178" s="3" t="s">
        <v>415</v>
      </c>
      <c r="C178" s="3"/>
      <c r="D178" s="3"/>
      <c r="E178" s="3"/>
      <c r="F178" s="3"/>
      <c r="G178" s="3"/>
      <c r="H178" s="18" t="str">
        <f>項目一覧!$C$262</f>
        <v/>
      </c>
      <c r="I178" s="42"/>
      <c r="J178" s="18"/>
      <c r="K178" s="18"/>
      <c r="L178" s="18"/>
      <c r="M178" s="18"/>
      <c r="N178" s="18"/>
      <c r="O178" s="18"/>
      <c r="P178" s="18"/>
      <c r="Q178" s="18"/>
      <c r="R178" s="18"/>
      <c r="S178" s="18"/>
      <c r="T178" s="18"/>
      <c r="U178" s="18"/>
      <c r="V178" s="18"/>
      <c r="W178" s="18"/>
      <c r="X178" s="18"/>
      <c r="Y178" s="18"/>
      <c r="Z178" s="18"/>
      <c r="AA178" s="18"/>
      <c r="AB178" s="42"/>
    </row>
    <row r="179" spans="1:28" ht="18" customHeight="1">
      <c r="A179" s="7"/>
      <c r="B179" s="47" t="s">
        <v>414</v>
      </c>
      <c r="C179" s="3"/>
      <c r="D179" s="3"/>
      <c r="E179" s="3"/>
      <c r="F179" s="3"/>
      <c r="G179" s="3"/>
      <c r="H179" s="18"/>
      <c r="I179" s="1592" t="str">
        <f>項目一覧!$C$263</f>
        <v/>
      </c>
      <c r="J179" s="1592"/>
      <c r="K179" s="1592"/>
      <c r="L179" s="1592"/>
      <c r="M179" s="1592"/>
      <c r="N179" s="1592"/>
      <c r="O179" s="1592"/>
      <c r="P179" s="1592"/>
      <c r="Q179" s="1592"/>
      <c r="R179" s="1592"/>
      <c r="S179" s="1592"/>
      <c r="T179" s="1592"/>
      <c r="U179" s="1592"/>
      <c r="V179" s="1592"/>
      <c r="W179" s="1592"/>
      <c r="X179" s="1592"/>
      <c r="Y179" s="1592"/>
      <c r="Z179" s="1592"/>
      <c r="AA179" s="1592"/>
      <c r="AB179" s="1592"/>
    </row>
    <row r="180" spans="1:28" ht="18" customHeight="1">
      <c r="A180" s="6"/>
      <c r="B180" s="3"/>
      <c r="C180" s="3"/>
      <c r="D180" s="3"/>
      <c r="E180" s="3"/>
      <c r="F180" s="3"/>
      <c r="G180" s="3"/>
      <c r="H180" s="18"/>
      <c r="I180" s="1592"/>
      <c r="J180" s="1592"/>
      <c r="K180" s="1592"/>
      <c r="L180" s="1592"/>
      <c r="M180" s="1592"/>
      <c r="N180" s="1592"/>
      <c r="O180" s="1592"/>
      <c r="P180" s="1592"/>
      <c r="Q180" s="1592"/>
      <c r="R180" s="1592"/>
      <c r="S180" s="1592"/>
      <c r="T180" s="1592"/>
      <c r="U180" s="1592"/>
      <c r="V180" s="1592"/>
      <c r="W180" s="1592"/>
      <c r="X180" s="1592"/>
      <c r="Y180" s="1592"/>
      <c r="Z180" s="1592"/>
      <c r="AA180" s="1592"/>
      <c r="AB180" s="1592"/>
    </row>
    <row r="181" spans="1:28" ht="18" customHeight="1">
      <c r="A181" s="7"/>
      <c r="B181" s="3" t="s">
        <v>420</v>
      </c>
      <c r="C181" s="3"/>
      <c r="D181" s="3"/>
      <c r="E181" s="3"/>
      <c r="F181" s="3"/>
      <c r="G181" s="3"/>
      <c r="H181" s="50" t="str">
        <f>IF(項目一覧!$C$264=0,"","("&amp;項目一覧!$C$264&amp;") 建築士  （"&amp;項目一覧!$C$265&amp;"）登録　第　 "&amp;項目一覧!$C$266&amp;"　号")</f>
        <v>() 建築士  （）登録　第　 　号</v>
      </c>
      <c r="I181" s="42"/>
      <c r="J181" s="18"/>
      <c r="K181" s="18"/>
      <c r="L181" s="18"/>
      <c r="M181" s="18"/>
      <c r="N181" s="18"/>
      <c r="O181" s="18"/>
      <c r="P181" s="18"/>
      <c r="Q181" s="18"/>
      <c r="R181" s="18"/>
      <c r="S181" s="18"/>
      <c r="T181" s="18"/>
      <c r="U181" s="18"/>
      <c r="V181" s="18"/>
      <c r="W181" s="18"/>
      <c r="X181" s="18"/>
      <c r="Y181" s="18"/>
      <c r="Z181" s="18"/>
      <c r="AA181" s="18"/>
      <c r="AB181" s="42"/>
    </row>
    <row r="182" spans="1:28" ht="18" customHeight="1">
      <c r="A182" s="7"/>
      <c r="B182" s="3" t="s">
        <v>419</v>
      </c>
      <c r="C182" s="3"/>
      <c r="D182" s="3"/>
      <c r="E182" s="3"/>
      <c r="F182" s="3"/>
      <c r="G182" s="3"/>
      <c r="H182" s="18" t="str">
        <f>項目一覧!$C$267</f>
        <v/>
      </c>
      <c r="I182" s="42"/>
      <c r="J182" s="18"/>
      <c r="K182" s="18"/>
      <c r="L182" s="18"/>
      <c r="M182" s="18"/>
      <c r="N182" s="18"/>
      <c r="O182" s="18"/>
      <c r="P182" s="18"/>
      <c r="Q182" s="18"/>
      <c r="R182" s="18"/>
      <c r="S182" s="18"/>
      <c r="T182" s="18"/>
      <c r="U182" s="18"/>
      <c r="V182" s="18"/>
      <c r="W182" s="18"/>
      <c r="X182" s="18"/>
      <c r="Y182" s="18"/>
      <c r="Z182" s="18"/>
      <c r="AA182" s="18"/>
      <c r="AB182" s="42"/>
    </row>
    <row r="183" spans="1:28" ht="18" customHeight="1">
      <c r="A183" s="7"/>
      <c r="B183" s="3" t="s">
        <v>418</v>
      </c>
      <c r="C183" s="3"/>
      <c r="D183" s="3"/>
      <c r="E183" s="3"/>
      <c r="F183" s="3"/>
      <c r="G183" s="3"/>
      <c r="H183" s="50" t="str">
        <f>IF(項目一覧!$C$268=0,"","("&amp;項目一覧!$C$268&amp;") 建築士事務所  （"&amp;項目一覧!$C$269&amp;"）知事登録　第　 "&amp;項目一覧!$C$270&amp;"　号")</f>
        <v>() 建築士事務所  （）知事登録　第　 　号</v>
      </c>
      <c r="I183" s="42"/>
      <c r="J183" s="18"/>
      <c r="K183" s="18"/>
      <c r="L183" s="18"/>
      <c r="M183" s="18"/>
      <c r="N183" s="18"/>
      <c r="O183" s="18"/>
      <c r="P183" s="18"/>
      <c r="Q183" s="18"/>
      <c r="R183" s="18"/>
      <c r="S183" s="18"/>
      <c r="T183" s="18"/>
      <c r="U183" s="18"/>
      <c r="V183" s="18"/>
      <c r="W183" s="18"/>
      <c r="X183" s="18"/>
      <c r="Y183" s="18"/>
      <c r="Z183" s="18"/>
      <c r="AA183" s="18"/>
      <c r="AB183" s="42"/>
    </row>
    <row r="184" spans="1:28" ht="18" customHeight="1">
      <c r="A184" s="7"/>
      <c r="B184" s="3"/>
      <c r="C184" s="3"/>
      <c r="D184" s="3"/>
      <c r="E184" s="3"/>
      <c r="F184" s="3"/>
      <c r="G184" s="3"/>
      <c r="H184" s="18" t="str">
        <f>項目一覧!$C$271</f>
        <v/>
      </c>
      <c r="I184" s="42"/>
      <c r="J184" s="18"/>
      <c r="K184" s="18"/>
      <c r="L184" s="18"/>
      <c r="M184" s="18"/>
      <c r="N184" s="18"/>
      <c r="O184" s="18"/>
      <c r="P184" s="18"/>
      <c r="Q184" s="18"/>
      <c r="R184" s="18"/>
      <c r="S184" s="18"/>
      <c r="T184" s="18"/>
      <c r="U184" s="18"/>
      <c r="V184" s="18"/>
      <c r="W184" s="18"/>
      <c r="X184" s="18"/>
      <c r="Y184" s="18"/>
      <c r="Z184" s="18"/>
      <c r="AA184" s="18"/>
      <c r="AB184" s="42"/>
    </row>
    <row r="185" spans="1:28" ht="18" customHeight="1">
      <c r="A185" s="7"/>
      <c r="B185" s="3" t="s">
        <v>417</v>
      </c>
      <c r="C185" s="3"/>
      <c r="D185" s="3"/>
      <c r="E185" s="3"/>
      <c r="F185" s="3"/>
      <c r="G185" s="3"/>
      <c r="H185" s="18" t="str">
        <f>項目一覧!$C$272</f>
        <v/>
      </c>
      <c r="I185" s="42"/>
      <c r="J185" s="18"/>
      <c r="K185" s="18"/>
      <c r="L185" s="18"/>
      <c r="M185" s="18"/>
      <c r="N185" s="18"/>
      <c r="O185" s="18"/>
      <c r="P185" s="18"/>
      <c r="Q185" s="18"/>
      <c r="R185" s="18"/>
      <c r="S185" s="18"/>
      <c r="T185" s="18"/>
      <c r="U185" s="18"/>
      <c r="V185" s="18"/>
      <c r="W185" s="18"/>
      <c r="X185" s="18"/>
      <c r="Y185" s="18"/>
      <c r="Z185" s="18"/>
      <c r="AA185" s="18"/>
      <c r="AB185" s="42"/>
    </row>
    <row r="186" spans="1:28" ht="18" customHeight="1">
      <c r="A186" s="7"/>
      <c r="B186" s="3" t="s">
        <v>416</v>
      </c>
      <c r="C186" s="3"/>
      <c r="D186" s="3"/>
      <c r="E186" s="3"/>
      <c r="F186" s="3"/>
      <c r="G186" s="3"/>
      <c r="H186" s="1512" t="str">
        <f>項目一覧!$C$273</f>
        <v/>
      </c>
      <c r="I186" s="1512"/>
      <c r="J186" s="1512"/>
      <c r="K186" s="1512"/>
      <c r="L186" s="1512"/>
      <c r="M186" s="1512"/>
      <c r="N186" s="1512"/>
      <c r="O186" s="1512"/>
      <c r="P186" s="1512"/>
      <c r="Q186" s="1512"/>
      <c r="R186" s="1512"/>
      <c r="S186" s="1512"/>
      <c r="T186" s="1512"/>
      <c r="U186" s="1512"/>
      <c r="V186" s="1512"/>
      <c r="W186" s="1512"/>
      <c r="X186" s="1512"/>
      <c r="Y186" s="1512"/>
      <c r="Z186" s="1512"/>
      <c r="AA186" s="1512"/>
      <c r="AB186" s="1512"/>
    </row>
    <row r="187" spans="1:28" ht="18" customHeight="1">
      <c r="A187" s="7"/>
      <c r="B187" s="3" t="s">
        <v>415</v>
      </c>
      <c r="C187" s="3"/>
      <c r="D187" s="3"/>
      <c r="E187" s="3"/>
      <c r="F187" s="3"/>
      <c r="G187" s="3"/>
      <c r="H187" s="18" t="str">
        <f>項目一覧!$C$274</f>
        <v/>
      </c>
      <c r="I187" s="42"/>
      <c r="J187" s="18"/>
      <c r="K187" s="18"/>
      <c r="L187" s="18"/>
      <c r="M187" s="18"/>
      <c r="N187" s="18"/>
      <c r="O187" s="18"/>
      <c r="P187" s="18"/>
      <c r="Q187" s="18"/>
      <c r="R187" s="18"/>
      <c r="S187" s="18"/>
      <c r="T187" s="18"/>
      <c r="U187" s="18"/>
      <c r="V187" s="18"/>
      <c r="W187" s="18"/>
      <c r="X187" s="18"/>
      <c r="Y187" s="18"/>
      <c r="Z187" s="18"/>
      <c r="AA187" s="18"/>
      <c r="AB187" s="42"/>
    </row>
    <row r="188" spans="1:28" ht="18" customHeight="1">
      <c r="A188" s="7"/>
      <c r="B188" s="47" t="s">
        <v>414</v>
      </c>
      <c r="C188" s="3"/>
      <c r="D188" s="3"/>
      <c r="E188" s="3"/>
      <c r="F188" s="3"/>
      <c r="G188" s="3"/>
      <c r="H188" s="18"/>
      <c r="I188" s="1592" t="str">
        <f>項目一覧!$C$275</f>
        <v/>
      </c>
      <c r="J188" s="1592"/>
      <c r="K188" s="1592"/>
      <c r="L188" s="1592"/>
      <c r="M188" s="1592"/>
      <c r="N188" s="1592"/>
      <c r="O188" s="1592"/>
      <c r="P188" s="1592"/>
      <c r="Q188" s="1592"/>
      <c r="R188" s="1592"/>
      <c r="S188" s="1592"/>
      <c r="T188" s="1592"/>
      <c r="U188" s="1592"/>
      <c r="V188" s="1592"/>
      <c r="W188" s="1592"/>
      <c r="X188" s="1592"/>
      <c r="Y188" s="1592"/>
      <c r="Z188" s="1592"/>
      <c r="AA188" s="1592"/>
      <c r="AB188" s="1592"/>
    </row>
    <row r="189" spans="1:28" ht="18" customHeight="1">
      <c r="A189" s="6"/>
      <c r="B189" s="3"/>
      <c r="C189" s="3"/>
      <c r="D189" s="3"/>
      <c r="E189" s="3"/>
      <c r="F189" s="3"/>
      <c r="G189" s="3"/>
      <c r="H189" s="18"/>
      <c r="I189" s="1592"/>
      <c r="J189" s="1592"/>
      <c r="K189" s="1592"/>
      <c r="L189" s="1592"/>
      <c r="M189" s="1592"/>
      <c r="N189" s="1592"/>
      <c r="O189" s="1592"/>
      <c r="P189" s="1592"/>
      <c r="Q189" s="1592"/>
      <c r="R189" s="1592"/>
      <c r="S189" s="1592"/>
      <c r="T189" s="1592"/>
      <c r="U189" s="1592"/>
      <c r="V189" s="1592"/>
      <c r="W189" s="1592"/>
      <c r="X189" s="1592"/>
      <c r="Y189" s="1592"/>
      <c r="Z189" s="1592"/>
      <c r="AA189" s="1592"/>
      <c r="AB189" s="1592"/>
    </row>
    <row r="190" spans="1:28" ht="18" customHeight="1">
      <c r="A190" s="7"/>
      <c r="B190" s="3" t="s">
        <v>420</v>
      </c>
      <c r="C190" s="3"/>
      <c r="D190" s="3"/>
      <c r="E190" s="3"/>
      <c r="F190" s="3"/>
      <c r="G190" s="3"/>
      <c r="H190" s="50" t="str">
        <f>IF(項目一覧!$C$276=0,"","("&amp;項目一覧!$C$276&amp;") 建築士  （"&amp;項目一覧!$C$277&amp;"）登録　第　 "&amp;項目一覧!$C$278&amp;"　号")</f>
        <v>() 建築士  （）登録　第　 　号</v>
      </c>
      <c r="I190" s="42"/>
      <c r="J190" s="18"/>
      <c r="K190" s="18"/>
      <c r="L190" s="18"/>
      <c r="M190" s="18"/>
      <c r="N190" s="18"/>
      <c r="O190" s="18"/>
      <c r="P190" s="18"/>
      <c r="Q190" s="18"/>
      <c r="R190" s="18"/>
      <c r="S190" s="18"/>
      <c r="T190" s="18"/>
      <c r="U190" s="18"/>
      <c r="V190" s="18"/>
      <c r="W190" s="18"/>
      <c r="X190" s="18"/>
      <c r="Y190" s="18"/>
      <c r="Z190" s="18"/>
      <c r="AA190" s="18"/>
      <c r="AB190" s="42"/>
    </row>
    <row r="191" spans="1:28" ht="18" customHeight="1">
      <c r="A191" s="7"/>
      <c r="B191" s="3" t="s">
        <v>419</v>
      </c>
      <c r="C191" s="3"/>
      <c r="D191" s="3"/>
      <c r="E191" s="3"/>
      <c r="F191" s="3"/>
      <c r="G191" s="3"/>
      <c r="H191" s="18" t="str">
        <f>項目一覧!$C$279</f>
        <v/>
      </c>
      <c r="I191" s="42"/>
      <c r="J191" s="18"/>
      <c r="K191" s="18"/>
      <c r="L191" s="18"/>
      <c r="M191" s="18"/>
      <c r="N191" s="18"/>
      <c r="O191" s="18"/>
      <c r="P191" s="18"/>
      <c r="Q191" s="18"/>
      <c r="R191" s="18"/>
      <c r="S191" s="18"/>
      <c r="T191" s="18"/>
      <c r="U191" s="18"/>
      <c r="V191" s="18"/>
      <c r="W191" s="18"/>
      <c r="X191" s="18"/>
      <c r="Y191" s="18"/>
      <c r="Z191" s="18"/>
      <c r="AA191" s="18"/>
      <c r="AB191" s="42"/>
    </row>
    <row r="192" spans="1:28" ht="18" customHeight="1">
      <c r="A192" s="7"/>
      <c r="B192" s="3" t="s">
        <v>418</v>
      </c>
      <c r="C192" s="3"/>
      <c r="D192" s="3"/>
      <c r="E192" s="3"/>
      <c r="F192" s="3"/>
      <c r="G192" s="3"/>
      <c r="H192" s="50" t="str">
        <f>IF(項目一覧!$C$280=0,"","("&amp;項目一覧!$C$280&amp;") 建築士事務所  （"&amp;項目一覧!$C$281&amp;"）知事登録　第　 "&amp;項目一覧!$C$282&amp;"　号")</f>
        <v>() 建築士事務所  （）知事登録　第　 　号</v>
      </c>
      <c r="I192" s="42"/>
      <c r="J192" s="18"/>
      <c r="K192" s="18"/>
      <c r="L192" s="18"/>
      <c r="M192" s="18"/>
      <c r="N192" s="18"/>
      <c r="O192" s="18"/>
      <c r="P192" s="18"/>
      <c r="Q192" s="18"/>
      <c r="R192" s="18"/>
      <c r="S192" s="18"/>
      <c r="T192" s="18"/>
      <c r="U192" s="18"/>
      <c r="V192" s="18"/>
      <c r="W192" s="18"/>
      <c r="X192" s="18"/>
      <c r="Y192" s="18"/>
      <c r="Z192" s="18"/>
      <c r="AA192" s="18"/>
      <c r="AB192" s="42"/>
    </row>
    <row r="193" spans="1:28" ht="18" customHeight="1">
      <c r="A193" s="7"/>
      <c r="B193" s="3"/>
      <c r="C193" s="3"/>
      <c r="D193" s="3"/>
      <c r="E193" s="3"/>
      <c r="F193" s="3"/>
      <c r="G193" s="3"/>
      <c r="H193" s="18" t="str">
        <f>項目一覧!$C$283</f>
        <v/>
      </c>
      <c r="I193" s="42"/>
      <c r="J193" s="18"/>
      <c r="K193" s="18"/>
      <c r="L193" s="18"/>
      <c r="M193" s="18"/>
      <c r="N193" s="18"/>
      <c r="O193" s="18"/>
      <c r="P193" s="18"/>
      <c r="Q193" s="18"/>
      <c r="R193" s="18"/>
      <c r="S193" s="18"/>
      <c r="T193" s="18"/>
      <c r="U193" s="18"/>
      <c r="V193" s="18"/>
      <c r="W193" s="18"/>
      <c r="X193" s="18"/>
      <c r="Y193" s="18"/>
      <c r="Z193" s="18"/>
      <c r="AA193" s="18"/>
      <c r="AB193" s="42"/>
    </row>
    <row r="194" spans="1:28" ht="18" customHeight="1">
      <c r="A194" s="7"/>
      <c r="B194" s="3" t="s">
        <v>417</v>
      </c>
      <c r="C194" s="3"/>
      <c r="D194" s="3"/>
      <c r="E194" s="3"/>
      <c r="F194" s="3"/>
      <c r="G194" s="3"/>
      <c r="H194" s="18" t="str">
        <f>項目一覧!$C$284</f>
        <v/>
      </c>
      <c r="I194" s="42"/>
      <c r="J194" s="18"/>
      <c r="K194" s="18"/>
      <c r="L194" s="18"/>
      <c r="M194" s="18"/>
      <c r="N194" s="18"/>
      <c r="O194" s="18"/>
      <c r="P194" s="18"/>
      <c r="Q194" s="18"/>
      <c r="R194" s="18"/>
      <c r="S194" s="18"/>
      <c r="T194" s="18"/>
      <c r="U194" s="18"/>
      <c r="V194" s="18"/>
      <c r="W194" s="18"/>
      <c r="X194" s="18"/>
      <c r="Y194" s="18"/>
      <c r="Z194" s="18"/>
      <c r="AA194" s="18"/>
      <c r="AB194" s="42"/>
    </row>
    <row r="195" spans="1:28" ht="18" customHeight="1">
      <c r="A195" s="7"/>
      <c r="B195" s="3" t="s">
        <v>416</v>
      </c>
      <c r="C195" s="3"/>
      <c r="D195" s="3"/>
      <c r="E195" s="3"/>
      <c r="F195" s="3"/>
      <c r="G195" s="3"/>
      <c r="H195" s="1512" t="str">
        <f>項目一覧!$C$285</f>
        <v/>
      </c>
      <c r="I195" s="1512"/>
      <c r="J195" s="1512"/>
      <c r="K195" s="1512"/>
      <c r="L195" s="1512"/>
      <c r="M195" s="1512"/>
      <c r="N195" s="1512"/>
      <c r="O195" s="1512"/>
      <c r="P195" s="1512"/>
      <c r="Q195" s="1512"/>
      <c r="R195" s="1512"/>
      <c r="S195" s="1512"/>
      <c r="T195" s="1512"/>
      <c r="U195" s="1512"/>
      <c r="V195" s="1512"/>
      <c r="W195" s="1512"/>
      <c r="X195" s="1512"/>
      <c r="Y195" s="1512"/>
      <c r="Z195" s="1512"/>
      <c r="AA195" s="1512"/>
      <c r="AB195" s="1512"/>
    </row>
    <row r="196" spans="1:28" ht="18" customHeight="1">
      <c r="A196" s="7"/>
      <c r="B196" s="3" t="s">
        <v>415</v>
      </c>
      <c r="C196" s="3"/>
      <c r="D196" s="3"/>
      <c r="E196" s="3"/>
      <c r="F196" s="3"/>
      <c r="G196" s="3"/>
      <c r="H196" s="18" t="str">
        <f>項目一覧!$C$286</f>
        <v/>
      </c>
      <c r="I196" s="42"/>
      <c r="J196" s="18"/>
      <c r="K196" s="18"/>
      <c r="L196" s="18"/>
      <c r="M196" s="18"/>
      <c r="N196" s="18"/>
      <c r="O196" s="18"/>
      <c r="P196" s="18"/>
      <c r="Q196" s="18"/>
      <c r="R196" s="18"/>
      <c r="S196" s="18"/>
      <c r="T196" s="18"/>
      <c r="U196" s="18"/>
      <c r="V196" s="18"/>
      <c r="W196" s="18"/>
      <c r="X196" s="18"/>
      <c r="Y196" s="18"/>
      <c r="Z196" s="18"/>
      <c r="AA196" s="18"/>
      <c r="AB196" s="42"/>
    </row>
    <row r="197" spans="1:28" ht="18" customHeight="1">
      <c r="A197" s="7"/>
      <c r="B197" s="47" t="s">
        <v>414</v>
      </c>
      <c r="C197" s="3"/>
      <c r="D197" s="3"/>
      <c r="E197" s="3"/>
      <c r="F197" s="3"/>
      <c r="G197" s="3"/>
      <c r="H197" s="18"/>
      <c r="I197" s="1592" t="str">
        <f>項目一覧!$C$287</f>
        <v/>
      </c>
      <c r="J197" s="1592"/>
      <c r="K197" s="1592"/>
      <c r="L197" s="1592"/>
      <c r="M197" s="1592"/>
      <c r="N197" s="1592"/>
      <c r="O197" s="1592"/>
      <c r="P197" s="1592"/>
      <c r="Q197" s="1592"/>
      <c r="R197" s="1592"/>
      <c r="S197" s="1592"/>
      <c r="T197" s="1592"/>
      <c r="U197" s="1592"/>
      <c r="V197" s="1592"/>
      <c r="W197" s="1592"/>
      <c r="X197" s="1592"/>
      <c r="Y197" s="1592"/>
      <c r="Z197" s="1592"/>
      <c r="AA197" s="1592"/>
      <c r="AB197" s="1592"/>
    </row>
    <row r="198" spans="1:28" ht="18" customHeight="1">
      <c r="A198" s="31"/>
      <c r="B198" s="15"/>
      <c r="C198" s="15"/>
      <c r="D198" s="15"/>
      <c r="E198" s="15"/>
      <c r="F198" s="15"/>
      <c r="G198" s="15"/>
      <c r="H198" s="27"/>
      <c r="I198" s="1593"/>
      <c r="J198" s="1593"/>
      <c r="K198" s="1593"/>
      <c r="L198" s="1593"/>
      <c r="M198" s="1593"/>
      <c r="N198" s="1593"/>
      <c r="O198" s="1593"/>
      <c r="P198" s="1593"/>
      <c r="Q198" s="1593"/>
      <c r="R198" s="1593"/>
      <c r="S198" s="1593"/>
      <c r="T198" s="1593"/>
      <c r="U198" s="1593"/>
      <c r="V198" s="1593"/>
      <c r="W198" s="1593"/>
      <c r="X198" s="1593"/>
      <c r="Y198" s="1593"/>
      <c r="Z198" s="1593"/>
      <c r="AA198" s="1593"/>
      <c r="AB198" s="1593"/>
    </row>
    <row r="199" spans="1:28" ht="15.95" customHeight="1">
      <c r="A199" s="6" t="s">
        <v>313</v>
      </c>
      <c r="B199" s="3" t="s">
        <v>413</v>
      </c>
      <c r="C199" s="3"/>
      <c r="D199" s="3"/>
      <c r="E199" s="3"/>
      <c r="F199" s="3"/>
      <c r="G199" s="3"/>
      <c r="H199" s="3"/>
      <c r="I199" s="3"/>
      <c r="J199" s="3"/>
      <c r="K199" s="3"/>
      <c r="L199" s="3"/>
      <c r="M199" s="3"/>
      <c r="N199" s="3"/>
      <c r="O199" s="3"/>
      <c r="P199" s="3"/>
      <c r="Q199" s="3"/>
      <c r="R199" s="3"/>
      <c r="S199" s="3"/>
      <c r="T199" s="3"/>
      <c r="U199" s="3"/>
      <c r="V199" s="3"/>
      <c r="W199" s="3"/>
      <c r="X199" s="3"/>
      <c r="Y199" s="3"/>
      <c r="Z199" s="3"/>
      <c r="AA199" s="3"/>
    </row>
    <row r="200" spans="1:28" ht="18" customHeight="1">
      <c r="A200" s="7"/>
      <c r="B200" s="3" t="s">
        <v>412</v>
      </c>
      <c r="C200" s="3"/>
      <c r="D200" s="3"/>
      <c r="E200" s="3"/>
      <c r="F200" s="18"/>
      <c r="G200" s="18"/>
      <c r="H200" s="18" t="str">
        <f>項目一覧!$C$55</f>
        <v/>
      </c>
      <c r="I200" s="42"/>
      <c r="J200" s="18"/>
      <c r="K200" s="18"/>
      <c r="L200" s="18"/>
      <c r="M200" s="18"/>
      <c r="N200" s="18"/>
      <c r="O200" s="18"/>
      <c r="P200" s="18"/>
      <c r="Q200" s="18"/>
      <c r="R200" s="18"/>
      <c r="S200" s="18"/>
      <c r="T200" s="18"/>
      <c r="U200" s="18"/>
      <c r="V200" s="18"/>
      <c r="W200" s="18"/>
      <c r="X200" s="18"/>
      <c r="Y200" s="18"/>
      <c r="Z200" s="18"/>
      <c r="AA200" s="18"/>
      <c r="AB200" s="42"/>
    </row>
    <row r="201" spans="1:28" ht="18" customHeight="1">
      <c r="A201" s="7"/>
      <c r="B201" s="3" t="s">
        <v>411</v>
      </c>
      <c r="C201" s="3"/>
      <c r="D201" s="3"/>
      <c r="E201" s="3"/>
      <c r="F201" s="18"/>
      <c r="G201" s="18"/>
      <c r="H201" s="44" t="str">
        <f>IF(項目一覧!$C$56=0,"","建設業の許可   ("&amp;項目一覧!$C$56&amp;")  第  （"&amp;項目一覧!$C$57&amp;"）　　 "&amp;項目一覧!$C$58&amp;"　号")</f>
        <v>建設業の許可   ()  第  （）　　 　号</v>
      </c>
      <c r="I201" s="42"/>
      <c r="J201" s="18"/>
      <c r="K201" s="18"/>
      <c r="L201" s="18"/>
      <c r="M201" s="18"/>
      <c r="N201" s="18"/>
      <c r="O201" s="18"/>
      <c r="P201" s="18"/>
      <c r="Q201" s="18"/>
      <c r="R201" s="18"/>
      <c r="S201" s="18"/>
      <c r="T201" s="18"/>
      <c r="U201" s="18"/>
      <c r="V201" s="18"/>
      <c r="W201" s="18"/>
      <c r="X201" s="18"/>
      <c r="Y201" s="18"/>
      <c r="Z201" s="18"/>
      <c r="AA201" s="18"/>
      <c r="AB201" s="42"/>
    </row>
    <row r="202" spans="1:28" ht="18" customHeight="1">
      <c r="A202" s="7"/>
      <c r="B202" s="3"/>
      <c r="C202" s="3"/>
      <c r="D202" s="3"/>
      <c r="E202" s="3"/>
      <c r="F202" s="18"/>
      <c r="G202" s="18"/>
      <c r="H202" s="18" t="str">
        <f>項目一覧!$C$59</f>
        <v/>
      </c>
      <c r="I202" s="42"/>
      <c r="J202" s="18"/>
      <c r="K202" s="18"/>
      <c r="L202" s="18"/>
      <c r="M202" s="18"/>
      <c r="N202" s="18"/>
      <c r="O202" s="18"/>
      <c r="P202" s="18"/>
      <c r="Q202" s="18"/>
      <c r="R202" s="18"/>
      <c r="S202" s="18"/>
      <c r="T202" s="18"/>
      <c r="U202" s="18"/>
      <c r="V202" s="18"/>
      <c r="W202" s="18"/>
      <c r="X202" s="18"/>
      <c r="Y202" s="18"/>
      <c r="Z202" s="18"/>
      <c r="AA202" s="18"/>
      <c r="AB202" s="42"/>
    </row>
    <row r="203" spans="1:28" ht="18" customHeight="1">
      <c r="A203" s="7"/>
      <c r="B203" s="3" t="s">
        <v>410</v>
      </c>
      <c r="C203" s="3"/>
      <c r="D203" s="3"/>
      <c r="E203" s="3"/>
      <c r="F203" s="18"/>
      <c r="G203" s="18"/>
      <c r="H203" s="18" t="str">
        <f>項目一覧!$C$60</f>
        <v/>
      </c>
      <c r="I203" s="42"/>
      <c r="J203" s="18"/>
      <c r="K203" s="18"/>
      <c r="L203" s="18"/>
      <c r="M203" s="18"/>
      <c r="N203" s="18"/>
      <c r="O203" s="18"/>
      <c r="P203" s="18"/>
      <c r="Q203" s="18"/>
      <c r="R203" s="18"/>
      <c r="S203" s="18"/>
      <c r="T203" s="18"/>
      <c r="U203" s="18"/>
      <c r="V203" s="18"/>
      <c r="W203" s="18"/>
      <c r="X203" s="18"/>
      <c r="Y203" s="18"/>
      <c r="Z203" s="18"/>
      <c r="AA203" s="18"/>
      <c r="AB203" s="42"/>
    </row>
    <row r="204" spans="1:28" ht="18" customHeight="1">
      <c r="A204" s="7"/>
      <c r="B204" s="3" t="s">
        <v>409</v>
      </c>
      <c r="C204" s="3"/>
      <c r="D204" s="3"/>
      <c r="E204" s="3"/>
      <c r="F204" s="18"/>
      <c r="G204" s="18"/>
      <c r="H204" s="1512" t="str">
        <f>項目一覧!$C$61</f>
        <v/>
      </c>
      <c r="I204" s="1512"/>
      <c r="J204" s="1512"/>
      <c r="K204" s="1512"/>
      <c r="L204" s="1512"/>
      <c r="M204" s="1512"/>
      <c r="N204" s="1512"/>
      <c r="O204" s="1512"/>
      <c r="P204" s="1512"/>
      <c r="Q204" s="1512"/>
      <c r="R204" s="1512"/>
      <c r="S204" s="1512"/>
      <c r="T204" s="1512"/>
      <c r="U204" s="1512"/>
      <c r="V204" s="1512"/>
      <c r="W204" s="1512"/>
      <c r="X204" s="1512"/>
      <c r="Y204" s="1512"/>
      <c r="Z204" s="1512"/>
      <c r="AA204" s="1512"/>
      <c r="AB204" s="1512"/>
    </row>
    <row r="205" spans="1:28" ht="18" customHeight="1">
      <c r="A205" s="3"/>
      <c r="B205" s="3" t="s">
        <v>408</v>
      </c>
      <c r="C205" s="3"/>
      <c r="D205" s="3"/>
      <c r="E205" s="3"/>
      <c r="F205" s="18"/>
      <c r="G205" s="18"/>
      <c r="H205" s="18" t="str">
        <f>項目一覧!$C$62</f>
        <v/>
      </c>
      <c r="I205" s="42"/>
      <c r="J205" s="18"/>
      <c r="K205" s="18"/>
      <c r="L205" s="18"/>
      <c r="M205" s="18"/>
      <c r="N205" s="18"/>
      <c r="O205" s="18"/>
      <c r="P205" s="18"/>
      <c r="Q205" s="18"/>
      <c r="R205" s="18"/>
      <c r="S205" s="18"/>
      <c r="T205" s="18"/>
      <c r="U205" s="18"/>
      <c r="V205" s="18"/>
      <c r="W205" s="18"/>
      <c r="X205" s="18"/>
      <c r="Y205" s="18"/>
      <c r="Z205" s="18"/>
      <c r="AA205" s="18"/>
      <c r="AB205" s="42"/>
    </row>
    <row r="206" spans="1:28" ht="9.9499999999999993" customHeight="1">
      <c r="A206" s="3"/>
      <c r="B206" s="3"/>
      <c r="C206" s="3"/>
      <c r="D206" s="3"/>
      <c r="E206" s="3"/>
      <c r="F206" s="18"/>
      <c r="G206" s="18"/>
      <c r="H206" s="18"/>
      <c r="I206" s="42"/>
      <c r="J206" s="18"/>
      <c r="K206" s="18"/>
      <c r="L206" s="18"/>
      <c r="M206" s="18"/>
      <c r="N206" s="18"/>
      <c r="O206" s="18"/>
      <c r="P206" s="18"/>
      <c r="Q206" s="18"/>
      <c r="R206" s="18"/>
      <c r="S206" s="18"/>
      <c r="T206" s="18"/>
      <c r="U206" s="18"/>
      <c r="V206" s="18"/>
      <c r="W206" s="18"/>
      <c r="X206" s="18"/>
      <c r="Y206" s="18"/>
      <c r="Z206" s="18"/>
      <c r="AA206" s="18"/>
      <c r="AB206" s="42"/>
    </row>
    <row r="207" spans="1:28" ht="17.100000000000001" customHeight="1">
      <c r="A207" s="3"/>
      <c r="B207" s="3" t="s">
        <v>3705</v>
      </c>
      <c r="C207" s="3"/>
      <c r="D207" s="3"/>
      <c r="E207" s="3"/>
      <c r="F207" s="18"/>
      <c r="G207" s="18"/>
      <c r="H207" s="18"/>
      <c r="I207" s="42"/>
      <c r="J207" s="18"/>
      <c r="K207" s="18"/>
      <c r="L207" s="18"/>
      <c r="M207" s="18"/>
      <c r="N207" s="18"/>
      <c r="O207" s="18"/>
      <c r="P207" s="18"/>
      <c r="Q207" s="18"/>
      <c r="R207" s="18"/>
      <c r="S207" s="18"/>
      <c r="T207" s="18"/>
      <c r="U207" s="18"/>
      <c r="V207" s="18"/>
      <c r="W207" s="18"/>
      <c r="X207" s="18"/>
      <c r="Y207" s="18"/>
      <c r="Z207" s="18"/>
      <c r="AA207" s="18"/>
      <c r="AB207" s="18"/>
    </row>
    <row r="208" spans="1:28" ht="17.100000000000001" customHeight="1">
      <c r="A208" s="7"/>
      <c r="B208" s="3" t="s">
        <v>412</v>
      </c>
      <c r="C208" s="3"/>
      <c r="D208" s="3"/>
      <c r="E208" s="3"/>
      <c r="F208" s="18"/>
      <c r="G208" s="18"/>
      <c r="H208" s="18" t="str">
        <f>項目一覧!C363</f>
        <v/>
      </c>
      <c r="I208" s="42"/>
      <c r="J208" s="18"/>
      <c r="K208" s="18"/>
      <c r="L208" s="18"/>
      <c r="M208" s="18"/>
      <c r="N208" s="18"/>
      <c r="O208" s="18"/>
      <c r="P208" s="18"/>
      <c r="Q208" s="18"/>
      <c r="R208" s="18"/>
      <c r="S208" s="18"/>
      <c r="T208" s="18"/>
      <c r="U208" s="18"/>
      <c r="V208" s="18"/>
      <c r="W208" s="18"/>
      <c r="X208" s="18"/>
      <c r="Y208" s="18"/>
      <c r="Z208" s="18"/>
      <c r="AA208" s="18"/>
      <c r="AB208" s="42"/>
    </row>
    <row r="209" spans="1:29" ht="17.100000000000001" customHeight="1">
      <c r="A209" s="7"/>
      <c r="B209" s="3" t="s">
        <v>411</v>
      </c>
      <c r="C209" s="3"/>
      <c r="D209" s="3"/>
      <c r="E209" s="3"/>
      <c r="F209" s="18"/>
      <c r="G209" s="18"/>
      <c r="H209" s="44" t="str">
        <f>IF(項目一覧!C363=0,"","建設業の許可   ("&amp;項目一覧!C364&amp;")  第  （"&amp;項目一覧!C365&amp;"）　　 "&amp;項目一覧!C366&amp;"　号")</f>
        <v>建設業の許可   ()  第  （）　　 　号</v>
      </c>
      <c r="I209" s="42"/>
      <c r="J209" s="18"/>
      <c r="K209" s="18"/>
      <c r="L209" s="18"/>
      <c r="M209" s="18"/>
      <c r="N209" s="18"/>
      <c r="O209" s="18"/>
      <c r="P209" s="18"/>
      <c r="Q209" s="18"/>
      <c r="R209" s="18"/>
      <c r="S209" s="18"/>
      <c r="T209" s="18"/>
      <c r="U209" s="18"/>
      <c r="V209" s="18"/>
      <c r="W209" s="18"/>
      <c r="X209" s="18"/>
      <c r="Y209" s="18"/>
      <c r="Z209" s="18"/>
      <c r="AA209" s="18"/>
      <c r="AB209" s="42"/>
    </row>
    <row r="210" spans="1:29" ht="17.100000000000001" customHeight="1">
      <c r="A210" s="7"/>
      <c r="B210" s="3"/>
      <c r="C210" s="3"/>
      <c r="D210" s="3"/>
      <c r="E210" s="3"/>
      <c r="F210" s="18"/>
      <c r="G210" s="18"/>
      <c r="H210" s="18" t="str">
        <f>項目一覧!C367</f>
        <v/>
      </c>
      <c r="I210" s="42"/>
      <c r="J210" s="18"/>
      <c r="K210" s="18"/>
      <c r="L210" s="18"/>
      <c r="M210" s="18"/>
      <c r="N210" s="18"/>
      <c r="O210" s="18"/>
      <c r="P210" s="18"/>
      <c r="Q210" s="18"/>
      <c r="R210" s="18"/>
      <c r="S210" s="18"/>
      <c r="T210" s="18"/>
      <c r="U210" s="18"/>
      <c r="V210" s="18"/>
      <c r="W210" s="18"/>
      <c r="X210" s="18"/>
      <c r="Y210" s="18"/>
      <c r="Z210" s="18"/>
      <c r="AA210" s="18"/>
      <c r="AB210" s="42"/>
    </row>
    <row r="211" spans="1:29" ht="17.100000000000001" customHeight="1">
      <c r="A211" s="7"/>
      <c r="B211" s="3" t="s">
        <v>410</v>
      </c>
      <c r="C211" s="3"/>
      <c r="D211" s="3"/>
      <c r="E211" s="3"/>
      <c r="F211" s="18"/>
      <c r="G211" s="18"/>
      <c r="H211" s="18" t="str">
        <f>項目一覧!C368</f>
        <v/>
      </c>
      <c r="I211" s="42"/>
      <c r="J211" s="18"/>
      <c r="K211" s="18"/>
      <c r="L211" s="18"/>
      <c r="M211" s="18"/>
      <c r="N211" s="18"/>
      <c r="O211" s="18"/>
      <c r="P211" s="18"/>
      <c r="Q211" s="18"/>
      <c r="R211" s="18"/>
      <c r="S211" s="18"/>
      <c r="T211" s="18"/>
      <c r="U211" s="18"/>
      <c r="V211" s="18"/>
      <c r="W211" s="18"/>
      <c r="X211" s="18"/>
      <c r="Y211" s="18"/>
      <c r="Z211" s="18"/>
      <c r="AA211" s="18"/>
      <c r="AB211" s="42"/>
    </row>
    <row r="212" spans="1:29" ht="17.100000000000001" customHeight="1">
      <c r="A212" s="7"/>
      <c r="B212" s="3" t="s">
        <v>409</v>
      </c>
      <c r="C212" s="3"/>
      <c r="D212" s="3"/>
      <c r="E212" s="3"/>
      <c r="F212" s="18"/>
      <c r="G212" s="18"/>
      <c r="H212" s="1512" t="str">
        <f>項目一覧!C369</f>
        <v/>
      </c>
      <c r="I212" s="1512"/>
      <c r="J212" s="1512"/>
      <c r="K212" s="1512"/>
      <c r="L212" s="1512"/>
      <c r="M212" s="1512"/>
      <c r="N212" s="1512"/>
      <c r="O212" s="1512"/>
      <c r="P212" s="1512"/>
      <c r="Q212" s="1512"/>
      <c r="R212" s="1512"/>
      <c r="S212" s="1512"/>
      <c r="T212" s="1512"/>
      <c r="U212" s="1512"/>
      <c r="V212" s="1512"/>
      <c r="W212" s="1512"/>
      <c r="X212" s="1512"/>
      <c r="Y212" s="1512"/>
      <c r="Z212" s="1512"/>
      <c r="AA212" s="1512"/>
      <c r="AB212" s="1512"/>
    </row>
    <row r="213" spans="1:29" ht="17.100000000000001" customHeight="1">
      <c r="A213" s="1023"/>
      <c r="B213" s="1023" t="s">
        <v>408</v>
      </c>
      <c r="C213" s="1023"/>
      <c r="D213" s="1023"/>
      <c r="E213" s="1023"/>
      <c r="F213" s="1206"/>
      <c r="G213" s="1206"/>
      <c r="H213" s="1206" t="str">
        <f>項目一覧!C370</f>
        <v/>
      </c>
      <c r="I213" s="1025"/>
      <c r="J213" s="1206"/>
      <c r="K213" s="1206"/>
      <c r="L213" s="1206"/>
      <c r="M213" s="1206"/>
      <c r="N213" s="1206"/>
      <c r="O213" s="1206"/>
      <c r="P213" s="1206"/>
      <c r="Q213" s="1206"/>
      <c r="R213" s="1206"/>
      <c r="S213" s="1206"/>
      <c r="T213" s="1206"/>
      <c r="U213" s="1206"/>
      <c r="V213" s="1206"/>
      <c r="W213" s="1206"/>
      <c r="X213" s="1206"/>
      <c r="Y213" s="1206"/>
      <c r="Z213" s="1206"/>
      <c r="AA213" s="1206"/>
      <c r="AB213" s="1206"/>
    </row>
    <row r="214" spans="1:29" ht="18" customHeight="1">
      <c r="A214" s="17" t="s">
        <v>113</v>
      </c>
      <c r="B214" s="16" t="s">
        <v>2107</v>
      </c>
      <c r="C214" s="3"/>
      <c r="D214" s="3"/>
      <c r="E214" s="3"/>
      <c r="F214" s="18"/>
      <c r="G214" s="18"/>
      <c r="H214" s="18"/>
      <c r="I214" s="42"/>
      <c r="J214" s="18"/>
      <c r="K214" s="18"/>
      <c r="L214" s="73"/>
      <c r="M214" s="18"/>
      <c r="N214" s="18"/>
      <c r="O214" s="551"/>
      <c r="P214" s="18"/>
      <c r="Q214" s="18"/>
      <c r="R214" s="18"/>
      <c r="S214" s="18"/>
      <c r="T214" s="18"/>
      <c r="U214" s="18"/>
      <c r="V214" s="18"/>
      <c r="W214" s="18"/>
      <c r="X214" s="18"/>
      <c r="Y214" s="18"/>
      <c r="Z214" s="18"/>
      <c r="AA214" s="18"/>
      <c r="AB214" s="18"/>
    </row>
    <row r="215" spans="1:29" ht="18" customHeight="1">
      <c r="A215" s="6"/>
      <c r="B215" s="3"/>
      <c r="C215" s="73" t="str">
        <f>IF(項目一覧!$D$342=TRUE,"■","□")</f>
        <v>□</v>
      </c>
      <c r="D215" s="18" t="s">
        <v>2108</v>
      </c>
      <c r="E215" s="18"/>
      <c r="F215" s="18"/>
      <c r="G215" s="551" t="s">
        <v>2111</v>
      </c>
      <c r="H215" s="18" t="str">
        <f>IF(項目一覧!$C$343="","",項目一覧!$C$343)</f>
        <v/>
      </c>
      <c r="I215" s="42"/>
      <c r="J215" s="18"/>
      <c r="K215" s="18"/>
      <c r="L215" s="73"/>
      <c r="M215" s="18"/>
      <c r="N215" s="18"/>
      <c r="O215" s="551"/>
      <c r="P215" s="18"/>
      <c r="Q215" s="18"/>
      <c r="R215" s="18"/>
      <c r="S215" s="18"/>
      <c r="T215" s="18"/>
      <c r="U215" s="18"/>
      <c r="V215" s="18"/>
      <c r="W215" s="18"/>
      <c r="X215" s="18"/>
      <c r="Y215" s="18"/>
      <c r="Z215" s="18" t="s">
        <v>2119</v>
      </c>
      <c r="AA215" s="18"/>
      <c r="AB215" s="18"/>
    </row>
    <row r="216" spans="1:29" ht="18" customHeight="1">
      <c r="A216" s="3"/>
      <c r="B216" s="3"/>
      <c r="C216" s="73" t="str">
        <f>IF(項目一覧!$E$342=TRUE,"■","□")</f>
        <v>□</v>
      </c>
      <c r="D216" s="18" t="s">
        <v>2109</v>
      </c>
      <c r="E216" s="3"/>
      <c r="F216" s="18"/>
      <c r="G216" s="551" t="s">
        <v>2111</v>
      </c>
      <c r="H216" s="18" t="str">
        <f>IF(項目一覧!$C$344="","",項目一覧!$C$344)</f>
        <v/>
      </c>
      <c r="I216" s="42"/>
      <c r="J216" s="18"/>
      <c r="K216" s="18"/>
      <c r="L216" s="73"/>
      <c r="M216" s="18"/>
      <c r="N216" s="18"/>
      <c r="O216" s="551"/>
      <c r="P216" s="18"/>
      <c r="Q216" s="18"/>
      <c r="R216" s="18"/>
      <c r="S216" s="18"/>
      <c r="T216" s="18"/>
      <c r="U216" s="18"/>
      <c r="V216" s="18"/>
      <c r="W216" s="18"/>
      <c r="X216" s="18"/>
      <c r="Y216" s="18"/>
      <c r="Z216" s="18" t="s">
        <v>2119</v>
      </c>
      <c r="AA216" s="18"/>
      <c r="AB216" s="18"/>
    </row>
    <row r="217" spans="1:29" ht="18" customHeight="1">
      <c r="A217" s="15"/>
      <c r="B217" s="15"/>
      <c r="C217" s="993" t="str">
        <f>IF(項目一覧!$F$342=TRUE,"■","□")</f>
        <v>□</v>
      </c>
      <c r="D217" s="27" t="s">
        <v>2110</v>
      </c>
      <c r="E217" s="15"/>
      <c r="F217" s="27"/>
      <c r="G217" s="27"/>
      <c r="H217" s="27"/>
      <c r="I217" s="40"/>
      <c r="J217" s="27"/>
      <c r="K217" s="27"/>
      <c r="L217" s="993"/>
      <c r="M217" s="27"/>
      <c r="N217" s="27"/>
      <c r="O217" s="27"/>
      <c r="P217" s="27"/>
      <c r="Q217" s="27"/>
      <c r="R217" s="27"/>
      <c r="S217" s="27"/>
      <c r="T217" s="27"/>
      <c r="U217" s="27"/>
      <c r="V217" s="27"/>
      <c r="W217" s="27"/>
      <c r="X217" s="27"/>
      <c r="Y217" s="27"/>
      <c r="Z217" s="27"/>
      <c r="AA217" s="27"/>
      <c r="AB217" s="27"/>
    </row>
    <row r="218" spans="1:29" ht="18" customHeight="1">
      <c r="A218" s="6" t="s">
        <v>113</v>
      </c>
      <c r="B218" s="3" t="s">
        <v>2892</v>
      </c>
      <c r="C218" s="3"/>
      <c r="D218" s="3"/>
      <c r="E218" s="3"/>
      <c r="F218" s="18"/>
      <c r="G218" s="18"/>
      <c r="H218" s="18"/>
      <c r="I218" s="42"/>
      <c r="J218" s="18"/>
      <c r="K218" s="18"/>
      <c r="N218" s="18"/>
      <c r="AB218" s="18"/>
    </row>
    <row r="219" spans="1:29" ht="18" customHeight="1">
      <c r="A219" s="6"/>
      <c r="B219" s="3"/>
      <c r="C219" s="73" t="str">
        <f>IF(項目一覧!$D$349=TRUE,"■","□")</f>
        <v>□</v>
      </c>
      <c r="D219" s="18" t="s">
        <v>2998</v>
      </c>
      <c r="E219" s="18"/>
      <c r="F219" s="551"/>
      <c r="G219" s="551" t="s">
        <v>2111</v>
      </c>
      <c r="H219" s="3" t="str">
        <f>項目一覧!$C$350&amp;"　"&amp;項目一覧!$C$351</f>
        <v>　</v>
      </c>
      <c r="I219" s="42"/>
      <c r="J219" s="18"/>
      <c r="K219" s="18"/>
      <c r="L219" s="73"/>
      <c r="M219" s="18"/>
      <c r="N219" s="18"/>
      <c r="O219" s="551"/>
      <c r="P219" s="137"/>
      <c r="Q219" s="137"/>
      <c r="R219" s="137"/>
      <c r="S219" s="137"/>
      <c r="T219" s="137"/>
      <c r="U219" s="137"/>
      <c r="V219" s="137"/>
      <c r="W219" s="137"/>
      <c r="X219" s="137"/>
      <c r="Y219" s="137"/>
      <c r="Z219" s="18" t="s">
        <v>2119</v>
      </c>
      <c r="AA219" s="18"/>
      <c r="AB219" s="18"/>
    </row>
    <row r="220" spans="1:29" ht="18" customHeight="1">
      <c r="A220" s="3"/>
      <c r="B220" s="3"/>
      <c r="C220" s="73" t="str">
        <f>IF(項目一覧!$E$349=TRUE,"■","□")</f>
        <v>□</v>
      </c>
      <c r="D220" s="18" t="s">
        <v>2999</v>
      </c>
      <c r="E220" s="18"/>
      <c r="F220" s="551"/>
      <c r="G220" s="551" t="s">
        <v>2111</v>
      </c>
      <c r="H220" s="3" t="str">
        <f>項目一覧!$C$352&amp;"　"&amp;項目一覧!$C$353</f>
        <v>　</v>
      </c>
      <c r="I220" s="42"/>
      <c r="J220" s="18"/>
      <c r="K220" s="18"/>
      <c r="L220" s="73"/>
      <c r="M220" s="18"/>
      <c r="N220" s="18"/>
      <c r="O220" s="551"/>
      <c r="P220" s="137"/>
      <c r="Q220" s="137"/>
      <c r="R220" s="137"/>
      <c r="S220" s="137"/>
      <c r="T220" s="137"/>
      <c r="U220" s="137"/>
      <c r="V220" s="137"/>
      <c r="W220" s="137"/>
      <c r="X220" s="137"/>
      <c r="Y220" s="137"/>
      <c r="Z220" s="18" t="s">
        <v>2119</v>
      </c>
      <c r="AA220" s="18"/>
      <c r="AB220" s="18"/>
    </row>
    <row r="221" spans="1:29" ht="18" customHeight="1">
      <c r="A221" s="3"/>
      <c r="B221" s="3"/>
      <c r="C221" s="73" t="str">
        <f>IF(項目一覧!$F$349=TRUE,"■","□")</f>
        <v>□</v>
      </c>
      <c r="D221" s="18" t="s">
        <v>2887</v>
      </c>
      <c r="E221" s="18"/>
      <c r="F221" s="992"/>
      <c r="G221" s="992" t="s">
        <v>2111</v>
      </c>
      <c r="H221" s="1511" t="str">
        <f>項目一覧!$C$354</f>
        <v/>
      </c>
      <c r="I221" s="1511"/>
      <c r="J221" s="1511"/>
      <c r="K221" s="1511"/>
      <c r="L221" s="1511"/>
      <c r="M221" s="1511"/>
      <c r="N221" s="1511"/>
      <c r="O221" s="1511"/>
      <c r="P221" s="1511"/>
      <c r="Q221" s="1511"/>
      <c r="R221" s="1511"/>
      <c r="S221" s="1511"/>
      <c r="T221" s="1511"/>
      <c r="U221" s="1511"/>
      <c r="V221" s="1511"/>
      <c r="W221" s="1511"/>
      <c r="X221" s="1511"/>
      <c r="Y221" s="1511"/>
      <c r="Z221" s="27" t="s">
        <v>2119</v>
      </c>
      <c r="AA221" s="18"/>
      <c r="AB221" s="27"/>
    </row>
    <row r="222" spans="1:29" ht="18" customHeight="1">
      <c r="A222" s="690" t="s">
        <v>313</v>
      </c>
      <c r="B222" s="655" t="s">
        <v>2893</v>
      </c>
      <c r="C222" s="1207"/>
      <c r="D222" s="1207"/>
      <c r="E222" s="1207"/>
      <c r="F222" s="1586" t="str">
        <f>項目一覧!$C$66</f>
        <v/>
      </c>
      <c r="G222" s="1586"/>
      <c r="H222" s="1586"/>
      <c r="I222" s="1586"/>
      <c r="J222" s="1586"/>
      <c r="K222" s="1586"/>
      <c r="L222" s="1586"/>
      <c r="M222" s="1586"/>
      <c r="N222" s="1586"/>
      <c r="O222" s="1586"/>
      <c r="P222" s="1586"/>
      <c r="Q222" s="1586"/>
      <c r="R222" s="1586"/>
      <c r="S222" s="1586"/>
      <c r="T222" s="1586"/>
      <c r="U222" s="1586"/>
      <c r="V222" s="1586"/>
      <c r="W222" s="1586"/>
      <c r="X222" s="1586"/>
      <c r="Y222" s="1586"/>
      <c r="Z222" s="1586"/>
      <c r="AA222" s="1586"/>
      <c r="AB222" s="1208"/>
    </row>
    <row r="223" spans="1:29" ht="18" customHeight="1">
      <c r="A223" s="1209"/>
      <c r="B223" s="1028"/>
      <c r="C223" s="1028"/>
      <c r="D223" s="1028"/>
      <c r="E223" s="1028"/>
      <c r="F223" s="1587"/>
      <c r="G223" s="1587"/>
      <c r="H223" s="1587"/>
      <c r="I223" s="1587"/>
      <c r="J223" s="1587"/>
      <c r="K223" s="1587"/>
      <c r="L223" s="1587"/>
      <c r="M223" s="1587"/>
      <c r="N223" s="1587"/>
      <c r="O223" s="1587"/>
      <c r="P223" s="1587"/>
      <c r="Q223" s="1587"/>
      <c r="R223" s="1587"/>
      <c r="S223" s="1587"/>
      <c r="T223" s="1587"/>
      <c r="U223" s="1587"/>
      <c r="V223" s="1587"/>
      <c r="W223" s="1587"/>
      <c r="X223" s="1587"/>
      <c r="Y223" s="1587"/>
      <c r="Z223" s="1587"/>
      <c r="AA223" s="1587"/>
      <c r="AB223" s="1025"/>
    </row>
    <row r="224" spans="1:29" ht="15.95" customHeight="1">
      <c r="A224" s="3"/>
      <c r="B224" s="3" t="s">
        <v>504</v>
      </c>
      <c r="C224" s="3"/>
      <c r="D224" s="3"/>
      <c r="E224" s="3"/>
      <c r="F224" s="18"/>
      <c r="G224" s="18"/>
      <c r="H224" s="18"/>
      <c r="I224" s="18"/>
      <c r="J224" s="18"/>
      <c r="K224" s="18"/>
      <c r="L224" s="18"/>
      <c r="M224" s="18"/>
      <c r="N224" s="18"/>
      <c r="O224" s="18"/>
      <c r="P224" s="18"/>
      <c r="Q224" s="18"/>
      <c r="R224" s="18"/>
      <c r="S224" s="18"/>
      <c r="T224" s="18"/>
      <c r="U224" s="18"/>
      <c r="V224" s="18"/>
      <c r="W224" s="18"/>
      <c r="X224" s="18"/>
      <c r="Y224" s="18"/>
      <c r="Z224" s="18"/>
      <c r="AA224" s="18"/>
      <c r="AB224" s="42"/>
      <c r="AC224" s="75"/>
    </row>
    <row r="225" spans="1:29" ht="15.95" customHeight="1">
      <c r="A225" s="6" t="s">
        <v>313</v>
      </c>
      <c r="B225" s="3" t="s">
        <v>503</v>
      </c>
      <c r="C225" s="3"/>
      <c r="D225" s="3"/>
      <c r="E225" s="3"/>
      <c r="F225" s="18"/>
      <c r="G225" s="18"/>
      <c r="H225" s="18"/>
      <c r="I225" s="18"/>
      <c r="J225" s="18"/>
      <c r="K225" s="18"/>
      <c r="L225" s="18"/>
      <c r="M225" s="18"/>
      <c r="N225" s="18"/>
      <c r="O225" s="18"/>
      <c r="P225" s="18"/>
      <c r="Q225" s="18"/>
      <c r="R225" s="18"/>
      <c r="S225" s="18"/>
      <c r="T225" s="18"/>
      <c r="U225" s="18"/>
      <c r="V225" s="18"/>
      <c r="W225" s="18"/>
      <c r="X225" s="18"/>
      <c r="Y225" s="18"/>
      <c r="Z225" s="18"/>
      <c r="AA225" s="18"/>
      <c r="AB225" s="42"/>
      <c r="AC225" s="75"/>
    </row>
    <row r="226" spans="1:29" ht="18" customHeight="1">
      <c r="A226" s="6"/>
      <c r="B226" s="3" t="s">
        <v>442</v>
      </c>
      <c r="C226" s="3"/>
      <c r="D226" s="3"/>
      <c r="E226" s="3"/>
      <c r="F226" s="18"/>
      <c r="G226" s="18"/>
      <c r="H226" s="18" t="str">
        <f>建築主氏名2フリガナ</f>
        <v/>
      </c>
      <c r="I226" s="42"/>
      <c r="J226" s="18"/>
      <c r="K226" s="18"/>
      <c r="L226" s="18"/>
      <c r="M226" s="18"/>
      <c r="N226" s="18"/>
      <c r="O226" s="18"/>
      <c r="P226" s="18"/>
      <c r="Q226" s="18"/>
      <c r="R226" s="18"/>
      <c r="S226" s="18"/>
      <c r="T226" s="18"/>
      <c r="U226" s="18"/>
      <c r="V226" s="18"/>
      <c r="W226" s="18"/>
      <c r="X226" s="18"/>
      <c r="Y226" s="18"/>
      <c r="Z226" s="18"/>
      <c r="AA226" s="18"/>
      <c r="AB226" s="42"/>
      <c r="AC226" s="75"/>
    </row>
    <row r="227" spans="1:29" ht="18" customHeight="1">
      <c r="A227" s="6"/>
      <c r="B227" s="3" t="s">
        <v>419</v>
      </c>
      <c r="C227" s="3"/>
      <c r="D227" s="3"/>
      <c r="E227" s="3"/>
      <c r="F227" s="18"/>
      <c r="G227" s="18"/>
      <c r="H227" s="18" t="str">
        <f>建築主氏名2</f>
        <v/>
      </c>
      <c r="I227" s="42"/>
      <c r="J227" s="18"/>
      <c r="K227" s="18"/>
      <c r="L227" s="18"/>
      <c r="M227" s="18"/>
      <c r="N227" s="18"/>
      <c r="O227" s="18"/>
      <c r="P227" s="18"/>
      <c r="Q227" s="18"/>
      <c r="R227" s="18"/>
      <c r="S227" s="18"/>
      <c r="T227" s="18"/>
      <c r="U227" s="18"/>
      <c r="V227" s="18"/>
      <c r="W227" s="18"/>
      <c r="X227" s="18"/>
      <c r="Y227" s="18"/>
      <c r="Z227" s="18"/>
      <c r="AA227" s="18"/>
      <c r="AB227" s="42"/>
      <c r="AC227" s="75"/>
    </row>
    <row r="228" spans="1:29" ht="18" customHeight="1">
      <c r="A228" s="6"/>
      <c r="B228" s="3" t="s">
        <v>410</v>
      </c>
      <c r="C228" s="3"/>
      <c r="D228" s="3"/>
      <c r="E228" s="3"/>
      <c r="F228" s="18"/>
      <c r="G228" s="18"/>
      <c r="H228" s="18" t="str">
        <f>建築主郵便番号2</f>
        <v/>
      </c>
      <c r="I228" s="42"/>
      <c r="J228" s="18"/>
      <c r="K228" s="18"/>
      <c r="L228" s="18"/>
      <c r="M228" s="18"/>
      <c r="N228" s="18"/>
      <c r="O228" s="18"/>
      <c r="P228" s="18"/>
      <c r="Q228" s="18"/>
      <c r="R228" s="18"/>
      <c r="S228" s="18"/>
      <c r="T228" s="18"/>
      <c r="U228" s="18"/>
      <c r="V228" s="18"/>
      <c r="W228" s="18"/>
      <c r="X228" s="18"/>
      <c r="Y228" s="18"/>
      <c r="Z228" s="18"/>
      <c r="AA228" s="18"/>
      <c r="AB228" s="42"/>
      <c r="AC228" s="75"/>
    </row>
    <row r="229" spans="1:29" ht="18" customHeight="1">
      <c r="A229" s="6"/>
      <c r="B229" s="3" t="s">
        <v>441</v>
      </c>
      <c r="C229" s="3"/>
      <c r="D229" s="3"/>
      <c r="E229" s="3"/>
      <c r="F229" s="18"/>
      <c r="G229" s="18"/>
      <c r="H229" s="1598" t="str">
        <f>建築主住所2</f>
        <v/>
      </c>
      <c r="I229" s="1598"/>
      <c r="J229" s="1598"/>
      <c r="K229" s="1598"/>
      <c r="L229" s="1598"/>
      <c r="M229" s="1598"/>
      <c r="N229" s="1598"/>
      <c r="O229" s="1598"/>
      <c r="P229" s="1598"/>
      <c r="Q229" s="1598"/>
      <c r="R229" s="1598"/>
      <c r="S229" s="1598"/>
      <c r="T229" s="1598"/>
      <c r="U229" s="1598"/>
      <c r="V229" s="1598"/>
      <c r="W229" s="1598"/>
      <c r="X229" s="1598"/>
      <c r="Y229" s="1598"/>
      <c r="Z229" s="1598"/>
      <c r="AA229" s="1598"/>
      <c r="AB229" s="1598"/>
      <c r="AC229" s="75"/>
    </row>
    <row r="230" spans="1:29" ht="18" customHeight="1">
      <c r="A230" s="32"/>
      <c r="B230" s="15" t="s">
        <v>408</v>
      </c>
      <c r="C230" s="15"/>
      <c r="D230" s="15"/>
      <c r="E230" s="15"/>
      <c r="F230" s="27"/>
      <c r="G230" s="27"/>
      <c r="H230" s="27" t="str">
        <f>建築主電話番号2</f>
        <v/>
      </c>
      <c r="I230" s="40"/>
      <c r="J230" s="27"/>
      <c r="K230" s="27"/>
      <c r="L230" s="27"/>
      <c r="M230" s="27"/>
      <c r="N230" s="27"/>
      <c r="O230" s="27"/>
      <c r="P230" s="27"/>
      <c r="Q230" s="27"/>
      <c r="R230" s="27"/>
      <c r="S230" s="27"/>
      <c r="T230" s="27"/>
      <c r="U230" s="27"/>
      <c r="V230" s="27"/>
      <c r="W230" s="27"/>
      <c r="X230" s="27"/>
      <c r="Y230" s="27"/>
      <c r="Z230" s="27"/>
      <c r="AA230" s="27"/>
      <c r="AB230" s="40"/>
      <c r="AC230" s="75"/>
    </row>
    <row r="231" spans="1:29" ht="15.95" customHeight="1">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75"/>
    </row>
    <row r="232" spans="1:29" ht="15.95" customHeight="1">
      <c r="A232" s="6" t="s">
        <v>313</v>
      </c>
      <c r="B232" s="3" t="s">
        <v>502</v>
      </c>
      <c r="C232" s="3"/>
      <c r="D232" s="3"/>
      <c r="E232" s="3"/>
      <c r="F232" s="18"/>
      <c r="G232" s="18"/>
      <c r="H232" s="18"/>
      <c r="I232" s="18"/>
      <c r="J232" s="18"/>
      <c r="K232" s="18"/>
      <c r="L232" s="18"/>
      <c r="M232" s="18"/>
      <c r="N232" s="18"/>
      <c r="O232" s="18"/>
      <c r="P232" s="18"/>
      <c r="Q232" s="18"/>
      <c r="R232" s="18"/>
      <c r="S232" s="18"/>
      <c r="T232" s="18"/>
      <c r="U232" s="18"/>
      <c r="V232" s="18"/>
      <c r="W232" s="18"/>
      <c r="X232" s="18"/>
      <c r="Y232" s="18"/>
      <c r="Z232" s="18"/>
      <c r="AA232" s="18"/>
      <c r="AB232" s="42"/>
      <c r="AC232" s="75"/>
    </row>
    <row r="233" spans="1:29" ht="18" customHeight="1">
      <c r="A233" s="6"/>
      <c r="B233" s="3" t="s">
        <v>442</v>
      </c>
      <c r="C233" s="3"/>
      <c r="D233" s="3"/>
      <c r="E233" s="3"/>
      <c r="F233" s="18"/>
      <c r="G233" s="18"/>
      <c r="H233" s="18" t="str">
        <f>建築主氏名3フリガナ</f>
        <v/>
      </c>
      <c r="I233" s="18"/>
      <c r="J233" s="18"/>
      <c r="K233" s="18"/>
      <c r="L233" s="18"/>
      <c r="M233" s="18"/>
      <c r="N233" s="18"/>
      <c r="O233" s="18"/>
      <c r="P233" s="18"/>
      <c r="Q233" s="18"/>
      <c r="R233" s="18"/>
      <c r="S233" s="18"/>
      <c r="T233" s="18"/>
      <c r="U233" s="18"/>
      <c r="V233" s="18"/>
      <c r="W233" s="18"/>
      <c r="X233" s="18"/>
      <c r="Y233" s="18"/>
      <c r="Z233" s="18"/>
      <c r="AA233" s="18"/>
      <c r="AB233" s="42"/>
      <c r="AC233" s="75"/>
    </row>
    <row r="234" spans="1:29" ht="18" customHeight="1">
      <c r="A234" s="6"/>
      <c r="B234" s="3" t="s">
        <v>419</v>
      </c>
      <c r="C234" s="3"/>
      <c r="D234" s="3"/>
      <c r="E234" s="3"/>
      <c r="F234" s="18"/>
      <c r="G234" s="18"/>
      <c r="H234" s="18" t="str">
        <f>建築主氏名3</f>
        <v/>
      </c>
      <c r="I234" s="18"/>
      <c r="J234" s="18"/>
      <c r="K234" s="18"/>
      <c r="L234" s="18"/>
      <c r="M234" s="18"/>
      <c r="N234" s="18"/>
      <c r="O234" s="18"/>
      <c r="P234" s="18"/>
      <c r="Q234" s="18"/>
      <c r="R234" s="18"/>
      <c r="S234" s="18"/>
      <c r="T234" s="18"/>
      <c r="U234" s="18"/>
      <c r="V234" s="18"/>
      <c r="W234" s="18"/>
      <c r="X234" s="18"/>
      <c r="Y234" s="18"/>
      <c r="Z234" s="18"/>
      <c r="AA234" s="18"/>
      <c r="AB234" s="42"/>
      <c r="AC234" s="75"/>
    </row>
    <row r="235" spans="1:29" ht="18" customHeight="1">
      <c r="A235" s="6"/>
      <c r="B235" s="3" t="s">
        <v>410</v>
      </c>
      <c r="C235" s="3"/>
      <c r="D235" s="3"/>
      <c r="E235" s="3"/>
      <c r="F235" s="3"/>
      <c r="G235" s="3"/>
      <c r="H235" s="18" t="str">
        <f>建築主郵便番号3</f>
        <v/>
      </c>
      <c r="I235" s="18"/>
      <c r="J235" s="18"/>
      <c r="K235" s="18"/>
      <c r="L235" s="18"/>
      <c r="M235" s="18"/>
      <c r="N235" s="18"/>
      <c r="O235" s="18"/>
      <c r="P235" s="18"/>
      <c r="Q235" s="18"/>
      <c r="R235" s="18"/>
      <c r="S235" s="18"/>
      <c r="T235" s="18"/>
      <c r="U235" s="18"/>
      <c r="V235" s="18"/>
      <c r="W235" s="18"/>
      <c r="X235" s="18"/>
      <c r="Y235" s="18"/>
      <c r="Z235" s="18"/>
      <c r="AA235" s="18"/>
      <c r="AB235" s="42"/>
      <c r="AC235" s="75"/>
    </row>
    <row r="236" spans="1:29" ht="18" customHeight="1">
      <c r="A236" s="6"/>
      <c r="B236" s="3" t="s">
        <v>441</v>
      </c>
      <c r="C236" s="3"/>
      <c r="D236" s="3"/>
      <c r="E236" s="3"/>
      <c r="F236" s="3"/>
      <c r="G236" s="3"/>
      <c r="H236" s="1598" t="str">
        <f>建築主住所3</f>
        <v/>
      </c>
      <c r="I236" s="1598"/>
      <c r="J236" s="1598"/>
      <c r="K236" s="1598"/>
      <c r="L236" s="1598"/>
      <c r="M236" s="1598"/>
      <c r="N236" s="1598"/>
      <c r="O236" s="1598"/>
      <c r="P236" s="1598"/>
      <c r="Q236" s="1598"/>
      <c r="R236" s="1598"/>
      <c r="S236" s="1598"/>
      <c r="T236" s="1598"/>
      <c r="U236" s="1598"/>
      <c r="V236" s="1598"/>
      <c r="W236" s="1598"/>
      <c r="X236" s="1598"/>
      <c r="Y236" s="1598"/>
      <c r="Z236" s="1598"/>
      <c r="AA236" s="1598"/>
      <c r="AB236" s="1598"/>
      <c r="AC236" s="75"/>
    </row>
    <row r="237" spans="1:29" ht="18" customHeight="1">
      <c r="A237" s="32"/>
      <c r="B237" s="15" t="s">
        <v>408</v>
      </c>
      <c r="C237" s="15"/>
      <c r="D237" s="15"/>
      <c r="E237" s="15"/>
      <c r="F237" s="15"/>
      <c r="G237" s="15"/>
      <c r="H237" s="27" t="str">
        <f>建築主電話番号3</f>
        <v/>
      </c>
      <c r="I237" s="27"/>
      <c r="J237" s="27"/>
      <c r="K237" s="27"/>
      <c r="L237" s="27"/>
      <c r="M237" s="27"/>
      <c r="N237" s="27"/>
      <c r="O237" s="27"/>
      <c r="P237" s="27"/>
      <c r="Q237" s="27"/>
      <c r="R237" s="27"/>
      <c r="S237" s="27"/>
      <c r="T237" s="27"/>
      <c r="U237" s="27"/>
      <c r="V237" s="27"/>
      <c r="W237" s="27"/>
      <c r="X237" s="27"/>
      <c r="Y237" s="27"/>
      <c r="Z237" s="27"/>
      <c r="AA237" s="27"/>
      <c r="AB237" s="40"/>
      <c r="AC237" s="75"/>
    </row>
    <row r="238" spans="1:29" ht="15.95" customHeight="1">
      <c r="H238" s="42"/>
      <c r="I238" s="42"/>
      <c r="J238" s="42"/>
      <c r="K238" s="42"/>
      <c r="L238" s="42"/>
      <c r="M238" s="42"/>
      <c r="N238" s="42"/>
      <c r="O238" s="42"/>
      <c r="P238" s="42"/>
      <c r="Q238" s="42"/>
      <c r="R238" s="42"/>
      <c r="S238" s="42"/>
      <c r="T238" s="42"/>
      <c r="U238" s="42"/>
      <c r="V238" s="42"/>
      <c r="W238" s="42"/>
      <c r="X238" s="42"/>
      <c r="Y238" s="42"/>
      <c r="Z238" s="42"/>
      <c r="AA238" s="42"/>
      <c r="AB238" s="42"/>
      <c r="AC238" s="75"/>
    </row>
    <row r="239" spans="1:29" ht="15.95" customHeight="1">
      <c r="A239" s="6" t="s">
        <v>313</v>
      </c>
      <c r="B239" s="3" t="s">
        <v>501</v>
      </c>
      <c r="C239" s="3"/>
      <c r="D239" s="3"/>
      <c r="E239" s="3"/>
      <c r="F239" s="3"/>
      <c r="G239" s="3"/>
      <c r="H239" s="18"/>
      <c r="I239" s="18"/>
      <c r="J239" s="18"/>
      <c r="K239" s="18"/>
      <c r="L239" s="18"/>
      <c r="M239" s="18"/>
      <c r="N239" s="18"/>
      <c r="O239" s="18"/>
      <c r="P239" s="18"/>
      <c r="Q239" s="18"/>
      <c r="R239" s="18"/>
      <c r="S239" s="18"/>
      <c r="T239" s="18"/>
      <c r="U239" s="18"/>
      <c r="V239" s="18"/>
      <c r="W239" s="18"/>
      <c r="X239" s="18"/>
      <c r="Y239" s="18"/>
      <c r="Z239" s="18"/>
      <c r="AA239" s="18"/>
      <c r="AB239" s="42"/>
      <c r="AC239" s="75"/>
    </row>
    <row r="240" spans="1:29" ht="18" customHeight="1">
      <c r="A240" s="6"/>
      <c r="B240" s="3" t="s">
        <v>442</v>
      </c>
      <c r="C240" s="3"/>
      <c r="D240" s="3"/>
      <c r="E240" s="3"/>
      <c r="F240" s="3"/>
      <c r="G240" s="3"/>
      <c r="H240" s="18" t="str">
        <f>建築主氏名4フリガナ</f>
        <v/>
      </c>
      <c r="I240" s="18"/>
      <c r="J240" s="18"/>
      <c r="K240" s="18"/>
      <c r="L240" s="18"/>
      <c r="M240" s="18"/>
      <c r="N240" s="18"/>
      <c r="O240" s="18"/>
      <c r="P240" s="18"/>
      <c r="Q240" s="18"/>
      <c r="R240" s="18"/>
      <c r="S240" s="18"/>
      <c r="T240" s="18"/>
      <c r="U240" s="18"/>
      <c r="V240" s="18"/>
      <c r="W240" s="18"/>
      <c r="X240" s="18"/>
      <c r="Y240" s="18"/>
      <c r="Z240" s="18"/>
      <c r="AA240" s="18"/>
      <c r="AB240" s="42"/>
      <c r="AC240" s="75"/>
    </row>
    <row r="241" spans="1:29" ht="18" customHeight="1">
      <c r="A241" s="6"/>
      <c r="B241" s="3" t="s">
        <v>419</v>
      </c>
      <c r="C241" s="3"/>
      <c r="D241" s="3"/>
      <c r="E241" s="3"/>
      <c r="F241" s="3"/>
      <c r="G241" s="3"/>
      <c r="H241" s="18" t="str">
        <f>建築主氏名4</f>
        <v/>
      </c>
      <c r="I241" s="18"/>
      <c r="J241" s="18"/>
      <c r="K241" s="18"/>
      <c r="L241" s="18"/>
      <c r="M241" s="18"/>
      <c r="N241" s="18"/>
      <c r="O241" s="18"/>
      <c r="P241" s="18"/>
      <c r="Q241" s="18"/>
      <c r="R241" s="18"/>
      <c r="S241" s="18"/>
      <c r="T241" s="18"/>
      <c r="U241" s="18"/>
      <c r="V241" s="18"/>
      <c r="W241" s="18"/>
      <c r="X241" s="18"/>
      <c r="Y241" s="18"/>
      <c r="Z241" s="18"/>
      <c r="AA241" s="18"/>
      <c r="AB241" s="42"/>
      <c r="AC241" s="75"/>
    </row>
    <row r="242" spans="1:29" ht="18" customHeight="1">
      <c r="A242" s="6"/>
      <c r="B242" s="3" t="s">
        <v>410</v>
      </c>
      <c r="C242" s="3"/>
      <c r="D242" s="3"/>
      <c r="E242" s="3"/>
      <c r="F242" s="3"/>
      <c r="G242" s="3"/>
      <c r="H242" s="18" t="str">
        <f>建築主郵便番号4</f>
        <v/>
      </c>
      <c r="I242" s="18"/>
      <c r="J242" s="18"/>
      <c r="K242" s="18"/>
      <c r="L242" s="18"/>
      <c r="M242" s="18"/>
      <c r="N242" s="18"/>
      <c r="O242" s="18"/>
      <c r="P242" s="18"/>
      <c r="Q242" s="18"/>
      <c r="R242" s="18"/>
      <c r="S242" s="18"/>
      <c r="T242" s="18"/>
      <c r="U242" s="18"/>
      <c r="V242" s="18"/>
      <c r="W242" s="18"/>
      <c r="X242" s="18"/>
      <c r="Y242" s="18"/>
      <c r="Z242" s="18"/>
      <c r="AA242" s="18"/>
      <c r="AB242" s="42"/>
      <c r="AC242" s="75"/>
    </row>
    <row r="243" spans="1:29" ht="18" customHeight="1">
      <c r="A243" s="6"/>
      <c r="B243" s="3" t="s">
        <v>441</v>
      </c>
      <c r="C243" s="3"/>
      <c r="D243" s="3"/>
      <c r="E243" s="3"/>
      <c r="F243" s="3"/>
      <c r="G243" s="3"/>
      <c r="H243" s="1598" t="str">
        <f>建築主住所4</f>
        <v/>
      </c>
      <c r="I243" s="1598"/>
      <c r="J243" s="1598"/>
      <c r="K243" s="1598"/>
      <c r="L243" s="1598"/>
      <c r="M243" s="1598"/>
      <c r="N243" s="1598"/>
      <c r="O243" s="1598"/>
      <c r="P243" s="1598"/>
      <c r="Q243" s="1598"/>
      <c r="R243" s="1598"/>
      <c r="S243" s="1598"/>
      <c r="T243" s="1598"/>
      <c r="U243" s="1598"/>
      <c r="V243" s="1598"/>
      <c r="W243" s="1598"/>
      <c r="X243" s="1598"/>
      <c r="Y243" s="1598"/>
      <c r="Z243" s="1598"/>
      <c r="AA243" s="1598"/>
      <c r="AB243" s="1598"/>
      <c r="AC243" s="75"/>
    </row>
    <row r="244" spans="1:29" ht="18" customHeight="1">
      <c r="A244" s="32"/>
      <c r="B244" s="15" t="s">
        <v>408</v>
      </c>
      <c r="C244" s="15"/>
      <c r="D244" s="15"/>
      <c r="E244" s="15"/>
      <c r="F244" s="15"/>
      <c r="G244" s="15"/>
      <c r="H244" s="27" t="str">
        <f>建築主電話番号4</f>
        <v/>
      </c>
      <c r="I244" s="15"/>
      <c r="J244" s="15"/>
      <c r="K244" s="15"/>
      <c r="L244" s="15"/>
      <c r="M244" s="15"/>
      <c r="N244" s="15"/>
      <c r="O244" s="15"/>
      <c r="P244" s="15"/>
      <c r="Q244" s="15"/>
      <c r="R244" s="15"/>
      <c r="S244" s="15"/>
      <c r="T244" s="15"/>
      <c r="U244" s="15"/>
      <c r="V244" s="15"/>
      <c r="W244" s="15"/>
      <c r="X244" s="15"/>
      <c r="Y244" s="15"/>
      <c r="Z244" s="15"/>
      <c r="AA244" s="15"/>
      <c r="AC244" s="75"/>
    </row>
    <row r="245" spans="1:29" ht="18" customHeight="1"/>
    <row r="246" spans="1:29" ht="15.95" customHeight="1">
      <c r="A246" s="1501" t="s">
        <v>406</v>
      </c>
      <c r="B246" s="1501"/>
      <c r="C246" s="1501"/>
      <c r="D246" s="1501"/>
      <c r="E246" s="1501"/>
      <c r="F246" s="1501"/>
      <c r="G246" s="1501"/>
      <c r="H246" s="1501"/>
      <c r="I246" s="1501"/>
      <c r="J246" s="1501"/>
      <c r="K246" s="1501"/>
      <c r="L246" s="1501"/>
      <c r="M246" s="1501"/>
      <c r="N246" s="1501"/>
      <c r="O246" s="1501"/>
      <c r="P246" s="1501"/>
      <c r="Q246" s="1501"/>
      <c r="R246" s="1501"/>
      <c r="S246" s="1501"/>
      <c r="T246" s="1501"/>
      <c r="U246" s="1501"/>
      <c r="V246" s="1501"/>
      <c r="W246" s="1501"/>
      <c r="X246" s="1501"/>
      <c r="Y246" s="1501"/>
      <c r="Z246" s="1501"/>
      <c r="AA246" s="1501"/>
    </row>
    <row r="247" spans="1:29" ht="15.95" customHeight="1">
      <c r="A247" s="15"/>
      <c r="B247" s="15" t="s">
        <v>197</v>
      </c>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row>
    <row r="248" spans="1:29" ht="15" customHeight="1">
      <c r="A248" s="17" t="s">
        <v>313</v>
      </c>
      <c r="B248" s="16" t="s">
        <v>405</v>
      </c>
      <c r="C248" s="16"/>
      <c r="D248" s="16"/>
      <c r="E248" s="16"/>
      <c r="F248" s="16"/>
      <c r="G248" s="1533" t="str">
        <f>IF(項目一覧!$C$69=0,"",IF(項目一覧!$C$71=0,項目一覧!$C$69&amp;項目一覧!$C$70,項目一覧!$C$69&amp;項目一覧!$C$70&amp;項目一覧!$C$71))</f>
        <v/>
      </c>
      <c r="H248" s="1533"/>
      <c r="I248" s="1533"/>
      <c r="J248" s="1533"/>
      <c r="K248" s="1533"/>
      <c r="L248" s="1533"/>
      <c r="M248" s="1533"/>
      <c r="N248" s="1533"/>
      <c r="O248" s="1533"/>
      <c r="P248" s="1533"/>
      <c r="Q248" s="1533"/>
      <c r="R248" s="1533"/>
      <c r="S248" s="1533"/>
      <c r="T248" s="1533"/>
      <c r="U248" s="1533"/>
      <c r="V248" s="1533"/>
      <c r="W248" s="1533"/>
      <c r="X248" s="1533"/>
      <c r="Y248" s="1533"/>
      <c r="Z248" s="1533"/>
      <c r="AA248" s="1533"/>
    </row>
    <row r="249" spans="1:29" ht="15" customHeight="1">
      <c r="A249" s="6"/>
      <c r="B249" s="3"/>
      <c r="C249" s="3"/>
      <c r="D249" s="3"/>
      <c r="E249" s="3"/>
      <c r="F249" s="3"/>
      <c r="G249" s="1551"/>
      <c r="H249" s="1551"/>
      <c r="I249" s="1551"/>
      <c r="J249" s="1551"/>
      <c r="K249" s="1551"/>
      <c r="L249" s="1551"/>
      <c r="M249" s="1551"/>
      <c r="N249" s="1551"/>
      <c r="O249" s="1551"/>
      <c r="P249" s="1551"/>
      <c r="Q249" s="1551"/>
      <c r="R249" s="1551"/>
      <c r="S249" s="1551"/>
      <c r="T249" s="1551"/>
      <c r="U249" s="1551"/>
      <c r="V249" s="1551"/>
      <c r="W249" s="1551"/>
      <c r="X249" s="1551"/>
      <c r="Y249" s="1551"/>
      <c r="Z249" s="1551"/>
      <c r="AA249" s="1551"/>
    </row>
    <row r="250" spans="1:29" ht="15" customHeight="1">
      <c r="A250" s="32"/>
      <c r="B250" s="15"/>
      <c r="C250" s="15"/>
      <c r="D250" s="15"/>
      <c r="E250" s="15"/>
      <c r="F250" s="15"/>
      <c r="G250" s="1552"/>
      <c r="H250" s="1552"/>
      <c r="I250" s="1552"/>
      <c r="J250" s="1552"/>
      <c r="K250" s="1552"/>
      <c r="L250" s="1552"/>
      <c r="M250" s="1552"/>
      <c r="N250" s="1552"/>
      <c r="O250" s="1552"/>
      <c r="P250" s="1552"/>
      <c r="Q250" s="1552"/>
      <c r="R250" s="1552"/>
      <c r="S250" s="1552"/>
      <c r="T250" s="1552"/>
      <c r="U250" s="1552"/>
      <c r="V250" s="1552"/>
      <c r="W250" s="1552"/>
      <c r="X250" s="1552"/>
      <c r="Y250" s="1552"/>
      <c r="Z250" s="1552"/>
      <c r="AA250" s="1552"/>
    </row>
    <row r="251" spans="1:29" ht="15" customHeight="1">
      <c r="A251" s="17" t="s">
        <v>313</v>
      </c>
      <c r="B251" s="16" t="s">
        <v>404</v>
      </c>
      <c r="C251" s="16"/>
      <c r="D251" s="16"/>
      <c r="E251" s="16"/>
      <c r="F251" s="16"/>
      <c r="G251" s="1533" t="str">
        <f>IF(項目一覧!$C$72=0,"",IF(項目一覧!$C$74=0,項目一覧!$C$72&amp;項目一覧!$C$73,項目一覧!$C$72&amp;項目一覧!$C$73&amp;項目一覧!$C$74))</f>
        <v/>
      </c>
      <c r="H251" s="1533"/>
      <c r="I251" s="1533"/>
      <c r="J251" s="1533"/>
      <c r="K251" s="1533"/>
      <c r="L251" s="1533"/>
      <c r="M251" s="1533"/>
      <c r="N251" s="1533"/>
      <c r="O251" s="1533"/>
      <c r="P251" s="1533"/>
      <c r="Q251" s="1533"/>
      <c r="R251" s="1533"/>
      <c r="S251" s="1533"/>
      <c r="T251" s="1533"/>
      <c r="U251" s="1533"/>
      <c r="V251" s="1533"/>
      <c r="W251" s="1533"/>
      <c r="X251" s="1533"/>
      <c r="Y251" s="1533"/>
      <c r="Z251" s="1533"/>
      <c r="AA251" s="1533"/>
    </row>
    <row r="252" spans="1:29" ht="15" customHeight="1">
      <c r="A252" s="6"/>
      <c r="B252" s="3"/>
      <c r="C252" s="3"/>
      <c r="D252" s="3"/>
      <c r="E252" s="3"/>
      <c r="F252" s="3"/>
      <c r="G252" s="1551"/>
      <c r="H252" s="1551"/>
      <c r="I252" s="1551"/>
      <c r="J252" s="1551"/>
      <c r="K252" s="1551"/>
      <c r="L252" s="1551"/>
      <c r="M252" s="1551"/>
      <c r="N252" s="1551"/>
      <c r="O252" s="1551"/>
      <c r="P252" s="1551"/>
      <c r="Q252" s="1551"/>
      <c r="R252" s="1551"/>
      <c r="S252" s="1551"/>
      <c r="T252" s="1551"/>
      <c r="U252" s="1551"/>
      <c r="V252" s="1551"/>
      <c r="W252" s="1551"/>
      <c r="X252" s="1551"/>
      <c r="Y252" s="1551"/>
      <c r="Z252" s="1551"/>
      <c r="AA252" s="1551"/>
    </row>
    <row r="253" spans="1:29" ht="15" customHeight="1">
      <c r="A253" s="6"/>
      <c r="B253" s="3"/>
      <c r="C253" s="3"/>
      <c r="D253" s="3"/>
      <c r="E253" s="3"/>
      <c r="F253" s="3"/>
      <c r="G253" s="1552"/>
      <c r="H253" s="1552"/>
      <c r="I253" s="1552"/>
      <c r="J253" s="1552"/>
      <c r="K253" s="1552"/>
      <c r="L253" s="1552"/>
      <c r="M253" s="1552"/>
      <c r="N253" s="1552"/>
      <c r="O253" s="1552"/>
      <c r="P253" s="1552"/>
      <c r="Q253" s="1552"/>
      <c r="R253" s="1552"/>
      <c r="S253" s="1552"/>
      <c r="T253" s="1552"/>
      <c r="U253" s="1552"/>
      <c r="V253" s="1552"/>
      <c r="W253" s="1552"/>
      <c r="X253" s="1552"/>
      <c r="Y253" s="1552"/>
      <c r="Z253" s="1552"/>
      <c r="AA253" s="1552"/>
    </row>
    <row r="254" spans="1:29" ht="17.100000000000001" customHeight="1">
      <c r="A254" s="17" t="s">
        <v>313</v>
      </c>
      <c r="B254" s="16" t="s">
        <v>403</v>
      </c>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row>
    <row r="255" spans="1:29" ht="17.100000000000001" customHeight="1">
      <c r="A255" s="6"/>
      <c r="B255" s="3"/>
      <c r="C255" s="3"/>
      <c r="D255" s="6" t="str">
        <f>IF(項目一覧!$D$75=TRUE,"■","□")</f>
        <v>□</v>
      </c>
      <c r="E255" s="3" t="s">
        <v>193</v>
      </c>
      <c r="F255" s="2"/>
      <c r="G255" s="3"/>
      <c r="H255" s="3"/>
      <c r="I255" s="3"/>
      <c r="J255" s="3"/>
      <c r="K255" s="3" t="str">
        <f>IF(項目一覧!$D$76=TRUE,"（■","（□")&amp;"市街化区域"</f>
        <v>（□市街化区域</v>
      </c>
      <c r="L255" s="3"/>
      <c r="M255" s="3"/>
      <c r="N255" s="3"/>
      <c r="O255" s="3"/>
      <c r="P255" s="3" t="str">
        <f>IF(項目一覧!$E$76=TRUE,"■","□")&amp;"市街化調整区域"</f>
        <v>□市街化調整区域</v>
      </c>
      <c r="Q255" s="3"/>
      <c r="R255" s="3"/>
      <c r="S255" s="3"/>
      <c r="T255" s="3"/>
      <c r="V255" s="3" t="str">
        <f>IF(項目一覧!$F$76=TRUE,"■","□")&amp;"区域区分非設定）"</f>
        <v>□区域区分非設定）</v>
      </c>
      <c r="W255" s="3"/>
      <c r="X255" s="3"/>
      <c r="Y255" s="3"/>
      <c r="Z255" s="6"/>
      <c r="AA255" s="3"/>
    </row>
    <row r="256" spans="1:29" ht="17.100000000000001" customHeight="1">
      <c r="A256" s="6"/>
      <c r="B256" s="3"/>
      <c r="C256" s="3"/>
      <c r="D256" s="6" t="str">
        <f>IF(項目一覧!$E$75=TRUE,"■","□")</f>
        <v>□</v>
      </c>
      <c r="E256" s="3" t="s">
        <v>402</v>
      </c>
      <c r="F256" s="2"/>
      <c r="G256" s="3"/>
      <c r="H256" s="15"/>
      <c r="I256" s="15"/>
      <c r="J256" s="15"/>
      <c r="K256" s="32" t="str">
        <f>IF(項目一覧!$F$75=TRUE,"■","□")</f>
        <v>□</v>
      </c>
      <c r="L256" s="15" t="s">
        <v>401</v>
      </c>
      <c r="O256" s="15"/>
      <c r="P256" s="15"/>
      <c r="Q256" s="15"/>
      <c r="R256" s="15"/>
      <c r="S256" s="15"/>
      <c r="T256" s="15"/>
      <c r="U256" s="15"/>
      <c r="V256" s="15"/>
      <c r="W256" s="15"/>
      <c r="X256" s="15"/>
      <c r="Y256" s="15"/>
      <c r="Z256" s="6"/>
      <c r="AA256" s="3"/>
    </row>
    <row r="257" spans="1:27" ht="18" customHeight="1">
      <c r="A257" s="22" t="s">
        <v>313</v>
      </c>
      <c r="B257" s="20" t="s">
        <v>400</v>
      </c>
      <c r="C257" s="20"/>
      <c r="D257" s="20"/>
      <c r="E257" s="20"/>
      <c r="F257" s="20"/>
      <c r="G257" s="20"/>
      <c r="H257" s="20"/>
      <c r="I257" s="22" t="str">
        <f>IF(項目一覧!$D$78=TRUE,"■","□")</f>
        <v>□</v>
      </c>
      <c r="J257" s="20" t="s">
        <v>185</v>
      </c>
      <c r="K257" s="20"/>
      <c r="L257" s="20"/>
      <c r="M257" s="20"/>
      <c r="N257" s="20"/>
      <c r="O257" s="22" t="str">
        <f>IF(項目一覧!$E$78=TRUE,"■","□")</f>
        <v>□</v>
      </c>
      <c r="P257" s="20" t="s">
        <v>184</v>
      </c>
      <c r="Q257" s="20"/>
      <c r="R257" s="20"/>
      <c r="S257" s="20"/>
      <c r="T257" s="20"/>
      <c r="U257" s="22" t="str">
        <f>IF(項目一覧!$F$78=TRUE,"■","□")</f>
        <v>□</v>
      </c>
      <c r="V257" s="20" t="s">
        <v>399</v>
      </c>
      <c r="W257" s="20"/>
      <c r="X257" s="15"/>
      <c r="Y257" s="15"/>
      <c r="Z257" s="20"/>
      <c r="AA257" s="20"/>
    </row>
    <row r="258" spans="1:27" ht="17.100000000000001" customHeight="1">
      <c r="A258" s="17" t="s">
        <v>313</v>
      </c>
      <c r="B258" s="16" t="s">
        <v>398</v>
      </c>
      <c r="C258" s="16"/>
      <c r="D258" s="16"/>
      <c r="E258" s="16"/>
      <c r="F258" s="16"/>
      <c r="G258" s="16"/>
      <c r="H258" s="16"/>
      <c r="I258" s="16"/>
      <c r="J258" s="16"/>
      <c r="K258" s="16"/>
      <c r="L258" s="16"/>
      <c r="N258" s="16"/>
      <c r="O258" s="16"/>
      <c r="P258" s="16"/>
      <c r="Q258" s="16"/>
      <c r="R258" s="16"/>
      <c r="S258" s="16"/>
      <c r="T258" s="16"/>
      <c r="U258" s="16"/>
      <c r="V258" s="16"/>
      <c r="W258" s="16"/>
      <c r="X258" s="16"/>
      <c r="Y258" s="16"/>
      <c r="Z258" s="16"/>
      <c r="AA258" s="16"/>
    </row>
    <row r="259" spans="1:27" ht="17.100000000000001" customHeight="1">
      <c r="A259" s="6"/>
      <c r="B259" s="3"/>
      <c r="C259" s="3"/>
      <c r="D259" s="1551" t="str">
        <f>IF(項目一覧!$C$80=0,"",項目一覧!$C$80&amp;"　 ")&amp;IF(項目一覧!$C$81=0,"",項目一覧!$C$81&amp;"　 ")&amp;IF(項目一覧!$C$82=0,"",項目一覧!$C$82&amp;"　 ")&amp;IF(項目一覧!$C$83=0,"",項目一覧!$C$83&amp;"　 ")&amp;IF(項目一覧!$C$84=0,"",項目一覧!$C$84&amp;"　 ")&amp;IF(項目一覧!$C$85=0,"",項目一覧!$C$85)</f>
        <v xml:space="preserve">　 　 　 　 　 </v>
      </c>
      <c r="E259" s="1602"/>
      <c r="F259" s="1602"/>
      <c r="G259" s="1602"/>
      <c r="H259" s="1602"/>
      <c r="I259" s="1602"/>
      <c r="J259" s="1602"/>
      <c r="K259" s="1602"/>
      <c r="L259" s="1602"/>
      <c r="M259" s="1602"/>
      <c r="N259" s="1602"/>
      <c r="O259" s="1602"/>
      <c r="P259" s="1602"/>
      <c r="Q259" s="1602"/>
      <c r="R259" s="1602"/>
      <c r="S259" s="1602"/>
      <c r="T259" s="1602"/>
      <c r="U259" s="1602"/>
      <c r="V259" s="1602"/>
      <c r="W259" s="1602"/>
      <c r="X259" s="1602"/>
      <c r="Y259" s="1602"/>
      <c r="Z259" s="1602"/>
      <c r="AA259" s="1602"/>
    </row>
    <row r="260" spans="1:27" ht="17.100000000000001" customHeight="1">
      <c r="A260" s="6"/>
      <c r="B260" s="3"/>
      <c r="C260" s="3"/>
      <c r="D260" s="1555"/>
      <c r="E260" s="1555"/>
      <c r="F260" s="1555"/>
      <c r="G260" s="1555"/>
      <c r="H260" s="1555"/>
      <c r="I260" s="1555"/>
      <c r="J260" s="1555"/>
      <c r="K260" s="1555"/>
      <c r="L260" s="1555"/>
      <c r="M260" s="1555"/>
      <c r="N260" s="1555"/>
      <c r="O260" s="1555"/>
      <c r="P260" s="1555"/>
      <c r="Q260" s="1555"/>
      <c r="R260" s="1555"/>
      <c r="S260" s="1555"/>
      <c r="T260" s="1555"/>
      <c r="U260" s="1555"/>
      <c r="V260" s="1555"/>
      <c r="W260" s="1555"/>
      <c r="X260" s="1555"/>
      <c r="Y260" s="1555"/>
      <c r="Z260" s="1555"/>
      <c r="AA260" s="1555"/>
    </row>
    <row r="261" spans="1:27" ht="17.100000000000001" customHeight="1">
      <c r="A261" s="17" t="s">
        <v>313</v>
      </c>
      <c r="B261" s="16" t="s">
        <v>397</v>
      </c>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row>
    <row r="262" spans="1:27" ht="17.100000000000001" customHeight="1">
      <c r="A262" s="6"/>
      <c r="B262" s="3" t="s">
        <v>396</v>
      </c>
      <c r="C262" s="3"/>
      <c r="D262" s="3"/>
      <c r="E262" s="3"/>
      <c r="F262" s="3"/>
      <c r="G262" s="3"/>
      <c r="H262" s="3"/>
      <c r="I262" s="3"/>
      <c r="J262" s="3"/>
      <c r="K262" s="3"/>
      <c r="L262" s="3"/>
      <c r="M262" s="3"/>
      <c r="N262" s="1594" t="str">
        <f>項目一覧!$C$86</f>
        <v/>
      </c>
      <c r="O262" s="1595"/>
      <c r="P262" s="1595"/>
      <c r="Q262" s="1595"/>
      <c r="R262" s="3" t="s">
        <v>394</v>
      </c>
      <c r="S262" s="3"/>
      <c r="T262" s="3"/>
      <c r="U262" s="3"/>
      <c r="V262" s="3"/>
      <c r="W262" s="3"/>
      <c r="X262" s="3"/>
      <c r="Y262" s="3"/>
      <c r="Z262" s="3"/>
      <c r="AA262" s="3"/>
    </row>
    <row r="263" spans="1:27" ht="17.100000000000001" customHeight="1">
      <c r="A263" s="6"/>
      <c r="B263" s="3" t="s">
        <v>395</v>
      </c>
      <c r="C263" s="3"/>
      <c r="D263" s="3"/>
      <c r="E263" s="3"/>
      <c r="F263" s="3"/>
      <c r="G263" s="3"/>
      <c r="H263" s="3"/>
      <c r="I263" s="3"/>
      <c r="J263" s="3"/>
      <c r="K263" s="3"/>
      <c r="L263" s="3"/>
      <c r="M263" s="3"/>
      <c r="N263" s="1590" t="str">
        <f>項目一覧!$C$87</f>
        <v/>
      </c>
      <c r="O263" s="1591"/>
      <c r="P263" s="1591"/>
      <c r="Q263" s="1591"/>
      <c r="R263" s="3" t="s">
        <v>394</v>
      </c>
      <c r="S263" s="3"/>
      <c r="T263" s="3"/>
      <c r="U263" s="3"/>
      <c r="V263" s="3"/>
      <c r="W263" s="3"/>
      <c r="X263" s="3"/>
      <c r="Y263" s="3"/>
      <c r="Z263" s="3"/>
      <c r="AA263" s="3"/>
    </row>
    <row r="264" spans="1:27" ht="15.95" customHeight="1">
      <c r="A264" s="17" t="s">
        <v>313</v>
      </c>
      <c r="B264" s="16" t="s">
        <v>393</v>
      </c>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row>
    <row r="265" spans="1:27" ht="18" customHeight="1">
      <c r="A265" s="6"/>
      <c r="B265" s="3" t="s">
        <v>392</v>
      </c>
      <c r="C265" s="3"/>
      <c r="D265" s="3"/>
      <c r="E265" s="3"/>
      <c r="F265" s="38" t="s">
        <v>384</v>
      </c>
      <c r="G265" s="5" t="s">
        <v>321</v>
      </c>
      <c r="H265" s="1491" t="str">
        <f>項目一覧!$C$88</f>
        <v/>
      </c>
      <c r="I265" s="1585"/>
      <c r="J265" s="1585"/>
      <c r="K265" s="1585"/>
      <c r="L265" s="5" t="s">
        <v>387</v>
      </c>
      <c r="M265" s="1491" t="str">
        <f>項目一覧!$C$89</f>
        <v/>
      </c>
      <c r="N265" s="1585"/>
      <c r="O265" s="1585"/>
      <c r="P265" s="1585"/>
      <c r="Q265" s="5" t="s">
        <v>387</v>
      </c>
      <c r="R265" s="1491" t="str">
        <f>項目一覧!$C$90</f>
        <v/>
      </c>
      <c r="S265" s="1585"/>
      <c r="T265" s="1585"/>
      <c r="U265" s="1585"/>
      <c r="V265" s="5" t="s">
        <v>387</v>
      </c>
      <c r="W265" s="1491" t="str">
        <f>項目一覧!$C$91</f>
        <v/>
      </c>
      <c r="X265" s="1585"/>
      <c r="Y265" s="1585"/>
      <c r="Z265" s="1585"/>
      <c r="AA265" s="7" t="s">
        <v>391</v>
      </c>
    </row>
    <row r="266" spans="1:27" ht="18" customHeight="1">
      <c r="A266" s="6"/>
      <c r="B266" s="3"/>
      <c r="C266" s="3"/>
      <c r="D266" s="3"/>
      <c r="E266" s="3"/>
      <c r="F266" s="38" t="s">
        <v>383</v>
      </c>
      <c r="G266" s="5" t="s">
        <v>321</v>
      </c>
      <c r="H266" s="1491" t="str">
        <f>項目一覧!$C$92</f>
        <v/>
      </c>
      <c r="I266" s="1585"/>
      <c r="J266" s="1585"/>
      <c r="K266" s="1585"/>
      <c r="L266" s="5" t="s">
        <v>387</v>
      </c>
      <c r="M266" s="1491" t="str">
        <f>項目一覧!$C$93</f>
        <v/>
      </c>
      <c r="N266" s="1585"/>
      <c r="O266" s="1585"/>
      <c r="P266" s="1585"/>
      <c r="Q266" s="5" t="s">
        <v>387</v>
      </c>
      <c r="R266" s="1491" t="str">
        <f>項目一覧!$C$94</f>
        <v/>
      </c>
      <c r="S266" s="1585"/>
      <c r="T266" s="1585"/>
      <c r="U266" s="1585"/>
      <c r="V266" s="5" t="s">
        <v>387</v>
      </c>
      <c r="W266" s="1491" t="str">
        <f>項目一覧!$C$95</f>
        <v/>
      </c>
      <c r="X266" s="1585"/>
      <c r="Y266" s="1585"/>
      <c r="Z266" s="1585"/>
      <c r="AA266" s="7" t="s">
        <v>391</v>
      </c>
    </row>
    <row r="267" spans="1:27" ht="18" customHeight="1">
      <c r="A267" s="6"/>
      <c r="B267" s="3" t="s">
        <v>390</v>
      </c>
      <c r="C267" s="3"/>
      <c r="D267" s="3"/>
      <c r="E267" s="3"/>
      <c r="F267" s="38"/>
      <c r="G267" s="5" t="s">
        <v>321</v>
      </c>
      <c r="H267" s="1529" t="str">
        <f>項目一覧!$C$96</f>
        <v/>
      </c>
      <c r="I267" s="1529"/>
      <c r="J267" s="1529"/>
      <c r="K267" s="1529"/>
      <c r="L267" s="5" t="s">
        <v>387</v>
      </c>
      <c r="M267" s="1529" t="str">
        <f>項目一覧!$C$97</f>
        <v/>
      </c>
      <c r="N267" s="1529"/>
      <c r="O267" s="1529"/>
      <c r="P267" s="1529"/>
      <c r="Q267" s="5" t="s">
        <v>387</v>
      </c>
      <c r="R267" s="1529" t="str">
        <f>項目一覧!$C$98</f>
        <v/>
      </c>
      <c r="S267" s="1529"/>
      <c r="T267" s="1529"/>
      <c r="U267" s="1529"/>
      <c r="V267" s="5" t="s">
        <v>387</v>
      </c>
      <c r="W267" s="1529" t="str">
        <f>項目一覧!$C$99</f>
        <v/>
      </c>
      <c r="X267" s="1530"/>
      <c r="Y267" s="1530"/>
      <c r="Z267" s="1530"/>
      <c r="AA267" s="7" t="s">
        <v>314</v>
      </c>
    </row>
    <row r="268" spans="1:27" ht="18" customHeight="1">
      <c r="A268" s="6"/>
      <c r="B268" s="3" t="s">
        <v>389</v>
      </c>
      <c r="C268" s="3"/>
      <c r="D268" s="3"/>
      <c r="E268" s="3"/>
      <c r="F268" s="38"/>
      <c r="G268" s="3"/>
      <c r="H268" s="3"/>
      <c r="I268" s="3"/>
      <c r="J268" s="3"/>
      <c r="K268" s="3"/>
      <c r="L268" s="3"/>
      <c r="M268" s="3"/>
      <c r="N268" s="3"/>
      <c r="O268" s="3"/>
      <c r="P268" s="3"/>
      <c r="Q268" s="3"/>
      <c r="R268" s="3"/>
      <c r="S268" s="3"/>
      <c r="T268" s="3"/>
      <c r="U268" s="3"/>
      <c r="V268" s="3"/>
      <c r="W268" s="3"/>
      <c r="X268" s="3"/>
      <c r="Y268" s="3"/>
      <c r="Z268" s="3"/>
      <c r="AA268" s="7"/>
    </row>
    <row r="269" spans="1:27" ht="18" customHeight="1">
      <c r="A269" s="6"/>
      <c r="B269" s="3"/>
      <c r="C269" s="3"/>
      <c r="D269" s="3"/>
      <c r="E269" s="3"/>
      <c r="F269" s="38"/>
      <c r="G269" s="5" t="s">
        <v>321</v>
      </c>
      <c r="H269" s="1491" t="str">
        <f>項目一覧!$C$100</f>
        <v/>
      </c>
      <c r="I269" s="1585"/>
      <c r="J269" s="1585"/>
      <c r="K269" s="1585"/>
      <c r="L269" s="5" t="s">
        <v>387</v>
      </c>
      <c r="M269" s="1491" t="str">
        <f>項目一覧!$C$101</f>
        <v/>
      </c>
      <c r="N269" s="1585"/>
      <c r="O269" s="1585"/>
      <c r="P269" s="1585"/>
      <c r="Q269" s="5" t="s">
        <v>387</v>
      </c>
      <c r="R269" s="1491" t="str">
        <f>項目一覧!$C$102</f>
        <v/>
      </c>
      <c r="S269" s="1585"/>
      <c r="T269" s="1585"/>
      <c r="U269" s="1585"/>
      <c r="V269" s="5" t="s">
        <v>387</v>
      </c>
      <c r="W269" s="1491" t="str">
        <f>項目一覧!$C$103</f>
        <v/>
      </c>
      <c r="X269" s="1585"/>
      <c r="Y269" s="1585"/>
      <c r="Z269" s="1585"/>
      <c r="AA269" s="7" t="s">
        <v>386</v>
      </c>
    </row>
    <row r="270" spans="1:27" ht="18" customHeight="1">
      <c r="A270" s="6"/>
      <c r="B270" s="3" t="s">
        <v>388</v>
      </c>
      <c r="C270" s="3"/>
      <c r="D270" s="3"/>
      <c r="E270" s="3"/>
      <c r="F270" s="38"/>
      <c r="G270" s="3"/>
      <c r="H270" s="3"/>
      <c r="I270" s="3"/>
      <c r="J270" s="3"/>
      <c r="K270" s="3"/>
      <c r="L270" s="3"/>
      <c r="M270" s="3"/>
      <c r="N270" s="3"/>
      <c r="O270" s="3"/>
      <c r="P270" s="3"/>
      <c r="Q270" s="3"/>
      <c r="R270" s="3"/>
      <c r="S270" s="3"/>
      <c r="T270" s="3"/>
      <c r="U270" s="3"/>
      <c r="V270" s="3"/>
      <c r="W270" s="2"/>
      <c r="X270" s="3"/>
      <c r="Y270" s="3"/>
      <c r="Z270" s="2"/>
      <c r="AA270" s="39"/>
    </row>
    <row r="271" spans="1:27" ht="18" customHeight="1">
      <c r="A271" s="6"/>
      <c r="B271" s="3"/>
      <c r="C271" s="3"/>
      <c r="D271" s="3"/>
      <c r="E271" s="3"/>
      <c r="F271" s="38"/>
      <c r="G271" s="5" t="s">
        <v>321</v>
      </c>
      <c r="H271" s="1491" t="str">
        <f>項目一覧!$C$104</f>
        <v/>
      </c>
      <c r="I271" s="1585"/>
      <c r="J271" s="1585"/>
      <c r="K271" s="1585"/>
      <c r="L271" s="5" t="s">
        <v>387</v>
      </c>
      <c r="M271" s="1491" t="str">
        <f>項目一覧!$C$105</f>
        <v/>
      </c>
      <c r="N271" s="1585"/>
      <c r="O271" s="1585"/>
      <c r="P271" s="1585"/>
      <c r="Q271" s="5" t="s">
        <v>387</v>
      </c>
      <c r="R271" s="1491" t="str">
        <f>項目一覧!$C$106</f>
        <v/>
      </c>
      <c r="S271" s="1585"/>
      <c r="T271" s="1585"/>
      <c r="U271" s="1585"/>
      <c r="V271" s="5" t="s">
        <v>387</v>
      </c>
      <c r="W271" s="1491" t="str">
        <f>項目一覧!$C$107</f>
        <v/>
      </c>
      <c r="X271" s="1585"/>
      <c r="Y271" s="1585"/>
      <c r="Z271" s="1585"/>
      <c r="AA271" s="7" t="s">
        <v>386</v>
      </c>
    </row>
    <row r="272" spans="1:27" ht="18" customHeight="1">
      <c r="A272" s="6"/>
      <c r="B272" s="3" t="s">
        <v>385</v>
      </c>
      <c r="C272" s="3"/>
      <c r="D272" s="3"/>
      <c r="E272" s="3"/>
      <c r="F272" s="3"/>
      <c r="G272" s="3"/>
      <c r="H272" s="3"/>
      <c r="I272" s="38" t="s">
        <v>384</v>
      </c>
      <c r="J272" s="3"/>
      <c r="K272" s="3"/>
      <c r="L272" s="3"/>
      <c r="M272" s="3"/>
      <c r="N272" s="1491" t="str">
        <f>項目一覧!$C$108</f>
        <v/>
      </c>
      <c r="O272" s="1585"/>
      <c r="P272" s="1585"/>
      <c r="Q272" s="1585"/>
      <c r="R272" s="3" t="s">
        <v>382</v>
      </c>
      <c r="S272" s="3"/>
      <c r="T272" s="3"/>
      <c r="U272" s="3"/>
      <c r="V272" s="3"/>
      <c r="W272" s="3"/>
      <c r="X272" s="2"/>
      <c r="Y272" s="3"/>
      <c r="Z272" s="3"/>
      <c r="AA272" s="3"/>
    </row>
    <row r="273" spans="1:27" ht="18" customHeight="1">
      <c r="A273" s="6"/>
      <c r="B273" s="3"/>
      <c r="C273" s="3"/>
      <c r="D273" s="3"/>
      <c r="E273" s="3"/>
      <c r="F273" s="3"/>
      <c r="G273" s="3"/>
      <c r="H273" s="3"/>
      <c r="I273" s="38" t="s">
        <v>383</v>
      </c>
      <c r="J273" s="3"/>
      <c r="K273" s="3"/>
      <c r="L273" s="3"/>
      <c r="M273" s="3"/>
      <c r="N273" s="1491" t="str">
        <f>項目一覧!$C$109</f>
        <v/>
      </c>
      <c r="O273" s="1585"/>
      <c r="P273" s="1585"/>
      <c r="Q273" s="1585"/>
      <c r="R273" s="3" t="s">
        <v>382</v>
      </c>
      <c r="S273" s="3"/>
      <c r="T273" s="3"/>
      <c r="U273" s="3"/>
      <c r="V273" s="3"/>
      <c r="W273" s="3"/>
      <c r="X273" s="3"/>
      <c r="Y273" s="3"/>
      <c r="Z273" s="3"/>
      <c r="AA273" s="3"/>
    </row>
    <row r="274" spans="1:27" ht="18" customHeight="1">
      <c r="A274" s="6"/>
      <c r="B274" s="3" t="s">
        <v>381</v>
      </c>
      <c r="C274" s="3"/>
      <c r="D274" s="3"/>
      <c r="E274" s="3"/>
      <c r="F274" s="3"/>
      <c r="G274" s="3"/>
      <c r="H274" s="3"/>
      <c r="I274" s="38"/>
      <c r="J274" s="3"/>
      <c r="K274" s="3"/>
      <c r="L274" s="3"/>
      <c r="M274" s="3"/>
      <c r="N274" s="3"/>
      <c r="O274" s="3"/>
      <c r="P274" s="3"/>
      <c r="Q274" s="1473" t="str">
        <f>項目一覧!$C$110</f>
        <v/>
      </c>
      <c r="R274" s="1501"/>
      <c r="S274" s="1501"/>
      <c r="T274" s="1501"/>
      <c r="U274" s="3" t="s">
        <v>379</v>
      </c>
      <c r="V274" s="3"/>
      <c r="W274" s="3"/>
      <c r="X274" s="3"/>
      <c r="Y274" s="3"/>
      <c r="Z274" s="3"/>
      <c r="AA274" s="3"/>
    </row>
    <row r="275" spans="1:27" ht="18" customHeight="1">
      <c r="A275" s="6"/>
      <c r="B275" s="3" t="s">
        <v>380</v>
      </c>
      <c r="C275" s="3"/>
      <c r="D275" s="3"/>
      <c r="E275" s="3"/>
      <c r="F275" s="3"/>
      <c r="G275" s="3"/>
      <c r="H275" s="3"/>
      <c r="I275" s="38"/>
      <c r="J275" s="3"/>
      <c r="K275" s="3"/>
      <c r="L275" s="3"/>
      <c r="M275" s="3"/>
      <c r="N275" s="3"/>
      <c r="O275" s="3"/>
      <c r="P275" s="3"/>
      <c r="Q275" s="1473" t="str">
        <f>項目一覧!$C$111</f>
        <v/>
      </c>
      <c r="R275" s="1501"/>
      <c r="S275" s="1501"/>
      <c r="T275" s="1501"/>
      <c r="U275" s="3" t="s">
        <v>379</v>
      </c>
      <c r="V275" s="3"/>
      <c r="W275" s="3"/>
      <c r="X275" s="3"/>
      <c r="Y275" s="3"/>
      <c r="Z275" s="3"/>
      <c r="AA275" s="3"/>
    </row>
    <row r="276" spans="1:27" ht="18" customHeight="1">
      <c r="A276" s="6"/>
      <c r="B276" s="3" t="s">
        <v>378</v>
      </c>
      <c r="C276" s="3"/>
      <c r="D276" s="3"/>
      <c r="E276" s="3"/>
      <c r="F276" s="18" t="str">
        <f>項目一覧!$C$112</f>
        <v/>
      </c>
      <c r="G276" s="3"/>
      <c r="H276" s="3"/>
      <c r="I276" s="3"/>
      <c r="J276" s="3"/>
      <c r="K276" s="3"/>
      <c r="L276" s="3"/>
      <c r="M276" s="3"/>
      <c r="N276" s="3"/>
      <c r="O276" s="3"/>
      <c r="P276" s="3"/>
      <c r="Q276" s="3"/>
      <c r="R276" s="3"/>
      <c r="S276" s="3"/>
      <c r="T276" s="3"/>
      <c r="U276" s="3"/>
      <c r="V276" s="3"/>
      <c r="W276" s="3"/>
      <c r="X276" s="3"/>
      <c r="Y276" s="3"/>
      <c r="Z276" s="3"/>
      <c r="AA276" s="3"/>
    </row>
    <row r="277" spans="1:27" ht="15" customHeight="1">
      <c r="A277" s="17" t="s">
        <v>313</v>
      </c>
      <c r="B277" s="16" t="s">
        <v>377</v>
      </c>
      <c r="C277" s="16"/>
      <c r="D277" s="16"/>
      <c r="E277" s="16"/>
      <c r="F277" s="16"/>
      <c r="G277" s="37" t="s">
        <v>376</v>
      </c>
      <c r="H277" s="16"/>
      <c r="I277" s="74" t="str">
        <f>項目一覧!$C$113</f>
        <v/>
      </c>
      <c r="J277" s="16"/>
      <c r="K277" s="16" t="s">
        <v>375</v>
      </c>
      <c r="L277" s="1600" t="str">
        <f>項目一覧!$C$114</f>
        <v/>
      </c>
      <c r="M277" s="1600"/>
      <c r="N277" s="1600"/>
      <c r="O277" s="1600"/>
      <c r="P277" s="1600"/>
      <c r="Q277" s="1600"/>
      <c r="R277" s="1600"/>
      <c r="S277" s="1600"/>
      <c r="T277" s="1600"/>
      <c r="U277" s="1600"/>
      <c r="V277" s="1600"/>
      <c r="W277" s="1600"/>
      <c r="X277" s="1600"/>
      <c r="Y277" s="1600"/>
      <c r="Z277" s="1600"/>
      <c r="AA277" s="1600"/>
    </row>
    <row r="278" spans="1:27" ht="15" customHeight="1">
      <c r="A278" s="6"/>
      <c r="B278" s="3"/>
      <c r="C278" s="3"/>
      <c r="D278" s="3"/>
      <c r="E278" s="3"/>
      <c r="F278" s="3"/>
      <c r="G278" s="9" t="str">
        <f>IF(I278=0,"","（区分")</f>
        <v>（区分</v>
      </c>
      <c r="H278" s="3"/>
      <c r="I278" s="18" t="str">
        <f>項目一覧!$C$337</f>
        <v/>
      </c>
      <c r="J278" s="3"/>
      <c r="K278" s="3" t="str">
        <f>IF(I278=0,"",")")</f>
        <v>)</v>
      </c>
      <c r="L278" s="1524" t="str">
        <f>項目一覧!$C$338</f>
        <v/>
      </c>
      <c r="M278" s="1524"/>
      <c r="N278" s="1524"/>
      <c r="O278" s="1524"/>
      <c r="P278" s="1524"/>
      <c r="Q278" s="1524"/>
      <c r="R278" s="1524"/>
      <c r="S278" s="1524"/>
      <c r="T278" s="1524"/>
      <c r="U278" s="1524"/>
      <c r="V278" s="1524"/>
      <c r="W278" s="1524"/>
      <c r="X278" s="1524"/>
      <c r="Y278" s="1524"/>
      <c r="Z278" s="1524"/>
      <c r="AA278" s="1524"/>
    </row>
    <row r="279" spans="1:27" ht="15" customHeight="1">
      <c r="A279" s="6"/>
      <c r="B279" s="3"/>
      <c r="C279" s="3"/>
      <c r="D279" s="3"/>
      <c r="E279" s="3"/>
      <c r="F279" s="3"/>
      <c r="G279" s="9" t="str">
        <f>IF(I279=0,"","（区分")</f>
        <v>（区分</v>
      </c>
      <c r="H279" s="3"/>
      <c r="I279" s="18" t="str">
        <f>項目一覧!$C$339</f>
        <v/>
      </c>
      <c r="J279" s="3"/>
      <c r="K279" s="3" t="str">
        <f>IF(I279=0,"",")")</f>
        <v>)</v>
      </c>
      <c r="L279" s="1524" t="str">
        <f>項目一覧!$C$340</f>
        <v/>
      </c>
      <c r="M279" s="1524"/>
      <c r="N279" s="1524"/>
      <c r="O279" s="1524"/>
      <c r="P279" s="1524"/>
      <c r="Q279" s="1524"/>
      <c r="R279" s="1524"/>
      <c r="S279" s="1524"/>
      <c r="T279" s="1524"/>
      <c r="U279" s="1524"/>
      <c r="V279" s="1524"/>
      <c r="W279" s="1524"/>
      <c r="X279" s="1524"/>
      <c r="Y279" s="1524"/>
      <c r="Z279" s="1524"/>
      <c r="AA279" s="1524"/>
    </row>
    <row r="280" spans="1:27" ht="15" customHeight="1">
      <c r="A280" s="6"/>
      <c r="B280" s="3"/>
      <c r="C280" s="3"/>
      <c r="D280" s="3"/>
      <c r="E280" s="3"/>
      <c r="F280" s="3"/>
      <c r="G280" s="9"/>
      <c r="H280" s="3"/>
      <c r="I280" s="3"/>
      <c r="J280" s="3"/>
      <c r="K280" s="3"/>
      <c r="L280" s="1601">
        <f>項目一覧!$C$115</f>
        <v>0</v>
      </c>
      <c r="M280" s="1601"/>
      <c r="N280" s="1601"/>
      <c r="O280" s="1601"/>
      <c r="P280" s="1601"/>
      <c r="Q280" s="1601"/>
      <c r="R280" s="1601"/>
      <c r="S280" s="1601"/>
      <c r="T280" s="1601"/>
      <c r="U280" s="1601"/>
      <c r="V280" s="1601"/>
      <c r="W280" s="1601"/>
      <c r="X280" s="1601"/>
      <c r="Y280" s="1601"/>
      <c r="Z280" s="1601"/>
      <c r="AA280" s="1601"/>
    </row>
    <row r="281" spans="1:27" ht="15.95" customHeight="1">
      <c r="A281" s="17" t="s">
        <v>313</v>
      </c>
      <c r="B281" s="16" t="s">
        <v>374</v>
      </c>
      <c r="C281" s="16"/>
      <c r="D281" s="16"/>
      <c r="E281" s="16"/>
      <c r="F281" s="16"/>
      <c r="G281" s="16"/>
      <c r="H281" s="16"/>
      <c r="I281" s="16"/>
      <c r="J281" s="16"/>
      <c r="K281" s="16"/>
      <c r="L281" s="3"/>
      <c r="M281" s="3"/>
      <c r="N281" s="3"/>
      <c r="O281" s="3"/>
      <c r="P281" s="3"/>
      <c r="Q281" s="3"/>
      <c r="R281" s="3"/>
      <c r="S281" s="3"/>
      <c r="T281" s="3"/>
      <c r="U281" s="3"/>
      <c r="V281" s="3"/>
      <c r="W281" s="3"/>
      <c r="X281" s="3"/>
      <c r="Y281" s="3"/>
      <c r="Z281" s="3"/>
      <c r="AA281" s="3"/>
    </row>
    <row r="282" spans="1:27" ht="18" customHeight="1">
      <c r="A282" s="6"/>
      <c r="B282" s="6" t="str">
        <f>IF(項目一覧!$D$116=TRUE,"■","□")</f>
        <v>□</v>
      </c>
      <c r="C282" s="3" t="s">
        <v>312</v>
      </c>
      <c r="D282" s="3"/>
      <c r="E282" s="6" t="str">
        <f>IF(項目一覧!$E$116=TRUE,"■","□")</f>
        <v>□</v>
      </c>
      <c r="F282" s="3" t="s">
        <v>311</v>
      </c>
      <c r="G282" s="3"/>
      <c r="H282" s="32" t="str">
        <f>IF(項目一覧!$F$116=TRUE,"■","□")</f>
        <v>□</v>
      </c>
      <c r="I282" s="15" t="s">
        <v>310</v>
      </c>
      <c r="J282" s="15"/>
      <c r="K282" s="32" t="str">
        <f>IF(項目一覧!$G$116=TRUE,"■","□")</f>
        <v>□</v>
      </c>
      <c r="L282" s="15" t="s">
        <v>309</v>
      </c>
      <c r="M282" s="15"/>
      <c r="N282" s="32" t="str">
        <f>IF(項目一覧!$H$116=TRUE,"■","□")</f>
        <v>□</v>
      </c>
      <c r="O282" s="15" t="s">
        <v>308</v>
      </c>
      <c r="P282" s="15"/>
      <c r="Q282" s="15"/>
      <c r="R282" s="32" t="str">
        <f>IF(項目一覧!$I$116=TRUE,"■","□")</f>
        <v>□</v>
      </c>
      <c r="S282" s="15" t="s">
        <v>307</v>
      </c>
      <c r="T282" s="15"/>
      <c r="U282" s="15"/>
      <c r="V282" s="15"/>
      <c r="W282" s="32" t="str">
        <f>IF(項目一覧!$J$116=TRUE,"■","□")</f>
        <v>□</v>
      </c>
      <c r="X282" s="31" t="s">
        <v>306</v>
      </c>
      <c r="Y282" s="15"/>
      <c r="Z282" s="15"/>
      <c r="AA282" s="30"/>
    </row>
    <row r="283" spans="1:27" ht="15.95" customHeight="1">
      <c r="A283" s="17" t="s">
        <v>346</v>
      </c>
      <c r="B283" s="16" t="s">
        <v>373</v>
      </c>
      <c r="C283" s="16"/>
      <c r="D283" s="16"/>
      <c r="E283" s="16"/>
      <c r="F283" s="16"/>
      <c r="G283" s="16"/>
      <c r="H283" s="2"/>
      <c r="I283" s="5" t="s">
        <v>340</v>
      </c>
      <c r="J283" s="1525" t="s">
        <v>111</v>
      </c>
      <c r="K283" s="1525"/>
      <c r="L283" s="1525"/>
      <c r="M283" s="1525"/>
      <c r="N283" s="1525"/>
      <c r="O283" s="5" t="s">
        <v>339</v>
      </c>
      <c r="P283" s="1525" t="s">
        <v>371</v>
      </c>
      <c r="Q283" s="1525"/>
      <c r="R283" s="1525"/>
      <c r="S283" s="1525"/>
      <c r="T283" s="1525"/>
      <c r="U283" s="5" t="s">
        <v>339</v>
      </c>
      <c r="V283" s="1525" t="s">
        <v>370</v>
      </c>
      <c r="W283" s="1525"/>
      <c r="X283" s="1525"/>
      <c r="Y283" s="1525"/>
      <c r="Z283" s="1525"/>
      <c r="AA283" s="7" t="s">
        <v>369</v>
      </c>
    </row>
    <row r="284" spans="1:27" ht="18" customHeight="1">
      <c r="A284" s="6"/>
      <c r="B284" s="3" t="s">
        <v>2375</v>
      </c>
      <c r="C284" s="3" t="s">
        <v>3775</v>
      </c>
      <c r="D284" s="3"/>
      <c r="E284" s="3"/>
      <c r="F284" s="3"/>
      <c r="G284" s="3"/>
      <c r="H284" s="2"/>
      <c r="I284" s="5" t="s">
        <v>340</v>
      </c>
      <c r="J284" s="1491" t="str">
        <f>項目一覧!$C$117</f>
        <v/>
      </c>
      <c r="K284" s="1491"/>
      <c r="L284" s="1491"/>
      <c r="M284" s="1491"/>
      <c r="N284" s="1491"/>
      <c r="O284" s="5" t="s">
        <v>339</v>
      </c>
      <c r="P284" s="1491" t="str">
        <f>項目一覧!$C$118</f>
        <v/>
      </c>
      <c r="Q284" s="1491"/>
      <c r="R284" s="1491"/>
      <c r="S284" s="1491"/>
      <c r="T284" s="1491"/>
      <c r="U284" s="5" t="s">
        <v>339</v>
      </c>
      <c r="V284" s="1491" t="str">
        <f>項目一覧!$C$119</f>
        <v/>
      </c>
      <c r="W284" s="1491"/>
      <c r="X284" s="1491"/>
      <c r="Y284" s="1491"/>
      <c r="Z284" s="1491"/>
      <c r="AA284" s="7" t="s">
        <v>353</v>
      </c>
    </row>
    <row r="285" spans="1:27" ht="17.100000000000001" customHeight="1">
      <c r="A285" s="6"/>
      <c r="B285" s="3" t="s">
        <v>2397</v>
      </c>
      <c r="C285" s="3" t="s">
        <v>3771</v>
      </c>
      <c r="D285" s="3"/>
      <c r="E285" s="3"/>
      <c r="F285" s="3"/>
      <c r="G285" s="3"/>
      <c r="H285" s="2"/>
    </row>
    <row r="286" spans="1:27" ht="17.100000000000001" customHeight="1">
      <c r="A286" s="6"/>
      <c r="B286" s="3"/>
      <c r="C286" s="3"/>
      <c r="D286" s="3"/>
      <c r="E286" s="3"/>
      <c r="F286" s="3"/>
      <c r="G286" s="3"/>
      <c r="H286" s="2"/>
      <c r="I286" s="5" t="s">
        <v>143</v>
      </c>
      <c r="J286" s="1492" t="str">
        <f>項目一覧!$C$374</f>
        <v/>
      </c>
      <c r="K286" s="1492"/>
      <c r="L286" s="1492"/>
      <c r="M286" s="1492"/>
      <c r="N286" s="1492"/>
      <c r="O286" s="5" t="s">
        <v>153</v>
      </c>
      <c r="P286" s="1492" t="str">
        <f>項目一覧!$C$375</f>
        <v/>
      </c>
      <c r="Q286" s="1492"/>
      <c r="R286" s="1492"/>
      <c r="S286" s="1492"/>
      <c r="T286" s="1492"/>
      <c r="U286" s="5" t="s">
        <v>153</v>
      </c>
      <c r="V286" s="1492" t="str">
        <f>項目一覧!$C$376</f>
        <v/>
      </c>
      <c r="W286" s="1492"/>
      <c r="X286" s="1492"/>
      <c r="Y286" s="1492"/>
      <c r="Z286" s="1492"/>
      <c r="AA286" s="7" t="s">
        <v>353</v>
      </c>
    </row>
    <row r="287" spans="1:27" ht="18" customHeight="1">
      <c r="A287" s="6"/>
      <c r="B287" s="3" t="s">
        <v>368</v>
      </c>
      <c r="C287" s="3" t="s">
        <v>3776</v>
      </c>
      <c r="D287" s="3"/>
      <c r="E287" s="3"/>
      <c r="F287" s="3"/>
      <c r="G287" s="3"/>
      <c r="H287" s="15"/>
      <c r="I287" s="35"/>
      <c r="J287" s="15"/>
      <c r="K287" s="1498" t="str">
        <f>項目一覧!$C$120</f>
        <v>0.00</v>
      </c>
      <c r="L287" s="1498"/>
      <c r="M287" s="1498"/>
      <c r="N287" s="1498"/>
      <c r="O287" s="35" t="s">
        <v>348</v>
      </c>
      <c r="P287" s="15"/>
      <c r="Q287" s="15"/>
      <c r="R287" s="15"/>
      <c r="S287" s="15"/>
      <c r="T287" s="15"/>
      <c r="U287" s="35"/>
      <c r="V287" s="15"/>
      <c r="W287" s="15"/>
      <c r="X287" s="15"/>
      <c r="Y287" s="15"/>
      <c r="Z287" s="15"/>
      <c r="AA287" s="35"/>
    </row>
    <row r="288" spans="1:27" ht="15.95" customHeight="1">
      <c r="A288" s="17" t="s">
        <v>346</v>
      </c>
      <c r="B288" s="16" t="s">
        <v>372</v>
      </c>
      <c r="C288" s="16"/>
      <c r="D288" s="16"/>
      <c r="E288" s="16"/>
      <c r="F288" s="16"/>
      <c r="G288" s="16"/>
      <c r="H288" s="2"/>
      <c r="I288" s="5" t="s">
        <v>340</v>
      </c>
      <c r="J288" s="1473" t="s">
        <v>111</v>
      </c>
      <c r="K288" s="1473"/>
      <c r="L288" s="1473"/>
      <c r="M288" s="1473"/>
      <c r="N288" s="1473"/>
      <c r="O288" s="5" t="s">
        <v>339</v>
      </c>
      <c r="P288" s="1473" t="s">
        <v>371</v>
      </c>
      <c r="Q288" s="1473"/>
      <c r="R288" s="1473"/>
      <c r="S288" s="1473"/>
      <c r="T288" s="1473"/>
      <c r="U288" s="5" t="s">
        <v>339</v>
      </c>
      <c r="V288" s="1473" t="s">
        <v>370</v>
      </c>
      <c r="W288" s="1473"/>
      <c r="X288" s="1473"/>
      <c r="Y288" s="1473"/>
      <c r="Z288" s="1473"/>
      <c r="AA288" s="7" t="s">
        <v>369</v>
      </c>
    </row>
    <row r="289" spans="1:27" ht="18" customHeight="1">
      <c r="A289" s="6"/>
      <c r="B289" s="3" t="s">
        <v>2413</v>
      </c>
      <c r="C289" s="3" t="s">
        <v>2418</v>
      </c>
      <c r="D289" s="3"/>
      <c r="E289" s="3"/>
      <c r="F289" s="3"/>
      <c r="G289" s="3"/>
      <c r="H289" s="5"/>
      <c r="I289" s="5" t="s">
        <v>340</v>
      </c>
      <c r="J289" s="1491" t="str">
        <f>項目一覧!$C$121</f>
        <v/>
      </c>
      <c r="K289" s="1491"/>
      <c r="L289" s="1491"/>
      <c r="M289" s="1491"/>
      <c r="N289" s="1491"/>
      <c r="O289" s="5" t="s">
        <v>339</v>
      </c>
      <c r="P289" s="1491" t="str">
        <f>項目一覧!$C$122</f>
        <v/>
      </c>
      <c r="Q289" s="1491"/>
      <c r="R289" s="1491"/>
      <c r="S289" s="1491"/>
      <c r="T289" s="1491"/>
      <c r="U289" s="5" t="s">
        <v>339</v>
      </c>
      <c r="V289" s="1491" t="str">
        <f>項目一覧!$C$123</f>
        <v/>
      </c>
      <c r="W289" s="1491"/>
      <c r="X289" s="1491"/>
      <c r="Y289" s="1491"/>
      <c r="Z289" s="1491"/>
      <c r="AA289" s="7" t="s">
        <v>353</v>
      </c>
    </row>
    <row r="290" spans="1:27" ht="18" customHeight="1">
      <c r="A290" s="6"/>
      <c r="B290" s="3" t="s">
        <v>2443</v>
      </c>
      <c r="C290" s="3" t="s">
        <v>3040</v>
      </c>
      <c r="D290" s="3"/>
      <c r="E290" s="3"/>
      <c r="F290" s="3"/>
      <c r="G290" s="3"/>
      <c r="H290" s="5"/>
      <c r="I290" s="5"/>
      <c r="J290" s="541"/>
      <c r="K290" s="541"/>
      <c r="L290" s="541"/>
      <c r="M290" s="541"/>
      <c r="N290" s="541"/>
      <c r="O290" s="5"/>
      <c r="P290" s="541"/>
      <c r="Q290" s="541"/>
      <c r="R290" s="541"/>
      <c r="S290" s="541"/>
      <c r="T290" s="541"/>
      <c r="U290" s="5"/>
      <c r="V290" s="541"/>
      <c r="W290" s="541"/>
      <c r="X290" s="541"/>
      <c r="Y290" s="541"/>
      <c r="Z290" s="541"/>
      <c r="AA290" s="7"/>
    </row>
    <row r="291" spans="1:27" ht="18" customHeight="1">
      <c r="A291" s="6"/>
      <c r="C291" s="3"/>
      <c r="D291" s="3"/>
      <c r="E291" s="3"/>
      <c r="F291" s="3"/>
      <c r="G291" s="3"/>
      <c r="H291" s="5"/>
      <c r="I291" s="5" t="s">
        <v>340</v>
      </c>
      <c r="J291" s="1491" t="str">
        <f>項目一覧!$C$124</f>
        <v/>
      </c>
      <c r="K291" s="1491"/>
      <c r="L291" s="1491"/>
      <c r="M291" s="1491"/>
      <c r="N291" s="1491"/>
      <c r="O291" s="5" t="s">
        <v>339</v>
      </c>
      <c r="P291" s="1491" t="str">
        <f>項目一覧!$C$125</f>
        <v/>
      </c>
      <c r="Q291" s="1491"/>
      <c r="R291" s="1491"/>
      <c r="S291" s="1491"/>
      <c r="T291" s="1491"/>
      <c r="U291" s="5" t="s">
        <v>339</v>
      </c>
      <c r="V291" s="1491" t="str">
        <f>項目一覧!$C$126</f>
        <v/>
      </c>
      <c r="W291" s="1491"/>
      <c r="X291" s="1491"/>
      <c r="Y291" s="1491"/>
      <c r="Z291" s="1491"/>
      <c r="AA291" s="7" t="s">
        <v>353</v>
      </c>
    </row>
    <row r="292" spans="1:27" ht="18" customHeight="1">
      <c r="A292" s="6"/>
      <c r="B292" s="3" t="s">
        <v>368</v>
      </c>
      <c r="C292" s="3" t="s">
        <v>367</v>
      </c>
      <c r="D292" s="3"/>
      <c r="E292" s="3"/>
      <c r="F292" s="3"/>
      <c r="G292" s="3"/>
      <c r="H292" s="5"/>
    </row>
    <row r="293" spans="1:27" ht="18" customHeight="1">
      <c r="A293" s="6"/>
      <c r="B293" s="3"/>
      <c r="C293" s="3"/>
      <c r="D293" s="3"/>
      <c r="E293" s="3"/>
      <c r="F293" s="3"/>
      <c r="G293" s="3"/>
      <c r="H293" s="5"/>
      <c r="I293" s="5" t="s">
        <v>340</v>
      </c>
      <c r="J293" s="1491" t="str">
        <f>項目一覧!$C$334</f>
        <v/>
      </c>
      <c r="K293" s="1491"/>
      <c r="L293" s="1491"/>
      <c r="M293" s="1491"/>
      <c r="N293" s="1491"/>
      <c r="O293" s="5" t="s">
        <v>339</v>
      </c>
      <c r="P293" s="1491" t="str">
        <f>項目一覧!$C$335</f>
        <v/>
      </c>
      <c r="Q293" s="1491"/>
      <c r="R293" s="1491"/>
      <c r="S293" s="1491"/>
      <c r="T293" s="1491"/>
      <c r="U293" s="5" t="s">
        <v>339</v>
      </c>
      <c r="V293" s="1491" t="str">
        <f>項目一覧!$C$336</f>
        <v/>
      </c>
      <c r="W293" s="1491"/>
      <c r="X293" s="1491"/>
      <c r="Y293" s="1491"/>
      <c r="Z293" s="1491"/>
      <c r="AA293" s="7" t="s">
        <v>353</v>
      </c>
    </row>
    <row r="294" spans="1:27" ht="18" customHeight="1">
      <c r="A294" s="6"/>
      <c r="B294" s="3" t="s">
        <v>500</v>
      </c>
      <c r="C294" s="3" t="s">
        <v>3041</v>
      </c>
      <c r="D294" s="3"/>
      <c r="E294" s="3"/>
      <c r="F294" s="3"/>
      <c r="G294" s="3"/>
      <c r="H294" s="3"/>
      <c r="I294" s="3"/>
      <c r="J294" s="3"/>
      <c r="K294" s="3"/>
      <c r="L294" s="3"/>
      <c r="M294" s="3"/>
      <c r="N294" s="3"/>
      <c r="O294" s="3"/>
      <c r="P294" s="3"/>
      <c r="Q294" s="3"/>
      <c r="R294" s="3"/>
      <c r="S294" s="3"/>
      <c r="T294" s="3"/>
      <c r="U294" s="3"/>
      <c r="V294" s="3"/>
      <c r="W294" s="3"/>
      <c r="X294" s="3"/>
      <c r="Y294" s="3"/>
      <c r="Z294" s="3"/>
      <c r="AA294" s="3"/>
    </row>
    <row r="295" spans="1:27" ht="18" customHeight="1">
      <c r="A295" s="6"/>
      <c r="B295" s="3"/>
      <c r="C295" s="3"/>
      <c r="D295" s="3"/>
      <c r="E295" s="3"/>
      <c r="F295" s="3"/>
      <c r="G295" s="3"/>
      <c r="H295" s="3"/>
      <c r="I295" s="5" t="s">
        <v>340</v>
      </c>
      <c r="J295" s="1491" t="str">
        <f>項目一覧!$C$127</f>
        <v/>
      </c>
      <c r="K295" s="1491"/>
      <c r="L295" s="1491"/>
      <c r="M295" s="1491"/>
      <c r="N295" s="1491"/>
      <c r="O295" s="5" t="s">
        <v>339</v>
      </c>
      <c r="P295" s="1491" t="str">
        <f>項目一覧!$C$128</f>
        <v/>
      </c>
      <c r="Q295" s="1491"/>
      <c r="R295" s="1491"/>
      <c r="S295" s="1491"/>
      <c r="T295" s="1491"/>
      <c r="U295" s="5" t="s">
        <v>339</v>
      </c>
      <c r="V295" s="1491" t="str">
        <f>項目一覧!$C$129</f>
        <v/>
      </c>
      <c r="W295" s="1491"/>
      <c r="X295" s="1491"/>
      <c r="Y295" s="1491"/>
      <c r="Z295" s="1491"/>
      <c r="AA295" s="7" t="s">
        <v>353</v>
      </c>
    </row>
    <row r="296" spans="1:27" ht="17.100000000000001" customHeight="1">
      <c r="A296" s="6"/>
      <c r="B296" s="3" t="s">
        <v>499</v>
      </c>
      <c r="C296" s="406" t="s">
        <v>3754</v>
      </c>
      <c r="D296" s="3"/>
      <c r="E296" s="3"/>
      <c r="F296" s="3"/>
      <c r="G296" s="3"/>
      <c r="H296" s="3"/>
      <c r="I296" s="5" t="s">
        <v>143</v>
      </c>
      <c r="J296" s="1483" t="str">
        <f>項目一覧!$C$368</f>
        <v/>
      </c>
      <c r="K296" s="1483"/>
      <c r="L296" s="1483"/>
      <c r="M296" s="1483"/>
      <c r="N296" s="1483"/>
      <c r="O296" s="5" t="s">
        <v>153</v>
      </c>
      <c r="P296" s="1483" t="str">
        <f>項目一覧!$C$369</f>
        <v/>
      </c>
      <c r="Q296" s="1483"/>
      <c r="R296" s="1483"/>
      <c r="S296" s="1483"/>
      <c r="T296" s="1483"/>
      <c r="U296" s="5" t="s">
        <v>153</v>
      </c>
      <c r="V296" s="1482" t="str">
        <f>項目一覧!$C$370</f>
        <v/>
      </c>
      <c r="W296" s="1482"/>
      <c r="X296" s="1482"/>
      <c r="Y296" s="1482"/>
      <c r="Z296" s="1482"/>
      <c r="AA296" s="7" t="s">
        <v>353</v>
      </c>
    </row>
    <row r="297" spans="1:27" ht="18" customHeight="1">
      <c r="A297" s="6"/>
      <c r="B297" s="3" t="s">
        <v>498</v>
      </c>
      <c r="C297" s="3" t="s">
        <v>364</v>
      </c>
      <c r="D297" s="3"/>
      <c r="E297" s="3"/>
      <c r="F297" s="3"/>
      <c r="G297" s="3"/>
      <c r="H297" s="3"/>
      <c r="I297" s="5" t="s">
        <v>340</v>
      </c>
      <c r="J297" s="1491" t="str">
        <f>項目一覧!$C$130</f>
        <v/>
      </c>
      <c r="K297" s="1491"/>
      <c r="L297" s="1491"/>
      <c r="M297" s="1491"/>
      <c r="N297" s="1491"/>
      <c r="O297" s="5" t="s">
        <v>339</v>
      </c>
      <c r="P297" s="1491" t="str">
        <f>項目一覧!$C$131</f>
        <v/>
      </c>
      <c r="Q297" s="1491"/>
      <c r="R297" s="1491"/>
      <c r="S297" s="1491"/>
      <c r="T297" s="1491"/>
      <c r="U297" s="5" t="s">
        <v>339</v>
      </c>
      <c r="V297" s="1491" t="str">
        <f>項目一覧!$C$132</f>
        <v/>
      </c>
      <c r="W297" s="1491"/>
      <c r="X297" s="1491"/>
      <c r="Y297" s="1491"/>
      <c r="Z297" s="1491"/>
      <c r="AA297" s="7" t="s">
        <v>353</v>
      </c>
    </row>
    <row r="298" spans="1:27" ht="18" customHeight="1">
      <c r="A298" s="6"/>
      <c r="B298" s="3" t="s">
        <v>497</v>
      </c>
      <c r="C298" s="3" t="s">
        <v>362</v>
      </c>
      <c r="D298" s="3"/>
      <c r="E298" s="3"/>
      <c r="F298" s="3"/>
      <c r="G298" s="3"/>
      <c r="H298" s="3"/>
      <c r="I298" s="5" t="s">
        <v>340</v>
      </c>
      <c r="J298" s="1491" t="str">
        <f>項目一覧!$C$322</f>
        <v/>
      </c>
      <c r="K298" s="1491"/>
      <c r="L298" s="1491"/>
      <c r="M298" s="1491"/>
      <c r="N298" s="1491"/>
      <c r="O298" s="5" t="s">
        <v>339</v>
      </c>
      <c r="P298" s="1491" t="str">
        <f>項目一覧!$C$323</f>
        <v/>
      </c>
      <c r="Q298" s="1491"/>
      <c r="R298" s="1491"/>
      <c r="S298" s="1491"/>
      <c r="T298" s="1491"/>
      <c r="U298" s="5" t="s">
        <v>339</v>
      </c>
      <c r="V298" s="1491" t="str">
        <f>項目一覧!$C$324</f>
        <v/>
      </c>
      <c r="W298" s="1491"/>
      <c r="X298" s="1491"/>
      <c r="Y298" s="1491"/>
      <c r="Z298" s="1491"/>
      <c r="AA298" s="7" t="s">
        <v>353</v>
      </c>
    </row>
    <row r="299" spans="1:27" ht="18" customHeight="1">
      <c r="A299" s="6"/>
      <c r="B299" s="3" t="s">
        <v>496</v>
      </c>
      <c r="C299" s="3" t="s">
        <v>360</v>
      </c>
      <c r="D299" s="3"/>
      <c r="E299" s="3"/>
      <c r="F299" s="3"/>
      <c r="G299" s="3"/>
      <c r="H299" s="3"/>
      <c r="I299" s="5" t="s">
        <v>340</v>
      </c>
      <c r="J299" s="1491" t="str">
        <f>項目一覧!$C$325</f>
        <v/>
      </c>
      <c r="K299" s="1491"/>
      <c r="L299" s="1491"/>
      <c r="M299" s="1491"/>
      <c r="N299" s="1491"/>
      <c r="O299" s="5" t="s">
        <v>339</v>
      </c>
      <c r="P299" s="1491" t="str">
        <f>項目一覧!$C$326</f>
        <v/>
      </c>
      <c r="Q299" s="1491"/>
      <c r="R299" s="1491"/>
      <c r="S299" s="1491"/>
      <c r="T299" s="1491"/>
      <c r="U299" s="5" t="s">
        <v>339</v>
      </c>
      <c r="V299" s="1491" t="str">
        <f>項目一覧!$C$327</f>
        <v/>
      </c>
      <c r="W299" s="1491"/>
      <c r="X299" s="1491"/>
      <c r="Y299" s="1491"/>
      <c r="Z299" s="1491"/>
      <c r="AA299" s="7" t="s">
        <v>353</v>
      </c>
    </row>
    <row r="300" spans="1:27" ht="18" customHeight="1">
      <c r="A300" s="6"/>
      <c r="B300" s="3" t="s">
        <v>495</v>
      </c>
      <c r="C300" s="3" t="s">
        <v>358</v>
      </c>
      <c r="D300" s="3"/>
      <c r="E300" s="3"/>
      <c r="F300" s="3"/>
      <c r="G300" s="3"/>
      <c r="H300" s="3"/>
      <c r="I300" s="5" t="s">
        <v>340</v>
      </c>
      <c r="J300" s="1491" t="str">
        <f>項目一覧!$C$328</f>
        <v/>
      </c>
      <c r="K300" s="1491"/>
      <c r="L300" s="1491"/>
      <c r="M300" s="1491"/>
      <c r="N300" s="1491"/>
      <c r="O300" s="5" t="s">
        <v>339</v>
      </c>
      <c r="P300" s="1491" t="str">
        <f>項目一覧!$C$329</f>
        <v/>
      </c>
      <c r="Q300" s="1491"/>
      <c r="R300" s="1491"/>
      <c r="S300" s="1491"/>
      <c r="T300" s="1491"/>
      <c r="U300" s="5" t="s">
        <v>339</v>
      </c>
      <c r="V300" s="1491" t="str">
        <f>項目一覧!$C$330</f>
        <v/>
      </c>
      <c r="W300" s="1491"/>
      <c r="X300" s="1491"/>
      <c r="Y300" s="1491"/>
      <c r="Z300" s="1491"/>
      <c r="AA300" s="7" t="s">
        <v>353</v>
      </c>
    </row>
    <row r="301" spans="1:27" ht="18" customHeight="1">
      <c r="A301" s="6"/>
      <c r="B301" s="3" t="s">
        <v>3756</v>
      </c>
      <c r="C301" s="3" t="s">
        <v>356</v>
      </c>
      <c r="D301" s="3"/>
      <c r="E301" s="3"/>
      <c r="F301" s="3"/>
      <c r="G301" s="3"/>
      <c r="H301" s="3"/>
      <c r="I301" s="5" t="s">
        <v>340</v>
      </c>
      <c r="J301" s="1491" t="str">
        <f>項目一覧!$C$331</f>
        <v/>
      </c>
      <c r="K301" s="1491"/>
      <c r="L301" s="1491"/>
      <c r="M301" s="1491"/>
      <c r="N301" s="1491"/>
      <c r="O301" s="5" t="s">
        <v>339</v>
      </c>
      <c r="P301" s="1491" t="str">
        <f>項目一覧!$C$332</f>
        <v/>
      </c>
      <c r="Q301" s="1491"/>
      <c r="R301" s="1491"/>
      <c r="S301" s="1491"/>
      <c r="T301" s="1491"/>
      <c r="U301" s="5" t="s">
        <v>339</v>
      </c>
      <c r="V301" s="1491" t="str">
        <f>項目一覧!$C$333</f>
        <v/>
      </c>
      <c r="W301" s="1491"/>
      <c r="X301" s="1491"/>
      <c r="Y301" s="1491"/>
      <c r="Z301" s="1491"/>
      <c r="AA301" s="7" t="s">
        <v>353</v>
      </c>
    </row>
    <row r="302" spans="1:27" ht="18" customHeight="1">
      <c r="A302" s="6"/>
      <c r="B302" s="3" t="s">
        <v>3757</v>
      </c>
      <c r="C302" s="3" t="s">
        <v>3025</v>
      </c>
      <c r="D302" s="3"/>
      <c r="E302" s="3"/>
      <c r="F302" s="3"/>
      <c r="G302" s="3"/>
      <c r="H302" s="3"/>
      <c r="I302" s="5" t="s">
        <v>340</v>
      </c>
      <c r="J302" s="1483" t="str">
        <f>項目一覧!$C$355</f>
        <v/>
      </c>
      <c r="K302" s="1483"/>
      <c r="L302" s="1483"/>
      <c r="M302" s="1483"/>
      <c r="N302" s="1483"/>
      <c r="O302" s="5" t="s">
        <v>339</v>
      </c>
      <c r="P302" s="1483" t="str">
        <f>項目一覧!$C$356</f>
        <v/>
      </c>
      <c r="Q302" s="1483"/>
      <c r="R302" s="1483"/>
      <c r="S302" s="1483"/>
      <c r="T302" s="1483"/>
      <c r="U302" s="5" t="s">
        <v>339</v>
      </c>
      <c r="V302" s="1482" t="str">
        <f>項目一覧!$C$357</f>
        <v/>
      </c>
      <c r="W302" s="1482"/>
      <c r="X302" s="1482"/>
      <c r="Y302" s="1482"/>
      <c r="Z302" s="1482"/>
      <c r="AA302" s="7" t="s">
        <v>353</v>
      </c>
    </row>
    <row r="303" spans="1:27" ht="17.100000000000001" customHeight="1">
      <c r="A303" s="6"/>
      <c r="B303" s="3" t="s">
        <v>3758</v>
      </c>
      <c r="C303" s="406" t="s">
        <v>3755</v>
      </c>
      <c r="D303" s="3"/>
      <c r="E303" s="3"/>
      <c r="F303" s="3"/>
      <c r="G303" s="3"/>
      <c r="H303" s="3"/>
      <c r="I303" s="5" t="s">
        <v>143</v>
      </c>
      <c r="J303" s="1483" t="str">
        <f>項目一覧!$C$371</f>
        <v/>
      </c>
      <c r="K303" s="1483"/>
      <c r="L303" s="1483"/>
      <c r="M303" s="1483"/>
      <c r="N303" s="1483"/>
      <c r="O303" s="5" t="s">
        <v>153</v>
      </c>
      <c r="P303" s="1483" t="str">
        <f>項目一覧!$C$372</f>
        <v/>
      </c>
      <c r="Q303" s="1483"/>
      <c r="R303" s="1483"/>
      <c r="S303" s="1483"/>
      <c r="T303" s="1483"/>
      <c r="U303" s="5" t="s">
        <v>153</v>
      </c>
      <c r="V303" s="1482" t="str">
        <f>項目一覧!$C$373</f>
        <v/>
      </c>
      <c r="W303" s="1482"/>
      <c r="X303" s="1482"/>
      <c r="Y303" s="1482"/>
      <c r="Z303" s="1482"/>
      <c r="AA303" s="7" t="s">
        <v>353</v>
      </c>
    </row>
    <row r="304" spans="1:27" ht="18" customHeight="1">
      <c r="A304" s="6"/>
      <c r="B304" s="3" t="s">
        <v>3759</v>
      </c>
      <c r="C304" s="3" t="s">
        <v>354</v>
      </c>
      <c r="D304" s="3"/>
      <c r="E304" s="3"/>
      <c r="F304" s="3"/>
      <c r="G304" s="3"/>
      <c r="H304" s="3"/>
      <c r="I304" s="5" t="s">
        <v>340</v>
      </c>
      <c r="J304" s="1491" t="str">
        <f>項目一覧!$C$133</f>
        <v/>
      </c>
      <c r="K304" s="1491"/>
      <c r="L304" s="1491"/>
      <c r="M304" s="1491"/>
      <c r="N304" s="1491"/>
      <c r="O304" s="5" t="s">
        <v>339</v>
      </c>
      <c r="P304" s="1491" t="str">
        <f>項目一覧!$C$134</f>
        <v/>
      </c>
      <c r="Q304" s="1491"/>
      <c r="R304" s="1491"/>
      <c r="S304" s="1491"/>
      <c r="T304" s="1491"/>
      <c r="U304" s="5" t="s">
        <v>339</v>
      </c>
      <c r="V304" s="1491" t="str">
        <f>項目一覧!$C$135</f>
        <v/>
      </c>
      <c r="W304" s="1491"/>
      <c r="X304" s="1491"/>
      <c r="Y304" s="1491"/>
      <c r="Z304" s="1491"/>
      <c r="AA304" s="7" t="s">
        <v>353</v>
      </c>
    </row>
    <row r="305" spans="1:27" ht="18" customHeight="1">
      <c r="A305" s="6"/>
      <c r="B305" s="3" t="s">
        <v>3760</v>
      </c>
      <c r="C305" s="3" t="s">
        <v>3042</v>
      </c>
      <c r="D305" s="3"/>
      <c r="E305" s="3"/>
      <c r="F305" s="3"/>
      <c r="G305" s="3"/>
      <c r="H305" s="3"/>
      <c r="I305" s="5" t="s">
        <v>143</v>
      </c>
      <c r="J305" s="1491" t="str">
        <f>項目一覧!$C$345</f>
        <v/>
      </c>
      <c r="K305" s="1491"/>
      <c r="L305" s="1491"/>
      <c r="M305" s="1491"/>
      <c r="N305" s="1491"/>
      <c r="O305" s="5" t="s">
        <v>153</v>
      </c>
      <c r="P305" s="1491" t="str">
        <f>項目一覧!$C$346</f>
        <v/>
      </c>
      <c r="Q305" s="1491"/>
      <c r="R305" s="1491"/>
      <c r="S305" s="1491"/>
      <c r="T305" s="1491"/>
      <c r="U305" s="5" t="s">
        <v>153</v>
      </c>
      <c r="V305" s="1567" t="str">
        <f>項目一覧!$C$347</f>
        <v/>
      </c>
      <c r="W305" s="1567"/>
      <c r="X305" s="1567"/>
      <c r="Y305" s="1567"/>
      <c r="Z305" s="1567"/>
      <c r="AA305" s="7" t="s">
        <v>353</v>
      </c>
    </row>
    <row r="306" spans="1:27" ht="18" customHeight="1">
      <c r="A306" s="6"/>
      <c r="B306" s="3" t="s">
        <v>3750</v>
      </c>
      <c r="C306" s="3" t="s">
        <v>352</v>
      </c>
      <c r="D306" s="3"/>
      <c r="E306" s="3"/>
      <c r="F306" s="3"/>
      <c r="G306" s="3"/>
      <c r="H306" s="3"/>
      <c r="I306" s="3"/>
      <c r="J306" s="3"/>
      <c r="K306" s="3"/>
      <c r="L306" s="3"/>
      <c r="M306" s="1473" t="str">
        <f>項目一覧!$C$136</f>
        <v/>
      </c>
      <c r="N306" s="1473"/>
      <c r="O306" s="1473"/>
      <c r="P306" s="1473"/>
      <c r="Q306" s="1473"/>
      <c r="R306" s="3" t="s">
        <v>351</v>
      </c>
      <c r="S306" s="3"/>
      <c r="T306" s="3"/>
      <c r="U306" s="3"/>
      <c r="V306" s="3"/>
      <c r="W306" s="3"/>
      <c r="X306" s="3"/>
      <c r="Y306" s="3"/>
      <c r="Z306" s="3"/>
      <c r="AA306" s="3"/>
    </row>
    <row r="307" spans="1:27" ht="18" customHeight="1">
      <c r="A307" s="32"/>
      <c r="B307" s="15" t="s">
        <v>3752</v>
      </c>
      <c r="C307" s="15" t="s">
        <v>349</v>
      </c>
      <c r="D307" s="15"/>
      <c r="E307" s="15"/>
      <c r="F307" s="15"/>
      <c r="G307" s="15"/>
      <c r="H307" s="15"/>
      <c r="I307" s="15"/>
      <c r="J307" s="15"/>
      <c r="K307" s="15"/>
      <c r="L307" s="15"/>
      <c r="M307" s="1498" t="str">
        <f>項目一覧!$C$137</f>
        <v/>
      </c>
      <c r="N307" s="1498"/>
      <c r="O307" s="1498"/>
      <c r="P307" s="1498"/>
      <c r="Q307" s="1498"/>
      <c r="R307" s="15" t="s">
        <v>348</v>
      </c>
      <c r="S307" s="15"/>
      <c r="T307" s="15"/>
      <c r="U307" s="15"/>
      <c r="V307" s="15"/>
      <c r="W307" s="15"/>
      <c r="X307" s="15"/>
      <c r="Y307" s="15"/>
      <c r="Z307" s="15"/>
      <c r="AA307" s="15"/>
    </row>
    <row r="308" spans="1:27" ht="15.95" customHeight="1">
      <c r="A308" s="6" t="s">
        <v>346</v>
      </c>
      <c r="B308" s="3" t="s">
        <v>347</v>
      </c>
      <c r="C308" s="3"/>
      <c r="D308" s="3"/>
      <c r="E308" s="3"/>
      <c r="F308" s="3"/>
      <c r="G308" s="3"/>
      <c r="H308" s="3"/>
      <c r="I308" s="3"/>
      <c r="J308" s="3"/>
      <c r="K308" s="3"/>
      <c r="L308" s="3"/>
      <c r="M308" s="3"/>
      <c r="N308" s="3"/>
      <c r="O308" s="3"/>
      <c r="P308" s="3"/>
      <c r="Q308" s="3"/>
      <c r="R308" s="3"/>
      <c r="S308" s="3"/>
      <c r="T308" s="3"/>
      <c r="U308" s="3"/>
      <c r="V308" s="3"/>
      <c r="W308" s="3"/>
      <c r="X308" s="3"/>
      <c r="Y308" s="3"/>
      <c r="Z308" s="3"/>
      <c r="AA308" s="3"/>
    </row>
    <row r="309" spans="1:27" ht="18" customHeight="1">
      <c r="A309" s="6"/>
      <c r="B309" s="3" t="s">
        <v>2375</v>
      </c>
      <c r="C309" s="3" t="s">
        <v>2431</v>
      </c>
      <c r="D309" s="3"/>
      <c r="E309" s="3"/>
      <c r="F309" s="3"/>
      <c r="G309" s="3"/>
      <c r="H309" s="3"/>
      <c r="I309" s="3"/>
      <c r="J309" s="3"/>
      <c r="K309" s="3"/>
      <c r="L309" s="1499" t="str">
        <f>項目一覧!$C$138</f>
        <v xml:space="preserve"> </v>
      </c>
      <c r="M309" s="1499"/>
      <c r="N309" s="1499"/>
      <c r="O309" s="1499"/>
      <c r="P309" s="3"/>
      <c r="Q309" s="3"/>
      <c r="R309" s="3"/>
      <c r="S309" s="3"/>
      <c r="T309" s="3"/>
      <c r="U309" s="3"/>
      <c r="V309" s="3"/>
      <c r="W309" s="3"/>
      <c r="X309" s="3"/>
      <c r="Y309" s="3"/>
      <c r="Z309" s="3"/>
      <c r="AA309" s="3"/>
    </row>
    <row r="310" spans="1:27" ht="18" customHeight="1">
      <c r="A310" s="32"/>
      <c r="B310" s="15" t="s">
        <v>2397</v>
      </c>
      <c r="C310" s="15" t="s">
        <v>2432</v>
      </c>
      <c r="D310" s="15"/>
      <c r="E310" s="15"/>
      <c r="F310" s="15"/>
      <c r="G310" s="15"/>
      <c r="H310" s="15"/>
      <c r="I310" s="15"/>
      <c r="J310" s="15"/>
      <c r="K310" s="15"/>
      <c r="L310" s="1486" t="str">
        <f>項目一覧!$C$139</f>
        <v/>
      </c>
      <c r="M310" s="1486"/>
      <c r="N310" s="1486"/>
      <c r="O310" s="1486"/>
      <c r="P310" s="15"/>
      <c r="Q310" s="15"/>
      <c r="R310" s="15"/>
      <c r="S310" s="15"/>
      <c r="T310" s="15"/>
      <c r="U310" s="15"/>
      <c r="V310" s="15"/>
      <c r="W310" s="15"/>
      <c r="X310" s="15"/>
      <c r="Y310" s="15"/>
      <c r="Z310" s="15"/>
      <c r="AA310" s="15"/>
    </row>
    <row r="311" spans="1:27" ht="15.95" customHeight="1">
      <c r="A311" s="6" t="s">
        <v>346</v>
      </c>
      <c r="B311" s="3" t="s">
        <v>345</v>
      </c>
      <c r="C311" s="3"/>
      <c r="D311" s="3"/>
      <c r="E311" s="3"/>
      <c r="F311" s="3"/>
      <c r="G311" s="3"/>
      <c r="H311" s="3"/>
      <c r="I311" s="5" t="s">
        <v>297</v>
      </c>
      <c r="J311" s="1473" t="s">
        <v>344</v>
      </c>
      <c r="K311" s="1473"/>
      <c r="L311" s="1473"/>
      <c r="M311" s="1473"/>
      <c r="N311" s="1473"/>
      <c r="O311" s="5" t="s">
        <v>339</v>
      </c>
      <c r="P311" s="1473" t="s">
        <v>147</v>
      </c>
      <c r="Q311" s="1473"/>
      <c r="R311" s="1473"/>
      <c r="S311" s="1473"/>
      <c r="T311" s="1473"/>
      <c r="U311" s="3" t="s">
        <v>320</v>
      </c>
      <c r="V311" s="3"/>
      <c r="W311" s="3"/>
      <c r="X311" s="3"/>
      <c r="Y311" s="3"/>
      <c r="Z311" s="3"/>
      <c r="AA311" s="3"/>
    </row>
    <row r="312" spans="1:27" ht="18" customHeight="1">
      <c r="A312" s="6"/>
      <c r="B312" s="3" t="s">
        <v>2423</v>
      </c>
      <c r="C312" s="3" t="s">
        <v>2424</v>
      </c>
      <c r="D312" s="3"/>
      <c r="E312" s="3"/>
      <c r="F312" s="3"/>
      <c r="G312" s="3"/>
      <c r="H312" s="3"/>
      <c r="I312" s="5" t="s">
        <v>340</v>
      </c>
      <c r="J312" s="1503" t="str">
        <f>項目一覧!$C$140</f>
        <v/>
      </c>
      <c r="K312" s="1503"/>
      <c r="L312" s="1503"/>
      <c r="M312" s="1503"/>
      <c r="N312" s="1503"/>
      <c r="O312" s="5" t="s">
        <v>339</v>
      </c>
      <c r="P312" s="1503" t="str">
        <f>項目一覧!$C$141</f>
        <v/>
      </c>
      <c r="Q312" s="1503"/>
      <c r="R312" s="1503"/>
      <c r="S312" s="1503"/>
      <c r="T312" s="1503"/>
      <c r="U312" s="3" t="s">
        <v>343</v>
      </c>
      <c r="V312" s="3"/>
      <c r="W312" s="3"/>
      <c r="X312" s="3"/>
      <c r="Y312" s="3"/>
      <c r="Z312" s="3"/>
      <c r="AA312" s="3"/>
    </row>
    <row r="313" spans="1:27" ht="18" customHeight="1">
      <c r="A313" s="6"/>
      <c r="B313" s="3" t="s">
        <v>2425</v>
      </c>
      <c r="C313" s="3" t="s">
        <v>2426</v>
      </c>
      <c r="D313" s="3"/>
      <c r="E313" s="3"/>
      <c r="F313" s="3"/>
      <c r="G313" s="3" t="s">
        <v>341</v>
      </c>
      <c r="H313" s="3"/>
      <c r="I313" s="5" t="s">
        <v>340</v>
      </c>
      <c r="J313" s="1473" t="str">
        <f>項目一覧!C142</f>
        <v/>
      </c>
      <c r="K313" s="1473"/>
      <c r="L313" s="1473"/>
      <c r="M313" s="1473"/>
      <c r="N313" s="1473"/>
      <c r="O313" s="5" t="s">
        <v>339</v>
      </c>
      <c r="P313" s="1473" t="str">
        <f>項目一覧!C143</f>
        <v/>
      </c>
      <c r="Q313" s="1473"/>
      <c r="R313" s="1473"/>
      <c r="S313" s="1473"/>
      <c r="T313" s="1473"/>
      <c r="U313" s="3" t="s">
        <v>338</v>
      </c>
      <c r="V313" s="3"/>
      <c r="W313" s="3"/>
      <c r="X313" s="3"/>
      <c r="Y313" s="3"/>
      <c r="Z313" s="3"/>
      <c r="AA313" s="3"/>
    </row>
    <row r="314" spans="1:27" ht="18" customHeight="1">
      <c r="A314" s="6"/>
      <c r="B314" s="3"/>
      <c r="C314" s="3"/>
      <c r="D314" s="3"/>
      <c r="E314" s="3"/>
      <c r="F314" s="3"/>
      <c r="G314" s="3" t="s">
        <v>337</v>
      </c>
      <c r="H314" s="3"/>
      <c r="I314" s="5" t="s">
        <v>325</v>
      </c>
      <c r="J314" s="1473" t="str">
        <f>項目一覧!C144</f>
        <v/>
      </c>
      <c r="K314" s="1473"/>
      <c r="L314" s="1473"/>
      <c r="M314" s="1473"/>
      <c r="N314" s="1473"/>
      <c r="O314" s="5" t="s">
        <v>336</v>
      </c>
      <c r="P314" s="1473" t="str">
        <f>項目一覧!C145</f>
        <v/>
      </c>
      <c r="Q314" s="1473"/>
      <c r="R314" s="1473"/>
      <c r="S314" s="1473"/>
      <c r="T314" s="1473"/>
      <c r="U314" s="3" t="s">
        <v>326</v>
      </c>
      <c r="V314" s="3"/>
      <c r="W314" s="3"/>
      <c r="X314" s="3"/>
      <c r="Y314" s="3"/>
      <c r="Z314" s="3"/>
      <c r="AA314" s="3"/>
    </row>
    <row r="315" spans="1:27" ht="18" customHeight="1">
      <c r="A315" s="6"/>
      <c r="B315" s="3" t="s">
        <v>2427</v>
      </c>
      <c r="C315" s="3" t="s">
        <v>2428</v>
      </c>
      <c r="D315" s="3"/>
      <c r="E315" s="3"/>
      <c r="F315" s="3"/>
      <c r="G315" s="7"/>
      <c r="H315" s="3"/>
      <c r="I315" s="1500" t="str">
        <f>項目一覧!$C$146</f>
        <v/>
      </c>
      <c r="J315" s="1500"/>
      <c r="K315" s="1500"/>
      <c r="L315" s="1500"/>
      <c r="M315" s="1500"/>
      <c r="N315" s="1500"/>
      <c r="O315" s="1500"/>
      <c r="P315" s="1550" t="str">
        <f>IF(項目一覧!$C$149="","","一部　"&amp;項目一覧!$C$149)</f>
        <v/>
      </c>
      <c r="Q315" s="1550"/>
      <c r="R315" s="1550"/>
      <c r="S315" s="1550"/>
      <c r="T315" s="1550"/>
      <c r="U315" s="1550"/>
      <c r="V315" s="1550"/>
      <c r="W315" s="2"/>
      <c r="X315" s="3"/>
      <c r="Y315" s="3"/>
      <c r="Z315" s="3"/>
      <c r="AA315" s="3"/>
    </row>
    <row r="316" spans="1:27" ht="18" customHeight="1">
      <c r="A316" s="6"/>
      <c r="B316" s="3" t="s">
        <v>2420</v>
      </c>
      <c r="C316" s="3" t="s">
        <v>2421</v>
      </c>
      <c r="D316" s="3"/>
      <c r="E316" s="3"/>
      <c r="F316" s="3"/>
      <c r="G316" s="3"/>
      <c r="H316" s="3"/>
      <c r="I316" s="3"/>
      <c r="J316" s="3"/>
      <c r="K316" s="3"/>
      <c r="L316" s="3"/>
      <c r="M316" s="3"/>
      <c r="N316" s="3"/>
      <c r="O316" s="3"/>
      <c r="P316" s="3"/>
      <c r="Q316" s="6" t="str">
        <f>IF(項目一覧!$D$152=TRUE,"■","□")</f>
        <v>□</v>
      </c>
      <c r="R316" s="2" t="s">
        <v>334</v>
      </c>
      <c r="S316" s="2"/>
      <c r="T316" s="6" t="str">
        <f>IF(項目一覧!$E$152=TRUE,"■","□")</f>
        <v>□</v>
      </c>
      <c r="U316" s="2" t="s">
        <v>333</v>
      </c>
      <c r="V316" s="2"/>
      <c r="W316" s="3"/>
      <c r="X316" s="3"/>
      <c r="Y316" s="3"/>
      <c r="Z316" s="3"/>
      <c r="AA316" s="3"/>
    </row>
    <row r="317" spans="1:27" ht="18" customHeight="1">
      <c r="A317" s="6"/>
      <c r="B317" s="3" t="s">
        <v>2444</v>
      </c>
      <c r="C317" s="3" t="s">
        <v>2430</v>
      </c>
      <c r="D317" s="3"/>
      <c r="E317" s="3"/>
      <c r="F317" s="3"/>
      <c r="G317" s="3"/>
      <c r="H317" s="3"/>
      <c r="I317" s="3"/>
      <c r="J317" s="6"/>
      <c r="K317" s="3" t="str">
        <f>IF(項目一覧!$D$153=TRUE,"■","□")&amp;"道路高さ制限不適用 "&amp;IF(項目一覧!$E$153=TRUE,"■","□")&amp;"隣地高さ制限不適用"&amp;IF(項目一覧!$F$153=TRUE,"■","□")&amp;"北側高さ制限不適用"</f>
        <v>□道路高さ制限不適用 □隣地高さ制限不適用□北側高さ制限不適用</v>
      </c>
      <c r="L317" s="3"/>
      <c r="M317" s="3"/>
      <c r="N317" s="3"/>
      <c r="O317" s="3"/>
      <c r="P317" s="6"/>
      <c r="Q317" s="3"/>
      <c r="R317" s="2"/>
      <c r="S317" s="3"/>
      <c r="T317" s="3"/>
      <c r="U317" s="3"/>
      <c r="V317" s="6"/>
      <c r="W317" s="3"/>
      <c r="X317" s="3"/>
      <c r="Y317" s="2"/>
      <c r="Z317" s="3"/>
      <c r="AA317" s="3"/>
    </row>
    <row r="318" spans="1:27" ht="18" customHeight="1">
      <c r="A318" s="17" t="s">
        <v>329</v>
      </c>
      <c r="B318" s="16" t="s">
        <v>332</v>
      </c>
      <c r="C318" s="16"/>
      <c r="D318" s="16"/>
      <c r="E318" s="16"/>
      <c r="F318" s="16"/>
      <c r="G318" s="16"/>
      <c r="H318" s="1533" t="str">
        <f>項目一覧!$C$154</f>
        <v/>
      </c>
      <c r="I318" s="1533"/>
      <c r="J318" s="1533"/>
      <c r="K318" s="1533"/>
      <c r="L318" s="1533"/>
      <c r="M318" s="1533"/>
      <c r="N318" s="1533"/>
      <c r="O318" s="1533"/>
      <c r="P318" s="1533"/>
      <c r="Q318" s="1533"/>
      <c r="R318" s="1533"/>
      <c r="S318" s="1533"/>
      <c r="T318" s="1533"/>
      <c r="U318" s="1533"/>
      <c r="V318" s="1533"/>
      <c r="W318" s="1533"/>
      <c r="X318" s="1533"/>
      <c r="Y318" s="1533"/>
      <c r="Z318" s="1533"/>
      <c r="AA318" s="1533"/>
    </row>
    <row r="319" spans="1:27" ht="18" customHeight="1">
      <c r="A319" s="6"/>
      <c r="B319" s="3"/>
      <c r="C319" s="3"/>
      <c r="D319" s="3"/>
      <c r="E319" s="3"/>
      <c r="F319" s="3"/>
      <c r="G319" s="3"/>
      <c r="H319" s="1551"/>
      <c r="I319" s="1551"/>
      <c r="J319" s="1551"/>
      <c r="K319" s="1551"/>
      <c r="L319" s="1551"/>
      <c r="M319" s="1551"/>
      <c r="N319" s="1551"/>
      <c r="O319" s="1551"/>
      <c r="P319" s="1551"/>
      <c r="Q319" s="1551"/>
      <c r="R319" s="1551"/>
      <c r="S319" s="1551"/>
      <c r="T319" s="1551"/>
      <c r="U319" s="1551"/>
      <c r="V319" s="1551"/>
      <c r="W319" s="1551"/>
      <c r="X319" s="1551"/>
      <c r="Y319" s="1551"/>
      <c r="Z319" s="1551"/>
      <c r="AA319" s="1551"/>
    </row>
    <row r="320" spans="1:27" ht="18" customHeight="1">
      <c r="A320" s="6"/>
      <c r="B320" s="3"/>
      <c r="C320" s="3"/>
      <c r="D320" s="3"/>
      <c r="E320" s="3"/>
      <c r="F320" s="3"/>
      <c r="G320" s="3"/>
      <c r="H320" s="1552"/>
      <c r="I320" s="1552"/>
      <c r="J320" s="1552"/>
      <c r="K320" s="1552"/>
      <c r="L320" s="1552"/>
      <c r="M320" s="1552"/>
      <c r="N320" s="1552"/>
      <c r="O320" s="1552"/>
      <c r="P320" s="1552"/>
      <c r="Q320" s="1552"/>
      <c r="R320" s="1552"/>
      <c r="S320" s="1552"/>
      <c r="T320" s="1552"/>
      <c r="U320" s="1552"/>
      <c r="V320" s="1552"/>
      <c r="W320" s="1552"/>
      <c r="X320" s="1552"/>
      <c r="Y320" s="1552"/>
      <c r="Z320" s="1552"/>
      <c r="AA320" s="1552"/>
    </row>
    <row r="321" spans="1:27" ht="20.100000000000001" customHeight="1">
      <c r="A321" s="22" t="s">
        <v>329</v>
      </c>
      <c r="B321" s="20" t="s">
        <v>331</v>
      </c>
      <c r="C321" s="20"/>
      <c r="D321" s="20"/>
      <c r="E321" s="20"/>
      <c r="F321" s="20"/>
      <c r="G321" s="20"/>
      <c r="H321" s="20"/>
      <c r="I321" s="20"/>
      <c r="J321" s="20" t="str">
        <f>IF(項目一覧!$C$155="","",IF(項目一覧!$C$155&lt;DATE(2019,5,1),"平成","令和"))</f>
        <v/>
      </c>
      <c r="K321" s="20"/>
      <c r="L321" s="26" t="str">
        <f>IF(項目一覧!$C$155="","",IF(項目一覧!$C$155&lt;DATE(2019,5,1),YEAR(項目一覧!$C$155)-1988,IF(YEAR(項目一覧!$C$155)-2018=1,"元",YEAR(項目一覧!$C$155)-2018)))</f>
        <v/>
      </c>
      <c r="M321" s="20" t="s">
        <v>324</v>
      </c>
      <c r="N321" s="22" t="str">
        <f>IF(項目一覧!$C$155="","",MONTH(項目一覧!$C$155))</f>
        <v/>
      </c>
      <c r="O321" s="20" t="s">
        <v>323</v>
      </c>
      <c r="P321" s="22" t="str">
        <f>IF(項目一覧!$C$155="","",DAY(項目一覧!$C$155))</f>
        <v/>
      </c>
      <c r="Q321" s="20" t="s">
        <v>322</v>
      </c>
      <c r="R321" s="20"/>
      <c r="S321" s="24"/>
      <c r="T321" s="24"/>
      <c r="U321" s="20"/>
      <c r="V321" s="20"/>
      <c r="W321" s="20"/>
      <c r="X321" s="20"/>
      <c r="Y321" s="20"/>
      <c r="Z321" s="20"/>
      <c r="AA321" s="20"/>
    </row>
    <row r="322" spans="1:27" ht="20.100000000000001" customHeight="1">
      <c r="A322" s="22" t="s">
        <v>329</v>
      </c>
      <c r="B322" s="20" t="s">
        <v>330</v>
      </c>
      <c r="C322" s="20"/>
      <c r="D322" s="20"/>
      <c r="E322" s="20"/>
      <c r="F322" s="20"/>
      <c r="G322" s="20"/>
      <c r="H322" s="20"/>
      <c r="I322" s="20"/>
      <c r="J322" s="15" t="str">
        <f>IF(項目一覧!$C$156="","",IF(項目一覧!$C$156&lt;DATE(2019,5,1),"平成","令和"))</f>
        <v/>
      </c>
      <c r="K322" s="20"/>
      <c r="L322" s="26" t="str">
        <f>IF(項目一覧!$C$156="","",IF(項目一覧!$C$156&lt;DATE(2019,5,1),YEAR(項目一覧!$C$156)-1988,IF(YEAR(項目一覧!$C$156)-2018=1,"元",YEAR(項目一覧!$C$156)-2018)))</f>
        <v/>
      </c>
      <c r="M322" s="20" t="s">
        <v>324</v>
      </c>
      <c r="N322" s="22" t="str">
        <f>IF(項目一覧!$C$156="","",MONTH(項目一覧!$C$156))</f>
        <v/>
      </c>
      <c r="O322" s="20" t="s">
        <v>323</v>
      </c>
      <c r="P322" s="22" t="str">
        <f>IF(項目一覧!$C$156="","",DAY(項目一覧!$C$156))</f>
        <v/>
      </c>
      <c r="Q322" s="20" t="s">
        <v>322</v>
      </c>
      <c r="R322" s="20"/>
      <c r="S322" s="24"/>
      <c r="T322" s="24"/>
      <c r="U322" s="20"/>
      <c r="V322" s="20"/>
      <c r="W322" s="20"/>
      <c r="X322" s="20"/>
      <c r="Y322" s="20"/>
      <c r="Z322" s="20"/>
      <c r="AA322" s="20"/>
    </row>
    <row r="323" spans="1:27" ht="15.95" customHeight="1">
      <c r="A323" s="6" t="s">
        <v>329</v>
      </c>
      <c r="B323" s="3" t="s">
        <v>328</v>
      </c>
      <c r="C323" s="3"/>
      <c r="D323" s="3"/>
      <c r="E323" s="3"/>
      <c r="F323" s="3"/>
      <c r="G323" s="3"/>
      <c r="H323" s="3"/>
      <c r="I323" s="3"/>
      <c r="J323" s="3"/>
      <c r="K323" s="3"/>
      <c r="L323" s="5"/>
      <c r="M323" s="3"/>
      <c r="N323" s="3"/>
      <c r="O323" s="3"/>
      <c r="P323" s="3"/>
      <c r="Q323" s="3"/>
      <c r="R323" s="3"/>
      <c r="S323" s="2"/>
      <c r="T323" s="2"/>
      <c r="U323" s="3" t="s">
        <v>327</v>
      </c>
      <c r="V323" s="3"/>
      <c r="W323" s="3"/>
      <c r="X323" s="3"/>
      <c r="Y323" s="3"/>
      <c r="Z323" s="3"/>
      <c r="AA323" s="3"/>
    </row>
    <row r="324" spans="1:27" ht="18" customHeight="1">
      <c r="A324" s="6"/>
      <c r="B324" s="3"/>
      <c r="C324" s="3"/>
      <c r="D324" s="3"/>
      <c r="E324" s="5" t="s">
        <v>325</v>
      </c>
      <c r="F324" s="1497" t="str">
        <f>項目一覧!$C$157</f>
        <v/>
      </c>
      <c r="G324" s="1497"/>
      <c r="H324" s="1497"/>
      <c r="I324" s="5" t="s">
        <v>326</v>
      </c>
      <c r="J324" s="3" t="str">
        <f>IF(項目一覧!$C$158="","",IF(項目一覧!$C$158&lt;DATE(2019,5,1),"平成","令和"))</f>
        <v/>
      </c>
      <c r="K324" s="3"/>
      <c r="L324" s="5" t="str">
        <f>IF(項目一覧!$C$158="","",IF(項目一覧!$C$158&lt;DATE(2019,5,1),YEAR(項目一覧!$C$158)-1988,IF(YEAR(項目一覧!$C$158)-2018=1,"元",YEAR(項目一覧!$C$158)-2018)))</f>
        <v/>
      </c>
      <c r="M324" s="3" t="s">
        <v>324</v>
      </c>
      <c r="N324" s="3" t="str">
        <f>IF(項目一覧!$C$158="","",MONTH(項目一覧!$C$158))</f>
        <v/>
      </c>
      <c r="O324" s="3" t="s">
        <v>323</v>
      </c>
      <c r="P324" s="3" t="str">
        <f>IF(項目一覧!$C$158="","",DAY(項目一覧!$C$158))</f>
        <v/>
      </c>
      <c r="Q324" s="3" t="s">
        <v>322</v>
      </c>
      <c r="R324" s="5" t="s">
        <v>325</v>
      </c>
      <c r="S324" s="1484" t="str">
        <f>項目一覧!$C$159</f>
        <v/>
      </c>
      <c r="T324" s="1484"/>
      <c r="U324" s="1484"/>
      <c r="V324" s="1484"/>
      <c r="W324" s="1484"/>
      <c r="X324" s="1484"/>
      <c r="Y324" s="1484"/>
      <c r="Z324" s="1484"/>
      <c r="AA324" s="5" t="s">
        <v>326</v>
      </c>
    </row>
    <row r="325" spans="1:27" ht="18" customHeight="1">
      <c r="A325" s="2"/>
      <c r="B325" s="2"/>
      <c r="C325" s="2"/>
      <c r="D325" s="2"/>
      <c r="E325" s="5" t="s">
        <v>297</v>
      </c>
      <c r="F325" s="1497" t="str">
        <f>項目一覧!$C$160</f>
        <v/>
      </c>
      <c r="G325" s="1497"/>
      <c r="H325" s="1497"/>
      <c r="I325" s="5" t="s">
        <v>320</v>
      </c>
      <c r="J325" s="3" t="str">
        <f>IF(項目一覧!$C$161="","",IF(項目一覧!$C$161&lt;DATE(2019,5,1),"平成","令和"))</f>
        <v/>
      </c>
      <c r="K325" s="3"/>
      <c r="L325" s="5" t="str">
        <f>IF(項目一覧!$C$161="","",IF(項目一覧!$C$161&lt;DATE(2019,5,1),YEAR(項目一覧!$C$161)-1988,IF(YEAR(項目一覧!$C$161)-2018=1,"元",YEAR(項目一覧!$C$161)-2018)))</f>
        <v/>
      </c>
      <c r="M325" s="3" t="s">
        <v>324</v>
      </c>
      <c r="N325" s="3" t="str">
        <f>IF(項目一覧!$C$161="","",MONTH(項目一覧!$C$161))</f>
        <v/>
      </c>
      <c r="O325" s="3" t="s">
        <v>323</v>
      </c>
      <c r="P325" s="3" t="str">
        <f>IF(項目一覧!$C$161="","",DAY(項目一覧!$C$161))</f>
        <v/>
      </c>
      <c r="Q325" s="3" t="s">
        <v>322</v>
      </c>
      <c r="R325" s="5" t="s">
        <v>325</v>
      </c>
      <c r="S325" s="1484" t="str">
        <f>項目一覧!$C$162</f>
        <v/>
      </c>
      <c r="T325" s="1484"/>
      <c r="U325" s="1484"/>
      <c r="V325" s="1484"/>
      <c r="W325" s="1484"/>
      <c r="X325" s="1484"/>
      <c r="Y325" s="1484"/>
      <c r="Z325" s="1484"/>
      <c r="AA325" s="33" t="s">
        <v>320</v>
      </c>
    </row>
    <row r="326" spans="1:27" ht="18" customHeight="1">
      <c r="A326" s="2"/>
      <c r="B326" s="2"/>
      <c r="C326" s="2"/>
      <c r="D326" s="2"/>
      <c r="E326" s="5" t="s">
        <v>297</v>
      </c>
      <c r="F326" s="1523" t="str">
        <f>項目一覧!$C$163</f>
        <v/>
      </c>
      <c r="G326" s="1523"/>
      <c r="H326" s="1523"/>
      <c r="I326" s="5" t="s">
        <v>320</v>
      </c>
      <c r="J326" s="3" t="str">
        <f>IF(項目一覧!$C$164="","",IF(項目一覧!$C$164&lt;DATE(2019,5,1),"平成","令和"))</f>
        <v/>
      </c>
      <c r="K326" s="3"/>
      <c r="L326" s="5" t="str">
        <f>IF(項目一覧!$C$164="","",IF(項目一覧!$C$164&lt;DATE(2019,5,1),YEAR(項目一覧!$C$164)-1988,IF(YEAR(項目一覧!$C$164)-2018=1,"元",YEAR(項目一覧!$C$164)-2018)))</f>
        <v/>
      </c>
      <c r="M326" s="3" t="s">
        <v>324</v>
      </c>
      <c r="N326" s="3" t="str">
        <f>IF(項目一覧!$C$164="","",MONTH(項目一覧!$C$164))</f>
        <v/>
      </c>
      <c r="O326" s="3" t="s">
        <v>323</v>
      </c>
      <c r="P326" s="3" t="str">
        <f>IF(項目一覧!$C$164="","",DAY(項目一覧!$C$164))</f>
        <v/>
      </c>
      <c r="Q326" s="3" t="s">
        <v>322</v>
      </c>
      <c r="R326" s="5" t="s">
        <v>321</v>
      </c>
      <c r="S326" s="1513" t="str">
        <f>項目一覧!$C$165</f>
        <v/>
      </c>
      <c r="T326" s="1513"/>
      <c r="U326" s="1513"/>
      <c r="V326" s="1513"/>
      <c r="W326" s="1513"/>
      <c r="X326" s="1513"/>
      <c r="Y326" s="1513"/>
      <c r="Z326" s="1513"/>
      <c r="AA326" s="33" t="s">
        <v>320</v>
      </c>
    </row>
    <row r="327" spans="1:27" ht="18" customHeight="1">
      <c r="A327" s="17" t="s">
        <v>313</v>
      </c>
      <c r="B327" s="16" t="s">
        <v>319</v>
      </c>
      <c r="C327" s="16"/>
      <c r="D327" s="16"/>
      <c r="E327" s="16"/>
      <c r="F327" s="16"/>
      <c r="G327" s="16"/>
      <c r="H327" s="16"/>
      <c r="I327" s="1536" t="str">
        <f>項目一覧!$C$166</f>
        <v/>
      </c>
      <c r="J327" s="1536"/>
      <c r="K327" s="1536"/>
      <c r="L327" s="1536"/>
      <c r="M327" s="1536"/>
      <c r="N327" s="1536"/>
      <c r="O327" s="1536"/>
      <c r="P327" s="1536"/>
      <c r="Q327" s="1536"/>
      <c r="R327" s="1536"/>
      <c r="S327" s="1536"/>
      <c r="T327" s="1536"/>
      <c r="U327" s="1536"/>
      <c r="V327" s="1536"/>
      <c r="W327" s="1536"/>
      <c r="X327" s="1536"/>
      <c r="Y327" s="1536"/>
      <c r="Z327" s="1536"/>
      <c r="AA327" s="1536"/>
    </row>
    <row r="328" spans="1:27" ht="18" customHeight="1">
      <c r="A328" s="2"/>
      <c r="B328" s="2"/>
      <c r="C328" s="2"/>
      <c r="D328" s="2"/>
      <c r="E328" s="2"/>
      <c r="F328" s="2"/>
      <c r="G328" s="2"/>
      <c r="H328" s="2"/>
      <c r="I328" s="1537"/>
      <c r="J328" s="1537"/>
      <c r="K328" s="1537"/>
      <c r="L328" s="1537"/>
      <c r="M328" s="1537"/>
      <c r="N328" s="1537"/>
      <c r="O328" s="1537"/>
      <c r="P328" s="1537"/>
      <c r="Q328" s="1537"/>
      <c r="R328" s="1537"/>
      <c r="S328" s="1537"/>
      <c r="T328" s="1537"/>
      <c r="U328" s="1537"/>
      <c r="V328" s="1537"/>
      <c r="W328" s="1537"/>
      <c r="X328" s="1537"/>
      <c r="Y328" s="1537"/>
      <c r="Z328" s="1537"/>
      <c r="AA328" s="1537"/>
    </row>
    <row r="329" spans="1:27" ht="18" customHeight="1">
      <c r="A329" s="17" t="s">
        <v>313</v>
      </c>
      <c r="B329" s="16" t="s">
        <v>318</v>
      </c>
      <c r="C329" s="16"/>
      <c r="D329" s="16"/>
      <c r="E329" s="16"/>
      <c r="F329" s="16"/>
      <c r="G329" s="16"/>
      <c r="H329" s="16"/>
      <c r="I329" s="1536" t="str">
        <f>項目一覧!$C$167</f>
        <v/>
      </c>
      <c r="J329" s="1554"/>
      <c r="K329" s="1554"/>
      <c r="L329" s="1554"/>
      <c r="M329" s="1554"/>
      <c r="N329" s="1554"/>
      <c r="O329" s="1554"/>
      <c r="P329" s="1554"/>
      <c r="Q329" s="1554"/>
      <c r="R329" s="1554"/>
      <c r="S329" s="1554"/>
      <c r="T329" s="1554"/>
      <c r="U329" s="1554"/>
      <c r="V329" s="1554"/>
      <c r="W329" s="1554"/>
      <c r="X329" s="1554"/>
      <c r="Y329" s="1554"/>
      <c r="Z329" s="1554"/>
      <c r="AA329" s="1554"/>
    </row>
    <row r="330" spans="1:27" ht="18" customHeight="1">
      <c r="A330" s="30"/>
      <c r="B330" s="30"/>
      <c r="C330" s="30"/>
      <c r="D330" s="30"/>
      <c r="E330" s="30"/>
      <c r="F330" s="30"/>
      <c r="G330" s="30"/>
      <c r="H330" s="30"/>
      <c r="I330" s="1555"/>
      <c r="J330" s="1555"/>
      <c r="K330" s="1555"/>
      <c r="L330" s="1555"/>
      <c r="M330" s="1555"/>
      <c r="N330" s="1555"/>
      <c r="O330" s="1555"/>
      <c r="P330" s="1555"/>
      <c r="Q330" s="1555"/>
      <c r="R330" s="1555"/>
      <c r="S330" s="1555"/>
      <c r="T330" s="1555"/>
      <c r="U330" s="1555"/>
      <c r="V330" s="1555"/>
      <c r="W330" s="1555"/>
      <c r="X330" s="1555"/>
      <c r="Y330" s="1555"/>
      <c r="Z330" s="1555"/>
      <c r="AA330" s="1555"/>
    </row>
    <row r="331" spans="1:27" ht="18" customHeight="1">
      <c r="A331" s="2"/>
      <c r="B331" s="2"/>
      <c r="C331" s="2"/>
      <c r="D331" s="2"/>
      <c r="E331" s="2"/>
      <c r="F331" s="2"/>
      <c r="G331" s="2"/>
      <c r="H331" s="2"/>
    </row>
    <row r="332" spans="1:27" ht="15.95" customHeight="1">
      <c r="A332" s="1501" t="s">
        <v>317</v>
      </c>
      <c r="B332" s="1501"/>
      <c r="C332" s="1501"/>
      <c r="D332" s="1501"/>
      <c r="E332" s="1501"/>
      <c r="F332" s="1501"/>
      <c r="G332" s="1501"/>
      <c r="H332" s="1501"/>
      <c r="I332" s="1501"/>
      <c r="J332" s="1501"/>
      <c r="K332" s="1501"/>
      <c r="L332" s="1501"/>
      <c r="M332" s="1501"/>
      <c r="N332" s="1501"/>
      <c r="O332" s="1501"/>
      <c r="P332" s="1501"/>
      <c r="Q332" s="1501"/>
      <c r="R332" s="1501"/>
      <c r="S332" s="1501"/>
      <c r="T332" s="1501"/>
      <c r="U332" s="1501"/>
      <c r="V332" s="1501"/>
      <c r="W332" s="1501"/>
      <c r="X332" s="1501"/>
      <c r="Y332" s="1501"/>
      <c r="Z332" s="1501"/>
      <c r="AA332" s="1501"/>
    </row>
    <row r="333" spans="1:27" ht="15.95" customHeight="1">
      <c r="A333" s="3"/>
      <c r="B333" s="3" t="s">
        <v>316</v>
      </c>
      <c r="C333" s="3"/>
      <c r="D333" s="3"/>
      <c r="E333" s="3"/>
      <c r="F333" s="15"/>
      <c r="G333" s="15"/>
      <c r="H333" s="15"/>
      <c r="I333" s="15"/>
      <c r="J333" s="15"/>
      <c r="K333" s="15"/>
      <c r="L333" s="15"/>
      <c r="M333" s="3"/>
      <c r="N333" s="3"/>
      <c r="O333" s="3"/>
      <c r="P333" s="3"/>
      <c r="Q333" s="3"/>
      <c r="R333" s="3"/>
      <c r="S333" s="3"/>
      <c r="T333" s="3"/>
      <c r="U333" s="3"/>
      <c r="V333" s="3"/>
      <c r="W333" s="3"/>
      <c r="X333" s="3"/>
      <c r="Y333" s="3"/>
      <c r="Z333" s="3"/>
      <c r="AA333" s="3"/>
    </row>
    <row r="334" spans="1:27" ht="21.95" customHeight="1">
      <c r="A334" s="22" t="s">
        <v>313</v>
      </c>
      <c r="B334" s="20" t="s">
        <v>136</v>
      </c>
      <c r="C334" s="20"/>
      <c r="D334" s="20"/>
      <c r="E334" s="20"/>
      <c r="F334" s="1553">
        <f>項目一覧②!$F$2</f>
        <v>1</v>
      </c>
      <c r="G334" s="1553"/>
      <c r="H334" s="1553"/>
      <c r="I334" s="1553"/>
      <c r="K334" s="15"/>
      <c r="L334" s="15"/>
      <c r="M334" s="20"/>
      <c r="N334" s="20"/>
      <c r="O334" s="20"/>
      <c r="P334" s="20"/>
      <c r="Q334" s="20"/>
      <c r="R334" s="20"/>
      <c r="S334" s="20"/>
      <c r="T334" s="20"/>
      <c r="U334" s="20"/>
      <c r="V334" s="20"/>
      <c r="W334" s="20"/>
      <c r="X334" s="20"/>
      <c r="Y334" s="20"/>
      <c r="Z334" s="20"/>
      <c r="AA334" s="20"/>
    </row>
    <row r="335" spans="1:27" ht="15.95" customHeight="1">
      <c r="A335" s="17" t="s">
        <v>313</v>
      </c>
      <c r="B335" s="16" t="s">
        <v>315</v>
      </c>
      <c r="C335" s="16"/>
      <c r="D335" s="16"/>
      <c r="E335" s="16" t="s">
        <v>169</v>
      </c>
      <c r="F335" s="16"/>
      <c r="G335" s="1502" t="str">
        <f>項目一覧②!$F$3</f>
        <v/>
      </c>
      <c r="H335" s="1502"/>
      <c r="I335" s="74" t="s">
        <v>314</v>
      </c>
      <c r="J335" s="1487" t="str">
        <f>項目一覧②!$F$6</f>
        <v/>
      </c>
      <c r="K335" s="1487"/>
      <c r="L335" s="1487"/>
      <c r="M335" s="1487"/>
      <c r="N335" s="1487"/>
      <c r="O335" s="1487"/>
      <c r="P335" s="1487"/>
      <c r="Q335" s="1487"/>
      <c r="R335" s="1487"/>
      <c r="S335" s="1487"/>
      <c r="T335" s="1487"/>
      <c r="U335" s="1487"/>
      <c r="V335" s="1487"/>
      <c r="W335" s="1487"/>
      <c r="X335" s="1487"/>
      <c r="Y335" s="1487"/>
      <c r="Z335" s="1487"/>
      <c r="AA335" s="1487"/>
    </row>
    <row r="336" spans="1:27" ht="15.95" customHeight="1">
      <c r="A336" s="3"/>
      <c r="B336" s="3"/>
      <c r="C336" s="3"/>
      <c r="D336" s="3"/>
      <c r="E336" s="3" t="s">
        <v>169</v>
      </c>
      <c r="F336" s="3"/>
      <c r="G336" s="1497" t="str">
        <f>項目一覧②!$F$4</f>
        <v/>
      </c>
      <c r="H336" s="1497"/>
      <c r="I336" s="18" t="s">
        <v>314</v>
      </c>
      <c r="J336" s="1500" t="str">
        <f>項目一覧②!$F$7</f>
        <v/>
      </c>
      <c r="K336" s="1500"/>
      <c r="L336" s="1500"/>
      <c r="M336" s="1500"/>
      <c r="N336" s="1500"/>
      <c r="O336" s="1500"/>
      <c r="P336" s="1500"/>
      <c r="Q336" s="1500"/>
      <c r="R336" s="1500"/>
      <c r="S336" s="1500"/>
      <c r="T336" s="1500"/>
      <c r="U336" s="1500"/>
      <c r="V336" s="1500"/>
      <c r="W336" s="1500"/>
      <c r="X336" s="1500"/>
      <c r="Y336" s="1500"/>
      <c r="Z336" s="1500"/>
      <c r="AA336" s="1500"/>
    </row>
    <row r="337" spans="1:39" ht="15.95" customHeight="1">
      <c r="A337" s="3"/>
      <c r="B337" s="3"/>
      <c r="C337" s="3"/>
      <c r="D337" s="3"/>
      <c r="E337" s="3" t="s">
        <v>169</v>
      </c>
      <c r="F337" s="3"/>
      <c r="G337" s="1497" t="str">
        <f>項目一覧②!$F$5</f>
        <v/>
      </c>
      <c r="H337" s="1497"/>
      <c r="I337" s="18" t="s">
        <v>314</v>
      </c>
      <c r="J337" s="1500" t="str">
        <f>項目一覧②!$F$8</f>
        <v/>
      </c>
      <c r="K337" s="1500"/>
      <c r="L337" s="1500"/>
      <c r="M337" s="1500"/>
      <c r="N337" s="1500"/>
      <c r="O337" s="1500"/>
      <c r="P337" s="1500"/>
      <c r="Q337" s="1500"/>
      <c r="R337" s="1500"/>
      <c r="S337" s="1500"/>
      <c r="T337" s="1500"/>
      <c r="U337" s="1500"/>
      <c r="V337" s="1500"/>
      <c r="W337" s="1500"/>
      <c r="X337" s="1500"/>
      <c r="Y337" s="1500"/>
      <c r="Z337" s="1500"/>
      <c r="AA337" s="1500"/>
    </row>
    <row r="338" spans="1:39" ht="15.95" customHeight="1">
      <c r="A338" s="3"/>
      <c r="B338" s="3"/>
      <c r="C338" s="3"/>
      <c r="D338" s="3"/>
      <c r="E338" s="3" t="s">
        <v>169</v>
      </c>
      <c r="F338" s="3"/>
      <c r="G338" s="3"/>
      <c r="H338" s="3"/>
      <c r="I338" s="3" t="s">
        <v>314</v>
      </c>
      <c r="J338" s="3"/>
      <c r="K338" s="3"/>
      <c r="L338" s="3"/>
      <c r="M338" s="3"/>
      <c r="N338" s="3"/>
      <c r="O338" s="3"/>
      <c r="P338" s="3"/>
      <c r="Q338" s="3"/>
      <c r="R338" s="3"/>
      <c r="S338" s="3"/>
      <c r="T338" s="3"/>
      <c r="U338" s="3"/>
      <c r="V338" s="3"/>
      <c r="W338" s="3"/>
      <c r="X338" s="3"/>
      <c r="Y338" s="3"/>
      <c r="Z338" s="3"/>
      <c r="AA338" s="3"/>
    </row>
    <row r="339" spans="1:39" ht="15.95" customHeight="1">
      <c r="A339" s="17" t="s">
        <v>313</v>
      </c>
      <c r="B339" s="16" t="s">
        <v>133</v>
      </c>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row>
    <row r="340" spans="1:39" ht="15.95" customHeight="1">
      <c r="A340" s="6"/>
      <c r="B340" s="6" t="str">
        <f>IF(項目一覧②!$G$9=TRUE,"■","□")</f>
        <v>□</v>
      </c>
      <c r="C340" s="3" t="s">
        <v>312</v>
      </c>
      <c r="D340" s="3"/>
      <c r="E340" s="6" t="str">
        <f>IF(項目一覧②!$H$9=TRUE,"■","□")</f>
        <v>□</v>
      </c>
      <c r="F340" s="3" t="s">
        <v>311</v>
      </c>
      <c r="G340" s="3"/>
      <c r="H340" s="32" t="str">
        <f>IF(項目一覧②!$I$9=TRUE,"■","□")</f>
        <v>□</v>
      </c>
      <c r="I340" s="15" t="s">
        <v>310</v>
      </c>
      <c r="J340" s="15"/>
      <c r="K340" s="32" t="str">
        <f>IF(項目一覧②!$J$9=TRUE,"■","□")</f>
        <v>□</v>
      </c>
      <c r="L340" s="15" t="s">
        <v>309</v>
      </c>
      <c r="M340" s="15"/>
      <c r="N340" s="32" t="str">
        <f>IF(項目一覧②!$K$9=TRUE,"■","□")</f>
        <v>□</v>
      </c>
      <c r="O340" s="15" t="s">
        <v>308</v>
      </c>
      <c r="P340" s="15"/>
      <c r="Q340" s="15"/>
      <c r="R340" s="32" t="str">
        <f>IF(項目一覧②!$L$9=TRUE,"■","□")</f>
        <v>□</v>
      </c>
      <c r="S340" s="15" t="s">
        <v>307</v>
      </c>
      <c r="T340" s="15"/>
      <c r="U340" s="15"/>
      <c r="V340" s="15"/>
      <c r="W340" s="32" t="str">
        <f>IF(項目一覧②!$M$9=TRUE,"■","□")</f>
        <v>□</v>
      </c>
      <c r="X340" s="31" t="s">
        <v>306</v>
      </c>
      <c r="Y340" s="15"/>
      <c r="Z340" s="15"/>
      <c r="AA340" s="30"/>
    </row>
    <row r="341" spans="1:39" ht="21.95" customHeight="1">
      <c r="A341" s="22" t="s">
        <v>273</v>
      </c>
      <c r="B341" s="20" t="s">
        <v>125</v>
      </c>
      <c r="C341" s="20"/>
      <c r="D341" s="20"/>
      <c r="E341" s="20"/>
      <c r="F341" s="20"/>
      <c r="G341" s="20"/>
      <c r="H341" s="20" t="str">
        <f>項目一覧②!$F$10&amp;IF(項目一覧②!$F$875="","","　一部　"&amp;項目一覧②!$F$875)</f>
        <v/>
      </c>
      <c r="I341" s="20"/>
      <c r="J341" s="20"/>
      <c r="K341" s="20"/>
      <c r="L341" s="20"/>
      <c r="M341" s="20"/>
      <c r="N341" s="20"/>
      <c r="O341" s="20"/>
      <c r="P341" s="20"/>
      <c r="Q341" s="20"/>
      <c r="R341" s="20"/>
      <c r="S341" s="20"/>
      <c r="T341" s="20"/>
      <c r="U341" s="20"/>
      <c r="V341" s="20"/>
      <c r="W341" s="20"/>
      <c r="X341" s="20"/>
      <c r="Y341" s="20"/>
      <c r="Z341" s="20"/>
      <c r="AA341" s="20"/>
    </row>
    <row r="342" spans="1:39" s="402" customFormat="1" ht="15.95" customHeight="1">
      <c r="A342" s="421" t="s">
        <v>113</v>
      </c>
      <c r="B342" s="406" t="s">
        <v>3129</v>
      </c>
      <c r="C342" s="406"/>
      <c r="D342" s="406"/>
      <c r="E342" s="406"/>
      <c r="F342" s="406"/>
      <c r="R342" s="10"/>
      <c r="S342" s="10"/>
      <c r="T342" s="10"/>
      <c r="U342" s="10"/>
      <c r="V342" s="10"/>
      <c r="W342" s="10"/>
      <c r="X342" s="10"/>
      <c r="Y342" s="10"/>
      <c r="Z342" s="10"/>
      <c r="AA342" s="10"/>
      <c r="AB342" s="10"/>
      <c r="AC342" s="10"/>
      <c r="AD342" s="10"/>
      <c r="AE342" s="10"/>
      <c r="AF342" s="10"/>
    </row>
    <row r="343" spans="1:39" s="402" customFormat="1" ht="15.95" customHeight="1">
      <c r="A343" s="421"/>
      <c r="B343" s="406"/>
      <c r="C343" s="406"/>
      <c r="D343" s="406"/>
      <c r="E343" s="446" t="str">
        <f>IF(項目一覧②!$G$821=TRUE,"■","□")</f>
        <v>□</v>
      </c>
      <c r="F343" s="10" t="s">
        <v>3081</v>
      </c>
      <c r="G343" s="10"/>
      <c r="H343" s="10"/>
      <c r="I343" s="10"/>
      <c r="L343" s="10"/>
      <c r="M343" s="10"/>
      <c r="N343" s="10"/>
      <c r="O343" s="10"/>
      <c r="P343" s="10"/>
      <c r="Q343" s="10"/>
      <c r="R343" s="10"/>
      <c r="S343" s="10"/>
      <c r="T343" s="10"/>
      <c r="U343" s="10"/>
      <c r="V343" s="10"/>
      <c r="W343" s="10"/>
      <c r="X343" s="10"/>
      <c r="Y343" s="10"/>
      <c r="Z343" s="10"/>
      <c r="AA343" s="10"/>
      <c r="AB343" s="10"/>
      <c r="AC343" s="10"/>
      <c r="AD343" s="10"/>
    </row>
    <row r="344" spans="1:39" s="402" customFormat="1" ht="15.95" customHeight="1">
      <c r="A344" s="421"/>
      <c r="B344" s="406"/>
      <c r="C344" s="406"/>
      <c r="D344" s="406"/>
      <c r="E344" s="446" t="str">
        <f>IF(項目一覧②!$G$822=TRUE,"■","□")</f>
        <v>□</v>
      </c>
      <c r="F344" s="10" t="s">
        <v>3125</v>
      </c>
      <c r="G344" s="10"/>
      <c r="H344" s="10"/>
      <c r="I344" s="10"/>
      <c r="J344" s="446"/>
      <c r="K344" s="10"/>
      <c r="L344" s="10"/>
      <c r="M344" s="10"/>
      <c r="N344" s="10"/>
      <c r="O344" s="10"/>
      <c r="P344" s="10"/>
      <c r="Q344" s="10"/>
      <c r="R344" s="10"/>
      <c r="S344" s="10"/>
      <c r="T344" s="10"/>
      <c r="U344" s="10"/>
      <c r="V344" s="10"/>
      <c r="W344" s="10"/>
      <c r="X344" s="10"/>
      <c r="Y344" s="10"/>
      <c r="Z344" s="10"/>
      <c r="AA344" s="10"/>
      <c r="AB344" s="10"/>
      <c r="AC344" s="10"/>
      <c r="AD344" s="10"/>
    </row>
    <row r="345" spans="1:39" s="402" customFormat="1" ht="15.95" customHeight="1">
      <c r="A345" s="421"/>
      <c r="B345" s="406"/>
      <c r="C345" s="406"/>
      <c r="D345" s="406"/>
      <c r="E345" s="446" t="str">
        <f>IF(項目一覧②!$G$823=TRUE,"■","□")</f>
        <v>□</v>
      </c>
      <c r="F345" s="10" t="s">
        <v>3083</v>
      </c>
      <c r="G345" s="10"/>
      <c r="H345" s="10"/>
      <c r="I345" s="10"/>
      <c r="K345" s="10"/>
      <c r="L345" s="438"/>
      <c r="M345" s="1268"/>
      <c r="N345" s="1268"/>
      <c r="O345" s="10"/>
      <c r="P345" s="10"/>
      <c r="Q345" s="10"/>
      <c r="R345" s="10"/>
      <c r="S345" s="10"/>
      <c r="T345" s="10"/>
      <c r="U345" s="10"/>
      <c r="V345" s="10"/>
      <c r="W345" s="10"/>
      <c r="X345" s="10"/>
      <c r="Y345" s="10"/>
      <c r="Z345" s="10"/>
      <c r="AA345" s="10"/>
      <c r="AB345" s="10"/>
      <c r="AC345" s="10"/>
      <c r="AD345" s="10"/>
      <c r="AE345" s="540"/>
    </row>
    <row r="346" spans="1:39" s="402" customFormat="1" ht="15.95" customHeight="1">
      <c r="A346" s="421"/>
      <c r="B346" s="406"/>
      <c r="C346" s="406"/>
      <c r="D346" s="406"/>
      <c r="E346" s="446" t="str">
        <f>IF(項目一覧②!$G$824=TRUE,"■","□")</f>
        <v>□</v>
      </c>
      <c r="F346" s="10" t="s">
        <v>3084</v>
      </c>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540"/>
    </row>
    <row r="347" spans="1:39" s="402" customFormat="1" ht="15.95" customHeight="1">
      <c r="A347" s="421"/>
      <c r="B347" s="406"/>
      <c r="C347" s="406"/>
      <c r="D347" s="406"/>
      <c r="E347" s="446" t="str">
        <f>IF(項目一覧②!$G$825=TRUE,"■","□")</f>
        <v>□</v>
      </c>
      <c r="F347" s="10" t="s">
        <v>3085</v>
      </c>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540"/>
    </row>
    <row r="348" spans="1:39" s="402" customFormat="1" ht="15.95" customHeight="1">
      <c r="A348" s="1019"/>
      <c r="B348" s="1020"/>
      <c r="C348" s="1020"/>
      <c r="D348" s="1020"/>
      <c r="E348" s="1022" t="str">
        <f>IF(項目一覧②!$G$857=TRUE,"■","□")</f>
        <v>□</v>
      </c>
      <c r="F348" s="1021" t="s">
        <v>1432</v>
      </c>
      <c r="G348" s="1021"/>
      <c r="H348" s="1021"/>
      <c r="I348" s="1021"/>
      <c r="J348" s="1021"/>
      <c r="K348" s="1021"/>
      <c r="L348" s="1021"/>
      <c r="M348" s="1021"/>
      <c r="N348" s="1021"/>
      <c r="O348" s="1021"/>
      <c r="P348" s="1021"/>
      <c r="Q348" s="1021"/>
      <c r="R348" s="1021"/>
      <c r="S348" s="1021"/>
      <c r="T348" s="1021"/>
      <c r="U348" s="1021"/>
      <c r="V348" s="1021"/>
      <c r="W348" s="1021"/>
      <c r="X348" s="1021"/>
      <c r="Y348" s="1021"/>
      <c r="Z348" s="1021"/>
      <c r="AA348" s="1021"/>
      <c r="AB348" s="1021"/>
      <c r="AC348" s="10"/>
      <c r="AD348" s="10"/>
      <c r="AE348" s="540"/>
    </row>
    <row r="349" spans="1:39" s="402" customFormat="1" ht="15.95" customHeight="1">
      <c r="A349" s="421" t="s">
        <v>113</v>
      </c>
      <c r="B349" s="406" t="s">
        <v>3130</v>
      </c>
      <c r="C349" s="406"/>
      <c r="D349" s="406"/>
      <c r="E349" s="406"/>
      <c r="F349" s="406"/>
      <c r="G349" s="406"/>
      <c r="H349" s="406"/>
      <c r="I349" s="406"/>
      <c r="J349" s="406"/>
      <c r="K349" s="406"/>
      <c r="L349" s="406"/>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540"/>
    </row>
    <row r="350" spans="1:39" s="402" customFormat="1" ht="15.95" customHeight="1">
      <c r="A350" s="421"/>
      <c r="B350" s="406"/>
      <c r="C350" s="406"/>
      <c r="D350" s="406"/>
      <c r="E350" s="446" t="str">
        <f>IF(項目一覧②!$G$827=TRUE,"■","□")</f>
        <v>□</v>
      </c>
      <c r="F350" s="10" t="s">
        <v>3126</v>
      </c>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540"/>
    </row>
    <row r="351" spans="1:39" s="402" customFormat="1" ht="15.95" customHeight="1">
      <c r="A351" s="421"/>
      <c r="B351" s="406"/>
      <c r="C351" s="406"/>
      <c r="D351" s="406"/>
      <c r="E351" s="446" t="str">
        <f>IF(項目一覧②!$G$828=TRUE,"■","□")</f>
        <v>□</v>
      </c>
      <c r="F351" s="10" t="s">
        <v>3127</v>
      </c>
      <c r="G351" s="10"/>
      <c r="H351" s="10"/>
      <c r="I351" s="10"/>
      <c r="J351" s="10"/>
      <c r="K351" s="10"/>
      <c r="L351" s="10"/>
      <c r="M351" s="10"/>
      <c r="N351" s="10"/>
      <c r="O351" s="10"/>
      <c r="P351" s="10"/>
      <c r="Q351" s="10"/>
      <c r="R351" s="10"/>
      <c r="S351" s="10"/>
      <c r="T351" s="10"/>
      <c r="U351" s="10"/>
      <c r="V351" s="10"/>
      <c r="W351" s="10"/>
      <c r="X351" s="10"/>
      <c r="Y351" s="10"/>
      <c r="Z351" s="10"/>
      <c r="AA351" s="10"/>
      <c r="AB351" s="10"/>
      <c r="AC351" s="10"/>
      <c r="AD351" s="10"/>
      <c r="AE351" s="540"/>
    </row>
    <row r="352" spans="1:39" s="402" customFormat="1" ht="15.95" customHeight="1">
      <c r="A352" s="421"/>
      <c r="B352" s="406"/>
      <c r="C352" s="406"/>
      <c r="D352" s="406"/>
      <c r="E352" s="446" t="str">
        <f>IF(項目一覧②!$G$829=TRUE,"■","□")</f>
        <v>□</v>
      </c>
      <c r="F352" s="10" t="s">
        <v>3128</v>
      </c>
      <c r="G352" s="10"/>
      <c r="H352" s="10"/>
      <c r="I352" s="10"/>
      <c r="J352" s="10"/>
      <c r="K352" s="10"/>
      <c r="L352" s="10"/>
      <c r="M352" s="10"/>
      <c r="N352" s="10"/>
      <c r="O352" s="10"/>
      <c r="P352" s="10"/>
      <c r="Q352" s="10"/>
      <c r="R352" s="10"/>
      <c r="S352" s="10"/>
      <c r="T352" s="10"/>
      <c r="U352" s="10"/>
      <c r="V352" s="10"/>
      <c r="W352" s="10"/>
      <c r="X352" s="10"/>
      <c r="Y352" s="10"/>
      <c r="Z352" s="10"/>
      <c r="AA352" s="10"/>
      <c r="AB352" s="10"/>
      <c r="AC352" s="10"/>
      <c r="AD352" s="10"/>
      <c r="AE352" s="540"/>
    </row>
    <row r="353" spans="1:39" s="402" customFormat="1" ht="15.95" customHeight="1">
      <c r="A353" s="421"/>
      <c r="B353" s="406"/>
      <c r="C353" s="406"/>
      <c r="D353" s="406"/>
      <c r="E353" s="446" t="str">
        <f>IF(項目一覧②!$G$858=TRUE,"■","□")</f>
        <v>□</v>
      </c>
      <c r="F353" s="10" t="s">
        <v>1432</v>
      </c>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c r="AE353" s="540"/>
    </row>
    <row r="354" spans="1:39" s="402" customFormat="1" ht="15.95" customHeight="1">
      <c r="A354" s="1019"/>
      <c r="B354" s="1020"/>
      <c r="C354" s="1020"/>
      <c r="D354" s="1020"/>
      <c r="E354" s="1022" t="str">
        <f>IF(項目一覧②!$G$859=TRUE,"■","□")</f>
        <v>□</v>
      </c>
      <c r="F354" s="1021" t="s">
        <v>3188</v>
      </c>
      <c r="G354" s="1021"/>
      <c r="H354" s="1021"/>
      <c r="I354" s="1021"/>
      <c r="J354" s="1021"/>
      <c r="K354" s="1021"/>
      <c r="L354" s="1021"/>
      <c r="M354" s="1021"/>
      <c r="N354" s="1021"/>
      <c r="O354" s="1021"/>
      <c r="P354" s="1021"/>
      <c r="Q354" s="1021"/>
      <c r="R354" s="1021"/>
      <c r="S354" s="1021"/>
      <c r="T354" s="1021"/>
      <c r="U354" s="1021"/>
      <c r="V354" s="1021"/>
      <c r="W354" s="1021"/>
      <c r="X354" s="1021"/>
      <c r="Y354" s="1021"/>
      <c r="Z354" s="1021"/>
      <c r="AA354" s="1021"/>
      <c r="AB354" s="1021"/>
      <c r="AC354" s="10"/>
      <c r="AD354" s="10"/>
      <c r="AE354" s="540"/>
    </row>
    <row r="355" spans="1:39" s="402" customFormat="1" ht="15.95" customHeight="1">
      <c r="A355" s="421" t="s">
        <v>113</v>
      </c>
      <c r="B355" s="406" t="s">
        <v>3201</v>
      </c>
      <c r="C355" s="406"/>
      <c r="D355" s="406"/>
      <c r="E355" s="406"/>
      <c r="F355" s="406"/>
      <c r="G355" s="406"/>
      <c r="H355" s="406"/>
      <c r="I355" s="406"/>
      <c r="J355" s="406"/>
      <c r="K355" s="406"/>
      <c r="L355" s="406"/>
      <c r="M355" s="10"/>
      <c r="N355" s="10"/>
      <c r="O355" s="10"/>
      <c r="P355" s="10"/>
      <c r="Q355" s="10"/>
      <c r="R355" s="10"/>
      <c r="S355" s="10"/>
      <c r="T355" s="10"/>
      <c r="U355" s="10"/>
      <c r="V355" s="10"/>
      <c r="W355" s="10"/>
      <c r="X355" s="10"/>
      <c r="Y355" s="10"/>
      <c r="Z355" s="10"/>
      <c r="AA355" s="10"/>
      <c r="AB355" s="10"/>
      <c r="AC355" s="10"/>
      <c r="AD355" s="10"/>
      <c r="AE355" s="10"/>
      <c r="AF355" s="10"/>
      <c r="AG355" s="10"/>
      <c r="AH355" s="10"/>
      <c r="AI355" s="10"/>
      <c r="AJ355" s="10"/>
      <c r="AK355" s="10"/>
      <c r="AL355" s="10"/>
      <c r="AM355" s="540"/>
    </row>
    <row r="356" spans="1:39" s="402" customFormat="1" ht="15.95" customHeight="1">
      <c r="A356" s="421"/>
      <c r="B356" s="406"/>
      <c r="C356" s="406"/>
      <c r="D356" s="406"/>
      <c r="E356" s="446" t="str">
        <f>IF(項目一覧②!$G$860=TRUE,"■","□")</f>
        <v>□</v>
      </c>
      <c r="F356" s="10" t="s">
        <v>3193</v>
      </c>
      <c r="G356" s="10"/>
      <c r="H356" s="10"/>
      <c r="I356" s="10"/>
      <c r="J356" s="446" t="str">
        <f>IF(項目一覧②!$G$830=TRUE,"■","□")</f>
        <v>□</v>
      </c>
      <c r="K356" s="10" t="s">
        <v>3091</v>
      </c>
      <c r="M356" s="10"/>
      <c r="N356" s="10"/>
      <c r="O356" s="10"/>
      <c r="P356" s="446" t="str">
        <f>IF(項目一覧②!$G$861=TRUE,"■","□")</f>
        <v>□</v>
      </c>
      <c r="Q356" s="10" t="s">
        <v>3192</v>
      </c>
      <c r="T356" s="10"/>
      <c r="U356" s="10"/>
      <c r="V356" s="446" t="str">
        <f>IF(項目一覧②!$G$831=TRUE,"■","□")</f>
        <v>□</v>
      </c>
      <c r="W356" s="10" t="s">
        <v>3144</v>
      </c>
      <c r="Z356" s="10"/>
      <c r="AA356" s="10"/>
      <c r="AB356" s="10"/>
      <c r="AC356" s="10"/>
      <c r="AD356" s="10"/>
      <c r="AE356" s="540"/>
    </row>
    <row r="357" spans="1:39" s="402" customFormat="1" ht="15.95" customHeight="1">
      <c r="A357" s="1019"/>
      <c r="B357" s="1020"/>
      <c r="C357" s="1020"/>
      <c r="D357" s="1020"/>
      <c r="E357" s="1022" t="str">
        <f>IF(項目一覧②!$G$832=TRUE,"■","□")</f>
        <v>□</v>
      </c>
      <c r="F357" s="1021" t="s">
        <v>1432</v>
      </c>
      <c r="G357" s="1021"/>
      <c r="H357" s="1021"/>
      <c r="I357" s="1021"/>
      <c r="J357" s="1022" t="str">
        <f>IF(項目一覧②!$G$862=TRUE,"■","□")</f>
        <v>□</v>
      </c>
      <c r="K357" s="1021" t="s">
        <v>3190</v>
      </c>
      <c r="L357" s="1021"/>
      <c r="M357" s="1021"/>
      <c r="N357" s="1021"/>
      <c r="O357" s="1021"/>
      <c r="P357" s="1021"/>
      <c r="Q357" s="1021"/>
      <c r="R357" s="1022"/>
      <c r="S357" s="1021"/>
      <c r="T357" s="1021"/>
      <c r="U357" s="1021"/>
      <c r="V357" s="1021"/>
      <c r="W357" s="1021"/>
      <c r="X357" s="1021"/>
      <c r="Y357" s="1021"/>
      <c r="Z357" s="1021"/>
      <c r="AA357" s="1021"/>
      <c r="AB357" s="1021"/>
      <c r="AC357" s="10"/>
      <c r="AD357" s="10"/>
      <c r="AE357" s="540"/>
    </row>
    <row r="358" spans="1:39" ht="15.95" customHeight="1">
      <c r="A358" s="17" t="s">
        <v>273</v>
      </c>
      <c r="B358" s="16" t="s">
        <v>3131</v>
      </c>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row>
    <row r="359" spans="1:39" ht="15.95" customHeight="1">
      <c r="A359" s="3"/>
      <c r="B359" s="3" t="s">
        <v>2445</v>
      </c>
      <c r="C359" s="3" t="s">
        <v>2434</v>
      </c>
      <c r="D359" s="3"/>
      <c r="E359" s="3"/>
      <c r="F359" s="3"/>
      <c r="G359" s="3"/>
      <c r="H359" s="3"/>
      <c r="I359" s="3"/>
      <c r="J359" s="3"/>
      <c r="K359" s="1473" t="str">
        <f>項目一覧②!$F$13</f>
        <v/>
      </c>
      <c r="L359" s="1473"/>
      <c r="M359" s="1473"/>
      <c r="N359" s="3"/>
      <c r="O359" s="3"/>
      <c r="P359" s="3"/>
      <c r="Q359" s="3"/>
      <c r="R359" s="3"/>
      <c r="S359" s="3"/>
      <c r="T359" s="3"/>
      <c r="U359" s="3"/>
      <c r="V359" s="3"/>
      <c r="W359" s="3"/>
      <c r="X359" s="3"/>
      <c r="Y359" s="3"/>
      <c r="Z359" s="3"/>
      <c r="AA359" s="3"/>
    </row>
    <row r="360" spans="1:39" ht="15.95" customHeight="1">
      <c r="A360" s="3"/>
      <c r="B360" s="3" t="s">
        <v>2446</v>
      </c>
      <c r="C360" s="3" t="s">
        <v>2436</v>
      </c>
      <c r="D360" s="3"/>
      <c r="E360" s="3"/>
      <c r="F360" s="3"/>
      <c r="G360" s="3"/>
      <c r="H360" s="3"/>
      <c r="I360" s="3"/>
      <c r="J360" s="3"/>
      <c r="K360" s="1473" t="str">
        <f>項目一覧②!$F$14</f>
        <v/>
      </c>
      <c r="L360" s="1473"/>
      <c r="M360" s="1473"/>
      <c r="N360" s="3"/>
      <c r="O360" s="3"/>
      <c r="P360" s="3"/>
      <c r="Q360" s="3"/>
      <c r="R360" s="3"/>
      <c r="S360" s="3"/>
      <c r="T360" s="3"/>
      <c r="U360" s="3"/>
      <c r="V360" s="3"/>
      <c r="W360" s="3"/>
      <c r="X360" s="3"/>
      <c r="Y360" s="3"/>
      <c r="Z360" s="3"/>
      <c r="AA360" s="3"/>
    </row>
    <row r="361" spans="1:39" ht="15.95" customHeight="1">
      <c r="A361" s="3"/>
      <c r="B361" s="3" t="s">
        <v>2447</v>
      </c>
      <c r="C361" s="3" t="s">
        <v>2438</v>
      </c>
      <c r="D361" s="3"/>
      <c r="E361" s="3"/>
      <c r="F361" s="3"/>
      <c r="G361" s="3"/>
      <c r="H361" s="3"/>
      <c r="I361" s="3"/>
      <c r="J361" s="3"/>
      <c r="K361" s="1473" t="str">
        <f>項目一覧②!$F$15</f>
        <v/>
      </c>
      <c r="L361" s="1473"/>
      <c r="M361" s="1473"/>
      <c r="N361" s="3"/>
      <c r="O361" s="3"/>
      <c r="P361" s="3"/>
      <c r="Q361" s="3"/>
      <c r="R361" s="3"/>
      <c r="S361" s="3"/>
      <c r="T361" s="3"/>
      <c r="U361" s="3"/>
      <c r="V361" s="3"/>
      <c r="W361" s="3"/>
      <c r="X361" s="3"/>
      <c r="Y361" s="3"/>
      <c r="Z361" s="3"/>
      <c r="AA361" s="3"/>
    </row>
    <row r="362" spans="1:39" ht="15.95" customHeight="1">
      <c r="A362" s="3"/>
      <c r="B362" s="3" t="s">
        <v>2420</v>
      </c>
      <c r="C362" s="3" t="s">
        <v>2439</v>
      </c>
      <c r="D362" s="3"/>
      <c r="E362" s="3"/>
      <c r="F362" s="3"/>
      <c r="G362" s="3"/>
      <c r="H362" s="3"/>
      <c r="I362" s="3"/>
      <c r="J362" s="3"/>
      <c r="K362" s="1498" t="str">
        <f>項目一覧②!$F$16</f>
        <v/>
      </c>
      <c r="L362" s="1498"/>
      <c r="M362" s="1498"/>
      <c r="N362" s="3"/>
      <c r="O362" s="3"/>
      <c r="P362" s="3"/>
      <c r="Q362" s="3"/>
      <c r="R362" s="3"/>
      <c r="S362" s="3"/>
      <c r="T362" s="3"/>
      <c r="U362" s="3"/>
      <c r="V362" s="3"/>
      <c r="W362" s="3"/>
      <c r="X362" s="3"/>
      <c r="Y362" s="3"/>
      <c r="Z362" s="3"/>
      <c r="AA362" s="3"/>
    </row>
    <row r="363" spans="1:39" ht="15.95" customHeight="1">
      <c r="A363" s="17" t="s">
        <v>273</v>
      </c>
      <c r="B363" s="16" t="s">
        <v>3132</v>
      </c>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row>
    <row r="364" spans="1:39" ht="15.95" customHeight="1">
      <c r="A364" s="3"/>
      <c r="B364" s="3" t="s">
        <v>2375</v>
      </c>
      <c r="C364" s="3" t="s">
        <v>2424</v>
      </c>
      <c r="D364" s="3"/>
      <c r="E364" s="3"/>
      <c r="F364" s="3"/>
      <c r="G364" s="3"/>
      <c r="H364" s="3"/>
      <c r="I364" s="3"/>
      <c r="J364" s="3"/>
      <c r="K364" s="1503" t="str">
        <f>項目一覧②!$F$17</f>
        <v/>
      </c>
      <c r="L364" s="1503"/>
      <c r="M364" s="1503"/>
      <c r="N364" s="1503"/>
      <c r="O364" s="3" t="s">
        <v>271</v>
      </c>
      <c r="P364" s="3"/>
      <c r="Q364" s="3"/>
      <c r="R364" s="3"/>
      <c r="S364" s="3"/>
      <c r="T364" s="3"/>
      <c r="U364" s="3"/>
      <c r="V364" s="3"/>
      <c r="W364" s="3"/>
      <c r="X364" s="3"/>
      <c r="Y364" s="3"/>
      <c r="Z364" s="3"/>
      <c r="AA364" s="3"/>
    </row>
    <row r="365" spans="1:39" ht="15.95" customHeight="1">
      <c r="A365" s="15"/>
      <c r="B365" s="15" t="s">
        <v>2448</v>
      </c>
      <c r="C365" s="15" t="s">
        <v>2441</v>
      </c>
      <c r="D365" s="15"/>
      <c r="E365" s="15"/>
      <c r="F365" s="15"/>
      <c r="G365" s="15"/>
      <c r="H365" s="15"/>
      <c r="I365" s="15"/>
      <c r="J365" s="15"/>
      <c r="K365" s="1504" t="str">
        <f>項目一覧②!$F$18</f>
        <v/>
      </c>
      <c r="L365" s="1504"/>
      <c r="M365" s="1504"/>
      <c r="N365" s="1504"/>
      <c r="O365" s="3" t="s">
        <v>271</v>
      </c>
      <c r="P365" s="15"/>
      <c r="Q365" s="15"/>
      <c r="R365" s="15"/>
      <c r="S365" s="15"/>
      <c r="T365" s="15"/>
      <c r="U365" s="15"/>
      <c r="V365" s="15"/>
      <c r="W365" s="15"/>
      <c r="X365" s="15"/>
      <c r="Y365" s="15"/>
      <c r="Z365" s="15"/>
      <c r="AA365" s="15"/>
    </row>
    <row r="366" spans="1:39" ht="21.95" customHeight="1">
      <c r="A366" s="22" t="s">
        <v>273</v>
      </c>
      <c r="B366" s="20" t="s">
        <v>3133</v>
      </c>
      <c r="C366" s="20"/>
      <c r="D366" s="20"/>
      <c r="E366" s="20"/>
      <c r="F366" s="20"/>
      <c r="G366" s="20"/>
      <c r="H366" s="29" t="str">
        <f>項目一覧②!$F$19</f>
        <v/>
      </c>
      <c r="I366" s="20"/>
      <c r="J366" s="20"/>
      <c r="K366" s="20"/>
      <c r="L366" s="20"/>
      <c r="M366" s="20"/>
      <c r="N366" s="20"/>
      <c r="O366" s="20"/>
      <c r="P366" s="20"/>
      <c r="Q366" s="20"/>
      <c r="R366" s="20"/>
      <c r="S366" s="20"/>
      <c r="T366" s="20"/>
      <c r="U366" s="20"/>
      <c r="V366" s="20"/>
      <c r="W366" s="20"/>
      <c r="X366" s="20"/>
      <c r="Y366" s="20"/>
      <c r="Z366" s="20"/>
      <c r="AA366" s="20"/>
    </row>
    <row r="367" spans="1:39" ht="15.95" customHeight="1">
      <c r="A367" s="17" t="s">
        <v>273</v>
      </c>
      <c r="B367" s="16" t="s">
        <v>3134</v>
      </c>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row>
    <row r="368" spans="1:39" ht="15.95" customHeight="1">
      <c r="A368" s="6"/>
      <c r="B368" s="3" t="s">
        <v>2375</v>
      </c>
      <c r="C368" s="3" t="s">
        <v>2376</v>
      </c>
      <c r="D368" s="3"/>
      <c r="E368" s="3"/>
      <c r="F368" s="3"/>
      <c r="G368" s="3"/>
      <c r="H368" s="3"/>
      <c r="I368" s="3"/>
      <c r="J368" s="3"/>
      <c r="K368" s="3"/>
      <c r="L368" s="3"/>
      <c r="M368" s="3"/>
      <c r="N368" s="3"/>
      <c r="O368" s="3"/>
      <c r="P368" s="3"/>
      <c r="Q368" s="3"/>
      <c r="R368" s="3"/>
      <c r="S368" s="3"/>
      <c r="T368" s="3"/>
      <c r="U368" s="3"/>
      <c r="V368" s="3"/>
      <c r="W368" s="3"/>
      <c r="X368" s="3"/>
      <c r="Y368" s="3"/>
      <c r="Z368" s="3"/>
      <c r="AA368" s="3"/>
    </row>
    <row r="369" spans="1:27" ht="15.95" customHeight="1">
      <c r="A369" s="3"/>
      <c r="C369" s="3"/>
      <c r="D369" s="3"/>
      <c r="E369" s="3"/>
      <c r="F369" s="3"/>
      <c r="G369" s="3"/>
      <c r="H369" s="3"/>
      <c r="I369" s="3"/>
      <c r="J369" s="3"/>
      <c r="K369" s="3"/>
      <c r="L369" s="3"/>
      <c r="M369" s="3"/>
      <c r="N369" s="3"/>
      <c r="O369" s="3"/>
      <c r="P369" s="3"/>
      <c r="Q369" s="3"/>
      <c r="R369" s="3"/>
      <c r="S369" s="3"/>
      <c r="T369" s="3"/>
      <c r="U369" s="6" t="str">
        <f>IF(項目一覧②!$G$20=TRUE,"■","□")</f>
        <v>□</v>
      </c>
      <c r="V369" s="3" t="s">
        <v>270</v>
      </c>
      <c r="W369" s="3"/>
      <c r="X369" s="6" t="str">
        <f>IF(項目一覧②!$H$20=TRUE,"■","□")</f>
        <v>□</v>
      </c>
      <c r="Y369" s="3" t="s">
        <v>269</v>
      </c>
      <c r="Z369" s="3"/>
      <c r="AA369" s="3"/>
    </row>
    <row r="370" spans="1:27" ht="15.95" customHeight="1">
      <c r="A370" s="3"/>
      <c r="B370" s="2" t="s">
        <v>2294</v>
      </c>
      <c r="C370" s="3" t="s">
        <v>2295</v>
      </c>
      <c r="D370" s="3"/>
      <c r="E370" s="3"/>
      <c r="F370" s="3"/>
      <c r="G370" s="3"/>
      <c r="H370" s="3"/>
      <c r="I370" s="3"/>
      <c r="J370" s="3"/>
      <c r="K370" s="3"/>
      <c r="L370" s="3"/>
      <c r="M370" s="3"/>
      <c r="N370" s="3"/>
      <c r="O370" s="3"/>
      <c r="P370" s="3"/>
      <c r="Q370" s="3"/>
      <c r="R370" s="3"/>
      <c r="S370" s="3"/>
      <c r="T370" s="3"/>
      <c r="U370" s="6" t="str">
        <f>IF(項目一覧②!$G$21=TRUE,"■","□")</f>
        <v>□</v>
      </c>
      <c r="V370" s="3" t="s">
        <v>270</v>
      </c>
      <c r="W370" s="3"/>
      <c r="X370" s="6" t="str">
        <f>IF(項目一覧②!$H$21=TRUE,"■","□")</f>
        <v>□</v>
      </c>
      <c r="Y370" s="3" t="s">
        <v>87</v>
      </c>
      <c r="Z370" s="3"/>
      <c r="AA370" s="3"/>
    </row>
    <row r="371" spans="1:27" ht="15.95" customHeight="1">
      <c r="A371" s="3"/>
      <c r="B371" s="3" t="s">
        <v>368</v>
      </c>
      <c r="C371" s="3" t="s">
        <v>2539</v>
      </c>
      <c r="D371" s="3"/>
      <c r="E371" s="3"/>
      <c r="F371" s="3"/>
      <c r="G371" s="3"/>
      <c r="H371" s="3"/>
      <c r="I371" s="3"/>
      <c r="J371" s="3"/>
      <c r="K371" s="3"/>
      <c r="L371" s="3"/>
      <c r="M371" s="3"/>
      <c r="N371" s="3"/>
      <c r="O371" s="3"/>
      <c r="P371" s="3"/>
      <c r="Q371" s="3"/>
      <c r="R371" s="3"/>
      <c r="S371" s="3"/>
      <c r="T371" s="3"/>
      <c r="U371" s="6"/>
      <c r="V371" s="3"/>
      <c r="W371" s="3"/>
      <c r="X371" s="6"/>
      <c r="Y371" s="3"/>
      <c r="Z371" s="3"/>
      <c r="AA371" s="3"/>
    </row>
    <row r="372" spans="1:27" ht="15.95" customHeight="1">
      <c r="A372" s="3"/>
      <c r="B372" s="3"/>
      <c r="C372" s="3"/>
      <c r="D372" s="3"/>
      <c r="E372" s="3"/>
      <c r="F372" s="3"/>
      <c r="G372" s="3"/>
      <c r="H372" s="3"/>
      <c r="I372" s="3"/>
      <c r="J372" s="3"/>
      <c r="K372" s="3"/>
      <c r="L372" s="3" t="str">
        <f>IF(項目一覧②!$F$22="","第　　　　　　　　　　号","第   "&amp;項目一覧②!$F$22&amp;"   号")</f>
        <v>第　　　　　　　　　　号</v>
      </c>
      <c r="M372" s="3"/>
      <c r="N372" s="3"/>
      <c r="O372" s="3"/>
      <c r="P372" s="3"/>
      <c r="Q372" s="3"/>
      <c r="R372" s="3"/>
      <c r="S372" s="3"/>
      <c r="T372" s="3"/>
      <c r="U372" s="3"/>
      <c r="V372" s="3"/>
      <c r="W372" s="3"/>
      <c r="X372" s="3"/>
      <c r="Y372" s="3"/>
      <c r="Z372" s="3"/>
      <c r="AA372" s="3"/>
    </row>
    <row r="373" spans="1:27" ht="15.95" customHeight="1">
      <c r="A373" s="3"/>
      <c r="B373" s="3" t="s">
        <v>366</v>
      </c>
      <c r="C373" s="3" t="s">
        <v>2521</v>
      </c>
      <c r="D373" s="3"/>
      <c r="E373" s="3"/>
      <c r="F373" s="3"/>
      <c r="G373" s="3"/>
      <c r="H373" s="3"/>
      <c r="I373" s="3"/>
      <c r="J373" s="3"/>
      <c r="K373" s="3"/>
      <c r="L373" s="3"/>
      <c r="M373" s="3"/>
      <c r="N373" s="3"/>
      <c r="O373" s="3"/>
      <c r="P373" s="3"/>
      <c r="Q373" s="3"/>
      <c r="R373" s="3"/>
      <c r="S373" s="3"/>
      <c r="T373" s="3"/>
      <c r="U373" s="3"/>
      <c r="V373" s="3"/>
      <c r="W373" s="3"/>
      <c r="X373" s="3"/>
      <c r="Y373" s="3"/>
      <c r="Z373" s="3"/>
      <c r="AA373" s="3"/>
    </row>
    <row r="374" spans="1:27" ht="15.95" customHeight="1">
      <c r="A374" s="3"/>
      <c r="B374" s="3"/>
      <c r="C374" s="3"/>
      <c r="D374" s="3"/>
      <c r="E374" s="3"/>
      <c r="F374" s="3"/>
      <c r="G374" s="3"/>
      <c r="H374" s="3"/>
      <c r="I374" s="3"/>
      <c r="J374" s="3"/>
      <c r="K374" s="3"/>
      <c r="L374" s="3" t="str">
        <f>IF(項目一覧②!$F$23="","第　　　　　　　　　　号","第   "&amp;項目一覧②!$F$23&amp;"   号")</f>
        <v>第　　　　　　　　　　号</v>
      </c>
      <c r="M374" s="3"/>
      <c r="N374" s="3"/>
      <c r="O374" s="3"/>
      <c r="P374" s="3"/>
      <c r="Q374" s="3"/>
      <c r="R374" s="3"/>
      <c r="S374" s="3"/>
      <c r="T374" s="3"/>
      <c r="U374" s="3"/>
      <c r="V374" s="3"/>
      <c r="W374" s="3"/>
      <c r="X374" s="3"/>
      <c r="Y374" s="3"/>
      <c r="Z374" s="3"/>
      <c r="AA374" s="3"/>
    </row>
    <row r="375" spans="1:27" ht="15.95" customHeight="1">
      <c r="A375" s="3"/>
      <c r="B375" s="3" t="s">
        <v>365</v>
      </c>
      <c r="C375" s="3" t="s">
        <v>2522</v>
      </c>
      <c r="D375" s="3"/>
      <c r="E375" s="3"/>
      <c r="F375" s="3"/>
      <c r="G375" s="3"/>
      <c r="H375" s="3"/>
      <c r="I375" s="3"/>
      <c r="J375" s="3"/>
      <c r="K375" s="3"/>
      <c r="L375" s="3"/>
      <c r="M375" s="3"/>
      <c r="N375" s="3"/>
      <c r="O375" s="3"/>
      <c r="P375" s="3"/>
      <c r="Q375" s="3"/>
      <c r="R375" s="3"/>
      <c r="S375" s="3"/>
      <c r="T375" s="3"/>
      <c r="U375" s="3"/>
      <c r="V375" s="3"/>
      <c r="W375" s="3"/>
      <c r="X375" s="3"/>
      <c r="Y375" s="3"/>
      <c r="Z375" s="3"/>
      <c r="AA375" s="3"/>
    </row>
    <row r="376" spans="1:27" ht="15.95" customHeight="1">
      <c r="A376" s="3"/>
      <c r="C376" s="3"/>
      <c r="D376" s="3"/>
      <c r="E376" s="3"/>
      <c r="F376" s="3"/>
      <c r="G376" s="5" t="str">
        <f>IF(項目一覧②!$G$815=TRUE,"■","□")</f>
        <v>□</v>
      </c>
      <c r="H376" s="406" t="s">
        <v>2547</v>
      </c>
      <c r="I376" s="3"/>
      <c r="J376" s="3"/>
      <c r="K376" s="3"/>
      <c r="L376" s="3"/>
      <c r="M376" s="3"/>
      <c r="N376" s="3"/>
      <c r="O376" s="3"/>
      <c r="P376" s="3"/>
      <c r="Q376" s="3"/>
      <c r="R376" s="3"/>
      <c r="S376" s="3"/>
      <c r="T376" s="3"/>
      <c r="U376" s="3"/>
      <c r="V376" s="3"/>
      <c r="W376" s="3"/>
      <c r="X376" s="3"/>
      <c r="Y376" s="3"/>
      <c r="Z376" s="3"/>
      <c r="AA376" s="3"/>
    </row>
    <row r="377" spans="1:27" ht="15.95" customHeight="1">
      <c r="A377" s="3"/>
      <c r="B377" s="3"/>
      <c r="C377" s="3"/>
      <c r="D377" s="3"/>
      <c r="E377" s="3"/>
      <c r="F377" s="3"/>
      <c r="G377" s="5" t="str">
        <f>IF(項目一覧②!$G$816=TRUE,"■","□")</f>
        <v>□</v>
      </c>
      <c r="H377" s="406" t="s">
        <v>2548</v>
      </c>
      <c r="I377" s="3"/>
      <c r="J377" s="3"/>
      <c r="K377" s="3"/>
      <c r="L377" s="3"/>
      <c r="M377" s="3"/>
      <c r="N377" s="3"/>
      <c r="O377" s="3"/>
      <c r="P377" s="3"/>
      <c r="Q377" s="3"/>
      <c r="R377" s="3"/>
      <c r="S377" s="3"/>
      <c r="T377" s="3"/>
      <c r="U377" s="3"/>
      <c r="V377" s="3"/>
      <c r="W377" s="3"/>
      <c r="X377" s="3"/>
      <c r="Y377" s="3"/>
      <c r="Z377" s="3"/>
      <c r="AA377" s="3"/>
    </row>
    <row r="378" spans="1:27" ht="15.95" customHeight="1">
      <c r="A378" s="3"/>
      <c r="B378" s="3" t="s">
        <v>363</v>
      </c>
      <c r="C378" s="3" t="s">
        <v>2549</v>
      </c>
      <c r="D378" s="3"/>
      <c r="E378" s="3"/>
      <c r="F378" s="3"/>
      <c r="G378" s="3"/>
      <c r="H378" s="3"/>
      <c r="I378" s="3"/>
      <c r="J378" s="3"/>
      <c r="K378" s="3"/>
      <c r="L378" s="3"/>
      <c r="M378" s="3"/>
      <c r="N378" s="3"/>
      <c r="O378" s="3"/>
      <c r="P378" s="3"/>
      <c r="Q378" s="3"/>
      <c r="R378" s="3"/>
      <c r="S378" s="3"/>
      <c r="T378" s="3"/>
      <c r="U378" s="3"/>
      <c r="V378" s="3"/>
      <c r="W378" s="3"/>
      <c r="X378" s="3"/>
      <c r="Y378" s="3"/>
      <c r="Z378" s="3"/>
      <c r="AA378" s="3"/>
    </row>
    <row r="379" spans="1:27" ht="15.95" customHeight="1">
      <c r="A379" s="15"/>
      <c r="B379" s="15"/>
      <c r="C379" s="15"/>
      <c r="D379" s="15"/>
      <c r="E379" s="15"/>
      <c r="F379" s="15"/>
      <c r="G379" s="15"/>
      <c r="H379" s="15"/>
      <c r="I379" s="15"/>
      <c r="J379" s="15"/>
      <c r="K379" s="15"/>
      <c r="L379" s="15" t="str">
        <f>IF(項目一覧②!$F$24="","","第   "&amp;項目一覧②!$F$24&amp;"   号")</f>
        <v/>
      </c>
      <c r="M379" s="15"/>
      <c r="N379" s="15"/>
      <c r="O379" s="15"/>
      <c r="P379" s="15"/>
      <c r="Q379" s="15"/>
      <c r="R379" s="15"/>
      <c r="S379" s="15"/>
      <c r="T379" s="15"/>
      <c r="U379" s="15"/>
      <c r="V379" s="15"/>
      <c r="W379" s="15"/>
      <c r="X379" s="15"/>
      <c r="Y379" s="15"/>
      <c r="Z379" s="15"/>
      <c r="AA379" s="15"/>
    </row>
    <row r="380" spans="1:27" ht="15.95" customHeight="1">
      <c r="A380" s="6" t="s">
        <v>279</v>
      </c>
      <c r="B380" s="3" t="s">
        <v>3135</v>
      </c>
      <c r="C380" s="3"/>
      <c r="D380" s="3"/>
      <c r="E380" s="3"/>
      <c r="F380" s="3"/>
      <c r="G380" s="3"/>
      <c r="H380" s="3"/>
      <c r="I380" s="3"/>
      <c r="J380" s="3"/>
      <c r="K380" s="3"/>
      <c r="L380" s="3"/>
      <c r="M380" s="3"/>
      <c r="N380" s="3"/>
      <c r="O380" s="3"/>
      <c r="P380" s="3"/>
      <c r="Q380" s="3"/>
      <c r="R380" s="3"/>
      <c r="S380" s="3"/>
      <c r="T380" s="3"/>
      <c r="U380" s="3"/>
      <c r="V380" s="3"/>
      <c r="W380" s="3"/>
      <c r="X380" s="3"/>
      <c r="Y380" s="3"/>
      <c r="Z380" s="3"/>
      <c r="AA380" s="3"/>
    </row>
    <row r="381" spans="1:27" ht="15.95" customHeight="1">
      <c r="A381" s="3"/>
      <c r="B381" s="3" t="s">
        <v>304</v>
      </c>
      <c r="C381" s="3"/>
      <c r="D381" s="3"/>
      <c r="E381" s="3"/>
      <c r="F381" s="3"/>
      <c r="G381" s="3"/>
      <c r="H381" s="3"/>
      <c r="I381" s="5" t="s">
        <v>299</v>
      </c>
      <c r="J381" s="1473" t="s">
        <v>303</v>
      </c>
      <c r="K381" s="1473"/>
      <c r="L381" s="1473"/>
      <c r="M381" s="1473"/>
      <c r="N381" s="5" t="s">
        <v>298</v>
      </c>
      <c r="O381" s="5" t="s">
        <v>299</v>
      </c>
      <c r="P381" s="1473" t="s">
        <v>302</v>
      </c>
      <c r="Q381" s="1473"/>
      <c r="R381" s="1473"/>
      <c r="S381" s="1473"/>
      <c r="T381" s="5" t="s">
        <v>298</v>
      </c>
      <c r="U381" s="5" t="s">
        <v>299</v>
      </c>
      <c r="V381" s="1473" t="s">
        <v>301</v>
      </c>
      <c r="W381" s="1473"/>
      <c r="X381" s="1473"/>
      <c r="Y381" s="1473"/>
      <c r="Z381" s="7" t="s">
        <v>298</v>
      </c>
      <c r="AA381" s="3"/>
    </row>
    <row r="382" spans="1:27" ht="15.95" customHeight="1">
      <c r="A382" s="3"/>
      <c r="B382" s="3"/>
      <c r="C382" s="3"/>
      <c r="D382" s="5" t="s">
        <v>299</v>
      </c>
      <c r="E382" s="1497" t="str">
        <f>項目一覧②!$F$25</f>
        <v/>
      </c>
      <c r="F382" s="1497"/>
      <c r="G382" s="5" t="s">
        <v>298</v>
      </c>
      <c r="H382" s="3"/>
      <c r="I382" s="5" t="s">
        <v>299</v>
      </c>
      <c r="J382" s="1491" t="str">
        <f>項目一覧②!$F$32</f>
        <v/>
      </c>
      <c r="K382" s="1491"/>
      <c r="L382" s="1491"/>
      <c r="M382" s="1491"/>
      <c r="N382" s="5" t="s">
        <v>298</v>
      </c>
      <c r="O382" s="5" t="s">
        <v>299</v>
      </c>
      <c r="P382" s="1583" t="str">
        <f>項目一覧②!$F$39</f>
        <v/>
      </c>
      <c r="Q382" s="1583"/>
      <c r="R382" s="1583"/>
      <c r="S382" s="1583"/>
      <c r="T382" s="5" t="s">
        <v>298</v>
      </c>
      <c r="U382" s="5" t="s">
        <v>299</v>
      </c>
      <c r="V382" s="1583" t="str">
        <f>項目一覧②!$F$46</f>
        <v/>
      </c>
      <c r="W382" s="1583"/>
      <c r="X382" s="1583"/>
      <c r="Y382" s="1583"/>
      <c r="Z382" s="3" t="s">
        <v>282</v>
      </c>
      <c r="AA382" s="3"/>
    </row>
    <row r="383" spans="1:27" ht="15.95" customHeight="1">
      <c r="A383" s="3"/>
      <c r="B383" s="3"/>
      <c r="C383" s="3"/>
      <c r="D383" s="5" t="s">
        <v>299</v>
      </c>
      <c r="E383" s="1497" t="str">
        <f>項目一覧②!$F$26</f>
        <v/>
      </c>
      <c r="F383" s="1497"/>
      <c r="G383" s="5" t="s">
        <v>298</v>
      </c>
      <c r="H383" s="3"/>
      <c r="I383" s="5" t="s">
        <v>299</v>
      </c>
      <c r="J383" s="1491" t="str">
        <f>項目一覧②!$F$33</f>
        <v/>
      </c>
      <c r="K383" s="1491"/>
      <c r="L383" s="1491"/>
      <c r="M383" s="1491"/>
      <c r="N383" s="5" t="s">
        <v>298</v>
      </c>
      <c r="O383" s="5" t="s">
        <v>299</v>
      </c>
      <c r="P383" s="1583" t="str">
        <f>項目一覧②!$F$40</f>
        <v/>
      </c>
      <c r="Q383" s="1583"/>
      <c r="R383" s="1583"/>
      <c r="S383" s="1583"/>
      <c r="T383" s="5" t="s">
        <v>298</v>
      </c>
      <c r="U383" s="5" t="s">
        <v>299</v>
      </c>
      <c r="V383" s="1583" t="str">
        <f>項目一覧②!$F$47</f>
        <v/>
      </c>
      <c r="W383" s="1583"/>
      <c r="X383" s="1583"/>
      <c r="Y383" s="1583"/>
      <c r="Z383" s="3" t="s">
        <v>282</v>
      </c>
      <c r="AA383" s="3"/>
    </row>
    <row r="384" spans="1:27" ht="15.95" customHeight="1">
      <c r="A384" s="3"/>
      <c r="B384" s="3"/>
      <c r="C384" s="3"/>
      <c r="D384" s="5" t="s">
        <v>299</v>
      </c>
      <c r="E384" s="1497" t="str">
        <f>項目一覧②!$F$27</f>
        <v/>
      </c>
      <c r="F384" s="1497"/>
      <c r="G384" s="5" t="s">
        <v>298</v>
      </c>
      <c r="H384" s="3"/>
      <c r="I384" s="5" t="s">
        <v>299</v>
      </c>
      <c r="J384" s="1491" t="str">
        <f>項目一覧②!$F$34</f>
        <v/>
      </c>
      <c r="K384" s="1491"/>
      <c r="L384" s="1491"/>
      <c r="M384" s="1491"/>
      <c r="N384" s="5" t="s">
        <v>298</v>
      </c>
      <c r="O384" s="5" t="s">
        <v>299</v>
      </c>
      <c r="P384" s="1583" t="str">
        <f>項目一覧②!$F$41</f>
        <v/>
      </c>
      <c r="Q384" s="1583"/>
      <c r="R384" s="1583"/>
      <c r="S384" s="1583"/>
      <c r="T384" s="5" t="s">
        <v>298</v>
      </c>
      <c r="U384" s="5" t="s">
        <v>299</v>
      </c>
      <c r="V384" s="1583" t="str">
        <f>項目一覧②!$F$48</f>
        <v/>
      </c>
      <c r="W384" s="1583"/>
      <c r="X384" s="1583"/>
      <c r="Y384" s="1583"/>
      <c r="Z384" s="3" t="s">
        <v>282</v>
      </c>
      <c r="AA384" s="3"/>
    </row>
    <row r="385" spans="1:28" ht="15.95" customHeight="1">
      <c r="A385" s="3"/>
      <c r="B385" s="3"/>
      <c r="C385" s="3"/>
      <c r="D385" s="5" t="s">
        <v>299</v>
      </c>
      <c r="E385" s="1497" t="str">
        <f>項目一覧②!$F$28</f>
        <v/>
      </c>
      <c r="F385" s="1497"/>
      <c r="G385" s="5" t="s">
        <v>298</v>
      </c>
      <c r="H385" s="3"/>
      <c r="I385" s="5" t="s">
        <v>299</v>
      </c>
      <c r="J385" s="1491" t="str">
        <f>項目一覧②!$F$35</f>
        <v/>
      </c>
      <c r="K385" s="1491"/>
      <c r="L385" s="1491"/>
      <c r="M385" s="1491"/>
      <c r="N385" s="5" t="s">
        <v>298</v>
      </c>
      <c r="O385" s="5" t="s">
        <v>299</v>
      </c>
      <c r="P385" s="1583" t="str">
        <f>項目一覧②!$F$42</f>
        <v/>
      </c>
      <c r="Q385" s="1583"/>
      <c r="R385" s="1583"/>
      <c r="S385" s="1583"/>
      <c r="T385" s="5" t="s">
        <v>298</v>
      </c>
      <c r="U385" s="5" t="s">
        <v>299</v>
      </c>
      <c r="V385" s="1583" t="str">
        <f>項目一覧②!$F$49</f>
        <v/>
      </c>
      <c r="W385" s="1583"/>
      <c r="X385" s="1583"/>
      <c r="Y385" s="1583"/>
      <c r="Z385" s="3" t="s">
        <v>282</v>
      </c>
      <c r="AA385" s="3"/>
    </row>
    <row r="386" spans="1:28" ht="15.95" customHeight="1">
      <c r="A386" s="3"/>
      <c r="B386" s="3"/>
      <c r="C386" s="3"/>
      <c r="D386" s="5" t="s">
        <v>299</v>
      </c>
      <c r="E386" s="1497" t="str">
        <f>項目一覧②!$F$29</f>
        <v/>
      </c>
      <c r="F386" s="1497"/>
      <c r="G386" s="5" t="s">
        <v>298</v>
      </c>
      <c r="H386" s="3"/>
      <c r="I386" s="5" t="s">
        <v>299</v>
      </c>
      <c r="J386" s="1491" t="str">
        <f>項目一覧②!$F$36</f>
        <v/>
      </c>
      <c r="K386" s="1491"/>
      <c r="L386" s="1491"/>
      <c r="M386" s="1491"/>
      <c r="N386" s="5" t="s">
        <v>298</v>
      </c>
      <c r="O386" s="5" t="s">
        <v>299</v>
      </c>
      <c r="P386" s="1583" t="str">
        <f>項目一覧②!$F$43</f>
        <v/>
      </c>
      <c r="Q386" s="1583"/>
      <c r="R386" s="1583"/>
      <c r="S386" s="1583"/>
      <c r="T386" s="5" t="s">
        <v>298</v>
      </c>
      <c r="U386" s="5" t="s">
        <v>299</v>
      </c>
      <c r="V386" s="1583" t="str">
        <f>項目一覧②!$F$50</f>
        <v/>
      </c>
      <c r="W386" s="1583"/>
      <c r="X386" s="1583"/>
      <c r="Y386" s="1583"/>
      <c r="Z386" s="3" t="s">
        <v>282</v>
      </c>
      <c r="AA386" s="3"/>
    </row>
    <row r="387" spans="1:28" ht="15.95" customHeight="1">
      <c r="A387" s="3"/>
      <c r="B387" s="3"/>
      <c r="C387" s="3"/>
      <c r="D387" s="5" t="s">
        <v>299</v>
      </c>
      <c r="E387" s="1497" t="str">
        <f>項目一覧②!$F$30</f>
        <v/>
      </c>
      <c r="F387" s="1497"/>
      <c r="G387" s="5" t="s">
        <v>298</v>
      </c>
      <c r="H387" s="3"/>
      <c r="I387" s="5" t="s">
        <v>299</v>
      </c>
      <c r="J387" s="1491" t="str">
        <f>項目一覧②!$F$37</f>
        <v/>
      </c>
      <c r="K387" s="1491"/>
      <c r="L387" s="1491"/>
      <c r="M387" s="1491"/>
      <c r="N387" s="5" t="s">
        <v>298</v>
      </c>
      <c r="O387" s="5" t="s">
        <v>299</v>
      </c>
      <c r="P387" s="1583" t="str">
        <f>項目一覧②!$F$44</f>
        <v/>
      </c>
      <c r="Q387" s="1583"/>
      <c r="R387" s="1583"/>
      <c r="S387" s="1583"/>
      <c r="T387" s="5" t="s">
        <v>298</v>
      </c>
      <c r="U387" s="5" t="s">
        <v>299</v>
      </c>
      <c r="V387" s="1583" t="str">
        <f>項目一覧②!$F$51</f>
        <v/>
      </c>
      <c r="W387" s="1583"/>
      <c r="X387" s="1583"/>
      <c r="Y387" s="1583"/>
      <c r="Z387" s="3" t="s">
        <v>282</v>
      </c>
      <c r="AA387" s="3"/>
    </row>
    <row r="388" spans="1:28" ht="15.95" customHeight="1">
      <c r="A388" s="3"/>
      <c r="B388" s="3"/>
      <c r="C388" s="3"/>
      <c r="D388" s="5" t="s">
        <v>143</v>
      </c>
      <c r="E388" s="1497" t="str">
        <f>項目一覧②!$F$31</f>
        <v/>
      </c>
      <c r="F388" s="1497"/>
      <c r="G388" s="5" t="s">
        <v>71</v>
      </c>
      <c r="H388" s="3"/>
      <c r="I388" s="5" t="s">
        <v>143</v>
      </c>
      <c r="J388" s="1491" t="str">
        <f>項目一覧②!$F$38</f>
        <v/>
      </c>
      <c r="K388" s="1491"/>
      <c r="L388" s="1491"/>
      <c r="M388" s="1491"/>
      <c r="N388" s="5" t="s">
        <v>71</v>
      </c>
      <c r="O388" s="5" t="s">
        <v>143</v>
      </c>
      <c r="P388" s="1491" t="str">
        <f>項目一覧②!$F$45</f>
        <v/>
      </c>
      <c r="Q388" s="1491"/>
      <c r="R388" s="1491"/>
      <c r="S388" s="1491"/>
      <c r="T388" s="5" t="s">
        <v>71</v>
      </c>
      <c r="U388" s="5" t="s">
        <v>143</v>
      </c>
      <c r="V388" s="1491" t="str">
        <f>項目一覧②!$F$52</f>
        <v/>
      </c>
      <c r="W388" s="1491"/>
      <c r="X388" s="1491"/>
      <c r="Y388" s="1491"/>
      <c r="Z388" s="3" t="s">
        <v>256</v>
      </c>
      <c r="AA388" s="3"/>
    </row>
    <row r="389" spans="1:28" ht="15.95" customHeight="1">
      <c r="A389" s="1023"/>
      <c r="B389" s="1023" t="s">
        <v>300</v>
      </c>
      <c r="C389" s="1023"/>
      <c r="D389" s="1023"/>
      <c r="E389" s="1023"/>
      <c r="F389" s="1023"/>
      <c r="G389" s="1023"/>
      <c r="H389" s="1023"/>
      <c r="I389" s="1029" t="s">
        <v>299</v>
      </c>
      <c r="J389" s="1584" t="str">
        <f>項目一覧②!$F$53</f>
        <v/>
      </c>
      <c r="K389" s="1584"/>
      <c r="L389" s="1584"/>
      <c r="M389" s="1584"/>
      <c r="N389" s="1029" t="s">
        <v>298</v>
      </c>
      <c r="O389" s="1029" t="s">
        <v>299</v>
      </c>
      <c r="P389" s="1603" t="str">
        <f>項目一覧②!$F$54</f>
        <v/>
      </c>
      <c r="Q389" s="1603"/>
      <c r="R389" s="1603"/>
      <c r="S389" s="1603"/>
      <c r="T389" s="1029" t="s">
        <v>298</v>
      </c>
      <c r="U389" s="1029" t="s">
        <v>297</v>
      </c>
      <c r="V389" s="1603" t="str">
        <f>項目一覧②!$F$55</f>
        <v/>
      </c>
      <c r="W389" s="1603"/>
      <c r="X389" s="1603"/>
      <c r="Y389" s="1603"/>
      <c r="Z389" s="1023" t="s">
        <v>296</v>
      </c>
      <c r="AA389" s="1023"/>
    </row>
    <row r="390" spans="1:28" ht="21.95" customHeight="1">
      <c r="A390" s="22" t="s">
        <v>279</v>
      </c>
      <c r="B390" s="20" t="s">
        <v>3136</v>
      </c>
      <c r="C390" s="20"/>
      <c r="D390" s="20"/>
      <c r="E390" s="20"/>
      <c r="F390" s="29" t="str">
        <f>項目一覧②!$F$56</f>
        <v/>
      </c>
      <c r="G390" s="20"/>
      <c r="H390" s="20"/>
      <c r="I390" s="20"/>
      <c r="J390" s="20"/>
      <c r="K390" s="20"/>
      <c r="L390" s="20"/>
      <c r="M390" s="20"/>
      <c r="N390" s="20"/>
      <c r="O390" s="20"/>
      <c r="P390" s="20"/>
      <c r="Q390" s="20"/>
      <c r="R390" s="20"/>
      <c r="S390" s="20"/>
      <c r="T390" s="20"/>
      <c r="U390" s="20"/>
      <c r="V390" s="20"/>
      <c r="W390" s="20"/>
      <c r="X390" s="20"/>
      <c r="Y390" s="20"/>
      <c r="Z390" s="20"/>
      <c r="AA390" s="20"/>
    </row>
    <row r="391" spans="1:28" ht="21.95" customHeight="1">
      <c r="A391" s="22" t="s">
        <v>279</v>
      </c>
      <c r="B391" s="20" t="s">
        <v>3137</v>
      </c>
      <c r="C391" s="20"/>
      <c r="D391" s="20"/>
      <c r="E391" s="20"/>
      <c r="F391" s="29" t="str">
        <f>項目一覧②!$F$57</f>
        <v/>
      </c>
      <c r="G391" s="20"/>
      <c r="H391" s="20"/>
      <c r="I391" s="20"/>
      <c r="J391" s="20"/>
      <c r="K391" s="20"/>
      <c r="L391" s="20"/>
      <c r="M391" s="20"/>
      <c r="N391" s="20"/>
      <c r="O391" s="20"/>
      <c r="P391" s="20"/>
      <c r="Q391" s="20"/>
      <c r="R391" s="20"/>
      <c r="S391" s="20"/>
      <c r="T391" s="20"/>
      <c r="U391" s="20"/>
      <c r="V391" s="20"/>
      <c r="W391" s="20"/>
      <c r="X391" s="20"/>
      <c r="Y391" s="20"/>
      <c r="Z391" s="20"/>
      <c r="AA391" s="20"/>
    </row>
    <row r="392" spans="1:28" ht="21.95" customHeight="1">
      <c r="A392" s="22" t="s">
        <v>279</v>
      </c>
      <c r="B392" s="20" t="s">
        <v>3138</v>
      </c>
      <c r="C392" s="20"/>
      <c r="D392" s="20"/>
      <c r="E392" s="20"/>
      <c r="F392" s="29" t="str">
        <f>項目一覧②!$F$58</f>
        <v/>
      </c>
      <c r="G392" s="20"/>
      <c r="H392" s="20"/>
      <c r="I392" s="20"/>
      <c r="J392" s="20"/>
      <c r="K392" s="20"/>
      <c r="L392" s="20"/>
      <c r="M392" s="20"/>
      <c r="N392" s="20"/>
      <c r="O392" s="20"/>
      <c r="P392" s="20"/>
      <c r="Q392" s="20"/>
      <c r="R392" s="20"/>
      <c r="S392" s="20"/>
      <c r="T392" s="20"/>
      <c r="U392" s="20"/>
      <c r="V392" s="20"/>
      <c r="W392" s="20"/>
      <c r="X392" s="20"/>
      <c r="Y392" s="20"/>
      <c r="Z392" s="20"/>
      <c r="AA392" s="20"/>
    </row>
    <row r="393" spans="1:28" ht="21.95" customHeight="1">
      <c r="A393" s="22" t="s">
        <v>279</v>
      </c>
      <c r="B393" s="20" t="s">
        <v>3139</v>
      </c>
      <c r="C393" s="20"/>
      <c r="D393" s="20"/>
      <c r="E393" s="20"/>
      <c r="F393" s="20"/>
      <c r="G393" s="20"/>
      <c r="H393" s="20"/>
      <c r="I393" s="20"/>
      <c r="J393" s="1488" t="str">
        <f>項目一覧②!$F$59</f>
        <v/>
      </c>
      <c r="K393" s="1488"/>
      <c r="L393" s="1488"/>
      <c r="M393" s="1488"/>
      <c r="N393" s="1488"/>
      <c r="O393" s="26" t="s">
        <v>295</v>
      </c>
      <c r="P393" s="20"/>
      <c r="Q393" s="20"/>
      <c r="R393" s="20"/>
      <c r="S393" s="20"/>
      <c r="T393" s="20"/>
      <c r="U393" s="20"/>
      <c r="V393" s="20"/>
      <c r="W393" s="20"/>
      <c r="X393" s="20"/>
      <c r="Y393" s="20"/>
      <c r="Z393" s="20"/>
      <c r="AA393" s="20"/>
    </row>
    <row r="394" spans="1:28" ht="21.95" customHeight="1">
      <c r="A394" s="22" t="s">
        <v>279</v>
      </c>
      <c r="B394" s="20" t="s">
        <v>3140</v>
      </c>
      <c r="C394" s="20"/>
      <c r="D394" s="20"/>
      <c r="E394" s="20"/>
      <c r="F394" s="20"/>
      <c r="G394" s="20"/>
      <c r="H394" s="20"/>
      <c r="I394" s="20"/>
      <c r="J394" s="20"/>
      <c r="K394" s="20"/>
      <c r="L394" s="1558" t="str">
        <f>項目一覧②!$F$60</f>
        <v/>
      </c>
      <c r="M394" s="1558"/>
      <c r="N394" s="1558"/>
      <c r="O394" s="1558"/>
      <c r="P394" s="1558"/>
      <c r="Q394" s="1558"/>
      <c r="R394" s="20"/>
      <c r="S394" s="20"/>
      <c r="T394" s="20"/>
      <c r="U394" s="20"/>
      <c r="V394" s="20"/>
      <c r="W394" s="20"/>
      <c r="X394" s="20"/>
      <c r="Y394" s="20"/>
      <c r="Z394" s="20"/>
      <c r="AA394" s="20"/>
    </row>
    <row r="395" spans="1:28" ht="15.95" customHeight="1">
      <c r="A395" s="17" t="s">
        <v>279</v>
      </c>
      <c r="B395" s="16" t="s">
        <v>3141</v>
      </c>
      <c r="C395" s="16"/>
      <c r="D395" s="16"/>
      <c r="E395" s="16"/>
      <c r="F395" s="16"/>
      <c r="G395" s="16"/>
      <c r="H395" s="16"/>
      <c r="I395" s="1533" t="str">
        <f>項目一覧②!$F$61</f>
        <v/>
      </c>
      <c r="J395" s="1533"/>
      <c r="K395" s="1533"/>
      <c r="L395" s="1533"/>
      <c r="M395" s="1533"/>
      <c r="N395" s="1533"/>
      <c r="O395" s="1533"/>
      <c r="P395" s="1533"/>
      <c r="Q395" s="1533"/>
      <c r="R395" s="1533"/>
      <c r="S395" s="1533"/>
      <c r="T395" s="1533"/>
      <c r="U395" s="1533"/>
      <c r="V395" s="1533"/>
      <c r="W395" s="1533"/>
      <c r="X395" s="1533"/>
      <c r="Y395" s="1533"/>
      <c r="Z395" s="1533"/>
      <c r="AA395" s="1533"/>
    </row>
    <row r="396" spans="1:28" ht="15.95" customHeight="1">
      <c r="A396" s="28"/>
      <c r="B396" s="28"/>
      <c r="C396" s="28"/>
      <c r="D396" s="28"/>
      <c r="E396" s="28"/>
      <c r="F396" s="28"/>
      <c r="G396" s="28"/>
      <c r="H396" s="28"/>
      <c r="I396" s="1534"/>
      <c r="J396" s="1534"/>
      <c r="K396" s="1534"/>
      <c r="L396" s="1534"/>
      <c r="M396" s="1534"/>
      <c r="N396" s="1534"/>
      <c r="O396" s="1534"/>
      <c r="P396" s="1534"/>
      <c r="Q396" s="1534"/>
      <c r="R396" s="1534"/>
      <c r="S396" s="1534"/>
      <c r="T396" s="1534"/>
      <c r="U396" s="1534"/>
      <c r="V396" s="1534"/>
      <c r="W396" s="1534"/>
      <c r="X396" s="1534"/>
      <c r="Y396" s="1534"/>
      <c r="Z396" s="1534"/>
      <c r="AA396" s="1534"/>
    </row>
    <row r="397" spans="1:28" ht="15.95" customHeight="1">
      <c r="A397" s="17" t="s">
        <v>279</v>
      </c>
      <c r="B397" s="16" t="s">
        <v>3142</v>
      </c>
      <c r="C397" s="16"/>
      <c r="D397" s="16"/>
      <c r="E397" s="16"/>
      <c r="F397" s="1533" t="str">
        <f>項目一覧②!$F$62</f>
        <v/>
      </c>
      <c r="G397" s="1533"/>
      <c r="H397" s="1533"/>
      <c r="I397" s="1533"/>
      <c r="J397" s="1533"/>
      <c r="K397" s="1533"/>
      <c r="L397" s="1533"/>
      <c r="M397" s="1533"/>
      <c r="N397" s="1533"/>
      <c r="O397" s="1533"/>
      <c r="P397" s="1533"/>
      <c r="Q397" s="1533"/>
      <c r="R397" s="1533"/>
      <c r="S397" s="1533"/>
      <c r="T397" s="1533"/>
      <c r="U397" s="1533"/>
      <c r="V397" s="1533"/>
      <c r="W397" s="1533"/>
      <c r="X397" s="1533"/>
      <c r="Y397" s="1533"/>
      <c r="Z397" s="1533"/>
      <c r="AA397" s="1533"/>
    </row>
    <row r="398" spans="1:28" ht="15.95" customHeight="1">
      <c r="A398" s="15"/>
      <c r="B398" s="15"/>
      <c r="C398" s="15"/>
      <c r="D398" s="15"/>
      <c r="E398" s="15"/>
      <c r="F398" s="1532"/>
      <c r="G398" s="1532"/>
      <c r="H398" s="1532"/>
      <c r="I398" s="1532"/>
      <c r="J398" s="1532"/>
      <c r="K398" s="1532"/>
      <c r="L398" s="1532"/>
      <c r="M398" s="1532"/>
      <c r="N398" s="1532"/>
      <c r="O398" s="1532"/>
      <c r="P398" s="1532"/>
      <c r="Q398" s="1532"/>
      <c r="R398" s="1532"/>
      <c r="S398" s="1532"/>
      <c r="T398" s="1532"/>
      <c r="U398" s="1532"/>
      <c r="V398" s="1532"/>
      <c r="W398" s="1532"/>
      <c r="X398" s="1532"/>
      <c r="Y398" s="1532"/>
      <c r="Z398" s="1532"/>
      <c r="AA398" s="1532"/>
    </row>
    <row r="399" spans="1:28" ht="15.95" customHeight="1">
      <c r="A399" s="3"/>
      <c r="B399" s="3"/>
      <c r="C399" s="3"/>
      <c r="D399" s="3"/>
      <c r="E399" s="3"/>
      <c r="F399" s="8"/>
      <c r="G399" s="8"/>
      <c r="H399" s="8"/>
      <c r="I399" s="8"/>
      <c r="J399" s="8"/>
      <c r="K399" s="8"/>
      <c r="L399" s="8"/>
      <c r="M399" s="8"/>
      <c r="N399" s="8"/>
      <c r="O399" s="8"/>
      <c r="P399" s="8"/>
      <c r="Q399" s="8"/>
      <c r="R399" s="8"/>
      <c r="S399" s="8"/>
      <c r="T399" s="8"/>
      <c r="U399" s="8"/>
      <c r="V399" s="8"/>
      <c r="W399" s="8"/>
      <c r="X399" s="8"/>
      <c r="Y399" s="8"/>
      <c r="Z399" s="8"/>
      <c r="AA399" s="8"/>
    </row>
    <row r="400" spans="1:28" ht="15.95" customHeight="1">
      <c r="A400" s="1473" t="s">
        <v>281</v>
      </c>
      <c r="B400" s="1473"/>
      <c r="C400" s="1473"/>
      <c r="D400" s="1473"/>
      <c r="E400" s="1473"/>
      <c r="F400" s="1473"/>
      <c r="G400" s="1473"/>
      <c r="H400" s="1473"/>
      <c r="I400" s="1473"/>
      <c r="J400" s="1473"/>
      <c r="K400" s="1473"/>
      <c r="L400" s="1473"/>
      <c r="M400" s="1473"/>
      <c r="N400" s="1473"/>
      <c r="O400" s="1473"/>
      <c r="P400" s="1473"/>
      <c r="Q400" s="1473"/>
      <c r="R400" s="1473"/>
      <c r="S400" s="1473"/>
      <c r="T400" s="1473"/>
      <c r="U400" s="1473"/>
      <c r="V400" s="1473"/>
      <c r="W400" s="1473"/>
      <c r="X400" s="1473"/>
      <c r="Y400" s="1473"/>
      <c r="Z400" s="1473"/>
      <c r="AA400" s="1473"/>
      <c r="AB400" s="2"/>
    </row>
    <row r="401" spans="1:29" ht="15.95" customHeight="1">
      <c r="A401" s="15"/>
      <c r="B401" s="15" t="s">
        <v>280</v>
      </c>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2"/>
    </row>
    <row r="402" spans="1:29" ht="21.95" customHeight="1">
      <c r="A402" s="22" t="s">
        <v>279</v>
      </c>
      <c r="B402" s="20" t="s">
        <v>136</v>
      </c>
      <c r="C402" s="20"/>
      <c r="D402" s="20"/>
      <c r="E402" s="20"/>
      <c r="F402" s="20"/>
      <c r="G402" s="24"/>
      <c r="H402" s="20"/>
      <c r="I402" s="20"/>
      <c r="J402" s="20"/>
      <c r="K402" s="20"/>
      <c r="L402" s="20"/>
      <c r="M402" s="20">
        <f>項目一覧②!$F$63</f>
        <v>1</v>
      </c>
      <c r="N402" s="20"/>
      <c r="O402" s="20"/>
      <c r="P402" s="20"/>
      <c r="Q402" s="20"/>
      <c r="R402" s="20"/>
      <c r="S402" s="20"/>
      <c r="T402" s="20"/>
      <c r="U402" s="20"/>
      <c r="V402" s="20"/>
      <c r="W402" s="20"/>
      <c r="X402" s="20"/>
      <c r="Y402" s="20"/>
      <c r="Z402" s="20"/>
      <c r="AA402" s="20"/>
      <c r="AB402" s="2"/>
    </row>
    <row r="403" spans="1:29" ht="21.95" customHeight="1">
      <c r="A403" s="22" t="s">
        <v>279</v>
      </c>
      <c r="B403" s="20" t="s">
        <v>278</v>
      </c>
      <c r="C403" s="20"/>
      <c r="D403" s="20"/>
      <c r="E403" s="20"/>
      <c r="F403" s="20"/>
      <c r="G403" s="2"/>
      <c r="H403" s="2"/>
      <c r="I403" s="20"/>
      <c r="J403" s="20"/>
      <c r="K403" s="1575" t="str">
        <f>項目一覧②!$F$64</f>
        <v/>
      </c>
      <c r="L403" s="1575"/>
      <c r="M403" s="1575"/>
      <c r="N403" s="26" t="s">
        <v>277</v>
      </c>
      <c r="O403" s="20"/>
      <c r="P403" s="20"/>
      <c r="Q403" s="20"/>
      <c r="R403" s="20"/>
      <c r="S403" s="20"/>
      <c r="T403" s="20"/>
      <c r="U403" s="20"/>
      <c r="V403" s="20"/>
      <c r="W403" s="20"/>
      <c r="X403" s="20"/>
      <c r="Y403" s="20"/>
      <c r="Z403" s="20"/>
      <c r="AA403" s="20"/>
      <c r="AB403" s="2"/>
    </row>
    <row r="404" spans="1:29" ht="21.95" customHeight="1">
      <c r="A404" s="22" t="s">
        <v>273</v>
      </c>
      <c r="B404" s="20" t="s">
        <v>276</v>
      </c>
      <c r="C404" s="20"/>
      <c r="D404" s="20"/>
      <c r="E404" s="20"/>
      <c r="F404" s="20"/>
      <c r="G404" s="20"/>
      <c r="H404" s="20"/>
      <c r="I404" s="20"/>
      <c r="J404" s="1488" t="str">
        <f>項目一覧②!$F$65</f>
        <v/>
      </c>
      <c r="K404" s="1488"/>
      <c r="L404" s="1488"/>
      <c r="M404" s="1488"/>
      <c r="N404" s="25" t="s">
        <v>271</v>
      </c>
      <c r="O404" s="20"/>
      <c r="P404" s="20"/>
      <c r="Q404" s="20"/>
      <c r="R404" s="20"/>
      <c r="S404" s="20"/>
      <c r="T404" s="20"/>
      <c r="U404" s="20"/>
      <c r="V404" s="20"/>
      <c r="W404" s="20"/>
      <c r="X404" s="20"/>
      <c r="Y404" s="20"/>
      <c r="Z404" s="20"/>
      <c r="AA404" s="20"/>
      <c r="AB404" s="2"/>
    </row>
    <row r="405" spans="1:29" ht="21.95" customHeight="1">
      <c r="A405" s="22" t="s">
        <v>273</v>
      </c>
      <c r="B405" s="20" t="s">
        <v>275</v>
      </c>
      <c r="C405" s="20"/>
      <c r="D405" s="20"/>
      <c r="E405" s="20"/>
      <c r="F405" s="20"/>
      <c r="G405" s="20"/>
      <c r="H405" s="20"/>
      <c r="I405" s="20"/>
      <c r="J405" s="1488" t="str">
        <f>項目一覧②!$F$66</f>
        <v/>
      </c>
      <c r="K405" s="1488"/>
      <c r="L405" s="1488"/>
      <c r="M405" s="1488"/>
      <c r="N405" s="4" t="s">
        <v>271</v>
      </c>
      <c r="O405" s="20"/>
      <c r="P405" s="20"/>
      <c r="Q405" s="20"/>
      <c r="R405" s="20"/>
      <c r="S405" s="20"/>
      <c r="T405" s="20"/>
      <c r="U405" s="20"/>
      <c r="V405" s="20"/>
      <c r="W405" s="20"/>
      <c r="X405" s="20"/>
      <c r="Y405" s="20"/>
      <c r="Z405" s="20"/>
      <c r="AA405" s="20"/>
      <c r="AB405" s="2"/>
    </row>
    <row r="406" spans="1:29" ht="21.95" customHeight="1">
      <c r="A406" s="22" t="s">
        <v>273</v>
      </c>
      <c r="B406" s="20" t="s">
        <v>274</v>
      </c>
      <c r="C406" s="20"/>
      <c r="D406" s="20"/>
      <c r="E406" s="20"/>
      <c r="F406" s="20"/>
      <c r="G406" s="20"/>
      <c r="H406" s="20"/>
      <c r="I406" s="20"/>
      <c r="J406" s="1488" t="str">
        <f>項目一覧②!$F$67</f>
        <v/>
      </c>
      <c r="K406" s="1488"/>
      <c r="L406" s="1488"/>
      <c r="M406" s="1488"/>
      <c r="N406" s="25" t="s">
        <v>271</v>
      </c>
      <c r="O406" s="20"/>
      <c r="P406" s="20"/>
      <c r="Q406" s="20"/>
      <c r="R406" s="20"/>
      <c r="S406" s="20"/>
      <c r="T406" s="20"/>
      <c r="U406" s="20"/>
      <c r="V406" s="20"/>
      <c r="W406" s="20"/>
      <c r="X406" s="20"/>
      <c r="Y406" s="20"/>
      <c r="Z406" s="20"/>
      <c r="AA406" s="20"/>
      <c r="AB406" s="2"/>
    </row>
    <row r="407" spans="1:29" ht="15.95" customHeight="1">
      <c r="A407" s="17" t="s">
        <v>273</v>
      </c>
      <c r="B407" s="16" t="s">
        <v>272</v>
      </c>
      <c r="C407" s="16"/>
      <c r="D407" s="16"/>
      <c r="E407" s="16"/>
      <c r="F407" s="16"/>
      <c r="G407" s="16"/>
      <c r="H407" s="16"/>
      <c r="I407" s="16"/>
      <c r="O407" s="16"/>
      <c r="P407" s="16"/>
      <c r="Q407" s="16"/>
      <c r="R407" s="16"/>
      <c r="S407" s="16"/>
      <c r="T407" s="16"/>
      <c r="U407" s="16"/>
      <c r="V407" s="16"/>
      <c r="W407" s="16"/>
      <c r="X407" s="16"/>
      <c r="Y407" s="16"/>
      <c r="Z407" s="16"/>
      <c r="AA407" s="16"/>
      <c r="AB407" s="2"/>
    </row>
    <row r="408" spans="1:29" ht="15.95" customHeight="1">
      <c r="A408" s="6"/>
      <c r="B408" s="3"/>
      <c r="C408" s="3" t="s">
        <v>2459</v>
      </c>
      <c r="D408" s="3" t="s">
        <v>2460</v>
      </c>
      <c r="E408" s="3"/>
      <c r="F408" s="3"/>
      <c r="G408" s="3"/>
      <c r="H408" s="3"/>
      <c r="I408" s="3"/>
      <c r="J408" s="1556" t="str">
        <f>項目一覧②!$F$68</f>
        <v/>
      </c>
      <c r="K408" s="1556"/>
      <c r="L408" s="1556"/>
      <c r="M408" s="1556"/>
      <c r="N408" s="4" t="s">
        <v>271</v>
      </c>
      <c r="O408" s="3"/>
      <c r="P408" s="3"/>
      <c r="Q408" s="3"/>
      <c r="R408" s="3"/>
      <c r="S408" s="3"/>
      <c r="T408" s="3"/>
      <c r="U408" s="3"/>
      <c r="V408" s="3"/>
      <c r="W408" s="3"/>
      <c r="X408" s="3"/>
      <c r="Y408" s="3"/>
      <c r="Z408" s="3"/>
      <c r="AA408" s="3"/>
      <c r="AB408" s="2"/>
    </row>
    <row r="409" spans="1:29" ht="15.95" customHeight="1">
      <c r="A409" s="6"/>
      <c r="B409" s="3"/>
      <c r="C409" s="3" t="s">
        <v>2461</v>
      </c>
      <c r="D409" s="3" t="s">
        <v>2462</v>
      </c>
      <c r="E409" s="3"/>
      <c r="F409" s="3"/>
      <c r="G409" s="3"/>
      <c r="H409" s="3"/>
      <c r="I409" s="3"/>
      <c r="J409" s="19"/>
      <c r="K409" s="19"/>
      <c r="L409" s="19"/>
      <c r="M409" s="19"/>
      <c r="N409" s="4"/>
      <c r="O409" s="4"/>
      <c r="P409" s="3"/>
      <c r="Q409" s="6" t="str">
        <f>IF(項目一覧②!$G$69=TRUE,"■","□")</f>
        <v>□</v>
      </c>
      <c r="R409" s="3" t="s">
        <v>270</v>
      </c>
      <c r="S409" s="3"/>
      <c r="T409" s="6" t="str">
        <f>IF(項目一覧②!$H$69=TRUE,"■","□")</f>
        <v>□</v>
      </c>
      <c r="U409" s="3" t="s">
        <v>269</v>
      </c>
      <c r="V409" s="3"/>
      <c r="W409" s="3"/>
      <c r="X409" s="3"/>
      <c r="Y409" s="3"/>
      <c r="Z409" s="3"/>
      <c r="AA409" s="3"/>
      <c r="AB409" s="3"/>
      <c r="AC409" s="2"/>
    </row>
    <row r="410" spans="1:29" ht="15.95" customHeight="1">
      <c r="A410" s="17" t="s">
        <v>279</v>
      </c>
      <c r="B410" s="16" t="s">
        <v>268</v>
      </c>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c r="AA410" s="16"/>
      <c r="AB410" s="2"/>
    </row>
    <row r="411" spans="1:29" ht="15.95" customHeight="1">
      <c r="A411" s="3"/>
      <c r="B411" s="3"/>
      <c r="C411" s="3"/>
      <c r="D411" s="1473" t="s">
        <v>267</v>
      </c>
      <c r="E411" s="1473"/>
      <c r="F411" s="1473"/>
      <c r="G411" s="1473"/>
      <c r="H411" s="5"/>
      <c r="I411" s="1473" t="s">
        <v>266</v>
      </c>
      <c r="J411" s="1473"/>
      <c r="K411" s="1473"/>
      <c r="L411" s="1473"/>
      <c r="M411" s="1473"/>
      <c r="N411" s="1473"/>
      <c r="O411" s="1473"/>
      <c r="P411" s="1473"/>
      <c r="Q411" s="1473"/>
      <c r="R411" s="1473"/>
      <c r="S411" s="1473"/>
      <c r="T411" s="1473"/>
      <c r="U411" s="1473"/>
      <c r="V411" s="5"/>
      <c r="W411" s="5" t="s">
        <v>283</v>
      </c>
      <c r="X411" s="1473" t="s">
        <v>293</v>
      </c>
      <c r="Y411" s="1473"/>
      <c r="Z411" s="1473"/>
      <c r="AA411" s="3" t="s">
        <v>292</v>
      </c>
      <c r="AB411" s="2"/>
    </row>
    <row r="412" spans="1:29" ht="18" customHeight="1">
      <c r="A412" s="3"/>
      <c r="B412" s="3" t="s">
        <v>291</v>
      </c>
      <c r="C412" s="3"/>
      <c r="D412" s="5" t="s">
        <v>285</v>
      </c>
      <c r="E412" s="1477" t="str">
        <f>項目一覧②!$F$70</f>
        <v/>
      </c>
      <c r="F412" s="1477"/>
      <c r="G412" s="73" t="s">
        <v>284</v>
      </c>
      <c r="H412" s="18" t="str">
        <f>項目一覧②!$F$76</f>
        <v/>
      </c>
      <c r="J412" s="3"/>
      <c r="K412" s="3"/>
      <c r="L412" s="2"/>
      <c r="M412" s="3"/>
      <c r="N412" s="3"/>
      <c r="O412" s="3"/>
      <c r="P412" s="3"/>
      <c r="Q412" s="3"/>
      <c r="R412" s="2"/>
      <c r="S412" s="2"/>
      <c r="T412" s="2"/>
      <c r="U412" s="2"/>
      <c r="V412" s="5"/>
      <c r="W412" s="5" t="s">
        <v>283</v>
      </c>
      <c r="X412" s="1478" t="str">
        <f>項目一覧②!$F$82</f>
        <v/>
      </c>
      <c r="Y412" s="1478"/>
      <c r="Z412" s="1478"/>
      <c r="AA412" s="3" t="s">
        <v>282</v>
      </c>
      <c r="AB412" s="2"/>
    </row>
    <row r="413" spans="1:29" ht="18" customHeight="1">
      <c r="A413" s="3"/>
      <c r="B413" s="3" t="s">
        <v>290</v>
      </c>
      <c r="C413" s="3"/>
      <c r="D413" s="5" t="s">
        <v>285</v>
      </c>
      <c r="E413" s="1477" t="str">
        <f>項目一覧②!$F$71</f>
        <v/>
      </c>
      <c r="F413" s="1477"/>
      <c r="G413" s="73" t="s">
        <v>284</v>
      </c>
      <c r="H413" s="18" t="str">
        <f>項目一覧②!$F$77</f>
        <v/>
      </c>
      <c r="J413" s="3"/>
      <c r="K413" s="3"/>
      <c r="L413" s="2"/>
      <c r="M413" s="3"/>
      <c r="N413" s="3"/>
      <c r="O413" s="3"/>
      <c r="P413" s="3"/>
      <c r="Q413" s="3"/>
      <c r="R413" s="2"/>
      <c r="S413" s="2"/>
      <c r="T413" s="2"/>
      <c r="U413" s="2"/>
      <c r="V413" s="5"/>
      <c r="W413" s="5" t="s">
        <v>283</v>
      </c>
      <c r="X413" s="1478" t="str">
        <f>項目一覧②!$F$83</f>
        <v/>
      </c>
      <c r="Y413" s="1478"/>
      <c r="Z413" s="1478"/>
      <c r="AA413" s="3" t="s">
        <v>282</v>
      </c>
      <c r="AB413" s="2"/>
    </row>
    <row r="414" spans="1:29" ht="18" customHeight="1">
      <c r="A414" s="3"/>
      <c r="B414" s="3" t="s">
        <v>289</v>
      </c>
      <c r="C414" s="3"/>
      <c r="D414" s="5" t="s">
        <v>285</v>
      </c>
      <c r="E414" s="1477" t="str">
        <f>項目一覧②!$F$72</f>
        <v/>
      </c>
      <c r="F414" s="1477"/>
      <c r="G414" s="73" t="s">
        <v>284</v>
      </c>
      <c r="H414" s="18" t="str">
        <f>項目一覧②!$F$78</f>
        <v/>
      </c>
      <c r="J414" s="3"/>
      <c r="K414" s="3"/>
      <c r="L414" s="2"/>
      <c r="M414" s="3"/>
      <c r="N414" s="3"/>
      <c r="O414" s="3"/>
      <c r="P414" s="3"/>
      <c r="Q414" s="3"/>
      <c r="R414" s="2"/>
      <c r="S414" s="2"/>
      <c r="T414" s="2"/>
      <c r="U414" s="2"/>
      <c r="V414" s="5"/>
      <c r="W414" s="5" t="s">
        <v>283</v>
      </c>
      <c r="X414" s="1478" t="str">
        <f>項目一覧②!$F$84</f>
        <v/>
      </c>
      <c r="Y414" s="1478"/>
      <c r="Z414" s="1478"/>
      <c r="AA414" s="3" t="s">
        <v>282</v>
      </c>
      <c r="AB414" s="2"/>
    </row>
    <row r="415" spans="1:29" ht="18" customHeight="1">
      <c r="A415" s="3"/>
      <c r="B415" s="3" t="s">
        <v>288</v>
      </c>
      <c r="C415" s="3"/>
      <c r="D415" s="5" t="s">
        <v>285</v>
      </c>
      <c r="E415" s="1477" t="str">
        <f>項目一覧②!$F$73</f>
        <v/>
      </c>
      <c r="F415" s="1477"/>
      <c r="G415" s="73" t="s">
        <v>284</v>
      </c>
      <c r="H415" s="18" t="str">
        <f>項目一覧②!$F$79</f>
        <v/>
      </c>
      <c r="J415" s="3"/>
      <c r="K415" s="3"/>
      <c r="L415" s="2"/>
      <c r="M415" s="3"/>
      <c r="N415" s="3"/>
      <c r="O415" s="3"/>
      <c r="P415" s="3"/>
      <c r="Q415" s="3"/>
      <c r="R415" s="2"/>
      <c r="S415" s="2"/>
      <c r="T415" s="2"/>
      <c r="U415" s="2"/>
      <c r="V415" s="5"/>
      <c r="W415" s="5" t="s">
        <v>283</v>
      </c>
      <c r="X415" s="1478" t="str">
        <f>項目一覧②!$F$85</f>
        <v/>
      </c>
      <c r="Y415" s="1478"/>
      <c r="Z415" s="1478"/>
      <c r="AA415" s="3" t="s">
        <v>282</v>
      </c>
      <c r="AB415" s="2"/>
    </row>
    <row r="416" spans="1:29" ht="18" customHeight="1">
      <c r="A416" s="3"/>
      <c r="B416" s="3" t="s">
        <v>287</v>
      </c>
      <c r="C416" s="3"/>
      <c r="D416" s="5" t="s">
        <v>285</v>
      </c>
      <c r="E416" s="1477" t="str">
        <f>項目一覧②!$F$74</f>
        <v/>
      </c>
      <c r="F416" s="1477"/>
      <c r="G416" s="73" t="s">
        <v>284</v>
      </c>
      <c r="H416" s="18" t="str">
        <f>項目一覧②!$F$80</f>
        <v/>
      </c>
      <c r="J416" s="3"/>
      <c r="K416" s="3"/>
      <c r="L416" s="2"/>
      <c r="M416" s="3"/>
      <c r="N416" s="3"/>
      <c r="O416" s="3"/>
      <c r="P416" s="3"/>
      <c r="Q416" s="3"/>
      <c r="R416" s="2"/>
      <c r="S416" s="2"/>
      <c r="T416" s="2"/>
      <c r="U416" s="2"/>
      <c r="V416" s="5"/>
      <c r="W416" s="5" t="s">
        <v>283</v>
      </c>
      <c r="X416" s="1478" t="str">
        <f>項目一覧②!$F$86</f>
        <v/>
      </c>
      <c r="Y416" s="1478"/>
      <c r="Z416" s="1478"/>
      <c r="AA416" s="3" t="s">
        <v>282</v>
      </c>
      <c r="AB416" s="2"/>
    </row>
    <row r="417" spans="1:28" ht="18" customHeight="1">
      <c r="A417" s="15"/>
      <c r="B417" s="15" t="s">
        <v>286</v>
      </c>
      <c r="C417" s="15"/>
      <c r="D417" s="5" t="s">
        <v>285</v>
      </c>
      <c r="E417" s="1477" t="str">
        <f>項目一覧②!$F$75</f>
        <v/>
      </c>
      <c r="F417" s="1477"/>
      <c r="G417" s="73" t="s">
        <v>284</v>
      </c>
      <c r="H417" s="18" t="str">
        <f>項目一覧②!$F$81</f>
        <v/>
      </c>
      <c r="J417" s="15"/>
      <c r="K417" s="15"/>
      <c r="L417" s="2"/>
      <c r="M417" s="15"/>
      <c r="N417" s="15"/>
      <c r="O417" s="15"/>
      <c r="P417" s="15"/>
      <c r="Q417" s="15"/>
      <c r="R417" s="2"/>
      <c r="S417" s="2"/>
      <c r="T417" s="2"/>
      <c r="U417" s="2"/>
      <c r="V417" s="5"/>
      <c r="W417" s="5" t="s">
        <v>283</v>
      </c>
      <c r="X417" s="1557" t="str">
        <f>項目一覧②!$F$87</f>
        <v/>
      </c>
      <c r="Y417" s="1557"/>
      <c r="Z417" s="1557"/>
      <c r="AA417" s="3" t="s">
        <v>282</v>
      </c>
      <c r="AB417" s="2"/>
    </row>
    <row r="418" spans="1:28" ht="15.95" customHeight="1">
      <c r="A418" s="17" t="s">
        <v>279</v>
      </c>
      <c r="B418" s="16" t="s">
        <v>255</v>
      </c>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2"/>
    </row>
    <row r="419" spans="1:28" ht="15.95" customHeight="1">
      <c r="A419" s="6"/>
      <c r="B419" s="3"/>
      <c r="C419" s="3"/>
      <c r="D419" s="3"/>
      <c r="E419" s="3"/>
      <c r="F419" s="1479" t="str">
        <f>項目一覧②!$F$88</f>
        <v/>
      </c>
      <c r="G419" s="1479"/>
      <c r="H419" s="1479"/>
      <c r="I419" s="1479"/>
      <c r="J419" s="1479"/>
      <c r="K419" s="1479"/>
      <c r="L419" s="1479"/>
      <c r="M419" s="1479"/>
      <c r="N419" s="1479"/>
      <c r="O419" s="1479"/>
      <c r="P419" s="1479"/>
      <c r="Q419" s="1479"/>
      <c r="R419" s="1479"/>
      <c r="S419" s="1479"/>
      <c r="T419" s="1479"/>
      <c r="U419" s="1479"/>
      <c r="V419" s="1479"/>
      <c r="W419" s="1479"/>
      <c r="X419" s="1479"/>
      <c r="Y419" s="1479"/>
      <c r="Z419" s="1479"/>
      <c r="AA419" s="1479"/>
      <c r="AB419" s="2"/>
    </row>
    <row r="420" spans="1:28" ht="15.95" customHeight="1">
      <c r="A420" s="15"/>
      <c r="B420" s="15"/>
      <c r="C420" s="15"/>
      <c r="D420" s="15"/>
      <c r="E420" s="15"/>
      <c r="F420" s="1480"/>
      <c r="G420" s="1480"/>
      <c r="H420" s="1480"/>
      <c r="I420" s="1480"/>
      <c r="J420" s="1480"/>
      <c r="K420" s="1480"/>
      <c r="L420" s="1480"/>
      <c r="M420" s="1480"/>
      <c r="N420" s="1480"/>
      <c r="O420" s="1480"/>
      <c r="P420" s="1480"/>
      <c r="Q420" s="1480"/>
      <c r="R420" s="1480"/>
      <c r="S420" s="1480"/>
      <c r="T420" s="1480"/>
      <c r="U420" s="1480"/>
      <c r="V420" s="1480"/>
      <c r="W420" s="1480"/>
      <c r="X420" s="1480"/>
      <c r="Y420" s="1480"/>
      <c r="Z420" s="1480"/>
      <c r="AA420" s="1480"/>
      <c r="AB420" s="2"/>
    </row>
    <row r="421" spans="1:28" ht="15.95" customHeight="1">
      <c r="A421" s="6" t="s">
        <v>279</v>
      </c>
      <c r="B421" s="3" t="s">
        <v>254</v>
      </c>
      <c r="C421" s="3"/>
      <c r="D421" s="3"/>
      <c r="E421" s="3"/>
      <c r="F421" s="18"/>
      <c r="G421" s="18"/>
      <c r="H421" s="18"/>
      <c r="I421" s="18"/>
      <c r="J421" s="18"/>
      <c r="K421" s="18"/>
      <c r="L421" s="18"/>
      <c r="M421" s="18"/>
      <c r="N421" s="18"/>
      <c r="O421" s="18"/>
      <c r="P421" s="18"/>
      <c r="Q421" s="18"/>
      <c r="R421" s="18"/>
      <c r="S421" s="18"/>
      <c r="T421" s="18"/>
      <c r="U421" s="18"/>
      <c r="V421" s="18"/>
      <c r="W421" s="18"/>
      <c r="X421" s="18"/>
      <c r="Y421" s="18"/>
      <c r="Z421" s="18"/>
      <c r="AA421" s="18"/>
      <c r="AB421" s="2"/>
    </row>
    <row r="422" spans="1:28" ht="15.95" customHeight="1">
      <c r="A422" s="3"/>
      <c r="B422" s="3"/>
      <c r="C422" s="3"/>
      <c r="D422" s="3"/>
      <c r="E422" s="3"/>
      <c r="F422" s="1479" t="str">
        <f>項目一覧②!$F$89</f>
        <v/>
      </c>
      <c r="G422" s="1479"/>
      <c r="H422" s="1479"/>
      <c r="I422" s="1479"/>
      <c r="J422" s="1479"/>
      <c r="K422" s="1479"/>
      <c r="L422" s="1479"/>
      <c r="M422" s="1479"/>
      <c r="N422" s="1479"/>
      <c r="O422" s="1479"/>
      <c r="P422" s="1479"/>
      <c r="Q422" s="1479"/>
      <c r="R422" s="1479"/>
      <c r="S422" s="1479"/>
      <c r="T422" s="1479"/>
      <c r="U422" s="1479"/>
      <c r="V422" s="1479"/>
      <c r="W422" s="1479"/>
      <c r="X422" s="1479"/>
      <c r="Y422" s="1479"/>
      <c r="Z422" s="1479"/>
      <c r="AA422" s="1479"/>
      <c r="AB422" s="2"/>
    </row>
    <row r="423" spans="1:28" ht="15.95" customHeight="1">
      <c r="A423" s="15"/>
      <c r="B423" s="15"/>
      <c r="C423" s="15"/>
      <c r="D423" s="15"/>
      <c r="E423" s="15"/>
      <c r="F423" s="1480"/>
      <c r="G423" s="1480"/>
      <c r="H423" s="1480"/>
      <c r="I423" s="1480"/>
      <c r="J423" s="1480"/>
      <c r="K423" s="1480"/>
      <c r="L423" s="1480"/>
      <c r="M423" s="1480"/>
      <c r="N423" s="1480"/>
      <c r="O423" s="1480"/>
      <c r="P423" s="1480"/>
      <c r="Q423" s="1480"/>
      <c r="R423" s="1480"/>
      <c r="S423" s="1480"/>
      <c r="T423" s="1480"/>
      <c r="U423" s="1480"/>
      <c r="V423" s="1480"/>
      <c r="W423" s="1480"/>
      <c r="X423" s="1480"/>
      <c r="Y423" s="1480"/>
      <c r="Z423" s="1480"/>
      <c r="AA423" s="1480"/>
      <c r="AB423" s="2"/>
    </row>
    <row r="424" spans="1:28" ht="15.9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2"/>
    </row>
    <row r="425" spans="1:28" ht="15.95" customHeight="1">
      <c r="A425" s="1473" t="s">
        <v>281</v>
      </c>
      <c r="B425" s="1473"/>
      <c r="C425" s="1473"/>
      <c r="D425" s="1473"/>
      <c r="E425" s="1473"/>
      <c r="F425" s="1473"/>
      <c r="G425" s="1473"/>
      <c r="H425" s="1473"/>
      <c r="I425" s="1473"/>
      <c r="J425" s="1473"/>
      <c r="K425" s="1473"/>
      <c r="L425" s="1473"/>
      <c r="M425" s="1473"/>
      <c r="N425" s="1473"/>
      <c r="O425" s="1473"/>
      <c r="P425" s="1473"/>
      <c r="Q425" s="1473"/>
      <c r="R425" s="1473"/>
      <c r="S425" s="1473"/>
      <c r="T425" s="1473"/>
      <c r="U425" s="1473"/>
      <c r="V425" s="1473"/>
      <c r="W425" s="1473"/>
      <c r="X425" s="1473"/>
      <c r="Y425" s="1473"/>
      <c r="Z425" s="1473"/>
      <c r="AA425" s="1473"/>
      <c r="AB425" s="2"/>
    </row>
    <row r="426" spans="1:28" ht="15.95" customHeight="1">
      <c r="A426" s="15"/>
      <c r="B426" s="15" t="s">
        <v>280</v>
      </c>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2"/>
    </row>
    <row r="427" spans="1:28" ht="21.95" customHeight="1">
      <c r="A427" s="22" t="s">
        <v>279</v>
      </c>
      <c r="B427" s="20" t="s">
        <v>136</v>
      </c>
      <c r="C427" s="20"/>
      <c r="D427" s="20"/>
      <c r="E427" s="20"/>
      <c r="F427" s="20"/>
      <c r="G427" s="24"/>
      <c r="H427" s="20"/>
      <c r="I427" s="20"/>
      <c r="J427" s="20"/>
      <c r="K427" s="20"/>
      <c r="L427" s="1559">
        <f>項目一覧②!$F$90</f>
        <v>1</v>
      </c>
      <c r="M427" s="1559"/>
      <c r="N427" s="20"/>
      <c r="O427" s="20"/>
      <c r="P427" s="20"/>
      <c r="Q427" s="20"/>
      <c r="R427" s="20"/>
      <c r="S427" s="20"/>
      <c r="T427" s="20"/>
      <c r="U427" s="20"/>
      <c r="V427" s="20"/>
      <c r="W427" s="20"/>
      <c r="X427" s="20"/>
      <c r="Y427" s="20"/>
      <c r="Z427" s="20"/>
      <c r="AA427" s="20"/>
      <c r="AB427" s="2"/>
    </row>
    <row r="428" spans="1:28" ht="21.95" customHeight="1">
      <c r="A428" s="22" t="s">
        <v>279</v>
      </c>
      <c r="B428" s="20" t="s">
        <v>278</v>
      </c>
      <c r="C428" s="20"/>
      <c r="D428" s="20"/>
      <c r="E428" s="20"/>
      <c r="F428" s="20"/>
      <c r="G428" s="2"/>
      <c r="H428" s="2"/>
      <c r="I428" s="20"/>
      <c r="J428" s="20"/>
      <c r="K428" s="1575" t="str">
        <f>項目一覧②!$F$91</f>
        <v/>
      </c>
      <c r="L428" s="1575"/>
      <c r="M428" s="1575"/>
      <c r="N428" s="26" t="s">
        <v>277</v>
      </c>
      <c r="O428" s="20"/>
      <c r="P428" s="20"/>
      <c r="Q428" s="20"/>
      <c r="R428" s="20"/>
      <c r="S428" s="20"/>
      <c r="T428" s="20"/>
      <c r="U428" s="20"/>
      <c r="V428" s="20"/>
      <c r="W428" s="20"/>
      <c r="X428" s="20"/>
      <c r="Y428" s="20"/>
      <c r="Z428" s="20"/>
      <c r="AA428" s="20"/>
      <c r="AB428" s="2"/>
    </row>
    <row r="429" spans="1:28" ht="21.95" customHeight="1">
      <c r="A429" s="22" t="s">
        <v>273</v>
      </c>
      <c r="B429" s="20" t="s">
        <v>276</v>
      </c>
      <c r="C429" s="20"/>
      <c r="D429" s="20"/>
      <c r="E429" s="20"/>
      <c r="F429" s="20"/>
      <c r="G429" s="20"/>
      <c r="H429" s="20"/>
      <c r="I429" s="20"/>
      <c r="J429" s="1488" t="str">
        <f>項目一覧②!$F$92</f>
        <v/>
      </c>
      <c r="K429" s="1488"/>
      <c r="L429" s="1488"/>
      <c r="M429" s="1488"/>
      <c r="N429" s="25" t="s">
        <v>271</v>
      </c>
      <c r="O429" s="20"/>
      <c r="P429" s="20"/>
      <c r="Q429" s="20"/>
      <c r="R429" s="20"/>
      <c r="S429" s="20"/>
      <c r="T429" s="20"/>
      <c r="U429" s="20"/>
      <c r="V429" s="20"/>
      <c r="W429" s="20"/>
      <c r="X429" s="20"/>
      <c r="Y429" s="20"/>
      <c r="Z429" s="20"/>
      <c r="AA429" s="20"/>
      <c r="AB429" s="2"/>
    </row>
    <row r="430" spans="1:28" ht="21.95" customHeight="1">
      <c r="A430" s="22" t="s">
        <v>273</v>
      </c>
      <c r="B430" s="20" t="s">
        <v>275</v>
      </c>
      <c r="C430" s="20"/>
      <c r="D430" s="20"/>
      <c r="E430" s="20"/>
      <c r="F430" s="20"/>
      <c r="G430" s="20"/>
      <c r="H430" s="20"/>
      <c r="I430" s="20"/>
      <c r="J430" s="1488" t="str">
        <f>項目一覧②!$F$93</f>
        <v/>
      </c>
      <c r="K430" s="1488"/>
      <c r="L430" s="1488"/>
      <c r="M430" s="1488"/>
      <c r="N430" s="4" t="s">
        <v>271</v>
      </c>
      <c r="O430" s="20"/>
      <c r="P430" s="20"/>
      <c r="Q430" s="20"/>
      <c r="R430" s="20"/>
      <c r="S430" s="20"/>
      <c r="T430" s="20"/>
      <c r="U430" s="20"/>
      <c r="V430" s="20"/>
      <c r="W430" s="20"/>
      <c r="X430" s="20"/>
      <c r="Y430" s="20"/>
      <c r="Z430" s="20"/>
      <c r="AA430" s="20"/>
      <c r="AB430" s="2"/>
    </row>
    <row r="431" spans="1:28" ht="21.95" customHeight="1">
      <c r="A431" s="22" t="s">
        <v>273</v>
      </c>
      <c r="B431" s="20" t="s">
        <v>274</v>
      </c>
      <c r="C431" s="20"/>
      <c r="D431" s="20"/>
      <c r="E431" s="20"/>
      <c r="F431" s="20"/>
      <c r="G431" s="20"/>
      <c r="H431" s="20"/>
      <c r="I431" s="20"/>
      <c r="J431" s="1488" t="str">
        <f>項目一覧②!$F$94</f>
        <v/>
      </c>
      <c r="K431" s="1488"/>
      <c r="L431" s="1488"/>
      <c r="M431" s="1488"/>
      <c r="N431" s="25" t="s">
        <v>271</v>
      </c>
      <c r="O431" s="20"/>
      <c r="P431" s="20"/>
      <c r="Q431" s="20"/>
      <c r="R431" s="20"/>
      <c r="S431" s="20"/>
      <c r="T431" s="20"/>
      <c r="U431" s="20"/>
      <c r="V431" s="20"/>
      <c r="W431" s="20"/>
      <c r="X431" s="20"/>
      <c r="Y431" s="20"/>
      <c r="Z431" s="20"/>
      <c r="AA431" s="20"/>
      <c r="AB431" s="2"/>
    </row>
    <row r="432" spans="1:28" ht="15.95" customHeight="1">
      <c r="A432" s="17" t="s">
        <v>273</v>
      </c>
      <c r="B432" s="16" t="s">
        <v>272</v>
      </c>
      <c r="C432" s="16"/>
      <c r="D432" s="16"/>
      <c r="E432" s="16"/>
      <c r="F432" s="16"/>
      <c r="G432" s="16"/>
      <c r="H432" s="16"/>
      <c r="I432" s="16"/>
      <c r="O432" s="16"/>
      <c r="P432" s="16"/>
      <c r="Q432" s="16"/>
      <c r="R432" s="16"/>
      <c r="S432" s="16"/>
      <c r="T432" s="16"/>
      <c r="U432" s="16"/>
      <c r="V432" s="16"/>
      <c r="W432" s="16"/>
      <c r="X432" s="16"/>
      <c r="Y432" s="16"/>
      <c r="Z432" s="16"/>
      <c r="AA432" s="16"/>
      <c r="AB432" s="2"/>
    </row>
    <row r="433" spans="1:29" ht="15.95" customHeight="1">
      <c r="A433" s="6"/>
      <c r="B433" s="3"/>
      <c r="C433" s="3" t="s">
        <v>2459</v>
      </c>
      <c r="D433" s="3" t="s">
        <v>2460</v>
      </c>
      <c r="E433" s="3"/>
      <c r="F433" s="3"/>
      <c r="G433" s="3"/>
      <c r="H433" s="3"/>
      <c r="I433" s="3"/>
      <c r="J433" s="1556" t="str">
        <f>項目一覧②!$F$95</f>
        <v/>
      </c>
      <c r="K433" s="1556"/>
      <c r="L433" s="1556"/>
      <c r="M433" s="1556"/>
      <c r="N433" s="4" t="s">
        <v>271</v>
      </c>
      <c r="O433" s="3"/>
      <c r="P433" s="3"/>
      <c r="Q433" s="3"/>
      <c r="R433" s="3"/>
      <c r="S433" s="3"/>
      <c r="T433" s="3"/>
      <c r="U433" s="3"/>
      <c r="V433" s="3"/>
      <c r="W433" s="3"/>
      <c r="X433" s="3"/>
      <c r="Y433" s="3"/>
      <c r="Z433" s="3"/>
      <c r="AA433" s="3"/>
      <c r="AB433" s="2"/>
    </row>
    <row r="434" spans="1:29" ht="15.95" customHeight="1">
      <c r="A434" s="6"/>
      <c r="B434" s="3"/>
      <c r="C434" s="3" t="s">
        <v>2461</v>
      </c>
      <c r="D434" s="3" t="s">
        <v>2462</v>
      </c>
      <c r="E434" s="3"/>
      <c r="F434" s="3"/>
      <c r="G434" s="3"/>
      <c r="H434" s="3"/>
      <c r="I434" s="3"/>
      <c r="J434" s="19"/>
      <c r="K434" s="19"/>
      <c r="L434" s="19"/>
      <c r="M434" s="19"/>
      <c r="N434" s="4"/>
      <c r="O434" s="4"/>
      <c r="P434" s="3"/>
      <c r="Q434" s="6" t="str">
        <f>IF(項目一覧②!$G$96=TRUE,"■","□")</f>
        <v>□</v>
      </c>
      <c r="R434" s="3" t="s">
        <v>270</v>
      </c>
      <c r="S434" s="3"/>
      <c r="T434" s="6" t="str">
        <f>IF(項目一覧②!$H$96=TRUE,"■","□")</f>
        <v>□</v>
      </c>
      <c r="U434" s="3" t="s">
        <v>269</v>
      </c>
      <c r="V434" s="3"/>
      <c r="W434" s="3"/>
      <c r="X434" s="3"/>
      <c r="Y434" s="3"/>
      <c r="Z434" s="3"/>
      <c r="AA434" s="3"/>
      <c r="AB434" s="3"/>
      <c r="AC434" s="2"/>
    </row>
    <row r="435" spans="1:29" ht="15.95" customHeight="1">
      <c r="A435" s="17" t="s">
        <v>279</v>
      </c>
      <c r="B435" s="16" t="s">
        <v>268</v>
      </c>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c r="AA435" s="16"/>
      <c r="AB435" s="2"/>
    </row>
    <row r="436" spans="1:29" ht="15.95" customHeight="1">
      <c r="A436" s="3"/>
      <c r="B436" s="3"/>
      <c r="C436" s="3"/>
      <c r="D436" s="1473" t="s">
        <v>267</v>
      </c>
      <c r="E436" s="1473"/>
      <c r="F436" s="1473"/>
      <c r="G436" s="1473"/>
      <c r="H436" s="5"/>
      <c r="I436" s="1473" t="s">
        <v>266</v>
      </c>
      <c r="J436" s="1473"/>
      <c r="K436" s="1473"/>
      <c r="L436" s="1473"/>
      <c r="M436" s="1473"/>
      <c r="N436" s="1473"/>
      <c r="O436" s="1473"/>
      <c r="P436" s="1473"/>
      <c r="Q436" s="1473"/>
      <c r="R436" s="1473"/>
      <c r="S436" s="1473"/>
      <c r="T436" s="1473"/>
      <c r="U436" s="1473"/>
      <c r="V436" s="5"/>
      <c r="W436" s="5" t="s">
        <v>283</v>
      </c>
      <c r="X436" s="1473" t="s">
        <v>293</v>
      </c>
      <c r="Y436" s="1473"/>
      <c r="Z436" s="1473"/>
      <c r="AA436" s="3" t="s">
        <v>292</v>
      </c>
      <c r="AB436" s="2"/>
    </row>
    <row r="437" spans="1:29" ht="18" customHeight="1">
      <c r="A437" s="3"/>
      <c r="B437" s="3" t="s">
        <v>291</v>
      </c>
      <c r="C437" s="3"/>
      <c r="D437" s="5" t="s">
        <v>285</v>
      </c>
      <c r="E437" s="1477" t="str">
        <f>項目一覧②!$F$97</f>
        <v/>
      </c>
      <c r="F437" s="1477"/>
      <c r="G437" s="73" t="s">
        <v>284</v>
      </c>
      <c r="H437" s="18" t="str">
        <f>項目一覧②!$F$103</f>
        <v/>
      </c>
      <c r="J437" s="3"/>
      <c r="K437" s="3"/>
      <c r="L437" s="2"/>
      <c r="M437" s="3"/>
      <c r="N437" s="3"/>
      <c r="O437" s="3"/>
      <c r="P437" s="3"/>
      <c r="Q437" s="3"/>
      <c r="R437" s="2"/>
      <c r="S437" s="2"/>
      <c r="T437" s="2"/>
      <c r="U437" s="2"/>
      <c r="V437" s="5"/>
      <c r="W437" s="5" t="s">
        <v>283</v>
      </c>
      <c r="X437" s="1478" t="str">
        <f>項目一覧②!$F$109</f>
        <v/>
      </c>
      <c r="Y437" s="1478"/>
      <c r="Z437" s="1478"/>
      <c r="AA437" s="3" t="s">
        <v>282</v>
      </c>
      <c r="AB437" s="2"/>
    </row>
    <row r="438" spans="1:29" ht="18" customHeight="1">
      <c r="A438" s="3"/>
      <c r="B438" s="3" t="s">
        <v>290</v>
      </c>
      <c r="C438" s="3"/>
      <c r="D438" s="5" t="s">
        <v>285</v>
      </c>
      <c r="E438" s="1477" t="str">
        <f>項目一覧②!$F$98</f>
        <v/>
      </c>
      <c r="F438" s="1477"/>
      <c r="G438" s="73" t="s">
        <v>284</v>
      </c>
      <c r="H438" s="18" t="str">
        <f>項目一覧②!$F$104</f>
        <v/>
      </c>
      <c r="J438" s="3"/>
      <c r="K438" s="3"/>
      <c r="L438" s="2"/>
      <c r="M438" s="3"/>
      <c r="N438" s="3"/>
      <c r="O438" s="3"/>
      <c r="P438" s="3"/>
      <c r="Q438" s="3"/>
      <c r="R438" s="2"/>
      <c r="S438" s="2"/>
      <c r="T438" s="2"/>
      <c r="U438" s="2"/>
      <c r="V438" s="5"/>
      <c r="W438" s="5" t="s">
        <v>283</v>
      </c>
      <c r="X438" s="1478" t="str">
        <f>項目一覧②!$F$110</f>
        <v/>
      </c>
      <c r="Y438" s="1478"/>
      <c r="Z438" s="1478"/>
      <c r="AA438" s="3" t="s">
        <v>282</v>
      </c>
      <c r="AB438" s="2"/>
    </row>
    <row r="439" spans="1:29" ht="18" customHeight="1">
      <c r="A439" s="3"/>
      <c r="B439" s="3" t="s">
        <v>289</v>
      </c>
      <c r="C439" s="3"/>
      <c r="D439" s="5" t="s">
        <v>285</v>
      </c>
      <c r="E439" s="1477" t="str">
        <f>項目一覧②!$F$99</f>
        <v/>
      </c>
      <c r="F439" s="1477"/>
      <c r="G439" s="73" t="s">
        <v>284</v>
      </c>
      <c r="H439" s="18" t="str">
        <f>項目一覧②!$F$105</f>
        <v/>
      </c>
      <c r="J439" s="3"/>
      <c r="K439" s="3"/>
      <c r="L439" s="2"/>
      <c r="M439" s="3"/>
      <c r="N439" s="3"/>
      <c r="O439" s="3"/>
      <c r="P439" s="3"/>
      <c r="Q439" s="3"/>
      <c r="R439" s="2"/>
      <c r="S439" s="2"/>
      <c r="T439" s="2"/>
      <c r="U439" s="2"/>
      <c r="V439" s="5"/>
      <c r="W439" s="5" t="s">
        <v>283</v>
      </c>
      <c r="X439" s="1478" t="str">
        <f>項目一覧②!$F$111</f>
        <v/>
      </c>
      <c r="Y439" s="1478"/>
      <c r="Z439" s="1478"/>
      <c r="AA439" s="3" t="s">
        <v>282</v>
      </c>
      <c r="AB439" s="2"/>
    </row>
    <row r="440" spans="1:29" ht="18" customHeight="1">
      <c r="A440" s="3"/>
      <c r="B440" s="3" t="s">
        <v>288</v>
      </c>
      <c r="C440" s="3"/>
      <c r="D440" s="5" t="s">
        <v>285</v>
      </c>
      <c r="E440" s="1477" t="str">
        <f>項目一覧②!$F$100</f>
        <v/>
      </c>
      <c r="F440" s="1477"/>
      <c r="G440" s="73" t="s">
        <v>284</v>
      </c>
      <c r="H440" s="18" t="str">
        <f>項目一覧②!$F$106</f>
        <v/>
      </c>
      <c r="J440" s="3"/>
      <c r="K440" s="3"/>
      <c r="L440" s="2"/>
      <c r="M440" s="3"/>
      <c r="N440" s="3"/>
      <c r="O440" s="3"/>
      <c r="P440" s="3"/>
      <c r="Q440" s="3"/>
      <c r="R440" s="2"/>
      <c r="S440" s="2"/>
      <c r="T440" s="2"/>
      <c r="U440" s="2"/>
      <c r="V440" s="5"/>
      <c r="W440" s="5" t="s">
        <v>283</v>
      </c>
      <c r="X440" s="1478" t="str">
        <f>項目一覧②!$F$112</f>
        <v/>
      </c>
      <c r="Y440" s="1478"/>
      <c r="Z440" s="1478"/>
      <c r="AA440" s="3" t="s">
        <v>282</v>
      </c>
      <c r="AB440" s="2"/>
    </row>
    <row r="441" spans="1:29" ht="18" customHeight="1">
      <c r="A441" s="3"/>
      <c r="B441" s="3" t="s">
        <v>287</v>
      </c>
      <c r="C441" s="3"/>
      <c r="D441" s="5" t="s">
        <v>285</v>
      </c>
      <c r="E441" s="1477" t="str">
        <f>項目一覧②!$F$101</f>
        <v/>
      </c>
      <c r="F441" s="1477"/>
      <c r="G441" s="73" t="s">
        <v>284</v>
      </c>
      <c r="H441" s="18" t="str">
        <f>項目一覧②!$F$107</f>
        <v/>
      </c>
      <c r="J441" s="3"/>
      <c r="K441" s="3"/>
      <c r="L441" s="2"/>
      <c r="M441" s="3"/>
      <c r="N441" s="3"/>
      <c r="O441" s="3"/>
      <c r="P441" s="3"/>
      <c r="Q441" s="3"/>
      <c r="R441" s="2"/>
      <c r="S441" s="2"/>
      <c r="T441" s="2"/>
      <c r="U441" s="2"/>
      <c r="V441" s="5"/>
      <c r="W441" s="5" t="s">
        <v>283</v>
      </c>
      <c r="X441" s="1478" t="str">
        <f>項目一覧②!$F$113</f>
        <v/>
      </c>
      <c r="Y441" s="1478"/>
      <c r="Z441" s="1478"/>
      <c r="AA441" s="3" t="s">
        <v>282</v>
      </c>
      <c r="AB441" s="2"/>
    </row>
    <row r="442" spans="1:29" ht="18" customHeight="1">
      <c r="A442" s="15"/>
      <c r="B442" s="15" t="s">
        <v>286</v>
      </c>
      <c r="C442" s="15"/>
      <c r="D442" s="5" t="s">
        <v>285</v>
      </c>
      <c r="E442" s="1477" t="str">
        <f>項目一覧②!$F$102</f>
        <v/>
      </c>
      <c r="F442" s="1477"/>
      <c r="G442" s="73" t="s">
        <v>284</v>
      </c>
      <c r="H442" s="18" t="str">
        <f>項目一覧②!$F$108</f>
        <v/>
      </c>
      <c r="J442" s="15"/>
      <c r="K442" s="15"/>
      <c r="L442" s="2"/>
      <c r="M442" s="15"/>
      <c r="N442" s="15"/>
      <c r="O442" s="15"/>
      <c r="P442" s="15"/>
      <c r="Q442" s="15"/>
      <c r="R442" s="2"/>
      <c r="S442" s="2"/>
      <c r="T442" s="2"/>
      <c r="U442" s="2"/>
      <c r="V442" s="5"/>
      <c r="W442" s="5" t="s">
        <v>283</v>
      </c>
      <c r="X442" s="1557" t="str">
        <f>項目一覧②!$F$114</f>
        <v/>
      </c>
      <c r="Y442" s="1557"/>
      <c r="Z442" s="1557"/>
      <c r="AA442" s="3" t="s">
        <v>282</v>
      </c>
      <c r="AB442" s="2"/>
    </row>
    <row r="443" spans="1:29" ht="15.95" customHeight="1">
      <c r="A443" s="17" t="s">
        <v>279</v>
      </c>
      <c r="B443" s="16" t="s">
        <v>255</v>
      </c>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c r="AA443" s="16"/>
      <c r="AB443" s="2"/>
    </row>
    <row r="444" spans="1:29" ht="15.95" customHeight="1">
      <c r="A444" s="6"/>
      <c r="B444" s="3"/>
      <c r="C444" s="3"/>
      <c r="D444" s="3"/>
      <c r="E444" s="3"/>
      <c r="F444" s="1479" t="str">
        <f>項目一覧②!$F$115</f>
        <v/>
      </c>
      <c r="G444" s="1479"/>
      <c r="H444" s="1479"/>
      <c r="I444" s="1479"/>
      <c r="J444" s="1479"/>
      <c r="K444" s="1479"/>
      <c r="L444" s="1479"/>
      <c r="M444" s="1479"/>
      <c r="N444" s="1479"/>
      <c r="O444" s="1479"/>
      <c r="P444" s="1479"/>
      <c r="Q444" s="1479"/>
      <c r="R444" s="1479"/>
      <c r="S444" s="1479"/>
      <c r="T444" s="1479"/>
      <c r="U444" s="1479"/>
      <c r="V444" s="1479"/>
      <c r="W444" s="1479"/>
      <c r="X444" s="1479"/>
      <c r="Y444" s="1479"/>
      <c r="Z444" s="1479"/>
      <c r="AA444" s="1479"/>
      <c r="AB444" s="2"/>
    </row>
    <row r="445" spans="1:29" ht="15.95" customHeight="1">
      <c r="A445" s="15"/>
      <c r="B445" s="15"/>
      <c r="C445" s="15"/>
      <c r="D445" s="15"/>
      <c r="E445" s="15"/>
      <c r="F445" s="1480"/>
      <c r="G445" s="1480"/>
      <c r="H445" s="1480"/>
      <c r="I445" s="1480"/>
      <c r="J445" s="1480"/>
      <c r="K445" s="1480"/>
      <c r="L445" s="1480"/>
      <c r="M445" s="1480"/>
      <c r="N445" s="1480"/>
      <c r="O445" s="1480"/>
      <c r="P445" s="1480"/>
      <c r="Q445" s="1480"/>
      <c r="R445" s="1480"/>
      <c r="S445" s="1480"/>
      <c r="T445" s="1480"/>
      <c r="U445" s="1480"/>
      <c r="V445" s="1480"/>
      <c r="W445" s="1480"/>
      <c r="X445" s="1480"/>
      <c r="Y445" s="1480"/>
      <c r="Z445" s="1480"/>
      <c r="AA445" s="1480"/>
      <c r="AB445" s="2"/>
    </row>
    <row r="446" spans="1:29" ht="15.95" customHeight="1">
      <c r="A446" s="6" t="s">
        <v>279</v>
      </c>
      <c r="B446" s="3" t="s">
        <v>254</v>
      </c>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2"/>
    </row>
    <row r="447" spans="1:29" ht="15.95" customHeight="1">
      <c r="A447" s="3"/>
      <c r="B447" s="3"/>
      <c r="C447" s="3"/>
      <c r="D447" s="3"/>
      <c r="E447" s="3"/>
      <c r="F447" s="1479" t="str">
        <f>項目一覧②!$F$116</f>
        <v/>
      </c>
      <c r="G447" s="1479"/>
      <c r="H447" s="1479"/>
      <c r="I447" s="1479"/>
      <c r="J447" s="1479"/>
      <c r="K447" s="1479"/>
      <c r="L447" s="1479"/>
      <c r="M447" s="1479"/>
      <c r="N447" s="1479"/>
      <c r="O447" s="1479"/>
      <c r="P447" s="1479"/>
      <c r="Q447" s="1479"/>
      <c r="R447" s="1479"/>
      <c r="S447" s="1479"/>
      <c r="T447" s="1479"/>
      <c r="U447" s="1479"/>
      <c r="V447" s="1479"/>
      <c r="W447" s="1479"/>
      <c r="X447" s="1479"/>
      <c r="Y447" s="1479"/>
      <c r="Z447" s="1479"/>
      <c r="AA447" s="1479"/>
      <c r="AB447" s="2"/>
    </row>
    <row r="448" spans="1:29" ht="15.95" customHeight="1">
      <c r="A448" s="15"/>
      <c r="B448" s="15"/>
      <c r="C448" s="15"/>
      <c r="D448" s="15"/>
      <c r="E448" s="15"/>
      <c r="F448" s="1480"/>
      <c r="G448" s="1480"/>
      <c r="H448" s="1480"/>
      <c r="I448" s="1480"/>
      <c r="J448" s="1480"/>
      <c r="K448" s="1480"/>
      <c r="L448" s="1480"/>
      <c r="M448" s="1480"/>
      <c r="N448" s="1480"/>
      <c r="O448" s="1480"/>
      <c r="P448" s="1480"/>
      <c r="Q448" s="1480"/>
      <c r="R448" s="1480"/>
      <c r="S448" s="1480"/>
      <c r="T448" s="1480"/>
      <c r="U448" s="1480"/>
      <c r="V448" s="1480"/>
      <c r="W448" s="1480"/>
      <c r="X448" s="1480"/>
      <c r="Y448" s="1480"/>
      <c r="Z448" s="1480"/>
      <c r="AA448" s="1480"/>
      <c r="AB448" s="2"/>
    </row>
    <row r="449" spans="1:29" ht="18"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2"/>
    </row>
    <row r="450" spans="1:29" ht="15.95" customHeight="1">
      <c r="A450" s="1473" t="s">
        <v>281</v>
      </c>
      <c r="B450" s="1473"/>
      <c r="C450" s="1473"/>
      <c r="D450" s="1473"/>
      <c r="E450" s="1473"/>
      <c r="F450" s="1473"/>
      <c r="G450" s="1473"/>
      <c r="H450" s="1473"/>
      <c r="I450" s="1473"/>
      <c r="J450" s="1473"/>
      <c r="K450" s="1473"/>
      <c r="L450" s="1473"/>
      <c r="M450" s="1473"/>
      <c r="N450" s="1473"/>
      <c r="O450" s="1473"/>
      <c r="P450" s="1473"/>
      <c r="Q450" s="1473"/>
      <c r="R450" s="1473"/>
      <c r="S450" s="1473"/>
      <c r="T450" s="1473"/>
      <c r="U450" s="1473"/>
      <c r="V450" s="1473"/>
      <c r="W450" s="1473"/>
      <c r="X450" s="1473"/>
      <c r="Y450" s="1473"/>
      <c r="Z450" s="1473"/>
      <c r="AA450" s="1473"/>
      <c r="AB450" s="2"/>
    </row>
    <row r="451" spans="1:29" ht="15.95" customHeight="1">
      <c r="A451" s="15"/>
      <c r="B451" s="15" t="s">
        <v>280</v>
      </c>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2"/>
    </row>
    <row r="452" spans="1:29" ht="21.95" customHeight="1">
      <c r="A452" s="22" t="s">
        <v>279</v>
      </c>
      <c r="B452" s="20" t="s">
        <v>136</v>
      </c>
      <c r="C452" s="20"/>
      <c r="D452" s="20"/>
      <c r="E452" s="20"/>
      <c r="F452" s="20"/>
      <c r="G452" s="24"/>
      <c r="H452" s="20"/>
      <c r="I452" s="20"/>
      <c r="J452" s="20"/>
      <c r="K452" s="20"/>
      <c r="L452" s="1559">
        <f>項目一覧②!$F$117</f>
        <v>1</v>
      </c>
      <c r="M452" s="1559"/>
      <c r="N452" s="20"/>
      <c r="O452" s="20"/>
      <c r="P452" s="20"/>
      <c r="Q452" s="20"/>
      <c r="R452" s="20"/>
      <c r="S452" s="20"/>
      <c r="T452" s="20"/>
      <c r="U452" s="20"/>
      <c r="V452" s="20"/>
      <c r="W452" s="20"/>
      <c r="X452" s="20"/>
      <c r="Y452" s="20"/>
      <c r="Z452" s="20"/>
      <c r="AA452" s="20"/>
      <c r="AB452" s="2"/>
    </row>
    <row r="453" spans="1:29" ht="21.95" customHeight="1">
      <c r="A453" s="22" t="s">
        <v>279</v>
      </c>
      <c r="B453" s="20" t="s">
        <v>278</v>
      </c>
      <c r="C453" s="20"/>
      <c r="D453" s="20"/>
      <c r="E453" s="20"/>
      <c r="F453" s="20"/>
      <c r="G453" s="2"/>
      <c r="H453" s="2"/>
      <c r="I453" s="20"/>
      <c r="J453" s="20"/>
      <c r="K453" s="1474" t="str">
        <f>項目一覧②!$F$118</f>
        <v/>
      </c>
      <c r="L453" s="1474"/>
      <c r="M453" s="1474"/>
      <c r="N453" s="20" t="s">
        <v>277</v>
      </c>
      <c r="O453" s="20"/>
      <c r="P453" s="20"/>
      <c r="Q453" s="20"/>
      <c r="R453" s="20"/>
      <c r="S453" s="20"/>
      <c r="T453" s="20"/>
      <c r="U453" s="20"/>
      <c r="V453" s="20"/>
      <c r="W453" s="20"/>
      <c r="X453" s="20"/>
      <c r="Y453" s="20"/>
      <c r="Z453" s="20"/>
      <c r="AA453" s="20"/>
      <c r="AB453" s="2"/>
    </row>
    <row r="454" spans="1:29" ht="21.95" customHeight="1">
      <c r="A454" s="22" t="s">
        <v>273</v>
      </c>
      <c r="B454" s="20" t="s">
        <v>276</v>
      </c>
      <c r="C454" s="20"/>
      <c r="D454" s="20"/>
      <c r="E454" s="20"/>
      <c r="F454" s="20"/>
      <c r="G454" s="20"/>
      <c r="H454" s="20"/>
      <c r="I454" s="20"/>
      <c r="J454" s="1488" t="str">
        <f>項目一覧②!$F$119</f>
        <v/>
      </c>
      <c r="K454" s="1488"/>
      <c r="L454" s="1488"/>
      <c r="M454" s="1488"/>
      <c r="N454" s="25" t="s">
        <v>271</v>
      </c>
      <c r="O454" s="20"/>
      <c r="P454" s="20"/>
      <c r="Q454" s="20"/>
      <c r="R454" s="20"/>
      <c r="S454" s="20"/>
      <c r="T454" s="20"/>
      <c r="U454" s="20"/>
      <c r="V454" s="20"/>
      <c r="W454" s="20"/>
      <c r="X454" s="20"/>
      <c r="Y454" s="20"/>
      <c r="Z454" s="20"/>
      <c r="AA454" s="20"/>
      <c r="AB454" s="2"/>
    </row>
    <row r="455" spans="1:29" ht="21.95" customHeight="1">
      <c r="A455" s="22" t="s">
        <v>273</v>
      </c>
      <c r="B455" s="20" t="s">
        <v>275</v>
      </c>
      <c r="C455" s="20"/>
      <c r="D455" s="20"/>
      <c r="E455" s="20"/>
      <c r="F455" s="20"/>
      <c r="G455" s="20"/>
      <c r="H455" s="20"/>
      <c r="I455" s="20"/>
      <c r="J455" s="1488" t="str">
        <f>項目一覧②!$F$120</f>
        <v/>
      </c>
      <c r="K455" s="1488"/>
      <c r="L455" s="1488"/>
      <c r="M455" s="1488"/>
      <c r="N455" s="4" t="s">
        <v>271</v>
      </c>
      <c r="O455" s="20"/>
      <c r="P455" s="20"/>
      <c r="Q455" s="20"/>
      <c r="R455" s="20"/>
      <c r="S455" s="20"/>
      <c r="T455" s="20"/>
      <c r="U455" s="20"/>
      <c r="V455" s="20"/>
      <c r="W455" s="20"/>
      <c r="X455" s="20"/>
      <c r="Y455" s="20"/>
      <c r="Z455" s="20"/>
      <c r="AA455" s="20"/>
      <c r="AB455" s="2"/>
    </row>
    <row r="456" spans="1:29" ht="21.95" customHeight="1">
      <c r="A456" s="22" t="s">
        <v>273</v>
      </c>
      <c r="B456" s="20" t="s">
        <v>274</v>
      </c>
      <c r="C456" s="20"/>
      <c r="D456" s="20"/>
      <c r="E456" s="20"/>
      <c r="F456" s="20"/>
      <c r="G456" s="20"/>
      <c r="H456" s="20"/>
      <c r="I456" s="20"/>
      <c r="J456" s="1488" t="str">
        <f>項目一覧②!$F$121</f>
        <v/>
      </c>
      <c r="K456" s="1488"/>
      <c r="L456" s="1488"/>
      <c r="M456" s="1488"/>
      <c r="N456" s="25" t="s">
        <v>271</v>
      </c>
      <c r="O456" s="20"/>
      <c r="P456" s="20"/>
      <c r="Q456" s="20"/>
      <c r="R456" s="20"/>
      <c r="S456" s="20"/>
      <c r="T456" s="20"/>
      <c r="U456" s="20"/>
      <c r="V456" s="20"/>
      <c r="W456" s="20"/>
      <c r="X456" s="20"/>
      <c r="Y456" s="20"/>
      <c r="Z456" s="20"/>
      <c r="AA456" s="20"/>
      <c r="AB456" s="2"/>
    </row>
    <row r="457" spans="1:29" ht="15.95" customHeight="1">
      <c r="A457" s="17" t="s">
        <v>273</v>
      </c>
      <c r="B457" s="16" t="s">
        <v>272</v>
      </c>
      <c r="C457" s="16"/>
      <c r="D457" s="16"/>
      <c r="E457" s="16"/>
      <c r="F457" s="16"/>
      <c r="G457" s="16"/>
      <c r="H457" s="16"/>
      <c r="I457" s="16"/>
      <c r="O457" s="16"/>
      <c r="P457" s="16"/>
      <c r="Q457" s="16"/>
      <c r="R457" s="16"/>
      <c r="S457" s="16"/>
      <c r="T457" s="16"/>
      <c r="U457" s="16"/>
      <c r="V457" s="16"/>
      <c r="W457" s="16"/>
      <c r="X457" s="16"/>
      <c r="Y457" s="16"/>
      <c r="Z457" s="16"/>
      <c r="AA457" s="16"/>
      <c r="AB457" s="2"/>
    </row>
    <row r="458" spans="1:29" ht="15.95" customHeight="1">
      <c r="A458" s="6"/>
      <c r="B458" s="3"/>
      <c r="C458" s="3" t="s">
        <v>2459</v>
      </c>
      <c r="D458" s="3" t="s">
        <v>2460</v>
      </c>
      <c r="E458" s="3"/>
      <c r="F458" s="3"/>
      <c r="G458" s="3"/>
      <c r="H458" s="3"/>
      <c r="I458" s="3"/>
      <c r="J458" s="1556" t="str">
        <f>項目一覧②!$F$122</f>
        <v/>
      </c>
      <c r="K458" s="1556"/>
      <c r="L458" s="1556"/>
      <c r="M458" s="1556"/>
      <c r="N458" s="4" t="s">
        <v>271</v>
      </c>
      <c r="O458" s="3"/>
      <c r="P458" s="3"/>
      <c r="Q458" s="3"/>
      <c r="R458" s="3"/>
      <c r="S458" s="3"/>
      <c r="T458" s="3"/>
      <c r="U458" s="3"/>
      <c r="V458" s="3"/>
      <c r="W458" s="3"/>
      <c r="X458" s="3"/>
      <c r="Y458" s="3"/>
      <c r="Z458" s="3"/>
      <c r="AA458" s="3"/>
      <c r="AB458" s="2"/>
    </row>
    <row r="459" spans="1:29" ht="15.95" customHeight="1">
      <c r="A459" s="6"/>
      <c r="B459" s="3"/>
      <c r="C459" s="3" t="s">
        <v>2461</v>
      </c>
      <c r="D459" s="3" t="s">
        <v>2462</v>
      </c>
      <c r="E459" s="3"/>
      <c r="F459" s="3"/>
      <c r="G459" s="3"/>
      <c r="H459" s="3"/>
      <c r="I459" s="3"/>
      <c r="J459" s="19"/>
      <c r="K459" s="19"/>
      <c r="L459" s="19"/>
      <c r="M459" s="19"/>
      <c r="N459" s="4"/>
      <c r="O459" s="4"/>
      <c r="P459" s="3"/>
      <c r="Q459" s="6" t="str">
        <f>IF(項目一覧②!$G$123=TRUE,"■","□")</f>
        <v>□</v>
      </c>
      <c r="R459" s="3" t="s">
        <v>270</v>
      </c>
      <c r="S459" s="3"/>
      <c r="T459" s="6" t="str">
        <f>IF(項目一覧②!$H$123=TRUE,"■","□")</f>
        <v>□</v>
      </c>
      <c r="U459" s="3" t="s">
        <v>269</v>
      </c>
      <c r="V459" s="3"/>
      <c r="W459" s="3"/>
      <c r="X459" s="3"/>
      <c r="Y459" s="3"/>
      <c r="Z459" s="3"/>
      <c r="AA459" s="3"/>
      <c r="AB459" s="3"/>
      <c r="AC459" s="2"/>
    </row>
    <row r="460" spans="1:29" ht="15.95" customHeight="1">
      <c r="A460" s="17" t="s">
        <v>279</v>
      </c>
      <c r="B460" s="16" t="s">
        <v>268</v>
      </c>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c r="AA460" s="16"/>
      <c r="AB460" s="2"/>
    </row>
    <row r="461" spans="1:29" ht="15.95" customHeight="1">
      <c r="A461" s="3"/>
      <c r="B461" s="3"/>
      <c r="C461" s="3"/>
      <c r="D461" s="1473" t="s">
        <v>267</v>
      </c>
      <c r="E461" s="1473"/>
      <c r="F461" s="1473"/>
      <c r="G461" s="1473"/>
      <c r="H461" s="5"/>
      <c r="I461" s="1473" t="s">
        <v>266</v>
      </c>
      <c r="J461" s="1473"/>
      <c r="K461" s="1473"/>
      <c r="L461" s="1473"/>
      <c r="M461" s="1473"/>
      <c r="N461" s="1473"/>
      <c r="O461" s="1473"/>
      <c r="P461" s="1473"/>
      <c r="Q461" s="1473"/>
      <c r="R461" s="1473"/>
      <c r="S461" s="1473"/>
      <c r="T461" s="1473"/>
      <c r="U461" s="1473"/>
      <c r="V461" s="5"/>
      <c r="W461" s="5" t="s">
        <v>283</v>
      </c>
      <c r="X461" s="1473" t="s">
        <v>293</v>
      </c>
      <c r="Y461" s="1473"/>
      <c r="Z461" s="1473"/>
      <c r="AA461" s="3" t="s">
        <v>292</v>
      </c>
      <c r="AB461" s="2"/>
    </row>
    <row r="462" spans="1:29" ht="15.95" customHeight="1">
      <c r="A462" s="3"/>
      <c r="B462" s="3" t="s">
        <v>291</v>
      </c>
      <c r="C462" s="3"/>
      <c r="D462" s="5" t="s">
        <v>285</v>
      </c>
      <c r="E462" s="1477" t="str">
        <f>項目一覧②!$F$124</f>
        <v/>
      </c>
      <c r="F462" s="1477"/>
      <c r="G462" s="73" t="s">
        <v>284</v>
      </c>
      <c r="H462" s="18" t="str">
        <f>項目一覧②!$F$130</f>
        <v/>
      </c>
      <c r="J462" s="3"/>
      <c r="K462" s="3"/>
      <c r="L462" s="2"/>
      <c r="M462" s="3"/>
      <c r="N462" s="3"/>
      <c r="O462" s="3"/>
      <c r="P462" s="3"/>
      <c r="Q462" s="3"/>
      <c r="R462" s="2"/>
      <c r="S462" s="2"/>
      <c r="T462" s="2"/>
      <c r="U462" s="2"/>
      <c r="V462" s="5"/>
      <c r="W462" s="5" t="s">
        <v>283</v>
      </c>
      <c r="X462" s="1478" t="str">
        <f>項目一覧②!$F$136</f>
        <v/>
      </c>
      <c r="Y462" s="1478"/>
      <c r="Z462" s="1478"/>
      <c r="AA462" s="3" t="s">
        <v>282</v>
      </c>
      <c r="AB462" s="2"/>
    </row>
    <row r="463" spans="1:29" ht="15.95" customHeight="1">
      <c r="A463" s="3"/>
      <c r="B463" s="3" t="s">
        <v>290</v>
      </c>
      <c r="C463" s="3"/>
      <c r="D463" s="5" t="s">
        <v>285</v>
      </c>
      <c r="E463" s="1477" t="str">
        <f>項目一覧②!$F$125</f>
        <v/>
      </c>
      <c r="F463" s="1477"/>
      <c r="G463" s="73" t="s">
        <v>284</v>
      </c>
      <c r="H463" s="18" t="str">
        <f>項目一覧②!$F$131</f>
        <v/>
      </c>
      <c r="J463" s="3"/>
      <c r="K463" s="3"/>
      <c r="L463" s="2"/>
      <c r="M463" s="3"/>
      <c r="N463" s="3"/>
      <c r="O463" s="3"/>
      <c r="P463" s="3"/>
      <c r="Q463" s="3"/>
      <c r="R463" s="2"/>
      <c r="S463" s="2"/>
      <c r="T463" s="2"/>
      <c r="U463" s="2"/>
      <c r="V463" s="5"/>
      <c r="W463" s="5" t="s">
        <v>283</v>
      </c>
      <c r="X463" s="1478" t="str">
        <f>項目一覧②!$F$137</f>
        <v/>
      </c>
      <c r="Y463" s="1478"/>
      <c r="Z463" s="1478"/>
      <c r="AA463" s="3" t="s">
        <v>282</v>
      </c>
      <c r="AB463" s="2"/>
    </row>
    <row r="464" spans="1:29" ht="15.95" customHeight="1">
      <c r="A464" s="3"/>
      <c r="B464" s="3" t="s">
        <v>289</v>
      </c>
      <c r="C464" s="3"/>
      <c r="D464" s="5" t="s">
        <v>285</v>
      </c>
      <c r="E464" s="1477" t="str">
        <f>項目一覧②!$F$126</f>
        <v/>
      </c>
      <c r="F464" s="1477"/>
      <c r="G464" s="73" t="s">
        <v>284</v>
      </c>
      <c r="H464" s="18" t="str">
        <f>項目一覧②!$F$132</f>
        <v/>
      </c>
      <c r="J464" s="3"/>
      <c r="K464" s="3"/>
      <c r="L464" s="2"/>
      <c r="M464" s="3"/>
      <c r="N464" s="3"/>
      <c r="O464" s="3"/>
      <c r="P464" s="3"/>
      <c r="Q464" s="3"/>
      <c r="R464" s="2"/>
      <c r="S464" s="2"/>
      <c r="T464" s="2"/>
      <c r="U464" s="2"/>
      <c r="V464" s="5"/>
      <c r="W464" s="5" t="s">
        <v>283</v>
      </c>
      <c r="X464" s="1478" t="str">
        <f>項目一覧②!$F$138</f>
        <v/>
      </c>
      <c r="Y464" s="1478"/>
      <c r="Z464" s="1478"/>
      <c r="AA464" s="3" t="s">
        <v>282</v>
      </c>
      <c r="AB464" s="2"/>
    </row>
    <row r="465" spans="1:28" ht="15.95" customHeight="1">
      <c r="A465" s="3"/>
      <c r="B465" s="3" t="s">
        <v>288</v>
      </c>
      <c r="C465" s="3"/>
      <c r="D465" s="5" t="s">
        <v>285</v>
      </c>
      <c r="E465" s="1477" t="str">
        <f>項目一覧②!$F$127</f>
        <v/>
      </c>
      <c r="F465" s="1477"/>
      <c r="G465" s="73" t="s">
        <v>284</v>
      </c>
      <c r="H465" s="18" t="str">
        <f>項目一覧②!$F$133</f>
        <v/>
      </c>
      <c r="J465" s="3"/>
      <c r="K465" s="3"/>
      <c r="L465" s="2"/>
      <c r="M465" s="3"/>
      <c r="N465" s="3"/>
      <c r="O465" s="3"/>
      <c r="P465" s="3"/>
      <c r="Q465" s="3"/>
      <c r="R465" s="2"/>
      <c r="S465" s="2"/>
      <c r="T465" s="2"/>
      <c r="U465" s="2"/>
      <c r="V465" s="5"/>
      <c r="W465" s="5" t="s">
        <v>283</v>
      </c>
      <c r="X465" s="1478" t="str">
        <f>項目一覧②!$F$139</f>
        <v/>
      </c>
      <c r="Y465" s="1478"/>
      <c r="Z465" s="1478"/>
      <c r="AA465" s="3" t="s">
        <v>282</v>
      </c>
      <c r="AB465" s="2"/>
    </row>
    <row r="466" spans="1:28" ht="15.95" customHeight="1">
      <c r="A466" s="3"/>
      <c r="B466" s="3" t="s">
        <v>287</v>
      </c>
      <c r="C466" s="3"/>
      <c r="D466" s="5" t="s">
        <v>285</v>
      </c>
      <c r="E466" s="1477" t="str">
        <f>項目一覧②!$F$128</f>
        <v/>
      </c>
      <c r="F466" s="1477"/>
      <c r="G466" s="73" t="s">
        <v>284</v>
      </c>
      <c r="H466" s="18" t="str">
        <f>項目一覧②!$F$134</f>
        <v/>
      </c>
      <c r="J466" s="3"/>
      <c r="K466" s="3"/>
      <c r="L466" s="2"/>
      <c r="M466" s="3"/>
      <c r="N466" s="3"/>
      <c r="O466" s="3"/>
      <c r="P466" s="3"/>
      <c r="Q466" s="3"/>
      <c r="R466" s="2"/>
      <c r="S466" s="2"/>
      <c r="T466" s="2"/>
      <c r="U466" s="2"/>
      <c r="V466" s="5"/>
      <c r="W466" s="5" t="s">
        <v>283</v>
      </c>
      <c r="X466" s="1478" t="str">
        <f>項目一覧②!$F$140</f>
        <v/>
      </c>
      <c r="Y466" s="1478"/>
      <c r="Z466" s="1478"/>
      <c r="AA466" s="3" t="s">
        <v>282</v>
      </c>
      <c r="AB466" s="2"/>
    </row>
    <row r="467" spans="1:28" ht="15.95" customHeight="1">
      <c r="A467" s="15"/>
      <c r="B467" s="15" t="s">
        <v>286</v>
      </c>
      <c r="C467" s="15"/>
      <c r="D467" s="5" t="s">
        <v>285</v>
      </c>
      <c r="E467" s="1477" t="str">
        <f>項目一覧②!$F$129</f>
        <v/>
      </c>
      <c r="F467" s="1477"/>
      <c r="G467" s="73" t="s">
        <v>284</v>
      </c>
      <c r="H467" s="18" t="str">
        <f>項目一覧②!$F$135</f>
        <v/>
      </c>
      <c r="J467" s="15"/>
      <c r="K467" s="15"/>
      <c r="L467" s="2"/>
      <c r="M467" s="15"/>
      <c r="N467" s="15"/>
      <c r="O467" s="15"/>
      <c r="P467" s="15"/>
      <c r="Q467" s="15"/>
      <c r="R467" s="2"/>
      <c r="S467" s="2"/>
      <c r="T467" s="2"/>
      <c r="U467" s="2"/>
      <c r="V467" s="5"/>
      <c r="W467" s="5" t="s">
        <v>283</v>
      </c>
      <c r="X467" s="1557" t="str">
        <f>項目一覧②!$F$141</f>
        <v/>
      </c>
      <c r="Y467" s="1557"/>
      <c r="Z467" s="1557"/>
      <c r="AA467" s="3" t="s">
        <v>282</v>
      </c>
      <c r="AB467" s="2"/>
    </row>
    <row r="468" spans="1:28" ht="15.95" customHeight="1">
      <c r="A468" s="17" t="s">
        <v>279</v>
      </c>
      <c r="B468" s="16" t="s">
        <v>255</v>
      </c>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c r="AA468" s="16"/>
      <c r="AB468" s="2"/>
    </row>
    <row r="469" spans="1:28" ht="15.95" customHeight="1">
      <c r="A469" s="6"/>
      <c r="B469" s="3"/>
      <c r="C469" s="3"/>
      <c r="D469" s="3"/>
      <c r="E469" s="3"/>
      <c r="F469" s="1479" t="str">
        <f>項目一覧②!$F$142</f>
        <v/>
      </c>
      <c r="G469" s="1479"/>
      <c r="H469" s="1479"/>
      <c r="I469" s="1479"/>
      <c r="J469" s="1479"/>
      <c r="K469" s="1479"/>
      <c r="L469" s="1479"/>
      <c r="M469" s="1479"/>
      <c r="N469" s="1479"/>
      <c r="O469" s="1479"/>
      <c r="P469" s="1479"/>
      <c r="Q469" s="1479"/>
      <c r="R469" s="1479"/>
      <c r="S469" s="1479"/>
      <c r="T469" s="1479"/>
      <c r="U469" s="1479"/>
      <c r="V469" s="1479"/>
      <c r="W469" s="1479"/>
      <c r="X469" s="1479"/>
      <c r="Y469" s="1479"/>
      <c r="Z469" s="1479"/>
      <c r="AA469" s="1479"/>
      <c r="AB469" s="2"/>
    </row>
    <row r="470" spans="1:28" ht="15.95" customHeight="1">
      <c r="A470" s="15"/>
      <c r="B470" s="15"/>
      <c r="C470" s="15"/>
      <c r="D470" s="15"/>
      <c r="E470" s="15"/>
      <c r="F470" s="1480"/>
      <c r="G470" s="1480"/>
      <c r="H470" s="1480"/>
      <c r="I470" s="1480"/>
      <c r="J470" s="1480"/>
      <c r="K470" s="1480"/>
      <c r="L470" s="1480"/>
      <c r="M470" s="1480"/>
      <c r="N470" s="1480"/>
      <c r="O470" s="1480"/>
      <c r="P470" s="1480"/>
      <c r="Q470" s="1480"/>
      <c r="R470" s="1480"/>
      <c r="S470" s="1480"/>
      <c r="T470" s="1480"/>
      <c r="U470" s="1480"/>
      <c r="V470" s="1480"/>
      <c r="W470" s="1480"/>
      <c r="X470" s="1480"/>
      <c r="Y470" s="1480"/>
      <c r="Z470" s="1480"/>
      <c r="AA470" s="1480"/>
      <c r="AB470" s="2"/>
    </row>
    <row r="471" spans="1:28" ht="15.95" customHeight="1">
      <c r="A471" s="6" t="s">
        <v>279</v>
      </c>
      <c r="B471" s="3" t="s">
        <v>254</v>
      </c>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2"/>
    </row>
    <row r="472" spans="1:28" ht="15.95" customHeight="1">
      <c r="A472" s="3"/>
      <c r="B472" s="3"/>
      <c r="C472" s="3"/>
      <c r="D472" s="3"/>
      <c r="E472" s="3"/>
      <c r="F472" s="1479" t="str">
        <f>項目一覧②!$F$143</f>
        <v/>
      </c>
      <c r="G472" s="1479"/>
      <c r="H472" s="1479"/>
      <c r="I472" s="1479"/>
      <c r="J472" s="1479"/>
      <c r="K472" s="1479"/>
      <c r="L472" s="1479"/>
      <c r="M472" s="1479"/>
      <c r="N472" s="1479"/>
      <c r="O472" s="1479"/>
      <c r="P472" s="1479"/>
      <c r="Q472" s="1479"/>
      <c r="R472" s="1479"/>
      <c r="S472" s="1479"/>
      <c r="T472" s="1479"/>
      <c r="U472" s="1479"/>
      <c r="V472" s="1479"/>
      <c r="W472" s="1479"/>
      <c r="X472" s="1479"/>
      <c r="Y472" s="1479"/>
      <c r="Z472" s="1479"/>
      <c r="AA472" s="1479"/>
      <c r="AB472" s="2"/>
    </row>
    <row r="473" spans="1:28" ht="15.95" customHeight="1">
      <c r="A473" s="15"/>
      <c r="B473" s="15"/>
      <c r="C473" s="15"/>
      <c r="D473" s="15"/>
      <c r="E473" s="15"/>
      <c r="F473" s="1480"/>
      <c r="G473" s="1480"/>
      <c r="H473" s="1480"/>
      <c r="I473" s="1480"/>
      <c r="J473" s="1480"/>
      <c r="K473" s="1480"/>
      <c r="L473" s="1480"/>
      <c r="M473" s="1480"/>
      <c r="N473" s="1480"/>
      <c r="O473" s="1480"/>
      <c r="P473" s="1480"/>
      <c r="Q473" s="1480"/>
      <c r="R473" s="1480"/>
      <c r="S473" s="1480"/>
      <c r="T473" s="1480"/>
      <c r="U473" s="1480"/>
      <c r="V473" s="1480"/>
      <c r="W473" s="1480"/>
      <c r="X473" s="1480"/>
      <c r="Y473" s="1480"/>
      <c r="Z473" s="1480"/>
      <c r="AA473" s="1480"/>
      <c r="AB473" s="2"/>
    </row>
    <row r="474" spans="1:28" ht="15.9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2"/>
    </row>
    <row r="475" spans="1:28" ht="15.95" customHeight="1">
      <c r="A475" s="1473" t="s">
        <v>281</v>
      </c>
      <c r="B475" s="1473"/>
      <c r="C475" s="1473"/>
      <c r="D475" s="1473"/>
      <c r="E475" s="1473"/>
      <c r="F475" s="1473"/>
      <c r="G475" s="1473"/>
      <c r="H475" s="1473"/>
      <c r="I475" s="1473"/>
      <c r="J475" s="1473"/>
      <c r="K475" s="1473"/>
      <c r="L475" s="1473"/>
      <c r="M475" s="1473"/>
      <c r="N475" s="1473"/>
      <c r="O475" s="1473"/>
      <c r="P475" s="1473"/>
      <c r="Q475" s="1473"/>
      <c r="R475" s="1473"/>
      <c r="S475" s="1473"/>
      <c r="T475" s="1473"/>
      <c r="U475" s="1473"/>
      <c r="V475" s="1473"/>
      <c r="W475" s="1473"/>
      <c r="X475" s="1473"/>
      <c r="Y475" s="1473"/>
      <c r="Z475" s="1473"/>
      <c r="AA475" s="1473"/>
      <c r="AB475" s="2"/>
    </row>
    <row r="476" spans="1:28" ht="15.95" customHeight="1">
      <c r="A476" s="15"/>
      <c r="B476" s="15" t="s">
        <v>280</v>
      </c>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2"/>
    </row>
    <row r="477" spans="1:28" ht="21.95" customHeight="1">
      <c r="A477" s="22" t="s">
        <v>279</v>
      </c>
      <c r="B477" s="20" t="s">
        <v>136</v>
      </c>
      <c r="C477" s="20"/>
      <c r="D477" s="20"/>
      <c r="E477" s="20"/>
      <c r="F477" s="20"/>
      <c r="G477" s="24"/>
      <c r="H477" s="20"/>
      <c r="I477" s="20"/>
      <c r="J477" s="20"/>
      <c r="K477" s="20"/>
      <c r="L477" s="20"/>
      <c r="M477" s="20">
        <f>項目一覧②!$F$144</f>
        <v>1</v>
      </c>
      <c r="N477" s="20"/>
      <c r="O477" s="20"/>
      <c r="P477" s="20"/>
      <c r="Q477" s="20"/>
      <c r="R477" s="20"/>
      <c r="S477" s="20"/>
      <c r="T477" s="20"/>
      <c r="U477" s="20"/>
      <c r="V477" s="20"/>
      <c r="W477" s="20"/>
      <c r="X477" s="20"/>
      <c r="Y477" s="20"/>
      <c r="Z477" s="20"/>
      <c r="AA477" s="20"/>
      <c r="AB477" s="2"/>
    </row>
    <row r="478" spans="1:28" ht="21.95" customHeight="1">
      <c r="A478" s="22" t="s">
        <v>279</v>
      </c>
      <c r="B478" s="20" t="s">
        <v>278</v>
      </c>
      <c r="C478" s="20"/>
      <c r="D478" s="20"/>
      <c r="E478" s="20"/>
      <c r="F478" s="20"/>
      <c r="G478" s="2"/>
      <c r="H478" s="2"/>
      <c r="I478" s="20"/>
      <c r="J478" s="20"/>
      <c r="K478" s="1474" t="str">
        <f>項目一覧②!$F$145</f>
        <v/>
      </c>
      <c r="L478" s="1474"/>
      <c r="M478" s="1474"/>
      <c r="N478" s="20" t="s">
        <v>277</v>
      </c>
      <c r="O478" s="20"/>
      <c r="P478" s="20"/>
      <c r="Q478" s="20"/>
      <c r="R478" s="20"/>
      <c r="S478" s="20"/>
      <c r="T478" s="20"/>
      <c r="U478" s="20"/>
      <c r="V478" s="20"/>
      <c r="W478" s="20"/>
      <c r="X478" s="20"/>
      <c r="Y478" s="20"/>
      <c r="Z478" s="20"/>
      <c r="AA478" s="20"/>
      <c r="AB478" s="2"/>
    </row>
    <row r="479" spans="1:28" ht="21.95" customHeight="1">
      <c r="A479" s="22" t="s">
        <v>273</v>
      </c>
      <c r="B479" s="20" t="s">
        <v>276</v>
      </c>
      <c r="C479" s="20"/>
      <c r="D479" s="20"/>
      <c r="E479" s="20"/>
      <c r="F479" s="20"/>
      <c r="G479" s="20"/>
      <c r="H479" s="20"/>
      <c r="I479" s="20"/>
      <c r="J479" s="1488" t="str">
        <f>項目一覧②!$F$146</f>
        <v/>
      </c>
      <c r="K479" s="1488"/>
      <c r="L479" s="1488"/>
      <c r="M479" s="1488"/>
      <c r="N479" s="25" t="s">
        <v>271</v>
      </c>
      <c r="O479" s="20"/>
      <c r="P479" s="20"/>
      <c r="Q479" s="20"/>
      <c r="R479" s="20"/>
      <c r="S479" s="20"/>
      <c r="T479" s="20"/>
      <c r="U479" s="20"/>
      <c r="V479" s="20"/>
      <c r="W479" s="20"/>
      <c r="X479" s="20"/>
      <c r="Y479" s="20"/>
      <c r="Z479" s="20"/>
      <c r="AA479" s="20"/>
      <c r="AB479" s="2"/>
    </row>
    <row r="480" spans="1:28" ht="21.95" customHeight="1">
      <c r="A480" s="22" t="s">
        <v>273</v>
      </c>
      <c r="B480" s="20" t="s">
        <v>275</v>
      </c>
      <c r="C480" s="20"/>
      <c r="D480" s="20"/>
      <c r="E480" s="20"/>
      <c r="F480" s="20"/>
      <c r="G480" s="20"/>
      <c r="H480" s="20"/>
      <c r="I480" s="20"/>
      <c r="J480" s="1488" t="str">
        <f>項目一覧②!$F$147</f>
        <v/>
      </c>
      <c r="K480" s="1488"/>
      <c r="L480" s="1488"/>
      <c r="M480" s="1488"/>
      <c r="N480" s="4" t="s">
        <v>271</v>
      </c>
      <c r="O480" s="20"/>
      <c r="P480" s="20"/>
      <c r="Q480" s="20"/>
      <c r="R480" s="20"/>
      <c r="S480" s="20"/>
      <c r="T480" s="20"/>
      <c r="U480" s="20"/>
      <c r="V480" s="20"/>
      <c r="W480" s="20"/>
      <c r="X480" s="20"/>
      <c r="Y480" s="20"/>
      <c r="Z480" s="20"/>
      <c r="AA480" s="20"/>
      <c r="AB480" s="2"/>
    </row>
    <row r="481" spans="1:29" ht="21.95" customHeight="1">
      <c r="A481" s="22" t="s">
        <v>273</v>
      </c>
      <c r="B481" s="20" t="s">
        <v>274</v>
      </c>
      <c r="C481" s="20"/>
      <c r="D481" s="20"/>
      <c r="E481" s="20"/>
      <c r="F481" s="20"/>
      <c r="G481" s="20"/>
      <c r="H481" s="20"/>
      <c r="I481" s="20"/>
      <c r="J481" s="1488" t="str">
        <f>項目一覧②!$F$148</f>
        <v/>
      </c>
      <c r="K481" s="1488"/>
      <c r="L481" s="1488"/>
      <c r="M481" s="1488"/>
      <c r="N481" s="25" t="s">
        <v>271</v>
      </c>
      <c r="O481" s="20"/>
      <c r="P481" s="20"/>
      <c r="Q481" s="20"/>
      <c r="R481" s="20"/>
      <c r="S481" s="20"/>
      <c r="T481" s="20"/>
      <c r="U481" s="20"/>
      <c r="V481" s="20"/>
      <c r="W481" s="20"/>
      <c r="X481" s="20"/>
      <c r="Y481" s="20"/>
      <c r="Z481" s="20"/>
      <c r="AA481" s="20"/>
      <c r="AB481" s="2"/>
    </row>
    <row r="482" spans="1:29" ht="15.95" customHeight="1">
      <c r="A482" s="17" t="s">
        <v>273</v>
      </c>
      <c r="B482" s="16" t="s">
        <v>272</v>
      </c>
      <c r="C482" s="16"/>
      <c r="D482" s="16"/>
      <c r="E482" s="16"/>
      <c r="F482" s="16"/>
      <c r="G482" s="16"/>
      <c r="H482" s="16"/>
      <c r="I482" s="16"/>
      <c r="O482" s="16"/>
      <c r="P482" s="16"/>
      <c r="Q482" s="16"/>
      <c r="R482" s="16"/>
      <c r="S482" s="16"/>
      <c r="T482" s="16"/>
      <c r="U482" s="16"/>
      <c r="V482" s="16"/>
      <c r="W482" s="16"/>
      <c r="X482" s="16"/>
      <c r="Y482" s="16"/>
      <c r="Z482" s="16"/>
      <c r="AA482" s="16"/>
      <c r="AB482" s="2"/>
    </row>
    <row r="483" spans="1:29" ht="15.95" customHeight="1">
      <c r="A483" s="6"/>
      <c r="B483" s="3"/>
      <c r="C483" s="3" t="s">
        <v>2459</v>
      </c>
      <c r="D483" s="3" t="s">
        <v>2460</v>
      </c>
      <c r="E483" s="3"/>
      <c r="F483" s="3"/>
      <c r="G483" s="3"/>
      <c r="H483" s="3"/>
      <c r="I483" s="3"/>
      <c r="J483" s="1556" t="str">
        <f>項目一覧②!$F$149</f>
        <v/>
      </c>
      <c r="K483" s="1556"/>
      <c r="L483" s="1556"/>
      <c r="M483" s="1556"/>
      <c r="N483" s="4" t="s">
        <v>271</v>
      </c>
      <c r="O483" s="3"/>
      <c r="P483" s="3"/>
      <c r="Q483" s="3"/>
      <c r="R483" s="3"/>
      <c r="S483" s="3"/>
      <c r="T483" s="3"/>
      <c r="U483" s="3"/>
      <c r="V483" s="3"/>
      <c r="W483" s="3"/>
      <c r="X483" s="3"/>
      <c r="Y483" s="3"/>
      <c r="Z483" s="3"/>
      <c r="AA483" s="3"/>
      <c r="AB483" s="2"/>
    </row>
    <row r="484" spans="1:29" ht="15.95" customHeight="1">
      <c r="A484" s="6"/>
      <c r="B484" s="3"/>
      <c r="C484" s="3" t="s">
        <v>2461</v>
      </c>
      <c r="D484" s="3" t="s">
        <v>2462</v>
      </c>
      <c r="E484" s="3"/>
      <c r="F484" s="3"/>
      <c r="G484" s="3"/>
      <c r="H484" s="3"/>
      <c r="I484" s="3"/>
      <c r="J484" s="19"/>
      <c r="K484" s="19"/>
      <c r="L484" s="19"/>
      <c r="M484" s="19"/>
      <c r="N484" s="4"/>
      <c r="O484" s="4"/>
      <c r="P484" s="3"/>
      <c r="Q484" s="6" t="str">
        <f>IF(項目一覧②!$G$150=TRUE,"■","□")</f>
        <v>□</v>
      </c>
      <c r="R484" s="3" t="s">
        <v>270</v>
      </c>
      <c r="S484" s="3"/>
      <c r="T484" s="6" t="str">
        <f>IF(項目一覧②!$H$150=TRUE,"■","□")</f>
        <v>□</v>
      </c>
      <c r="U484" s="3" t="s">
        <v>269</v>
      </c>
      <c r="V484" s="3"/>
      <c r="W484" s="3"/>
      <c r="X484" s="3"/>
      <c r="Y484" s="3"/>
      <c r="Z484" s="3"/>
      <c r="AA484" s="3"/>
      <c r="AB484" s="3"/>
      <c r="AC484" s="2"/>
    </row>
    <row r="485" spans="1:29" ht="15.95" customHeight="1">
      <c r="A485" s="17" t="s">
        <v>279</v>
      </c>
      <c r="B485" s="16" t="s">
        <v>268</v>
      </c>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c r="AA485" s="16"/>
      <c r="AB485" s="2"/>
    </row>
    <row r="486" spans="1:29" ht="15.95" customHeight="1">
      <c r="A486" s="3"/>
      <c r="B486" s="3"/>
      <c r="C486" s="3"/>
      <c r="D486" s="1473" t="s">
        <v>267</v>
      </c>
      <c r="E486" s="1473"/>
      <c r="F486" s="1473"/>
      <c r="G486" s="1473"/>
      <c r="H486" s="5"/>
      <c r="I486" s="1473" t="s">
        <v>266</v>
      </c>
      <c r="J486" s="1473"/>
      <c r="K486" s="1473"/>
      <c r="L486" s="1473"/>
      <c r="M486" s="1473"/>
      <c r="N486" s="1473"/>
      <c r="O486" s="1473"/>
      <c r="P486" s="1473"/>
      <c r="Q486" s="1473"/>
      <c r="R486" s="1473"/>
      <c r="S486" s="1473"/>
      <c r="T486" s="1473"/>
      <c r="U486" s="1473"/>
      <c r="V486" s="5"/>
      <c r="W486" s="5" t="s">
        <v>283</v>
      </c>
      <c r="X486" s="1473" t="s">
        <v>293</v>
      </c>
      <c r="Y486" s="1473"/>
      <c r="Z486" s="1473"/>
      <c r="AA486" s="3" t="s">
        <v>292</v>
      </c>
      <c r="AB486" s="2"/>
    </row>
    <row r="487" spans="1:29" ht="15.95" customHeight="1">
      <c r="A487" s="3"/>
      <c r="B487" s="3" t="s">
        <v>291</v>
      </c>
      <c r="C487" s="3"/>
      <c r="D487" s="5" t="s">
        <v>285</v>
      </c>
      <c r="E487" s="1477" t="str">
        <f>項目一覧②!$F$151</f>
        <v/>
      </c>
      <c r="F487" s="1477"/>
      <c r="G487" s="73" t="s">
        <v>284</v>
      </c>
      <c r="H487" s="18" t="str">
        <f>項目一覧②!$F$157</f>
        <v/>
      </c>
      <c r="J487" s="3"/>
      <c r="K487" s="3"/>
      <c r="L487" s="2"/>
      <c r="M487" s="3"/>
      <c r="N487" s="3"/>
      <c r="O487" s="3"/>
      <c r="P487" s="3"/>
      <c r="Q487" s="3"/>
      <c r="R487" s="2"/>
      <c r="S487" s="2"/>
      <c r="T487" s="2"/>
      <c r="U487" s="2"/>
      <c r="V487" s="5"/>
      <c r="W487" s="5" t="s">
        <v>283</v>
      </c>
      <c r="X487" s="1478" t="str">
        <f>項目一覧②!$F$163</f>
        <v/>
      </c>
      <c r="Y487" s="1478"/>
      <c r="Z487" s="1478"/>
      <c r="AA487" s="3" t="s">
        <v>282</v>
      </c>
      <c r="AB487" s="2"/>
    </row>
    <row r="488" spans="1:29" ht="15.95" customHeight="1">
      <c r="A488" s="3"/>
      <c r="B488" s="3" t="s">
        <v>290</v>
      </c>
      <c r="C488" s="3"/>
      <c r="D488" s="5" t="s">
        <v>285</v>
      </c>
      <c r="E488" s="1477" t="str">
        <f>項目一覧②!$F$152</f>
        <v/>
      </c>
      <c r="F488" s="1477"/>
      <c r="G488" s="73" t="s">
        <v>284</v>
      </c>
      <c r="H488" s="18" t="str">
        <f>項目一覧②!$F$158</f>
        <v/>
      </c>
      <c r="J488" s="3"/>
      <c r="K488" s="3"/>
      <c r="L488" s="2"/>
      <c r="M488" s="3"/>
      <c r="N488" s="3"/>
      <c r="O488" s="3"/>
      <c r="P488" s="3"/>
      <c r="Q488" s="3"/>
      <c r="R488" s="2"/>
      <c r="S488" s="2"/>
      <c r="T488" s="2"/>
      <c r="U488" s="2"/>
      <c r="V488" s="5"/>
      <c r="W488" s="5" t="s">
        <v>283</v>
      </c>
      <c r="X488" s="1478" t="str">
        <f>項目一覧②!$F$164</f>
        <v/>
      </c>
      <c r="Y488" s="1478"/>
      <c r="Z488" s="1478"/>
      <c r="AA488" s="3" t="s">
        <v>282</v>
      </c>
      <c r="AB488" s="2"/>
    </row>
    <row r="489" spans="1:29" ht="15.95" customHeight="1">
      <c r="A489" s="3"/>
      <c r="B489" s="3" t="s">
        <v>289</v>
      </c>
      <c r="C489" s="3"/>
      <c r="D489" s="5" t="s">
        <v>285</v>
      </c>
      <c r="E489" s="1477" t="str">
        <f>項目一覧②!$F$153</f>
        <v/>
      </c>
      <c r="F489" s="1477"/>
      <c r="G489" s="73" t="s">
        <v>284</v>
      </c>
      <c r="H489" s="18" t="str">
        <f>項目一覧②!$F$159</f>
        <v/>
      </c>
      <c r="J489" s="3"/>
      <c r="K489" s="3"/>
      <c r="L489" s="2"/>
      <c r="M489" s="3"/>
      <c r="N489" s="3"/>
      <c r="O489" s="3"/>
      <c r="P489" s="3"/>
      <c r="Q489" s="3"/>
      <c r="R489" s="2"/>
      <c r="S489" s="2"/>
      <c r="T489" s="2"/>
      <c r="U489" s="2"/>
      <c r="V489" s="5"/>
      <c r="W489" s="5" t="s">
        <v>283</v>
      </c>
      <c r="X489" s="1478" t="str">
        <f>項目一覧②!$F$165</f>
        <v/>
      </c>
      <c r="Y489" s="1478"/>
      <c r="Z489" s="1478"/>
      <c r="AA489" s="3" t="s">
        <v>282</v>
      </c>
      <c r="AB489" s="2"/>
    </row>
    <row r="490" spans="1:29" ht="15.95" customHeight="1">
      <c r="A490" s="3"/>
      <c r="B490" s="3" t="s">
        <v>288</v>
      </c>
      <c r="C490" s="3"/>
      <c r="D490" s="5" t="s">
        <v>285</v>
      </c>
      <c r="E490" s="1477" t="str">
        <f>項目一覧②!$F$154</f>
        <v/>
      </c>
      <c r="F490" s="1477"/>
      <c r="G490" s="73" t="s">
        <v>284</v>
      </c>
      <c r="H490" s="18" t="str">
        <f>項目一覧②!$F$160</f>
        <v/>
      </c>
      <c r="J490" s="3"/>
      <c r="K490" s="3"/>
      <c r="L490" s="2"/>
      <c r="M490" s="3"/>
      <c r="N490" s="3"/>
      <c r="O490" s="3"/>
      <c r="P490" s="3"/>
      <c r="Q490" s="3"/>
      <c r="R490" s="2"/>
      <c r="S490" s="2"/>
      <c r="T490" s="2"/>
      <c r="U490" s="2"/>
      <c r="V490" s="5"/>
      <c r="W490" s="5" t="s">
        <v>283</v>
      </c>
      <c r="X490" s="1478" t="str">
        <f>項目一覧②!$F$166</f>
        <v/>
      </c>
      <c r="Y490" s="1478"/>
      <c r="Z490" s="1478"/>
      <c r="AA490" s="3" t="s">
        <v>282</v>
      </c>
      <c r="AB490" s="2"/>
    </row>
    <row r="491" spans="1:29" ht="15.95" customHeight="1">
      <c r="A491" s="3"/>
      <c r="B491" s="3" t="s">
        <v>287</v>
      </c>
      <c r="C491" s="3"/>
      <c r="D491" s="5" t="s">
        <v>285</v>
      </c>
      <c r="E491" s="1477" t="str">
        <f>項目一覧②!$F$155</f>
        <v/>
      </c>
      <c r="F491" s="1477"/>
      <c r="G491" s="73" t="s">
        <v>284</v>
      </c>
      <c r="H491" s="18" t="str">
        <f>項目一覧②!$F$161</f>
        <v/>
      </c>
      <c r="J491" s="3"/>
      <c r="K491" s="3"/>
      <c r="L491" s="2"/>
      <c r="M491" s="3"/>
      <c r="N491" s="3"/>
      <c r="O491" s="3"/>
      <c r="P491" s="3"/>
      <c r="Q491" s="3"/>
      <c r="R491" s="2"/>
      <c r="S491" s="2"/>
      <c r="T491" s="2"/>
      <c r="U491" s="2"/>
      <c r="V491" s="5"/>
      <c r="W491" s="5" t="s">
        <v>283</v>
      </c>
      <c r="X491" s="1478" t="str">
        <f>項目一覧②!$F$167</f>
        <v/>
      </c>
      <c r="Y491" s="1478"/>
      <c r="Z491" s="1478"/>
      <c r="AA491" s="3" t="s">
        <v>282</v>
      </c>
      <c r="AB491" s="2"/>
    </row>
    <row r="492" spans="1:29" ht="15.95" customHeight="1">
      <c r="A492" s="15"/>
      <c r="B492" s="15" t="s">
        <v>286</v>
      </c>
      <c r="C492" s="15"/>
      <c r="D492" s="5" t="s">
        <v>285</v>
      </c>
      <c r="E492" s="1477" t="str">
        <f>項目一覧②!$F$156</f>
        <v/>
      </c>
      <c r="F492" s="1477"/>
      <c r="G492" s="73" t="s">
        <v>284</v>
      </c>
      <c r="H492" s="18" t="str">
        <f>項目一覧②!$F$162</f>
        <v/>
      </c>
      <c r="J492" s="15"/>
      <c r="K492" s="15"/>
      <c r="L492" s="2"/>
      <c r="M492" s="15"/>
      <c r="N492" s="15"/>
      <c r="O492" s="15"/>
      <c r="P492" s="15"/>
      <c r="Q492" s="15"/>
      <c r="R492" s="2"/>
      <c r="S492" s="2"/>
      <c r="T492" s="2"/>
      <c r="U492" s="2"/>
      <c r="V492" s="5"/>
      <c r="W492" s="5" t="s">
        <v>283</v>
      </c>
      <c r="X492" s="1557" t="str">
        <f>項目一覧②!$F$168</f>
        <v/>
      </c>
      <c r="Y492" s="1557"/>
      <c r="Z492" s="1557"/>
      <c r="AA492" s="3" t="s">
        <v>282</v>
      </c>
      <c r="AB492" s="2"/>
    </row>
    <row r="493" spans="1:29" ht="15.95" customHeight="1">
      <c r="A493" s="17" t="s">
        <v>279</v>
      </c>
      <c r="B493" s="16" t="s">
        <v>255</v>
      </c>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c r="AA493" s="16"/>
      <c r="AB493" s="2"/>
    </row>
    <row r="494" spans="1:29" ht="15.95" customHeight="1">
      <c r="A494" s="6"/>
      <c r="B494" s="3"/>
      <c r="C494" s="3"/>
      <c r="D494" s="3"/>
      <c r="E494" s="3"/>
      <c r="F494" s="1479" t="str">
        <f>項目一覧②!$F$169</f>
        <v/>
      </c>
      <c r="G494" s="1479"/>
      <c r="H494" s="1479"/>
      <c r="I494" s="1479"/>
      <c r="J494" s="1479"/>
      <c r="K494" s="1479"/>
      <c r="L494" s="1479"/>
      <c r="M494" s="1479"/>
      <c r="N494" s="1479"/>
      <c r="O494" s="1479"/>
      <c r="P494" s="1479"/>
      <c r="Q494" s="1479"/>
      <c r="R494" s="1479"/>
      <c r="S494" s="1479"/>
      <c r="T494" s="1479"/>
      <c r="U494" s="1479"/>
      <c r="V494" s="1479"/>
      <c r="W494" s="1479"/>
      <c r="X494" s="1479"/>
      <c r="Y494" s="1479"/>
      <c r="Z494" s="1479"/>
      <c r="AA494" s="1479"/>
      <c r="AB494" s="2"/>
    </row>
    <row r="495" spans="1:29" ht="15.95" customHeight="1">
      <c r="A495" s="15"/>
      <c r="B495" s="15"/>
      <c r="C495" s="15"/>
      <c r="D495" s="15"/>
      <c r="E495" s="15"/>
      <c r="F495" s="1480"/>
      <c r="G495" s="1480"/>
      <c r="H495" s="1480"/>
      <c r="I495" s="1480"/>
      <c r="J495" s="1480"/>
      <c r="K495" s="1480"/>
      <c r="L495" s="1480"/>
      <c r="M495" s="1480"/>
      <c r="N495" s="1480"/>
      <c r="O495" s="1480"/>
      <c r="P495" s="1480"/>
      <c r="Q495" s="1480"/>
      <c r="R495" s="1480"/>
      <c r="S495" s="1480"/>
      <c r="T495" s="1480"/>
      <c r="U495" s="1480"/>
      <c r="V495" s="1480"/>
      <c r="W495" s="1480"/>
      <c r="X495" s="1480"/>
      <c r="Y495" s="1480"/>
      <c r="Z495" s="1480"/>
      <c r="AA495" s="1480"/>
      <c r="AB495" s="2"/>
    </row>
    <row r="496" spans="1:29" ht="15.95" customHeight="1">
      <c r="A496" s="6" t="s">
        <v>279</v>
      </c>
      <c r="B496" s="3" t="s">
        <v>254</v>
      </c>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2"/>
    </row>
    <row r="497" spans="1:29" ht="15.95" customHeight="1">
      <c r="A497" s="3"/>
      <c r="B497" s="3"/>
      <c r="C497" s="3"/>
      <c r="D497" s="3"/>
      <c r="E497" s="3"/>
      <c r="F497" s="1479" t="str">
        <f>項目一覧②!$F$170</f>
        <v/>
      </c>
      <c r="G497" s="1479"/>
      <c r="H497" s="1479"/>
      <c r="I497" s="1479"/>
      <c r="J497" s="1479"/>
      <c r="K497" s="1479"/>
      <c r="L497" s="1479"/>
      <c r="M497" s="1479"/>
      <c r="N497" s="1479"/>
      <c r="O497" s="1479"/>
      <c r="P497" s="1479"/>
      <c r="Q497" s="1479"/>
      <c r="R497" s="1479"/>
      <c r="S497" s="1479"/>
      <c r="T497" s="1479"/>
      <c r="U497" s="1479"/>
      <c r="V497" s="1479"/>
      <c r="W497" s="1479"/>
      <c r="X497" s="1479"/>
      <c r="Y497" s="1479"/>
      <c r="Z497" s="1479"/>
      <c r="AA497" s="1479"/>
      <c r="AB497" s="2"/>
    </row>
    <row r="498" spans="1:29" ht="15.95" customHeight="1">
      <c r="A498" s="15"/>
      <c r="B498" s="15"/>
      <c r="C498" s="15"/>
      <c r="D498" s="15"/>
      <c r="E498" s="15"/>
      <c r="F498" s="1480"/>
      <c r="G498" s="1480"/>
      <c r="H498" s="1480"/>
      <c r="I498" s="1480"/>
      <c r="J498" s="1480"/>
      <c r="K498" s="1480"/>
      <c r="L498" s="1480"/>
      <c r="M498" s="1480"/>
      <c r="N498" s="1480"/>
      <c r="O498" s="1480"/>
      <c r="P498" s="1480"/>
      <c r="Q498" s="1480"/>
      <c r="R498" s="1480"/>
      <c r="S498" s="1480"/>
      <c r="T498" s="1480"/>
      <c r="U498" s="1480"/>
      <c r="V498" s="1480"/>
      <c r="W498" s="1480"/>
      <c r="X498" s="1480"/>
      <c r="Y498" s="1480"/>
      <c r="Z498" s="1480"/>
      <c r="AA498" s="1480"/>
      <c r="AB498" s="2"/>
    </row>
    <row r="499" spans="1:29" ht="18"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2"/>
    </row>
    <row r="500" spans="1:29" ht="15.95" customHeight="1">
      <c r="A500" s="1473" t="s">
        <v>281</v>
      </c>
      <c r="B500" s="1473"/>
      <c r="C500" s="1473"/>
      <c r="D500" s="1473"/>
      <c r="E500" s="1473"/>
      <c r="F500" s="1473"/>
      <c r="G500" s="1473"/>
      <c r="H500" s="1473"/>
      <c r="I500" s="1473"/>
      <c r="J500" s="1473"/>
      <c r="K500" s="1473"/>
      <c r="L500" s="1473"/>
      <c r="M500" s="1473"/>
      <c r="N500" s="1473"/>
      <c r="O500" s="1473"/>
      <c r="P500" s="1473"/>
      <c r="Q500" s="1473"/>
      <c r="R500" s="1473"/>
      <c r="S500" s="1473"/>
      <c r="T500" s="1473"/>
      <c r="U500" s="1473"/>
      <c r="V500" s="1473"/>
      <c r="W500" s="1473"/>
      <c r="X500" s="1473"/>
      <c r="Y500" s="1473"/>
      <c r="Z500" s="1473"/>
      <c r="AA500" s="1473"/>
      <c r="AB500" s="2"/>
    </row>
    <row r="501" spans="1:29" ht="15.95" customHeight="1">
      <c r="A501" s="15"/>
      <c r="B501" s="15" t="s">
        <v>280</v>
      </c>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2"/>
    </row>
    <row r="502" spans="1:29" ht="21.95" customHeight="1">
      <c r="A502" s="22" t="s">
        <v>279</v>
      </c>
      <c r="B502" s="20" t="s">
        <v>136</v>
      </c>
      <c r="C502" s="20"/>
      <c r="D502" s="20"/>
      <c r="E502" s="20"/>
      <c r="F502" s="20"/>
      <c r="G502" s="24"/>
      <c r="H502" s="20"/>
      <c r="I502" s="20"/>
      <c r="J502" s="20"/>
      <c r="K502" s="20"/>
      <c r="L502" s="20"/>
      <c r="M502" s="20">
        <f>項目一覧②!$F$171</f>
        <v>1</v>
      </c>
      <c r="N502" s="20"/>
      <c r="O502" s="20"/>
      <c r="P502" s="20"/>
      <c r="Q502" s="20"/>
      <c r="R502" s="20"/>
      <c r="S502" s="20"/>
      <c r="T502" s="20"/>
      <c r="U502" s="20"/>
      <c r="V502" s="20"/>
      <c r="W502" s="20"/>
      <c r="X502" s="20"/>
      <c r="Y502" s="20"/>
      <c r="Z502" s="20"/>
      <c r="AA502" s="20"/>
      <c r="AB502" s="2"/>
    </row>
    <row r="503" spans="1:29" ht="21.95" customHeight="1">
      <c r="A503" s="22" t="s">
        <v>279</v>
      </c>
      <c r="B503" s="20" t="s">
        <v>278</v>
      </c>
      <c r="C503" s="20"/>
      <c r="D503" s="20"/>
      <c r="E503" s="20"/>
      <c r="F503" s="20"/>
      <c r="G503" s="2"/>
      <c r="H503" s="2"/>
      <c r="I503" s="20"/>
      <c r="J503" s="1474" t="str">
        <f>項目一覧②!$F$172</f>
        <v/>
      </c>
      <c r="K503" s="1474"/>
      <c r="L503" s="1474"/>
      <c r="M503" s="1474"/>
      <c r="N503" s="26" t="s">
        <v>277</v>
      </c>
      <c r="O503" s="20"/>
      <c r="P503" s="20"/>
      <c r="Q503" s="20"/>
      <c r="R503" s="20"/>
      <c r="S503" s="20"/>
      <c r="T503" s="20"/>
      <c r="U503" s="20"/>
      <c r="V503" s="20"/>
      <c r="W503" s="20"/>
      <c r="X503" s="20"/>
      <c r="Y503" s="20"/>
      <c r="Z503" s="20"/>
      <c r="AA503" s="20"/>
      <c r="AB503" s="2"/>
    </row>
    <row r="504" spans="1:29" ht="21.95" customHeight="1">
      <c r="A504" s="22" t="s">
        <v>273</v>
      </c>
      <c r="B504" s="20" t="s">
        <v>276</v>
      </c>
      <c r="C504" s="20"/>
      <c r="D504" s="20"/>
      <c r="E504" s="20"/>
      <c r="F504" s="20"/>
      <c r="G504" s="20"/>
      <c r="H504" s="20"/>
      <c r="I504" s="20"/>
      <c r="J504" s="1488" t="str">
        <f>項目一覧②!$F$173</f>
        <v/>
      </c>
      <c r="K504" s="1488"/>
      <c r="L504" s="1488"/>
      <c r="M504" s="1488"/>
      <c r="N504" s="25" t="s">
        <v>294</v>
      </c>
      <c r="O504" s="20"/>
      <c r="P504" s="20"/>
      <c r="Q504" s="20"/>
      <c r="R504" s="20"/>
      <c r="S504" s="20"/>
      <c r="T504" s="20"/>
      <c r="U504" s="20"/>
      <c r="V504" s="20"/>
      <c r="W504" s="20"/>
      <c r="X504" s="20"/>
      <c r="Y504" s="20"/>
      <c r="Z504" s="20"/>
      <c r="AA504" s="20"/>
      <c r="AB504" s="2"/>
    </row>
    <row r="505" spans="1:29" ht="21.95" customHeight="1">
      <c r="A505" s="22" t="s">
        <v>273</v>
      </c>
      <c r="B505" s="20" t="s">
        <v>275</v>
      </c>
      <c r="C505" s="20"/>
      <c r="D505" s="20"/>
      <c r="E505" s="20"/>
      <c r="F505" s="20"/>
      <c r="G505" s="20"/>
      <c r="H505" s="20"/>
      <c r="I505" s="20"/>
      <c r="J505" s="1488" t="str">
        <f>項目一覧②!$F$174</f>
        <v/>
      </c>
      <c r="K505" s="1488"/>
      <c r="L505" s="1488"/>
      <c r="M505" s="1488"/>
      <c r="N505" s="4" t="s">
        <v>294</v>
      </c>
      <c r="O505" s="20"/>
      <c r="P505" s="20"/>
      <c r="Q505" s="20"/>
      <c r="R505" s="20"/>
      <c r="S505" s="20"/>
      <c r="T505" s="20"/>
      <c r="U505" s="20"/>
      <c r="V505" s="20"/>
      <c r="W505" s="20"/>
      <c r="X505" s="20"/>
      <c r="Y505" s="20"/>
      <c r="Z505" s="20"/>
      <c r="AA505" s="20"/>
      <c r="AB505" s="2"/>
    </row>
    <row r="506" spans="1:29" ht="21.95" customHeight="1">
      <c r="A506" s="22" t="s">
        <v>273</v>
      </c>
      <c r="B506" s="20" t="s">
        <v>274</v>
      </c>
      <c r="C506" s="20"/>
      <c r="D506" s="20"/>
      <c r="E506" s="20"/>
      <c r="F506" s="20"/>
      <c r="G506" s="20"/>
      <c r="H506" s="20"/>
      <c r="I506" s="20"/>
      <c r="J506" s="1488" t="str">
        <f>項目一覧②!$F$175</f>
        <v/>
      </c>
      <c r="K506" s="1488"/>
      <c r="L506" s="1488"/>
      <c r="M506" s="1488"/>
      <c r="N506" s="25" t="s">
        <v>294</v>
      </c>
      <c r="O506" s="20"/>
      <c r="P506" s="20"/>
      <c r="Q506" s="20"/>
      <c r="R506" s="20"/>
      <c r="S506" s="20"/>
      <c r="T506" s="20"/>
      <c r="U506" s="20"/>
      <c r="V506" s="20"/>
      <c r="W506" s="20"/>
      <c r="X506" s="20"/>
      <c r="Y506" s="20"/>
      <c r="Z506" s="20"/>
      <c r="AA506" s="20"/>
      <c r="AB506" s="2"/>
    </row>
    <row r="507" spans="1:29" ht="15.95" customHeight="1">
      <c r="A507" s="17" t="s">
        <v>273</v>
      </c>
      <c r="B507" s="16" t="s">
        <v>272</v>
      </c>
      <c r="C507" s="16"/>
      <c r="D507" s="16"/>
      <c r="E507" s="16"/>
      <c r="F507" s="16"/>
      <c r="G507" s="16"/>
      <c r="H507" s="16"/>
      <c r="I507" s="16"/>
      <c r="O507" s="16"/>
      <c r="P507" s="16"/>
      <c r="Q507" s="16"/>
      <c r="R507" s="16"/>
      <c r="S507" s="16"/>
      <c r="T507" s="16"/>
      <c r="U507" s="16"/>
      <c r="V507" s="16"/>
      <c r="W507" s="16"/>
      <c r="X507" s="16"/>
      <c r="Y507" s="16"/>
      <c r="Z507" s="16"/>
      <c r="AA507" s="16"/>
      <c r="AB507" s="2"/>
    </row>
    <row r="508" spans="1:29" ht="15.95" customHeight="1">
      <c r="A508" s="6"/>
      <c r="B508" s="3"/>
      <c r="C508" s="3" t="s">
        <v>2459</v>
      </c>
      <c r="D508" s="3" t="s">
        <v>2460</v>
      </c>
      <c r="E508" s="3"/>
      <c r="F508" s="3"/>
      <c r="G508" s="3"/>
      <c r="H508" s="3"/>
      <c r="I508" s="3"/>
      <c r="J508" s="1556" t="str">
        <f>項目一覧②!$F$176</f>
        <v/>
      </c>
      <c r="K508" s="1556"/>
      <c r="L508" s="1556"/>
      <c r="M508" s="1556"/>
      <c r="N508" s="4" t="s">
        <v>271</v>
      </c>
      <c r="O508" s="3"/>
      <c r="P508" s="3"/>
      <c r="Q508" s="3"/>
      <c r="R508" s="3"/>
      <c r="S508" s="3"/>
      <c r="T508" s="3"/>
      <c r="U508" s="3"/>
      <c r="V508" s="3"/>
      <c r="W508" s="3"/>
      <c r="X508" s="3"/>
      <c r="Y508" s="3"/>
      <c r="Z508" s="3"/>
      <c r="AA508" s="3"/>
      <c r="AB508" s="2"/>
    </row>
    <row r="509" spans="1:29" ht="15.95" customHeight="1">
      <c r="A509" s="6"/>
      <c r="B509" s="3"/>
      <c r="C509" s="3" t="s">
        <v>2461</v>
      </c>
      <c r="D509" s="3" t="s">
        <v>2462</v>
      </c>
      <c r="E509" s="3"/>
      <c r="F509" s="3"/>
      <c r="G509" s="3"/>
      <c r="H509" s="3"/>
      <c r="I509" s="3"/>
      <c r="J509" s="19"/>
      <c r="K509" s="19"/>
      <c r="L509" s="19"/>
      <c r="M509" s="19"/>
      <c r="N509" s="4"/>
      <c r="O509" s="4"/>
      <c r="P509" s="3"/>
      <c r="Q509" s="6" t="str">
        <f>IF(項目一覧②!$G$177=TRUE,"■","□")</f>
        <v>□</v>
      </c>
      <c r="R509" s="3" t="s">
        <v>270</v>
      </c>
      <c r="S509" s="3"/>
      <c r="T509" s="6" t="str">
        <f>IF(項目一覧②!$H$177=TRUE,"■","□")</f>
        <v>□</v>
      </c>
      <c r="U509" s="3" t="s">
        <v>269</v>
      </c>
      <c r="V509" s="3"/>
      <c r="W509" s="3"/>
      <c r="X509" s="3"/>
      <c r="Y509" s="3"/>
      <c r="Z509" s="3"/>
      <c r="AA509" s="3"/>
      <c r="AB509" s="3"/>
      <c r="AC509" s="2"/>
    </row>
    <row r="510" spans="1:29" ht="15.95" customHeight="1">
      <c r="A510" s="17" t="s">
        <v>279</v>
      </c>
      <c r="B510" s="16" t="s">
        <v>268</v>
      </c>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c r="AA510" s="16"/>
      <c r="AB510" s="2"/>
    </row>
    <row r="511" spans="1:29" ht="15.95" customHeight="1">
      <c r="A511" s="3"/>
      <c r="B511" s="3"/>
      <c r="C511" s="3"/>
      <c r="D511" s="1473" t="s">
        <v>267</v>
      </c>
      <c r="E511" s="1473"/>
      <c r="F511" s="1473"/>
      <c r="G511" s="1473"/>
      <c r="H511" s="5"/>
      <c r="I511" s="1473" t="s">
        <v>266</v>
      </c>
      <c r="J511" s="1473"/>
      <c r="K511" s="1473"/>
      <c r="L511" s="1473"/>
      <c r="M511" s="1473"/>
      <c r="N511" s="1473"/>
      <c r="O511" s="1473"/>
      <c r="P511" s="1473"/>
      <c r="Q511" s="1473"/>
      <c r="R511" s="1473"/>
      <c r="S511" s="1473"/>
      <c r="T511" s="1473"/>
      <c r="U511" s="1473"/>
      <c r="V511" s="5"/>
      <c r="W511" s="5" t="s">
        <v>283</v>
      </c>
      <c r="X511" s="1473" t="s">
        <v>293</v>
      </c>
      <c r="Y511" s="1473"/>
      <c r="Z511" s="1473"/>
      <c r="AA511" s="3" t="s">
        <v>292</v>
      </c>
      <c r="AB511" s="2"/>
    </row>
    <row r="512" spans="1:29" ht="15.95" customHeight="1">
      <c r="A512" s="3"/>
      <c r="B512" s="3" t="s">
        <v>291</v>
      </c>
      <c r="C512" s="3"/>
      <c r="D512" s="5" t="s">
        <v>285</v>
      </c>
      <c r="E512" s="1477" t="str">
        <f>項目一覧②!$F$178</f>
        <v/>
      </c>
      <c r="F512" s="1477"/>
      <c r="G512" s="73" t="s">
        <v>284</v>
      </c>
      <c r="H512" s="18" t="str">
        <f>'確認申請書（建築）入力'!T525</f>
        <v/>
      </c>
      <c r="J512" s="3"/>
      <c r="K512" s="3"/>
      <c r="L512" s="2"/>
      <c r="M512" s="3"/>
      <c r="N512" s="3"/>
      <c r="O512" s="3"/>
      <c r="P512" s="3"/>
      <c r="Q512" s="3"/>
      <c r="R512" s="2"/>
      <c r="S512" s="2"/>
      <c r="T512" s="2"/>
      <c r="U512" s="2"/>
      <c r="V512" s="5"/>
      <c r="W512" s="5" t="s">
        <v>283</v>
      </c>
      <c r="X512" s="1478" t="str">
        <f>項目一覧②!$F$190</f>
        <v/>
      </c>
      <c r="Y512" s="1478"/>
      <c r="Z512" s="1478"/>
      <c r="AA512" s="3" t="s">
        <v>282</v>
      </c>
      <c r="AB512" s="2"/>
    </row>
    <row r="513" spans="1:28" ht="15.95" customHeight="1">
      <c r="A513" s="3"/>
      <c r="B513" s="3" t="s">
        <v>290</v>
      </c>
      <c r="C513" s="3"/>
      <c r="D513" s="5" t="s">
        <v>285</v>
      </c>
      <c r="E513" s="1477" t="str">
        <f>項目一覧②!$F$179</f>
        <v/>
      </c>
      <c r="F513" s="1477"/>
      <c r="G513" s="73" t="s">
        <v>284</v>
      </c>
      <c r="H513" s="18" t="str">
        <f>'確認申請書（建築）入力'!T526</f>
        <v/>
      </c>
      <c r="J513" s="3"/>
      <c r="K513" s="3"/>
      <c r="L513" s="2"/>
      <c r="M513" s="3"/>
      <c r="N513" s="3"/>
      <c r="O513" s="3"/>
      <c r="P513" s="3"/>
      <c r="Q513" s="3"/>
      <c r="R513" s="2"/>
      <c r="S513" s="2"/>
      <c r="T513" s="2"/>
      <c r="U513" s="2"/>
      <c r="V513" s="5"/>
      <c r="W513" s="5" t="s">
        <v>283</v>
      </c>
      <c r="X513" s="1478" t="str">
        <f>項目一覧②!$F$191</f>
        <v/>
      </c>
      <c r="Y513" s="1478"/>
      <c r="Z513" s="1478"/>
      <c r="AA513" s="3" t="s">
        <v>282</v>
      </c>
      <c r="AB513" s="2"/>
    </row>
    <row r="514" spans="1:28" ht="15.95" customHeight="1">
      <c r="A514" s="3"/>
      <c r="B514" s="3" t="s">
        <v>289</v>
      </c>
      <c r="C514" s="3"/>
      <c r="D514" s="5" t="s">
        <v>285</v>
      </c>
      <c r="E514" s="1477" t="str">
        <f>項目一覧②!$F$180</f>
        <v/>
      </c>
      <c r="F514" s="1477"/>
      <c r="G514" s="73" t="s">
        <v>284</v>
      </c>
      <c r="H514" s="18" t="str">
        <f>'確認申請書（建築）入力'!T527</f>
        <v/>
      </c>
      <c r="J514" s="3"/>
      <c r="K514" s="3"/>
      <c r="L514" s="2"/>
      <c r="M514" s="3"/>
      <c r="N514" s="3"/>
      <c r="O514" s="3"/>
      <c r="P514" s="3"/>
      <c r="Q514" s="3"/>
      <c r="R514" s="2"/>
      <c r="S514" s="2"/>
      <c r="T514" s="2"/>
      <c r="U514" s="2"/>
      <c r="V514" s="5"/>
      <c r="W514" s="5" t="s">
        <v>283</v>
      </c>
      <c r="X514" s="1478" t="str">
        <f>項目一覧②!$F$192</f>
        <v/>
      </c>
      <c r="Y514" s="1478"/>
      <c r="Z514" s="1478"/>
      <c r="AA514" s="3" t="s">
        <v>282</v>
      </c>
      <c r="AB514" s="2"/>
    </row>
    <row r="515" spans="1:28" ht="15.95" customHeight="1">
      <c r="A515" s="3"/>
      <c r="B515" s="3" t="s">
        <v>288</v>
      </c>
      <c r="C515" s="3"/>
      <c r="D515" s="5" t="s">
        <v>285</v>
      </c>
      <c r="E515" s="1477" t="str">
        <f>項目一覧②!$F$181</f>
        <v/>
      </c>
      <c r="F515" s="1477"/>
      <c r="G515" s="73" t="s">
        <v>284</v>
      </c>
      <c r="H515" s="18" t="str">
        <f>'確認申請書（建築）入力'!T528</f>
        <v/>
      </c>
      <c r="J515" s="3"/>
      <c r="K515" s="3"/>
      <c r="L515" s="2"/>
      <c r="M515" s="3"/>
      <c r="N515" s="3"/>
      <c r="O515" s="3"/>
      <c r="P515" s="3"/>
      <c r="Q515" s="3"/>
      <c r="R515" s="2"/>
      <c r="S515" s="2"/>
      <c r="T515" s="2"/>
      <c r="U515" s="2"/>
      <c r="V515" s="5"/>
      <c r="W515" s="5" t="s">
        <v>283</v>
      </c>
      <c r="X515" s="1478" t="str">
        <f>項目一覧②!$F$193</f>
        <v/>
      </c>
      <c r="Y515" s="1478"/>
      <c r="Z515" s="1478"/>
      <c r="AA515" s="3" t="s">
        <v>282</v>
      </c>
      <c r="AB515" s="2"/>
    </row>
    <row r="516" spans="1:28" ht="15.95" customHeight="1">
      <c r="A516" s="3"/>
      <c r="B516" s="3" t="s">
        <v>287</v>
      </c>
      <c r="C516" s="3"/>
      <c r="D516" s="5" t="s">
        <v>285</v>
      </c>
      <c r="E516" s="1477" t="str">
        <f>項目一覧②!$F$182</f>
        <v/>
      </c>
      <c r="F516" s="1477"/>
      <c r="G516" s="73" t="s">
        <v>284</v>
      </c>
      <c r="H516" s="18" t="str">
        <f>'確認申請書（建築）入力'!T529</f>
        <v/>
      </c>
      <c r="J516" s="3"/>
      <c r="K516" s="3"/>
      <c r="L516" s="2"/>
      <c r="M516" s="3"/>
      <c r="N516" s="3"/>
      <c r="O516" s="3"/>
      <c r="P516" s="3"/>
      <c r="Q516" s="3"/>
      <c r="R516" s="2"/>
      <c r="S516" s="2"/>
      <c r="T516" s="2"/>
      <c r="U516" s="2"/>
      <c r="V516" s="5"/>
      <c r="W516" s="5" t="s">
        <v>283</v>
      </c>
      <c r="X516" s="1478" t="str">
        <f>項目一覧②!$F$194</f>
        <v/>
      </c>
      <c r="Y516" s="1478"/>
      <c r="Z516" s="1478"/>
      <c r="AA516" s="3" t="s">
        <v>282</v>
      </c>
      <c r="AB516" s="2"/>
    </row>
    <row r="517" spans="1:28" ht="15.95" customHeight="1">
      <c r="A517" s="15"/>
      <c r="B517" s="15" t="s">
        <v>286</v>
      </c>
      <c r="C517" s="15"/>
      <c r="D517" s="5" t="s">
        <v>285</v>
      </c>
      <c r="E517" s="1477" t="str">
        <f>項目一覧②!$F$183</f>
        <v/>
      </c>
      <c r="F517" s="1477"/>
      <c r="G517" s="73" t="s">
        <v>284</v>
      </c>
      <c r="H517" s="18" t="str">
        <f>'確認申請書（建築）入力'!T530</f>
        <v/>
      </c>
      <c r="J517" s="15"/>
      <c r="K517" s="15"/>
      <c r="L517" s="2"/>
      <c r="M517" s="15"/>
      <c r="N517" s="15"/>
      <c r="O517" s="15"/>
      <c r="P517" s="15"/>
      <c r="Q517" s="15"/>
      <c r="R517" s="2"/>
      <c r="S517" s="2"/>
      <c r="T517" s="2"/>
      <c r="U517" s="2"/>
      <c r="V517" s="5"/>
      <c r="W517" s="5" t="s">
        <v>283</v>
      </c>
      <c r="X517" s="1478" t="str">
        <f>項目一覧②!$F$195</f>
        <v/>
      </c>
      <c r="Y517" s="1478"/>
      <c r="Z517" s="1478"/>
      <c r="AA517" s="3" t="s">
        <v>282</v>
      </c>
      <c r="AB517" s="2"/>
    </row>
    <row r="518" spans="1:28" ht="15.95" customHeight="1">
      <c r="A518" s="17" t="s">
        <v>279</v>
      </c>
      <c r="B518" s="16" t="s">
        <v>255</v>
      </c>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c r="AA518" s="16"/>
      <c r="AB518" s="2"/>
    </row>
    <row r="519" spans="1:28" ht="15.95" customHeight="1">
      <c r="A519" s="6"/>
      <c r="B519" s="3"/>
      <c r="C519" s="3"/>
      <c r="D519" s="3"/>
      <c r="E519" s="3"/>
      <c r="F519" s="1479" t="str">
        <f>項目一覧②!$F$196</f>
        <v/>
      </c>
      <c r="G519" s="1479"/>
      <c r="H519" s="1479"/>
      <c r="I519" s="1479"/>
      <c r="J519" s="1479"/>
      <c r="K519" s="1479"/>
      <c r="L519" s="1479"/>
      <c r="M519" s="1479"/>
      <c r="N519" s="1479"/>
      <c r="O519" s="1479"/>
      <c r="P519" s="1479"/>
      <c r="Q519" s="1479"/>
      <c r="R519" s="1479"/>
      <c r="S519" s="1479"/>
      <c r="T519" s="1479"/>
      <c r="U519" s="1479"/>
      <c r="V519" s="1479"/>
      <c r="W519" s="1479"/>
      <c r="X519" s="1479"/>
      <c r="Y519" s="1479"/>
      <c r="Z519" s="1479"/>
      <c r="AA519" s="1479"/>
      <c r="AB519" s="2"/>
    </row>
    <row r="520" spans="1:28" ht="15.95" customHeight="1">
      <c r="A520" s="15"/>
      <c r="B520" s="15"/>
      <c r="C520" s="15"/>
      <c r="D520" s="15"/>
      <c r="E520" s="15"/>
      <c r="F520" s="1480"/>
      <c r="G520" s="1480"/>
      <c r="H520" s="1480"/>
      <c r="I520" s="1480"/>
      <c r="J520" s="1480"/>
      <c r="K520" s="1480"/>
      <c r="L520" s="1480"/>
      <c r="M520" s="1480"/>
      <c r="N520" s="1480"/>
      <c r="O520" s="1480"/>
      <c r="P520" s="1480"/>
      <c r="Q520" s="1480"/>
      <c r="R520" s="1480"/>
      <c r="S520" s="1480"/>
      <c r="T520" s="1480"/>
      <c r="U520" s="1480"/>
      <c r="V520" s="1480"/>
      <c r="W520" s="1480"/>
      <c r="X520" s="1480"/>
      <c r="Y520" s="1480"/>
      <c r="Z520" s="1480"/>
      <c r="AA520" s="1480"/>
      <c r="AB520" s="2"/>
    </row>
    <row r="521" spans="1:28" ht="15.95" customHeight="1">
      <c r="A521" s="6" t="s">
        <v>279</v>
      </c>
      <c r="B521" s="3" t="s">
        <v>254</v>
      </c>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2"/>
    </row>
    <row r="522" spans="1:28" ht="15.95" customHeight="1">
      <c r="A522" s="3"/>
      <c r="B522" s="3"/>
      <c r="C522" s="3"/>
      <c r="D522" s="3"/>
      <c r="E522" s="3"/>
      <c r="F522" s="1479" t="str">
        <f>項目一覧②!$F$197</f>
        <v/>
      </c>
      <c r="G522" s="1479"/>
      <c r="H522" s="1479"/>
      <c r="I522" s="1479"/>
      <c r="J522" s="1479"/>
      <c r="K522" s="1479"/>
      <c r="L522" s="1479"/>
      <c r="M522" s="1479"/>
      <c r="N522" s="1479"/>
      <c r="O522" s="1479"/>
      <c r="P522" s="1479"/>
      <c r="Q522" s="1479"/>
      <c r="R522" s="1479"/>
      <c r="S522" s="1479"/>
      <c r="T522" s="1479"/>
      <c r="U522" s="1479"/>
      <c r="V522" s="1479"/>
      <c r="W522" s="1479"/>
      <c r="X522" s="1479"/>
      <c r="Y522" s="1479"/>
      <c r="Z522" s="1479"/>
      <c r="AA522" s="1479"/>
      <c r="AB522" s="2"/>
    </row>
    <row r="523" spans="1:28" ht="15.95" customHeight="1">
      <c r="A523" s="15"/>
      <c r="B523" s="15"/>
      <c r="C523" s="15"/>
      <c r="D523" s="15"/>
      <c r="E523" s="15"/>
      <c r="F523" s="1480"/>
      <c r="G523" s="1480"/>
      <c r="H523" s="1480"/>
      <c r="I523" s="1480"/>
      <c r="J523" s="1480"/>
      <c r="K523" s="1480"/>
      <c r="L523" s="1480"/>
      <c r="M523" s="1480"/>
      <c r="N523" s="1480"/>
      <c r="O523" s="1480"/>
      <c r="P523" s="1480"/>
      <c r="Q523" s="1480"/>
      <c r="R523" s="1480"/>
      <c r="S523" s="1480"/>
      <c r="T523" s="1480"/>
      <c r="U523" s="1480"/>
      <c r="V523" s="1480"/>
      <c r="W523" s="1480"/>
      <c r="X523" s="1480"/>
      <c r="Y523" s="1480"/>
      <c r="Z523" s="1480"/>
      <c r="AA523" s="1480"/>
      <c r="AB523" s="2"/>
    </row>
    <row r="524" spans="1:28" ht="15.9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2"/>
    </row>
    <row r="525" spans="1:28" ht="15.95" customHeight="1">
      <c r="A525" s="1473" t="s">
        <v>281</v>
      </c>
      <c r="B525" s="1473"/>
      <c r="C525" s="1473"/>
      <c r="D525" s="1473"/>
      <c r="E525" s="1473"/>
      <c r="F525" s="1473"/>
      <c r="G525" s="1473"/>
      <c r="H525" s="1473"/>
      <c r="I525" s="1473"/>
      <c r="J525" s="1473"/>
      <c r="K525" s="1473"/>
      <c r="L525" s="1473"/>
      <c r="M525" s="1473"/>
      <c r="N525" s="1473"/>
      <c r="O525" s="1473"/>
      <c r="P525" s="1473"/>
      <c r="Q525" s="1473"/>
      <c r="R525" s="1473"/>
      <c r="S525" s="1473"/>
      <c r="T525" s="1473"/>
      <c r="U525" s="1473"/>
      <c r="V525" s="1473"/>
      <c r="W525" s="1473"/>
      <c r="X525" s="1473"/>
      <c r="Y525" s="1473"/>
      <c r="Z525" s="1473"/>
      <c r="AA525" s="1473"/>
      <c r="AB525" s="2"/>
    </row>
    <row r="526" spans="1:28" ht="15.95" customHeight="1">
      <c r="A526" s="15"/>
      <c r="B526" s="15" t="s">
        <v>280</v>
      </c>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2"/>
    </row>
    <row r="527" spans="1:28" ht="21.95" customHeight="1">
      <c r="A527" s="22" t="s">
        <v>279</v>
      </c>
      <c r="B527" s="20" t="s">
        <v>136</v>
      </c>
      <c r="C527" s="20"/>
      <c r="D527" s="20"/>
      <c r="E527" s="20"/>
      <c r="F527" s="20"/>
      <c r="G527" s="24"/>
      <c r="H527" s="20"/>
      <c r="I527" s="20"/>
      <c r="J527" s="20"/>
      <c r="K527" s="20"/>
      <c r="L527" s="20"/>
      <c r="M527" s="20">
        <f>項目一覧②!$F$198</f>
        <v>1</v>
      </c>
      <c r="N527" s="20"/>
      <c r="O527" s="20"/>
      <c r="P527" s="20"/>
      <c r="Q527" s="20"/>
      <c r="R527" s="20"/>
      <c r="S527" s="20"/>
      <c r="T527" s="20"/>
      <c r="U527" s="20"/>
      <c r="V527" s="20"/>
      <c r="W527" s="20"/>
      <c r="X527" s="20"/>
      <c r="Y527" s="20"/>
      <c r="Z527" s="20"/>
      <c r="AA527" s="20"/>
      <c r="AB527" s="2"/>
    </row>
    <row r="528" spans="1:28" ht="21.95" customHeight="1">
      <c r="A528" s="22" t="s">
        <v>279</v>
      </c>
      <c r="B528" s="20" t="s">
        <v>278</v>
      </c>
      <c r="C528" s="20"/>
      <c r="D528" s="20"/>
      <c r="E528" s="20"/>
      <c r="F528" s="20"/>
      <c r="G528" s="2"/>
      <c r="H528" s="2"/>
      <c r="I528" s="20"/>
      <c r="J528" s="1474" t="str">
        <f>項目一覧②!$F$199</f>
        <v/>
      </c>
      <c r="K528" s="1474"/>
      <c r="L528" s="1474"/>
      <c r="M528" s="1474"/>
      <c r="N528" s="20" t="s">
        <v>277</v>
      </c>
      <c r="O528" s="20"/>
      <c r="P528" s="20"/>
      <c r="Q528" s="20"/>
      <c r="R528" s="20"/>
      <c r="S528" s="20"/>
      <c r="T528" s="20"/>
      <c r="U528" s="20"/>
      <c r="V528" s="20"/>
      <c r="W528" s="20"/>
      <c r="X528" s="20"/>
      <c r="Y528" s="20"/>
      <c r="Z528" s="20"/>
      <c r="AA528" s="20"/>
      <c r="AB528" s="2"/>
    </row>
    <row r="529" spans="1:29" ht="21.95" customHeight="1">
      <c r="A529" s="22" t="s">
        <v>273</v>
      </c>
      <c r="B529" s="20" t="s">
        <v>276</v>
      </c>
      <c r="C529" s="20"/>
      <c r="D529" s="20"/>
      <c r="E529" s="20"/>
      <c r="F529" s="20"/>
      <c r="G529" s="20"/>
      <c r="H529" s="20"/>
      <c r="I529" s="20"/>
      <c r="J529" s="1475" t="str">
        <f>項目一覧②!$F$200</f>
        <v/>
      </c>
      <c r="K529" s="1475"/>
      <c r="L529" s="1475"/>
      <c r="M529" s="1475"/>
      <c r="N529" s="21" t="s">
        <v>271</v>
      </c>
      <c r="O529" s="20"/>
      <c r="P529" s="20"/>
      <c r="Q529" s="20"/>
      <c r="R529" s="20"/>
      <c r="S529" s="20"/>
      <c r="T529" s="20"/>
      <c r="U529" s="20"/>
      <c r="V529" s="20"/>
      <c r="W529" s="20"/>
      <c r="X529" s="20"/>
      <c r="Y529" s="20"/>
      <c r="Z529" s="20"/>
      <c r="AA529" s="20"/>
      <c r="AB529" s="2"/>
    </row>
    <row r="530" spans="1:29" ht="21.95" customHeight="1">
      <c r="A530" s="22" t="s">
        <v>273</v>
      </c>
      <c r="B530" s="20" t="s">
        <v>275</v>
      </c>
      <c r="C530" s="20"/>
      <c r="D530" s="20"/>
      <c r="E530" s="20"/>
      <c r="F530" s="20"/>
      <c r="G530" s="20"/>
      <c r="H530" s="20"/>
      <c r="I530" s="20"/>
      <c r="J530" s="1475" t="str">
        <f>項目一覧②!$F$201</f>
        <v/>
      </c>
      <c r="K530" s="1475"/>
      <c r="L530" s="1475"/>
      <c r="M530" s="1475"/>
      <c r="N530" s="23" t="s">
        <v>271</v>
      </c>
      <c r="O530" s="20"/>
      <c r="P530" s="20"/>
      <c r="Q530" s="20"/>
      <c r="R530" s="20"/>
      <c r="S530" s="20"/>
      <c r="T530" s="20"/>
      <c r="U530" s="20"/>
      <c r="V530" s="20"/>
      <c r="W530" s="20"/>
      <c r="X530" s="20"/>
      <c r="Y530" s="20"/>
      <c r="Z530" s="20"/>
      <c r="AA530" s="20"/>
      <c r="AB530" s="2"/>
    </row>
    <row r="531" spans="1:29" ht="21.95" customHeight="1">
      <c r="A531" s="22" t="s">
        <v>273</v>
      </c>
      <c r="B531" s="20" t="s">
        <v>274</v>
      </c>
      <c r="C531" s="20"/>
      <c r="D531" s="20"/>
      <c r="E531" s="20"/>
      <c r="F531" s="20"/>
      <c r="G531" s="20"/>
      <c r="H531" s="20"/>
      <c r="I531" s="20"/>
      <c r="J531" s="1475" t="str">
        <f>項目一覧②!$F$202</f>
        <v/>
      </c>
      <c r="K531" s="1475"/>
      <c r="L531" s="1475"/>
      <c r="M531" s="1475"/>
      <c r="N531" s="21" t="s">
        <v>271</v>
      </c>
      <c r="O531" s="20"/>
      <c r="P531" s="20"/>
      <c r="Q531" s="20"/>
      <c r="R531" s="20"/>
      <c r="S531" s="20"/>
      <c r="T531" s="20"/>
      <c r="U531" s="20"/>
      <c r="V531" s="20"/>
      <c r="W531" s="20"/>
      <c r="X531" s="20"/>
      <c r="Y531" s="20"/>
      <c r="Z531" s="20"/>
      <c r="AA531" s="20"/>
      <c r="AB531" s="2"/>
    </row>
    <row r="532" spans="1:29" ht="15.95" customHeight="1">
      <c r="A532" s="17" t="s">
        <v>273</v>
      </c>
      <c r="B532" s="16" t="s">
        <v>272</v>
      </c>
      <c r="C532" s="16"/>
      <c r="D532" s="16"/>
      <c r="E532" s="16"/>
      <c r="F532" s="16"/>
      <c r="G532" s="16"/>
      <c r="H532" s="16"/>
      <c r="I532" s="16"/>
      <c r="O532" s="16"/>
      <c r="P532" s="16"/>
      <c r="Q532" s="16"/>
      <c r="R532" s="16"/>
      <c r="S532" s="16"/>
      <c r="T532" s="16"/>
      <c r="U532" s="16"/>
      <c r="V532" s="16"/>
      <c r="W532" s="16"/>
      <c r="X532" s="16"/>
      <c r="Y532" s="16"/>
      <c r="Z532" s="16"/>
      <c r="AA532" s="16"/>
      <c r="AB532" s="2"/>
    </row>
    <row r="533" spans="1:29" ht="15.95" customHeight="1">
      <c r="A533" s="6"/>
      <c r="B533" s="3"/>
      <c r="C533" s="3" t="s">
        <v>2459</v>
      </c>
      <c r="D533" s="3" t="s">
        <v>2460</v>
      </c>
      <c r="E533" s="3"/>
      <c r="F533" s="3"/>
      <c r="G533" s="3"/>
      <c r="H533" s="3"/>
      <c r="I533" s="3"/>
      <c r="J533" s="1476" t="str">
        <f>項目一覧②!$F$203</f>
        <v/>
      </c>
      <c r="K533" s="1476"/>
      <c r="L533" s="1476"/>
      <c r="M533" s="1476"/>
      <c r="N533" s="4" t="s">
        <v>271</v>
      </c>
      <c r="O533" s="3"/>
      <c r="P533" s="3"/>
      <c r="Q533" s="3"/>
      <c r="R533" s="3"/>
      <c r="S533" s="3"/>
      <c r="T533" s="3"/>
      <c r="U533" s="3"/>
      <c r="V533" s="3"/>
      <c r="W533" s="3"/>
      <c r="X533" s="3"/>
      <c r="Y533" s="3"/>
      <c r="Z533" s="3"/>
      <c r="AA533" s="3"/>
      <c r="AB533" s="2"/>
    </row>
    <row r="534" spans="1:29" ht="15.95" customHeight="1">
      <c r="A534" s="6"/>
      <c r="B534" s="3"/>
      <c r="C534" s="3" t="s">
        <v>2461</v>
      </c>
      <c r="D534" s="3" t="s">
        <v>2462</v>
      </c>
      <c r="E534" s="3"/>
      <c r="F534" s="3"/>
      <c r="G534" s="3"/>
      <c r="H534" s="3"/>
      <c r="I534" s="3"/>
      <c r="J534" s="19"/>
      <c r="K534" s="19"/>
      <c r="L534" s="19"/>
      <c r="M534" s="19"/>
      <c r="N534" s="19"/>
      <c r="O534" s="4"/>
      <c r="P534" s="3"/>
      <c r="Q534" s="6" t="str">
        <f>IF(項目一覧②!$G$204=TRUE,"■","□")</f>
        <v>□</v>
      </c>
      <c r="R534" s="3" t="s">
        <v>270</v>
      </c>
      <c r="S534" s="3"/>
      <c r="T534" s="6" t="str">
        <f>IF(項目一覧②!$H$204=TRUE,"■","□")</f>
        <v>□</v>
      </c>
      <c r="U534" s="3" t="s">
        <v>269</v>
      </c>
      <c r="V534" s="3"/>
      <c r="W534" s="3"/>
      <c r="X534" s="3"/>
      <c r="Y534" s="3"/>
      <c r="Z534" s="3"/>
      <c r="AA534" s="3"/>
      <c r="AB534" s="3"/>
      <c r="AC534" s="2"/>
    </row>
    <row r="535" spans="1:29" ht="15.95" customHeight="1">
      <c r="A535" s="17" t="s">
        <v>482</v>
      </c>
      <c r="B535" s="16" t="s">
        <v>268</v>
      </c>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c r="AA535" s="16"/>
      <c r="AB535" s="2"/>
    </row>
    <row r="536" spans="1:29" ht="15.95" customHeight="1">
      <c r="A536" s="3"/>
      <c r="B536" s="3"/>
      <c r="C536" s="3"/>
      <c r="D536" s="1473" t="s">
        <v>267</v>
      </c>
      <c r="E536" s="1473"/>
      <c r="F536" s="1473"/>
      <c r="G536" s="1473"/>
      <c r="H536" s="5"/>
      <c r="I536" s="1473" t="s">
        <v>266</v>
      </c>
      <c r="J536" s="1473"/>
      <c r="K536" s="1473"/>
      <c r="L536" s="1473"/>
      <c r="M536" s="1473"/>
      <c r="N536" s="1473"/>
      <c r="O536" s="1473"/>
      <c r="P536" s="1473"/>
      <c r="Q536" s="1473"/>
      <c r="R536" s="1473"/>
      <c r="S536" s="1473"/>
      <c r="T536" s="1473"/>
      <c r="U536" s="1473"/>
      <c r="V536" s="5"/>
      <c r="W536" s="5" t="s">
        <v>484</v>
      </c>
      <c r="X536" s="1473" t="s">
        <v>494</v>
      </c>
      <c r="Y536" s="1473"/>
      <c r="Z536" s="1473"/>
      <c r="AA536" s="3" t="s">
        <v>493</v>
      </c>
      <c r="AB536" s="2"/>
    </row>
    <row r="537" spans="1:29" ht="15.95" customHeight="1">
      <c r="A537" s="3"/>
      <c r="B537" s="3" t="s">
        <v>492</v>
      </c>
      <c r="C537" s="3"/>
      <c r="D537" s="5" t="s">
        <v>486</v>
      </c>
      <c r="E537" s="1477" t="str">
        <f>項目一覧②!$F$205</f>
        <v/>
      </c>
      <c r="F537" s="1477"/>
      <c r="G537" s="73" t="s">
        <v>485</v>
      </c>
      <c r="H537" s="18" t="str">
        <f>項目一覧②!$F$211</f>
        <v/>
      </c>
      <c r="J537" s="3"/>
      <c r="K537" s="3"/>
      <c r="L537" s="2"/>
      <c r="M537" s="3"/>
      <c r="N537" s="3"/>
      <c r="O537" s="3"/>
      <c r="P537" s="3"/>
      <c r="Q537" s="3"/>
      <c r="R537" s="2"/>
      <c r="S537" s="2"/>
      <c r="T537" s="2"/>
      <c r="U537" s="2"/>
      <c r="V537" s="5"/>
      <c r="W537" s="5" t="s">
        <v>484</v>
      </c>
      <c r="X537" s="1478" t="str">
        <f>項目一覧②!$F$217</f>
        <v/>
      </c>
      <c r="Y537" s="1478"/>
      <c r="Z537" s="1478"/>
      <c r="AA537" s="3" t="s">
        <v>483</v>
      </c>
      <c r="AB537" s="2"/>
    </row>
    <row r="538" spans="1:29" ht="15.95" customHeight="1">
      <c r="A538" s="3"/>
      <c r="B538" s="3" t="s">
        <v>491</v>
      </c>
      <c r="C538" s="3"/>
      <c r="D538" s="5" t="s">
        <v>486</v>
      </c>
      <c r="E538" s="1477" t="str">
        <f>項目一覧②!$F$206</f>
        <v/>
      </c>
      <c r="F538" s="1477"/>
      <c r="G538" s="73" t="s">
        <v>485</v>
      </c>
      <c r="H538" s="18" t="str">
        <f>項目一覧②!$F$212</f>
        <v/>
      </c>
      <c r="J538" s="3"/>
      <c r="K538" s="3"/>
      <c r="L538" s="2"/>
      <c r="M538" s="3"/>
      <c r="N538" s="3"/>
      <c r="O538" s="3"/>
      <c r="P538" s="3"/>
      <c r="Q538" s="3"/>
      <c r="R538" s="2"/>
      <c r="S538" s="2"/>
      <c r="T538" s="2"/>
      <c r="U538" s="2"/>
      <c r="V538" s="5"/>
      <c r="W538" s="5" t="s">
        <v>484</v>
      </c>
      <c r="X538" s="1478" t="str">
        <f>項目一覧②!$F$218</f>
        <v/>
      </c>
      <c r="Y538" s="1478"/>
      <c r="Z538" s="1478"/>
      <c r="AA538" s="3" t="s">
        <v>483</v>
      </c>
      <c r="AB538" s="2"/>
    </row>
    <row r="539" spans="1:29" ht="15.95" customHeight="1">
      <c r="A539" s="3"/>
      <c r="B539" s="3" t="s">
        <v>490</v>
      </c>
      <c r="C539" s="3"/>
      <c r="D539" s="5" t="s">
        <v>486</v>
      </c>
      <c r="E539" s="1477" t="str">
        <f>項目一覧②!$F$207</f>
        <v/>
      </c>
      <c r="F539" s="1477"/>
      <c r="G539" s="73" t="s">
        <v>485</v>
      </c>
      <c r="H539" s="18" t="str">
        <f>項目一覧②!$F$213</f>
        <v/>
      </c>
      <c r="J539" s="3"/>
      <c r="K539" s="3"/>
      <c r="L539" s="2"/>
      <c r="M539" s="3"/>
      <c r="N539" s="3"/>
      <c r="O539" s="3"/>
      <c r="P539" s="3"/>
      <c r="Q539" s="3"/>
      <c r="R539" s="2"/>
      <c r="S539" s="2"/>
      <c r="T539" s="2"/>
      <c r="U539" s="2"/>
      <c r="V539" s="5"/>
      <c r="W539" s="5" t="s">
        <v>484</v>
      </c>
      <c r="X539" s="1478" t="str">
        <f>項目一覧②!$F$219</f>
        <v/>
      </c>
      <c r="Y539" s="1478"/>
      <c r="Z539" s="1478"/>
      <c r="AA539" s="3" t="s">
        <v>483</v>
      </c>
      <c r="AB539" s="2"/>
    </row>
    <row r="540" spans="1:29" ht="15.95" customHeight="1">
      <c r="A540" s="3"/>
      <c r="B540" s="3" t="s">
        <v>489</v>
      </c>
      <c r="C540" s="3"/>
      <c r="D540" s="5" t="s">
        <v>486</v>
      </c>
      <c r="E540" s="1477" t="str">
        <f>項目一覧②!$F$208</f>
        <v/>
      </c>
      <c r="F540" s="1477"/>
      <c r="G540" s="73" t="s">
        <v>485</v>
      </c>
      <c r="H540" s="18" t="str">
        <f>項目一覧②!$F$214</f>
        <v/>
      </c>
      <c r="J540" s="3"/>
      <c r="K540" s="3"/>
      <c r="L540" s="2"/>
      <c r="M540" s="3"/>
      <c r="N540" s="3"/>
      <c r="O540" s="3"/>
      <c r="P540" s="3"/>
      <c r="Q540" s="3"/>
      <c r="R540" s="2"/>
      <c r="S540" s="2"/>
      <c r="T540" s="2"/>
      <c r="U540" s="2"/>
      <c r="V540" s="5"/>
      <c r="W540" s="5" t="s">
        <v>484</v>
      </c>
      <c r="X540" s="1478" t="str">
        <f>項目一覧②!$F$220</f>
        <v/>
      </c>
      <c r="Y540" s="1478"/>
      <c r="Z540" s="1478"/>
      <c r="AA540" s="3" t="s">
        <v>483</v>
      </c>
      <c r="AB540" s="2"/>
    </row>
    <row r="541" spans="1:29" ht="15.95" customHeight="1">
      <c r="A541" s="3"/>
      <c r="B541" s="3" t="s">
        <v>488</v>
      </c>
      <c r="C541" s="3"/>
      <c r="D541" s="5" t="s">
        <v>486</v>
      </c>
      <c r="E541" s="1477" t="str">
        <f>項目一覧②!$F$209</f>
        <v/>
      </c>
      <c r="F541" s="1477"/>
      <c r="G541" s="73" t="s">
        <v>485</v>
      </c>
      <c r="H541" s="18" t="str">
        <f>項目一覧②!$F$215</f>
        <v/>
      </c>
      <c r="J541" s="3"/>
      <c r="K541" s="3"/>
      <c r="L541" s="2"/>
      <c r="M541" s="3"/>
      <c r="N541" s="3"/>
      <c r="O541" s="3"/>
      <c r="P541" s="3"/>
      <c r="Q541" s="3"/>
      <c r="R541" s="2"/>
      <c r="S541" s="2"/>
      <c r="T541" s="2"/>
      <c r="U541" s="2"/>
      <c r="V541" s="5"/>
      <c r="W541" s="5" t="s">
        <v>484</v>
      </c>
      <c r="X541" s="1478" t="str">
        <f>項目一覧②!$F$221</f>
        <v/>
      </c>
      <c r="Y541" s="1478"/>
      <c r="Z541" s="1478"/>
      <c r="AA541" s="3" t="s">
        <v>483</v>
      </c>
      <c r="AB541" s="2"/>
    </row>
    <row r="542" spans="1:29" ht="15.95" customHeight="1">
      <c r="A542" s="15"/>
      <c r="B542" s="15" t="s">
        <v>487</v>
      </c>
      <c r="C542" s="15"/>
      <c r="D542" s="5" t="s">
        <v>486</v>
      </c>
      <c r="E542" s="1477" t="str">
        <f>項目一覧②!$F$210</f>
        <v/>
      </c>
      <c r="F542" s="1477"/>
      <c r="G542" s="73" t="s">
        <v>485</v>
      </c>
      <c r="H542" s="18" t="str">
        <f>項目一覧②!$F$216</f>
        <v/>
      </c>
      <c r="J542" s="15"/>
      <c r="K542" s="15"/>
      <c r="L542" s="2"/>
      <c r="M542" s="15"/>
      <c r="N542" s="15"/>
      <c r="O542" s="15"/>
      <c r="P542" s="15"/>
      <c r="Q542" s="15"/>
      <c r="R542" s="2"/>
      <c r="S542" s="2"/>
      <c r="T542" s="2"/>
      <c r="U542" s="2"/>
      <c r="V542" s="5"/>
      <c r="W542" s="5" t="s">
        <v>484</v>
      </c>
      <c r="X542" s="1478" t="str">
        <f>項目一覧②!$F$222</f>
        <v/>
      </c>
      <c r="Y542" s="1478"/>
      <c r="Z542" s="1478"/>
      <c r="AA542" s="3" t="s">
        <v>483</v>
      </c>
      <c r="AB542" s="2"/>
    </row>
    <row r="543" spans="1:29" ht="15.95" customHeight="1">
      <c r="A543" s="17" t="s">
        <v>482</v>
      </c>
      <c r="B543" s="16" t="s">
        <v>255</v>
      </c>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c r="AA543" s="16"/>
      <c r="AB543" s="2"/>
    </row>
    <row r="544" spans="1:29" ht="15.95" customHeight="1">
      <c r="A544" s="6"/>
      <c r="B544" s="3"/>
      <c r="C544" s="3"/>
      <c r="D544" s="3"/>
      <c r="E544" s="3"/>
      <c r="F544" s="1479" t="str">
        <f>項目一覧②!$F$223</f>
        <v/>
      </c>
      <c r="G544" s="1479"/>
      <c r="H544" s="1479"/>
      <c r="I544" s="1479"/>
      <c r="J544" s="1479"/>
      <c r="K544" s="1479"/>
      <c r="L544" s="1479"/>
      <c r="M544" s="1479"/>
      <c r="N544" s="1479"/>
      <c r="O544" s="1479"/>
      <c r="P544" s="1479"/>
      <c r="Q544" s="1479"/>
      <c r="R544" s="1479"/>
      <c r="S544" s="1479"/>
      <c r="T544" s="1479"/>
      <c r="U544" s="1479"/>
      <c r="V544" s="1479"/>
      <c r="W544" s="1479"/>
      <c r="X544" s="1479"/>
      <c r="Y544" s="1479"/>
      <c r="Z544" s="1479"/>
      <c r="AA544" s="1479"/>
      <c r="AB544" s="2"/>
    </row>
    <row r="545" spans="1:29" ht="15.95" customHeight="1">
      <c r="A545" s="15"/>
      <c r="B545" s="15"/>
      <c r="C545" s="15"/>
      <c r="D545" s="15"/>
      <c r="E545" s="15"/>
      <c r="F545" s="1480"/>
      <c r="G545" s="1480"/>
      <c r="H545" s="1480"/>
      <c r="I545" s="1480"/>
      <c r="J545" s="1480"/>
      <c r="K545" s="1480"/>
      <c r="L545" s="1480"/>
      <c r="M545" s="1480"/>
      <c r="N545" s="1480"/>
      <c r="O545" s="1480"/>
      <c r="P545" s="1480"/>
      <c r="Q545" s="1480"/>
      <c r="R545" s="1480"/>
      <c r="S545" s="1480"/>
      <c r="T545" s="1480"/>
      <c r="U545" s="1480"/>
      <c r="V545" s="1480"/>
      <c r="W545" s="1480"/>
      <c r="X545" s="1480"/>
      <c r="Y545" s="1480"/>
      <c r="Z545" s="1480"/>
      <c r="AA545" s="1480"/>
      <c r="AB545" s="2"/>
    </row>
    <row r="546" spans="1:29" ht="15.95" customHeight="1">
      <c r="A546" s="6" t="s">
        <v>482</v>
      </c>
      <c r="B546" s="3" t="s">
        <v>254</v>
      </c>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2"/>
    </row>
    <row r="547" spans="1:29" ht="15.95" customHeight="1">
      <c r="A547" s="3"/>
      <c r="B547" s="3"/>
      <c r="C547" s="3"/>
      <c r="D547" s="3"/>
      <c r="E547" s="3"/>
      <c r="F547" s="1479" t="str">
        <f>項目一覧②!$F$224</f>
        <v/>
      </c>
      <c r="G547" s="1479"/>
      <c r="H547" s="1479"/>
      <c r="I547" s="1479"/>
      <c r="J547" s="1479"/>
      <c r="K547" s="1479"/>
      <c r="L547" s="1479"/>
      <c r="M547" s="1479"/>
      <c r="N547" s="1479"/>
      <c r="O547" s="1479"/>
      <c r="P547" s="1479"/>
      <c r="Q547" s="1479"/>
      <c r="R547" s="1479"/>
      <c r="S547" s="1479"/>
      <c r="T547" s="1479"/>
      <c r="U547" s="1479"/>
      <c r="V547" s="1479"/>
      <c r="W547" s="1479"/>
      <c r="X547" s="1479"/>
      <c r="Y547" s="1479"/>
      <c r="Z547" s="1479"/>
      <c r="AA547" s="1479"/>
      <c r="AB547" s="2"/>
    </row>
    <row r="548" spans="1:29" ht="15.95" customHeight="1">
      <c r="A548" s="15"/>
      <c r="B548" s="15"/>
      <c r="C548" s="15"/>
      <c r="D548" s="15"/>
      <c r="E548" s="15"/>
      <c r="F548" s="1480"/>
      <c r="G548" s="1480"/>
      <c r="H548" s="1480"/>
      <c r="I548" s="1480"/>
      <c r="J548" s="1480"/>
      <c r="K548" s="1480"/>
      <c r="L548" s="1480"/>
      <c r="M548" s="1480"/>
      <c r="N548" s="1480"/>
      <c r="O548" s="1480"/>
      <c r="P548" s="1480"/>
      <c r="Q548" s="1480"/>
      <c r="R548" s="1480"/>
      <c r="S548" s="1480"/>
      <c r="T548" s="1480"/>
      <c r="U548" s="1480"/>
      <c r="V548" s="1480"/>
      <c r="W548" s="1480"/>
      <c r="X548" s="1480"/>
      <c r="Y548" s="1480"/>
      <c r="Z548" s="1480"/>
      <c r="AA548" s="1480"/>
      <c r="AB548" s="2"/>
    </row>
    <row r="549" spans="1:29" ht="15.9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2"/>
    </row>
    <row r="550" spans="1:29" ht="14.1" customHeight="1">
      <c r="A550" s="1473" t="s">
        <v>281</v>
      </c>
      <c r="B550" s="1473"/>
      <c r="C550" s="1473"/>
      <c r="D550" s="1473"/>
      <c r="E550" s="1473"/>
      <c r="F550" s="1473"/>
      <c r="G550" s="1473"/>
      <c r="H550" s="1473"/>
      <c r="I550" s="1473"/>
      <c r="J550" s="1473"/>
      <c r="K550" s="1473"/>
      <c r="L550" s="1473"/>
      <c r="M550" s="1473"/>
      <c r="N550" s="1473"/>
      <c r="O550" s="1473"/>
      <c r="P550" s="1473"/>
      <c r="Q550" s="1473"/>
      <c r="R550" s="1473"/>
      <c r="S550" s="1473"/>
      <c r="T550" s="1473"/>
      <c r="U550" s="1473"/>
      <c r="V550" s="1473"/>
      <c r="W550" s="1473"/>
      <c r="X550" s="1473"/>
      <c r="Y550" s="1473"/>
      <c r="Z550" s="1473"/>
      <c r="AA550" s="1473"/>
      <c r="AB550" s="2"/>
    </row>
    <row r="551" spans="1:29" ht="14.1" customHeight="1">
      <c r="A551" s="15"/>
      <c r="B551" s="15" t="s">
        <v>280</v>
      </c>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2"/>
    </row>
    <row r="552" spans="1:29" ht="21.95" customHeight="1">
      <c r="A552" s="22" t="s">
        <v>113</v>
      </c>
      <c r="B552" s="20" t="s">
        <v>136</v>
      </c>
      <c r="C552" s="20"/>
      <c r="D552" s="20"/>
      <c r="E552" s="20"/>
      <c r="F552" s="20"/>
      <c r="G552" s="24"/>
      <c r="H552" s="20"/>
      <c r="I552" s="20"/>
      <c r="J552" s="20"/>
      <c r="K552" s="20"/>
      <c r="L552" s="1559">
        <f>項目一覧②!$F$225</f>
        <v>1</v>
      </c>
      <c r="M552" s="1559"/>
      <c r="N552" s="20"/>
      <c r="O552" s="20"/>
      <c r="P552" s="20"/>
      <c r="Q552" s="20"/>
      <c r="R552" s="20"/>
      <c r="S552" s="20"/>
      <c r="T552" s="20"/>
      <c r="U552" s="20"/>
      <c r="V552" s="20"/>
      <c r="W552" s="20"/>
      <c r="X552" s="20"/>
      <c r="Y552" s="20"/>
      <c r="Z552" s="20"/>
      <c r="AA552" s="20"/>
      <c r="AB552" s="2"/>
    </row>
    <row r="553" spans="1:29" ht="21.95" customHeight="1">
      <c r="A553" s="22" t="s">
        <v>113</v>
      </c>
      <c r="B553" s="20" t="s">
        <v>278</v>
      </c>
      <c r="C553" s="20"/>
      <c r="D553" s="20"/>
      <c r="E553" s="20"/>
      <c r="F553" s="20"/>
      <c r="G553" s="2"/>
      <c r="H553" s="2"/>
      <c r="I553" s="20"/>
      <c r="J553" s="1474" t="str">
        <f>項目一覧②!$F$226</f>
        <v/>
      </c>
      <c r="K553" s="1474"/>
      <c r="L553" s="1474"/>
      <c r="M553" s="1474"/>
      <c r="N553" s="20" t="s">
        <v>277</v>
      </c>
      <c r="O553" s="20"/>
      <c r="P553" s="20"/>
      <c r="Q553" s="20"/>
      <c r="R553" s="20"/>
      <c r="S553" s="20"/>
      <c r="T553" s="20"/>
      <c r="U553" s="20"/>
      <c r="V553" s="20"/>
      <c r="W553" s="20"/>
      <c r="X553" s="20"/>
      <c r="Y553" s="20"/>
      <c r="Z553" s="20"/>
      <c r="AA553" s="20"/>
      <c r="AB553" s="2"/>
    </row>
    <row r="554" spans="1:29" ht="21.95" customHeight="1">
      <c r="A554" s="22" t="s">
        <v>113</v>
      </c>
      <c r="B554" s="20" t="s">
        <v>276</v>
      </c>
      <c r="C554" s="20"/>
      <c r="D554" s="20"/>
      <c r="E554" s="20"/>
      <c r="F554" s="20"/>
      <c r="G554" s="20"/>
      <c r="H554" s="20"/>
      <c r="I554" s="20"/>
      <c r="J554" s="1475" t="str">
        <f>項目一覧②!$F$227</f>
        <v/>
      </c>
      <c r="K554" s="1475"/>
      <c r="L554" s="1475"/>
      <c r="M554" s="1475"/>
      <c r="N554" s="21" t="s">
        <v>89</v>
      </c>
      <c r="O554" s="20"/>
      <c r="P554" s="20"/>
      <c r="Q554" s="20"/>
      <c r="R554" s="20"/>
      <c r="S554" s="20"/>
      <c r="T554" s="20"/>
      <c r="U554" s="20"/>
      <c r="V554" s="20"/>
      <c r="W554" s="20"/>
      <c r="X554" s="20"/>
      <c r="Y554" s="20"/>
      <c r="Z554" s="20"/>
      <c r="AA554" s="20"/>
      <c r="AB554" s="2"/>
    </row>
    <row r="555" spans="1:29" ht="21.95" customHeight="1">
      <c r="A555" s="22" t="s">
        <v>113</v>
      </c>
      <c r="B555" s="20" t="s">
        <v>275</v>
      </c>
      <c r="C555" s="20"/>
      <c r="D555" s="20"/>
      <c r="E555" s="20"/>
      <c r="F555" s="20"/>
      <c r="G555" s="20"/>
      <c r="H555" s="20"/>
      <c r="I555" s="20"/>
      <c r="J555" s="1475" t="str">
        <f>項目一覧②!$F$228</f>
        <v/>
      </c>
      <c r="K555" s="1475"/>
      <c r="L555" s="1475"/>
      <c r="M555" s="1475"/>
      <c r="N555" s="23" t="s">
        <v>89</v>
      </c>
      <c r="O555" s="20"/>
      <c r="P555" s="20"/>
      <c r="Q555" s="20"/>
      <c r="R555" s="20"/>
      <c r="S555" s="20"/>
      <c r="T555" s="20"/>
      <c r="U555" s="20"/>
      <c r="V555" s="20"/>
      <c r="W555" s="20"/>
      <c r="X555" s="20"/>
      <c r="Y555" s="20"/>
      <c r="Z555" s="20"/>
      <c r="AA555" s="20"/>
      <c r="AB555" s="2"/>
    </row>
    <row r="556" spans="1:29" ht="21.95" customHeight="1">
      <c r="A556" s="22" t="s">
        <v>113</v>
      </c>
      <c r="B556" s="20" t="s">
        <v>274</v>
      </c>
      <c r="C556" s="20"/>
      <c r="D556" s="20"/>
      <c r="E556" s="20"/>
      <c r="F556" s="20"/>
      <c r="G556" s="20"/>
      <c r="H556" s="20"/>
      <c r="I556" s="20"/>
      <c r="J556" s="1475" t="str">
        <f>項目一覧②!$F$229</f>
        <v/>
      </c>
      <c r="K556" s="1475"/>
      <c r="L556" s="1475"/>
      <c r="M556" s="1475"/>
      <c r="N556" s="21" t="s">
        <v>89</v>
      </c>
      <c r="O556" s="20"/>
      <c r="P556" s="20"/>
      <c r="Q556" s="20"/>
      <c r="R556" s="20"/>
      <c r="S556" s="20"/>
      <c r="T556" s="20"/>
      <c r="U556" s="20"/>
      <c r="V556" s="20"/>
      <c r="W556" s="20"/>
      <c r="X556" s="20"/>
      <c r="Y556" s="20"/>
      <c r="Z556" s="20"/>
      <c r="AA556" s="20"/>
      <c r="AB556" s="2"/>
    </row>
    <row r="557" spans="1:29" ht="15.95" customHeight="1">
      <c r="A557" s="17" t="s">
        <v>113</v>
      </c>
      <c r="B557" s="16" t="s">
        <v>272</v>
      </c>
      <c r="C557" s="16"/>
      <c r="D557" s="16"/>
      <c r="E557" s="16"/>
      <c r="F557" s="16"/>
      <c r="G557" s="16"/>
      <c r="H557" s="16"/>
      <c r="I557" s="16"/>
      <c r="O557" s="16"/>
      <c r="P557" s="16"/>
      <c r="Q557" s="16"/>
      <c r="R557" s="16"/>
      <c r="S557" s="16"/>
      <c r="T557" s="16"/>
      <c r="U557" s="16"/>
      <c r="V557" s="16"/>
      <c r="W557" s="16"/>
      <c r="X557" s="16"/>
      <c r="Y557" s="16"/>
      <c r="Z557" s="16"/>
      <c r="AA557" s="16"/>
      <c r="AB557" s="2"/>
    </row>
    <row r="558" spans="1:29" ht="15.95" customHeight="1">
      <c r="A558" s="6"/>
      <c r="B558" s="3"/>
      <c r="C558" s="3" t="s">
        <v>2459</v>
      </c>
      <c r="D558" s="3" t="s">
        <v>2460</v>
      </c>
      <c r="E558" s="3"/>
      <c r="F558" s="3"/>
      <c r="G558" s="3"/>
      <c r="H558" s="3"/>
      <c r="I558" s="3"/>
      <c r="J558" s="1476" t="str">
        <f>項目一覧②!$F$230</f>
        <v/>
      </c>
      <c r="K558" s="1476"/>
      <c r="L558" s="1476"/>
      <c r="M558" s="1476"/>
      <c r="N558" s="4" t="s">
        <v>89</v>
      </c>
      <c r="O558" s="3"/>
      <c r="P558" s="3"/>
      <c r="Q558" s="3"/>
      <c r="R558" s="3"/>
      <c r="S558" s="3"/>
      <c r="T558" s="3"/>
      <c r="U558" s="3"/>
      <c r="V558" s="3"/>
      <c r="W558" s="3"/>
      <c r="X558" s="3"/>
      <c r="Y558" s="3"/>
      <c r="Z558" s="3"/>
      <c r="AA558" s="3"/>
      <c r="AB558" s="2"/>
    </row>
    <row r="559" spans="1:29" ht="15.95" customHeight="1">
      <c r="A559" s="6"/>
      <c r="B559" s="3"/>
      <c r="C559" s="3" t="s">
        <v>2461</v>
      </c>
      <c r="D559" s="3" t="s">
        <v>2462</v>
      </c>
      <c r="E559" s="3"/>
      <c r="F559" s="3"/>
      <c r="G559" s="3"/>
      <c r="H559" s="3"/>
      <c r="I559" s="3"/>
      <c r="J559" s="19"/>
      <c r="K559" s="19"/>
      <c r="L559" s="19"/>
      <c r="M559" s="19"/>
      <c r="N559" s="19"/>
      <c r="O559" s="4"/>
      <c r="P559" s="3"/>
      <c r="Q559" s="6" t="str">
        <f>IF(項目一覧②!$G$231=TRUE,"■","□")</f>
        <v>□</v>
      </c>
      <c r="R559" s="3" t="s">
        <v>270</v>
      </c>
      <c r="S559" s="3"/>
      <c r="T559" s="6" t="str">
        <f>IF(項目一覧②!$H$231=TRUE,"■","□")</f>
        <v>□</v>
      </c>
      <c r="U559" s="3" t="s">
        <v>87</v>
      </c>
      <c r="V559" s="3"/>
      <c r="W559" s="3"/>
      <c r="X559" s="3"/>
      <c r="Y559" s="3"/>
      <c r="Z559" s="3"/>
      <c r="AA559" s="3"/>
      <c r="AB559" s="3"/>
      <c r="AC559" s="2"/>
    </row>
    <row r="560" spans="1:29" ht="15.95" customHeight="1">
      <c r="A560" s="17" t="s">
        <v>113</v>
      </c>
      <c r="B560" s="16" t="s">
        <v>268</v>
      </c>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c r="AA560" s="16"/>
      <c r="AB560" s="2"/>
    </row>
    <row r="561" spans="1:28" ht="15.95" customHeight="1">
      <c r="A561" s="3"/>
      <c r="B561" s="3"/>
      <c r="C561" s="3"/>
      <c r="D561" s="1473" t="s">
        <v>267</v>
      </c>
      <c r="E561" s="1473"/>
      <c r="F561" s="1473"/>
      <c r="G561" s="1473"/>
      <c r="H561" s="5"/>
      <c r="I561" s="1473" t="s">
        <v>266</v>
      </c>
      <c r="J561" s="1473"/>
      <c r="K561" s="1473"/>
      <c r="L561" s="1473"/>
      <c r="M561" s="1473"/>
      <c r="N561" s="1473"/>
      <c r="O561" s="1473"/>
      <c r="P561" s="1473"/>
      <c r="Q561" s="1473"/>
      <c r="R561" s="1473"/>
      <c r="S561" s="1473"/>
      <c r="T561" s="1473"/>
      <c r="U561" s="1473"/>
      <c r="V561" s="5"/>
      <c r="W561" s="5" t="s">
        <v>257</v>
      </c>
      <c r="X561" s="1473" t="s">
        <v>265</v>
      </c>
      <c r="Y561" s="1473"/>
      <c r="Z561" s="1473"/>
      <c r="AA561" s="3" t="s">
        <v>179</v>
      </c>
      <c r="AB561" s="2"/>
    </row>
    <row r="562" spans="1:28" ht="15.95" customHeight="1">
      <c r="A562" s="3"/>
      <c r="B562" s="3" t="s">
        <v>264</v>
      </c>
      <c r="C562" s="3"/>
      <c r="D562" s="5" t="s">
        <v>191</v>
      </c>
      <c r="E562" s="1477" t="str">
        <f>項目一覧②!$F$232</f>
        <v/>
      </c>
      <c r="F562" s="1477"/>
      <c r="G562" s="5" t="s">
        <v>258</v>
      </c>
      <c r="H562" s="18" t="str">
        <f>項目一覧②!$F$238</f>
        <v/>
      </c>
      <c r="J562" s="3"/>
      <c r="K562" s="3"/>
      <c r="L562" s="2"/>
      <c r="M562" s="3"/>
      <c r="N562" s="3"/>
      <c r="O562" s="3"/>
      <c r="P562" s="3"/>
      <c r="Q562" s="3"/>
      <c r="R562" s="2"/>
      <c r="S562" s="2"/>
      <c r="T562" s="2"/>
      <c r="U562" s="2"/>
      <c r="V562" s="5"/>
      <c r="W562" s="5" t="s">
        <v>257</v>
      </c>
      <c r="X562" s="1478" t="str">
        <f>項目一覧②!$F$244</f>
        <v/>
      </c>
      <c r="Y562" s="1478"/>
      <c r="Z562" s="1478"/>
      <c r="AA562" s="3" t="s">
        <v>256</v>
      </c>
      <c r="AB562" s="2"/>
    </row>
    <row r="563" spans="1:28" ht="15.95" customHeight="1">
      <c r="A563" s="3"/>
      <c r="B563" s="3" t="s">
        <v>263</v>
      </c>
      <c r="C563" s="3"/>
      <c r="D563" s="5" t="s">
        <v>191</v>
      </c>
      <c r="E563" s="1477" t="str">
        <f>項目一覧②!$F$233</f>
        <v/>
      </c>
      <c r="F563" s="1477"/>
      <c r="G563" s="5" t="s">
        <v>258</v>
      </c>
      <c r="H563" s="18" t="str">
        <f>項目一覧②!$F$239</f>
        <v/>
      </c>
      <c r="J563" s="3"/>
      <c r="K563" s="3"/>
      <c r="L563" s="2"/>
      <c r="M563" s="3"/>
      <c r="N563" s="3"/>
      <c r="O563" s="3"/>
      <c r="P563" s="3"/>
      <c r="Q563" s="3"/>
      <c r="R563" s="2"/>
      <c r="S563" s="2"/>
      <c r="T563" s="2"/>
      <c r="U563" s="2"/>
      <c r="V563" s="5"/>
      <c r="W563" s="5" t="s">
        <v>257</v>
      </c>
      <c r="X563" s="1478" t="str">
        <f>項目一覧②!$F$245</f>
        <v/>
      </c>
      <c r="Y563" s="1478"/>
      <c r="Z563" s="1478"/>
      <c r="AA563" s="3" t="s">
        <v>256</v>
      </c>
      <c r="AB563" s="2"/>
    </row>
    <row r="564" spans="1:28" ht="15.95" customHeight="1">
      <c r="A564" s="3"/>
      <c r="B564" s="3" t="s">
        <v>262</v>
      </c>
      <c r="C564" s="3"/>
      <c r="D564" s="5" t="s">
        <v>191</v>
      </c>
      <c r="E564" s="1477" t="str">
        <f>項目一覧②!$F$234</f>
        <v/>
      </c>
      <c r="F564" s="1477"/>
      <c r="G564" s="5" t="s">
        <v>258</v>
      </c>
      <c r="H564" s="18" t="str">
        <f>項目一覧②!$F$240</f>
        <v/>
      </c>
      <c r="J564" s="3"/>
      <c r="K564" s="3"/>
      <c r="L564" s="2"/>
      <c r="M564" s="3"/>
      <c r="N564" s="3"/>
      <c r="O564" s="3"/>
      <c r="P564" s="3"/>
      <c r="Q564" s="3"/>
      <c r="R564" s="2"/>
      <c r="S564" s="2"/>
      <c r="T564" s="2"/>
      <c r="U564" s="2"/>
      <c r="V564" s="5"/>
      <c r="W564" s="5" t="s">
        <v>257</v>
      </c>
      <c r="X564" s="1478" t="str">
        <f>項目一覧②!$F$246</f>
        <v/>
      </c>
      <c r="Y564" s="1478"/>
      <c r="Z564" s="1478"/>
      <c r="AA564" s="3" t="s">
        <v>256</v>
      </c>
      <c r="AB564" s="2"/>
    </row>
    <row r="565" spans="1:28" ht="15.95" customHeight="1">
      <c r="A565" s="3"/>
      <c r="B565" s="3" t="s">
        <v>261</v>
      </c>
      <c r="C565" s="3"/>
      <c r="D565" s="5" t="s">
        <v>191</v>
      </c>
      <c r="E565" s="1477" t="str">
        <f>項目一覧②!$F$235</f>
        <v/>
      </c>
      <c r="F565" s="1477"/>
      <c r="G565" s="5" t="s">
        <v>258</v>
      </c>
      <c r="H565" s="18" t="str">
        <f>項目一覧②!$F$241</f>
        <v/>
      </c>
      <c r="J565" s="3"/>
      <c r="K565" s="3"/>
      <c r="L565" s="2"/>
      <c r="M565" s="3"/>
      <c r="N565" s="3"/>
      <c r="O565" s="3"/>
      <c r="P565" s="3"/>
      <c r="Q565" s="3"/>
      <c r="R565" s="2"/>
      <c r="S565" s="2"/>
      <c r="T565" s="2"/>
      <c r="U565" s="2"/>
      <c r="V565" s="5"/>
      <c r="W565" s="5" t="s">
        <v>257</v>
      </c>
      <c r="X565" s="1478" t="str">
        <f>項目一覧②!$F$247</f>
        <v/>
      </c>
      <c r="Y565" s="1478"/>
      <c r="Z565" s="1478"/>
      <c r="AA565" s="3" t="s">
        <v>256</v>
      </c>
      <c r="AB565" s="2"/>
    </row>
    <row r="566" spans="1:28" ht="15.95" customHeight="1">
      <c r="A566" s="3"/>
      <c r="B566" s="3" t="s">
        <v>260</v>
      </c>
      <c r="C566" s="3"/>
      <c r="D566" s="5" t="s">
        <v>191</v>
      </c>
      <c r="E566" s="1477" t="str">
        <f>項目一覧②!$F$236</f>
        <v/>
      </c>
      <c r="F566" s="1477"/>
      <c r="G566" s="5" t="s">
        <v>258</v>
      </c>
      <c r="H566" s="18" t="str">
        <f>項目一覧②!$F$242</f>
        <v/>
      </c>
      <c r="J566" s="3"/>
      <c r="K566" s="3"/>
      <c r="L566" s="2"/>
      <c r="M566" s="3"/>
      <c r="N566" s="3"/>
      <c r="O566" s="3"/>
      <c r="P566" s="3"/>
      <c r="Q566" s="3"/>
      <c r="R566" s="2"/>
      <c r="S566" s="2"/>
      <c r="T566" s="2"/>
      <c r="U566" s="2"/>
      <c r="V566" s="5"/>
      <c r="W566" s="5" t="s">
        <v>257</v>
      </c>
      <c r="X566" s="1478" t="str">
        <f>項目一覧②!$F$248</f>
        <v/>
      </c>
      <c r="Y566" s="1478"/>
      <c r="Z566" s="1478"/>
      <c r="AA566" s="3" t="s">
        <v>256</v>
      </c>
      <c r="AB566" s="2"/>
    </row>
    <row r="567" spans="1:28" ht="15.95" customHeight="1">
      <c r="A567" s="15"/>
      <c r="B567" s="15" t="s">
        <v>259</v>
      </c>
      <c r="C567" s="15"/>
      <c r="D567" s="5" t="s">
        <v>191</v>
      </c>
      <c r="E567" s="1477" t="str">
        <f>項目一覧②!$F$237</f>
        <v/>
      </c>
      <c r="F567" s="1477"/>
      <c r="G567" s="5" t="s">
        <v>258</v>
      </c>
      <c r="H567" s="18" t="str">
        <f>項目一覧②!$F$243</f>
        <v/>
      </c>
      <c r="J567" s="15"/>
      <c r="K567" s="15"/>
      <c r="L567" s="2"/>
      <c r="M567" s="15"/>
      <c r="N567" s="15"/>
      <c r="O567" s="15"/>
      <c r="P567" s="15"/>
      <c r="Q567" s="15"/>
      <c r="R567" s="2"/>
      <c r="S567" s="2"/>
      <c r="T567" s="2"/>
      <c r="U567" s="2"/>
      <c r="V567" s="5"/>
      <c r="W567" s="5" t="s">
        <v>257</v>
      </c>
      <c r="X567" s="1478" t="str">
        <f>項目一覧②!$F$249</f>
        <v/>
      </c>
      <c r="Y567" s="1478"/>
      <c r="Z567" s="1478"/>
      <c r="AA567" s="3" t="s">
        <v>256</v>
      </c>
      <c r="AB567" s="2"/>
    </row>
    <row r="568" spans="1:28" ht="15.95" customHeight="1">
      <c r="A568" s="17" t="s">
        <v>113</v>
      </c>
      <c r="B568" s="16" t="s">
        <v>255</v>
      </c>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c r="AA568" s="16"/>
      <c r="AB568" s="2"/>
    </row>
    <row r="569" spans="1:28" ht="15.95" customHeight="1">
      <c r="A569" s="6"/>
      <c r="B569" s="3"/>
      <c r="C569" s="3"/>
      <c r="D569" s="3"/>
      <c r="E569" s="3"/>
      <c r="F569" s="1479" t="str">
        <f>項目一覧②!$F$250</f>
        <v/>
      </c>
      <c r="G569" s="1479"/>
      <c r="H569" s="1479"/>
      <c r="I569" s="1479"/>
      <c r="J569" s="1479"/>
      <c r="K569" s="1479"/>
      <c r="L569" s="1479"/>
      <c r="M569" s="1479"/>
      <c r="N569" s="1479"/>
      <c r="O569" s="1479"/>
      <c r="P569" s="1479"/>
      <c r="Q569" s="1479"/>
      <c r="R569" s="1479"/>
      <c r="S569" s="1479"/>
      <c r="T569" s="1479"/>
      <c r="U569" s="1479"/>
      <c r="V569" s="1479"/>
      <c r="W569" s="1479"/>
      <c r="X569" s="1479"/>
      <c r="Y569" s="1479"/>
      <c r="Z569" s="1479"/>
      <c r="AA569" s="1479"/>
      <c r="AB569" s="2"/>
    </row>
    <row r="570" spans="1:28" ht="15.95" customHeight="1">
      <c r="A570" s="15"/>
      <c r="B570" s="15"/>
      <c r="C570" s="15"/>
      <c r="D570" s="15"/>
      <c r="E570" s="15"/>
      <c r="F570" s="1480"/>
      <c r="G570" s="1480"/>
      <c r="H570" s="1480"/>
      <c r="I570" s="1480"/>
      <c r="J570" s="1480"/>
      <c r="K570" s="1480"/>
      <c r="L570" s="1480"/>
      <c r="M570" s="1480"/>
      <c r="N570" s="1480"/>
      <c r="O570" s="1480"/>
      <c r="P570" s="1480"/>
      <c r="Q570" s="1480"/>
      <c r="R570" s="1480"/>
      <c r="S570" s="1480"/>
      <c r="T570" s="1480"/>
      <c r="U570" s="1480"/>
      <c r="V570" s="1480"/>
      <c r="W570" s="1480"/>
      <c r="X570" s="1480"/>
      <c r="Y570" s="1480"/>
      <c r="Z570" s="1480"/>
      <c r="AA570" s="1480"/>
      <c r="AB570" s="2"/>
    </row>
    <row r="571" spans="1:28" ht="15.95" customHeight="1">
      <c r="A571" s="6" t="s">
        <v>113</v>
      </c>
      <c r="B571" s="3" t="s">
        <v>254</v>
      </c>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2"/>
    </row>
    <row r="572" spans="1:28" ht="15.95" customHeight="1">
      <c r="A572" s="3"/>
      <c r="B572" s="3"/>
      <c r="C572" s="3"/>
      <c r="D572" s="3"/>
      <c r="E572" s="3"/>
      <c r="F572" s="1479" t="str">
        <f>項目一覧②!$F$251</f>
        <v/>
      </c>
      <c r="G572" s="1479"/>
      <c r="H572" s="1479"/>
      <c r="I572" s="1479"/>
      <c r="J572" s="1479"/>
      <c r="K572" s="1479"/>
      <c r="L572" s="1479"/>
      <c r="M572" s="1479"/>
      <c r="N572" s="1479"/>
      <c r="O572" s="1479"/>
      <c r="P572" s="1479"/>
      <c r="Q572" s="1479"/>
      <c r="R572" s="1479"/>
      <c r="S572" s="1479"/>
      <c r="T572" s="1479"/>
      <c r="U572" s="1479"/>
      <c r="V572" s="1479"/>
      <c r="W572" s="1479"/>
      <c r="X572" s="1479"/>
      <c r="Y572" s="1479"/>
      <c r="Z572" s="1479"/>
      <c r="AA572" s="1479"/>
      <c r="AB572" s="2"/>
    </row>
    <row r="573" spans="1:28" ht="15.95" customHeight="1">
      <c r="A573" s="15"/>
      <c r="B573" s="15"/>
      <c r="C573" s="15"/>
      <c r="D573" s="15"/>
      <c r="E573" s="15"/>
      <c r="F573" s="1480"/>
      <c r="G573" s="1480"/>
      <c r="H573" s="1480"/>
      <c r="I573" s="1480"/>
      <c r="J573" s="1480"/>
      <c r="K573" s="1480"/>
      <c r="L573" s="1480"/>
      <c r="M573" s="1480"/>
      <c r="N573" s="1480"/>
      <c r="O573" s="1480"/>
      <c r="P573" s="1480"/>
      <c r="Q573" s="1480"/>
      <c r="R573" s="1480"/>
      <c r="S573" s="1480"/>
      <c r="T573" s="1480"/>
      <c r="U573" s="1480"/>
      <c r="V573" s="1480"/>
      <c r="W573" s="1480"/>
      <c r="X573" s="1480"/>
      <c r="Y573" s="1480"/>
      <c r="Z573" s="1480"/>
      <c r="AA573" s="1480"/>
      <c r="AB573" s="2"/>
    </row>
    <row r="574" spans="1:28" ht="15.95" customHeight="1"/>
    <row r="575" spans="1:28" s="628" customFormat="1" ht="18" customHeight="1">
      <c r="A575" s="1562" t="s">
        <v>2293</v>
      </c>
      <c r="B575" s="1562"/>
      <c r="C575" s="1562"/>
      <c r="D575" s="1562"/>
      <c r="E575" s="1562"/>
      <c r="F575" s="1562"/>
      <c r="G575" s="1562"/>
      <c r="H575" s="1562"/>
      <c r="I575" s="1562"/>
      <c r="J575" s="1562"/>
      <c r="K575" s="1562"/>
      <c r="L575" s="1562"/>
      <c r="M575" s="1562"/>
      <c r="N575" s="1562"/>
      <c r="O575" s="1562"/>
      <c r="P575" s="1562"/>
      <c r="Q575" s="1562"/>
      <c r="R575" s="1562"/>
      <c r="S575" s="1562"/>
      <c r="T575" s="1562"/>
      <c r="U575" s="1562"/>
      <c r="V575" s="1562"/>
      <c r="W575" s="1562"/>
      <c r="X575" s="1562"/>
      <c r="Y575" s="1562"/>
      <c r="Z575" s="1562"/>
    </row>
    <row r="576" spans="1:28" s="628" customFormat="1" ht="18" customHeight="1">
      <c r="A576" s="628" t="s">
        <v>2246</v>
      </c>
      <c r="B576" s="629"/>
    </row>
    <row r="577" spans="1:27" s="3" customFormat="1" ht="18" customHeight="1">
      <c r="A577" s="630" t="s">
        <v>2184</v>
      </c>
      <c r="B577" s="688" t="s">
        <v>2182</v>
      </c>
      <c r="C577" s="632" t="s">
        <v>2183</v>
      </c>
      <c r="D577" s="632"/>
      <c r="E577" s="632"/>
      <c r="F577" s="632"/>
      <c r="G577" s="633">
        <f>項目一覧②!$F$752</f>
        <v>1</v>
      </c>
      <c r="H577" s="633"/>
      <c r="I577" s="633"/>
      <c r="J577" s="632"/>
      <c r="K577" s="632"/>
      <c r="L577" s="632"/>
      <c r="M577" s="632"/>
      <c r="N577" s="632"/>
      <c r="O577" s="632"/>
      <c r="P577" s="632"/>
      <c r="Q577" s="632"/>
      <c r="R577" s="632"/>
      <c r="S577" s="632"/>
      <c r="T577" s="632"/>
      <c r="U577" s="632"/>
      <c r="V577" s="632"/>
      <c r="W577" s="632"/>
      <c r="X577" s="632"/>
      <c r="Y577" s="632"/>
      <c r="Z577" s="632"/>
      <c r="AA577" s="632"/>
    </row>
    <row r="578" spans="1:27" s="628" customFormat="1" ht="18" customHeight="1">
      <c r="A578" s="634" t="s">
        <v>2185</v>
      </c>
      <c r="B578" s="689" t="s">
        <v>2186</v>
      </c>
      <c r="C578" s="636" t="s">
        <v>2188</v>
      </c>
      <c r="D578" s="636"/>
      <c r="E578" s="636"/>
      <c r="F578" s="637"/>
      <c r="G578" s="1565" t="str">
        <f>項目一覧②!$F$753</f>
        <v/>
      </c>
      <c r="H578" s="1565"/>
      <c r="I578" s="1565"/>
      <c r="J578" s="636" t="s">
        <v>2189</v>
      </c>
      <c r="K578" s="636"/>
      <c r="L578" s="636"/>
      <c r="M578" s="636"/>
      <c r="N578" s="636"/>
      <c r="O578" s="636"/>
      <c r="P578" s="636"/>
      <c r="Q578" s="636"/>
      <c r="R578" s="636"/>
      <c r="S578" s="636"/>
      <c r="T578" s="636"/>
      <c r="U578" s="636"/>
      <c r="V578" s="636"/>
      <c r="W578" s="636"/>
      <c r="X578" s="636"/>
      <c r="Y578" s="636"/>
      <c r="Z578" s="636"/>
      <c r="AA578" s="636"/>
    </row>
    <row r="579" spans="1:27" s="628" customFormat="1" ht="18" customHeight="1">
      <c r="A579" s="638" t="s">
        <v>2185</v>
      </c>
      <c r="B579" s="685" t="s">
        <v>2190</v>
      </c>
      <c r="C579" s="640" t="s">
        <v>2191</v>
      </c>
      <c r="D579" s="640"/>
      <c r="E579" s="640"/>
      <c r="F579" s="640"/>
      <c r="G579" s="640"/>
      <c r="H579" s="640"/>
      <c r="I579" s="640"/>
      <c r="J579" s="640"/>
      <c r="K579" s="640"/>
      <c r="L579" s="640"/>
      <c r="M579" s="640"/>
      <c r="N579" s="640"/>
      <c r="O579" s="640"/>
      <c r="P579" s="640"/>
      <c r="Q579" s="640"/>
      <c r="R579" s="640"/>
      <c r="S579" s="640"/>
      <c r="T579" s="640"/>
      <c r="U579" s="640"/>
      <c r="V579" s="640"/>
      <c r="W579" s="640"/>
      <c r="X579" s="640"/>
      <c r="Y579" s="640"/>
      <c r="Z579" s="640"/>
    </row>
    <row r="580" spans="1:27" s="628" customFormat="1" ht="18" customHeight="1">
      <c r="A580" s="629"/>
      <c r="B580" s="641" t="s">
        <v>2185</v>
      </c>
      <c r="C580" s="642" t="s">
        <v>2192</v>
      </c>
      <c r="D580" s="628" t="s">
        <v>2193</v>
      </c>
      <c r="I580" s="1561" t="str">
        <f>項目一覧②!$F$754</f>
        <v/>
      </c>
      <c r="J580" s="1561"/>
      <c r="K580" s="1561"/>
      <c r="L580" s="1561"/>
      <c r="M580" s="628" t="s">
        <v>2201</v>
      </c>
    </row>
    <row r="581" spans="1:27" s="628" customFormat="1" ht="18" customHeight="1">
      <c r="A581" s="629"/>
      <c r="B581" s="641" t="s">
        <v>2185</v>
      </c>
      <c r="C581" s="642" t="s">
        <v>2194</v>
      </c>
      <c r="D581" s="628" t="s">
        <v>2197</v>
      </c>
      <c r="I581" s="1561" t="str">
        <f>項目一覧②!$F$776</f>
        <v/>
      </c>
      <c r="J581" s="1561"/>
      <c r="K581" s="1561"/>
      <c r="L581" s="1561"/>
      <c r="M581" s="628" t="s">
        <v>2201</v>
      </c>
    </row>
    <row r="582" spans="1:27" s="628" customFormat="1" ht="18" customHeight="1">
      <c r="A582" s="629"/>
      <c r="B582" s="641" t="s">
        <v>2185</v>
      </c>
      <c r="C582" s="642" t="s">
        <v>2195</v>
      </c>
      <c r="D582" s="628" t="s">
        <v>2198</v>
      </c>
      <c r="H582" s="628" t="s">
        <v>2239</v>
      </c>
      <c r="I582" s="600"/>
      <c r="J582" s="1566" t="str">
        <f>項目一覧②!$F$777</f>
        <v/>
      </c>
      <c r="K582" s="1566"/>
      <c r="L582" s="1566"/>
      <c r="M582" s="628" t="s">
        <v>2202</v>
      </c>
      <c r="P582" s="628" t="s">
        <v>2240</v>
      </c>
      <c r="Q582" s="600"/>
      <c r="R582" s="1566" t="str">
        <f>項目一覧②!$F$778</f>
        <v/>
      </c>
      <c r="S582" s="1566"/>
      <c r="T582" s="1566"/>
      <c r="U582" s="628" t="s">
        <v>2202</v>
      </c>
    </row>
    <row r="583" spans="1:27" s="628" customFormat="1" ht="18" customHeight="1">
      <c r="A583" s="643"/>
      <c r="B583" s="644" t="s">
        <v>2185</v>
      </c>
      <c r="C583" s="645" t="s">
        <v>2196</v>
      </c>
      <c r="D583" s="646" t="s">
        <v>2199</v>
      </c>
      <c r="E583" s="646"/>
      <c r="F583" s="646"/>
      <c r="G583" s="646"/>
      <c r="H583" s="646" t="str">
        <f>項目一覧②!$F$758&amp;IF(項目一覧②!$F$759="",""," 一部 "&amp;項目一覧②!$F$759)</f>
        <v/>
      </c>
      <c r="I583" s="647"/>
      <c r="J583" s="647"/>
      <c r="K583" s="647"/>
      <c r="L583" s="647"/>
      <c r="M583" s="647"/>
      <c r="N583" s="647"/>
      <c r="O583" s="647"/>
      <c r="P583" s="647"/>
      <c r="Q583" s="646"/>
      <c r="R583" s="646"/>
      <c r="S583" s="647"/>
      <c r="T583" s="647"/>
      <c r="U583" s="647"/>
      <c r="V583" s="647"/>
      <c r="W583" s="647"/>
      <c r="X583" s="647"/>
      <c r="Y583" s="647"/>
      <c r="Z583" s="647"/>
    </row>
    <row r="584" spans="1:27" s="628" customFormat="1" ht="18" customHeight="1">
      <c r="A584" s="638" t="s">
        <v>2185</v>
      </c>
      <c r="B584" s="685" t="s">
        <v>2203</v>
      </c>
      <c r="C584" s="640" t="s">
        <v>2208</v>
      </c>
      <c r="D584" s="640"/>
      <c r="E584" s="640"/>
      <c r="F584" s="640"/>
      <c r="G584" s="640"/>
      <c r="H584" s="640"/>
      <c r="I584" s="640"/>
      <c r="J584" s="640"/>
      <c r="K584" s="640"/>
      <c r="L584" s="640"/>
      <c r="M584" s="640"/>
      <c r="N584" s="640"/>
      <c r="O584" s="640"/>
      <c r="P584" s="640"/>
      <c r="Q584" s="640"/>
      <c r="R584" s="640"/>
      <c r="S584" s="640"/>
      <c r="T584" s="640"/>
      <c r="U584" s="640"/>
      <c r="V584" s="640"/>
      <c r="W584" s="640"/>
      <c r="X584" s="640"/>
      <c r="Y584" s="640"/>
      <c r="Z584" s="640"/>
      <c r="AA584" s="640"/>
    </row>
    <row r="585" spans="1:27" s="628" customFormat="1" ht="18" customHeight="1">
      <c r="A585" s="629"/>
      <c r="B585" s="686"/>
      <c r="C585" s="642" t="str">
        <f>IF(項目一覧②!$G$760=TRUE,"■","□")</f>
        <v>□</v>
      </c>
      <c r="D585" s="628" t="s">
        <v>2204</v>
      </c>
    </row>
    <row r="586" spans="1:27" s="628" customFormat="1" ht="18" customHeight="1">
      <c r="A586" s="643"/>
      <c r="B586" s="687"/>
      <c r="C586" s="642" t="str">
        <f>IF(項目一覧②!$G$761=TRUE,"■","□")</f>
        <v>□</v>
      </c>
      <c r="D586" s="646" t="s">
        <v>2205</v>
      </c>
      <c r="E586" s="646"/>
      <c r="F586" s="646"/>
      <c r="G586" s="646"/>
      <c r="H586" s="646"/>
      <c r="I586" s="646"/>
      <c r="J586" s="646"/>
      <c r="K586" s="646"/>
      <c r="L586" s="646"/>
      <c r="M586" s="646"/>
      <c r="N586" s="646"/>
      <c r="O586" s="646"/>
      <c r="P586" s="646"/>
      <c r="Q586" s="646"/>
      <c r="R586" s="646"/>
      <c r="S586" s="646"/>
      <c r="T586" s="646"/>
      <c r="U586" s="646"/>
      <c r="V586" s="646"/>
      <c r="W586" s="646"/>
      <c r="X586" s="646"/>
      <c r="Y586" s="646"/>
      <c r="Z586" s="646"/>
      <c r="AA586" s="646"/>
    </row>
    <row r="587" spans="1:27" s="628" customFormat="1" ht="18" customHeight="1">
      <c r="A587" s="638" t="s">
        <v>2185</v>
      </c>
      <c r="B587" s="685" t="s">
        <v>2206</v>
      </c>
      <c r="C587" s="640" t="s">
        <v>2207</v>
      </c>
      <c r="D587" s="640"/>
      <c r="E587" s="640"/>
      <c r="F587" s="640"/>
      <c r="G587" s="640"/>
      <c r="H587" s="640"/>
      <c r="I587" s="640"/>
      <c r="J587" s="640"/>
      <c r="K587" s="640"/>
      <c r="L587" s="640"/>
      <c r="M587" s="640"/>
      <c r="N587" s="640"/>
      <c r="O587" s="640"/>
      <c r="P587" s="640"/>
      <c r="Q587" s="640"/>
      <c r="R587" s="640"/>
      <c r="S587" s="640"/>
      <c r="T587" s="640"/>
      <c r="U587" s="640"/>
      <c r="V587" s="640"/>
      <c r="W587" s="640"/>
      <c r="X587" s="640"/>
      <c r="Y587" s="640"/>
      <c r="Z587" s="640"/>
    </row>
    <row r="588" spans="1:27" s="628" customFormat="1" ht="18" customHeight="1">
      <c r="A588" s="629"/>
      <c r="B588" s="641"/>
      <c r="C588" s="642" t="str">
        <f>IF(項目一覧②!$G$762=TRUE,"■","□")</f>
        <v>□</v>
      </c>
      <c r="D588" s="628" t="s">
        <v>2209</v>
      </c>
    </row>
    <row r="589" spans="1:27" s="628" customFormat="1" ht="18" customHeight="1">
      <c r="A589" s="629"/>
      <c r="B589" s="641"/>
      <c r="C589" s="642" t="str">
        <f>IF(項目一覧②!$G$763=TRUE,"■","□")</f>
        <v>□</v>
      </c>
      <c r="D589" s="628" t="s">
        <v>2211</v>
      </c>
    </row>
    <row r="590" spans="1:27" s="628" customFormat="1" ht="18" customHeight="1">
      <c r="A590" s="629"/>
      <c r="B590" s="641"/>
      <c r="C590" s="642" t="str">
        <f>IF(項目一覧②!$G$764=TRUE,"■","□")</f>
        <v>□</v>
      </c>
      <c r="D590" s="628" t="s">
        <v>2212</v>
      </c>
    </row>
    <row r="591" spans="1:27" s="628" customFormat="1" ht="18" customHeight="1">
      <c r="A591" s="629"/>
      <c r="B591" s="641"/>
      <c r="C591" s="642" t="str">
        <f>IF(項目一覧②!$G$765=TRUE,"■","□")</f>
        <v>□</v>
      </c>
      <c r="D591" s="628" t="s">
        <v>2213</v>
      </c>
    </row>
    <row r="592" spans="1:27" s="628" customFormat="1" ht="18" customHeight="1">
      <c r="A592" s="643"/>
      <c r="B592" s="644"/>
      <c r="C592" s="642" t="str">
        <f>IF(項目一覧②!$G$766=TRUE,"■","□")</f>
        <v>□</v>
      </c>
      <c r="D592" s="646" t="s">
        <v>2210</v>
      </c>
      <c r="E592" s="646"/>
      <c r="F592" s="646"/>
      <c r="G592" s="646"/>
      <c r="H592" s="646"/>
      <c r="I592" s="646"/>
      <c r="J592" s="646"/>
      <c r="K592" s="646"/>
      <c r="L592" s="646"/>
      <c r="M592" s="646"/>
      <c r="N592" s="646"/>
      <c r="O592" s="646"/>
      <c r="P592" s="646"/>
      <c r="Q592" s="646"/>
      <c r="R592" s="646"/>
      <c r="S592" s="646"/>
      <c r="T592" s="646"/>
      <c r="U592" s="646"/>
      <c r="V592" s="646"/>
      <c r="W592" s="646"/>
      <c r="X592" s="646"/>
      <c r="Y592" s="646"/>
      <c r="Z592" s="646"/>
    </row>
    <row r="593" spans="1:27" s="628" customFormat="1" ht="18" customHeight="1">
      <c r="A593" s="638" t="s">
        <v>2185</v>
      </c>
      <c r="B593" s="685" t="s">
        <v>2214</v>
      </c>
      <c r="C593" s="640" t="s">
        <v>2349</v>
      </c>
      <c r="D593" s="640"/>
      <c r="E593" s="640"/>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row>
    <row r="594" spans="1:27" s="628" customFormat="1" ht="18" customHeight="1">
      <c r="A594" s="629"/>
      <c r="B594" s="641" t="s">
        <v>2185</v>
      </c>
      <c r="C594" s="642" t="s">
        <v>2192</v>
      </c>
      <c r="D594" s="628" t="s">
        <v>2216</v>
      </c>
      <c r="G594" s="628" t="str">
        <f>項目一覧②!$F$788</f>
        <v/>
      </c>
    </row>
    <row r="595" spans="1:27" s="628" customFormat="1" ht="18" customHeight="1">
      <c r="A595" s="629"/>
      <c r="B595" s="641" t="s">
        <v>2185</v>
      </c>
      <c r="C595" s="642" t="s">
        <v>2194</v>
      </c>
      <c r="D595" s="628" t="s">
        <v>2217</v>
      </c>
    </row>
    <row r="596" spans="1:27" s="628" customFormat="1" ht="18" customHeight="1">
      <c r="A596" s="629"/>
      <c r="B596" s="641"/>
      <c r="C596" s="642" t="str">
        <f>IF(項目一覧②!$G$768=TRUE,"■","□")</f>
        <v>□</v>
      </c>
      <c r="D596" s="628" t="s">
        <v>2218</v>
      </c>
    </row>
    <row r="597" spans="1:27" s="628" customFormat="1" ht="18" customHeight="1">
      <c r="A597" s="629"/>
      <c r="B597" s="641"/>
      <c r="S597" s="629" t="s">
        <v>2221</v>
      </c>
      <c r="T597" s="1580" t="str">
        <f>項目一覧②!$F$790</f>
        <v/>
      </c>
      <c r="U597" s="1562"/>
      <c r="V597" s="1562"/>
      <c r="W597" s="1562"/>
      <c r="X597" s="1562"/>
      <c r="Y597" s="1562"/>
      <c r="Z597" s="628" t="s">
        <v>2119</v>
      </c>
    </row>
    <row r="598" spans="1:27" s="628" customFormat="1" ht="18" customHeight="1">
      <c r="A598" s="643"/>
      <c r="B598" s="644"/>
      <c r="C598" s="642" t="str">
        <f>IF(項目一覧②!$G$770=TRUE,"■","□")</f>
        <v>□</v>
      </c>
      <c r="D598" s="646" t="s">
        <v>2219</v>
      </c>
      <c r="E598" s="646"/>
      <c r="F598" s="646"/>
      <c r="G598" s="646"/>
      <c r="H598" s="646"/>
      <c r="I598" s="646"/>
      <c r="J598" s="646"/>
      <c r="K598" s="646"/>
      <c r="L598" s="646"/>
      <c r="M598" s="646"/>
      <c r="N598" s="646"/>
      <c r="O598" s="646"/>
      <c r="P598" s="646"/>
      <c r="Q598" s="646"/>
      <c r="R598" s="646"/>
      <c r="S598" s="646"/>
      <c r="T598" s="646"/>
      <c r="U598" s="646"/>
      <c r="V598" s="646"/>
      <c r="W598" s="646"/>
      <c r="X598" s="646"/>
      <c r="Y598" s="646"/>
      <c r="Z598" s="646"/>
    </row>
    <row r="599" spans="1:27" s="628" customFormat="1" ht="18" customHeight="1">
      <c r="A599" s="634" t="s">
        <v>2185</v>
      </c>
      <c r="B599" s="689" t="s">
        <v>2222</v>
      </c>
      <c r="C599" s="636" t="s">
        <v>2223</v>
      </c>
      <c r="D599" s="636"/>
      <c r="E599" s="636"/>
      <c r="F599" s="636"/>
      <c r="G599" s="636"/>
      <c r="H599" s="636"/>
      <c r="I599" s="636"/>
      <c r="J599" s="636"/>
      <c r="K599" s="636"/>
      <c r="L599" s="636"/>
      <c r="M599" s="636"/>
      <c r="N599" s="636"/>
      <c r="O599" s="636"/>
      <c r="P599" s="636"/>
      <c r="Q599" s="636"/>
      <c r="R599" s="636"/>
      <c r="S599" s="634" t="s">
        <v>2241</v>
      </c>
      <c r="T599" s="636" t="str">
        <f>項目一覧②!$F$792</f>
        <v/>
      </c>
      <c r="U599" s="636"/>
      <c r="V599" s="636"/>
      <c r="W599" s="636"/>
      <c r="X599" s="636"/>
      <c r="Y599" s="636"/>
      <c r="Z599" s="636" t="s">
        <v>2242</v>
      </c>
      <c r="AA599" s="636"/>
    </row>
    <row r="600" spans="1:27" s="628" customFormat="1" ht="18" customHeight="1">
      <c r="A600" s="638" t="s">
        <v>2185</v>
      </c>
      <c r="B600" s="685" t="s">
        <v>2224</v>
      </c>
      <c r="C600" s="640" t="s">
        <v>2225</v>
      </c>
      <c r="D600" s="640"/>
      <c r="E600" s="1563" t="str">
        <f>項目一覧②!$F$793</f>
        <v/>
      </c>
      <c r="F600" s="1563"/>
      <c r="G600" s="1563"/>
      <c r="H600" s="1563"/>
      <c r="I600" s="1563"/>
      <c r="J600" s="1563"/>
      <c r="K600" s="1563"/>
      <c r="L600" s="1563"/>
      <c r="M600" s="1563"/>
      <c r="N600" s="1563"/>
      <c r="O600" s="1563"/>
      <c r="P600" s="1563"/>
      <c r="Q600" s="1563"/>
      <c r="R600" s="1563"/>
      <c r="S600" s="1563"/>
      <c r="T600" s="1563"/>
      <c r="U600" s="1563"/>
      <c r="V600" s="1563"/>
      <c r="W600" s="1563"/>
      <c r="X600" s="1563"/>
      <c r="Y600" s="1563"/>
      <c r="Z600" s="1563"/>
    </row>
    <row r="601" spans="1:27" s="628" customFormat="1" ht="18" customHeight="1">
      <c r="A601" s="643"/>
      <c r="B601" s="644"/>
      <c r="C601" s="646"/>
      <c r="D601" s="646"/>
      <c r="E601" s="1564"/>
      <c r="F601" s="1564"/>
      <c r="G601" s="1564"/>
      <c r="H601" s="1564"/>
      <c r="I601" s="1564"/>
      <c r="J601" s="1564"/>
      <c r="K601" s="1564"/>
      <c r="L601" s="1564"/>
      <c r="M601" s="1564"/>
      <c r="N601" s="1564"/>
      <c r="O601" s="1564"/>
      <c r="P601" s="1564"/>
      <c r="Q601" s="1564"/>
      <c r="R601" s="1564"/>
      <c r="S601" s="1564"/>
      <c r="T601" s="1564"/>
      <c r="U601" s="1564"/>
      <c r="V601" s="1564"/>
      <c r="W601" s="1564"/>
      <c r="X601" s="1564"/>
      <c r="Y601" s="1564"/>
      <c r="Z601" s="1564"/>
      <c r="AA601" s="646"/>
    </row>
    <row r="602" spans="1:27" s="628" customFormat="1" ht="9.9499999999999993" customHeight="1">
      <c r="A602" s="629"/>
      <c r="B602" s="641"/>
    </row>
  </sheetData>
  <sheetProtection selectLockedCells="1"/>
  <mergeCells count="389">
    <mergeCell ref="J582:L582"/>
    <mergeCell ref="R582:T582"/>
    <mergeCell ref="X441:Z441"/>
    <mergeCell ref="X442:Z442"/>
    <mergeCell ref="V300:Z300"/>
    <mergeCell ref="M307:Q307"/>
    <mergeCell ref="K360:M360"/>
    <mergeCell ref="V304:Z304"/>
    <mergeCell ref="P304:T304"/>
    <mergeCell ref="J304:N304"/>
    <mergeCell ref="M306:Q306"/>
    <mergeCell ref="J305:N305"/>
    <mergeCell ref="H318:AA320"/>
    <mergeCell ref="J314:N314"/>
    <mergeCell ref="L309:O309"/>
    <mergeCell ref="L310:O310"/>
    <mergeCell ref="F324:H324"/>
    <mergeCell ref="A332:AA332"/>
    <mergeCell ref="I327:AA328"/>
    <mergeCell ref="J387:M387"/>
    <mergeCell ref="P385:S385"/>
    <mergeCell ref="V385:Y385"/>
    <mergeCell ref="V383:Y383"/>
    <mergeCell ref="E388:F388"/>
    <mergeCell ref="K403:M403"/>
    <mergeCell ref="F397:AA398"/>
    <mergeCell ref="J386:M386"/>
    <mergeCell ref="P386:S386"/>
    <mergeCell ref="I411:U411"/>
    <mergeCell ref="P389:S389"/>
    <mergeCell ref="V387:Y387"/>
    <mergeCell ref="L394:Q394"/>
    <mergeCell ref="J406:M406"/>
    <mergeCell ref="A400:AA400"/>
    <mergeCell ref="J404:M404"/>
    <mergeCell ref="J405:M405"/>
    <mergeCell ref="I395:AA396"/>
    <mergeCell ref="E386:F386"/>
    <mergeCell ref="V386:Y386"/>
    <mergeCell ref="V389:Y389"/>
    <mergeCell ref="E517:F517"/>
    <mergeCell ref="E538:F538"/>
    <mergeCell ref="X538:Z538"/>
    <mergeCell ref="E539:F539"/>
    <mergeCell ref="X539:Z539"/>
    <mergeCell ref="D536:G536"/>
    <mergeCell ref="J528:M528"/>
    <mergeCell ref="J531:M531"/>
    <mergeCell ref="F519:AA520"/>
    <mergeCell ref="X415:Z415"/>
    <mergeCell ref="X437:Z437"/>
    <mergeCell ref="D436:G436"/>
    <mergeCell ref="D411:G411"/>
    <mergeCell ref="J408:M408"/>
    <mergeCell ref="E415:F415"/>
    <mergeCell ref="E417:F417"/>
    <mergeCell ref="X416:Z416"/>
    <mergeCell ref="X417:Z417"/>
    <mergeCell ref="J430:M430"/>
    <mergeCell ref="J433:M433"/>
    <mergeCell ref="K428:M428"/>
    <mergeCell ref="E414:F414"/>
    <mergeCell ref="X414:Z414"/>
    <mergeCell ref="X413:Z413"/>
    <mergeCell ref="F422:AA423"/>
    <mergeCell ref="J431:M431"/>
    <mergeCell ref="X436:Z436"/>
    <mergeCell ref="E437:F437"/>
    <mergeCell ref="E416:F416"/>
    <mergeCell ref="F419:AA420"/>
    <mergeCell ref="G578:I578"/>
    <mergeCell ref="I580:L580"/>
    <mergeCell ref="I581:L581"/>
    <mergeCell ref="F569:AA570"/>
    <mergeCell ref="F572:AA573"/>
    <mergeCell ref="E562:F562"/>
    <mergeCell ref="X562:Z562"/>
    <mergeCell ref="E542:F542"/>
    <mergeCell ref="X542:Z542"/>
    <mergeCell ref="X563:Z563"/>
    <mergeCell ref="E564:F564"/>
    <mergeCell ref="J558:M558"/>
    <mergeCell ref="E565:F565"/>
    <mergeCell ref="X565:Z565"/>
    <mergeCell ref="E566:F566"/>
    <mergeCell ref="X566:Z566"/>
    <mergeCell ref="E567:F567"/>
    <mergeCell ref="X567:Z567"/>
    <mergeCell ref="J556:M556"/>
    <mergeCell ref="X561:Z561"/>
    <mergeCell ref="A575:Z575"/>
    <mergeCell ref="T597:Y597"/>
    <mergeCell ref="E600:Z601"/>
    <mergeCell ref="F497:AA498"/>
    <mergeCell ref="F544:AA545"/>
    <mergeCell ref="I536:U536"/>
    <mergeCell ref="F547:AA548"/>
    <mergeCell ref="E540:F540"/>
    <mergeCell ref="X540:Z540"/>
    <mergeCell ref="E541:F541"/>
    <mergeCell ref="X541:Z541"/>
    <mergeCell ref="X537:Z537"/>
    <mergeCell ref="X514:Z514"/>
    <mergeCell ref="E515:F515"/>
    <mergeCell ref="X515:Z515"/>
    <mergeCell ref="E514:F514"/>
    <mergeCell ref="X536:Z536"/>
    <mergeCell ref="E537:F537"/>
    <mergeCell ref="J503:M503"/>
    <mergeCell ref="I561:U561"/>
    <mergeCell ref="X564:Z564"/>
    <mergeCell ref="I511:U511"/>
    <mergeCell ref="X511:Z511"/>
    <mergeCell ref="J508:M508"/>
    <mergeCell ref="L552:M552"/>
    <mergeCell ref="J296:N296"/>
    <mergeCell ref="M266:P266"/>
    <mergeCell ref="D259:AA260"/>
    <mergeCell ref="K287:N287"/>
    <mergeCell ref="J286:N286"/>
    <mergeCell ref="P286:T286"/>
    <mergeCell ref="V286:Z286"/>
    <mergeCell ref="P284:T284"/>
    <mergeCell ref="J297:N297"/>
    <mergeCell ref="P297:T297"/>
    <mergeCell ref="J288:N288"/>
    <mergeCell ref="P296:T296"/>
    <mergeCell ref="V296:Z296"/>
    <mergeCell ref="P295:T295"/>
    <mergeCell ref="J291:N291"/>
    <mergeCell ref="J289:N289"/>
    <mergeCell ref="J293:N293"/>
    <mergeCell ref="P293:T293"/>
    <mergeCell ref="M271:P271"/>
    <mergeCell ref="W266:Z266"/>
    <mergeCell ref="W267:Z267"/>
    <mergeCell ref="H271:K271"/>
    <mergeCell ref="L280:AA280"/>
    <mergeCell ref="R267:U267"/>
    <mergeCell ref="G248:AA250"/>
    <mergeCell ref="P289:T289"/>
    <mergeCell ref="J295:N295"/>
    <mergeCell ref="V293:Z293"/>
    <mergeCell ref="O36:T36"/>
    <mergeCell ref="H61:AB61"/>
    <mergeCell ref="J100:AA101"/>
    <mergeCell ref="J91:AA92"/>
    <mergeCell ref="P387:S387"/>
    <mergeCell ref="E412:F412"/>
    <mergeCell ref="X412:Z412"/>
    <mergeCell ref="H70:AB70"/>
    <mergeCell ref="H80:AB80"/>
    <mergeCell ref="J72:AB73"/>
    <mergeCell ref="H130:AB130"/>
    <mergeCell ref="H204:AB204"/>
    <mergeCell ref="I179:AB180"/>
    <mergeCell ref="V283:Z283"/>
    <mergeCell ref="V284:Z284"/>
    <mergeCell ref="W271:Z271"/>
    <mergeCell ref="R271:U271"/>
    <mergeCell ref="L277:AA277"/>
    <mergeCell ref="R266:U266"/>
    <mergeCell ref="R265:U265"/>
    <mergeCell ref="H266:K266"/>
    <mergeCell ref="H229:AB229"/>
    <mergeCell ref="H265:K265"/>
    <mergeCell ref="M265:P265"/>
    <mergeCell ref="B5:AA5"/>
    <mergeCell ref="A246:AA246"/>
    <mergeCell ref="P23:AB23"/>
    <mergeCell ref="P25:AB25"/>
    <mergeCell ref="J26:O26"/>
    <mergeCell ref="U41:AB42"/>
    <mergeCell ref="H221:Y221"/>
    <mergeCell ref="T16:AB16"/>
    <mergeCell ref="H89:AB89"/>
    <mergeCell ref="H98:AB98"/>
    <mergeCell ref="H186:AB186"/>
    <mergeCell ref="B37:H37"/>
    <mergeCell ref="U37:AB37"/>
    <mergeCell ref="U36:AB36"/>
    <mergeCell ref="H132:R132"/>
    <mergeCell ref="I150:AC151"/>
    <mergeCell ref="H177:AB177"/>
    <mergeCell ref="I158:AC159"/>
    <mergeCell ref="I169:AB170"/>
    <mergeCell ref="H167:AB167"/>
    <mergeCell ref="H53:AB53"/>
    <mergeCell ref="O37:T42"/>
    <mergeCell ref="J82:AA83"/>
    <mergeCell ref="H139:AB139"/>
    <mergeCell ref="B13:Q14"/>
    <mergeCell ref="H155:AB155"/>
    <mergeCell ref="P21:AB21"/>
    <mergeCell ref="R269:U269"/>
    <mergeCell ref="W269:Z269"/>
    <mergeCell ref="N263:Q263"/>
    <mergeCell ref="W265:Z265"/>
    <mergeCell ref="H267:K267"/>
    <mergeCell ref="M267:P267"/>
    <mergeCell ref="H269:K269"/>
    <mergeCell ref="I188:AB189"/>
    <mergeCell ref="I197:AB198"/>
    <mergeCell ref="N262:Q262"/>
    <mergeCell ref="M269:P269"/>
    <mergeCell ref="H147:AB147"/>
    <mergeCell ref="J24:O24"/>
    <mergeCell ref="P27:AB27"/>
    <mergeCell ref="I142:AC143"/>
    <mergeCell ref="H236:AB236"/>
    <mergeCell ref="H195:AB195"/>
    <mergeCell ref="H243:AB243"/>
    <mergeCell ref="I133:AC134"/>
    <mergeCell ref="U38:AB39"/>
    <mergeCell ref="B36:H36"/>
    <mergeCell ref="A47:AA47"/>
    <mergeCell ref="N273:Q273"/>
    <mergeCell ref="J283:N283"/>
    <mergeCell ref="P283:T283"/>
    <mergeCell ref="Q274:T274"/>
    <mergeCell ref="Q275:T275"/>
    <mergeCell ref="J284:N284"/>
    <mergeCell ref="V297:Z297"/>
    <mergeCell ref="V301:Z301"/>
    <mergeCell ref="J298:N298"/>
    <mergeCell ref="P298:T298"/>
    <mergeCell ref="V298:Z298"/>
    <mergeCell ref="V295:Z295"/>
    <mergeCell ref="J300:N300"/>
    <mergeCell ref="V291:Z291"/>
    <mergeCell ref="V288:Z288"/>
    <mergeCell ref="H212:AB212"/>
    <mergeCell ref="P288:T288"/>
    <mergeCell ref="V289:Z289"/>
    <mergeCell ref="P291:T291"/>
    <mergeCell ref="F222:AA223"/>
    <mergeCell ref="L278:AA278"/>
    <mergeCell ref="L279:AA279"/>
    <mergeCell ref="N272:Q272"/>
    <mergeCell ref="J302:N302"/>
    <mergeCell ref="P302:T302"/>
    <mergeCell ref="V302:Z302"/>
    <mergeCell ref="V299:Z299"/>
    <mergeCell ref="V305:Z305"/>
    <mergeCell ref="P305:T305"/>
    <mergeCell ref="J303:N303"/>
    <mergeCell ref="P303:T303"/>
    <mergeCell ref="V303:Z303"/>
    <mergeCell ref="P300:T300"/>
    <mergeCell ref="J301:N301"/>
    <mergeCell ref="P301:T301"/>
    <mergeCell ref="P299:T299"/>
    <mergeCell ref="J299:N299"/>
    <mergeCell ref="E383:F383"/>
    <mergeCell ref="J311:N311"/>
    <mergeCell ref="P311:T311"/>
    <mergeCell ref="I315:O315"/>
    <mergeCell ref="P315:V315"/>
    <mergeCell ref="J313:N313"/>
    <mergeCell ref="P313:T313"/>
    <mergeCell ref="P383:S383"/>
    <mergeCell ref="J383:M383"/>
    <mergeCell ref="P314:T314"/>
    <mergeCell ref="S325:Z325"/>
    <mergeCell ref="S326:Z326"/>
    <mergeCell ref="F325:H325"/>
    <mergeCell ref="K359:M359"/>
    <mergeCell ref="G336:H336"/>
    <mergeCell ref="E382:F382"/>
    <mergeCell ref="V382:Y382"/>
    <mergeCell ref="P381:S381"/>
    <mergeCell ref="V381:Y381"/>
    <mergeCell ref="K364:N364"/>
    <mergeCell ref="J312:N312"/>
    <mergeCell ref="P312:T312"/>
    <mergeCell ref="F326:H326"/>
    <mergeCell ref="S324:Z324"/>
    <mergeCell ref="J384:M384"/>
    <mergeCell ref="J389:M389"/>
    <mergeCell ref="J337:AA337"/>
    <mergeCell ref="K362:M362"/>
    <mergeCell ref="J381:M381"/>
    <mergeCell ref="J382:M382"/>
    <mergeCell ref="K365:N365"/>
    <mergeCell ref="I329:AA330"/>
    <mergeCell ref="P384:S384"/>
    <mergeCell ref="M345:N345"/>
    <mergeCell ref="K361:M361"/>
    <mergeCell ref="J385:M385"/>
    <mergeCell ref="V384:Y384"/>
    <mergeCell ref="J388:M388"/>
    <mergeCell ref="P388:S388"/>
    <mergeCell ref="V388:Y388"/>
    <mergeCell ref="E384:F384"/>
    <mergeCell ref="G337:H337"/>
    <mergeCell ref="E387:F387"/>
    <mergeCell ref="E385:F385"/>
    <mergeCell ref="E563:F563"/>
    <mergeCell ref="I436:U436"/>
    <mergeCell ref="X486:Z486"/>
    <mergeCell ref="E491:F491"/>
    <mergeCell ref="G251:AA253"/>
    <mergeCell ref="X517:Z517"/>
    <mergeCell ref="P382:S382"/>
    <mergeCell ref="X411:Z411"/>
    <mergeCell ref="X516:Z516"/>
    <mergeCell ref="J504:M504"/>
    <mergeCell ref="J505:M505"/>
    <mergeCell ref="J506:M506"/>
    <mergeCell ref="G335:H335"/>
    <mergeCell ref="J336:AA336"/>
    <mergeCell ref="J335:AA335"/>
    <mergeCell ref="F334:I334"/>
    <mergeCell ref="E441:F441"/>
    <mergeCell ref="E440:F440"/>
    <mergeCell ref="A425:AA425"/>
    <mergeCell ref="F494:AA495"/>
    <mergeCell ref="E490:F490"/>
    <mergeCell ref="J555:M555"/>
    <mergeCell ref="D561:G561"/>
    <mergeCell ref="A525:AA525"/>
    <mergeCell ref="X488:Z488"/>
    <mergeCell ref="A550:AA550"/>
    <mergeCell ref="J553:M553"/>
    <mergeCell ref="J554:M554"/>
    <mergeCell ref="J533:M533"/>
    <mergeCell ref="J529:M529"/>
    <mergeCell ref="J530:M530"/>
    <mergeCell ref="F522:AA523"/>
    <mergeCell ref="E516:F516"/>
    <mergeCell ref="X490:Z490"/>
    <mergeCell ref="E489:F489"/>
    <mergeCell ref="X491:Z491"/>
    <mergeCell ref="X492:Z492"/>
    <mergeCell ref="A500:AA500"/>
    <mergeCell ref="E512:F512"/>
    <mergeCell ref="X512:Z512"/>
    <mergeCell ref="E513:F513"/>
    <mergeCell ref="X513:Z513"/>
    <mergeCell ref="D511:G511"/>
    <mergeCell ref="E492:F492"/>
    <mergeCell ref="D486:G486"/>
    <mergeCell ref="A475:AA475"/>
    <mergeCell ref="E439:F439"/>
    <mergeCell ref="E488:F488"/>
    <mergeCell ref="E438:F438"/>
    <mergeCell ref="X438:Z438"/>
    <mergeCell ref="E466:F466"/>
    <mergeCell ref="X466:Z466"/>
    <mergeCell ref="X464:Z464"/>
    <mergeCell ref="I486:U486"/>
    <mergeCell ref="E462:F462"/>
    <mergeCell ref="X462:Z462"/>
    <mergeCell ref="J481:M481"/>
    <mergeCell ref="E463:F463"/>
    <mergeCell ref="X463:Z463"/>
    <mergeCell ref="D461:G461"/>
    <mergeCell ref="I461:U461"/>
    <mergeCell ref="E487:F487"/>
    <mergeCell ref="X487:Z487"/>
    <mergeCell ref="J479:M479"/>
    <mergeCell ref="X439:Z439"/>
    <mergeCell ref="E465:F465"/>
    <mergeCell ref="X465:Z465"/>
    <mergeCell ref="E464:F464"/>
    <mergeCell ref="X461:Z461"/>
    <mergeCell ref="J483:M483"/>
    <mergeCell ref="X467:Z467"/>
    <mergeCell ref="F469:AA470"/>
    <mergeCell ref="J480:M480"/>
    <mergeCell ref="X489:Z489"/>
    <mergeCell ref="J393:N393"/>
    <mergeCell ref="E413:F413"/>
    <mergeCell ref="K478:M478"/>
    <mergeCell ref="F472:AA473"/>
    <mergeCell ref="E467:F467"/>
    <mergeCell ref="J455:M455"/>
    <mergeCell ref="J456:M456"/>
    <mergeCell ref="J454:M454"/>
    <mergeCell ref="F447:AA448"/>
    <mergeCell ref="A450:AA450"/>
    <mergeCell ref="K453:M453"/>
    <mergeCell ref="L452:M452"/>
    <mergeCell ref="X440:Z440"/>
    <mergeCell ref="F444:AA445"/>
    <mergeCell ref="E442:F442"/>
    <mergeCell ref="J458:M458"/>
    <mergeCell ref="J429:M429"/>
    <mergeCell ref="L427:M427"/>
  </mergeCells>
  <phoneticPr fontId="2"/>
  <dataValidations count="2">
    <dataValidation imeMode="on" allowBlank="1" showInputMessage="1" showErrorMessage="1" sqref="E600" xr:uid="{00000000-0002-0000-0900-000000000000}"/>
    <dataValidation imeMode="off" allowBlank="1" showInputMessage="1" showErrorMessage="1" sqref="JA577:JD577 SW577:SZ577 ACS577:ACV577 AMO577:AMR577 AWK577:AWN577 BGG577:BGJ577 BQC577:BQF577 BZY577:CAB577 CJU577:CJX577 CTQ577:CTT577 DDM577:DDP577 DNI577:DNL577 DXE577:DXH577 EHA577:EHD577 EQW577:EQZ577 FAS577:FAV577 FKO577:FKR577 FUK577:FUN577 GEG577:GEJ577 GOC577:GOF577 GXY577:GYB577 HHU577:HHX577 HRQ577:HRT577 IBM577:IBP577 ILI577:ILL577 IVE577:IVH577 JFA577:JFD577 JOW577:JOZ577 JYS577:JYV577 KIO577:KIR577 KSK577:KSN577 LCG577:LCJ577 LMC577:LMF577 LVY577:LWB577 MFU577:MFX577 MPQ577:MPT577 MZM577:MZP577 NJI577:NJL577 NTE577:NTH577 ODA577:ODD577 OMW577:OMZ577 OWS577:OWV577 PGO577:PGR577 PQK577:PQN577 QAG577:QAJ577 QKC577:QKF577 QTY577:QUB577 RDU577:RDX577 RNQ577:RNT577 RXM577:RXP577 SHI577:SHL577 SRE577:SRH577 TBA577:TBD577 TKW577:TKZ577 TUS577:TUV577 UEO577:UER577 UOK577:UON577 UYG577:UYJ577 VIC577:VIF577 VRY577:VSB577 WBU577:WBX577 WLQ577:WLT577 WVM577:WVP577 Q582:R582 F578:G578 I580:I583 S583 G577:I577 J582" xr:uid="{00000000-0002-0000-0900-000001000000}"/>
  </dataValidations>
  <hyperlinks>
    <hyperlink ref="V1:Y1" location="作業メニュー!A1" display="作業メニュー" xr:uid="{00000000-0004-0000-0900-000000000000}"/>
  </hyperlinks>
  <printOptions horizontalCentered="1"/>
  <pageMargins left="0.59055118110236227" right="0.19685039370078741" top="0.59055118110236227" bottom="0.39370078740157483" header="0.39370078740157483" footer="0.19685039370078741"/>
  <pageSetup paperSize="9" scale="87" orientation="portrait" r:id="rId1"/>
  <headerFooter alignWithMargins="0">
    <oddFooter>&amp;R230401</oddFooter>
  </headerFooter>
  <rowBreaks count="11" manualBreakCount="11">
    <brk id="45" max="28" man="1"/>
    <brk id="92" max="28" man="1"/>
    <brk id="189" max="28" man="1"/>
    <brk id="223" max="16383" man="1"/>
    <brk id="245" max="16383" man="1"/>
    <brk id="331" max="16383" man="1"/>
    <brk id="399" max="28" man="1"/>
    <brk id="449" max="28" man="1"/>
    <brk id="499" max="28" man="1"/>
    <brk id="549" max="16383" man="1"/>
    <brk id="574"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locked="0" defaultSize="0" autoFill="0" autoLine="0" autoPict="0">
                <anchor moveWithCells="1">
                  <from>
                    <xdr:col>30</xdr:col>
                    <xdr:colOff>161925</xdr:colOff>
                    <xdr:row>21</xdr:row>
                    <xdr:rowOff>114300</xdr:rowOff>
                  </from>
                  <to>
                    <xdr:col>35</xdr:col>
                    <xdr:colOff>95250</xdr:colOff>
                    <xdr:row>22</xdr:row>
                    <xdr:rowOff>142875</xdr:rowOff>
                  </to>
                </anchor>
              </controlPr>
            </control>
          </mc:Choice>
        </mc:AlternateContent>
        <mc:AlternateContent xmlns:mc="http://schemas.openxmlformats.org/markup-compatibility/2006">
          <mc:Choice Requires="x14">
            <control shapeId="5122" r:id="rId5" name="Check Box 2">
              <controlPr locked="0" defaultSize="0" autoFill="0" autoLine="0" autoPict="0">
                <anchor moveWithCells="1">
                  <from>
                    <xdr:col>30</xdr:col>
                    <xdr:colOff>161925</xdr:colOff>
                    <xdr:row>22</xdr:row>
                    <xdr:rowOff>57150</xdr:rowOff>
                  </from>
                  <to>
                    <xdr:col>35</xdr:col>
                    <xdr:colOff>104775</xdr:colOff>
                    <xdr:row>23</xdr:row>
                    <xdr:rowOff>57150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autoPageBreaks="0"/>
  </sheetPr>
  <dimension ref="A1:BW37"/>
  <sheetViews>
    <sheetView showGridLines="0" zoomScale="90" zoomScaleNormal="90" workbookViewId="0"/>
  </sheetViews>
  <sheetFormatPr defaultColWidth="2.875" defaultRowHeight="13.5"/>
  <cols>
    <col min="1" max="16384" width="2.875" style="1"/>
  </cols>
  <sheetData>
    <row r="1" spans="1:75" s="14" customFormat="1" ht="38.25" customHeight="1" thickBot="1">
      <c r="A1" s="1178" t="s">
        <v>508</v>
      </c>
      <c r="T1" s="1604" t="s">
        <v>68</v>
      </c>
      <c r="U1" s="1604"/>
      <c r="V1" s="1604"/>
      <c r="W1" s="1604"/>
      <c r="X1" s="147"/>
      <c r="Y1" s="147"/>
    </row>
    <row r="2" spans="1:75" ht="4.5" customHeight="1" thickTop="1">
      <c r="A2" s="96"/>
      <c r="B2" s="95"/>
      <c r="C2" s="95"/>
      <c r="D2" s="95"/>
      <c r="E2" s="95"/>
      <c r="F2" s="95"/>
      <c r="G2" s="95"/>
      <c r="H2" s="95"/>
      <c r="I2" s="95"/>
      <c r="J2" s="95"/>
      <c r="K2" s="95"/>
      <c r="L2" s="95"/>
      <c r="M2" s="95"/>
      <c r="N2" s="95"/>
      <c r="O2" s="95"/>
      <c r="P2" s="95"/>
      <c r="Q2" s="95"/>
      <c r="R2" s="95"/>
      <c r="S2" s="95"/>
      <c r="T2" s="95"/>
      <c r="U2" s="95"/>
      <c r="V2" s="95"/>
      <c r="W2" s="95"/>
      <c r="X2" s="95"/>
      <c r="Y2" s="95"/>
      <c r="Z2" s="95"/>
      <c r="AA2" s="95"/>
      <c r="AB2" s="95"/>
      <c r="AC2" s="95"/>
    </row>
    <row r="3" spans="1:75" ht="18" customHeight="1">
      <c r="A3" s="15"/>
      <c r="B3" s="15" t="s">
        <v>444</v>
      </c>
      <c r="C3" s="15"/>
      <c r="D3" s="15"/>
      <c r="E3" s="15"/>
      <c r="F3" s="15"/>
      <c r="G3" s="15"/>
      <c r="H3" s="15"/>
      <c r="I3" s="15"/>
      <c r="J3" s="15"/>
      <c r="K3" s="15"/>
      <c r="L3" s="15"/>
      <c r="M3" s="15"/>
      <c r="N3" s="15"/>
      <c r="O3" s="15"/>
      <c r="P3" s="15"/>
      <c r="Q3" s="15"/>
      <c r="R3" s="15"/>
      <c r="S3" s="15"/>
      <c r="T3" s="15"/>
      <c r="U3" s="15"/>
      <c r="V3" s="15"/>
      <c r="W3" s="15"/>
      <c r="X3" s="1023"/>
      <c r="Y3" s="1023"/>
      <c r="Z3" s="15"/>
      <c r="AA3" s="15"/>
      <c r="AB3" s="15"/>
      <c r="AC3" s="15"/>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c r="BV3" s="2"/>
      <c r="BW3" s="2"/>
    </row>
    <row r="4" spans="1:75" ht="18" customHeight="1">
      <c r="A4" s="6" t="s">
        <v>113</v>
      </c>
      <c r="B4" s="3" t="s">
        <v>503</v>
      </c>
      <c r="C4" s="3"/>
      <c r="D4" s="3"/>
      <c r="E4" s="3"/>
      <c r="F4" s="3"/>
      <c r="G4" s="3"/>
      <c r="H4" s="3"/>
      <c r="I4" s="3"/>
      <c r="J4" s="3"/>
      <c r="K4" s="3"/>
      <c r="L4" s="3"/>
      <c r="M4" s="3"/>
      <c r="N4" s="3"/>
      <c r="O4" s="3"/>
      <c r="P4" s="3"/>
      <c r="Q4" s="3"/>
      <c r="R4" s="3"/>
      <c r="S4" s="3"/>
      <c r="T4" s="3"/>
      <c r="U4" s="16"/>
      <c r="V4" s="16"/>
      <c r="W4" s="16"/>
      <c r="X4" s="655"/>
      <c r="Y4" s="655"/>
      <c r="Z4" s="16"/>
      <c r="AA4" s="16"/>
      <c r="AB4" s="16"/>
      <c r="AC4" s="16"/>
      <c r="AE4" s="91"/>
      <c r="AF4" s="91"/>
      <c r="AG4" s="91"/>
      <c r="AH4" s="91"/>
      <c r="AI4" s="91"/>
      <c r="AJ4" s="91"/>
      <c r="AK4" s="91"/>
      <c r="AL4" s="91"/>
      <c r="AM4" s="91"/>
      <c r="AN4" s="91"/>
      <c r="AO4" s="91"/>
      <c r="AP4" s="91"/>
      <c r="AQ4" s="91"/>
      <c r="AR4" s="91"/>
      <c r="AS4" s="91"/>
      <c r="AT4" s="91"/>
      <c r="AU4" s="91"/>
      <c r="AV4" s="91"/>
      <c r="AW4" s="91"/>
      <c r="AX4" s="91"/>
      <c r="AY4" s="91"/>
      <c r="AZ4" s="91"/>
      <c r="BA4" s="91"/>
      <c r="BB4" s="91"/>
      <c r="BC4" s="91"/>
      <c r="BD4" s="91"/>
      <c r="BE4" s="91"/>
      <c r="BF4" s="91"/>
      <c r="BG4" s="91"/>
      <c r="BH4" s="91"/>
      <c r="BU4" s="2"/>
      <c r="BV4" s="2"/>
    </row>
    <row r="5" spans="1:75" ht="18" customHeight="1">
      <c r="A5" s="6"/>
      <c r="B5" s="3" t="s">
        <v>442</v>
      </c>
      <c r="C5" s="3"/>
      <c r="D5" s="3"/>
      <c r="E5" s="3"/>
      <c r="F5" s="3"/>
      <c r="G5" s="3"/>
      <c r="H5" s="3"/>
      <c r="I5" s="18" t="str">
        <f>項目一覧!$C$174</f>
        <v/>
      </c>
      <c r="J5" s="3"/>
      <c r="K5" s="3"/>
      <c r="L5" s="3"/>
      <c r="M5" s="3"/>
      <c r="N5" s="3"/>
      <c r="O5" s="3"/>
      <c r="P5" s="3"/>
      <c r="Q5" s="3"/>
      <c r="R5" s="3"/>
      <c r="S5" s="3"/>
      <c r="T5" s="3"/>
      <c r="U5" s="3"/>
      <c r="V5" s="3"/>
      <c r="W5" s="3"/>
      <c r="X5" s="3"/>
      <c r="Y5" s="3"/>
      <c r="Z5" s="3"/>
      <c r="AA5" s="3"/>
      <c r="AB5" s="3"/>
      <c r="AC5" s="3"/>
      <c r="AE5" s="91"/>
      <c r="AF5" s="90"/>
      <c r="AG5" s="3"/>
      <c r="AH5" s="1605"/>
      <c r="AI5" s="1605"/>
      <c r="AJ5" s="1605"/>
      <c r="AK5" s="1605"/>
      <c r="AL5" s="1605"/>
      <c r="AM5" s="1605"/>
      <c r="AN5" s="1605"/>
      <c r="AO5" s="1605"/>
      <c r="AP5" s="90"/>
      <c r="AQ5" s="90"/>
      <c r="AR5" s="90"/>
      <c r="AS5" s="90"/>
      <c r="AT5" s="90"/>
      <c r="AU5" s="90"/>
      <c r="AV5" s="90"/>
      <c r="AW5" s="90"/>
      <c r="AX5" s="90"/>
      <c r="AY5" s="90"/>
      <c r="AZ5" s="90"/>
      <c r="BA5" s="90"/>
      <c r="BB5" s="90"/>
      <c r="BC5" s="90"/>
      <c r="BD5" s="90"/>
      <c r="BE5" s="90"/>
      <c r="BF5" s="90"/>
      <c r="BG5" s="90"/>
      <c r="BH5" s="3"/>
      <c r="BI5" s="3"/>
      <c r="BJ5" s="3"/>
      <c r="BU5" s="2"/>
      <c r="BV5" s="2"/>
    </row>
    <row r="6" spans="1:75" ht="18" customHeight="1">
      <c r="A6" s="6"/>
      <c r="B6" s="3" t="s">
        <v>419</v>
      </c>
      <c r="C6" s="3"/>
      <c r="D6" s="3"/>
      <c r="E6" s="3"/>
      <c r="F6" s="3"/>
      <c r="G6" s="3"/>
      <c r="H6" s="3"/>
      <c r="I6" s="18" t="str">
        <f>項目一覧!$C$173</f>
        <v/>
      </c>
      <c r="J6" s="3"/>
      <c r="K6" s="3"/>
      <c r="L6" s="3"/>
      <c r="M6" s="3"/>
      <c r="N6" s="3"/>
      <c r="O6" s="3"/>
      <c r="P6" s="3"/>
      <c r="Q6" s="3"/>
      <c r="R6" s="3"/>
      <c r="S6" s="3"/>
      <c r="T6" s="3"/>
      <c r="U6" s="3"/>
      <c r="V6" s="3"/>
      <c r="W6" s="3"/>
      <c r="X6" s="3"/>
      <c r="Y6" s="3"/>
      <c r="Z6" s="3"/>
      <c r="AA6" s="3"/>
      <c r="AB6" s="3"/>
      <c r="AC6" s="3"/>
      <c r="AE6" s="91"/>
      <c r="AF6" s="90"/>
      <c r="AG6" s="3"/>
      <c r="AH6" s="1605"/>
      <c r="AI6" s="1605"/>
      <c r="AJ6" s="1605"/>
      <c r="AK6" s="1605"/>
      <c r="AL6" s="1605"/>
      <c r="AM6" s="1605"/>
      <c r="AN6" s="1605"/>
      <c r="AO6" s="1605"/>
      <c r="AP6" s="90"/>
      <c r="AQ6" s="90"/>
      <c r="AR6" s="90"/>
      <c r="AS6" s="90"/>
      <c r="AT6" s="90"/>
      <c r="AU6" s="90"/>
      <c r="AV6" s="90"/>
      <c r="AW6" s="90"/>
      <c r="AX6" s="90"/>
      <c r="AY6" s="90"/>
      <c r="AZ6" s="90"/>
      <c r="BA6" s="90"/>
      <c r="BB6" s="90"/>
      <c r="BC6" s="90"/>
      <c r="BD6" s="90"/>
      <c r="BE6" s="90"/>
      <c r="BF6" s="90"/>
      <c r="BG6" s="90"/>
      <c r="BH6" s="3"/>
      <c r="BI6" s="3"/>
      <c r="BJ6" s="3"/>
      <c r="BU6" s="2"/>
      <c r="BV6" s="2"/>
    </row>
    <row r="7" spans="1:75" ht="18" customHeight="1">
      <c r="A7" s="6"/>
      <c r="B7" s="3" t="s">
        <v>410</v>
      </c>
      <c r="C7" s="3"/>
      <c r="D7" s="3"/>
      <c r="E7" s="3"/>
      <c r="F7" s="3"/>
      <c r="G7" s="3"/>
      <c r="H7" s="3"/>
      <c r="I7" s="18" t="str">
        <f>項目一覧!$C$175</f>
        <v/>
      </c>
      <c r="J7" s="3"/>
      <c r="K7" s="3"/>
      <c r="L7" s="3"/>
      <c r="M7" s="3"/>
      <c r="N7" s="3"/>
      <c r="O7" s="3"/>
      <c r="P7" s="3"/>
      <c r="Q7" s="3"/>
      <c r="R7" s="3"/>
      <c r="S7" s="3"/>
      <c r="T7" s="3"/>
      <c r="U7" s="3"/>
      <c r="V7" s="3"/>
      <c r="W7" s="3"/>
      <c r="X7" s="3"/>
      <c r="Y7" s="3"/>
      <c r="Z7" s="3"/>
      <c r="AA7" s="3"/>
      <c r="AB7" s="3"/>
      <c r="AC7" s="3"/>
      <c r="AE7" s="91"/>
      <c r="AF7" s="90"/>
      <c r="AG7" s="3"/>
      <c r="AH7" s="1605"/>
      <c r="AI7" s="1605"/>
      <c r="AJ7" s="1605"/>
      <c r="AK7" s="1605"/>
      <c r="AL7" s="1605"/>
      <c r="AM7" s="1605"/>
      <c r="AN7" s="1605"/>
      <c r="AO7" s="1605"/>
      <c r="AP7" s="90"/>
      <c r="AQ7" s="90"/>
      <c r="AR7" s="90"/>
      <c r="AS7" s="90"/>
      <c r="AT7" s="90"/>
      <c r="AU7" s="90"/>
      <c r="AV7" s="90"/>
      <c r="AW7" s="90"/>
      <c r="AX7" s="90"/>
      <c r="AY7" s="90"/>
      <c r="AZ7" s="90"/>
      <c r="BA7" s="90"/>
      <c r="BB7" s="90"/>
      <c r="BC7" s="90"/>
      <c r="BD7" s="90"/>
      <c r="BE7" s="90"/>
      <c r="BF7" s="90"/>
      <c r="BG7" s="90"/>
      <c r="BH7" s="3"/>
      <c r="BI7" s="3"/>
      <c r="BJ7" s="3"/>
      <c r="BU7" s="2"/>
      <c r="BV7" s="2"/>
    </row>
    <row r="8" spans="1:75" ht="18" customHeight="1">
      <c r="A8" s="6"/>
      <c r="B8" s="3" t="s">
        <v>441</v>
      </c>
      <c r="C8" s="3"/>
      <c r="D8" s="3"/>
      <c r="E8" s="3"/>
      <c r="F8" s="3"/>
      <c r="G8" s="3"/>
      <c r="H8" s="3"/>
      <c r="I8" s="93" t="str">
        <f>項目一覧!$C$176</f>
        <v/>
      </c>
      <c r="J8" s="3"/>
      <c r="K8" s="3"/>
      <c r="L8" s="3"/>
      <c r="M8" s="3"/>
      <c r="N8" s="3"/>
      <c r="O8" s="3"/>
      <c r="P8" s="3"/>
      <c r="Q8" s="3"/>
      <c r="R8" s="3"/>
      <c r="S8" s="3"/>
      <c r="T8" s="3"/>
      <c r="U8" s="3"/>
      <c r="V8" s="3"/>
      <c r="W8" s="3"/>
      <c r="X8" s="3"/>
      <c r="Y8" s="3"/>
      <c r="Z8" s="3"/>
      <c r="AA8" s="3"/>
      <c r="AB8" s="3"/>
      <c r="AC8" s="3"/>
      <c r="AE8" s="91"/>
      <c r="AF8" s="90"/>
      <c r="AG8" s="3"/>
      <c r="AH8" s="1605"/>
      <c r="AI8" s="1605"/>
      <c r="AJ8" s="1605"/>
      <c r="AK8" s="1605"/>
      <c r="AL8" s="1605"/>
      <c r="AM8" s="1605"/>
      <c r="AN8" s="1605"/>
      <c r="AO8" s="1605"/>
      <c r="AP8" s="1605"/>
      <c r="AQ8" s="1605"/>
      <c r="AR8" s="1605"/>
      <c r="AS8" s="1605"/>
      <c r="AT8" s="1605"/>
      <c r="AU8" s="1605"/>
      <c r="AV8" s="1605"/>
      <c r="AW8" s="1605"/>
      <c r="AX8" s="1605"/>
      <c r="AY8" s="1605"/>
      <c r="AZ8" s="1605"/>
      <c r="BA8" s="1605"/>
      <c r="BB8" s="1605"/>
      <c r="BC8" s="1605"/>
      <c r="BD8" s="1605"/>
      <c r="BE8" s="1605"/>
      <c r="BF8" s="1605"/>
      <c r="BG8" s="1605"/>
      <c r="BH8" s="3"/>
      <c r="BI8" s="3"/>
      <c r="BJ8" s="3"/>
      <c r="BU8" s="2"/>
      <c r="BV8" s="2"/>
    </row>
    <row r="9" spans="1:75" ht="18" customHeight="1">
      <c r="A9" s="32"/>
      <c r="B9" s="15" t="s">
        <v>408</v>
      </c>
      <c r="C9" s="15"/>
      <c r="D9" s="15"/>
      <c r="E9" s="15"/>
      <c r="F9" s="15"/>
      <c r="G9" s="15"/>
      <c r="H9" s="15"/>
      <c r="I9" s="92" t="str">
        <f>項目一覧!$C$177</f>
        <v/>
      </c>
      <c r="J9" s="15"/>
      <c r="K9" s="15"/>
      <c r="L9" s="15"/>
      <c r="M9" s="15"/>
      <c r="N9" s="15"/>
      <c r="O9" s="15"/>
      <c r="P9" s="15"/>
      <c r="Q9" s="15"/>
      <c r="R9" s="15"/>
      <c r="S9" s="15"/>
      <c r="T9" s="15"/>
      <c r="U9" s="15"/>
      <c r="V9" s="15"/>
      <c r="W9" s="15"/>
      <c r="X9" s="1023"/>
      <c r="Y9" s="1023"/>
      <c r="Z9" s="15"/>
      <c r="AA9" s="15"/>
      <c r="AB9" s="15"/>
      <c r="AC9" s="15"/>
      <c r="AE9" s="91"/>
      <c r="AF9" s="90"/>
      <c r="AG9" s="3"/>
      <c r="AH9" s="1605"/>
      <c r="AI9" s="1605"/>
      <c r="AJ9" s="1605"/>
      <c r="AK9" s="1605"/>
      <c r="AL9" s="1605"/>
      <c r="AM9" s="1605"/>
      <c r="AN9" s="1605"/>
      <c r="AO9" s="1605"/>
      <c r="AP9" s="90"/>
      <c r="AQ9" s="90"/>
      <c r="AR9" s="90"/>
      <c r="AS9" s="90"/>
      <c r="AT9" s="90"/>
      <c r="AU9" s="90"/>
      <c r="AV9" s="90"/>
      <c r="AW9" s="90"/>
      <c r="AX9" s="90"/>
      <c r="AY9" s="90"/>
      <c r="AZ9" s="90"/>
      <c r="BA9" s="90"/>
      <c r="BB9" s="90"/>
      <c r="BC9" s="90"/>
      <c r="BD9" s="90"/>
      <c r="BE9" s="90"/>
      <c r="BF9" s="90"/>
      <c r="BG9" s="90"/>
      <c r="BH9" s="3"/>
      <c r="BI9" s="3"/>
      <c r="BJ9" s="3"/>
      <c r="BV9" s="2"/>
      <c r="BW9" s="2"/>
    </row>
    <row r="10" spans="1:75" ht="17.25">
      <c r="I10" s="94"/>
      <c r="AE10" s="91"/>
      <c r="AF10" s="90"/>
      <c r="AG10" s="90"/>
      <c r="AH10" s="90"/>
      <c r="AI10" s="90"/>
      <c r="AJ10" s="90"/>
      <c r="AK10" s="90"/>
      <c r="AL10" s="90"/>
      <c r="AM10" s="90"/>
      <c r="AN10" s="90"/>
      <c r="AO10" s="90"/>
      <c r="AP10" s="90"/>
      <c r="AQ10" s="90"/>
      <c r="AR10" s="90"/>
      <c r="AS10" s="90"/>
      <c r="AT10" s="90"/>
      <c r="AU10" s="90"/>
      <c r="AV10" s="90"/>
      <c r="AW10" s="90"/>
      <c r="AX10" s="90"/>
      <c r="AY10" s="90"/>
      <c r="AZ10" s="90"/>
      <c r="BA10" s="90"/>
      <c r="BB10" s="90"/>
      <c r="BC10" s="90"/>
      <c r="BD10" s="90"/>
      <c r="BE10" s="90"/>
      <c r="BF10" s="90"/>
      <c r="BG10" s="90"/>
      <c r="BH10" s="90"/>
      <c r="BI10" s="3"/>
      <c r="BJ10" s="3"/>
    </row>
    <row r="11" spans="1:75" ht="17.25">
      <c r="A11" s="6" t="s">
        <v>113</v>
      </c>
      <c r="B11" s="3" t="s">
        <v>502</v>
      </c>
      <c r="C11" s="3"/>
      <c r="D11" s="3"/>
      <c r="E11" s="3"/>
      <c r="F11" s="3"/>
      <c r="G11" s="3"/>
      <c r="H11" s="3"/>
      <c r="I11" s="18"/>
      <c r="J11" s="3"/>
      <c r="K11" s="3"/>
      <c r="L11" s="3"/>
      <c r="M11" s="3"/>
      <c r="N11" s="3"/>
      <c r="O11" s="3"/>
      <c r="P11" s="3"/>
      <c r="Q11" s="3"/>
      <c r="R11" s="3"/>
      <c r="S11" s="3"/>
      <c r="T11" s="3"/>
      <c r="U11" s="3"/>
      <c r="V11" s="3"/>
      <c r="W11" s="3"/>
      <c r="X11" s="3"/>
      <c r="Y11" s="3"/>
      <c r="Z11" s="3"/>
      <c r="AA11" s="3"/>
      <c r="AB11" s="3"/>
      <c r="AC11" s="3"/>
      <c r="AE11" s="91"/>
      <c r="AF11" s="90"/>
      <c r="AG11" s="90"/>
      <c r="AH11" s="90"/>
      <c r="AI11" s="90"/>
      <c r="AJ11" s="90"/>
      <c r="AK11" s="90"/>
      <c r="AL11" s="90"/>
      <c r="AM11" s="90"/>
      <c r="AN11" s="90"/>
      <c r="AO11" s="90"/>
      <c r="AP11" s="90"/>
      <c r="AQ11" s="90"/>
      <c r="AR11" s="90"/>
      <c r="AS11" s="90"/>
      <c r="AT11" s="90"/>
      <c r="AU11" s="90"/>
      <c r="AV11" s="90"/>
      <c r="AW11" s="90"/>
      <c r="AX11" s="90"/>
      <c r="AY11" s="90"/>
      <c r="AZ11" s="90"/>
      <c r="BA11" s="90"/>
      <c r="BB11" s="90"/>
      <c r="BC11" s="90"/>
      <c r="BD11" s="90"/>
      <c r="BE11" s="90"/>
      <c r="BF11" s="90"/>
      <c r="BG11" s="90"/>
      <c r="BH11" s="90"/>
      <c r="BI11" s="3"/>
      <c r="BJ11" s="3"/>
    </row>
    <row r="12" spans="1:75" ht="17.25">
      <c r="A12" s="6"/>
      <c r="B12" s="3" t="s">
        <v>442</v>
      </c>
      <c r="C12" s="3"/>
      <c r="D12" s="3"/>
      <c r="E12" s="3"/>
      <c r="F12" s="3"/>
      <c r="G12" s="3"/>
      <c r="H12" s="3"/>
      <c r="I12" s="18" t="str">
        <f>項目一覧!$C$179</f>
        <v/>
      </c>
      <c r="J12" s="3"/>
      <c r="K12" s="3"/>
      <c r="L12" s="3"/>
      <c r="M12" s="3"/>
      <c r="N12" s="3"/>
      <c r="O12" s="3"/>
      <c r="P12" s="3"/>
      <c r="Q12" s="3"/>
      <c r="R12" s="3"/>
      <c r="S12" s="3"/>
      <c r="T12" s="3"/>
      <c r="U12" s="3"/>
      <c r="V12" s="3"/>
      <c r="W12" s="3"/>
      <c r="X12" s="3"/>
      <c r="Y12" s="3"/>
      <c r="Z12" s="3"/>
      <c r="AA12" s="3"/>
      <c r="AB12" s="3"/>
      <c r="AC12" s="3"/>
      <c r="AE12" s="91"/>
      <c r="AF12" s="90"/>
      <c r="AG12" s="90"/>
      <c r="AH12" s="1605"/>
      <c r="AI12" s="1605"/>
      <c r="AJ12" s="1605"/>
      <c r="AK12" s="1605"/>
      <c r="AL12" s="1605"/>
      <c r="AM12" s="1605"/>
      <c r="AN12" s="1605"/>
      <c r="AO12" s="1605"/>
      <c r="AP12" s="90"/>
      <c r="AQ12" s="90"/>
      <c r="AR12" s="90"/>
      <c r="AS12" s="90"/>
      <c r="AT12" s="90"/>
      <c r="AU12" s="90"/>
      <c r="AV12" s="90"/>
      <c r="AW12" s="90"/>
      <c r="AX12" s="90"/>
      <c r="AY12" s="90"/>
      <c r="AZ12" s="90"/>
      <c r="BA12" s="90"/>
      <c r="BB12" s="90"/>
      <c r="BC12" s="90"/>
      <c r="BD12" s="90"/>
      <c r="BE12" s="90"/>
      <c r="BF12" s="90"/>
      <c r="BG12" s="90"/>
      <c r="BH12" s="3"/>
      <c r="BI12" s="3"/>
      <c r="BJ12" s="3"/>
    </row>
    <row r="13" spans="1:75" ht="17.25">
      <c r="A13" s="6"/>
      <c r="B13" s="3" t="s">
        <v>419</v>
      </c>
      <c r="C13" s="3"/>
      <c r="D13" s="3"/>
      <c r="E13" s="3"/>
      <c r="F13" s="3"/>
      <c r="G13" s="3"/>
      <c r="H13" s="3"/>
      <c r="I13" s="18" t="str">
        <f>項目一覧!$C$178</f>
        <v/>
      </c>
      <c r="J13" s="3"/>
      <c r="K13" s="3"/>
      <c r="L13" s="3"/>
      <c r="M13" s="3"/>
      <c r="N13" s="3"/>
      <c r="O13" s="3"/>
      <c r="P13" s="3"/>
      <c r="Q13" s="3"/>
      <c r="R13" s="3"/>
      <c r="S13" s="3"/>
      <c r="T13" s="3"/>
      <c r="U13" s="3"/>
      <c r="V13" s="3"/>
      <c r="W13" s="3"/>
      <c r="X13" s="3"/>
      <c r="Y13" s="3"/>
      <c r="Z13" s="3"/>
      <c r="AA13" s="3"/>
      <c r="AB13" s="3"/>
      <c r="AC13" s="3"/>
      <c r="AE13" s="91"/>
      <c r="AF13" s="90"/>
      <c r="AG13" s="90"/>
      <c r="AH13" s="1605"/>
      <c r="AI13" s="1605"/>
      <c r="AJ13" s="1605"/>
      <c r="AK13" s="1605"/>
      <c r="AL13" s="1605"/>
      <c r="AM13" s="1605"/>
      <c r="AN13" s="1605"/>
      <c r="AO13" s="1605"/>
      <c r="AP13" s="90"/>
      <c r="AQ13" s="90"/>
      <c r="AR13" s="90"/>
      <c r="AS13" s="90"/>
      <c r="AT13" s="90"/>
      <c r="AU13" s="90"/>
      <c r="AV13" s="90"/>
      <c r="AW13" s="90"/>
      <c r="AX13" s="90"/>
      <c r="AY13" s="90"/>
      <c r="AZ13" s="90"/>
      <c r="BA13" s="90"/>
      <c r="BB13" s="90"/>
      <c r="BC13" s="90"/>
      <c r="BD13" s="90"/>
      <c r="BE13" s="90"/>
      <c r="BF13" s="90"/>
      <c r="BG13" s="90"/>
      <c r="BH13" s="3"/>
      <c r="BI13" s="3"/>
      <c r="BJ13" s="3"/>
    </row>
    <row r="14" spans="1:75" ht="17.25">
      <c r="A14" s="6"/>
      <c r="B14" s="3" t="s">
        <v>410</v>
      </c>
      <c r="C14" s="3"/>
      <c r="D14" s="3"/>
      <c r="E14" s="3"/>
      <c r="F14" s="3"/>
      <c r="G14" s="3"/>
      <c r="H14" s="3"/>
      <c r="I14" s="18" t="str">
        <f>項目一覧!$C$180</f>
        <v/>
      </c>
      <c r="J14" s="3"/>
      <c r="K14" s="3"/>
      <c r="L14" s="3"/>
      <c r="M14" s="3"/>
      <c r="N14" s="3"/>
      <c r="O14" s="3"/>
      <c r="P14" s="3"/>
      <c r="Q14" s="3"/>
      <c r="R14" s="3"/>
      <c r="S14" s="3"/>
      <c r="T14" s="3"/>
      <c r="U14" s="3"/>
      <c r="V14" s="3"/>
      <c r="W14" s="3"/>
      <c r="X14" s="3"/>
      <c r="Y14" s="3"/>
      <c r="Z14" s="3"/>
      <c r="AA14" s="3"/>
      <c r="AB14" s="3"/>
      <c r="AC14" s="3"/>
      <c r="AE14" s="91"/>
      <c r="AF14" s="90"/>
      <c r="AG14" s="90"/>
      <c r="AH14" s="1605"/>
      <c r="AI14" s="1605"/>
      <c r="AJ14" s="1605"/>
      <c r="AK14" s="1605"/>
      <c r="AL14" s="1605"/>
      <c r="AM14" s="1605"/>
      <c r="AN14" s="1605"/>
      <c r="AO14" s="1605"/>
      <c r="AP14" s="90"/>
      <c r="AQ14" s="90"/>
      <c r="AR14" s="90"/>
      <c r="AS14" s="90"/>
      <c r="AT14" s="90"/>
      <c r="AU14" s="90"/>
      <c r="AV14" s="90"/>
      <c r="AW14" s="90"/>
      <c r="AX14" s="90"/>
      <c r="AY14" s="90"/>
      <c r="AZ14" s="90"/>
      <c r="BA14" s="90"/>
      <c r="BB14" s="90"/>
      <c r="BC14" s="90"/>
      <c r="BD14" s="90"/>
      <c r="BE14" s="90"/>
      <c r="BF14" s="90"/>
      <c r="BG14" s="90"/>
      <c r="BH14" s="3"/>
      <c r="BI14" s="3"/>
      <c r="BJ14" s="3"/>
    </row>
    <row r="15" spans="1:75" ht="17.25">
      <c r="A15" s="6"/>
      <c r="B15" s="3" t="s">
        <v>441</v>
      </c>
      <c r="C15" s="3"/>
      <c r="D15" s="3"/>
      <c r="E15" s="3"/>
      <c r="F15" s="3"/>
      <c r="G15" s="3"/>
      <c r="H15" s="3"/>
      <c r="I15" s="93" t="str">
        <f>項目一覧!$C$181</f>
        <v/>
      </c>
      <c r="J15" s="3"/>
      <c r="K15" s="3"/>
      <c r="L15" s="3"/>
      <c r="M15" s="3"/>
      <c r="N15" s="3"/>
      <c r="O15" s="3"/>
      <c r="P15" s="3"/>
      <c r="Q15" s="3"/>
      <c r="R15" s="3"/>
      <c r="S15" s="3"/>
      <c r="T15" s="3"/>
      <c r="U15" s="3"/>
      <c r="V15" s="3"/>
      <c r="W15" s="3"/>
      <c r="X15" s="3"/>
      <c r="Y15" s="3"/>
      <c r="Z15" s="3"/>
      <c r="AA15" s="3"/>
      <c r="AB15" s="3"/>
      <c r="AC15" s="3"/>
      <c r="AE15" s="91"/>
      <c r="AF15" s="90"/>
      <c r="AG15" s="90"/>
      <c r="AH15" s="1605"/>
      <c r="AI15" s="1605"/>
      <c r="AJ15" s="1605"/>
      <c r="AK15" s="1605"/>
      <c r="AL15" s="1605"/>
      <c r="AM15" s="1605"/>
      <c r="AN15" s="1605"/>
      <c r="AO15" s="1605"/>
      <c r="AP15" s="1605"/>
      <c r="AQ15" s="1605"/>
      <c r="AR15" s="1605"/>
      <c r="AS15" s="1605"/>
      <c r="AT15" s="1605"/>
      <c r="AU15" s="1605"/>
      <c r="AV15" s="1605"/>
      <c r="AW15" s="1605"/>
      <c r="AX15" s="1605"/>
      <c r="AY15" s="1605"/>
      <c r="AZ15" s="1605"/>
      <c r="BA15" s="1605"/>
      <c r="BB15" s="1605"/>
      <c r="BC15" s="1605"/>
      <c r="BD15" s="1605"/>
      <c r="BE15" s="1605"/>
      <c r="BF15" s="1605"/>
      <c r="BG15" s="1605"/>
      <c r="BH15" s="3"/>
      <c r="BI15" s="3"/>
      <c r="BJ15" s="3"/>
    </row>
    <row r="16" spans="1:75" ht="17.25">
      <c r="A16" s="32"/>
      <c r="B16" s="15" t="s">
        <v>408</v>
      </c>
      <c r="C16" s="15"/>
      <c r="D16" s="15"/>
      <c r="E16" s="15"/>
      <c r="F16" s="15"/>
      <c r="G16" s="15"/>
      <c r="H16" s="15"/>
      <c r="I16" s="92" t="str">
        <f>項目一覧!$C$182</f>
        <v/>
      </c>
      <c r="J16" s="15"/>
      <c r="K16" s="15"/>
      <c r="L16" s="15"/>
      <c r="M16" s="15"/>
      <c r="N16" s="15"/>
      <c r="O16" s="15"/>
      <c r="P16" s="15"/>
      <c r="Q16" s="15"/>
      <c r="R16" s="15"/>
      <c r="S16" s="15"/>
      <c r="T16" s="15"/>
      <c r="U16" s="15"/>
      <c r="V16" s="15"/>
      <c r="W16" s="15"/>
      <c r="X16" s="1023"/>
      <c r="Y16" s="1023"/>
      <c r="Z16" s="15"/>
      <c r="AA16" s="15"/>
      <c r="AB16" s="15"/>
      <c r="AC16" s="15"/>
      <c r="AE16" s="91"/>
      <c r="AF16" s="90"/>
      <c r="AG16" s="90"/>
      <c r="AH16" s="1605"/>
      <c r="AI16" s="1605"/>
      <c r="AJ16" s="1605"/>
      <c r="AK16" s="1605"/>
      <c r="AL16" s="1605"/>
      <c r="AM16" s="1605"/>
      <c r="AN16" s="1605"/>
      <c r="AO16" s="1605"/>
      <c r="AP16" s="90"/>
      <c r="AQ16" s="90"/>
      <c r="AR16" s="90"/>
      <c r="AS16" s="90"/>
      <c r="AT16" s="90"/>
      <c r="AU16" s="90"/>
      <c r="AV16" s="90"/>
      <c r="AW16" s="90"/>
      <c r="AX16" s="90"/>
      <c r="AY16" s="90"/>
      <c r="AZ16" s="90"/>
      <c r="BA16" s="90"/>
      <c r="BB16" s="90"/>
      <c r="BC16" s="90"/>
      <c r="BD16" s="90"/>
      <c r="BE16" s="90"/>
      <c r="BF16" s="90"/>
      <c r="BG16" s="90"/>
      <c r="BH16" s="3"/>
      <c r="BI16" s="3"/>
      <c r="BJ16" s="3"/>
    </row>
    <row r="17" spans="1:60" ht="17.25">
      <c r="I17" s="94"/>
      <c r="AE17" s="91"/>
      <c r="AF17" s="90"/>
      <c r="AG17" s="90"/>
      <c r="AH17" s="90"/>
      <c r="AI17" s="90"/>
      <c r="AJ17" s="90"/>
      <c r="AK17" s="90"/>
      <c r="AL17" s="90"/>
      <c r="AM17" s="90"/>
      <c r="AN17" s="90"/>
      <c r="AO17" s="90"/>
      <c r="AP17" s="90"/>
      <c r="AQ17" s="90"/>
      <c r="AR17" s="90"/>
      <c r="AS17" s="90"/>
      <c r="AT17" s="90"/>
      <c r="AU17" s="90"/>
      <c r="AV17" s="90"/>
      <c r="AW17" s="90"/>
      <c r="AX17" s="90"/>
      <c r="AY17" s="90"/>
      <c r="AZ17" s="90"/>
      <c r="BA17" s="90"/>
      <c r="BB17" s="90"/>
      <c r="BC17" s="90"/>
      <c r="BD17" s="90"/>
      <c r="BE17" s="90"/>
      <c r="BF17" s="90"/>
      <c r="BG17" s="90"/>
      <c r="BH17" s="90"/>
    </row>
    <row r="18" spans="1:60" ht="17.25">
      <c r="A18" s="6" t="s">
        <v>113</v>
      </c>
      <c r="B18" s="3" t="s">
        <v>501</v>
      </c>
      <c r="C18" s="3"/>
      <c r="D18" s="3"/>
      <c r="E18" s="3"/>
      <c r="F18" s="3"/>
      <c r="G18" s="3"/>
      <c r="H18" s="3"/>
      <c r="I18" s="18"/>
      <c r="J18" s="3"/>
      <c r="K18" s="3"/>
      <c r="L18" s="3"/>
      <c r="M18" s="3"/>
      <c r="N18" s="3"/>
      <c r="O18" s="3"/>
      <c r="P18" s="3"/>
      <c r="Q18" s="3"/>
      <c r="R18" s="3"/>
      <c r="S18" s="3"/>
      <c r="T18" s="3"/>
      <c r="U18" s="3"/>
      <c r="V18" s="3"/>
      <c r="W18" s="3"/>
      <c r="X18" s="3"/>
      <c r="Y18" s="3"/>
      <c r="Z18" s="3"/>
      <c r="AA18" s="3"/>
      <c r="AB18" s="3"/>
      <c r="AC18" s="3"/>
      <c r="AE18" s="91"/>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row>
    <row r="19" spans="1:60" ht="17.25">
      <c r="A19" s="6"/>
      <c r="B19" s="3" t="s">
        <v>442</v>
      </c>
      <c r="C19" s="3"/>
      <c r="D19" s="3"/>
      <c r="E19" s="3"/>
      <c r="F19" s="3"/>
      <c r="G19" s="3"/>
      <c r="H19" s="3"/>
      <c r="I19" s="18" t="str">
        <f>項目一覧!$C$185</f>
        <v/>
      </c>
      <c r="J19" s="3"/>
      <c r="K19" s="3"/>
      <c r="L19" s="3"/>
      <c r="M19" s="3"/>
      <c r="N19" s="3"/>
      <c r="O19" s="3"/>
      <c r="P19" s="3"/>
      <c r="Q19" s="3"/>
      <c r="R19" s="3"/>
      <c r="S19" s="3"/>
      <c r="T19" s="3"/>
      <c r="U19" s="3"/>
      <c r="V19" s="3"/>
      <c r="W19" s="3"/>
      <c r="X19" s="3"/>
      <c r="Y19" s="3"/>
      <c r="Z19" s="3"/>
      <c r="AA19" s="3"/>
      <c r="AB19" s="3"/>
      <c r="AC19" s="3"/>
      <c r="AE19" s="91"/>
      <c r="AF19" s="90"/>
      <c r="AG19" s="90"/>
      <c r="AH19" s="1605"/>
      <c r="AI19" s="1605"/>
      <c r="AJ19" s="1605"/>
      <c r="AK19" s="1605"/>
      <c r="AL19" s="1605"/>
      <c r="AM19" s="1605"/>
      <c r="AN19" s="1605"/>
      <c r="AO19" s="1605"/>
      <c r="AP19" s="90"/>
      <c r="AQ19" s="90"/>
      <c r="AR19" s="90"/>
      <c r="AS19" s="90"/>
      <c r="AT19" s="90"/>
      <c r="AU19" s="90"/>
      <c r="AV19" s="90"/>
      <c r="AW19" s="90"/>
      <c r="AX19" s="90"/>
      <c r="AY19" s="90"/>
      <c r="AZ19" s="90"/>
      <c r="BA19" s="90"/>
      <c r="BB19" s="90"/>
      <c r="BC19" s="90"/>
      <c r="BD19" s="90"/>
      <c r="BE19" s="90"/>
      <c r="BF19" s="90"/>
      <c r="BG19" s="90"/>
      <c r="BH19" s="3"/>
    </row>
    <row r="20" spans="1:60" ht="17.25">
      <c r="A20" s="6"/>
      <c r="B20" s="3" t="s">
        <v>419</v>
      </c>
      <c r="C20" s="3"/>
      <c r="D20" s="3"/>
      <c r="E20" s="3"/>
      <c r="F20" s="3"/>
      <c r="G20" s="3"/>
      <c r="H20" s="3"/>
      <c r="I20" s="18" t="str">
        <f>項目一覧!$C$184</f>
        <v/>
      </c>
      <c r="J20" s="3"/>
      <c r="K20" s="3"/>
      <c r="L20" s="3"/>
      <c r="M20" s="3"/>
      <c r="N20" s="3"/>
      <c r="O20" s="3"/>
      <c r="P20" s="3"/>
      <c r="Q20" s="3"/>
      <c r="R20" s="3"/>
      <c r="S20" s="3"/>
      <c r="T20" s="3"/>
      <c r="U20" s="3"/>
      <c r="V20" s="3"/>
      <c r="W20" s="3"/>
      <c r="X20" s="3"/>
      <c r="Y20" s="3"/>
      <c r="Z20" s="3"/>
      <c r="AA20" s="3"/>
      <c r="AB20" s="3"/>
      <c r="AC20" s="3"/>
      <c r="AE20" s="91"/>
      <c r="AF20" s="90"/>
      <c r="AG20" s="90"/>
      <c r="AH20" s="1605"/>
      <c r="AI20" s="1605"/>
      <c r="AJ20" s="1605"/>
      <c r="AK20" s="1605"/>
      <c r="AL20" s="1605"/>
      <c r="AM20" s="1605"/>
      <c r="AN20" s="1605"/>
      <c r="AO20" s="1605"/>
      <c r="AP20" s="90"/>
      <c r="AQ20" s="90"/>
      <c r="AR20" s="90"/>
      <c r="AS20" s="90"/>
      <c r="AT20" s="90"/>
      <c r="AU20" s="90"/>
      <c r="AV20" s="90"/>
      <c r="AW20" s="90"/>
      <c r="AX20" s="90"/>
      <c r="AY20" s="90"/>
      <c r="AZ20" s="90"/>
      <c r="BA20" s="90"/>
      <c r="BB20" s="90"/>
      <c r="BC20" s="90"/>
      <c r="BD20" s="90"/>
      <c r="BE20" s="90"/>
      <c r="BF20" s="90"/>
      <c r="BG20" s="90"/>
      <c r="BH20" s="3"/>
    </row>
    <row r="21" spans="1:60" ht="17.25">
      <c r="A21" s="6"/>
      <c r="B21" s="3" t="s">
        <v>410</v>
      </c>
      <c r="C21" s="3"/>
      <c r="D21" s="3"/>
      <c r="E21" s="3"/>
      <c r="F21" s="3"/>
      <c r="G21" s="3"/>
      <c r="H21" s="3"/>
      <c r="I21" s="18" t="str">
        <f>項目一覧!$C$186</f>
        <v/>
      </c>
      <c r="J21" s="3"/>
      <c r="K21" s="3"/>
      <c r="L21" s="3"/>
      <c r="M21" s="3"/>
      <c r="N21" s="3"/>
      <c r="O21" s="3"/>
      <c r="P21" s="3"/>
      <c r="Q21" s="3"/>
      <c r="R21" s="3"/>
      <c r="S21" s="3"/>
      <c r="T21" s="3"/>
      <c r="U21" s="3"/>
      <c r="V21" s="3"/>
      <c r="W21" s="3"/>
      <c r="X21" s="3"/>
      <c r="Y21" s="3"/>
      <c r="Z21" s="3"/>
      <c r="AA21" s="3"/>
      <c r="AB21" s="3"/>
      <c r="AC21" s="3"/>
      <c r="AE21" s="91"/>
      <c r="AF21" s="90"/>
      <c r="AG21" s="90"/>
      <c r="AH21" s="1605"/>
      <c r="AI21" s="1605"/>
      <c r="AJ21" s="1605"/>
      <c r="AK21" s="1605"/>
      <c r="AL21" s="1605"/>
      <c r="AM21" s="1605"/>
      <c r="AN21" s="1605"/>
      <c r="AO21" s="1605"/>
      <c r="AP21" s="90"/>
      <c r="AQ21" s="90"/>
      <c r="AR21" s="90"/>
      <c r="AS21" s="90"/>
      <c r="AT21" s="90"/>
      <c r="AU21" s="90"/>
      <c r="AV21" s="90"/>
      <c r="AW21" s="90"/>
      <c r="AX21" s="90"/>
      <c r="AY21" s="90"/>
      <c r="AZ21" s="90"/>
      <c r="BA21" s="90"/>
      <c r="BB21" s="90"/>
      <c r="BC21" s="90"/>
      <c r="BD21" s="90"/>
      <c r="BE21" s="90"/>
      <c r="BF21" s="90"/>
      <c r="BG21" s="90"/>
      <c r="BH21" s="3"/>
    </row>
    <row r="22" spans="1:60" ht="17.25">
      <c r="A22" s="6"/>
      <c r="B22" s="3" t="s">
        <v>441</v>
      </c>
      <c r="C22" s="3"/>
      <c r="D22" s="3"/>
      <c r="E22" s="3"/>
      <c r="F22" s="3"/>
      <c r="G22" s="3"/>
      <c r="H22" s="3"/>
      <c r="I22" s="93" t="str">
        <f>項目一覧!$C$187</f>
        <v/>
      </c>
      <c r="J22" s="3"/>
      <c r="K22" s="3"/>
      <c r="L22" s="3"/>
      <c r="M22" s="3"/>
      <c r="N22" s="3"/>
      <c r="O22" s="3"/>
      <c r="P22" s="3"/>
      <c r="Q22" s="3"/>
      <c r="R22" s="3"/>
      <c r="S22" s="3"/>
      <c r="T22" s="3"/>
      <c r="U22" s="3"/>
      <c r="V22" s="3"/>
      <c r="W22" s="3"/>
      <c r="X22" s="3"/>
      <c r="Y22" s="3"/>
      <c r="Z22" s="3"/>
      <c r="AA22" s="3"/>
      <c r="AB22" s="3"/>
      <c r="AC22" s="3"/>
      <c r="AE22" s="91"/>
      <c r="AF22" s="90"/>
      <c r="AG22" s="90"/>
      <c r="AH22" s="1605"/>
      <c r="AI22" s="1605"/>
      <c r="AJ22" s="1605"/>
      <c r="AK22" s="1605"/>
      <c r="AL22" s="1605"/>
      <c r="AM22" s="1605"/>
      <c r="AN22" s="1605"/>
      <c r="AO22" s="1605"/>
      <c r="AP22" s="1605"/>
      <c r="AQ22" s="1605"/>
      <c r="AR22" s="1605"/>
      <c r="AS22" s="1605"/>
      <c r="AT22" s="1605"/>
      <c r="AU22" s="1605"/>
      <c r="AV22" s="1605"/>
      <c r="AW22" s="1605"/>
      <c r="AX22" s="1605"/>
      <c r="AY22" s="1605"/>
      <c r="AZ22" s="1605"/>
      <c r="BA22" s="1605"/>
      <c r="BB22" s="1605"/>
      <c r="BC22" s="1605"/>
      <c r="BD22" s="1605"/>
      <c r="BE22" s="1605"/>
      <c r="BF22" s="1605"/>
      <c r="BG22" s="1605"/>
      <c r="BH22" s="3"/>
    </row>
    <row r="23" spans="1:60" ht="17.25">
      <c r="A23" s="32"/>
      <c r="B23" s="15" t="s">
        <v>408</v>
      </c>
      <c r="C23" s="15"/>
      <c r="D23" s="15"/>
      <c r="E23" s="15"/>
      <c r="F23" s="15"/>
      <c r="G23" s="15"/>
      <c r="H23" s="15"/>
      <c r="I23" s="92" t="str">
        <f>項目一覧!$C$188</f>
        <v/>
      </c>
      <c r="J23" s="15"/>
      <c r="K23" s="15"/>
      <c r="L23" s="15"/>
      <c r="M23" s="15"/>
      <c r="N23" s="15"/>
      <c r="O23" s="15"/>
      <c r="P23" s="15"/>
      <c r="Q23" s="15"/>
      <c r="R23" s="15"/>
      <c r="S23" s="15"/>
      <c r="T23" s="15"/>
      <c r="U23" s="15"/>
      <c r="V23" s="15"/>
      <c r="W23" s="15"/>
      <c r="X23" s="1023"/>
      <c r="Y23" s="1023"/>
      <c r="Z23" s="15"/>
      <c r="AA23" s="15"/>
      <c r="AB23" s="15"/>
      <c r="AC23" s="15"/>
      <c r="AE23" s="91"/>
      <c r="AF23" s="90"/>
      <c r="AG23" s="90"/>
      <c r="AH23" s="1605"/>
      <c r="AI23" s="1605"/>
      <c r="AJ23" s="1605"/>
      <c r="AK23" s="1605"/>
      <c r="AL23" s="1605"/>
      <c r="AM23" s="1605"/>
      <c r="AN23" s="1605"/>
      <c r="AO23" s="1605"/>
      <c r="AP23" s="90"/>
      <c r="AQ23" s="90"/>
      <c r="AR23" s="90"/>
      <c r="AS23" s="90"/>
      <c r="AT23" s="90"/>
      <c r="AU23" s="90"/>
      <c r="AV23" s="90"/>
      <c r="AW23" s="90"/>
      <c r="AX23" s="90"/>
      <c r="AY23" s="90"/>
      <c r="AZ23" s="90"/>
      <c r="BA23" s="90"/>
      <c r="BB23" s="90"/>
      <c r="BC23" s="90"/>
      <c r="BD23" s="90"/>
      <c r="BE23" s="90"/>
      <c r="BF23" s="90"/>
      <c r="BG23" s="90"/>
      <c r="BH23" s="3"/>
    </row>
    <row r="26" spans="1:60">
      <c r="B26" s="2"/>
      <c r="C26" s="2"/>
      <c r="D26" s="2"/>
      <c r="E26" s="2"/>
      <c r="F26" s="2"/>
      <c r="G26" s="2"/>
      <c r="H26" s="2"/>
      <c r="I26" s="2"/>
      <c r="J26" s="2"/>
      <c r="M26" s="2"/>
    </row>
    <row r="27" spans="1:60">
      <c r="B27" s="89"/>
      <c r="C27" s="89"/>
      <c r="D27" s="89"/>
      <c r="E27" s="89"/>
      <c r="F27" s="89"/>
      <c r="G27" s="89"/>
      <c r="H27" s="89"/>
      <c r="I27" s="89"/>
      <c r="J27" s="89"/>
      <c r="K27" s="89"/>
      <c r="L27" s="89"/>
      <c r="M27" s="89"/>
      <c r="N27" s="89"/>
    </row>
    <row r="28" spans="1:60">
      <c r="B28" s="89"/>
      <c r="C28" s="89"/>
      <c r="D28" s="89"/>
      <c r="E28" s="89"/>
      <c r="F28" s="89"/>
      <c r="G28" s="89"/>
      <c r="H28" s="89"/>
      <c r="I28" s="89"/>
      <c r="J28" s="89"/>
      <c r="K28" s="89"/>
      <c r="L28" s="89"/>
      <c r="M28" s="89"/>
      <c r="N28" s="89"/>
    </row>
    <row r="29" spans="1:60">
      <c r="C29" s="2"/>
      <c r="D29" s="2"/>
      <c r="E29" s="2"/>
      <c r="F29" s="2"/>
      <c r="G29" s="2"/>
      <c r="H29" s="2"/>
      <c r="I29" s="2"/>
      <c r="J29" s="2"/>
      <c r="M29" s="2"/>
    </row>
    <row r="30" spans="1:60">
      <c r="C30" s="89"/>
      <c r="D30" s="89"/>
      <c r="E30" s="89"/>
      <c r="F30" s="89"/>
      <c r="G30" s="89"/>
      <c r="H30" s="89"/>
      <c r="I30" s="89"/>
      <c r="J30" s="89"/>
      <c r="K30" s="89"/>
      <c r="L30" s="89"/>
      <c r="M30" s="89"/>
      <c r="N30" s="89"/>
    </row>
    <row r="31" spans="1:60">
      <c r="B31" s="89"/>
      <c r="C31" s="89"/>
      <c r="D31" s="89"/>
      <c r="E31" s="89"/>
      <c r="F31" s="89"/>
      <c r="G31" s="89"/>
      <c r="H31" s="89"/>
      <c r="I31" s="89"/>
      <c r="J31" s="89"/>
      <c r="K31" s="89"/>
      <c r="L31" s="89"/>
      <c r="M31" s="89"/>
      <c r="N31" s="89"/>
    </row>
    <row r="32" spans="1:60">
      <c r="C32" s="2"/>
      <c r="D32" s="2"/>
      <c r="E32" s="2"/>
      <c r="F32" s="2"/>
      <c r="G32" s="2"/>
      <c r="H32" s="2"/>
      <c r="I32" s="2"/>
      <c r="J32" s="2"/>
      <c r="M32" s="2"/>
    </row>
    <row r="33" spans="2:14">
      <c r="C33" s="89"/>
      <c r="D33" s="89"/>
      <c r="E33" s="89"/>
      <c r="F33" s="89"/>
      <c r="G33" s="89"/>
      <c r="H33" s="89"/>
      <c r="I33" s="89"/>
      <c r="J33" s="89"/>
      <c r="K33" s="89"/>
      <c r="L33" s="89"/>
      <c r="M33" s="89"/>
      <c r="N33" s="89"/>
    </row>
    <row r="34" spans="2:14">
      <c r="B34" s="89"/>
      <c r="C34" s="89"/>
      <c r="D34" s="89"/>
      <c r="E34" s="89"/>
      <c r="F34" s="89"/>
      <c r="G34" s="89"/>
      <c r="H34" s="89"/>
      <c r="I34" s="89"/>
      <c r="J34" s="89"/>
      <c r="K34" s="89"/>
      <c r="L34" s="89"/>
      <c r="M34" s="89"/>
      <c r="N34" s="89"/>
    </row>
    <row r="35" spans="2:14">
      <c r="C35" s="2"/>
      <c r="D35" s="2"/>
      <c r="E35" s="2"/>
      <c r="F35" s="2"/>
      <c r="G35" s="2"/>
      <c r="H35" s="2"/>
      <c r="I35" s="2"/>
      <c r="J35" s="2"/>
      <c r="M35" s="2"/>
    </row>
    <row r="36" spans="2:14">
      <c r="C36" s="89"/>
      <c r="D36" s="89"/>
      <c r="E36" s="89"/>
      <c r="F36" s="89"/>
      <c r="G36" s="89"/>
      <c r="H36" s="89"/>
      <c r="I36" s="89"/>
      <c r="J36" s="89"/>
      <c r="K36" s="89"/>
      <c r="L36" s="89"/>
      <c r="M36" s="89"/>
      <c r="N36" s="89"/>
    </row>
    <row r="37" spans="2:14">
      <c r="B37" s="89"/>
      <c r="C37" s="89"/>
      <c r="D37" s="89"/>
      <c r="E37" s="89"/>
      <c r="F37" s="89"/>
      <c r="G37" s="89"/>
      <c r="H37" s="89"/>
      <c r="I37" s="89"/>
      <c r="J37" s="89"/>
      <c r="K37" s="89"/>
      <c r="L37" s="89"/>
      <c r="M37" s="89"/>
      <c r="N37" s="89"/>
    </row>
  </sheetData>
  <sheetProtection selectLockedCells="1"/>
  <mergeCells count="16">
    <mergeCell ref="T1:W1"/>
    <mergeCell ref="AH15:BG15"/>
    <mergeCell ref="AH16:AO16"/>
    <mergeCell ref="AH23:AO23"/>
    <mergeCell ref="AH19:AO19"/>
    <mergeCell ref="AH20:AO20"/>
    <mergeCell ref="AH21:AO21"/>
    <mergeCell ref="AH22:BG22"/>
    <mergeCell ref="AH14:AO14"/>
    <mergeCell ref="AH9:AO9"/>
    <mergeCell ref="AH12:AO12"/>
    <mergeCell ref="AH5:AO5"/>
    <mergeCell ref="AH6:AO6"/>
    <mergeCell ref="AH7:AO7"/>
    <mergeCell ref="AH13:AO13"/>
    <mergeCell ref="AH8:BG8"/>
  </mergeCells>
  <phoneticPr fontId="2"/>
  <hyperlinks>
    <hyperlink ref="T1:W1" location="作業メニュー!A1" display="作業メニュー" xr:uid="{00000000-0004-0000-0A00-000000000000}"/>
  </hyperlinks>
  <printOptions horizontalCentered="1"/>
  <pageMargins left="0.74803149606299213" right="0.35433070866141736" top="0.70866141732283472" bottom="0.35433070866141736" header="0.51181102362204722" footer="0.27559055118110237"/>
  <pageSetup paperSize="9" scale="93" orientation="portrait" r:id="rId1"/>
  <headerFooter alignWithMargins="0">
    <oddFooter>&amp;R070620</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autoPageBreaks="0"/>
  </sheetPr>
  <dimension ref="A1:AS366"/>
  <sheetViews>
    <sheetView showGridLines="0" zoomScale="90" zoomScaleNormal="90" zoomScaleSheetLayoutView="100" workbookViewId="0"/>
  </sheetViews>
  <sheetFormatPr defaultColWidth="3.25" defaultRowHeight="13.5"/>
  <cols>
    <col min="1" max="16384" width="3.25" style="1"/>
  </cols>
  <sheetData>
    <row r="1" spans="1:45" s="127" customFormat="1" ht="38.25" customHeight="1" thickBot="1">
      <c r="A1" s="13" t="s">
        <v>55</v>
      </c>
      <c r="B1" s="14"/>
      <c r="C1" s="14"/>
      <c r="D1" s="14"/>
      <c r="E1" s="14"/>
      <c r="F1" s="14"/>
      <c r="G1" s="14"/>
      <c r="H1" s="14"/>
      <c r="I1" s="14"/>
      <c r="J1" s="14"/>
      <c r="K1" s="12" t="s">
        <v>68</v>
      </c>
      <c r="L1" s="12"/>
      <c r="M1" s="14"/>
      <c r="N1" s="14"/>
      <c r="O1" s="14"/>
      <c r="P1" s="14"/>
      <c r="Q1" s="14"/>
      <c r="R1" s="14"/>
      <c r="S1" s="14"/>
      <c r="T1" s="14"/>
      <c r="U1" s="14"/>
      <c r="V1" s="14"/>
      <c r="W1" s="14"/>
      <c r="X1" s="14"/>
      <c r="Y1" s="14"/>
      <c r="Z1" s="14"/>
      <c r="AA1" s="14"/>
      <c r="AB1" s="14"/>
      <c r="AC1" s="14"/>
      <c r="AD1" s="731"/>
      <c r="AE1" s="14"/>
      <c r="AF1" s="14"/>
      <c r="AG1" s="14"/>
      <c r="AH1" s="14"/>
      <c r="AI1" s="14"/>
      <c r="AJ1" s="14"/>
      <c r="AK1" s="14"/>
      <c r="AL1" s="14"/>
      <c r="AM1" s="14"/>
      <c r="AN1" s="14"/>
      <c r="AO1" s="14"/>
      <c r="AP1" s="14"/>
      <c r="AQ1" s="14"/>
      <c r="AR1" s="14"/>
      <c r="AS1" s="14"/>
    </row>
    <row r="2" spans="1:45" ht="6.75" customHeight="1" thickTop="1">
      <c r="A2" s="84"/>
    </row>
    <row r="3" spans="1:45" ht="12" customHeight="1">
      <c r="A3" s="84"/>
      <c r="B3" s="126" t="s">
        <v>550</v>
      </c>
      <c r="M3" s="1611" t="s">
        <v>549</v>
      </c>
      <c r="N3" s="125"/>
      <c r="O3" s="124"/>
      <c r="P3" s="124"/>
      <c r="Q3" s="124"/>
      <c r="R3" s="124"/>
      <c r="S3" s="124"/>
      <c r="T3" s="123"/>
      <c r="U3" s="1614" t="s">
        <v>548</v>
      </c>
      <c r="V3" s="1554"/>
      <c r="W3" s="1554"/>
      <c r="X3" s="1554"/>
      <c r="Y3" s="1554"/>
      <c r="Z3" s="1554"/>
      <c r="AA3" s="1615"/>
    </row>
    <row r="4" spans="1:45" ht="12.75" customHeight="1">
      <c r="B4" s="1625" t="s">
        <v>3466</v>
      </c>
      <c r="C4" s="1625"/>
      <c r="D4" s="1625"/>
      <c r="E4" s="1625"/>
      <c r="F4" s="1625"/>
      <c r="G4" s="1625"/>
      <c r="H4" s="1625"/>
      <c r="I4" s="1625"/>
      <c r="J4" s="1625"/>
      <c r="K4" s="1625"/>
      <c r="L4" s="1626"/>
      <c r="M4" s="1612"/>
      <c r="U4" s="1616"/>
      <c r="V4" s="1555"/>
      <c r="W4" s="1555"/>
      <c r="X4" s="1555"/>
      <c r="Y4" s="1555"/>
      <c r="Z4" s="1555"/>
      <c r="AA4" s="1617"/>
    </row>
    <row r="5" spans="1:45" ht="17.25" customHeight="1">
      <c r="B5" s="1625"/>
      <c r="C5" s="1625"/>
      <c r="D5" s="1625"/>
      <c r="E5" s="1625"/>
      <c r="F5" s="1625"/>
      <c r="G5" s="1625"/>
      <c r="H5" s="1625"/>
      <c r="I5" s="1625"/>
      <c r="J5" s="1625"/>
      <c r="K5" s="1625"/>
      <c r="L5" s="1626"/>
      <c r="M5" s="1612"/>
      <c r="U5" s="1614" t="s">
        <v>3057</v>
      </c>
      <c r="V5" s="1554"/>
      <c r="W5" s="1554"/>
      <c r="X5" s="1554"/>
      <c r="Y5" s="1554"/>
      <c r="Z5" s="1554"/>
      <c r="AA5" s="1615"/>
    </row>
    <row r="6" spans="1:45" ht="22.5" customHeight="1">
      <c r="B6" s="1625"/>
      <c r="C6" s="1625"/>
      <c r="D6" s="1625"/>
      <c r="E6" s="1625"/>
      <c r="F6" s="1625"/>
      <c r="G6" s="1625"/>
      <c r="H6" s="1625"/>
      <c r="I6" s="1625"/>
      <c r="J6" s="1625"/>
      <c r="K6" s="1625"/>
      <c r="L6" s="1626"/>
      <c r="M6" s="1612"/>
      <c r="U6" s="1616"/>
      <c r="V6" s="1555"/>
      <c r="W6" s="1555"/>
      <c r="X6" s="1555"/>
      <c r="Y6" s="1555"/>
      <c r="Z6" s="1555"/>
      <c r="AA6" s="1617"/>
    </row>
    <row r="7" spans="1:45" ht="35.25" customHeight="1">
      <c r="M7" s="1612"/>
      <c r="U7" s="122" t="s">
        <v>547</v>
      </c>
      <c r="V7" s="39"/>
      <c r="W7" s="121"/>
      <c r="X7" s="121"/>
      <c r="Y7" s="121"/>
      <c r="Z7" s="120"/>
      <c r="AA7" s="119"/>
    </row>
    <row r="8" spans="1:45" ht="20.25" customHeight="1">
      <c r="M8" s="1613"/>
      <c r="N8" s="28"/>
      <c r="O8" s="28"/>
      <c r="P8" s="28"/>
      <c r="Q8" s="28"/>
      <c r="R8" s="28"/>
      <c r="S8" s="28"/>
      <c r="T8" s="118"/>
      <c r="U8" s="117" t="s">
        <v>546</v>
      </c>
      <c r="V8" s="28"/>
      <c r="W8" s="28"/>
      <c r="X8" s="28"/>
      <c r="Y8" s="28"/>
      <c r="Z8" s="116"/>
      <c r="AA8" s="115" t="s">
        <v>115</v>
      </c>
    </row>
    <row r="9" spans="1:45" ht="18" customHeight="1"/>
    <row r="10" spans="1:45" ht="18" customHeight="1"/>
    <row r="11" spans="1:45" ht="18" customHeight="1"/>
    <row r="12" spans="1:45" ht="18" customHeight="1">
      <c r="A12" s="114" t="s">
        <v>545</v>
      </c>
      <c r="B12" s="114"/>
      <c r="C12" s="114"/>
      <c r="D12" s="114"/>
      <c r="E12" s="114"/>
      <c r="F12" s="114"/>
      <c r="G12" s="114"/>
      <c r="H12" s="114"/>
      <c r="I12" s="114"/>
      <c r="J12" s="114"/>
      <c r="K12" s="114"/>
      <c r="L12" s="114"/>
      <c r="M12" s="114"/>
      <c r="N12" s="114"/>
      <c r="O12" s="114"/>
      <c r="P12" s="114"/>
      <c r="Q12" s="114"/>
      <c r="R12" s="114"/>
      <c r="S12" s="114"/>
      <c r="T12" s="114"/>
      <c r="U12" s="114"/>
      <c r="V12" s="114"/>
      <c r="W12" s="114"/>
      <c r="X12" s="114"/>
      <c r="Y12" s="114"/>
      <c r="Z12" s="114"/>
      <c r="AA12" s="114"/>
    </row>
    <row r="13" spans="1:45" ht="18" customHeight="1">
      <c r="A13" s="15"/>
      <c r="B13" s="15" t="s">
        <v>444</v>
      </c>
      <c r="C13" s="15"/>
      <c r="D13" s="15"/>
      <c r="E13" s="15"/>
      <c r="F13" s="15"/>
      <c r="G13" s="15"/>
      <c r="H13" s="15"/>
      <c r="I13" s="15"/>
      <c r="J13" s="15"/>
      <c r="K13" s="15"/>
      <c r="L13" s="15"/>
      <c r="M13" s="15"/>
      <c r="N13" s="15"/>
      <c r="O13" s="15"/>
      <c r="P13" s="15"/>
      <c r="Q13" s="15"/>
      <c r="R13" s="15"/>
      <c r="S13" s="15"/>
      <c r="T13" s="15"/>
      <c r="U13" s="15"/>
      <c r="V13" s="15"/>
      <c r="W13" s="15"/>
      <c r="X13" s="15"/>
      <c r="Y13" s="15"/>
      <c r="Z13" s="15"/>
      <c r="AA13" s="15"/>
    </row>
    <row r="14" spans="1:45" ht="18" customHeight="1">
      <c r="A14" s="6" t="s">
        <v>204</v>
      </c>
      <c r="B14" s="3" t="s">
        <v>443</v>
      </c>
      <c r="C14" s="3"/>
      <c r="D14" s="3"/>
      <c r="E14" s="3"/>
      <c r="F14" s="3"/>
      <c r="G14" s="3"/>
      <c r="H14" s="3"/>
      <c r="I14" s="3"/>
      <c r="J14" s="3"/>
      <c r="K14" s="3"/>
      <c r="L14" s="3"/>
      <c r="M14" s="3"/>
      <c r="N14" s="3"/>
      <c r="O14" s="3"/>
      <c r="P14" s="3"/>
      <c r="Q14" s="3"/>
      <c r="R14" s="3"/>
      <c r="S14" s="3"/>
      <c r="T14" s="3"/>
      <c r="U14" s="16"/>
      <c r="V14" s="16"/>
      <c r="W14" s="16"/>
      <c r="X14" s="16"/>
      <c r="Y14" s="16"/>
      <c r="Z14" s="16"/>
      <c r="AA14" s="16"/>
    </row>
    <row r="15" spans="1:45" ht="18" customHeight="1">
      <c r="A15" s="6"/>
      <c r="B15" s="3" t="s">
        <v>442</v>
      </c>
      <c r="C15" s="3"/>
      <c r="D15" s="3"/>
      <c r="E15" s="3"/>
      <c r="F15" s="3"/>
      <c r="G15" s="3"/>
      <c r="H15" s="3" t="str">
        <f>IF(項目一覧!$C$21=0,"",項目一覧!$C$21&amp;"  ")&amp;IF(項目一覧!$C$5=0,"",項目一覧!$C$5)</f>
        <v xml:space="preserve">  </v>
      </c>
      <c r="J15" s="3"/>
      <c r="K15" s="3"/>
      <c r="L15" s="3"/>
      <c r="M15" s="3"/>
      <c r="N15" s="3"/>
      <c r="O15" s="3"/>
      <c r="P15" s="3"/>
      <c r="Q15" s="3"/>
      <c r="R15" s="3"/>
      <c r="S15" s="3"/>
      <c r="T15" s="3"/>
      <c r="U15" s="3"/>
      <c r="V15" s="3"/>
      <c r="W15" s="3"/>
      <c r="X15" s="3"/>
      <c r="Y15" s="3"/>
      <c r="Z15" s="3"/>
      <c r="AA15" s="3"/>
    </row>
    <row r="16" spans="1:45" ht="18" customHeight="1">
      <c r="A16" s="6"/>
      <c r="B16" s="3" t="s">
        <v>419</v>
      </c>
      <c r="C16" s="3"/>
      <c r="D16" s="3"/>
      <c r="E16" s="3"/>
      <c r="F16" s="3"/>
      <c r="G16" s="3"/>
      <c r="H16" s="3" t="str">
        <f>IF(項目一覧!$C$183=0,"",項目一覧!$C$183&amp;"  ")&amp;IF(項目一覧!$C$4=0,"",項目一覧!$C$4)</f>
        <v xml:space="preserve">  </v>
      </c>
      <c r="J16" s="3"/>
      <c r="K16" s="3"/>
      <c r="L16" s="3"/>
      <c r="M16" s="3"/>
      <c r="N16" s="3"/>
      <c r="O16" s="3"/>
      <c r="P16" s="3"/>
      <c r="Q16" s="3"/>
      <c r="R16" s="3"/>
      <c r="S16" s="3"/>
      <c r="T16" s="3"/>
      <c r="U16" s="3"/>
      <c r="V16" s="3"/>
      <c r="W16" s="3"/>
      <c r="X16" s="3"/>
      <c r="Y16" s="3"/>
      <c r="Z16" s="3"/>
      <c r="AA16" s="3"/>
    </row>
    <row r="17" spans="1:28" ht="18" customHeight="1">
      <c r="A17" s="6"/>
      <c r="B17" s="3" t="s">
        <v>410</v>
      </c>
      <c r="C17" s="3"/>
      <c r="D17" s="3"/>
      <c r="E17" s="3"/>
      <c r="F17" s="3"/>
      <c r="G17" s="3"/>
      <c r="H17" s="18" t="str">
        <f>項目一覧!$C$6</f>
        <v/>
      </c>
      <c r="I17" s="42"/>
      <c r="J17" s="18"/>
      <c r="K17" s="18"/>
      <c r="L17" s="18"/>
      <c r="M17" s="18"/>
      <c r="N17" s="18"/>
      <c r="O17" s="18"/>
      <c r="P17" s="18"/>
      <c r="Q17" s="18"/>
      <c r="R17" s="18"/>
      <c r="S17" s="18"/>
      <c r="T17" s="18"/>
      <c r="U17" s="18"/>
      <c r="V17" s="18"/>
      <c r="W17" s="18"/>
      <c r="X17" s="18"/>
      <c r="Y17" s="18"/>
      <c r="Z17" s="18"/>
      <c r="AA17" s="18"/>
      <c r="AB17" s="42"/>
    </row>
    <row r="18" spans="1:28" ht="18" customHeight="1">
      <c r="A18" s="6"/>
      <c r="B18" s="3" t="s">
        <v>441</v>
      </c>
      <c r="C18" s="3"/>
      <c r="D18" s="3"/>
      <c r="E18" s="3"/>
      <c r="F18" s="3"/>
      <c r="G18" s="3"/>
      <c r="H18" s="1512" t="str">
        <f>項目一覧!$C$7</f>
        <v/>
      </c>
      <c r="I18" s="1512"/>
      <c r="J18" s="1512"/>
      <c r="K18" s="1512"/>
      <c r="L18" s="1512"/>
      <c r="M18" s="1512"/>
      <c r="N18" s="1512"/>
      <c r="O18" s="1512"/>
      <c r="P18" s="1512"/>
      <c r="Q18" s="1512"/>
      <c r="R18" s="1512"/>
      <c r="S18" s="1512"/>
      <c r="T18" s="1512"/>
      <c r="U18" s="1512"/>
      <c r="V18" s="1512"/>
      <c r="W18" s="1512"/>
      <c r="X18" s="1512"/>
      <c r="Y18" s="1512"/>
      <c r="Z18" s="1512"/>
      <c r="AA18" s="1512"/>
      <c r="AB18" s="1512"/>
    </row>
    <row r="19" spans="1:28" ht="18" customHeight="1">
      <c r="A19" s="32"/>
      <c r="B19" s="15"/>
      <c r="C19" s="15"/>
      <c r="D19" s="15"/>
      <c r="E19" s="15"/>
      <c r="F19" s="15"/>
      <c r="G19" s="15"/>
      <c r="H19" s="99"/>
      <c r="I19" s="28"/>
      <c r="J19" s="15"/>
      <c r="K19" s="15"/>
      <c r="L19" s="15"/>
      <c r="M19" s="15"/>
      <c r="N19" s="15"/>
      <c r="O19" s="15"/>
      <c r="P19" s="15"/>
      <c r="Q19" s="15"/>
      <c r="R19" s="15"/>
      <c r="S19" s="15"/>
      <c r="T19" s="15"/>
      <c r="U19" s="15"/>
      <c r="V19" s="15"/>
      <c r="W19" s="15"/>
      <c r="X19" s="15"/>
      <c r="Y19" s="15"/>
      <c r="Z19" s="15"/>
      <c r="AA19" s="15"/>
    </row>
    <row r="20" spans="1:28" ht="18" customHeight="1">
      <c r="A20" s="6" t="s">
        <v>204</v>
      </c>
      <c r="B20" s="3" t="s">
        <v>440</v>
      </c>
      <c r="C20" s="3"/>
      <c r="D20" s="3"/>
      <c r="E20" s="3"/>
      <c r="F20" s="3"/>
      <c r="G20" s="3"/>
      <c r="H20" s="3"/>
      <c r="I20" s="3"/>
      <c r="J20" s="3"/>
      <c r="K20" s="3"/>
      <c r="L20" s="3"/>
      <c r="M20" s="3"/>
      <c r="N20" s="3"/>
      <c r="O20" s="3"/>
      <c r="P20" s="3"/>
      <c r="Q20" s="3"/>
      <c r="R20" s="3"/>
      <c r="S20" s="3"/>
      <c r="T20" s="3"/>
      <c r="U20" s="3"/>
      <c r="V20" s="3"/>
      <c r="W20" s="3"/>
      <c r="X20" s="3"/>
      <c r="Y20" s="3"/>
      <c r="Z20" s="3"/>
      <c r="AA20" s="3"/>
    </row>
    <row r="21" spans="1:28" ht="18" customHeight="1">
      <c r="A21" s="6"/>
      <c r="B21" s="3" t="s">
        <v>420</v>
      </c>
      <c r="C21" s="3"/>
      <c r="D21" s="3"/>
      <c r="E21" s="3"/>
      <c r="F21" s="3"/>
      <c r="G21" s="3"/>
      <c r="H21" s="50" t="str">
        <f>IF(項目一覧!$C$9=0,"","("&amp;項目一覧!$C$9&amp;") 建築士  （"&amp;項目一覧!$C$10&amp;"）登録　第　 "&amp;項目一覧!$C$11&amp;"　号")</f>
        <v>() 建築士  （）登録　第　 　号</v>
      </c>
      <c r="I21" s="42"/>
      <c r="J21" s="18"/>
      <c r="K21" s="18"/>
      <c r="L21" s="18"/>
      <c r="M21" s="18"/>
      <c r="N21" s="18"/>
      <c r="O21" s="18"/>
      <c r="P21" s="18"/>
      <c r="Q21" s="18"/>
      <c r="R21" s="18"/>
      <c r="S21" s="18"/>
      <c r="T21" s="18"/>
      <c r="U21" s="18"/>
      <c r="V21" s="18"/>
      <c r="W21" s="18"/>
      <c r="X21" s="18"/>
      <c r="Y21" s="18"/>
      <c r="Z21" s="18"/>
      <c r="AA21" s="18"/>
      <c r="AB21" s="42"/>
    </row>
    <row r="22" spans="1:28" ht="18" customHeight="1">
      <c r="A22" s="6"/>
      <c r="B22" s="3" t="s">
        <v>419</v>
      </c>
      <c r="C22" s="3"/>
      <c r="D22" s="3"/>
      <c r="E22" s="3"/>
      <c r="F22" s="3"/>
      <c r="G22" s="3"/>
      <c r="H22" s="18" t="str">
        <f>項目一覧!$C$12</f>
        <v/>
      </c>
      <c r="I22" s="42"/>
      <c r="J22" s="18"/>
      <c r="K22" s="18"/>
      <c r="L22" s="18"/>
      <c r="M22" s="18"/>
      <c r="N22" s="18"/>
      <c r="O22" s="18"/>
      <c r="P22" s="18"/>
      <c r="Q22" s="18"/>
      <c r="R22" s="18"/>
      <c r="S22" s="18"/>
      <c r="T22" s="18"/>
      <c r="U22" s="18"/>
      <c r="V22" s="18"/>
      <c r="W22" s="18"/>
      <c r="X22" s="18"/>
      <c r="Y22" s="18"/>
      <c r="Z22" s="18"/>
      <c r="AA22" s="18"/>
      <c r="AB22" s="42"/>
    </row>
    <row r="23" spans="1:28" ht="18" customHeight="1">
      <c r="A23" s="6"/>
      <c r="B23" s="3" t="s">
        <v>418</v>
      </c>
      <c r="C23" s="3"/>
      <c r="D23" s="3"/>
      <c r="E23" s="3"/>
      <c r="F23" s="3"/>
      <c r="G23" s="3"/>
      <c r="H23" s="50" t="str">
        <f>IF(項目一覧!$C$13=0,"","("&amp;項目一覧!$C$13&amp;") 建築士事務所  （"&amp;項目一覧!$C$14&amp;"）知事登録　第　 "&amp;項目一覧!$C$15&amp;"　号")</f>
        <v>() 建築士事務所  （）知事登録　第　 　号</v>
      </c>
      <c r="I23" s="42"/>
      <c r="J23" s="18"/>
      <c r="K23" s="18"/>
      <c r="L23" s="18"/>
      <c r="M23" s="18"/>
      <c r="N23" s="18"/>
      <c r="O23" s="18"/>
      <c r="P23" s="18"/>
      <c r="Q23" s="18"/>
      <c r="R23" s="18"/>
      <c r="S23" s="18"/>
      <c r="T23" s="18"/>
      <c r="U23" s="18"/>
      <c r="V23" s="18"/>
      <c r="W23" s="18"/>
      <c r="X23" s="18"/>
      <c r="Y23" s="18"/>
      <c r="Z23" s="18"/>
      <c r="AA23" s="18"/>
      <c r="AB23" s="42"/>
    </row>
    <row r="24" spans="1:28" ht="18" customHeight="1">
      <c r="A24" s="6"/>
      <c r="B24" s="3"/>
      <c r="C24" s="3"/>
      <c r="D24" s="3"/>
      <c r="E24" s="3"/>
      <c r="F24" s="3"/>
      <c r="G24" s="3"/>
      <c r="H24" s="18" t="str">
        <f>項目一覧!$C$16</f>
        <v/>
      </c>
      <c r="I24" s="42"/>
      <c r="J24" s="18"/>
      <c r="K24" s="18"/>
      <c r="L24" s="18"/>
      <c r="M24" s="18"/>
      <c r="N24" s="18"/>
      <c r="O24" s="18"/>
      <c r="P24" s="18"/>
      <c r="Q24" s="18"/>
      <c r="R24" s="18"/>
      <c r="S24" s="18"/>
      <c r="T24" s="18"/>
      <c r="U24" s="18"/>
      <c r="V24" s="18"/>
      <c r="W24" s="18"/>
      <c r="X24" s="18"/>
      <c r="Y24" s="18"/>
      <c r="Z24" s="18"/>
      <c r="AA24" s="18"/>
      <c r="AB24" s="42"/>
    </row>
    <row r="25" spans="1:28" ht="18" customHeight="1">
      <c r="A25" s="6"/>
      <c r="B25" s="3" t="s">
        <v>417</v>
      </c>
      <c r="C25" s="3"/>
      <c r="D25" s="3"/>
      <c r="E25" s="3"/>
      <c r="F25" s="3"/>
      <c r="G25" s="3"/>
      <c r="H25" s="18" t="str">
        <f>項目一覧!$C$17</f>
        <v/>
      </c>
      <c r="I25" s="42"/>
      <c r="J25" s="18"/>
      <c r="K25" s="18"/>
      <c r="L25" s="18"/>
      <c r="M25" s="18"/>
      <c r="N25" s="18"/>
      <c r="O25" s="18"/>
      <c r="P25" s="18"/>
      <c r="Q25" s="18"/>
      <c r="R25" s="18"/>
      <c r="S25" s="18"/>
      <c r="T25" s="18"/>
      <c r="U25" s="18"/>
      <c r="V25" s="18"/>
      <c r="W25" s="18"/>
      <c r="X25" s="18"/>
      <c r="Y25" s="18"/>
      <c r="Z25" s="18"/>
      <c r="AA25" s="18"/>
      <c r="AB25" s="42"/>
    </row>
    <row r="26" spans="1:28" ht="18" customHeight="1">
      <c r="A26" s="6"/>
      <c r="B26" s="3" t="s">
        <v>416</v>
      </c>
      <c r="C26" s="3"/>
      <c r="D26" s="3"/>
      <c r="E26" s="3"/>
      <c r="F26" s="3"/>
      <c r="G26" s="3"/>
      <c r="H26" s="1512" t="str">
        <f>項目一覧!$C$18</f>
        <v/>
      </c>
      <c r="I26" s="1512"/>
      <c r="J26" s="1512"/>
      <c r="K26" s="1512"/>
      <c r="L26" s="1512"/>
      <c r="M26" s="1512"/>
      <c r="N26" s="1512"/>
      <c r="O26" s="1512"/>
      <c r="P26" s="1512"/>
      <c r="Q26" s="1512"/>
      <c r="R26" s="1512"/>
      <c r="S26" s="1512"/>
      <c r="T26" s="1512"/>
      <c r="U26" s="1512"/>
      <c r="V26" s="1512"/>
      <c r="W26" s="1512"/>
      <c r="X26" s="1512"/>
      <c r="Y26" s="1512"/>
      <c r="Z26" s="1512"/>
      <c r="AA26" s="1512"/>
      <c r="AB26" s="1512"/>
    </row>
    <row r="27" spans="1:28" ht="18" customHeight="1">
      <c r="A27" s="32"/>
      <c r="B27" s="15" t="s">
        <v>415</v>
      </c>
      <c r="C27" s="15"/>
      <c r="D27" s="15"/>
      <c r="E27" s="15"/>
      <c r="F27" s="15"/>
      <c r="G27" s="15"/>
      <c r="H27" s="27" t="str">
        <f>項目一覧!$C$19</f>
        <v/>
      </c>
      <c r="I27" s="40"/>
      <c r="J27" s="27"/>
      <c r="K27" s="27"/>
      <c r="L27" s="27"/>
      <c r="M27" s="27"/>
      <c r="N27" s="27"/>
      <c r="O27" s="27"/>
      <c r="P27" s="27"/>
      <c r="Q27" s="27"/>
      <c r="R27" s="27"/>
      <c r="S27" s="27"/>
      <c r="T27" s="27"/>
      <c r="U27" s="27"/>
      <c r="V27" s="27"/>
      <c r="W27" s="27"/>
      <c r="X27" s="27"/>
      <c r="Y27" s="27"/>
      <c r="Z27" s="27"/>
      <c r="AA27" s="27"/>
      <c r="AB27" s="42"/>
    </row>
    <row r="28" spans="1:28" ht="18" customHeight="1">
      <c r="A28" s="6" t="s">
        <v>204</v>
      </c>
      <c r="B28" s="3" t="s">
        <v>439</v>
      </c>
      <c r="C28" s="3"/>
      <c r="D28" s="3"/>
      <c r="E28" s="3"/>
      <c r="F28" s="3"/>
      <c r="G28" s="3"/>
      <c r="H28" s="3"/>
      <c r="I28" s="3"/>
      <c r="J28" s="3"/>
      <c r="K28" s="3"/>
      <c r="L28" s="3"/>
      <c r="M28" s="3"/>
      <c r="N28" s="3"/>
      <c r="O28" s="3"/>
      <c r="P28" s="3"/>
      <c r="Q28" s="3"/>
      <c r="R28" s="3"/>
      <c r="S28" s="3"/>
      <c r="T28" s="3"/>
      <c r="U28" s="3"/>
      <c r="V28" s="3"/>
      <c r="W28" s="3"/>
      <c r="X28" s="3"/>
      <c r="Y28" s="3"/>
      <c r="Z28" s="3"/>
      <c r="AA28" s="3"/>
    </row>
    <row r="29" spans="1:28" ht="18" customHeight="1">
      <c r="A29" s="6"/>
      <c r="B29" s="3" t="s">
        <v>438</v>
      </c>
      <c r="C29" s="3"/>
      <c r="D29" s="3"/>
      <c r="E29" s="3"/>
      <c r="F29" s="3"/>
      <c r="G29" s="3"/>
      <c r="H29" s="18"/>
      <c r="I29" s="18"/>
      <c r="J29" s="18"/>
      <c r="K29" s="18"/>
      <c r="L29" s="18"/>
      <c r="M29" s="18"/>
      <c r="N29" s="18"/>
      <c r="O29" s="18"/>
      <c r="P29" s="18"/>
      <c r="Q29" s="18"/>
      <c r="R29" s="18"/>
      <c r="S29" s="18"/>
      <c r="T29" s="18"/>
      <c r="U29" s="18"/>
      <c r="V29" s="18"/>
      <c r="W29" s="18"/>
      <c r="X29" s="18"/>
      <c r="Y29" s="18"/>
      <c r="Z29" s="18"/>
      <c r="AA29" s="18"/>
      <c r="AB29" s="42"/>
    </row>
    <row r="30" spans="1:28" ht="18" customHeight="1">
      <c r="A30" s="6"/>
      <c r="B30" s="3" t="s">
        <v>420</v>
      </c>
      <c r="C30" s="3"/>
      <c r="D30" s="3"/>
      <c r="E30" s="3"/>
      <c r="F30" s="3"/>
      <c r="G30" s="3"/>
      <c r="H30" s="50" t="str">
        <f>IF(項目一覧!$C$22=0,"","("&amp;項目一覧!$C$22&amp;") 建築士  （"&amp;項目一覧!$C$23&amp;"）登録　第　 "&amp;項目一覧!$C$24&amp;"　号")</f>
        <v>() 建築士  （）登録　第　 　号</v>
      </c>
      <c r="I30" s="42"/>
      <c r="J30" s="18"/>
      <c r="K30" s="18"/>
      <c r="L30" s="18"/>
      <c r="M30" s="18"/>
      <c r="N30" s="18"/>
      <c r="O30" s="18"/>
      <c r="P30" s="18"/>
      <c r="Q30" s="18"/>
      <c r="R30" s="18"/>
      <c r="S30" s="18"/>
      <c r="T30" s="18"/>
      <c r="U30" s="18"/>
      <c r="V30" s="18"/>
      <c r="W30" s="18"/>
      <c r="X30" s="18"/>
      <c r="Y30" s="18"/>
      <c r="Z30" s="18"/>
      <c r="AA30" s="18"/>
      <c r="AB30" s="42"/>
    </row>
    <row r="31" spans="1:28" ht="18" customHeight="1">
      <c r="A31" s="6"/>
      <c r="B31" s="3" t="s">
        <v>419</v>
      </c>
      <c r="C31" s="3"/>
      <c r="D31" s="3"/>
      <c r="E31" s="3"/>
      <c r="F31" s="3"/>
      <c r="G31" s="3"/>
      <c r="H31" s="18" t="str">
        <f>項目一覧!$C$25</f>
        <v/>
      </c>
      <c r="I31" s="42"/>
      <c r="J31" s="18"/>
      <c r="K31" s="18"/>
      <c r="L31" s="18"/>
      <c r="M31" s="18"/>
      <c r="N31" s="18"/>
      <c r="O31" s="18"/>
      <c r="P31" s="18"/>
      <c r="Q31" s="18"/>
      <c r="R31" s="18"/>
      <c r="S31" s="18"/>
      <c r="T31" s="18"/>
      <c r="U31" s="18"/>
      <c r="V31" s="18"/>
      <c r="W31" s="18"/>
      <c r="X31" s="18"/>
      <c r="Y31" s="18"/>
      <c r="Z31" s="18"/>
      <c r="AA31" s="18"/>
      <c r="AB31" s="42"/>
    </row>
    <row r="32" spans="1:28" ht="18" customHeight="1">
      <c r="A32" s="7"/>
      <c r="B32" s="3" t="s">
        <v>418</v>
      </c>
      <c r="C32" s="3"/>
      <c r="D32" s="3"/>
      <c r="E32" s="3"/>
      <c r="F32" s="3"/>
      <c r="G32" s="3"/>
      <c r="H32" s="50" t="str">
        <f>IF(項目一覧!$C$27=0,"","("&amp;項目一覧!$C$27&amp;") 建築士事務所  （"&amp;項目一覧!$C$28&amp;"）知事登録　第　 "&amp;項目一覧!$C$29&amp;"　号")</f>
        <v>() 建築士事務所  （）知事登録　第　 　号</v>
      </c>
      <c r="I32" s="42"/>
      <c r="J32" s="18"/>
      <c r="K32" s="18"/>
      <c r="L32" s="18"/>
      <c r="M32" s="18"/>
      <c r="N32" s="18"/>
      <c r="O32" s="18"/>
      <c r="P32" s="18"/>
      <c r="Q32" s="18"/>
      <c r="R32" s="18"/>
      <c r="S32" s="18"/>
      <c r="T32" s="18"/>
      <c r="U32" s="18"/>
      <c r="V32" s="18"/>
      <c r="W32" s="18"/>
      <c r="X32" s="18"/>
      <c r="Y32" s="18"/>
      <c r="Z32" s="18"/>
      <c r="AA32" s="18"/>
      <c r="AB32" s="42"/>
    </row>
    <row r="33" spans="1:30" ht="18" customHeight="1">
      <c r="A33" s="7"/>
      <c r="B33" s="3"/>
      <c r="C33" s="3"/>
      <c r="D33" s="3"/>
      <c r="E33" s="3"/>
      <c r="F33" s="3"/>
      <c r="G33" s="3"/>
      <c r="H33" s="18" t="str">
        <f>項目一覧!$C$30</f>
        <v/>
      </c>
      <c r="I33" s="42"/>
      <c r="J33" s="18"/>
      <c r="K33" s="18"/>
      <c r="L33" s="18"/>
      <c r="M33" s="18"/>
      <c r="N33" s="18"/>
      <c r="O33" s="18"/>
      <c r="P33" s="18"/>
      <c r="Q33" s="18"/>
      <c r="R33" s="18"/>
      <c r="S33" s="18"/>
      <c r="T33" s="18"/>
      <c r="U33" s="18"/>
      <c r="V33" s="18"/>
      <c r="W33" s="18"/>
      <c r="X33" s="18"/>
      <c r="Y33" s="18"/>
      <c r="Z33" s="18"/>
      <c r="AA33" s="18"/>
      <c r="AB33" s="42"/>
    </row>
    <row r="34" spans="1:30" ht="18" customHeight="1">
      <c r="A34" s="7"/>
      <c r="B34" s="3" t="s">
        <v>417</v>
      </c>
      <c r="C34" s="3"/>
      <c r="D34" s="3"/>
      <c r="E34" s="3"/>
      <c r="F34" s="3"/>
      <c r="G34" s="3"/>
      <c r="H34" s="18" t="str">
        <f>項目一覧!$C$31</f>
        <v/>
      </c>
      <c r="I34" s="42"/>
      <c r="J34" s="18"/>
      <c r="K34" s="18"/>
      <c r="L34" s="18"/>
      <c r="M34" s="18"/>
      <c r="N34" s="18"/>
      <c r="O34" s="18"/>
      <c r="P34" s="18"/>
      <c r="Q34" s="18"/>
      <c r="R34" s="18"/>
      <c r="S34" s="18"/>
      <c r="T34" s="18"/>
      <c r="U34" s="18"/>
      <c r="V34" s="18"/>
      <c r="W34" s="18"/>
      <c r="X34" s="18"/>
      <c r="Y34" s="18"/>
      <c r="Z34" s="18"/>
      <c r="AA34" s="18"/>
      <c r="AB34" s="42"/>
    </row>
    <row r="35" spans="1:30" ht="18" customHeight="1">
      <c r="A35" s="7"/>
      <c r="B35" s="3" t="s">
        <v>416</v>
      </c>
      <c r="C35" s="3"/>
      <c r="D35" s="3"/>
      <c r="E35" s="3"/>
      <c r="F35" s="3"/>
      <c r="G35" s="3"/>
      <c r="H35" s="1512" t="str">
        <f>項目一覧!$C$32</f>
        <v/>
      </c>
      <c r="I35" s="1512"/>
      <c r="J35" s="1512"/>
      <c r="K35" s="1512"/>
      <c r="L35" s="1512"/>
      <c r="M35" s="1512"/>
      <c r="N35" s="1512"/>
      <c r="O35" s="1512"/>
      <c r="P35" s="1512"/>
      <c r="Q35" s="1512"/>
      <c r="R35" s="1512"/>
      <c r="S35" s="1512"/>
      <c r="T35" s="1512"/>
      <c r="U35" s="1512"/>
      <c r="V35" s="1512"/>
      <c r="W35" s="1512"/>
      <c r="X35" s="1512"/>
      <c r="Y35" s="1512"/>
      <c r="Z35" s="1512"/>
      <c r="AA35" s="1512"/>
      <c r="AB35" s="1512"/>
    </row>
    <row r="36" spans="1:30" ht="18" customHeight="1">
      <c r="A36" s="7"/>
      <c r="B36" s="3" t="s">
        <v>415</v>
      </c>
      <c r="C36" s="3"/>
      <c r="D36" s="3"/>
      <c r="E36" s="3"/>
      <c r="F36" s="3"/>
      <c r="G36" s="3"/>
      <c r="H36" s="18" t="str">
        <f>項目一覧!$C$33</f>
        <v/>
      </c>
      <c r="I36" s="42"/>
      <c r="J36" s="18"/>
      <c r="K36" s="18"/>
      <c r="L36" s="18"/>
      <c r="M36" s="18"/>
      <c r="N36" s="18"/>
      <c r="O36" s="18"/>
      <c r="P36" s="18"/>
      <c r="Q36" s="18"/>
      <c r="R36" s="18"/>
      <c r="S36" s="18"/>
      <c r="T36" s="18"/>
      <c r="U36" s="18"/>
      <c r="V36" s="18"/>
      <c r="W36" s="18"/>
      <c r="X36" s="18"/>
      <c r="Y36" s="18"/>
      <c r="Z36" s="18"/>
      <c r="AA36" s="18"/>
      <c r="AB36" s="42"/>
    </row>
    <row r="37" spans="1:30" ht="18" customHeight="1">
      <c r="A37" s="7"/>
      <c r="B37" s="34" t="s">
        <v>436</v>
      </c>
      <c r="C37" s="3"/>
      <c r="D37" s="3"/>
      <c r="E37" s="3"/>
      <c r="F37" s="3"/>
      <c r="G37" s="3"/>
      <c r="H37" s="18"/>
      <c r="I37" s="18"/>
      <c r="J37" s="1524" t="str">
        <f>項目一覧!$C$35</f>
        <v/>
      </c>
      <c r="K37" s="1524"/>
      <c r="L37" s="1524"/>
      <c r="M37" s="1524"/>
      <c r="N37" s="1524"/>
      <c r="O37" s="1524"/>
      <c r="P37" s="1524"/>
      <c r="Q37" s="1524"/>
      <c r="R37" s="1524"/>
      <c r="S37" s="1524"/>
      <c r="T37" s="1524"/>
      <c r="U37" s="1524"/>
      <c r="V37" s="1524"/>
      <c r="W37" s="1524"/>
      <c r="X37" s="1524"/>
      <c r="Y37" s="1524"/>
      <c r="Z37" s="1524"/>
      <c r="AA37" s="1524"/>
      <c r="AB37" s="46"/>
      <c r="AC37" s="49"/>
      <c r="AD37" s="49"/>
    </row>
    <row r="38" spans="1:30" ht="18" customHeight="1">
      <c r="A38" s="7"/>
      <c r="B38" s="3"/>
      <c r="C38" s="3"/>
      <c r="D38" s="3"/>
      <c r="E38" s="3"/>
      <c r="F38" s="3"/>
      <c r="G38" s="3"/>
      <c r="H38" s="18"/>
      <c r="I38" s="18"/>
      <c r="J38" s="1524"/>
      <c r="K38" s="1524"/>
      <c r="L38" s="1524"/>
      <c r="M38" s="1524"/>
      <c r="N38" s="1524"/>
      <c r="O38" s="1524"/>
      <c r="P38" s="1524"/>
      <c r="Q38" s="1524"/>
      <c r="R38" s="1524"/>
      <c r="S38" s="1524"/>
      <c r="T38" s="1524"/>
      <c r="U38" s="1524"/>
      <c r="V38" s="1524"/>
      <c r="W38" s="1524"/>
      <c r="X38" s="1524"/>
      <c r="Y38" s="1524"/>
      <c r="Z38" s="1524"/>
      <c r="AA38" s="1524"/>
      <c r="AB38" s="46"/>
      <c r="AC38" s="49"/>
      <c r="AD38" s="49"/>
    </row>
    <row r="39" spans="1:30" ht="18" customHeight="1">
      <c r="A39" s="6"/>
      <c r="B39" s="3" t="s">
        <v>437</v>
      </c>
      <c r="C39" s="3"/>
      <c r="D39" s="3"/>
      <c r="E39" s="3"/>
      <c r="F39" s="3"/>
      <c r="G39" s="3"/>
      <c r="H39" s="18"/>
      <c r="I39" s="18"/>
      <c r="J39" s="18"/>
      <c r="K39" s="18"/>
      <c r="L39" s="18"/>
      <c r="M39" s="18"/>
      <c r="N39" s="18"/>
      <c r="O39" s="18"/>
      <c r="P39" s="18"/>
      <c r="Q39" s="18"/>
      <c r="R39" s="18"/>
      <c r="S39" s="18"/>
      <c r="T39" s="18"/>
      <c r="U39" s="18"/>
      <c r="V39" s="18"/>
      <c r="W39" s="18"/>
      <c r="X39" s="18"/>
      <c r="Y39" s="18"/>
      <c r="Z39" s="18"/>
      <c r="AA39" s="18"/>
      <c r="AB39" s="42"/>
    </row>
    <row r="40" spans="1:30" ht="18" customHeight="1">
      <c r="A40" s="6"/>
      <c r="B40" s="3" t="s">
        <v>420</v>
      </c>
      <c r="C40" s="3"/>
      <c r="D40" s="3"/>
      <c r="E40" s="3"/>
      <c r="F40" s="3"/>
      <c r="G40" s="3"/>
      <c r="H40" s="50" t="str">
        <f>IF(項目一覧!$C$189=0,"","("&amp;項目一覧!$C$189&amp;") 建築士  （"&amp;項目一覧!$C$190&amp;"）登録　第　 "&amp;項目一覧!$C$191&amp;"　号")</f>
        <v>() 建築士  （）登録　第　 　号</v>
      </c>
      <c r="I40" s="42"/>
      <c r="J40" s="18"/>
      <c r="K40" s="18"/>
      <c r="L40" s="18"/>
      <c r="M40" s="18"/>
      <c r="N40" s="18"/>
      <c r="O40" s="18"/>
      <c r="P40" s="18"/>
      <c r="Q40" s="18"/>
      <c r="R40" s="18"/>
      <c r="S40" s="18"/>
      <c r="T40" s="18"/>
      <c r="U40" s="18"/>
      <c r="V40" s="18"/>
      <c r="W40" s="18"/>
      <c r="X40" s="18"/>
      <c r="Y40" s="18"/>
      <c r="Z40" s="18"/>
      <c r="AA40" s="18"/>
      <c r="AB40" s="42"/>
    </row>
    <row r="41" spans="1:30" ht="18" customHeight="1">
      <c r="A41" s="6"/>
      <c r="B41" s="3" t="s">
        <v>419</v>
      </c>
      <c r="C41" s="3"/>
      <c r="D41" s="3"/>
      <c r="E41" s="3"/>
      <c r="F41" s="3"/>
      <c r="G41" s="3"/>
      <c r="H41" s="18" t="str">
        <f>項目一覧!$C$192</f>
        <v/>
      </c>
      <c r="I41" s="42"/>
      <c r="J41" s="18"/>
      <c r="K41" s="18"/>
      <c r="L41" s="18"/>
      <c r="M41" s="18"/>
      <c r="N41" s="18"/>
      <c r="O41" s="18"/>
      <c r="P41" s="18"/>
      <c r="Q41" s="18"/>
      <c r="R41" s="18"/>
      <c r="S41" s="18"/>
      <c r="T41" s="18"/>
      <c r="U41" s="18"/>
      <c r="V41" s="18"/>
      <c r="W41" s="18"/>
      <c r="X41" s="18"/>
      <c r="Y41" s="18"/>
      <c r="Z41" s="18"/>
      <c r="AA41" s="18"/>
      <c r="AB41" s="42"/>
    </row>
    <row r="42" spans="1:30" ht="18" customHeight="1">
      <c r="A42" s="7"/>
      <c r="B42" s="3" t="s">
        <v>418</v>
      </c>
      <c r="C42" s="3"/>
      <c r="D42" s="3"/>
      <c r="E42" s="3"/>
      <c r="F42" s="3"/>
      <c r="G42" s="3"/>
      <c r="H42" s="44" t="str">
        <f>IF(項目一覧!$C$194=0,"","("&amp;項目一覧!$C$194&amp;") 建築士事務所  （"&amp;項目一覧!$C$195&amp;"）知事登録　第　 "&amp;項目一覧!$C$196&amp;"　号")</f>
        <v>() 建築士事務所  （）知事登録　第　 　号</v>
      </c>
      <c r="I42" s="42"/>
      <c r="J42" s="42"/>
      <c r="K42" s="42"/>
      <c r="L42" s="42"/>
      <c r="M42" s="42"/>
      <c r="N42" s="42"/>
      <c r="O42" s="42"/>
      <c r="P42" s="42"/>
      <c r="Q42" s="42"/>
      <c r="R42" s="42"/>
      <c r="S42" s="42"/>
      <c r="T42" s="42"/>
      <c r="U42" s="42"/>
      <c r="V42" s="42"/>
      <c r="W42" s="42"/>
      <c r="X42" s="42"/>
      <c r="Y42" s="42"/>
      <c r="Z42" s="42"/>
      <c r="AA42" s="42"/>
      <c r="AB42" s="42"/>
    </row>
    <row r="43" spans="1:30" ht="18" customHeight="1">
      <c r="A43" s="7"/>
      <c r="B43" s="3"/>
      <c r="C43" s="3"/>
      <c r="D43" s="3"/>
      <c r="E43" s="3"/>
      <c r="F43" s="3"/>
      <c r="G43" s="3"/>
      <c r="H43" s="18" t="str">
        <f>項目一覧!$C$197</f>
        <v/>
      </c>
      <c r="I43" s="42"/>
      <c r="J43" s="18"/>
      <c r="K43" s="18"/>
      <c r="L43" s="18"/>
      <c r="M43" s="18"/>
      <c r="N43" s="18"/>
      <c r="O43" s="18"/>
      <c r="P43" s="18"/>
      <c r="Q43" s="18"/>
      <c r="R43" s="18"/>
      <c r="S43" s="18"/>
      <c r="T43" s="18"/>
      <c r="U43" s="18"/>
      <c r="V43" s="18"/>
      <c r="W43" s="18"/>
      <c r="X43" s="18"/>
      <c r="Y43" s="18"/>
      <c r="Z43" s="18"/>
      <c r="AA43" s="18"/>
      <c r="AB43" s="42"/>
    </row>
    <row r="44" spans="1:30" ht="18" customHeight="1">
      <c r="A44" s="7"/>
      <c r="B44" s="3" t="s">
        <v>417</v>
      </c>
      <c r="C44" s="3"/>
      <c r="D44" s="3"/>
      <c r="E44" s="3"/>
      <c r="F44" s="3"/>
      <c r="G44" s="3"/>
      <c r="H44" s="18" t="str">
        <f>項目一覧!$C$198</f>
        <v/>
      </c>
      <c r="I44" s="42"/>
      <c r="J44" s="18"/>
      <c r="K44" s="18"/>
      <c r="L44" s="18"/>
      <c r="M44" s="18"/>
      <c r="N44" s="18"/>
      <c r="O44" s="18"/>
      <c r="P44" s="18"/>
      <c r="Q44" s="18"/>
      <c r="R44" s="18"/>
      <c r="S44" s="18"/>
      <c r="T44" s="18"/>
      <c r="U44" s="18"/>
      <c r="V44" s="18"/>
      <c r="W44" s="18"/>
      <c r="X44" s="18"/>
      <c r="Y44" s="18"/>
      <c r="Z44" s="18"/>
      <c r="AA44" s="18"/>
      <c r="AB44" s="42"/>
    </row>
    <row r="45" spans="1:30" ht="18" customHeight="1">
      <c r="A45" s="7"/>
      <c r="B45" s="3" t="s">
        <v>416</v>
      </c>
      <c r="C45" s="3"/>
      <c r="D45" s="3"/>
      <c r="E45" s="3"/>
      <c r="F45" s="3"/>
      <c r="G45" s="3"/>
      <c r="H45" s="1512" t="str">
        <f>項目一覧!$C$199</f>
        <v/>
      </c>
      <c r="I45" s="1512"/>
      <c r="J45" s="1512"/>
      <c r="K45" s="1512"/>
      <c r="L45" s="1512"/>
      <c r="M45" s="1512"/>
      <c r="N45" s="1512"/>
      <c r="O45" s="1512"/>
      <c r="P45" s="1512"/>
      <c r="Q45" s="1512"/>
      <c r="R45" s="1512"/>
      <c r="S45" s="1512"/>
      <c r="T45" s="1512"/>
      <c r="U45" s="1512"/>
      <c r="V45" s="1512"/>
      <c r="W45" s="1512"/>
      <c r="X45" s="1512"/>
      <c r="Y45" s="1512"/>
      <c r="Z45" s="1512"/>
      <c r="AA45" s="1512"/>
      <c r="AB45" s="1512"/>
    </row>
    <row r="46" spans="1:30" ht="18" customHeight="1">
      <c r="A46" s="7"/>
      <c r="B46" s="3" t="s">
        <v>415</v>
      </c>
      <c r="C46" s="3"/>
      <c r="D46" s="3"/>
      <c r="E46" s="3"/>
      <c r="F46" s="3"/>
      <c r="G46" s="3"/>
      <c r="H46" s="18" t="str">
        <f>項目一覧!$C$200</f>
        <v/>
      </c>
      <c r="I46" s="42"/>
      <c r="J46" s="18"/>
      <c r="K46" s="18"/>
      <c r="L46" s="18"/>
      <c r="M46" s="18"/>
      <c r="N46" s="18"/>
      <c r="O46" s="18"/>
      <c r="P46" s="18"/>
      <c r="Q46" s="18"/>
      <c r="R46" s="18"/>
      <c r="S46" s="18"/>
      <c r="T46" s="18"/>
      <c r="U46" s="18"/>
      <c r="V46" s="18"/>
      <c r="W46" s="18"/>
      <c r="X46" s="18"/>
      <c r="Y46" s="18"/>
      <c r="Z46" s="18"/>
      <c r="AA46" s="18"/>
      <c r="AB46" s="42"/>
    </row>
    <row r="47" spans="1:30" ht="18" customHeight="1">
      <c r="A47" s="7"/>
      <c r="B47" s="34" t="s">
        <v>436</v>
      </c>
      <c r="C47" s="3"/>
      <c r="D47" s="3"/>
      <c r="E47" s="3"/>
      <c r="F47" s="3"/>
      <c r="G47" s="3"/>
      <c r="H47" s="18"/>
      <c r="I47" s="18"/>
      <c r="J47" s="1524" t="str">
        <f>項目一覧!$C$202</f>
        <v/>
      </c>
      <c r="K47" s="1524"/>
      <c r="L47" s="1524"/>
      <c r="M47" s="1524"/>
      <c r="N47" s="1524"/>
      <c r="O47" s="1524"/>
      <c r="P47" s="1524"/>
      <c r="Q47" s="1524"/>
      <c r="R47" s="1524"/>
      <c r="S47" s="1524"/>
      <c r="T47" s="1524"/>
      <c r="U47" s="1524"/>
      <c r="V47" s="1524"/>
      <c r="W47" s="1524"/>
      <c r="X47" s="1524"/>
      <c r="Y47" s="1524"/>
      <c r="Z47" s="1524"/>
      <c r="AA47" s="1524"/>
      <c r="AB47" s="46"/>
      <c r="AC47" s="49"/>
      <c r="AD47" s="49"/>
    </row>
    <row r="48" spans="1:30" ht="18" customHeight="1">
      <c r="A48" s="6"/>
      <c r="B48" s="3"/>
      <c r="C48" s="3"/>
      <c r="D48" s="3"/>
      <c r="E48" s="3"/>
      <c r="F48" s="3"/>
      <c r="G48" s="3"/>
      <c r="H48" s="18"/>
      <c r="I48" s="18"/>
      <c r="J48" s="1524"/>
      <c r="K48" s="1524"/>
      <c r="L48" s="1524"/>
      <c r="M48" s="1524"/>
      <c r="N48" s="1524"/>
      <c r="O48" s="1524"/>
      <c r="P48" s="1524"/>
      <c r="Q48" s="1524"/>
      <c r="R48" s="1524"/>
      <c r="S48" s="1524"/>
      <c r="T48" s="1524"/>
      <c r="U48" s="1524"/>
      <c r="V48" s="1524"/>
      <c r="W48" s="1524"/>
      <c r="X48" s="1524"/>
      <c r="Y48" s="1524"/>
      <c r="Z48" s="1524"/>
      <c r="AA48" s="1524"/>
      <c r="AB48" s="46"/>
      <c r="AC48" s="49"/>
      <c r="AD48" s="49"/>
    </row>
    <row r="49" spans="1:30" ht="18" customHeight="1">
      <c r="A49" s="6"/>
      <c r="B49" s="3" t="s">
        <v>420</v>
      </c>
      <c r="C49" s="3"/>
      <c r="D49" s="3"/>
      <c r="E49" s="3"/>
      <c r="F49" s="3"/>
      <c r="G49" s="3"/>
      <c r="H49" s="50" t="str">
        <f>IF(項目一覧!$C$203=0,"","("&amp;項目一覧!$C$203&amp;") 建築士  （"&amp;項目一覧!$C$204&amp;"）登録　第　 "&amp;項目一覧!$C$205&amp;"　号")</f>
        <v>() 建築士  （）登録　第　 　号</v>
      </c>
      <c r="I49" s="42"/>
      <c r="J49" s="18"/>
      <c r="K49" s="18"/>
      <c r="L49" s="18"/>
      <c r="M49" s="18"/>
      <c r="N49" s="18"/>
      <c r="O49" s="18"/>
      <c r="P49" s="18"/>
      <c r="Q49" s="18"/>
      <c r="R49" s="18"/>
      <c r="S49" s="18"/>
      <c r="T49" s="18"/>
      <c r="U49" s="18"/>
      <c r="V49" s="18"/>
      <c r="W49" s="18"/>
      <c r="X49" s="18"/>
      <c r="Y49" s="18"/>
      <c r="Z49" s="18"/>
      <c r="AA49" s="18"/>
      <c r="AB49" s="42"/>
    </row>
    <row r="50" spans="1:30" ht="18" customHeight="1">
      <c r="A50" s="6"/>
      <c r="B50" s="3" t="s">
        <v>419</v>
      </c>
      <c r="C50" s="3"/>
      <c r="D50" s="3"/>
      <c r="E50" s="3"/>
      <c r="F50" s="3"/>
      <c r="G50" s="3"/>
      <c r="H50" s="18" t="str">
        <f>項目一覧!$C$206</f>
        <v/>
      </c>
      <c r="I50" s="42"/>
      <c r="J50" s="18"/>
      <c r="K50" s="18"/>
      <c r="L50" s="18"/>
      <c r="M50" s="18"/>
      <c r="N50" s="18"/>
      <c r="O50" s="18"/>
      <c r="P50" s="18"/>
      <c r="Q50" s="18"/>
      <c r="R50" s="18"/>
      <c r="S50" s="18"/>
      <c r="T50" s="18"/>
      <c r="U50" s="18"/>
      <c r="V50" s="18"/>
      <c r="W50" s="18"/>
      <c r="X50" s="18"/>
      <c r="Y50" s="18"/>
      <c r="Z50" s="18"/>
      <c r="AA50" s="18"/>
      <c r="AB50" s="42"/>
    </row>
    <row r="51" spans="1:30" ht="18" customHeight="1">
      <c r="A51" s="7"/>
      <c r="B51" s="3" t="s">
        <v>418</v>
      </c>
      <c r="C51" s="3"/>
      <c r="D51" s="3"/>
      <c r="E51" s="3"/>
      <c r="F51" s="3"/>
      <c r="G51" s="3"/>
      <c r="H51" s="44" t="str">
        <f>IF(項目一覧!$C$208=0,"","("&amp;項目一覧!$C$208&amp;") 建築士事務所  （"&amp;項目一覧!$C$209&amp;"）知事登録　第　 "&amp;項目一覧!$C$210&amp;"　号")</f>
        <v>() 建築士事務所  （）知事登録　第　 　号</v>
      </c>
      <c r="I51" s="42"/>
      <c r="J51" s="42"/>
      <c r="K51" s="42"/>
      <c r="L51" s="42"/>
      <c r="M51" s="42"/>
      <c r="N51" s="42"/>
      <c r="O51" s="42"/>
      <c r="P51" s="42"/>
      <c r="Q51" s="42"/>
      <c r="R51" s="42"/>
      <c r="S51" s="42"/>
      <c r="T51" s="42"/>
      <c r="U51" s="42"/>
      <c r="V51" s="42"/>
      <c r="W51" s="42"/>
      <c r="X51" s="42"/>
      <c r="Y51" s="42"/>
      <c r="Z51" s="42"/>
      <c r="AA51" s="42"/>
      <c r="AB51" s="42"/>
    </row>
    <row r="52" spans="1:30" ht="18" customHeight="1">
      <c r="A52" s="7"/>
      <c r="B52" s="3"/>
      <c r="C52" s="3"/>
      <c r="D52" s="3"/>
      <c r="E52" s="3"/>
      <c r="F52" s="3"/>
      <c r="G52" s="3"/>
      <c r="H52" s="18" t="str">
        <f>項目一覧!$C$211</f>
        <v/>
      </c>
      <c r="I52" s="42"/>
      <c r="J52" s="18"/>
      <c r="K52" s="18"/>
      <c r="L52" s="18"/>
      <c r="M52" s="18"/>
      <c r="N52" s="18"/>
      <c r="O52" s="18"/>
      <c r="P52" s="18"/>
      <c r="Q52" s="18"/>
      <c r="R52" s="18"/>
      <c r="S52" s="18"/>
      <c r="T52" s="18"/>
      <c r="U52" s="18"/>
      <c r="V52" s="18"/>
      <c r="W52" s="18"/>
      <c r="X52" s="18"/>
      <c r="Y52" s="18"/>
      <c r="Z52" s="18"/>
      <c r="AA52" s="18"/>
      <c r="AB52" s="42"/>
    </row>
    <row r="53" spans="1:30" ht="18" customHeight="1">
      <c r="A53" s="7"/>
      <c r="B53" s="3" t="s">
        <v>417</v>
      </c>
      <c r="C53" s="3"/>
      <c r="D53" s="3"/>
      <c r="E53" s="3"/>
      <c r="F53" s="3"/>
      <c r="G53" s="3"/>
      <c r="H53" s="18" t="str">
        <f>項目一覧!$C$212</f>
        <v/>
      </c>
      <c r="I53" s="42"/>
      <c r="J53" s="18"/>
      <c r="K53" s="18"/>
      <c r="L53" s="18"/>
      <c r="M53" s="18"/>
      <c r="N53" s="18"/>
      <c r="O53" s="18"/>
      <c r="P53" s="18"/>
      <c r="Q53" s="18"/>
      <c r="R53" s="18"/>
      <c r="S53" s="18"/>
      <c r="T53" s="18"/>
      <c r="U53" s="18"/>
      <c r="V53" s="18"/>
      <c r="W53" s="18"/>
      <c r="X53" s="18"/>
      <c r="Y53" s="18"/>
      <c r="Z53" s="18"/>
      <c r="AA53" s="18"/>
      <c r="AB53" s="42"/>
    </row>
    <row r="54" spans="1:30" ht="18" customHeight="1">
      <c r="A54" s="7"/>
      <c r="B54" s="3" t="s">
        <v>416</v>
      </c>
      <c r="C54" s="3"/>
      <c r="D54" s="3"/>
      <c r="E54" s="3"/>
      <c r="F54" s="3"/>
      <c r="G54" s="3"/>
      <c r="H54" s="1512" t="str">
        <f>項目一覧!$C$213</f>
        <v/>
      </c>
      <c r="I54" s="1512"/>
      <c r="J54" s="1512"/>
      <c r="K54" s="1512"/>
      <c r="L54" s="1512"/>
      <c r="M54" s="1512"/>
      <c r="N54" s="1512"/>
      <c r="O54" s="1512"/>
      <c r="P54" s="1512"/>
      <c r="Q54" s="1512"/>
      <c r="R54" s="1512"/>
      <c r="S54" s="1512"/>
      <c r="T54" s="1512"/>
      <c r="U54" s="1512"/>
      <c r="V54" s="1512"/>
      <c r="W54" s="1512"/>
      <c r="X54" s="1512"/>
      <c r="Y54" s="1512"/>
      <c r="Z54" s="1512"/>
      <c r="AA54" s="1512"/>
      <c r="AB54" s="1512"/>
    </row>
    <row r="55" spans="1:30" ht="18" customHeight="1">
      <c r="A55" s="7"/>
      <c r="B55" s="3" t="s">
        <v>415</v>
      </c>
      <c r="C55" s="3"/>
      <c r="D55" s="3"/>
      <c r="E55" s="3"/>
      <c r="F55" s="3"/>
      <c r="G55" s="3"/>
      <c r="H55" s="18" t="str">
        <f>項目一覧!$C$214</f>
        <v/>
      </c>
      <c r="I55" s="42"/>
      <c r="J55" s="18"/>
      <c r="K55" s="18"/>
      <c r="L55" s="18"/>
      <c r="M55" s="18"/>
      <c r="N55" s="18"/>
      <c r="O55" s="18"/>
      <c r="P55" s="18"/>
      <c r="Q55" s="18"/>
      <c r="R55" s="18"/>
      <c r="S55" s="18"/>
      <c r="T55" s="18"/>
      <c r="U55" s="18"/>
      <c r="V55" s="18"/>
      <c r="W55" s="18"/>
      <c r="X55" s="18"/>
      <c r="Y55" s="18"/>
      <c r="Z55" s="18"/>
      <c r="AA55" s="18"/>
      <c r="AB55" s="42"/>
    </row>
    <row r="56" spans="1:30" ht="18" customHeight="1">
      <c r="A56" s="7"/>
      <c r="B56" s="34" t="s">
        <v>436</v>
      </c>
      <c r="C56" s="3"/>
      <c r="D56" s="3"/>
      <c r="E56" s="3"/>
      <c r="F56" s="3"/>
      <c r="G56" s="3"/>
      <c r="H56" s="18"/>
      <c r="I56" s="18"/>
      <c r="J56" s="1524" t="str">
        <f>項目一覧!$C$216</f>
        <v/>
      </c>
      <c r="K56" s="1524"/>
      <c r="L56" s="1524"/>
      <c r="M56" s="1524"/>
      <c r="N56" s="1524"/>
      <c r="O56" s="1524"/>
      <c r="P56" s="1524"/>
      <c r="Q56" s="1524"/>
      <c r="R56" s="1524"/>
      <c r="S56" s="1524"/>
      <c r="T56" s="1524"/>
      <c r="U56" s="1524"/>
      <c r="V56" s="1524"/>
      <c r="W56" s="1524"/>
      <c r="X56" s="1524"/>
      <c r="Y56" s="1524"/>
      <c r="Z56" s="1524"/>
      <c r="AA56" s="1524"/>
      <c r="AB56" s="46"/>
      <c r="AC56" s="49"/>
      <c r="AD56" s="49"/>
    </row>
    <row r="57" spans="1:30" ht="18" customHeight="1">
      <c r="A57" s="6"/>
      <c r="B57" s="3"/>
      <c r="C57" s="3"/>
      <c r="D57" s="3"/>
      <c r="E57" s="3"/>
      <c r="F57" s="3"/>
      <c r="G57" s="3"/>
      <c r="H57" s="18"/>
      <c r="I57" s="18"/>
      <c r="J57" s="1524"/>
      <c r="K57" s="1524"/>
      <c r="L57" s="1524"/>
      <c r="M57" s="1524"/>
      <c r="N57" s="1524"/>
      <c r="O57" s="1524"/>
      <c r="P57" s="1524"/>
      <c r="Q57" s="1524"/>
      <c r="R57" s="1524"/>
      <c r="S57" s="1524"/>
      <c r="T57" s="1524"/>
      <c r="U57" s="1524"/>
      <c r="V57" s="1524"/>
      <c r="W57" s="1524"/>
      <c r="X57" s="1524"/>
      <c r="Y57" s="1524"/>
      <c r="Z57" s="1524"/>
      <c r="AA57" s="1524"/>
      <c r="AB57" s="46"/>
      <c r="AC57" s="49"/>
      <c r="AD57" s="49"/>
    </row>
    <row r="58" spans="1:30" ht="18" customHeight="1">
      <c r="A58" s="6"/>
      <c r="B58" s="3" t="s">
        <v>420</v>
      </c>
      <c r="C58" s="3"/>
      <c r="D58" s="3"/>
      <c r="E58" s="3"/>
      <c r="F58" s="3"/>
      <c r="G58" s="3"/>
      <c r="H58" s="50" t="str">
        <f>IF(項目一覧!$C$217=0,"","("&amp;項目一覧!$C$217&amp;") 建築士  （"&amp;項目一覧!$C$218&amp;"）登録　第　 "&amp;項目一覧!$C$219&amp;"　号")</f>
        <v>() 建築士  （）登録　第　 　号</v>
      </c>
      <c r="I58" s="42"/>
      <c r="J58" s="18"/>
      <c r="K58" s="18"/>
      <c r="L58" s="18"/>
      <c r="M58" s="18"/>
      <c r="N58" s="18"/>
      <c r="O58" s="18"/>
      <c r="P58" s="18"/>
      <c r="Q58" s="18"/>
      <c r="R58" s="18"/>
      <c r="S58" s="18"/>
      <c r="T58" s="18"/>
      <c r="U58" s="18"/>
      <c r="V58" s="18"/>
      <c r="W58" s="18"/>
      <c r="X58" s="18"/>
      <c r="Y58" s="18"/>
      <c r="Z58" s="18"/>
      <c r="AA58" s="18"/>
      <c r="AB58" s="42"/>
    </row>
    <row r="59" spans="1:30" ht="18" customHeight="1">
      <c r="A59" s="6"/>
      <c r="B59" s="3" t="s">
        <v>419</v>
      </c>
      <c r="C59" s="3"/>
      <c r="D59" s="3"/>
      <c r="E59" s="3"/>
      <c r="F59" s="3"/>
      <c r="G59" s="3"/>
      <c r="H59" s="18" t="str">
        <f>項目一覧!$C$220</f>
        <v/>
      </c>
      <c r="I59" s="42"/>
      <c r="J59" s="18"/>
      <c r="K59" s="18"/>
      <c r="L59" s="18"/>
      <c r="M59" s="18"/>
      <c r="N59" s="18"/>
      <c r="O59" s="18"/>
      <c r="P59" s="18"/>
      <c r="Q59" s="18"/>
      <c r="R59" s="18"/>
      <c r="S59" s="18"/>
      <c r="T59" s="18"/>
      <c r="U59" s="18"/>
      <c r="V59" s="18"/>
      <c r="W59" s="18"/>
      <c r="X59" s="18"/>
      <c r="Y59" s="18"/>
      <c r="Z59" s="18"/>
      <c r="AA59" s="18"/>
      <c r="AB59" s="42"/>
    </row>
    <row r="60" spans="1:30" ht="18" customHeight="1">
      <c r="A60" s="7"/>
      <c r="B60" s="3" t="s">
        <v>418</v>
      </c>
      <c r="C60" s="3"/>
      <c r="D60" s="3"/>
      <c r="E60" s="3"/>
      <c r="F60" s="3"/>
      <c r="G60" s="3"/>
      <c r="H60" s="44" t="str">
        <f>IF(項目一覧!$C$222=0,"","("&amp;項目一覧!$C$222&amp;") 建築士事務所  （"&amp;項目一覧!$C$223&amp;"）知事登録　第　 "&amp;項目一覧!$C$224&amp;"　号")</f>
        <v>() 建築士事務所  （）知事登録　第　 　号</v>
      </c>
      <c r="I60" s="42"/>
      <c r="J60" s="42"/>
      <c r="K60" s="42"/>
      <c r="L60" s="42"/>
      <c r="M60" s="42"/>
      <c r="N60" s="42"/>
      <c r="O60" s="42"/>
      <c r="P60" s="42"/>
      <c r="Q60" s="42"/>
      <c r="R60" s="42"/>
      <c r="S60" s="42"/>
      <c r="T60" s="42"/>
      <c r="U60" s="42"/>
      <c r="V60" s="42"/>
      <c r="W60" s="42"/>
      <c r="X60" s="42"/>
      <c r="Y60" s="42"/>
      <c r="Z60" s="42"/>
      <c r="AA60" s="42"/>
      <c r="AB60" s="42"/>
    </row>
    <row r="61" spans="1:30" ht="18" customHeight="1">
      <c r="A61" s="7"/>
      <c r="B61" s="3"/>
      <c r="C61" s="3"/>
      <c r="D61" s="3"/>
      <c r="E61" s="3"/>
      <c r="F61" s="3"/>
      <c r="G61" s="3"/>
      <c r="H61" s="18" t="str">
        <f>項目一覧!$C$225</f>
        <v/>
      </c>
      <c r="I61" s="42"/>
      <c r="J61" s="18"/>
      <c r="K61" s="18"/>
      <c r="L61" s="18"/>
      <c r="M61" s="18"/>
      <c r="N61" s="18"/>
      <c r="O61" s="18"/>
      <c r="P61" s="18"/>
      <c r="Q61" s="18"/>
      <c r="R61" s="18"/>
      <c r="S61" s="18"/>
      <c r="T61" s="18"/>
      <c r="U61" s="18"/>
      <c r="V61" s="18"/>
      <c r="W61" s="18"/>
      <c r="X61" s="18"/>
      <c r="Y61" s="18"/>
      <c r="Z61" s="18"/>
      <c r="AA61" s="18"/>
      <c r="AB61" s="42"/>
    </row>
    <row r="62" spans="1:30" ht="18" customHeight="1">
      <c r="A62" s="7"/>
      <c r="B62" s="3" t="s">
        <v>417</v>
      </c>
      <c r="C62" s="3"/>
      <c r="D62" s="3"/>
      <c r="E62" s="3"/>
      <c r="F62" s="3"/>
      <c r="G62" s="3"/>
      <c r="H62" s="18" t="str">
        <f>項目一覧!$C$226</f>
        <v/>
      </c>
      <c r="I62" s="42"/>
      <c r="J62" s="18"/>
      <c r="K62" s="18"/>
      <c r="L62" s="18"/>
      <c r="M62" s="18"/>
      <c r="N62" s="18"/>
      <c r="O62" s="18"/>
      <c r="P62" s="18"/>
      <c r="Q62" s="18"/>
      <c r="R62" s="18"/>
      <c r="S62" s="18"/>
      <c r="T62" s="18"/>
      <c r="U62" s="18"/>
      <c r="V62" s="18"/>
      <c r="W62" s="18"/>
      <c r="X62" s="18"/>
      <c r="Y62" s="18"/>
      <c r="Z62" s="18"/>
      <c r="AA62" s="18"/>
      <c r="AB62" s="42"/>
    </row>
    <row r="63" spans="1:30" ht="18" customHeight="1">
      <c r="A63" s="7"/>
      <c r="B63" s="3" t="s">
        <v>416</v>
      </c>
      <c r="C63" s="3"/>
      <c r="D63" s="3"/>
      <c r="E63" s="3"/>
      <c r="F63" s="3"/>
      <c r="G63" s="3"/>
      <c r="H63" s="1512" t="str">
        <f>項目一覧!$C$227</f>
        <v/>
      </c>
      <c r="I63" s="1512"/>
      <c r="J63" s="1512"/>
      <c r="K63" s="1512"/>
      <c r="L63" s="1512"/>
      <c r="M63" s="1512"/>
      <c r="N63" s="1512"/>
      <c r="O63" s="1512"/>
      <c r="P63" s="1512"/>
      <c r="Q63" s="1512"/>
      <c r="R63" s="1512"/>
      <c r="S63" s="1512"/>
      <c r="T63" s="1512"/>
      <c r="U63" s="1512"/>
      <c r="V63" s="1512"/>
      <c r="W63" s="1512"/>
      <c r="X63" s="1512"/>
      <c r="Y63" s="1512"/>
      <c r="Z63" s="1512"/>
      <c r="AA63" s="1512"/>
      <c r="AB63" s="1512"/>
    </row>
    <row r="64" spans="1:30" ht="18" customHeight="1">
      <c r="A64" s="7"/>
      <c r="B64" s="3" t="s">
        <v>415</v>
      </c>
      <c r="C64" s="3"/>
      <c r="D64" s="3"/>
      <c r="E64" s="3"/>
      <c r="F64" s="3"/>
      <c r="G64" s="3"/>
      <c r="H64" s="18" t="str">
        <f>項目一覧!$C$228</f>
        <v/>
      </c>
      <c r="I64" s="42"/>
      <c r="J64" s="18"/>
      <c r="K64" s="18"/>
      <c r="L64" s="18"/>
      <c r="M64" s="18"/>
      <c r="N64" s="18"/>
      <c r="O64" s="18"/>
      <c r="P64" s="18"/>
      <c r="Q64" s="18"/>
      <c r="R64" s="18"/>
      <c r="S64" s="18"/>
      <c r="T64" s="18"/>
      <c r="U64" s="18"/>
      <c r="V64" s="18"/>
      <c r="W64" s="18"/>
      <c r="X64" s="18"/>
      <c r="Y64" s="18"/>
      <c r="Z64" s="18"/>
      <c r="AA64" s="18"/>
      <c r="AB64" s="42"/>
    </row>
    <row r="65" spans="1:30" ht="18" customHeight="1">
      <c r="A65" s="7"/>
      <c r="B65" s="34" t="s">
        <v>436</v>
      </c>
      <c r="C65" s="3"/>
      <c r="D65" s="3"/>
      <c r="E65" s="3"/>
      <c r="F65" s="3"/>
      <c r="G65" s="3"/>
      <c r="H65" s="18"/>
      <c r="I65" s="18"/>
      <c r="J65" s="1524" t="str">
        <f>項目一覧!$C$230</f>
        <v/>
      </c>
      <c r="K65" s="1524"/>
      <c r="L65" s="1524"/>
      <c r="M65" s="1524"/>
      <c r="N65" s="1524"/>
      <c r="O65" s="1524"/>
      <c r="P65" s="1524"/>
      <c r="Q65" s="1524"/>
      <c r="R65" s="1524"/>
      <c r="S65" s="1524"/>
      <c r="T65" s="1524"/>
      <c r="U65" s="1524"/>
      <c r="V65" s="1524"/>
      <c r="W65" s="1524"/>
      <c r="X65" s="1524"/>
      <c r="Y65" s="1524"/>
      <c r="Z65" s="1524"/>
      <c r="AA65" s="1524"/>
      <c r="AB65" s="46"/>
      <c r="AC65" s="49"/>
      <c r="AD65" s="49"/>
    </row>
    <row r="66" spans="1:30" ht="18" customHeight="1">
      <c r="A66" s="7"/>
      <c r="B66" s="3"/>
      <c r="C66" s="3"/>
      <c r="D66" s="3"/>
      <c r="E66" s="3"/>
      <c r="F66" s="3"/>
      <c r="G66" s="3"/>
      <c r="H66" s="18"/>
      <c r="I66" s="18"/>
      <c r="J66" s="1524"/>
      <c r="K66" s="1524"/>
      <c r="L66" s="1524"/>
      <c r="M66" s="1524"/>
      <c r="N66" s="1524"/>
      <c r="O66" s="1524"/>
      <c r="P66" s="1524"/>
      <c r="Q66" s="1524"/>
      <c r="R66" s="1524"/>
      <c r="S66" s="1524"/>
      <c r="T66" s="1524"/>
      <c r="U66" s="1524"/>
      <c r="V66" s="1524"/>
      <c r="W66" s="1524"/>
      <c r="X66" s="1524"/>
      <c r="Y66" s="1524"/>
      <c r="Z66" s="1524"/>
      <c r="AA66" s="1524"/>
      <c r="AB66" s="46"/>
      <c r="AC66" s="49"/>
      <c r="AD66" s="49"/>
    </row>
    <row r="67" spans="1:30" ht="18" customHeight="1">
      <c r="A67" s="7"/>
      <c r="B67" s="3" t="s">
        <v>228</v>
      </c>
      <c r="C67" s="3"/>
      <c r="D67" s="3"/>
      <c r="E67" s="3"/>
      <c r="F67" s="3"/>
      <c r="G67" s="3"/>
      <c r="H67" s="113"/>
      <c r="I67" s="113"/>
      <c r="J67" s="113"/>
      <c r="K67" s="113"/>
      <c r="L67" s="113"/>
      <c r="M67" s="113"/>
      <c r="N67" s="113"/>
      <c r="O67" s="113"/>
      <c r="P67" s="113"/>
      <c r="Q67" s="113"/>
      <c r="R67" s="113"/>
      <c r="S67" s="113"/>
      <c r="T67" s="113"/>
      <c r="U67" s="113"/>
      <c r="V67" s="113"/>
      <c r="W67" s="113"/>
      <c r="X67" s="113"/>
      <c r="Y67" s="113"/>
      <c r="Z67" s="113"/>
      <c r="AA67" s="113"/>
      <c r="AB67" s="113"/>
    </row>
    <row r="68" spans="1:30" ht="18" customHeight="1">
      <c r="A68" s="7"/>
      <c r="B68" s="3" t="s">
        <v>227</v>
      </c>
      <c r="C68" s="3"/>
      <c r="D68" s="3"/>
      <c r="E68" s="3"/>
      <c r="F68" s="3"/>
      <c r="G68" s="3"/>
      <c r="H68" s="113"/>
      <c r="I68" s="113"/>
      <c r="J68" s="113"/>
      <c r="K68" s="113"/>
      <c r="L68" s="113"/>
      <c r="M68" s="113"/>
      <c r="N68" s="113"/>
      <c r="O68" s="113"/>
      <c r="P68" s="113"/>
      <c r="Q68" s="113"/>
      <c r="R68" s="113"/>
      <c r="S68" s="113"/>
      <c r="T68" s="113"/>
      <c r="U68" s="113"/>
      <c r="V68" s="113"/>
      <c r="W68" s="113"/>
      <c r="X68" s="113"/>
      <c r="Y68" s="113"/>
      <c r="Z68" s="113"/>
      <c r="AA68" s="113"/>
      <c r="AB68" s="113"/>
    </row>
    <row r="69" spans="1:30" ht="18" customHeight="1">
      <c r="A69" s="7"/>
      <c r="B69" s="6" t="str">
        <f>IF(項目一覧!$D$316=TRUE,"■","□")</f>
        <v>□</v>
      </c>
      <c r="C69" s="3" t="s">
        <v>435</v>
      </c>
      <c r="D69" s="3"/>
      <c r="E69" s="3"/>
      <c r="F69" s="3"/>
      <c r="G69" s="3"/>
      <c r="H69" s="113"/>
      <c r="I69" s="113"/>
      <c r="J69" s="113"/>
      <c r="K69" s="113"/>
      <c r="L69" s="113"/>
      <c r="M69" s="113"/>
      <c r="N69" s="113"/>
      <c r="O69" s="113"/>
      <c r="P69" s="113"/>
      <c r="Q69" s="113"/>
      <c r="R69" s="113"/>
      <c r="S69" s="113"/>
      <c r="T69" s="113"/>
      <c r="U69" s="113"/>
      <c r="V69" s="113"/>
      <c r="W69" s="113"/>
      <c r="X69" s="113"/>
      <c r="Y69" s="113"/>
      <c r="Z69" s="113"/>
      <c r="AA69" s="113"/>
      <c r="AB69" s="113"/>
    </row>
    <row r="70" spans="1:30" ht="18" customHeight="1">
      <c r="A70" s="7"/>
      <c r="B70" s="7"/>
      <c r="C70" s="3" t="s">
        <v>412</v>
      </c>
      <c r="D70" s="3"/>
      <c r="E70" s="3"/>
      <c r="F70" s="3"/>
      <c r="G70" s="3"/>
      <c r="H70" s="18" t="str">
        <f>項目一覧!$C$317</f>
        <v/>
      </c>
      <c r="I70" s="113"/>
      <c r="J70" s="113"/>
      <c r="K70" s="113"/>
      <c r="L70" s="113"/>
      <c r="M70" s="113"/>
      <c r="N70" s="113"/>
      <c r="O70" s="113"/>
      <c r="P70" s="113"/>
      <c r="Q70" s="113"/>
      <c r="R70" s="113"/>
      <c r="S70" s="113"/>
      <c r="T70" s="113"/>
      <c r="U70" s="113"/>
      <c r="V70" s="113"/>
      <c r="W70" s="113"/>
      <c r="X70" s="113"/>
      <c r="Y70" s="113"/>
      <c r="Z70" s="113"/>
      <c r="AA70" s="113"/>
      <c r="AB70" s="113"/>
    </row>
    <row r="71" spans="1:30" ht="18" customHeight="1">
      <c r="A71" s="7"/>
      <c r="B71" s="7"/>
      <c r="C71" s="3" t="s">
        <v>430</v>
      </c>
      <c r="D71" s="3"/>
      <c r="E71" s="3"/>
      <c r="F71" s="3" t="s">
        <v>433</v>
      </c>
      <c r="G71" s="3"/>
      <c r="H71" s="18"/>
      <c r="I71" s="113"/>
      <c r="J71" s="113"/>
      <c r="K71" s="113"/>
      <c r="L71" s="113"/>
      <c r="M71" s="18" t="str">
        <f>項目一覧!$C$318</f>
        <v/>
      </c>
      <c r="N71" s="18"/>
      <c r="O71" s="113" t="s">
        <v>115</v>
      </c>
      <c r="P71" s="113"/>
      <c r="Q71" s="113"/>
      <c r="R71" s="113"/>
      <c r="S71" s="113"/>
      <c r="T71" s="113"/>
      <c r="U71" s="113"/>
      <c r="V71" s="113"/>
      <c r="W71" s="113"/>
      <c r="X71" s="113"/>
      <c r="Y71" s="113"/>
      <c r="Z71" s="113"/>
      <c r="AA71" s="42"/>
      <c r="AB71" s="42"/>
    </row>
    <row r="72" spans="1:30" ht="18" customHeight="1">
      <c r="A72" s="7"/>
      <c r="B72" s="6" t="str">
        <f>IF(項目一覧!$D$319=TRUE,"■","□")</f>
        <v>□</v>
      </c>
      <c r="C72" s="3" t="s">
        <v>434</v>
      </c>
      <c r="D72" s="3"/>
      <c r="E72" s="3"/>
      <c r="F72" s="3"/>
      <c r="G72" s="3"/>
      <c r="H72" s="113"/>
      <c r="I72" s="113"/>
      <c r="J72" s="113"/>
      <c r="K72" s="113"/>
      <c r="L72" s="113"/>
      <c r="M72" s="113"/>
      <c r="N72" s="113"/>
      <c r="O72" s="113"/>
      <c r="P72" s="113"/>
      <c r="Q72" s="113"/>
      <c r="R72" s="113"/>
      <c r="S72" s="113"/>
      <c r="T72" s="113"/>
      <c r="U72" s="113"/>
      <c r="V72" s="113"/>
      <c r="W72" s="113"/>
      <c r="X72" s="113"/>
      <c r="Y72" s="113"/>
      <c r="Z72" s="42"/>
      <c r="AA72" s="42"/>
      <c r="AB72" s="42"/>
    </row>
    <row r="73" spans="1:30" ht="18" customHeight="1">
      <c r="A73" s="7"/>
      <c r="B73" s="7"/>
      <c r="C73" s="3" t="s">
        <v>412</v>
      </c>
      <c r="D73" s="3"/>
      <c r="E73" s="3"/>
      <c r="F73" s="3"/>
      <c r="G73" s="3"/>
      <c r="H73" s="18" t="str">
        <f>項目一覧!$C$320</f>
        <v/>
      </c>
      <c r="I73" s="113"/>
      <c r="J73" s="113"/>
      <c r="K73" s="113"/>
      <c r="L73" s="113"/>
      <c r="M73" s="113"/>
      <c r="N73" s="113"/>
      <c r="O73" s="113"/>
      <c r="P73" s="113"/>
      <c r="Q73" s="113"/>
      <c r="R73" s="113"/>
      <c r="S73" s="113"/>
      <c r="T73" s="113"/>
      <c r="U73" s="113"/>
      <c r="V73" s="113"/>
      <c r="W73" s="113"/>
      <c r="X73" s="113"/>
      <c r="Y73" s="113"/>
      <c r="Z73" s="42"/>
      <c r="AA73" s="42"/>
      <c r="AB73" s="42"/>
    </row>
    <row r="74" spans="1:30" ht="18" customHeight="1">
      <c r="A74" s="7"/>
      <c r="B74" s="7"/>
      <c r="C74" s="3" t="s">
        <v>430</v>
      </c>
      <c r="D74" s="3"/>
      <c r="E74" s="3"/>
      <c r="F74" s="3" t="s">
        <v>433</v>
      </c>
      <c r="G74" s="3"/>
      <c r="H74" s="18"/>
      <c r="I74" s="113"/>
      <c r="J74" s="113"/>
      <c r="K74" s="113"/>
      <c r="L74" s="113"/>
      <c r="M74" s="18" t="str">
        <f>項目一覧!$C$321</f>
        <v/>
      </c>
      <c r="N74" s="18"/>
      <c r="O74" s="113" t="s">
        <v>115</v>
      </c>
      <c r="P74" s="113"/>
      <c r="Q74" s="113"/>
      <c r="R74" s="113"/>
      <c r="S74" s="113"/>
      <c r="T74" s="113"/>
      <c r="U74" s="113"/>
      <c r="V74" s="113"/>
      <c r="W74" s="113"/>
      <c r="X74" s="113"/>
      <c r="Y74" s="113"/>
      <c r="Z74" s="113"/>
      <c r="AA74" s="42"/>
      <c r="AB74" s="42"/>
    </row>
    <row r="75" spans="1:30" ht="18" customHeight="1">
      <c r="A75" s="7"/>
      <c r="B75" s="6" t="s">
        <v>2374</v>
      </c>
      <c r="C75" s="3" t="s">
        <v>432</v>
      </c>
      <c r="D75" s="3"/>
      <c r="E75" s="3"/>
      <c r="F75" s="3"/>
      <c r="G75" s="3"/>
      <c r="H75" s="53"/>
      <c r="I75" s="53"/>
      <c r="J75" s="53"/>
      <c r="K75" s="53"/>
      <c r="L75" s="53"/>
      <c r="M75" s="53"/>
      <c r="N75" s="53"/>
      <c r="O75" s="53"/>
      <c r="P75" s="53"/>
      <c r="Q75" s="53"/>
      <c r="R75" s="53"/>
      <c r="S75" s="53"/>
      <c r="T75" s="53"/>
      <c r="U75" s="53"/>
      <c r="V75" s="53"/>
      <c r="W75" s="53"/>
      <c r="X75" s="53"/>
      <c r="Y75" s="53"/>
    </row>
    <row r="76" spans="1:30" ht="18" customHeight="1">
      <c r="A76" s="7"/>
      <c r="B76" s="7"/>
      <c r="C76" s="3" t="s">
        <v>412</v>
      </c>
      <c r="D76" s="3"/>
      <c r="E76" s="3"/>
      <c r="F76" s="3"/>
      <c r="G76" s="3"/>
      <c r="H76" s="3"/>
      <c r="I76" s="53"/>
      <c r="J76" s="53"/>
      <c r="K76" s="53"/>
      <c r="L76" s="53"/>
      <c r="M76" s="53"/>
      <c r="N76" s="53"/>
      <c r="O76" s="53"/>
      <c r="P76" s="53"/>
      <c r="Q76" s="53"/>
      <c r="R76" s="53"/>
      <c r="S76" s="53"/>
      <c r="T76" s="53"/>
      <c r="U76" s="53"/>
      <c r="V76" s="53"/>
      <c r="W76" s="53"/>
      <c r="X76" s="53"/>
      <c r="Y76" s="53"/>
    </row>
    <row r="77" spans="1:30" ht="18" customHeight="1">
      <c r="A77" s="7"/>
      <c r="B77" s="7"/>
      <c r="C77" s="3" t="s">
        <v>430</v>
      </c>
      <c r="D77" s="3"/>
      <c r="E77" s="3"/>
      <c r="F77" s="3" t="s">
        <v>429</v>
      </c>
      <c r="G77" s="3"/>
      <c r="H77" s="3"/>
      <c r="I77" s="53"/>
      <c r="J77" s="53"/>
      <c r="K77" s="53"/>
      <c r="L77" s="53"/>
      <c r="M77" s="38"/>
      <c r="N77" s="3"/>
      <c r="O77" s="53" t="s">
        <v>115</v>
      </c>
      <c r="P77" s="53"/>
      <c r="Q77" s="53"/>
      <c r="R77" s="53"/>
      <c r="S77" s="53"/>
      <c r="T77" s="53"/>
      <c r="U77" s="53"/>
      <c r="V77" s="53"/>
      <c r="W77" s="53"/>
      <c r="X77" s="53"/>
      <c r="Y77" s="53"/>
      <c r="Z77" s="53"/>
    </row>
    <row r="78" spans="1:30" ht="18" customHeight="1">
      <c r="A78" s="7"/>
      <c r="B78" s="7"/>
      <c r="C78" s="3" t="s">
        <v>412</v>
      </c>
      <c r="D78" s="3"/>
      <c r="E78" s="3"/>
      <c r="F78" s="3"/>
      <c r="G78" s="3"/>
      <c r="H78" s="3"/>
      <c r="I78" s="53"/>
      <c r="J78" s="53"/>
      <c r="K78" s="53"/>
      <c r="L78" s="53"/>
      <c r="M78" s="53"/>
      <c r="N78" s="53"/>
      <c r="O78" s="53"/>
      <c r="P78" s="53"/>
      <c r="Q78" s="53"/>
      <c r="R78" s="53"/>
      <c r="S78" s="53"/>
      <c r="T78" s="53"/>
      <c r="U78" s="53"/>
      <c r="V78" s="53"/>
      <c r="W78" s="53"/>
      <c r="X78" s="53"/>
      <c r="Y78" s="53"/>
    </row>
    <row r="79" spans="1:30" ht="18" customHeight="1">
      <c r="A79" s="7"/>
      <c r="B79" s="7"/>
      <c r="C79" s="3" t="s">
        <v>430</v>
      </c>
      <c r="D79" s="3"/>
      <c r="E79" s="3"/>
      <c r="F79" s="3" t="s">
        <v>429</v>
      </c>
      <c r="G79" s="3"/>
      <c r="H79" s="3"/>
      <c r="I79" s="53"/>
      <c r="J79" s="53"/>
      <c r="K79" s="53"/>
      <c r="L79" s="53"/>
      <c r="M79" s="38"/>
      <c r="N79" s="3"/>
      <c r="O79" s="53" t="s">
        <v>115</v>
      </c>
      <c r="P79" s="53"/>
      <c r="Q79" s="53"/>
      <c r="R79" s="53"/>
      <c r="S79" s="53"/>
      <c r="T79" s="53"/>
      <c r="U79" s="53"/>
      <c r="V79" s="53"/>
      <c r="W79" s="53"/>
      <c r="X79" s="53"/>
      <c r="Y79" s="53"/>
      <c r="Z79" s="53"/>
    </row>
    <row r="80" spans="1:30" ht="18" customHeight="1">
      <c r="A80" s="7"/>
      <c r="B80" s="7"/>
      <c r="C80" s="3" t="s">
        <v>412</v>
      </c>
      <c r="D80" s="3"/>
      <c r="E80" s="3"/>
      <c r="F80" s="3"/>
      <c r="G80" s="3"/>
      <c r="H80" s="3"/>
      <c r="I80" s="53"/>
      <c r="J80" s="53"/>
      <c r="K80" s="53"/>
      <c r="L80" s="53"/>
      <c r="M80" s="53"/>
      <c r="N80" s="53"/>
      <c r="O80" s="53"/>
      <c r="P80" s="53"/>
      <c r="Q80" s="53"/>
      <c r="R80" s="53"/>
      <c r="S80" s="53"/>
      <c r="T80" s="53"/>
      <c r="U80" s="53"/>
      <c r="V80" s="53"/>
      <c r="W80" s="53"/>
      <c r="X80" s="53"/>
      <c r="Y80" s="53"/>
    </row>
    <row r="81" spans="1:28" ht="18" customHeight="1">
      <c r="A81" s="7"/>
      <c r="B81" s="7"/>
      <c r="C81" s="3" t="s">
        <v>430</v>
      </c>
      <c r="D81" s="3"/>
      <c r="E81" s="3"/>
      <c r="F81" s="3" t="s">
        <v>429</v>
      </c>
      <c r="G81" s="3"/>
      <c r="H81" s="3"/>
      <c r="I81" s="53"/>
      <c r="J81" s="53"/>
      <c r="K81" s="53"/>
      <c r="L81" s="53"/>
      <c r="M81" s="38"/>
      <c r="N81" s="3"/>
      <c r="O81" s="53" t="s">
        <v>115</v>
      </c>
      <c r="P81" s="53"/>
      <c r="Q81" s="53"/>
      <c r="R81" s="53"/>
      <c r="S81" s="53"/>
      <c r="T81" s="53"/>
      <c r="U81" s="53"/>
      <c r="V81" s="53"/>
      <c r="W81" s="53"/>
      <c r="X81" s="53"/>
      <c r="Y81" s="53"/>
      <c r="Z81" s="53"/>
    </row>
    <row r="82" spans="1:28" ht="18" customHeight="1">
      <c r="A82" s="7"/>
      <c r="B82" s="6" t="s">
        <v>2374</v>
      </c>
      <c r="C82" s="3" t="s">
        <v>431</v>
      </c>
      <c r="D82" s="3"/>
      <c r="E82" s="3"/>
      <c r="F82" s="3"/>
      <c r="G82" s="3"/>
      <c r="H82" s="53"/>
      <c r="I82" s="53"/>
      <c r="J82" s="53"/>
      <c r="K82" s="53"/>
      <c r="L82" s="53"/>
      <c r="M82" s="53"/>
      <c r="N82" s="53"/>
      <c r="O82" s="53"/>
      <c r="P82" s="53"/>
      <c r="Q82" s="53"/>
      <c r="R82" s="53"/>
      <c r="S82" s="53"/>
      <c r="T82" s="53"/>
      <c r="U82" s="53"/>
      <c r="V82" s="53"/>
      <c r="W82" s="53"/>
      <c r="X82" s="53"/>
      <c r="Y82" s="53"/>
    </row>
    <row r="83" spans="1:28" ht="18" customHeight="1">
      <c r="A83" s="7"/>
      <c r="B83" s="7"/>
      <c r="C83" s="3" t="s">
        <v>412</v>
      </c>
      <c r="D83" s="3"/>
      <c r="E83" s="3"/>
      <c r="F83" s="3"/>
      <c r="G83" s="3"/>
      <c r="H83" s="3"/>
      <c r="I83" s="53"/>
      <c r="J83" s="53"/>
      <c r="K83" s="53"/>
      <c r="L83" s="53"/>
      <c r="M83" s="53"/>
      <c r="N83" s="53"/>
      <c r="O83" s="53"/>
      <c r="P83" s="53"/>
      <c r="Q83" s="53"/>
      <c r="R83" s="53"/>
      <c r="S83" s="53"/>
      <c r="T83" s="53"/>
      <c r="U83" s="53"/>
      <c r="V83" s="53"/>
      <c r="W83" s="53"/>
      <c r="X83" s="53"/>
      <c r="Y83" s="53"/>
    </row>
    <row r="84" spans="1:28" ht="18" customHeight="1">
      <c r="A84" s="7"/>
      <c r="B84" s="7"/>
      <c r="C84" s="3" t="s">
        <v>430</v>
      </c>
      <c r="D84" s="3"/>
      <c r="E84" s="3"/>
      <c r="F84" s="3" t="s">
        <v>429</v>
      </c>
      <c r="G84" s="3"/>
      <c r="H84" s="3"/>
      <c r="I84" s="53"/>
      <c r="J84" s="53"/>
      <c r="K84" s="53"/>
      <c r="L84" s="53"/>
      <c r="M84" s="38"/>
      <c r="N84" s="3"/>
      <c r="O84" s="53" t="s">
        <v>115</v>
      </c>
      <c r="P84" s="53"/>
      <c r="Q84" s="53"/>
      <c r="R84" s="53"/>
      <c r="S84" s="53"/>
      <c r="T84" s="53"/>
      <c r="U84" s="53"/>
      <c r="V84" s="53"/>
      <c r="W84" s="53"/>
      <c r="X84" s="53"/>
      <c r="Y84" s="53"/>
      <c r="Z84" s="53"/>
    </row>
    <row r="85" spans="1:28" ht="18" customHeight="1">
      <c r="A85" s="7"/>
      <c r="B85" s="7"/>
      <c r="C85" s="3" t="s">
        <v>412</v>
      </c>
      <c r="D85" s="3"/>
      <c r="E85" s="3"/>
      <c r="F85" s="3"/>
      <c r="G85" s="3"/>
      <c r="H85" s="3"/>
      <c r="I85" s="53"/>
      <c r="J85" s="53"/>
      <c r="K85" s="53"/>
      <c r="L85" s="53"/>
      <c r="M85" s="53"/>
      <c r="N85" s="53"/>
      <c r="O85" s="53"/>
      <c r="P85" s="53"/>
      <c r="Q85" s="53"/>
      <c r="R85" s="53"/>
      <c r="S85" s="53"/>
      <c r="T85" s="53"/>
      <c r="U85" s="53"/>
      <c r="V85" s="53"/>
      <c r="W85" s="53"/>
      <c r="X85" s="53"/>
      <c r="Y85" s="53"/>
    </row>
    <row r="86" spans="1:28" ht="18" customHeight="1">
      <c r="A86" s="7"/>
      <c r="B86" s="7"/>
      <c r="C86" s="3" t="s">
        <v>430</v>
      </c>
      <c r="D86" s="3"/>
      <c r="E86" s="3"/>
      <c r="F86" s="3" t="s">
        <v>429</v>
      </c>
      <c r="G86" s="3"/>
      <c r="H86" s="3"/>
      <c r="I86" s="53"/>
      <c r="J86" s="53"/>
      <c r="K86" s="53"/>
      <c r="L86" s="53"/>
      <c r="M86" s="38"/>
      <c r="N86" s="3"/>
      <c r="O86" s="53" t="s">
        <v>115</v>
      </c>
      <c r="P86" s="53"/>
      <c r="Q86" s="53"/>
      <c r="R86" s="53"/>
      <c r="S86" s="53"/>
      <c r="T86" s="53"/>
      <c r="U86" s="53"/>
      <c r="V86" s="53"/>
      <c r="W86" s="53"/>
      <c r="X86" s="53"/>
      <c r="Y86" s="53"/>
      <c r="Z86" s="53"/>
    </row>
    <row r="87" spans="1:28" ht="18" customHeight="1">
      <c r="A87" s="7"/>
      <c r="B87" s="7"/>
      <c r="C87" s="3" t="s">
        <v>412</v>
      </c>
      <c r="D87" s="3"/>
      <c r="E87" s="3"/>
      <c r="F87" s="3"/>
      <c r="G87" s="3"/>
      <c r="H87" s="3"/>
      <c r="I87" s="53"/>
      <c r="J87" s="53"/>
      <c r="K87" s="53"/>
      <c r="L87" s="53"/>
      <c r="M87" s="53"/>
      <c r="N87" s="53"/>
      <c r="O87" s="53"/>
      <c r="P87" s="53"/>
      <c r="Q87" s="53"/>
      <c r="R87" s="53"/>
      <c r="S87" s="53"/>
      <c r="T87" s="53"/>
      <c r="U87" s="53"/>
      <c r="V87" s="53"/>
      <c r="W87" s="53"/>
      <c r="X87" s="53"/>
      <c r="Y87" s="53"/>
    </row>
    <row r="88" spans="1:28" ht="18" customHeight="1">
      <c r="A88" s="7"/>
      <c r="B88" s="7"/>
      <c r="C88" s="3" t="s">
        <v>430</v>
      </c>
      <c r="D88" s="3"/>
      <c r="E88" s="3"/>
      <c r="F88" s="3" t="s">
        <v>429</v>
      </c>
      <c r="G88" s="3"/>
      <c r="H88" s="3"/>
      <c r="I88" s="53"/>
      <c r="J88" s="53"/>
      <c r="K88" s="53"/>
      <c r="L88" s="53"/>
      <c r="M88" s="38"/>
      <c r="N88" s="3"/>
      <c r="O88" s="53" t="s">
        <v>115</v>
      </c>
      <c r="P88" s="53"/>
      <c r="Q88" s="53"/>
      <c r="R88" s="53"/>
      <c r="S88" s="53"/>
      <c r="T88" s="53"/>
      <c r="U88" s="53"/>
      <c r="V88" s="53"/>
      <c r="W88" s="53"/>
      <c r="X88" s="53"/>
      <c r="Y88" s="53"/>
      <c r="Z88" s="53"/>
    </row>
    <row r="89" spans="1:28" ht="18" customHeight="1">
      <c r="A89" s="31"/>
      <c r="B89" s="15"/>
      <c r="C89" s="15"/>
      <c r="D89" s="15"/>
      <c r="E89" s="15"/>
      <c r="F89" s="15"/>
      <c r="G89" s="15"/>
      <c r="H89" s="76"/>
      <c r="I89" s="76"/>
      <c r="J89" s="76"/>
      <c r="K89" s="76"/>
      <c r="L89" s="76"/>
      <c r="M89" s="76"/>
      <c r="N89" s="76"/>
      <c r="O89" s="76"/>
      <c r="P89" s="76"/>
      <c r="Q89" s="76"/>
      <c r="R89" s="76"/>
      <c r="S89" s="76"/>
      <c r="T89" s="76"/>
      <c r="U89" s="76"/>
      <c r="V89" s="76"/>
      <c r="W89" s="76"/>
      <c r="X89" s="76"/>
      <c r="Y89" s="76"/>
      <c r="Z89" s="76"/>
      <c r="AA89" s="76"/>
      <c r="AB89" s="76"/>
    </row>
    <row r="90" spans="1:28" ht="18" customHeight="1">
      <c r="A90" s="6" t="s">
        <v>313</v>
      </c>
      <c r="B90" s="3" t="s">
        <v>544</v>
      </c>
      <c r="C90" s="3"/>
      <c r="D90" s="3"/>
      <c r="E90" s="3"/>
      <c r="F90" s="3"/>
      <c r="G90" s="3"/>
      <c r="H90" s="3"/>
      <c r="I90" s="3"/>
      <c r="J90" s="3"/>
      <c r="K90" s="3"/>
      <c r="L90" s="3"/>
      <c r="M90" s="3"/>
      <c r="N90" s="3"/>
      <c r="O90" s="3"/>
      <c r="P90" s="3"/>
      <c r="Q90" s="3"/>
      <c r="R90" s="3"/>
      <c r="S90" s="3"/>
      <c r="T90" s="3"/>
      <c r="U90" s="3"/>
      <c r="V90" s="3"/>
      <c r="W90" s="3"/>
      <c r="X90" s="3"/>
      <c r="Y90" s="3"/>
      <c r="Z90" s="3"/>
      <c r="AA90" s="3"/>
    </row>
    <row r="91" spans="1:28" ht="18" customHeight="1">
      <c r="A91" s="6"/>
      <c r="B91" s="3" t="s">
        <v>427</v>
      </c>
      <c r="C91" s="3"/>
      <c r="D91" s="3"/>
      <c r="E91" s="3"/>
      <c r="F91" s="3"/>
      <c r="G91" s="3"/>
      <c r="H91" s="3"/>
      <c r="I91" s="3"/>
      <c r="J91" s="3"/>
      <c r="K91" s="3"/>
      <c r="L91" s="3"/>
      <c r="M91" s="3"/>
      <c r="N91" s="3"/>
      <c r="O91" s="3"/>
      <c r="P91" s="3"/>
      <c r="Q91" s="3"/>
      <c r="R91" s="3"/>
      <c r="S91" s="3"/>
      <c r="T91" s="3"/>
      <c r="U91" s="3"/>
      <c r="V91" s="3"/>
      <c r="W91" s="3"/>
      <c r="X91" s="3"/>
      <c r="Y91" s="3"/>
      <c r="Z91" s="3"/>
      <c r="AA91" s="3"/>
    </row>
    <row r="92" spans="1:28" ht="18" customHeight="1">
      <c r="A92" s="7"/>
      <c r="B92" s="3" t="s">
        <v>412</v>
      </c>
      <c r="C92" s="3"/>
      <c r="D92" s="3"/>
      <c r="E92" s="3"/>
      <c r="F92" s="3"/>
      <c r="G92" s="3"/>
      <c r="H92" s="18" t="str">
        <f>項目一覧!$C$36</f>
        <v/>
      </c>
      <c r="I92" s="42"/>
      <c r="J92" s="18"/>
      <c r="K92" s="18"/>
      <c r="L92" s="18"/>
      <c r="M92" s="18"/>
      <c r="N92" s="18"/>
      <c r="O92" s="18"/>
      <c r="P92" s="18"/>
      <c r="Q92" s="18"/>
      <c r="R92" s="18"/>
      <c r="S92" s="18"/>
      <c r="T92" s="18"/>
      <c r="U92" s="18"/>
      <c r="V92" s="18"/>
      <c r="W92" s="18"/>
      <c r="X92" s="18"/>
      <c r="Y92" s="18"/>
      <c r="Z92" s="18"/>
      <c r="AA92" s="18"/>
      <c r="AB92" s="42"/>
    </row>
    <row r="93" spans="1:28" ht="18" customHeight="1">
      <c r="A93" s="7"/>
      <c r="B93" s="3" t="s">
        <v>425</v>
      </c>
      <c r="C93" s="3"/>
      <c r="D93" s="3"/>
      <c r="E93" s="3"/>
      <c r="F93" s="3"/>
      <c r="G93" s="3"/>
      <c r="H93" s="18" t="str">
        <f>項目一覧!$C$37</f>
        <v/>
      </c>
      <c r="I93" s="42"/>
      <c r="J93" s="18"/>
      <c r="K93" s="18"/>
      <c r="L93" s="18"/>
      <c r="M93" s="18"/>
      <c r="N93" s="18"/>
      <c r="O93" s="18"/>
      <c r="P93" s="18"/>
      <c r="Q93" s="18"/>
      <c r="R93" s="18"/>
      <c r="S93" s="18"/>
      <c r="T93" s="18"/>
      <c r="U93" s="18"/>
      <c r="V93" s="18"/>
      <c r="W93" s="18"/>
      <c r="X93" s="18"/>
      <c r="Y93" s="18"/>
      <c r="Z93" s="18"/>
      <c r="AA93" s="18"/>
      <c r="AB93" s="42"/>
    </row>
    <row r="94" spans="1:28" ht="18" customHeight="1">
      <c r="A94" s="7"/>
      <c r="B94" s="3" t="s">
        <v>410</v>
      </c>
      <c r="C94" s="3"/>
      <c r="D94" s="3"/>
      <c r="E94" s="3"/>
      <c r="F94" s="3"/>
      <c r="G94" s="3"/>
      <c r="H94" s="18" t="str">
        <f>項目一覧!$C$38</f>
        <v/>
      </c>
      <c r="I94" s="42"/>
      <c r="J94" s="18"/>
      <c r="K94" s="18"/>
      <c r="L94" s="18"/>
      <c r="M94" s="18"/>
      <c r="N94" s="18"/>
      <c r="O94" s="18"/>
      <c r="P94" s="18"/>
      <c r="Q94" s="18"/>
      <c r="R94" s="18"/>
      <c r="S94" s="18"/>
      <c r="T94" s="18"/>
      <c r="U94" s="18"/>
      <c r="V94" s="18"/>
      <c r="W94" s="18"/>
      <c r="X94" s="18"/>
      <c r="Y94" s="18"/>
      <c r="Z94" s="18"/>
      <c r="AA94" s="18"/>
      <c r="AB94" s="42"/>
    </row>
    <row r="95" spans="1:28" ht="18" customHeight="1">
      <c r="A95" s="7"/>
      <c r="B95" s="3" t="s">
        <v>409</v>
      </c>
      <c r="C95" s="3"/>
      <c r="D95" s="3"/>
      <c r="E95" s="3"/>
      <c r="F95" s="3"/>
      <c r="G95" s="3"/>
      <c r="H95" s="1512" t="str">
        <f>項目一覧!$C$39</f>
        <v/>
      </c>
      <c r="I95" s="1512"/>
      <c r="J95" s="1512"/>
      <c r="K95" s="1512"/>
      <c r="L95" s="1512"/>
      <c r="M95" s="1512"/>
      <c r="N95" s="1512"/>
      <c r="O95" s="1512"/>
      <c r="P95" s="1512"/>
      <c r="Q95" s="1512"/>
      <c r="R95" s="1512"/>
      <c r="S95" s="1512"/>
      <c r="T95" s="1512"/>
      <c r="U95" s="1512"/>
      <c r="V95" s="1512"/>
      <c r="W95" s="1512"/>
      <c r="X95" s="1512"/>
      <c r="Y95" s="1512"/>
      <c r="Z95" s="1512"/>
      <c r="AA95" s="1512"/>
      <c r="AB95" s="1512"/>
    </row>
    <row r="96" spans="1:28" ht="18" customHeight="1">
      <c r="A96" s="7"/>
      <c r="B96" s="3" t="s">
        <v>408</v>
      </c>
      <c r="C96" s="3"/>
      <c r="D96" s="3"/>
      <c r="E96" s="3"/>
      <c r="F96" s="3"/>
      <c r="G96" s="3"/>
      <c r="H96" s="18" t="str">
        <f>項目一覧!$C$40</f>
        <v/>
      </c>
      <c r="I96" s="42"/>
      <c r="J96" s="18"/>
      <c r="K96" s="18"/>
      <c r="L96" s="18"/>
      <c r="M96" s="18"/>
      <c r="N96" s="18"/>
      <c r="O96" s="18"/>
      <c r="P96" s="18"/>
      <c r="Q96" s="18"/>
      <c r="R96" s="18"/>
      <c r="S96" s="18"/>
      <c r="T96" s="18"/>
      <c r="U96" s="18"/>
      <c r="V96" s="18"/>
      <c r="W96" s="18"/>
      <c r="X96" s="18"/>
      <c r="Y96" s="18"/>
      <c r="Z96" s="18"/>
      <c r="AA96" s="18"/>
      <c r="AB96" s="42"/>
    </row>
    <row r="97" spans="1:29" ht="18" customHeight="1">
      <c r="A97" s="7"/>
      <c r="B97" s="3" t="s">
        <v>424</v>
      </c>
      <c r="C97" s="3"/>
      <c r="D97" s="3"/>
      <c r="E97" s="3"/>
      <c r="F97" s="3"/>
      <c r="G97" s="3"/>
      <c r="H97" s="1500" t="str">
        <f>項目一覧!$C$41</f>
        <v/>
      </c>
      <c r="I97" s="1500"/>
      <c r="J97" s="1500"/>
      <c r="K97" s="1500"/>
      <c r="L97" s="1500"/>
      <c r="M97" s="1500"/>
      <c r="N97" s="1500"/>
      <c r="O97" s="1500"/>
      <c r="P97" s="1500"/>
      <c r="Q97" s="1500"/>
      <c r="R97" s="1500"/>
      <c r="S97" s="18"/>
      <c r="T97" s="18"/>
      <c r="U97" s="18"/>
      <c r="V97" s="18"/>
      <c r="W97" s="18"/>
      <c r="X97" s="18"/>
      <c r="Y97" s="18"/>
      <c r="Z97" s="18"/>
      <c r="AA97" s="18"/>
      <c r="AB97" s="42"/>
    </row>
    <row r="98" spans="1:29" ht="18" customHeight="1">
      <c r="A98" s="7"/>
      <c r="B98" s="34" t="s">
        <v>423</v>
      </c>
      <c r="C98" s="3"/>
      <c r="D98" s="3"/>
      <c r="E98" s="3"/>
      <c r="F98" s="3"/>
      <c r="G98" s="3"/>
      <c r="H98" s="18"/>
      <c r="I98" s="1592" t="str">
        <f>項目一覧!$C$42</f>
        <v/>
      </c>
      <c r="J98" s="1592"/>
      <c r="K98" s="1592"/>
      <c r="L98" s="1592"/>
      <c r="M98" s="1592"/>
      <c r="N98" s="1592"/>
      <c r="O98" s="1592"/>
      <c r="P98" s="1592"/>
      <c r="Q98" s="1592"/>
      <c r="R98" s="1592"/>
      <c r="S98" s="1592"/>
      <c r="T98" s="1592"/>
      <c r="U98" s="1592"/>
      <c r="V98" s="1592"/>
      <c r="W98" s="1592"/>
      <c r="X98" s="1592"/>
      <c r="Y98" s="1592"/>
      <c r="Z98" s="1592"/>
      <c r="AA98" s="1592"/>
      <c r="AB98" s="1592"/>
      <c r="AC98" s="7"/>
    </row>
    <row r="99" spans="1:29" ht="18" customHeight="1">
      <c r="A99" s="7"/>
      <c r="B99" s="3"/>
      <c r="C99" s="3"/>
      <c r="D99" s="3"/>
      <c r="E99" s="3"/>
      <c r="F99" s="3"/>
      <c r="G99" s="3"/>
      <c r="H99" s="18"/>
      <c r="I99" s="1592"/>
      <c r="J99" s="1592"/>
      <c r="K99" s="1592"/>
      <c r="L99" s="1592"/>
      <c r="M99" s="1592"/>
      <c r="N99" s="1592"/>
      <c r="O99" s="1592"/>
      <c r="P99" s="1592"/>
      <c r="Q99" s="1592"/>
      <c r="R99" s="1592"/>
      <c r="S99" s="1592"/>
      <c r="T99" s="1592"/>
      <c r="U99" s="1592"/>
      <c r="V99" s="1592"/>
      <c r="W99" s="1592"/>
      <c r="X99" s="1592"/>
      <c r="Y99" s="1592"/>
      <c r="Z99" s="1592"/>
      <c r="AA99" s="1592"/>
      <c r="AB99" s="1592"/>
      <c r="AC99" s="112"/>
    </row>
    <row r="100" spans="1:29" ht="18" customHeight="1">
      <c r="A100" s="6"/>
      <c r="B100" s="3" t="s">
        <v>426</v>
      </c>
      <c r="C100" s="3"/>
      <c r="D100" s="3"/>
      <c r="E100" s="3"/>
      <c r="F100" s="3"/>
      <c r="G100" s="3"/>
      <c r="H100" s="18"/>
      <c r="I100" s="18"/>
      <c r="J100" s="18"/>
      <c r="K100" s="18"/>
      <c r="L100" s="18"/>
      <c r="M100" s="18"/>
      <c r="N100" s="18"/>
      <c r="O100" s="18"/>
      <c r="P100" s="18"/>
      <c r="Q100" s="18"/>
      <c r="R100" s="18"/>
      <c r="S100" s="18"/>
      <c r="T100" s="18"/>
      <c r="U100" s="18"/>
      <c r="V100" s="18"/>
      <c r="W100" s="18"/>
      <c r="X100" s="18"/>
      <c r="Y100" s="18"/>
      <c r="Z100" s="18"/>
      <c r="AA100" s="18"/>
      <c r="AB100" s="42"/>
    </row>
    <row r="101" spans="1:29" ht="18" customHeight="1">
      <c r="A101" s="7"/>
      <c r="B101" s="3" t="s">
        <v>412</v>
      </c>
      <c r="C101" s="3"/>
      <c r="D101" s="3"/>
      <c r="E101" s="3"/>
      <c r="F101" s="3"/>
      <c r="G101" s="3"/>
      <c r="H101" s="18" t="str">
        <f>項目一覧!$C$231</f>
        <v/>
      </c>
      <c r="I101" s="42"/>
      <c r="J101" s="18"/>
      <c r="K101" s="18"/>
      <c r="L101" s="18"/>
      <c r="M101" s="18"/>
      <c r="N101" s="18"/>
      <c r="O101" s="18"/>
      <c r="P101" s="18"/>
      <c r="Q101" s="18"/>
      <c r="R101" s="18"/>
      <c r="S101" s="18"/>
      <c r="T101" s="18"/>
      <c r="U101" s="18"/>
      <c r="V101" s="18"/>
      <c r="W101" s="18"/>
      <c r="X101" s="18"/>
      <c r="Y101" s="18"/>
      <c r="Z101" s="18"/>
      <c r="AA101" s="18"/>
      <c r="AB101" s="42"/>
    </row>
    <row r="102" spans="1:29" ht="18" customHeight="1">
      <c r="A102" s="7"/>
      <c r="B102" s="3" t="s">
        <v>425</v>
      </c>
      <c r="C102" s="3"/>
      <c r="D102" s="3"/>
      <c r="E102" s="3"/>
      <c r="F102" s="3"/>
      <c r="G102" s="3"/>
      <c r="H102" s="18" t="str">
        <f>項目一覧!$C$232</f>
        <v/>
      </c>
      <c r="I102" s="42"/>
      <c r="J102" s="18"/>
      <c r="K102" s="18"/>
      <c r="L102" s="18"/>
      <c r="M102" s="18"/>
      <c r="N102" s="18"/>
      <c r="O102" s="18"/>
      <c r="P102" s="18"/>
      <c r="Q102" s="18"/>
      <c r="R102" s="18"/>
      <c r="S102" s="18"/>
      <c r="T102" s="18"/>
      <c r="U102" s="18"/>
      <c r="V102" s="18"/>
      <c r="W102" s="18"/>
      <c r="X102" s="18"/>
      <c r="Y102" s="18"/>
      <c r="Z102" s="18"/>
      <c r="AA102" s="18"/>
      <c r="AB102" s="42"/>
    </row>
    <row r="103" spans="1:29" ht="18" customHeight="1">
      <c r="A103" s="7"/>
      <c r="B103" s="3" t="s">
        <v>410</v>
      </c>
      <c r="C103" s="3"/>
      <c r="D103" s="3"/>
      <c r="E103" s="3"/>
      <c r="F103" s="3"/>
      <c r="G103" s="3"/>
      <c r="H103" s="18" t="str">
        <f>項目一覧!$C$233</f>
        <v/>
      </c>
      <c r="I103" s="42"/>
      <c r="J103" s="18"/>
      <c r="K103" s="18"/>
      <c r="L103" s="18"/>
      <c r="M103" s="18"/>
      <c r="N103" s="18"/>
      <c r="O103" s="18"/>
      <c r="P103" s="18"/>
      <c r="Q103" s="18"/>
      <c r="R103" s="18"/>
      <c r="S103" s="18"/>
      <c r="T103" s="18"/>
      <c r="U103" s="18"/>
      <c r="V103" s="18"/>
      <c r="W103" s="18"/>
      <c r="X103" s="18"/>
      <c r="Y103" s="18"/>
      <c r="Z103" s="18"/>
      <c r="AA103" s="18"/>
      <c r="AB103" s="42"/>
    </row>
    <row r="104" spans="1:29" ht="18" customHeight="1">
      <c r="A104" s="7"/>
      <c r="B104" s="3" t="s">
        <v>409</v>
      </c>
      <c r="C104" s="3"/>
      <c r="D104" s="3"/>
      <c r="E104" s="3"/>
      <c r="F104" s="3"/>
      <c r="G104" s="3"/>
      <c r="H104" s="1512" t="str">
        <f>項目一覧!$C$234</f>
        <v/>
      </c>
      <c r="I104" s="1512"/>
      <c r="J104" s="1512"/>
      <c r="K104" s="1512"/>
      <c r="L104" s="1512"/>
      <c r="M104" s="1512"/>
      <c r="N104" s="1512"/>
      <c r="O104" s="1512"/>
      <c r="P104" s="1512"/>
      <c r="Q104" s="1512"/>
      <c r="R104" s="1512"/>
      <c r="S104" s="1512"/>
      <c r="T104" s="1512"/>
      <c r="U104" s="1512"/>
      <c r="V104" s="1512"/>
      <c r="W104" s="1512"/>
      <c r="X104" s="1512"/>
      <c r="Y104" s="1512"/>
      <c r="Z104" s="1512"/>
      <c r="AA104" s="1512"/>
      <c r="AB104" s="1512"/>
    </row>
    <row r="105" spans="1:29" ht="18" customHeight="1">
      <c r="A105" s="7"/>
      <c r="B105" s="3" t="s">
        <v>408</v>
      </c>
      <c r="C105" s="3"/>
      <c r="D105" s="3"/>
      <c r="E105" s="3"/>
      <c r="F105" s="3"/>
      <c r="G105" s="3"/>
      <c r="H105" s="18" t="str">
        <f>項目一覧!$C$235</f>
        <v/>
      </c>
      <c r="I105" s="42"/>
      <c r="J105" s="18"/>
      <c r="K105" s="18"/>
      <c r="L105" s="18"/>
      <c r="M105" s="18"/>
      <c r="N105" s="18"/>
      <c r="O105" s="18"/>
      <c r="P105" s="18"/>
      <c r="Q105" s="18"/>
      <c r="R105" s="18"/>
      <c r="S105" s="18"/>
      <c r="T105" s="18"/>
      <c r="U105" s="18"/>
      <c r="V105" s="18"/>
      <c r="W105" s="18"/>
      <c r="X105" s="18"/>
      <c r="Y105" s="18"/>
      <c r="Z105" s="18"/>
      <c r="AA105" s="18"/>
      <c r="AB105" s="42"/>
    </row>
    <row r="106" spans="1:29" ht="18" customHeight="1">
      <c r="A106" s="7"/>
      <c r="B106" s="3" t="s">
        <v>424</v>
      </c>
      <c r="C106" s="3"/>
      <c r="D106" s="3"/>
      <c r="E106" s="3"/>
      <c r="F106" s="3"/>
      <c r="G106" s="3"/>
      <c r="H106" s="18" t="str">
        <f>項目一覧!$C$236</f>
        <v/>
      </c>
      <c r="I106" s="42"/>
      <c r="J106" s="18"/>
      <c r="K106" s="18"/>
      <c r="L106" s="18"/>
      <c r="M106" s="18"/>
      <c r="N106" s="18"/>
      <c r="O106" s="18"/>
      <c r="P106" s="18"/>
      <c r="Q106" s="18"/>
      <c r="R106" s="18"/>
      <c r="S106" s="18"/>
      <c r="T106" s="18"/>
      <c r="U106" s="18"/>
      <c r="V106" s="18"/>
      <c r="W106" s="18"/>
      <c r="X106" s="18"/>
      <c r="Y106" s="18"/>
      <c r="Z106" s="18"/>
      <c r="AA106" s="18"/>
      <c r="AB106" s="42"/>
    </row>
    <row r="107" spans="1:29" ht="18" customHeight="1">
      <c r="A107" s="7"/>
      <c r="B107" s="34" t="s">
        <v>423</v>
      </c>
      <c r="C107" s="3"/>
      <c r="D107" s="3"/>
      <c r="E107" s="3"/>
      <c r="F107" s="3"/>
      <c r="G107" s="3"/>
      <c r="H107" s="18"/>
      <c r="I107" s="1592" t="str">
        <f>項目一覧!$C$237</f>
        <v/>
      </c>
      <c r="J107" s="1592"/>
      <c r="K107" s="1592"/>
      <c r="L107" s="1592"/>
      <c r="M107" s="1592"/>
      <c r="N107" s="1592"/>
      <c r="O107" s="1592"/>
      <c r="P107" s="1592"/>
      <c r="Q107" s="1592"/>
      <c r="R107" s="1592"/>
      <c r="S107" s="1592"/>
      <c r="T107" s="1592"/>
      <c r="U107" s="1592"/>
      <c r="V107" s="1592"/>
      <c r="W107" s="1592"/>
      <c r="X107" s="1592"/>
      <c r="Y107" s="1592"/>
      <c r="Z107" s="1592"/>
      <c r="AA107" s="1592"/>
      <c r="AB107" s="1592"/>
    </row>
    <row r="108" spans="1:29" ht="18" customHeight="1">
      <c r="A108" s="6"/>
      <c r="B108" s="3"/>
      <c r="C108" s="3"/>
      <c r="D108" s="3"/>
      <c r="E108" s="3"/>
      <c r="F108" s="3"/>
      <c r="G108" s="3"/>
      <c r="H108" s="18"/>
      <c r="I108" s="1592"/>
      <c r="J108" s="1592"/>
      <c r="K108" s="1592"/>
      <c r="L108" s="1592"/>
      <c r="M108" s="1592"/>
      <c r="N108" s="1592"/>
      <c r="O108" s="1592"/>
      <c r="P108" s="1592"/>
      <c r="Q108" s="1592"/>
      <c r="R108" s="1592"/>
      <c r="S108" s="1592"/>
      <c r="T108" s="1592"/>
      <c r="U108" s="1592"/>
      <c r="V108" s="1592"/>
      <c r="W108" s="1592"/>
      <c r="X108" s="1592"/>
      <c r="Y108" s="1592"/>
      <c r="Z108" s="1592"/>
      <c r="AA108" s="1592"/>
      <c r="AB108" s="1592"/>
    </row>
    <row r="109" spans="1:29" ht="18" customHeight="1">
      <c r="A109" s="7"/>
      <c r="B109" s="3" t="s">
        <v>412</v>
      </c>
      <c r="C109" s="3"/>
      <c r="D109" s="3"/>
      <c r="E109" s="3"/>
      <c r="F109" s="3"/>
      <c r="G109" s="3"/>
      <c r="H109" s="18" t="str">
        <f>項目一覧!$C$238</f>
        <v/>
      </c>
      <c r="I109" s="42"/>
      <c r="J109" s="18"/>
      <c r="K109" s="18"/>
      <c r="L109" s="18"/>
      <c r="M109" s="18"/>
      <c r="N109" s="18"/>
      <c r="O109" s="18"/>
      <c r="P109" s="18"/>
      <c r="Q109" s="18"/>
      <c r="R109" s="18"/>
      <c r="S109" s="18"/>
      <c r="T109" s="18"/>
      <c r="U109" s="18"/>
      <c r="V109" s="18"/>
      <c r="W109" s="18"/>
      <c r="X109" s="18"/>
      <c r="Y109" s="18"/>
      <c r="Z109" s="18"/>
      <c r="AA109" s="18"/>
      <c r="AB109" s="42"/>
    </row>
    <row r="110" spans="1:29" ht="18" customHeight="1">
      <c r="A110" s="7"/>
      <c r="B110" s="3" t="s">
        <v>425</v>
      </c>
      <c r="C110" s="3"/>
      <c r="D110" s="3"/>
      <c r="E110" s="3"/>
      <c r="F110" s="3"/>
      <c r="G110" s="3"/>
      <c r="H110" s="18" t="str">
        <f>項目一覧!$C$239</f>
        <v/>
      </c>
      <c r="I110" s="42"/>
      <c r="J110" s="18"/>
      <c r="K110" s="18"/>
      <c r="L110" s="18"/>
      <c r="M110" s="18"/>
      <c r="N110" s="18"/>
      <c r="O110" s="18"/>
      <c r="P110" s="18"/>
      <c r="Q110" s="18"/>
      <c r="R110" s="18"/>
      <c r="S110" s="18"/>
      <c r="T110" s="18"/>
      <c r="U110" s="18"/>
      <c r="V110" s="18"/>
      <c r="W110" s="18"/>
      <c r="X110" s="18"/>
      <c r="Y110" s="18"/>
      <c r="Z110" s="18"/>
      <c r="AA110" s="18"/>
      <c r="AB110" s="42"/>
    </row>
    <row r="111" spans="1:29" ht="18" customHeight="1">
      <c r="A111" s="7"/>
      <c r="B111" s="3" t="s">
        <v>410</v>
      </c>
      <c r="C111" s="3"/>
      <c r="D111" s="3"/>
      <c r="E111" s="3"/>
      <c r="F111" s="3"/>
      <c r="G111" s="3"/>
      <c r="H111" s="18" t="str">
        <f>項目一覧!$C$240</f>
        <v/>
      </c>
      <c r="I111" s="42"/>
      <c r="J111" s="18"/>
      <c r="K111" s="18"/>
      <c r="L111" s="18"/>
      <c r="M111" s="18"/>
      <c r="N111" s="18"/>
      <c r="O111" s="18"/>
      <c r="P111" s="18"/>
      <c r="Q111" s="18"/>
      <c r="R111" s="18"/>
      <c r="S111" s="18"/>
      <c r="T111" s="18"/>
      <c r="U111" s="18"/>
      <c r="V111" s="18"/>
      <c r="W111" s="18"/>
      <c r="X111" s="18"/>
      <c r="Y111" s="18"/>
      <c r="Z111" s="18"/>
      <c r="AA111" s="18"/>
      <c r="AB111" s="42"/>
    </row>
    <row r="112" spans="1:29" ht="18" customHeight="1">
      <c r="A112" s="7"/>
      <c r="B112" s="3" t="s">
        <v>409</v>
      </c>
      <c r="C112" s="3"/>
      <c r="D112" s="3"/>
      <c r="E112" s="3"/>
      <c r="F112" s="3"/>
      <c r="G112" s="3"/>
      <c r="H112" s="1512" t="str">
        <f>項目一覧!$C$241</f>
        <v/>
      </c>
      <c r="I112" s="1512"/>
      <c r="J112" s="1512"/>
      <c r="K112" s="1512"/>
      <c r="L112" s="1512"/>
      <c r="M112" s="1512"/>
      <c r="N112" s="1512"/>
      <c r="O112" s="1512"/>
      <c r="P112" s="1512"/>
      <c r="Q112" s="1512"/>
      <c r="R112" s="1512"/>
      <c r="S112" s="1512"/>
      <c r="T112" s="1512"/>
      <c r="U112" s="1512"/>
      <c r="V112" s="1512"/>
      <c r="W112" s="1512"/>
      <c r="X112" s="1512"/>
      <c r="Y112" s="1512"/>
      <c r="Z112" s="1512"/>
      <c r="AA112" s="1512"/>
      <c r="AB112" s="1512"/>
    </row>
    <row r="113" spans="1:29" ht="18" customHeight="1">
      <c r="A113" s="7"/>
      <c r="B113" s="3" t="s">
        <v>408</v>
      </c>
      <c r="C113" s="3"/>
      <c r="D113" s="3"/>
      <c r="E113" s="3"/>
      <c r="F113" s="3"/>
      <c r="G113" s="3"/>
      <c r="H113" s="18" t="str">
        <f>項目一覧!$C$242</f>
        <v/>
      </c>
      <c r="I113" s="42"/>
      <c r="J113" s="18"/>
      <c r="K113" s="18"/>
      <c r="L113" s="18"/>
      <c r="M113" s="18"/>
      <c r="N113" s="18"/>
      <c r="O113" s="18"/>
      <c r="P113" s="18"/>
      <c r="Q113" s="18"/>
      <c r="R113" s="18"/>
      <c r="S113" s="18"/>
      <c r="T113" s="18"/>
      <c r="U113" s="18"/>
      <c r="V113" s="18"/>
      <c r="W113" s="18"/>
      <c r="X113" s="18"/>
      <c r="Y113" s="18"/>
      <c r="Z113" s="18"/>
      <c r="AA113" s="18"/>
      <c r="AB113" s="42"/>
    </row>
    <row r="114" spans="1:29" ht="18" customHeight="1">
      <c r="A114" s="7"/>
      <c r="B114" s="3" t="s">
        <v>424</v>
      </c>
      <c r="C114" s="3"/>
      <c r="D114" s="3"/>
      <c r="E114" s="3"/>
      <c r="F114" s="3"/>
      <c r="G114" s="3"/>
      <c r="H114" s="18" t="str">
        <f>項目一覧!$C$243</f>
        <v/>
      </c>
      <c r="I114" s="42"/>
      <c r="J114" s="18"/>
      <c r="K114" s="18"/>
      <c r="L114" s="18"/>
      <c r="M114" s="18"/>
      <c r="N114" s="18"/>
      <c r="O114" s="18"/>
      <c r="P114" s="18"/>
      <c r="Q114" s="18"/>
      <c r="R114" s="18"/>
      <c r="S114" s="18"/>
      <c r="T114" s="18"/>
      <c r="U114" s="18"/>
      <c r="V114" s="18"/>
      <c r="W114" s="18"/>
      <c r="X114" s="18"/>
      <c r="Y114" s="18"/>
      <c r="Z114" s="18"/>
      <c r="AA114" s="18"/>
      <c r="AB114" s="42"/>
    </row>
    <row r="115" spans="1:29" ht="18" customHeight="1">
      <c r="A115" s="7"/>
      <c r="B115" s="34" t="s">
        <v>423</v>
      </c>
      <c r="C115" s="3"/>
      <c r="D115" s="3"/>
      <c r="E115" s="3"/>
      <c r="F115" s="3"/>
      <c r="G115" s="3"/>
      <c r="H115" s="18"/>
      <c r="I115" s="1592" t="str">
        <f>項目一覧!$C$244</f>
        <v/>
      </c>
      <c r="J115" s="1592"/>
      <c r="K115" s="1592"/>
      <c r="L115" s="1592"/>
      <c r="M115" s="1592"/>
      <c r="N115" s="1592"/>
      <c r="O115" s="1592"/>
      <c r="P115" s="1592"/>
      <c r="Q115" s="1592"/>
      <c r="R115" s="1592"/>
      <c r="S115" s="1592"/>
      <c r="T115" s="1592"/>
      <c r="U115" s="1592"/>
      <c r="V115" s="1592"/>
      <c r="W115" s="1592"/>
      <c r="X115" s="1592"/>
      <c r="Y115" s="1592"/>
      <c r="Z115" s="1592"/>
      <c r="AA115" s="1592"/>
      <c r="AB115" s="1592"/>
      <c r="AC115" s="7"/>
    </row>
    <row r="116" spans="1:29" ht="18" customHeight="1">
      <c r="A116" s="6"/>
      <c r="B116" s="3"/>
      <c r="C116" s="3"/>
      <c r="D116" s="3"/>
      <c r="E116" s="3"/>
      <c r="F116" s="3"/>
      <c r="G116" s="3"/>
      <c r="H116" s="18"/>
      <c r="I116" s="1592"/>
      <c r="J116" s="1592"/>
      <c r="K116" s="1592"/>
      <c r="L116" s="1592"/>
      <c r="M116" s="1592"/>
      <c r="N116" s="1592"/>
      <c r="O116" s="1592"/>
      <c r="P116" s="1592"/>
      <c r="Q116" s="1592"/>
      <c r="R116" s="1592"/>
      <c r="S116" s="1592"/>
      <c r="T116" s="1592"/>
      <c r="U116" s="1592"/>
      <c r="V116" s="1592"/>
      <c r="W116" s="1592"/>
      <c r="X116" s="1592"/>
      <c r="Y116" s="1592"/>
      <c r="Z116" s="1592"/>
      <c r="AA116" s="1592"/>
      <c r="AB116" s="1592"/>
    </row>
    <row r="117" spans="1:29" ht="18" customHeight="1">
      <c r="A117" s="7"/>
      <c r="B117" s="3" t="s">
        <v>412</v>
      </c>
      <c r="C117" s="3"/>
      <c r="D117" s="3"/>
      <c r="E117" s="3"/>
      <c r="F117" s="3"/>
      <c r="G117" s="3"/>
      <c r="H117" s="18" t="str">
        <f>項目一覧!$C$245</f>
        <v/>
      </c>
      <c r="I117" s="42"/>
      <c r="J117" s="18"/>
      <c r="K117" s="18"/>
      <c r="L117" s="18"/>
      <c r="M117" s="18"/>
      <c r="N117" s="18"/>
      <c r="O117" s="18"/>
      <c r="P117" s="18"/>
      <c r="Q117" s="18"/>
      <c r="R117" s="18"/>
      <c r="S117" s="18"/>
      <c r="T117" s="18"/>
      <c r="U117" s="18"/>
      <c r="V117" s="18"/>
      <c r="W117" s="18"/>
      <c r="X117" s="18"/>
      <c r="Y117" s="18"/>
      <c r="Z117" s="18"/>
      <c r="AA117" s="18"/>
      <c r="AB117" s="42"/>
    </row>
    <row r="118" spans="1:29" ht="18" customHeight="1">
      <c r="A118" s="7"/>
      <c r="B118" s="3" t="s">
        <v>425</v>
      </c>
      <c r="C118" s="3"/>
      <c r="D118" s="3"/>
      <c r="E118" s="3"/>
      <c r="F118" s="3"/>
      <c r="G118" s="3"/>
      <c r="H118" s="18" t="str">
        <f>項目一覧!$C$246</f>
        <v/>
      </c>
      <c r="I118" s="42"/>
      <c r="J118" s="18"/>
      <c r="K118" s="18"/>
      <c r="L118" s="18"/>
      <c r="M118" s="18"/>
      <c r="N118" s="18"/>
      <c r="O118" s="18"/>
      <c r="P118" s="18"/>
      <c r="Q118" s="18"/>
      <c r="R118" s="18"/>
      <c r="S118" s="18"/>
      <c r="T118" s="18"/>
      <c r="U118" s="18"/>
      <c r="V118" s="18"/>
      <c r="W118" s="18"/>
      <c r="X118" s="18"/>
      <c r="Y118" s="18"/>
      <c r="Z118" s="18"/>
      <c r="AA118" s="18"/>
      <c r="AB118" s="42"/>
    </row>
    <row r="119" spans="1:29" ht="18" customHeight="1">
      <c r="A119" s="7"/>
      <c r="B119" s="3" t="s">
        <v>410</v>
      </c>
      <c r="C119" s="3"/>
      <c r="D119" s="3"/>
      <c r="E119" s="3"/>
      <c r="F119" s="3"/>
      <c r="G119" s="3"/>
      <c r="H119" s="18" t="str">
        <f>項目一覧!$C$247</f>
        <v/>
      </c>
      <c r="I119" s="42"/>
      <c r="J119" s="18"/>
      <c r="K119" s="18"/>
      <c r="L119" s="18"/>
      <c r="M119" s="18"/>
      <c r="N119" s="18"/>
      <c r="O119" s="18"/>
      <c r="P119" s="18"/>
      <c r="Q119" s="18"/>
      <c r="R119" s="18"/>
      <c r="S119" s="18"/>
      <c r="T119" s="18"/>
      <c r="U119" s="18"/>
      <c r="V119" s="18"/>
      <c r="W119" s="18"/>
      <c r="X119" s="18"/>
      <c r="Y119" s="18"/>
      <c r="Z119" s="18"/>
      <c r="AA119" s="18"/>
      <c r="AB119" s="42"/>
    </row>
    <row r="120" spans="1:29" ht="18" customHeight="1">
      <c r="A120" s="7"/>
      <c r="B120" s="3" t="s">
        <v>409</v>
      </c>
      <c r="C120" s="3"/>
      <c r="D120" s="3"/>
      <c r="E120" s="3"/>
      <c r="F120" s="3"/>
      <c r="G120" s="3"/>
      <c r="H120" s="1512" t="str">
        <f>項目一覧!$C$248</f>
        <v/>
      </c>
      <c r="I120" s="1512"/>
      <c r="J120" s="1512"/>
      <c r="K120" s="1512"/>
      <c r="L120" s="1512"/>
      <c r="M120" s="1512"/>
      <c r="N120" s="1512"/>
      <c r="O120" s="1512"/>
      <c r="P120" s="1512"/>
      <c r="Q120" s="1512"/>
      <c r="R120" s="1512"/>
      <c r="S120" s="1512"/>
      <c r="T120" s="1512"/>
      <c r="U120" s="1512"/>
      <c r="V120" s="1512"/>
      <c r="W120" s="1512"/>
      <c r="X120" s="1512"/>
      <c r="Y120" s="1512"/>
      <c r="Z120" s="1512"/>
      <c r="AA120" s="1512"/>
      <c r="AB120" s="1512"/>
    </row>
    <row r="121" spans="1:29" ht="18" customHeight="1">
      <c r="A121" s="7"/>
      <c r="B121" s="3" t="s">
        <v>408</v>
      </c>
      <c r="C121" s="3"/>
      <c r="D121" s="3"/>
      <c r="E121" s="3"/>
      <c r="F121" s="3"/>
      <c r="G121" s="3"/>
      <c r="H121" s="18" t="str">
        <f>項目一覧!$C$249</f>
        <v/>
      </c>
      <c r="I121" s="42"/>
      <c r="J121" s="18"/>
      <c r="K121" s="18"/>
      <c r="L121" s="18"/>
      <c r="M121" s="18"/>
      <c r="N121" s="18"/>
      <c r="O121" s="18"/>
      <c r="P121" s="18"/>
      <c r="Q121" s="18"/>
      <c r="R121" s="18"/>
      <c r="S121" s="18"/>
      <c r="T121" s="18"/>
      <c r="U121" s="18"/>
      <c r="V121" s="18"/>
      <c r="W121" s="18"/>
      <c r="X121" s="18"/>
      <c r="Y121" s="18"/>
      <c r="Z121" s="18"/>
      <c r="AA121" s="18"/>
      <c r="AB121" s="42"/>
    </row>
    <row r="122" spans="1:29" ht="18" customHeight="1">
      <c r="A122" s="7"/>
      <c r="B122" s="3" t="s">
        <v>424</v>
      </c>
      <c r="C122" s="3"/>
      <c r="D122" s="3"/>
      <c r="E122" s="3"/>
      <c r="F122" s="3"/>
      <c r="G122" s="3"/>
      <c r="H122" s="18" t="str">
        <f>項目一覧!$C$250</f>
        <v/>
      </c>
      <c r="I122" s="42"/>
      <c r="J122" s="18"/>
      <c r="K122" s="18"/>
      <c r="L122" s="18"/>
      <c r="M122" s="18"/>
      <c r="N122" s="18"/>
      <c r="O122" s="18"/>
      <c r="P122" s="18"/>
      <c r="Q122" s="18"/>
      <c r="R122" s="18"/>
      <c r="S122" s="18"/>
      <c r="T122" s="18"/>
      <c r="U122" s="18"/>
      <c r="V122" s="18"/>
      <c r="W122" s="18"/>
      <c r="X122" s="18"/>
      <c r="Y122" s="18"/>
      <c r="Z122" s="18"/>
      <c r="AA122" s="18"/>
      <c r="AB122" s="42"/>
    </row>
    <row r="123" spans="1:29" ht="18" customHeight="1">
      <c r="A123" s="7"/>
      <c r="B123" s="34" t="s">
        <v>423</v>
      </c>
      <c r="C123" s="3"/>
      <c r="D123" s="3"/>
      <c r="E123" s="3"/>
      <c r="F123" s="3"/>
      <c r="G123" s="3"/>
      <c r="H123" s="18"/>
      <c r="I123" s="1592" t="str">
        <f>項目一覧!$C$251</f>
        <v/>
      </c>
      <c r="J123" s="1592"/>
      <c r="K123" s="1592"/>
      <c r="L123" s="1592"/>
      <c r="M123" s="1592"/>
      <c r="N123" s="1592"/>
      <c r="O123" s="1592"/>
      <c r="P123" s="1592"/>
      <c r="Q123" s="1592"/>
      <c r="R123" s="1592"/>
      <c r="S123" s="1592"/>
      <c r="T123" s="1592"/>
      <c r="U123" s="1592"/>
      <c r="V123" s="1592"/>
      <c r="W123" s="1592"/>
      <c r="X123" s="1592"/>
      <c r="Y123" s="1592"/>
      <c r="Z123" s="1592"/>
      <c r="AA123" s="1592"/>
      <c r="AB123" s="1592"/>
      <c r="AC123" s="7"/>
    </row>
    <row r="124" spans="1:29" ht="18" customHeight="1">
      <c r="A124" s="31"/>
      <c r="B124" s="15"/>
      <c r="C124" s="15"/>
      <c r="D124" s="15"/>
      <c r="E124" s="15"/>
      <c r="F124" s="15"/>
      <c r="G124" s="15"/>
      <c r="H124" s="27"/>
      <c r="I124" s="1593"/>
      <c r="J124" s="1593"/>
      <c r="K124" s="1593"/>
      <c r="L124" s="1593"/>
      <c r="M124" s="1593"/>
      <c r="N124" s="1593"/>
      <c r="O124" s="1593"/>
      <c r="P124" s="1593"/>
      <c r="Q124" s="1593"/>
      <c r="R124" s="1593"/>
      <c r="S124" s="1593"/>
      <c r="T124" s="1593"/>
      <c r="U124" s="1593"/>
      <c r="V124" s="1593"/>
      <c r="W124" s="1593"/>
      <c r="X124" s="1593"/>
      <c r="Y124" s="1593"/>
      <c r="Z124" s="1593"/>
      <c r="AA124" s="1593"/>
      <c r="AB124" s="1593"/>
    </row>
    <row r="125" spans="1:29" ht="18" customHeight="1">
      <c r="A125" s="6" t="s">
        <v>313</v>
      </c>
      <c r="B125" s="3" t="s">
        <v>422</v>
      </c>
      <c r="C125" s="3"/>
      <c r="D125" s="3"/>
      <c r="E125" s="3"/>
      <c r="F125" s="3"/>
      <c r="G125" s="3"/>
      <c r="H125" s="3"/>
      <c r="I125" s="3"/>
      <c r="J125" s="3"/>
      <c r="K125" s="3"/>
      <c r="L125" s="3"/>
      <c r="M125" s="3"/>
      <c r="N125" s="3"/>
      <c r="O125" s="3"/>
      <c r="P125" s="3"/>
      <c r="Q125" s="3"/>
      <c r="R125" s="3"/>
      <c r="S125" s="3"/>
      <c r="T125" s="3"/>
      <c r="U125" s="3"/>
      <c r="V125" s="3"/>
      <c r="W125" s="3"/>
      <c r="X125" s="3"/>
      <c r="Y125" s="3"/>
      <c r="Z125" s="3"/>
      <c r="AA125" s="3"/>
    </row>
    <row r="126" spans="1:29" ht="18" customHeight="1">
      <c r="A126" s="6"/>
      <c r="B126" s="3" t="s">
        <v>216</v>
      </c>
      <c r="C126" s="3"/>
      <c r="D126" s="3"/>
      <c r="E126" s="3"/>
      <c r="F126" s="3"/>
      <c r="G126" s="3"/>
      <c r="H126" s="3"/>
      <c r="I126" s="3"/>
      <c r="J126" s="3"/>
      <c r="K126" s="3"/>
      <c r="L126" s="3"/>
      <c r="M126" s="3"/>
      <c r="N126" s="3"/>
      <c r="O126" s="3"/>
      <c r="P126" s="3"/>
      <c r="Q126" s="3"/>
      <c r="R126" s="3"/>
      <c r="S126" s="3"/>
      <c r="T126" s="3"/>
      <c r="U126" s="3"/>
      <c r="V126" s="3"/>
      <c r="W126" s="3"/>
      <c r="X126" s="3"/>
      <c r="Y126" s="3"/>
      <c r="Z126" s="3"/>
      <c r="AA126" s="3"/>
    </row>
    <row r="127" spans="1:29" ht="18" customHeight="1">
      <c r="A127" s="7"/>
      <c r="B127" s="3" t="s">
        <v>420</v>
      </c>
      <c r="C127" s="3"/>
      <c r="D127" s="3"/>
      <c r="E127" s="3"/>
      <c r="F127" s="18"/>
      <c r="G127" s="18"/>
      <c r="H127" s="50" t="str">
        <f>IF(項目一覧!$C$43=0,"","("&amp;項目一覧!$C$43&amp;") 建築士  （"&amp;項目一覧!$C$44&amp;"）登録　第　 "&amp;項目一覧!$C$45&amp;"　号")</f>
        <v>() 建築士  （）登録　第　 　号</v>
      </c>
      <c r="I127" s="42"/>
      <c r="J127" s="18"/>
      <c r="K127" s="18"/>
      <c r="L127" s="18"/>
      <c r="M127" s="18"/>
      <c r="N127" s="18"/>
      <c r="O127" s="18"/>
      <c r="P127" s="18"/>
      <c r="Q127" s="18"/>
      <c r="R127" s="18"/>
      <c r="S127" s="18"/>
      <c r="T127" s="18"/>
      <c r="U127" s="18"/>
      <c r="V127" s="18"/>
      <c r="W127" s="18"/>
      <c r="X127" s="18"/>
      <c r="Y127" s="18"/>
      <c r="Z127" s="18"/>
      <c r="AA127" s="18"/>
      <c r="AB127" s="42"/>
    </row>
    <row r="128" spans="1:29" ht="18" customHeight="1">
      <c r="A128" s="7"/>
      <c r="B128" s="3" t="s">
        <v>419</v>
      </c>
      <c r="C128" s="3"/>
      <c r="D128" s="3"/>
      <c r="E128" s="3"/>
      <c r="F128" s="18"/>
      <c r="G128" s="18"/>
      <c r="H128" s="18" t="str">
        <f>項目一覧!$C$46</f>
        <v/>
      </c>
      <c r="I128" s="42"/>
      <c r="J128" s="18"/>
      <c r="K128" s="18"/>
      <c r="L128" s="18"/>
      <c r="M128" s="18"/>
      <c r="N128" s="18"/>
      <c r="O128" s="18"/>
      <c r="P128" s="18"/>
      <c r="Q128" s="18"/>
      <c r="R128" s="18"/>
      <c r="S128" s="18"/>
      <c r="T128" s="18"/>
      <c r="U128" s="18"/>
      <c r="V128" s="18"/>
      <c r="W128" s="18"/>
      <c r="X128" s="18"/>
      <c r="Y128" s="18"/>
      <c r="Z128" s="18"/>
      <c r="AA128" s="18"/>
      <c r="AB128" s="42"/>
    </row>
    <row r="129" spans="1:28" ht="18" customHeight="1">
      <c r="A129" s="7"/>
      <c r="B129" s="3" t="s">
        <v>418</v>
      </c>
      <c r="C129" s="3"/>
      <c r="D129" s="3"/>
      <c r="E129" s="3"/>
      <c r="F129" s="18"/>
      <c r="G129" s="18"/>
      <c r="H129" s="50" t="str">
        <f>IF(項目一覧!$C$47=0,"","("&amp;項目一覧!$C$47&amp;") 建築士事務所  （"&amp;項目一覧!$C$48&amp;"）知事登録　第　 "&amp;項目一覧!$C$49&amp;"　号")</f>
        <v>() 建築士事務所  （）知事登録　第　 　号</v>
      </c>
      <c r="I129" s="42"/>
      <c r="J129" s="18"/>
      <c r="K129" s="18"/>
      <c r="L129" s="18"/>
      <c r="M129" s="18"/>
      <c r="N129" s="18"/>
      <c r="O129" s="18"/>
      <c r="P129" s="18"/>
      <c r="Q129" s="18"/>
      <c r="R129" s="18"/>
      <c r="S129" s="18"/>
      <c r="T129" s="18"/>
      <c r="U129" s="18"/>
      <c r="V129" s="18"/>
      <c r="W129" s="18"/>
      <c r="X129" s="18"/>
      <c r="Y129" s="18"/>
      <c r="Z129" s="18"/>
      <c r="AA129" s="18"/>
      <c r="AB129" s="42"/>
    </row>
    <row r="130" spans="1:28" ht="18" customHeight="1">
      <c r="A130" s="7"/>
      <c r="B130" s="3"/>
      <c r="C130" s="3"/>
      <c r="D130" s="3"/>
      <c r="E130" s="3"/>
      <c r="F130" s="18"/>
      <c r="G130" s="18"/>
      <c r="H130" s="18" t="str">
        <f>項目一覧!$C$50</f>
        <v/>
      </c>
      <c r="I130" s="42"/>
      <c r="J130" s="18"/>
      <c r="K130" s="18"/>
      <c r="L130" s="18"/>
      <c r="M130" s="18"/>
      <c r="N130" s="18"/>
      <c r="O130" s="18"/>
      <c r="P130" s="18"/>
      <c r="Q130" s="18"/>
      <c r="R130" s="18"/>
      <c r="S130" s="18"/>
      <c r="T130" s="18"/>
      <c r="U130" s="18"/>
      <c r="V130" s="18"/>
      <c r="W130" s="18"/>
      <c r="X130" s="18"/>
      <c r="Y130" s="18"/>
      <c r="Z130" s="18"/>
      <c r="AA130" s="18"/>
      <c r="AB130" s="42"/>
    </row>
    <row r="131" spans="1:28" ht="18" customHeight="1">
      <c r="A131" s="7"/>
      <c r="B131" s="3" t="s">
        <v>417</v>
      </c>
      <c r="C131" s="3"/>
      <c r="D131" s="3"/>
      <c r="E131" s="3"/>
      <c r="F131" s="18"/>
      <c r="G131" s="18"/>
      <c r="H131" s="18" t="str">
        <f>項目一覧!$C$51</f>
        <v/>
      </c>
      <c r="I131" s="42"/>
      <c r="J131" s="18"/>
      <c r="K131" s="18"/>
      <c r="L131" s="18"/>
      <c r="M131" s="18"/>
      <c r="N131" s="18"/>
      <c r="O131" s="18"/>
      <c r="P131" s="18"/>
      <c r="Q131" s="18"/>
      <c r="R131" s="18"/>
      <c r="S131" s="18"/>
      <c r="T131" s="18"/>
      <c r="U131" s="18"/>
      <c r="V131" s="18"/>
      <c r="W131" s="18"/>
      <c r="X131" s="18"/>
      <c r="Y131" s="18"/>
      <c r="Z131" s="18"/>
      <c r="AA131" s="18"/>
      <c r="AB131" s="42"/>
    </row>
    <row r="132" spans="1:28" ht="18" customHeight="1">
      <c r="A132" s="7"/>
      <c r="B132" s="3" t="s">
        <v>416</v>
      </c>
      <c r="C132" s="3"/>
      <c r="D132" s="3"/>
      <c r="E132" s="3"/>
      <c r="F132" s="18"/>
      <c r="G132" s="18"/>
      <c r="H132" s="1512" t="str">
        <f>項目一覧!$C$52</f>
        <v/>
      </c>
      <c r="I132" s="1512"/>
      <c r="J132" s="1512"/>
      <c r="K132" s="1512"/>
      <c r="L132" s="1512"/>
      <c r="M132" s="1512"/>
      <c r="N132" s="1512"/>
      <c r="O132" s="1512"/>
      <c r="P132" s="1512"/>
      <c r="Q132" s="1512"/>
      <c r="R132" s="1512"/>
      <c r="S132" s="1512"/>
      <c r="T132" s="1512"/>
      <c r="U132" s="1512"/>
      <c r="V132" s="1512"/>
      <c r="W132" s="1512"/>
      <c r="X132" s="1512"/>
      <c r="Y132" s="1512"/>
      <c r="Z132" s="1512"/>
      <c r="AA132" s="1512"/>
      <c r="AB132" s="1512"/>
    </row>
    <row r="133" spans="1:28" ht="18" customHeight="1">
      <c r="A133" s="7"/>
      <c r="B133" s="3" t="s">
        <v>415</v>
      </c>
      <c r="C133" s="3"/>
      <c r="D133" s="3"/>
      <c r="E133" s="3"/>
      <c r="F133" s="18"/>
      <c r="G133" s="18"/>
      <c r="H133" s="18" t="str">
        <f>項目一覧!$C$53</f>
        <v/>
      </c>
      <c r="I133" s="42"/>
      <c r="J133" s="18"/>
      <c r="K133" s="18"/>
      <c r="L133" s="18"/>
      <c r="M133" s="18"/>
      <c r="N133" s="18"/>
      <c r="O133" s="18"/>
      <c r="P133" s="18"/>
      <c r="Q133" s="18"/>
      <c r="R133" s="18"/>
      <c r="S133" s="18"/>
      <c r="T133" s="18"/>
      <c r="U133" s="18"/>
      <c r="V133" s="18"/>
      <c r="W133" s="18"/>
      <c r="X133" s="18"/>
      <c r="Y133" s="18"/>
      <c r="Z133" s="18"/>
      <c r="AA133" s="18"/>
      <c r="AB133" s="42"/>
    </row>
    <row r="134" spans="1:28" ht="18" customHeight="1">
      <c r="A134" s="7"/>
      <c r="B134" s="47" t="s">
        <v>543</v>
      </c>
      <c r="C134" s="3"/>
      <c r="D134" s="3"/>
      <c r="E134" s="3"/>
      <c r="F134" s="18"/>
      <c r="G134" s="18"/>
      <c r="H134" s="18"/>
      <c r="I134" s="1592" t="str">
        <f>項目一覧!$C$54</f>
        <v/>
      </c>
      <c r="J134" s="1592"/>
      <c r="K134" s="1592"/>
      <c r="L134" s="1592"/>
      <c r="M134" s="1592"/>
      <c r="N134" s="1592"/>
      <c r="O134" s="1592"/>
      <c r="P134" s="1592"/>
      <c r="Q134" s="1592"/>
      <c r="R134" s="1592"/>
      <c r="S134" s="1592"/>
      <c r="T134" s="1592"/>
      <c r="U134" s="1592"/>
      <c r="V134" s="1592"/>
      <c r="W134" s="1592"/>
      <c r="X134" s="1592"/>
      <c r="Y134" s="1592"/>
      <c r="Z134" s="1592"/>
      <c r="AA134" s="1592"/>
      <c r="AB134" s="1592"/>
    </row>
    <row r="135" spans="1:28" ht="18" customHeight="1">
      <c r="A135" s="7"/>
      <c r="B135" s="34"/>
      <c r="C135" s="3"/>
      <c r="D135" s="3"/>
      <c r="E135" s="3"/>
      <c r="F135" s="18"/>
      <c r="G135" s="18"/>
      <c r="H135" s="18"/>
      <c r="I135" s="1592"/>
      <c r="J135" s="1592"/>
      <c r="K135" s="1592"/>
      <c r="L135" s="1592"/>
      <c r="M135" s="1592"/>
      <c r="N135" s="1592"/>
      <c r="O135" s="1592"/>
      <c r="P135" s="1592"/>
      <c r="Q135" s="1592"/>
      <c r="R135" s="1592"/>
      <c r="S135" s="1592"/>
      <c r="T135" s="1592"/>
      <c r="U135" s="1592"/>
      <c r="V135" s="1592"/>
      <c r="W135" s="1592"/>
      <c r="X135" s="1592"/>
      <c r="Y135" s="1592"/>
      <c r="Z135" s="1592"/>
      <c r="AA135" s="1592"/>
      <c r="AB135" s="1592"/>
    </row>
    <row r="136" spans="1:28" ht="18" customHeight="1">
      <c r="A136" s="6"/>
      <c r="B136" s="3" t="s">
        <v>421</v>
      </c>
      <c r="C136" s="3"/>
      <c r="D136" s="3"/>
      <c r="E136" s="3"/>
      <c r="F136" s="18"/>
      <c r="G136" s="18"/>
      <c r="H136" s="18"/>
      <c r="I136" s="18"/>
      <c r="J136" s="18"/>
      <c r="K136" s="18"/>
      <c r="L136" s="18"/>
      <c r="M136" s="18"/>
      <c r="N136" s="18"/>
      <c r="O136" s="18"/>
      <c r="P136" s="18"/>
      <c r="Q136" s="18"/>
      <c r="R136" s="18"/>
      <c r="S136" s="18"/>
      <c r="T136" s="18"/>
      <c r="U136" s="18"/>
      <c r="V136" s="18"/>
      <c r="W136" s="18"/>
      <c r="X136" s="18"/>
      <c r="Y136" s="18"/>
      <c r="Z136" s="18"/>
      <c r="AA136" s="18"/>
      <c r="AB136" s="42"/>
    </row>
    <row r="137" spans="1:28" ht="18" customHeight="1">
      <c r="A137" s="7"/>
      <c r="B137" s="3" t="s">
        <v>420</v>
      </c>
      <c r="C137" s="3"/>
      <c r="D137" s="3"/>
      <c r="E137" s="3"/>
      <c r="F137" s="18"/>
      <c r="G137" s="18"/>
      <c r="H137" s="50" t="str">
        <f>IF(項目一覧!$C$252=0,"","("&amp;項目一覧!$C$252&amp;") 建築士  （"&amp;項目一覧!$C$253&amp;"）登録　第　 "&amp;項目一覧!$C$254&amp;"　号")</f>
        <v>() 建築士  （）登録　第　 　号</v>
      </c>
      <c r="I137" s="42"/>
      <c r="J137" s="18"/>
      <c r="K137" s="18"/>
      <c r="L137" s="18"/>
      <c r="M137" s="18"/>
      <c r="N137" s="18"/>
      <c r="O137" s="18"/>
      <c r="P137" s="18"/>
      <c r="Q137" s="18"/>
      <c r="R137" s="18"/>
      <c r="S137" s="18"/>
      <c r="T137" s="18"/>
      <c r="U137" s="18"/>
      <c r="V137" s="18"/>
      <c r="W137" s="18"/>
      <c r="X137" s="18"/>
      <c r="Y137" s="18"/>
      <c r="Z137" s="18"/>
      <c r="AA137" s="18"/>
      <c r="AB137" s="42"/>
    </row>
    <row r="138" spans="1:28" ht="18" customHeight="1">
      <c r="A138" s="7"/>
      <c r="B138" s="3" t="s">
        <v>419</v>
      </c>
      <c r="C138" s="3"/>
      <c r="D138" s="3"/>
      <c r="E138" s="3"/>
      <c r="F138" s="18"/>
      <c r="G138" s="18"/>
      <c r="H138" s="18" t="str">
        <f>項目一覧!$C$255</f>
        <v/>
      </c>
      <c r="I138" s="42"/>
      <c r="J138" s="18"/>
      <c r="K138" s="18"/>
      <c r="L138" s="18"/>
      <c r="M138" s="18"/>
      <c r="N138" s="18"/>
      <c r="O138" s="18"/>
      <c r="P138" s="18"/>
      <c r="Q138" s="18"/>
      <c r="R138" s="18"/>
      <c r="S138" s="18"/>
      <c r="T138" s="18"/>
      <c r="U138" s="18"/>
      <c r="V138" s="18"/>
      <c r="W138" s="18"/>
      <c r="X138" s="18"/>
      <c r="Y138" s="18"/>
      <c r="Z138" s="18"/>
      <c r="AA138" s="18"/>
      <c r="AB138" s="42"/>
    </row>
    <row r="139" spans="1:28" ht="18" customHeight="1">
      <c r="A139" s="7"/>
      <c r="B139" s="3" t="s">
        <v>418</v>
      </c>
      <c r="C139" s="3"/>
      <c r="D139" s="3"/>
      <c r="E139" s="3"/>
      <c r="F139" s="18"/>
      <c r="G139" s="18"/>
      <c r="H139" s="50" t="str">
        <f>IF(項目一覧!$C$256=0,"","("&amp;項目一覧!$C$256&amp;") 建築士事務所  （"&amp;項目一覧!$C$257&amp;"）知事登録　第　 "&amp;項目一覧!$C$258&amp;"　号")</f>
        <v>() 建築士事務所  （）知事登録　第　 　号</v>
      </c>
      <c r="I139" s="42"/>
      <c r="J139" s="18"/>
      <c r="K139" s="18"/>
      <c r="L139" s="18"/>
      <c r="M139" s="18"/>
      <c r="N139" s="18"/>
      <c r="O139" s="18"/>
      <c r="P139" s="18"/>
      <c r="Q139" s="18"/>
      <c r="R139" s="18"/>
      <c r="S139" s="18"/>
      <c r="T139" s="18"/>
      <c r="U139" s="18"/>
      <c r="V139" s="18"/>
      <c r="W139" s="18"/>
      <c r="X139" s="18"/>
      <c r="Y139" s="18"/>
      <c r="Z139" s="18"/>
      <c r="AA139" s="18"/>
      <c r="AB139" s="42"/>
    </row>
    <row r="140" spans="1:28" ht="18" customHeight="1">
      <c r="A140" s="7"/>
      <c r="B140" s="3"/>
      <c r="C140" s="3"/>
      <c r="D140" s="3"/>
      <c r="E140" s="3"/>
      <c r="F140" s="18"/>
      <c r="G140" s="18"/>
      <c r="H140" s="18" t="str">
        <f>項目一覧!$C$259</f>
        <v/>
      </c>
      <c r="I140" s="42"/>
      <c r="J140" s="18"/>
      <c r="K140" s="18"/>
      <c r="L140" s="18"/>
      <c r="M140" s="18"/>
      <c r="N140" s="18"/>
      <c r="O140" s="18"/>
      <c r="P140" s="18"/>
      <c r="Q140" s="18"/>
      <c r="R140" s="18"/>
      <c r="S140" s="18"/>
      <c r="T140" s="18"/>
      <c r="U140" s="18"/>
      <c r="V140" s="18"/>
      <c r="W140" s="18"/>
      <c r="X140" s="18"/>
      <c r="Y140" s="18"/>
      <c r="Z140" s="18"/>
      <c r="AA140" s="18"/>
      <c r="AB140" s="42"/>
    </row>
    <row r="141" spans="1:28" ht="18" customHeight="1">
      <c r="A141" s="7"/>
      <c r="B141" s="3" t="s">
        <v>417</v>
      </c>
      <c r="C141" s="3"/>
      <c r="D141" s="3"/>
      <c r="E141" s="3"/>
      <c r="F141" s="18"/>
      <c r="G141" s="18"/>
      <c r="H141" s="18" t="str">
        <f>項目一覧!$C$260</f>
        <v/>
      </c>
      <c r="I141" s="42"/>
      <c r="J141" s="18"/>
      <c r="K141" s="18"/>
      <c r="L141" s="18"/>
      <c r="M141" s="18"/>
      <c r="N141" s="18"/>
      <c r="O141" s="18"/>
      <c r="P141" s="18"/>
      <c r="Q141" s="18"/>
      <c r="R141" s="18"/>
      <c r="S141" s="18"/>
      <c r="T141" s="18"/>
      <c r="U141" s="18"/>
      <c r="V141" s="18"/>
      <c r="W141" s="18"/>
      <c r="X141" s="18"/>
      <c r="Y141" s="18"/>
      <c r="Z141" s="18"/>
      <c r="AA141" s="18"/>
      <c r="AB141" s="42"/>
    </row>
    <row r="142" spans="1:28" ht="18" customHeight="1">
      <c r="A142" s="7"/>
      <c r="B142" s="3" t="s">
        <v>416</v>
      </c>
      <c r="C142" s="3"/>
      <c r="D142" s="3"/>
      <c r="E142" s="3"/>
      <c r="F142" s="18"/>
      <c r="G142" s="18"/>
      <c r="H142" s="1512" t="str">
        <f>項目一覧!$C$261</f>
        <v/>
      </c>
      <c r="I142" s="1512"/>
      <c r="J142" s="1512"/>
      <c r="K142" s="1512"/>
      <c r="L142" s="1512"/>
      <c r="M142" s="1512"/>
      <c r="N142" s="1512"/>
      <c r="O142" s="1512"/>
      <c r="P142" s="1512"/>
      <c r="Q142" s="1512"/>
      <c r="R142" s="1512"/>
      <c r="S142" s="1512"/>
      <c r="T142" s="1512"/>
      <c r="U142" s="1512"/>
      <c r="V142" s="1512"/>
      <c r="W142" s="1512"/>
      <c r="X142" s="1512"/>
      <c r="Y142" s="1512"/>
      <c r="Z142" s="1512"/>
      <c r="AA142" s="1512"/>
      <c r="AB142" s="1512"/>
    </row>
    <row r="143" spans="1:28" ht="18" customHeight="1">
      <c r="A143" s="7"/>
      <c r="B143" s="3" t="s">
        <v>415</v>
      </c>
      <c r="C143" s="3"/>
      <c r="D143" s="3"/>
      <c r="E143" s="3"/>
      <c r="F143" s="18"/>
      <c r="G143" s="18"/>
      <c r="H143" s="18" t="str">
        <f>項目一覧!$C$262</f>
        <v/>
      </c>
      <c r="I143" s="42"/>
      <c r="J143" s="18"/>
      <c r="K143" s="18"/>
      <c r="L143" s="18"/>
      <c r="M143" s="18"/>
      <c r="N143" s="18"/>
      <c r="O143" s="18"/>
      <c r="P143" s="18"/>
      <c r="Q143" s="18"/>
      <c r="R143" s="18"/>
      <c r="S143" s="18"/>
      <c r="T143" s="18"/>
      <c r="U143" s="18"/>
      <c r="V143" s="18"/>
      <c r="W143" s="18"/>
      <c r="X143" s="18"/>
      <c r="Y143" s="18"/>
      <c r="Z143" s="18"/>
      <c r="AA143" s="18"/>
      <c r="AB143" s="42"/>
    </row>
    <row r="144" spans="1:28" ht="18" customHeight="1">
      <c r="A144" s="7"/>
      <c r="B144" s="47" t="s">
        <v>543</v>
      </c>
      <c r="C144" s="3"/>
      <c r="D144" s="3"/>
      <c r="E144" s="3"/>
      <c r="F144" s="18"/>
      <c r="G144" s="18"/>
      <c r="H144" s="18"/>
      <c r="I144" s="1592" t="str">
        <f>項目一覧!$C$263</f>
        <v/>
      </c>
      <c r="J144" s="1592"/>
      <c r="K144" s="1592"/>
      <c r="L144" s="1592"/>
      <c r="M144" s="1592"/>
      <c r="N144" s="1592"/>
      <c r="O144" s="1592"/>
      <c r="P144" s="1592"/>
      <c r="Q144" s="1592"/>
      <c r="R144" s="1592"/>
      <c r="S144" s="1592"/>
      <c r="T144" s="1592"/>
      <c r="U144" s="1592"/>
      <c r="V144" s="1592"/>
      <c r="W144" s="1592"/>
      <c r="X144" s="1592"/>
      <c r="Y144" s="1592"/>
      <c r="Z144" s="1592"/>
      <c r="AA144" s="1592"/>
      <c r="AB144" s="1592"/>
    </row>
    <row r="145" spans="1:28" ht="18" customHeight="1">
      <c r="A145" s="6"/>
      <c r="B145" s="3"/>
      <c r="C145" s="3"/>
      <c r="D145" s="3"/>
      <c r="E145" s="3"/>
      <c r="F145" s="18"/>
      <c r="G145" s="18"/>
      <c r="H145" s="18"/>
      <c r="I145" s="1592"/>
      <c r="J145" s="1592"/>
      <c r="K145" s="1592"/>
      <c r="L145" s="1592"/>
      <c r="M145" s="1592"/>
      <c r="N145" s="1592"/>
      <c r="O145" s="1592"/>
      <c r="P145" s="1592"/>
      <c r="Q145" s="1592"/>
      <c r="R145" s="1592"/>
      <c r="S145" s="1592"/>
      <c r="T145" s="1592"/>
      <c r="U145" s="1592"/>
      <c r="V145" s="1592"/>
      <c r="W145" s="1592"/>
      <c r="X145" s="1592"/>
      <c r="Y145" s="1592"/>
      <c r="Z145" s="1592"/>
      <c r="AA145" s="1592"/>
      <c r="AB145" s="1592"/>
    </row>
    <row r="146" spans="1:28" ht="18" customHeight="1">
      <c r="A146" s="7"/>
      <c r="B146" s="3" t="s">
        <v>420</v>
      </c>
      <c r="C146" s="3"/>
      <c r="D146" s="3"/>
      <c r="E146" s="3"/>
      <c r="F146" s="18"/>
      <c r="G146" s="18"/>
      <c r="H146" s="50" t="str">
        <f>IF(項目一覧!$C$264=0,"","("&amp;項目一覧!$C$264&amp;") 建築士  （"&amp;項目一覧!$C$265&amp;"）登録　第　 "&amp;項目一覧!$C$266&amp;"　号")</f>
        <v>() 建築士  （）登録　第　 　号</v>
      </c>
      <c r="I146" s="42"/>
      <c r="J146" s="18"/>
      <c r="K146" s="18"/>
      <c r="L146" s="18"/>
      <c r="M146" s="18"/>
      <c r="N146" s="18"/>
      <c r="O146" s="18"/>
      <c r="P146" s="18"/>
      <c r="Q146" s="18"/>
      <c r="R146" s="18"/>
      <c r="S146" s="18"/>
      <c r="T146" s="18"/>
      <c r="U146" s="18"/>
      <c r="V146" s="18"/>
      <c r="W146" s="18"/>
      <c r="X146" s="18"/>
      <c r="Y146" s="18"/>
      <c r="Z146" s="18"/>
      <c r="AA146" s="18"/>
      <c r="AB146" s="42"/>
    </row>
    <row r="147" spans="1:28" ht="18" customHeight="1">
      <c r="A147" s="7"/>
      <c r="B147" s="3" t="s">
        <v>419</v>
      </c>
      <c r="C147" s="3"/>
      <c r="D147" s="3"/>
      <c r="E147" s="3"/>
      <c r="F147" s="18"/>
      <c r="G147" s="18"/>
      <c r="H147" s="18" t="str">
        <f>項目一覧!$C$267</f>
        <v/>
      </c>
      <c r="I147" s="42"/>
      <c r="J147" s="18"/>
      <c r="K147" s="18"/>
      <c r="L147" s="18"/>
      <c r="M147" s="18"/>
      <c r="N147" s="18"/>
      <c r="O147" s="18"/>
      <c r="P147" s="18"/>
      <c r="Q147" s="18"/>
      <c r="R147" s="18"/>
      <c r="S147" s="18"/>
      <c r="T147" s="18"/>
      <c r="U147" s="18"/>
      <c r="V147" s="18"/>
      <c r="W147" s="18"/>
      <c r="X147" s="18"/>
      <c r="Y147" s="18"/>
      <c r="Z147" s="18"/>
      <c r="AA147" s="18"/>
      <c r="AB147" s="42"/>
    </row>
    <row r="148" spans="1:28" ht="18" customHeight="1">
      <c r="A148" s="7"/>
      <c r="B148" s="3" t="s">
        <v>418</v>
      </c>
      <c r="C148" s="3"/>
      <c r="D148" s="3"/>
      <c r="E148" s="3"/>
      <c r="F148" s="18"/>
      <c r="G148" s="18"/>
      <c r="H148" s="50" t="str">
        <f>IF(項目一覧!$C$268=0,"","("&amp;項目一覧!$C$268&amp;") 建築士事務所  （"&amp;項目一覧!$C$269&amp;"）知事登録　第　 "&amp;項目一覧!$C$270&amp;"　号")</f>
        <v>() 建築士事務所  （）知事登録　第　 　号</v>
      </c>
      <c r="I148" s="42"/>
      <c r="J148" s="18"/>
      <c r="K148" s="18"/>
      <c r="L148" s="18"/>
      <c r="M148" s="18"/>
      <c r="N148" s="18"/>
      <c r="O148" s="18"/>
      <c r="P148" s="18"/>
      <c r="Q148" s="18"/>
      <c r="R148" s="18"/>
      <c r="S148" s="18"/>
      <c r="T148" s="18"/>
      <c r="U148" s="18"/>
      <c r="V148" s="18"/>
      <c r="W148" s="18"/>
      <c r="X148" s="18"/>
      <c r="Y148" s="18"/>
      <c r="Z148" s="18"/>
      <c r="AA148" s="18"/>
      <c r="AB148" s="42"/>
    </row>
    <row r="149" spans="1:28" ht="18" customHeight="1">
      <c r="A149" s="7"/>
      <c r="B149" s="3"/>
      <c r="C149" s="3"/>
      <c r="D149" s="3"/>
      <c r="E149" s="3"/>
      <c r="F149" s="18"/>
      <c r="G149" s="18"/>
      <c r="H149" s="18" t="str">
        <f>項目一覧!$C$271</f>
        <v/>
      </c>
      <c r="I149" s="42"/>
      <c r="J149" s="18"/>
      <c r="K149" s="18"/>
      <c r="L149" s="18"/>
      <c r="M149" s="18"/>
      <c r="N149" s="18"/>
      <c r="O149" s="18"/>
      <c r="P149" s="18"/>
      <c r="Q149" s="18"/>
      <c r="R149" s="18"/>
      <c r="S149" s="18"/>
      <c r="T149" s="18"/>
      <c r="U149" s="18"/>
      <c r="V149" s="18"/>
      <c r="W149" s="18"/>
      <c r="X149" s="18"/>
      <c r="Y149" s="18"/>
      <c r="Z149" s="18"/>
      <c r="AA149" s="18"/>
      <c r="AB149" s="42"/>
    </row>
    <row r="150" spans="1:28" ht="18" customHeight="1">
      <c r="A150" s="7"/>
      <c r="B150" s="3" t="s">
        <v>417</v>
      </c>
      <c r="C150" s="3"/>
      <c r="D150" s="3"/>
      <c r="E150" s="3"/>
      <c r="F150" s="18"/>
      <c r="G150" s="18"/>
      <c r="H150" s="18" t="str">
        <f>項目一覧!$C$272</f>
        <v/>
      </c>
      <c r="I150" s="42"/>
      <c r="J150" s="18"/>
      <c r="K150" s="18"/>
      <c r="L150" s="18"/>
      <c r="M150" s="18"/>
      <c r="N150" s="18"/>
      <c r="O150" s="18"/>
      <c r="P150" s="18"/>
      <c r="Q150" s="18"/>
      <c r="R150" s="18"/>
      <c r="S150" s="18"/>
      <c r="T150" s="18"/>
      <c r="U150" s="18"/>
      <c r="V150" s="18"/>
      <c r="W150" s="18"/>
      <c r="X150" s="18"/>
      <c r="Y150" s="18"/>
      <c r="Z150" s="18"/>
      <c r="AA150" s="18"/>
      <c r="AB150" s="42"/>
    </row>
    <row r="151" spans="1:28" ht="18" customHeight="1">
      <c r="A151" s="7"/>
      <c r="B151" s="3" t="s">
        <v>416</v>
      </c>
      <c r="C151" s="3"/>
      <c r="D151" s="3"/>
      <c r="E151" s="3"/>
      <c r="F151" s="18"/>
      <c r="G151" s="18"/>
      <c r="H151" s="1512" t="str">
        <f>項目一覧!$C$273</f>
        <v/>
      </c>
      <c r="I151" s="1512"/>
      <c r="J151" s="1512"/>
      <c r="K151" s="1512"/>
      <c r="L151" s="1512"/>
      <c r="M151" s="1512"/>
      <c r="N151" s="1512"/>
      <c r="O151" s="1512"/>
      <c r="P151" s="1512"/>
      <c r="Q151" s="1512"/>
      <c r="R151" s="1512"/>
      <c r="S151" s="1512"/>
      <c r="T151" s="1512"/>
      <c r="U151" s="1512"/>
      <c r="V151" s="1512"/>
      <c r="W151" s="1512"/>
      <c r="X151" s="1512"/>
      <c r="Y151" s="1512"/>
      <c r="Z151" s="1512"/>
      <c r="AA151" s="1512"/>
      <c r="AB151" s="1512"/>
    </row>
    <row r="152" spans="1:28" ht="18" customHeight="1">
      <c r="A152" s="7"/>
      <c r="B152" s="3" t="s">
        <v>415</v>
      </c>
      <c r="C152" s="3"/>
      <c r="D152" s="3"/>
      <c r="E152" s="3"/>
      <c r="F152" s="18"/>
      <c r="G152" s="18"/>
      <c r="H152" s="18" t="str">
        <f>項目一覧!$C$274</f>
        <v/>
      </c>
      <c r="I152" s="42"/>
      <c r="J152" s="18"/>
      <c r="K152" s="18"/>
      <c r="L152" s="18"/>
      <c r="M152" s="18"/>
      <c r="N152" s="18"/>
      <c r="O152" s="18"/>
      <c r="P152" s="18"/>
      <c r="Q152" s="18"/>
      <c r="R152" s="18"/>
      <c r="S152" s="18"/>
      <c r="T152" s="18"/>
      <c r="U152" s="18"/>
      <c r="V152" s="18"/>
      <c r="W152" s="18"/>
      <c r="X152" s="18"/>
      <c r="Y152" s="18"/>
      <c r="Z152" s="18"/>
      <c r="AA152" s="18"/>
      <c r="AB152" s="42"/>
    </row>
    <row r="153" spans="1:28" ht="18" customHeight="1">
      <c r="A153" s="7"/>
      <c r="B153" s="47" t="s">
        <v>543</v>
      </c>
      <c r="C153" s="3"/>
      <c r="D153" s="3"/>
      <c r="E153" s="3"/>
      <c r="F153" s="18"/>
      <c r="G153" s="18"/>
      <c r="H153" s="18"/>
      <c r="I153" s="1592" t="str">
        <f>項目一覧!$C$275</f>
        <v/>
      </c>
      <c r="J153" s="1592"/>
      <c r="K153" s="1592"/>
      <c r="L153" s="1592"/>
      <c r="M153" s="1592"/>
      <c r="N153" s="1592"/>
      <c r="O153" s="1592"/>
      <c r="P153" s="1592"/>
      <c r="Q153" s="1592"/>
      <c r="R153" s="1592"/>
      <c r="S153" s="1592"/>
      <c r="T153" s="1592"/>
      <c r="U153" s="1592"/>
      <c r="V153" s="1592"/>
      <c r="W153" s="1592"/>
      <c r="X153" s="1592"/>
      <c r="Y153" s="1592"/>
      <c r="Z153" s="1592"/>
      <c r="AA153" s="1592"/>
      <c r="AB153" s="1592"/>
    </row>
    <row r="154" spans="1:28" ht="18" customHeight="1">
      <c r="A154" s="6"/>
      <c r="B154" s="3"/>
      <c r="C154" s="3"/>
      <c r="D154" s="3"/>
      <c r="E154" s="3"/>
      <c r="F154" s="18"/>
      <c r="G154" s="18"/>
      <c r="H154" s="18"/>
      <c r="I154" s="1592"/>
      <c r="J154" s="1592"/>
      <c r="K154" s="1592"/>
      <c r="L154" s="1592"/>
      <c r="M154" s="1592"/>
      <c r="N154" s="1592"/>
      <c r="O154" s="1592"/>
      <c r="P154" s="1592"/>
      <c r="Q154" s="1592"/>
      <c r="R154" s="1592"/>
      <c r="S154" s="1592"/>
      <c r="T154" s="1592"/>
      <c r="U154" s="1592"/>
      <c r="V154" s="1592"/>
      <c r="W154" s="1592"/>
      <c r="X154" s="1592"/>
      <c r="Y154" s="1592"/>
      <c r="Z154" s="1592"/>
      <c r="AA154" s="1592"/>
      <c r="AB154" s="1592"/>
    </row>
    <row r="155" spans="1:28" ht="18" customHeight="1">
      <c r="A155" s="7"/>
      <c r="B155" s="3" t="s">
        <v>420</v>
      </c>
      <c r="C155" s="3"/>
      <c r="D155" s="3"/>
      <c r="E155" s="3"/>
      <c r="F155" s="18"/>
      <c r="G155" s="18"/>
      <c r="H155" s="50" t="str">
        <f>IF(項目一覧!$C$276=0,"","("&amp;項目一覧!$C$276&amp;") 建築士  （"&amp;項目一覧!$C$277&amp;"）登録　第　 "&amp;項目一覧!$C$278&amp;"　号")</f>
        <v>() 建築士  （）登録　第　 　号</v>
      </c>
      <c r="I155" s="42"/>
      <c r="J155" s="18"/>
      <c r="K155" s="18"/>
      <c r="L155" s="18"/>
      <c r="M155" s="18"/>
      <c r="N155" s="18"/>
      <c r="O155" s="18"/>
      <c r="P155" s="18"/>
      <c r="Q155" s="18"/>
      <c r="R155" s="18"/>
      <c r="S155" s="18"/>
      <c r="T155" s="18"/>
      <c r="U155" s="18"/>
      <c r="V155" s="18"/>
      <c r="W155" s="18"/>
      <c r="X155" s="18"/>
      <c r="Y155" s="18"/>
      <c r="Z155" s="18"/>
      <c r="AA155" s="18"/>
      <c r="AB155" s="42"/>
    </row>
    <row r="156" spans="1:28" ht="18" customHeight="1">
      <c r="A156" s="7"/>
      <c r="B156" s="3" t="s">
        <v>419</v>
      </c>
      <c r="C156" s="3"/>
      <c r="D156" s="3"/>
      <c r="E156" s="3"/>
      <c r="F156" s="18"/>
      <c r="G156" s="18"/>
      <c r="H156" s="18" t="str">
        <f>項目一覧!$C$279</f>
        <v/>
      </c>
      <c r="I156" s="42"/>
      <c r="J156" s="18"/>
      <c r="K156" s="18"/>
      <c r="L156" s="18"/>
      <c r="M156" s="18"/>
      <c r="N156" s="18"/>
      <c r="O156" s="18"/>
      <c r="P156" s="18"/>
      <c r="Q156" s="18"/>
      <c r="R156" s="18"/>
      <c r="S156" s="18"/>
      <c r="T156" s="18"/>
      <c r="U156" s="18"/>
      <c r="V156" s="18"/>
      <c r="W156" s="18"/>
      <c r="X156" s="18"/>
      <c r="Y156" s="18"/>
      <c r="Z156" s="18"/>
      <c r="AA156" s="18"/>
      <c r="AB156" s="42"/>
    </row>
    <row r="157" spans="1:28" ht="18" customHeight="1">
      <c r="A157" s="7"/>
      <c r="B157" s="3" t="s">
        <v>418</v>
      </c>
      <c r="C157" s="3"/>
      <c r="D157" s="3"/>
      <c r="E157" s="3"/>
      <c r="F157" s="18"/>
      <c r="G157" s="18"/>
      <c r="H157" s="50" t="str">
        <f>IF(項目一覧!$C$280=0,"","("&amp;項目一覧!$C$280&amp;") 建築士事務所  （"&amp;項目一覧!$C$281&amp;"）知事登録　第　 "&amp;項目一覧!$C$282&amp;"　号")</f>
        <v>() 建築士事務所  （）知事登録　第　 　号</v>
      </c>
      <c r="I157" s="42"/>
      <c r="J157" s="18"/>
      <c r="K157" s="18"/>
      <c r="L157" s="18"/>
      <c r="M157" s="18"/>
      <c r="N157" s="18"/>
      <c r="O157" s="18"/>
      <c r="P157" s="18"/>
      <c r="Q157" s="18"/>
      <c r="R157" s="18"/>
      <c r="S157" s="18"/>
      <c r="T157" s="18"/>
      <c r="U157" s="18"/>
      <c r="V157" s="18"/>
      <c r="W157" s="18"/>
      <c r="X157" s="18"/>
      <c r="Y157" s="18"/>
      <c r="Z157" s="18"/>
      <c r="AA157" s="18"/>
      <c r="AB157" s="42"/>
    </row>
    <row r="158" spans="1:28" ht="18" customHeight="1">
      <c r="A158" s="7"/>
      <c r="B158" s="3"/>
      <c r="C158" s="3"/>
      <c r="D158" s="3"/>
      <c r="E158" s="3"/>
      <c r="F158" s="18"/>
      <c r="G158" s="18"/>
      <c r="H158" s="18" t="str">
        <f>項目一覧!$C$283</f>
        <v/>
      </c>
      <c r="I158" s="42"/>
      <c r="J158" s="18"/>
      <c r="K158" s="18"/>
      <c r="L158" s="18"/>
      <c r="M158" s="18"/>
      <c r="N158" s="18"/>
      <c r="O158" s="18"/>
      <c r="P158" s="18"/>
      <c r="Q158" s="18"/>
      <c r="R158" s="18"/>
      <c r="S158" s="18"/>
      <c r="T158" s="18"/>
      <c r="U158" s="18"/>
      <c r="V158" s="18"/>
      <c r="W158" s="18"/>
      <c r="X158" s="18"/>
      <c r="Y158" s="18"/>
      <c r="Z158" s="18"/>
      <c r="AA158" s="18"/>
      <c r="AB158" s="42"/>
    </row>
    <row r="159" spans="1:28" ht="18" customHeight="1">
      <c r="A159" s="7"/>
      <c r="B159" s="3" t="s">
        <v>417</v>
      </c>
      <c r="C159" s="3"/>
      <c r="D159" s="3"/>
      <c r="E159" s="3"/>
      <c r="F159" s="18"/>
      <c r="G159" s="18"/>
      <c r="H159" s="18" t="str">
        <f>項目一覧!$C$284</f>
        <v/>
      </c>
      <c r="I159" s="42"/>
      <c r="J159" s="18"/>
      <c r="K159" s="18"/>
      <c r="L159" s="18"/>
      <c r="M159" s="18"/>
      <c r="N159" s="18"/>
      <c r="O159" s="18"/>
      <c r="P159" s="18"/>
      <c r="Q159" s="18"/>
      <c r="R159" s="18"/>
      <c r="S159" s="18"/>
      <c r="T159" s="18"/>
      <c r="U159" s="18"/>
      <c r="V159" s="18"/>
      <c r="W159" s="18"/>
      <c r="X159" s="18"/>
      <c r="Y159" s="18"/>
      <c r="Z159" s="18"/>
      <c r="AA159" s="18"/>
      <c r="AB159" s="42"/>
    </row>
    <row r="160" spans="1:28" ht="18" customHeight="1">
      <c r="A160" s="7"/>
      <c r="B160" s="3" t="s">
        <v>416</v>
      </c>
      <c r="C160" s="3"/>
      <c r="D160" s="3"/>
      <c r="E160" s="3"/>
      <c r="F160" s="18"/>
      <c r="G160" s="18"/>
      <c r="H160" s="1512" t="str">
        <f>項目一覧!$C$285</f>
        <v/>
      </c>
      <c r="I160" s="1512"/>
      <c r="J160" s="1512"/>
      <c r="K160" s="1512"/>
      <c r="L160" s="1512"/>
      <c r="M160" s="1512"/>
      <c r="N160" s="1512"/>
      <c r="O160" s="1512"/>
      <c r="P160" s="1512"/>
      <c r="Q160" s="1512"/>
      <c r="R160" s="1512"/>
      <c r="S160" s="1512"/>
      <c r="T160" s="1512"/>
      <c r="U160" s="1512"/>
      <c r="V160" s="1512"/>
      <c r="W160" s="1512"/>
      <c r="X160" s="1512"/>
      <c r="Y160" s="1512"/>
      <c r="Z160" s="1512"/>
      <c r="AA160" s="1512"/>
      <c r="AB160" s="1512"/>
    </row>
    <row r="161" spans="1:28" ht="18" customHeight="1">
      <c r="A161" s="7"/>
      <c r="B161" s="3" t="s">
        <v>415</v>
      </c>
      <c r="C161" s="3"/>
      <c r="D161" s="3"/>
      <c r="E161" s="3"/>
      <c r="F161" s="18"/>
      <c r="G161" s="18"/>
      <c r="H161" s="18" t="str">
        <f>項目一覧!$C$286</f>
        <v/>
      </c>
      <c r="I161" s="42"/>
      <c r="J161" s="18"/>
      <c r="K161" s="18"/>
      <c r="L161" s="18"/>
      <c r="M161" s="18"/>
      <c r="N161" s="18"/>
      <c r="O161" s="18"/>
      <c r="P161" s="18"/>
      <c r="Q161" s="18"/>
      <c r="R161" s="18"/>
      <c r="S161" s="18"/>
      <c r="T161" s="18"/>
      <c r="U161" s="18"/>
      <c r="V161" s="18"/>
      <c r="W161" s="18"/>
      <c r="X161" s="18"/>
      <c r="Y161" s="18"/>
      <c r="Z161" s="18"/>
      <c r="AA161" s="18"/>
      <c r="AB161" s="42"/>
    </row>
    <row r="162" spans="1:28" ht="18" customHeight="1">
      <c r="A162" s="7"/>
      <c r="B162" s="47" t="s">
        <v>543</v>
      </c>
      <c r="C162" s="3"/>
      <c r="D162" s="3"/>
      <c r="E162" s="3"/>
      <c r="F162" s="18"/>
      <c r="G162" s="18"/>
      <c r="H162" s="18"/>
      <c r="I162" s="1524" t="str">
        <f>項目一覧!$C$287</f>
        <v/>
      </c>
      <c r="J162" s="1524"/>
      <c r="K162" s="1524"/>
      <c r="L162" s="1524"/>
      <c r="M162" s="1524"/>
      <c r="N162" s="1524"/>
      <c r="O162" s="1524"/>
      <c r="P162" s="1524"/>
      <c r="Q162" s="1524"/>
      <c r="R162" s="1524"/>
      <c r="S162" s="1524"/>
      <c r="T162" s="1524"/>
      <c r="U162" s="1524"/>
      <c r="V162" s="1524"/>
      <c r="W162" s="1524"/>
      <c r="X162" s="1524"/>
      <c r="Y162" s="1524"/>
      <c r="Z162" s="1524"/>
      <c r="AA162" s="1524"/>
      <c r="AB162" s="46"/>
    </row>
    <row r="163" spans="1:28" ht="18" customHeight="1">
      <c r="A163" s="31"/>
      <c r="B163" s="15"/>
      <c r="C163" s="15"/>
      <c r="D163" s="15"/>
      <c r="E163" s="15"/>
      <c r="F163" s="27"/>
      <c r="G163" s="27"/>
      <c r="H163" s="27"/>
      <c r="I163" s="1496"/>
      <c r="J163" s="1496"/>
      <c r="K163" s="1496"/>
      <c r="L163" s="1496"/>
      <c r="M163" s="1496"/>
      <c r="N163" s="1496"/>
      <c r="O163" s="1496"/>
      <c r="P163" s="1496"/>
      <c r="Q163" s="1496"/>
      <c r="R163" s="1496"/>
      <c r="S163" s="1496"/>
      <c r="T163" s="1496"/>
      <c r="U163" s="1496"/>
      <c r="V163" s="1496"/>
      <c r="W163" s="1496"/>
      <c r="X163" s="1496"/>
      <c r="Y163" s="1496"/>
      <c r="Z163" s="1496"/>
      <c r="AA163" s="1496"/>
      <c r="AB163" s="46"/>
    </row>
    <row r="164" spans="1:28" ht="18" customHeight="1">
      <c r="A164" s="6" t="s">
        <v>313</v>
      </c>
      <c r="B164" s="3" t="s">
        <v>413</v>
      </c>
      <c r="C164" s="3"/>
      <c r="D164" s="3"/>
      <c r="E164" s="3"/>
      <c r="F164" s="18"/>
      <c r="G164" s="18"/>
      <c r="H164" s="18"/>
      <c r="I164" s="18"/>
      <c r="J164" s="18"/>
      <c r="K164" s="18"/>
      <c r="L164" s="18"/>
      <c r="M164" s="18"/>
      <c r="N164" s="18"/>
      <c r="O164" s="18"/>
      <c r="P164" s="18"/>
      <c r="Q164" s="18"/>
      <c r="R164" s="18"/>
      <c r="S164" s="18"/>
      <c r="T164" s="18"/>
      <c r="U164" s="18"/>
      <c r="V164" s="18"/>
      <c r="W164" s="18"/>
      <c r="X164" s="18"/>
      <c r="Y164" s="18"/>
      <c r="Z164" s="18"/>
      <c r="AA164" s="18"/>
      <c r="AB164" s="42"/>
    </row>
    <row r="165" spans="1:28" ht="18" customHeight="1">
      <c r="A165" s="7"/>
      <c r="B165" s="3" t="s">
        <v>412</v>
      </c>
      <c r="C165" s="3"/>
      <c r="D165" s="3"/>
      <c r="E165" s="3"/>
      <c r="F165" s="18"/>
      <c r="G165" s="18"/>
      <c r="H165" s="18" t="str">
        <f>項目一覧!$C$55</f>
        <v/>
      </c>
      <c r="I165" s="42"/>
      <c r="J165" s="18"/>
      <c r="K165" s="18"/>
      <c r="L165" s="18"/>
      <c r="M165" s="18"/>
      <c r="N165" s="18"/>
      <c r="O165" s="18"/>
      <c r="P165" s="18"/>
      <c r="Q165" s="18"/>
      <c r="R165" s="18"/>
      <c r="S165" s="18"/>
      <c r="T165" s="18"/>
      <c r="U165" s="18"/>
      <c r="V165" s="18"/>
      <c r="W165" s="18"/>
      <c r="X165" s="18"/>
      <c r="Y165" s="18"/>
      <c r="Z165" s="18"/>
      <c r="AA165" s="18"/>
      <c r="AB165" s="42"/>
    </row>
    <row r="166" spans="1:28" ht="18" customHeight="1">
      <c r="A166" s="7"/>
      <c r="B166" s="3" t="s">
        <v>411</v>
      </c>
      <c r="C166" s="3"/>
      <c r="D166" s="3"/>
      <c r="E166" s="3"/>
      <c r="F166" s="18"/>
      <c r="G166" s="18"/>
      <c r="H166" s="44" t="str">
        <f>IF(項目一覧!$C$56=0,"","建設業の許可   ("&amp;項目一覧!$C$56&amp;")  第  （"&amp;項目一覧!$C$57&amp;"）　　 "&amp;項目一覧!C58&amp;"　号")</f>
        <v>建設業の許可   ()  第  （）　　 　号</v>
      </c>
      <c r="I166" s="42"/>
      <c r="J166" s="18"/>
      <c r="K166" s="18"/>
      <c r="L166" s="18"/>
      <c r="M166" s="18"/>
      <c r="N166" s="18"/>
      <c r="O166" s="18"/>
      <c r="P166" s="18"/>
      <c r="Q166" s="18"/>
      <c r="R166" s="18"/>
      <c r="S166" s="18"/>
      <c r="T166" s="18"/>
      <c r="U166" s="18"/>
      <c r="V166" s="18"/>
      <c r="W166" s="18"/>
      <c r="X166" s="18"/>
      <c r="Y166" s="18"/>
      <c r="Z166" s="18"/>
      <c r="AA166" s="18"/>
      <c r="AB166" s="42"/>
    </row>
    <row r="167" spans="1:28" ht="18" customHeight="1">
      <c r="A167" s="7"/>
      <c r="B167" s="3"/>
      <c r="C167" s="3"/>
      <c r="D167" s="3"/>
      <c r="E167" s="3"/>
      <c r="F167" s="18"/>
      <c r="G167" s="18"/>
      <c r="H167" s="18" t="str">
        <f>項目一覧!$C$59</f>
        <v/>
      </c>
      <c r="I167" s="42"/>
      <c r="J167" s="18"/>
      <c r="K167" s="18"/>
      <c r="L167" s="18"/>
      <c r="M167" s="18"/>
      <c r="N167" s="18"/>
      <c r="O167" s="18"/>
      <c r="P167" s="18"/>
      <c r="Q167" s="18"/>
      <c r="R167" s="18"/>
      <c r="S167" s="18"/>
      <c r="T167" s="18"/>
      <c r="U167" s="18"/>
      <c r="V167" s="18"/>
      <c r="W167" s="18"/>
      <c r="X167" s="18"/>
      <c r="Y167" s="18"/>
      <c r="Z167" s="18"/>
      <c r="AA167" s="18"/>
      <c r="AB167" s="42"/>
    </row>
    <row r="168" spans="1:28" ht="18" customHeight="1">
      <c r="A168" s="7"/>
      <c r="B168" s="3" t="s">
        <v>410</v>
      </c>
      <c r="C168" s="3"/>
      <c r="D168" s="3"/>
      <c r="E168" s="3"/>
      <c r="F168" s="18"/>
      <c r="G168" s="18"/>
      <c r="H168" s="18" t="str">
        <f>項目一覧!$C$60</f>
        <v/>
      </c>
      <c r="I168" s="42"/>
      <c r="J168" s="18"/>
      <c r="K168" s="18"/>
      <c r="L168" s="18"/>
      <c r="M168" s="18"/>
      <c r="N168" s="18"/>
      <c r="O168" s="18"/>
      <c r="P168" s="18"/>
      <c r="Q168" s="18"/>
      <c r="R168" s="18"/>
      <c r="S168" s="18"/>
      <c r="T168" s="18"/>
      <c r="U168" s="18"/>
      <c r="V168" s="18"/>
      <c r="W168" s="18"/>
      <c r="X168" s="18"/>
      <c r="Y168" s="18"/>
      <c r="Z168" s="18"/>
      <c r="AA168" s="18"/>
      <c r="AB168" s="42"/>
    </row>
    <row r="169" spans="1:28" ht="18" customHeight="1">
      <c r="A169" s="7"/>
      <c r="B169" s="3" t="s">
        <v>409</v>
      </c>
      <c r="C169" s="3"/>
      <c r="D169" s="3"/>
      <c r="E169" s="3"/>
      <c r="F169" s="18"/>
      <c r="G169" s="18"/>
      <c r="H169" s="1512" t="str">
        <f>項目一覧!$C$61</f>
        <v/>
      </c>
      <c r="I169" s="1512"/>
      <c r="J169" s="1512"/>
      <c r="K169" s="1512"/>
      <c r="L169" s="1512"/>
      <c r="M169" s="1512"/>
      <c r="N169" s="1512"/>
      <c r="O169" s="1512"/>
      <c r="P169" s="1512"/>
      <c r="Q169" s="1512"/>
      <c r="R169" s="1512"/>
      <c r="S169" s="1512"/>
      <c r="T169" s="1512"/>
      <c r="U169" s="1512"/>
      <c r="V169" s="1512"/>
      <c r="W169" s="1512"/>
      <c r="X169" s="1512"/>
      <c r="Y169" s="1512"/>
      <c r="Z169" s="1512"/>
      <c r="AA169" s="1512"/>
      <c r="AB169" s="1512"/>
    </row>
    <row r="170" spans="1:28" ht="18" customHeight="1">
      <c r="A170" s="3"/>
      <c r="B170" s="3" t="s">
        <v>408</v>
      </c>
      <c r="C170" s="3"/>
      <c r="D170" s="3"/>
      <c r="E170" s="3"/>
      <c r="F170" s="18"/>
      <c r="G170" s="18"/>
      <c r="H170" s="18" t="str">
        <f>項目一覧!$C$62</f>
        <v/>
      </c>
      <c r="I170" s="42"/>
      <c r="J170" s="18"/>
      <c r="K170" s="18"/>
      <c r="L170" s="18"/>
      <c r="M170" s="18"/>
      <c r="N170" s="18"/>
      <c r="O170" s="18"/>
      <c r="P170" s="18"/>
      <c r="Q170" s="18"/>
      <c r="R170" s="18"/>
      <c r="S170" s="18"/>
      <c r="T170" s="18"/>
      <c r="U170" s="18"/>
      <c r="V170" s="18"/>
      <c r="W170" s="18"/>
      <c r="X170" s="18"/>
      <c r="Y170" s="18"/>
      <c r="Z170" s="18"/>
      <c r="AA170" s="18"/>
      <c r="AB170" s="42"/>
    </row>
    <row r="171" spans="1:28" ht="9.9499999999999993" customHeight="1">
      <c r="A171" s="3"/>
      <c r="B171" s="3"/>
      <c r="C171" s="3"/>
      <c r="D171" s="3"/>
      <c r="E171" s="3"/>
      <c r="F171" s="18"/>
      <c r="G171" s="18"/>
      <c r="H171" s="18"/>
      <c r="I171" s="42"/>
      <c r="J171" s="18"/>
      <c r="K171" s="18"/>
      <c r="L171" s="18"/>
      <c r="M171" s="18"/>
      <c r="N171" s="18"/>
      <c r="O171" s="18"/>
      <c r="P171" s="18"/>
      <c r="Q171" s="18"/>
      <c r="R171" s="18"/>
      <c r="S171" s="18"/>
      <c r="T171" s="18"/>
      <c r="U171" s="18"/>
      <c r="V171" s="18"/>
      <c r="W171" s="18"/>
      <c r="X171" s="18"/>
      <c r="Y171" s="18"/>
      <c r="Z171" s="18"/>
      <c r="AA171" s="18"/>
      <c r="AB171" s="18"/>
    </row>
    <row r="172" spans="1:28" ht="17.100000000000001" customHeight="1">
      <c r="A172" s="3"/>
      <c r="B172" s="3" t="s">
        <v>3705</v>
      </c>
      <c r="C172" s="3"/>
      <c r="D172" s="3"/>
      <c r="E172" s="3"/>
      <c r="F172" s="18"/>
      <c r="G172" s="18"/>
      <c r="H172" s="18"/>
      <c r="I172" s="42"/>
      <c r="J172" s="18"/>
      <c r="K172" s="18"/>
      <c r="L172" s="18"/>
      <c r="M172" s="18"/>
      <c r="N172" s="18"/>
      <c r="O172" s="18"/>
      <c r="P172" s="18"/>
      <c r="Q172" s="18"/>
      <c r="R172" s="18"/>
      <c r="S172" s="18"/>
      <c r="T172" s="18"/>
      <c r="U172" s="18"/>
      <c r="V172" s="18"/>
      <c r="W172" s="18"/>
      <c r="X172" s="18"/>
      <c r="Y172" s="18"/>
      <c r="Z172" s="18"/>
      <c r="AA172" s="18"/>
      <c r="AB172" s="18"/>
    </row>
    <row r="173" spans="1:28" ht="17.100000000000001" customHeight="1">
      <c r="A173" s="7"/>
      <c r="B173" s="3" t="s">
        <v>412</v>
      </c>
      <c r="C173" s="3"/>
      <c r="D173" s="3"/>
      <c r="E173" s="3"/>
      <c r="F173" s="18"/>
      <c r="G173" s="18"/>
      <c r="H173" s="18" t="str">
        <f>項目一覧!C328</f>
        <v/>
      </c>
      <c r="I173" s="42"/>
      <c r="J173" s="18"/>
      <c r="K173" s="18"/>
      <c r="L173" s="18"/>
      <c r="M173" s="18"/>
      <c r="N173" s="18"/>
      <c r="O173" s="18"/>
      <c r="P173" s="18"/>
      <c r="Q173" s="18"/>
      <c r="R173" s="18"/>
      <c r="S173" s="18"/>
      <c r="T173" s="18"/>
      <c r="U173" s="18"/>
      <c r="V173" s="18"/>
      <c r="W173" s="18"/>
      <c r="X173" s="18"/>
      <c r="Y173" s="18"/>
      <c r="Z173" s="18"/>
      <c r="AA173" s="18"/>
      <c r="AB173" s="42"/>
    </row>
    <row r="174" spans="1:28" ht="17.100000000000001" customHeight="1">
      <c r="A174" s="7"/>
      <c r="B174" s="3" t="s">
        <v>411</v>
      </c>
      <c r="C174" s="3"/>
      <c r="D174" s="3"/>
      <c r="E174" s="3"/>
      <c r="F174" s="18"/>
      <c r="G174" s="18"/>
      <c r="H174" s="44" t="str">
        <f>IF(項目一覧!C328=0,"","建設業の許可   ("&amp;項目一覧!C329&amp;")  第  （"&amp;項目一覧!C330&amp;"）　　 "&amp;項目一覧!C331&amp;"　号")</f>
        <v>建設業の許可   ()  第  （）　　 　号</v>
      </c>
      <c r="I174" s="42"/>
      <c r="J174" s="18"/>
      <c r="K174" s="18"/>
      <c r="L174" s="18"/>
      <c r="M174" s="18"/>
      <c r="N174" s="18"/>
      <c r="O174" s="18"/>
      <c r="P174" s="18"/>
      <c r="Q174" s="18"/>
      <c r="R174" s="18"/>
      <c r="S174" s="18"/>
      <c r="T174" s="18"/>
      <c r="U174" s="18"/>
      <c r="V174" s="18"/>
      <c r="W174" s="18"/>
      <c r="X174" s="18"/>
      <c r="Y174" s="18"/>
      <c r="Z174" s="18"/>
      <c r="AA174" s="18"/>
      <c r="AB174" s="42"/>
    </row>
    <row r="175" spans="1:28" ht="17.100000000000001" customHeight="1">
      <c r="A175" s="7"/>
      <c r="B175" s="3"/>
      <c r="C175" s="3"/>
      <c r="D175" s="3"/>
      <c r="E175" s="3"/>
      <c r="F175" s="18"/>
      <c r="G175" s="18"/>
      <c r="H175" s="18" t="str">
        <f>項目一覧!C332</f>
        <v/>
      </c>
      <c r="I175" s="42"/>
      <c r="J175" s="18"/>
      <c r="K175" s="18"/>
      <c r="L175" s="18"/>
      <c r="M175" s="18"/>
      <c r="N175" s="18"/>
      <c r="O175" s="18"/>
      <c r="P175" s="18"/>
      <c r="Q175" s="18"/>
      <c r="R175" s="18"/>
      <c r="S175" s="18"/>
      <c r="T175" s="18"/>
      <c r="U175" s="18"/>
      <c r="V175" s="18"/>
      <c r="W175" s="18"/>
      <c r="X175" s="18"/>
      <c r="Y175" s="18"/>
      <c r="Z175" s="18"/>
      <c r="AA175" s="18"/>
      <c r="AB175" s="42"/>
    </row>
    <row r="176" spans="1:28" ht="17.100000000000001" customHeight="1">
      <c r="A176" s="7"/>
      <c r="B176" s="3" t="s">
        <v>410</v>
      </c>
      <c r="C176" s="3"/>
      <c r="D176" s="3"/>
      <c r="E176" s="3"/>
      <c r="F176" s="18"/>
      <c r="G176" s="18"/>
      <c r="H176" s="18" t="str">
        <f>項目一覧!C333</f>
        <v/>
      </c>
      <c r="I176" s="42"/>
      <c r="J176" s="18"/>
      <c r="K176" s="18"/>
      <c r="L176" s="18"/>
      <c r="M176" s="18"/>
      <c r="N176" s="18"/>
      <c r="O176" s="18"/>
      <c r="P176" s="18"/>
      <c r="Q176" s="18"/>
      <c r="R176" s="18"/>
      <c r="S176" s="18"/>
      <c r="T176" s="18"/>
      <c r="U176" s="18"/>
      <c r="V176" s="18"/>
      <c r="W176" s="18"/>
      <c r="X176" s="18"/>
      <c r="Y176" s="18"/>
      <c r="Z176" s="18"/>
      <c r="AA176" s="18"/>
      <c r="AB176" s="42"/>
    </row>
    <row r="177" spans="1:28" ht="17.100000000000001" customHeight="1">
      <c r="A177" s="7"/>
      <c r="B177" s="3" t="s">
        <v>409</v>
      </c>
      <c r="C177" s="3"/>
      <c r="D177" s="3"/>
      <c r="E177" s="3"/>
      <c r="F177" s="18"/>
      <c r="G177" s="18"/>
      <c r="H177" s="1512" t="str">
        <f>項目一覧!C334</f>
        <v/>
      </c>
      <c r="I177" s="1512"/>
      <c r="J177" s="1512"/>
      <c r="K177" s="1512"/>
      <c r="L177" s="1512"/>
      <c r="M177" s="1512"/>
      <c r="N177" s="1512"/>
      <c r="O177" s="1512"/>
      <c r="P177" s="1512"/>
      <c r="Q177" s="1512"/>
      <c r="R177" s="1512"/>
      <c r="S177" s="1512"/>
      <c r="T177" s="1512"/>
      <c r="U177" s="1512"/>
      <c r="V177" s="1512"/>
      <c r="W177" s="1512"/>
      <c r="X177" s="1512"/>
      <c r="Y177" s="1512"/>
      <c r="Z177" s="1512"/>
      <c r="AA177" s="1512"/>
      <c r="AB177" s="1512"/>
    </row>
    <row r="178" spans="1:28" ht="17.100000000000001" customHeight="1">
      <c r="A178" s="1023"/>
      <c r="B178" s="1023" t="s">
        <v>408</v>
      </c>
      <c r="C178" s="1023"/>
      <c r="D178" s="1023"/>
      <c r="E178" s="1023"/>
      <c r="F178" s="1206"/>
      <c r="G178" s="1206"/>
      <c r="H178" s="1206" t="str">
        <f>項目一覧!C335</f>
        <v/>
      </c>
      <c r="I178" s="1025"/>
      <c r="J178" s="1206"/>
      <c r="K178" s="1206"/>
      <c r="L178" s="1206"/>
      <c r="M178" s="1206"/>
      <c r="N178" s="1206"/>
      <c r="O178" s="1206"/>
      <c r="P178" s="1206"/>
      <c r="Q178" s="1206"/>
      <c r="R178" s="1206"/>
      <c r="S178" s="1206"/>
      <c r="T178" s="1206"/>
      <c r="U178" s="1206"/>
      <c r="V178" s="1206"/>
      <c r="W178" s="1206"/>
      <c r="X178" s="1206"/>
      <c r="Y178" s="1206"/>
      <c r="Z178" s="1206"/>
      <c r="AA178" s="1206"/>
      <c r="AB178" s="1206"/>
    </row>
    <row r="179" spans="1:28" ht="18" customHeight="1">
      <c r="A179" s="17" t="s">
        <v>313</v>
      </c>
      <c r="B179" s="16" t="s">
        <v>407</v>
      </c>
      <c r="C179" s="43"/>
      <c r="D179" s="43"/>
      <c r="E179" s="43"/>
      <c r="F179" s="1536" t="str">
        <f>項目一覧!$C$66</f>
        <v/>
      </c>
      <c r="G179" s="1536"/>
      <c r="H179" s="1536"/>
      <c r="I179" s="1536"/>
      <c r="J179" s="1536"/>
      <c r="K179" s="1536"/>
      <c r="L179" s="1536"/>
      <c r="M179" s="1536"/>
      <c r="N179" s="1536"/>
      <c r="O179" s="1536"/>
      <c r="P179" s="1536"/>
      <c r="Q179" s="1536"/>
      <c r="R179" s="1536"/>
      <c r="S179" s="1536"/>
      <c r="T179" s="1536"/>
      <c r="U179" s="1536"/>
      <c r="V179" s="1536"/>
      <c r="W179" s="1536"/>
      <c r="X179" s="1536"/>
      <c r="Y179" s="1536"/>
      <c r="Z179" s="1536"/>
      <c r="AA179" s="1536"/>
      <c r="AB179" s="42"/>
    </row>
    <row r="180" spans="1:28" ht="18" customHeight="1">
      <c r="A180" s="41"/>
      <c r="B180" s="30"/>
      <c r="C180" s="30"/>
      <c r="D180" s="30"/>
      <c r="E180" s="30"/>
      <c r="F180" s="1537"/>
      <c r="G180" s="1537"/>
      <c r="H180" s="1537"/>
      <c r="I180" s="1537"/>
      <c r="J180" s="1537"/>
      <c r="K180" s="1537"/>
      <c r="L180" s="1537"/>
      <c r="M180" s="1537"/>
      <c r="N180" s="1537"/>
      <c r="O180" s="1537"/>
      <c r="P180" s="1537"/>
      <c r="Q180" s="1537"/>
      <c r="R180" s="1537"/>
      <c r="S180" s="1537"/>
      <c r="T180" s="1537"/>
      <c r="U180" s="1537"/>
      <c r="V180" s="1537"/>
      <c r="W180" s="1537"/>
      <c r="X180" s="1537"/>
      <c r="Y180" s="1537"/>
      <c r="Z180" s="1537"/>
      <c r="AA180" s="1537"/>
      <c r="AB180" s="42"/>
    </row>
    <row r="181" spans="1:28" ht="18" customHeight="1">
      <c r="A181" s="111"/>
      <c r="B181" s="2"/>
      <c r="C181" s="2"/>
      <c r="D181" s="2"/>
      <c r="E181" s="2"/>
      <c r="F181" s="49"/>
      <c r="G181" s="49"/>
      <c r="H181" s="49"/>
      <c r="I181" s="49"/>
      <c r="J181" s="49"/>
      <c r="K181" s="49"/>
      <c r="L181" s="49"/>
      <c r="M181" s="49"/>
      <c r="N181" s="49"/>
      <c r="O181" s="49"/>
      <c r="P181" s="49"/>
      <c r="Q181" s="49"/>
      <c r="R181" s="49"/>
      <c r="S181" s="49"/>
      <c r="T181" s="49"/>
      <c r="U181" s="49"/>
      <c r="V181" s="49"/>
      <c r="W181" s="49"/>
      <c r="X181" s="49"/>
      <c r="Y181" s="49"/>
      <c r="Z181" s="49"/>
      <c r="AA181" s="49"/>
    </row>
    <row r="182" spans="1:28" ht="18" customHeight="1">
      <c r="A182" s="1501" t="s">
        <v>542</v>
      </c>
      <c r="B182" s="1501"/>
      <c r="C182" s="1501"/>
      <c r="D182" s="1501"/>
      <c r="E182" s="1501"/>
      <c r="F182" s="1501"/>
      <c r="G182" s="1501"/>
      <c r="H182" s="1501"/>
      <c r="I182" s="1501"/>
      <c r="J182" s="1501"/>
      <c r="K182" s="1501"/>
      <c r="L182" s="1501"/>
      <c r="M182" s="1501"/>
      <c r="N182" s="1501"/>
      <c r="O182" s="1501"/>
      <c r="P182" s="1501"/>
      <c r="Q182" s="1501"/>
      <c r="R182" s="1501"/>
      <c r="S182" s="1501"/>
      <c r="T182" s="1501"/>
      <c r="U182" s="1501"/>
      <c r="V182" s="1501"/>
      <c r="W182" s="1501"/>
      <c r="X182" s="1501"/>
      <c r="Y182" s="1501"/>
      <c r="Z182" s="1501"/>
      <c r="AA182" s="1501"/>
    </row>
    <row r="183" spans="1:28" ht="18" customHeight="1">
      <c r="A183" s="15"/>
      <c r="B183" s="15" t="s">
        <v>197</v>
      </c>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row>
    <row r="184" spans="1:28" ht="45" customHeight="1">
      <c r="A184" s="110" t="s">
        <v>313</v>
      </c>
      <c r="B184" s="109" t="s">
        <v>405</v>
      </c>
      <c r="C184" s="20"/>
      <c r="D184" s="20"/>
      <c r="E184" s="20"/>
      <c r="F184" s="20"/>
      <c r="G184" s="1620" t="str">
        <f>IF(項目一覧!$C$69=0,"",IF(項目一覧!$C$71=0,項目一覧!$C$69&amp;項目一覧!$C$70,項目一覧!$C$69&amp;項目一覧!$C$70&amp;項目一覧!$C$71))</f>
        <v/>
      </c>
      <c r="H184" s="1620"/>
      <c r="I184" s="1620"/>
      <c r="J184" s="1620"/>
      <c r="K184" s="1620"/>
      <c r="L184" s="1620"/>
      <c r="M184" s="1620"/>
      <c r="N184" s="1620"/>
      <c r="O184" s="1620"/>
      <c r="P184" s="1620"/>
      <c r="Q184" s="1620"/>
      <c r="R184" s="1620"/>
      <c r="S184" s="1620"/>
      <c r="T184" s="1620"/>
      <c r="U184" s="1620"/>
      <c r="V184" s="1620"/>
      <c r="W184" s="1620"/>
      <c r="X184" s="1620"/>
      <c r="Y184" s="1620"/>
      <c r="Z184" s="1620"/>
      <c r="AA184" s="1620"/>
    </row>
    <row r="185" spans="1:28" ht="45" customHeight="1">
      <c r="A185" s="110" t="s">
        <v>313</v>
      </c>
      <c r="B185" s="109" t="s">
        <v>404</v>
      </c>
      <c r="C185" s="20"/>
      <c r="D185" s="20"/>
      <c r="E185" s="20"/>
      <c r="F185" s="20"/>
      <c r="G185" s="1620" t="str">
        <f>IF(項目一覧!$C$72=0,"",IF(項目一覧!$C$74=0,項目一覧!$C$72&amp;項目一覧!$C$73,項目一覧!$C$72&amp;項目一覧!$C$73&amp;項目一覧!$C$74))</f>
        <v/>
      </c>
      <c r="H185" s="1620"/>
      <c r="I185" s="1620"/>
      <c r="J185" s="1620"/>
      <c r="K185" s="1620"/>
      <c r="L185" s="1620"/>
      <c r="M185" s="1620"/>
      <c r="N185" s="1620"/>
      <c r="O185" s="1620"/>
      <c r="P185" s="1620"/>
      <c r="Q185" s="1620"/>
      <c r="R185" s="1620"/>
      <c r="S185" s="1620"/>
      <c r="T185" s="1620"/>
      <c r="U185" s="1620"/>
      <c r="V185" s="1620"/>
      <c r="W185" s="1620"/>
      <c r="X185" s="1620"/>
      <c r="Y185" s="1620"/>
      <c r="Z185" s="1620"/>
      <c r="AA185" s="1620"/>
    </row>
    <row r="186" spans="1:28" ht="18" customHeight="1">
      <c r="A186" s="17" t="s">
        <v>313</v>
      </c>
      <c r="B186" s="16" t="s">
        <v>403</v>
      </c>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row>
    <row r="187" spans="1:28" ht="18" customHeight="1">
      <c r="A187" s="6"/>
      <c r="B187" s="3"/>
      <c r="C187" s="3"/>
      <c r="D187" s="6" t="str">
        <f>IF(項目一覧!$D$75=TRUE,"■","□")</f>
        <v>□</v>
      </c>
      <c r="E187" s="3" t="s">
        <v>193</v>
      </c>
      <c r="F187" s="2"/>
      <c r="G187" s="3"/>
      <c r="H187" s="3"/>
      <c r="I187" s="3"/>
      <c r="J187" s="3"/>
      <c r="K187" s="3" t="str">
        <f>IF(項目一覧!$D$76=TRUE,"（■","（□")&amp;"市街化区域"</f>
        <v>（□市街化区域</v>
      </c>
      <c r="L187" s="3"/>
      <c r="M187" s="3"/>
      <c r="N187" s="3"/>
      <c r="O187" s="3"/>
      <c r="P187" s="3" t="str">
        <f>IF(項目一覧!$E$76=TRUE,"■","□")&amp;"市街化調整区域"</f>
        <v>□市街化調整区域</v>
      </c>
      <c r="Q187" s="3"/>
      <c r="R187" s="3"/>
      <c r="S187" s="3"/>
      <c r="T187" s="3"/>
      <c r="V187" s="3" t="str">
        <f>IF(項目一覧!$F$76=TRUE,"■","□")&amp;"区域区分非設定）"</f>
        <v>□区域区分非設定）</v>
      </c>
      <c r="W187" s="3"/>
      <c r="X187" s="3"/>
      <c r="Y187" s="3"/>
      <c r="Z187" s="6"/>
      <c r="AA187" s="3"/>
    </row>
    <row r="188" spans="1:28" ht="18" customHeight="1">
      <c r="A188" s="6"/>
      <c r="B188" s="3"/>
      <c r="C188" s="3"/>
      <c r="D188" s="6" t="str">
        <f>IF(項目一覧!$E$75=TRUE,"■","□")</f>
        <v>□</v>
      </c>
      <c r="E188" s="3" t="s">
        <v>402</v>
      </c>
      <c r="F188" s="2"/>
      <c r="G188" s="3"/>
      <c r="H188" s="15"/>
      <c r="I188" s="15"/>
      <c r="J188" s="15"/>
      <c r="K188" s="32" t="str">
        <f>IF(項目一覧!$F$75=TRUE,"■","□")</f>
        <v>□</v>
      </c>
      <c r="L188" s="15" t="s">
        <v>401</v>
      </c>
      <c r="O188" s="15"/>
      <c r="P188" s="15"/>
      <c r="Q188" s="15"/>
      <c r="R188" s="15"/>
      <c r="S188" s="15"/>
      <c r="T188" s="15"/>
      <c r="U188" s="15"/>
      <c r="V188" s="15"/>
      <c r="W188" s="15"/>
      <c r="X188" s="15"/>
      <c r="Y188" s="15"/>
      <c r="Z188" s="6"/>
      <c r="AA188" s="3"/>
    </row>
    <row r="189" spans="1:28" ht="18" customHeight="1">
      <c r="A189" s="22" t="s">
        <v>313</v>
      </c>
      <c r="B189" s="20" t="s">
        <v>400</v>
      </c>
      <c r="C189" s="20"/>
      <c r="D189" s="20"/>
      <c r="E189" s="20"/>
      <c r="F189" s="20"/>
      <c r="G189" s="20"/>
      <c r="H189" s="20"/>
      <c r="I189" s="22" t="str">
        <f>IF(項目一覧!$D$78=TRUE,"■","□")</f>
        <v>□</v>
      </c>
      <c r="J189" s="20" t="s">
        <v>185</v>
      </c>
      <c r="K189" s="20"/>
      <c r="L189" s="20"/>
      <c r="M189" s="20"/>
      <c r="N189" s="20"/>
      <c r="O189" s="22" t="str">
        <f>IF(項目一覧!$E$78=TRUE,"■","□")</f>
        <v>□</v>
      </c>
      <c r="P189" s="20" t="s">
        <v>184</v>
      </c>
      <c r="Q189" s="20"/>
      <c r="R189" s="20"/>
      <c r="S189" s="20"/>
      <c r="T189" s="20"/>
      <c r="U189" s="22" t="str">
        <f>IF(項目一覧!$F$78=TRUE,"■","□")</f>
        <v>□</v>
      </c>
      <c r="V189" s="20" t="s">
        <v>399</v>
      </c>
      <c r="W189" s="20"/>
      <c r="X189" s="15"/>
      <c r="Y189" s="15"/>
      <c r="Z189" s="20"/>
      <c r="AA189" s="20"/>
    </row>
    <row r="190" spans="1:28" ht="18" customHeight="1">
      <c r="A190" s="17" t="s">
        <v>313</v>
      </c>
      <c r="B190" s="16" t="s">
        <v>398</v>
      </c>
      <c r="C190" s="16"/>
      <c r="D190" s="16"/>
      <c r="E190" s="16"/>
      <c r="F190" s="16"/>
      <c r="G190" s="16"/>
      <c r="H190" s="16"/>
      <c r="I190" s="16"/>
      <c r="J190" s="16"/>
      <c r="K190" s="16"/>
      <c r="L190" s="16"/>
      <c r="M190" s="7"/>
      <c r="N190" s="16"/>
      <c r="O190" s="16"/>
      <c r="P190" s="16"/>
      <c r="Q190" s="16"/>
      <c r="R190" s="16"/>
      <c r="S190" s="16"/>
      <c r="T190" s="16"/>
      <c r="U190" s="16"/>
      <c r="V190" s="16"/>
      <c r="W190" s="16"/>
      <c r="X190" s="16"/>
      <c r="Y190" s="16"/>
      <c r="Z190" s="16"/>
      <c r="AA190" s="16"/>
    </row>
    <row r="191" spans="1:28" ht="20.100000000000001" customHeight="1">
      <c r="A191" s="6"/>
      <c r="B191" s="1618" t="str">
        <f>IF(項目一覧!$C$80=0,"",項目一覧!$C$80&amp;"　 ")&amp;IF(項目一覧!$C$81=0,"",項目一覧!$C$81&amp;"　 ")&amp;IF(項目一覧!$C$82=0,"",項目一覧!$C$82&amp;"　 ")&amp;IF(項目一覧!$C$83=0,"",項目一覧!$C$83&amp;"　 ")&amp;IF(項目一覧!$C$84=0,"",項目一覧!$C$84&amp;"　 ")&amp;IF(項目一覧!$C$85=0,"",項目一覧!$C$85)</f>
        <v xml:space="preserve">　 　 　 　 　 </v>
      </c>
      <c r="C191" s="1618"/>
      <c r="D191" s="1618"/>
      <c r="E191" s="1618"/>
      <c r="F191" s="1618"/>
      <c r="G191" s="1618"/>
      <c r="H191" s="1618"/>
      <c r="I191" s="1618"/>
      <c r="J191" s="1618"/>
      <c r="K191" s="1618"/>
      <c r="L191" s="1618"/>
      <c r="M191" s="1618"/>
      <c r="N191" s="1618"/>
      <c r="O191" s="1618"/>
      <c r="P191" s="1618"/>
      <c r="Q191" s="1618"/>
      <c r="R191" s="1618"/>
      <c r="S191" s="1618"/>
      <c r="T191" s="1618"/>
      <c r="U191" s="1618"/>
      <c r="V191" s="1618"/>
      <c r="W191" s="1618"/>
      <c r="X191" s="1618"/>
      <c r="Y191" s="1618"/>
      <c r="Z191" s="1618"/>
      <c r="AA191" s="1618"/>
    </row>
    <row r="192" spans="1:28" ht="20.100000000000001" customHeight="1">
      <c r="A192" s="6"/>
      <c r="B192" s="1619"/>
      <c r="C192" s="1619"/>
      <c r="D192" s="1619"/>
      <c r="E192" s="1619"/>
      <c r="F192" s="1619"/>
      <c r="G192" s="1619"/>
      <c r="H192" s="1619"/>
      <c r="I192" s="1619"/>
      <c r="J192" s="1619"/>
      <c r="K192" s="1619"/>
      <c r="L192" s="1619"/>
      <c r="M192" s="1619"/>
      <c r="N192" s="1619"/>
      <c r="O192" s="1619"/>
      <c r="P192" s="1619"/>
      <c r="Q192" s="1619"/>
      <c r="R192" s="1619"/>
      <c r="S192" s="1619"/>
      <c r="T192" s="1619"/>
      <c r="U192" s="1619"/>
      <c r="V192" s="1619"/>
      <c r="W192" s="1619"/>
      <c r="X192" s="1619"/>
      <c r="Y192" s="1619"/>
      <c r="Z192" s="1619"/>
      <c r="AA192" s="1619"/>
    </row>
    <row r="193" spans="1:27" ht="18" customHeight="1">
      <c r="A193" s="17" t="s">
        <v>313</v>
      </c>
      <c r="B193" s="16" t="s">
        <v>397</v>
      </c>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row>
    <row r="194" spans="1:27" ht="18" customHeight="1">
      <c r="A194" s="6"/>
      <c r="B194" s="3" t="s">
        <v>396</v>
      </c>
      <c r="C194" s="3"/>
      <c r="D194" s="3"/>
      <c r="E194" s="3"/>
      <c r="F194" s="3"/>
      <c r="G194" s="3"/>
      <c r="H194" s="3"/>
      <c r="I194" s="3"/>
      <c r="J194" s="3"/>
      <c r="K194" s="3"/>
      <c r="L194" s="3"/>
      <c r="M194" s="3"/>
      <c r="N194" s="1627" t="str">
        <f>項目一覧!$C$86</f>
        <v/>
      </c>
      <c r="O194" s="1628"/>
      <c r="P194" s="1628"/>
      <c r="Q194" s="1628"/>
      <c r="R194" s="3" t="s">
        <v>394</v>
      </c>
      <c r="S194" s="3"/>
      <c r="T194" s="3"/>
      <c r="U194" s="3"/>
      <c r="V194" s="3"/>
      <c r="W194" s="3"/>
      <c r="X194" s="3"/>
      <c r="Y194" s="3"/>
      <c r="Z194" s="3"/>
      <c r="AA194" s="3"/>
    </row>
    <row r="195" spans="1:27" ht="18" customHeight="1">
      <c r="A195" s="6"/>
      <c r="B195" s="3" t="s">
        <v>395</v>
      </c>
      <c r="C195" s="3"/>
      <c r="D195" s="3"/>
      <c r="E195" s="3"/>
      <c r="F195" s="3"/>
      <c r="G195" s="3"/>
      <c r="H195" s="3"/>
      <c r="I195" s="3"/>
      <c r="J195" s="3"/>
      <c r="K195" s="3"/>
      <c r="L195" s="3"/>
      <c r="M195" s="3"/>
      <c r="N195" s="1621" t="str">
        <f>項目一覧!$C$87</f>
        <v/>
      </c>
      <c r="O195" s="1622"/>
      <c r="P195" s="1622"/>
      <c r="Q195" s="1622"/>
      <c r="R195" s="3" t="s">
        <v>394</v>
      </c>
      <c r="S195" s="3"/>
      <c r="T195" s="3"/>
      <c r="U195" s="3"/>
      <c r="V195" s="3"/>
      <c r="W195" s="3"/>
      <c r="X195" s="3"/>
      <c r="Y195" s="3"/>
      <c r="Z195" s="3"/>
      <c r="AA195" s="3"/>
    </row>
    <row r="196" spans="1:27" ht="18" customHeight="1">
      <c r="A196" s="17" t="s">
        <v>313</v>
      </c>
      <c r="B196" s="16" t="s">
        <v>393</v>
      </c>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row>
    <row r="197" spans="1:27" ht="18" customHeight="1">
      <c r="A197" s="6"/>
      <c r="B197" s="3" t="s">
        <v>392</v>
      </c>
      <c r="C197" s="3"/>
      <c r="D197" s="3"/>
      <c r="E197" s="3"/>
      <c r="F197" s="38" t="s">
        <v>384</v>
      </c>
      <c r="G197" s="5" t="s">
        <v>321</v>
      </c>
      <c r="H197" s="1494" t="str">
        <f>項目一覧!$C$88</f>
        <v/>
      </c>
      <c r="I197" s="1501"/>
      <c r="J197" s="1501"/>
      <c r="K197" s="1501"/>
      <c r="L197" s="5" t="s">
        <v>387</v>
      </c>
      <c r="M197" s="1494" t="str">
        <f>項目一覧!$C$89</f>
        <v/>
      </c>
      <c r="N197" s="1501"/>
      <c r="O197" s="1501"/>
      <c r="P197" s="1501"/>
      <c r="Q197" s="5" t="s">
        <v>387</v>
      </c>
      <c r="R197" s="1494" t="str">
        <f>項目一覧!$C$90</f>
        <v/>
      </c>
      <c r="S197" s="1501"/>
      <c r="T197" s="1501"/>
      <c r="U197" s="1501"/>
      <c r="V197" s="5" t="s">
        <v>387</v>
      </c>
      <c r="W197" s="1494" t="str">
        <f>項目一覧!$C$91</f>
        <v/>
      </c>
      <c r="X197" s="1501"/>
      <c r="Y197" s="1501"/>
      <c r="Z197" s="1501"/>
      <c r="AA197" s="7" t="s">
        <v>391</v>
      </c>
    </row>
    <row r="198" spans="1:27" ht="18" customHeight="1">
      <c r="A198" s="6"/>
      <c r="B198" s="3"/>
      <c r="C198" s="3"/>
      <c r="D198" s="3"/>
      <c r="E198" s="3"/>
      <c r="F198" s="38" t="s">
        <v>383</v>
      </c>
      <c r="G198" s="5" t="s">
        <v>321</v>
      </c>
      <c r="H198" s="1494" t="str">
        <f>項目一覧!$C$92</f>
        <v/>
      </c>
      <c r="I198" s="1501"/>
      <c r="J198" s="1501"/>
      <c r="K198" s="1501"/>
      <c r="L198" s="5" t="s">
        <v>387</v>
      </c>
      <c r="M198" s="1494" t="str">
        <f>項目一覧!$C$93</f>
        <v/>
      </c>
      <c r="N198" s="1501"/>
      <c r="O198" s="1501"/>
      <c r="P198" s="1501"/>
      <c r="Q198" s="5" t="s">
        <v>387</v>
      </c>
      <c r="R198" s="1494" t="str">
        <f>項目一覧!$C$94</f>
        <v/>
      </c>
      <c r="S198" s="1501"/>
      <c r="T198" s="1501"/>
      <c r="U198" s="1501"/>
      <c r="V198" s="5" t="s">
        <v>387</v>
      </c>
      <c r="W198" s="1494" t="str">
        <f>項目一覧!$C$95</f>
        <v/>
      </c>
      <c r="X198" s="1501"/>
      <c r="Y198" s="1501"/>
      <c r="Z198" s="1501"/>
      <c r="AA198" s="7" t="s">
        <v>391</v>
      </c>
    </row>
    <row r="199" spans="1:27" ht="18" customHeight="1">
      <c r="A199" s="6"/>
      <c r="B199" s="3" t="s">
        <v>390</v>
      </c>
      <c r="C199" s="3"/>
      <c r="D199" s="3"/>
      <c r="E199" s="3"/>
      <c r="F199" s="38"/>
      <c r="G199" s="5" t="s">
        <v>321</v>
      </c>
      <c r="H199" s="1529" t="str">
        <f>項目一覧!$C$96</f>
        <v/>
      </c>
      <c r="I199" s="1529"/>
      <c r="J199" s="1529"/>
      <c r="K199" s="1529"/>
      <c r="L199" s="73" t="s">
        <v>387</v>
      </c>
      <c r="M199" s="1529" t="str">
        <f>項目一覧!$C$97</f>
        <v/>
      </c>
      <c r="N199" s="1529"/>
      <c r="O199" s="1529"/>
      <c r="P199" s="1529"/>
      <c r="Q199" s="73" t="s">
        <v>387</v>
      </c>
      <c r="R199" s="1529" t="str">
        <f>項目一覧!$C$98</f>
        <v/>
      </c>
      <c r="S199" s="1529"/>
      <c r="T199" s="1529"/>
      <c r="U199" s="1529"/>
      <c r="V199" s="73" t="s">
        <v>387</v>
      </c>
      <c r="W199" s="1529" t="str">
        <f>項目一覧!$C$99</f>
        <v/>
      </c>
      <c r="X199" s="1530"/>
      <c r="Y199" s="1530"/>
      <c r="Z199" s="1530"/>
      <c r="AA199" s="7" t="s">
        <v>314</v>
      </c>
    </row>
    <row r="200" spans="1:27" ht="18" customHeight="1">
      <c r="A200" s="6"/>
      <c r="B200" s="3" t="s">
        <v>389</v>
      </c>
      <c r="C200" s="3"/>
      <c r="D200" s="3"/>
      <c r="E200" s="3"/>
      <c r="F200" s="38"/>
      <c r="G200" s="3"/>
      <c r="H200" s="3"/>
      <c r="I200" s="3"/>
      <c r="J200" s="3"/>
      <c r="K200" s="3"/>
      <c r="L200" s="3"/>
      <c r="M200" s="3"/>
      <c r="N200" s="3"/>
      <c r="O200" s="3"/>
      <c r="P200" s="3"/>
      <c r="Q200" s="3"/>
      <c r="R200" s="3"/>
      <c r="S200" s="3"/>
      <c r="T200" s="3"/>
      <c r="U200" s="3"/>
      <c r="V200" s="3"/>
      <c r="W200" s="3"/>
      <c r="X200" s="3"/>
      <c r="Y200" s="3"/>
      <c r="Z200" s="3"/>
      <c r="AA200" s="7"/>
    </row>
    <row r="201" spans="1:27" ht="18" customHeight="1">
      <c r="A201" s="6"/>
      <c r="B201" s="3"/>
      <c r="C201" s="3"/>
      <c r="D201" s="3"/>
      <c r="E201" s="3"/>
      <c r="F201" s="38"/>
      <c r="G201" s="5" t="s">
        <v>321</v>
      </c>
      <c r="H201" s="1494" t="str">
        <f>項目一覧!$C$100</f>
        <v/>
      </c>
      <c r="I201" s="1501"/>
      <c r="J201" s="1501"/>
      <c r="K201" s="1501"/>
      <c r="L201" s="5" t="s">
        <v>387</v>
      </c>
      <c r="M201" s="1494" t="str">
        <f>項目一覧!$C$101</f>
        <v/>
      </c>
      <c r="N201" s="1501"/>
      <c r="O201" s="1501"/>
      <c r="P201" s="1501"/>
      <c r="Q201" s="5" t="s">
        <v>387</v>
      </c>
      <c r="R201" s="1494" t="str">
        <f>項目一覧!$C$102</f>
        <v/>
      </c>
      <c r="S201" s="1501"/>
      <c r="T201" s="1501"/>
      <c r="U201" s="1501"/>
      <c r="V201" s="5" t="s">
        <v>387</v>
      </c>
      <c r="W201" s="1494" t="str">
        <f>項目一覧!$C$103</f>
        <v/>
      </c>
      <c r="X201" s="1501"/>
      <c r="Y201" s="1501"/>
      <c r="Z201" s="1501"/>
      <c r="AA201" s="7" t="s">
        <v>386</v>
      </c>
    </row>
    <row r="202" spans="1:27" ht="18" customHeight="1">
      <c r="A202" s="6"/>
      <c r="B202" s="3" t="s">
        <v>388</v>
      </c>
      <c r="C202" s="3"/>
      <c r="D202" s="3"/>
      <c r="E202" s="3"/>
      <c r="F202" s="38"/>
      <c r="G202" s="3"/>
      <c r="H202" s="3"/>
      <c r="I202" s="3"/>
      <c r="J202" s="3"/>
      <c r="K202" s="3"/>
      <c r="L202" s="3"/>
      <c r="M202" s="3"/>
      <c r="N202" s="3"/>
      <c r="O202" s="3"/>
      <c r="P202" s="3"/>
      <c r="Q202" s="3"/>
      <c r="R202" s="3"/>
      <c r="S202" s="3"/>
      <c r="T202" s="3"/>
      <c r="U202" s="3"/>
      <c r="V202" s="3"/>
      <c r="W202" s="2"/>
      <c r="X202" s="3"/>
      <c r="Y202" s="3"/>
      <c r="Z202" s="2"/>
      <c r="AA202" s="39"/>
    </row>
    <row r="203" spans="1:27" ht="18" customHeight="1">
      <c r="A203" s="6"/>
      <c r="B203" s="3"/>
      <c r="C203" s="3"/>
      <c r="D203" s="3"/>
      <c r="E203" s="3"/>
      <c r="F203" s="38"/>
      <c r="G203" s="5" t="s">
        <v>321</v>
      </c>
      <c r="H203" s="1494" t="str">
        <f>項目一覧!$C$104</f>
        <v/>
      </c>
      <c r="I203" s="1501"/>
      <c r="J203" s="1501"/>
      <c r="K203" s="1501"/>
      <c r="L203" s="5" t="s">
        <v>387</v>
      </c>
      <c r="M203" s="1494" t="str">
        <f>項目一覧!$C$105</f>
        <v/>
      </c>
      <c r="N203" s="1501"/>
      <c r="O203" s="1501"/>
      <c r="P203" s="1501"/>
      <c r="Q203" s="5" t="s">
        <v>387</v>
      </c>
      <c r="R203" s="1494" t="str">
        <f>項目一覧!$C$106</f>
        <v/>
      </c>
      <c r="S203" s="1501"/>
      <c r="T203" s="1501"/>
      <c r="U203" s="1501"/>
      <c r="V203" s="5" t="s">
        <v>387</v>
      </c>
      <c r="W203" s="1494" t="str">
        <f>項目一覧!$C$107</f>
        <v/>
      </c>
      <c r="X203" s="1501"/>
      <c r="Y203" s="1501"/>
      <c r="Z203" s="1501"/>
      <c r="AA203" s="7" t="s">
        <v>386</v>
      </c>
    </row>
    <row r="204" spans="1:27" ht="18" customHeight="1">
      <c r="A204" s="6"/>
      <c r="B204" s="3" t="s">
        <v>385</v>
      </c>
      <c r="C204" s="3"/>
      <c r="D204" s="3"/>
      <c r="E204" s="3"/>
      <c r="F204" s="3"/>
      <c r="G204" s="3"/>
      <c r="H204" s="3"/>
      <c r="I204" s="38" t="s">
        <v>384</v>
      </c>
      <c r="J204" s="3"/>
      <c r="K204" s="3"/>
      <c r="L204" s="3"/>
      <c r="M204" s="3"/>
      <c r="N204" s="1494" t="str">
        <f>項目一覧!$C$108</f>
        <v/>
      </c>
      <c r="O204" s="1501"/>
      <c r="P204" s="1501"/>
      <c r="Q204" s="1501"/>
      <c r="R204" s="3" t="s">
        <v>382</v>
      </c>
      <c r="S204" s="3"/>
      <c r="T204" s="3"/>
      <c r="U204" s="3"/>
      <c r="V204" s="3"/>
      <c r="W204" s="3"/>
      <c r="X204" s="2"/>
      <c r="Y204" s="3"/>
      <c r="Z204" s="3"/>
      <c r="AA204" s="3"/>
    </row>
    <row r="205" spans="1:27" ht="18" customHeight="1">
      <c r="A205" s="6"/>
      <c r="B205" s="3"/>
      <c r="C205" s="3"/>
      <c r="D205" s="3"/>
      <c r="E205" s="3"/>
      <c r="F205" s="3"/>
      <c r="G205" s="3"/>
      <c r="H205" s="3"/>
      <c r="I205" s="38" t="s">
        <v>383</v>
      </c>
      <c r="J205" s="3"/>
      <c r="K205" s="3"/>
      <c r="L205" s="3"/>
      <c r="M205" s="3"/>
      <c r="N205" s="1494" t="str">
        <f>項目一覧!$C$109</f>
        <v/>
      </c>
      <c r="O205" s="1501"/>
      <c r="P205" s="1501"/>
      <c r="Q205" s="1501"/>
      <c r="R205" s="3" t="s">
        <v>382</v>
      </c>
      <c r="S205" s="3"/>
      <c r="T205" s="3"/>
      <c r="U205" s="3"/>
      <c r="V205" s="3"/>
      <c r="W205" s="3"/>
      <c r="X205" s="3"/>
      <c r="Y205" s="3"/>
      <c r="Z205" s="3"/>
      <c r="AA205" s="3"/>
    </row>
    <row r="206" spans="1:27" ht="18" customHeight="1">
      <c r="A206" s="6"/>
      <c r="B206" s="3" t="s">
        <v>381</v>
      </c>
      <c r="C206" s="3"/>
      <c r="D206" s="3"/>
      <c r="E206" s="3"/>
      <c r="F206" s="3"/>
      <c r="G206" s="3"/>
      <c r="H206" s="3"/>
      <c r="I206" s="38"/>
      <c r="J206" s="3"/>
      <c r="K206" s="3"/>
      <c r="L206" s="3"/>
      <c r="M206" s="3"/>
      <c r="N206" s="3"/>
      <c r="O206" s="3"/>
      <c r="P206" s="3"/>
      <c r="Q206" s="1473" t="str">
        <f>項目一覧!$C$110</f>
        <v/>
      </c>
      <c r="R206" s="1501"/>
      <c r="S206" s="1501"/>
      <c r="T206" s="1501"/>
      <c r="U206" s="3" t="s">
        <v>379</v>
      </c>
      <c r="V206" s="3"/>
      <c r="W206" s="3"/>
      <c r="X206" s="3"/>
      <c r="Y206" s="3"/>
      <c r="Z206" s="3"/>
      <c r="AA206" s="3"/>
    </row>
    <row r="207" spans="1:27" ht="18" customHeight="1">
      <c r="A207" s="6"/>
      <c r="B207" s="3" t="s">
        <v>380</v>
      </c>
      <c r="C207" s="3"/>
      <c r="D207" s="3"/>
      <c r="E207" s="3"/>
      <c r="F207" s="3"/>
      <c r="G207" s="3"/>
      <c r="H207" s="3"/>
      <c r="I207" s="38"/>
      <c r="J207" s="3"/>
      <c r="K207" s="3"/>
      <c r="L207" s="3"/>
      <c r="M207" s="3"/>
      <c r="N207" s="3"/>
      <c r="O207" s="3"/>
      <c r="P207" s="3"/>
      <c r="Q207" s="1473" t="str">
        <f>項目一覧!$C$111</f>
        <v/>
      </c>
      <c r="R207" s="1501"/>
      <c r="S207" s="1501"/>
      <c r="T207" s="1501"/>
      <c r="U207" s="3" t="s">
        <v>379</v>
      </c>
      <c r="V207" s="3"/>
      <c r="W207" s="3"/>
      <c r="X207" s="3"/>
      <c r="Y207" s="3"/>
      <c r="Z207" s="3"/>
      <c r="AA207" s="3"/>
    </row>
    <row r="208" spans="1:27" ht="18" customHeight="1">
      <c r="A208" s="6"/>
      <c r="B208" s="3" t="s">
        <v>378</v>
      </c>
      <c r="C208" s="3"/>
      <c r="D208" s="3"/>
      <c r="E208" s="3"/>
      <c r="F208" s="18" t="str">
        <f>項目一覧!$C$112</f>
        <v/>
      </c>
      <c r="G208" s="3"/>
      <c r="H208" s="3"/>
      <c r="I208" s="3"/>
      <c r="J208" s="3"/>
      <c r="K208" s="3"/>
      <c r="L208" s="3"/>
      <c r="M208" s="3"/>
      <c r="N208" s="3"/>
      <c r="O208" s="3"/>
      <c r="P208" s="3"/>
      <c r="Q208" s="3"/>
      <c r="R208" s="3"/>
      <c r="S208" s="3"/>
      <c r="T208" s="3"/>
      <c r="U208" s="3"/>
      <c r="V208" s="3"/>
      <c r="W208" s="3"/>
      <c r="X208" s="3"/>
      <c r="Y208" s="3"/>
      <c r="Z208" s="3"/>
      <c r="AA208" s="3"/>
    </row>
    <row r="209" spans="1:27" ht="15" customHeight="1">
      <c r="A209" s="17" t="s">
        <v>313</v>
      </c>
      <c r="B209" s="16" t="s">
        <v>377</v>
      </c>
      <c r="C209" s="16"/>
      <c r="D209" s="16"/>
      <c r="E209" s="16"/>
      <c r="F209" s="16"/>
      <c r="G209" s="37" t="s">
        <v>376</v>
      </c>
      <c r="H209" s="16"/>
      <c r="I209" s="74" t="str">
        <f>項目一覧!$C$113</f>
        <v/>
      </c>
      <c r="J209" s="74"/>
      <c r="K209" s="74" t="s">
        <v>375</v>
      </c>
      <c r="L209" s="1600" t="str">
        <f>項目一覧!$C$114</f>
        <v/>
      </c>
      <c r="M209" s="1600"/>
      <c r="N209" s="1600"/>
      <c r="O209" s="1600"/>
      <c r="P209" s="1600"/>
      <c r="Q209" s="1600"/>
      <c r="R209" s="1600"/>
      <c r="S209" s="1600"/>
      <c r="T209" s="1600"/>
      <c r="U209" s="1600"/>
      <c r="V209" s="1600"/>
      <c r="W209" s="1600"/>
      <c r="X209" s="1600"/>
      <c r="Y209" s="1600"/>
      <c r="Z209" s="1600"/>
      <c r="AA209" s="1600"/>
    </row>
    <row r="210" spans="1:27" ht="15" customHeight="1">
      <c r="A210" s="6"/>
      <c r="B210" s="3"/>
      <c r="C210" s="3"/>
      <c r="D210" s="3"/>
      <c r="E210" s="3"/>
      <c r="F210" s="3"/>
      <c r="G210" s="9" t="str">
        <f>IF(I210=0,"","（区分")</f>
        <v>（区分</v>
      </c>
      <c r="H210" s="3"/>
      <c r="I210" s="18" t="str">
        <f>項目一覧!$C$337</f>
        <v/>
      </c>
      <c r="J210" s="3"/>
      <c r="K210" s="3" t="str">
        <f>IF(I210=0,"",")")</f>
        <v>)</v>
      </c>
      <c r="L210" s="1524" t="str">
        <f>項目一覧!$C$338</f>
        <v/>
      </c>
      <c r="M210" s="1524"/>
      <c r="N210" s="1524"/>
      <c r="O210" s="1524"/>
      <c r="P210" s="1524"/>
      <c r="Q210" s="1524"/>
      <c r="R210" s="1524"/>
      <c r="S210" s="1524"/>
      <c r="T210" s="1524"/>
      <c r="U210" s="1524"/>
      <c r="V210" s="1524"/>
      <c r="W210" s="1524"/>
      <c r="X210" s="1524"/>
      <c r="Y210" s="1524"/>
      <c r="Z210" s="1524"/>
      <c r="AA210" s="1524"/>
    </row>
    <row r="211" spans="1:27" ht="15" customHeight="1">
      <c r="A211" s="6"/>
      <c r="B211" s="3"/>
      <c r="C211" s="3"/>
      <c r="D211" s="3"/>
      <c r="E211" s="3"/>
      <c r="F211" s="3"/>
      <c r="G211" s="9" t="str">
        <f>IF(I211=0,"","（区分")</f>
        <v>（区分</v>
      </c>
      <c r="H211" s="3"/>
      <c r="I211" s="18" t="str">
        <f>項目一覧!$C$339</f>
        <v/>
      </c>
      <c r="J211" s="3"/>
      <c r="K211" s="3" t="str">
        <f>IF(I211=0,"",")")</f>
        <v>)</v>
      </c>
      <c r="L211" s="1524" t="str">
        <f>項目一覧!$C$340</f>
        <v/>
      </c>
      <c r="M211" s="1524"/>
      <c r="N211" s="1524"/>
      <c r="O211" s="1524"/>
      <c r="P211" s="1524"/>
      <c r="Q211" s="1524"/>
      <c r="R211" s="1524"/>
      <c r="S211" s="1524"/>
      <c r="T211" s="1524"/>
      <c r="U211" s="1524"/>
      <c r="V211" s="1524"/>
      <c r="W211" s="1524"/>
      <c r="X211" s="1524"/>
      <c r="Y211" s="1524"/>
      <c r="Z211" s="1524"/>
      <c r="AA211" s="1524"/>
    </row>
    <row r="212" spans="1:27" ht="15" customHeight="1">
      <c r="A212" s="6"/>
      <c r="B212" s="3"/>
      <c r="C212" s="3"/>
      <c r="D212" s="3"/>
      <c r="E212" s="3"/>
      <c r="F212" s="3"/>
      <c r="G212" s="9"/>
      <c r="H212" s="3"/>
      <c r="I212" s="18"/>
      <c r="J212" s="18"/>
      <c r="K212" s="18"/>
      <c r="L212" s="1593">
        <f>項目一覧!$C$115</f>
        <v>0</v>
      </c>
      <c r="M212" s="1593"/>
      <c r="N212" s="1593"/>
      <c r="O212" s="1593"/>
      <c r="P212" s="1593"/>
      <c r="Q212" s="1593"/>
      <c r="R212" s="1593"/>
      <c r="S212" s="1593"/>
      <c r="T212" s="1593"/>
      <c r="U212" s="1593"/>
      <c r="V212" s="1593"/>
      <c r="W212" s="1593"/>
      <c r="X212" s="1593"/>
      <c r="Y212" s="1593"/>
      <c r="Z212" s="1593"/>
      <c r="AA212" s="1593"/>
    </row>
    <row r="213" spans="1:27" ht="18" customHeight="1">
      <c r="A213" s="17" t="s">
        <v>313</v>
      </c>
      <c r="B213" s="16" t="s">
        <v>374</v>
      </c>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row>
    <row r="214" spans="1:27" ht="18" customHeight="1">
      <c r="A214" s="6"/>
      <c r="B214" s="6" t="str">
        <f>IF(項目一覧!$D$116=TRUE,"■","□")</f>
        <v>□</v>
      </c>
      <c r="C214" s="3" t="s">
        <v>312</v>
      </c>
      <c r="D214" s="3"/>
      <c r="E214" s="6" t="str">
        <f>IF(項目一覧!$E$116=TRUE,"■","□")</f>
        <v>□</v>
      </c>
      <c r="F214" s="3" t="s">
        <v>311</v>
      </c>
      <c r="G214" s="3"/>
      <c r="H214" s="32" t="str">
        <f>IF(項目一覧!$F$116=TRUE,"■","□")</f>
        <v>□</v>
      </c>
      <c r="I214" s="15" t="s">
        <v>310</v>
      </c>
      <c r="J214" s="15"/>
      <c r="K214" s="32" t="str">
        <f>IF(項目一覧!$G$116=TRUE,"■","□")</f>
        <v>□</v>
      </c>
      <c r="L214" s="15" t="s">
        <v>309</v>
      </c>
      <c r="M214" s="15"/>
      <c r="N214" s="32" t="str">
        <f>IF(項目一覧!$H$116=TRUE,"■","□")</f>
        <v>□</v>
      </c>
      <c r="O214" s="15" t="s">
        <v>308</v>
      </c>
      <c r="P214" s="15"/>
      <c r="Q214" s="15"/>
      <c r="R214" s="32" t="str">
        <f>IF(項目一覧!$I$116=TRUE,"■","□")</f>
        <v>□</v>
      </c>
      <c r="S214" s="15" t="s">
        <v>307</v>
      </c>
      <c r="T214" s="15"/>
      <c r="U214" s="15"/>
      <c r="V214" s="15"/>
      <c r="W214" s="32" t="str">
        <f>IF(項目一覧!$J$116=TRUE,"■","□")</f>
        <v>□</v>
      </c>
      <c r="X214" s="31" t="s">
        <v>306</v>
      </c>
      <c r="Y214" s="15"/>
      <c r="Z214" s="15"/>
      <c r="AA214" s="30"/>
    </row>
    <row r="215" spans="1:27" ht="18" customHeight="1">
      <c r="A215" s="17" t="s">
        <v>346</v>
      </c>
      <c r="B215" s="16" t="s">
        <v>373</v>
      </c>
      <c r="C215" s="16"/>
      <c r="D215" s="16"/>
      <c r="E215" s="16"/>
      <c r="F215" s="16"/>
      <c r="G215" s="16"/>
      <c r="H215" s="2"/>
      <c r="I215" s="5" t="s">
        <v>340</v>
      </c>
      <c r="J215" s="1525" t="s">
        <v>111</v>
      </c>
      <c r="K215" s="1525"/>
      <c r="L215" s="1525"/>
      <c r="M215" s="1525"/>
      <c r="N215" s="1525"/>
      <c r="O215" s="5" t="s">
        <v>339</v>
      </c>
      <c r="P215" s="1525" t="s">
        <v>371</v>
      </c>
      <c r="Q215" s="1525"/>
      <c r="R215" s="1525"/>
      <c r="S215" s="1525"/>
      <c r="T215" s="1525"/>
      <c r="U215" s="5" t="s">
        <v>339</v>
      </c>
      <c r="V215" s="1525" t="s">
        <v>370</v>
      </c>
      <c r="W215" s="1525"/>
      <c r="X215" s="1525"/>
      <c r="Y215" s="1525"/>
      <c r="Z215" s="1525"/>
      <c r="AA215" s="7" t="s">
        <v>369</v>
      </c>
    </row>
    <row r="216" spans="1:27" ht="18" customHeight="1">
      <c r="A216" s="6"/>
      <c r="B216" s="3" t="s">
        <v>2375</v>
      </c>
      <c r="C216" s="3" t="s">
        <v>3775</v>
      </c>
      <c r="D216" s="3"/>
      <c r="E216" s="3"/>
      <c r="F216" s="3"/>
      <c r="G216" s="3"/>
      <c r="H216" s="2"/>
      <c r="I216" s="5" t="s">
        <v>340</v>
      </c>
      <c r="J216" s="1494" t="str">
        <f>項目一覧!$C$117</f>
        <v/>
      </c>
      <c r="K216" s="1494"/>
      <c r="L216" s="1494"/>
      <c r="M216" s="1494"/>
      <c r="N216" s="1494"/>
      <c r="O216" s="5" t="s">
        <v>339</v>
      </c>
      <c r="P216" s="1494" t="str">
        <f>項目一覧!$C$118</f>
        <v/>
      </c>
      <c r="Q216" s="1494"/>
      <c r="R216" s="1494"/>
      <c r="S216" s="1494"/>
      <c r="T216" s="1494"/>
      <c r="U216" s="5" t="s">
        <v>339</v>
      </c>
      <c r="V216" s="1494" t="str">
        <f>項目一覧!$C$119</f>
        <v/>
      </c>
      <c r="W216" s="1494"/>
      <c r="X216" s="1494"/>
      <c r="Y216" s="1494"/>
      <c r="Z216" s="1494"/>
      <c r="AA216" s="7" t="s">
        <v>353</v>
      </c>
    </row>
    <row r="217" spans="1:27" ht="17.100000000000001" customHeight="1">
      <c r="A217" s="6"/>
      <c r="B217" s="3" t="s">
        <v>2397</v>
      </c>
      <c r="C217" s="3" t="s">
        <v>3771</v>
      </c>
      <c r="D217" s="3"/>
      <c r="E217" s="3"/>
      <c r="F217" s="3"/>
      <c r="G217" s="3"/>
      <c r="H217" s="2"/>
    </row>
    <row r="218" spans="1:27" ht="17.100000000000001" customHeight="1">
      <c r="A218" s="6"/>
      <c r="B218" s="3"/>
      <c r="C218" s="3"/>
      <c r="D218" s="3"/>
      <c r="E218" s="3"/>
      <c r="F218" s="3"/>
      <c r="G218" s="3"/>
      <c r="H218" s="2"/>
      <c r="I218" s="5" t="s">
        <v>143</v>
      </c>
      <c r="J218" s="1492" t="str">
        <f>項目一覧!$C$374</f>
        <v/>
      </c>
      <c r="K218" s="1492"/>
      <c r="L218" s="1492"/>
      <c r="M218" s="1492"/>
      <c r="N218" s="1492"/>
      <c r="O218" s="5" t="s">
        <v>153</v>
      </c>
      <c r="P218" s="1492" t="str">
        <f>項目一覧!$C$375</f>
        <v/>
      </c>
      <c r="Q218" s="1492"/>
      <c r="R218" s="1492"/>
      <c r="S218" s="1492"/>
      <c r="T218" s="1492"/>
      <c r="U218" s="5" t="s">
        <v>153</v>
      </c>
      <c r="V218" s="1492" t="str">
        <f>項目一覧!$C$376</f>
        <v/>
      </c>
      <c r="W218" s="1492"/>
      <c r="X218" s="1492"/>
      <c r="Y218" s="1492"/>
      <c r="Z218" s="1492"/>
      <c r="AA218" s="7" t="s">
        <v>353</v>
      </c>
    </row>
    <row r="219" spans="1:27" ht="18" customHeight="1">
      <c r="A219" s="6"/>
      <c r="B219" s="3" t="s">
        <v>368</v>
      </c>
      <c r="C219" s="3" t="s">
        <v>2450</v>
      </c>
      <c r="D219" s="3"/>
      <c r="E219" s="3"/>
      <c r="F219" s="3"/>
      <c r="G219" s="3"/>
      <c r="H219" s="15"/>
      <c r="I219" s="35"/>
      <c r="J219" s="15"/>
      <c r="K219" s="1498" t="str">
        <f>項目一覧!$C$120</f>
        <v>0.00</v>
      </c>
      <c r="L219" s="1498"/>
      <c r="M219" s="1498"/>
      <c r="N219" s="1498"/>
      <c r="O219" s="35" t="s">
        <v>348</v>
      </c>
      <c r="P219" s="15"/>
      <c r="Q219" s="15"/>
      <c r="R219" s="15"/>
      <c r="S219" s="15"/>
      <c r="T219" s="15"/>
      <c r="U219" s="35"/>
      <c r="V219" s="15"/>
      <c r="W219" s="15"/>
      <c r="X219" s="15"/>
      <c r="Y219" s="15"/>
      <c r="Z219" s="15"/>
      <c r="AA219" s="35"/>
    </row>
    <row r="220" spans="1:27" ht="18" customHeight="1">
      <c r="A220" s="17" t="s">
        <v>346</v>
      </c>
      <c r="B220" s="16" t="s">
        <v>372</v>
      </c>
      <c r="C220" s="16"/>
      <c r="D220" s="16"/>
      <c r="E220" s="16"/>
      <c r="F220" s="16"/>
      <c r="G220" s="16"/>
      <c r="H220" s="2"/>
      <c r="I220" s="5" t="s">
        <v>340</v>
      </c>
      <c r="J220" s="1473" t="s">
        <v>111</v>
      </c>
      <c r="K220" s="1473"/>
      <c r="L220" s="1473"/>
      <c r="M220" s="1473"/>
      <c r="N220" s="1473"/>
      <c r="O220" s="5" t="s">
        <v>339</v>
      </c>
      <c r="P220" s="1473" t="s">
        <v>371</v>
      </c>
      <c r="Q220" s="1473"/>
      <c r="R220" s="1473"/>
      <c r="S220" s="1473"/>
      <c r="T220" s="1473"/>
      <c r="U220" s="5" t="s">
        <v>339</v>
      </c>
      <c r="V220" s="1473" t="s">
        <v>370</v>
      </c>
      <c r="W220" s="1473"/>
      <c r="X220" s="1473"/>
      <c r="Y220" s="1473"/>
      <c r="Z220" s="1473"/>
      <c r="AA220" s="7" t="s">
        <v>369</v>
      </c>
    </row>
    <row r="221" spans="1:27" ht="18" customHeight="1">
      <c r="A221" s="6"/>
      <c r="B221" s="3" t="s">
        <v>2375</v>
      </c>
      <c r="C221" s="3" t="s">
        <v>2442</v>
      </c>
      <c r="D221" s="3"/>
      <c r="E221" s="3"/>
      <c r="F221" s="3"/>
      <c r="G221" s="3"/>
      <c r="H221" s="5"/>
      <c r="I221" s="5" t="s">
        <v>340</v>
      </c>
      <c r="J221" s="1494" t="str">
        <f>項目一覧!$C$121</f>
        <v/>
      </c>
      <c r="K221" s="1494"/>
      <c r="L221" s="1494"/>
      <c r="M221" s="1494"/>
      <c r="N221" s="1494"/>
      <c r="O221" s="5" t="s">
        <v>339</v>
      </c>
      <c r="P221" s="1494" t="str">
        <f>項目一覧!$C$122</f>
        <v/>
      </c>
      <c r="Q221" s="1494"/>
      <c r="R221" s="1494"/>
      <c r="S221" s="1494"/>
      <c r="T221" s="1494"/>
      <c r="U221" s="5" t="s">
        <v>339</v>
      </c>
      <c r="V221" s="1494" t="str">
        <f>項目一覧!$C$123</f>
        <v/>
      </c>
      <c r="W221" s="1494"/>
      <c r="X221" s="1494"/>
      <c r="Y221" s="1494"/>
      <c r="Z221" s="1494"/>
      <c r="AA221" s="7" t="s">
        <v>353</v>
      </c>
    </row>
    <row r="222" spans="1:27" ht="18" customHeight="1">
      <c r="A222" s="6"/>
      <c r="B222" s="3" t="s">
        <v>2448</v>
      </c>
      <c r="C222" s="3" t="s">
        <v>3040</v>
      </c>
      <c r="D222" s="3"/>
      <c r="E222" s="3"/>
      <c r="F222" s="3"/>
      <c r="G222" s="3"/>
      <c r="H222" s="5"/>
      <c r="I222" s="5"/>
      <c r="J222" s="541"/>
      <c r="K222" s="541"/>
      <c r="L222" s="541"/>
      <c r="M222" s="541"/>
      <c r="N222" s="541"/>
      <c r="O222" s="5"/>
      <c r="P222" s="541"/>
      <c r="Q222" s="541"/>
      <c r="R222" s="541"/>
      <c r="S222" s="541"/>
      <c r="T222" s="541"/>
      <c r="U222" s="5"/>
      <c r="V222" s="541"/>
      <c r="W222" s="541"/>
      <c r="X222" s="541"/>
      <c r="Y222" s="541"/>
      <c r="Z222" s="541"/>
      <c r="AA222" s="7"/>
    </row>
    <row r="223" spans="1:27" ht="18" customHeight="1">
      <c r="A223" s="6"/>
      <c r="C223" s="3"/>
      <c r="D223" s="3"/>
      <c r="E223" s="3"/>
      <c r="F223" s="3"/>
      <c r="G223" s="3"/>
      <c r="H223" s="5"/>
      <c r="I223" s="5" t="s">
        <v>340</v>
      </c>
      <c r="J223" s="1494" t="str">
        <f>項目一覧!$C$124</f>
        <v/>
      </c>
      <c r="K223" s="1494"/>
      <c r="L223" s="1494"/>
      <c r="M223" s="1494"/>
      <c r="N223" s="1494"/>
      <c r="O223" s="5" t="s">
        <v>339</v>
      </c>
      <c r="P223" s="1494" t="str">
        <f>項目一覧!$C$125</f>
        <v/>
      </c>
      <c r="Q223" s="1494"/>
      <c r="R223" s="1494"/>
      <c r="S223" s="1494"/>
      <c r="T223" s="1494"/>
      <c r="U223" s="5" t="s">
        <v>339</v>
      </c>
      <c r="V223" s="1494" t="str">
        <f>項目一覧!$C$126</f>
        <v/>
      </c>
      <c r="W223" s="1494"/>
      <c r="X223" s="1494"/>
      <c r="Y223" s="1494"/>
      <c r="Z223" s="1494"/>
      <c r="AA223" s="7" t="s">
        <v>353</v>
      </c>
    </row>
    <row r="224" spans="1:27" ht="18" customHeight="1">
      <c r="A224" s="6"/>
      <c r="B224" s="3" t="s">
        <v>368</v>
      </c>
      <c r="C224" s="3" t="s">
        <v>367</v>
      </c>
      <c r="D224" s="3"/>
      <c r="E224" s="3"/>
      <c r="F224" s="3"/>
      <c r="G224" s="3"/>
      <c r="H224" s="5"/>
    </row>
    <row r="225" spans="1:27" ht="18" customHeight="1">
      <c r="A225" s="6"/>
      <c r="B225" s="3"/>
      <c r="C225" s="3"/>
      <c r="D225" s="3"/>
      <c r="E225" s="3"/>
      <c r="F225" s="3"/>
      <c r="G225" s="3"/>
      <c r="H225" s="5"/>
      <c r="I225" s="5" t="s">
        <v>340</v>
      </c>
      <c r="J225" s="1494" t="str">
        <f>項目一覧!$C$334</f>
        <v/>
      </c>
      <c r="K225" s="1494"/>
      <c r="L225" s="1494"/>
      <c r="M225" s="1494"/>
      <c r="N225" s="1494"/>
      <c r="O225" s="5" t="s">
        <v>339</v>
      </c>
      <c r="P225" s="1494" t="str">
        <f>項目一覧!$C$335</f>
        <v/>
      </c>
      <c r="Q225" s="1494"/>
      <c r="R225" s="1494"/>
      <c r="S225" s="1494"/>
      <c r="T225" s="1494"/>
      <c r="U225" s="5" t="s">
        <v>339</v>
      </c>
      <c r="V225" s="1494" t="str">
        <f>項目一覧!$C$336</f>
        <v/>
      </c>
      <c r="W225" s="1494"/>
      <c r="X225" s="1494"/>
      <c r="Y225" s="1494"/>
      <c r="Z225" s="1494"/>
      <c r="AA225" s="7" t="s">
        <v>353</v>
      </c>
    </row>
    <row r="226" spans="1:27" ht="18" customHeight="1">
      <c r="A226" s="6"/>
      <c r="B226" s="3" t="s">
        <v>366</v>
      </c>
      <c r="C226" s="3" t="s">
        <v>3041</v>
      </c>
      <c r="D226" s="3"/>
      <c r="E226" s="3"/>
      <c r="F226" s="3"/>
      <c r="G226" s="3"/>
      <c r="H226" s="3"/>
      <c r="I226" s="3"/>
      <c r="J226" s="3"/>
      <c r="K226" s="3"/>
      <c r="L226" s="3"/>
      <c r="M226" s="3"/>
      <c r="N226" s="3"/>
      <c r="O226" s="3"/>
      <c r="P226" s="3"/>
      <c r="Q226" s="3"/>
      <c r="R226" s="3"/>
      <c r="S226" s="3"/>
      <c r="T226" s="3"/>
      <c r="U226" s="3"/>
      <c r="V226" s="3"/>
      <c r="W226" s="3"/>
      <c r="X226" s="3"/>
      <c r="Y226" s="3"/>
      <c r="Z226" s="3"/>
      <c r="AA226" s="3"/>
    </row>
    <row r="227" spans="1:27" ht="18" customHeight="1">
      <c r="A227" s="6"/>
      <c r="B227" s="3"/>
      <c r="C227" s="3"/>
      <c r="D227" s="3"/>
      <c r="E227" s="3"/>
      <c r="F227" s="3"/>
      <c r="G227" s="3"/>
      <c r="H227" s="3"/>
      <c r="I227" s="5" t="s">
        <v>340</v>
      </c>
      <c r="J227" s="1494" t="str">
        <f>項目一覧!$C$127</f>
        <v/>
      </c>
      <c r="K227" s="1494"/>
      <c r="L227" s="1494"/>
      <c r="M227" s="1494"/>
      <c r="N227" s="1494"/>
      <c r="O227" s="5" t="s">
        <v>339</v>
      </c>
      <c r="P227" s="1494" t="str">
        <f>項目一覧!$C$128</f>
        <v/>
      </c>
      <c r="Q227" s="1494"/>
      <c r="R227" s="1494"/>
      <c r="S227" s="1494"/>
      <c r="T227" s="1494"/>
      <c r="U227" s="5" t="s">
        <v>339</v>
      </c>
      <c r="V227" s="1494" t="str">
        <f>項目一覧!$C$129</f>
        <v/>
      </c>
      <c r="W227" s="1494"/>
      <c r="X227" s="1494"/>
      <c r="Y227" s="1494"/>
      <c r="Z227" s="1494"/>
      <c r="AA227" s="7" t="s">
        <v>353</v>
      </c>
    </row>
    <row r="228" spans="1:27" ht="17.100000000000001" customHeight="1">
      <c r="A228" s="6"/>
      <c r="B228" s="3" t="s">
        <v>499</v>
      </c>
      <c r="C228" s="406" t="s">
        <v>3754</v>
      </c>
      <c r="D228" s="3"/>
      <c r="E228" s="3"/>
      <c r="F228" s="3"/>
      <c r="G228" s="3"/>
      <c r="H228" s="3"/>
      <c r="I228" s="5" t="s">
        <v>143</v>
      </c>
      <c r="J228" s="1483" t="str">
        <f>項目一覧!$C$368</f>
        <v/>
      </c>
      <c r="K228" s="1483"/>
      <c r="L228" s="1483"/>
      <c r="M228" s="1483"/>
      <c r="N228" s="1483"/>
      <c r="O228" s="5" t="s">
        <v>153</v>
      </c>
      <c r="P228" s="1483" t="str">
        <f>項目一覧!$C$369</f>
        <v/>
      </c>
      <c r="Q228" s="1483"/>
      <c r="R228" s="1483"/>
      <c r="S228" s="1483"/>
      <c r="T228" s="1483"/>
      <c r="U228" s="5" t="s">
        <v>153</v>
      </c>
      <c r="V228" s="1482" t="str">
        <f>項目一覧!$C$370</f>
        <v/>
      </c>
      <c r="W228" s="1482"/>
      <c r="X228" s="1482"/>
      <c r="Y228" s="1482"/>
      <c r="Z228" s="1482"/>
      <c r="AA228" s="7" t="s">
        <v>353</v>
      </c>
    </row>
    <row r="229" spans="1:27" ht="18" customHeight="1">
      <c r="A229" s="6"/>
      <c r="B229" s="3" t="s">
        <v>498</v>
      </c>
      <c r="C229" s="3" t="s">
        <v>364</v>
      </c>
      <c r="D229" s="3"/>
      <c r="E229" s="3"/>
      <c r="F229" s="3"/>
      <c r="G229" s="3"/>
      <c r="H229" s="3"/>
      <c r="I229" s="5" t="s">
        <v>340</v>
      </c>
      <c r="J229" s="1494" t="str">
        <f>項目一覧!$C$130</f>
        <v/>
      </c>
      <c r="K229" s="1494"/>
      <c r="L229" s="1494"/>
      <c r="M229" s="1494"/>
      <c r="N229" s="1494"/>
      <c r="O229" s="5" t="s">
        <v>339</v>
      </c>
      <c r="P229" s="1494" t="str">
        <f>項目一覧!$C$131</f>
        <v/>
      </c>
      <c r="Q229" s="1494"/>
      <c r="R229" s="1494"/>
      <c r="S229" s="1494"/>
      <c r="T229" s="1494"/>
      <c r="U229" s="5" t="s">
        <v>339</v>
      </c>
      <c r="V229" s="1494" t="str">
        <f>項目一覧!$C$132</f>
        <v/>
      </c>
      <c r="W229" s="1494"/>
      <c r="X229" s="1494"/>
      <c r="Y229" s="1494"/>
      <c r="Z229" s="1494"/>
      <c r="AA229" s="7" t="s">
        <v>353</v>
      </c>
    </row>
    <row r="230" spans="1:27" ht="18" customHeight="1">
      <c r="A230" s="6"/>
      <c r="B230" s="3" t="s">
        <v>497</v>
      </c>
      <c r="C230" s="3" t="s">
        <v>362</v>
      </c>
      <c r="D230" s="3"/>
      <c r="E230" s="3"/>
      <c r="F230" s="3"/>
      <c r="G230" s="3"/>
      <c r="H230" s="3"/>
      <c r="I230" s="5" t="s">
        <v>340</v>
      </c>
      <c r="J230" s="1494" t="str">
        <f>項目一覧!$C$322</f>
        <v/>
      </c>
      <c r="K230" s="1494"/>
      <c r="L230" s="1494"/>
      <c r="M230" s="1494"/>
      <c r="N230" s="1494"/>
      <c r="O230" s="5" t="s">
        <v>339</v>
      </c>
      <c r="P230" s="1494" t="str">
        <f>項目一覧!$C$323</f>
        <v/>
      </c>
      <c r="Q230" s="1494"/>
      <c r="R230" s="1494"/>
      <c r="S230" s="1494"/>
      <c r="T230" s="1494"/>
      <c r="U230" s="5" t="s">
        <v>339</v>
      </c>
      <c r="V230" s="1494" t="str">
        <f>項目一覧!$C$324</f>
        <v/>
      </c>
      <c r="W230" s="1494"/>
      <c r="X230" s="1494"/>
      <c r="Y230" s="1494"/>
      <c r="Z230" s="1494"/>
      <c r="AA230" s="7" t="s">
        <v>353</v>
      </c>
    </row>
    <row r="231" spans="1:27" ht="18" customHeight="1">
      <c r="A231" s="6"/>
      <c r="B231" s="3" t="s">
        <v>496</v>
      </c>
      <c r="C231" s="3" t="s">
        <v>360</v>
      </c>
      <c r="D231" s="3"/>
      <c r="E231" s="3"/>
      <c r="F231" s="3"/>
      <c r="G231" s="3"/>
      <c r="H231" s="3"/>
      <c r="I231" s="5" t="s">
        <v>340</v>
      </c>
      <c r="J231" s="1494" t="str">
        <f>項目一覧!$C$325</f>
        <v/>
      </c>
      <c r="K231" s="1494"/>
      <c r="L231" s="1494"/>
      <c r="M231" s="1494"/>
      <c r="N231" s="1494"/>
      <c r="O231" s="5" t="s">
        <v>339</v>
      </c>
      <c r="P231" s="1494" t="str">
        <f>項目一覧!$C$326</f>
        <v/>
      </c>
      <c r="Q231" s="1494"/>
      <c r="R231" s="1494"/>
      <c r="S231" s="1494"/>
      <c r="T231" s="1494"/>
      <c r="U231" s="5" t="s">
        <v>339</v>
      </c>
      <c r="V231" s="1494" t="str">
        <f>項目一覧!$C$327</f>
        <v/>
      </c>
      <c r="W231" s="1494"/>
      <c r="X231" s="1494"/>
      <c r="Y231" s="1494"/>
      <c r="Z231" s="1494"/>
      <c r="AA231" s="7" t="s">
        <v>353</v>
      </c>
    </row>
    <row r="232" spans="1:27" ht="18" customHeight="1">
      <c r="A232" s="6"/>
      <c r="B232" s="3" t="s">
        <v>495</v>
      </c>
      <c r="C232" s="34" t="s">
        <v>358</v>
      </c>
      <c r="D232" s="3"/>
      <c r="E232" s="3"/>
      <c r="F232" s="3"/>
      <c r="G232" s="3"/>
      <c r="H232" s="3"/>
      <c r="I232" s="5" t="s">
        <v>340</v>
      </c>
      <c r="J232" s="1494" t="str">
        <f>項目一覧!$C$328</f>
        <v/>
      </c>
      <c r="K232" s="1494"/>
      <c r="L232" s="1494"/>
      <c r="M232" s="1494"/>
      <c r="N232" s="1494"/>
      <c r="O232" s="5" t="s">
        <v>339</v>
      </c>
      <c r="P232" s="1494" t="str">
        <f>項目一覧!$C$329</f>
        <v/>
      </c>
      <c r="Q232" s="1494"/>
      <c r="R232" s="1494"/>
      <c r="S232" s="1494"/>
      <c r="T232" s="1494"/>
      <c r="U232" s="5" t="s">
        <v>339</v>
      </c>
      <c r="V232" s="1494" t="str">
        <f>項目一覧!$C$330</f>
        <v/>
      </c>
      <c r="W232" s="1494"/>
      <c r="X232" s="1494"/>
      <c r="Y232" s="1494"/>
      <c r="Z232" s="1494"/>
      <c r="AA232" s="7" t="s">
        <v>353</v>
      </c>
    </row>
    <row r="233" spans="1:27" ht="18" customHeight="1">
      <c r="A233" s="6"/>
      <c r="B233" s="3" t="s">
        <v>3756</v>
      </c>
      <c r="C233" s="3" t="s">
        <v>356</v>
      </c>
      <c r="D233" s="3"/>
      <c r="E233" s="3"/>
      <c r="F233" s="3"/>
      <c r="G233" s="3"/>
      <c r="H233" s="3"/>
      <c r="I233" s="5" t="s">
        <v>340</v>
      </c>
      <c r="J233" s="1494" t="str">
        <f>項目一覧!$C$331</f>
        <v/>
      </c>
      <c r="K233" s="1494"/>
      <c r="L233" s="1494"/>
      <c r="M233" s="1494"/>
      <c r="N233" s="1494"/>
      <c r="O233" s="5" t="s">
        <v>339</v>
      </c>
      <c r="P233" s="1494" t="str">
        <f>項目一覧!$C$332</f>
        <v/>
      </c>
      <c r="Q233" s="1494"/>
      <c r="R233" s="1494"/>
      <c r="S233" s="1494"/>
      <c r="T233" s="1494"/>
      <c r="U233" s="5" t="s">
        <v>339</v>
      </c>
      <c r="V233" s="1494" t="str">
        <f>項目一覧!$C$333</f>
        <v/>
      </c>
      <c r="W233" s="1494"/>
      <c r="X233" s="1494"/>
      <c r="Y233" s="1494"/>
      <c r="Z233" s="1494"/>
      <c r="AA233" s="7" t="s">
        <v>353</v>
      </c>
    </row>
    <row r="234" spans="1:27" ht="18" customHeight="1">
      <c r="A234" s="6"/>
      <c r="B234" s="3" t="s">
        <v>3757</v>
      </c>
      <c r="C234" s="3" t="s">
        <v>3025</v>
      </c>
      <c r="D234" s="3"/>
      <c r="E234" s="3"/>
      <c r="F234" s="3"/>
      <c r="G234" s="3"/>
      <c r="H234" s="3"/>
      <c r="I234" s="5" t="s">
        <v>340</v>
      </c>
      <c r="J234" s="1483" t="str">
        <f>項目一覧!$C$355</f>
        <v/>
      </c>
      <c r="K234" s="1483"/>
      <c r="L234" s="1483"/>
      <c r="M234" s="1483"/>
      <c r="N234" s="1483"/>
      <c r="O234" s="5" t="s">
        <v>339</v>
      </c>
      <c r="P234" s="1483" t="str">
        <f>項目一覧!$C$356</f>
        <v/>
      </c>
      <c r="Q234" s="1483"/>
      <c r="R234" s="1483"/>
      <c r="S234" s="1483"/>
      <c r="T234" s="1483"/>
      <c r="U234" s="5" t="s">
        <v>339</v>
      </c>
      <c r="V234" s="1482" t="str">
        <f>項目一覧!$C$357</f>
        <v/>
      </c>
      <c r="W234" s="1482"/>
      <c r="X234" s="1482"/>
      <c r="Y234" s="1482"/>
      <c r="Z234" s="1482"/>
      <c r="AA234" s="7" t="s">
        <v>353</v>
      </c>
    </row>
    <row r="235" spans="1:27" ht="17.100000000000001" customHeight="1">
      <c r="A235" s="6"/>
      <c r="B235" s="3" t="s">
        <v>3758</v>
      </c>
      <c r="C235" s="406" t="s">
        <v>3755</v>
      </c>
      <c r="D235" s="3"/>
      <c r="E235" s="3"/>
      <c r="F235" s="3"/>
      <c r="G235" s="3"/>
      <c r="H235" s="3"/>
      <c r="I235" s="5" t="s">
        <v>143</v>
      </c>
      <c r="J235" s="1483" t="str">
        <f>項目一覧!$C$371</f>
        <v/>
      </c>
      <c r="K235" s="1483"/>
      <c r="L235" s="1483"/>
      <c r="M235" s="1483"/>
      <c r="N235" s="1483"/>
      <c r="O235" s="5" t="s">
        <v>153</v>
      </c>
      <c r="P235" s="1483" t="str">
        <f>項目一覧!$C$372</f>
        <v/>
      </c>
      <c r="Q235" s="1483"/>
      <c r="R235" s="1483"/>
      <c r="S235" s="1483"/>
      <c r="T235" s="1483"/>
      <c r="U235" s="5" t="s">
        <v>153</v>
      </c>
      <c r="V235" s="1482" t="str">
        <f>項目一覧!$C$373</f>
        <v/>
      </c>
      <c r="W235" s="1482"/>
      <c r="X235" s="1482"/>
      <c r="Y235" s="1482"/>
      <c r="Z235" s="1482"/>
      <c r="AA235" s="7" t="s">
        <v>353</v>
      </c>
    </row>
    <row r="236" spans="1:27" ht="18" customHeight="1">
      <c r="A236" s="6"/>
      <c r="B236" s="3" t="s">
        <v>3759</v>
      </c>
      <c r="C236" s="3" t="s">
        <v>354</v>
      </c>
      <c r="D236" s="3"/>
      <c r="E236" s="3"/>
      <c r="F236" s="3"/>
      <c r="G236" s="3"/>
      <c r="H236" s="3"/>
      <c r="I236" s="5" t="s">
        <v>340</v>
      </c>
      <c r="J236" s="1494" t="str">
        <f>項目一覧!$C$133</f>
        <v/>
      </c>
      <c r="K236" s="1494"/>
      <c r="L236" s="1494"/>
      <c r="M236" s="1494"/>
      <c r="N236" s="1494"/>
      <c r="O236" s="5" t="s">
        <v>339</v>
      </c>
      <c r="P236" s="1494" t="str">
        <f>項目一覧!$C$134</f>
        <v/>
      </c>
      <c r="Q236" s="1494"/>
      <c r="R236" s="1494"/>
      <c r="S236" s="1494"/>
      <c r="T236" s="1494"/>
      <c r="U236" s="5" t="s">
        <v>339</v>
      </c>
      <c r="V236" s="1494" t="str">
        <f>項目一覧!$C$135</f>
        <v/>
      </c>
      <c r="W236" s="1494"/>
      <c r="X236" s="1494"/>
      <c r="Y236" s="1494"/>
      <c r="Z236" s="1494"/>
      <c r="AA236" s="7" t="s">
        <v>353</v>
      </c>
    </row>
    <row r="237" spans="1:27" ht="18" customHeight="1">
      <c r="A237" s="6"/>
      <c r="B237" s="3" t="s">
        <v>3760</v>
      </c>
      <c r="C237" s="3" t="s">
        <v>3042</v>
      </c>
      <c r="D237" s="3"/>
      <c r="E237" s="3"/>
      <c r="F237" s="3"/>
      <c r="G237" s="3"/>
      <c r="H237" s="3"/>
      <c r="I237" s="5" t="s">
        <v>143</v>
      </c>
      <c r="J237" s="1494" t="str">
        <f>項目一覧!$C$345</f>
        <v/>
      </c>
      <c r="K237" s="1494"/>
      <c r="L237" s="1494"/>
      <c r="M237" s="1494"/>
      <c r="N237" s="1494"/>
      <c r="O237" s="5" t="s">
        <v>153</v>
      </c>
      <c r="P237" s="1494" t="str">
        <f>項目一覧!$C$346</f>
        <v/>
      </c>
      <c r="Q237" s="1494"/>
      <c r="R237" s="1494"/>
      <c r="S237" s="1494"/>
      <c r="T237" s="1494"/>
      <c r="U237" s="5" t="s">
        <v>153</v>
      </c>
      <c r="V237" s="1493" t="str">
        <f>項目一覧!$C$347</f>
        <v/>
      </c>
      <c r="W237" s="1493"/>
      <c r="X237" s="1493"/>
      <c r="Y237" s="1493"/>
      <c r="Z237" s="1493"/>
      <c r="AA237" s="7" t="s">
        <v>353</v>
      </c>
    </row>
    <row r="238" spans="1:27" ht="18" customHeight="1">
      <c r="A238" s="6"/>
      <c r="B238" s="3" t="s">
        <v>3750</v>
      </c>
      <c r="C238" s="3" t="s">
        <v>352</v>
      </c>
      <c r="D238" s="3"/>
      <c r="E238" s="3"/>
      <c r="F238" s="3"/>
      <c r="G238" s="3"/>
      <c r="H238" s="3"/>
      <c r="I238" s="3"/>
      <c r="J238" s="3"/>
      <c r="K238" s="3"/>
      <c r="L238" s="3"/>
      <c r="M238" s="1494" t="str">
        <f>項目一覧!$C$136</f>
        <v/>
      </c>
      <c r="N238" s="1494"/>
      <c r="O238" s="1494"/>
      <c r="P238" s="1494"/>
      <c r="Q238" s="1494"/>
      <c r="R238" s="3" t="s">
        <v>351</v>
      </c>
      <c r="S238" s="3"/>
      <c r="T238" s="3"/>
      <c r="U238" s="3"/>
      <c r="V238" s="3"/>
      <c r="W238" s="3"/>
      <c r="X238" s="3"/>
      <c r="Y238" s="3"/>
      <c r="Z238" s="3"/>
      <c r="AA238" s="3"/>
    </row>
    <row r="239" spans="1:27" ht="18" customHeight="1">
      <c r="A239" s="32"/>
      <c r="B239" s="15" t="s">
        <v>3752</v>
      </c>
      <c r="C239" s="15" t="s">
        <v>349</v>
      </c>
      <c r="D239" s="15"/>
      <c r="E239" s="15"/>
      <c r="F239" s="15"/>
      <c r="G239" s="15"/>
      <c r="H239" s="15"/>
      <c r="I239" s="15"/>
      <c r="J239" s="15"/>
      <c r="K239" s="15"/>
      <c r="L239" s="15"/>
      <c r="M239" s="1498" t="str">
        <f>項目一覧!$C$137</f>
        <v/>
      </c>
      <c r="N239" s="1498"/>
      <c r="O239" s="1498"/>
      <c r="P239" s="1498"/>
      <c r="Q239" s="1498"/>
      <c r="R239" s="15" t="s">
        <v>348</v>
      </c>
      <c r="S239" s="15"/>
      <c r="T239" s="15"/>
      <c r="U239" s="15"/>
      <c r="V239" s="15"/>
      <c r="W239" s="15"/>
      <c r="X239" s="15"/>
      <c r="Y239" s="15"/>
      <c r="Z239" s="15"/>
      <c r="AA239" s="15"/>
    </row>
    <row r="240" spans="1:27" ht="18" customHeight="1">
      <c r="A240" s="6" t="s">
        <v>346</v>
      </c>
      <c r="B240" s="3" t="s">
        <v>347</v>
      </c>
      <c r="C240" s="3"/>
      <c r="D240" s="3"/>
      <c r="E240" s="3"/>
      <c r="F240" s="3"/>
      <c r="G240" s="3"/>
      <c r="H240" s="3"/>
      <c r="I240" s="3"/>
      <c r="J240" s="3"/>
      <c r="K240" s="3"/>
      <c r="L240" s="3"/>
      <c r="M240" s="3"/>
      <c r="N240" s="3"/>
      <c r="O240" s="3"/>
      <c r="P240" s="3"/>
      <c r="Q240" s="3"/>
      <c r="R240" s="3"/>
      <c r="S240" s="3"/>
      <c r="T240" s="3"/>
      <c r="U240" s="3"/>
      <c r="V240" s="3"/>
      <c r="W240" s="3"/>
      <c r="X240" s="3"/>
      <c r="Y240" s="3"/>
      <c r="Z240" s="3"/>
      <c r="AA240" s="3"/>
    </row>
    <row r="241" spans="1:27" ht="18" customHeight="1">
      <c r="A241" s="6"/>
      <c r="B241" s="3" t="s">
        <v>2375</v>
      </c>
      <c r="C241" s="3" t="s">
        <v>2431</v>
      </c>
      <c r="D241" s="3"/>
      <c r="E241" s="3"/>
      <c r="F241" s="3"/>
      <c r="G241" s="3"/>
      <c r="H241" s="3"/>
      <c r="I241" s="3"/>
      <c r="J241" s="3"/>
      <c r="K241" s="3"/>
      <c r="L241" s="1499" t="str">
        <f>項目一覧!$C$138</f>
        <v xml:space="preserve"> </v>
      </c>
      <c r="M241" s="1499"/>
      <c r="N241" s="1499"/>
      <c r="O241" s="1499"/>
      <c r="P241" s="3"/>
      <c r="Q241" s="3"/>
      <c r="R241" s="3"/>
      <c r="S241" s="3"/>
      <c r="T241" s="3"/>
      <c r="U241" s="3"/>
      <c r="V241" s="3"/>
      <c r="W241" s="3"/>
      <c r="X241" s="3"/>
      <c r="Y241" s="3"/>
      <c r="Z241" s="3"/>
      <c r="AA241" s="3"/>
    </row>
    <row r="242" spans="1:27" ht="18" customHeight="1">
      <c r="A242" s="32"/>
      <c r="B242" s="15" t="s">
        <v>2397</v>
      </c>
      <c r="C242" s="15" t="s">
        <v>2432</v>
      </c>
      <c r="D242" s="15"/>
      <c r="E242" s="15"/>
      <c r="F242" s="15"/>
      <c r="G242" s="15"/>
      <c r="H242" s="15"/>
      <c r="I242" s="15"/>
      <c r="J242" s="15"/>
      <c r="K242" s="15"/>
      <c r="L242" s="1486" t="str">
        <f>項目一覧!$C$139</f>
        <v/>
      </c>
      <c r="M242" s="1486"/>
      <c r="N242" s="1486"/>
      <c r="O242" s="1486"/>
      <c r="P242" s="15"/>
      <c r="Q242" s="15"/>
      <c r="R242" s="15"/>
      <c r="S242" s="15"/>
      <c r="T242" s="15"/>
      <c r="U242" s="15"/>
      <c r="V242" s="15"/>
      <c r="W242" s="15"/>
      <c r="X242" s="15"/>
      <c r="Y242" s="15"/>
      <c r="Z242" s="15"/>
      <c r="AA242" s="15"/>
    </row>
    <row r="243" spans="1:27" ht="18" customHeight="1">
      <c r="A243" s="17" t="s">
        <v>346</v>
      </c>
      <c r="B243" s="16" t="s">
        <v>345</v>
      </c>
      <c r="C243" s="16"/>
      <c r="D243" s="16"/>
      <c r="E243" s="16"/>
      <c r="F243" s="16"/>
      <c r="G243" s="16"/>
      <c r="H243" s="16"/>
      <c r="I243" s="108" t="s">
        <v>297</v>
      </c>
      <c r="J243" s="1525" t="s">
        <v>344</v>
      </c>
      <c r="K243" s="1525"/>
      <c r="L243" s="1525"/>
      <c r="M243" s="1525"/>
      <c r="N243" s="1525"/>
      <c r="O243" s="108" t="s">
        <v>339</v>
      </c>
      <c r="P243" s="1525" t="s">
        <v>147</v>
      </c>
      <c r="Q243" s="1525"/>
      <c r="R243" s="1525"/>
      <c r="S243" s="1525"/>
      <c r="T243" s="1525"/>
      <c r="U243" s="16" t="s">
        <v>320</v>
      </c>
      <c r="V243" s="16"/>
      <c r="W243" s="16"/>
      <c r="X243" s="16"/>
      <c r="Y243" s="16"/>
      <c r="Z243" s="16"/>
      <c r="AA243" s="16"/>
    </row>
    <row r="244" spans="1:27" ht="18" customHeight="1">
      <c r="A244" s="6"/>
      <c r="B244" s="3" t="s">
        <v>2423</v>
      </c>
      <c r="C244" s="3" t="s">
        <v>2424</v>
      </c>
      <c r="D244" s="3"/>
      <c r="E244" s="3"/>
      <c r="F244" s="3"/>
      <c r="G244" s="3"/>
      <c r="H244" s="3"/>
      <c r="I244" s="5" t="s">
        <v>340</v>
      </c>
      <c r="J244" s="1485" t="str">
        <f>項目一覧!$C$140</f>
        <v/>
      </c>
      <c r="K244" s="1485"/>
      <c r="L244" s="1485"/>
      <c r="M244" s="1485"/>
      <c r="N244" s="1485"/>
      <c r="O244" s="5" t="s">
        <v>339</v>
      </c>
      <c r="P244" s="1485" t="str">
        <f>項目一覧!$C$141</f>
        <v/>
      </c>
      <c r="Q244" s="1485"/>
      <c r="R244" s="1485"/>
      <c r="S244" s="1485"/>
      <c r="T244" s="1485"/>
      <c r="U244" s="3" t="s">
        <v>343</v>
      </c>
      <c r="V244" s="3"/>
      <c r="W244" s="3"/>
      <c r="X244" s="3"/>
      <c r="Y244" s="3"/>
      <c r="Z244" s="3"/>
      <c r="AA244" s="3"/>
    </row>
    <row r="245" spans="1:27" ht="18" customHeight="1">
      <c r="A245" s="6"/>
      <c r="B245" s="3" t="s">
        <v>2425</v>
      </c>
      <c r="C245" s="3" t="s">
        <v>2426</v>
      </c>
      <c r="D245" s="3"/>
      <c r="E245" s="3"/>
      <c r="F245" s="3"/>
      <c r="G245" s="3" t="s">
        <v>341</v>
      </c>
      <c r="H245" s="3"/>
      <c r="I245" s="5" t="s">
        <v>340</v>
      </c>
      <c r="J245" s="1473" t="str">
        <f>項目一覧!$C$142</f>
        <v/>
      </c>
      <c r="K245" s="1473"/>
      <c r="L245" s="1473"/>
      <c r="M245" s="1473"/>
      <c r="N245" s="1473"/>
      <c r="O245" s="5" t="s">
        <v>339</v>
      </c>
      <c r="P245" s="1473" t="str">
        <f>項目一覧!$C$143</f>
        <v/>
      </c>
      <c r="Q245" s="1473"/>
      <c r="R245" s="1473"/>
      <c r="S245" s="1473"/>
      <c r="T245" s="1473"/>
      <c r="U245" s="3" t="s">
        <v>338</v>
      </c>
      <c r="V245" s="3"/>
      <c r="W245" s="3"/>
      <c r="X245" s="3"/>
      <c r="Y245" s="3"/>
      <c r="Z245" s="3"/>
      <c r="AA245" s="3"/>
    </row>
    <row r="246" spans="1:27" ht="18" customHeight="1">
      <c r="A246" s="6"/>
      <c r="B246" s="3"/>
      <c r="C246" s="3"/>
      <c r="D246" s="3"/>
      <c r="E246" s="3"/>
      <c r="F246" s="3"/>
      <c r="G246" s="3" t="s">
        <v>337</v>
      </c>
      <c r="H246" s="3"/>
      <c r="I246" s="5" t="s">
        <v>325</v>
      </c>
      <c r="J246" s="1473" t="str">
        <f>項目一覧!$C$144</f>
        <v/>
      </c>
      <c r="K246" s="1473"/>
      <c r="L246" s="1473"/>
      <c r="M246" s="1473"/>
      <c r="N246" s="1473"/>
      <c r="O246" s="5" t="s">
        <v>336</v>
      </c>
      <c r="P246" s="1473" t="str">
        <f>項目一覧!$C$145</f>
        <v/>
      </c>
      <c r="Q246" s="1473"/>
      <c r="R246" s="1473"/>
      <c r="S246" s="1473"/>
      <c r="T246" s="1473"/>
      <c r="U246" s="3" t="s">
        <v>326</v>
      </c>
      <c r="V246" s="3"/>
      <c r="W246" s="3"/>
      <c r="X246" s="3"/>
      <c r="Y246" s="3"/>
      <c r="Z246" s="3"/>
      <c r="AA246" s="3"/>
    </row>
    <row r="247" spans="1:27" ht="18" customHeight="1">
      <c r="A247" s="6"/>
      <c r="B247" s="3" t="s">
        <v>2449</v>
      </c>
      <c r="C247" s="3" t="s">
        <v>2428</v>
      </c>
      <c r="D247" s="3"/>
      <c r="E247" s="3"/>
      <c r="F247" s="3"/>
      <c r="G247" s="7"/>
      <c r="H247" s="3"/>
      <c r="I247" s="1500" t="str">
        <f>項目一覧!$C$146</f>
        <v/>
      </c>
      <c r="J247" s="1500"/>
      <c r="K247" s="1500"/>
      <c r="L247" s="1500"/>
      <c r="M247" s="1500"/>
      <c r="N247" s="1500"/>
      <c r="O247" s="1500"/>
      <c r="P247" s="1550" t="str">
        <f>IF(項目一覧!$C$149="","","一部　"&amp;項目一覧!$C$149)</f>
        <v/>
      </c>
      <c r="Q247" s="1550"/>
      <c r="R247" s="1550"/>
      <c r="S247" s="1550"/>
      <c r="T247" s="1550"/>
      <c r="U247" s="1550"/>
      <c r="V247" s="1550"/>
      <c r="W247" s="2"/>
      <c r="X247" s="3"/>
      <c r="Y247" s="3"/>
      <c r="Z247" s="3"/>
      <c r="AA247" s="3"/>
    </row>
    <row r="248" spans="1:27" ht="18" customHeight="1">
      <c r="A248" s="6"/>
      <c r="B248" s="3" t="s">
        <v>2420</v>
      </c>
      <c r="C248" s="3" t="s">
        <v>2421</v>
      </c>
      <c r="D248" s="3"/>
      <c r="E248" s="3"/>
      <c r="F248" s="3"/>
      <c r="G248" s="3"/>
      <c r="H248" s="3"/>
      <c r="I248" s="3"/>
      <c r="J248" s="3"/>
      <c r="K248" s="3"/>
      <c r="L248" s="3"/>
      <c r="M248" s="3"/>
      <c r="N248" s="3"/>
      <c r="O248" s="3"/>
      <c r="P248" s="3"/>
      <c r="Q248" s="6" t="str">
        <f>IF(項目一覧!$D$152=TRUE,"■","□")</f>
        <v>□</v>
      </c>
      <c r="R248" s="2" t="s">
        <v>334</v>
      </c>
      <c r="S248" s="2"/>
      <c r="T248" s="6" t="str">
        <f>IF(項目一覧!$E$152=TRUE,"■","□")</f>
        <v>□</v>
      </c>
      <c r="U248" s="2" t="s">
        <v>333</v>
      </c>
      <c r="V248" s="2"/>
      <c r="W248" s="3"/>
      <c r="X248" s="3"/>
      <c r="Y248" s="3"/>
      <c r="Z248" s="3"/>
      <c r="AA248" s="3"/>
    </row>
    <row r="249" spans="1:27" ht="18" customHeight="1">
      <c r="A249" s="6"/>
      <c r="B249" s="3" t="s">
        <v>2444</v>
      </c>
      <c r="C249" s="3" t="s">
        <v>2430</v>
      </c>
      <c r="D249" s="3"/>
      <c r="E249" s="3"/>
      <c r="F249" s="3"/>
      <c r="G249" s="3"/>
      <c r="H249" s="3"/>
      <c r="I249" s="3"/>
      <c r="J249" s="6"/>
      <c r="K249" s="3" t="str">
        <f xml:space="preserve"> IF(項目一覧!$D$153=TRUE,"■","□")&amp;"道路高さ制限不適用　"&amp;IF(項目一覧!$E$153=TRUE,"■","□")&amp;"隣地高さ制限不適用　"&amp;IF(項目一覧!$F$153=TRUE,"■","□")&amp;"北側高さ制限不適用　"</f>
        <v>□道路高さ制限不適用　□隣地高さ制限不適用　□北側高さ制限不適用　</v>
      </c>
      <c r="L249" s="3"/>
      <c r="M249" s="3"/>
      <c r="N249" s="3"/>
      <c r="O249" s="3"/>
      <c r="P249" s="6"/>
      <c r="Q249" s="3"/>
      <c r="R249" s="2"/>
      <c r="S249" s="3"/>
      <c r="T249" s="3"/>
      <c r="U249" s="3"/>
      <c r="V249" s="6"/>
      <c r="W249" s="3"/>
      <c r="X249" s="3"/>
      <c r="Y249" s="2"/>
      <c r="Z249" s="3"/>
      <c r="AA249" s="3"/>
    </row>
    <row r="250" spans="1:27" ht="18" customHeight="1">
      <c r="A250" s="17" t="s">
        <v>329</v>
      </c>
      <c r="B250" s="16" t="s">
        <v>541</v>
      </c>
      <c r="C250" s="16"/>
      <c r="D250" s="16"/>
      <c r="E250" s="16"/>
      <c r="F250" s="16"/>
      <c r="G250" s="16"/>
      <c r="H250" s="1533" t="str">
        <f>項目一覧!$C$154</f>
        <v/>
      </c>
      <c r="I250" s="1533"/>
      <c r="J250" s="1533"/>
      <c r="K250" s="1533"/>
      <c r="L250" s="1533"/>
      <c r="M250" s="1533"/>
      <c r="N250" s="1533"/>
      <c r="O250" s="1533"/>
      <c r="P250" s="1533"/>
      <c r="Q250" s="1533"/>
      <c r="R250" s="1533"/>
      <c r="S250" s="1533"/>
      <c r="T250" s="1533"/>
      <c r="U250" s="1533"/>
      <c r="V250" s="1533"/>
      <c r="W250" s="1533"/>
      <c r="X250" s="1533"/>
      <c r="Y250" s="1533"/>
      <c r="Z250" s="1533"/>
      <c r="AA250" s="1533"/>
    </row>
    <row r="251" spans="1:27" ht="18" customHeight="1">
      <c r="A251" s="6"/>
      <c r="B251" s="3"/>
      <c r="C251" s="3"/>
      <c r="D251" s="3"/>
      <c r="E251" s="3"/>
      <c r="F251" s="3"/>
      <c r="G251" s="3"/>
      <c r="H251" s="1551"/>
      <c r="I251" s="1551"/>
      <c r="J251" s="1551"/>
      <c r="K251" s="1551"/>
      <c r="L251" s="1551"/>
      <c r="M251" s="1551"/>
      <c r="N251" s="1551"/>
      <c r="O251" s="1551"/>
      <c r="P251" s="1551"/>
      <c r="Q251" s="1551"/>
      <c r="R251" s="1551"/>
      <c r="S251" s="1551"/>
      <c r="T251" s="1551"/>
      <c r="U251" s="1551"/>
      <c r="V251" s="1551"/>
      <c r="W251" s="1551"/>
      <c r="X251" s="1551"/>
      <c r="Y251" s="1551"/>
      <c r="Z251" s="1551"/>
      <c r="AA251" s="1551"/>
    </row>
    <row r="252" spans="1:27" ht="18" customHeight="1">
      <c r="A252" s="6"/>
      <c r="B252" s="3"/>
      <c r="C252" s="3"/>
      <c r="D252" s="3"/>
      <c r="E252" s="3"/>
      <c r="F252" s="3"/>
      <c r="G252" s="3"/>
      <c r="H252" s="1552"/>
      <c r="I252" s="1552"/>
      <c r="J252" s="1552"/>
      <c r="K252" s="1552"/>
      <c r="L252" s="1552"/>
      <c r="M252" s="1552"/>
      <c r="N252" s="1552"/>
      <c r="O252" s="1552"/>
      <c r="P252" s="1552"/>
      <c r="Q252" s="1552"/>
      <c r="R252" s="1552"/>
      <c r="S252" s="1552"/>
      <c r="T252" s="1552"/>
      <c r="U252" s="1552"/>
      <c r="V252" s="1552"/>
      <c r="W252" s="1552"/>
      <c r="X252" s="1552"/>
      <c r="Y252" s="1552"/>
      <c r="Z252" s="1552"/>
      <c r="AA252" s="1552"/>
    </row>
    <row r="253" spans="1:27" ht="18" customHeight="1">
      <c r="A253" s="22" t="s">
        <v>329</v>
      </c>
      <c r="B253" s="20" t="s">
        <v>331</v>
      </c>
      <c r="C253" s="20"/>
      <c r="D253" s="20"/>
      <c r="E253" s="20"/>
      <c r="F253" s="20"/>
      <c r="G253" s="20"/>
      <c r="H253" s="20"/>
      <c r="I253" s="20"/>
      <c r="J253" s="20" t="str">
        <f>IF(項目一覧!$C$155="","",IF(項目一覧!$C$155&lt;DATE(2019,5,1),"平成","令和"))</f>
        <v/>
      </c>
      <c r="K253" s="20"/>
      <c r="L253" s="26" t="str">
        <f>IF(項目一覧!$C$155="","",IF(項目一覧!$C$155&lt;DATE(2019,5,1),YEAR(項目一覧!$C$155)-1988,IF(YEAR(項目一覧!$C$155)-2018=1,"元",YEAR(項目一覧!$C$155)-2018)))</f>
        <v/>
      </c>
      <c r="M253" s="20" t="s">
        <v>324</v>
      </c>
      <c r="N253" s="22" t="str">
        <f>IF(項目一覧!$C$155="","",MONTH(項目一覧!$C$155))</f>
        <v/>
      </c>
      <c r="O253" s="20" t="s">
        <v>323</v>
      </c>
      <c r="P253" s="22" t="str">
        <f>IF(項目一覧!$C$155="","",DAY(項目一覧!$C$155))</f>
        <v/>
      </c>
      <c r="Q253" s="20" t="s">
        <v>322</v>
      </c>
      <c r="R253" s="20"/>
      <c r="S253" s="24"/>
      <c r="T253" s="24"/>
      <c r="U253" s="20"/>
      <c r="V253" s="20"/>
      <c r="W253" s="20"/>
      <c r="X253" s="20"/>
      <c r="Y253" s="20"/>
      <c r="Z253" s="20"/>
      <c r="AA253" s="20"/>
    </row>
    <row r="254" spans="1:27" ht="18" customHeight="1">
      <c r="A254" s="22" t="s">
        <v>329</v>
      </c>
      <c r="B254" s="20" t="s">
        <v>330</v>
      </c>
      <c r="C254" s="20"/>
      <c r="D254" s="20"/>
      <c r="E254" s="20"/>
      <c r="F254" s="20"/>
      <c r="G254" s="20"/>
      <c r="H254" s="20"/>
      <c r="I254" s="20"/>
      <c r="J254" s="15" t="str">
        <f>IF(項目一覧!$C$156="","",IF(項目一覧!$C$156&lt;DATE(2019,5,1),"平成","令和"))</f>
        <v/>
      </c>
      <c r="K254" s="20"/>
      <c r="L254" s="26" t="str">
        <f>IF(項目一覧!$C$156="","",IF(項目一覧!$C$156&lt;DATE(2019,5,1),YEAR(項目一覧!$C$156)-1988,IF(YEAR(項目一覧!$C$156)-2018=1,"元",YEAR(項目一覧!$C$156)-2018)))</f>
        <v/>
      </c>
      <c r="M254" s="20" t="s">
        <v>324</v>
      </c>
      <c r="N254" s="22" t="str">
        <f>IF(項目一覧!$C$156="","",MONTH(項目一覧!$C$156))</f>
        <v/>
      </c>
      <c r="O254" s="20" t="s">
        <v>323</v>
      </c>
      <c r="P254" s="22" t="str">
        <f>IF(項目一覧!$C$156="","",DAY(項目一覧!$C$156))</f>
        <v/>
      </c>
      <c r="Q254" s="20" t="s">
        <v>322</v>
      </c>
      <c r="R254" s="20"/>
      <c r="S254" s="24"/>
      <c r="T254" s="24"/>
      <c r="U254" s="20"/>
      <c r="V254" s="20"/>
      <c r="W254" s="20"/>
      <c r="X254" s="20"/>
      <c r="Y254" s="20"/>
      <c r="Z254" s="20"/>
      <c r="AA254" s="20"/>
    </row>
    <row r="255" spans="1:27" ht="18" customHeight="1">
      <c r="A255" s="6" t="s">
        <v>329</v>
      </c>
      <c r="B255" s="3" t="s">
        <v>328</v>
      </c>
      <c r="C255" s="3"/>
      <c r="D255" s="3"/>
      <c r="E255" s="3"/>
      <c r="F255" s="3"/>
      <c r="G255" s="3"/>
      <c r="H255" s="3"/>
      <c r="I255" s="3"/>
      <c r="J255" s="3"/>
      <c r="K255" s="3"/>
      <c r="L255" s="5"/>
      <c r="M255" s="3"/>
      <c r="N255" s="3"/>
      <c r="O255" s="3"/>
      <c r="P255" s="3"/>
      <c r="Q255" s="3"/>
      <c r="R255" s="3"/>
      <c r="S255" s="2"/>
      <c r="T255" s="2"/>
      <c r="U255" s="3" t="s">
        <v>327</v>
      </c>
      <c r="V255" s="3"/>
      <c r="W255" s="3"/>
      <c r="X255" s="3"/>
      <c r="Y255" s="3"/>
      <c r="Z255" s="3"/>
      <c r="AA255" s="3"/>
    </row>
    <row r="256" spans="1:27" ht="18" customHeight="1">
      <c r="A256" s="6"/>
      <c r="B256" s="3"/>
      <c r="C256" s="3"/>
      <c r="D256" s="3"/>
      <c r="E256" s="5" t="s">
        <v>325</v>
      </c>
      <c r="F256" s="1497" t="str">
        <f>項目一覧!$C$157</f>
        <v/>
      </c>
      <c r="G256" s="1497"/>
      <c r="H256" s="1497"/>
      <c r="I256" s="5" t="s">
        <v>326</v>
      </c>
      <c r="J256" s="3" t="str">
        <f>IF(項目一覧!$C$158="","",IF(項目一覧!$C$158&lt;DATE(2019,5,1),"平成","令和"))</f>
        <v/>
      </c>
      <c r="K256" s="3"/>
      <c r="L256" s="5" t="str">
        <f>IF(項目一覧!$C$158="","",IF(項目一覧!$C$158&lt;DATE(2019,5,1),YEAR(項目一覧!$C$158)-1988,IF(YEAR(項目一覧!$C$158)-2018=1,"元",YEAR(項目一覧!$C$158)-2018)))</f>
        <v/>
      </c>
      <c r="M256" s="3" t="s">
        <v>324</v>
      </c>
      <c r="N256" s="3" t="str">
        <f>IF(項目一覧!$C$158="","",MONTH(項目一覧!$C$158))</f>
        <v/>
      </c>
      <c r="O256" s="3" t="s">
        <v>323</v>
      </c>
      <c r="P256" s="3" t="str">
        <f>IF(項目一覧!$C$158="","",DAY(項目一覧!$C$158))</f>
        <v/>
      </c>
      <c r="Q256" s="3" t="s">
        <v>322</v>
      </c>
      <c r="R256" s="5" t="s">
        <v>325</v>
      </c>
      <c r="S256" s="1484" t="str">
        <f>項目一覧!$C$159</f>
        <v/>
      </c>
      <c r="T256" s="1484"/>
      <c r="U256" s="1484"/>
      <c r="V256" s="1484"/>
      <c r="W256" s="1484"/>
      <c r="X256" s="1484"/>
      <c r="Y256" s="1484"/>
      <c r="Z256" s="1484"/>
      <c r="AA256" s="5" t="s">
        <v>326</v>
      </c>
    </row>
    <row r="257" spans="1:27" ht="18" customHeight="1">
      <c r="A257" s="2"/>
      <c r="B257" s="2"/>
      <c r="C257" s="2"/>
      <c r="D257" s="2"/>
      <c r="E257" s="5" t="s">
        <v>297</v>
      </c>
      <c r="F257" s="1497" t="str">
        <f>項目一覧!$C$160</f>
        <v/>
      </c>
      <c r="G257" s="1497"/>
      <c r="H257" s="1497"/>
      <c r="I257" s="5" t="s">
        <v>320</v>
      </c>
      <c r="J257" s="3" t="str">
        <f>IF(項目一覧!$C$161="","",IF(項目一覧!$C$161&lt;DATE(2019,5,1),"平成","令和"))</f>
        <v/>
      </c>
      <c r="K257" s="3"/>
      <c r="L257" s="5" t="str">
        <f>IF(項目一覧!$C$161="","",IF(項目一覧!$C$161&lt;DATE(2019,5,1),YEAR(項目一覧!$C$161)-1988,IF(YEAR(項目一覧!$C$161)-2018=1,"元",YEAR(項目一覧!$C$161)-2018)))</f>
        <v/>
      </c>
      <c r="M257" s="3" t="s">
        <v>324</v>
      </c>
      <c r="N257" s="3" t="str">
        <f>IF(項目一覧!$C$161="","",MONTH(項目一覧!$C$161))</f>
        <v/>
      </c>
      <c r="O257" s="3" t="s">
        <v>323</v>
      </c>
      <c r="P257" s="3" t="str">
        <f>IF(項目一覧!$C$161="","",DAY(項目一覧!$C$161))</f>
        <v/>
      </c>
      <c r="Q257" s="3" t="s">
        <v>322</v>
      </c>
      <c r="R257" s="5" t="s">
        <v>325</v>
      </c>
      <c r="S257" s="1484" t="str">
        <f>項目一覧!$C$162</f>
        <v/>
      </c>
      <c r="T257" s="1484"/>
      <c r="U257" s="1484"/>
      <c r="V257" s="1484"/>
      <c r="W257" s="1484"/>
      <c r="X257" s="1484"/>
      <c r="Y257" s="1484"/>
      <c r="Z257" s="1484"/>
      <c r="AA257" s="33" t="s">
        <v>320</v>
      </c>
    </row>
    <row r="258" spans="1:27" ht="18" customHeight="1">
      <c r="A258" s="1028"/>
      <c r="B258" s="1028"/>
      <c r="C258" s="1028"/>
      <c r="D258" s="1028"/>
      <c r="E258" s="1029" t="s">
        <v>297</v>
      </c>
      <c r="F258" s="1609" t="str">
        <f>項目一覧!$C$163</f>
        <v/>
      </c>
      <c r="G258" s="1609"/>
      <c r="H258" s="1609"/>
      <c r="I258" s="1029" t="s">
        <v>320</v>
      </c>
      <c r="J258" s="1023" t="str">
        <f>IF(項目一覧!$C$164="","",IF(項目一覧!$C$164&lt;DATE(2019,5,1),"平成","令和"))</f>
        <v/>
      </c>
      <c r="K258" s="1023"/>
      <c r="L258" s="1029" t="str">
        <f>IF(項目一覧!$C$164="","",IF(項目一覧!$C$164&lt;DATE(2019,5,1),YEAR(項目一覧!$C$164)-1988,IF(YEAR(項目一覧!$C$164)-2018=1,"元",YEAR(項目一覧!$C$164)-2018)))</f>
        <v/>
      </c>
      <c r="M258" s="1023" t="s">
        <v>324</v>
      </c>
      <c r="N258" s="1023" t="str">
        <f>IF(項目一覧!$C$164="","",MONTH(項目一覧!$C$164))</f>
        <v/>
      </c>
      <c r="O258" s="1023" t="s">
        <v>323</v>
      </c>
      <c r="P258" s="1023" t="str">
        <f>IF(項目一覧!$C$164="","",DAY(項目一覧!$C$164))</f>
        <v/>
      </c>
      <c r="Q258" s="1023" t="s">
        <v>322</v>
      </c>
      <c r="R258" s="1029" t="s">
        <v>540</v>
      </c>
      <c r="S258" s="1610" t="str">
        <f>項目一覧!$C$165</f>
        <v/>
      </c>
      <c r="T258" s="1610"/>
      <c r="U258" s="1610"/>
      <c r="V258" s="1610"/>
      <c r="W258" s="1610"/>
      <c r="X258" s="1610"/>
      <c r="Y258" s="1610"/>
      <c r="Z258" s="1610"/>
      <c r="AA258" s="1036" t="s">
        <v>320</v>
      </c>
    </row>
    <row r="259" spans="1:27" ht="18" customHeight="1">
      <c r="A259" s="17" t="s">
        <v>113</v>
      </c>
      <c r="B259" s="16" t="s">
        <v>3688</v>
      </c>
      <c r="C259" s="2"/>
      <c r="D259" s="2"/>
      <c r="E259" s="5"/>
      <c r="F259" s="73"/>
      <c r="G259" s="73"/>
      <c r="H259" s="73"/>
      <c r="I259" s="5"/>
      <c r="J259" s="3"/>
      <c r="K259" s="3"/>
      <c r="L259" s="5"/>
      <c r="M259" s="3"/>
      <c r="N259" s="3"/>
      <c r="O259" s="3"/>
      <c r="P259" s="3"/>
      <c r="Q259" s="3"/>
      <c r="R259" s="5"/>
      <c r="S259" s="1031"/>
      <c r="T259" s="1031"/>
      <c r="U259" s="1031"/>
      <c r="V259" s="1031"/>
      <c r="W259" s="1031"/>
      <c r="X259" s="1031"/>
      <c r="Y259" s="1031"/>
      <c r="Z259" s="1031"/>
      <c r="AA259" s="33"/>
    </row>
    <row r="260" spans="1:27" ht="18" customHeight="1">
      <c r="A260" s="1028"/>
      <c r="B260" s="1028"/>
      <c r="C260" s="1036" t="str">
        <f>IF(項目一覧!$D$359=TRUE,"■","□")</f>
        <v>□</v>
      </c>
      <c r="D260" s="1028" t="s">
        <v>3580</v>
      </c>
      <c r="E260" s="1029"/>
      <c r="F260" s="1199" t="str">
        <f>IF(項目一覧!$E$359=TRUE,"■","□")</f>
        <v>□</v>
      </c>
      <c r="G260" s="1195" t="s">
        <v>3581</v>
      </c>
      <c r="H260" s="1195"/>
      <c r="I260" s="1029"/>
      <c r="J260" s="1023"/>
      <c r="K260" s="1023"/>
      <c r="L260" s="1029"/>
      <c r="M260" s="1023"/>
      <c r="N260" s="1023"/>
      <c r="O260" s="1023"/>
      <c r="P260" s="1023"/>
      <c r="Q260" s="1023"/>
      <c r="R260" s="1029"/>
      <c r="S260" s="1196"/>
      <c r="T260" s="1196"/>
      <c r="U260" s="1196"/>
      <c r="V260" s="1196"/>
      <c r="W260" s="1196"/>
      <c r="X260" s="1196"/>
      <c r="Y260" s="1196"/>
      <c r="Z260" s="1196"/>
      <c r="AA260" s="1036"/>
    </row>
    <row r="261" spans="1:27" ht="18" customHeight="1">
      <c r="A261" s="6" t="s">
        <v>539</v>
      </c>
      <c r="B261" s="3" t="s">
        <v>3577</v>
      </c>
      <c r="C261" s="2"/>
      <c r="D261" s="2"/>
      <c r="E261" s="5"/>
      <c r="F261" s="73"/>
      <c r="G261" s="73"/>
      <c r="H261" s="73"/>
      <c r="I261" s="5"/>
      <c r="J261" s="3"/>
      <c r="K261" s="3"/>
      <c r="L261" s="5"/>
      <c r="M261" s="3"/>
      <c r="N261" s="3"/>
      <c r="O261" s="3"/>
      <c r="P261" s="3"/>
      <c r="Q261" s="3"/>
      <c r="R261" s="5"/>
      <c r="S261" s="1031"/>
      <c r="T261" s="1031"/>
      <c r="U261" s="1031"/>
      <c r="V261" s="1031"/>
      <c r="W261" s="1031"/>
      <c r="X261" s="1031"/>
      <c r="Y261" s="1031"/>
      <c r="Z261" s="1031"/>
      <c r="AA261" s="33"/>
    </row>
    <row r="262" spans="1:27" ht="18" customHeight="1">
      <c r="A262" s="2"/>
      <c r="B262" s="2"/>
      <c r="C262" s="33" t="str">
        <f>IF(項目一覧!$D$358=TRUE,"■","□")</f>
        <v>□</v>
      </c>
      <c r="D262" s="2" t="s">
        <v>3204</v>
      </c>
      <c r="E262" s="5"/>
      <c r="F262" s="1037" t="str">
        <f>IF(項目一覧!$E$358=TRUE,"■","□")</f>
        <v>□</v>
      </c>
      <c r="G262" s="73" t="s">
        <v>3205</v>
      </c>
      <c r="H262" s="73"/>
      <c r="I262" s="5"/>
      <c r="J262" s="3"/>
      <c r="K262" s="3"/>
      <c r="L262" s="5"/>
      <c r="M262" s="3"/>
      <c r="N262" s="3"/>
      <c r="O262" s="3"/>
      <c r="P262" s="3"/>
      <c r="Q262" s="3"/>
      <c r="R262" s="5"/>
      <c r="S262" s="1031"/>
      <c r="T262" s="1031"/>
      <c r="U262" s="1031"/>
      <c r="V262" s="1031"/>
      <c r="W262" s="1031"/>
      <c r="X262" s="1031"/>
      <c r="Y262" s="1031"/>
      <c r="Z262" s="1031"/>
      <c r="AA262" s="33"/>
    </row>
    <row r="263" spans="1:27" ht="18" customHeight="1">
      <c r="A263" s="690" t="s">
        <v>539</v>
      </c>
      <c r="B263" s="655" t="s">
        <v>3578</v>
      </c>
      <c r="C263" s="655"/>
      <c r="D263" s="655"/>
      <c r="E263" s="655"/>
      <c r="F263" s="655"/>
      <c r="G263" s="655"/>
      <c r="H263" s="655"/>
      <c r="I263" s="1586" t="str">
        <f>項目一覧!$C$166</f>
        <v/>
      </c>
      <c r="J263" s="1586"/>
      <c r="K263" s="1586"/>
      <c r="L263" s="1586"/>
      <c r="M263" s="1586"/>
      <c r="N263" s="1586"/>
      <c r="O263" s="1586"/>
      <c r="P263" s="1586"/>
      <c r="Q263" s="1586"/>
      <c r="R263" s="1586"/>
      <c r="S263" s="1586"/>
      <c r="T263" s="1586"/>
      <c r="U263" s="1586"/>
      <c r="V263" s="1586"/>
      <c r="W263" s="1586"/>
      <c r="X263" s="1586"/>
      <c r="Y263" s="1586"/>
      <c r="Z263" s="1586"/>
      <c r="AA263" s="1586"/>
    </row>
    <row r="264" spans="1:27" ht="18" customHeight="1">
      <c r="A264" s="1028"/>
      <c r="B264" s="1028"/>
      <c r="C264" s="1028"/>
      <c r="D264" s="1028"/>
      <c r="E264" s="1028"/>
      <c r="F264" s="1028"/>
      <c r="G264" s="1028"/>
      <c r="H264" s="1028"/>
      <c r="I264" s="1587"/>
      <c r="J264" s="1587"/>
      <c r="K264" s="1587"/>
      <c r="L264" s="1587"/>
      <c r="M264" s="1587"/>
      <c r="N264" s="1587"/>
      <c r="O264" s="1587"/>
      <c r="P264" s="1587"/>
      <c r="Q264" s="1587"/>
      <c r="R264" s="1587"/>
      <c r="S264" s="1587"/>
      <c r="T264" s="1587"/>
      <c r="U264" s="1587"/>
      <c r="V264" s="1587"/>
      <c r="W264" s="1587"/>
      <c r="X264" s="1587"/>
      <c r="Y264" s="1587"/>
      <c r="Z264" s="1587"/>
      <c r="AA264" s="1587"/>
    </row>
    <row r="265" spans="1:27" ht="18" customHeight="1"/>
    <row r="266" spans="1:27" s="2" customFormat="1" ht="18" customHeight="1">
      <c r="A266" s="107" t="s">
        <v>538</v>
      </c>
      <c r="B266" s="107"/>
      <c r="C266" s="107"/>
      <c r="D266" s="107"/>
      <c r="E266" s="107"/>
      <c r="F266" s="107"/>
      <c r="G266" s="107"/>
      <c r="H266" s="107"/>
      <c r="I266" s="107"/>
      <c r="J266" s="107"/>
      <c r="K266" s="107"/>
      <c r="L266" s="107"/>
      <c r="M266" s="107"/>
      <c r="N266" s="107"/>
      <c r="O266" s="107"/>
      <c r="P266" s="107"/>
      <c r="Q266" s="107"/>
      <c r="R266" s="107"/>
      <c r="S266" s="107"/>
      <c r="T266" s="107"/>
      <c r="U266" s="107"/>
      <c r="V266" s="107"/>
      <c r="W266" s="107"/>
      <c r="X266" s="107"/>
      <c r="Y266" s="107"/>
      <c r="Z266" s="107"/>
      <c r="AA266" s="107"/>
    </row>
    <row r="267" spans="1:27" ht="18" customHeight="1">
      <c r="B267" s="1" t="s">
        <v>537</v>
      </c>
    </row>
    <row r="268" spans="1:27" ht="18" customHeight="1">
      <c r="A268" s="1607"/>
      <c r="B268" s="1607"/>
      <c r="C268" s="1607"/>
      <c r="D268" s="1607"/>
      <c r="E268" s="1607"/>
      <c r="F268" s="1607"/>
      <c r="G268" s="1607"/>
      <c r="H268" s="1607"/>
      <c r="I268" s="1607"/>
      <c r="J268" s="1607"/>
      <c r="K268" s="1607"/>
      <c r="L268" s="1607"/>
      <c r="M268" s="1607"/>
      <c r="N268" s="1607"/>
      <c r="O268" s="1607"/>
      <c r="P268" s="1607"/>
      <c r="Q268" s="1607"/>
      <c r="R268" s="1607"/>
      <c r="S268" s="1607"/>
      <c r="T268" s="1607"/>
      <c r="U268" s="1607"/>
      <c r="V268" s="1607"/>
      <c r="W268" s="1607"/>
      <c r="X268" s="1607"/>
      <c r="Y268" s="1607"/>
      <c r="Z268" s="1607"/>
      <c r="AA268" s="1607"/>
    </row>
    <row r="269" spans="1:27" ht="18" customHeight="1">
      <c r="A269" s="1607"/>
      <c r="B269" s="1607"/>
      <c r="C269" s="1607"/>
      <c r="D269" s="1607"/>
      <c r="E269" s="1607"/>
      <c r="F269" s="1607"/>
      <c r="G269" s="1607"/>
      <c r="H269" s="1607"/>
      <c r="I269" s="1607"/>
      <c r="J269" s="1607"/>
      <c r="K269" s="1607"/>
      <c r="L269" s="1607"/>
      <c r="M269" s="1607"/>
      <c r="N269" s="1607"/>
      <c r="O269" s="1607"/>
      <c r="P269" s="1607"/>
      <c r="Q269" s="1607"/>
      <c r="R269" s="1607"/>
      <c r="S269" s="1607"/>
      <c r="T269" s="1607"/>
      <c r="U269" s="1607"/>
      <c r="V269" s="1607"/>
      <c r="W269" s="1607"/>
      <c r="X269" s="1607"/>
      <c r="Y269" s="1607"/>
      <c r="Z269" s="1607"/>
      <c r="AA269" s="1607"/>
    </row>
    <row r="270" spans="1:27" ht="18" customHeight="1">
      <c r="A270" s="1607"/>
      <c r="B270" s="1607"/>
      <c r="C270" s="1607"/>
      <c r="D270" s="1607"/>
      <c r="E270" s="1607"/>
      <c r="F270" s="1607"/>
      <c r="G270" s="1607"/>
      <c r="H270" s="1607"/>
      <c r="I270" s="1607"/>
      <c r="J270" s="1607"/>
      <c r="K270" s="1607"/>
      <c r="L270" s="1607"/>
      <c r="M270" s="1607"/>
      <c r="N270" s="1607"/>
      <c r="O270" s="1607"/>
      <c r="P270" s="1607"/>
      <c r="Q270" s="1607"/>
      <c r="R270" s="1607"/>
      <c r="S270" s="1607"/>
      <c r="T270" s="1607"/>
      <c r="U270" s="1607"/>
      <c r="V270" s="1607"/>
      <c r="W270" s="1607"/>
      <c r="X270" s="1607"/>
      <c r="Y270" s="1607"/>
      <c r="Z270" s="1607"/>
      <c r="AA270" s="1607"/>
    </row>
    <row r="271" spans="1:27" ht="18" customHeight="1">
      <c r="A271" s="1607"/>
      <c r="B271" s="1607"/>
      <c r="C271" s="1607"/>
      <c r="D271" s="1607"/>
      <c r="E271" s="1607"/>
      <c r="F271" s="1607"/>
      <c r="G271" s="1607"/>
      <c r="H271" s="1607"/>
      <c r="I271" s="1607"/>
      <c r="J271" s="1607"/>
      <c r="K271" s="1607"/>
      <c r="L271" s="1607"/>
      <c r="M271" s="1607"/>
      <c r="N271" s="1607"/>
      <c r="O271" s="1607"/>
      <c r="P271" s="1607"/>
      <c r="Q271" s="1607"/>
      <c r="R271" s="1607"/>
      <c r="S271" s="1607"/>
      <c r="T271" s="1607"/>
      <c r="U271" s="1607"/>
      <c r="V271" s="1607"/>
      <c r="W271" s="1607"/>
      <c r="X271" s="1607"/>
      <c r="Y271" s="1607"/>
      <c r="Z271" s="1607"/>
      <c r="AA271" s="1607"/>
    </row>
    <row r="272" spans="1:27" ht="18" customHeight="1">
      <c r="A272" s="1607"/>
      <c r="B272" s="1607"/>
      <c r="C272" s="1607"/>
      <c r="D272" s="1607"/>
      <c r="E272" s="1607"/>
      <c r="F272" s="1607"/>
      <c r="G272" s="1607"/>
      <c r="H272" s="1607"/>
      <c r="I272" s="1607"/>
      <c r="J272" s="1607"/>
      <c r="K272" s="1607"/>
      <c r="L272" s="1607"/>
      <c r="M272" s="1607"/>
      <c r="N272" s="1607"/>
      <c r="O272" s="1607"/>
      <c r="P272" s="1607"/>
      <c r="Q272" s="1607"/>
      <c r="R272" s="1607"/>
      <c r="S272" s="1607"/>
      <c r="T272" s="1607"/>
      <c r="U272" s="1607"/>
      <c r="V272" s="1607"/>
      <c r="W272" s="1607"/>
      <c r="X272" s="1607"/>
      <c r="Y272" s="1607"/>
      <c r="Z272" s="1607"/>
      <c r="AA272" s="1607"/>
    </row>
    <row r="273" spans="1:27" ht="18" customHeight="1">
      <c r="A273" s="1607"/>
      <c r="B273" s="1607"/>
      <c r="C273" s="1607"/>
      <c r="D273" s="1607"/>
      <c r="E273" s="1607"/>
      <c r="F273" s="1607"/>
      <c r="G273" s="1607"/>
      <c r="H273" s="1607"/>
      <c r="I273" s="1607"/>
      <c r="J273" s="1607"/>
      <c r="K273" s="1607"/>
      <c r="L273" s="1607"/>
      <c r="M273" s="1607"/>
      <c r="N273" s="1607"/>
      <c r="O273" s="1607"/>
      <c r="P273" s="1607"/>
      <c r="Q273" s="1607"/>
      <c r="R273" s="1607"/>
      <c r="S273" s="1607"/>
      <c r="T273" s="1607"/>
      <c r="U273" s="1607"/>
      <c r="V273" s="1607"/>
      <c r="W273" s="1607"/>
      <c r="X273" s="1607"/>
      <c r="Y273" s="1607"/>
      <c r="Z273" s="1607"/>
      <c r="AA273" s="1607"/>
    </row>
    <row r="274" spans="1:27" ht="18" customHeight="1">
      <c r="A274" s="1607"/>
      <c r="B274" s="1607"/>
      <c r="C274" s="1607"/>
      <c r="D274" s="1607"/>
      <c r="E274" s="1607"/>
      <c r="F274" s="1607"/>
      <c r="G274" s="1607"/>
      <c r="H274" s="1607"/>
      <c r="I274" s="1607"/>
      <c r="J274" s="1607"/>
      <c r="K274" s="1607"/>
      <c r="L274" s="1607"/>
      <c r="M274" s="1607"/>
      <c r="N274" s="1607"/>
      <c r="O274" s="1607"/>
      <c r="P274" s="1607"/>
      <c r="Q274" s="1607"/>
      <c r="R274" s="1607"/>
      <c r="S274" s="1607"/>
      <c r="T274" s="1607"/>
      <c r="U274" s="1607"/>
      <c r="V274" s="1607"/>
      <c r="W274" s="1607"/>
      <c r="X274" s="1607"/>
      <c r="Y274" s="1607"/>
      <c r="Z274" s="1607"/>
      <c r="AA274" s="1607"/>
    </row>
    <row r="275" spans="1:27" ht="18" customHeight="1">
      <c r="A275" s="1607"/>
      <c r="B275" s="1607"/>
      <c r="C275" s="1607"/>
      <c r="D275" s="1607"/>
      <c r="E275" s="1607"/>
      <c r="F275" s="1607"/>
      <c r="G275" s="1607"/>
      <c r="H275" s="1607"/>
      <c r="I275" s="1607"/>
      <c r="J275" s="1607"/>
      <c r="K275" s="1607"/>
      <c r="L275" s="1607"/>
      <c r="M275" s="1607"/>
      <c r="N275" s="1607"/>
      <c r="O275" s="1607"/>
      <c r="P275" s="1607"/>
      <c r="Q275" s="1607"/>
      <c r="R275" s="1607"/>
      <c r="S275" s="1607"/>
      <c r="T275" s="1607"/>
      <c r="U275" s="1607"/>
      <c r="V275" s="1607"/>
      <c r="W275" s="1607"/>
      <c r="X275" s="1607"/>
      <c r="Y275" s="1607"/>
      <c r="Z275" s="1607"/>
      <c r="AA275" s="1607"/>
    </row>
    <row r="276" spans="1:27" ht="18" customHeight="1">
      <c r="A276" s="1607"/>
      <c r="B276" s="1607"/>
      <c r="C276" s="1607"/>
      <c r="D276" s="1607"/>
      <c r="E276" s="1607"/>
      <c r="F276" s="1607"/>
      <c r="G276" s="1607"/>
      <c r="H276" s="1607"/>
      <c r="I276" s="1607"/>
      <c r="J276" s="1607"/>
      <c r="K276" s="1607"/>
      <c r="L276" s="1607"/>
      <c r="M276" s="1607"/>
      <c r="N276" s="1607"/>
      <c r="O276" s="1607"/>
      <c r="P276" s="1607"/>
      <c r="Q276" s="1607"/>
      <c r="R276" s="1607"/>
      <c r="S276" s="1607"/>
      <c r="T276" s="1607"/>
      <c r="U276" s="1607"/>
      <c r="V276" s="1607"/>
      <c r="W276" s="1607"/>
      <c r="X276" s="1607"/>
      <c r="Y276" s="1607"/>
      <c r="Z276" s="1607"/>
      <c r="AA276" s="1607"/>
    </row>
    <row r="277" spans="1:27" ht="18" customHeight="1">
      <c r="A277" s="1607"/>
      <c r="B277" s="1607"/>
      <c r="C277" s="1607"/>
      <c r="D277" s="1607"/>
      <c r="E277" s="1607"/>
      <c r="F277" s="1607"/>
      <c r="G277" s="1607"/>
      <c r="H277" s="1607"/>
      <c r="I277" s="1607"/>
      <c r="J277" s="1607"/>
      <c r="K277" s="1607"/>
      <c r="L277" s="1607"/>
      <c r="M277" s="1607"/>
      <c r="N277" s="1607"/>
      <c r="O277" s="1607"/>
      <c r="P277" s="1607"/>
      <c r="Q277" s="1607"/>
      <c r="R277" s="1607"/>
      <c r="S277" s="1607"/>
      <c r="T277" s="1607"/>
      <c r="U277" s="1607"/>
      <c r="V277" s="1607"/>
      <c r="W277" s="1607"/>
      <c r="X277" s="1607"/>
      <c r="Y277" s="1607"/>
      <c r="Z277" s="1607"/>
      <c r="AA277" s="1607"/>
    </row>
    <row r="278" spans="1:27" ht="18" customHeight="1">
      <c r="A278" s="1607"/>
      <c r="B278" s="1607"/>
      <c r="C278" s="1607"/>
      <c r="D278" s="1607"/>
      <c r="E278" s="1607"/>
      <c r="F278" s="1607"/>
      <c r="G278" s="1607"/>
      <c r="H278" s="1607"/>
      <c r="I278" s="1607"/>
      <c r="J278" s="1607"/>
      <c r="K278" s="1607"/>
      <c r="L278" s="1607"/>
      <c r="M278" s="1607"/>
      <c r="N278" s="1607"/>
      <c r="O278" s="1607"/>
      <c r="P278" s="1607"/>
      <c r="Q278" s="1607"/>
      <c r="R278" s="1607"/>
      <c r="S278" s="1607"/>
      <c r="T278" s="1607"/>
      <c r="U278" s="1607"/>
      <c r="V278" s="1607"/>
      <c r="W278" s="1607"/>
      <c r="X278" s="1607"/>
      <c r="Y278" s="1607"/>
      <c r="Z278" s="1607"/>
      <c r="AA278" s="1607"/>
    </row>
    <row r="279" spans="1:27" ht="18" customHeight="1">
      <c r="A279" s="1607"/>
      <c r="B279" s="1607"/>
      <c r="C279" s="1607"/>
      <c r="D279" s="1607"/>
      <c r="E279" s="1607"/>
      <c r="F279" s="1607"/>
      <c r="G279" s="1607"/>
      <c r="H279" s="1607"/>
      <c r="I279" s="1607"/>
      <c r="J279" s="1607"/>
      <c r="K279" s="1607"/>
      <c r="L279" s="1607"/>
      <c r="M279" s="1607"/>
      <c r="N279" s="1607"/>
      <c r="O279" s="1607"/>
      <c r="P279" s="1607"/>
      <c r="Q279" s="1607"/>
      <c r="R279" s="1607"/>
      <c r="S279" s="1607"/>
      <c r="T279" s="1607"/>
      <c r="U279" s="1607"/>
      <c r="V279" s="1607"/>
      <c r="W279" s="1607"/>
      <c r="X279" s="1607"/>
      <c r="Y279" s="1607"/>
      <c r="Z279" s="1607"/>
      <c r="AA279" s="1607"/>
    </row>
    <row r="280" spans="1:27" ht="18" customHeight="1">
      <c r="A280" s="1607"/>
      <c r="B280" s="1607"/>
      <c r="C280" s="1607"/>
      <c r="D280" s="1607"/>
      <c r="E280" s="1607"/>
      <c r="F280" s="1607"/>
      <c r="G280" s="1607"/>
      <c r="H280" s="1607"/>
      <c r="I280" s="1607"/>
      <c r="J280" s="1607"/>
      <c r="K280" s="1607"/>
      <c r="L280" s="1607"/>
      <c r="M280" s="1607"/>
      <c r="N280" s="1607"/>
      <c r="O280" s="1607"/>
      <c r="P280" s="1607"/>
      <c r="Q280" s="1607"/>
      <c r="R280" s="1607"/>
      <c r="S280" s="1607"/>
      <c r="T280" s="1607"/>
      <c r="U280" s="1607"/>
      <c r="V280" s="1607"/>
      <c r="W280" s="1607"/>
      <c r="X280" s="1607"/>
      <c r="Y280" s="1607"/>
      <c r="Z280" s="1607"/>
      <c r="AA280" s="1607"/>
    </row>
    <row r="281" spans="1:27" ht="18" customHeight="1">
      <c r="A281" s="1607"/>
      <c r="B281" s="1607"/>
      <c r="C281" s="1607"/>
      <c r="D281" s="1607"/>
      <c r="E281" s="1607"/>
      <c r="F281" s="1607"/>
      <c r="G281" s="1607"/>
      <c r="H281" s="1607"/>
      <c r="I281" s="1607"/>
      <c r="J281" s="1607"/>
      <c r="K281" s="1607"/>
      <c r="L281" s="1607"/>
      <c r="M281" s="1607"/>
      <c r="N281" s="1607"/>
      <c r="O281" s="1607"/>
      <c r="P281" s="1607"/>
      <c r="Q281" s="1607"/>
      <c r="R281" s="1607"/>
      <c r="S281" s="1607"/>
      <c r="T281" s="1607"/>
      <c r="U281" s="1607"/>
      <c r="V281" s="1607"/>
      <c r="W281" s="1607"/>
      <c r="X281" s="1607"/>
      <c r="Y281" s="1607"/>
      <c r="Z281" s="1607"/>
      <c r="AA281" s="1607"/>
    </row>
    <row r="282" spans="1:27" ht="18" customHeight="1">
      <c r="A282" s="1607"/>
      <c r="B282" s="1607"/>
      <c r="C282" s="1607"/>
      <c r="D282" s="1607"/>
      <c r="E282" s="1607"/>
      <c r="F282" s="1607"/>
      <c r="G282" s="1607"/>
      <c r="H282" s="1607"/>
      <c r="I282" s="1607"/>
      <c r="J282" s="1607"/>
      <c r="K282" s="1607"/>
      <c r="L282" s="1607"/>
      <c r="M282" s="1607"/>
      <c r="N282" s="1607"/>
      <c r="O282" s="1607"/>
      <c r="P282" s="1607"/>
      <c r="Q282" s="1607"/>
      <c r="R282" s="1607"/>
      <c r="S282" s="1607"/>
      <c r="T282" s="1607"/>
      <c r="U282" s="1607"/>
      <c r="V282" s="1607"/>
      <c r="W282" s="1607"/>
      <c r="X282" s="1607"/>
      <c r="Y282" s="1607"/>
      <c r="Z282" s="1607"/>
      <c r="AA282" s="1607"/>
    </row>
    <row r="283" spans="1:27" ht="18" customHeight="1">
      <c r="A283" s="1607"/>
      <c r="B283" s="1607"/>
      <c r="C283" s="1607"/>
      <c r="D283" s="1607"/>
      <c r="E283" s="1607"/>
      <c r="F283" s="1607"/>
      <c r="G283" s="1607"/>
      <c r="H283" s="1607"/>
      <c r="I283" s="1607"/>
      <c r="J283" s="1607"/>
      <c r="K283" s="1607"/>
      <c r="L283" s="1607"/>
      <c r="M283" s="1607"/>
      <c r="N283" s="1607"/>
      <c r="O283" s="1607"/>
      <c r="P283" s="1607"/>
      <c r="Q283" s="1607"/>
      <c r="R283" s="1607"/>
      <c r="S283" s="1607"/>
      <c r="T283" s="1607"/>
      <c r="U283" s="1607"/>
      <c r="V283" s="1607"/>
      <c r="W283" s="1607"/>
      <c r="X283" s="1607"/>
      <c r="Y283" s="1607"/>
      <c r="Z283" s="1607"/>
      <c r="AA283" s="1607"/>
    </row>
    <row r="284" spans="1:27" ht="18" customHeight="1">
      <c r="A284" s="1607"/>
      <c r="B284" s="1607"/>
      <c r="C284" s="1607"/>
      <c r="D284" s="1607"/>
      <c r="E284" s="1607"/>
      <c r="F284" s="1607"/>
      <c r="G284" s="1607"/>
      <c r="H284" s="1607"/>
      <c r="I284" s="1607"/>
      <c r="J284" s="1607"/>
      <c r="K284" s="1607"/>
      <c r="L284" s="1607"/>
      <c r="M284" s="1607"/>
      <c r="N284" s="1607"/>
      <c r="O284" s="1607"/>
      <c r="P284" s="1607"/>
      <c r="Q284" s="1607"/>
      <c r="R284" s="1607"/>
      <c r="S284" s="1607"/>
      <c r="T284" s="1607"/>
      <c r="U284" s="1607"/>
      <c r="V284" s="1607"/>
      <c r="W284" s="1607"/>
      <c r="X284" s="1607"/>
      <c r="Y284" s="1607"/>
      <c r="Z284" s="1607"/>
      <c r="AA284" s="1607"/>
    </row>
    <row r="285" spans="1:27" ht="18" customHeight="1">
      <c r="A285" s="1607"/>
      <c r="B285" s="1607"/>
      <c r="C285" s="1607"/>
      <c r="D285" s="1607"/>
      <c r="E285" s="1607"/>
      <c r="F285" s="1607"/>
      <c r="G285" s="1607"/>
      <c r="H285" s="1607"/>
      <c r="I285" s="1607"/>
      <c r="J285" s="1607"/>
      <c r="K285" s="1607"/>
      <c r="L285" s="1607"/>
      <c r="M285" s="1607"/>
      <c r="N285" s="1607"/>
      <c r="O285" s="1607"/>
      <c r="P285" s="1607"/>
      <c r="Q285" s="1607"/>
      <c r="R285" s="1607"/>
      <c r="S285" s="1607"/>
      <c r="T285" s="1607"/>
      <c r="U285" s="1607"/>
      <c r="V285" s="1607"/>
      <c r="W285" s="1607"/>
      <c r="X285" s="1607"/>
      <c r="Y285" s="1607"/>
      <c r="Z285" s="1607"/>
      <c r="AA285" s="1607"/>
    </row>
    <row r="286" spans="1:27" ht="18" customHeight="1">
      <c r="A286" s="1607"/>
      <c r="B286" s="1607"/>
      <c r="C286" s="1607"/>
      <c r="D286" s="1607"/>
      <c r="E286" s="1607"/>
      <c r="F286" s="1607"/>
      <c r="G286" s="1607"/>
      <c r="H286" s="1607"/>
      <c r="I286" s="1607"/>
      <c r="J286" s="1607"/>
      <c r="K286" s="1607"/>
      <c r="L286" s="1607"/>
      <c r="M286" s="1607"/>
      <c r="N286" s="1607"/>
      <c r="O286" s="1607"/>
      <c r="P286" s="1607"/>
      <c r="Q286" s="1607"/>
      <c r="R286" s="1607"/>
      <c r="S286" s="1607"/>
      <c r="T286" s="1607"/>
      <c r="U286" s="1607"/>
      <c r="V286" s="1607"/>
      <c r="W286" s="1607"/>
      <c r="X286" s="1607"/>
      <c r="Y286" s="1607"/>
      <c r="Z286" s="1607"/>
      <c r="AA286" s="1607"/>
    </row>
    <row r="287" spans="1:27" ht="18" customHeight="1">
      <c r="A287" s="1608"/>
      <c r="B287" s="1608"/>
      <c r="C287" s="1608"/>
      <c r="D287" s="1608"/>
      <c r="E287" s="1608"/>
      <c r="F287" s="1608"/>
      <c r="G287" s="1608"/>
      <c r="H287" s="1608"/>
      <c r="I287" s="1608"/>
      <c r="J287" s="1608"/>
      <c r="K287" s="1608"/>
      <c r="L287" s="1608"/>
      <c r="M287" s="1608"/>
      <c r="N287" s="1608"/>
      <c r="O287" s="1608"/>
      <c r="P287" s="1608"/>
      <c r="Q287" s="1608"/>
      <c r="R287" s="1608"/>
      <c r="S287" s="1608"/>
      <c r="T287" s="1608"/>
      <c r="U287" s="1608"/>
      <c r="V287" s="1608"/>
      <c r="W287" s="1608"/>
      <c r="X287" s="1608"/>
      <c r="Y287" s="1608"/>
      <c r="Z287" s="1608"/>
      <c r="AA287" s="1608"/>
    </row>
    <row r="288" spans="1:27" ht="18" customHeight="1">
      <c r="A288" s="52"/>
      <c r="B288" s="52" t="s">
        <v>536</v>
      </c>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c r="AA288" s="52"/>
    </row>
    <row r="289" spans="1:27" ht="18" customHeight="1">
      <c r="A289" s="1607"/>
      <c r="B289" s="1607"/>
      <c r="C289" s="1607"/>
      <c r="D289" s="1607"/>
      <c r="E289" s="1607"/>
      <c r="F289" s="1607"/>
      <c r="G289" s="1607"/>
      <c r="H289" s="1607"/>
      <c r="I289" s="1607"/>
      <c r="J289" s="1607"/>
      <c r="K289" s="1607"/>
      <c r="L289" s="1607"/>
      <c r="M289" s="1607"/>
      <c r="N289" s="1607"/>
      <c r="O289" s="1607"/>
      <c r="P289" s="1607"/>
      <c r="Q289" s="1607"/>
      <c r="R289" s="1607"/>
      <c r="S289" s="1607"/>
      <c r="T289" s="1607"/>
      <c r="U289" s="1607"/>
      <c r="V289" s="1607"/>
      <c r="W289" s="1607"/>
      <c r="X289" s="1607"/>
      <c r="Y289" s="1607"/>
      <c r="Z289" s="1607"/>
      <c r="AA289" s="1607"/>
    </row>
    <row r="290" spans="1:27" ht="18" customHeight="1">
      <c r="A290" s="1607"/>
      <c r="B290" s="1607"/>
      <c r="C290" s="1607"/>
      <c r="D290" s="1607"/>
      <c r="E290" s="1607"/>
      <c r="F290" s="1607"/>
      <c r="G290" s="1607"/>
      <c r="H290" s="1607"/>
      <c r="I290" s="1607"/>
      <c r="J290" s="1607"/>
      <c r="K290" s="1607"/>
      <c r="L290" s="1607"/>
      <c r="M290" s="1607"/>
      <c r="N290" s="1607"/>
      <c r="O290" s="1607"/>
      <c r="P290" s="1607"/>
      <c r="Q290" s="1607"/>
      <c r="R290" s="1607"/>
      <c r="S290" s="1607"/>
      <c r="T290" s="1607"/>
      <c r="U290" s="1607"/>
      <c r="V290" s="1607"/>
      <c r="W290" s="1607"/>
      <c r="X290" s="1607"/>
      <c r="Y290" s="1607"/>
      <c r="Z290" s="1607"/>
      <c r="AA290" s="1607"/>
    </row>
    <row r="291" spans="1:27" ht="18" customHeight="1">
      <c r="A291" s="1607"/>
      <c r="B291" s="1607"/>
      <c r="C291" s="1607"/>
      <c r="D291" s="1607"/>
      <c r="E291" s="1607"/>
      <c r="F291" s="1607"/>
      <c r="G291" s="1607"/>
      <c r="H291" s="1607"/>
      <c r="I291" s="1607"/>
      <c r="J291" s="1607"/>
      <c r="K291" s="1607"/>
      <c r="L291" s="1607"/>
      <c r="M291" s="1607"/>
      <c r="N291" s="1607"/>
      <c r="O291" s="1607"/>
      <c r="P291" s="1607"/>
      <c r="Q291" s="1607"/>
      <c r="R291" s="1607"/>
      <c r="S291" s="1607"/>
      <c r="T291" s="1607"/>
      <c r="U291" s="1607"/>
      <c r="V291" s="1607"/>
      <c r="W291" s="1607"/>
      <c r="X291" s="1607"/>
      <c r="Y291" s="1607"/>
      <c r="Z291" s="1607"/>
      <c r="AA291" s="1607"/>
    </row>
    <row r="292" spans="1:27" ht="18" customHeight="1">
      <c r="A292" s="1607"/>
      <c r="B292" s="1607"/>
      <c r="C292" s="1607"/>
      <c r="D292" s="1607"/>
      <c r="E292" s="1607"/>
      <c r="F292" s="1607"/>
      <c r="G292" s="1607"/>
      <c r="H292" s="1607"/>
      <c r="I292" s="1607"/>
      <c r="J292" s="1607"/>
      <c r="K292" s="1607"/>
      <c r="L292" s="1607"/>
      <c r="M292" s="1607"/>
      <c r="N292" s="1607"/>
      <c r="O292" s="1607"/>
      <c r="P292" s="1607"/>
      <c r="Q292" s="1607"/>
      <c r="R292" s="1607"/>
      <c r="S292" s="1607"/>
      <c r="T292" s="1607"/>
      <c r="U292" s="1607"/>
      <c r="V292" s="1607"/>
      <c r="W292" s="1607"/>
      <c r="X292" s="1607"/>
      <c r="Y292" s="1607"/>
      <c r="Z292" s="1607"/>
      <c r="AA292" s="1607"/>
    </row>
    <row r="293" spans="1:27" ht="18" customHeight="1">
      <c r="A293" s="1607"/>
      <c r="B293" s="1607"/>
      <c r="C293" s="1607"/>
      <c r="D293" s="1607"/>
      <c r="E293" s="1607"/>
      <c r="F293" s="1607"/>
      <c r="G293" s="1607"/>
      <c r="H293" s="1607"/>
      <c r="I293" s="1607"/>
      <c r="J293" s="1607"/>
      <c r="K293" s="1607"/>
      <c r="L293" s="1607"/>
      <c r="M293" s="1607"/>
      <c r="N293" s="1607"/>
      <c r="O293" s="1607"/>
      <c r="P293" s="1607"/>
      <c r="Q293" s="1607"/>
      <c r="R293" s="1607"/>
      <c r="S293" s="1607"/>
      <c r="T293" s="1607"/>
      <c r="U293" s="1607"/>
      <c r="V293" s="1607"/>
      <c r="W293" s="1607"/>
      <c r="X293" s="1607"/>
      <c r="Y293" s="1607"/>
      <c r="Z293" s="1607"/>
      <c r="AA293" s="1607"/>
    </row>
    <row r="294" spans="1:27" ht="18" customHeight="1">
      <c r="A294" s="1607"/>
      <c r="B294" s="1607"/>
      <c r="C294" s="1607"/>
      <c r="D294" s="1607"/>
      <c r="E294" s="1607"/>
      <c r="F294" s="1607"/>
      <c r="G294" s="1607"/>
      <c r="H294" s="1607"/>
      <c r="I294" s="1607"/>
      <c r="J294" s="1607"/>
      <c r="K294" s="1607"/>
      <c r="L294" s="1607"/>
      <c r="M294" s="1607"/>
      <c r="N294" s="1607"/>
      <c r="O294" s="1607"/>
      <c r="P294" s="1607"/>
      <c r="Q294" s="1607"/>
      <c r="R294" s="1607"/>
      <c r="S294" s="1607"/>
      <c r="T294" s="1607"/>
      <c r="U294" s="1607"/>
      <c r="V294" s="1607"/>
      <c r="W294" s="1607"/>
      <c r="X294" s="1607"/>
      <c r="Y294" s="1607"/>
      <c r="Z294" s="1607"/>
      <c r="AA294" s="1607"/>
    </row>
    <row r="295" spans="1:27" ht="18" customHeight="1">
      <c r="A295" s="1607"/>
      <c r="B295" s="1607"/>
      <c r="C295" s="1607"/>
      <c r="D295" s="1607"/>
      <c r="E295" s="1607"/>
      <c r="F295" s="1607"/>
      <c r="G295" s="1607"/>
      <c r="H295" s="1607"/>
      <c r="I295" s="1607"/>
      <c r="J295" s="1607"/>
      <c r="K295" s="1607"/>
      <c r="L295" s="1607"/>
      <c r="M295" s="1607"/>
      <c r="N295" s="1607"/>
      <c r="O295" s="1607"/>
      <c r="P295" s="1607"/>
      <c r="Q295" s="1607"/>
      <c r="R295" s="1607"/>
      <c r="S295" s="1607"/>
      <c r="T295" s="1607"/>
      <c r="U295" s="1607"/>
      <c r="V295" s="1607"/>
      <c r="W295" s="1607"/>
      <c r="X295" s="1607"/>
      <c r="Y295" s="1607"/>
      <c r="Z295" s="1607"/>
      <c r="AA295" s="1607"/>
    </row>
    <row r="296" spans="1:27" ht="18" customHeight="1">
      <c r="A296" s="1607"/>
      <c r="B296" s="1607"/>
      <c r="C296" s="1607"/>
      <c r="D296" s="1607"/>
      <c r="E296" s="1607"/>
      <c r="F296" s="1607"/>
      <c r="G296" s="1607"/>
      <c r="H296" s="1607"/>
      <c r="I296" s="1607"/>
      <c r="J296" s="1607"/>
      <c r="K296" s="1607"/>
      <c r="L296" s="1607"/>
      <c r="M296" s="1607"/>
      <c r="N296" s="1607"/>
      <c r="O296" s="1607"/>
      <c r="P296" s="1607"/>
      <c r="Q296" s="1607"/>
      <c r="R296" s="1607"/>
      <c r="S296" s="1607"/>
      <c r="T296" s="1607"/>
      <c r="U296" s="1607"/>
      <c r="V296" s="1607"/>
      <c r="W296" s="1607"/>
      <c r="X296" s="1607"/>
      <c r="Y296" s="1607"/>
      <c r="Z296" s="1607"/>
      <c r="AA296" s="1607"/>
    </row>
    <row r="297" spans="1:27" ht="18" customHeight="1">
      <c r="A297" s="1607"/>
      <c r="B297" s="1607"/>
      <c r="C297" s="1607"/>
      <c r="D297" s="1607"/>
      <c r="E297" s="1607"/>
      <c r="F297" s="1607"/>
      <c r="G297" s="1607"/>
      <c r="H297" s="1607"/>
      <c r="I297" s="1607"/>
      <c r="J297" s="1607"/>
      <c r="K297" s="1607"/>
      <c r="L297" s="1607"/>
      <c r="M297" s="1607"/>
      <c r="N297" s="1607"/>
      <c r="O297" s="1607"/>
      <c r="P297" s="1607"/>
      <c r="Q297" s="1607"/>
      <c r="R297" s="1607"/>
      <c r="S297" s="1607"/>
      <c r="T297" s="1607"/>
      <c r="U297" s="1607"/>
      <c r="V297" s="1607"/>
      <c r="W297" s="1607"/>
      <c r="X297" s="1607"/>
      <c r="Y297" s="1607"/>
      <c r="Z297" s="1607"/>
      <c r="AA297" s="1607"/>
    </row>
    <row r="298" spans="1:27" ht="18" customHeight="1">
      <c r="A298" s="1607"/>
      <c r="B298" s="1607"/>
      <c r="C298" s="1607"/>
      <c r="D298" s="1607"/>
      <c r="E298" s="1607"/>
      <c r="F298" s="1607"/>
      <c r="G298" s="1607"/>
      <c r="H298" s="1607"/>
      <c r="I298" s="1607"/>
      <c r="J298" s="1607"/>
      <c r="K298" s="1607"/>
      <c r="L298" s="1607"/>
      <c r="M298" s="1607"/>
      <c r="N298" s="1607"/>
      <c r="O298" s="1607"/>
      <c r="P298" s="1607"/>
      <c r="Q298" s="1607"/>
      <c r="R298" s="1607"/>
      <c r="S298" s="1607"/>
      <c r="T298" s="1607"/>
      <c r="U298" s="1607"/>
      <c r="V298" s="1607"/>
      <c r="W298" s="1607"/>
      <c r="X298" s="1607"/>
      <c r="Y298" s="1607"/>
      <c r="Z298" s="1607"/>
      <c r="AA298" s="1607"/>
    </row>
    <row r="299" spans="1:27" ht="18" customHeight="1">
      <c r="A299" s="1607"/>
      <c r="B299" s="1607"/>
      <c r="C299" s="1607"/>
      <c r="D299" s="1607"/>
      <c r="E299" s="1607"/>
      <c r="F299" s="1607"/>
      <c r="G299" s="1607"/>
      <c r="H299" s="1607"/>
      <c r="I299" s="1607"/>
      <c r="J299" s="1607"/>
      <c r="K299" s="1607"/>
      <c r="L299" s="1607"/>
      <c r="M299" s="1607"/>
      <c r="N299" s="1607"/>
      <c r="O299" s="1607"/>
      <c r="P299" s="1607"/>
      <c r="Q299" s="1607"/>
      <c r="R299" s="1607"/>
      <c r="S299" s="1607"/>
      <c r="T299" s="1607"/>
      <c r="U299" s="1607"/>
      <c r="V299" s="1607"/>
      <c r="W299" s="1607"/>
      <c r="X299" s="1607"/>
      <c r="Y299" s="1607"/>
      <c r="Z299" s="1607"/>
      <c r="AA299" s="1607"/>
    </row>
    <row r="300" spans="1:27" ht="18" customHeight="1">
      <c r="A300" s="1607"/>
      <c r="B300" s="1607"/>
      <c r="C300" s="1607"/>
      <c r="D300" s="1607"/>
      <c r="E300" s="1607"/>
      <c r="F300" s="1607"/>
      <c r="G300" s="1607"/>
      <c r="H300" s="1607"/>
      <c r="I300" s="1607"/>
      <c r="J300" s="1607"/>
      <c r="K300" s="1607"/>
      <c r="L300" s="1607"/>
      <c r="M300" s="1607"/>
      <c r="N300" s="1607"/>
      <c r="O300" s="1607"/>
      <c r="P300" s="1607"/>
      <c r="Q300" s="1607"/>
      <c r="R300" s="1607"/>
      <c r="S300" s="1607"/>
      <c r="T300" s="1607"/>
      <c r="U300" s="1607"/>
      <c r="V300" s="1607"/>
      <c r="W300" s="1607"/>
      <c r="X300" s="1607"/>
      <c r="Y300" s="1607"/>
      <c r="Z300" s="1607"/>
      <c r="AA300" s="1607"/>
    </row>
    <row r="301" spans="1:27" ht="18" customHeight="1">
      <c r="A301" s="1607"/>
      <c r="B301" s="1607"/>
      <c r="C301" s="1607"/>
      <c r="D301" s="1607"/>
      <c r="E301" s="1607"/>
      <c r="F301" s="1607"/>
      <c r="G301" s="1607"/>
      <c r="H301" s="1607"/>
      <c r="I301" s="1607"/>
      <c r="J301" s="1607"/>
      <c r="K301" s="1607"/>
      <c r="L301" s="1607"/>
      <c r="M301" s="1607"/>
      <c r="N301" s="1607"/>
      <c r="O301" s="1607"/>
      <c r="P301" s="1607"/>
      <c r="Q301" s="1607"/>
      <c r="R301" s="1607"/>
      <c r="S301" s="1607"/>
      <c r="T301" s="1607"/>
      <c r="U301" s="1607"/>
      <c r="V301" s="1607"/>
      <c r="W301" s="1607"/>
      <c r="X301" s="1607"/>
      <c r="Y301" s="1607"/>
      <c r="Z301" s="1607"/>
      <c r="AA301" s="1607"/>
    </row>
    <row r="302" spans="1:27" ht="18" customHeight="1">
      <c r="A302" s="1607"/>
      <c r="B302" s="1607"/>
      <c r="C302" s="1607"/>
      <c r="D302" s="1607"/>
      <c r="E302" s="1607"/>
      <c r="F302" s="1607"/>
      <c r="G302" s="1607"/>
      <c r="H302" s="1607"/>
      <c r="I302" s="1607"/>
      <c r="J302" s="1607"/>
      <c r="K302" s="1607"/>
      <c r="L302" s="1607"/>
      <c r="M302" s="1607"/>
      <c r="N302" s="1607"/>
      <c r="O302" s="1607"/>
      <c r="P302" s="1607"/>
      <c r="Q302" s="1607"/>
      <c r="R302" s="1607"/>
      <c r="S302" s="1607"/>
      <c r="T302" s="1607"/>
      <c r="U302" s="1607"/>
      <c r="V302" s="1607"/>
      <c r="W302" s="1607"/>
      <c r="X302" s="1607"/>
      <c r="Y302" s="1607"/>
      <c r="Z302" s="1607"/>
      <c r="AA302" s="1607"/>
    </row>
    <row r="303" spans="1:27" ht="18" customHeight="1">
      <c r="A303" s="1607"/>
      <c r="B303" s="1607"/>
      <c r="C303" s="1607"/>
      <c r="D303" s="1607"/>
      <c r="E303" s="1607"/>
      <c r="F303" s="1607"/>
      <c r="G303" s="1607"/>
      <c r="H303" s="1607"/>
      <c r="I303" s="1607"/>
      <c r="J303" s="1607"/>
      <c r="K303" s="1607"/>
      <c r="L303" s="1607"/>
      <c r="M303" s="1607"/>
      <c r="N303" s="1607"/>
      <c r="O303" s="1607"/>
      <c r="P303" s="1607"/>
      <c r="Q303" s="1607"/>
      <c r="R303" s="1607"/>
      <c r="S303" s="1607"/>
      <c r="T303" s="1607"/>
      <c r="U303" s="1607"/>
      <c r="V303" s="1607"/>
      <c r="W303" s="1607"/>
      <c r="X303" s="1607"/>
      <c r="Y303" s="1607"/>
      <c r="Z303" s="1607"/>
      <c r="AA303" s="1607"/>
    </row>
    <row r="304" spans="1:27" ht="18" customHeight="1">
      <c r="A304" s="1607"/>
      <c r="B304" s="1607"/>
      <c r="C304" s="1607"/>
      <c r="D304" s="1607"/>
      <c r="E304" s="1607"/>
      <c r="F304" s="1607"/>
      <c r="G304" s="1607"/>
      <c r="H304" s="1607"/>
      <c r="I304" s="1607"/>
      <c r="J304" s="1607"/>
      <c r="K304" s="1607"/>
      <c r="L304" s="1607"/>
      <c r="M304" s="1607"/>
      <c r="N304" s="1607"/>
      <c r="O304" s="1607"/>
      <c r="P304" s="1607"/>
      <c r="Q304" s="1607"/>
      <c r="R304" s="1607"/>
      <c r="S304" s="1607"/>
      <c r="T304" s="1607"/>
      <c r="U304" s="1607"/>
      <c r="V304" s="1607"/>
      <c r="W304" s="1607"/>
      <c r="X304" s="1607"/>
      <c r="Y304" s="1607"/>
      <c r="Z304" s="1607"/>
      <c r="AA304" s="1607"/>
    </row>
    <row r="305" spans="1:30" ht="18" customHeight="1">
      <c r="A305" s="1607"/>
      <c r="B305" s="1607"/>
      <c r="C305" s="1607"/>
      <c r="D305" s="1607"/>
      <c r="E305" s="1607"/>
      <c r="F305" s="1607"/>
      <c r="G305" s="1607"/>
      <c r="H305" s="1607"/>
      <c r="I305" s="1607"/>
      <c r="J305" s="1607"/>
      <c r="K305" s="1607"/>
      <c r="L305" s="1607"/>
      <c r="M305" s="1607"/>
      <c r="N305" s="1607"/>
      <c r="O305" s="1607"/>
      <c r="P305" s="1607"/>
      <c r="Q305" s="1607"/>
      <c r="R305" s="1607"/>
      <c r="S305" s="1607"/>
      <c r="T305" s="1607"/>
      <c r="U305" s="1607"/>
      <c r="V305" s="1607"/>
      <c r="W305" s="1607"/>
      <c r="X305" s="1607"/>
      <c r="Y305" s="1607"/>
      <c r="Z305" s="1607"/>
      <c r="AA305" s="1607"/>
    </row>
    <row r="306" spans="1:30" ht="18" customHeight="1">
      <c r="A306" s="1607"/>
      <c r="B306" s="1607"/>
      <c r="C306" s="1607"/>
      <c r="D306" s="1607"/>
      <c r="E306" s="1607"/>
      <c r="F306" s="1607"/>
      <c r="G306" s="1607"/>
      <c r="H306" s="1607"/>
      <c r="I306" s="1607"/>
      <c r="J306" s="1607"/>
      <c r="K306" s="1607"/>
      <c r="L306" s="1607"/>
      <c r="M306" s="1607"/>
      <c r="N306" s="1607"/>
      <c r="O306" s="1607"/>
      <c r="P306" s="1607"/>
      <c r="Q306" s="1607"/>
      <c r="R306" s="1607"/>
      <c r="S306" s="1607"/>
      <c r="T306" s="1607"/>
      <c r="U306" s="1607"/>
      <c r="V306" s="1607"/>
      <c r="W306" s="1607"/>
      <c r="X306" s="1607"/>
      <c r="Y306" s="1607"/>
      <c r="Z306" s="1607"/>
      <c r="AA306" s="1607"/>
    </row>
    <row r="307" spans="1:30" ht="18" customHeight="1">
      <c r="A307" s="1607"/>
      <c r="B307" s="1607"/>
      <c r="C307" s="1607"/>
      <c r="D307" s="1607"/>
      <c r="E307" s="1607"/>
      <c r="F307" s="1607"/>
      <c r="G307" s="1607"/>
      <c r="H307" s="1607"/>
      <c r="I307" s="1607"/>
      <c r="J307" s="1607"/>
      <c r="K307" s="1607"/>
      <c r="L307" s="1607"/>
      <c r="M307" s="1607"/>
      <c r="N307" s="1607"/>
      <c r="O307" s="1607"/>
      <c r="P307" s="1607"/>
      <c r="Q307" s="1607"/>
      <c r="R307" s="1607"/>
      <c r="S307" s="1607"/>
      <c r="T307" s="1607"/>
      <c r="U307" s="1607"/>
      <c r="V307" s="1607"/>
      <c r="W307" s="1607"/>
      <c r="X307" s="1607"/>
      <c r="Y307" s="1607"/>
      <c r="Z307" s="1607"/>
      <c r="AA307" s="1607"/>
    </row>
    <row r="308" spans="1:30" ht="18" customHeight="1">
      <c r="A308" s="1607"/>
      <c r="B308" s="1607"/>
      <c r="C308" s="1607"/>
      <c r="D308" s="1607"/>
      <c r="E308" s="1607"/>
      <c r="F308" s="1607"/>
      <c r="G308" s="1607"/>
      <c r="H308" s="1607"/>
      <c r="I308" s="1607"/>
      <c r="J308" s="1607"/>
      <c r="K308" s="1607"/>
      <c r="L308" s="1607"/>
      <c r="M308" s="1607"/>
      <c r="N308" s="1607"/>
      <c r="O308" s="1607"/>
      <c r="P308" s="1607"/>
      <c r="Q308" s="1607"/>
      <c r="R308" s="1607"/>
      <c r="S308" s="1607"/>
      <c r="T308" s="1607"/>
      <c r="U308" s="1607"/>
      <c r="V308" s="1607"/>
      <c r="W308" s="1607"/>
      <c r="X308" s="1607"/>
      <c r="Y308" s="1607"/>
      <c r="Z308" s="1607"/>
      <c r="AA308" s="1607"/>
    </row>
    <row r="309" spans="1:30" ht="18" customHeight="1">
      <c r="A309" s="1607"/>
      <c r="B309" s="1607"/>
      <c r="C309" s="1607"/>
      <c r="D309" s="1607"/>
      <c r="E309" s="1607"/>
      <c r="F309" s="1607"/>
      <c r="G309" s="1607"/>
      <c r="H309" s="1607"/>
      <c r="I309" s="1607"/>
      <c r="J309" s="1607"/>
      <c r="K309" s="1607"/>
      <c r="L309" s="1607"/>
      <c r="M309" s="1607"/>
      <c r="N309" s="1607"/>
      <c r="O309" s="1607"/>
      <c r="P309" s="1607"/>
      <c r="Q309" s="1607"/>
      <c r="R309" s="1607"/>
      <c r="S309" s="1607"/>
      <c r="T309" s="1607"/>
      <c r="U309" s="1607"/>
      <c r="V309" s="1607"/>
      <c r="W309" s="1607"/>
      <c r="X309" s="1607"/>
      <c r="Y309" s="1607"/>
      <c r="Z309" s="1607"/>
      <c r="AA309" s="1607"/>
    </row>
    <row r="310" spans="1:30" ht="18" customHeight="1">
      <c r="A310" s="1607"/>
      <c r="B310" s="1607"/>
      <c r="C310" s="1607"/>
      <c r="D310" s="1607"/>
      <c r="E310" s="1607"/>
      <c r="F310" s="1607"/>
      <c r="G310" s="1607"/>
      <c r="H310" s="1607"/>
      <c r="I310" s="1607"/>
      <c r="J310" s="1607"/>
      <c r="K310" s="1607"/>
      <c r="L310" s="1607"/>
      <c r="M310" s="1607"/>
      <c r="N310" s="1607"/>
      <c r="O310" s="1607"/>
      <c r="P310" s="1607"/>
      <c r="Q310" s="1607"/>
      <c r="R310" s="1607"/>
      <c r="S310" s="1607"/>
      <c r="T310" s="1607"/>
      <c r="U310" s="1607"/>
      <c r="V310" s="1607"/>
      <c r="W310" s="1607"/>
      <c r="X310" s="1607"/>
      <c r="Y310" s="1607"/>
      <c r="Z310" s="1607"/>
      <c r="AA310" s="1607"/>
    </row>
    <row r="311" spans="1:30" ht="18" customHeight="1">
      <c r="A311" s="1608"/>
      <c r="B311" s="1608"/>
      <c r="C311" s="1608"/>
      <c r="D311" s="1608"/>
      <c r="E311" s="1608"/>
      <c r="F311" s="1608"/>
      <c r="G311" s="1608"/>
      <c r="H311" s="1608"/>
      <c r="I311" s="1608"/>
      <c r="J311" s="1608"/>
      <c r="K311" s="1608"/>
      <c r="L311" s="1608"/>
      <c r="M311" s="1608"/>
      <c r="N311" s="1608"/>
      <c r="O311" s="1608"/>
      <c r="P311" s="1608"/>
      <c r="Q311" s="1608"/>
      <c r="R311" s="1608"/>
      <c r="S311" s="1608"/>
      <c r="T311" s="1608"/>
      <c r="U311" s="1608"/>
      <c r="V311" s="1608"/>
      <c r="W311" s="1608"/>
      <c r="X311" s="1608"/>
      <c r="Y311" s="1608"/>
      <c r="Z311" s="1608"/>
      <c r="AA311" s="1608"/>
    </row>
    <row r="312" spans="1:30" s="97" customFormat="1" ht="18" customHeight="1">
      <c r="A312" s="38" t="s">
        <v>3471</v>
      </c>
      <c r="B312" s="104"/>
      <c r="C312" s="104"/>
      <c r="D312" s="104"/>
      <c r="E312" s="104"/>
      <c r="F312" s="104"/>
      <c r="G312" s="104"/>
      <c r="H312" s="104"/>
      <c r="I312" s="104"/>
      <c r="J312" s="104"/>
      <c r="K312" s="104"/>
      <c r="L312" s="104"/>
      <c r="M312" s="104"/>
      <c r="N312" s="104"/>
      <c r="O312" s="104"/>
      <c r="P312" s="104"/>
      <c r="Q312" s="104"/>
      <c r="R312" s="104"/>
      <c r="S312" s="104"/>
      <c r="T312" s="104"/>
      <c r="U312" s="104"/>
      <c r="V312" s="104"/>
      <c r="W312" s="104"/>
      <c r="X312" s="104"/>
      <c r="Y312" s="104"/>
      <c r="Z312" s="104"/>
      <c r="AA312" s="104"/>
      <c r="AB312" s="104"/>
      <c r="AC312" s="104"/>
      <c r="AD312" s="106" t="s">
        <v>535</v>
      </c>
    </row>
    <row r="313" spans="1:30" s="97" customFormat="1" ht="18" customHeight="1">
      <c r="A313" s="105"/>
      <c r="B313" s="105"/>
      <c r="C313" s="105"/>
      <c r="D313" s="105"/>
      <c r="E313" s="105"/>
      <c r="F313" s="105"/>
      <c r="G313" s="105"/>
      <c r="H313" s="105"/>
      <c r="I313" s="105"/>
      <c r="J313" s="1606" t="s">
        <v>534</v>
      </c>
      <c r="K313" s="1606"/>
      <c r="L313" s="1606"/>
      <c r="M313" s="1606"/>
      <c r="N313" s="1606"/>
      <c r="O313" s="1606"/>
      <c r="P313" s="1606"/>
      <c r="Q313" s="1606"/>
      <c r="R313" s="1606"/>
      <c r="S313" s="1606"/>
      <c r="T313" s="105"/>
      <c r="U313" s="105"/>
      <c r="V313" s="105"/>
      <c r="W313" s="105"/>
      <c r="X313" s="105"/>
      <c r="Y313" s="105"/>
      <c r="Z313" s="105"/>
      <c r="AA313" s="105"/>
      <c r="AB313" s="104"/>
      <c r="AC313" s="104"/>
    </row>
    <row r="314" spans="1:30" s="98" customFormat="1" ht="18" customHeight="1">
      <c r="A314" s="38" t="s">
        <v>533</v>
      </c>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row>
    <row r="315" spans="1:30" s="98" customFormat="1" ht="18" customHeight="1">
      <c r="A315" s="38"/>
      <c r="B315" s="38"/>
      <c r="C315" s="38" t="s">
        <v>530</v>
      </c>
      <c r="D315" s="38"/>
      <c r="E315" s="38"/>
      <c r="F315" s="38"/>
      <c r="G315" s="38"/>
      <c r="H315" s="38"/>
      <c r="I315" s="38" t="s">
        <v>532</v>
      </c>
      <c r="J315" s="38"/>
      <c r="K315" s="38"/>
      <c r="L315" s="38"/>
      <c r="M315" s="38"/>
      <c r="N315" s="38"/>
      <c r="O315" s="38"/>
      <c r="P315" s="38"/>
      <c r="Q315" s="38"/>
      <c r="R315" s="38"/>
      <c r="S315" s="38"/>
      <c r="T315" s="38"/>
      <c r="U315" s="38"/>
      <c r="V315" s="38"/>
      <c r="W315" s="38"/>
      <c r="X315" s="38"/>
      <c r="Y315" s="38"/>
      <c r="Z315" s="38"/>
      <c r="AA315" s="38"/>
      <c r="AB315" s="38"/>
      <c r="AC315" s="38"/>
    </row>
    <row r="316" spans="1:30" s="98" customFormat="1" ht="18" customHeight="1">
      <c r="A316" s="38"/>
      <c r="B316" s="38"/>
      <c r="C316" s="38" t="s">
        <v>529</v>
      </c>
      <c r="D316" s="38"/>
      <c r="E316" s="38"/>
      <c r="F316" s="38"/>
      <c r="G316" s="38"/>
      <c r="H316" s="38"/>
      <c r="I316" s="38" t="s">
        <v>116</v>
      </c>
      <c r="J316" s="38"/>
      <c r="K316" s="38"/>
      <c r="L316" s="38"/>
      <c r="M316" s="100"/>
      <c r="N316" s="38"/>
      <c r="O316" s="38"/>
      <c r="P316" s="38"/>
      <c r="Q316" s="38"/>
      <c r="R316" s="38" t="s">
        <v>115</v>
      </c>
      <c r="S316" s="38" t="s">
        <v>3058</v>
      </c>
      <c r="T316" s="38"/>
      <c r="U316" s="38"/>
      <c r="V316" s="38"/>
      <c r="W316" s="38"/>
      <c r="X316" s="38"/>
      <c r="Y316" s="38"/>
      <c r="Z316" s="38"/>
      <c r="AA316" s="38"/>
      <c r="AB316" s="38"/>
      <c r="AC316" s="38"/>
    </row>
    <row r="317" spans="1:30" s="98" customFormat="1" ht="18" customHeight="1">
      <c r="A317" s="38" t="s">
        <v>531</v>
      </c>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row>
    <row r="318" spans="1:30" s="98" customFormat="1" ht="18" customHeight="1">
      <c r="A318" s="38"/>
      <c r="B318" s="38" t="s">
        <v>527</v>
      </c>
      <c r="C318" s="38" t="s">
        <v>530</v>
      </c>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row>
    <row r="319" spans="1:30" s="98" customFormat="1" ht="18" customHeight="1">
      <c r="A319" s="38"/>
      <c r="B319" s="38"/>
      <c r="C319" s="38" t="s">
        <v>529</v>
      </c>
      <c r="D319" s="38"/>
      <c r="E319" s="38"/>
      <c r="F319" s="38"/>
      <c r="G319" s="38"/>
      <c r="H319" s="38"/>
      <c r="I319" s="38" t="s">
        <v>116</v>
      </c>
      <c r="J319" s="38"/>
      <c r="K319" s="38"/>
      <c r="L319" s="38"/>
      <c r="M319" s="100"/>
      <c r="N319" s="38"/>
      <c r="O319" s="38"/>
      <c r="P319" s="38"/>
      <c r="Q319" s="38"/>
      <c r="R319" s="38" t="s">
        <v>115</v>
      </c>
      <c r="S319" s="38" t="s">
        <v>3058</v>
      </c>
      <c r="T319" s="38"/>
      <c r="U319" s="38"/>
      <c r="V319" s="38"/>
      <c r="W319" s="38"/>
      <c r="X319" s="38"/>
      <c r="Y319" s="38"/>
      <c r="Z319" s="38"/>
      <c r="AA319" s="38"/>
      <c r="AB319" s="38"/>
      <c r="AC319" s="38"/>
    </row>
    <row r="320" spans="1:30" s="98" customFormat="1" ht="18" customHeight="1">
      <c r="A320" s="38"/>
      <c r="B320" s="38" t="s">
        <v>526</v>
      </c>
      <c r="C320" s="38" t="s">
        <v>530</v>
      </c>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row>
    <row r="321" spans="1:29" s="98" customFormat="1" ht="18" customHeight="1">
      <c r="A321" s="38"/>
      <c r="B321" s="38"/>
      <c r="C321" s="38" t="s">
        <v>529</v>
      </c>
      <c r="D321" s="38"/>
      <c r="E321" s="38"/>
      <c r="F321" s="38"/>
      <c r="G321" s="38"/>
      <c r="H321" s="38"/>
      <c r="I321" s="38" t="s">
        <v>116</v>
      </c>
      <c r="J321" s="38"/>
      <c r="K321" s="38"/>
      <c r="L321" s="38"/>
      <c r="M321" s="100"/>
      <c r="N321" s="38"/>
      <c r="O321" s="38"/>
      <c r="P321" s="38"/>
      <c r="Q321" s="38"/>
      <c r="R321" s="38" t="s">
        <v>115</v>
      </c>
      <c r="S321" s="38" t="s">
        <v>3058</v>
      </c>
      <c r="T321" s="38"/>
      <c r="U321" s="38"/>
      <c r="V321" s="38"/>
      <c r="W321" s="38"/>
      <c r="X321" s="38"/>
      <c r="Y321" s="38"/>
      <c r="Z321" s="38"/>
      <c r="AA321" s="38"/>
      <c r="AB321" s="38"/>
      <c r="AC321" s="38"/>
    </row>
    <row r="322" spans="1:29" s="98" customFormat="1" ht="18" customHeight="1">
      <c r="A322" s="38"/>
      <c r="B322" s="38" t="s">
        <v>525</v>
      </c>
      <c r="C322" s="38" t="s">
        <v>530</v>
      </c>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row>
    <row r="323" spans="1:29" s="98" customFormat="1" ht="18" customHeight="1">
      <c r="A323" s="38"/>
      <c r="B323" s="38"/>
      <c r="C323" s="38" t="s">
        <v>529</v>
      </c>
      <c r="D323" s="38"/>
      <c r="E323" s="38"/>
      <c r="F323" s="38"/>
      <c r="G323" s="38"/>
      <c r="H323" s="38"/>
      <c r="I323" s="38" t="s">
        <v>116</v>
      </c>
      <c r="J323" s="38"/>
      <c r="K323" s="38"/>
      <c r="L323" s="38"/>
      <c r="M323" s="100"/>
      <c r="N323" s="38"/>
      <c r="O323" s="38"/>
      <c r="P323" s="38"/>
      <c r="Q323" s="38"/>
      <c r="R323" s="38" t="s">
        <v>115</v>
      </c>
      <c r="S323" s="38" t="s">
        <v>3058</v>
      </c>
      <c r="T323" s="38"/>
      <c r="U323" s="38"/>
      <c r="V323" s="38"/>
      <c r="W323" s="38"/>
      <c r="X323" s="38"/>
      <c r="Y323" s="38"/>
      <c r="Z323" s="38"/>
      <c r="AA323" s="38"/>
      <c r="AB323" s="38"/>
      <c r="AC323" s="38"/>
    </row>
    <row r="324" spans="1:29" s="98" customFormat="1" ht="18" customHeight="1">
      <c r="A324" s="38" t="s">
        <v>2102</v>
      </c>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row>
    <row r="325" spans="1:29" s="98" customFormat="1" ht="18" customHeight="1">
      <c r="A325" s="38"/>
      <c r="B325" s="38"/>
      <c r="C325" s="38" t="s">
        <v>2378</v>
      </c>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row>
    <row r="326" spans="1:29" s="98" customFormat="1" ht="18" customHeight="1">
      <c r="A326" s="99"/>
      <c r="B326" s="99"/>
      <c r="C326" s="99" t="s">
        <v>2379</v>
      </c>
      <c r="D326" s="99"/>
      <c r="E326" s="99"/>
      <c r="F326" s="99"/>
      <c r="G326" s="99"/>
      <c r="H326" s="99"/>
      <c r="I326" s="99"/>
      <c r="J326" s="99" t="s">
        <v>118</v>
      </c>
      <c r="K326" s="99"/>
      <c r="L326" s="99"/>
      <c r="M326" s="103"/>
      <c r="N326" s="99"/>
      <c r="O326" s="99"/>
      <c r="P326" s="99"/>
      <c r="Q326" s="99"/>
      <c r="R326" s="99" t="s">
        <v>115</v>
      </c>
      <c r="S326" s="99" t="s">
        <v>3058</v>
      </c>
      <c r="T326" s="99"/>
      <c r="U326" s="99"/>
      <c r="V326" s="99"/>
      <c r="W326" s="99"/>
      <c r="X326" s="99"/>
      <c r="Y326" s="99"/>
      <c r="Z326" s="99"/>
      <c r="AA326" s="99"/>
      <c r="AB326" s="38"/>
      <c r="AC326" s="38"/>
    </row>
    <row r="327" spans="1:29" s="98" customFormat="1" ht="18" customHeight="1">
      <c r="A327" s="38" t="s">
        <v>528</v>
      </c>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row>
    <row r="328" spans="1:29" s="98" customFormat="1" ht="18" customHeight="1">
      <c r="A328" s="38"/>
      <c r="B328" s="38" t="s">
        <v>527</v>
      </c>
      <c r="C328" s="38" t="s">
        <v>524</v>
      </c>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row>
    <row r="329" spans="1:29" s="98" customFormat="1" ht="18" customHeight="1">
      <c r="A329" s="38"/>
      <c r="B329" s="38"/>
      <c r="C329" s="38" t="s">
        <v>523</v>
      </c>
      <c r="D329" s="38"/>
      <c r="E329" s="38"/>
      <c r="F329" s="38"/>
      <c r="G329" s="38"/>
      <c r="H329" s="38"/>
      <c r="I329" s="38" t="s">
        <v>3061</v>
      </c>
      <c r="J329" s="38"/>
      <c r="K329" s="38"/>
      <c r="L329" s="38"/>
      <c r="M329" s="38"/>
      <c r="N329" s="38"/>
      <c r="O329" s="38"/>
      <c r="P329" s="38"/>
      <c r="Q329" s="38"/>
      <c r="R329" s="38"/>
      <c r="S329" s="38"/>
      <c r="T329" s="38"/>
      <c r="U329" s="38"/>
      <c r="V329" s="38"/>
      <c r="W329" s="38"/>
      <c r="X329" s="38"/>
      <c r="Y329" s="38"/>
      <c r="Z329" s="38"/>
      <c r="AA329" s="38"/>
      <c r="AB329" s="38"/>
      <c r="AC329" s="38"/>
    </row>
    <row r="330" spans="1:29" s="98" customFormat="1" ht="18" customHeight="1">
      <c r="A330" s="38"/>
      <c r="B330" s="38"/>
      <c r="C330" s="38" t="s">
        <v>522</v>
      </c>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row>
    <row r="331" spans="1:29" s="98" customFormat="1" ht="18" customHeight="1">
      <c r="A331" s="38"/>
      <c r="B331" s="38"/>
      <c r="C331" s="38" t="s">
        <v>521</v>
      </c>
      <c r="D331" s="38"/>
      <c r="E331" s="38"/>
      <c r="F331" s="38"/>
      <c r="G331" s="38"/>
      <c r="H331" s="38"/>
      <c r="I331" s="38"/>
      <c r="J331" s="38" t="s">
        <v>116</v>
      </c>
      <c r="K331" s="38"/>
      <c r="L331" s="38"/>
      <c r="M331" s="38"/>
      <c r="N331" s="100"/>
      <c r="O331" s="38"/>
      <c r="P331" s="38"/>
      <c r="Q331" s="38"/>
      <c r="R331" s="38" t="s">
        <v>115</v>
      </c>
      <c r="S331" s="38" t="s">
        <v>3059</v>
      </c>
      <c r="T331" s="38"/>
      <c r="U331" s="38"/>
      <c r="V331" s="38"/>
      <c r="W331" s="38"/>
      <c r="X331" s="38"/>
      <c r="Y331" s="38"/>
      <c r="Z331" s="38"/>
      <c r="AA331" s="38"/>
      <c r="AB331" s="38"/>
      <c r="AC331" s="38"/>
    </row>
    <row r="332" spans="1:29" s="98" customFormat="1" ht="18" customHeight="1">
      <c r="A332" s="38"/>
      <c r="B332" s="38" t="s">
        <v>526</v>
      </c>
      <c r="C332" s="38" t="s">
        <v>524</v>
      </c>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row>
    <row r="333" spans="1:29" s="98" customFormat="1" ht="18" customHeight="1">
      <c r="A333" s="38"/>
      <c r="B333" s="38"/>
      <c r="C333" s="38" t="s">
        <v>523</v>
      </c>
      <c r="D333" s="38"/>
      <c r="E333" s="38"/>
      <c r="F333" s="38"/>
      <c r="G333" s="38"/>
      <c r="H333" s="38"/>
      <c r="I333" s="38" t="s">
        <v>3061</v>
      </c>
      <c r="J333" s="38"/>
      <c r="K333" s="38"/>
      <c r="L333" s="38"/>
      <c r="M333" s="38"/>
      <c r="N333" s="38"/>
      <c r="O333" s="38"/>
      <c r="P333" s="38"/>
      <c r="Q333" s="38"/>
      <c r="R333" s="38"/>
      <c r="S333" s="38"/>
      <c r="T333" s="38"/>
      <c r="U333" s="38"/>
      <c r="V333" s="38"/>
      <c r="W333" s="38"/>
      <c r="X333" s="38"/>
      <c r="Y333" s="38"/>
      <c r="Z333" s="38"/>
      <c r="AA333" s="38"/>
      <c r="AB333" s="38"/>
      <c r="AC333" s="38"/>
    </row>
    <row r="334" spans="1:29" s="98" customFormat="1" ht="18" customHeight="1">
      <c r="A334" s="38"/>
      <c r="B334" s="38"/>
      <c r="C334" s="38" t="s">
        <v>522</v>
      </c>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row>
    <row r="335" spans="1:29" s="98" customFormat="1" ht="18" customHeight="1">
      <c r="A335" s="38"/>
      <c r="B335" s="38"/>
      <c r="C335" s="38" t="s">
        <v>521</v>
      </c>
      <c r="D335" s="38"/>
      <c r="E335" s="38"/>
      <c r="F335" s="38"/>
      <c r="G335" s="38"/>
      <c r="H335" s="38"/>
      <c r="I335" s="38"/>
      <c r="J335" s="38" t="s">
        <v>116</v>
      </c>
      <c r="K335" s="38"/>
      <c r="L335" s="38"/>
      <c r="M335" s="38"/>
      <c r="N335" s="100"/>
      <c r="O335" s="38"/>
      <c r="P335" s="38"/>
      <c r="Q335" s="38"/>
      <c r="R335" s="38" t="s">
        <v>115</v>
      </c>
      <c r="S335" s="38" t="s">
        <v>3059</v>
      </c>
      <c r="T335" s="38"/>
      <c r="U335" s="38"/>
      <c r="V335" s="38"/>
      <c r="W335" s="38"/>
      <c r="X335" s="38"/>
      <c r="Y335" s="38"/>
      <c r="Z335" s="38"/>
      <c r="AA335" s="38"/>
      <c r="AB335" s="38"/>
      <c r="AC335" s="38"/>
    </row>
    <row r="336" spans="1:29" s="98" customFormat="1" ht="18" customHeight="1">
      <c r="A336" s="38"/>
      <c r="B336" s="38" t="s">
        <v>525</v>
      </c>
      <c r="C336" s="38" t="s">
        <v>524</v>
      </c>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row>
    <row r="337" spans="1:29" s="98" customFormat="1" ht="18" customHeight="1">
      <c r="A337" s="38"/>
      <c r="B337" s="38"/>
      <c r="C337" s="38" t="s">
        <v>523</v>
      </c>
      <c r="D337" s="38"/>
      <c r="E337" s="38"/>
      <c r="F337" s="38"/>
      <c r="G337" s="38"/>
      <c r="H337" s="38"/>
      <c r="I337" s="38" t="s">
        <v>3061</v>
      </c>
      <c r="J337" s="38"/>
      <c r="K337" s="38"/>
      <c r="L337" s="38"/>
      <c r="M337" s="38"/>
      <c r="N337" s="38"/>
      <c r="O337" s="38"/>
      <c r="P337" s="38"/>
      <c r="Q337" s="38"/>
      <c r="R337" s="38"/>
      <c r="S337" s="38"/>
      <c r="T337" s="38"/>
      <c r="U337" s="38"/>
      <c r="V337" s="38"/>
      <c r="W337" s="38"/>
      <c r="X337" s="38"/>
      <c r="Y337" s="38"/>
      <c r="Z337" s="38"/>
      <c r="AA337" s="38"/>
      <c r="AB337" s="38"/>
      <c r="AC337" s="38"/>
    </row>
    <row r="338" spans="1:29" s="98" customFormat="1" ht="18" customHeight="1">
      <c r="A338" s="38"/>
      <c r="B338" s="38"/>
      <c r="C338" s="38" t="s">
        <v>522</v>
      </c>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row>
    <row r="339" spans="1:29" s="98" customFormat="1" ht="18" customHeight="1">
      <c r="A339" s="99"/>
      <c r="B339" s="99"/>
      <c r="C339" s="99" t="s">
        <v>521</v>
      </c>
      <c r="D339" s="99"/>
      <c r="E339" s="99"/>
      <c r="F339" s="99"/>
      <c r="G339" s="99"/>
      <c r="H339" s="99"/>
      <c r="I339" s="99"/>
      <c r="J339" s="99" t="s">
        <v>116</v>
      </c>
      <c r="K339" s="99"/>
      <c r="L339" s="99"/>
      <c r="M339" s="99"/>
      <c r="N339" s="103"/>
      <c r="O339" s="99"/>
      <c r="P339" s="99"/>
      <c r="Q339" s="99"/>
      <c r="R339" s="99" t="s">
        <v>115</v>
      </c>
      <c r="S339" s="99" t="s">
        <v>3059</v>
      </c>
      <c r="T339" s="99"/>
      <c r="U339" s="99"/>
      <c r="V339" s="99"/>
      <c r="W339" s="99"/>
      <c r="X339" s="99"/>
      <c r="Y339" s="99"/>
      <c r="Z339" s="99"/>
      <c r="AA339" s="99"/>
      <c r="AB339" s="38"/>
      <c r="AC339" s="38"/>
    </row>
    <row r="340" spans="1:29" s="98" customFormat="1" ht="18" customHeight="1">
      <c r="A340" s="38" t="s">
        <v>520</v>
      </c>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row>
    <row r="341" spans="1:29" s="98" customFormat="1" ht="18" customHeight="1">
      <c r="A341" s="38"/>
      <c r="B341" s="38"/>
      <c r="C341" s="38" t="s">
        <v>519</v>
      </c>
      <c r="D341" s="38"/>
      <c r="E341" s="38"/>
      <c r="F341" s="38"/>
      <c r="G341" s="38"/>
      <c r="H341" s="38"/>
      <c r="I341" s="38" t="s">
        <v>3061</v>
      </c>
      <c r="J341" s="38"/>
      <c r="K341" s="38"/>
      <c r="L341" s="38"/>
      <c r="M341" s="38"/>
      <c r="N341" s="38"/>
      <c r="O341" s="38"/>
      <c r="P341" s="38"/>
      <c r="Q341" s="38"/>
      <c r="R341" s="38"/>
      <c r="S341" s="38"/>
      <c r="T341" s="38"/>
      <c r="U341" s="38"/>
      <c r="V341" s="38"/>
      <c r="W341" s="38"/>
      <c r="X341" s="38"/>
      <c r="Y341" s="38"/>
      <c r="Z341" s="38"/>
      <c r="AA341" s="38"/>
      <c r="AB341" s="38"/>
      <c r="AC341" s="38"/>
    </row>
    <row r="342" spans="1:29" s="98" customFormat="1" ht="18" customHeight="1">
      <c r="A342" s="38"/>
      <c r="B342" s="38"/>
      <c r="C342" s="38" t="s">
        <v>518</v>
      </c>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row>
    <row r="343" spans="1:29" s="98" customFormat="1" ht="18" customHeight="1">
      <c r="A343" s="99"/>
      <c r="B343" s="99"/>
      <c r="C343" s="99" t="s">
        <v>517</v>
      </c>
      <c r="D343" s="99"/>
      <c r="E343" s="99"/>
      <c r="F343" s="99"/>
      <c r="G343" s="99"/>
      <c r="H343" s="99"/>
      <c r="I343" s="99"/>
      <c r="J343" s="99" t="s">
        <v>116</v>
      </c>
      <c r="K343" s="99"/>
      <c r="L343" s="99"/>
      <c r="M343" s="103"/>
      <c r="N343" s="99"/>
      <c r="O343" s="99"/>
      <c r="P343" s="99"/>
      <c r="Q343" s="99"/>
      <c r="R343" s="99" t="s">
        <v>115</v>
      </c>
      <c r="S343" s="99" t="s">
        <v>3062</v>
      </c>
      <c r="T343" s="99"/>
      <c r="U343" s="99"/>
      <c r="V343" s="99"/>
      <c r="W343" s="99"/>
      <c r="X343" s="99"/>
      <c r="Y343" s="99"/>
      <c r="Z343" s="99"/>
      <c r="AA343" s="99"/>
      <c r="AB343" s="38"/>
      <c r="AC343" s="38"/>
    </row>
    <row r="344" spans="1:29" s="98" customFormat="1" ht="18" customHeight="1">
      <c r="A344" s="38" t="s">
        <v>516</v>
      </c>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row>
    <row r="345" spans="1:29" s="98" customFormat="1" ht="18" customHeight="1">
      <c r="A345" s="38"/>
      <c r="B345" s="38"/>
      <c r="C345" s="1623"/>
      <c r="D345" s="1623"/>
      <c r="E345" s="1623"/>
      <c r="F345" s="1623"/>
      <c r="G345" s="1623"/>
      <c r="H345" s="1623"/>
      <c r="I345" s="1623"/>
      <c r="J345" s="1623"/>
      <c r="K345" s="1623"/>
      <c r="L345" s="1623"/>
      <c r="M345" s="1623"/>
      <c r="N345" s="1623"/>
      <c r="O345" s="1623"/>
      <c r="P345" s="1623"/>
      <c r="Q345" s="1623"/>
      <c r="R345" s="1623"/>
      <c r="S345" s="1623"/>
      <c r="T345" s="1623"/>
      <c r="U345" s="1623"/>
      <c r="V345" s="1623"/>
      <c r="W345" s="1623"/>
      <c r="X345" s="1623"/>
      <c r="Y345" s="1623"/>
      <c r="Z345" s="1623"/>
      <c r="AA345" s="1623"/>
      <c r="AB345" s="38"/>
      <c r="AC345" s="38"/>
    </row>
    <row r="346" spans="1:29" s="98" customFormat="1" ht="18" customHeight="1">
      <c r="A346" s="99"/>
      <c r="B346" s="99"/>
      <c r="C346" s="1624"/>
      <c r="D346" s="1624"/>
      <c r="E346" s="1624"/>
      <c r="F346" s="1624"/>
      <c r="G346" s="1624"/>
      <c r="H346" s="1624"/>
      <c r="I346" s="1624"/>
      <c r="J346" s="1624"/>
      <c r="K346" s="1624"/>
      <c r="L346" s="1624"/>
      <c r="M346" s="1624"/>
      <c r="N346" s="1624"/>
      <c r="O346" s="1624"/>
      <c r="P346" s="1624"/>
      <c r="Q346" s="1624"/>
      <c r="R346" s="1624"/>
      <c r="S346" s="1624"/>
      <c r="T346" s="1624"/>
      <c r="U346" s="1624"/>
      <c r="V346" s="1624"/>
      <c r="W346" s="1624"/>
      <c r="X346" s="1624"/>
      <c r="Y346" s="1624"/>
      <c r="Z346" s="1624"/>
      <c r="AA346" s="1624"/>
      <c r="AB346" s="38"/>
      <c r="AC346" s="38"/>
    </row>
    <row r="347" spans="1:29" s="98" customFormat="1" ht="18" customHeight="1">
      <c r="A347" s="38" t="s">
        <v>515</v>
      </c>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row>
    <row r="348" spans="1:29" s="98" customFormat="1" ht="18" customHeight="1">
      <c r="A348" s="38"/>
      <c r="B348" s="38"/>
      <c r="C348" s="38" t="s">
        <v>514</v>
      </c>
      <c r="F348" s="38"/>
      <c r="G348" s="38"/>
      <c r="H348" s="38"/>
      <c r="I348" s="38" t="s">
        <v>3061</v>
      </c>
      <c r="J348" s="38"/>
      <c r="K348" s="38"/>
      <c r="L348" s="38"/>
      <c r="M348" s="38"/>
      <c r="N348" s="38"/>
      <c r="O348" s="38"/>
      <c r="P348" s="38"/>
      <c r="Q348" s="38"/>
      <c r="R348" s="38"/>
      <c r="S348" s="38"/>
      <c r="T348" s="38"/>
      <c r="U348" s="38"/>
      <c r="V348" s="38"/>
      <c r="W348" s="38"/>
      <c r="X348" s="38"/>
      <c r="Y348" s="38"/>
      <c r="Z348" s="38"/>
      <c r="AA348" s="38"/>
      <c r="AB348" s="38"/>
      <c r="AC348" s="38"/>
    </row>
    <row r="349" spans="1:29" s="98" customFormat="1" ht="18" customHeight="1">
      <c r="A349" s="38"/>
      <c r="B349" s="38"/>
      <c r="C349" s="38" t="s">
        <v>513</v>
      </c>
      <c r="F349" s="38"/>
      <c r="G349" s="38"/>
      <c r="H349" s="38"/>
      <c r="I349" s="38" t="s">
        <v>3061</v>
      </c>
      <c r="J349" s="38"/>
      <c r="K349" s="38"/>
      <c r="L349" s="38"/>
      <c r="M349" s="38"/>
      <c r="N349" s="38"/>
      <c r="O349" s="38"/>
      <c r="P349" s="38"/>
      <c r="Q349" s="38"/>
      <c r="R349" s="38"/>
      <c r="S349" s="38"/>
      <c r="T349" s="38"/>
      <c r="U349" s="38"/>
      <c r="V349" s="38"/>
      <c r="W349" s="38"/>
      <c r="X349" s="38"/>
      <c r="Y349" s="38"/>
      <c r="Z349" s="38"/>
      <c r="AA349" s="38"/>
      <c r="AB349" s="38"/>
      <c r="AC349" s="38"/>
    </row>
    <row r="350" spans="1:29" s="98" customFormat="1" ht="18" customHeight="1">
      <c r="C350" s="38" t="s">
        <v>512</v>
      </c>
      <c r="F350" s="38"/>
      <c r="G350" s="38"/>
      <c r="I350" s="38" t="s">
        <v>3061</v>
      </c>
    </row>
    <row r="351" spans="1:29" s="98" customFormat="1" ht="18" customHeight="1">
      <c r="A351" s="38"/>
      <c r="B351" s="38"/>
      <c r="C351" s="38" t="s">
        <v>511</v>
      </c>
      <c r="F351" s="38"/>
      <c r="G351" s="38"/>
      <c r="H351" s="38"/>
      <c r="I351" s="38" t="s">
        <v>3061</v>
      </c>
      <c r="J351" s="38"/>
      <c r="K351" s="38"/>
      <c r="L351" s="38"/>
      <c r="M351" s="38"/>
      <c r="N351" s="38"/>
      <c r="O351" s="38"/>
      <c r="P351" s="38"/>
      <c r="Q351" s="38"/>
      <c r="R351" s="38"/>
      <c r="S351" s="38"/>
      <c r="T351" s="38"/>
      <c r="U351" s="38"/>
      <c r="V351" s="38"/>
      <c r="W351" s="38"/>
      <c r="X351" s="38"/>
      <c r="Y351" s="38"/>
      <c r="Z351" s="38"/>
      <c r="AA351" s="38"/>
      <c r="AB351" s="38"/>
      <c r="AC351" s="38"/>
    </row>
    <row r="352" spans="1:29" s="98" customFormat="1" ht="18" customHeight="1">
      <c r="A352" s="38"/>
      <c r="B352" s="38"/>
      <c r="C352" s="38" t="s">
        <v>510</v>
      </c>
      <c r="F352" s="38"/>
      <c r="G352" s="38"/>
      <c r="H352" s="38"/>
      <c r="I352" s="38" t="s">
        <v>3061</v>
      </c>
      <c r="J352" s="38"/>
      <c r="K352" s="38"/>
      <c r="L352" s="38"/>
      <c r="M352" s="38"/>
      <c r="N352" s="38"/>
      <c r="O352" s="38"/>
      <c r="P352" s="38"/>
      <c r="Q352" s="38"/>
      <c r="R352" s="38"/>
      <c r="S352" s="38"/>
      <c r="T352" s="38"/>
      <c r="U352" s="38"/>
      <c r="V352" s="38"/>
      <c r="W352" s="38"/>
      <c r="X352" s="38"/>
      <c r="Y352" s="38"/>
      <c r="Z352" s="38"/>
      <c r="AA352" s="38"/>
      <c r="AB352" s="38"/>
      <c r="AC352" s="38"/>
    </row>
    <row r="353" spans="1:29" s="98" customFormat="1" ht="18" customHeight="1">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row>
    <row r="354" spans="1:29" s="98" customFormat="1" ht="18" customHeight="1">
      <c r="A354" s="102" t="s">
        <v>509</v>
      </c>
      <c r="B354" s="102"/>
      <c r="C354" s="102"/>
      <c r="D354" s="102"/>
      <c r="E354" s="102"/>
      <c r="F354" s="102"/>
      <c r="G354" s="102"/>
      <c r="H354" s="102"/>
      <c r="I354" s="102"/>
      <c r="J354" s="102"/>
      <c r="K354" s="102"/>
      <c r="L354" s="102"/>
      <c r="M354" s="102"/>
      <c r="N354" s="102"/>
      <c r="O354" s="102"/>
      <c r="P354" s="102"/>
      <c r="Q354" s="102"/>
      <c r="R354" s="102"/>
      <c r="S354" s="102"/>
      <c r="T354" s="102"/>
      <c r="U354" s="102"/>
      <c r="V354" s="102"/>
      <c r="W354" s="102"/>
      <c r="X354" s="102"/>
      <c r="Y354" s="102"/>
      <c r="Z354" s="102"/>
      <c r="AA354" s="101"/>
      <c r="AB354" s="100"/>
      <c r="AC354" s="100"/>
    </row>
    <row r="355" spans="1:29" s="98" customFormat="1" ht="18" customHeight="1">
      <c r="A355" s="38"/>
      <c r="B355" s="38"/>
      <c r="C355" s="1623"/>
      <c r="D355" s="1623"/>
      <c r="E355" s="1623"/>
      <c r="F355" s="1623"/>
      <c r="G355" s="1623"/>
      <c r="H355" s="1623"/>
      <c r="I355" s="1623"/>
      <c r="J355" s="1623"/>
      <c r="K355" s="1623"/>
      <c r="L355" s="1623"/>
      <c r="M355" s="1623"/>
      <c r="N355" s="1623"/>
      <c r="O355" s="1623"/>
      <c r="P355" s="1623"/>
      <c r="Q355" s="1623"/>
      <c r="R355" s="1623"/>
      <c r="S355" s="1623"/>
      <c r="T355" s="1623"/>
      <c r="U355" s="1623"/>
      <c r="V355" s="1623"/>
      <c r="W355" s="1623"/>
      <c r="X355" s="1623"/>
      <c r="Y355" s="1623"/>
      <c r="Z355" s="1623"/>
      <c r="AA355" s="1623"/>
      <c r="AB355" s="100"/>
      <c r="AC355" s="100"/>
    </row>
    <row r="356" spans="1:29" s="98" customFormat="1" ht="18" customHeight="1">
      <c r="A356" s="38"/>
      <c r="B356" s="38"/>
      <c r="C356" s="1623"/>
      <c r="D356" s="1623"/>
      <c r="E356" s="1623"/>
      <c r="F356" s="1623"/>
      <c r="G356" s="1623"/>
      <c r="H356" s="1623"/>
      <c r="I356" s="1623"/>
      <c r="J356" s="1623"/>
      <c r="K356" s="1623"/>
      <c r="L356" s="1623"/>
      <c r="M356" s="1623"/>
      <c r="N356" s="1623"/>
      <c r="O356" s="1623"/>
      <c r="P356" s="1623"/>
      <c r="Q356" s="1623"/>
      <c r="R356" s="1623"/>
      <c r="S356" s="1623"/>
      <c r="T356" s="1623"/>
      <c r="U356" s="1623"/>
      <c r="V356" s="1623"/>
      <c r="W356" s="1623"/>
      <c r="X356" s="1623"/>
      <c r="Y356" s="1623"/>
      <c r="Z356" s="1623"/>
      <c r="AA356" s="1623"/>
      <c r="AB356" s="38"/>
      <c r="AC356" s="38"/>
    </row>
    <row r="357" spans="1:29" s="98" customFormat="1" ht="18" customHeight="1">
      <c r="A357" s="99"/>
      <c r="B357" s="99"/>
      <c r="C357" s="1624"/>
      <c r="D357" s="1624"/>
      <c r="E357" s="1624"/>
      <c r="F357" s="1624"/>
      <c r="G357" s="1624"/>
      <c r="H357" s="1624"/>
      <c r="I357" s="1624"/>
      <c r="J357" s="1624"/>
      <c r="K357" s="1624"/>
      <c r="L357" s="1624"/>
      <c r="M357" s="1624"/>
      <c r="N357" s="1624"/>
      <c r="O357" s="1624"/>
      <c r="P357" s="1624"/>
      <c r="Q357" s="1624"/>
      <c r="R357" s="1624"/>
      <c r="S357" s="1624"/>
      <c r="T357" s="1624"/>
      <c r="U357" s="1624"/>
      <c r="V357" s="1624"/>
      <c r="W357" s="1624"/>
      <c r="X357" s="1624"/>
      <c r="Y357" s="1624"/>
      <c r="Z357" s="1624"/>
      <c r="AA357" s="1624"/>
      <c r="AB357" s="38"/>
      <c r="AC357" s="38"/>
    </row>
    <row r="358" spans="1:29" s="98" customFormat="1" ht="18" customHeight="1">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row>
    <row r="359" spans="1:29" s="97" customFormat="1"/>
    <row r="360" spans="1:29" s="97" customFormat="1"/>
    <row r="361" spans="1:29" s="97" customFormat="1"/>
    <row r="362" spans="1:29" s="97" customFormat="1"/>
    <row r="363" spans="1:29" s="97" customFormat="1"/>
    <row r="364" spans="1:29" s="97" customFormat="1"/>
    <row r="365" spans="1:29" s="97" customFormat="1"/>
    <row r="366" spans="1:29" s="97" customFormat="1"/>
  </sheetData>
  <sheetProtection selectLockedCells="1"/>
  <mergeCells count="150">
    <mergeCell ref="J228:N228"/>
    <mergeCell ref="P228:T228"/>
    <mergeCell ref="V228:Z228"/>
    <mergeCell ref="J235:N235"/>
    <mergeCell ref="P235:T235"/>
    <mergeCell ref="V235:Z235"/>
    <mergeCell ref="C345:AA346"/>
    <mergeCell ref="C355:AA357"/>
    <mergeCell ref="B4:L6"/>
    <mergeCell ref="J237:N237"/>
    <mergeCell ref="P237:T237"/>
    <mergeCell ref="V237:Z237"/>
    <mergeCell ref="J56:AA57"/>
    <mergeCell ref="H63:AB63"/>
    <mergeCell ref="H104:AB104"/>
    <mergeCell ref="H112:AB112"/>
    <mergeCell ref="H95:AB95"/>
    <mergeCell ref="J225:N225"/>
    <mergeCell ref="P225:T225"/>
    <mergeCell ref="V225:Z225"/>
    <mergeCell ref="H97:R97"/>
    <mergeCell ref="H142:AB142"/>
    <mergeCell ref="H132:AB132"/>
    <mergeCell ref="N194:Q194"/>
    <mergeCell ref="H169:AB169"/>
    <mergeCell ref="H120:AB120"/>
    <mergeCell ref="A182:AA182"/>
    <mergeCell ref="H201:K201"/>
    <mergeCell ref="M201:P201"/>
    <mergeCell ref="R201:U201"/>
    <mergeCell ref="W201:Z201"/>
    <mergeCell ref="G185:AA185"/>
    <mergeCell ref="H199:K199"/>
    <mergeCell ref="M199:P199"/>
    <mergeCell ref="R199:U199"/>
    <mergeCell ref="W199:Z199"/>
    <mergeCell ref="W197:Z197"/>
    <mergeCell ref="H198:K198"/>
    <mergeCell ref="M198:P198"/>
    <mergeCell ref="R198:U198"/>
    <mergeCell ref="W198:Z198"/>
    <mergeCell ref="N195:Q195"/>
    <mergeCell ref="H197:K197"/>
    <mergeCell ref="M197:P197"/>
    <mergeCell ref="R197:U197"/>
    <mergeCell ref="H177:AB177"/>
    <mergeCell ref="M3:M8"/>
    <mergeCell ref="U5:AA6"/>
    <mergeCell ref="U3:AA4"/>
    <mergeCell ref="H18:AB18"/>
    <mergeCell ref="B191:AA192"/>
    <mergeCell ref="G184:AA184"/>
    <mergeCell ref="I144:AB145"/>
    <mergeCell ref="H151:AB151"/>
    <mergeCell ref="H160:AB160"/>
    <mergeCell ref="I153:AB154"/>
    <mergeCell ref="I162:AA163"/>
    <mergeCell ref="F179:AA180"/>
    <mergeCell ref="H26:AB26"/>
    <mergeCell ref="H45:AB45"/>
    <mergeCell ref="H54:AB54"/>
    <mergeCell ref="I134:AB135"/>
    <mergeCell ref="I107:AB108"/>
    <mergeCell ref="J37:AA38"/>
    <mergeCell ref="I115:AB116"/>
    <mergeCell ref="J47:AA48"/>
    <mergeCell ref="I123:AB124"/>
    <mergeCell ref="I98:AB99"/>
    <mergeCell ref="H35:AB35"/>
    <mergeCell ref="J65:AA66"/>
    <mergeCell ref="L209:AA209"/>
    <mergeCell ref="L212:AA212"/>
    <mergeCell ref="N204:Q204"/>
    <mergeCell ref="N205:Q205"/>
    <mergeCell ref="Q206:T206"/>
    <mergeCell ref="Q207:T207"/>
    <mergeCell ref="L210:AA210"/>
    <mergeCell ref="L211:AA211"/>
    <mergeCell ref="H203:K203"/>
    <mergeCell ref="M203:P203"/>
    <mergeCell ref="R203:U203"/>
    <mergeCell ref="W203:Z203"/>
    <mergeCell ref="J221:N221"/>
    <mergeCell ref="P221:T221"/>
    <mergeCell ref="V221:Z221"/>
    <mergeCell ref="J223:N223"/>
    <mergeCell ref="P223:T223"/>
    <mergeCell ref="V223:Z223"/>
    <mergeCell ref="J227:N227"/>
    <mergeCell ref="J215:N215"/>
    <mergeCell ref="P215:T215"/>
    <mergeCell ref="V215:Z215"/>
    <mergeCell ref="J220:N220"/>
    <mergeCell ref="P220:T220"/>
    <mergeCell ref="V220:Z220"/>
    <mergeCell ref="J216:N216"/>
    <mergeCell ref="P216:T216"/>
    <mergeCell ref="V216:Z216"/>
    <mergeCell ref="K219:N219"/>
    <mergeCell ref="P227:T227"/>
    <mergeCell ref="V227:Z227"/>
    <mergeCell ref="J218:N218"/>
    <mergeCell ref="P218:T218"/>
    <mergeCell ref="V218:Z218"/>
    <mergeCell ref="J230:N230"/>
    <mergeCell ref="P230:T230"/>
    <mergeCell ref="V230:Z230"/>
    <mergeCell ref="J231:N231"/>
    <mergeCell ref="P231:T231"/>
    <mergeCell ref="J229:N229"/>
    <mergeCell ref="P229:T229"/>
    <mergeCell ref="V229:Z229"/>
    <mergeCell ref="V231:Z231"/>
    <mergeCell ref="M238:Q238"/>
    <mergeCell ref="M239:Q239"/>
    <mergeCell ref="P232:T232"/>
    <mergeCell ref="V232:Z232"/>
    <mergeCell ref="J233:N233"/>
    <mergeCell ref="P233:T233"/>
    <mergeCell ref="V233:Z233"/>
    <mergeCell ref="J245:N245"/>
    <mergeCell ref="P245:T245"/>
    <mergeCell ref="J236:N236"/>
    <mergeCell ref="P236:T236"/>
    <mergeCell ref="V236:Z236"/>
    <mergeCell ref="J232:N232"/>
    <mergeCell ref="J234:N234"/>
    <mergeCell ref="P234:T234"/>
    <mergeCell ref="V234:Z234"/>
    <mergeCell ref="J246:N246"/>
    <mergeCell ref="P246:T246"/>
    <mergeCell ref="I247:O247"/>
    <mergeCell ref="P247:V247"/>
    <mergeCell ref="L241:O241"/>
    <mergeCell ref="L242:O242"/>
    <mergeCell ref="J243:N243"/>
    <mergeCell ref="P243:T243"/>
    <mergeCell ref="J244:N244"/>
    <mergeCell ref="P244:T244"/>
    <mergeCell ref="J313:S313"/>
    <mergeCell ref="A268:AA287"/>
    <mergeCell ref="A289:AA311"/>
    <mergeCell ref="I263:AA264"/>
    <mergeCell ref="H250:AA252"/>
    <mergeCell ref="F256:H256"/>
    <mergeCell ref="S256:Z256"/>
    <mergeCell ref="F257:H257"/>
    <mergeCell ref="S257:Z257"/>
    <mergeCell ref="F258:H258"/>
    <mergeCell ref="S258:Z258"/>
  </mergeCells>
  <phoneticPr fontId="2"/>
  <hyperlinks>
    <hyperlink ref="K1:N1" location="作業メニュー!A1" display="作業メニュー" xr:uid="{00000000-0004-0000-0B00-000000000000}"/>
  </hyperlinks>
  <printOptions horizontalCentered="1"/>
  <pageMargins left="0.59055118110236227" right="0.19685039370078741" top="0.59055118110236227" bottom="0.39370078740157483" header="0.47244094488188981" footer="0.19685039370078741"/>
  <pageSetup paperSize="9" scale="92" orientation="portrait" r:id="rId1"/>
  <headerFooter alignWithMargins="0">
    <oddFooter>&amp;R230401</oddFooter>
  </headerFooter>
  <rowBreaks count="4" manualBreakCount="4">
    <brk id="48" max="27" man="1"/>
    <brk id="181" max="27" man="1"/>
    <brk id="265" max="16383" man="1"/>
    <brk id="311" max="27"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autoPageBreaks="0"/>
  </sheetPr>
  <dimension ref="A1:AF369"/>
  <sheetViews>
    <sheetView showGridLines="0" zoomScale="90" zoomScaleNormal="90" zoomScaleSheetLayoutView="90" workbookViewId="0"/>
  </sheetViews>
  <sheetFormatPr defaultColWidth="3.25" defaultRowHeight="13.5"/>
  <cols>
    <col min="1" max="16384" width="3.25" style="1"/>
  </cols>
  <sheetData>
    <row r="1" spans="1:32" s="127" customFormat="1" ht="38.25" customHeight="1" thickBot="1">
      <c r="A1" s="139" t="s">
        <v>561</v>
      </c>
      <c r="P1" s="1629" t="s">
        <v>68</v>
      </c>
      <c r="Q1" s="1630"/>
      <c r="R1" s="1630"/>
      <c r="S1" s="1630"/>
      <c r="AD1" s="87"/>
    </row>
    <row r="2" spans="1:32" ht="6.75" customHeight="1" thickTop="1"/>
    <row r="3" spans="1:32" ht="12" customHeight="1">
      <c r="A3" s="84"/>
      <c r="B3" s="126" t="s">
        <v>550</v>
      </c>
      <c r="M3" s="1611" t="s">
        <v>560</v>
      </c>
      <c r="N3" s="125"/>
      <c r="O3" s="124"/>
      <c r="P3" s="124"/>
      <c r="Q3" s="124"/>
      <c r="R3" s="124"/>
      <c r="S3" s="124"/>
      <c r="T3" s="123"/>
      <c r="U3" s="1614" t="s">
        <v>548</v>
      </c>
      <c r="V3" s="1554"/>
      <c r="W3" s="1554"/>
      <c r="X3" s="1554"/>
      <c r="Y3" s="1554"/>
      <c r="Z3" s="1554"/>
      <c r="AA3" s="1615"/>
    </row>
    <row r="4" spans="1:32" ht="12.75" customHeight="1">
      <c r="B4" s="1625" t="s">
        <v>3466</v>
      </c>
      <c r="C4" s="1625"/>
      <c r="D4" s="1625"/>
      <c r="E4" s="1625"/>
      <c r="F4" s="1625"/>
      <c r="G4" s="1625"/>
      <c r="H4" s="1625"/>
      <c r="I4" s="1625"/>
      <c r="J4" s="1625"/>
      <c r="K4" s="1625"/>
      <c r="L4" s="1626"/>
      <c r="M4" s="1612"/>
      <c r="U4" s="1616"/>
      <c r="V4" s="1555"/>
      <c r="W4" s="1555"/>
      <c r="X4" s="1555"/>
      <c r="Y4" s="1555"/>
      <c r="Z4" s="1555"/>
      <c r="AA4" s="1617"/>
    </row>
    <row r="5" spans="1:32" ht="17.25" customHeight="1">
      <c r="B5" s="1625"/>
      <c r="C5" s="1625"/>
      <c r="D5" s="1625"/>
      <c r="E5" s="1625"/>
      <c r="F5" s="1625"/>
      <c r="G5" s="1625"/>
      <c r="H5" s="1625"/>
      <c r="I5" s="1625"/>
      <c r="J5" s="1625"/>
      <c r="K5" s="1625"/>
      <c r="L5" s="1626"/>
      <c r="M5" s="1612"/>
      <c r="U5" s="1614" t="s">
        <v>3057</v>
      </c>
      <c r="V5" s="1554"/>
      <c r="W5" s="1554"/>
      <c r="X5" s="1554"/>
      <c r="Y5" s="1554"/>
      <c r="Z5" s="1554"/>
      <c r="AA5" s="1615"/>
    </row>
    <row r="6" spans="1:32" ht="22.5" customHeight="1">
      <c r="B6" s="1625"/>
      <c r="C6" s="1625"/>
      <c r="D6" s="1625"/>
      <c r="E6" s="1625"/>
      <c r="F6" s="1625"/>
      <c r="G6" s="1625"/>
      <c r="H6" s="1625"/>
      <c r="I6" s="1625"/>
      <c r="J6" s="1625"/>
      <c r="K6" s="1625"/>
      <c r="L6" s="1626"/>
      <c r="M6" s="1612"/>
      <c r="U6" s="1616"/>
      <c r="V6" s="1555"/>
      <c r="W6" s="1555"/>
      <c r="X6" s="1555"/>
      <c r="Y6" s="1555"/>
      <c r="Z6" s="1555"/>
      <c r="AA6" s="1617"/>
    </row>
    <row r="7" spans="1:32" ht="35.25" customHeight="1">
      <c r="M7" s="1612"/>
      <c r="U7" s="122" t="s">
        <v>547</v>
      </c>
      <c r="V7" s="39"/>
      <c r="W7" s="121"/>
      <c r="X7" s="121"/>
      <c r="Y7" s="121"/>
      <c r="Z7" s="120"/>
      <c r="AA7" s="119"/>
    </row>
    <row r="8" spans="1:32" ht="20.25" customHeight="1">
      <c r="M8" s="1613"/>
      <c r="N8" s="28"/>
      <c r="O8" s="28"/>
      <c r="P8" s="28"/>
      <c r="Q8" s="28"/>
      <c r="R8" s="28"/>
      <c r="S8" s="28"/>
      <c r="T8" s="118"/>
      <c r="U8" s="117" t="s">
        <v>546</v>
      </c>
      <c r="V8" s="28"/>
      <c r="W8" s="28"/>
      <c r="X8" s="28"/>
      <c r="Y8" s="28"/>
      <c r="Z8" s="116"/>
      <c r="AA8" s="115" t="s">
        <v>115</v>
      </c>
    </row>
    <row r="9" spans="1:32" ht="18" customHeight="1"/>
    <row r="10" spans="1:32" ht="18" customHeight="1"/>
    <row r="11" spans="1:32" ht="18" customHeight="1">
      <c r="A11" s="114" t="s">
        <v>545</v>
      </c>
      <c r="B11" s="114"/>
      <c r="C11" s="114"/>
      <c r="D11" s="114"/>
      <c r="E11" s="114"/>
      <c r="F11" s="114"/>
      <c r="G11" s="114"/>
      <c r="H11" s="114"/>
      <c r="I11" s="114"/>
      <c r="J11" s="114"/>
      <c r="K11" s="114"/>
      <c r="L11" s="114"/>
      <c r="M11" s="114"/>
      <c r="N11" s="114"/>
      <c r="O11" s="114"/>
      <c r="P11" s="114"/>
      <c r="Q11" s="114"/>
      <c r="R11" s="114"/>
      <c r="S11" s="114"/>
      <c r="T11" s="114"/>
      <c r="U11" s="114"/>
      <c r="V11" s="114"/>
      <c r="W11" s="114"/>
      <c r="X11" s="114"/>
      <c r="Y11" s="114"/>
      <c r="Z11" s="114"/>
      <c r="AA11" s="114"/>
    </row>
    <row r="12" spans="1:32" ht="18" customHeight="1">
      <c r="A12" s="15"/>
      <c r="B12" s="15" t="s">
        <v>444</v>
      </c>
      <c r="C12" s="15"/>
      <c r="D12" s="15"/>
      <c r="E12" s="15"/>
      <c r="F12" s="15"/>
      <c r="G12" s="15"/>
      <c r="H12" s="15"/>
      <c r="I12" s="15"/>
      <c r="J12" s="15"/>
      <c r="K12" s="15"/>
      <c r="L12" s="15"/>
      <c r="M12" s="15"/>
      <c r="N12" s="15"/>
      <c r="O12" s="15"/>
      <c r="P12" s="15"/>
      <c r="Q12" s="15"/>
      <c r="R12" s="15"/>
      <c r="S12" s="15"/>
      <c r="T12" s="15"/>
      <c r="U12" s="15"/>
      <c r="V12" s="15"/>
      <c r="W12" s="15"/>
      <c r="X12" s="15"/>
      <c r="Y12" s="15"/>
      <c r="Z12" s="15"/>
      <c r="AA12" s="15"/>
    </row>
    <row r="13" spans="1:32" ht="18" customHeight="1">
      <c r="A13" s="6" t="s">
        <v>204</v>
      </c>
      <c r="B13" s="3" t="s">
        <v>443</v>
      </c>
      <c r="C13" s="3"/>
      <c r="D13" s="3"/>
      <c r="E13" s="3"/>
      <c r="F13" s="3"/>
      <c r="G13" s="3"/>
      <c r="H13" s="3"/>
      <c r="I13" s="3"/>
      <c r="J13" s="3"/>
      <c r="K13" s="3"/>
      <c r="L13" s="3"/>
      <c r="M13" s="3"/>
      <c r="N13" s="3"/>
      <c r="O13" s="3"/>
      <c r="P13" s="3"/>
      <c r="Q13" s="3"/>
      <c r="R13" s="3"/>
      <c r="S13" s="3"/>
      <c r="T13" s="3"/>
      <c r="U13" s="16"/>
      <c r="V13" s="16"/>
      <c r="W13" s="16"/>
      <c r="X13" s="16"/>
      <c r="Y13" s="16"/>
      <c r="Z13" s="16"/>
      <c r="AA13" s="16"/>
      <c r="AE13" s="138" t="s">
        <v>559</v>
      </c>
    </row>
    <row r="14" spans="1:32" ht="18" customHeight="1">
      <c r="A14" s="6"/>
      <c r="B14" s="3" t="s">
        <v>442</v>
      </c>
      <c r="C14" s="3"/>
      <c r="D14" s="3"/>
      <c r="E14" s="3"/>
      <c r="F14" s="3"/>
      <c r="G14" s="3"/>
      <c r="H14" s="3" t="str">
        <f>IF(項目一覧!$C$21=0,"",項目一覧!$C$21&amp;"  ")&amp;IF(項目一覧!$C$5=0,"",項目一覧!$C$5)</f>
        <v xml:space="preserve">  </v>
      </c>
      <c r="J14" s="3"/>
      <c r="K14" s="3"/>
      <c r="L14" s="3"/>
      <c r="M14" s="3"/>
      <c r="N14" s="3" t="str">
        <f>IF(項目一覧!$C$174=0,"",項目一覧!$C$174&amp;"  ")</f>
        <v xml:space="preserve">  </v>
      </c>
      <c r="O14" s="3"/>
      <c r="P14" s="3"/>
      <c r="Q14" s="3"/>
      <c r="R14" s="3"/>
      <c r="S14" s="3" t="str">
        <f>IF(項目一覧!$C$179=0,"",項目一覧!$C$179&amp;"  ")</f>
        <v xml:space="preserve">  </v>
      </c>
      <c r="T14" s="3"/>
      <c r="U14" s="3"/>
      <c r="V14" s="3"/>
      <c r="W14" s="3"/>
      <c r="X14" s="3" t="str">
        <f>IF(項目一覧!$C$185=0,"",項目一覧!$C$185&amp;"  ")</f>
        <v xml:space="preserve">  </v>
      </c>
      <c r="Y14" s="3"/>
      <c r="Z14" s="3"/>
      <c r="AA14" s="3"/>
      <c r="AB14" s="3"/>
      <c r="AF14" s="138" t="s">
        <v>558</v>
      </c>
    </row>
    <row r="15" spans="1:32" ht="18" customHeight="1">
      <c r="A15" s="6"/>
      <c r="B15" s="3" t="s">
        <v>419</v>
      </c>
      <c r="C15" s="3"/>
      <c r="D15" s="3"/>
      <c r="E15" s="3"/>
      <c r="F15" s="3"/>
      <c r="G15" s="3"/>
      <c r="H15" s="3" t="str">
        <f>IF(項目一覧!$C$183=0,"",項目一覧!$C$183&amp;"  ")&amp;IF(項目一覧!$C$4=0,"",項目一覧!$C$4)</f>
        <v xml:space="preserve">  </v>
      </c>
      <c r="J15" s="3"/>
      <c r="K15" s="3"/>
      <c r="L15" s="3"/>
      <c r="M15" s="3"/>
      <c r="N15" s="3" t="str">
        <f>IF(項目一覧!$C$173=0,"",項目一覧!$C$173&amp;"  ")</f>
        <v xml:space="preserve">  </v>
      </c>
      <c r="O15" s="3"/>
      <c r="R15" s="3"/>
      <c r="S15" s="3" t="str">
        <f>IF(項目一覧!$C$178=0,"",項目一覧!$C$178&amp;"  ")</f>
        <v xml:space="preserve">  </v>
      </c>
      <c r="T15" s="3"/>
      <c r="U15" s="3"/>
      <c r="V15" s="3"/>
      <c r="X15" s="3" t="str">
        <f>IF(項目一覧!$C$184=0,"",項目一覧!$C$184&amp;"  ")</f>
        <v xml:space="preserve">  </v>
      </c>
      <c r="Y15" s="3"/>
      <c r="Z15" s="3"/>
      <c r="AA15" s="3"/>
      <c r="AB15" s="3"/>
    </row>
    <row r="16" spans="1:32" ht="18" customHeight="1">
      <c r="A16" s="6"/>
      <c r="B16" s="3" t="s">
        <v>410</v>
      </c>
      <c r="C16" s="3"/>
      <c r="D16" s="3"/>
      <c r="E16" s="3"/>
      <c r="F16" s="3"/>
      <c r="G16" s="3"/>
      <c r="H16" s="18" t="str">
        <f>項目一覧!$C$6</f>
        <v/>
      </c>
      <c r="I16" s="42"/>
      <c r="J16" s="18"/>
      <c r="K16" s="18"/>
      <c r="L16" s="18"/>
      <c r="M16" s="18"/>
      <c r="N16" s="18"/>
      <c r="O16" s="18"/>
      <c r="P16" s="18"/>
      <c r="Q16" s="18"/>
      <c r="R16" s="18"/>
      <c r="S16" s="18"/>
      <c r="T16" s="18"/>
      <c r="U16" s="18"/>
      <c r="V16" s="18"/>
      <c r="W16" s="18"/>
      <c r="X16" s="18"/>
      <c r="Y16" s="18"/>
      <c r="Z16" s="18"/>
      <c r="AA16" s="18"/>
      <c r="AB16" s="42"/>
      <c r="AE16" s="97" t="s">
        <v>557</v>
      </c>
    </row>
    <row r="17" spans="1:32" ht="18" customHeight="1">
      <c r="A17" s="6"/>
      <c r="B17" s="3" t="s">
        <v>441</v>
      </c>
      <c r="C17" s="3"/>
      <c r="D17" s="3"/>
      <c r="E17" s="3"/>
      <c r="F17" s="3"/>
      <c r="G17" s="3"/>
      <c r="H17" s="18" t="str">
        <f>項目一覧!$C$7</f>
        <v/>
      </c>
      <c r="I17" s="137"/>
      <c r="J17" s="137"/>
      <c r="K17" s="137"/>
      <c r="L17" s="137"/>
      <c r="M17" s="137"/>
      <c r="N17" s="137"/>
      <c r="O17" s="137"/>
      <c r="P17" s="137"/>
      <c r="Q17" s="137"/>
      <c r="R17" s="137"/>
      <c r="S17" s="137"/>
      <c r="T17" s="137"/>
      <c r="U17" s="137"/>
      <c r="V17" s="137"/>
      <c r="W17" s="137"/>
      <c r="X17" s="137"/>
      <c r="Y17" s="137"/>
      <c r="Z17" s="137"/>
      <c r="AA17" s="137"/>
      <c r="AB17" s="137"/>
      <c r="AF17" s="97" t="s">
        <v>556</v>
      </c>
    </row>
    <row r="18" spans="1:32" ht="18" customHeight="1">
      <c r="A18" s="32"/>
      <c r="B18" s="15"/>
      <c r="C18" s="15"/>
      <c r="D18" s="15"/>
      <c r="E18" s="15"/>
      <c r="F18" s="15"/>
      <c r="G18" s="15"/>
      <c r="H18" s="27"/>
      <c r="I18" s="40"/>
      <c r="J18" s="27"/>
      <c r="K18" s="27"/>
      <c r="L18" s="27"/>
      <c r="M18" s="27"/>
      <c r="N18" s="27"/>
      <c r="O18" s="27"/>
      <c r="P18" s="27"/>
      <c r="Q18" s="27"/>
      <c r="R18" s="27"/>
      <c r="S18" s="27"/>
      <c r="T18" s="27"/>
      <c r="U18" s="27"/>
      <c r="V18" s="27"/>
      <c r="W18" s="27"/>
      <c r="X18" s="27"/>
      <c r="Y18" s="27"/>
      <c r="Z18" s="27"/>
      <c r="AA18" s="27"/>
      <c r="AB18" s="42"/>
      <c r="AF18" s="1">
        <f>他の建築主入力!F4</f>
        <v>0</v>
      </c>
    </row>
    <row r="19" spans="1:32" ht="18" customHeight="1">
      <c r="A19" s="6" t="s">
        <v>204</v>
      </c>
      <c r="B19" s="3" t="s">
        <v>440</v>
      </c>
      <c r="C19" s="3"/>
      <c r="D19" s="3"/>
      <c r="E19" s="3"/>
      <c r="F19" s="3"/>
      <c r="G19" s="3"/>
      <c r="H19" s="18"/>
      <c r="I19" s="18"/>
      <c r="J19" s="18"/>
      <c r="K19" s="18"/>
      <c r="L19" s="18"/>
      <c r="M19" s="18"/>
      <c r="N19" s="18"/>
      <c r="O19" s="18"/>
      <c r="P19" s="18"/>
      <c r="Q19" s="18"/>
      <c r="R19" s="18"/>
      <c r="S19" s="18"/>
      <c r="T19" s="18"/>
      <c r="U19" s="18"/>
      <c r="V19" s="18"/>
      <c r="W19" s="18"/>
      <c r="X19" s="18"/>
      <c r="Y19" s="18"/>
      <c r="Z19" s="18"/>
      <c r="AA19" s="18"/>
      <c r="AB19" s="42"/>
      <c r="AF19" s="1">
        <f>他の建築主入力!F5</f>
        <v>0</v>
      </c>
    </row>
    <row r="20" spans="1:32" ht="18" customHeight="1">
      <c r="A20" s="6"/>
      <c r="B20" s="3" t="s">
        <v>420</v>
      </c>
      <c r="C20" s="3"/>
      <c r="D20" s="3"/>
      <c r="E20" s="3"/>
      <c r="F20" s="3"/>
      <c r="G20" s="3"/>
      <c r="H20" s="50" t="str">
        <f>IF(項目一覧!$C$9=0,"","("&amp;項目一覧!$C$9&amp;") 建築士  （"&amp;項目一覧!$C$10&amp;"）登録　第　 "&amp;項目一覧!$C$11&amp;"　号")</f>
        <v>() 建築士  （）登録　第　 　号</v>
      </c>
      <c r="I20" s="42"/>
      <c r="J20" s="18"/>
      <c r="K20" s="18"/>
      <c r="L20" s="18"/>
      <c r="M20" s="18"/>
      <c r="N20" s="18"/>
      <c r="O20" s="18"/>
      <c r="P20" s="18"/>
      <c r="Q20" s="18"/>
      <c r="R20" s="18"/>
      <c r="S20" s="18"/>
      <c r="T20" s="18"/>
      <c r="U20" s="18"/>
      <c r="V20" s="18"/>
      <c r="W20" s="18"/>
      <c r="X20" s="18"/>
      <c r="Y20" s="18"/>
      <c r="Z20" s="18"/>
      <c r="AA20" s="18"/>
      <c r="AB20" s="42"/>
      <c r="AF20" s="1">
        <f>他の建築主入力!F6</f>
        <v>0</v>
      </c>
    </row>
    <row r="21" spans="1:32" ht="18" customHeight="1">
      <c r="A21" s="6"/>
      <c r="B21" s="3" t="s">
        <v>419</v>
      </c>
      <c r="C21" s="3"/>
      <c r="D21" s="3"/>
      <c r="E21" s="3"/>
      <c r="F21" s="3"/>
      <c r="G21" s="3"/>
      <c r="H21" s="18" t="str">
        <f>項目一覧!$C$12</f>
        <v/>
      </c>
      <c r="I21" s="42"/>
      <c r="J21" s="18"/>
      <c r="K21" s="18"/>
      <c r="L21" s="18"/>
      <c r="M21" s="18"/>
      <c r="N21" s="18"/>
      <c r="O21" s="18"/>
      <c r="P21" s="18"/>
      <c r="Q21" s="18"/>
      <c r="R21" s="18"/>
      <c r="S21" s="18"/>
      <c r="T21" s="18"/>
      <c r="U21" s="18"/>
      <c r="V21" s="18"/>
      <c r="W21" s="18"/>
      <c r="X21" s="18"/>
      <c r="Y21" s="18"/>
      <c r="Z21" s="18"/>
      <c r="AA21" s="18"/>
      <c r="AB21" s="42"/>
      <c r="AF21" s="1">
        <f>他の建築主入力!F7</f>
        <v>0</v>
      </c>
    </row>
    <row r="22" spans="1:32" ht="18" customHeight="1">
      <c r="A22" s="6"/>
      <c r="B22" s="3" t="s">
        <v>418</v>
      </c>
      <c r="C22" s="3"/>
      <c r="D22" s="3"/>
      <c r="E22" s="3"/>
      <c r="F22" s="3"/>
      <c r="G22" s="3"/>
      <c r="H22" s="50" t="str">
        <f>IF(項目一覧!$C$13=0,"","("&amp;項目一覧!$C$13&amp;") 建築士事務所  （"&amp;項目一覧!$C$14&amp;"）知事登録　第　 "&amp;項目一覧!$C$15&amp;"　号")</f>
        <v>() 建築士事務所  （）知事登録　第　 　号</v>
      </c>
      <c r="I22" s="42"/>
      <c r="J22" s="18"/>
      <c r="K22" s="18"/>
      <c r="L22" s="18"/>
      <c r="M22" s="18"/>
      <c r="N22" s="18"/>
      <c r="O22" s="18"/>
      <c r="P22" s="18"/>
      <c r="Q22" s="18"/>
      <c r="R22" s="18"/>
      <c r="S22" s="18"/>
      <c r="T22" s="18"/>
      <c r="U22" s="18"/>
      <c r="V22" s="18"/>
      <c r="W22" s="18"/>
      <c r="X22" s="18"/>
      <c r="Y22" s="18"/>
      <c r="Z22" s="18"/>
      <c r="AA22" s="18"/>
      <c r="AB22" s="42"/>
      <c r="AF22" s="97" t="s">
        <v>555</v>
      </c>
    </row>
    <row r="23" spans="1:32" ht="18" customHeight="1">
      <c r="A23" s="6"/>
      <c r="B23" s="3"/>
      <c r="C23" s="3"/>
      <c r="D23" s="3"/>
      <c r="E23" s="3"/>
      <c r="F23" s="3"/>
      <c r="G23" s="3"/>
      <c r="H23" s="18" t="str">
        <f>項目一覧!$C$16</f>
        <v/>
      </c>
      <c r="I23" s="42"/>
      <c r="J23" s="18"/>
      <c r="K23" s="18"/>
      <c r="L23" s="18"/>
      <c r="M23" s="18"/>
      <c r="N23" s="18"/>
      <c r="O23" s="18"/>
      <c r="P23" s="18"/>
      <c r="Q23" s="18"/>
      <c r="R23" s="18"/>
      <c r="S23" s="18"/>
      <c r="T23" s="18"/>
      <c r="U23" s="18"/>
      <c r="V23" s="18"/>
      <c r="W23" s="18"/>
      <c r="X23" s="18"/>
      <c r="Y23" s="18"/>
      <c r="Z23" s="18"/>
      <c r="AA23" s="18"/>
      <c r="AB23" s="42"/>
      <c r="AF23" s="1">
        <f>他の建築主入力!F12</f>
        <v>0</v>
      </c>
    </row>
    <row r="24" spans="1:32" ht="18" customHeight="1">
      <c r="A24" s="6"/>
      <c r="B24" s="3" t="s">
        <v>417</v>
      </c>
      <c r="C24" s="3"/>
      <c r="D24" s="3"/>
      <c r="E24" s="3"/>
      <c r="F24" s="3"/>
      <c r="G24" s="3"/>
      <c r="H24" s="18" t="str">
        <f>項目一覧!$C$17</f>
        <v/>
      </c>
      <c r="I24" s="42"/>
      <c r="J24" s="18"/>
      <c r="K24" s="18"/>
      <c r="L24" s="18"/>
      <c r="M24" s="18"/>
      <c r="N24" s="18"/>
      <c r="O24" s="18"/>
      <c r="P24" s="18"/>
      <c r="Q24" s="18"/>
      <c r="R24" s="18"/>
      <c r="S24" s="18"/>
      <c r="T24" s="18"/>
      <c r="U24" s="18"/>
      <c r="V24" s="18"/>
      <c r="W24" s="18"/>
      <c r="X24" s="18"/>
      <c r="Y24" s="18"/>
      <c r="Z24" s="18"/>
      <c r="AA24" s="18"/>
      <c r="AB24" s="42"/>
      <c r="AF24" s="1">
        <f>他の建築主入力!F13</f>
        <v>0</v>
      </c>
    </row>
    <row r="25" spans="1:32" ht="18" customHeight="1">
      <c r="A25" s="6"/>
      <c r="B25" s="3" t="s">
        <v>416</v>
      </c>
      <c r="C25" s="3"/>
      <c r="D25" s="3"/>
      <c r="E25" s="3"/>
      <c r="F25" s="3"/>
      <c r="G25" s="3"/>
      <c r="H25" s="1512" t="str">
        <f>項目一覧!$C$18</f>
        <v/>
      </c>
      <c r="I25" s="1512"/>
      <c r="J25" s="1512"/>
      <c r="K25" s="1512"/>
      <c r="L25" s="1512"/>
      <c r="M25" s="1512"/>
      <c r="N25" s="1512"/>
      <c r="O25" s="1512"/>
      <c r="P25" s="1512"/>
      <c r="Q25" s="1512"/>
      <c r="R25" s="1512"/>
      <c r="S25" s="1512"/>
      <c r="T25" s="1512"/>
      <c r="U25" s="1512"/>
      <c r="V25" s="1512"/>
      <c r="W25" s="1512"/>
      <c r="X25" s="1512"/>
      <c r="Y25" s="1512"/>
      <c r="Z25" s="1512"/>
      <c r="AA25" s="1512"/>
      <c r="AB25" s="1512"/>
      <c r="AF25" s="1">
        <f>他の建築主入力!F14</f>
        <v>0</v>
      </c>
    </row>
    <row r="26" spans="1:32" ht="18" customHeight="1">
      <c r="A26" s="32"/>
      <c r="B26" s="15" t="s">
        <v>415</v>
      </c>
      <c r="C26" s="15"/>
      <c r="D26" s="15"/>
      <c r="E26" s="15"/>
      <c r="F26" s="15"/>
      <c r="G26" s="15"/>
      <c r="H26" s="27" t="str">
        <f>項目一覧!$C$19</f>
        <v/>
      </c>
      <c r="I26" s="40"/>
      <c r="J26" s="27"/>
      <c r="K26" s="27"/>
      <c r="L26" s="27"/>
      <c r="M26" s="27"/>
      <c r="N26" s="27"/>
      <c r="O26" s="27"/>
      <c r="P26" s="27"/>
      <c r="Q26" s="27"/>
      <c r="R26" s="27"/>
      <c r="S26" s="27"/>
      <c r="T26" s="27"/>
      <c r="U26" s="27"/>
      <c r="V26" s="27"/>
      <c r="W26" s="27"/>
      <c r="X26" s="27"/>
      <c r="Y26" s="27"/>
      <c r="Z26" s="27"/>
      <c r="AA26" s="27"/>
      <c r="AB26" s="42"/>
      <c r="AF26" s="1">
        <f>他の建築主入力!F15</f>
        <v>0</v>
      </c>
    </row>
    <row r="27" spans="1:32" ht="18" customHeight="1">
      <c r="A27" s="6" t="s">
        <v>204</v>
      </c>
      <c r="B27" s="3" t="s">
        <v>439</v>
      </c>
      <c r="C27" s="3"/>
      <c r="D27" s="3"/>
      <c r="E27" s="3"/>
      <c r="F27" s="3"/>
      <c r="G27" s="3"/>
      <c r="H27" s="18"/>
      <c r="I27" s="18"/>
      <c r="J27" s="18"/>
      <c r="K27" s="18"/>
      <c r="L27" s="18"/>
      <c r="M27" s="18"/>
      <c r="N27" s="18"/>
      <c r="O27" s="18"/>
      <c r="P27" s="18"/>
      <c r="Q27" s="18"/>
      <c r="R27" s="18"/>
      <c r="S27" s="18"/>
      <c r="T27" s="18"/>
      <c r="U27" s="18"/>
      <c r="V27" s="18"/>
      <c r="W27" s="18"/>
      <c r="X27" s="18"/>
      <c r="Y27" s="18"/>
      <c r="Z27" s="18"/>
      <c r="AA27" s="18"/>
      <c r="AB27" s="42"/>
      <c r="AF27" s="97" t="s">
        <v>554</v>
      </c>
    </row>
    <row r="28" spans="1:32" ht="18" customHeight="1">
      <c r="A28" s="6"/>
      <c r="B28" s="3" t="s">
        <v>438</v>
      </c>
      <c r="C28" s="3"/>
      <c r="D28" s="3"/>
      <c r="E28" s="3"/>
      <c r="F28" s="3"/>
      <c r="G28" s="3"/>
      <c r="H28" s="18"/>
      <c r="I28" s="18"/>
      <c r="J28" s="18"/>
      <c r="K28" s="18"/>
      <c r="L28" s="18"/>
      <c r="M28" s="18"/>
      <c r="N28" s="18"/>
      <c r="O28" s="18"/>
      <c r="P28" s="18"/>
      <c r="Q28" s="18"/>
      <c r="R28" s="18"/>
      <c r="S28" s="18"/>
      <c r="T28" s="18"/>
      <c r="U28" s="18"/>
      <c r="V28" s="18"/>
      <c r="W28" s="18"/>
      <c r="X28" s="18"/>
      <c r="Y28" s="18"/>
      <c r="Z28" s="18"/>
      <c r="AA28" s="18"/>
      <c r="AB28" s="42"/>
      <c r="AF28" s="1">
        <f>他の建築主入力!F20</f>
        <v>0</v>
      </c>
    </row>
    <row r="29" spans="1:32" ht="18" customHeight="1">
      <c r="A29" s="6"/>
      <c r="B29" s="3" t="s">
        <v>420</v>
      </c>
      <c r="C29" s="3"/>
      <c r="D29" s="3"/>
      <c r="E29" s="3"/>
      <c r="F29" s="3"/>
      <c r="G29" s="3"/>
      <c r="H29" s="50" t="str">
        <f>IF(項目一覧!$C$22=0,"","("&amp;項目一覧!$C$22&amp;") 建築士  （"&amp;項目一覧!$C$23&amp;"）登録　第　 "&amp;項目一覧!$C$24&amp;"　号")</f>
        <v>() 建築士  （）登録　第　 　号</v>
      </c>
      <c r="I29" s="42"/>
      <c r="J29" s="18"/>
      <c r="K29" s="18"/>
      <c r="L29" s="18"/>
      <c r="M29" s="18"/>
      <c r="N29" s="18"/>
      <c r="O29" s="18"/>
      <c r="P29" s="18"/>
      <c r="Q29" s="18"/>
      <c r="R29" s="18"/>
      <c r="S29" s="18"/>
      <c r="T29" s="18"/>
      <c r="U29" s="18"/>
      <c r="V29" s="18"/>
      <c r="W29" s="18"/>
      <c r="X29" s="18"/>
      <c r="Y29" s="18"/>
      <c r="Z29" s="18"/>
      <c r="AA29" s="18"/>
      <c r="AB29" s="42"/>
      <c r="AF29" s="1">
        <f>他の建築主入力!F21</f>
        <v>0</v>
      </c>
    </row>
    <row r="30" spans="1:32" ht="18" customHeight="1">
      <c r="A30" s="6"/>
      <c r="B30" s="3" t="s">
        <v>419</v>
      </c>
      <c r="C30" s="3"/>
      <c r="D30" s="3"/>
      <c r="E30" s="3"/>
      <c r="F30" s="3"/>
      <c r="G30" s="3"/>
      <c r="H30" s="18" t="str">
        <f>項目一覧!$C$25</f>
        <v/>
      </c>
      <c r="I30" s="42"/>
      <c r="J30" s="18"/>
      <c r="K30" s="18"/>
      <c r="L30" s="18"/>
      <c r="M30" s="18"/>
      <c r="N30" s="18"/>
      <c r="O30" s="18"/>
      <c r="P30" s="18"/>
      <c r="Q30" s="18"/>
      <c r="R30" s="18"/>
      <c r="S30" s="18"/>
      <c r="T30" s="18"/>
      <c r="U30" s="18"/>
      <c r="V30" s="18"/>
      <c r="W30" s="18"/>
      <c r="X30" s="18"/>
      <c r="Y30" s="18"/>
      <c r="Z30" s="18"/>
      <c r="AA30" s="18"/>
      <c r="AB30" s="42"/>
      <c r="AF30" s="1">
        <f>他の建築主入力!F22</f>
        <v>0</v>
      </c>
    </row>
    <row r="31" spans="1:32" ht="18" customHeight="1">
      <c r="A31" s="7"/>
      <c r="B31" s="3" t="s">
        <v>418</v>
      </c>
      <c r="C31" s="3"/>
      <c r="D31" s="3"/>
      <c r="E31" s="3"/>
      <c r="F31" s="3"/>
      <c r="G31" s="3"/>
      <c r="H31" s="50" t="str">
        <f>IF(項目一覧!$C$27=0,"","("&amp;項目一覧!$C$27&amp;") 建築士事務所  （"&amp;項目一覧!$C$28&amp;"）知事登録　第　 "&amp;項目一覧!$C$29&amp;"　号")</f>
        <v>() 建築士事務所  （）知事登録　第　 　号</v>
      </c>
      <c r="I31" s="42"/>
      <c r="J31" s="18"/>
      <c r="K31" s="18"/>
      <c r="L31" s="18"/>
      <c r="M31" s="18"/>
      <c r="N31" s="18"/>
      <c r="O31" s="18"/>
      <c r="P31" s="18"/>
      <c r="Q31" s="18"/>
      <c r="R31" s="18"/>
      <c r="S31" s="18"/>
      <c r="T31" s="18"/>
      <c r="U31" s="18"/>
      <c r="V31" s="18"/>
      <c r="W31" s="18"/>
      <c r="X31" s="18"/>
      <c r="Y31" s="18"/>
      <c r="Z31" s="18"/>
      <c r="AA31" s="18"/>
      <c r="AB31" s="42"/>
      <c r="AF31" s="1">
        <f>他の建築主入力!F23</f>
        <v>0</v>
      </c>
    </row>
    <row r="32" spans="1:32" ht="18" customHeight="1">
      <c r="A32" s="7"/>
      <c r="B32" s="3"/>
      <c r="C32" s="3"/>
      <c r="D32" s="3"/>
      <c r="E32" s="3"/>
      <c r="F32" s="3"/>
      <c r="G32" s="3"/>
      <c r="H32" s="18" t="str">
        <f>項目一覧!$C$30</f>
        <v/>
      </c>
      <c r="I32" s="42"/>
      <c r="J32" s="18"/>
      <c r="K32" s="18"/>
      <c r="L32" s="18"/>
      <c r="M32" s="18"/>
      <c r="N32" s="18"/>
      <c r="O32" s="18"/>
      <c r="P32" s="18"/>
      <c r="Q32" s="18"/>
      <c r="R32" s="18"/>
      <c r="S32" s="18"/>
      <c r="T32" s="18"/>
      <c r="U32" s="18"/>
      <c r="V32" s="18"/>
      <c r="W32" s="18"/>
      <c r="X32" s="18"/>
      <c r="Y32" s="18"/>
      <c r="Z32" s="18"/>
      <c r="AA32" s="18"/>
      <c r="AB32" s="42"/>
    </row>
    <row r="33" spans="1:32" ht="18" customHeight="1">
      <c r="A33" s="7"/>
      <c r="B33" s="3" t="s">
        <v>417</v>
      </c>
      <c r="C33" s="3"/>
      <c r="D33" s="3"/>
      <c r="E33" s="3"/>
      <c r="F33" s="3"/>
      <c r="G33" s="3"/>
      <c r="H33" s="18" t="str">
        <f>項目一覧!$C$31</f>
        <v/>
      </c>
      <c r="I33" s="42"/>
      <c r="J33" s="18"/>
      <c r="K33" s="18"/>
      <c r="L33" s="18"/>
      <c r="M33" s="18"/>
      <c r="N33" s="18"/>
      <c r="O33" s="18"/>
      <c r="P33" s="18"/>
      <c r="Q33" s="18"/>
      <c r="R33" s="18"/>
      <c r="S33" s="18"/>
      <c r="T33" s="18"/>
      <c r="U33" s="18"/>
      <c r="V33" s="18"/>
      <c r="W33" s="18"/>
      <c r="X33" s="18"/>
      <c r="Y33" s="18"/>
      <c r="Z33" s="18"/>
      <c r="AA33" s="18"/>
      <c r="AB33" s="42"/>
    </row>
    <row r="34" spans="1:32" ht="18" customHeight="1">
      <c r="A34" s="7"/>
      <c r="B34" s="3" t="s">
        <v>416</v>
      </c>
      <c r="C34" s="3"/>
      <c r="D34" s="3"/>
      <c r="E34" s="3"/>
      <c r="F34" s="3"/>
      <c r="G34" s="3"/>
      <c r="H34" s="1512" t="str">
        <f>項目一覧!$C$32</f>
        <v/>
      </c>
      <c r="I34" s="1512"/>
      <c r="J34" s="1512"/>
      <c r="K34" s="1512"/>
      <c r="L34" s="1512"/>
      <c r="M34" s="1512"/>
      <c r="N34" s="1512"/>
      <c r="O34" s="1512"/>
      <c r="P34" s="1512"/>
      <c r="Q34" s="1512"/>
      <c r="R34" s="1512"/>
      <c r="S34" s="1512"/>
      <c r="T34" s="1512"/>
      <c r="U34" s="1512"/>
      <c r="V34" s="1512"/>
      <c r="W34" s="1512"/>
      <c r="X34" s="1512"/>
      <c r="Y34" s="1512"/>
      <c r="Z34" s="1512"/>
      <c r="AA34" s="1512"/>
      <c r="AB34" s="1512"/>
    </row>
    <row r="35" spans="1:32" ht="18" customHeight="1">
      <c r="A35" s="7"/>
      <c r="B35" s="3" t="s">
        <v>415</v>
      </c>
      <c r="C35" s="3"/>
      <c r="D35" s="3"/>
      <c r="E35" s="3"/>
      <c r="F35" s="3"/>
      <c r="G35" s="3"/>
      <c r="H35" s="18" t="str">
        <f>項目一覧!$C$33</f>
        <v/>
      </c>
      <c r="I35" s="42"/>
      <c r="J35" s="18"/>
      <c r="K35" s="18"/>
      <c r="L35" s="18"/>
      <c r="M35" s="18"/>
      <c r="N35" s="18"/>
      <c r="O35" s="18"/>
      <c r="P35" s="18"/>
      <c r="Q35" s="18"/>
      <c r="R35" s="18"/>
      <c r="S35" s="18"/>
      <c r="T35" s="18"/>
      <c r="U35" s="18"/>
      <c r="V35" s="18"/>
      <c r="W35" s="18"/>
      <c r="X35" s="18"/>
      <c r="Y35" s="18"/>
      <c r="Z35" s="18"/>
      <c r="AA35" s="18"/>
      <c r="AB35" s="42"/>
    </row>
    <row r="36" spans="1:32" ht="18" customHeight="1">
      <c r="A36" s="7"/>
      <c r="B36" s="34" t="s">
        <v>436</v>
      </c>
      <c r="C36" s="3"/>
      <c r="D36" s="3"/>
      <c r="E36" s="3"/>
      <c r="F36" s="3"/>
      <c r="G36" s="3"/>
      <c r="H36" s="18"/>
      <c r="I36" s="18"/>
      <c r="J36" s="1598" t="str">
        <f>項目一覧!$C$35</f>
        <v/>
      </c>
      <c r="K36" s="1598"/>
      <c r="L36" s="1598"/>
      <c r="M36" s="1598"/>
      <c r="N36" s="1598"/>
      <c r="O36" s="1598"/>
      <c r="P36" s="1598"/>
      <c r="Q36" s="1598"/>
      <c r="R36" s="1598"/>
      <c r="S36" s="1598"/>
      <c r="T36" s="1598"/>
      <c r="U36" s="1598"/>
      <c r="V36" s="1598"/>
      <c r="W36" s="1598"/>
      <c r="X36" s="1598"/>
      <c r="Y36" s="1598"/>
      <c r="Z36" s="1598"/>
      <c r="AA36" s="1598"/>
      <c r="AB36" s="18"/>
      <c r="AC36" s="3"/>
    </row>
    <row r="37" spans="1:32" ht="18" customHeight="1">
      <c r="A37" s="7"/>
      <c r="B37" s="34"/>
      <c r="C37" s="3"/>
      <c r="D37" s="3"/>
      <c r="E37" s="3"/>
      <c r="F37" s="3"/>
      <c r="G37" s="3"/>
      <c r="H37" s="18"/>
      <c r="I37" s="18"/>
      <c r="J37" s="1598"/>
      <c r="K37" s="1598"/>
      <c r="L37" s="1598"/>
      <c r="M37" s="1598"/>
      <c r="N37" s="1598"/>
      <c r="O37" s="1598"/>
      <c r="P37" s="1598"/>
      <c r="Q37" s="1598"/>
      <c r="R37" s="1598"/>
      <c r="S37" s="1598"/>
      <c r="T37" s="1598"/>
      <c r="U37" s="1598"/>
      <c r="V37" s="1598"/>
      <c r="W37" s="1598"/>
      <c r="X37" s="1598"/>
      <c r="Y37" s="1598"/>
      <c r="Z37" s="1598"/>
      <c r="AA37" s="1598"/>
      <c r="AB37" s="18"/>
      <c r="AC37" s="3"/>
    </row>
    <row r="38" spans="1:32" ht="18" customHeight="1">
      <c r="A38" s="7"/>
      <c r="B38" s="34" t="s">
        <v>553</v>
      </c>
      <c r="C38" s="3"/>
      <c r="D38" s="3"/>
      <c r="E38" s="3"/>
      <c r="F38" s="3"/>
      <c r="G38" s="3"/>
      <c r="H38" s="18"/>
      <c r="I38" s="42"/>
      <c r="J38" s="18"/>
      <c r="K38" s="18"/>
      <c r="L38" s="18"/>
      <c r="M38" s="18"/>
      <c r="N38" s="18"/>
      <c r="O38" s="18"/>
      <c r="P38" s="18"/>
      <c r="Q38" s="18"/>
      <c r="R38" s="18"/>
      <c r="S38" s="18"/>
      <c r="T38" s="18"/>
      <c r="U38" s="18"/>
      <c r="V38" s="18"/>
      <c r="W38" s="18"/>
      <c r="X38" s="18"/>
      <c r="Y38" s="18"/>
      <c r="Z38" s="18"/>
      <c r="AA38" s="18"/>
      <c r="AB38" s="42"/>
    </row>
    <row r="39" spans="1:32" ht="18" customHeight="1">
      <c r="A39" s="6"/>
      <c r="B39" s="3" t="s">
        <v>420</v>
      </c>
      <c r="C39" s="3"/>
      <c r="D39" s="3"/>
      <c r="E39" s="3"/>
      <c r="F39" s="3"/>
      <c r="G39" s="3"/>
      <c r="H39" s="50" t="str">
        <f>IF(項目一覧!$C$189=0,"","("&amp;項目一覧!$C$189&amp;") 建築士  （"&amp;項目一覧!$C$190&amp;"）登録　第　 "&amp;項目一覧!$C$191&amp;"　号")</f>
        <v>() 建築士  （）登録　第　 　号</v>
      </c>
      <c r="I39" s="42"/>
      <c r="J39" s="18"/>
      <c r="K39" s="18"/>
      <c r="L39" s="18"/>
      <c r="M39" s="18"/>
      <c r="N39" s="18"/>
      <c r="O39" s="18"/>
      <c r="P39" s="18"/>
      <c r="Q39" s="18"/>
      <c r="R39" s="18"/>
      <c r="S39" s="18"/>
      <c r="T39" s="18"/>
      <c r="U39" s="18"/>
      <c r="V39" s="18"/>
      <c r="W39" s="18"/>
      <c r="X39" s="18"/>
      <c r="Y39" s="18"/>
      <c r="Z39" s="18"/>
      <c r="AA39" s="18"/>
      <c r="AB39" s="42"/>
      <c r="AF39" s="1">
        <f>他の建築主入力!F30</f>
        <v>0</v>
      </c>
    </row>
    <row r="40" spans="1:32" ht="18" customHeight="1">
      <c r="A40" s="6"/>
      <c r="B40" s="3" t="s">
        <v>419</v>
      </c>
      <c r="C40" s="3"/>
      <c r="D40" s="3"/>
      <c r="E40" s="3"/>
      <c r="F40" s="3"/>
      <c r="G40" s="3"/>
      <c r="H40" s="18" t="str">
        <f>項目一覧!$C$192</f>
        <v/>
      </c>
      <c r="I40" s="42"/>
      <c r="J40" s="18"/>
      <c r="K40" s="18"/>
      <c r="L40" s="18"/>
      <c r="M40" s="18"/>
      <c r="N40" s="18"/>
      <c r="O40" s="18"/>
      <c r="P40" s="18"/>
      <c r="Q40" s="18"/>
      <c r="R40" s="18"/>
      <c r="S40" s="18"/>
      <c r="T40" s="18"/>
      <c r="U40" s="18"/>
      <c r="V40" s="18"/>
      <c r="W40" s="18"/>
      <c r="X40" s="18"/>
      <c r="Y40" s="18"/>
      <c r="Z40" s="18"/>
      <c r="AA40" s="18"/>
      <c r="AB40" s="42"/>
      <c r="AF40" s="1">
        <f>他の建築主入力!F31</f>
        <v>0</v>
      </c>
    </row>
    <row r="41" spans="1:32" ht="18" customHeight="1">
      <c r="A41" s="7"/>
      <c r="B41" s="3" t="s">
        <v>418</v>
      </c>
      <c r="C41" s="3"/>
      <c r="D41" s="3"/>
      <c r="E41" s="3"/>
      <c r="F41" s="3"/>
      <c r="G41" s="3"/>
      <c r="H41" s="50" t="str">
        <f>IF(項目一覧!$C$194=0,"","("&amp;項目一覧!$C$194&amp;") 建築士事務所  （"&amp;項目一覧!$C$195&amp;"）知事登録　第　 "&amp;項目一覧!$C$196&amp;"　号")</f>
        <v>() 建築士事務所  （）知事登録　第　 　号</v>
      </c>
      <c r="I41" s="42"/>
      <c r="J41" s="18"/>
      <c r="K41" s="18"/>
      <c r="L41" s="18"/>
      <c r="M41" s="18"/>
      <c r="N41" s="18"/>
      <c r="O41" s="18"/>
      <c r="P41" s="18"/>
      <c r="Q41" s="18"/>
      <c r="R41" s="18"/>
      <c r="S41" s="18"/>
      <c r="T41" s="18"/>
      <c r="U41" s="18"/>
      <c r="V41" s="18"/>
      <c r="W41" s="18"/>
      <c r="X41" s="18"/>
      <c r="Y41" s="18"/>
      <c r="Z41" s="18"/>
      <c r="AA41" s="18"/>
      <c r="AB41" s="42"/>
      <c r="AF41" s="1">
        <f>他の建築主入力!F32</f>
        <v>0</v>
      </c>
    </row>
    <row r="42" spans="1:32" ht="18" customHeight="1">
      <c r="A42" s="7"/>
      <c r="B42" s="3"/>
      <c r="C42" s="3"/>
      <c r="D42" s="3"/>
      <c r="E42" s="3"/>
      <c r="F42" s="3"/>
      <c r="G42" s="3"/>
      <c r="H42" s="18" t="str">
        <f>項目一覧!$C$197</f>
        <v/>
      </c>
      <c r="I42" s="42"/>
      <c r="J42" s="18"/>
      <c r="K42" s="18"/>
      <c r="L42" s="18"/>
      <c r="M42" s="18"/>
      <c r="N42" s="18"/>
      <c r="O42" s="18"/>
      <c r="P42" s="18"/>
      <c r="Q42" s="18"/>
      <c r="R42" s="18"/>
      <c r="S42" s="18"/>
      <c r="T42" s="18"/>
      <c r="U42" s="18"/>
      <c r="V42" s="18"/>
      <c r="W42" s="18"/>
      <c r="X42" s="18"/>
      <c r="Y42" s="18"/>
      <c r="Z42" s="18"/>
      <c r="AA42" s="18"/>
      <c r="AB42" s="42"/>
    </row>
    <row r="43" spans="1:32" ht="18" customHeight="1">
      <c r="A43" s="7"/>
      <c r="B43" s="3" t="s">
        <v>417</v>
      </c>
      <c r="C43" s="3"/>
      <c r="D43" s="3"/>
      <c r="E43" s="3"/>
      <c r="F43" s="3"/>
      <c r="G43" s="3"/>
      <c r="H43" s="18" t="str">
        <f>項目一覧!$C$198</f>
        <v/>
      </c>
      <c r="I43" s="42"/>
      <c r="J43" s="18"/>
      <c r="K43" s="18"/>
      <c r="L43" s="18"/>
      <c r="M43" s="18"/>
      <c r="N43" s="18"/>
      <c r="O43" s="18"/>
      <c r="P43" s="18"/>
      <c r="Q43" s="18"/>
      <c r="R43" s="18"/>
      <c r="S43" s="18"/>
      <c r="T43" s="18"/>
      <c r="U43" s="18"/>
      <c r="V43" s="18"/>
      <c r="W43" s="18"/>
      <c r="X43" s="18"/>
      <c r="Y43" s="18"/>
      <c r="Z43" s="18"/>
      <c r="AA43" s="18"/>
      <c r="AB43" s="42"/>
    </row>
    <row r="44" spans="1:32" ht="18" customHeight="1">
      <c r="A44" s="7"/>
      <c r="B44" s="3" t="s">
        <v>416</v>
      </c>
      <c r="C44" s="3"/>
      <c r="D44" s="3"/>
      <c r="E44" s="3"/>
      <c r="F44" s="3"/>
      <c r="G44" s="3"/>
      <c r="H44" s="1512" t="str">
        <f>項目一覧!$C$199</f>
        <v/>
      </c>
      <c r="I44" s="1512"/>
      <c r="J44" s="1512"/>
      <c r="K44" s="1512"/>
      <c r="L44" s="1512"/>
      <c r="M44" s="1512"/>
      <c r="N44" s="1512"/>
      <c r="O44" s="1512"/>
      <c r="P44" s="1512"/>
      <c r="Q44" s="1512"/>
      <c r="R44" s="1512"/>
      <c r="S44" s="1512"/>
      <c r="T44" s="1512"/>
      <c r="U44" s="1512"/>
      <c r="V44" s="1512"/>
      <c r="W44" s="1512"/>
      <c r="X44" s="1512"/>
      <c r="Y44" s="1512"/>
      <c r="Z44" s="1512"/>
      <c r="AA44" s="1512"/>
      <c r="AB44" s="1512"/>
    </row>
    <row r="45" spans="1:32" ht="18" customHeight="1">
      <c r="A45" s="7"/>
      <c r="B45" s="3" t="s">
        <v>415</v>
      </c>
      <c r="C45" s="3"/>
      <c r="D45" s="3"/>
      <c r="E45" s="3"/>
      <c r="F45" s="3"/>
      <c r="G45" s="3"/>
      <c r="H45" s="18" t="str">
        <f>項目一覧!$C$200</f>
        <v/>
      </c>
      <c r="I45" s="42"/>
      <c r="J45" s="18"/>
      <c r="K45" s="18"/>
      <c r="L45" s="18"/>
      <c r="M45" s="18"/>
      <c r="N45" s="18"/>
      <c r="O45" s="18"/>
      <c r="P45" s="18"/>
      <c r="Q45" s="18"/>
      <c r="R45" s="18"/>
      <c r="S45" s="18"/>
      <c r="T45" s="18"/>
      <c r="U45" s="18"/>
      <c r="V45" s="18"/>
      <c r="W45" s="18"/>
      <c r="X45" s="18"/>
      <c r="Y45" s="18"/>
      <c r="Z45" s="18"/>
      <c r="AA45" s="18"/>
      <c r="AB45" s="42"/>
    </row>
    <row r="46" spans="1:32" ht="18" customHeight="1">
      <c r="A46" s="7"/>
      <c r="B46" s="34" t="s">
        <v>436</v>
      </c>
      <c r="C46" s="3"/>
      <c r="D46" s="3"/>
      <c r="E46" s="3"/>
      <c r="F46" s="3"/>
      <c r="G46" s="3"/>
      <c r="H46" s="18"/>
      <c r="I46" s="18"/>
      <c r="J46" s="1598" t="str">
        <f>項目一覧!$C$202</f>
        <v/>
      </c>
      <c r="K46" s="1598"/>
      <c r="L46" s="1598"/>
      <c r="M46" s="1598"/>
      <c r="N46" s="1598"/>
      <c r="O46" s="1598"/>
      <c r="P46" s="1598"/>
      <c r="Q46" s="1598"/>
      <c r="R46" s="1598"/>
      <c r="S46" s="1598"/>
      <c r="T46" s="1598"/>
      <c r="U46" s="1598"/>
      <c r="V46" s="1598"/>
      <c r="W46" s="1598"/>
      <c r="X46" s="1598"/>
      <c r="Y46" s="1598"/>
      <c r="Z46" s="1598"/>
      <c r="AA46" s="1598"/>
      <c r="AB46" s="18"/>
      <c r="AC46" s="3"/>
    </row>
    <row r="47" spans="1:32" ht="18" customHeight="1">
      <c r="A47" s="7"/>
      <c r="B47" s="3"/>
      <c r="C47" s="3"/>
      <c r="D47" s="3"/>
      <c r="E47" s="3"/>
      <c r="F47" s="3"/>
      <c r="G47" s="3"/>
      <c r="H47" s="18"/>
      <c r="I47" s="18"/>
      <c r="J47" s="1598"/>
      <c r="K47" s="1598"/>
      <c r="L47" s="1598"/>
      <c r="M47" s="1598"/>
      <c r="N47" s="1598"/>
      <c r="O47" s="1598"/>
      <c r="P47" s="1598"/>
      <c r="Q47" s="1598"/>
      <c r="R47" s="1598"/>
      <c r="S47" s="1598"/>
      <c r="T47" s="1598"/>
      <c r="U47" s="1598"/>
      <c r="V47" s="1598"/>
      <c r="W47" s="1598"/>
      <c r="X47" s="1598"/>
      <c r="Y47" s="1598"/>
      <c r="Z47" s="1598"/>
      <c r="AA47" s="1598"/>
      <c r="AB47" s="18"/>
      <c r="AC47" s="3"/>
    </row>
    <row r="48" spans="1:32" ht="18" customHeight="1">
      <c r="A48" s="6"/>
      <c r="B48" s="3" t="s">
        <v>420</v>
      </c>
      <c r="C48" s="3"/>
      <c r="D48" s="3"/>
      <c r="E48" s="3"/>
      <c r="F48" s="3"/>
      <c r="G48" s="3"/>
      <c r="H48" s="50" t="str">
        <f>IF(項目一覧!$C$203=0,"","("&amp;項目一覧!$C$203&amp;") 建築士  （"&amp;項目一覧!$C$204&amp;"）登録　第　 "&amp;項目一覧!$C$205&amp;"　号")</f>
        <v>() 建築士  （）登録　第　 　号</v>
      </c>
      <c r="I48" s="42"/>
      <c r="J48" s="18"/>
      <c r="K48" s="18"/>
      <c r="L48" s="18"/>
      <c r="M48" s="18"/>
      <c r="N48" s="18"/>
      <c r="O48" s="18"/>
      <c r="P48" s="18"/>
      <c r="Q48" s="18"/>
      <c r="R48" s="18"/>
      <c r="S48" s="18"/>
      <c r="T48" s="18"/>
      <c r="U48" s="18"/>
      <c r="V48" s="18"/>
      <c r="W48" s="18"/>
      <c r="X48" s="18"/>
      <c r="Y48" s="18"/>
      <c r="Z48" s="18"/>
      <c r="AA48" s="18"/>
      <c r="AB48" s="42"/>
      <c r="AF48" s="1">
        <f>他の建築主入力!F39</f>
        <v>0</v>
      </c>
    </row>
    <row r="49" spans="1:32" ht="18" customHeight="1">
      <c r="A49" s="6"/>
      <c r="B49" s="3" t="s">
        <v>419</v>
      </c>
      <c r="C49" s="3"/>
      <c r="D49" s="3"/>
      <c r="E49" s="3"/>
      <c r="F49" s="3"/>
      <c r="G49" s="3"/>
      <c r="H49" s="18" t="str">
        <f>項目一覧!$C$206</f>
        <v/>
      </c>
      <c r="I49" s="42"/>
      <c r="J49" s="18"/>
      <c r="K49" s="18"/>
      <c r="L49" s="18"/>
      <c r="M49" s="18"/>
      <c r="N49" s="18"/>
      <c r="O49" s="18"/>
      <c r="P49" s="18"/>
      <c r="Q49" s="18"/>
      <c r="R49" s="18"/>
      <c r="S49" s="18"/>
      <c r="T49" s="18"/>
      <c r="U49" s="18"/>
      <c r="V49" s="18"/>
      <c r="W49" s="18"/>
      <c r="X49" s="18"/>
      <c r="Y49" s="18"/>
      <c r="Z49" s="18"/>
      <c r="AA49" s="18"/>
      <c r="AB49" s="42"/>
      <c r="AF49" s="1">
        <f>他の建築主入力!F40</f>
        <v>0</v>
      </c>
    </row>
    <row r="50" spans="1:32" ht="18" customHeight="1">
      <c r="A50" s="7"/>
      <c r="B50" s="3" t="s">
        <v>418</v>
      </c>
      <c r="C50" s="3"/>
      <c r="D50" s="3"/>
      <c r="E50" s="3"/>
      <c r="F50" s="3"/>
      <c r="G50" s="3"/>
      <c r="H50" s="50" t="str">
        <f>IF(項目一覧!$C$208=0,"","("&amp;項目一覧!$C$208&amp;") 建築士事務所  （"&amp;項目一覧!$C$209&amp;"）知事登録　第　 "&amp;項目一覧!$C$210&amp;"　号")</f>
        <v>() 建築士事務所  （）知事登録　第　 　号</v>
      </c>
      <c r="I50" s="42"/>
      <c r="J50" s="18"/>
      <c r="K50" s="18"/>
      <c r="L50" s="18"/>
      <c r="M50" s="18"/>
      <c r="N50" s="18"/>
      <c r="O50" s="18"/>
      <c r="P50" s="18"/>
      <c r="Q50" s="18"/>
      <c r="R50" s="18"/>
      <c r="S50" s="18"/>
      <c r="T50" s="18"/>
      <c r="U50" s="18"/>
      <c r="V50" s="18"/>
      <c r="W50" s="18"/>
      <c r="X50" s="18"/>
      <c r="Y50" s="18"/>
      <c r="Z50" s="18"/>
      <c r="AA50" s="18"/>
      <c r="AB50" s="42"/>
      <c r="AF50" s="1">
        <f>他の建築主入力!F41</f>
        <v>0</v>
      </c>
    </row>
    <row r="51" spans="1:32" ht="18" customHeight="1">
      <c r="A51" s="7"/>
      <c r="B51" s="3"/>
      <c r="C51" s="3"/>
      <c r="D51" s="3"/>
      <c r="E51" s="3"/>
      <c r="F51" s="3"/>
      <c r="G51" s="3"/>
      <c r="H51" s="18" t="str">
        <f>項目一覧!$C$211</f>
        <v/>
      </c>
      <c r="I51" s="42"/>
      <c r="J51" s="18"/>
      <c r="K51" s="18"/>
      <c r="L51" s="18"/>
      <c r="M51" s="18"/>
      <c r="N51" s="18"/>
      <c r="O51" s="18"/>
      <c r="P51" s="18"/>
      <c r="Q51" s="18"/>
      <c r="R51" s="18"/>
      <c r="S51" s="18"/>
      <c r="T51" s="18"/>
      <c r="U51" s="18"/>
      <c r="V51" s="18"/>
      <c r="W51" s="18"/>
      <c r="X51" s="18"/>
      <c r="Y51" s="18"/>
      <c r="Z51" s="18"/>
      <c r="AA51" s="18"/>
      <c r="AB51" s="42"/>
    </row>
    <row r="52" spans="1:32" ht="18" customHeight="1">
      <c r="A52" s="7"/>
      <c r="B52" s="3" t="s">
        <v>417</v>
      </c>
      <c r="C52" s="3"/>
      <c r="D52" s="3"/>
      <c r="E52" s="3"/>
      <c r="F52" s="3"/>
      <c r="G52" s="3"/>
      <c r="H52" s="18" t="str">
        <f>項目一覧!$C$212</f>
        <v/>
      </c>
      <c r="I52" s="42"/>
      <c r="J52" s="18"/>
      <c r="K52" s="18"/>
      <c r="L52" s="18"/>
      <c r="M52" s="18"/>
      <c r="N52" s="18"/>
      <c r="O52" s="18"/>
      <c r="P52" s="18"/>
      <c r="Q52" s="18"/>
      <c r="R52" s="18"/>
      <c r="S52" s="18"/>
      <c r="T52" s="18"/>
      <c r="U52" s="18"/>
      <c r="V52" s="18"/>
      <c r="W52" s="18"/>
      <c r="X52" s="18"/>
      <c r="Y52" s="18"/>
      <c r="Z52" s="18"/>
      <c r="AA52" s="18"/>
      <c r="AB52" s="42"/>
    </row>
    <row r="53" spans="1:32" ht="18" customHeight="1">
      <c r="A53" s="7"/>
      <c r="B53" s="3" t="s">
        <v>416</v>
      </c>
      <c r="C53" s="3"/>
      <c r="D53" s="3"/>
      <c r="E53" s="3"/>
      <c r="F53" s="3"/>
      <c r="G53" s="3"/>
      <c r="H53" s="1512" t="str">
        <f>項目一覧!$C$213</f>
        <v/>
      </c>
      <c r="I53" s="1512"/>
      <c r="J53" s="1512"/>
      <c r="K53" s="1512"/>
      <c r="L53" s="1512"/>
      <c r="M53" s="1512"/>
      <c r="N53" s="1512"/>
      <c r="O53" s="1512"/>
      <c r="P53" s="1512"/>
      <c r="Q53" s="1512"/>
      <c r="R53" s="1512"/>
      <c r="S53" s="1512"/>
      <c r="T53" s="1512"/>
      <c r="U53" s="1512"/>
      <c r="V53" s="1512"/>
      <c r="W53" s="1512"/>
      <c r="X53" s="1512"/>
      <c r="Y53" s="1512"/>
      <c r="Z53" s="1512"/>
      <c r="AA53" s="1512"/>
      <c r="AB53" s="1512"/>
    </row>
    <row r="54" spans="1:32" ht="18" customHeight="1">
      <c r="A54" s="7"/>
      <c r="B54" s="3" t="s">
        <v>415</v>
      </c>
      <c r="C54" s="3"/>
      <c r="D54" s="3"/>
      <c r="E54" s="3"/>
      <c r="F54" s="3"/>
      <c r="G54" s="3"/>
      <c r="H54" s="18" t="str">
        <f>項目一覧!$C$214</f>
        <v/>
      </c>
      <c r="I54" s="42"/>
      <c r="J54" s="18"/>
      <c r="K54" s="18"/>
      <c r="L54" s="18"/>
      <c r="M54" s="18"/>
      <c r="N54" s="18"/>
      <c r="O54" s="18"/>
      <c r="P54" s="18"/>
      <c r="Q54" s="18"/>
      <c r="R54" s="18"/>
      <c r="S54" s="18"/>
      <c r="T54" s="18"/>
      <c r="U54" s="18"/>
      <c r="V54" s="18"/>
      <c r="W54" s="18"/>
      <c r="X54" s="18"/>
      <c r="Y54" s="18"/>
      <c r="Z54" s="18"/>
      <c r="AA54" s="18"/>
      <c r="AB54" s="42"/>
    </row>
    <row r="55" spans="1:32" ht="18" customHeight="1">
      <c r="A55" s="7"/>
      <c r="B55" s="34" t="s">
        <v>436</v>
      </c>
      <c r="C55" s="3"/>
      <c r="D55" s="3"/>
      <c r="E55" s="3"/>
      <c r="F55" s="3"/>
      <c r="G55" s="3"/>
      <c r="H55" s="18"/>
      <c r="I55" s="18"/>
      <c r="J55" s="1598" t="str">
        <f>項目一覧!$C$216</f>
        <v/>
      </c>
      <c r="K55" s="1598"/>
      <c r="L55" s="1598"/>
      <c r="M55" s="1598"/>
      <c r="N55" s="1598"/>
      <c r="O55" s="1598"/>
      <c r="P55" s="1598"/>
      <c r="Q55" s="1598"/>
      <c r="R55" s="1598"/>
      <c r="S55" s="1598"/>
      <c r="T55" s="1598"/>
      <c r="U55" s="1598"/>
      <c r="V55" s="1598"/>
      <c r="W55" s="1598"/>
      <c r="X55" s="1598"/>
      <c r="Y55" s="1598"/>
      <c r="Z55" s="1598"/>
      <c r="AA55" s="1598"/>
      <c r="AB55" s="18"/>
      <c r="AC55" s="3"/>
    </row>
    <row r="56" spans="1:32" ht="18" customHeight="1">
      <c r="A56" s="7"/>
      <c r="B56" s="3"/>
      <c r="C56" s="3"/>
      <c r="D56" s="3"/>
      <c r="E56" s="3"/>
      <c r="F56" s="3"/>
      <c r="G56" s="3"/>
      <c r="H56" s="18"/>
      <c r="I56" s="18"/>
      <c r="J56" s="1598"/>
      <c r="K56" s="1598"/>
      <c r="L56" s="1598"/>
      <c r="M56" s="1598"/>
      <c r="N56" s="1598"/>
      <c r="O56" s="1598"/>
      <c r="P56" s="1598"/>
      <c r="Q56" s="1598"/>
      <c r="R56" s="1598"/>
      <c r="S56" s="1598"/>
      <c r="T56" s="1598"/>
      <c r="U56" s="1598"/>
      <c r="V56" s="1598"/>
      <c r="W56" s="1598"/>
      <c r="X56" s="1598"/>
      <c r="Y56" s="1598"/>
      <c r="Z56" s="1598"/>
      <c r="AA56" s="1598"/>
      <c r="AB56" s="18"/>
      <c r="AC56" s="3"/>
    </row>
    <row r="57" spans="1:32" ht="18" customHeight="1">
      <c r="A57" s="6"/>
      <c r="B57" s="3" t="s">
        <v>420</v>
      </c>
      <c r="C57" s="3"/>
      <c r="D57" s="3"/>
      <c r="E57" s="3"/>
      <c r="F57" s="3"/>
      <c r="G57" s="3"/>
      <c r="H57" s="50" t="str">
        <f>IF(項目一覧!$C$217=0,"","("&amp;項目一覧!$C$217&amp;") 建築士  （"&amp;項目一覧!$C$218&amp;"）登録　第　 "&amp;項目一覧!$C$219&amp;"　号")</f>
        <v>() 建築士  （）登録　第　 　号</v>
      </c>
      <c r="I57" s="42"/>
      <c r="J57" s="18"/>
      <c r="K57" s="18"/>
      <c r="L57" s="18"/>
      <c r="M57" s="18"/>
      <c r="N57" s="18"/>
      <c r="O57" s="18"/>
      <c r="P57" s="18"/>
      <c r="Q57" s="18"/>
      <c r="R57" s="18"/>
      <c r="S57" s="18"/>
      <c r="T57" s="18"/>
      <c r="U57" s="18"/>
      <c r="V57" s="18"/>
      <c r="W57" s="18"/>
      <c r="X57" s="18"/>
      <c r="Y57" s="18"/>
      <c r="Z57" s="18"/>
      <c r="AA57" s="18"/>
      <c r="AB57" s="42"/>
      <c r="AF57" s="1">
        <f>他の建築主入力!F48</f>
        <v>0</v>
      </c>
    </row>
    <row r="58" spans="1:32" ht="18" customHeight="1">
      <c r="A58" s="6"/>
      <c r="B58" s="3" t="s">
        <v>419</v>
      </c>
      <c r="C58" s="3"/>
      <c r="D58" s="3"/>
      <c r="E58" s="3"/>
      <c r="F58" s="3"/>
      <c r="G58" s="3"/>
      <c r="H58" s="18" t="str">
        <f>項目一覧!$C$220</f>
        <v/>
      </c>
      <c r="I58" s="42"/>
      <c r="J58" s="18"/>
      <c r="K58" s="18"/>
      <c r="L58" s="18"/>
      <c r="M58" s="18"/>
      <c r="N58" s="18"/>
      <c r="O58" s="18"/>
      <c r="P58" s="18"/>
      <c r="Q58" s="18"/>
      <c r="R58" s="18"/>
      <c r="S58" s="18"/>
      <c r="T58" s="18"/>
      <c r="U58" s="18"/>
      <c r="V58" s="18"/>
      <c r="W58" s="18"/>
      <c r="X58" s="18"/>
      <c r="Y58" s="18"/>
      <c r="Z58" s="18"/>
      <c r="AA58" s="18"/>
      <c r="AB58" s="42"/>
      <c r="AF58" s="1">
        <f>他の建築主入力!F49</f>
        <v>0</v>
      </c>
    </row>
    <row r="59" spans="1:32" ht="18" customHeight="1">
      <c r="A59" s="7"/>
      <c r="B59" s="3" t="s">
        <v>418</v>
      </c>
      <c r="C59" s="3"/>
      <c r="D59" s="3"/>
      <c r="E59" s="3"/>
      <c r="F59" s="3"/>
      <c r="G59" s="3"/>
      <c r="H59" s="50" t="str">
        <f>IF(項目一覧!$C$222=0,"","("&amp;項目一覧!$C$222&amp;") 建築士事務所  （"&amp;項目一覧!$C$223&amp;"）知事登録　第　 "&amp;項目一覧!$C$224&amp;"　号")</f>
        <v>() 建築士事務所  （）知事登録　第　 　号</v>
      </c>
      <c r="I59" s="42"/>
      <c r="J59" s="18"/>
      <c r="K59" s="18"/>
      <c r="L59" s="18"/>
      <c r="M59" s="18"/>
      <c r="N59" s="18"/>
      <c r="O59" s="18"/>
      <c r="P59" s="18"/>
      <c r="Q59" s="18"/>
      <c r="R59" s="18"/>
      <c r="S59" s="18"/>
      <c r="T59" s="18"/>
      <c r="U59" s="18"/>
      <c r="V59" s="18"/>
      <c r="W59" s="18"/>
      <c r="X59" s="18"/>
      <c r="Y59" s="18"/>
      <c r="Z59" s="18"/>
      <c r="AA59" s="18"/>
      <c r="AB59" s="42"/>
      <c r="AF59" s="1">
        <f>他の建築主入力!F50</f>
        <v>0</v>
      </c>
    </row>
    <row r="60" spans="1:32" ht="18" customHeight="1">
      <c r="A60" s="7"/>
      <c r="B60" s="3"/>
      <c r="C60" s="3"/>
      <c r="D60" s="3"/>
      <c r="E60" s="3"/>
      <c r="F60" s="3"/>
      <c r="G60" s="3"/>
      <c r="H60" s="18" t="str">
        <f>項目一覧!$C$225</f>
        <v/>
      </c>
      <c r="I60" s="42"/>
      <c r="J60" s="18"/>
      <c r="K60" s="18"/>
      <c r="L60" s="18"/>
      <c r="M60" s="18"/>
      <c r="N60" s="18"/>
      <c r="O60" s="18"/>
      <c r="P60" s="18"/>
      <c r="Q60" s="18"/>
      <c r="R60" s="18"/>
      <c r="S60" s="18"/>
      <c r="T60" s="18"/>
      <c r="U60" s="18"/>
      <c r="V60" s="18"/>
      <c r="W60" s="18"/>
      <c r="X60" s="18"/>
      <c r="Y60" s="18"/>
      <c r="Z60" s="18"/>
      <c r="AA60" s="18"/>
      <c r="AB60" s="42"/>
    </row>
    <row r="61" spans="1:32" ht="18" customHeight="1">
      <c r="A61" s="7"/>
      <c r="B61" s="3" t="s">
        <v>417</v>
      </c>
      <c r="C61" s="3"/>
      <c r="D61" s="3"/>
      <c r="E61" s="3"/>
      <c r="F61" s="3"/>
      <c r="G61" s="3"/>
      <c r="H61" s="18" t="str">
        <f>項目一覧!$C$226</f>
        <v/>
      </c>
      <c r="I61" s="42"/>
      <c r="J61" s="18"/>
      <c r="K61" s="18"/>
      <c r="L61" s="18"/>
      <c r="M61" s="18"/>
      <c r="N61" s="18"/>
      <c r="O61" s="18"/>
      <c r="P61" s="18"/>
      <c r="Q61" s="18"/>
      <c r="R61" s="18"/>
      <c r="S61" s="18"/>
      <c r="T61" s="18"/>
      <c r="U61" s="18"/>
      <c r="V61" s="18"/>
      <c r="W61" s="18"/>
      <c r="X61" s="18"/>
      <c r="Y61" s="18"/>
      <c r="Z61" s="18"/>
      <c r="AA61" s="18"/>
      <c r="AB61" s="42"/>
    </row>
    <row r="62" spans="1:32" ht="18" customHeight="1">
      <c r="A62" s="7"/>
      <c r="B62" s="3" t="s">
        <v>416</v>
      </c>
      <c r="C62" s="3"/>
      <c r="D62" s="3"/>
      <c r="E62" s="3"/>
      <c r="F62" s="3"/>
      <c r="G62" s="3"/>
      <c r="H62" s="1512" t="str">
        <f>項目一覧!$C$227</f>
        <v/>
      </c>
      <c r="I62" s="1512"/>
      <c r="J62" s="1512"/>
      <c r="K62" s="1512"/>
      <c r="L62" s="1512"/>
      <c r="M62" s="1512"/>
      <c r="N62" s="1512"/>
      <c r="O62" s="1512"/>
      <c r="P62" s="1512"/>
      <c r="Q62" s="1512"/>
      <c r="R62" s="1512"/>
      <c r="S62" s="1512"/>
      <c r="T62" s="1512"/>
      <c r="U62" s="1512"/>
      <c r="V62" s="1512"/>
      <c r="W62" s="1512"/>
      <c r="X62" s="1512"/>
      <c r="Y62" s="1512"/>
      <c r="Z62" s="1512"/>
      <c r="AA62" s="1512"/>
      <c r="AB62" s="1512"/>
    </row>
    <row r="63" spans="1:32" ht="18" customHeight="1">
      <c r="A63" s="7"/>
      <c r="B63" s="3" t="s">
        <v>415</v>
      </c>
      <c r="C63" s="3"/>
      <c r="D63" s="3"/>
      <c r="E63" s="3"/>
      <c r="F63" s="3"/>
      <c r="G63" s="3"/>
      <c r="H63" s="18" t="str">
        <f>項目一覧!$C$228</f>
        <v/>
      </c>
      <c r="I63" s="42"/>
      <c r="J63" s="18"/>
      <c r="K63" s="18"/>
      <c r="L63" s="18"/>
      <c r="M63" s="18"/>
      <c r="N63" s="18"/>
      <c r="O63" s="18"/>
      <c r="P63" s="18"/>
      <c r="Q63" s="18"/>
      <c r="R63" s="18"/>
      <c r="S63" s="18"/>
      <c r="T63" s="18"/>
      <c r="U63" s="18"/>
      <c r="V63" s="18"/>
      <c r="W63" s="18"/>
      <c r="X63" s="18"/>
      <c r="Y63" s="18"/>
      <c r="Z63" s="18"/>
      <c r="AA63" s="18"/>
      <c r="AB63" s="42"/>
    </row>
    <row r="64" spans="1:32" ht="18" customHeight="1">
      <c r="A64" s="7"/>
      <c r="B64" s="34" t="s">
        <v>436</v>
      </c>
      <c r="C64" s="3"/>
      <c r="D64" s="3"/>
      <c r="E64" s="3"/>
      <c r="F64" s="3"/>
      <c r="G64" s="3"/>
      <c r="H64" s="18"/>
      <c r="I64" s="18"/>
      <c r="J64" s="1598" t="str">
        <f>項目一覧!$C$230</f>
        <v/>
      </c>
      <c r="K64" s="1598"/>
      <c r="L64" s="1598"/>
      <c r="M64" s="1598"/>
      <c r="N64" s="1598"/>
      <c r="O64" s="1598"/>
      <c r="P64" s="1598"/>
      <c r="Q64" s="1598"/>
      <c r="R64" s="1598"/>
      <c r="S64" s="1598"/>
      <c r="T64" s="1598"/>
      <c r="U64" s="1598"/>
      <c r="V64" s="1598"/>
      <c r="W64" s="1598"/>
      <c r="X64" s="1598"/>
      <c r="Y64" s="1598"/>
      <c r="Z64" s="1598"/>
      <c r="AA64" s="1598"/>
      <c r="AB64" s="18"/>
      <c r="AC64" s="3"/>
    </row>
    <row r="65" spans="1:29" s="132" customFormat="1" ht="18" customHeight="1">
      <c r="A65" s="136"/>
      <c r="B65" s="135"/>
      <c r="C65" s="133"/>
      <c r="D65" s="133"/>
      <c r="E65" s="133"/>
      <c r="F65" s="133"/>
      <c r="G65" s="133"/>
      <c r="H65" s="134"/>
      <c r="I65" s="134"/>
      <c r="J65" s="1598"/>
      <c r="K65" s="1598"/>
      <c r="L65" s="1598"/>
      <c r="M65" s="1598"/>
      <c r="N65" s="1598"/>
      <c r="O65" s="1598"/>
      <c r="P65" s="1598"/>
      <c r="Q65" s="1598"/>
      <c r="R65" s="1598"/>
      <c r="S65" s="1598"/>
      <c r="T65" s="1598"/>
      <c r="U65" s="1598"/>
      <c r="V65" s="1598"/>
      <c r="W65" s="1598"/>
      <c r="X65" s="1598"/>
      <c r="Y65" s="1598"/>
      <c r="Z65" s="1598"/>
      <c r="AA65" s="1598"/>
      <c r="AB65" s="134"/>
      <c r="AC65" s="133"/>
    </row>
    <row r="66" spans="1:29" ht="18" customHeight="1">
      <c r="A66" s="7"/>
      <c r="B66" s="3" t="s">
        <v>228</v>
      </c>
      <c r="C66" s="3"/>
      <c r="D66" s="3"/>
      <c r="E66" s="3"/>
      <c r="F66" s="3"/>
      <c r="G66" s="3"/>
      <c r="H66" s="18"/>
      <c r="I66" s="42"/>
      <c r="J66" s="18"/>
      <c r="K66" s="18"/>
      <c r="L66" s="18"/>
      <c r="M66" s="18"/>
      <c r="N66" s="18"/>
      <c r="O66" s="18"/>
      <c r="P66" s="18"/>
      <c r="Q66" s="18"/>
      <c r="R66" s="18"/>
      <c r="S66" s="18"/>
      <c r="T66" s="18"/>
      <c r="U66" s="18"/>
      <c r="V66" s="18"/>
      <c r="W66" s="18"/>
      <c r="X66" s="18"/>
      <c r="Y66" s="18"/>
      <c r="Z66" s="18"/>
      <c r="AA66" s="18"/>
      <c r="AB66" s="42"/>
    </row>
    <row r="67" spans="1:29" ht="18" customHeight="1">
      <c r="A67" s="7"/>
      <c r="B67" s="3" t="s">
        <v>227</v>
      </c>
      <c r="C67" s="3"/>
      <c r="D67" s="3"/>
      <c r="E67" s="3"/>
      <c r="F67" s="3"/>
      <c r="G67" s="3"/>
      <c r="H67" s="113"/>
      <c r="I67" s="113"/>
      <c r="J67" s="113"/>
      <c r="K67" s="113"/>
      <c r="L67" s="113"/>
      <c r="M67" s="113"/>
      <c r="N67" s="113"/>
      <c r="O67" s="113"/>
      <c r="P67" s="113"/>
      <c r="Q67" s="113"/>
      <c r="R67" s="113"/>
      <c r="S67" s="113"/>
      <c r="T67" s="113"/>
      <c r="U67" s="113"/>
      <c r="V67" s="113"/>
      <c r="W67" s="113"/>
      <c r="X67" s="113"/>
      <c r="Y67" s="113"/>
      <c r="Z67" s="113"/>
      <c r="AA67" s="113"/>
      <c r="AB67" s="113"/>
    </row>
    <row r="68" spans="1:29" ht="18" customHeight="1">
      <c r="A68" s="7"/>
      <c r="B68" s="6" t="str">
        <f>IF(項目一覧!$D$316=TRUE,"■","□")</f>
        <v>□</v>
      </c>
      <c r="C68" s="3" t="s">
        <v>435</v>
      </c>
      <c r="D68" s="3"/>
      <c r="E68" s="3"/>
      <c r="F68" s="3"/>
      <c r="G68" s="3"/>
      <c r="H68" s="113"/>
      <c r="I68" s="113"/>
      <c r="J68" s="113"/>
      <c r="K68" s="113"/>
      <c r="L68" s="113"/>
      <c r="M68" s="113"/>
      <c r="N68" s="113"/>
      <c r="O68" s="113"/>
      <c r="P68" s="113"/>
      <c r="Q68" s="113"/>
      <c r="R68" s="113"/>
      <c r="S68" s="113"/>
      <c r="T68" s="113"/>
      <c r="U68" s="113"/>
      <c r="V68" s="113"/>
      <c r="W68" s="113"/>
      <c r="X68" s="113"/>
      <c r="Y68" s="113"/>
      <c r="Z68" s="113"/>
      <c r="AA68" s="113"/>
      <c r="AB68" s="113"/>
    </row>
    <row r="69" spans="1:29" ht="18" customHeight="1">
      <c r="A69" s="7"/>
      <c r="B69" s="7"/>
      <c r="C69" s="3" t="s">
        <v>412</v>
      </c>
      <c r="D69" s="3"/>
      <c r="E69" s="3"/>
      <c r="F69" s="3"/>
      <c r="G69" s="3"/>
      <c r="H69" s="18" t="str">
        <f>項目一覧!$C$317</f>
        <v/>
      </c>
      <c r="I69" s="113"/>
      <c r="J69" s="113"/>
      <c r="K69" s="113"/>
      <c r="L69" s="113"/>
      <c r="M69" s="113"/>
      <c r="N69" s="113"/>
      <c r="O69" s="113"/>
      <c r="P69" s="113"/>
      <c r="Q69" s="113"/>
      <c r="R69" s="113"/>
      <c r="S69" s="113"/>
      <c r="T69" s="113"/>
      <c r="U69" s="113"/>
      <c r="V69" s="113"/>
      <c r="W69" s="113"/>
      <c r="X69" s="113"/>
      <c r="Y69" s="113"/>
      <c r="Z69" s="113"/>
      <c r="AA69" s="113"/>
      <c r="AB69" s="113"/>
    </row>
    <row r="70" spans="1:29" ht="18" customHeight="1">
      <c r="A70" s="7"/>
      <c r="B70" s="7"/>
      <c r="C70" s="3" t="s">
        <v>430</v>
      </c>
      <c r="D70" s="3"/>
      <c r="E70" s="3"/>
      <c r="F70" s="3" t="s">
        <v>433</v>
      </c>
      <c r="G70" s="3"/>
      <c r="H70" s="18"/>
      <c r="I70" s="113"/>
      <c r="J70" s="113"/>
      <c r="K70" s="113"/>
      <c r="L70" s="113"/>
      <c r="M70" s="18" t="str">
        <f>項目一覧!$C$318</f>
        <v/>
      </c>
      <c r="N70" s="18"/>
      <c r="O70" s="113" t="s">
        <v>115</v>
      </c>
      <c r="P70" s="113"/>
      <c r="Q70" s="113"/>
      <c r="R70" s="113"/>
      <c r="S70" s="113"/>
      <c r="T70" s="113"/>
      <c r="U70" s="113"/>
      <c r="V70" s="113"/>
      <c r="W70" s="113"/>
      <c r="X70" s="113"/>
      <c r="Y70" s="113"/>
      <c r="Z70" s="113"/>
      <c r="AA70" s="42"/>
      <c r="AB70" s="42"/>
    </row>
    <row r="71" spans="1:29" ht="18" customHeight="1">
      <c r="A71" s="7"/>
      <c r="B71" s="6" t="str">
        <f>IF(項目一覧!$D$319=TRUE,"■","□")</f>
        <v>□</v>
      </c>
      <c r="C71" s="3" t="s">
        <v>434</v>
      </c>
      <c r="D71" s="3"/>
      <c r="E71" s="3"/>
      <c r="F71" s="3"/>
      <c r="G71" s="3"/>
      <c r="H71" s="113"/>
      <c r="I71" s="113"/>
      <c r="J71" s="113"/>
      <c r="K71" s="113"/>
      <c r="L71" s="113"/>
      <c r="M71" s="113"/>
      <c r="N71" s="113"/>
      <c r="O71" s="113"/>
      <c r="P71" s="113"/>
      <c r="Q71" s="113"/>
      <c r="R71" s="113"/>
      <c r="S71" s="113"/>
      <c r="T71" s="113"/>
      <c r="U71" s="113"/>
      <c r="V71" s="113"/>
      <c r="W71" s="113"/>
      <c r="X71" s="113"/>
      <c r="Y71" s="113"/>
      <c r="Z71" s="42"/>
      <c r="AA71" s="42"/>
      <c r="AB71" s="42"/>
    </row>
    <row r="72" spans="1:29" ht="18" customHeight="1">
      <c r="A72" s="7"/>
      <c r="B72" s="7"/>
      <c r="C72" s="3" t="s">
        <v>412</v>
      </c>
      <c r="D72" s="3"/>
      <c r="E72" s="3"/>
      <c r="F72" s="3"/>
      <c r="G72" s="3"/>
      <c r="H72" s="18" t="str">
        <f>項目一覧!$C$320</f>
        <v/>
      </c>
      <c r="I72" s="113"/>
      <c r="J72" s="113"/>
      <c r="K72" s="113"/>
      <c r="L72" s="113"/>
      <c r="M72" s="113"/>
      <c r="N72" s="113"/>
      <c r="O72" s="113"/>
      <c r="P72" s="113"/>
      <c r="Q72" s="113"/>
      <c r="R72" s="113"/>
      <c r="S72" s="113"/>
      <c r="T72" s="113"/>
      <c r="U72" s="113"/>
      <c r="V72" s="113"/>
      <c r="W72" s="113"/>
      <c r="X72" s="113"/>
      <c r="Y72" s="113"/>
      <c r="Z72" s="42"/>
      <c r="AA72" s="42"/>
      <c r="AB72" s="42"/>
    </row>
    <row r="73" spans="1:29" ht="18" customHeight="1">
      <c r="A73" s="7"/>
      <c r="B73" s="7"/>
      <c r="C73" s="3" t="s">
        <v>430</v>
      </c>
      <c r="D73" s="3"/>
      <c r="E73" s="3"/>
      <c r="F73" s="3" t="s">
        <v>433</v>
      </c>
      <c r="G73" s="3"/>
      <c r="H73" s="18"/>
      <c r="I73" s="113"/>
      <c r="J73" s="113"/>
      <c r="K73" s="113"/>
      <c r="L73" s="113"/>
      <c r="M73" s="18" t="str">
        <f>項目一覧!$C$321</f>
        <v/>
      </c>
      <c r="N73" s="18"/>
      <c r="O73" s="113" t="s">
        <v>115</v>
      </c>
      <c r="P73" s="113"/>
      <c r="Q73" s="113"/>
      <c r="R73" s="113"/>
      <c r="S73" s="113"/>
      <c r="T73" s="113"/>
      <c r="U73" s="113"/>
      <c r="V73" s="113"/>
      <c r="W73" s="113"/>
      <c r="X73" s="113"/>
      <c r="Y73" s="113"/>
      <c r="Z73" s="113"/>
      <c r="AA73" s="42"/>
      <c r="AB73" s="42"/>
    </row>
    <row r="74" spans="1:29" ht="18" customHeight="1">
      <c r="A74" s="7"/>
      <c r="B74" s="6" t="s">
        <v>2374</v>
      </c>
      <c r="C74" s="3" t="s">
        <v>432</v>
      </c>
      <c r="D74" s="3"/>
      <c r="E74" s="3"/>
      <c r="F74" s="3"/>
      <c r="G74" s="3"/>
      <c r="H74" s="53"/>
      <c r="I74" s="53"/>
      <c r="J74" s="53"/>
      <c r="K74" s="53"/>
      <c r="L74" s="53"/>
      <c r="M74" s="53"/>
      <c r="N74" s="53"/>
      <c r="O74" s="53"/>
      <c r="P74" s="53"/>
      <c r="Q74" s="53"/>
      <c r="R74" s="53"/>
      <c r="S74" s="53"/>
      <c r="T74" s="53"/>
      <c r="U74" s="53"/>
      <c r="V74" s="53"/>
      <c r="W74" s="53"/>
      <c r="X74" s="53"/>
      <c r="Y74" s="53"/>
    </row>
    <row r="75" spans="1:29" ht="18" customHeight="1">
      <c r="A75" s="7"/>
      <c r="B75" s="7"/>
      <c r="C75" s="3" t="s">
        <v>412</v>
      </c>
      <c r="D75" s="3"/>
      <c r="E75" s="3"/>
      <c r="F75" s="3"/>
      <c r="G75" s="3"/>
      <c r="H75" s="3"/>
      <c r="I75" s="53"/>
      <c r="J75" s="53"/>
      <c r="K75" s="53"/>
      <c r="L75" s="53"/>
      <c r="M75" s="53"/>
      <c r="N75" s="53"/>
      <c r="O75" s="53"/>
      <c r="P75" s="53"/>
      <c r="Q75" s="53"/>
      <c r="R75" s="53"/>
      <c r="S75" s="53"/>
      <c r="T75" s="53"/>
      <c r="U75" s="53"/>
      <c r="V75" s="53"/>
      <c r="W75" s="53"/>
      <c r="X75" s="53"/>
      <c r="Y75" s="53"/>
    </row>
    <row r="76" spans="1:29" ht="18" customHeight="1">
      <c r="A76" s="7"/>
      <c r="B76" s="7"/>
      <c r="C76" s="3" t="s">
        <v>430</v>
      </c>
      <c r="D76" s="3"/>
      <c r="E76" s="3"/>
      <c r="F76" s="3" t="s">
        <v>429</v>
      </c>
      <c r="G76" s="3"/>
      <c r="H76" s="3"/>
      <c r="I76" s="53"/>
      <c r="J76" s="53"/>
      <c r="K76" s="53"/>
      <c r="L76" s="53"/>
      <c r="M76" s="38"/>
      <c r="N76" s="3"/>
      <c r="O76" s="53" t="s">
        <v>115</v>
      </c>
      <c r="P76" s="53"/>
      <c r="Q76" s="53"/>
      <c r="R76" s="53"/>
      <c r="S76" s="53"/>
      <c r="T76" s="53"/>
      <c r="U76" s="53"/>
      <c r="V76" s="53"/>
      <c r="W76" s="53"/>
      <c r="X76" s="53"/>
      <c r="Y76" s="53"/>
      <c r="Z76" s="53"/>
    </row>
    <row r="77" spans="1:29" ht="18" customHeight="1">
      <c r="A77" s="7"/>
      <c r="B77" s="7"/>
      <c r="C77" s="3" t="s">
        <v>412</v>
      </c>
      <c r="D77" s="3"/>
      <c r="E77" s="3"/>
      <c r="F77" s="3"/>
      <c r="G77" s="3"/>
      <c r="H77" s="3"/>
      <c r="I77" s="53"/>
      <c r="J77" s="53"/>
      <c r="K77" s="53"/>
      <c r="L77" s="53"/>
      <c r="M77" s="53"/>
      <c r="N77" s="53"/>
      <c r="O77" s="53"/>
      <c r="P77" s="53"/>
      <c r="Q77" s="53"/>
      <c r="R77" s="53"/>
      <c r="S77" s="53"/>
      <c r="T77" s="53"/>
      <c r="U77" s="53"/>
      <c r="V77" s="53"/>
      <c r="W77" s="53"/>
      <c r="X77" s="53"/>
      <c r="Y77" s="53"/>
    </row>
    <row r="78" spans="1:29" ht="18" customHeight="1">
      <c r="A78" s="7"/>
      <c r="B78" s="7"/>
      <c r="C78" s="3" t="s">
        <v>430</v>
      </c>
      <c r="D78" s="3"/>
      <c r="E78" s="3"/>
      <c r="F78" s="3" t="s">
        <v>429</v>
      </c>
      <c r="G78" s="3"/>
      <c r="H78" s="3"/>
      <c r="I78" s="53"/>
      <c r="J78" s="53"/>
      <c r="K78" s="53"/>
      <c r="L78" s="53"/>
      <c r="M78" s="38"/>
      <c r="N78" s="3"/>
      <c r="O78" s="53" t="s">
        <v>115</v>
      </c>
      <c r="P78" s="53"/>
      <c r="Q78" s="53"/>
      <c r="R78" s="53"/>
      <c r="S78" s="53"/>
      <c r="T78" s="53"/>
      <c r="U78" s="53"/>
      <c r="V78" s="53"/>
      <c r="W78" s="53"/>
      <c r="X78" s="53"/>
      <c r="Y78" s="53"/>
      <c r="Z78" s="53"/>
    </row>
    <row r="79" spans="1:29" ht="18" customHeight="1">
      <c r="A79" s="7"/>
      <c r="B79" s="7"/>
      <c r="C79" s="3" t="s">
        <v>412</v>
      </c>
      <c r="D79" s="3"/>
      <c r="E79" s="3"/>
      <c r="F79" s="3"/>
      <c r="G79" s="3"/>
      <c r="H79" s="3"/>
      <c r="I79" s="53"/>
      <c r="J79" s="53"/>
      <c r="K79" s="53"/>
      <c r="L79" s="53"/>
      <c r="M79" s="53"/>
      <c r="N79" s="53"/>
      <c r="O79" s="53"/>
      <c r="P79" s="53"/>
      <c r="Q79" s="53"/>
      <c r="R79" s="53"/>
      <c r="S79" s="53"/>
      <c r="T79" s="53"/>
      <c r="U79" s="53"/>
      <c r="V79" s="53"/>
      <c r="W79" s="53"/>
      <c r="X79" s="53"/>
      <c r="Y79" s="53"/>
    </row>
    <row r="80" spans="1:29" ht="18" customHeight="1">
      <c r="A80" s="7"/>
      <c r="B80" s="7"/>
      <c r="C80" s="3" t="s">
        <v>430</v>
      </c>
      <c r="D80" s="3"/>
      <c r="E80" s="3"/>
      <c r="F80" s="3" t="s">
        <v>429</v>
      </c>
      <c r="G80" s="3"/>
      <c r="H80" s="3"/>
      <c r="I80" s="53"/>
      <c r="J80" s="53"/>
      <c r="K80" s="53"/>
      <c r="L80" s="53"/>
      <c r="M80" s="38"/>
      <c r="N80" s="3"/>
      <c r="O80" s="53" t="s">
        <v>115</v>
      </c>
      <c r="P80" s="53"/>
      <c r="Q80" s="53"/>
      <c r="R80" s="53"/>
      <c r="S80" s="53"/>
      <c r="T80" s="53"/>
      <c r="U80" s="53"/>
      <c r="V80" s="53"/>
      <c r="W80" s="53"/>
      <c r="X80" s="53"/>
      <c r="Y80" s="53"/>
      <c r="Z80" s="53"/>
    </row>
    <row r="81" spans="1:28" ht="18" customHeight="1">
      <c r="A81" s="7"/>
      <c r="B81" s="6" t="s">
        <v>2374</v>
      </c>
      <c r="C81" s="3" t="s">
        <v>431</v>
      </c>
      <c r="D81" s="3"/>
      <c r="E81" s="3"/>
      <c r="F81" s="3"/>
      <c r="G81" s="3"/>
      <c r="H81" s="53"/>
      <c r="I81" s="53"/>
      <c r="J81" s="53"/>
      <c r="K81" s="53"/>
      <c r="L81" s="53"/>
      <c r="M81" s="53"/>
      <c r="N81" s="53"/>
      <c r="O81" s="53"/>
      <c r="P81" s="53"/>
      <c r="Q81" s="53"/>
      <c r="R81" s="53"/>
      <c r="S81" s="53"/>
      <c r="T81" s="53"/>
      <c r="U81" s="53"/>
      <c r="V81" s="53"/>
      <c r="W81" s="53"/>
      <c r="X81" s="53"/>
      <c r="Y81" s="53"/>
    </row>
    <row r="82" spans="1:28" ht="18" customHeight="1">
      <c r="A82" s="7"/>
      <c r="B82" s="7"/>
      <c r="C82" s="3" t="s">
        <v>412</v>
      </c>
      <c r="D82" s="3"/>
      <c r="E82" s="3"/>
      <c r="F82" s="3"/>
      <c r="G82" s="3"/>
      <c r="H82" s="3"/>
      <c r="I82" s="53"/>
      <c r="J82" s="53"/>
      <c r="K82" s="53"/>
      <c r="L82" s="53"/>
      <c r="M82" s="53"/>
      <c r="N82" s="53"/>
      <c r="O82" s="53"/>
      <c r="P82" s="53"/>
      <c r="Q82" s="53"/>
      <c r="R82" s="53"/>
      <c r="S82" s="53"/>
      <c r="T82" s="53"/>
      <c r="U82" s="53"/>
      <c r="V82" s="53"/>
      <c r="W82" s="53"/>
      <c r="X82" s="53"/>
      <c r="Y82" s="53"/>
    </row>
    <row r="83" spans="1:28" ht="18" customHeight="1">
      <c r="A83" s="7"/>
      <c r="B83" s="7"/>
      <c r="C83" s="3" t="s">
        <v>430</v>
      </c>
      <c r="D83" s="3"/>
      <c r="E83" s="3"/>
      <c r="F83" s="3" t="s">
        <v>429</v>
      </c>
      <c r="G83" s="3"/>
      <c r="H83" s="3"/>
      <c r="I83" s="53"/>
      <c r="J83" s="53"/>
      <c r="K83" s="53"/>
      <c r="L83" s="53"/>
      <c r="M83" s="38"/>
      <c r="N83" s="3"/>
      <c r="O83" s="53" t="s">
        <v>115</v>
      </c>
      <c r="P83" s="53"/>
      <c r="Q83" s="53"/>
      <c r="R83" s="53"/>
      <c r="S83" s="53"/>
      <c r="T83" s="53"/>
      <c r="U83" s="53"/>
      <c r="V83" s="53"/>
      <c r="W83" s="53"/>
      <c r="X83" s="53"/>
      <c r="Y83" s="53"/>
      <c r="Z83" s="53"/>
    </row>
    <row r="84" spans="1:28" ht="18" customHeight="1">
      <c r="A84" s="7"/>
      <c r="B84" s="7"/>
      <c r="C84" s="3" t="s">
        <v>412</v>
      </c>
      <c r="D84" s="3"/>
      <c r="E84" s="3"/>
      <c r="F84" s="3"/>
      <c r="G84" s="3"/>
      <c r="H84" s="3"/>
      <c r="I84" s="53"/>
      <c r="J84" s="53"/>
      <c r="K84" s="53"/>
      <c r="L84" s="53"/>
      <c r="M84" s="53"/>
      <c r="N84" s="53"/>
      <c r="O84" s="53"/>
      <c r="P84" s="53"/>
      <c r="Q84" s="53"/>
      <c r="R84" s="53"/>
      <c r="S84" s="53"/>
      <c r="T84" s="53"/>
      <c r="U84" s="53"/>
      <c r="V84" s="53"/>
      <c r="W84" s="53"/>
      <c r="X84" s="53"/>
      <c r="Y84" s="53"/>
    </row>
    <row r="85" spans="1:28" ht="18" customHeight="1">
      <c r="A85" s="7"/>
      <c r="B85" s="7"/>
      <c r="C85" s="3" t="s">
        <v>430</v>
      </c>
      <c r="D85" s="3"/>
      <c r="E85" s="3"/>
      <c r="F85" s="3" t="s">
        <v>429</v>
      </c>
      <c r="G85" s="3"/>
      <c r="H85" s="3"/>
      <c r="I85" s="53"/>
      <c r="J85" s="53"/>
      <c r="K85" s="53"/>
      <c r="L85" s="53"/>
      <c r="M85" s="38"/>
      <c r="N85" s="3"/>
      <c r="O85" s="53" t="s">
        <v>115</v>
      </c>
      <c r="P85" s="53"/>
      <c r="Q85" s="53"/>
      <c r="R85" s="53"/>
      <c r="S85" s="53"/>
      <c r="T85" s="53"/>
      <c r="U85" s="53"/>
      <c r="V85" s="53"/>
      <c r="W85" s="53"/>
      <c r="X85" s="53"/>
      <c r="Y85" s="53"/>
      <c r="Z85" s="53"/>
    </row>
    <row r="86" spans="1:28" ht="18" customHeight="1">
      <c r="A86" s="7"/>
      <c r="B86" s="7"/>
      <c r="C86" s="3" t="s">
        <v>412</v>
      </c>
      <c r="D86" s="3"/>
      <c r="E86" s="3"/>
      <c r="F86" s="3"/>
      <c r="G86" s="3"/>
      <c r="H86" s="3"/>
      <c r="I86" s="53"/>
      <c r="J86" s="53"/>
      <c r="K86" s="53"/>
      <c r="L86" s="53"/>
      <c r="M86" s="53"/>
      <c r="N86" s="53"/>
      <c r="O86" s="53"/>
      <c r="P86" s="53"/>
      <c r="Q86" s="53"/>
      <c r="R86" s="53"/>
      <c r="S86" s="53"/>
      <c r="T86" s="53"/>
      <c r="U86" s="53"/>
      <c r="V86" s="53"/>
      <c r="W86" s="53"/>
      <c r="X86" s="53"/>
      <c r="Y86" s="53"/>
    </row>
    <row r="87" spans="1:28" ht="18" customHeight="1">
      <c r="A87" s="7"/>
      <c r="B87" s="7"/>
      <c r="C87" s="3" t="s">
        <v>430</v>
      </c>
      <c r="D87" s="3"/>
      <c r="E87" s="3"/>
      <c r="F87" s="3" t="s">
        <v>429</v>
      </c>
      <c r="G87" s="3"/>
      <c r="H87" s="3"/>
      <c r="I87" s="53"/>
      <c r="J87" s="53"/>
      <c r="K87" s="53"/>
      <c r="L87" s="53"/>
      <c r="M87" s="38"/>
      <c r="N87" s="3"/>
      <c r="O87" s="53" t="s">
        <v>115</v>
      </c>
      <c r="P87" s="53"/>
      <c r="Q87" s="53"/>
      <c r="R87" s="53"/>
      <c r="S87" s="53"/>
      <c r="T87" s="53"/>
      <c r="U87" s="53"/>
      <c r="V87" s="53"/>
      <c r="W87" s="53"/>
      <c r="X87" s="53"/>
      <c r="Y87" s="53"/>
      <c r="Z87" s="53"/>
    </row>
    <row r="88" spans="1:28" ht="18" customHeight="1">
      <c r="A88" s="31"/>
      <c r="B88" s="131"/>
      <c r="C88" s="15"/>
      <c r="D88" s="15"/>
      <c r="E88" s="15"/>
      <c r="F88" s="15"/>
      <c r="G88" s="15"/>
      <c r="H88" s="15"/>
      <c r="I88" s="28"/>
      <c r="J88" s="15"/>
      <c r="K88" s="15"/>
      <c r="L88" s="15"/>
      <c r="M88" s="15"/>
      <c r="N88" s="15"/>
      <c r="O88" s="15"/>
      <c r="P88" s="15"/>
      <c r="Q88" s="15"/>
      <c r="R88" s="15"/>
      <c r="S88" s="15"/>
      <c r="T88" s="15"/>
      <c r="U88" s="15"/>
      <c r="V88" s="15"/>
      <c r="W88" s="15"/>
      <c r="X88" s="15"/>
      <c r="Y88" s="15"/>
      <c r="Z88" s="15"/>
      <c r="AA88" s="15"/>
    </row>
    <row r="89" spans="1:28" ht="18" customHeight="1">
      <c r="A89" s="6" t="s">
        <v>313</v>
      </c>
      <c r="B89" s="3" t="s">
        <v>552</v>
      </c>
      <c r="C89" s="3"/>
      <c r="D89" s="3"/>
      <c r="E89" s="3"/>
      <c r="F89" s="3"/>
      <c r="G89" s="3"/>
      <c r="H89" s="3"/>
      <c r="I89" s="3"/>
      <c r="J89" s="3"/>
      <c r="K89" s="3"/>
      <c r="L89" s="3"/>
      <c r="M89" s="3"/>
      <c r="N89" s="3"/>
      <c r="O89" s="3"/>
      <c r="P89" s="3"/>
      <c r="Q89" s="3"/>
      <c r="R89" s="3"/>
      <c r="S89" s="3"/>
      <c r="T89" s="3"/>
      <c r="U89" s="3"/>
      <c r="V89" s="3"/>
      <c r="W89" s="3"/>
      <c r="X89" s="3"/>
      <c r="Y89" s="3"/>
      <c r="Z89" s="3"/>
      <c r="AA89" s="3"/>
    </row>
    <row r="90" spans="1:28" ht="18" customHeight="1">
      <c r="A90" s="6"/>
      <c r="B90" s="3" t="s">
        <v>427</v>
      </c>
      <c r="C90" s="3"/>
      <c r="D90" s="3"/>
      <c r="E90" s="3"/>
      <c r="F90" s="3"/>
      <c r="G90" s="3"/>
      <c r="H90" s="3"/>
      <c r="I90" s="3"/>
      <c r="J90" s="3"/>
      <c r="K90" s="3"/>
      <c r="L90" s="3"/>
      <c r="M90" s="3"/>
      <c r="N90" s="3"/>
      <c r="O90" s="3"/>
      <c r="P90" s="3"/>
      <c r="Q90" s="3"/>
      <c r="R90" s="3"/>
      <c r="S90" s="3"/>
      <c r="T90" s="3"/>
      <c r="U90" s="3"/>
      <c r="V90" s="3"/>
      <c r="W90" s="3"/>
      <c r="X90" s="3"/>
      <c r="Y90" s="3"/>
      <c r="Z90" s="3"/>
      <c r="AA90" s="3"/>
    </row>
    <row r="91" spans="1:28" ht="18" customHeight="1">
      <c r="A91" s="7"/>
      <c r="B91" s="3" t="s">
        <v>412</v>
      </c>
      <c r="C91" s="3"/>
      <c r="D91" s="3"/>
      <c r="E91" s="3"/>
      <c r="F91" s="18"/>
      <c r="G91" s="18"/>
      <c r="H91" s="18" t="str">
        <f>項目一覧!$C$36</f>
        <v/>
      </c>
      <c r="I91" s="42"/>
      <c r="J91" s="18"/>
      <c r="K91" s="18"/>
      <c r="L91" s="18"/>
      <c r="M91" s="18"/>
      <c r="N91" s="18"/>
      <c r="O91" s="18"/>
      <c r="P91" s="18"/>
      <c r="Q91" s="18"/>
      <c r="R91" s="18"/>
      <c r="S91" s="18"/>
      <c r="T91" s="18"/>
      <c r="U91" s="18"/>
      <c r="V91" s="18"/>
      <c r="W91" s="18"/>
      <c r="X91" s="18"/>
      <c r="Y91" s="18"/>
      <c r="Z91" s="18"/>
      <c r="AA91" s="18"/>
      <c r="AB91" s="42"/>
    </row>
    <row r="92" spans="1:28" ht="18" customHeight="1">
      <c r="A92" s="7"/>
      <c r="B92" s="3" t="s">
        <v>425</v>
      </c>
      <c r="C92" s="3"/>
      <c r="D92" s="3"/>
      <c r="E92" s="3"/>
      <c r="F92" s="18"/>
      <c r="G92" s="18"/>
      <c r="H92" s="18" t="str">
        <f>項目一覧!$C$37</f>
        <v/>
      </c>
      <c r="I92" s="42"/>
      <c r="J92" s="18"/>
      <c r="K92" s="18"/>
      <c r="L92" s="18"/>
      <c r="M92" s="18"/>
      <c r="N92" s="18"/>
      <c r="O92" s="18"/>
      <c r="P92" s="18"/>
      <c r="Q92" s="18"/>
      <c r="R92" s="18"/>
      <c r="S92" s="18"/>
      <c r="T92" s="18"/>
      <c r="U92" s="18"/>
      <c r="V92" s="18"/>
      <c r="W92" s="18"/>
      <c r="X92" s="18"/>
      <c r="Y92" s="18"/>
      <c r="Z92" s="18"/>
      <c r="AA92" s="18"/>
      <c r="AB92" s="42"/>
    </row>
    <row r="93" spans="1:28" ht="18" customHeight="1">
      <c r="A93" s="7"/>
      <c r="B93" s="3" t="s">
        <v>410</v>
      </c>
      <c r="C93" s="3"/>
      <c r="D93" s="3"/>
      <c r="E93" s="3"/>
      <c r="F93" s="18"/>
      <c r="G93" s="18"/>
      <c r="H93" s="18" t="str">
        <f>項目一覧!$C$38</f>
        <v/>
      </c>
      <c r="I93" s="42"/>
      <c r="J93" s="18"/>
      <c r="K93" s="18"/>
      <c r="L93" s="18"/>
      <c r="M93" s="18"/>
      <c r="N93" s="18"/>
      <c r="O93" s="18"/>
      <c r="P93" s="18"/>
      <c r="Q93" s="18"/>
      <c r="R93" s="18"/>
      <c r="S93" s="18"/>
      <c r="T93" s="18"/>
      <c r="U93" s="18"/>
      <c r="V93" s="18"/>
      <c r="W93" s="18"/>
      <c r="X93" s="18"/>
      <c r="Y93" s="18"/>
      <c r="Z93" s="18"/>
      <c r="AA93" s="18"/>
      <c r="AB93" s="42"/>
    </row>
    <row r="94" spans="1:28" ht="18" customHeight="1">
      <c r="A94" s="7"/>
      <c r="B94" s="3" t="s">
        <v>409</v>
      </c>
      <c r="C94" s="3"/>
      <c r="D94" s="3"/>
      <c r="E94" s="3"/>
      <c r="F94" s="18"/>
      <c r="G94" s="18"/>
      <c r="H94" s="1512" t="str">
        <f>項目一覧!$C$39</f>
        <v/>
      </c>
      <c r="I94" s="1512"/>
      <c r="J94" s="1512"/>
      <c r="K94" s="1512"/>
      <c r="L94" s="1512"/>
      <c r="M94" s="1512"/>
      <c r="N94" s="1512"/>
      <c r="O94" s="1512"/>
      <c r="P94" s="1512"/>
      <c r="Q94" s="1512"/>
      <c r="R94" s="1512"/>
      <c r="S94" s="1512"/>
      <c r="T94" s="1512"/>
      <c r="U94" s="1512"/>
      <c r="V94" s="1512"/>
      <c r="W94" s="1512"/>
      <c r="X94" s="1512"/>
      <c r="Y94" s="1512"/>
      <c r="Z94" s="1512"/>
      <c r="AA94" s="1512"/>
      <c r="AB94" s="1512"/>
    </row>
    <row r="95" spans="1:28" ht="18" customHeight="1">
      <c r="A95" s="7"/>
      <c r="B95" s="3" t="s">
        <v>408</v>
      </c>
      <c r="C95" s="3"/>
      <c r="D95" s="3"/>
      <c r="E95" s="3"/>
      <c r="F95" s="18"/>
      <c r="G95" s="18"/>
      <c r="H95" s="18" t="str">
        <f>項目一覧!$C$40</f>
        <v/>
      </c>
      <c r="I95" s="42"/>
      <c r="J95" s="18"/>
      <c r="K95" s="18"/>
      <c r="L95" s="18"/>
      <c r="M95" s="18"/>
      <c r="N95" s="18"/>
      <c r="O95" s="18"/>
      <c r="P95" s="18"/>
      <c r="Q95" s="18"/>
      <c r="R95" s="18"/>
      <c r="S95" s="18"/>
      <c r="T95" s="18"/>
      <c r="U95" s="18"/>
      <c r="V95" s="18"/>
      <c r="W95" s="18"/>
      <c r="X95" s="18"/>
      <c r="Y95" s="18"/>
      <c r="Z95" s="18"/>
      <c r="AA95" s="18"/>
      <c r="AB95" s="42"/>
    </row>
    <row r="96" spans="1:28" ht="18" customHeight="1">
      <c r="A96" s="7"/>
      <c r="B96" s="3" t="s">
        <v>424</v>
      </c>
      <c r="C96" s="3"/>
      <c r="D96" s="3"/>
      <c r="E96" s="3"/>
      <c r="F96" s="18"/>
      <c r="G96" s="18"/>
      <c r="H96" s="1500" t="str">
        <f>項目一覧!$C$41</f>
        <v/>
      </c>
      <c r="I96" s="1500"/>
      <c r="J96" s="1500"/>
      <c r="K96" s="1500"/>
      <c r="L96" s="1500"/>
      <c r="M96" s="1500"/>
      <c r="N96" s="1500"/>
      <c r="O96" s="1500"/>
      <c r="P96" s="1500"/>
      <c r="Q96" s="1500"/>
      <c r="R96" s="1500"/>
      <c r="S96" s="18"/>
      <c r="T96" s="18"/>
      <c r="U96" s="18"/>
      <c r="V96" s="18"/>
      <c r="W96" s="18"/>
      <c r="X96" s="18"/>
      <c r="Y96" s="18"/>
      <c r="Z96" s="18"/>
      <c r="AA96" s="18"/>
      <c r="AB96" s="42"/>
    </row>
    <row r="97" spans="1:28" ht="18" customHeight="1">
      <c r="A97" s="7"/>
      <c r="B97" s="34" t="s">
        <v>423</v>
      </c>
      <c r="C97" s="3"/>
      <c r="D97" s="3"/>
      <c r="E97" s="3"/>
      <c r="F97" s="18"/>
      <c r="G97" s="18"/>
      <c r="H97" s="18"/>
      <c r="I97" s="94" t="str">
        <f>項目一覧!$C$42</f>
        <v/>
      </c>
      <c r="J97" s="18"/>
      <c r="K97" s="18"/>
      <c r="L97" s="18"/>
      <c r="M97" s="18"/>
      <c r="N97" s="18"/>
      <c r="O97" s="18"/>
      <c r="P97" s="18"/>
      <c r="Q97" s="18"/>
      <c r="R97" s="18"/>
      <c r="S97" s="18"/>
      <c r="T97" s="18"/>
      <c r="U97" s="18"/>
      <c r="V97" s="18"/>
      <c r="W97" s="18"/>
      <c r="X97" s="18"/>
      <c r="Y97" s="18"/>
      <c r="Z97" s="18"/>
      <c r="AA97" s="18"/>
      <c r="AB97" s="42"/>
    </row>
    <row r="98" spans="1:28" ht="18" customHeight="1">
      <c r="A98" s="7"/>
      <c r="B98" s="34"/>
      <c r="C98" s="3"/>
      <c r="D98" s="3"/>
      <c r="E98" s="3"/>
      <c r="F98" s="18"/>
      <c r="G98" s="18"/>
      <c r="H98" s="18"/>
      <c r="I98" s="94"/>
      <c r="J98" s="18"/>
      <c r="K98" s="18"/>
      <c r="L98" s="18"/>
      <c r="M98" s="18"/>
      <c r="N98" s="18"/>
      <c r="O98" s="18"/>
      <c r="P98" s="18"/>
      <c r="Q98" s="18"/>
      <c r="R98" s="18"/>
      <c r="S98" s="18"/>
      <c r="T98" s="18"/>
      <c r="U98" s="18"/>
      <c r="V98" s="18"/>
      <c r="W98" s="18"/>
      <c r="X98" s="18"/>
      <c r="Y98" s="18"/>
      <c r="Z98" s="18"/>
      <c r="AA98" s="18"/>
      <c r="AB98" s="42"/>
    </row>
    <row r="99" spans="1:28" ht="18" customHeight="1">
      <c r="A99" s="7"/>
      <c r="B99" s="3" t="s">
        <v>551</v>
      </c>
      <c r="C99" s="3"/>
      <c r="D99" s="3"/>
      <c r="E99" s="3"/>
      <c r="F99" s="18"/>
      <c r="G99" s="18"/>
      <c r="H99" s="18"/>
      <c r="I99" s="42"/>
      <c r="J99" s="18"/>
      <c r="K99" s="18"/>
      <c r="L99" s="18"/>
      <c r="M99" s="18"/>
      <c r="N99" s="18"/>
      <c r="O99" s="18"/>
      <c r="P99" s="18"/>
      <c r="Q99" s="18"/>
      <c r="R99" s="18"/>
      <c r="S99" s="18"/>
      <c r="T99" s="18"/>
      <c r="U99" s="18"/>
      <c r="V99" s="18"/>
      <c r="W99" s="18"/>
      <c r="X99" s="18"/>
      <c r="Y99" s="18"/>
      <c r="Z99" s="18"/>
      <c r="AA99" s="18"/>
      <c r="AB99" s="42"/>
    </row>
    <row r="100" spans="1:28" ht="18" customHeight="1">
      <c r="A100" s="7"/>
      <c r="B100" s="3" t="s">
        <v>412</v>
      </c>
      <c r="C100" s="3"/>
      <c r="D100" s="3"/>
      <c r="E100" s="3"/>
      <c r="F100" s="18"/>
      <c r="G100" s="18"/>
      <c r="H100" s="18" t="str">
        <f>項目一覧!$C$231</f>
        <v/>
      </c>
      <c r="I100" s="42"/>
      <c r="J100" s="18"/>
      <c r="K100" s="18"/>
      <c r="L100" s="18"/>
      <c r="M100" s="18"/>
      <c r="N100" s="18"/>
      <c r="O100" s="18"/>
      <c r="P100" s="18"/>
      <c r="Q100" s="18"/>
      <c r="R100" s="18"/>
      <c r="S100" s="18"/>
      <c r="T100" s="18"/>
      <c r="U100" s="18"/>
      <c r="V100" s="18"/>
      <c r="W100" s="18"/>
      <c r="X100" s="18"/>
      <c r="Y100" s="18"/>
      <c r="Z100" s="18"/>
      <c r="AA100" s="18"/>
      <c r="AB100" s="42"/>
    </row>
    <row r="101" spans="1:28" ht="18" customHeight="1">
      <c r="A101" s="7"/>
      <c r="B101" s="3" t="s">
        <v>425</v>
      </c>
      <c r="C101" s="3"/>
      <c r="D101" s="3"/>
      <c r="E101" s="3"/>
      <c r="F101" s="18"/>
      <c r="G101" s="18"/>
      <c r="H101" s="18" t="str">
        <f>項目一覧!$C$232</f>
        <v/>
      </c>
      <c r="I101" s="42"/>
      <c r="J101" s="18"/>
      <c r="K101" s="18"/>
      <c r="L101" s="18"/>
      <c r="M101" s="18"/>
      <c r="N101" s="18"/>
      <c r="O101" s="18"/>
      <c r="P101" s="18"/>
      <c r="Q101" s="18"/>
      <c r="R101" s="18"/>
      <c r="S101" s="18"/>
      <c r="T101" s="18"/>
      <c r="U101" s="18"/>
      <c r="V101" s="18"/>
      <c r="W101" s="18"/>
      <c r="X101" s="18"/>
      <c r="Y101" s="18"/>
      <c r="Z101" s="18"/>
      <c r="AA101" s="18"/>
      <c r="AB101" s="42"/>
    </row>
    <row r="102" spans="1:28" ht="18" customHeight="1">
      <c r="A102" s="7"/>
      <c r="B102" s="3" t="s">
        <v>410</v>
      </c>
      <c r="C102" s="3"/>
      <c r="D102" s="3"/>
      <c r="E102" s="3"/>
      <c r="F102" s="18"/>
      <c r="G102" s="18"/>
      <c r="H102" s="18" t="str">
        <f>項目一覧!$C$233</f>
        <v/>
      </c>
      <c r="I102" s="42"/>
      <c r="J102" s="18"/>
      <c r="K102" s="18"/>
      <c r="L102" s="18"/>
      <c r="M102" s="18"/>
      <c r="N102" s="18"/>
      <c r="O102" s="18"/>
      <c r="P102" s="18"/>
      <c r="Q102" s="18"/>
      <c r="R102" s="18"/>
      <c r="S102" s="18"/>
      <c r="T102" s="18"/>
      <c r="U102" s="18"/>
      <c r="V102" s="18"/>
      <c r="W102" s="18"/>
      <c r="X102" s="18"/>
      <c r="Y102" s="18"/>
      <c r="Z102" s="18"/>
      <c r="AA102" s="18"/>
      <c r="AB102" s="42"/>
    </row>
    <row r="103" spans="1:28" ht="18" customHeight="1">
      <c r="A103" s="7"/>
      <c r="B103" s="3" t="s">
        <v>409</v>
      </c>
      <c r="C103" s="3"/>
      <c r="D103" s="3"/>
      <c r="E103" s="3"/>
      <c r="F103" s="18"/>
      <c r="G103" s="18"/>
      <c r="H103" s="1512" t="str">
        <f>項目一覧!$C$234</f>
        <v/>
      </c>
      <c r="I103" s="1512"/>
      <c r="J103" s="1512"/>
      <c r="K103" s="1512"/>
      <c r="L103" s="1512"/>
      <c r="M103" s="1512"/>
      <c r="N103" s="1512"/>
      <c r="O103" s="1512"/>
      <c r="P103" s="1512"/>
      <c r="Q103" s="1512"/>
      <c r="R103" s="1512"/>
      <c r="S103" s="1512"/>
      <c r="T103" s="1512"/>
      <c r="U103" s="1512"/>
      <c r="V103" s="1512"/>
      <c r="W103" s="1512"/>
      <c r="X103" s="1512"/>
      <c r="Y103" s="1512"/>
      <c r="Z103" s="1512"/>
      <c r="AA103" s="1512"/>
      <c r="AB103" s="1512"/>
    </row>
    <row r="104" spans="1:28" ht="18" customHeight="1">
      <c r="A104" s="7"/>
      <c r="B104" s="3" t="s">
        <v>408</v>
      </c>
      <c r="C104" s="3"/>
      <c r="D104" s="3"/>
      <c r="E104" s="3"/>
      <c r="F104" s="18"/>
      <c r="G104" s="18"/>
      <c r="H104" s="18" t="str">
        <f>項目一覧!$C$235</f>
        <v/>
      </c>
      <c r="I104" s="42"/>
      <c r="J104" s="18"/>
      <c r="K104" s="18"/>
      <c r="L104" s="18"/>
      <c r="M104" s="18"/>
      <c r="N104" s="18"/>
      <c r="O104" s="18"/>
      <c r="P104" s="18"/>
      <c r="Q104" s="18"/>
      <c r="R104" s="18"/>
      <c r="S104" s="18"/>
      <c r="T104" s="18"/>
      <c r="U104" s="18"/>
      <c r="V104" s="18"/>
      <c r="W104" s="18"/>
      <c r="X104" s="18"/>
      <c r="Y104" s="18"/>
      <c r="Z104" s="18"/>
      <c r="AA104" s="18"/>
      <c r="AB104" s="42"/>
    </row>
    <row r="105" spans="1:28" ht="18" customHeight="1">
      <c r="A105" s="7"/>
      <c r="B105" s="3" t="s">
        <v>424</v>
      </c>
      <c r="C105" s="3"/>
      <c r="D105" s="3"/>
      <c r="E105" s="3"/>
      <c r="F105" s="18"/>
      <c r="G105" s="18"/>
      <c r="H105" s="18" t="str">
        <f>項目一覧!$C$236</f>
        <v/>
      </c>
      <c r="I105" s="42"/>
      <c r="J105" s="18"/>
      <c r="K105" s="18"/>
      <c r="L105" s="18"/>
      <c r="M105" s="18"/>
      <c r="N105" s="18"/>
      <c r="O105" s="18"/>
      <c r="P105" s="18"/>
      <c r="Q105" s="18"/>
      <c r="R105" s="18"/>
      <c r="S105" s="18"/>
      <c r="T105" s="18"/>
      <c r="U105" s="18"/>
      <c r="V105" s="18"/>
      <c r="W105" s="18"/>
      <c r="X105" s="18"/>
      <c r="Y105" s="18"/>
      <c r="Z105" s="18"/>
      <c r="AA105" s="18"/>
      <c r="AB105" s="42"/>
    </row>
    <row r="106" spans="1:28" ht="18" customHeight="1">
      <c r="A106" s="7"/>
      <c r="B106" s="34" t="s">
        <v>423</v>
      </c>
      <c r="C106" s="3"/>
      <c r="D106" s="3"/>
      <c r="E106" s="3"/>
      <c r="F106" s="18"/>
      <c r="G106" s="18"/>
      <c r="H106" s="18"/>
      <c r="I106" s="94" t="str">
        <f>項目一覧!$C$237</f>
        <v/>
      </c>
      <c r="J106" s="18"/>
      <c r="K106" s="18"/>
      <c r="L106" s="18"/>
      <c r="M106" s="18"/>
      <c r="N106" s="18"/>
      <c r="O106" s="18"/>
      <c r="P106" s="18"/>
      <c r="Q106" s="18"/>
      <c r="R106" s="18"/>
      <c r="S106" s="18"/>
      <c r="T106" s="18"/>
      <c r="U106" s="18"/>
      <c r="V106" s="18"/>
      <c r="W106" s="18"/>
      <c r="X106" s="18"/>
      <c r="Y106" s="18"/>
      <c r="Z106" s="18"/>
      <c r="AA106" s="18"/>
      <c r="AB106" s="42"/>
    </row>
    <row r="107" spans="1:28" ht="18" customHeight="1">
      <c r="A107" s="7"/>
      <c r="B107" s="34"/>
      <c r="C107" s="3"/>
      <c r="D107" s="3"/>
      <c r="E107" s="3"/>
      <c r="F107" s="18"/>
      <c r="G107" s="18"/>
      <c r="H107" s="18"/>
      <c r="I107" s="94"/>
      <c r="J107" s="18"/>
      <c r="K107" s="18"/>
      <c r="L107" s="18"/>
      <c r="M107" s="18"/>
      <c r="N107" s="18"/>
      <c r="O107" s="18"/>
      <c r="P107" s="18"/>
      <c r="Q107" s="18"/>
      <c r="R107" s="18"/>
      <c r="S107" s="18"/>
      <c r="T107" s="18"/>
      <c r="U107" s="18"/>
      <c r="V107" s="18"/>
      <c r="W107" s="18"/>
      <c r="X107" s="18"/>
      <c r="Y107" s="18"/>
      <c r="Z107" s="18"/>
      <c r="AA107" s="18"/>
      <c r="AB107" s="42"/>
    </row>
    <row r="108" spans="1:28" ht="18" customHeight="1">
      <c r="A108" s="7"/>
      <c r="B108" s="3" t="s">
        <v>412</v>
      </c>
      <c r="C108" s="3"/>
      <c r="D108" s="3"/>
      <c r="E108" s="3"/>
      <c r="F108" s="18"/>
      <c r="G108" s="18"/>
      <c r="H108" s="18" t="str">
        <f>項目一覧!$C$238</f>
        <v/>
      </c>
      <c r="I108" s="42"/>
      <c r="J108" s="18"/>
      <c r="K108" s="18"/>
      <c r="L108" s="18"/>
      <c r="M108" s="18"/>
      <c r="N108" s="18"/>
      <c r="O108" s="18"/>
      <c r="P108" s="18"/>
      <c r="Q108" s="18"/>
      <c r="R108" s="18"/>
      <c r="S108" s="18"/>
      <c r="T108" s="18"/>
      <c r="U108" s="18"/>
      <c r="V108" s="18"/>
      <c r="W108" s="18"/>
      <c r="X108" s="18"/>
      <c r="Y108" s="18"/>
      <c r="Z108" s="18"/>
      <c r="AA108" s="18"/>
      <c r="AB108" s="42"/>
    </row>
    <row r="109" spans="1:28" ht="18" customHeight="1">
      <c r="A109" s="7"/>
      <c r="B109" s="3" t="s">
        <v>425</v>
      </c>
      <c r="C109" s="3"/>
      <c r="D109" s="3"/>
      <c r="E109" s="3"/>
      <c r="F109" s="18"/>
      <c r="G109" s="18"/>
      <c r="H109" s="18" t="str">
        <f>項目一覧!$C$239</f>
        <v/>
      </c>
      <c r="I109" s="42"/>
      <c r="J109" s="18"/>
      <c r="K109" s="18"/>
      <c r="L109" s="18"/>
      <c r="M109" s="18"/>
      <c r="N109" s="18"/>
      <c r="O109" s="18"/>
      <c r="P109" s="18"/>
      <c r="Q109" s="18"/>
      <c r="R109" s="18"/>
      <c r="S109" s="18"/>
      <c r="T109" s="18"/>
      <c r="U109" s="18"/>
      <c r="V109" s="18"/>
      <c r="W109" s="18"/>
      <c r="X109" s="18"/>
      <c r="Y109" s="18"/>
      <c r="Z109" s="18"/>
      <c r="AA109" s="18"/>
      <c r="AB109" s="42"/>
    </row>
    <row r="110" spans="1:28" ht="18" customHeight="1">
      <c r="A110" s="7"/>
      <c r="B110" s="3" t="s">
        <v>410</v>
      </c>
      <c r="C110" s="3"/>
      <c r="D110" s="3"/>
      <c r="E110" s="3"/>
      <c r="F110" s="18"/>
      <c r="G110" s="18"/>
      <c r="H110" s="18" t="str">
        <f>項目一覧!$C$240</f>
        <v/>
      </c>
      <c r="I110" s="42"/>
      <c r="J110" s="18"/>
      <c r="K110" s="18"/>
      <c r="L110" s="18"/>
      <c r="M110" s="18"/>
      <c r="N110" s="18"/>
      <c r="O110" s="18"/>
      <c r="P110" s="18"/>
      <c r="Q110" s="18"/>
      <c r="R110" s="18"/>
      <c r="S110" s="18"/>
      <c r="T110" s="18"/>
      <c r="U110" s="18"/>
      <c r="V110" s="18"/>
      <c r="W110" s="18"/>
      <c r="X110" s="18"/>
      <c r="Y110" s="18"/>
      <c r="Z110" s="18"/>
      <c r="AA110" s="18"/>
      <c r="AB110" s="42"/>
    </row>
    <row r="111" spans="1:28" ht="18" customHeight="1">
      <c r="A111" s="7"/>
      <c r="B111" s="3" t="s">
        <v>409</v>
      </c>
      <c r="C111" s="3"/>
      <c r="D111" s="3"/>
      <c r="E111" s="3"/>
      <c r="F111" s="18"/>
      <c r="G111" s="18"/>
      <c r="H111" s="1512" t="str">
        <f>項目一覧!$C$241</f>
        <v/>
      </c>
      <c r="I111" s="1512"/>
      <c r="J111" s="1512"/>
      <c r="K111" s="1512"/>
      <c r="L111" s="1512"/>
      <c r="M111" s="1512"/>
      <c r="N111" s="1512"/>
      <c r="O111" s="1512"/>
      <c r="P111" s="1512"/>
      <c r="Q111" s="1512"/>
      <c r="R111" s="1512"/>
      <c r="S111" s="1512"/>
      <c r="T111" s="1512"/>
      <c r="U111" s="1512"/>
      <c r="V111" s="1512"/>
      <c r="W111" s="1512"/>
      <c r="X111" s="1512"/>
      <c r="Y111" s="1512"/>
      <c r="Z111" s="1512"/>
      <c r="AA111" s="1512"/>
      <c r="AB111" s="1512"/>
    </row>
    <row r="112" spans="1:28" ht="18" customHeight="1">
      <c r="A112" s="7"/>
      <c r="B112" s="3" t="s">
        <v>408</v>
      </c>
      <c r="C112" s="3"/>
      <c r="D112" s="3"/>
      <c r="E112" s="3"/>
      <c r="F112" s="18"/>
      <c r="G112" s="18"/>
      <c r="H112" s="18" t="str">
        <f>項目一覧!$C$242</f>
        <v/>
      </c>
      <c r="I112" s="42"/>
      <c r="J112" s="18"/>
      <c r="K112" s="18"/>
      <c r="L112" s="18"/>
      <c r="M112" s="18"/>
      <c r="N112" s="18"/>
      <c r="O112" s="18"/>
      <c r="P112" s="18"/>
      <c r="Q112" s="18"/>
      <c r="R112" s="18"/>
      <c r="S112" s="18"/>
      <c r="T112" s="18"/>
      <c r="U112" s="18"/>
      <c r="V112" s="18"/>
      <c r="W112" s="18"/>
      <c r="X112" s="18"/>
      <c r="Y112" s="18"/>
      <c r="Z112" s="18"/>
      <c r="AA112" s="18"/>
      <c r="AB112" s="42"/>
    </row>
    <row r="113" spans="1:28" ht="18" customHeight="1">
      <c r="A113" s="7"/>
      <c r="B113" s="3" t="s">
        <v>424</v>
      </c>
      <c r="C113" s="3"/>
      <c r="D113" s="3"/>
      <c r="E113" s="3"/>
      <c r="F113" s="18"/>
      <c r="G113" s="18"/>
      <c r="H113" s="18" t="str">
        <f>項目一覧!$C$243</f>
        <v/>
      </c>
      <c r="I113" s="42"/>
      <c r="J113" s="18"/>
      <c r="K113" s="18"/>
      <c r="L113" s="18"/>
      <c r="M113" s="18"/>
      <c r="N113" s="18"/>
      <c r="O113" s="18"/>
      <c r="P113" s="18"/>
      <c r="Q113" s="18"/>
      <c r="R113" s="18"/>
      <c r="S113" s="18"/>
      <c r="T113" s="18"/>
      <c r="U113" s="18"/>
      <c r="V113" s="18"/>
      <c r="W113" s="18"/>
      <c r="X113" s="18"/>
      <c r="Y113" s="18"/>
      <c r="Z113" s="18"/>
      <c r="AA113" s="18"/>
      <c r="AB113" s="42"/>
    </row>
    <row r="114" spans="1:28" ht="18" customHeight="1">
      <c r="A114" s="7"/>
      <c r="B114" s="34" t="s">
        <v>423</v>
      </c>
      <c r="C114" s="3"/>
      <c r="D114" s="3"/>
      <c r="E114" s="3"/>
      <c r="F114" s="18"/>
      <c r="G114" s="18"/>
      <c r="H114" s="18"/>
      <c r="I114" s="94" t="str">
        <f>項目一覧!$C$244</f>
        <v/>
      </c>
      <c r="J114" s="18"/>
      <c r="K114" s="18"/>
      <c r="L114" s="18"/>
      <c r="M114" s="18"/>
      <c r="N114" s="18"/>
      <c r="O114" s="18"/>
      <c r="P114" s="18"/>
      <c r="Q114" s="18"/>
      <c r="R114" s="18"/>
      <c r="S114" s="18"/>
      <c r="T114" s="18"/>
      <c r="U114" s="18"/>
      <c r="V114" s="18"/>
      <c r="W114" s="18"/>
      <c r="X114" s="18"/>
      <c r="Y114" s="18"/>
      <c r="Z114" s="18"/>
      <c r="AA114" s="18"/>
      <c r="AB114" s="42"/>
    </row>
    <row r="115" spans="1:28" ht="18" customHeight="1">
      <c r="A115" s="7"/>
      <c r="B115" s="34"/>
      <c r="C115" s="3"/>
      <c r="D115" s="3"/>
      <c r="E115" s="3"/>
      <c r="F115" s="18"/>
      <c r="G115" s="18"/>
      <c r="H115" s="18"/>
      <c r="I115" s="94"/>
      <c r="J115" s="18"/>
      <c r="K115" s="18"/>
      <c r="L115" s="18"/>
      <c r="M115" s="18"/>
      <c r="N115" s="18"/>
      <c r="O115" s="18"/>
      <c r="P115" s="18"/>
      <c r="Q115" s="18"/>
      <c r="R115" s="18"/>
      <c r="S115" s="18"/>
      <c r="T115" s="18"/>
      <c r="U115" s="18"/>
      <c r="V115" s="18"/>
      <c r="W115" s="18"/>
      <c r="X115" s="18"/>
      <c r="Y115" s="18"/>
      <c r="Z115" s="18"/>
      <c r="AA115" s="18"/>
      <c r="AB115" s="42"/>
    </row>
    <row r="116" spans="1:28" ht="18" customHeight="1">
      <c r="A116" s="7"/>
      <c r="B116" s="3" t="s">
        <v>412</v>
      </c>
      <c r="C116" s="3"/>
      <c r="D116" s="3"/>
      <c r="E116" s="3"/>
      <c r="F116" s="18"/>
      <c r="G116" s="18"/>
      <c r="H116" s="18" t="str">
        <f>項目一覧!$C$245</f>
        <v/>
      </c>
      <c r="I116" s="42"/>
      <c r="J116" s="18"/>
      <c r="K116" s="18"/>
      <c r="L116" s="18"/>
      <c r="M116" s="18"/>
      <c r="N116" s="18"/>
      <c r="O116" s="18"/>
      <c r="P116" s="18"/>
      <c r="Q116" s="18"/>
      <c r="R116" s="18"/>
      <c r="S116" s="18"/>
      <c r="T116" s="18"/>
      <c r="U116" s="18"/>
      <c r="V116" s="18"/>
      <c r="W116" s="18"/>
      <c r="X116" s="18"/>
      <c r="Y116" s="18"/>
      <c r="Z116" s="18"/>
      <c r="AA116" s="18"/>
      <c r="AB116" s="42"/>
    </row>
    <row r="117" spans="1:28" ht="18" customHeight="1">
      <c r="A117" s="7"/>
      <c r="B117" s="3" t="s">
        <v>425</v>
      </c>
      <c r="C117" s="3"/>
      <c r="D117" s="3"/>
      <c r="E117" s="3"/>
      <c r="F117" s="18"/>
      <c r="G117" s="18"/>
      <c r="H117" s="18" t="str">
        <f>項目一覧!$C$246</f>
        <v/>
      </c>
      <c r="I117" s="42"/>
      <c r="J117" s="18"/>
      <c r="K117" s="18"/>
      <c r="L117" s="18"/>
      <c r="M117" s="18"/>
      <c r="N117" s="18"/>
      <c r="O117" s="18"/>
      <c r="P117" s="18"/>
      <c r="Q117" s="18"/>
      <c r="R117" s="18"/>
      <c r="S117" s="18"/>
      <c r="T117" s="18"/>
      <c r="U117" s="18"/>
      <c r="V117" s="18"/>
      <c r="W117" s="18"/>
      <c r="X117" s="18"/>
      <c r="Y117" s="18"/>
      <c r="Z117" s="18"/>
      <c r="AA117" s="18"/>
      <c r="AB117" s="42"/>
    </row>
    <row r="118" spans="1:28" ht="18" customHeight="1">
      <c r="A118" s="7"/>
      <c r="B118" s="3" t="s">
        <v>410</v>
      </c>
      <c r="C118" s="3"/>
      <c r="D118" s="3"/>
      <c r="E118" s="3"/>
      <c r="F118" s="18"/>
      <c r="G118" s="18"/>
      <c r="H118" s="18" t="str">
        <f>項目一覧!$C$247</f>
        <v/>
      </c>
      <c r="I118" s="42"/>
      <c r="J118" s="18"/>
      <c r="K118" s="18"/>
      <c r="L118" s="18"/>
      <c r="M118" s="18"/>
      <c r="N118" s="18"/>
      <c r="O118" s="18"/>
      <c r="P118" s="18"/>
      <c r="Q118" s="18"/>
      <c r="R118" s="18"/>
      <c r="S118" s="18"/>
      <c r="T118" s="18"/>
      <c r="U118" s="18"/>
      <c r="V118" s="18"/>
      <c r="W118" s="18"/>
      <c r="X118" s="18"/>
      <c r="Y118" s="18"/>
      <c r="Z118" s="18"/>
      <c r="AA118" s="18"/>
      <c r="AB118" s="42"/>
    </row>
    <row r="119" spans="1:28" ht="18" customHeight="1">
      <c r="A119" s="7"/>
      <c r="B119" s="3" t="s">
        <v>409</v>
      </c>
      <c r="C119" s="3"/>
      <c r="D119" s="3"/>
      <c r="E119" s="3"/>
      <c r="F119" s="18"/>
      <c r="G119" s="18"/>
      <c r="H119" s="1512" t="str">
        <f>項目一覧!$C$248</f>
        <v/>
      </c>
      <c r="I119" s="1512"/>
      <c r="J119" s="1512"/>
      <c r="K119" s="1512"/>
      <c r="L119" s="1512"/>
      <c r="M119" s="1512"/>
      <c r="N119" s="1512"/>
      <c r="O119" s="1512"/>
      <c r="P119" s="1512"/>
      <c r="Q119" s="1512"/>
      <c r="R119" s="1512"/>
      <c r="S119" s="1512"/>
      <c r="T119" s="1512"/>
      <c r="U119" s="1512"/>
      <c r="V119" s="1512"/>
      <c r="W119" s="1512"/>
      <c r="X119" s="1512"/>
      <c r="Y119" s="1512"/>
      <c r="Z119" s="1512"/>
      <c r="AA119" s="1512"/>
      <c r="AB119" s="1512"/>
    </row>
    <row r="120" spans="1:28" ht="18" customHeight="1">
      <c r="A120" s="7"/>
      <c r="B120" s="3" t="s">
        <v>408</v>
      </c>
      <c r="C120" s="3"/>
      <c r="D120" s="3"/>
      <c r="E120" s="3"/>
      <c r="F120" s="18"/>
      <c r="G120" s="18"/>
      <c r="H120" s="18" t="str">
        <f>項目一覧!$C$249</f>
        <v/>
      </c>
      <c r="I120" s="42"/>
      <c r="J120" s="18"/>
      <c r="K120" s="18"/>
      <c r="L120" s="18"/>
      <c r="M120" s="18"/>
      <c r="N120" s="18"/>
      <c r="O120" s="18"/>
      <c r="P120" s="18"/>
      <c r="Q120" s="18"/>
      <c r="R120" s="18"/>
      <c r="S120" s="18"/>
      <c r="T120" s="18"/>
      <c r="U120" s="18"/>
      <c r="V120" s="18"/>
      <c r="W120" s="18"/>
      <c r="X120" s="18"/>
      <c r="Y120" s="18"/>
      <c r="Z120" s="18"/>
      <c r="AA120" s="18"/>
      <c r="AB120" s="42"/>
    </row>
    <row r="121" spans="1:28" ht="18" customHeight="1">
      <c r="A121" s="7"/>
      <c r="B121" s="3" t="s">
        <v>424</v>
      </c>
      <c r="C121" s="3"/>
      <c r="D121" s="3"/>
      <c r="E121" s="3"/>
      <c r="F121" s="18"/>
      <c r="G121" s="18"/>
      <c r="H121" s="18" t="str">
        <f>項目一覧!$C$250</f>
        <v/>
      </c>
      <c r="I121" s="42"/>
      <c r="J121" s="18"/>
      <c r="K121" s="18"/>
      <c r="L121" s="18"/>
      <c r="M121" s="18"/>
      <c r="N121" s="18"/>
      <c r="O121" s="18"/>
      <c r="P121" s="18"/>
      <c r="Q121" s="18"/>
      <c r="R121" s="18"/>
      <c r="S121" s="18"/>
      <c r="T121" s="18"/>
      <c r="U121" s="18"/>
      <c r="V121" s="18"/>
      <c r="W121" s="18"/>
      <c r="X121" s="18"/>
      <c r="Y121" s="18"/>
      <c r="Z121" s="18"/>
      <c r="AA121" s="18"/>
      <c r="AB121" s="42"/>
    </row>
    <row r="122" spans="1:28" ht="18" customHeight="1">
      <c r="A122" s="7"/>
      <c r="B122" s="34" t="s">
        <v>423</v>
      </c>
      <c r="C122" s="3"/>
      <c r="D122" s="3"/>
      <c r="E122" s="3"/>
      <c r="F122" s="18"/>
      <c r="G122" s="18"/>
      <c r="H122" s="18"/>
      <c r="I122" s="94" t="str">
        <f>項目一覧!$C$251</f>
        <v/>
      </c>
      <c r="J122" s="18"/>
      <c r="K122" s="18"/>
      <c r="L122" s="18"/>
      <c r="M122" s="18"/>
      <c r="N122" s="18"/>
      <c r="O122" s="18"/>
      <c r="P122" s="18"/>
      <c r="Q122" s="18"/>
      <c r="R122" s="18"/>
      <c r="S122" s="18"/>
      <c r="T122" s="18"/>
      <c r="U122" s="18"/>
      <c r="V122" s="18"/>
      <c r="W122" s="18"/>
      <c r="X122" s="18"/>
      <c r="Y122" s="18"/>
      <c r="Z122" s="18"/>
      <c r="AA122" s="18"/>
      <c r="AB122" s="42"/>
    </row>
    <row r="123" spans="1:28" ht="18" customHeight="1">
      <c r="A123" s="31"/>
      <c r="B123" s="131"/>
      <c r="C123" s="15"/>
      <c r="D123" s="15"/>
      <c r="E123" s="15"/>
      <c r="F123" s="27"/>
      <c r="G123" s="27"/>
      <c r="H123" s="27"/>
      <c r="I123" s="40"/>
      <c r="J123" s="27"/>
      <c r="K123" s="27"/>
      <c r="L123" s="27"/>
      <c r="M123" s="27"/>
      <c r="N123" s="27"/>
      <c r="O123" s="27"/>
      <c r="P123" s="27"/>
      <c r="Q123" s="27"/>
      <c r="R123" s="27"/>
      <c r="S123" s="27"/>
      <c r="T123" s="27"/>
      <c r="U123" s="27"/>
      <c r="V123" s="27"/>
      <c r="W123" s="27"/>
      <c r="X123" s="27"/>
      <c r="Y123" s="27"/>
      <c r="Z123" s="27"/>
      <c r="AA123" s="27"/>
      <c r="AB123" s="42"/>
    </row>
    <row r="124" spans="1:28" ht="18" customHeight="1">
      <c r="A124" s="6" t="s">
        <v>313</v>
      </c>
      <c r="B124" s="3" t="s">
        <v>422</v>
      </c>
      <c r="C124" s="3"/>
      <c r="D124" s="3"/>
      <c r="E124" s="3"/>
      <c r="F124" s="18"/>
      <c r="G124" s="18"/>
      <c r="H124" s="18"/>
      <c r="I124" s="18"/>
      <c r="J124" s="18"/>
      <c r="K124" s="18"/>
      <c r="L124" s="18"/>
      <c r="M124" s="18"/>
      <c r="N124" s="18"/>
      <c r="O124" s="18"/>
      <c r="P124" s="18"/>
      <c r="Q124" s="18"/>
      <c r="R124" s="18"/>
      <c r="S124" s="18"/>
      <c r="T124" s="18"/>
      <c r="U124" s="18"/>
      <c r="V124" s="18"/>
      <c r="W124" s="18"/>
      <c r="X124" s="18"/>
      <c r="Y124" s="18"/>
      <c r="Z124" s="18"/>
      <c r="AA124" s="18"/>
      <c r="AB124" s="42"/>
    </row>
    <row r="125" spans="1:28" ht="18" customHeight="1">
      <c r="A125" s="6"/>
      <c r="B125" s="3" t="s">
        <v>216</v>
      </c>
      <c r="C125" s="3"/>
      <c r="D125" s="3"/>
      <c r="E125" s="3"/>
      <c r="F125" s="18"/>
      <c r="G125" s="18"/>
      <c r="H125" s="18"/>
      <c r="I125" s="18"/>
      <c r="J125" s="18"/>
      <c r="K125" s="18"/>
      <c r="L125" s="18"/>
      <c r="M125" s="18"/>
      <c r="N125" s="18"/>
      <c r="O125" s="18"/>
      <c r="P125" s="18"/>
      <c r="Q125" s="18"/>
      <c r="R125" s="18"/>
      <c r="S125" s="18"/>
      <c r="T125" s="18"/>
      <c r="U125" s="18"/>
      <c r="V125" s="18"/>
      <c r="W125" s="18"/>
      <c r="X125" s="18"/>
      <c r="Y125" s="18"/>
      <c r="Z125" s="18"/>
      <c r="AA125" s="18"/>
      <c r="AB125" s="42"/>
    </row>
    <row r="126" spans="1:28" ht="18" customHeight="1">
      <c r="A126" s="7"/>
      <c r="B126" s="3" t="s">
        <v>420</v>
      </c>
      <c r="C126" s="3"/>
      <c r="D126" s="3"/>
      <c r="E126" s="3"/>
      <c r="F126" s="18"/>
      <c r="G126" s="18"/>
      <c r="H126" s="50" t="str">
        <f>IF(項目一覧!$C$43=0,"","("&amp;項目一覧!$C$43&amp;") 建築士  （"&amp;項目一覧!$C$44&amp;"）登録　第　 "&amp;項目一覧!$C$45&amp;"　号")</f>
        <v>() 建築士  （）登録　第　 　号</v>
      </c>
      <c r="I126" s="42"/>
      <c r="J126" s="18"/>
      <c r="K126" s="18"/>
      <c r="L126" s="18"/>
      <c r="M126" s="18"/>
      <c r="N126" s="18"/>
      <c r="O126" s="18"/>
      <c r="P126" s="18"/>
      <c r="Q126" s="18"/>
      <c r="R126" s="18"/>
      <c r="S126" s="18"/>
      <c r="T126" s="18"/>
      <c r="U126" s="18"/>
      <c r="V126" s="18"/>
      <c r="W126" s="18"/>
      <c r="X126" s="18"/>
      <c r="Y126" s="18"/>
      <c r="Z126" s="18"/>
      <c r="AA126" s="18"/>
      <c r="AB126" s="42"/>
    </row>
    <row r="127" spans="1:28" ht="18" customHeight="1">
      <c r="A127" s="7"/>
      <c r="B127" s="3" t="s">
        <v>419</v>
      </c>
      <c r="C127" s="3"/>
      <c r="D127" s="3"/>
      <c r="E127" s="3"/>
      <c r="F127" s="18"/>
      <c r="G127" s="18"/>
      <c r="H127" s="18" t="str">
        <f>項目一覧!$C$46</f>
        <v/>
      </c>
      <c r="I127" s="42"/>
      <c r="J127" s="18"/>
      <c r="K127" s="18"/>
      <c r="L127" s="18"/>
      <c r="M127" s="18"/>
      <c r="N127" s="18"/>
      <c r="O127" s="18"/>
      <c r="P127" s="18"/>
      <c r="Q127" s="18"/>
      <c r="R127" s="18"/>
      <c r="S127" s="18"/>
      <c r="T127" s="18"/>
      <c r="U127" s="18"/>
      <c r="V127" s="18"/>
      <c r="W127" s="18"/>
      <c r="X127" s="18"/>
      <c r="Y127" s="18"/>
      <c r="Z127" s="18"/>
      <c r="AA127" s="18"/>
      <c r="AB127" s="42"/>
    </row>
    <row r="128" spans="1:28" ht="18" customHeight="1">
      <c r="A128" s="7"/>
      <c r="B128" s="3" t="s">
        <v>418</v>
      </c>
      <c r="C128" s="3"/>
      <c r="D128" s="3"/>
      <c r="E128" s="3"/>
      <c r="F128" s="18"/>
      <c r="G128" s="18"/>
      <c r="H128" s="50" t="str">
        <f>IF(項目一覧!$C$47=0,"","("&amp;項目一覧!$C$47&amp;") 建築士事務所  （"&amp;項目一覧!$C$48&amp;"）知事登録　第　 "&amp;項目一覧!$C$49&amp;"　号")</f>
        <v>() 建築士事務所  （）知事登録　第　 　号</v>
      </c>
      <c r="I128" s="42"/>
      <c r="J128" s="18"/>
      <c r="K128" s="18"/>
      <c r="L128" s="18"/>
      <c r="M128" s="18"/>
      <c r="N128" s="18"/>
      <c r="O128" s="18"/>
      <c r="P128" s="18"/>
      <c r="Q128" s="18"/>
      <c r="R128" s="18"/>
      <c r="S128" s="18"/>
      <c r="T128" s="18"/>
      <c r="U128" s="18"/>
      <c r="V128" s="18"/>
      <c r="W128" s="18"/>
      <c r="X128" s="18"/>
      <c r="Y128" s="18"/>
      <c r="Z128" s="18"/>
      <c r="AA128" s="18"/>
      <c r="AB128" s="42"/>
    </row>
    <row r="129" spans="1:28" ht="18" customHeight="1">
      <c r="A129" s="7"/>
      <c r="B129" s="3"/>
      <c r="C129" s="3"/>
      <c r="D129" s="3"/>
      <c r="E129" s="3"/>
      <c r="F129" s="18"/>
      <c r="G129" s="18"/>
      <c r="H129" s="18" t="str">
        <f>項目一覧!$C$50</f>
        <v/>
      </c>
      <c r="I129" s="42"/>
      <c r="J129" s="18"/>
      <c r="K129" s="18"/>
      <c r="L129" s="18"/>
      <c r="M129" s="18"/>
      <c r="N129" s="18"/>
      <c r="O129" s="18"/>
      <c r="P129" s="18"/>
      <c r="Q129" s="18"/>
      <c r="R129" s="18"/>
      <c r="S129" s="18"/>
      <c r="T129" s="18"/>
      <c r="U129" s="18"/>
      <c r="V129" s="18"/>
      <c r="W129" s="18"/>
      <c r="X129" s="18"/>
      <c r="Y129" s="18"/>
      <c r="Z129" s="18"/>
      <c r="AA129" s="18"/>
      <c r="AB129" s="42"/>
    </row>
    <row r="130" spans="1:28" ht="18" customHeight="1">
      <c r="A130" s="7"/>
      <c r="B130" s="3" t="s">
        <v>417</v>
      </c>
      <c r="C130" s="3"/>
      <c r="D130" s="3"/>
      <c r="E130" s="3"/>
      <c r="F130" s="18"/>
      <c r="G130" s="18"/>
      <c r="H130" s="18" t="str">
        <f>項目一覧!$C$51</f>
        <v/>
      </c>
      <c r="I130" s="42"/>
      <c r="J130" s="18"/>
      <c r="K130" s="18"/>
      <c r="L130" s="18"/>
      <c r="M130" s="18"/>
      <c r="N130" s="18"/>
      <c r="O130" s="18"/>
      <c r="P130" s="18"/>
      <c r="Q130" s="18"/>
      <c r="R130" s="18"/>
      <c r="S130" s="18"/>
      <c r="T130" s="18"/>
      <c r="U130" s="18"/>
      <c r="V130" s="18"/>
      <c r="W130" s="18"/>
      <c r="X130" s="18"/>
      <c r="Y130" s="18"/>
      <c r="Z130" s="18"/>
      <c r="AA130" s="18"/>
      <c r="AB130" s="42"/>
    </row>
    <row r="131" spans="1:28" ht="18" customHeight="1">
      <c r="A131" s="7"/>
      <c r="B131" s="3" t="s">
        <v>416</v>
      </c>
      <c r="C131" s="3"/>
      <c r="D131" s="3"/>
      <c r="E131" s="3"/>
      <c r="F131" s="18"/>
      <c r="G131" s="18"/>
      <c r="H131" s="1512" t="str">
        <f>項目一覧!$C$52</f>
        <v/>
      </c>
      <c r="I131" s="1512"/>
      <c r="J131" s="1512"/>
      <c r="K131" s="1512"/>
      <c r="L131" s="1512"/>
      <c r="M131" s="1512"/>
      <c r="N131" s="1512"/>
      <c r="O131" s="1512"/>
      <c r="P131" s="1512"/>
      <c r="Q131" s="1512"/>
      <c r="R131" s="1512"/>
      <c r="S131" s="1512"/>
      <c r="T131" s="1512"/>
      <c r="U131" s="1512"/>
      <c r="V131" s="1512"/>
      <c r="W131" s="1512"/>
      <c r="X131" s="1512"/>
      <c r="Y131" s="1512"/>
      <c r="Z131" s="1512"/>
      <c r="AA131" s="1512"/>
      <c r="AB131" s="1512"/>
    </row>
    <row r="132" spans="1:28" ht="18" customHeight="1">
      <c r="A132" s="7"/>
      <c r="B132" s="3" t="s">
        <v>415</v>
      </c>
      <c r="C132" s="3"/>
      <c r="D132" s="3"/>
      <c r="E132" s="3"/>
      <c r="F132" s="18"/>
      <c r="G132" s="18"/>
      <c r="H132" s="18" t="str">
        <f>項目一覧!$C$53</f>
        <v/>
      </c>
      <c r="I132" s="42"/>
      <c r="J132" s="18"/>
      <c r="K132" s="18"/>
      <c r="L132" s="18"/>
      <c r="M132" s="18"/>
      <c r="N132" s="18"/>
      <c r="O132" s="18"/>
      <c r="P132" s="18"/>
      <c r="Q132" s="18"/>
      <c r="R132" s="18"/>
      <c r="S132" s="18"/>
      <c r="T132" s="18"/>
      <c r="U132" s="18"/>
      <c r="V132" s="18"/>
      <c r="W132" s="18"/>
      <c r="X132" s="18"/>
      <c r="Y132" s="18"/>
      <c r="Z132" s="18"/>
      <c r="AA132" s="18"/>
      <c r="AB132" s="42"/>
    </row>
    <row r="133" spans="1:28" ht="18" customHeight="1">
      <c r="A133" s="7"/>
      <c r="B133" s="47" t="s">
        <v>543</v>
      </c>
      <c r="C133" s="3"/>
      <c r="D133" s="3"/>
      <c r="E133" s="3"/>
      <c r="F133" s="18"/>
      <c r="G133" s="18"/>
      <c r="H133" s="18"/>
      <c r="I133" s="94" t="str">
        <f>項目一覧!$C$54</f>
        <v/>
      </c>
      <c r="J133" s="18"/>
      <c r="K133" s="18"/>
      <c r="L133" s="18"/>
      <c r="M133" s="18"/>
      <c r="N133" s="18"/>
      <c r="O133" s="18"/>
      <c r="P133" s="18"/>
      <c r="Q133" s="18"/>
      <c r="R133" s="18"/>
      <c r="S133" s="18"/>
      <c r="T133" s="18"/>
      <c r="U133" s="18"/>
      <c r="V133" s="18"/>
      <c r="W133" s="18"/>
      <c r="X133" s="18"/>
      <c r="Y133" s="18"/>
      <c r="Z133" s="18"/>
      <c r="AA133" s="18"/>
      <c r="AB133" s="42"/>
    </row>
    <row r="134" spans="1:28" ht="18" customHeight="1">
      <c r="A134" s="7"/>
      <c r="B134" s="47"/>
      <c r="C134" s="3"/>
      <c r="D134" s="3"/>
      <c r="E134" s="3"/>
      <c r="F134" s="18"/>
      <c r="G134" s="18"/>
      <c r="H134" s="18"/>
      <c r="I134" s="42"/>
      <c r="J134" s="18"/>
      <c r="K134" s="18"/>
      <c r="L134" s="18"/>
      <c r="M134" s="18"/>
      <c r="N134" s="18"/>
      <c r="O134" s="18"/>
      <c r="P134" s="18"/>
      <c r="Q134" s="18"/>
      <c r="R134" s="18"/>
      <c r="S134" s="18"/>
      <c r="T134" s="18"/>
      <c r="U134" s="18"/>
      <c r="V134" s="18"/>
      <c r="W134" s="18"/>
      <c r="X134" s="18"/>
      <c r="Y134" s="18"/>
      <c r="Z134" s="18"/>
      <c r="AA134" s="18"/>
      <c r="AB134" s="42"/>
    </row>
    <row r="135" spans="1:28" ht="18" customHeight="1">
      <c r="A135" s="7"/>
      <c r="B135" s="3" t="s">
        <v>421</v>
      </c>
      <c r="C135" s="3"/>
      <c r="D135" s="3"/>
      <c r="E135" s="3"/>
      <c r="F135" s="18"/>
      <c r="G135" s="18"/>
      <c r="H135" s="18"/>
      <c r="I135" s="42"/>
      <c r="J135" s="18"/>
      <c r="K135" s="18"/>
      <c r="L135" s="18"/>
      <c r="M135" s="18"/>
      <c r="N135" s="18"/>
      <c r="O135" s="18"/>
      <c r="P135" s="18"/>
      <c r="Q135" s="18"/>
      <c r="R135" s="18"/>
      <c r="S135" s="18"/>
      <c r="T135" s="18"/>
      <c r="U135" s="18"/>
      <c r="V135" s="18"/>
      <c r="W135" s="18"/>
      <c r="X135" s="18"/>
      <c r="Y135" s="18"/>
      <c r="Z135" s="18"/>
      <c r="AA135" s="18"/>
      <c r="AB135" s="42"/>
    </row>
    <row r="136" spans="1:28" ht="18" customHeight="1">
      <c r="A136" s="7"/>
      <c r="B136" s="3" t="s">
        <v>420</v>
      </c>
      <c r="C136" s="3"/>
      <c r="D136" s="3"/>
      <c r="E136" s="3"/>
      <c r="F136" s="18"/>
      <c r="G136" s="18"/>
      <c r="H136" s="50" t="str">
        <f>IF(項目一覧!$C$252=0,"","("&amp;項目一覧!$C$252&amp;") 建築士  （"&amp;項目一覧!$C$253&amp;"）登録　第　 "&amp;項目一覧!$C$254&amp;"　号")</f>
        <v>() 建築士  （）登録　第　 　号</v>
      </c>
      <c r="I136" s="42"/>
      <c r="J136" s="18"/>
      <c r="K136" s="18"/>
      <c r="L136" s="18"/>
      <c r="M136" s="18"/>
      <c r="N136" s="18"/>
      <c r="O136" s="18"/>
      <c r="P136" s="18"/>
      <c r="Q136" s="18"/>
      <c r="R136" s="18"/>
      <c r="S136" s="18"/>
      <c r="T136" s="18"/>
      <c r="U136" s="18"/>
      <c r="V136" s="18"/>
      <c r="W136" s="18"/>
      <c r="X136" s="18"/>
      <c r="Y136" s="18"/>
      <c r="Z136" s="18"/>
      <c r="AA136" s="18"/>
      <c r="AB136" s="42"/>
    </row>
    <row r="137" spans="1:28" ht="18" customHeight="1">
      <c r="A137" s="7"/>
      <c r="B137" s="3" t="s">
        <v>419</v>
      </c>
      <c r="C137" s="3"/>
      <c r="D137" s="3"/>
      <c r="E137" s="3"/>
      <c r="F137" s="18"/>
      <c r="G137" s="18"/>
      <c r="H137" s="18" t="str">
        <f>項目一覧!$C$255</f>
        <v/>
      </c>
      <c r="I137" s="42"/>
      <c r="J137" s="18"/>
      <c r="K137" s="18"/>
      <c r="L137" s="18"/>
      <c r="M137" s="18"/>
      <c r="N137" s="18"/>
      <c r="O137" s="18"/>
      <c r="P137" s="18"/>
      <c r="Q137" s="18"/>
      <c r="R137" s="18"/>
      <c r="S137" s="18"/>
      <c r="T137" s="18"/>
      <c r="U137" s="18"/>
      <c r="V137" s="18"/>
      <c r="W137" s="18"/>
      <c r="X137" s="18"/>
      <c r="Y137" s="18"/>
      <c r="Z137" s="18"/>
      <c r="AA137" s="18"/>
      <c r="AB137" s="42"/>
    </row>
    <row r="138" spans="1:28" ht="18" customHeight="1">
      <c r="A138" s="7"/>
      <c r="B138" s="3" t="s">
        <v>418</v>
      </c>
      <c r="C138" s="3"/>
      <c r="D138" s="3"/>
      <c r="E138" s="3"/>
      <c r="F138" s="18"/>
      <c r="G138" s="18"/>
      <c r="H138" s="50" t="str">
        <f>IF(項目一覧!$C$256=0,"","("&amp;項目一覧!$C$256&amp;") 建築士事務所  （"&amp;項目一覧!$C$257&amp;"）知事登録　第　 "&amp;項目一覧!$C$258&amp;"　号")</f>
        <v>() 建築士事務所  （）知事登録　第　 　号</v>
      </c>
      <c r="I138" s="42"/>
      <c r="J138" s="18"/>
      <c r="K138" s="18"/>
      <c r="L138" s="18"/>
      <c r="M138" s="18"/>
      <c r="N138" s="18"/>
      <c r="O138" s="18"/>
      <c r="P138" s="18"/>
      <c r="Q138" s="18"/>
      <c r="R138" s="18"/>
      <c r="S138" s="18"/>
      <c r="T138" s="18"/>
      <c r="U138" s="18"/>
      <c r="V138" s="18"/>
      <c r="W138" s="18"/>
      <c r="X138" s="18"/>
      <c r="Y138" s="18"/>
      <c r="Z138" s="18"/>
      <c r="AA138" s="18"/>
      <c r="AB138" s="42"/>
    </row>
    <row r="139" spans="1:28" ht="18" customHeight="1">
      <c r="A139" s="7"/>
      <c r="B139" s="3"/>
      <c r="C139" s="3"/>
      <c r="D139" s="3"/>
      <c r="E139" s="3"/>
      <c r="F139" s="18"/>
      <c r="G139" s="18"/>
      <c r="H139" s="18" t="str">
        <f>項目一覧!$C$259</f>
        <v/>
      </c>
      <c r="I139" s="42"/>
      <c r="J139" s="18"/>
      <c r="K139" s="18"/>
      <c r="L139" s="18"/>
      <c r="M139" s="18"/>
      <c r="N139" s="18"/>
      <c r="O139" s="18"/>
      <c r="P139" s="18"/>
      <c r="Q139" s="18"/>
      <c r="R139" s="18"/>
      <c r="S139" s="18"/>
      <c r="T139" s="18"/>
      <c r="U139" s="18"/>
      <c r="V139" s="18"/>
      <c r="W139" s="18"/>
      <c r="X139" s="18"/>
      <c r="Y139" s="18"/>
      <c r="Z139" s="18"/>
      <c r="AA139" s="18"/>
      <c r="AB139" s="42"/>
    </row>
    <row r="140" spans="1:28" ht="18" customHeight="1">
      <c r="A140" s="7"/>
      <c r="B140" s="3" t="s">
        <v>417</v>
      </c>
      <c r="C140" s="3"/>
      <c r="D140" s="3"/>
      <c r="E140" s="3"/>
      <c r="F140" s="18"/>
      <c r="G140" s="18"/>
      <c r="H140" s="18" t="str">
        <f>項目一覧!$C$260</f>
        <v/>
      </c>
      <c r="I140" s="42"/>
      <c r="J140" s="18"/>
      <c r="K140" s="18"/>
      <c r="L140" s="18"/>
      <c r="M140" s="18"/>
      <c r="N140" s="18"/>
      <c r="O140" s="18"/>
      <c r="P140" s="18"/>
      <c r="Q140" s="18"/>
      <c r="R140" s="18"/>
      <c r="S140" s="18"/>
      <c r="T140" s="18"/>
      <c r="U140" s="18"/>
      <c r="V140" s="18"/>
      <c r="W140" s="18"/>
      <c r="X140" s="18"/>
      <c r="Y140" s="18"/>
      <c r="Z140" s="18"/>
      <c r="AA140" s="18"/>
      <c r="AB140" s="42"/>
    </row>
    <row r="141" spans="1:28" ht="18" customHeight="1">
      <c r="A141" s="7"/>
      <c r="B141" s="3" t="s">
        <v>416</v>
      </c>
      <c r="C141" s="3"/>
      <c r="D141" s="3"/>
      <c r="E141" s="3"/>
      <c r="F141" s="18"/>
      <c r="G141" s="18"/>
      <c r="H141" s="1512" t="str">
        <f>項目一覧!$C$261</f>
        <v/>
      </c>
      <c r="I141" s="1512"/>
      <c r="J141" s="1512"/>
      <c r="K141" s="1512"/>
      <c r="L141" s="1512"/>
      <c r="M141" s="1512"/>
      <c r="N141" s="1512"/>
      <c r="O141" s="1512"/>
      <c r="P141" s="1512"/>
      <c r="Q141" s="1512"/>
      <c r="R141" s="1512"/>
      <c r="S141" s="1512"/>
      <c r="T141" s="1512"/>
      <c r="U141" s="1512"/>
      <c r="V141" s="1512"/>
      <c r="W141" s="1512"/>
      <c r="X141" s="1512"/>
      <c r="Y141" s="1512"/>
      <c r="Z141" s="1512"/>
      <c r="AA141" s="1512"/>
      <c r="AB141" s="1512"/>
    </row>
    <row r="142" spans="1:28" ht="18" customHeight="1">
      <c r="A142" s="7"/>
      <c r="B142" s="3" t="s">
        <v>415</v>
      </c>
      <c r="C142" s="3"/>
      <c r="D142" s="3"/>
      <c r="E142" s="3"/>
      <c r="F142" s="18"/>
      <c r="G142" s="18"/>
      <c r="H142" s="18" t="str">
        <f>項目一覧!$C$262</f>
        <v/>
      </c>
      <c r="I142" s="42"/>
      <c r="J142" s="18"/>
      <c r="K142" s="18"/>
      <c r="L142" s="18"/>
      <c r="M142" s="18"/>
      <c r="N142" s="18"/>
      <c r="O142" s="18"/>
      <c r="P142" s="18"/>
      <c r="Q142" s="18"/>
      <c r="R142" s="18"/>
      <c r="S142" s="18"/>
      <c r="T142" s="18"/>
      <c r="U142" s="18"/>
      <c r="V142" s="18"/>
      <c r="W142" s="18"/>
      <c r="X142" s="18"/>
      <c r="Y142" s="18"/>
      <c r="Z142" s="18"/>
      <c r="AA142" s="18"/>
      <c r="AB142" s="42"/>
    </row>
    <row r="143" spans="1:28" ht="18" customHeight="1">
      <c r="A143" s="7"/>
      <c r="B143" s="47" t="s">
        <v>543</v>
      </c>
      <c r="C143" s="3"/>
      <c r="D143" s="3"/>
      <c r="E143" s="3"/>
      <c r="F143" s="18"/>
      <c r="G143" s="18"/>
      <c r="H143" s="18"/>
      <c r="I143" s="94" t="str">
        <f>項目一覧!$C$263</f>
        <v/>
      </c>
      <c r="J143" s="18"/>
      <c r="K143" s="18"/>
      <c r="L143" s="18"/>
      <c r="M143" s="18"/>
      <c r="N143" s="18"/>
      <c r="O143" s="18"/>
      <c r="P143" s="18"/>
      <c r="Q143" s="18"/>
      <c r="R143" s="18"/>
      <c r="S143" s="18"/>
      <c r="T143" s="18"/>
      <c r="U143" s="18"/>
      <c r="V143" s="18"/>
      <c r="W143" s="18"/>
      <c r="X143" s="18"/>
      <c r="Y143" s="18"/>
      <c r="Z143" s="18"/>
      <c r="AA143" s="18"/>
      <c r="AB143" s="42"/>
    </row>
    <row r="144" spans="1:28" ht="18" customHeight="1">
      <c r="A144" s="7"/>
      <c r="B144" s="3"/>
      <c r="C144" s="3"/>
      <c r="D144" s="3"/>
      <c r="E144" s="3"/>
      <c r="F144" s="18"/>
      <c r="G144" s="18"/>
      <c r="H144" s="18"/>
      <c r="I144" s="42"/>
      <c r="J144" s="18"/>
      <c r="K144" s="18"/>
      <c r="L144" s="18"/>
      <c r="M144" s="18"/>
      <c r="N144" s="18"/>
      <c r="O144" s="18"/>
      <c r="P144" s="18"/>
      <c r="Q144" s="18"/>
      <c r="R144" s="18"/>
      <c r="S144" s="18"/>
      <c r="T144" s="18"/>
      <c r="U144" s="18"/>
      <c r="V144" s="18"/>
      <c r="W144" s="18"/>
      <c r="X144" s="18"/>
      <c r="Y144" s="18"/>
      <c r="Z144" s="18"/>
      <c r="AA144" s="18"/>
      <c r="AB144" s="42"/>
    </row>
    <row r="145" spans="1:28" ht="18" customHeight="1">
      <c r="A145" s="7"/>
      <c r="B145" s="3" t="s">
        <v>420</v>
      </c>
      <c r="C145" s="3"/>
      <c r="D145" s="3"/>
      <c r="E145" s="3"/>
      <c r="F145" s="18"/>
      <c r="G145" s="18"/>
      <c r="H145" s="50" t="str">
        <f>IF(項目一覧!$C$264=0,"","("&amp;項目一覧!$C$264&amp;") 建築士  （"&amp;項目一覧!$C$265&amp;"）登録　第　 "&amp;項目一覧!$C$266&amp;"　号")</f>
        <v>() 建築士  （）登録　第　 　号</v>
      </c>
      <c r="I145" s="42"/>
      <c r="J145" s="18"/>
      <c r="K145" s="18"/>
      <c r="L145" s="18"/>
      <c r="M145" s="18"/>
      <c r="N145" s="18"/>
      <c r="O145" s="18"/>
      <c r="P145" s="18"/>
      <c r="Q145" s="18"/>
      <c r="R145" s="18"/>
      <c r="S145" s="18"/>
      <c r="T145" s="18"/>
      <c r="U145" s="18"/>
      <c r="V145" s="18"/>
      <c r="W145" s="18"/>
      <c r="X145" s="18"/>
      <c r="Y145" s="18"/>
      <c r="Z145" s="18"/>
      <c r="AA145" s="18"/>
      <c r="AB145" s="42"/>
    </row>
    <row r="146" spans="1:28" ht="18" customHeight="1">
      <c r="A146" s="7"/>
      <c r="B146" s="3" t="s">
        <v>419</v>
      </c>
      <c r="C146" s="3"/>
      <c r="D146" s="3"/>
      <c r="E146" s="3"/>
      <c r="F146" s="18"/>
      <c r="G146" s="18"/>
      <c r="H146" s="18" t="str">
        <f>項目一覧!$C$267</f>
        <v/>
      </c>
      <c r="I146" s="42"/>
      <c r="J146" s="18"/>
      <c r="K146" s="18"/>
      <c r="L146" s="18"/>
      <c r="M146" s="18"/>
      <c r="N146" s="18"/>
      <c r="O146" s="18"/>
      <c r="P146" s="18"/>
      <c r="Q146" s="18"/>
      <c r="R146" s="18"/>
      <c r="S146" s="18"/>
      <c r="T146" s="18"/>
      <c r="U146" s="18"/>
      <c r="V146" s="18"/>
      <c r="W146" s="18"/>
      <c r="X146" s="18"/>
      <c r="Y146" s="18"/>
      <c r="Z146" s="18"/>
      <c r="AA146" s="18"/>
      <c r="AB146" s="42"/>
    </row>
    <row r="147" spans="1:28" ht="18" customHeight="1">
      <c r="A147" s="7"/>
      <c r="B147" s="3" t="s">
        <v>418</v>
      </c>
      <c r="C147" s="3"/>
      <c r="D147" s="3"/>
      <c r="E147" s="3"/>
      <c r="F147" s="18"/>
      <c r="G147" s="18"/>
      <c r="H147" s="50" t="str">
        <f>IF(項目一覧!$C$268=0,"","("&amp;項目一覧!$C$268&amp;") 建築士事務所  （"&amp;項目一覧!$C$269&amp;"）知事登録　第　 "&amp;項目一覧!$C$270&amp;"　号")</f>
        <v>() 建築士事務所  （）知事登録　第　 　号</v>
      </c>
      <c r="I147" s="42"/>
      <c r="J147" s="18"/>
      <c r="K147" s="18"/>
      <c r="L147" s="18"/>
      <c r="M147" s="18"/>
      <c r="N147" s="18"/>
      <c r="O147" s="18"/>
      <c r="P147" s="18"/>
      <c r="Q147" s="18"/>
      <c r="R147" s="18"/>
      <c r="S147" s="18"/>
      <c r="T147" s="18"/>
      <c r="U147" s="18"/>
      <c r="V147" s="18"/>
      <c r="W147" s="18"/>
      <c r="X147" s="18"/>
      <c r="Y147" s="18"/>
      <c r="Z147" s="18"/>
      <c r="AA147" s="18"/>
      <c r="AB147" s="42"/>
    </row>
    <row r="148" spans="1:28" ht="18" customHeight="1">
      <c r="A148" s="7"/>
      <c r="B148" s="3"/>
      <c r="C148" s="3"/>
      <c r="D148" s="3"/>
      <c r="E148" s="3"/>
      <c r="F148" s="18"/>
      <c r="G148" s="18"/>
      <c r="H148" s="18" t="str">
        <f>項目一覧!$C$271</f>
        <v/>
      </c>
      <c r="I148" s="42"/>
      <c r="J148" s="18"/>
      <c r="K148" s="18"/>
      <c r="L148" s="18"/>
      <c r="M148" s="18"/>
      <c r="N148" s="18"/>
      <c r="O148" s="18"/>
      <c r="P148" s="18"/>
      <c r="Q148" s="18"/>
      <c r="R148" s="18"/>
      <c r="S148" s="18"/>
      <c r="T148" s="18"/>
      <c r="U148" s="18"/>
      <c r="V148" s="18"/>
      <c r="W148" s="18"/>
      <c r="X148" s="18"/>
      <c r="Y148" s="18"/>
      <c r="Z148" s="18"/>
      <c r="AA148" s="18"/>
      <c r="AB148" s="42"/>
    </row>
    <row r="149" spans="1:28" ht="18" customHeight="1">
      <c r="A149" s="7"/>
      <c r="B149" s="3" t="s">
        <v>417</v>
      </c>
      <c r="C149" s="3"/>
      <c r="D149" s="3"/>
      <c r="E149" s="3"/>
      <c r="F149" s="18"/>
      <c r="G149" s="18"/>
      <c r="H149" s="18" t="str">
        <f>項目一覧!$C$272</f>
        <v/>
      </c>
      <c r="I149" s="42"/>
      <c r="J149" s="18"/>
      <c r="K149" s="18"/>
      <c r="L149" s="18"/>
      <c r="M149" s="18"/>
      <c r="N149" s="18"/>
      <c r="O149" s="18"/>
      <c r="P149" s="18"/>
      <c r="Q149" s="18"/>
      <c r="R149" s="18"/>
      <c r="S149" s="18"/>
      <c r="T149" s="18"/>
      <c r="U149" s="18"/>
      <c r="V149" s="18"/>
      <c r="W149" s="18"/>
      <c r="X149" s="18"/>
      <c r="Y149" s="18"/>
      <c r="Z149" s="18"/>
      <c r="AA149" s="18"/>
      <c r="AB149" s="42"/>
    </row>
    <row r="150" spans="1:28" ht="18" customHeight="1">
      <c r="A150" s="7"/>
      <c r="B150" s="3" t="s">
        <v>416</v>
      </c>
      <c r="C150" s="3"/>
      <c r="D150" s="3"/>
      <c r="E150" s="3"/>
      <c r="F150" s="18"/>
      <c r="G150" s="18"/>
      <c r="H150" s="1512" t="str">
        <f>項目一覧!$C$273</f>
        <v/>
      </c>
      <c r="I150" s="1512"/>
      <c r="J150" s="1512"/>
      <c r="K150" s="1512"/>
      <c r="L150" s="1512"/>
      <c r="M150" s="1512"/>
      <c r="N150" s="1512"/>
      <c r="O150" s="1512"/>
      <c r="P150" s="1512"/>
      <c r="Q150" s="1512"/>
      <c r="R150" s="1512"/>
      <c r="S150" s="1512"/>
      <c r="T150" s="1512"/>
      <c r="U150" s="1512"/>
      <c r="V150" s="1512"/>
      <c r="W150" s="1512"/>
      <c r="X150" s="1512"/>
      <c r="Y150" s="1512"/>
      <c r="Z150" s="1512"/>
      <c r="AA150" s="1512"/>
      <c r="AB150" s="1512"/>
    </row>
    <row r="151" spans="1:28" ht="18" customHeight="1">
      <c r="A151" s="7"/>
      <c r="B151" s="3" t="s">
        <v>415</v>
      </c>
      <c r="C151" s="3"/>
      <c r="D151" s="3"/>
      <c r="E151" s="3"/>
      <c r="F151" s="18"/>
      <c r="G151" s="18"/>
      <c r="H151" s="18" t="str">
        <f>項目一覧!$C$274</f>
        <v/>
      </c>
      <c r="I151" s="42"/>
      <c r="J151" s="18"/>
      <c r="K151" s="18"/>
      <c r="L151" s="18"/>
      <c r="M151" s="18"/>
      <c r="N151" s="18"/>
      <c r="O151" s="18"/>
      <c r="P151" s="18"/>
      <c r="Q151" s="18"/>
      <c r="R151" s="18"/>
      <c r="S151" s="18"/>
      <c r="T151" s="18"/>
      <c r="U151" s="18"/>
      <c r="V151" s="18"/>
      <c r="W151" s="18"/>
      <c r="X151" s="18"/>
      <c r="Y151" s="18"/>
      <c r="Z151" s="18"/>
      <c r="AA151" s="18"/>
      <c r="AB151" s="42"/>
    </row>
    <row r="152" spans="1:28" ht="18" customHeight="1">
      <c r="A152" s="7"/>
      <c r="B152" s="47" t="s">
        <v>543</v>
      </c>
      <c r="C152" s="3"/>
      <c r="D152" s="3"/>
      <c r="E152" s="3"/>
      <c r="F152" s="18"/>
      <c r="G152" s="18"/>
      <c r="H152" s="18"/>
      <c r="I152" s="94" t="str">
        <f>項目一覧!$C$275</f>
        <v/>
      </c>
      <c r="J152" s="18"/>
      <c r="K152" s="18"/>
      <c r="L152" s="18"/>
      <c r="M152" s="18"/>
      <c r="N152" s="18"/>
      <c r="O152" s="18"/>
      <c r="P152" s="18"/>
      <c r="Q152" s="18"/>
      <c r="R152" s="18"/>
      <c r="S152" s="18"/>
      <c r="T152" s="18"/>
      <c r="U152" s="18"/>
      <c r="V152" s="18"/>
      <c r="W152" s="18"/>
      <c r="X152" s="18"/>
      <c r="Y152" s="18"/>
      <c r="Z152" s="18"/>
      <c r="AA152" s="18"/>
      <c r="AB152" s="42"/>
    </row>
    <row r="153" spans="1:28" ht="18" customHeight="1">
      <c r="A153" s="7"/>
      <c r="B153" s="3"/>
      <c r="C153" s="3"/>
      <c r="D153" s="3"/>
      <c r="E153" s="3"/>
      <c r="F153" s="18"/>
      <c r="G153" s="18"/>
      <c r="H153" s="18"/>
      <c r="I153" s="42"/>
      <c r="J153" s="18"/>
      <c r="K153" s="18"/>
      <c r="L153" s="18"/>
      <c r="M153" s="18"/>
      <c r="N153" s="18"/>
      <c r="O153" s="18"/>
      <c r="P153" s="18"/>
      <c r="Q153" s="18"/>
      <c r="R153" s="18"/>
      <c r="S153" s="18"/>
      <c r="T153" s="18"/>
      <c r="U153" s="18"/>
      <c r="V153" s="18"/>
      <c r="W153" s="18"/>
      <c r="X153" s="18"/>
      <c r="Y153" s="18"/>
      <c r="Z153" s="18"/>
      <c r="AA153" s="18"/>
      <c r="AB153" s="42"/>
    </row>
    <row r="154" spans="1:28" ht="18" customHeight="1">
      <c r="A154" s="7"/>
      <c r="B154" s="3" t="s">
        <v>420</v>
      </c>
      <c r="C154" s="3"/>
      <c r="D154" s="3"/>
      <c r="E154" s="3"/>
      <c r="F154" s="18"/>
      <c r="G154" s="18"/>
      <c r="H154" s="50" t="str">
        <f>IF(項目一覧!$C$276=0,"","("&amp;項目一覧!$C$276&amp;") 建築士  （"&amp;項目一覧!$C$277&amp;"）登録　第　 "&amp;項目一覧!$C$278&amp;"　号")</f>
        <v>() 建築士  （）登録　第　 　号</v>
      </c>
      <c r="I154" s="42"/>
      <c r="J154" s="18"/>
      <c r="K154" s="18"/>
      <c r="L154" s="18"/>
      <c r="M154" s="18"/>
      <c r="N154" s="18"/>
      <c r="O154" s="18"/>
      <c r="P154" s="18"/>
      <c r="Q154" s="18"/>
      <c r="R154" s="18"/>
      <c r="S154" s="18"/>
      <c r="T154" s="18"/>
      <c r="U154" s="18"/>
      <c r="V154" s="18"/>
      <c r="W154" s="18"/>
      <c r="X154" s="18"/>
      <c r="Y154" s="18"/>
      <c r="Z154" s="18"/>
      <c r="AA154" s="18"/>
      <c r="AB154" s="42"/>
    </row>
    <row r="155" spans="1:28" ht="18" customHeight="1">
      <c r="A155" s="7"/>
      <c r="B155" s="3" t="s">
        <v>419</v>
      </c>
      <c r="C155" s="3"/>
      <c r="D155" s="3"/>
      <c r="E155" s="3"/>
      <c r="F155" s="18"/>
      <c r="G155" s="18"/>
      <c r="H155" s="18" t="str">
        <f>項目一覧!$C$279</f>
        <v/>
      </c>
      <c r="I155" s="42"/>
      <c r="J155" s="18"/>
      <c r="K155" s="18"/>
      <c r="L155" s="18"/>
      <c r="M155" s="18"/>
      <c r="N155" s="18"/>
      <c r="O155" s="18"/>
      <c r="P155" s="18"/>
      <c r="Q155" s="18"/>
      <c r="R155" s="18"/>
      <c r="S155" s="18"/>
      <c r="T155" s="18"/>
      <c r="U155" s="18"/>
      <c r="V155" s="18"/>
      <c r="W155" s="18"/>
      <c r="X155" s="18"/>
      <c r="Y155" s="18"/>
      <c r="Z155" s="18"/>
      <c r="AA155" s="18"/>
      <c r="AB155" s="42"/>
    </row>
    <row r="156" spans="1:28" ht="18" customHeight="1">
      <c r="A156" s="7"/>
      <c r="B156" s="3" t="s">
        <v>418</v>
      </c>
      <c r="C156" s="3"/>
      <c r="D156" s="3"/>
      <c r="E156" s="3"/>
      <c r="F156" s="18"/>
      <c r="G156" s="18"/>
      <c r="H156" s="50" t="str">
        <f>IF(項目一覧!$C$280=0,"","("&amp;項目一覧!$C$280&amp;") 建築士事務所  （"&amp;項目一覧!$C$281&amp;"）知事登録　第　 "&amp;項目一覧!$C$282&amp;"　号")</f>
        <v>() 建築士事務所  （）知事登録　第　 　号</v>
      </c>
      <c r="I156" s="42"/>
      <c r="J156" s="18"/>
      <c r="K156" s="18"/>
      <c r="L156" s="18"/>
      <c r="M156" s="18"/>
      <c r="N156" s="18"/>
      <c r="O156" s="18"/>
      <c r="P156" s="18"/>
      <c r="Q156" s="18"/>
      <c r="R156" s="18"/>
      <c r="S156" s="18"/>
      <c r="T156" s="18"/>
      <c r="U156" s="18"/>
      <c r="V156" s="18"/>
      <c r="W156" s="18"/>
      <c r="X156" s="18"/>
      <c r="Y156" s="18"/>
      <c r="Z156" s="18"/>
      <c r="AA156" s="18"/>
      <c r="AB156" s="42"/>
    </row>
    <row r="157" spans="1:28" ht="18" customHeight="1">
      <c r="A157" s="7"/>
      <c r="B157" s="3"/>
      <c r="C157" s="3"/>
      <c r="D157" s="3"/>
      <c r="E157" s="3"/>
      <c r="F157" s="18"/>
      <c r="G157" s="18"/>
      <c r="H157" s="18" t="str">
        <f>項目一覧!$C$283</f>
        <v/>
      </c>
      <c r="I157" s="42"/>
      <c r="J157" s="18"/>
      <c r="K157" s="18"/>
      <c r="L157" s="18"/>
      <c r="M157" s="18"/>
      <c r="N157" s="18"/>
      <c r="O157" s="18"/>
      <c r="P157" s="18"/>
      <c r="Q157" s="18"/>
      <c r="R157" s="18"/>
      <c r="S157" s="18"/>
      <c r="T157" s="18"/>
      <c r="U157" s="18"/>
      <c r="V157" s="18"/>
      <c r="W157" s="18"/>
      <c r="X157" s="18"/>
      <c r="Y157" s="18"/>
      <c r="Z157" s="18"/>
      <c r="AA157" s="18"/>
      <c r="AB157" s="42"/>
    </row>
    <row r="158" spans="1:28" ht="18" customHeight="1">
      <c r="A158" s="7"/>
      <c r="B158" s="3" t="s">
        <v>417</v>
      </c>
      <c r="C158" s="3"/>
      <c r="D158" s="3"/>
      <c r="E158" s="3"/>
      <c r="F158" s="18"/>
      <c r="G158" s="18"/>
      <c r="H158" s="18" t="str">
        <f>項目一覧!$C$284</f>
        <v/>
      </c>
      <c r="I158" s="42"/>
      <c r="J158" s="18"/>
      <c r="K158" s="18"/>
      <c r="L158" s="18"/>
      <c r="M158" s="18"/>
      <c r="N158" s="18"/>
      <c r="O158" s="18"/>
      <c r="P158" s="18"/>
      <c r="Q158" s="18"/>
      <c r="R158" s="18"/>
      <c r="S158" s="18"/>
      <c r="T158" s="18"/>
      <c r="U158" s="18"/>
      <c r="V158" s="18"/>
      <c r="W158" s="18"/>
      <c r="X158" s="18"/>
      <c r="Y158" s="18"/>
      <c r="Z158" s="18"/>
      <c r="AA158" s="18"/>
      <c r="AB158" s="42"/>
    </row>
    <row r="159" spans="1:28" ht="18" customHeight="1">
      <c r="A159" s="7"/>
      <c r="B159" s="3" t="s">
        <v>416</v>
      </c>
      <c r="C159" s="3"/>
      <c r="D159" s="3"/>
      <c r="E159" s="3"/>
      <c r="F159" s="18"/>
      <c r="G159" s="18"/>
      <c r="H159" s="1512" t="str">
        <f>項目一覧!$C$285</f>
        <v/>
      </c>
      <c r="I159" s="1512"/>
      <c r="J159" s="1512"/>
      <c r="K159" s="1512"/>
      <c r="L159" s="1512"/>
      <c r="M159" s="1512"/>
      <c r="N159" s="1512"/>
      <c r="O159" s="1512"/>
      <c r="P159" s="1512"/>
      <c r="Q159" s="1512"/>
      <c r="R159" s="1512"/>
      <c r="S159" s="1512"/>
      <c r="T159" s="1512"/>
      <c r="U159" s="1512"/>
      <c r="V159" s="1512"/>
      <c r="W159" s="1512"/>
      <c r="X159" s="1512"/>
      <c r="Y159" s="1512"/>
      <c r="Z159" s="1512"/>
      <c r="AA159" s="1512"/>
      <c r="AB159" s="1512"/>
    </row>
    <row r="160" spans="1:28" ht="18" customHeight="1">
      <c r="A160" s="7"/>
      <c r="B160" s="3" t="s">
        <v>415</v>
      </c>
      <c r="C160" s="3"/>
      <c r="D160" s="3"/>
      <c r="E160" s="3"/>
      <c r="F160" s="18"/>
      <c r="G160" s="18"/>
      <c r="H160" s="18" t="str">
        <f>項目一覧!$C$286</f>
        <v/>
      </c>
      <c r="I160" s="42"/>
      <c r="J160" s="18"/>
      <c r="K160" s="18"/>
      <c r="L160" s="18"/>
      <c r="M160" s="18"/>
      <c r="N160" s="18"/>
      <c r="O160" s="18"/>
      <c r="P160" s="18"/>
      <c r="Q160" s="18"/>
      <c r="R160" s="18"/>
      <c r="S160" s="18"/>
      <c r="T160" s="18"/>
      <c r="U160" s="18"/>
      <c r="V160" s="18"/>
      <c r="W160" s="18"/>
      <c r="X160" s="18"/>
      <c r="Y160" s="18"/>
      <c r="Z160" s="18"/>
      <c r="AA160" s="18"/>
      <c r="AB160" s="42"/>
    </row>
    <row r="161" spans="1:28" ht="18" customHeight="1">
      <c r="A161" s="7"/>
      <c r="B161" s="47" t="s">
        <v>543</v>
      </c>
      <c r="C161" s="3"/>
      <c r="D161" s="3"/>
      <c r="E161" s="3"/>
      <c r="F161" s="18"/>
      <c r="G161" s="18"/>
      <c r="H161" s="18"/>
      <c r="I161" s="94" t="str">
        <f>項目一覧!$C$287</f>
        <v/>
      </c>
      <c r="J161" s="18"/>
      <c r="K161" s="18"/>
      <c r="L161" s="18"/>
      <c r="M161" s="18"/>
      <c r="N161" s="18"/>
      <c r="O161" s="18"/>
      <c r="P161" s="18"/>
      <c r="Q161" s="18"/>
      <c r="R161" s="18"/>
      <c r="S161" s="18"/>
      <c r="T161" s="18"/>
      <c r="U161" s="18"/>
      <c r="V161" s="18"/>
      <c r="W161" s="18"/>
      <c r="X161" s="18"/>
      <c r="Y161" s="18"/>
      <c r="Z161" s="18"/>
      <c r="AA161" s="18"/>
      <c r="AB161" s="42"/>
    </row>
    <row r="162" spans="1:28" ht="18" customHeight="1">
      <c r="A162" s="31"/>
      <c r="B162" s="131"/>
      <c r="C162" s="15"/>
      <c r="D162" s="15"/>
      <c r="E162" s="15"/>
      <c r="F162" s="27"/>
      <c r="G162" s="27"/>
      <c r="H162" s="27"/>
      <c r="I162" s="40"/>
      <c r="J162" s="27"/>
      <c r="K162" s="27"/>
      <c r="L162" s="27"/>
      <c r="M162" s="27"/>
      <c r="N162" s="27"/>
      <c r="O162" s="27"/>
      <c r="P162" s="27"/>
      <c r="Q162" s="27"/>
      <c r="R162" s="27"/>
      <c r="S162" s="27"/>
      <c r="T162" s="27"/>
      <c r="U162" s="27"/>
      <c r="V162" s="27"/>
      <c r="W162" s="27"/>
      <c r="X162" s="27"/>
      <c r="Y162" s="27"/>
      <c r="Z162" s="27"/>
      <c r="AA162" s="27"/>
      <c r="AB162" s="1025"/>
    </row>
    <row r="163" spans="1:28" ht="18" customHeight="1">
      <c r="A163" s="6" t="s">
        <v>313</v>
      </c>
      <c r="B163" s="3" t="s">
        <v>413</v>
      </c>
      <c r="C163" s="3"/>
      <c r="D163" s="3"/>
      <c r="E163" s="3"/>
      <c r="F163" s="18"/>
      <c r="G163" s="18"/>
      <c r="H163" s="18"/>
      <c r="I163" s="18"/>
      <c r="J163" s="18"/>
      <c r="K163" s="18"/>
      <c r="L163" s="18"/>
      <c r="M163" s="18"/>
      <c r="N163" s="18"/>
      <c r="O163" s="18"/>
      <c r="P163" s="18"/>
      <c r="Q163" s="18"/>
      <c r="R163" s="18"/>
      <c r="S163" s="18"/>
      <c r="T163" s="18"/>
      <c r="U163" s="18"/>
      <c r="V163" s="18"/>
      <c r="W163" s="18"/>
      <c r="X163" s="18"/>
      <c r="Y163" s="18"/>
      <c r="Z163" s="18"/>
      <c r="AA163" s="18"/>
      <c r="AB163" s="42"/>
    </row>
    <row r="164" spans="1:28" ht="18" customHeight="1">
      <c r="A164" s="7"/>
      <c r="B164" s="3" t="s">
        <v>412</v>
      </c>
      <c r="C164" s="3"/>
      <c r="D164" s="3"/>
      <c r="E164" s="3"/>
      <c r="F164" s="18"/>
      <c r="G164" s="18"/>
      <c r="H164" s="18" t="str">
        <f>項目一覧!$C$55</f>
        <v/>
      </c>
      <c r="I164" s="42"/>
      <c r="J164" s="18"/>
      <c r="K164" s="18"/>
      <c r="L164" s="18"/>
      <c r="M164" s="18"/>
      <c r="N164" s="18"/>
      <c r="O164" s="18"/>
      <c r="P164" s="18"/>
      <c r="Q164" s="18"/>
      <c r="R164" s="18"/>
      <c r="S164" s="18"/>
      <c r="T164" s="18"/>
      <c r="U164" s="18"/>
      <c r="V164" s="18"/>
      <c r="W164" s="18"/>
      <c r="X164" s="18"/>
      <c r="Y164" s="18"/>
      <c r="Z164" s="18"/>
      <c r="AA164" s="18"/>
      <c r="AB164" s="42"/>
    </row>
    <row r="165" spans="1:28" ht="18" customHeight="1">
      <c r="A165" s="7"/>
      <c r="B165" s="3" t="s">
        <v>411</v>
      </c>
      <c r="C165" s="3"/>
      <c r="D165" s="3"/>
      <c r="E165" s="3"/>
      <c r="F165" s="18"/>
      <c r="G165" s="18"/>
      <c r="H165" s="44" t="str">
        <f>IF(項目一覧!$C$56=0,"","建設業の許可   ("&amp;項目一覧!$C$56&amp;")  第  （"&amp;項目一覧!$C$57&amp;"）　　 "&amp;項目一覧!C58&amp;"　号")</f>
        <v>建設業の許可   ()  第  （）　　 　号</v>
      </c>
      <c r="I165" s="42"/>
      <c r="J165" s="18"/>
      <c r="K165" s="18"/>
      <c r="L165" s="18"/>
      <c r="M165" s="18"/>
      <c r="N165" s="18"/>
      <c r="O165" s="18"/>
      <c r="P165" s="18"/>
      <c r="Q165" s="18"/>
      <c r="R165" s="18"/>
      <c r="S165" s="18"/>
      <c r="T165" s="18"/>
      <c r="U165" s="18"/>
      <c r="V165" s="18"/>
      <c r="W165" s="18"/>
      <c r="X165" s="18"/>
      <c r="Y165" s="18"/>
      <c r="Z165" s="18"/>
      <c r="AA165" s="18"/>
      <c r="AB165" s="42"/>
    </row>
    <row r="166" spans="1:28" ht="18" customHeight="1">
      <c r="A166" s="7"/>
      <c r="B166" s="3"/>
      <c r="C166" s="3"/>
      <c r="D166" s="3"/>
      <c r="E166" s="3"/>
      <c r="F166" s="18"/>
      <c r="G166" s="18"/>
      <c r="H166" s="18" t="str">
        <f>項目一覧!$C$59</f>
        <v/>
      </c>
      <c r="I166" s="42"/>
      <c r="J166" s="18"/>
      <c r="K166" s="18"/>
      <c r="L166" s="18"/>
      <c r="M166" s="18"/>
      <c r="N166" s="18"/>
      <c r="O166" s="18"/>
      <c r="P166" s="18"/>
      <c r="Q166" s="18"/>
      <c r="R166" s="18"/>
      <c r="S166" s="18"/>
      <c r="T166" s="18"/>
      <c r="U166" s="18"/>
      <c r="V166" s="18"/>
      <c r="W166" s="18"/>
      <c r="X166" s="18"/>
      <c r="Y166" s="18"/>
      <c r="Z166" s="18"/>
      <c r="AA166" s="18"/>
      <c r="AB166" s="42"/>
    </row>
    <row r="167" spans="1:28" ht="18" customHeight="1">
      <c r="A167" s="7"/>
      <c r="B167" s="3" t="s">
        <v>410</v>
      </c>
      <c r="C167" s="3"/>
      <c r="D167" s="3"/>
      <c r="E167" s="3"/>
      <c r="F167" s="18"/>
      <c r="G167" s="18"/>
      <c r="H167" s="18" t="str">
        <f>項目一覧!$C$60</f>
        <v/>
      </c>
      <c r="I167" s="42"/>
      <c r="J167" s="18"/>
      <c r="K167" s="18"/>
      <c r="L167" s="18"/>
      <c r="M167" s="18"/>
      <c r="N167" s="18"/>
      <c r="O167" s="18"/>
      <c r="P167" s="18"/>
      <c r="Q167" s="18"/>
      <c r="R167" s="18"/>
      <c r="S167" s="18"/>
      <c r="T167" s="18"/>
      <c r="U167" s="18"/>
      <c r="V167" s="18"/>
      <c r="W167" s="18"/>
      <c r="X167" s="18"/>
      <c r="Y167" s="18"/>
      <c r="Z167" s="18"/>
      <c r="AA167" s="18"/>
      <c r="AB167" s="42"/>
    </row>
    <row r="168" spans="1:28" ht="18" customHeight="1">
      <c r="A168" s="7"/>
      <c r="B168" s="3" t="s">
        <v>409</v>
      </c>
      <c r="C168" s="3"/>
      <c r="D168" s="3"/>
      <c r="E168" s="3"/>
      <c r="F168" s="18"/>
      <c r="G168" s="18"/>
      <c r="H168" s="1512" t="str">
        <f>項目一覧!$C$61</f>
        <v/>
      </c>
      <c r="I168" s="1512"/>
      <c r="J168" s="1512"/>
      <c r="K168" s="1512"/>
      <c r="L168" s="1512"/>
      <c r="M168" s="1512"/>
      <c r="N168" s="1512"/>
      <c r="O168" s="1512"/>
      <c r="P168" s="1512"/>
      <c r="Q168" s="1512"/>
      <c r="R168" s="1512"/>
      <c r="S168" s="1512"/>
      <c r="T168" s="1512"/>
      <c r="U168" s="1512"/>
      <c r="V168" s="1512"/>
      <c r="W168" s="1512"/>
      <c r="X168" s="1512"/>
      <c r="Y168" s="1512"/>
      <c r="Z168" s="1512"/>
      <c r="AA168" s="1512"/>
      <c r="AB168" s="1512"/>
    </row>
    <row r="169" spans="1:28" ht="18" customHeight="1">
      <c r="A169" s="3"/>
      <c r="B169" s="3" t="s">
        <v>408</v>
      </c>
      <c r="C169" s="3"/>
      <c r="D169" s="3"/>
      <c r="E169" s="3"/>
      <c r="F169" s="18"/>
      <c r="G169" s="18"/>
      <c r="H169" s="18" t="str">
        <f>項目一覧!$C$62</f>
        <v/>
      </c>
      <c r="I169" s="42"/>
      <c r="J169" s="18"/>
      <c r="K169" s="18"/>
      <c r="L169" s="18"/>
      <c r="M169" s="18"/>
      <c r="N169" s="18"/>
      <c r="O169" s="18"/>
      <c r="P169" s="18"/>
      <c r="Q169" s="18"/>
      <c r="R169" s="18"/>
      <c r="S169" s="18"/>
      <c r="T169" s="18"/>
      <c r="U169" s="18"/>
      <c r="V169" s="18"/>
      <c r="W169" s="18"/>
      <c r="X169" s="18"/>
      <c r="Y169" s="18"/>
      <c r="Z169" s="18"/>
      <c r="AA169" s="18"/>
      <c r="AB169" s="42"/>
    </row>
    <row r="170" spans="1:28" ht="9.9499999999999993" customHeight="1">
      <c r="A170" s="3"/>
      <c r="B170" s="3"/>
      <c r="C170" s="3"/>
      <c r="D170" s="3"/>
      <c r="E170" s="3"/>
      <c r="F170" s="18"/>
      <c r="G170" s="18"/>
      <c r="H170" s="18"/>
      <c r="I170" s="42"/>
      <c r="J170" s="18"/>
      <c r="K170" s="18"/>
      <c r="L170" s="18"/>
      <c r="M170" s="18"/>
      <c r="N170" s="18"/>
      <c r="O170" s="18"/>
      <c r="P170" s="18"/>
      <c r="Q170" s="18"/>
      <c r="R170" s="18"/>
      <c r="S170" s="18"/>
      <c r="T170" s="18"/>
      <c r="U170" s="18"/>
      <c r="V170" s="18"/>
      <c r="W170" s="18"/>
      <c r="X170" s="18"/>
      <c r="Y170" s="18"/>
      <c r="Z170" s="18"/>
      <c r="AA170" s="18"/>
      <c r="AB170" s="18"/>
    </row>
    <row r="171" spans="1:28" ht="17.100000000000001" customHeight="1">
      <c r="A171" s="3"/>
      <c r="B171" s="3" t="s">
        <v>3705</v>
      </c>
      <c r="C171" s="3"/>
      <c r="D171" s="3"/>
      <c r="E171" s="3"/>
      <c r="F171" s="18"/>
      <c r="G171" s="18"/>
      <c r="H171" s="18"/>
      <c r="I171" s="42"/>
      <c r="J171" s="18"/>
      <c r="K171" s="18"/>
      <c r="L171" s="18"/>
      <c r="M171" s="18"/>
      <c r="N171" s="18"/>
      <c r="O171" s="18"/>
      <c r="P171" s="18"/>
      <c r="Q171" s="18"/>
      <c r="R171" s="18"/>
      <c r="S171" s="18"/>
      <c r="T171" s="18"/>
      <c r="U171" s="18"/>
      <c r="V171" s="18"/>
      <c r="W171" s="18"/>
      <c r="X171" s="18"/>
      <c r="Y171" s="18"/>
      <c r="Z171" s="18"/>
      <c r="AA171" s="18"/>
      <c r="AB171" s="18"/>
    </row>
    <row r="172" spans="1:28" ht="17.100000000000001" customHeight="1">
      <c r="A172" s="7"/>
      <c r="B172" s="3" t="s">
        <v>412</v>
      </c>
      <c r="C172" s="3"/>
      <c r="D172" s="3"/>
      <c r="E172" s="3"/>
      <c r="F172" s="18"/>
      <c r="G172" s="18"/>
      <c r="H172" s="18" t="str">
        <f>項目一覧!C327</f>
        <v/>
      </c>
      <c r="I172" s="42"/>
      <c r="J172" s="18"/>
      <c r="K172" s="18"/>
      <c r="L172" s="18"/>
      <c r="M172" s="18"/>
      <c r="N172" s="18"/>
      <c r="O172" s="18"/>
      <c r="P172" s="18"/>
      <c r="Q172" s="18"/>
      <c r="R172" s="18"/>
      <c r="S172" s="18"/>
      <c r="T172" s="18"/>
      <c r="U172" s="18"/>
      <c r="V172" s="18"/>
      <c r="W172" s="18"/>
      <c r="X172" s="18"/>
      <c r="Y172" s="18"/>
      <c r="Z172" s="18"/>
      <c r="AA172" s="18"/>
      <c r="AB172" s="42"/>
    </row>
    <row r="173" spans="1:28" ht="17.100000000000001" customHeight="1">
      <c r="A173" s="7"/>
      <c r="B173" s="3" t="s">
        <v>411</v>
      </c>
      <c r="C173" s="3"/>
      <c r="D173" s="3"/>
      <c r="E173" s="3"/>
      <c r="F173" s="18"/>
      <c r="G173" s="18"/>
      <c r="H173" s="44" t="str">
        <f>IF(項目一覧!C327=0,"","建設業の許可   ("&amp;項目一覧!C328&amp;")  第  （"&amp;項目一覧!C329&amp;"）　　 "&amp;項目一覧!C330&amp;"　号")</f>
        <v>建設業の許可   ()  第  （）　　 　号</v>
      </c>
      <c r="I173" s="42"/>
      <c r="J173" s="18"/>
      <c r="K173" s="18"/>
      <c r="L173" s="18"/>
      <c r="M173" s="18"/>
      <c r="N173" s="18"/>
      <c r="O173" s="18"/>
      <c r="P173" s="18"/>
      <c r="Q173" s="18"/>
      <c r="R173" s="18"/>
      <c r="S173" s="18"/>
      <c r="T173" s="18"/>
      <c r="U173" s="18"/>
      <c r="V173" s="18"/>
      <c r="W173" s="18"/>
      <c r="X173" s="18"/>
      <c r="Y173" s="18"/>
      <c r="Z173" s="18"/>
      <c r="AA173" s="18"/>
      <c r="AB173" s="42"/>
    </row>
    <row r="174" spans="1:28" ht="17.100000000000001" customHeight="1">
      <c r="A174" s="7"/>
      <c r="B174" s="3"/>
      <c r="C174" s="3"/>
      <c r="D174" s="3"/>
      <c r="E174" s="3"/>
      <c r="F174" s="18"/>
      <c r="G174" s="18"/>
      <c r="H174" s="18" t="str">
        <f>項目一覧!C331</f>
        <v/>
      </c>
      <c r="I174" s="42"/>
      <c r="J174" s="18"/>
      <c r="K174" s="18"/>
      <c r="L174" s="18"/>
      <c r="M174" s="18"/>
      <c r="N174" s="18"/>
      <c r="O174" s="18"/>
      <c r="P174" s="18"/>
      <c r="Q174" s="18"/>
      <c r="R174" s="18"/>
      <c r="S174" s="18"/>
      <c r="T174" s="18"/>
      <c r="U174" s="18"/>
      <c r="V174" s="18"/>
      <c r="W174" s="18"/>
      <c r="X174" s="18"/>
      <c r="Y174" s="18"/>
      <c r="Z174" s="18"/>
      <c r="AA174" s="18"/>
      <c r="AB174" s="42"/>
    </row>
    <row r="175" spans="1:28" ht="17.100000000000001" customHeight="1">
      <c r="A175" s="7"/>
      <c r="B175" s="3" t="s">
        <v>410</v>
      </c>
      <c r="C175" s="3"/>
      <c r="D175" s="3"/>
      <c r="E175" s="3"/>
      <c r="F175" s="18"/>
      <c r="G175" s="18"/>
      <c r="H175" s="18" t="str">
        <f>項目一覧!C332</f>
        <v/>
      </c>
      <c r="I175" s="42"/>
      <c r="J175" s="18"/>
      <c r="K175" s="18"/>
      <c r="L175" s="18"/>
      <c r="M175" s="18"/>
      <c r="N175" s="18"/>
      <c r="O175" s="18"/>
      <c r="P175" s="18"/>
      <c r="Q175" s="18"/>
      <c r="R175" s="18"/>
      <c r="S175" s="18"/>
      <c r="T175" s="18"/>
      <c r="U175" s="18"/>
      <c r="V175" s="18"/>
      <c r="W175" s="18"/>
      <c r="X175" s="18"/>
      <c r="Y175" s="18"/>
      <c r="Z175" s="18"/>
      <c r="AA175" s="18"/>
      <c r="AB175" s="42"/>
    </row>
    <row r="176" spans="1:28" ht="17.100000000000001" customHeight="1">
      <c r="A176" s="7"/>
      <c r="B176" s="3" t="s">
        <v>409</v>
      </c>
      <c r="C176" s="3"/>
      <c r="D176" s="3"/>
      <c r="E176" s="3"/>
      <c r="F176" s="18"/>
      <c r="G176" s="18"/>
      <c r="H176" s="1512" t="str">
        <f>項目一覧!C333</f>
        <v/>
      </c>
      <c r="I176" s="1512"/>
      <c r="J176" s="1512"/>
      <c r="K176" s="1512"/>
      <c r="L176" s="1512"/>
      <c r="M176" s="1512"/>
      <c r="N176" s="1512"/>
      <c r="O176" s="1512"/>
      <c r="P176" s="1512"/>
      <c r="Q176" s="1512"/>
      <c r="R176" s="1512"/>
      <c r="S176" s="1512"/>
      <c r="T176" s="1512"/>
      <c r="U176" s="1512"/>
      <c r="V176" s="1512"/>
      <c r="W176" s="1512"/>
      <c r="X176" s="1512"/>
      <c r="Y176" s="1512"/>
      <c r="Z176" s="1512"/>
      <c r="AA176" s="1512"/>
      <c r="AB176" s="1512"/>
    </row>
    <row r="177" spans="1:28" ht="17.100000000000001" customHeight="1">
      <c r="A177" s="1023"/>
      <c r="B177" s="1023" t="s">
        <v>408</v>
      </c>
      <c r="C177" s="1023"/>
      <c r="D177" s="1023"/>
      <c r="E177" s="1023"/>
      <c r="F177" s="1206"/>
      <c r="G177" s="1206"/>
      <c r="H177" s="1206" t="str">
        <f>項目一覧!C334</f>
        <v/>
      </c>
      <c r="I177" s="1025"/>
      <c r="J177" s="1206"/>
      <c r="K177" s="1206"/>
      <c r="L177" s="1206"/>
      <c r="M177" s="1206"/>
      <c r="N177" s="1206"/>
      <c r="O177" s="1206"/>
      <c r="P177" s="1206"/>
      <c r="Q177" s="1206"/>
      <c r="R177" s="1206"/>
      <c r="S177" s="1206"/>
      <c r="T177" s="1206"/>
      <c r="U177" s="1206"/>
      <c r="V177" s="1206"/>
      <c r="W177" s="1206"/>
      <c r="X177" s="1206"/>
      <c r="Y177" s="1206"/>
      <c r="Z177" s="1206"/>
      <c r="AA177" s="1206"/>
      <c r="AB177" s="1206"/>
    </row>
    <row r="178" spans="1:28" ht="18" customHeight="1">
      <c r="A178" s="17" t="s">
        <v>313</v>
      </c>
      <c r="B178" s="16" t="s">
        <v>407</v>
      </c>
      <c r="C178" s="43"/>
      <c r="D178" s="43"/>
      <c r="E178" s="43"/>
      <c r="F178" s="1536" t="str">
        <f>項目一覧!$C$66</f>
        <v/>
      </c>
      <c r="G178" s="1536"/>
      <c r="H178" s="1536"/>
      <c r="I178" s="1536"/>
      <c r="J178" s="1536"/>
      <c r="K178" s="1536"/>
      <c r="L178" s="1536"/>
      <c r="M178" s="1536"/>
      <c r="N178" s="1536"/>
      <c r="O178" s="1536"/>
      <c r="P178" s="1536"/>
      <c r="Q178" s="1536"/>
      <c r="R178" s="1536"/>
      <c r="S178" s="1536"/>
      <c r="T178" s="1536"/>
      <c r="U178" s="1536"/>
      <c r="V178" s="1536"/>
      <c r="W178" s="1536"/>
      <c r="X178" s="1536"/>
      <c r="Y178" s="1536"/>
      <c r="Z178" s="1536"/>
      <c r="AA178" s="1536"/>
      <c r="AB178" s="42"/>
    </row>
    <row r="179" spans="1:28" ht="18" customHeight="1">
      <c r="A179" s="41"/>
      <c r="B179" s="30"/>
      <c r="C179" s="30"/>
      <c r="D179" s="30"/>
      <c r="E179" s="30"/>
      <c r="F179" s="1537"/>
      <c r="G179" s="1537"/>
      <c r="H179" s="1537"/>
      <c r="I179" s="1537"/>
      <c r="J179" s="1537"/>
      <c r="K179" s="1537"/>
      <c r="L179" s="1537"/>
      <c r="M179" s="1537"/>
      <c r="N179" s="1537"/>
      <c r="O179" s="1537"/>
      <c r="P179" s="1537"/>
      <c r="Q179" s="1537"/>
      <c r="R179" s="1537"/>
      <c r="S179" s="1537"/>
      <c r="T179" s="1537"/>
      <c r="U179" s="1537"/>
      <c r="V179" s="1537"/>
      <c r="W179" s="1537"/>
      <c r="X179" s="1537"/>
      <c r="Y179" s="1537"/>
      <c r="Z179" s="1537"/>
      <c r="AA179" s="1537"/>
      <c r="AB179" s="1025"/>
    </row>
    <row r="180" spans="1:28" ht="18" customHeight="1">
      <c r="A180" s="111"/>
      <c r="B180" s="2"/>
      <c r="C180" s="2"/>
      <c r="D180" s="2"/>
      <c r="E180" s="2"/>
      <c r="F180" s="49"/>
      <c r="G180" s="49"/>
      <c r="H180" s="49"/>
      <c r="I180" s="49"/>
      <c r="J180" s="49"/>
      <c r="K180" s="49"/>
      <c r="L180" s="49"/>
      <c r="M180" s="49"/>
      <c r="N180" s="49"/>
      <c r="O180" s="49"/>
      <c r="P180" s="49"/>
      <c r="Q180" s="49"/>
      <c r="R180" s="49"/>
      <c r="S180" s="49"/>
      <c r="T180" s="49"/>
      <c r="U180" s="49"/>
      <c r="V180" s="49"/>
      <c r="W180" s="49"/>
      <c r="X180" s="49"/>
      <c r="Y180" s="49"/>
      <c r="Z180" s="49"/>
      <c r="AA180" s="49"/>
    </row>
    <row r="181" spans="1:28" ht="18" customHeight="1">
      <c r="A181" s="1501" t="s">
        <v>542</v>
      </c>
      <c r="B181" s="1501"/>
      <c r="C181" s="1501"/>
      <c r="D181" s="1501"/>
      <c r="E181" s="1501"/>
      <c r="F181" s="1501"/>
      <c r="G181" s="1501"/>
      <c r="H181" s="1501"/>
      <c r="I181" s="1501"/>
      <c r="J181" s="1501"/>
      <c r="K181" s="1501"/>
      <c r="L181" s="1501"/>
      <c r="M181" s="1501"/>
      <c r="N181" s="1501"/>
      <c r="O181" s="1501"/>
      <c r="P181" s="1501"/>
      <c r="Q181" s="1501"/>
      <c r="R181" s="1501"/>
      <c r="S181" s="1501"/>
      <c r="T181" s="1501"/>
      <c r="U181" s="1501"/>
      <c r="V181" s="1501"/>
      <c r="W181" s="1501"/>
      <c r="X181" s="1501"/>
      <c r="Y181" s="1501"/>
      <c r="Z181" s="1501"/>
      <c r="AA181" s="1501"/>
    </row>
    <row r="182" spans="1:28" ht="18" customHeight="1">
      <c r="A182" s="15"/>
      <c r="B182" s="15" t="s">
        <v>197</v>
      </c>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row>
    <row r="183" spans="1:28" ht="45" customHeight="1">
      <c r="A183" s="110" t="s">
        <v>313</v>
      </c>
      <c r="B183" s="109" t="s">
        <v>405</v>
      </c>
      <c r="C183" s="20"/>
      <c r="D183" s="20"/>
      <c r="E183" s="20"/>
      <c r="F183" s="20"/>
      <c r="G183" s="1620" t="str">
        <f>IF(項目一覧!$C$69=0,"",IF(項目一覧!$C$71=0,項目一覧!$C$69&amp;項目一覧!$C$70,項目一覧!$C$69&amp;項目一覧!$C$70&amp;項目一覧!$C$71))</f>
        <v/>
      </c>
      <c r="H183" s="1620"/>
      <c r="I183" s="1620"/>
      <c r="J183" s="1620"/>
      <c r="K183" s="1620"/>
      <c r="L183" s="1620"/>
      <c r="M183" s="1620"/>
      <c r="N183" s="1620"/>
      <c r="O183" s="1620"/>
      <c r="P183" s="1620"/>
      <c r="Q183" s="1620"/>
      <c r="R183" s="1620"/>
      <c r="S183" s="1620"/>
      <c r="T183" s="1620"/>
      <c r="U183" s="1620"/>
      <c r="V183" s="1620"/>
      <c r="W183" s="1620"/>
      <c r="X183" s="1620"/>
      <c r="Y183" s="1620"/>
      <c r="Z183" s="1620"/>
      <c r="AA183" s="1620"/>
    </row>
    <row r="184" spans="1:28" ht="45" customHeight="1">
      <c r="A184" s="110" t="s">
        <v>313</v>
      </c>
      <c r="B184" s="109" t="s">
        <v>404</v>
      </c>
      <c r="C184" s="20"/>
      <c r="D184" s="20"/>
      <c r="E184" s="20"/>
      <c r="F184" s="20"/>
      <c r="G184" s="1620" t="str">
        <f>IF(項目一覧!$C$72=0,"",IF(項目一覧!$C$74=0,項目一覧!$C$72&amp;項目一覧!$C$73,項目一覧!$C$72&amp;項目一覧!$C$73&amp;項目一覧!$C$74))</f>
        <v/>
      </c>
      <c r="H184" s="1620"/>
      <c r="I184" s="1620"/>
      <c r="J184" s="1620"/>
      <c r="K184" s="1620"/>
      <c r="L184" s="1620"/>
      <c r="M184" s="1620"/>
      <c r="N184" s="1620"/>
      <c r="O184" s="1620"/>
      <c r="P184" s="1620"/>
      <c r="Q184" s="1620"/>
      <c r="R184" s="1620"/>
      <c r="S184" s="1620"/>
      <c r="T184" s="1620"/>
      <c r="U184" s="1620"/>
      <c r="V184" s="1620"/>
      <c r="W184" s="1620"/>
      <c r="X184" s="1620"/>
      <c r="Y184" s="1620"/>
      <c r="Z184" s="1620"/>
      <c r="AA184" s="1620"/>
    </row>
    <row r="185" spans="1:28" ht="18" customHeight="1">
      <c r="A185" s="17" t="s">
        <v>313</v>
      </c>
      <c r="B185" s="16" t="s">
        <v>403</v>
      </c>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row>
    <row r="186" spans="1:28" ht="18" customHeight="1">
      <c r="A186" s="6"/>
      <c r="B186" s="3"/>
      <c r="C186" s="3"/>
      <c r="D186" s="6" t="str">
        <f>IF(項目一覧!$D$75=TRUE,"■","□")</f>
        <v>□</v>
      </c>
      <c r="E186" s="3" t="s">
        <v>193</v>
      </c>
      <c r="F186" s="2"/>
      <c r="G186" s="3"/>
      <c r="H186" s="3"/>
      <c r="I186" s="3"/>
      <c r="J186" s="3"/>
      <c r="K186" s="3" t="str">
        <f>IF(項目一覧!$D$76=TRUE,"（■","（□")&amp;"市街化区域"</f>
        <v>（□市街化区域</v>
      </c>
      <c r="L186" s="3"/>
      <c r="M186" s="3"/>
      <c r="N186" s="3"/>
      <c r="O186" s="3"/>
      <c r="P186" s="3" t="str">
        <f>IF(項目一覧!$E$76=TRUE,"■","□")&amp;"市街化調整区域"</f>
        <v>□市街化調整区域</v>
      </c>
      <c r="Q186" s="3"/>
      <c r="R186" s="3"/>
      <c r="S186" s="3"/>
      <c r="T186" s="3"/>
      <c r="V186" s="3" t="str">
        <f>IF(項目一覧!$F$76=TRUE,"■","□")&amp;"区域区分非設定）"</f>
        <v>□区域区分非設定）</v>
      </c>
      <c r="W186" s="3"/>
      <c r="X186" s="3"/>
      <c r="Y186" s="3"/>
      <c r="Z186" s="6"/>
      <c r="AA186" s="3"/>
    </row>
    <row r="187" spans="1:28" ht="18" customHeight="1">
      <c r="A187" s="6"/>
      <c r="B187" s="3"/>
      <c r="C187" s="3"/>
      <c r="D187" s="6" t="str">
        <f>IF(項目一覧!$E$75=TRUE,"■","□")</f>
        <v>□</v>
      </c>
      <c r="E187" s="3" t="s">
        <v>402</v>
      </c>
      <c r="F187" s="2"/>
      <c r="G187" s="3"/>
      <c r="H187" s="15"/>
      <c r="I187" s="15"/>
      <c r="J187" s="15"/>
      <c r="K187" s="32" t="str">
        <f>IF(項目一覧!$F$75=TRUE,"■","□")</f>
        <v>□</v>
      </c>
      <c r="L187" s="15" t="s">
        <v>401</v>
      </c>
      <c r="O187" s="15"/>
      <c r="P187" s="15"/>
      <c r="Q187" s="15"/>
      <c r="R187" s="15"/>
      <c r="S187" s="15"/>
      <c r="T187" s="15"/>
      <c r="U187" s="15"/>
      <c r="V187" s="15"/>
      <c r="W187" s="15"/>
      <c r="X187" s="15"/>
      <c r="Y187" s="15"/>
      <c r="Z187" s="6"/>
      <c r="AA187" s="3"/>
    </row>
    <row r="188" spans="1:28" ht="18" customHeight="1">
      <c r="A188" s="22" t="s">
        <v>313</v>
      </c>
      <c r="B188" s="20" t="s">
        <v>400</v>
      </c>
      <c r="C188" s="20"/>
      <c r="D188" s="20"/>
      <c r="E188" s="20"/>
      <c r="F188" s="20"/>
      <c r="G188" s="20"/>
      <c r="H188" s="20"/>
      <c r="I188" s="22" t="str">
        <f>IF(項目一覧!$D$78=TRUE,"■","□")</f>
        <v>□</v>
      </c>
      <c r="J188" s="20" t="s">
        <v>185</v>
      </c>
      <c r="K188" s="20"/>
      <c r="L188" s="20"/>
      <c r="M188" s="20"/>
      <c r="N188" s="20"/>
      <c r="O188" s="22" t="str">
        <f>IF(項目一覧!$E$78=TRUE,"■","□")</f>
        <v>□</v>
      </c>
      <c r="P188" s="20" t="s">
        <v>184</v>
      </c>
      <c r="Q188" s="20"/>
      <c r="R188" s="20"/>
      <c r="S188" s="20"/>
      <c r="T188" s="20"/>
      <c r="U188" s="22" t="str">
        <f>IF(項目一覧!$F$78=TRUE,"■","□")</f>
        <v>□</v>
      </c>
      <c r="V188" s="20" t="s">
        <v>399</v>
      </c>
      <c r="W188" s="20"/>
      <c r="X188" s="15"/>
      <c r="Y188" s="15"/>
      <c r="Z188" s="20"/>
      <c r="AA188" s="20"/>
    </row>
    <row r="189" spans="1:28" ht="18" customHeight="1">
      <c r="A189" s="17" t="s">
        <v>313</v>
      </c>
      <c r="B189" s="16" t="s">
        <v>398</v>
      </c>
      <c r="C189" s="16"/>
      <c r="D189" s="16"/>
      <c r="E189" s="16"/>
      <c r="F189" s="16"/>
      <c r="G189" s="16"/>
      <c r="H189" s="16"/>
      <c r="I189" s="16"/>
      <c r="J189" s="16"/>
      <c r="K189" s="16"/>
      <c r="L189" s="16"/>
      <c r="M189" s="7"/>
      <c r="N189" s="16"/>
      <c r="O189" s="16"/>
      <c r="P189" s="16"/>
      <c r="Q189" s="16"/>
      <c r="R189" s="16"/>
      <c r="S189" s="16"/>
      <c r="T189" s="16"/>
      <c r="U189" s="16"/>
      <c r="V189" s="16"/>
      <c r="W189" s="16"/>
      <c r="X189" s="16"/>
      <c r="Y189" s="16"/>
      <c r="Z189" s="16"/>
      <c r="AA189" s="16"/>
    </row>
    <row r="190" spans="1:28" ht="20.100000000000001" customHeight="1">
      <c r="A190" s="6"/>
      <c r="B190" s="3"/>
      <c r="C190" s="1618" t="str">
        <f>IF(項目一覧!$C$80=0,"",項目一覧!$C$80&amp;"　 ")&amp;IF(項目一覧!$C$81=0,"",項目一覧!$C$81&amp;"　 ")&amp;IF(項目一覧!$C$82=0,"",項目一覧!$C$82&amp;"　 ")&amp;IF(項目一覧!$C$83=0,"",項目一覧!$C$83&amp;"　 ")&amp;IF(項目一覧!$C$84=0,"",項目一覧!$C$84&amp;"　 ")&amp;IF(項目一覧!$C$85=0,"",項目一覧!$C$85)</f>
        <v xml:space="preserve">　 　 　 　 　 </v>
      </c>
      <c r="D190" s="1618"/>
      <c r="E190" s="1618"/>
      <c r="F190" s="1618"/>
      <c r="G190" s="1618"/>
      <c r="H190" s="1618"/>
      <c r="I190" s="1618"/>
      <c r="J190" s="1618"/>
      <c r="K190" s="1618"/>
      <c r="L190" s="1618"/>
      <c r="M190" s="1618"/>
      <c r="N190" s="1618"/>
      <c r="O190" s="1618"/>
      <c r="P190" s="1618"/>
      <c r="Q190" s="1618"/>
      <c r="R190" s="1618"/>
      <c r="S190" s="1618"/>
      <c r="T190" s="1618"/>
      <c r="U190" s="1618"/>
      <c r="V190" s="1618"/>
      <c r="W190" s="1618"/>
      <c r="X190" s="1618"/>
      <c r="Y190" s="1618"/>
      <c r="Z190" s="1618"/>
      <c r="AA190" s="1618"/>
    </row>
    <row r="191" spans="1:28" ht="20.100000000000001" customHeight="1">
      <c r="A191" s="6"/>
      <c r="B191" s="3"/>
      <c r="C191" s="1619"/>
      <c r="D191" s="1619"/>
      <c r="E191" s="1619"/>
      <c r="F191" s="1619"/>
      <c r="G191" s="1619"/>
      <c r="H191" s="1619"/>
      <c r="I191" s="1619"/>
      <c r="J191" s="1619"/>
      <c r="K191" s="1619"/>
      <c r="L191" s="1619"/>
      <c r="M191" s="1619"/>
      <c r="N191" s="1619"/>
      <c r="O191" s="1619"/>
      <c r="P191" s="1619"/>
      <c r="Q191" s="1619"/>
      <c r="R191" s="1619"/>
      <c r="S191" s="1619"/>
      <c r="T191" s="1619"/>
      <c r="U191" s="1619"/>
      <c r="V191" s="1619"/>
      <c r="W191" s="1619"/>
      <c r="X191" s="1619"/>
      <c r="Y191" s="1619"/>
      <c r="Z191" s="1619"/>
      <c r="AA191" s="1619"/>
    </row>
    <row r="192" spans="1:28" ht="18" customHeight="1">
      <c r="A192" s="17" t="s">
        <v>313</v>
      </c>
      <c r="B192" s="16" t="s">
        <v>397</v>
      </c>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row>
    <row r="193" spans="1:27" ht="18" customHeight="1">
      <c r="A193" s="6"/>
      <c r="B193" s="3" t="s">
        <v>396</v>
      </c>
      <c r="C193" s="3"/>
      <c r="D193" s="3"/>
      <c r="E193" s="3"/>
      <c r="F193" s="3"/>
      <c r="G193" s="3"/>
      <c r="H193" s="3"/>
      <c r="I193" s="3"/>
      <c r="J193" s="3"/>
      <c r="K193" s="3"/>
      <c r="L193" s="3"/>
      <c r="M193" s="3"/>
      <c r="N193" s="1594" t="str">
        <f>項目一覧!$C$86</f>
        <v/>
      </c>
      <c r="O193" s="1595"/>
      <c r="P193" s="1595"/>
      <c r="Q193" s="1595"/>
      <c r="R193" s="3" t="s">
        <v>394</v>
      </c>
      <c r="S193" s="3"/>
      <c r="T193" s="3"/>
      <c r="U193" s="3"/>
      <c r="V193" s="3"/>
      <c r="W193" s="3"/>
      <c r="X193" s="3"/>
      <c r="Y193" s="3"/>
      <c r="Z193" s="3"/>
      <c r="AA193" s="3"/>
    </row>
    <row r="194" spans="1:27" ht="18" customHeight="1">
      <c r="A194" s="6"/>
      <c r="B194" s="3" t="s">
        <v>395</v>
      </c>
      <c r="C194" s="3"/>
      <c r="D194" s="3"/>
      <c r="E194" s="3"/>
      <c r="F194" s="3"/>
      <c r="G194" s="3"/>
      <c r="H194" s="3"/>
      <c r="I194" s="3"/>
      <c r="J194" s="3"/>
      <c r="K194" s="3"/>
      <c r="L194" s="3"/>
      <c r="M194" s="3"/>
      <c r="N194" s="1590" t="str">
        <f>項目一覧!$C$87</f>
        <v/>
      </c>
      <c r="O194" s="1591"/>
      <c r="P194" s="1591"/>
      <c r="Q194" s="1591"/>
      <c r="R194" s="3" t="s">
        <v>394</v>
      </c>
      <c r="S194" s="3"/>
      <c r="T194" s="3"/>
      <c r="U194" s="3"/>
      <c r="V194" s="3"/>
      <c r="W194" s="3"/>
      <c r="X194" s="3"/>
      <c r="Y194" s="3"/>
      <c r="Z194" s="3"/>
      <c r="AA194" s="3"/>
    </row>
    <row r="195" spans="1:27" ht="18" customHeight="1">
      <c r="A195" s="17" t="s">
        <v>313</v>
      </c>
      <c r="B195" s="16" t="s">
        <v>393</v>
      </c>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row>
    <row r="196" spans="1:27" ht="18" customHeight="1">
      <c r="A196" s="6"/>
      <c r="B196" s="3" t="s">
        <v>392</v>
      </c>
      <c r="C196" s="3"/>
      <c r="D196" s="3"/>
      <c r="E196" s="3"/>
      <c r="F196" s="38" t="s">
        <v>384</v>
      </c>
      <c r="G196" s="5" t="s">
        <v>321</v>
      </c>
      <c r="H196" s="1491" t="str">
        <f>項目一覧!$C$88</f>
        <v/>
      </c>
      <c r="I196" s="1585"/>
      <c r="J196" s="1585"/>
      <c r="K196" s="1585"/>
      <c r="L196" s="5" t="s">
        <v>387</v>
      </c>
      <c r="M196" s="1491" t="str">
        <f>項目一覧!$C$89</f>
        <v/>
      </c>
      <c r="N196" s="1585"/>
      <c r="O196" s="1585"/>
      <c r="P196" s="1585"/>
      <c r="Q196" s="5" t="s">
        <v>387</v>
      </c>
      <c r="R196" s="1491" t="str">
        <f>項目一覧!$C$90</f>
        <v/>
      </c>
      <c r="S196" s="1585"/>
      <c r="T196" s="1585"/>
      <c r="U196" s="1585"/>
      <c r="V196" s="5" t="s">
        <v>387</v>
      </c>
      <c r="W196" s="1491" t="str">
        <f>項目一覧!$C$91</f>
        <v/>
      </c>
      <c r="X196" s="1585"/>
      <c r="Y196" s="1585"/>
      <c r="Z196" s="1585"/>
      <c r="AA196" s="7" t="s">
        <v>391</v>
      </c>
    </row>
    <row r="197" spans="1:27" ht="18" customHeight="1">
      <c r="A197" s="6"/>
      <c r="B197" s="3"/>
      <c r="C197" s="3"/>
      <c r="D197" s="3"/>
      <c r="E197" s="3"/>
      <c r="F197" s="38" t="s">
        <v>383</v>
      </c>
      <c r="G197" s="5" t="s">
        <v>321</v>
      </c>
      <c r="H197" s="1491" t="str">
        <f>項目一覧!$C$92</f>
        <v/>
      </c>
      <c r="I197" s="1585"/>
      <c r="J197" s="1585"/>
      <c r="K197" s="1585"/>
      <c r="L197" s="5" t="s">
        <v>387</v>
      </c>
      <c r="M197" s="1491" t="str">
        <f>項目一覧!$C$93</f>
        <v/>
      </c>
      <c r="N197" s="1585"/>
      <c r="O197" s="1585"/>
      <c r="P197" s="1585"/>
      <c r="Q197" s="5" t="s">
        <v>387</v>
      </c>
      <c r="R197" s="1491" t="str">
        <f>項目一覧!$C$94</f>
        <v/>
      </c>
      <c r="S197" s="1585"/>
      <c r="T197" s="1585"/>
      <c r="U197" s="1585"/>
      <c r="V197" s="5" t="s">
        <v>387</v>
      </c>
      <c r="W197" s="1491" t="str">
        <f>項目一覧!$C$95</f>
        <v/>
      </c>
      <c r="X197" s="1585"/>
      <c r="Y197" s="1585"/>
      <c r="Z197" s="1585"/>
      <c r="AA197" s="7" t="s">
        <v>391</v>
      </c>
    </row>
    <row r="198" spans="1:27" ht="18" customHeight="1">
      <c r="A198" s="6"/>
      <c r="B198" s="3" t="s">
        <v>390</v>
      </c>
      <c r="C198" s="3"/>
      <c r="D198" s="3"/>
      <c r="E198" s="3"/>
      <c r="F198" s="38"/>
      <c r="G198" s="5" t="s">
        <v>321</v>
      </c>
      <c r="H198" s="1529" t="str">
        <f>項目一覧!$C$96</f>
        <v/>
      </c>
      <c r="I198" s="1529"/>
      <c r="J198" s="1529"/>
      <c r="K198" s="1529"/>
      <c r="L198" s="73" t="s">
        <v>387</v>
      </c>
      <c r="M198" s="1529" t="str">
        <f>項目一覧!$C$97</f>
        <v/>
      </c>
      <c r="N198" s="1529"/>
      <c r="O198" s="1529"/>
      <c r="P198" s="1529"/>
      <c r="Q198" s="73" t="s">
        <v>387</v>
      </c>
      <c r="R198" s="1529" t="str">
        <f>項目一覧!$C$98</f>
        <v/>
      </c>
      <c r="S198" s="1529"/>
      <c r="T198" s="1529"/>
      <c r="U198" s="1529"/>
      <c r="V198" s="73" t="s">
        <v>387</v>
      </c>
      <c r="W198" s="1529" t="str">
        <f>項目一覧!$C$99</f>
        <v/>
      </c>
      <c r="X198" s="1530"/>
      <c r="Y198" s="1530"/>
      <c r="Z198" s="1530"/>
      <c r="AA198" s="7" t="s">
        <v>314</v>
      </c>
    </row>
    <row r="199" spans="1:27" ht="18" customHeight="1">
      <c r="A199" s="6"/>
      <c r="B199" s="3" t="s">
        <v>389</v>
      </c>
      <c r="C199" s="3"/>
      <c r="D199" s="3"/>
      <c r="E199" s="3"/>
      <c r="F199" s="38"/>
      <c r="G199" s="3"/>
      <c r="H199" s="3"/>
      <c r="I199" s="3"/>
      <c r="J199" s="3"/>
      <c r="K199" s="3"/>
      <c r="L199" s="3"/>
      <c r="M199" s="3"/>
      <c r="N199" s="3"/>
      <c r="O199" s="3"/>
      <c r="P199" s="3"/>
      <c r="Q199" s="3"/>
      <c r="R199" s="3"/>
      <c r="S199" s="3"/>
      <c r="T199" s="3"/>
      <c r="U199" s="3"/>
      <c r="V199" s="3"/>
      <c r="W199" s="3"/>
      <c r="X199" s="3"/>
      <c r="Y199" s="3"/>
      <c r="Z199" s="3"/>
      <c r="AA199" s="7"/>
    </row>
    <row r="200" spans="1:27" ht="18" customHeight="1">
      <c r="A200" s="6"/>
      <c r="B200" s="3"/>
      <c r="C200" s="3"/>
      <c r="D200" s="3"/>
      <c r="E200" s="3"/>
      <c r="F200" s="38"/>
      <c r="G200" s="5" t="s">
        <v>321</v>
      </c>
      <c r="H200" s="1491" t="str">
        <f>項目一覧!$C$100</f>
        <v/>
      </c>
      <c r="I200" s="1585"/>
      <c r="J200" s="1585"/>
      <c r="K200" s="1585"/>
      <c r="L200" s="5" t="s">
        <v>387</v>
      </c>
      <c r="M200" s="1491" t="str">
        <f>項目一覧!$C$101</f>
        <v/>
      </c>
      <c r="N200" s="1585"/>
      <c r="O200" s="1585"/>
      <c r="P200" s="1585"/>
      <c r="Q200" s="5" t="s">
        <v>387</v>
      </c>
      <c r="R200" s="1491" t="str">
        <f>項目一覧!$C$102</f>
        <v/>
      </c>
      <c r="S200" s="1585"/>
      <c r="T200" s="1585"/>
      <c r="U200" s="1585"/>
      <c r="V200" s="5" t="s">
        <v>387</v>
      </c>
      <c r="W200" s="1491" t="str">
        <f>項目一覧!$C$103</f>
        <v/>
      </c>
      <c r="X200" s="1585"/>
      <c r="Y200" s="1585"/>
      <c r="Z200" s="1585"/>
      <c r="AA200" s="7" t="s">
        <v>386</v>
      </c>
    </row>
    <row r="201" spans="1:27" ht="18" customHeight="1">
      <c r="A201" s="6"/>
      <c r="B201" s="3" t="s">
        <v>388</v>
      </c>
      <c r="C201" s="3"/>
      <c r="D201" s="3"/>
      <c r="E201" s="3"/>
      <c r="F201" s="38"/>
      <c r="G201" s="3"/>
      <c r="H201" s="3"/>
      <c r="I201" s="3"/>
      <c r="J201" s="3"/>
      <c r="K201" s="3"/>
      <c r="L201" s="3"/>
      <c r="M201" s="3"/>
      <c r="N201" s="3"/>
      <c r="O201" s="3"/>
      <c r="P201" s="3"/>
      <c r="Q201" s="3"/>
      <c r="R201" s="3"/>
      <c r="S201" s="3"/>
      <c r="T201" s="3"/>
      <c r="U201" s="3"/>
      <c r="V201" s="3"/>
      <c r="W201" s="2"/>
      <c r="X201" s="3"/>
      <c r="Y201" s="3"/>
      <c r="Z201" s="2"/>
      <c r="AA201" s="39"/>
    </row>
    <row r="202" spans="1:27" ht="18" customHeight="1">
      <c r="A202" s="6"/>
      <c r="B202" s="3"/>
      <c r="C202" s="3"/>
      <c r="D202" s="3"/>
      <c r="E202" s="3"/>
      <c r="F202" s="38"/>
      <c r="G202" s="5" t="s">
        <v>321</v>
      </c>
      <c r="H202" s="1491" t="str">
        <f>項目一覧!$C$104</f>
        <v/>
      </c>
      <c r="I202" s="1585"/>
      <c r="J202" s="1585"/>
      <c r="K202" s="1585"/>
      <c r="L202" s="5" t="s">
        <v>387</v>
      </c>
      <c r="M202" s="1491" t="str">
        <f>項目一覧!$C$105</f>
        <v/>
      </c>
      <c r="N202" s="1585"/>
      <c r="O202" s="1585"/>
      <c r="P202" s="1585"/>
      <c r="Q202" s="5" t="s">
        <v>387</v>
      </c>
      <c r="R202" s="1491" t="str">
        <f>項目一覧!$C$106</f>
        <v/>
      </c>
      <c r="S202" s="1585"/>
      <c r="T202" s="1585"/>
      <c r="U202" s="1585"/>
      <c r="V202" s="5" t="s">
        <v>387</v>
      </c>
      <c r="W202" s="1491" t="str">
        <f>項目一覧!$C$107</f>
        <v/>
      </c>
      <c r="X202" s="1585"/>
      <c r="Y202" s="1585"/>
      <c r="Z202" s="1585"/>
      <c r="AA202" s="7" t="s">
        <v>386</v>
      </c>
    </row>
    <row r="203" spans="1:27" ht="18" customHeight="1">
      <c r="A203" s="6"/>
      <c r="B203" s="3" t="s">
        <v>385</v>
      </c>
      <c r="C203" s="3"/>
      <c r="D203" s="3"/>
      <c r="E203" s="3"/>
      <c r="F203" s="3"/>
      <c r="G203" s="3"/>
      <c r="H203" s="3"/>
      <c r="I203" s="38" t="s">
        <v>384</v>
      </c>
      <c r="J203" s="3"/>
      <c r="K203" s="3"/>
      <c r="L203" s="3"/>
      <c r="M203" s="3"/>
      <c r="N203" s="1491" t="str">
        <f>項目一覧!$C$108</f>
        <v/>
      </c>
      <c r="O203" s="1585"/>
      <c r="P203" s="1585"/>
      <c r="Q203" s="1585"/>
      <c r="R203" s="3" t="s">
        <v>382</v>
      </c>
      <c r="S203" s="3"/>
      <c r="T203" s="3"/>
      <c r="U203" s="3"/>
      <c r="V203" s="3"/>
      <c r="W203" s="3"/>
      <c r="X203" s="2"/>
      <c r="Y203" s="3"/>
      <c r="Z203" s="3"/>
      <c r="AA203" s="3"/>
    </row>
    <row r="204" spans="1:27" ht="18" customHeight="1">
      <c r="A204" s="6"/>
      <c r="B204" s="3"/>
      <c r="C204" s="3"/>
      <c r="D204" s="3"/>
      <c r="E204" s="3"/>
      <c r="F204" s="3"/>
      <c r="G204" s="3"/>
      <c r="H204" s="3"/>
      <c r="I204" s="38" t="s">
        <v>383</v>
      </c>
      <c r="J204" s="3"/>
      <c r="K204" s="3"/>
      <c r="L204" s="3"/>
      <c r="M204" s="3"/>
      <c r="N204" s="1491" t="str">
        <f>項目一覧!$C$109</f>
        <v/>
      </c>
      <c r="O204" s="1585"/>
      <c r="P204" s="1585"/>
      <c r="Q204" s="1585"/>
      <c r="R204" s="3" t="s">
        <v>382</v>
      </c>
      <c r="S204" s="3"/>
      <c r="T204" s="3"/>
      <c r="U204" s="3"/>
      <c r="V204" s="3"/>
      <c r="W204" s="3"/>
      <c r="X204" s="3"/>
      <c r="Y204" s="3"/>
      <c r="Z204" s="3"/>
      <c r="AA204" s="3"/>
    </row>
    <row r="205" spans="1:27" ht="18" customHeight="1">
      <c r="A205" s="6"/>
      <c r="B205" s="3" t="s">
        <v>381</v>
      </c>
      <c r="C205" s="3"/>
      <c r="D205" s="3"/>
      <c r="E205" s="3"/>
      <c r="F205" s="3"/>
      <c r="G205" s="3"/>
      <c r="H205" s="3"/>
      <c r="I205" s="38"/>
      <c r="J205" s="3"/>
      <c r="K205" s="3"/>
      <c r="L205" s="3"/>
      <c r="M205" s="3"/>
      <c r="N205" s="3"/>
      <c r="O205" s="3"/>
      <c r="P205" s="3"/>
      <c r="Q205" s="1473" t="str">
        <f>項目一覧!$C$110</f>
        <v/>
      </c>
      <c r="R205" s="1501"/>
      <c r="S205" s="1501"/>
      <c r="T205" s="1501"/>
      <c r="U205" s="3" t="s">
        <v>379</v>
      </c>
      <c r="V205" s="3"/>
      <c r="W205" s="3"/>
      <c r="X205" s="3"/>
      <c r="Y205" s="3"/>
      <c r="Z205" s="3"/>
      <c r="AA205" s="3"/>
    </row>
    <row r="206" spans="1:27" ht="18" customHeight="1">
      <c r="A206" s="6"/>
      <c r="B206" s="3" t="s">
        <v>380</v>
      </c>
      <c r="C206" s="3"/>
      <c r="D206" s="3"/>
      <c r="E206" s="3"/>
      <c r="F206" s="3"/>
      <c r="G206" s="3"/>
      <c r="H206" s="3"/>
      <c r="I206" s="38"/>
      <c r="J206" s="3"/>
      <c r="K206" s="3"/>
      <c r="L206" s="3"/>
      <c r="M206" s="3"/>
      <c r="N206" s="3"/>
      <c r="O206" s="3"/>
      <c r="P206" s="3"/>
      <c r="Q206" s="1473" t="str">
        <f>項目一覧!$C$111</f>
        <v/>
      </c>
      <c r="R206" s="1501"/>
      <c r="S206" s="1501"/>
      <c r="T206" s="1501"/>
      <c r="U206" s="3" t="s">
        <v>379</v>
      </c>
      <c r="V206" s="3"/>
      <c r="W206" s="3"/>
      <c r="X206" s="3"/>
      <c r="Y206" s="3"/>
      <c r="Z206" s="3"/>
      <c r="AA206" s="3"/>
    </row>
    <row r="207" spans="1:27" ht="18" customHeight="1">
      <c r="A207" s="6"/>
      <c r="B207" s="3" t="s">
        <v>378</v>
      </c>
      <c r="C207" s="3"/>
      <c r="D207" s="3"/>
      <c r="E207" s="3"/>
      <c r="F207" s="18" t="str">
        <f>項目一覧!$C$112</f>
        <v/>
      </c>
      <c r="G207" s="3"/>
      <c r="H207" s="3"/>
      <c r="I207" s="3"/>
      <c r="J207" s="3"/>
      <c r="K207" s="3"/>
      <c r="L207" s="3"/>
      <c r="M207" s="3"/>
      <c r="N207" s="3"/>
      <c r="O207" s="3"/>
      <c r="P207" s="3"/>
      <c r="Q207" s="3"/>
      <c r="R207" s="3"/>
      <c r="S207" s="3"/>
      <c r="T207" s="3"/>
      <c r="U207" s="3"/>
      <c r="V207" s="3"/>
      <c r="W207" s="3"/>
      <c r="X207" s="3"/>
      <c r="Y207" s="3"/>
      <c r="Z207" s="3"/>
      <c r="AA207" s="3"/>
    </row>
    <row r="208" spans="1:27" ht="15" customHeight="1">
      <c r="A208" s="17" t="s">
        <v>313</v>
      </c>
      <c r="B208" s="16" t="s">
        <v>377</v>
      </c>
      <c r="C208" s="16"/>
      <c r="D208" s="16"/>
      <c r="E208" s="16"/>
      <c r="F208" s="16"/>
      <c r="G208" s="37" t="s">
        <v>376</v>
      </c>
      <c r="H208" s="16"/>
      <c r="I208" s="74" t="str">
        <f>項目一覧!$C$113</f>
        <v/>
      </c>
      <c r="J208" s="74"/>
      <c r="K208" s="74" t="s">
        <v>375</v>
      </c>
      <c r="L208" s="1600" t="str">
        <f>項目一覧!$C$114</f>
        <v/>
      </c>
      <c r="M208" s="1600"/>
      <c r="N208" s="1600"/>
      <c r="O208" s="1600"/>
      <c r="P208" s="1600"/>
      <c r="Q208" s="1600"/>
      <c r="R208" s="1600"/>
      <c r="S208" s="1600"/>
      <c r="T208" s="1600"/>
      <c r="U208" s="1600"/>
      <c r="V208" s="1600"/>
      <c r="W208" s="1600"/>
      <c r="X208" s="1600"/>
      <c r="Y208" s="1600"/>
      <c r="Z208" s="1600"/>
      <c r="AA208" s="1600"/>
    </row>
    <row r="209" spans="1:27" ht="15" customHeight="1">
      <c r="A209" s="6"/>
      <c r="B209" s="3"/>
      <c r="C209" s="3"/>
      <c r="D209" s="3"/>
      <c r="E209" s="3"/>
      <c r="F209" s="3"/>
      <c r="G209" s="9" t="str">
        <f>IF(I209=0,"","（区分")</f>
        <v>（区分</v>
      </c>
      <c r="H209" s="3"/>
      <c r="I209" s="18" t="str">
        <f>項目一覧!$C$337</f>
        <v/>
      </c>
      <c r="J209" s="3"/>
      <c r="K209" s="3" t="str">
        <f>IF(I209=0,"",")")</f>
        <v>)</v>
      </c>
      <c r="L209" s="1524" t="str">
        <f>項目一覧!$C$338</f>
        <v/>
      </c>
      <c r="M209" s="1524"/>
      <c r="N209" s="1524"/>
      <c r="O209" s="1524"/>
      <c r="P209" s="1524"/>
      <c r="Q209" s="1524"/>
      <c r="R209" s="1524"/>
      <c r="S209" s="1524"/>
      <c r="T209" s="1524"/>
      <c r="U209" s="1524"/>
      <c r="V209" s="1524"/>
      <c r="W209" s="1524"/>
      <c r="X209" s="1524"/>
      <c r="Y209" s="1524"/>
      <c r="Z209" s="1524"/>
      <c r="AA209" s="1524"/>
    </row>
    <row r="210" spans="1:27" ht="15" customHeight="1">
      <c r="A210" s="6"/>
      <c r="B210" s="3"/>
      <c r="C210" s="3"/>
      <c r="D210" s="3"/>
      <c r="E210" s="3"/>
      <c r="F210" s="3"/>
      <c r="G210" s="9" t="str">
        <f>IF(I210=0,"","（区分")</f>
        <v>（区分</v>
      </c>
      <c r="H210" s="3"/>
      <c r="I210" s="18" t="str">
        <f>項目一覧!$C$339</f>
        <v/>
      </c>
      <c r="J210" s="3"/>
      <c r="K210" s="3" t="str">
        <f>IF(I210=0,"",")")</f>
        <v>)</v>
      </c>
      <c r="L210" s="1524" t="str">
        <f>項目一覧!$C$340</f>
        <v/>
      </c>
      <c r="M210" s="1524"/>
      <c r="N210" s="1524"/>
      <c r="O210" s="1524"/>
      <c r="P210" s="1524"/>
      <c r="Q210" s="1524"/>
      <c r="R210" s="1524"/>
      <c r="S210" s="1524"/>
      <c r="T210" s="1524"/>
      <c r="U210" s="1524"/>
      <c r="V210" s="1524"/>
      <c r="W210" s="1524"/>
      <c r="X210" s="1524"/>
      <c r="Y210" s="1524"/>
      <c r="Z210" s="1524"/>
      <c r="AA210" s="1524"/>
    </row>
    <row r="211" spans="1:27" ht="15" customHeight="1">
      <c r="A211" s="6"/>
      <c r="B211" s="3"/>
      <c r="C211" s="3"/>
      <c r="D211" s="3"/>
      <c r="E211" s="3"/>
      <c r="F211" s="3"/>
      <c r="G211" s="9"/>
      <c r="H211" s="3"/>
      <c r="I211" s="18"/>
      <c r="J211" s="18"/>
      <c r="K211" s="18"/>
      <c r="L211" s="1593">
        <f>項目一覧!$C$115</f>
        <v>0</v>
      </c>
      <c r="M211" s="1593"/>
      <c r="N211" s="1593"/>
      <c r="O211" s="1593"/>
      <c r="P211" s="1593"/>
      <c r="Q211" s="1593"/>
      <c r="R211" s="1593"/>
      <c r="S211" s="1593"/>
      <c r="T211" s="1593"/>
      <c r="U211" s="1593"/>
      <c r="V211" s="1593"/>
      <c r="W211" s="1593"/>
      <c r="X211" s="1593"/>
      <c r="Y211" s="1593"/>
      <c r="Z211" s="1593"/>
      <c r="AA211" s="1593"/>
    </row>
    <row r="212" spans="1:27" ht="18" customHeight="1">
      <c r="A212" s="17" t="s">
        <v>313</v>
      </c>
      <c r="B212" s="16" t="s">
        <v>374</v>
      </c>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row>
    <row r="213" spans="1:27" ht="18" customHeight="1">
      <c r="A213" s="6"/>
      <c r="B213" s="6" t="str">
        <f>IF(項目一覧!$D$116=TRUE,"■","□")</f>
        <v>□</v>
      </c>
      <c r="C213" s="3" t="s">
        <v>312</v>
      </c>
      <c r="D213" s="3"/>
      <c r="E213" s="6" t="str">
        <f>IF(項目一覧!$E$116=TRUE,"■","□")</f>
        <v>□</v>
      </c>
      <c r="F213" s="3" t="s">
        <v>311</v>
      </c>
      <c r="G213" s="3"/>
      <c r="H213" s="32" t="str">
        <f>IF(項目一覧!$F$116=TRUE,"■","□")</f>
        <v>□</v>
      </c>
      <c r="I213" s="15" t="s">
        <v>310</v>
      </c>
      <c r="J213" s="15"/>
      <c r="K213" s="32" t="str">
        <f>IF(項目一覧!$G$116=TRUE,"■","□")</f>
        <v>□</v>
      </c>
      <c r="L213" s="15" t="s">
        <v>309</v>
      </c>
      <c r="M213" s="15"/>
      <c r="N213" s="32" t="str">
        <f>IF(項目一覧!$H$116=TRUE,"■","□")</f>
        <v>□</v>
      </c>
      <c r="O213" s="15" t="s">
        <v>308</v>
      </c>
      <c r="P213" s="15"/>
      <c r="Q213" s="15"/>
      <c r="R213" s="32" t="str">
        <f>IF(項目一覧!$I$116=TRUE,"■","□")</f>
        <v>□</v>
      </c>
      <c r="S213" s="15" t="s">
        <v>307</v>
      </c>
      <c r="T213" s="15"/>
      <c r="U213" s="15"/>
      <c r="V213" s="15"/>
      <c r="W213" s="32" t="str">
        <f>IF(項目一覧!$J$116=TRUE,"■","□")</f>
        <v>□</v>
      </c>
      <c r="X213" s="31" t="s">
        <v>306</v>
      </c>
      <c r="Y213" s="15"/>
      <c r="Z213" s="15"/>
      <c r="AA213" s="30"/>
    </row>
    <row r="214" spans="1:27" ht="18" customHeight="1">
      <c r="A214" s="17" t="s">
        <v>346</v>
      </c>
      <c r="B214" s="16" t="s">
        <v>373</v>
      </c>
      <c r="C214" s="16"/>
      <c r="D214" s="16"/>
      <c r="E214" s="16"/>
      <c r="F214" s="16"/>
      <c r="G214" s="16"/>
      <c r="H214" s="2"/>
      <c r="I214" s="5" t="s">
        <v>340</v>
      </c>
      <c r="J214" s="1525" t="s">
        <v>111</v>
      </c>
      <c r="K214" s="1525"/>
      <c r="L214" s="1525"/>
      <c r="M214" s="1525"/>
      <c r="N214" s="1525"/>
      <c r="O214" s="5" t="s">
        <v>339</v>
      </c>
      <c r="P214" s="1525" t="s">
        <v>371</v>
      </c>
      <c r="Q214" s="1525"/>
      <c r="R214" s="1525"/>
      <c r="S214" s="1525"/>
      <c r="T214" s="1525"/>
      <c r="U214" s="5" t="s">
        <v>339</v>
      </c>
      <c r="V214" s="1525" t="s">
        <v>370</v>
      </c>
      <c r="W214" s="1525"/>
      <c r="X214" s="1525"/>
      <c r="Y214" s="1525"/>
      <c r="Z214" s="1525"/>
      <c r="AA214" s="7" t="s">
        <v>369</v>
      </c>
    </row>
    <row r="215" spans="1:27" ht="18" customHeight="1">
      <c r="A215" s="6"/>
      <c r="B215" s="3" t="s">
        <v>2375</v>
      </c>
      <c r="C215" s="3" t="s">
        <v>3775</v>
      </c>
      <c r="D215" s="3"/>
      <c r="E215" s="3"/>
      <c r="F215" s="3"/>
      <c r="G215" s="3"/>
      <c r="H215" s="2"/>
      <c r="I215" s="5" t="s">
        <v>340</v>
      </c>
      <c r="J215" s="1491" t="str">
        <f>項目一覧!$C$117</f>
        <v/>
      </c>
      <c r="K215" s="1491"/>
      <c r="L215" s="1491"/>
      <c r="M215" s="1491"/>
      <c r="N215" s="1491"/>
      <c r="O215" s="5" t="s">
        <v>339</v>
      </c>
      <c r="P215" s="1491" t="str">
        <f>項目一覧!$C$118</f>
        <v/>
      </c>
      <c r="Q215" s="1491"/>
      <c r="R215" s="1491"/>
      <c r="S215" s="1491"/>
      <c r="T215" s="1491"/>
      <c r="U215" s="5" t="s">
        <v>339</v>
      </c>
      <c r="V215" s="1491" t="str">
        <f>項目一覧!$C$119</f>
        <v/>
      </c>
      <c r="W215" s="1491"/>
      <c r="X215" s="1491"/>
      <c r="Y215" s="1491"/>
      <c r="Z215" s="1491"/>
      <c r="AA215" s="7" t="s">
        <v>353</v>
      </c>
    </row>
    <row r="216" spans="1:27" ht="17.100000000000001" customHeight="1">
      <c r="A216" s="6"/>
      <c r="B216" s="3" t="s">
        <v>2397</v>
      </c>
      <c r="C216" s="3" t="s">
        <v>3771</v>
      </c>
      <c r="D216" s="3"/>
      <c r="E216" s="3"/>
      <c r="F216" s="3"/>
      <c r="G216" s="3"/>
      <c r="H216" s="2"/>
    </row>
    <row r="217" spans="1:27" ht="17.100000000000001" customHeight="1">
      <c r="A217" s="6"/>
      <c r="B217" s="3"/>
      <c r="C217" s="3"/>
      <c r="D217" s="3"/>
      <c r="E217" s="3"/>
      <c r="F217" s="3"/>
      <c r="G217" s="3"/>
      <c r="H217" s="2"/>
      <c r="I217" s="5" t="s">
        <v>143</v>
      </c>
      <c r="J217" s="1492" t="str">
        <f>項目一覧!$C$374</f>
        <v/>
      </c>
      <c r="K217" s="1492"/>
      <c r="L217" s="1492"/>
      <c r="M217" s="1492"/>
      <c r="N217" s="1492"/>
      <c r="O217" s="5" t="s">
        <v>153</v>
      </c>
      <c r="P217" s="1492" t="str">
        <f>項目一覧!$C$375</f>
        <v/>
      </c>
      <c r="Q217" s="1492"/>
      <c r="R217" s="1492"/>
      <c r="S217" s="1492"/>
      <c r="T217" s="1492"/>
      <c r="U217" s="5" t="s">
        <v>153</v>
      </c>
      <c r="V217" s="1492" t="str">
        <f>項目一覧!$C$376</f>
        <v/>
      </c>
      <c r="W217" s="1492"/>
      <c r="X217" s="1492"/>
      <c r="Y217" s="1492"/>
      <c r="Z217" s="1492"/>
      <c r="AA217" s="7" t="s">
        <v>353</v>
      </c>
    </row>
    <row r="218" spans="1:27" ht="18" customHeight="1">
      <c r="A218" s="6"/>
      <c r="B218" s="3" t="s">
        <v>368</v>
      </c>
      <c r="C218" s="3" t="s">
        <v>2450</v>
      </c>
      <c r="D218" s="3"/>
      <c r="E218" s="3"/>
      <c r="F218" s="3"/>
      <c r="G218" s="3"/>
      <c r="H218" s="15"/>
      <c r="I218" s="35"/>
      <c r="J218" s="15"/>
      <c r="K218" s="1498" t="str">
        <f>項目一覧!$C$120</f>
        <v>0.00</v>
      </c>
      <c r="L218" s="1498"/>
      <c r="M218" s="1498"/>
      <c r="N218" s="1498"/>
      <c r="O218" s="35" t="s">
        <v>348</v>
      </c>
      <c r="P218" s="15"/>
      <c r="Q218" s="15"/>
      <c r="R218" s="15"/>
      <c r="S218" s="15"/>
      <c r="T218" s="15"/>
      <c r="U218" s="35"/>
      <c r="V218" s="15"/>
      <c r="W218" s="15"/>
      <c r="X218" s="15"/>
      <c r="Y218" s="15"/>
      <c r="Z218" s="15"/>
      <c r="AA218" s="35"/>
    </row>
    <row r="219" spans="1:27" ht="18" customHeight="1">
      <c r="A219" s="17" t="s">
        <v>346</v>
      </c>
      <c r="B219" s="16" t="s">
        <v>372</v>
      </c>
      <c r="C219" s="16"/>
      <c r="D219" s="16"/>
      <c r="E219" s="16"/>
      <c r="F219" s="16"/>
      <c r="G219" s="16"/>
      <c r="H219" s="2"/>
      <c r="I219" s="5" t="s">
        <v>340</v>
      </c>
      <c r="J219" s="1473" t="s">
        <v>111</v>
      </c>
      <c r="K219" s="1473"/>
      <c r="L219" s="1473"/>
      <c r="M219" s="1473"/>
      <c r="N219" s="1473"/>
      <c r="O219" s="5" t="s">
        <v>339</v>
      </c>
      <c r="P219" s="1473" t="s">
        <v>371</v>
      </c>
      <c r="Q219" s="1473"/>
      <c r="R219" s="1473"/>
      <c r="S219" s="1473"/>
      <c r="T219" s="1473"/>
      <c r="U219" s="5" t="s">
        <v>339</v>
      </c>
      <c r="V219" s="1473" t="s">
        <v>370</v>
      </c>
      <c r="W219" s="1473"/>
      <c r="X219" s="1473"/>
      <c r="Y219" s="1473"/>
      <c r="Z219" s="1473"/>
      <c r="AA219" s="7" t="s">
        <v>369</v>
      </c>
    </row>
    <row r="220" spans="1:27" ht="18" customHeight="1">
      <c r="A220" s="6"/>
      <c r="B220" s="3" t="s">
        <v>2451</v>
      </c>
      <c r="C220" s="3" t="s">
        <v>2442</v>
      </c>
      <c r="D220" s="3"/>
      <c r="E220" s="3"/>
      <c r="F220" s="3"/>
      <c r="G220" s="3"/>
      <c r="H220" s="5"/>
      <c r="I220" s="5" t="s">
        <v>340</v>
      </c>
      <c r="J220" s="1491" t="str">
        <f>項目一覧!$C$121</f>
        <v/>
      </c>
      <c r="K220" s="1491"/>
      <c r="L220" s="1491"/>
      <c r="M220" s="1491"/>
      <c r="N220" s="1491"/>
      <c r="O220" s="5" t="s">
        <v>339</v>
      </c>
      <c r="P220" s="1491" t="str">
        <f>項目一覧!$C$122</f>
        <v/>
      </c>
      <c r="Q220" s="1491"/>
      <c r="R220" s="1491"/>
      <c r="S220" s="1491"/>
      <c r="T220" s="1491"/>
      <c r="U220" s="5" t="s">
        <v>339</v>
      </c>
      <c r="V220" s="1491" t="str">
        <f>項目一覧!$C$123</f>
        <v/>
      </c>
      <c r="W220" s="1491"/>
      <c r="X220" s="1491"/>
      <c r="Y220" s="1491"/>
      <c r="Z220" s="1491"/>
      <c r="AA220" s="7" t="s">
        <v>353</v>
      </c>
    </row>
    <row r="221" spans="1:27" ht="18" customHeight="1">
      <c r="A221" s="6"/>
      <c r="B221" s="3" t="s">
        <v>2397</v>
      </c>
      <c r="C221" s="3" t="s">
        <v>3040</v>
      </c>
      <c r="D221" s="3"/>
      <c r="E221" s="3"/>
      <c r="F221" s="3"/>
      <c r="G221" s="3"/>
      <c r="H221" s="5"/>
      <c r="I221" s="5"/>
      <c r="J221" s="541"/>
      <c r="K221" s="541"/>
      <c r="L221" s="541"/>
      <c r="M221" s="541"/>
      <c r="N221" s="541"/>
      <c r="O221" s="5"/>
      <c r="P221" s="541"/>
      <c r="Q221" s="541"/>
      <c r="R221" s="541"/>
      <c r="S221" s="541"/>
      <c r="T221" s="541"/>
      <c r="U221" s="5"/>
      <c r="V221" s="541"/>
      <c r="W221" s="541"/>
      <c r="X221" s="541"/>
      <c r="Y221" s="541"/>
      <c r="Z221" s="541"/>
      <c r="AA221" s="7"/>
    </row>
    <row r="222" spans="1:27" ht="18" customHeight="1">
      <c r="A222" s="6"/>
      <c r="B222" s="3"/>
      <c r="C222" s="3"/>
      <c r="D222" s="3"/>
      <c r="E222" s="3"/>
      <c r="F222" s="3"/>
      <c r="G222" s="3"/>
      <c r="H222" s="5"/>
      <c r="I222" s="5" t="s">
        <v>340</v>
      </c>
      <c r="J222" s="1491" t="str">
        <f>項目一覧!$C$124</f>
        <v/>
      </c>
      <c r="K222" s="1491"/>
      <c r="L222" s="1491"/>
      <c r="M222" s="1491"/>
      <c r="N222" s="1491"/>
      <c r="O222" s="5" t="s">
        <v>339</v>
      </c>
      <c r="P222" s="1491" t="str">
        <f>項目一覧!$C$125</f>
        <v/>
      </c>
      <c r="Q222" s="1491"/>
      <c r="R222" s="1491"/>
      <c r="S222" s="1491"/>
      <c r="T222" s="1491"/>
      <c r="U222" s="5" t="s">
        <v>339</v>
      </c>
      <c r="V222" s="1491" t="str">
        <f>項目一覧!$C$126</f>
        <v/>
      </c>
      <c r="W222" s="1491"/>
      <c r="X222" s="1491"/>
      <c r="Y222" s="1491"/>
      <c r="Z222" s="1491"/>
      <c r="AA222" s="7" t="s">
        <v>353</v>
      </c>
    </row>
    <row r="223" spans="1:27" ht="18" customHeight="1">
      <c r="A223" s="6"/>
      <c r="B223" s="3" t="s">
        <v>368</v>
      </c>
      <c r="C223" s="3" t="s">
        <v>367</v>
      </c>
      <c r="D223" s="3"/>
      <c r="E223" s="3"/>
      <c r="F223" s="3"/>
      <c r="G223" s="3"/>
      <c r="H223" s="5"/>
    </row>
    <row r="224" spans="1:27" ht="18" customHeight="1">
      <c r="A224" s="6"/>
      <c r="B224" s="3"/>
      <c r="C224" s="3"/>
      <c r="D224" s="3"/>
      <c r="E224" s="3"/>
      <c r="F224" s="3"/>
      <c r="G224" s="3"/>
      <c r="H224" s="5"/>
      <c r="I224" s="5" t="s">
        <v>340</v>
      </c>
      <c r="J224" s="1491" t="str">
        <f>項目一覧!$C$334</f>
        <v/>
      </c>
      <c r="K224" s="1491"/>
      <c r="L224" s="1491"/>
      <c r="M224" s="1491"/>
      <c r="N224" s="1491"/>
      <c r="O224" s="5" t="s">
        <v>339</v>
      </c>
      <c r="P224" s="1491" t="str">
        <f>項目一覧!$C$335</f>
        <v/>
      </c>
      <c r="Q224" s="1491"/>
      <c r="R224" s="1491"/>
      <c r="S224" s="1491"/>
      <c r="T224" s="1491"/>
      <c r="U224" s="5" t="s">
        <v>339</v>
      </c>
      <c r="V224" s="1491" t="str">
        <f>項目一覧!$C$336</f>
        <v/>
      </c>
      <c r="W224" s="1491"/>
      <c r="X224" s="1491"/>
      <c r="Y224" s="1491"/>
      <c r="Z224" s="1491"/>
      <c r="AA224" s="7" t="s">
        <v>353</v>
      </c>
    </row>
    <row r="225" spans="1:27" ht="18" customHeight="1">
      <c r="A225" s="6"/>
      <c r="B225" s="3" t="s">
        <v>500</v>
      </c>
      <c r="C225" s="3" t="s">
        <v>3041</v>
      </c>
      <c r="D225" s="3"/>
      <c r="E225" s="3"/>
      <c r="F225" s="3"/>
      <c r="G225" s="3"/>
      <c r="H225" s="3"/>
      <c r="I225" s="3"/>
      <c r="J225" s="3"/>
      <c r="K225" s="3"/>
      <c r="L225" s="3"/>
      <c r="M225" s="3"/>
      <c r="N225" s="3"/>
      <c r="O225" s="3"/>
      <c r="P225" s="3"/>
      <c r="Q225" s="3"/>
      <c r="R225" s="3"/>
      <c r="S225" s="3"/>
      <c r="T225" s="3"/>
      <c r="U225" s="3"/>
      <c r="V225" s="3"/>
      <c r="W225" s="3"/>
      <c r="X225" s="3"/>
      <c r="Y225" s="3"/>
      <c r="Z225" s="3"/>
      <c r="AA225" s="3"/>
    </row>
    <row r="226" spans="1:27" ht="18" customHeight="1">
      <c r="A226" s="6"/>
      <c r="B226" s="3"/>
      <c r="C226" s="3"/>
      <c r="D226" s="3"/>
      <c r="E226" s="3"/>
      <c r="F226" s="3"/>
      <c r="G226" s="3"/>
      <c r="H226" s="3"/>
      <c r="I226" s="5" t="s">
        <v>340</v>
      </c>
      <c r="J226" s="1491" t="str">
        <f>項目一覧!$C$127</f>
        <v/>
      </c>
      <c r="K226" s="1491"/>
      <c r="L226" s="1491"/>
      <c r="M226" s="1491"/>
      <c r="N226" s="1491"/>
      <c r="O226" s="5" t="s">
        <v>339</v>
      </c>
      <c r="P226" s="1491" t="str">
        <f>項目一覧!$C$128</f>
        <v/>
      </c>
      <c r="Q226" s="1491"/>
      <c r="R226" s="1491"/>
      <c r="S226" s="1491"/>
      <c r="T226" s="1491"/>
      <c r="U226" s="5" t="s">
        <v>339</v>
      </c>
      <c r="V226" s="1491" t="str">
        <f>項目一覧!$C$129</f>
        <v/>
      </c>
      <c r="W226" s="1491"/>
      <c r="X226" s="1491"/>
      <c r="Y226" s="1491"/>
      <c r="Z226" s="1491"/>
      <c r="AA226" s="7" t="s">
        <v>353</v>
      </c>
    </row>
    <row r="227" spans="1:27" ht="17.100000000000001" customHeight="1">
      <c r="A227" s="6"/>
      <c r="B227" s="3" t="s">
        <v>499</v>
      </c>
      <c r="C227" s="406" t="s">
        <v>3754</v>
      </c>
      <c r="D227" s="3"/>
      <c r="E227" s="3"/>
      <c r="F227" s="3"/>
      <c r="G227" s="3"/>
      <c r="H227" s="3"/>
      <c r="I227" s="5" t="s">
        <v>143</v>
      </c>
      <c r="J227" s="1483" t="str">
        <f>項目一覧!$C$368</f>
        <v/>
      </c>
      <c r="K227" s="1483"/>
      <c r="L227" s="1483"/>
      <c r="M227" s="1483"/>
      <c r="N227" s="1483"/>
      <c r="O227" s="5" t="s">
        <v>153</v>
      </c>
      <c r="P227" s="1483" t="str">
        <f>項目一覧!$C$369</f>
        <v/>
      </c>
      <c r="Q227" s="1483"/>
      <c r="R227" s="1483"/>
      <c r="S227" s="1483"/>
      <c r="T227" s="1483"/>
      <c r="U227" s="5" t="s">
        <v>153</v>
      </c>
      <c r="V227" s="1482" t="str">
        <f>項目一覧!$C$370</f>
        <v/>
      </c>
      <c r="W227" s="1482"/>
      <c r="X227" s="1482"/>
      <c r="Y227" s="1482"/>
      <c r="Z227" s="1482"/>
      <c r="AA227" s="7" t="s">
        <v>353</v>
      </c>
    </row>
    <row r="228" spans="1:27" ht="18" customHeight="1">
      <c r="A228" s="6"/>
      <c r="B228" s="3" t="s">
        <v>498</v>
      </c>
      <c r="C228" s="3" t="s">
        <v>364</v>
      </c>
      <c r="D228" s="3"/>
      <c r="E228" s="3"/>
      <c r="F228" s="3"/>
      <c r="G228" s="3"/>
      <c r="H228" s="3"/>
      <c r="I228" s="5" t="s">
        <v>340</v>
      </c>
      <c r="J228" s="1491" t="str">
        <f>項目一覧!$C$130</f>
        <v/>
      </c>
      <c r="K228" s="1491"/>
      <c r="L228" s="1491"/>
      <c r="M228" s="1491"/>
      <c r="N228" s="1491"/>
      <c r="O228" s="5" t="s">
        <v>339</v>
      </c>
      <c r="P228" s="1491" t="str">
        <f>項目一覧!$C$131</f>
        <v/>
      </c>
      <c r="Q228" s="1491"/>
      <c r="R228" s="1491"/>
      <c r="S228" s="1491"/>
      <c r="T228" s="1491"/>
      <c r="U228" s="5" t="s">
        <v>339</v>
      </c>
      <c r="V228" s="1491" t="str">
        <f>項目一覧!$C$132</f>
        <v/>
      </c>
      <c r="W228" s="1491"/>
      <c r="X228" s="1491"/>
      <c r="Y228" s="1491"/>
      <c r="Z228" s="1491"/>
      <c r="AA228" s="7" t="s">
        <v>353</v>
      </c>
    </row>
    <row r="229" spans="1:27" ht="18" customHeight="1">
      <c r="A229" s="6"/>
      <c r="B229" s="3" t="s">
        <v>497</v>
      </c>
      <c r="C229" s="3" t="s">
        <v>362</v>
      </c>
      <c r="D229" s="3"/>
      <c r="E229" s="3"/>
      <c r="F229" s="3"/>
      <c r="G229" s="3"/>
      <c r="H229" s="3"/>
      <c r="I229" s="5" t="s">
        <v>340</v>
      </c>
      <c r="J229" s="1491" t="str">
        <f>項目一覧!$C$322</f>
        <v/>
      </c>
      <c r="K229" s="1491"/>
      <c r="L229" s="1491"/>
      <c r="M229" s="1491"/>
      <c r="N229" s="1491"/>
      <c r="O229" s="5" t="s">
        <v>339</v>
      </c>
      <c r="P229" s="1491" t="str">
        <f>項目一覧!$C$323</f>
        <v/>
      </c>
      <c r="Q229" s="1491"/>
      <c r="R229" s="1491"/>
      <c r="S229" s="1491"/>
      <c r="T229" s="1491"/>
      <c r="U229" s="5" t="s">
        <v>339</v>
      </c>
      <c r="V229" s="1491" t="str">
        <f>項目一覧!$C$324</f>
        <v/>
      </c>
      <c r="W229" s="1491"/>
      <c r="X229" s="1491"/>
      <c r="Y229" s="1491"/>
      <c r="Z229" s="1491"/>
      <c r="AA229" s="7" t="s">
        <v>353</v>
      </c>
    </row>
    <row r="230" spans="1:27" ht="18" customHeight="1">
      <c r="A230" s="6"/>
      <c r="B230" s="3" t="s">
        <v>496</v>
      </c>
      <c r="C230" s="3" t="s">
        <v>360</v>
      </c>
      <c r="D230" s="3"/>
      <c r="E230" s="3"/>
      <c r="F230" s="3"/>
      <c r="G230" s="3"/>
      <c r="H230" s="3"/>
      <c r="I230" s="5" t="s">
        <v>340</v>
      </c>
      <c r="J230" s="1491" t="str">
        <f>項目一覧!$C$325</f>
        <v/>
      </c>
      <c r="K230" s="1491"/>
      <c r="L230" s="1491"/>
      <c r="M230" s="1491"/>
      <c r="N230" s="1491"/>
      <c r="O230" s="5" t="s">
        <v>339</v>
      </c>
      <c r="P230" s="1491" t="str">
        <f>項目一覧!$C$326</f>
        <v/>
      </c>
      <c r="Q230" s="1491"/>
      <c r="R230" s="1491"/>
      <c r="S230" s="1491"/>
      <c r="T230" s="1491"/>
      <c r="U230" s="5" t="s">
        <v>339</v>
      </c>
      <c r="V230" s="1491" t="str">
        <f>項目一覧!$C$327</f>
        <v/>
      </c>
      <c r="W230" s="1491"/>
      <c r="X230" s="1491"/>
      <c r="Y230" s="1491"/>
      <c r="Z230" s="1491"/>
      <c r="AA230" s="7" t="s">
        <v>353</v>
      </c>
    </row>
    <row r="231" spans="1:27" ht="18" customHeight="1">
      <c r="A231" s="6"/>
      <c r="B231" s="3" t="s">
        <v>495</v>
      </c>
      <c r="C231" s="34" t="s">
        <v>358</v>
      </c>
      <c r="D231" s="3"/>
      <c r="E231" s="3"/>
      <c r="F231" s="3"/>
      <c r="G231" s="3"/>
      <c r="H231" s="3"/>
      <c r="I231" s="5" t="s">
        <v>340</v>
      </c>
      <c r="J231" s="1491" t="str">
        <f>項目一覧!$C$328</f>
        <v/>
      </c>
      <c r="K231" s="1491"/>
      <c r="L231" s="1491"/>
      <c r="M231" s="1491"/>
      <c r="N231" s="1491"/>
      <c r="O231" s="5" t="s">
        <v>339</v>
      </c>
      <c r="P231" s="1491" t="str">
        <f>項目一覧!$C$329</f>
        <v/>
      </c>
      <c r="Q231" s="1491"/>
      <c r="R231" s="1491"/>
      <c r="S231" s="1491"/>
      <c r="T231" s="1491"/>
      <c r="U231" s="5" t="s">
        <v>339</v>
      </c>
      <c r="V231" s="1491" t="str">
        <f>項目一覧!$C$330</f>
        <v/>
      </c>
      <c r="W231" s="1491"/>
      <c r="X231" s="1491"/>
      <c r="Y231" s="1491"/>
      <c r="Z231" s="1491"/>
      <c r="AA231" s="7" t="s">
        <v>353</v>
      </c>
    </row>
    <row r="232" spans="1:27" ht="18" customHeight="1">
      <c r="A232" s="6"/>
      <c r="B232" s="3" t="s">
        <v>3756</v>
      </c>
      <c r="C232" s="3" t="s">
        <v>356</v>
      </c>
      <c r="D232" s="3"/>
      <c r="E232" s="3"/>
      <c r="F232" s="3"/>
      <c r="G232" s="3"/>
      <c r="H232" s="3"/>
      <c r="I232" s="5" t="s">
        <v>340</v>
      </c>
      <c r="J232" s="1491" t="str">
        <f>項目一覧!$C$331</f>
        <v/>
      </c>
      <c r="K232" s="1491"/>
      <c r="L232" s="1491"/>
      <c r="M232" s="1491"/>
      <c r="N232" s="1491"/>
      <c r="O232" s="5" t="s">
        <v>339</v>
      </c>
      <c r="P232" s="1491" t="str">
        <f>項目一覧!$C$332</f>
        <v/>
      </c>
      <c r="Q232" s="1491"/>
      <c r="R232" s="1491"/>
      <c r="S232" s="1491"/>
      <c r="T232" s="1491"/>
      <c r="U232" s="5" t="s">
        <v>339</v>
      </c>
      <c r="V232" s="1491" t="str">
        <f>項目一覧!$C$333</f>
        <v/>
      </c>
      <c r="W232" s="1491"/>
      <c r="X232" s="1491"/>
      <c r="Y232" s="1491"/>
      <c r="Z232" s="1491"/>
      <c r="AA232" s="7" t="s">
        <v>353</v>
      </c>
    </row>
    <row r="233" spans="1:27" ht="18" customHeight="1">
      <c r="A233" s="6"/>
      <c r="B233" s="3" t="s">
        <v>3757</v>
      </c>
      <c r="C233" s="3" t="s">
        <v>3025</v>
      </c>
      <c r="D233" s="3"/>
      <c r="E233" s="3"/>
      <c r="F233" s="3"/>
      <c r="G233" s="3"/>
      <c r="H233" s="3"/>
      <c r="I233" s="5" t="s">
        <v>340</v>
      </c>
      <c r="J233" s="1483" t="str">
        <f>項目一覧!$C$355</f>
        <v/>
      </c>
      <c r="K233" s="1483"/>
      <c r="L233" s="1483"/>
      <c r="M233" s="1483"/>
      <c r="N233" s="1483"/>
      <c r="O233" s="5" t="s">
        <v>339</v>
      </c>
      <c r="P233" s="1483" t="str">
        <f>項目一覧!$C$356</f>
        <v/>
      </c>
      <c r="Q233" s="1483"/>
      <c r="R233" s="1483"/>
      <c r="S233" s="1483"/>
      <c r="T233" s="1483"/>
      <c r="U233" s="5" t="s">
        <v>339</v>
      </c>
      <c r="V233" s="1482" t="str">
        <f>項目一覧!$C$357</f>
        <v/>
      </c>
      <c r="W233" s="1482"/>
      <c r="X233" s="1482"/>
      <c r="Y233" s="1482"/>
      <c r="Z233" s="1482"/>
      <c r="AA233" s="7" t="s">
        <v>353</v>
      </c>
    </row>
    <row r="234" spans="1:27" ht="17.100000000000001" customHeight="1">
      <c r="A234" s="6"/>
      <c r="B234" s="3" t="s">
        <v>3758</v>
      </c>
      <c r="C234" s="406" t="s">
        <v>3755</v>
      </c>
      <c r="D234" s="3"/>
      <c r="E234" s="3"/>
      <c r="F234" s="3"/>
      <c r="G234" s="3"/>
      <c r="H234" s="3"/>
      <c r="I234" s="5" t="s">
        <v>143</v>
      </c>
      <c r="J234" s="1483" t="str">
        <f>項目一覧!$C$371</f>
        <v/>
      </c>
      <c r="K234" s="1483"/>
      <c r="L234" s="1483"/>
      <c r="M234" s="1483"/>
      <c r="N234" s="1483"/>
      <c r="O234" s="5" t="s">
        <v>153</v>
      </c>
      <c r="P234" s="1483" t="str">
        <f>項目一覧!$C$372</f>
        <v/>
      </c>
      <c r="Q234" s="1483"/>
      <c r="R234" s="1483"/>
      <c r="S234" s="1483"/>
      <c r="T234" s="1483"/>
      <c r="U234" s="5" t="s">
        <v>153</v>
      </c>
      <c r="V234" s="1482" t="str">
        <f>項目一覧!$C$373</f>
        <v/>
      </c>
      <c r="W234" s="1482"/>
      <c r="X234" s="1482"/>
      <c r="Y234" s="1482"/>
      <c r="Z234" s="1482"/>
      <c r="AA234" s="7" t="s">
        <v>353</v>
      </c>
    </row>
    <row r="235" spans="1:27" ht="18" customHeight="1">
      <c r="A235" s="6"/>
      <c r="B235" s="3" t="s">
        <v>3759</v>
      </c>
      <c r="C235" s="3" t="s">
        <v>354</v>
      </c>
      <c r="D235" s="3"/>
      <c r="E235" s="3"/>
      <c r="F235" s="3"/>
      <c r="G235" s="3"/>
      <c r="H235" s="3"/>
      <c r="I235" s="5" t="s">
        <v>340</v>
      </c>
      <c r="J235" s="1491" t="str">
        <f>項目一覧!$C$133</f>
        <v/>
      </c>
      <c r="K235" s="1491"/>
      <c r="L235" s="1491"/>
      <c r="M235" s="1491"/>
      <c r="N235" s="1491"/>
      <c r="O235" s="5" t="s">
        <v>339</v>
      </c>
      <c r="P235" s="1491" t="str">
        <f>項目一覧!$C$134</f>
        <v/>
      </c>
      <c r="Q235" s="1491"/>
      <c r="R235" s="1491"/>
      <c r="S235" s="1491"/>
      <c r="T235" s="1491"/>
      <c r="U235" s="5" t="s">
        <v>339</v>
      </c>
      <c r="V235" s="1491" t="str">
        <f>項目一覧!$C$135</f>
        <v/>
      </c>
      <c r="W235" s="1491"/>
      <c r="X235" s="1491"/>
      <c r="Y235" s="1491"/>
      <c r="Z235" s="1491"/>
      <c r="AA235" s="7" t="s">
        <v>353</v>
      </c>
    </row>
    <row r="236" spans="1:27" ht="18" customHeight="1">
      <c r="A236" s="6"/>
      <c r="B236" s="3" t="s">
        <v>3760</v>
      </c>
      <c r="C236" s="3" t="s">
        <v>3042</v>
      </c>
      <c r="D236" s="3"/>
      <c r="E236" s="3"/>
      <c r="F236" s="3"/>
      <c r="G236" s="3"/>
      <c r="H236" s="3"/>
      <c r="I236" s="5" t="s">
        <v>143</v>
      </c>
      <c r="J236" s="1491" t="str">
        <f>項目一覧!$C$345</f>
        <v/>
      </c>
      <c r="K236" s="1491"/>
      <c r="L236" s="1491"/>
      <c r="M236" s="1491"/>
      <c r="N236" s="1491"/>
      <c r="O236" s="5" t="s">
        <v>153</v>
      </c>
      <c r="P236" s="1491" t="str">
        <f>項目一覧!$C$346</f>
        <v/>
      </c>
      <c r="Q236" s="1491"/>
      <c r="R236" s="1491"/>
      <c r="S236" s="1491"/>
      <c r="T236" s="1491"/>
      <c r="U236" s="5" t="s">
        <v>153</v>
      </c>
      <c r="V236" s="1567" t="str">
        <f>項目一覧!$C$347</f>
        <v/>
      </c>
      <c r="W236" s="1567"/>
      <c r="X236" s="1567"/>
      <c r="Y236" s="1567"/>
      <c r="Z236" s="1567"/>
      <c r="AA236" s="7" t="s">
        <v>353</v>
      </c>
    </row>
    <row r="237" spans="1:27" ht="18" customHeight="1">
      <c r="A237" s="6"/>
      <c r="B237" s="3" t="s">
        <v>3750</v>
      </c>
      <c r="C237" s="3" t="s">
        <v>352</v>
      </c>
      <c r="D237" s="3"/>
      <c r="E237" s="3"/>
      <c r="F237" s="3"/>
      <c r="G237" s="3"/>
      <c r="H237" s="3"/>
      <c r="I237" s="3"/>
      <c r="J237" s="3"/>
      <c r="K237" s="3"/>
      <c r="L237" s="3"/>
      <c r="M237" s="1491" t="str">
        <f>項目一覧!$C$136</f>
        <v/>
      </c>
      <c r="N237" s="1491"/>
      <c r="O237" s="1491"/>
      <c r="P237" s="1491"/>
      <c r="Q237" s="1491"/>
      <c r="R237" s="3" t="s">
        <v>351</v>
      </c>
      <c r="S237" s="3"/>
      <c r="T237" s="3"/>
      <c r="U237" s="3"/>
      <c r="V237" s="3"/>
      <c r="W237" s="3"/>
      <c r="X237" s="3"/>
      <c r="Y237" s="3"/>
      <c r="Z237" s="3"/>
      <c r="AA237" s="3"/>
    </row>
    <row r="238" spans="1:27" ht="18" customHeight="1">
      <c r="A238" s="32"/>
      <c r="B238" s="15" t="s">
        <v>3752</v>
      </c>
      <c r="C238" s="15" t="s">
        <v>349</v>
      </c>
      <c r="D238" s="15"/>
      <c r="E238" s="15"/>
      <c r="F238" s="15"/>
      <c r="G238" s="15"/>
      <c r="H238" s="15"/>
      <c r="I238" s="15"/>
      <c r="J238" s="15"/>
      <c r="K238" s="15"/>
      <c r="L238" s="15"/>
      <c r="M238" s="1498" t="str">
        <f>項目一覧!$C$137</f>
        <v/>
      </c>
      <c r="N238" s="1498"/>
      <c r="O238" s="1498"/>
      <c r="P238" s="1498"/>
      <c r="Q238" s="1498"/>
      <c r="R238" s="15" t="s">
        <v>348</v>
      </c>
      <c r="S238" s="15"/>
      <c r="T238" s="15"/>
      <c r="U238" s="15"/>
      <c r="V238" s="15"/>
      <c r="W238" s="15"/>
      <c r="X238" s="15"/>
      <c r="Y238" s="15"/>
      <c r="Z238" s="15"/>
      <c r="AA238" s="15"/>
    </row>
    <row r="239" spans="1:27" ht="18" customHeight="1">
      <c r="A239" s="6" t="s">
        <v>346</v>
      </c>
      <c r="B239" s="3" t="s">
        <v>347</v>
      </c>
      <c r="C239" s="3"/>
      <c r="D239" s="3"/>
      <c r="E239" s="3"/>
      <c r="F239" s="3"/>
      <c r="G239" s="3"/>
      <c r="H239" s="3"/>
      <c r="I239" s="3"/>
      <c r="J239" s="3"/>
      <c r="K239" s="3"/>
      <c r="L239" s="3"/>
      <c r="M239" s="3"/>
      <c r="N239" s="3"/>
      <c r="O239" s="3"/>
      <c r="P239" s="3"/>
      <c r="Q239" s="3"/>
      <c r="R239" s="3"/>
      <c r="S239" s="3"/>
      <c r="T239" s="3"/>
      <c r="U239" s="3"/>
      <c r="V239" s="3"/>
      <c r="W239" s="3"/>
      <c r="X239" s="3"/>
      <c r="Y239" s="3"/>
      <c r="Z239" s="3"/>
      <c r="AA239" s="3"/>
    </row>
    <row r="240" spans="1:27" ht="18" customHeight="1">
      <c r="A240" s="6"/>
      <c r="B240" s="3" t="s">
        <v>2375</v>
      </c>
      <c r="C240" s="3" t="s">
        <v>2431</v>
      </c>
      <c r="D240" s="3"/>
      <c r="E240" s="3"/>
      <c r="F240" s="3"/>
      <c r="G240" s="3"/>
      <c r="H240" s="3"/>
      <c r="I240" s="3"/>
      <c r="J240" s="3"/>
      <c r="K240" s="3"/>
      <c r="L240" s="1499" t="str">
        <f>項目一覧!$C$138</f>
        <v xml:space="preserve"> </v>
      </c>
      <c r="M240" s="1499"/>
      <c r="N240" s="1499"/>
      <c r="O240" s="1499"/>
      <c r="P240" s="3"/>
      <c r="Q240" s="3"/>
      <c r="R240" s="3"/>
      <c r="S240" s="3"/>
      <c r="T240" s="3"/>
      <c r="U240" s="3"/>
      <c r="V240" s="3"/>
      <c r="W240" s="3"/>
      <c r="X240" s="3"/>
      <c r="Y240" s="3"/>
      <c r="Z240" s="3"/>
      <c r="AA240" s="3"/>
    </row>
    <row r="241" spans="1:27" ht="18" customHeight="1">
      <c r="A241" s="32"/>
      <c r="B241" s="15" t="s">
        <v>2397</v>
      </c>
      <c r="C241" s="15" t="s">
        <v>2432</v>
      </c>
      <c r="D241" s="15"/>
      <c r="E241" s="15"/>
      <c r="F241" s="15"/>
      <c r="G241" s="15"/>
      <c r="H241" s="15"/>
      <c r="I241" s="15"/>
      <c r="J241" s="15"/>
      <c r="K241" s="15"/>
      <c r="L241" s="1486" t="str">
        <f>項目一覧!$C$139</f>
        <v/>
      </c>
      <c r="M241" s="1486"/>
      <c r="N241" s="1486"/>
      <c r="O241" s="1486"/>
      <c r="P241" s="15"/>
      <c r="Q241" s="15"/>
      <c r="R241" s="15"/>
      <c r="S241" s="15"/>
      <c r="T241" s="15"/>
      <c r="U241" s="15"/>
      <c r="V241" s="15"/>
      <c r="W241" s="15"/>
      <c r="X241" s="15"/>
      <c r="Y241" s="15"/>
      <c r="Z241" s="15"/>
      <c r="AA241" s="15"/>
    </row>
    <row r="242" spans="1:27" ht="18" customHeight="1">
      <c r="A242" s="6" t="s">
        <v>346</v>
      </c>
      <c r="B242" s="3" t="s">
        <v>345</v>
      </c>
      <c r="C242" s="3"/>
      <c r="D242" s="3"/>
      <c r="E242" s="3"/>
      <c r="F242" s="3"/>
      <c r="G242" s="3"/>
      <c r="H242" s="3"/>
      <c r="I242" s="5" t="s">
        <v>297</v>
      </c>
      <c r="J242" s="1473" t="s">
        <v>344</v>
      </c>
      <c r="K242" s="1473"/>
      <c r="L242" s="1473"/>
      <c r="M242" s="1473"/>
      <c r="N242" s="1473"/>
      <c r="O242" s="5" t="s">
        <v>339</v>
      </c>
      <c r="P242" s="1473" t="s">
        <v>147</v>
      </c>
      <c r="Q242" s="1473"/>
      <c r="R242" s="1473"/>
      <c r="S242" s="1473"/>
      <c r="T242" s="1473"/>
      <c r="U242" s="3" t="s">
        <v>320</v>
      </c>
      <c r="V242" s="3"/>
      <c r="W242" s="3"/>
      <c r="X242" s="3"/>
      <c r="Y242" s="3"/>
      <c r="Z242" s="3"/>
      <c r="AA242" s="3"/>
    </row>
    <row r="243" spans="1:27" ht="18" customHeight="1">
      <c r="A243" s="6"/>
      <c r="B243" s="3" t="s">
        <v>305</v>
      </c>
      <c r="C243" s="3"/>
      <c r="D243" s="3"/>
      <c r="E243" s="3"/>
      <c r="F243" s="3"/>
      <c r="G243" s="3"/>
      <c r="H243" s="3"/>
      <c r="I243" s="5" t="s">
        <v>340</v>
      </c>
      <c r="J243" s="1503" t="str">
        <f>項目一覧!$C$140</f>
        <v/>
      </c>
      <c r="K243" s="1503"/>
      <c r="L243" s="1503"/>
      <c r="M243" s="1503"/>
      <c r="N243" s="1503"/>
      <c r="O243" s="5" t="s">
        <v>339</v>
      </c>
      <c r="P243" s="1503" t="str">
        <f>項目一覧!$C$141</f>
        <v/>
      </c>
      <c r="Q243" s="1503"/>
      <c r="R243" s="1503"/>
      <c r="S243" s="1503"/>
      <c r="T243" s="1503"/>
      <c r="U243" s="3" t="s">
        <v>343</v>
      </c>
      <c r="V243" s="3"/>
      <c r="W243" s="3"/>
      <c r="X243" s="3"/>
      <c r="Y243" s="3"/>
      <c r="Z243" s="3"/>
      <c r="AA243" s="3"/>
    </row>
    <row r="244" spans="1:27" ht="18" customHeight="1">
      <c r="A244" s="6"/>
      <c r="B244" s="3" t="s">
        <v>342</v>
      </c>
      <c r="C244" s="3"/>
      <c r="D244" s="3"/>
      <c r="E244" s="3"/>
      <c r="F244" s="3"/>
      <c r="G244" s="3" t="s">
        <v>341</v>
      </c>
      <c r="H244" s="3"/>
      <c r="I244" s="5" t="s">
        <v>340</v>
      </c>
      <c r="J244" s="1473" t="str">
        <f>項目一覧!C142</f>
        <v/>
      </c>
      <c r="K244" s="1473"/>
      <c r="L244" s="1473"/>
      <c r="M244" s="1473"/>
      <c r="N244" s="1473"/>
      <c r="O244" s="5" t="s">
        <v>339</v>
      </c>
      <c r="P244" s="1473" t="str">
        <f>項目一覧!$C$143</f>
        <v/>
      </c>
      <c r="Q244" s="1473"/>
      <c r="R244" s="1473"/>
      <c r="S244" s="1473"/>
      <c r="T244" s="1473"/>
      <c r="U244" s="3" t="s">
        <v>338</v>
      </c>
      <c r="V244" s="3"/>
      <c r="W244" s="3"/>
      <c r="X244" s="3"/>
      <c r="Y244" s="3"/>
      <c r="Z244" s="3"/>
      <c r="AA244" s="3"/>
    </row>
    <row r="245" spans="1:27" ht="18" customHeight="1">
      <c r="A245" s="6"/>
      <c r="B245" s="3"/>
      <c r="C245" s="3"/>
      <c r="D245" s="3"/>
      <c r="E245" s="3"/>
      <c r="F245" s="3"/>
      <c r="G245" s="3" t="s">
        <v>337</v>
      </c>
      <c r="H245" s="3"/>
      <c r="I245" s="5" t="s">
        <v>325</v>
      </c>
      <c r="J245" s="1473" t="str">
        <f>項目一覧!$C$144</f>
        <v/>
      </c>
      <c r="K245" s="1473"/>
      <c r="L245" s="1473"/>
      <c r="M245" s="1473"/>
      <c r="N245" s="1473"/>
      <c r="O245" s="5" t="s">
        <v>336</v>
      </c>
      <c r="P245" s="1473" t="str">
        <f>項目一覧!$C$145</f>
        <v/>
      </c>
      <c r="Q245" s="1473"/>
      <c r="R245" s="1473"/>
      <c r="S245" s="1473"/>
      <c r="T245" s="1473"/>
      <c r="U245" s="3" t="s">
        <v>326</v>
      </c>
      <c r="V245" s="3"/>
      <c r="W245" s="3"/>
      <c r="X245" s="3"/>
      <c r="Y245" s="3"/>
      <c r="Z245" s="3"/>
      <c r="AA245" s="3"/>
    </row>
    <row r="246" spans="1:27" ht="18" customHeight="1">
      <c r="A246" s="6"/>
      <c r="B246" s="3" t="s">
        <v>335</v>
      </c>
      <c r="C246" s="3"/>
      <c r="D246" s="3"/>
      <c r="E246" s="3"/>
      <c r="F246" s="3"/>
      <c r="G246" s="7"/>
      <c r="H246" s="3"/>
      <c r="I246" s="1500" t="str">
        <f>項目一覧!$C$146</f>
        <v/>
      </c>
      <c r="J246" s="1500"/>
      <c r="K246" s="1500"/>
      <c r="L246" s="1500"/>
      <c r="M246" s="1500"/>
      <c r="N246" s="1500"/>
      <c r="O246" s="1500"/>
      <c r="P246" s="1550" t="str">
        <f>IF(項目一覧!$C$149="","","一部　"&amp;項目一覧!$C$149)</f>
        <v/>
      </c>
      <c r="Q246" s="1550"/>
      <c r="R246" s="1550"/>
      <c r="S246" s="1550"/>
      <c r="T246" s="1550"/>
      <c r="U246" s="1550"/>
      <c r="V246" s="1550"/>
      <c r="W246" s="2"/>
      <c r="X246" s="3"/>
      <c r="Y246" s="3"/>
      <c r="Z246" s="3"/>
      <c r="AA246" s="3"/>
    </row>
    <row r="247" spans="1:27" ht="18" customHeight="1">
      <c r="A247" s="6"/>
      <c r="B247" s="3" t="s">
        <v>2420</v>
      </c>
      <c r="C247" s="3" t="s">
        <v>2421</v>
      </c>
      <c r="D247" s="3"/>
      <c r="E247" s="3"/>
      <c r="F247" s="3"/>
      <c r="G247" s="3"/>
      <c r="H247" s="3"/>
      <c r="I247" s="3"/>
      <c r="J247" s="3"/>
      <c r="K247" s="3"/>
      <c r="L247" s="3"/>
      <c r="M247" s="3"/>
      <c r="N247" s="3"/>
      <c r="O247" s="3"/>
      <c r="P247" s="3"/>
      <c r="Q247" s="6" t="str">
        <f>IF(項目一覧!$D$152=TRUE,"■","□")</f>
        <v>□</v>
      </c>
      <c r="R247" s="2" t="s">
        <v>334</v>
      </c>
      <c r="S247" s="2"/>
      <c r="T247" s="6" t="str">
        <f>IF(項目一覧!$E$152=TRUE,"■","□")</f>
        <v>□</v>
      </c>
      <c r="U247" s="2" t="s">
        <v>333</v>
      </c>
      <c r="V247" s="2"/>
      <c r="W247" s="3"/>
      <c r="X247" s="3"/>
      <c r="Y247" s="3"/>
      <c r="Z247" s="3"/>
      <c r="AA247" s="3"/>
    </row>
    <row r="248" spans="1:27" ht="18" customHeight="1">
      <c r="A248" s="6"/>
      <c r="B248" s="3" t="s">
        <v>2444</v>
      </c>
      <c r="C248" s="3" t="s">
        <v>2430</v>
      </c>
      <c r="D248" s="3"/>
      <c r="E248" s="3"/>
      <c r="F248" s="3"/>
      <c r="G248" s="3"/>
      <c r="H248" s="3"/>
      <c r="I248" s="3"/>
      <c r="J248" s="6"/>
      <c r="K248" s="3" t="str">
        <f xml:space="preserve"> IF(項目一覧!$D$153=TRUE,"■","□")&amp;"道路高さ制限不適用　"&amp;IF(項目一覧!$E$153=TRUE,"■","□")&amp;"隣地高さ制限不適用　"&amp;IF(項目一覧!$F$153=TRUE,"■","□")&amp;"北側高さ制限不適用"</f>
        <v>□道路高さ制限不適用　□隣地高さ制限不適用　□北側高さ制限不適用</v>
      </c>
      <c r="L248" s="3"/>
      <c r="M248" s="3"/>
      <c r="N248" s="3"/>
      <c r="O248" s="3"/>
      <c r="P248" s="6"/>
      <c r="Q248" s="3"/>
      <c r="R248" s="2"/>
      <c r="S248" s="3"/>
      <c r="T248" s="3"/>
      <c r="U248" s="3"/>
      <c r="V248" s="6"/>
      <c r="W248" s="3"/>
      <c r="X248" s="3"/>
      <c r="Y248" s="2"/>
      <c r="Z248" s="3"/>
      <c r="AA248" s="3"/>
    </row>
    <row r="249" spans="1:27" ht="18" customHeight="1">
      <c r="A249" s="17" t="s">
        <v>329</v>
      </c>
      <c r="B249" s="16" t="s">
        <v>541</v>
      </c>
      <c r="C249" s="16"/>
      <c r="D249" s="16"/>
      <c r="E249" s="16"/>
      <c r="F249" s="16"/>
      <c r="G249" s="16"/>
      <c r="H249" s="1533" t="str">
        <f>項目一覧!$C$154</f>
        <v/>
      </c>
      <c r="I249" s="1533"/>
      <c r="J249" s="1533"/>
      <c r="K249" s="1533"/>
      <c r="L249" s="1533"/>
      <c r="M249" s="1533"/>
      <c r="N249" s="1533"/>
      <c r="O249" s="1533"/>
      <c r="P249" s="1533"/>
      <c r="Q249" s="1533"/>
      <c r="R249" s="1533"/>
      <c r="S249" s="1533"/>
      <c r="T249" s="1533"/>
      <c r="U249" s="1533"/>
      <c r="V249" s="1533"/>
      <c r="W249" s="1533"/>
      <c r="X249" s="1533"/>
      <c r="Y249" s="1533"/>
      <c r="Z249" s="1533"/>
      <c r="AA249" s="1533"/>
    </row>
    <row r="250" spans="1:27" ht="18" customHeight="1">
      <c r="A250" s="6"/>
      <c r="B250" s="3"/>
      <c r="C250" s="3"/>
      <c r="D250" s="3"/>
      <c r="E250" s="3"/>
      <c r="F250" s="3"/>
      <c r="G250" s="3"/>
      <c r="H250" s="1551"/>
      <c r="I250" s="1551"/>
      <c r="J250" s="1551"/>
      <c r="K250" s="1551"/>
      <c r="L250" s="1551"/>
      <c r="M250" s="1551"/>
      <c r="N250" s="1551"/>
      <c r="O250" s="1551"/>
      <c r="P250" s="1551"/>
      <c r="Q250" s="1551"/>
      <c r="R250" s="1551"/>
      <c r="S250" s="1551"/>
      <c r="T250" s="1551"/>
      <c r="U250" s="1551"/>
      <c r="V250" s="1551"/>
      <c r="W250" s="1551"/>
      <c r="X250" s="1551"/>
      <c r="Y250" s="1551"/>
      <c r="Z250" s="1551"/>
      <c r="AA250" s="1551"/>
    </row>
    <row r="251" spans="1:27" ht="18" customHeight="1">
      <c r="A251" s="6"/>
      <c r="B251" s="3"/>
      <c r="C251" s="3"/>
      <c r="D251" s="3"/>
      <c r="E251" s="3"/>
      <c r="F251" s="3"/>
      <c r="G251" s="3"/>
      <c r="H251" s="1552"/>
      <c r="I251" s="1552"/>
      <c r="J251" s="1552"/>
      <c r="K251" s="1552"/>
      <c r="L251" s="1552"/>
      <c r="M251" s="1552"/>
      <c r="N251" s="1552"/>
      <c r="O251" s="1552"/>
      <c r="P251" s="1552"/>
      <c r="Q251" s="1552"/>
      <c r="R251" s="1552"/>
      <c r="S251" s="1552"/>
      <c r="T251" s="1552"/>
      <c r="U251" s="1552"/>
      <c r="V251" s="1552"/>
      <c r="W251" s="1552"/>
      <c r="X251" s="1552"/>
      <c r="Y251" s="1552"/>
      <c r="Z251" s="1552"/>
      <c r="AA251" s="1552"/>
    </row>
    <row r="252" spans="1:27" ht="18" customHeight="1">
      <c r="A252" s="22" t="s">
        <v>329</v>
      </c>
      <c r="B252" s="20" t="s">
        <v>331</v>
      </c>
      <c r="C252" s="20"/>
      <c r="D252" s="20"/>
      <c r="E252" s="20"/>
      <c r="F252" s="20"/>
      <c r="G252" s="20"/>
      <c r="H252" s="20"/>
      <c r="I252" s="20"/>
      <c r="J252" s="20" t="str">
        <f>IF(項目一覧!$C$155="","",IF(項目一覧!$C$155&lt;DATE(2019,5,1),"平成","令和"))</f>
        <v/>
      </c>
      <c r="K252" s="20"/>
      <c r="L252" s="26" t="str">
        <f>IF(項目一覧!$C$155="","",IF(項目一覧!$C$155&lt;DATE(2019,5,1),YEAR(項目一覧!$C$155)-1988,IF(YEAR(項目一覧!$C$155)-2018=1,"元",YEAR(項目一覧!$C$155)-2018)))</f>
        <v/>
      </c>
      <c r="M252" s="20" t="s">
        <v>324</v>
      </c>
      <c r="N252" s="22" t="str">
        <f>IF(項目一覧!$C$155="","",MONTH(項目一覧!$C$155))</f>
        <v/>
      </c>
      <c r="O252" s="20" t="s">
        <v>323</v>
      </c>
      <c r="P252" s="22" t="str">
        <f>IF(項目一覧!$C$155="","",DAY(項目一覧!$C$155))</f>
        <v/>
      </c>
      <c r="Q252" s="20" t="s">
        <v>322</v>
      </c>
      <c r="R252" s="20"/>
      <c r="S252" s="24"/>
      <c r="T252" s="24"/>
      <c r="U252" s="20"/>
      <c r="V252" s="20"/>
      <c r="W252" s="20"/>
      <c r="X252" s="20"/>
      <c r="Y252" s="20"/>
      <c r="Z252" s="20"/>
      <c r="AA252" s="20"/>
    </row>
    <row r="253" spans="1:27" ht="18" customHeight="1">
      <c r="A253" s="22" t="s">
        <v>329</v>
      </c>
      <c r="B253" s="20" t="s">
        <v>330</v>
      </c>
      <c r="C253" s="20"/>
      <c r="D253" s="20"/>
      <c r="E253" s="20"/>
      <c r="F253" s="20"/>
      <c r="G253" s="20"/>
      <c r="H253" s="20"/>
      <c r="I253" s="20"/>
      <c r="J253" s="15" t="str">
        <f>IF(項目一覧!$C$156="","",IF(項目一覧!$C$156&lt;DATE(2019,5,1),"平成","令和"))</f>
        <v/>
      </c>
      <c r="K253" s="20"/>
      <c r="L253" s="26" t="str">
        <f>IF(項目一覧!$C$156="","",IF(項目一覧!$C$156&lt;DATE(2019,5,1),YEAR(項目一覧!$C$156)-1988,IF(YEAR(項目一覧!$C$156)-2018=1,"元",YEAR(項目一覧!$C$156)-2018)))</f>
        <v/>
      </c>
      <c r="M253" s="20" t="s">
        <v>324</v>
      </c>
      <c r="N253" s="22" t="str">
        <f>IF(項目一覧!$C$156="","",MONTH(項目一覧!$C$156))</f>
        <v/>
      </c>
      <c r="O253" s="20" t="s">
        <v>323</v>
      </c>
      <c r="P253" s="22" t="str">
        <f>IF(項目一覧!$C$156="","",DAY(項目一覧!$C$156))</f>
        <v/>
      </c>
      <c r="Q253" s="20" t="s">
        <v>322</v>
      </c>
      <c r="R253" s="20"/>
      <c r="S253" s="24"/>
      <c r="T253" s="24"/>
      <c r="U253" s="20"/>
      <c r="V253" s="20"/>
      <c r="W253" s="20"/>
      <c r="X253" s="20"/>
      <c r="Y253" s="20"/>
      <c r="Z253" s="20"/>
      <c r="AA253" s="20"/>
    </row>
    <row r="254" spans="1:27" ht="18" customHeight="1">
      <c r="A254" s="6" t="s">
        <v>329</v>
      </c>
      <c r="B254" s="3" t="s">
        <v>328</v>
      </c>
      <c r="C254" s="3"/>
      <c r="D254" s="3"/>
      <c r="E254" s="3"/>
      <c r="F254" s="3"/>
      <c r="G254" s="3"/>
      <c r="H254" s="3"/>
      <c r="I254" s="3"/>
      <c r="J254" s="3"/>
      <c r="K254" s="3"/>
      <c r="L254" s="5"/>
      <c r="M254" s="3"/>
      <c r="N254" s="3"/>
      <c r="O254" s="3"/>
      <c r="P254" s="3"/>
      <c r="Q254" s="3"/>
      <c r="R254" s="3"/>
      <c r="S254" s="2"/>
      <c r="T254" s="2"/>
      <c r="U254" s="3" t="s">
        <v>327</v>
      </c>
      <c r="V254" s="3"/>
      <c r="W254" s="3"/>
      <c r="X254" s="3"/>
      <c r="Y254" s="3"/>
      <c r="Z254" s="3"/>
      <c r="AA254" s="3"/>
    </row>
    <row r="255" spans="1:27" ht="18" customHeight="1">
      <c r="A255" s="6"/>
      <c r="B255" s="3"/>
      <c r="C255" s="3"/>
      <c r="D255" s="3"/>
      <c r="E255" s="5" t="s">
        <v>325</v>
      </c>
      <c r="F255" s="1497" t="str">
        <f>項目一覧!$C$157</f>
        <v/>
      </c>
      <c r="G255" s="1497"/>
      <c r="H255" s="1497"/>
      <c r="I255" s="5" t="s">
        <v>326</v>
      </c>
      <c r="J255" s="3" t="str">
        <f>IF(項目一覧!$C$158="","",IF(項目一覧!$C$158&lt;DATE(2019,5,1),"平成","令和"))</f>
        <v/>
      </c>
      <c r="K255" s="3"/>
      <c r="L255" s="5" t="str">
        <f>IF(項目一覧!$C$158="","",IF(項目一覧!$C$158&lt;DATE(2019,5,1),YEAR(項目一覧!$C$158)-1988,IF(YEAR(項目一覧!$C$158)-2018=1,"元",YEAR(項目一覧!$C$158)-2018)))</f>
        <v/>
      </c>
      <c r="M255" s="3" t="s">
        <v>324</v>
      </c>
      <c r="N255" s="3" t="str">
        <f>IF(項目一覧!$C$158="","",MONTH(項目一覧!$C$158))</f>
        <v/>
      </c>
      <c r="O255" s="3" t="s">
        <v>323</v>
      </c>
      <c r="P255" s="3" t="str">
        <f>IF(項目一覧!$C$158="","",DAY(項目一覧!$C$158))</f>
        <v/>
      </c>
      <c r="Q255" s="3" t="s">
        <v>322</v>
      </c>
      <c r="R255" s="5" t="s">
        <v>325</v>
      </c>
      <c r="S255" s="1484" t="str">
        <f>項目一覧!$C$159</f>
        <v/>
      </c>
      <c r="T255" s="1484"/>
      <c r="U255" s="1484"/>
      <c r="V255" s="1484"/>
      <c r="W255" s="1484"/>
      <c r="X255" s="1484"/>
      <c r="Y255" s="1484"/>
      <c r="Z255" s="1484"/>
      <c r="AA255" s="5" t="s">
        <v>326</v>
      </c>
    </row>
    <row r="256" spans="1:27" ht="18" customHeight="1">
      <c r="A256" s="2"/>
      <c r="B256" s="2"/>
      <c r="C256" s="2"/>
      <c r="D256" s="2"/>
      <c r="E256" s="5" t="s">
        <v>297</v>
      </c>
      <c r="F256" s="1497" t="str">
        <f>項目一覧!$C$160</f>
        <v/>
      </c>
      <c r="G256" s="1497"/>
      <c r="H256" s="1497"/>
      <c r="I256" s="5" t="s">
        <v>320</v>
      </c>
      <c r="J256" s="3" t="str">
        <f>IF(項目一覧!$C$161="","",IF(項目一覧!$C$161&lt;DATE(2019,5,1),"平成","令和"))</f>
        <v/>
      </c>
      <c r="K256" s="3"/>
      <c r="L256" s="5" t="str">
        <f>IF(項目一覧!$C$161="","",IF(項目一覧!$C$161&lt;DATE(2019,5,1),YEAR(項目一覧!$C$161)-1988,IF(YEAR(項目一覧!$C$161)-2018=1,"元",YEAR(項目一覧!$C$161)-2018)))</f>
        <v/>
      </c>
      <c r="M256" s="3" t="s">
        <v>324</v>
      </c>
      <c r="N256" s="3" t="str">
        <f>IF(項目一覧!$C$161="","",MONTH(項目一覧!$C$161))</f>
        <v/>
      </c>
      <c r="O256" s="3" t="s">
        <v>323</v>
      </c>
      <c r="P256" s="3" t="str">
        <f>IF(項目一覧!$C$161="","",DAY(項目一覧!$C$161))</f>
        <v/>
      </c>
      <c r="Q256" s="3" t="s">
        <v>322</v>
      </c>
      <c r="R256" s="5" t="s">
        <v>325</v>
      </c>
      <c r="S256" s="1484" t="str">
        <f>項目一覧!$C$162</f>
        <v/>
      </c>
      <c r="T256" s="1484"/>
      <c r="U256" s="1484"/>
      <c r="V256" s="1484"/>
      <c r="W256" s="1484"/>
      <c r="X256" s="1484"/>
      <c r="Y256" s="1484"/>
      <c r="Z256" s="1484"/>
      <c r="AA256" s="33" t="s">
        <v>320</v>
      </c>
    </row>
    <row r="257" spans="1:27" ht="18" customHeight="1">
      <c r="A257" s="1028"/>
      <c r="B257" s="1028"/>
      <c r="C257" s="1028"/>
      <c r="D257" s="1028"/>
      <c r="E257" s="1029" t="s">
        <v>297</v>
      </c>
      <c r="F257" s="1609" t="str">
        <f>項目一覧!$C$163</f>
        <v/>
      </c>
      <c r="G257" s="1609"/>
      <c r="H257" s="1609"/>
      <c r="I257" s="1029" t="s">
        <v>320</v>
      </c>
      <c r="J257" s="1023" t="str">
        <f>IF(項目一覧!$C$164="","",IF(項目一覧!$C$164&lt;DATE(2019,5,1),"平成","令和"))</f>
        <v/>
      </c>
      <c r="K257" s="1023"/>
      <c r="L257" s="1029" t="str">
        <f>IF(項目一覧!$C$164="","",IF(項目一覧!$C$164&lt;DATE(2019,5,1),YEAR(項目一覧!$C$164)-1988,IF(YEAR(項目一覧!$C$164)-2018=1,"元",YEAR(項目一覧!$C$164)-2018)))</f>
        <v/>
      </c>
      <c r="M257" s="1023" t="s">
        <v>324</v>
      </c>
      <c r="N257" s="1023" t="str">
        <f>IF(項目一覧!$C$164="","",MONTH(項目一覧!$C$164))</f>
        <v/>
      </c>
      <c r="O257" s="1023" t="s">
        <v>323</v>
      </c>
      <c r="P257" s="1023" t="str">
        <f>IF(項目一覧!$C$164="","",DAY(項目一覧!$C$164))</f>
        <v/>
      </c>
      <c r="Q257" s="1023" t="s">
        <v>322</v>
      </c>
      <c r="R257" s="1029" t="s">
        <v>540</v>
      </c>
      <c r="S257" s="1610" t="str">
        <f>項目一覧!$C$165</f>
        <v/>
      </c>
      <c r="T257" s="1610"/>
      <c r="U257" s="1610"/>
      <c r="V257" s="1610"/>
      <c r="W257" s="1610"/>
      <c r="X257" s="1610"/>
      <c r="Y257" s="1610"/>
      <c r="Z257" s="1610"/>
      <c r="AA257" s="1036" t="s">
        <v>320</v>
      </c>
    </row>
    <row r="258" spans="1:27" ht="18" customHeight="1">
      <c r="A258" s="17" t="s">
        <v>113</v>
      </c>
      <c r="B258" s="16" t="s">
        <v>3579</v>
      </c>
      <c r="C258" s="2"/>
      <c r="D258" s="2"/>
      <c r="E258" s="5"/>
      <c r="F258" s="73"/>
      <c r="G258" s="73"/>
      <c r="H258" s="73"/>
      <c r="I258" s="5"/>
      <c r="J258" s="3"/>
      <c r="K258" s="3"/>
      <c r="L258" s="5"/>
      <c r="M258" s="3"/>
      <c r="N258" s="3"/>
      <c r="O258" s="3"/>
      <c r="P258" s="3"/>
      <c r="Q258" s="3"/>
      <c r="R258" s="5"/>
      <c r="S258" s="1031"/>
      <c r="T258" s="1031"/>
      <c r="U258" s="1031"/>
      <c r="V258" s="1031"/>
      <c r="W258" s="1031"/>
      <c r="X258" s="1031"/>
      <c r="Y258" s="1031"/>
      <c r="Z258" s="1031"/>
      <c r="AA258" s="33"/>
    </row>
    <row r="259" spans="1:27" ht="18" customHeight="1">
      <c r="A259" s="1028"/>
      <c r="B259" s="1028"/>
      <c r="C259" s="1036" t="str">
        <f>IF(項目一覧!$D$359=TRUE,"■","□")</f>
        <v>□</v>
      </c>
      <c r="D259" s="1028" t="s">
        <v>3580</v>
      </c>
      <c r="E259" s="1029"/>
      <c r="F259" s="1199" t="str">
        <f>IF(項目一覧!$E$359=TRUE,"■","□")</f>
        <v>□</v>
      </c>
      <c r="G259" s="1195" t="s">
        <v>3581</v>
      </c>
      <c r="H259" s="1195"/>
      <c r="I259" s="1029"/>
      <c r="J259" s="1023"/>
      <c r="K259" s="1023"/>
      <c r="L259" s="1029"/>
      <c r="M259" s="1023"/>
      <c r="N259" s="1023"/>
      <c r="O259" s="1023"/>
      <c r="P259" s="1023"/>
      <c r="Q259" s="1023"/>
      <c r="R259" s="1029"/>
      <c r="S259" s="1196"/>
      <c r="T259" s="1196"/>
      <c r="U259" s="1196"/>
      <c r="V259" s="1196"/>
      <c r="W259" s="1196"/>
      <c r="X259" s="1196"/>
      <c r="Y259" s="1196"/>
      <c r="Z259" s="1196"/>
      <c r="AA259" s="1036"/>
    </row>
    <row r="260" spans="1:27" ht="18" customHeight="1">
      <c r="A260" s="6" t="s">
        <v>539</v>
      </c>
      <c r="B260" s="3" t="s">
        <v>3577</v>
      </c>
      <c r="C260" s="2"/>
      <c r="D260" s="2"/>
      <c r="E260" s="5"/>
      <c r="F260" s="73"/>
      <c r="G260" s="73"/>
      <c r="H260" s="73"/>
      <c r="I260" s="5"/>
      <c r="J260" s="3"/>
      <c r="K260" s="3"/>
      <c r="L260" s="5"/>
      <c r="M260" s="3"/>
      <c r="N260" s="3"/>
      <c r="O260" s="3"/>
      <c r="P260" s="3"/>
      <c r="Q260" s="3"/>
      <c r="R260" s="5"/>
      <c r="S260" s="1031"/>
      <c r="T260" s="1031"/>
      <c r="U260" s="1031"/>
      <c r="V260" s="1031"/>
      <c r="W260" s="1031"/>
      <c r="X260" s="1031"/>
      <c r="Y260" s="1031"/>
      <c r="Z260" s="1031"/>
      <c r="AA260" s="33"/>
    </row>
    <row r="261" spans="1:27" ht="18" customHeight="1">
      <c r="A261" s="2"/>
      <c r="B261" s="2"/>
      <c r="C261" s="33" t="str">
        <f>IF(項目一覧!$D$358=TRUE,"■","□")</f>
        <v>□</v>
      </c>
      <c r="D261" s="2" t="s">
        <v>3005</v>
      </c>
      <c r="E261" s="5"/>
      <c r="F261" s="1037" t="str">
        <f>IF(項目一覧!$E$358=TRUE,"■","□")</f>
        <v>□</v>
      </c>
      <c r="G261" s="73" t="s">
        <v>3007</v>
      </c>
      <c r="H261" s="73"/>
      <c r="I261" s="5"/>
      <c r="J261" s="3"/>
      <c r="K261" s="3"/>
      <c r="L261" s="5"/>
      <c r="M261" s="3"/>
      <c r="N261" s="3"/>
      <c r="O261" s="3"/>
      <c r="P261" s="3"/>
      <c r="Q261" s="3"/>
      <c r="R261" s="5"/>
      <c r="S261" s="1031"/>
      <c r="T261" s="1031"/>
      <c r="U261" s="1031"/>
      <c r="V261" s="1031"/>
      <c r="W261" s="1031"/>
      <c r="X261" s="1031"/>
      <c r="Y261" s="1031"/>
      <c r="Z261" s="1031"/>
      <c r="AA261" s="33"/>
    </row>
    <row r="262" spans="1:27" ht="18" customHeight="1">
      <c r="A262" s="17" t="s">
        <v>539</v>
      </c>
      <c r="B262" s="655" t="s">
        <v>3578</v>
      </c>
      <c r="C262" s="16"/>
      <c r="D262" s="16"/>
      <c r="E262" s="16"/>
      <c r="F262" s="16"/>
      <c r="G262" s="16"/>
      <c r="H262" s="16"/>
      <c r="I262" s="1536" t="str">
        <f>項目一覧!$C$166</f>
        <v/>
      </c>
      <c r="J262" s="1536"/>
      <c r="K262" s="1536"/>
      <c r="L262" s="1536"/>
      <c r="M262" s="1536"/>
      <c r="N262" s="1536"/>
      <c r="O262" s="1536"/>
      <c r="P262" s="1536"/>
      <c r="Q262" s="1536"/>
      <c r="R262" s="1536"/>
      <c r="S262" s="1536"/>
      <c r="T262" s="1536"/>
      <c r="U262" s="1536"/>
      <c r="V262" s="1536"/>
      <c r="W262" s="1536"/>
      <c r="X262" s="1536"/>
      <c r="Y262" s="1536"/>
      <c r="Z262" s="1536"/>
      <c r="AA262" s="1536"/>
    </row>
    <row r="263" spans="1:27" ht="18" customHeight="1">
      <c r="A263" s="2"/>
      <c r="B263" s="2"/>
      <c r="C263" s="2"/>
      <c r="D263" s="2"/>
      <c r="E263" s="2"/>
      <c r="F263" s="2"/>
      <c r="G263" s="2"/>
      <c r="H263" s="2"/>
      <c r="I263" s="1531"/>
      <c r="J263" s="1531"/>
      <c r="K263" s="1531"/>
      <c r="L263" s="1531"/>
      <c r="M263" s="1531"/>
      <c r="N263" s="1531"/>
      <c r="O263" s="1531"/>
      <c r="P263" s="1531"/>
      <c r="Q263" s="1531"/>
      <c r="R263" s="1531"/>
      <c r="S263" s="1531"/>
      <c r="T263" s="1531"/>
      <c r="U263" s="1531"/>
      <c r="V263" s="1531"/>
      <c r="W263" s="1531"/>
      <c r="X263" s="1531"/>
      <c r="Y263" s="1531"/>
      <c r="Z263" s="1531"/>
      <c r="AA263" s="1531"/>
    </row>
    <row r="264" spans="1:27" ht="18" customHeight="1"/>
    <row r="265" spans="1:27" s="2" customFormat="1" ht="18" customHeight="1">
      <c r="A265" s="107" t="s">
        <v>538</v>
      </c>
      <c r="B265" s="107"/>
      <c r="C265" s="107"/>
      <c r="D265" s="107"/>
      <c r="E265" s="107"/>
      <c r="F265" s="107"/>
      <c r="G265" s="107"/>
      <c r="H265" s="107"/>
      <c r="I265" s="107"/>
      <c r="J265" s="107"/>
      <c r="K265" s="107"/>
      <c r="L265" s="107"/>
      <c r="M265" s="107"/>
      <c r="N265" s="107"/>
      <c r="O265" s="107"/>
      <c r="P265" s="107"/>
      <c r="Q265" s="107"/>
      <c r="R265" s="107"/>
      <c r="S265" s="107"/>
      <c r="T265" s="107"/>
      <c r="U265" s="107"/>
      <c r="V265" s="107"/>
      <c r="W265" s="107"/>
      <c r="X265" s="107"/>
      <c r="Y265" s="107"/>
      <c r="Z265" s="107"/>
      <c r="AA265" s="107"/>
    </row>
    <row r="266" spans="1:27" ht="18" customHeight="1">
      <c r="B266" s="1" t="s">
        <v>537</v>
      </c>
    </row>
    <row r="267" spans="1:27" ht="18" customHeight="1">
      <c r="A267" s="1607"/>
      <c r="B267" s="1607"/>
      <c r="C267" s="1607"/>
      <c r="D267" s="1607"/>
      <c r="E267" s="1607"/>
      <c r="F267" s="1607"/>
      <c r="G267" s="1607"/>
      <c r="H267" s="1607"/>
      <c r="I267" s="1607"/>
      <c r="J267" s="1607"/>
      <c r="K267" s="1607"/>
      <c r="L267" s="1607"/>
      <c r="M267" s="1607"/>
      <c r="N267" s="1607"/>
      <c r="O267" s="1607"/>
      <c r="P267" s="1607"/>
      <c r="Q267" s="1607"/>
      <c r="R267" s="1607"/>
      <c r="S267" s="1607"/>
      <c r="T267" s="1607"/>
      <c r="U267" s="1607"/>
      <c r="V267" s="1607"/>
      <c r="W267" s="1607"/>
      <c r="X267" s="1607"/>
      <c r="Y267" s="1607"/>
      <c r="Z267" s="1607"/>
      <c r="AA267" s="1607"/>
    </row>
    <row r="268" spans="1:27" ht="18" customHeight="1">
      <c r="A268" s="1607"/>
      <c r="B268" s="1607"/>
      <c r="C268" s="1607"/>
      <c r="D268" s="1607"/>
      <c r="E268" s="1607"/>
      <c r="F268" s="1607"/>
      <c r="G268" s="1607"/>
      <c r="H268" s="1607"/>
      <c r="I268" s="1607"/>
      <c r="J268" s="1607"/>
      <c r="K268" s="1607"/>
      <c r="L268" s="1607"/>
      <c r="M268" s="1607"/>
      <c r="N268" s="1607"/>
      <c r="O268" s="1607"/>
      <c r="P268" s="1607"/>
      <c r="Q268" s="1607"/>
      <c r="R268" s="1607"/>
      <c r="S268" s="1607"/>
      <c r="T268" s="1607"/>
      <c r="U268" s="1607"/>
      <c r="V268" s="1607"/>
      <c r="W268" s="1607"/>
      <c r="X268" s="1607"/>
      <c r="Y268" s="1607"/>
      <c r="Z268" s="1607"/>
      <c r="AA268" s="1607"/>
    </row>
    <row r="269" spans="1:27" ht="18" customHeight="1">
      <c r="A269" s="1607"/>
      <c r="B269" s="1607"/>
      <c r="C269" s="1607"/>
      <c r="D269" s="1607"/>
      <c r="E269" s="1607"/>
      <c r="F269" s="1607"/>
      <c r="G269" s="1607"/>
      <c r="H269" s="1607"/>
      <c r="I269" s="1607"/>
      <c r="J269" s="1607"/>
      <c r="K269" s="1607"/>
      <c r="L269" s="1607"/>
      <c r="M269" s="1607"/>
      <c r="N269" s="1607"/>
      <c r="O269" s="1607"/>
      <c r="P269" s="1607"/>
      <c r="Q269" s="1607"/>
      <c r="R269" s="1607"/>
      <c r="S269" s="1607"/>
      <c r="T269" s="1607"/>
      <c r="U269" s="1607"/>
      <c r="V269" s="1607"/>
      <c r="W269" s="1607"/>
      <c r="X269" s="1607"/>
      <c r="Y269" s="1607"/>
      <c r="Z269" s="1607"/>
      <c r="AA269" s="1607"/>
    </row>
    <row r="270" spans="1:27" ht="18" customHeight="1">
      <c r="A270" s="1607"/>
      <c r="B270" s="1607"/>
      <c r="C270" s="1607"/>
      <c r="D270" s="1607"/>
      <c r="E270" s="1607"/>
      <c r="F270" s="1607"/>
      <c r="G270" s="1607"/>
      <c r="H270" s="1607"/>
      <c r="I270" s="1607"/>
      <c r="J270" s="1607"/>
      <c r="K270" s="1607"/>
      <c r="L270" s="1607"/>
      <c r="M270" s="1607"/>
      <c r="N270" s="1607"/>
      <c r="O270" s="1607"/>
      <c r="P270" s="1607"/>
      <c r="Q270" s="1607"/>
      <c r="R270" s="1607"/>
      <c r="S270" s="1607"/>
      <c r="T270" s="1607"/>
      <c r="U270" s="1607"/>
      <c r="V270" s="1607"/>
      <c r="W270" s="1607"/>
      <c r="X270" s="1607"/>
      <c r="Y270" s="1607"/>
      <c r="Z270" s="1607"/>
      <c r="AA270" s="1607"/>
    </row>
    <row r="271" spans="1:27" ht="18" customHeight="1">
      <c r="A271" s="1607"/>
      <c r="B271" s="1607"/>
      <c r="C271" s="1607"/>
      <c r="D271" s="1607"/>
      <c r="E271" s="1607"/>
      <c r="F271" s="1607"/>
      <c r="G271" s="1607"/>
      <c r="H271" s="1607"/>
      <c r="I271" s="1607"/>
      <c r="J271" s="1607"/>
      <c r="K271" s="1607"/>
      <c r="L271" s="1607"/>
      <c r="M271" s="1607"/>
      <c r="N271" s="1607"/>
      <c r="O271" s="1607"/>
      <c r="P271" s="1607"/>
      <c r="Q271" s="1607"/>
      <c r="R271" s="1607"/>
      <c r="S271" s="1607"/>
      <c r="T271" s="1607"/>
      <c r="U271" s="1607"/>
      <c r="V271" s="1607"/>
      <c r="W271" s="1607"/>
      <c r="X271" s="1607"/>
      <c r="Y271" s="1607"/>
      <c r="Z271" s="1607"/>
      <c r="AA271" s="1607"/>
    </row>
    <row r="272" spans="1:27" ht="18" customHeight="1">
      <c r="A272" s="1607"/>
      <c r="B272" s="1607"/>
      <c r="C272" s="1607"/>
      <c r="D272" s="1607"/>
      <c r="E272" s="1607"/>
      <c r="F272" s="1607"/>
      <c r="G272" s="1607"/>
      <c r="H272" s="1607"/>
      <c r="I272" s="1607"/>
      <c r="J272" s="1607"/>
      <c r="K272" s="1607"/>
      <c r="L272" s="1607"/>
      <c r="M272" s="1607"/>
      <c r="N272" s="1607"/>
      <c r="O272" s="1607"/>
      <c r="P272" s="1607"/>
      <c r="Q272" s="1607"/>
      <c r="R272" s="1607"/>
      <c r="S272" s="1607"/>
      <c r="T272" s="1607"/>
      <c r="U272" s="1607"/>
      <c r="V272" s="1607"/>
      <c r="W272" s="1607"/>
      <c r="X272" s="1607"/>
      <c r="Y272" s="1607"/>
      <c r="Z272" s="1607"/>
      <c r="AA272" s="1607"/>
    </row>
    <row r="273" spans="1:27" ht="18" customHeight="1">
      <c r="A273" s="1607"/>
      <c r="B273" s="1607"/>
      <c r="C273" s="1607"/>
      <c r="D273" s="1607"/>
      <c r="E273" s="1607"/>
      <c r="F273" s="1607"/>
      <c r="G273" s="1607"/>
      <c r="H273" s="1607"/>
      <c r="I273" s="1607"/>
      <c r="J273" s="1607"/>
      <c r="K273" s="1607"/>
      <c r="L273" s="1607"/>
      <c r="M273" s="1607"/>
      <c r="N273" s="1607"/>
      <c r="O273" s="1607"/>
      <c r="P273" s="1607"/>
      <c r="Q273" s="1607"/>
      <c r="R273" s="1607"/>
      <c r="S273" s="1607"/>
      <c r="T273" s="1607"/>
      <c r="U273" s="1607"/>
      <c r="V273" s="1607"/>
      <c r="W273" s="1607"/>
      <c r="X273" s="1607"/>
      <c r="Y273" s="1607"/>
      <c r="Z273" s="1607"/>
      <c r="AA273" s="1607"/>
    </row>
    <row r="274" spans="1:27" ht="18" customHeight="1">
      <c r="A274" s="1607"/>
      <c r="B274" s="1607"/>
      <c r="C274" s="1607"/>
      <c r="D274" s="1607"/>
      <c r="E274" s="1607"/>
      <c r="F274" s="1607"/>
      <c r="G274" s="1607"/>
      <c r="H274" s="1607"/>
      <c r="I274" s="1607"/>
      <c r="J274" s="1607"/>
      <c r="K274" s="1607"/>
      <c r="L274" s="1607"/>
      <c r="M274" s="1607"/>
      <c r="N274" s="1607"/>
      <c r="O274" s="1607"/>
      <c r="P274" s="1607"/>
      <c r="Q274" s="1607"/>
      <c r="R274" s="1607"/>
      <c r="S274" s="1607"/>
      <c r="T274" s="1607"/>
      <c r="U274" s="1607"/>
      <c r="V274" s="1607"/>
      <c r="W274" s="1607"/>
      <c r="X274" s="1607"/>
      <c r="Y274" s="1607"/>
      <c r="Z274" s="1607"/>
      <c r="AA274" s="1607"/>
    </row>
    <row r="275" spans="1:27" ht="18" customHeight="1">
      <c r="A275" s="1607"/>
      <c r="B275" s="1607"/>
      <c r="C275" s="1607"/>
      <c r="D275" s="1607"/>
      <c r="E275" s="1607"/>
      <c r="F275" s="1607"/>
      <c r="G275" s="1607"/>
      <c r="H275" s="1607"/>
      <c r="I275" s="1607"/>
      <c r="J275" s="1607"/>
      <c r="K275" s="1607"/>
      <c r="L275" s="1607"/>
      <c r="M275" s="1607"/>
      <c r="N275" s="1607"/>
      <c r="O275" s="1607"/>
      <c r="P275" s="1607"/>
      <c r="Q275" s="1607"/>
      <c r="R275" s="1607"/>
      <c r="S275" s="1607"/>
      <c r="T275" s="1607"/>
      <c r="U275" s="1607"/>
      <c r="V275" s="1607"/>
      <c r="W275" s="1607"/>
      <c r="X275" s="1607"/>
      <c r="Y275" s="1607"/>
      <c r="Z275" s="1607"/>
      <c r="AA275" s="1607"/>
    </row>
    <row r="276" spans="1:27" ht="18" customHeight="1">
      <c r="A276" s="1607"/>
      <c r="B276" s="1607"/>
      <c r="C276" s="1607"/>
      <c r="D276" s="1607"/>
      <c r="E276" s="1607"/>
      <c r="F276" s="1607"/>
      <c r="G276" s="1607"/>
      <c r="H276" s="1607"/>
      <c r="I276" s="1607"/>
      <c r="J276" s="1607"/>
      <c r="K276" s="1607"/>
      <c r="L276" s="1607"/>
      <c r="M276" s="1607"/>
      <c r="N276" s="1607"/>
      <c r="O276" s="1607"/>
      <c r="P276" s="1607"/>
      <c r="Q276" s="1607"/>
      <c r="R276" s="1607"/>
      <c r="S276" s="1607"/>
      <c r="T276" s="1607"/>
      <c r="U276" s="1607"/>
      <c r="V276" s="1607"/>
      <c r="W276" s="1607"/>
      <c r="X276" s="1607"/>
      <c r="Y276" s="1607"/>
      <c r="Z276" s="1607"/>
      <c r="AA276" s="1607"/>
    </row>
    <row r="277" spans="1:27" ht="18" customHeight="1">
      <c r="A277" s="1607"/>
      <c r="B277" s="1607"/>
      <c r="C277" s="1607"/>
      <c r="D277" s="1607"/>
      <c r="E277" s="1607"/>
      <c r="F277" s="1607"/>
      <c r="G277" s="1607"/>
      <c r="H277" s="1607"/>
      <c r="I277" s="1607"/>
      <c r="J277" s="1607"/>
      <c r="K277" s="1607"/>
      <c r="L277" s="1607"/>
      <c r="M277" s="1607"/>
      <c r="N277" s="1607"/>
      <c r="O277" s="1607"/>
      <c r="P277" s="1607"/>
      <c r="Q277" s="1607"/>
      <c r="R277" s="1607"/>
      <c r="S277" s="1607"/>
      <c r="T277" s="1607"/>
      <c r="U277" s="1607"/>
      <c r="V277" s="1607"/>
      <c r="W277" s="1607"/>
      <c r="X277" s="1607"/>
      <c r="Y277" s="1607"/>
      <c r="Z277" s="1607"/>
      <c r="AA277" s="1607"/>
    </row>
    <row r="278" spans="1:27" ht="18" customHeight="1">
      <c r="A278" s="1607"/>
      <c r="B278" s="1607"/>
      <c r="C278" s="1607"/>
      <c r="D278" s="1607"/>
      <c r="E278" s="1607"/>
      <c r="F278" s="1607"/>
      <c r="G278" s="1607"/>
      <c r="H278" s="1607"/>
      <c r="I278" s="1607"/>
      <c r="J278" s="1607"/>
      <c r="K278" s="1607"/>
      <c r="L278" s="1607"/>
      <c r="M278" s="1607"/>
      <c r="N278" s="1607"/>
      <c r="O278" s="1607"/>
      <c r="P278" s="1607"/>
      <c r="Q278" s="1607"/>
      <c r="R278" s="1607"/>
      <c r="S278" s="1607"/>
      <c r="T278" s="1607"/>
      <c r="U278" s="1607"/>
      <c r="V278" s="1607"/>
      <c r="W278" s="1607"/>
      <c r="X278" s="1607"/>
      <c r="Y278" s="1607"/>
      <c r="Z278" s="1607"/>
      <c r="AA278" s="1607"/>
    </row>
    <row r="279" spans="1:27" ht="18" customHeight="1">
      <c r="A279" s="1607"/>
      <c r="B279" s="1607"/>
      <c r="C279" s="1607"/>
      <c r="D279" s="1607"/>
      <c r="E279" s="1607"/>
      <c r="F279" s="1607"/>
      <c r="G279" s="1607"/>
      <c r="H279" s="1607"/>
      <c r="I279" s="1607"/>
      <c r="J279" s="1607"/>
      <c r="K279" s="1607"/>
      <c r="L279" s="1607"/>
      <c r="M279" s="1607"/>
      <c r="N279" s="1607"/>
      <c r="O279" s="1607"/>
      <c r="P279" s="1607"/>
      <c r="Q279" s="1607"/>
      <c r="R279" s="1607"/>
      <c r="S279" s="1607"/>
      <c r="T279" s="1607"/>
      <c r="U279" s="1607"/>
      <c r="V279" s="1607"/>
      <c r="W279" s="1607"/>
      <c r="X279" s="1607"/>
      <c r="Y279" s="1607"/>
      <c r="Z279" s="1607"/>
      <c r="AA279" s="1607"/>
    </row>
    <row r="280" spans="1:27" ht="18" customHeight="1">
      <c r="A280" s="1607"/>
      <c r="B280" s="1607"/>
      <c r="C280" s="1607"/>
      <c r="D280" s="1607"/>
      <c r="E280" s="1607"/>
      <c r="F280" s="1607"/>
      <c r="G280" s="1607"/>
      <c r="H280" s="1607"/>
      <c r="I280" s="1607"/>
      <c r="J280" s="1607"/>
      <c r="K280" s="1607"/>
      <c r="L280" s="1607"/>
      <c r="M280" s="1607"/>
      <c r="N280" s="1607"/>
      <c r="O280" s="1607"/>
      <c r="P280" s="1607"/>
      <c r="Q280" s="1607"/>
      <c r="R280" s="1607"/>
      <c r="S280" s="1607"/>
      <c r="T280" s="1607"/>
      <c r="U280" s="1607"/>
      <c r="V280" s="1607"/>
      <c r="W280" s="1607"/>
      <c r="X280" s="1607"/>
      <c r="Y280" s="1607"/>
      <c r="Z280" s="1607"/>
      <c r="AA280" s="1607"/>
    </row>
    <row r="281" spans="1:27" ht="18" customHeight="1">
      <c r="A281" s="1607"/>
      <c r="B281" s="1607"/>
      <c r="C281" s="1607"/>
      <c r="D281" s="1607"/>
      <c r="E281" s="1607"/>
      <c r="F281" s="1607"/>
      <c r="G281" s="1607"/>
      <c r="H281" s="1607"/>
      <c r="I281" s="1607"/>
      <c r="J281" s="1607"/>
      <c r="K281" s="1607"/>
      <c r="L281" s="1607"/>
      <c r="M281" s="1607"/>
      <c r="N281" s="1607"/>
      <c r="O281" s="1607"/>
      <c r="P281" s="1607"/>
      <c r="Q281" s="1607"/>
      <c r="R281" s="1607"/>
      <c r="S281" s="1607"/>
      <c r="T281" s="1607"/>
      <c r="U281" s="1607"/>
      <c r="V281" s="1607"/>
      <c r="W281" s="1607"/>
      <c r="X281" s="1607"/>
      <c r="Y281" s="1607"/>
      <c r="Z281" s="1607"/>
      <c r="AA281" s="1607"/>
    </row>
    <row r="282" spans="1:27" ht="18" customHeight="1">
      <c r="A282" s="1607"/>
      <c r="B282" s="1607"/>
      <c r="C282" s="1607"/>
      <c r="D282" s="1607"/>
      <c r="E282" s="1607"/>
      <c r="F282" s="1607"/>
      <c r="G282" s="1607"/>
      <c r="H282" s="1607"/>
      <c r="I282" s="1607"/>
      <c r="J282" s="1607"/>
      <c r="K282" s="1607"/>
      <c r="L282" s="1607"/>
      <c r="M282" s="1607"/>
      <c r="N282" s="1607"/>
      <c r="O282" s="1607"/>
      <c r="P282" s="1607"/>
      <c r="Q282" s="1607"/>
      <c r="R282" s="1607"/>
      <c r="S282" s="1607"/>
      <c r="T282" s="1607"/>
      <c r="U282" s="1607"/>
      <c r="V282" s="1607"/>
      <c r="W282" s="1607"/>
      <c r="X282" s="1607"/>
      <c r="Y282" s="1607"/>
      <c r="Z282" s="1607"/>
      <c r="AA282" s="1607"/>
    </row>
    <row r="283" spans="1:27" ht="18" customHeight="1">
      <c r="A283" s="1607"/>
      <c r="B283" s="1607"/>
      <c r="C283" s="1607"/>
      <c r="D283" s="1607"/>
      <c r="E283" s="1607"/>
      <c r="F283" s="1607"/>
      <c r="G283" s="1607"/>
      <c r="H283" s="1607"/>
      <c r="I283" s="1607"/>
      <c r="J283" s="1607"/>
      <c r="K283" s="1607"/>
      <c r="L283" s="1607"/>
      <c r="M283" s="1607"/>
      <c r="N283" s="1607"/>
      <c r="O283" s="1607"/>
      <c r="P283" s="1607"/>
      <c r="Q283" s="1607"/>
      <c r="R283" s="1607"/>
      <c r="S283" s="1607"/>
      <c r="T283" s="1607"/>
      <c r="U283" s="1607"/>
      <c r="V283" s="1607"/>
      <c r="W283" s="1607"/>
      <c r="X283" s="1607"/>
      <c r="Y283" s="1607"/>
      <c r="Z283" s="1607"/>
      <c r="AA283" s="1607"/>
    </row>
    <row r="284" spans="1:27" ht="18" customHeight="1">
      <c r="A284" s="1607"/>
      <c r="B284" s="1607"/>
      <c r="C284" s="1607"/>
      <c r="D284" s="1607"/>
      <c r="E284" s="1607"/>
      <c r="F284" s="1607"/>
      <c r="G284" s="1607"/>
      <c r="H284" s="1607"/>
      <c r="I284" s="1607"/>
      <c r="J284" s="1607"/>
      <c r="K284" s="1607"/>
      <c r="L284" s="1607"/>
      <c r="M284" s="1607"/>
      <c r="N284" s="1607"/>
      <c r="O284" s="1607"/>
      <c r="P284" s="1607"/>
      <c r="Q284" s="1607"/>
      <c r="R284" s="1607"/>
      <c r="S284" s="1607"/>
      <c r="T284" s="1607"/>
      <c r="U284" s="1607"/>
      <c r="V284" s="1607"/>
      <c r="W284" s="1607"/>
      <c r="X284" s="1607"/>
      <c r="Y284" s="1607"/>
      <c r="Z284" s="1607"/>
      <c r="AA284" s="1607"/>
    </row>
    <row r="285" spans="1:27" ht="18" customHeight="1">
      <c r="A285" s="1608"/>
      <c r="B285" s="1608"/>
      <c r="C285" s="1608"/>
      <c r="D285" s="1608"/>
      <c r="E285" s="1608"/>
      <c r="F285" s="1608"/>
      <c r="G285" s="1608"/>
      <c r="H285" s="1608"/>
      <c r="I285" s="1608"/>
      <c r="J285" s="1608"/>
      <c r="K285" s="1608"/>
      <c r="L285" s="1608"/>
      <c r="M285" s="1608"/>
      <c r="N285" s="1608"/>
      <c r="O285" s="1608"/>
      <c r="P285" s="1608"/>
      <c r="Q285" s="1608"/>
      <c r="R285" s="1608"/>
      <c r="S285" s="1608"/>
      <c r="T285" s="1608"/>
      <c r="U285" s="1608"/>
      <c r="V285" s="1608"/>
      <c r="W285" s="1608"/>
      <c r="X285" s="1608"/>
      <c r="Y285" s="1608"/>
      <c r="Z285" s="1608"/>
      <c r="AA285" s="1608"/>
    </row>
    <row r="286" spans="1:27" ht="18" customHeight="1">
      <c r="A286" s="52"/>
      <c r="B286" s="52" t="s">
        <v>536</v>
      </c>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c r="AA286" s="52"/>
    </row>
    <row r="287" spans="1:27" ht="18" customHeight="1">
      <c r="A287" s="1607"/>
      <c r="B287" s="1607"/>
      <c r="C287" s="1607"/>
      <c r="D287" s="1607"/>
      <c r="E287" s="1607"/>
      <c r="F287" s="1607"/>
      <c r="G287" s="1607"/>
      <c r="H287" s="1607"/>
      <c r="I287" s="1607"/>
      <c r="J287" s="1607"/>
      <c r="K287" s="1607"/>
      <c r="L287" s="1607"/>
      <c r="M287" s="1607"/>
      <c r="N287" s="1607"/>
      <c r="O287" s="1607"/>
      <c r="P287" s="1607"/>
      <c r="Q287" s="1607"/>
      <c r="R287" s="1607"/>
      <c r="S287" s="1607"/>
      <c r="T287" s="1607"/>
      <c r="U287" s="1607"/>
      <c r="V287" s="1607"/>
      <c r="W287" s="1607"/>
      <c r="X287" s="1607"/>
      <c r="Y287" s="1607"/>
      <c r="Z287" s="1607"/>
      <c r="AA287" s="1607"/>
    </row>
    <row r="288" spans="1:27" ht="18" customHeight="1">
      <c r="A288" s="1607"/>
      <c r="B288" s="1607"/>
      <c r="C288" s="1607"/>
      <c r="D288" s="1607"/>
      <c r="E288" s="1607"/>
      <c r="F288" s="1607"/>
      <c r="G288" s="1607"/>
      <c r="H288" s="1607"/>
      <c r="I288" s="1607"/>
      <c r="J288" s="1607"/>
      <c r="K288" s="1607"/>
      <c r="L288" s="1607"/>
      <c r="M288" s="1607"/>
      <c r="N288" s="1607"/>
      <c r="O288" s="1607"/>
      <c r="P288" s="1607"/>
      <c r="Q288" s="1607"/>
      <c r="R288" s="1607"/>
      <c r="S288" s="1607"/>
      <c r="T288" s="1607"/>
      <c r="U288" s="1607"/>
      <c r="V288" s="1607"/>
      <c r="W288" s="1607"/>
      <c r="X288" s="1607"/>
      <c r="Y288" s="1607"/>
      <c r="Z288" s="1607"/>
      <c r="AA288" s="1607"/>
    </row>
    <row r="289" spans="1:27" ht="18" customHeight="1">
      <c r="A289" s="1607"/>
      <c r="B289" s="1607"/>
      <c r="C289" s="1607"/>
      <c r="D289" s="1607"/>
      <c r="E289" s="1607"/>
      <c r="F289" s="1607"/>
      <c r="G289" s="1607"/>
      <c r="H289" s="1607"/>
      <c r="I289" s="1607"/>
      <c r="J289" s="1607"/>
      <c r="K289" s="1607"/>
      <c r="L289" s="1607"/>
      <c r="M289" s="1607"/>
      <c r="N289" s="1607"/>
      <c r="O289" s="1607"/>
      <c r="P289" s="1607"/>
      <c r="Q289" s="1607"/>
      <c r="R289" s="1607"/>
      <c r="S289" s="1607"/>
      <c r="T289" s="1607"/>
      <c r="U289" s="1607"/>
      <c r="V289" s="1607"/>
      <c r="W289" s="1607"/>
      <c r="X289" s="1607"/>
      <c r="Y289" s="1607"/>
      <c r="Z289" s="1607"/>
      <c r="AA289" s="1607"/>
    </row>
    <row r="290" spans="1:27" ht="18" customHeight="1">
      <c r="A290" s="1607"/>
      <c r="B290" s="1607"/>
      <c r="C290" s="1607"/>
      <c r="D290" s="1607"/>
      <c r="E290" s="1607"/>
      <c r="F290" s="1607"/>
      <c r="G290" s="1607"/>
      <c r="H290" s="1607"/>
      <c r="I290" s="1607"/>
      <c r="J290" s="1607"/>
      <c r="K290" s="1607"/>
      <c r="L290" s="1607"/>
      <c r="M290" s="1607"/>
      <c r="N290" s="1607"/>
      <c r="O290" s="1607"/>
      <c r="P290" s="1607"/>
      <c r="Q290" s="1607"/>
      <c r="R290" s="1607"/>
      <c r="S290" s="1607"/>
      <c r="T290" s="1607"/>
      <c r="U290" s="1607"/>
      <c r="V290" s="1607"/>
      <c r="W290" s="1607"/>
      <c r="X290" s="1607"/>
      <c r="Y290" s="1607"/>
      <c r="Z290" s="1607"/>
      <c r="AA290" s="1607"/>
    </row>
    <row r="291" spans="1:27" ht="18" customHeight="1">
      <c r="A291" s="1607"/>
      <c r="B291" s="1607"/>
      <c r="C291" s="1607"/>
      <c r="D291" s="1607"/>
      <c r="E291" s="1607"/>
      <c r="F291" s="1607"/>
      <c r="G291" s="1607"/>
      <c r="H291" s="1607"/>
      <c r="I291" s="1607"/>
      <c r="J291" s="1607"/>
      <c r="K291" s="1607"/>
      <c r="L291" s="1607"/>
      <c r="M291" s="1607"/>
      <c r="N291" s="1607"/>
      <c r="O291" s="1607"/>
      <c r="P291" s="1607"/>
      <c r="Q291" s="1607"/>
      <c r="R291" s="1607"/>
      <c r="S291" s="1607"/>
      <c r="T291" s="1607"/>
      <c r="U291" s="1607"/>
      <c r="V291" s="1607"/>
      <c r="W291" s="1607"/>
      <c r="X291" s="1607"/>
      <c r="Y291" s="1607"/>
      <c r="Z291" s="1607"/>
      <c r="AA291" s="1607"/>
    </row>
    <row r="292" spans="1:27" ht="18" customHeight="1">
      <c r="A292" s="1607"/>
      <c r="B292" s="1607"/>
      <c r="C292" s="1607"/>
      <c r="D292" s="1607"/>
      <c r="E292" s="1607"/>
      <c r="F292" s="1607"/>
      <c r="G292" s="1607"/>
      <c r="H292" s="1607"/>
      <c r="I292" s="1607"/>
      <c r="J292" s="1607"/>
      <c r="K292" s="1607"/>
      <c r="L292" s="1607"/>
      <c r="M292" s="1607"/>
      <c r="N292" s="1607"/>
      <c r="O292" s="1607"/>
      <c r="P292" s="1607"/>
      <c r="Q292" s="1607"/>
      <c r="R292" s="1607"/>
      <c r="S292" s="1607"/>
      <c r="T292" s="1607"/>
      <c r="U292" s="1607"/>
      <c r="V292" s="1607"/>
      <c r="W292" s="1607"/>
      <c r="X292" s="1607"/>
      <c r="Y292" s="1607"/>
      <c r="Z292" s="1607"/>
      <c r="AA292" s="1607"/>
    </row>
    <row r="293" spans="1:27" ht="18" customHeight="1">
      <c r="A293" s="1607"/>
      <c r="B293" s="1607"/>
      <c r="C293" s="1607"/>
      <c r="D293" s="1607"/>
      <c r="E293" s="1607"/>
      <c r="F293" s="1607"/>
      <c r="G293" s="1607"/>
      <c r="H293" s="1607"/>
      <c r="I293" s="1607"/>
      <c r="J293" s="1607"/>
      <c r="K293" s="1607"/>
      <c r="L293" s="1607"/>
      <c r="M293" s="1607"/>
      <c r="N293" s="1607"/>
      <c r="O293" s="1607"/>
      <c r="P293" s="1607"/>
      <c r="Q293" s="1607"/>
      <c r="R293" s="1607"/>
      <c r="S293" s="1607"/>
      <c r="T293" s="1607"/>
      <c r="U293" s="1607"/>
      <c r="V293" s="1607"/>
      <c r="W293" s="1607"/>
      <c r="X293" s="1607"/>
      <c r="Y293" s="1607"/>
      <c r="Z293" s="1607"/>
      <c r="AA293" s="1607"/>
    </row>
    <row r="294" spans="1:27" ht="18" customHeight="1">
      <c r="A294" s="1607"/>
      <c r="B294" s="1607"/>
      <c r="C294" s="1607"/>
      <c r="D294" s="1607"/>
      <c r="E294" s="1607"/>
      <c r="F294" s="1607"/>
      <c r="G294" s="1607"/>
      <c r="H294" s="1607"/>
      <c r="I294" s="1607"/>
      <c r="J294" s="1607"/>
      <c r="K294" s="1607"/>
      <c r="L294" s="1607"/>
      <c r="M294" s="1607"/>
      <c r="N294" s="1607"/>
      <c r="O294" s="1607"/>
      <c r="P294" s="1607"/>
      <c r="Q294" s="1607"/>
      <c r="R294" s="1607"/>
      <c r="S294" s="1607"/>
      <c r="T294" s="1607"/>
      <c r="U294" s="1607"/>
      <c r="V294" s="1607"/>
      <c r="W294" s="1607"/>
      <c r="X294" s="1607"/>
      <c r="Y294" s="1607"/>
      <c r="Z294" s="1607"/>
      <c r="AA294" s="1607"/>
    </row>
    <row r="295" spans="1:27" ht="18" customHeight="1">
      <c r="A295" s="1607"/>
      <c r="B295" s="1607"/>
      <c r="C295" s="1607"/>
      <c r="D295" s="1607"/>
      <c r="E295" s="1607"/>
      <c r="F295" s="1607"/>
      <c r="G295" s="1607"/>
      <c r="H295" s="1607"/>
      <c r="I295" s="1607"/>
      <c r="J295" s="1607"/>
      <c r="K295" s="1607"/>
      <c r="L295" s="1607"/>
      <c r="M295" s="1607"/>
      <c r="N295" s="1607"/>
      <c r="O295" s="1607"/>
      <c r="P295" s="1607"/>
      <c r="Q295" s="1607"/>
      <c r="R295" s="1607"/>
      <c r="S295" s="1607"/>
      <c r="T295" s="1607"/>
      <c r="U295" s="1607"/>
      <c r="V295" s="1607"/>
      <c r="W295" s="1607"/>
      <c r="X295" s="1607"/>
      <c r="Y295" s="1607"/>
      <c r="Z295" s="1607"/>
      <c r="AA295" s="1607"/>
    </row>
    <row r="296" spans="1:27" ht="18" customHeight="1">
      <c r="A296" s="1607"/>
      <c r="B296" s="1607"/>
      <c r="C296" s="1607"/>
      <c r="D296" s="1607"/>
      <c r="E296" s="1607"/>
      <c r="F296" s="1607"/>
      <c r="G296" s="1607"/>
      <c r="H296" s="1607"/>
      <c r="I296" s="1607"/>
      <c r="J296" s="1607"/>
      <c r="K296" s="1607"/>
      <c r="L296" s="1607"/>
      <c r="M296" s="1607"/>
      <c r="N296" s="1607"/>
      <c r="O296" s="1607"/>
      <c r="P296" s="1607"/>
      <c r="Q296" s="1607"/>
      <c r="R296" s="1607"/>
      <c r="S296" s="1607"/>
      <c r="T296" s="1607"/>
      <c r="U296" s="1607"/>
      <c r="V296" s="1607"/>
      <c r="W296" s="1607"/>
      <c r="X296" s="1607"/>
      <c r="Y296" s="1607"/>
      <c r="Z296" s="1607"/>
      <c r="AA296" s="1607"/>
    </row>
    <row r="297" spans="1:27" ht="18" customHeight="1">
      <c r="A297" s="1607"/>
      <c r="B297" s="1607"/>
      <c r="C297" s="1607"/>
      <c r="D297" s="1607"/>
      <c r="E297" s="1607"/>
      <c r="F297" s="1607"/>
      <c r="G297" s="1607"/>
      <c r="H297" s="1607"/>
      <c r="I297" s="1607"/>
      <c r="J297" s="1607"/>
      <c r="K297" s="1607"/>
      <c r="L297" s="1607"/>
      <c r="M297" s="1607"/>
      <c r="N297" s="1607"/>
      <c r="O297" s="1607"/>
      <c r="P297" s="1607"/>
      <c r="Q297" s="1607"/>
      <c r="R297" s="1607"/>
      <c r="S297" s="1607"/>
      <c r="T297" s="1607"/>
      <c r="U297" s="1607"/>
      <c r="V297" s="1607"/>
      <c r="W297" s="1607"/>
      <c r="X297" s="1607"/>
      <c r="Y297" s="1607"/>
      <c r="Z297" s="1607"/>
      <c r="AA297" s="1607"/>
    </row>
    <row r="298" spans="1:27" ht="18" customHeight="1">
      <c r="A298" s="1607"/>
      <c r="B298" s="1607"/>
      <c r="C298" s="1607"/>
      <c r="D298" s="1607"/>
      <c r="E298" s="1607"/>
      <c r="F298" s="1607"/>
      <c r="G298" s="1607"/>
      <c r="H298" s="1607"/>
      <c r="I298" s="1607"/>
      <c r="J298" s="1607"/>
      <c r="K298" s="1607"/>
      <c r="L298" s="1607"/>
      <c r="M298" s="1607"/>
      <c r="N298" s="1607"/>
      <c r="O298" s="1607"/>
      <c r="P298" s="1607"/>
      <c r="Q298" s="1607"/>
      <c r="R298" s="1607"/>
      <c r="S298" s="1607"/>
      <c r="T298" s="1607"/>
      <c r="U298" s="1607"/>
      <c r="V298" s="1607"/>
      <c r="W298" s="1607"/>
      <c r="X298" s="1607"/>
      <c r="Y298" s="1607"/>
      <c r="Z298" s="1607"/>
      <c r="AA298" s="1607"/>
    </row>
    <row r="299" spans="1:27" ht="18" customHeight="1">
      <c r="A299" s="1607"/>
      <c r="B299" s="1607"/>
      <c r="C299" s="1607"/>
      <c r="D299" s="1607"/>
      <c r="E299" s="1607"/>
      <c r="F299" s="1607"/>
      <c r="G299" s="1607"/>
      <c r="H299" s="1607"/>
      <c r="I299" s="1607"/>
      <c r="J299" s="1607"/>
      <c r="K299" s="1607"/>
      <c r="L299" s="1607"/>
      <c r="M299" s="1607"/>
      <c r="N299" s="1607"/>
      <c r="O299" s="1607"/>
      <c r="P299" s="1607"/>
      <c r="Q299" s="1607"/>
      <c r="R299" s="1607"/>
      <c r="S299" s="1607"/>
      <c r="T299" s="1607"/>
      <c r="U299" s="1607"/>
      <c r="V299" s="1607"/>
      <c r="W299" s="1607"/>
      <c r="X299" s="1607"/>
      <c r="Y299" s="1607"/>
      <c r="Z299" s="1607"/>
      <c r="AA299" s="1607"/>
    </row>
    <row r="300" spans="1:27" ht="18" customHeight="1">
      <c r="A300" s="1607"/>
      <c r="B300" s="1607"/>
      <c r="C300" s="1607"/>
      <c r="D300" s="1607"/>
      <c r="E300" s="1607"/>
      <c r="F300" s="1607"/>
      <c r="G300" s="1607"/>
      <c r="H300" s="1607"/>
      <c r="I300" s="1607"/>
      <c r="J300" s="1607"/>
      <c r="K300" s="1607"/>
      <c r="L300" s="1607"/>
      <c r="M300" s="1607"/>
      <c r="N300" s="1607"/>
      <c r="O300" s="1607"/>
      <c r="P300" s="1607"/>
      <c r="Q300" s="1607"/>
      <c r="R300" s="1607"/>
      <c r="S300" s="1607"/>
      <c r="T300" s="1607"/>
      <c r="U300" s="1607"/>
      <c r="V300" s="1607"/>
      <c r="W300" s="1607"/>
      <c r="X300" s="1607"/>
      <c r="Y300" s="1607"/>
      <c r="Z300" s="1607"/>
      <c r="AA300" s="1607"/>
    </row>
    <row r="301" spans="1:27" ht="18" customHeight="1">
      <c r="A301" s="1607"/>
      <c r="B301" s="1607"/>
      <c r="C301" s="1607"/>
      <c r="D301" s="1607"/>
      <c r="E301" s="1607"/>
      <c r="F301" s="1607"/>
      <c r="G301" s="1607"/>
      <c r="H301" s="1607"/>
      <c r="I301" s="1607"/>
      <c r="J301" s="1607"/>
      <c r="K301" s="1607"/>
      <c r="L301" s="1607"/>
      <c r="M301" s="1607"/>
      <c r="N301" s="1607"/>
      <c r="O301" s="1607"/>
      <c r="P301" s="1607"/>
      <c r="Q301" s="1607"/>
      <c r="R301" s="1607"/>
      <c r="S301" s="1607"/>
      <c r="T301" s="1607"/>
      <c r="U301" s="1607"/>
      <c r="V301" s="1607"/>
      <c r="W301" s="1607"/>
      <c r="X301" s="1607"/>
      <c r="Y301" s="1607"/>
      <c r="Z301" s="1607"/>
      <c r="AA301" s="1607"/>
    </row>
    <row r="302" spans="1:27" ht="18" customHeight="1">
      <c r="A302" s="1607"/>
      <c r="B302" s="1607"/>
      <c r="C302" s="1607"/>
      <c r="D302" s="1607"/>
      <c r="E302" s="1607"/>
      <c r="F302" s="1607"/>
      <c r="G302" s="1607"/>
      <c r="H302" s="1607"/>
      <c r="I302" s="1607"/>
      <c r="J302" s="1607"/>
      <c r="K302" s="1607"/>
      <c r="L302" s="1607"/>
      <c r="M302" s="1607"/>
      <c r="N302" s="1607"/>
      <c r="O302" s="1607"/>
      <c r="P302" s="1607"/>
      <c r="Q302" s="1607"/>
      <c r="R302" s="1607"/>
      <c r="S302" s="1607"/>
      <c r="T302" s="1607"/>
      <c r="U302" s="1607"/>
      <c r="V302" s="1607"/>
      <c r="W302" s="1607"/>
      <c r="X302" s="1607"/>
      <c r="Y302" s="1607"/>
      <c r="Z302" s="1607"/>
      <c r="AA302" s="1607"/>
    </row>
    <row r="303" spans="1:27" ht="18" customHeight="1">
      <c r="A303" s="1607"/>
      <c r="B303" s="1607"/>
      <c r="C303" s="1607"/>
      <c r="D303" s="1607"/>
      <c r="E303" s="1607"/>
      <c r="F303" s="1607"/>
      <c r="G303" s="1607"/>
      <c r="H303" s="1607"/>
      <c r="I303" s="1607"/>
      <c r="J303" s="1607"/>
      <c r="K303" s="1607"/>
      <c r="L303" s="1607"/>
      <c r="M303" s="1607"/>
      <c r="N303" s="1607"/>
      <c r="O303" s="1607"/>
      <c r="P303" s="1607"/>
      <c r="Q303" s="1607"/>
      <c r="R303" s="1607"/>
      <c r="S303" s="1607"/>
      <c r="T303" s="1607"/>
      <c r="U303" s="1607"/>
      <c r="V303" s="1607"/>
      <c r="W303" s="1607"/>
      <c r="X303" s="1607"/>
      <c r="Y303" s="1607"/>
      <c r="Z303" s="1607"/>
      <c r="AA303" s="1607"/>
    </row>
    <row r="304" spans="1:27" ht="18" customHeight="1">
      <c r="A304" s="1607"/>
      <c r="B304" s="1607"/>
      <c r="C304" s="1607"/>
      <c r="D304" s="1607"/>
      <c r="E304" s="1607"/>
      <c r="F304" s="1607"/>
      <c r="G304" s="1607"/>
      <c r="H304" s="1607"/>
      <c r="I304" s="1607"/>
      <c r="J304" s="1607"/>
      <c r="K304" s="1607"/>
      <c r="L304" s="1607"/>
      <c r="M304" s="1607"/>
      <c r="N304" s="1607"/>
      <c r="O304" s="1607"/>
      <c r="P304" s="1607"/>
      <c r="Q304" s="1607"/>
      <c r="R304" s="1607"/>
      <c r="S304" s="1607"/>
      <c r="T304" s="1607"/>
      <c r="U304" s="1607"/>
      <c r="V304" s="1607"/>
      <c r="W304" s="1607"/>
      <c r="X304" s="1607"/>
      <c r="Y304" s="1607"/>
      <c r="Z304" s="1607"/>
      <c r="AA304" s="1607"/>
    </row>
    <row r="305" spans="1:30" ht="18" customHeight="1">
      <c r="A305" s="1607"/>
      <c r="B305" s="1607"/>
      <c r="C305" s="1607"/>
      <c r="D305" s="1607"/>
      <c r="E305" s="1607"/>
      <c r="F305" s="1607"/>
      <c r="G305" s="1607"/>
      <c r="H305" s="1607"/>
      <c r="I305" s="1607"/>
      <c r="J305" s="1607"/>
      <c r="K305" s="1607"/>
      <c r="L305" s="1607"/>
      <c r="M305" s="1607"/>
      <c r="N305" s="1607"/>
      <c r="O305" s="1607"/>
      <c r="P305" s="1607"/>
      <c r="Q305" s="1607"/>
      <c r="R305" s="1607"/>
      <c r="S305" s="1607"/>
      <c r="T305" s="1607"/>
      <c r="U305" s="1607"/>
      <c r="V305" s="1607"/>
      <c r="W305" s="1607"/>
      <c r="X305" s="1607"/>
      <c r="Y305" s="1607"/>
      <c r="Z305" s="1607"/>
      <c r="AA305" s="1607"/>
    </row>
    <row r="306" spans="1:30" ht="18" customHeight="1">
      <c r="A306" s="1607"/>
      <c r="B306" s="1607"/>
      <c r="C306" s="1607"/>
      <c r="D306" s="1607"/>
      <c r="E306" s="1607"/>
      <c r="F306" s="1607"/>
      <c r="G306" s="1607"/>
      <c r="H306" s="1607"/>
      <c r="I306" s="1607"/>
      <c r="J306" s="1607"/>
      <c r="K306" s="1607"/>
      <c r="L306" s="1607"/>
      <c r="M306" s="1607"/>
      <c r="N306" s="1607"/>
      <c r="O306" s="1607"/>
      <c r="P306" s="1607"/>
      <c r="Q306" s="1607"/>
      <c r="R306" s="1607"/>
      <c r="S306" s="1607"/>
      <c r="T306" s="1607"/>
      <c r="U306" s="1607"/>
      <c r="V306" s="1607"/>
      <c r="W306" s="1607"/>
      <c r="X306" s="1607"/>
      <c r="Y306" s="1607"/>
      <c r="Z306" s="1607"/>
      <c r="AA306" s="1607"/>
    </row>
    <row r="307" spans="1:30" ht="18" customHeight="1">
      <c r="A307" s="1607"/>
      <c r="B307" s="1607"/>
      <c r="C307" s="1607"/>
      <c r="D307" s="1607"/>
      <c r="E307" s="1607"/>
      <c r="F307" s="1607"/>
      <c r="G307" s="1607"/>
      <c r="H307" s="1607"/>
      <c r="I307" s="1607"/>
      <c r="J307" s="1607"/>
      <c r="K307" s="1607"/>
      <c r="L307" s="1607"/>
      <c r="M307" s="1607"/>
      <c r="N307" s="1607"/>
      <c r="O307" s="1607"/>
      <c r="P307" s="1607"/>
      <c r="Q307" s="1607"/>
      <c r="R307" s="1607"/>
      <c r="S307" s="1607"/>
      <c r="T307" s="1607"/>
      <c r="U307" s="1607"/>
      <c r="V307" s="1607"/>
      <c r="W307" s="1607"/>
      <c r="X307" s="1607"/>
      <c r="Y307" s="1607"/>
      <c r="Z307" s="1607"/>
      <c r="AA307" s="1607"/>
    </row>
    <row r="308" spans="1:30" ht="18" customHeight="1">
      <c r="A308" s="1607"/>
      <c r="B308" s="1607"/>
      <c r="C308" s="1607"/>
      <c r="D308" s="1607"/>
      <c r="E308" s="1607"/>
      <c r="F308" s="1607"/>
      <c r="G308" s="1607"/>
      <c r="H308" s="1607"/>
      <c r="I308" s="1607"/>
      <c r="J308" s="1607"/>
      <c r="K308" s="1607"/>
      <c r="L308" s="1607"/>
      <c r="M308" s="1607"/>
      <c r="N308" s="1607"/>
      <c r="O308" s="1607"/>
      <c r="P308" s="1607"/>
      <c r="Q308" s="1607"/>
      <c r="R308" s="1607"/>
      <c r="S308" s="1607"/>
      <c r="T308" s="1607"/>
      <c r="U308" s="1607"/>
      <c r="V308" s="1607"/>
      <c r="W308" s="1607"/>
      <c r="X308" s="1607"/>
      <c r="Y308" s="1607"/>
      <c r="Z308" s="1607"/>
      <c r="AA308" s="1607"/>
    </row>
    <row r="309" spans="1:30" ht="18" customHeight="1">
      <c r="A309" s="1608"/>
      <c r="B309" s="1608"/>
      <c r="C309" s="1608"/>
      <c r="D309" s="1608"/>
      <c r="E309" s="1608"/>
      <c r="F309" s="1608"/>
      <c r="G309" s="1608"/>
      <c r="H309" s="1608"/>
      <c r="I309" s="1608"/>
      <c r="J309" s="1608"/>
      <c r="K309" s="1608"/>
      <c r="L309" s="1608"/>
      <c r="M309" s="1608"/>
      <c r="N309" s="1608"/>
      <c r="O309" s="1608"/>
      <c r="P309" s="1608"/>
      <c r="Q309" s="1608"/>
      <c r="R309" s="1608"/>
      <c r="S309" s="1608"/>
      <c r="T309" s="1608"/>
      <c r="U309" s="1608"/>
      <c r="V309" s="1608"/>
      <c r="W309" s="1608"/>
      <c r="X309" s="1608"/>
      <c r="Y309" s="1608"/>
      <c r="Z309" s="1608"/>
      <c r="AA309" s="1608"/>
    </row>
    <row r="310" spans="1:30" s="97" customFormat="1" ht="18" customHeight="1">
      <c r="A310" s="38" t="s">
        <v>3486</v>
      </c>
      <c r="B310" s="104"/>
      <c r="C310" s="104"/>
      <c r="D310" s="104"/>
      <c r="E310" s="104"/>
      <c r="F310" s="104"/>
      <c r="G310" s="104"/>
      <c r="H310" s="104"/>
      <c r="I310" s="104"/>
      <c r="J310" s="104"/>
      <c r="K310" s="104"/>
      <c r="L310" s="104"/>
      <c r="M310" s="104"/>
      <c r="N310" s="104"/>
      <c r="O310" s="104"/>
      <c r="P310" s="104"/>
      <c r="Q310" s="104"/>
      <c r="R310" s="104"/>
      <c r="S310" s="104"/>
      <c r="T310" s="104"/>
      <c r="U310" s="104"/>
      <c r="V310" s="104"/>
      <c r="W310" s="104"/>
      <c r="X310" s="104"/>
      <c r="Y310" s="104"/>
      <c r="Z310" s="104"/>
      <c r="AA310" s="104"/>
      <c r="AB310" s="104"/>
      <c r="AC310" s="104"/>
      <c r="AD310" s="106" t="s">
        <v>535</v>
      </c>
    </row>
    <row r="311" spans="1:30" s="97" customFormat="1" ht="18" customHeight="1">
      <c r="A311" s="105"/>
      <c r="B311" s="105"/>
      <c r="C311" s="105"/>
      <c r="D311" s="105"/>
      <c r="E311" s="105"/>
      <c r="F311" s="105"/>
      <c r="G311" s="105"/>
      <c r="H311" s="105"/>
      <c r="I311" s="105"/>
      <c r="J311" s="1606" t="s">
        <v>534</v>
      </c>
      <c r="K311" s="1606"/>
      <c r="L311" s="1606"/>
      <c r="M311" s="1606"/>
      <c r="N311" s="1606"/>
      <c r="O311" s="1606"/>
      <c r="P311" s="1606"/>
      <c r="Q311" s="1606"/>
      <c r="R311" s="1606"/>
      <c r="S311" s="1606"/>
      <c r="T311" s="105"/>
      <c r="U311" s="105"/>
      <c r="V311" s="105"/>
      <c r="W311" s="105"/>
      <c r="X311" s="105"/>
      <c r="Y311" s="105"/>
      <c r="Z311" s="105"/>
      <c r="AA311" s="105"/>
      <c r="AB311" s="104"/>
      <c r="AC311" s="104"/>
    </row>
    <row r="312" spans="1:30" s="98" customFormat="1" ht="18" customHeight="1">
      <c r="A312" s="38" t="s">
        <v>533</v>
      </c>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row>
    <row r="313" spans="1:30" s="98" customFormat="1" ht="18" customHeight="1">
      <c r="A313" s="38"/>
      <c r="B313" s="38"/>
      <c r="C313" s="38" t="s">
        <v>530</v>
      </c>
      <c r="D313" s="38"/>
      <c r="E313" s="38"/>
      <c r="F313" s="38"/>
      <c r="G313" s="38"/>
      <c r="H313" s="38"/>
      <c r="I313" s="38" t="s">
        <v>532</v>
      </c>
      <c r="J313" s="38"/>
      <c r="K313" s="38"/>
      <c r="L313" s="38"/>
      <c r="M313" s="38"/>
      <c r="N313" s="38"/>
      <c r="O313" s="38"/>
      <c r="P313" s="38"/>
      <c r="Q313" s="38"/>
      <c r="R313" s="38"/>
      <c r="S313" s="38"/>
      <c r="T313" s="38"/>
      <c r="U313" s="38"/>
      <c r="V313" s="38"/>
      <c r="W313" s="38"/>
      <c r="X313" s="38"/>
      <c r="Y313" s="38"/>
      <c r="Z313" s="38"/>
      <c r="AA313" s="38"/>
      <c r="AB313" s="38"/>
      <c r="AC313" s="38"/>
    </row>
    <row r="314" spans="1:30" s="98" customFormat="1" ht="18" customHeight="1">
      <c r="A314" s="38"/>
      <c r="B314" s="38"/>
      <c r="C314" s="38" t="s">
        <v>529</v>
      </c>
      <c r="D314" s="38"/>
      <c r="E314" s="38"/>
      <c r="F314" s="38"/>
      <c r="G314" s="38"/>
      <c r="H314" s="38"/>
      <c r="I314" s="38" t="s">
        <v>116</v>
      </c>
      <c r="J314" s="38"/>
      <c r="K314" s="38"/>
      <c r="L314" s="38"/>
      <c r="M314" s="100"/>
      <c r="N314" s="38"/>
      <c r="O314" s="38"/>
      <c r="P314" s="38"/>
      <c r="Q314" s="38"/>
      <c r="R314" s="38" t="s">
        <v>115</v>
      </c>
      <c r="S314" s="38" t="s">
        <v>3058</v>
      </c>
      <c r="T314" s="38"/>
      <c r="U314" s="38"/>
      <c r="V314" s="38"/>
      <c r="W314" s="38"/>
      <c r="X314" s="38"/>
      <c r="Y314" s="38"/>
      <c r="Z314" s="38"/>
      <c r="AA314" s="38"/>
      <c r="AB314" s="38"/>
      <c r="AC314" s="38"/>
    </row>
    <row r="315" spans="1:30" s="98" customFormat="1" ht="18" customHeight="1">
      <c r="A315" s="38" t="s">
        <v>531</v>
      </c>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row>
    <row r="316" spans="1:30" s="98" customFormat="1" ht="18" customHeight="1">
      <c r="A316" s="38"/>
      <c r="B316" s="38" t="s">
        <v>527</v>
      </c>
      <c r="C316" s="38" t="s">
        <v>530</v>
      </c>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row>
    <row r="317" spans="1:30" s="98" customFormat="1" ht="18" customHeight="1">
      <c r="A317" s="38"/>
      <c r="B317" s="38"/>
      <c r="C317" s="38" t="s">
        <v>529</v>
      </c>
      <c r="D317" s="38"/>
      <c r="E317" s="38"/>
      <c r="F317" s="38"/>
      <c r="G317" s="38"/>
      <c r="H317" s="38"/>
      <c r="I317" s="38" t="s">
        <v>116</v>
      </c>
      <c r="J317" s="38"/>
      <c r="K317" s="38"/>
      <c r="L317" s="38"/>
      <c r="M317" s="100"/>
      <c r="N317" s="38"/>
      <c r="O317" s="38"/>
      <c r="P317" s="38"/>
      <c r="Q317" s="38"/>
      <c r="R317" s="38" t="s">
        <v>115</v>
      </c>
      <c r="S317" s="38" t="s">
        <v>3058</v>
      </c>
      <c r="T317" s="38"/>
      <c r="U317" s="38"/>
      <c r="V317" s="38"/>
      <c r="W317" s="38"/>
      <c r="X317" s="38"/>
      <c r="Y317" s="38"/>
      <c r="Z317" s="38"/>
      <c r="AA317" s="38"/>
      <c r="AB317" s="38"/>
      <c r="AC317" s="38"/>
    </row>
    <row r="318" spans="1:30" s="98" customFormat="1" ht="18" customHeight="1">
      <c r="A318" s="38"/>
      <c r="B318" s="38" t="s">
        <v>526</v>
      </c>
      <c r="C318" s="38" t="s">
        <v>530</v>
      </c>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row>
    <row r="319" spans="1:30" s="98" customFormat="1" ht="18" customHeight="1">
      <c r="A319" s="38"/>
      <c r="B319" s="38"/>
      <c r="C319" s="38" t="s">
        <v>529</v>
      </c>
      <c r="D319" s="38"/>
      <c r="E319" s="38"/>
      <c r="F319" s="38"/>
      <c r="G319" s="38"/>
      <c r="H319" s="38"/>
      <c r="I319" s="38" t="s">
        <v>116</v>
      </c>
      <c r="J319" s="38"/>
      <c r="K319" s="38"/>
      <c r="L319" s="38"/>
      <c r="M319" s="100"/>
      <c r="N319" s="38"/>
      <c r="O319" s="38"/>
      <c r="P319" s="38"/>
      <c r="Q319" s="38"/>
      <c r="R319" s="38" t="s">
        <v>115</v>
      </c>
      <c r="S319" s="38" t="s">
        <v>3058</v>
      </c>
      <c r="T319" s="38"/>
      <c r="U319" s="38"/>
      <c r="V319" s="38"/>
      <c r="W319" s="38"/>
      <c r="X319" s="38"/>
      <c r="Y319" s="38"/>
      <c r="Z319" s="38"/>
      <c r="AA319" s="38"/>
      <c r="AB319" s="38"/>
      <c r="AC319" s="38"/>
    </row>
    <row r="320" spans="1:30" s="98" customFormat="1" ht="18" customHeight="1">
      <c r="A320" s="38"/>
      <c r="B320" s="38" t="s">
        <v>525</v>
      </c>
      <c r="C320" s="38" t="s">
        <v>530</v>
      </c>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row>
    <row r="321" spans="1:29" s="98" customFormat="1" ht="18" customHeight="1">
      <c r="A321" s="38"/>
      <c r="B321" s="38"/>
      <c r="C321" s="38" t="s">
        <v>529</v>
      </c>
      <c r="D321" s="38"/>
      <c r="E321" s="38"/>
      <c r="F321" s="38"/>
      <c r="G321" s="38"/>
      <c r="H321" s="38"/>
      <c r="I321" s="38" t="s">
        <v>116</v>
      </c>
      <c r="J321" s="38"/>
      <c r="K321" s="38"/>
      <c r="L321" s="38"/>
      <c r="M321" s="100"/>
      <c r="N321" s="38"/>
      <c r="O321" s="38"/>
      <c r="P321" s="38"/>
      <c r="Q321" s="38"/>
      <c r="R321" s="38" t="s">
        <v>115</v>
      </c>
      <c r="S321" s="38" t="s">
        <v>3058</v>
      </c>
      <c r="T321" s="38"/>
      <c r="U321" s="38"/>
      <c r="V321" s="38"/>
      <c r="W321" s="38"/>
      <c r="X321" s="38"/>
      <c r="Y321" s="38"/>
      <c r="Z321" s="38"/>
      <c r="AA321" s="38"/>
      <c r="AB321" s="38"/>
      <c r="AC321" s="38"/>
    </row>
    <row r="322" spans="1:29" s="98" customFormat="1" ht="18" customHeight="1">
      <c r="A322" s="38" t="s">
        <v>2102</v>
      </c>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row>
    <row r="323" spans="1:29" s="98" customFormat="1" ht="18" customHeight="1">
      <c r="A323" s="38"/>
      <c r="B323" s="38"/>
      <c r="C323" s="38" t="s">
        <v>2378</v>
      </c>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row>
    <row r="324" spans="1:29" s="98" customFormat="1" ht="18" customHeight="1">
      <c r="A324" s="99"/>
      <c r="B324" s="99"/>
      <c r="C324" s="99" t="s">
        <v>2379</v>
      </c>
      <c r="D324" s="99"/>
      <c r="E324" s="99"/>
      <c r="F324" s="99"/>
      <c r="G324" s="99"/>
      <c r="H324" s="99"/>
      <c r="I324" s="99"/>
      <c r="J324" s="99" t="s">
        <v>118</v>
      </c>
      <c r="K324" s="130"/>
      <c r="L324" s="99"/>
      <c r="M324" s="103"/>
      <c r="N324" s="99"/>
      <c r="O324" s="99"/>
      <c r="P324" s="99"/>
      <c r="Q324" s="99"/>
      <c r="R324" s="99" t="s">
        <v>115</v>
      </c>
      <c r="S324" s="99" t="s">
        <v>3058</v>
      </c>
      <c r="T324" s="99"/>
      <c r="U324" s="99"/>
      <c r="V324" s="99"/>
      <c r="W324" s="99"/>
      <c r="X324" s="99"/>
      <c r="Y324" s="99"/>
      <c r="Z324" s="99"/>
      <c r="AA324" s="99"/>
      <c r="AB324" s="38"/>
      <c r="AC324" s="38"/>
    </row>
    <row r="325" spans="1:29" s="98" customFormat="1" ht="18" customHeight="1">
      <c r="A325" s="38" t="s">
        <v>528</v>
      </c>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row>
    <row r="326" spans="1:29" s="98" customFormat="1" ht="18" customHeight="1">
      <c r="A326" s="38"/>
      <c r="B326" s="38" t="s">
        <v>527</v>
      </c>
      <c r="C326" s="38" t="s">
        <v>524</v>
      </c>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row>
    <row r="327" spans="1:29" s="98" customFormat="1" ht="18" customHeight="1">
      <c r="A327" s="38"/>
      <c r="B327" s="38"/>
      <c r="C327" s="38" t="s">
        <v>523</v>
      </c>
      <c r="D327" s="38"/>
      <c r="E327" s="38"/>
      <c r="F327" s="38"/>
      <c r="G327" s="38"/>
      <c r="H327" s="38"/>
      <c r="I327" s="38" t="s">
        <v>3061</v>
      </c>
      <c r="J327" s="38"/>
      <c r="K327" s="38"/>
      <c r="L327" s="38"/>
      <c r="M327" s="38"/>
      <c r="N327" s="38"/>
      <c r="O327" s="38"/>
      <c r="P327" s="38"/>
      <c r="Q327" s="38"/>
      <c r="R327" s="38"/>
      <c r="S327" s="38"/>
      <c r="T327" s="38"/>
      <c r="U327" s="38"/>
      <c r="V327" s="38"/>
      <c r="W327" s="38"/>
      <c r="X327" s="38"/>
      <c r="Y327" s="38"/>
      <c r="Z327" s="38"/>
      <c r="AA327" s="38"/>
      <c r="AB327" s="38"/>
      <c r="AC327" s="38"/>
    </row>
    <row r="328" spans="1:29" s="98" customFormat="1" ht="18" customHeight="1">
      <c r="A328" s="38"/>
      <c r="B328" s="38"/>
      <c r="C328" s="38" t="s">
        <v>522</v>
      </c>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row>
    <row r="329" spans="1:29" s="98" customFormat="1" ht="18" customHeight="1">
      <c r="A329" s="38"/>
      <c r="B329" s="38"/>
      <c r="C329" s="38" t="s">
        <v>521</v>
      </c>
      <c r="D329" s="38"/>
      <c r="E329" s="38"/>
      <c r="F329" s="38"/>
      <c r="G329" s="38"/>
      <c r="H329" s="38"/>
      <c r="I329" s="38"/>
      <c r="J329" s="38" t="s">
        <v>116</v>
      </c>
      <c r="K329" s="38"/>
      <c r="L329" s="38"/>
      <c r="M329" s="38"/>
      <c r="N329" s="100"/>
      <c r="O329" s="38"/>
      <c r="P329" s="38"/>
      <c r="Q329" s="38"/>
      <c r="R329" s="38" t="s">
        <v>115</v>
      </c>
      <c r="S329" s="38" t="s">
        <v>3059</v>
      </c>
      <c r="T329" s="38"/>
      <c r="U329" s="38"/>
      <c r="V329" s="38"/>
      <c r="W329" s="38"/>
      <c r="X329" s="38"/>
      <c r="Y329" s="38"/>
      <c r="Z329" s="38"/>
      <c r="AA329" s="38"/>
      <c r="AB329" s="38"/>
      <c r="AC329" s="38"/>
    </row>
    <row r="330" spans="1:29" s="98" customFormat="1" ht="18" customHeight="1">
      <c r="A330" s="38"/>
      <c r="B330" s="38" t="s">
        <v>526</v>
      </c>
      <c r="C330" s="38" t="s">
        <v>524</v>
      </c>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row>
    <row r="331" spans="1:29" s="98" customFormat="1" ht="18" customHeight="1">
      <c r="A331" s="38"/>
      <c r="B331" s="38"/>
      <c r="C331" s="38" t="s">
        <v>523</v>
      </c>
      <c r="D331" s="38"/>
      <c r="E331" s="38"/>
      <c r="F331" s="38"/>
      <c r="G331" s="38"/>
      <c r="H331" s="38"/>
      <c r="I331" s="38" t="s">
        <v>3061</v>
      </c>
      <c r="J331" s="38"/>
      <c r="K331" s="38"/>
      <c r="L331" s="38"/>
      <c r="M331" s="38"/>
      <c r="N331" s="38"/>
      <c r="O331" s="38"/>
      <c r="P331" s="38"/>
      <c r="Q331" s="38"/>
      <c r="R331" s="38"/>
      <c r="S331" s="38"/>
      <c r="T331" s="38"/>
      <c r="U331" s="38"/>
      <c r="V331" s="38"/>
      <c r="W331" s="38"/>
      <c r="X331" s="38"/>
      <c r="Y331" s="38"/>
      <c r="Z331" s="38"/>
      <c r="AA331" s="38"/>
      <c r="AB331" s="38"/>
      <c r="AC331" s="38"/>
    </row>
    <row r="332" spans="1:29" s="98" customFormat="1" ht="18" customHeight="1">
      <c r="A332" s="38"/>
      <c r="B332" s="38"/>
      <c r="C332" s="38" t="s">
        <v>522</v>
      </c>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row>
    <row r="333" spans="1:29" s="98" customFormat="1" ht="18" customHeight="1">
      <c r="A333" s="38"/>
      <c r="B333" s="38"/>
      <c r="C333" s="38" t="s">
        <v>521</v>
      </c>
      <c r="D333" s="38"/>
      <c r="E333" s="38"/>
      <c r="F333" s="38"/>
      <c r="G333" s="38"/>
      <c r="H333" s="38"/>
      <c r="I333" s="38"/>
      <c r="J333" s="38" t="s">
        <v>116</v>
      </c>
      <c r="K333" s="38"/>
      <c r="L333" s="38"/>
      <c r="M333" s="38"/>
      <c r="N333" s="100"/>
      <c r="O333" s="38"/>
      <c r="P333" s="38"/>
      <c r="Q333" s="38"/>
      <c r="R333" s="38" t="s">
        <v>115</v>
      </c>
      <c r="S333" s="38" t="s">
        <v>3059</v>
      </c>
      <c r="T333" s="38"/>
      <c r="U333" s="38"/>
      <c r="V333" s="38"/>
      <c r="W333" s="38"/>
      <c r="X333" s="38"/>
      <c r="Y333" s="38"/>
      <c r="Z333" s="38"/>
      <c r="AA333" s="38"/>
      <c r="AB333" s="38"/>
      <c r="AC333" s="38"/>
    </row>
    <row r="334" spans="1:29" s="98" customFormat="1" ht="18" customHeight="1">
      <c r="A334" s="38"/>
      <c r="B334" s="38" t="s">
        <v>525</v>
      </c>
      <c r="C334" s="38" t="s">
        <v>524</v>
      </c>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row>
    <row r="335" spans="1:29" s="98" customFormat="1" ht="18" customHeight="1">
      <c r="A335" s="38"/>
      <c r="B335" s="38"/>
      <c r="C335" s="38" t="s">
        <v>523</v>
      </c>
      <c r="D335" s="38"/>
      <c r="E335" s="38"/>
      <c r="F335" s="38"/>
      <c r="G335" s="38"/>
      <c r="H335" s="38"/>
      <c r="I335" s="38" t="s">
        <v>3061</v>
      </c>
      <c r="J335" s="38"/>
      <c r="K335" s="38"/>
      <c r="L335" s="38"/>
      <c r="M335" s="38"/>
      <c r="N335" s="38"/>
      <c r="O335" s="38"/>
      <c r="P335" s="38"/>
      <c r="Q335" s="38"/>
      <c r="R335" s="38"/>
      <c r="S335" s="38"/>
      <c r="T335" s="38"/>
      <c r="U335" s="38"/>
      <c r="V335" s="38"/>
      <c r="W335" s="38"/>
      <c r="X335" s="38"/>
      <c r="Y335" s="38"/>
      <c r="Z335" s="38"/>
      <c r="AA335" s="38"/>
      <c r="AB335" s="38"/>
      <c r="AC335" s="38"/>
    </row>
    <row r="336" spans="1:29" s="98" customFormat="1" ht="18" customHeight="1">
      <c r="A336" s="38"/>
      <c r="B336" s="38"/>
      <c r="C336" s="38" t="s">
        <v>522</v>
      </c>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row>
    <row r="337" spans="1:29" s="98" customFormat="1" ht="18" customHeight="1">
      <c r="A337" s="99"/>
      <c r="B337" s="99"/>
      <c r="C337" s="99" t="s">
        <v>521</v>
      </c>
      <c r="D337" s="99"/>
      <c r="E337" s="99"/>
      <c r="F337" s="99"/>
      <c r="G337" s="99"/>
      <c r="H337" s="99"/>
      <c r="I337" s="99"/>
      <c r="J337" s="99" t="s">
        <v>116</v>
      </c>
      <c r="K337" s="99"/>
      <c r="L337" s="99"/>
      <c r="M337" s="99"/>
      <c r="N337" s="103"/>
      <c r="O337" s="99"/>
      <c r="P337" s="99"/>
      <c r="Q337" s="99"/>
      <c r="R337" s="99" t="s">
        <v>115</v>
      </c>
      <c r="S337" s="99" t="s">
        <v>3059</v>
      </c>
      <c r="T337" s="99"/>
      <c r="U337" s="99"/>
      <c r="V337" s="99"/>
      <c r="W337" s="99"/>
      <c r="X337" s="99"/>
      <c r="Y337" s="99"/>
      <c r="Z337" s="99"/>
      <c r="AA337" s="99"/>
      <c r="AB337" s="38"/>
      <c r="AC337" s="38"/>
    </row>
    <row r="338" spans="1:29" s="98" customFormat="1" ht="18" customHeight="1">
      <c r="A338" s="38" t="s">
        <v>520</v>
      </c>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row>
    <row r="339" spans="1:29" s="98" customFormat="1" ht="18" customHeight="1">
      <c r="A339" s="38"/>
      <c r="B339" s="38"/>
      <c r="C339" s="38" t="s">
        <v>519</v>
      </c>
      <c r="D339" s="38"/>
      <c r="E339" s="38"/>
      <c r="F339" s="38"/>
      <c r="G339" s="38"/>
      <c r="H339" s="38"/>
      <c r="I339" s="38" t="s">
        <v>3061</v>
      </c>
      <c r="J339" s="38"/>
      <c r="K339" s="38"/>
      <c r="L339" s="38"/>
      <c r="M339" s="38"/>
      <c r="N339" s="38"/>
      <c r="O339" s="38"/>
      <c r="P339" s="38"/>
      <c r="Q339" s="38"/>
      <c r="R339" s="38"/>
      <c r="S339" s="38"/>
      <c r="T339" s="38"/>
      <c r="U339" s="38"/>
      <c r="V339" s="38"/>
      <c r="W339" s="38"/>
      <c r="X339" s="38"/>
      <c r="Y339" s="38"/>
      <c r="Z339" s="38"/>
      <c r="AA339" s="38"/>
      <c r="AB339" s="38"/>
      <c r="AC339" s="38"/>
    </row>
    <row r="340" spans="1:29" s="98" customFormat="1" ht="18" customHeight="1">
      <c r="A340" s="38"/>
      <c r="B340" s="38"/>
      <c r="C340" s="38" t="s">
        <v>518</v>
      </c>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row>
    <row r="341" spans="1:29" s="98" customFormat="1" ht="18" customHeight="1">
      <c r="A341" s="99"/>
      <c r="B341" s="99"/>
      <c r="C341" s="99" t="s">
        <v>517</v>
      </c>
      <c r="D341" s="99"/>
      <c r="E341" s="99"/>
      <c r="F341" s="99"/>
      <c r="G341" s="99"/>
      <c r="H341" s="99"/>
      <c r="I341" s="99"/>
      <c r="J341" s="99" t="s">
        <v>116</v>
      </c>
      <c r="K341" s="99"/>
      <c r="L341" s="99"/>
      <c r="M341" s="103"/>
      <c r="N341" s="99"/>
      <c r="O341" s="99"/>
      <c r="P341" s="99"/>
      <c r="Q341" s="99"/>
      <c r="R341" s="99" t="s">
        <v>115</v>
      </c>
      <c r="S341" s="99" t="s">
        <v>3062</v>
      </c>
      <c r="T341" s="99"/>
      <c r="U341" s="99"/>
      <c r="V341" s="99"/>
      <c r="W341" s="99"/>
      <c r="X341" s="99"/>
      <c r="Y341" s="99"/>
      <c r="Z341" s="99"/>
      <c r="AA341" s="99"/>
      <c r="AB341" s="38"/>
      <c r="AC341" s="38"/>
    </row>
    <row r="342" spans="1:29" s="98" customFormat="1" ht="18" customHeight="1">
      <c r="A342" s="38" t="s">
        <v>516</v>
      </c>
      <c r="B342" s="38"/>
      <c r="C342" s="38"/>
      <c r="D342" s="38"/>
      <c r="E342" s="38"/>
      <c r="F342" s="1631"/>
      <c r="G342" s="1631"/>
      <c r="H342" s="1631"/>
      <c r="I342" s="1631"/>
      <c r="J342" s="1631"/>
      <c r="K342" s="1631"/>
      <c r="L342" s="1631"/>
      <c r="M342" s="1631"/>
      <c r="N342" s="1631"/>
      <c r="O342" s="1631"/>
      <c r="P342" s="1631"/>
      <c r="Q342" s="1631"/>
      <c r="R342" s="1631"/>
      <c r="S342" s="1631"/>
      <c r="T342" s="1631"/>
      <c r="U342" s="1631"/>
      <c r="V342" s="1631"/>
      <c r="W342" s="1631"/>
      <c r="X342" s="1631"/>
      <c r="Y342" s="1631"/>
      <c r="Z342" s="1631"/>
      <c r="AA342" s="1631"/>
      <c r="AB342" s="38"/>
      <c r="AC342" s="38"/>
    </row>
    <row r="343" spans="1:29" s="98" customFormat="1" ht="18" customHeight="1">
      <c r="A343" s="38"/>
      <c r="B343" s="38"/>
      <c r="C343" s="38"/>
      <c r="D343" s="38"/>
      <c r="E343" s="38"/>
      <c r="F343" s="1623"/>
      <c r="G343" s="1623"/>
      <c r="H343" s="1623"/>
      <c r="I343" s="1623"/>
      <c r="J343" s="1623"/>
      <c r="K343" s="1623"/>
      <c r="L343" s="1623"/>
      <c r="M343" s="1623"/>
      <c r="N343" s="1623"/>
      <c r="O343" s="1623"/>
      <c r="P343" s="1623"/>
      <c r="Q343" s="1623"/>
      <c r="R343" s="1623"/>
      <c r="S343" s="1623"/>
      <c r="T343" s="1623"/>
      <c r="U343" s="1623"/>
      <c r="V343" s="1623"/>
      <c r="W343" s="1623"/>
      <c r="X343" s="1623"/>
      <c r="Y343" s="1623"/>
      <c r="Z343" s="1623"/>
      <c r="AA343" s="1623"/>
      <c r="AB343" s="38"/>
      <c r="AC343" s="38"/>
    </row>
    <row r="344" spans="1:29" s="98" customFormat="1" ht="18" customHeight="1">
      <c r="A344" s="99"/>
      <c r="B344" s="99"/>
      <c r="C344" s="99"/>
      <c r="D344" s="99"/>
      <c r="E344" s="99"/>
      <c r="F344" s="1624"/>
      <c r="G344" s="1624"/>
      <c r="H344" s="1624"/>
      <c r="I344" s="1624"/>
      <c r="J344" s="1624"/>
      <c r="K344" s="1624"/>
      <c r="L344" s="1624"/>
      <c r="M344" s="1624"/>
      <c r="N344" s="1624"/>
      <c r="O344" s="1624"/>
      <c r="P344" s="1624"/>
      <c r="Q344" s="1624"/>
      <c r="R344" s="1624"/>
      <c r="S344" s="1624"/>
      <c r="T344" s="1624"/>
      <c r="U344" s="1624"/>
      <c r="V344" s="1624"/>
      <c r="W344" s="1624"/>
      <c r="X344" s="1624"/>
      <c r="Y344" s="1624"/>
      <c r="Z344" s="1624"/>
      <c r="AA344" s="1624"/>
      <c r="AB344" s="38"/>
      <c r="AC344" s="38"/>
    </row>
    <row r="345" spans="1:29" s="98" customFormat="1" ht="18" customHeight="1">
      <c r="A345" s="38" t="s">
        <v>515</v>
      </c>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row>
    <row r="346" spans="1:29" s="98" customFormat="1" ht="18" customHeight="1">
      <c r="A346" s="38"/>
      <c r="B346" s="38"/>
      <c r="C346" s="38" t="s">
        <v>514</v>
      </c>
      <c r="F346" s="38"/>
      <c r="G346" s="38"/>
      <c r="H346" s="38"/>
      <c r="I346" s="38" t="s">
        <v>3061</v>
      </c>
      <c r="J346" s="38"/>
      <c r="K346" s="38"/>
      <c r="L346" s="38"/>
      <c r="M346" s="38"/>
      <c r="N346" s="38"/>
      <c r="O346" s="38"/>
      <c r="P346" s="38"/>
      <c r="Q346" s="38"/>
      <c r="R346" s="38"/>
      <c r="S346" s="38"/>
      <c r="T346" s="38"/>
      <c r="U346" s="38"/>
      <c r="V346" s="38"/>
      <c r="W346" s="38"/>
      <c r="X346" s="38"/>
      <c r="Y346" s="38"/>
      <c r="Z346" s="38"/>
      <c r="AA346" s="38"/>
      <c r="AB346" s="38"/>
      <c r="AC346" s="38"/>
    </row>
    <row r="347" spans="1:29" s="98" customFormat="1" ht="18" customHeight="1">
      <c r="A347" s="38"/>
      <c r="B347" s="38"/>
      <c r="C347" s="38" t="s">
        <v>513</v>
      </c>
      <c r="F347" s="38"/>
      <c r="G347" s="38"/>
      <c r="H347" s="38"/>
      <c r="I347" s="38" t="s">
        <v>3061</v>
      </c>
      <c r="J347" s="38"/>
      <c r="K347" s="38"/>
      <c r="L347" s="38"/>
      <c r="M347" s="38"/>
      <c r="N347" s="38"/>
      <c r="O347" s="38"/>
      <c r="P347" s="38"/>
      <c r="Q347" s="38"/>
      <c r="R347" s="38"/>
      <c r="S347" s="38"/>
      <c r="T347" s="38"/>
      <c r="U347" s="38"/>
      <c r="V347" s="38"/>
      <c r="W347" s="38"/>
      <c r="X347" s="38"/>
      <c r="Y347" s="38"/>
      <c r="Z347" s="38"/>
      <c r="AA347" s="38"/>
      <c r="AB347" s="38"/>
      <c r="AC347" s="38"/>
    </row>
    <row r="348" spans="1:29" s="98" customFormat="1" ht="18" customHeight="1">
      <c r="C348" s="38" t="s">
        <v>512</v>
      </c>
      <c r="F348" s="38"/>
      <c r="G348" s="38"/>
      <c r="I348" s="38" t="s">
        <v>3061</v>
      </c>
    </row>
    <row r="349" spans="1:29" s="98" customFormat="1" ht="18" customHeight="1">
      <c r="A349" s="38"/>
      <c r="B349" s="38"/>
      <c r="C349" s="38" t="s">
        <v>511</v>
      </c>
      <c r="F349" s="38"/>
      <c r="G349" s="38"/>
      <c r="H349" s="38"/>
      <c r="I349" s="38" t="s">
        <v>3061</v>
      </c>
      <c r="J349" s="38"/>
      <c r="K349" s="38"/>
      <c r="L349" s="38"/>
      <c r="M349" s="38"/>
      <c r="N349" s="38"/>
      <c r="O349" s="38"/>
      <c r="P349" s="38"/>
      <c r="Q349" s="38"/>
      <c r="R349" s="38"/>
      <c r="S349" s="38"/>
      <c r="T349" s="38"/>
      <c r="U349" s="38"/>
      <c r="V349" s="38"/>
      <c r="W349" s="38"/>
      <c r="X349" s="38"/>
      <c r="Y349" s="38"/>
      <c r="Z349" s="38"/>
      <c r="AA349" s="38"/>
      <c r="AB349" s="38"/>
      <c r="AC349" s="38"/>
    </row>
    <row r="350" spans="1:29" s="98" customFormat="1" ht="18" customHeight="1">
      <c r="A350" s="38"/>
      <c r="B350" s="38"/>
      <c r="C350" s="38" t="s">
        <v>510</v>
      </c>
      <c r="F350" s="38"/>
      <c r="G350" s="38"/>
      <c r="H350" s="38"/>
      <c r="I350" s="38" t="s">
        <v>3061</v>
      </c>
      <c r="J350" s="38"/>
      <c r="K350" s="38"/>
      <c r="L350" s="38"/>
      <c r="M350" s="38"/>
      <c r="N350" s="38"/>
      <c r="O350" s="38"/>
      <c r="P350" s="38"/>
      <c r="Q350" s="38"/>
      <c r="R350" s="38"/>
      <c r="S350" s="38"/>
      <c r="T350" s="38"/>
      <c r="U350" s="38"/>
      <c r="V350" s="38"/>
      <c r="W350" s="38"/>
      <c r="X350" s="38"/>
      <c r="Y350" s="38"/>
      <c r="Z350" s="38"/>
      <c r="AA350" s="38"/>
      <c r="AB350" s="38"/>
      <c r="AC350" s="38"/>
    </row>
    <row r="351" spans="1:29" s="98" customFormat="1" ht="18" customHeight="1">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row>
    <row r="352" spans="1:29" s="98" customFormat="1" ht="18" customHeight="1">
      <c r="A352" s="102" t="s">
        <v>509</v>
      </c>
      <c r="B352" s="102"/>
      <c r="C352" s="102"/>
      <c r="D352" s="1631"/>
      <c r="E352" s="1631"/>
      <c r="F352" s="1631"/>
      <c r="G352" s="1631"/>
      <c r="H352" s="1631"/>
      <c r="I352" s="1631"/>
      <c r="J352" s="1631"/>
      <c r="K352" s="1631"/>
      <c r="L352" s="1631"/>
      <c r="M352" s="1631"/>
      <c r="N352" s="1631"/>
      <c r="O352" s="1631"/>
      <c r="P352" s="1631"/>
      <c r="Q352" s="1631"/>
      <c r="R352" s="1631"/>
      <c r="S352" s="1631"/>
      <c r="T352" s="1631"/>
      <c r="U352" s="1631"/>
      <c r="V352" s="1631"/>
      <c r="W352" s="1631"/>
      <c r="X352" s="1631"/>
      <c r="Y352" s="1631"/>
      <c r="Z352" s="1631"/>
      <c r="AA352" s="1631"/>
      <c r="AB352" s="100"/>
      <c r="AC352" s="100"/>
    </row>
    <row r="353" spans="1:29" s="98" customFormat="1" ht="18" customHeight="1">
      <c r="A353" s="38"/>
      <c r="B353" s="38"/>
      <c r="C353" s="38"/>
      <c r="D353" s="1623"/>
      <c r="E353" s="1623"/>
      <c r="F353" s="1623"/>
      <c r="G353" s="1623"/>
      <c r="H353" s="1623"/>
      <c r="I353" s="1623"/>
      <c r="J353" s="1623"/>
      <c r="K353" s="1623"/>
      <c r="L353" s="1623"/>
      <c r="M353" s="1623"/>
      <c r="N353" s="1623"/>
      <c r="O353" s="1623"/>
      <c r="P353" s="1623"/>
      <c r="Q353" s="1623"/>
      <c r="R353" s="1623"/>
      <c r="S353" s="1623"/>
      <c r="T353" s="1623"/>
      <c r="U353" s="1623"/>
      <c r="V353" s="1623"/>
      <c r="W353" s="1623"/>
      <c r="X353" s="1623"/>
      <c r="Y353" s="1623"/>
      <c r="Z353" s="1623"/>
      <c r="AA353" s="1623"/>
      <c r="AB353" s="38"/>
      <c r="AC353" s="38"/>
    </row>
    <row r="354" spans="1:29" s="98" customFormat="1" ht="18" customHeight="1">
      <c r="A354" s="38"/>
      <c r="B354" s="38"/>
      <c r="C354" s="38"/>
      <c r="D354" s="1623"/>
      <c r="E354" s="1623"/>
      <c r="F354" s="1623"/>
      <c r="G354" s="1623"/>
      <c r="H354" s="1623"/>
      <c r="I354" s="1623"/>
      <c r="J354" s="1623"/>
      <c r="K354" s="1623"/>
      <c r="L354" s="1623"/>
      <c r="M354" s="1623"/>
      <c r="N354" s="1623"/>
      <c r="O354" s="1623"/>
      <c r="P354" s="1623"/>
      <c r="Q354" s="1623"/>
      <c r="R354" s="1623"/>
      <c r="S354" s="1623"/>
      <c r="T354" s="1623"/>
      <c r="U354" s="1623"/>
      <c r="V354" s="1623"/>
      <c r="W354" s="1623"/>
      <c r="X354" s="1623"/>
      <c r="Y354" s="1623"/>
      <c r="Z354" s="1623"/>
      <c r="AA354" s="1623"/>
      <c r="AB354" s="38"/>
      <c r="AC354" s="38"/>
    </row>
    <row r="355" spans="1:29" s="98" customFormat="1" ht="18" customHeight="1">
      <c r="A355" s="99"/>
      <c r="B355" s="99"/>
      <c r="C355" s="99"/>
      <c r="D355" s="1624"/>
      <c r="E355" s="1624"/>
      <c r="F355" s="1624"/>
      <c r="G355" s="1624"/>
      <c r="H355" s="1624"/>
      <c r="I355" s="1624"/>
      <c r="J355" s="1624"/>
      <c r="K355" s="1624"/>
      <c r="L355" s="1624"/>
      <c r="M355" s="1624"/>
      <c r="N355" s="1624"/>
      <c r="O355" s="1624"/>
      <c r="P355" s="1624"/>
      <c r="Q355" s="1624"/>
      <c r="R355" s="1624"/>
      <c r="S355" s="1624"/>
      <c r="T355" s="1624"/>
      <c r="U355" s="1624"/>
      <c r="V355" s="1624"/>
      <c r="W355" s="1624"/>
      <c r="X355" s="1624"/>
      <c r="Y355" s="1624"/>
      <c r="Z355" s="1624"/>
      <c r="AA355" s="1624"/>
      <c r="AB355" s="38"/>
      <c r="AC355" s="38"/>
    </row>
    <row r="356" spans="1:29" s="98" customFormat="1" ht="12">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row>
    <row r="357" spans="1:29">
      <c r="A357" s="6"/>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128"/>
    </row>
    <row r="358" spans="1:29">
      <c r="A358" s="98"/>
      <c r="B358" s="98"/>
      <c r="C358" s="98"/>
      <c r="D358" s="98"/>
      <c r="E358" s="98"/>
      <c r="F358" s="98"/>
      <c r="G358" s="98"/>
      <c r="H358" s="98"/>
      <c r="I358" s="98"/>
      <c r="J358" s="98"/>
      <c r="K358" s="98"/>
      <c r="L358" s="98"/>
      <c r="M358" s="98"/>
      <c r="N358" s="98"/>
      <c r="O358" s="98"/>
      <c r="P358" s="98"/>
      <c r="Q358" s="98"/>
      <c r="R358" s="98"/>
      <c r="S358" s="98"/>
      <c r="T358" s="98"/>
      <c r="U358" s="98"/>
      <c r="V358" s="98"/>
      <c r="W358" s="98"/>
      <c r="X358" s="98"/>
      <c r="Y358" s="98"/>
      <c r="Z358" s="98"/>
      <c r="AA358" s="98"/>
      <c r="AB358" s="128"/>
    </row>
    <row r="359" spans="1:29">
      <c r="A359" s="98"/>
      <c r="B359" s="98"/>
      <c r="C359" s="98"/>
      <c r="D359" s="98"/>
      <c r="E359" s="98"/>
      <c r="F359" s="98"/>
      <c r="G359" s="98"/>
      <c r="H359" s="98"/>
      <c r="I359" s="98"/>
      <c r="J359" s="98"/>
      <c r="K359" s="98"/>
      <c r="L359" s="98"/>
      <c r="M359" s="98"/>
      <c r="N359" s="98"/>
      <c r="O359" s="98"/>
      <c r="P359" s="98"/>
      <c r="Q359" s="98"/>
      <c r="R359" s="98"/>
      <c r="S359" s="98"/>
      <c r="T359" s="98"/>
      <c r="U359" s="98"/>
      <c r="V359" s="98"/>
      <c r="W359" s="98"/>
      <c r="X359" s="98"/>
      <c r="Y359" s="98"/>
      <c r="Z359" s="98"/>
      <c r="AA359" s="98"/>
      <c r="AB359" s="128"/>
    </row>
    <row r="360" spans="1:29">
      <c r="A360" s="98"/>
      <c r="B360" s="98"/>
      <c r="C360" s="98"/>
      <c r="D360" s="98"/>
      <c r="E360" s="98"/>
      <c r="F360" s="98"/>
      <c r="G360" s="98"/>
      <c r="H360" s="98"/>
      <c r="I360" s="98"/>
      <c r="J360" s="98"/>
      <c r="K360" s="98"/>
      <c r="L360" s="98"/>
      <c r="M360" s="98"/>
      <c r="N360" s="98"/>
      <c r="O360" s="98"/>
      <c r="P360" s="98"/>
      <c r="Q360" s="98"/>
      <c r="R360" s="98"/>
      <c r="S360" s="98"/>
      <c r="T360" s="98"/>
      <c r="U360" s="98"/>
      <c r="V360" s="98"/>
      <c r="W360" s="98"/>
      <c r="X360" s="98"/>
      <c r="Y360" s="98"/>
      <c r="Z360" s="98"/>
      <c r="AA360" s="98"/>
      <c r="AB360" s="128"/>
    </row>
    <row r="361" spans="1:29">
      <c r="A361" s="98"/>
      <c r="B361" s="98"/>
      <c r="C361" s="98"/>
      <c r="D361" s="98"/>
      <c r="E361" s="98"/>
      <c r="F361" s="98"/>
      <c r="G361" s="98"/>
      <c r="H361" s="98"/>
      <c r="I361" s="129"/>
      <c r="J361" s="98"/>
      <c r="K361" s="98"/>
      <c r="L361" s="98"/>
      <c r="M361" s="98"/>
      <c r="N361" s="98"/>
      <c r="O361" s="98"/>
      <c r="P361" s="98"/>
      <c r="Q361" s="98"/>
      <c r="R361" s="98"/>
      <c r="S361" s="98"/>
      <c r="T361" s="98"/>
      <c r="U361" s="98"/>
      <c r="V361" s="98"/>
      <c r="W361" s="98"/>
      <c r="X361" s="98"/>
      <c r="Y361" s="98"/>
      <c r="Z361" s="98"/>
      <c r="AA361" s="98"/>
      <c r="AB361" s="128"/>
    </row>
    <row r="362" spans="1:29">
      <c r="A362" s="98"/>
      <c r="B362" s="98"/>
      <c r="E362" s="98"/>
      <c r="F362" s="98"/>
      <c r="G362" s="98"/>
      <c r="H362" s="98"/>
      <c r="I362" s="129"/>
      <c r="J362" s="98"/>
      <c r="K362" s="98"/>
      <c r="L362" s="98"/>
      <c r="M362" s="98"/>
      <c r="N362" s="98"/>
      <c r="O362" s="98"/>
      <c r="P362" s="98"/>
      <c r="Q362" s="98"/>
      <c r="R362" s="98"/>
      <c r="S362" s="98"/>
      <c r="T362" s="98"/>
      <c r="U362" s="98"/>
      <c r="V362" s="98"/>
      <c r="W362" s="98"/>
      <c r="X362" s="98"/>
      <c r="Y362" s="98"/>
      <c r="Z362" s="98"/>
      <c r="AA362" s="98"/>
      <c r="AB362" s="128"/>
    </row>
    <row r="363" spans="1:29">
      <c r="A363" s="98"/>
      <c r="B363" s="98"/>
      <c r="C363" s="98"/>
      <c r="D363" s="98"/>
      <c r="E363" s="98"/>
      <c r="F363" s="98"/>
      <c r="G363" s="98"/>
      <c r="H363" s="98"/>
      <c r="I363" s="98"/>
      <c r="J363" s="98"/>
      <c r="K363" s="98"/>
      <c r="L363" s="98"/>
      <c r="M363" s="98"/>
      <c r="N363" s="98"/>
      <c r="O363" s="98"/>
      <c r="P363" s="98"/>
      <c r="Q363" s="98"/>
      <c r="R363" s="98"/>
      <c r="S363" s="98"/>
      <c r="T363" s="98"/>
      <c r="U363" s="98"/>
      <c r="V363" s="98"/>
      <c r="W363" s="98"/>
      <c r="X363" s="98"/>
      <c r="Y363" s="98"/>
      <c r="Z363" s="98"/>
      <c r="AA363" s="98"/>
      <c r="AB363" s="128"/>
    </row>
    <row r="364" spans="1:29">
      <c r="A364" s="98"/>
      <c r="B364" s="98"/>
      <c r="C364" s="98"/>
      <c r="D364" s="98"/>
      <c r="E364" s="98"/>
      <c r="F364" s="98"/>
      <c r="G364" s="98"/>
      <c r="H364" s="98"/>
      <c r="I364" s="98"/>
      <c r="J364" s="98"/>
      <c r="K364" s="98"/>
      <c r="L364" s="98"/>
      <c r="M364" s="98"/>
      <c r="N364" s="98"/>
      <c r="O364" s="98"/>
      <c r="P364" s="98"/>
      <c r="Q364" s="98"/>
      <c r="R364" s="98"/>
      <c r="S364" s="98"/>
      <c r="T364" s="98"/>
      <c r="U364" s="98"/>
      <c r="V364" s="98"/>
      <c r="W364" s="98"/>
      <c r="X364" s="98"/>
      <c r="Y364" s="98"/>
      <c r="Z364" s="98"/>
      <c r="AA364" s="98"/>
      <c r="AB364" s="128"/>
    </row>
    <row r="365" spans="1:29">
      <c r="A365" s="98"/>
      <c r="B365" s="98"/>
      <c r="C365" s="98"/>
      <c r="D365" s="98"/>
      <c r="E365" s="98"/>
      <c r="F365" s="98"/>
      <c r="G365" s="98"/>
      <c r="H365" s="98"/>
      <c r="I365" s="98"/>
      <c r="K365" s="98"/>
      <c r="L365" s="98"/>
      <c r="M365" s="98"/>
      <c r="N365" s="98"/>
      <c r="O365" s="98"/>
      <c r="P365" s="98"/>
      <c r="Q365" s="98"/>
      <c r="R365" s="98"/>
      <c r="S365" s="98"/>
      <c r="T365" s="98"/>
      <c r="U365" s="98"/>
      <c r="V365" s="98"/>
      <c r="W365" s="98"/>
      <c r="X365" s="98"/>
      <c r="Y365" s="98"/>
      <c r="Z365" s="98"/>
      <c r="AA365" s="98"/>
      <c r="AB365" s="128"/>
    </row>
    <row r="366" spans="1:29">
      <c r="A366" s="97"/>
      <c r="B366" s="97"/>
      <c r="C366" s="97"/>
      <c r="D366" s="97"/>
      <c r="E366" s="97"/>
      <c r="F366" s="97"/>
      <c r="G366" s="97"/>
      <c r="H366" s="97"/>
      <c r="I366" s="97"/>
      <c r="J366" s="97"/>
      <c r="K366" s="97"/>
      <c r="L366" s="97"/>
      <c r="M366" s="97"/>
      <c r="N366" s="97"/>
      <c r="O366" s="97"/>
      <c r="P366" s="97"/>
      <c r="Q366" s="97"/>
      <c r="R366" s="97"/>
      <c r="S366" s="97"/>
      <c r="T366" s="97"/>
      <c r="U366" s="97"/>
      <c r="V366" s="97"/>
      <c r="W366" s="97"/>
      <c r="X366" s="97"/>
      <c r="Y366" s="97"/>
      <c r="Z366" s="97"/>
      <c r="AA366" s="97"/>
    </row>
    <row r="367" spans="1:29">
      <c r="A367" s="97"/>
      <c r="B367" s="97"/>
      <c r="C367" s="97"/>
      <c r="D367" s="97"/>
      <c r="E367" s="97"/>
      <c r="F367" s="97"/>
      <c r="G367" s="97"/>
      <c r="H367" s="97"/>
      <c r="I367" s="97"/>
      <c r="J367" s="97"/>
      <c r="K367" s="97"/>
      <c r="L367" s="97"/>
      <c r="M367" s="97"/>
      <c r="N367" s="97"/>
      <c r="O367" s="97"/>
      <c r="P367" s="97"/>
      <c r="Q367" s="97"/>
      <c r="R367" s="97"/>
      <c r="S367" s="97"/>
      <c r="T367" s="97"/>
      <c r="U367" s="97"/>
      <c r="V367" s="97"/>
      <c r="W367" s="97"/>
      <c r="X367" s="97"/>
      <c r="Y367" s="97"/>
      <c r="Z367" s="97"/>
      <c r="AA367" s="97"/>
    </row>
    <row r="368" spans="1:29">
      <c r="A368" s="97"/>
      <c r="B368" s="97"/>
      <c r="C368" s="97"/>
      <c r="D368" s="97"/>
      <c r="E368" s="97"/>
      <c r="F368" s="97"/>
      <c r="G368" s="97"/>
      <c r="H368" s="97"/>
      <c r="I368" s="97"/>
      <c r="J368" s="97"/>
      <c r="K368" s="97"/>
      <c r="L368" s="97"/>
      <c r="M368" s="97"/>
      <c r="N368" s="97"/>
      <c r="O368" s="97"/>
      <c r="P368" s="97"/>
      <c r="Q368" s="97"/>
      <c r="R368" s="97"/>
      <c r="S368" s="97"/>
      <c r="T368" s="97"/>
      <c r="U368" s="97"/>
      <c r="V368" s="97"/>
      <c r="W368" s="97"/>
      <c r="X368" s="97"/>
      <c r="Y368" s="97"/>
      <c r="Z368" s="97"/>
      <c r="AA368" s="97"/>
    </row>
    <row r="369" spans="1:27">
      <c r="A369" s="97"/>
      <c r="B369" s="97"/>
      <c r="C369" s="97"/>
      <c r="D369" s="97"/>
      <c r="E369" s="97"/>
      <c r="F369" s="97"/>
      <c r="G369" s="97"/>
      <c r="H369" s="97"/>
      <c r="I369" s="97"/>
      <c r="J369" s="97"/>
      <c r="K369" s="97"/>
      <c r="L369" s="97"/>
      <c r="M369" s="97"/>
      <c r="N369" s="97"/>
      <c r="O369" s="97"/>
      <c r="P369" s="97"/>
      <c r="Q369" s="97"/>
      <c r="R369" s="97"/>
      <c r="S369" s="97"/>
      <c r="T369" s="97"/>
      <c r="U369" s="97"/>
      <c r="V369" s="97"/>
      <c r="W369" s="97"/>
      <c r="X369" s="97"/>
      <c r="Y369" s="97"/>
      <c r="Z369" s="97"/>
      <c r="AA369" s="97"/>
    </row>
  </sheetData>
  <sheetProtection selectLockedCells="1"/>
  <mergeCells count="142">
    <mergeCell ref="V217:Z217"/>
    <mergeCell ref="J227:N227"/>
    <mergeCell ref="P227:T227"/>
    <mergeCell ref="V227:Z227"/>
    <mergeCell ref="J234:N234"/>
    <mergeCell ref="P234:T234"/>
    <mergeCell ref="V234:Z234"/>
    <mergeCell ref="V222:Z222"/>
    <mergeCell ref="J219:N219"/>
    <mergeCell ref="F342:AA344"/>
    <mergeCell ref="D352:AA355"/>
    <mergeCell ref="P229:T229"/>
    <mergeCell ref="J228:N228"/>
    <mergeCell ref="J236:N236"/>
    <mergeCell ref="P236:T236"/>
    <mergeCell ref="V236:Z236"/>
    <mergeCell ref="J235:N235"/>
    <mergeCell ref="V235:Z235"/>
    <mergeCell ref="P235:T235"/>
    <mergeCell ref="J311:S311"/>
    <mergeCell ref="A267:AA285"/>
    <mergeCell ref="A287:AA309"/>
    <mergeCell ref="I262:AA263"/>
    <mergeCell ref="F256:H256"/>
    <mergeCell ref="F257:H257"/>
    <mergeCell ref="S257:Z257"/>
    <mergeCell ref="P245:T245"/>
    <mergeCell ref="J242:N242"/>
    <mergeCell ref="V229:Z229"/>
    <mergeCell ref="P230:T230"/>
    <mergeCell ref="J233:N233"/>
    <mergeCell ref="P233:T233"/>
    <mergeCell ref="V233:Z233"/>
    <mergeCell ref="S256:Z256"/>
    <mergeCell ref="M237:Q237"/>
    <mergeCell ref="M238:Q238"/>
    <mergeCell ref="L240:O240"/>
    <mergeCell ref="L241:O241"/>
    <mergeCell ref="H249:AA251"/>
    <mergeCell ref="F255:H255"/>
    <mergeCell ref="S255:Z255"/>
    <mergeCell ref="J244:N244"/>
    <mergeCell ref="P244:T244"/>
    <mergeCell ref="I246:O246"/>
    <mergeCell ref="J243:N243"/>
    <mergeCell ref="P243:T243"/>
    <mergeCell ref="P246:V246"/>
    <mergeCell ref="P242:T242"/>
    <mergeCell ref="J245:N245"/>
    <mergeCell ref="P1:S1"/>
    <mergeCell ref="J231:N231"/>
    <mergeCell ref="P231:T231"/>
    <mergeCell ref="P232:T232"/>
    <mergeCell ref="V231:Z231"/>
    <mergeCell ref="J230:N230"/>
    <mergeCell ref="J229:N229"/>
    <mergeCell ref="L209:AA209"/>
    <mergeCell ref="L210:AA210"/>
    <mergeCell ref="P224:T224"/>
    <mergeCell ref="V224:Z224"/>
    <mergeCell ref="V215:Z215"/>
    <mergeCell ref="Q206:T206"/>
    <mergeCell ref="J215:N215"/>
    <mergeCell ref="J226:N226"/>
    <mergeCell ref="P226:T226"/>
    <mergeCell ref="V226:Z226"/>
    <mergeCell ref="H96:R96"/>
    <mergeCell ref="J232:N232"/>
    <mergeCell ref="V232:Z232"/>
    <mergeCell ref="V230:Z230"/>
    <mergeCell ref="M202:P202"/>
    <mergeCell ref="V219:Z219"/>
    <mergeCell ref="J220:N220"/>
    <mergeCell ref="L211:AA211"/>
    <mergeCell ref="R200:U200"/>
    <mergeCell ref="V228:Z228"/>
    <mergeCell ref="W200:Z200"/>
    <mergeCell ref="H202:K202"/>
    <mergeCell ref="W202:Z202"/>
    <mergeCell ref="N204:Q204"/>
    <mergeCell ref="Q205:T205"/>
    <mergeCell ref="L208:AA208"/>
    <mergeCell ref="R202:U202"/>
    <mergeCell ref="J222:N222"/>
    <mergeCell ref="P222:T222"/>
    <mergeCell ref="J224:N224"/>
    <mergeCell ref="P215:T215"/>
    <mergeCell ref="P228:T228"/>
    <mergeCell ref="J214:N214"/>
    <mergeCell ref="P214:T214"/>
    <mergeCell ref="V214:Z214"/>
    <mergeCell ref="K218:N218"/>
    <mergeCell ref="P219:T219"/>
    <mergeCell ref="P220:T220"/>
    <mergeCell ref="V220:Z220"/>
    <mergeCell ref="J217:N217"/>
    <mergeCell ref="P217:T217"/>
    <mergeCell ref="M3:M8"/>
    <mergeCell ref="U3:AA4"/>
    <mergeCell ref="U5:AA6"/>
    <mergeCell ref="H111:AB111"/>
    <mergeCell ref="H103:AB103"/>
    <mergeCell ref="H94:AB94"/>
    <mergeCell ref="J64:AA65"/>
    <mergeCell ref="J55:AA56"/>
    <mergeCell ref="G183:AA183"/>
    <mergeCell ref="J36:AA37"/>
    <mergeCell ref="H25:AB25"/>
    <mergeCell ref="H34:AB34"/>
    <mergeCell ref="H150:AB150"/>
    <mergeCell ref="H44:AB44"/>
    <mergeCell ref="H119:AB119"/>
    <mergeCell ref="H131:AB131"/>
    <mergeCell ref="H53:AB53"/>
    <mergeCell ref="H168:AB168"/>
    <mergeCell ref="H62:AB62"/>
    <mergeCell ref="J46:AA47"/>
    <mergeCell ref="H141:AB141"/>
    <mergeCell ref="B4:L6"/>
    <mergeCell ref="M198:P198"/>
    <mergeCell ref="W198:Z198"/>
    <mergeCell ref="N203:Q203"/>
    <mergeCell ref="H159:AB159"/>
    <mergeCell ref="A181:AA181"/>
    <mergeCell ref="N193:Q193"/>
    <mergeCell ref="N194:Q194"/>
    <mergeCell ref="W196:Z196"/>
    <mergeCell ref="F178:AA179"/>
    <mergeCell ref="G184:AA184"/>
    <mergeCell ref="C190:AA191"/>
    <mergeCell ref="R198:U198"/>
    <mergeCell ref="H198:K198"/>
    <mergeCell ref="H196:K196"/>
    <mergeCell ref="M196:P196"/>
    <mergeCell ref="R196:U196"/>
    <mergeCell ref="H197:K197"/>
    <mergeCell ref="M197:P197"/>
    <mergeCell ref="R197:U197"/>
    <mergeCell ref="H200:K200"/>
    <mergeCell ref="M200:P200"/>
    <mergeCell ref="W197:Z197"/>
    <mergeCell ref="H176:AB176"/>
  </mergeCells>
  <phoneticPr fontId="2"/>
  <hyperlinks>
    <hyperlink ref="P1" location="作業メニュー!A1" display="作業メニュー" xr:uid="{00000000-0004-0000-0C00-000000000000}"/>
  </hyperlinks>
  <printOptions horizontalCentered="1"/>
  <pageMargins left="0.59055118110236227" right="0.39370078740157483" top="0.59055118110236227" bottom="0.39370078740157483" header="0.51181102362204722" footer="0.19685039370078741"/>
  <pageSetup paperSize="9" scale="92" orientation="portrait" r:id="rId1"/>
  <headerFooter alignWithMargins="0">
    <oddFooter>&amp;R230401</oddFooter>
  </headerFooter>
  <rowBreaks count="3" manualBreakCount="3">
    <brk id="180" max="26" man="1"/>
    <brk id="264" max="26" man="1"/>
    <brk id="309" max="26"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BU24"/>
  <sheetViews>
    <sheetView showGridLines="0" zoomScale="90" zoomScaleNormal="90" workbookViewId="0"/>
  </sheetViews>
  <sheetFormatPr defaultColWidth="9" defaultRowHeight="13.5"/>
  <cols>
    <col min="1" max="1" width="3.125" style="1" customWidth="1"/>
    <col min="2" max="2" width="2.75" style="1" customWidth="1"/>
    <col min="3" max="8" width="3.125" style="1" customWidth="1"/>
    <col min="9" max="9" width="3.375" style="1" customWidth="1"/>
    <col min="10" max="20" width="3.125" style="1" customWidth="1"/>
    <col min="21" max="21" width="2.875" style="1" customWidth="1"/>
    <col min="22" max="24" width="3.125" style="1" customWidth="1"/>
    <col min="25" max="25" width="2.625" style="1" customWidth="1"/>
    <col min="26" max="26" width="3.5" style="1" customWidth="1"/>
    <col min="27" max="27" width="3.625" style="1" customWidth="1"/>
    <col min="28" max="30" width="5.75" style="1" customWidth="1"/>
    <col min="31" max="58" width="2.875" style="1" customWidth="1"/>
    <col min="59" max="63" width="2.75" style="1" customWidth="1"/>
    <col min="64" max="64" width="9" style="1" customWidth="1"/>
    <col min="65" max="72" width="2.75" style="1" customWidth="1"/>
    <col min="73" max="16384" width="9" style="1"/>
  </cols>
  <sheetData>
    <row r="1" spans="1:73" s="14" customFormat="1" ht="39.950000000000003" customHeight="1" thickBot="1">
      <c r="A1" s="13" t="s">
        <v>562</v>
      </c>
      <c r="M1" s="12" t="s">
        <v>68</v>
      </c>
      <c r="N1" s="12"/>
      <c r="O1" s="12"/>
      <c r="P1" s="12"/>
    </row>
    <row r="2" spans="1:73" ht="18" customHeight="1" thickTop="1">
      <c r="A2" s="143" t="s">
        <v>562</v>
      </c>
    </row>
    <row r="3" spans="1:73" ht="18" customHeight="1">
      <c r="A3" s="128"/>
      <c r="BT3" s="2"/>
      <c r="BU3" s="2"/>
    </row>
    <row r="4" spans="1:73" ht="18" customHeight="1">
      <c r="A4" s="15"/>
      <c r="B4" s="15" t="s">
        <v>444</v>
      </c>
      <c r="C4" s="15"/>
      <c r="D4" s="15"/>
      <c r="E4" s="15"/>
      <c r="F4" s="15"/>
      <c r="G4" s="15"/>
      <c r="H4" s="15"/>
      <c r="I4" s="15"/>
      <c r="J4" s="15"/>
      <c r="K4" s="15"/>
      <c r="L4" s="15"/>
      <c r="M4" s="15"/>
      <c r="N4" s="15"/>
      <c r="O4" s="15"/>
      <c r="P4" s="15"/>
      <c r="Q4" s="15"/>
      <c r="R4" s="15"/>
      <c r="S4" s="15"/>
      <c r="T4" s="15"/>
      <c r="U4" s="15"/>
      <c r="V4" s="15"/>
      <c r="W4" s="15"/>
      <c r="X4" s="15"/>
      <c r="Y4" s="15"/>
      <c r="Z4" s="15"/>
      <c r="AA4" s="15"/>
      <c r="AC4" s="141"/>
      <c r="AD4" s="141"/>
      <c r="AE4" s="141"/>
      <c r="AF4" s="141"/>
      <c r="AG4" s="141"/>
      <c r="AH4" s="141"/>
      <c r="AI4" s="141"/>
      <c r="AJ4" s="141"/>
      <c r="AK4" s="141"/>
      <c r="AL4" s="141"/>
      <c r="AM4" s="141"/>
      <c r="AN4" s="141"/>
      <c r="AO4" s="141"/>
      <c r="AP4" s="141"/>
      <c r="AQ4" s="141"/>
      <c r="AR4" s="141"/>
      <c r="AS4" s="141"/>
      <c r="AT4" s="141"/>
      <c r="AU4" s="141"/>
      <c r="AV4" s="141"/>
      <c r="AW4" s="141"/>
      <c r="AX4" s="141"/>
      <c r="AY4" s="141"/>
      <c r="AZ4" s="141"/>
      <c r="BA4" s="141"/>
      <c r="BB4" s="141"/>
      <c r="BC4" s="141"/>
      <c r="BD4" s="141"/>
      <c r="BE4" s="141"/>
      <c r="BF4" s="141"/>
      <c r="BS4" s="2"/>
      <c r="BT4" s="2"/>
    </row>
    <row r="5" spans="1:73" ht="18" customHeight="1">
      <c r="A5" s="6" t="s">
        <v>113</v>
      </c>
      <c r="B5" s="3" t="s">
        <v>503</v>
      </c>
      <c r="C5" s="3"/>
      <c r="D5" s="3"/>
      <c r="E5" s="3"/>
      <c r="F5" s="3"/>
      <c r="G5" s="3"/>
      <c r="H5" s="3"/>
      <c r="I5" s="3"/>
      <c r="J5" s="3"/>
      <c r="K5" s="3"/>
      <c r="L5" s="3"/>
      <c r="M5" s="3"/>
      <c r="N5" s="3"/>
      <c r="O5" s="3"/>
      <c r="P5" s="3"/>
      <c r="Q5" s="3"/>
      <c r="R5" s="3"/>
      <c r="S5" s="3"/>
      <c r="T5" s="3"/>
      <c r="U5" s="16"/>
      <c r="V5" s="16"/>
      <c r="W5" s="16"/>
      <c r="X5" s="16"/>
      <c r="Y5" s="16"/>
      <c r="Z5" s="16"/>
      <c r="AA5" s="16"/>
      <c r="AC5" s="141"/>
      <c r="AD5" s="141"/>
      <c r="AE5" s="141"/>
      <c r="AF5" s="141"/>
      <c r="AG5" s="141"/>
      <c r="AH5" s="141"/>
      <c r="AI5" s="141"/>
      <c r="AJ5" s="141"/>
      <c r="AK5" s="141"/>
      <c r="AL5" s="141"/>
      <c r="AM5" s="141"/>
      <c r="AN5" s="141"/>
      <c r="AO5" s="141"/>
      <c r="AP5" s="141"/>
      <c r="AQ5" s="141"/>
      <c r="AR5" s="141"/>
      <c r="AS5" s="141"/>
      <c r="AT5" s="141"/>
      <c r="AU5" s="141"/>
      <c r="AV5" s="141"/>
      <c r="AW5" s="141"/>
      <c r="AX5" s="141"/>
      <c r="AY5" s="141"/>
      <c r="AZ5" s="141"/>
      <c r="BA5" s="141"/>
      <c r="BB5" s="141"/>
      <c r="BC5" s="141"/>
      <c r="BD5" s="141"/>
      <c r="BE5" s="141"/>
      <c r="BF5" s="141"/>
      <c r="BG5" s="3"/>
      <c r="BH5" s="3"/>
      <c r="BS5" s="2"/>
      <c r="BT5" s="2"/>
    </row>
    <row r="6" spans="1:73" ht="18" customHeight="1">
      <c r="A6" s="6"/>
      <c r="B6" s="3" t="s">
        <v>442</v>
      </c>
      <c r="C6" s="3"/>
      <c r="D6" s="3"/>
      <c r="E6" s="3"/>
      <c r="F6" s="3"/>
      <c r="G6" s="3"/>
      <c r="H6" s="3"/>
      <c r="I6" s="18" t="str">
        <f>項目一覧!$C$174</f>
        <v/>
      </c>
      <c r="J6" s="3"/>
      <c r="K6" s="3"/>
      <c r="L6" s="3"/>
      <c r="M6" s="3"/>
      <c r="N6" s="3"/>
      <c r="O6" s="3"/>
      <c r="P6" s="3"/>
      <c r="Q6" s="3"/>
      <c r="R6" s="3"/>
      <c r="S6" s="3"/>
      <c r="T6" s="3"/>
      <c r="U6" s="3"/>
      <c r="V6" s="3"/>
      <c r="W6" s="3"/>
      <c r="X6" s="3"/>
      <c r="Y6" s="3"/>
      <c r="Z6" s="3"/>
      <c r="AA6" s="3"/>
      <c r="AC6" s="141"/>
      <c r="AD6" s="140"/>
      <c r="AE6" s="3"/>
      <c r="AF6" s="1632"/>
      <c r="AG6" s="1632"/>
      <c r="AH6" s="1632"/>
      <c r="AI6" s="1632"/>
      <c r="AJ6" s="1632"/>
      <c r="AK6" s="1632"/>
      <c r="AL6" s="1632"/>
      <c r="AM6" s="1632"/>
      <c r="AN6" s="140"/>
      <c r="AO6" s="140"/>
      <c r="AP6" s="140"/>
      <c r="AQ6" s="140"/>
      <c r="AR6" s="140"/>
      <c r="AS6" s="140"/>
      <c r="AT6" s="140"/>
      <c r="AU6" s="140"/>
      <c r="AV6" s="140"/>
      <c r="AW6" s="140"/>
      <c r="AX6" s="140"/>
      <c r="AY6" s="140"/>
      <c r="AZ6" s="140"/>
      <c r="BA6" s="140"/>
      <c r="BB6" s="140"/>
      <c r="BC6" s="140"/>
      <c r="BD6" s="140"/>
      <c r="BE6" s="140"/>
      <c r="BF6" s="3"/>
      <c r="BG6" s="3"/>
      <c r="BH6" s="3"/>
      <c r="BS6" s="2"/>
      <c r="BT6" s="2"/>
    </row>
    <row r="7" spans="1:73" ht="18" customHeight="1">
      <c r="A7" s="6"/>
      <c r="B7" s="3" t="s">
        <v>419</v>
      </c>
      <c r="C7" s="3"/>
      <c r="D7" s="3"/>
      <c r="E7" s="3"/>
      <c r="F7" s="3"/>
      <c r="G7" s="3"/>
      <c r="H7" s="3"/>
      <c r="I7" s="18" t="str">
        <f>項目一覧!$C$173</f>
        <v/>
      </c>
      <c r="J7" s="3"/>
      <c r="K7" s="3"/>
      <c r="L7" s="3"/>
      <c r="M7" s="3"/>
      <c r="N7" s="3"/>
      <c r="O7" s="3"/>
      <c r="P7" s="3"/>
      <c r="Q7" s="3"/>
      <c r="R7" s="3"/>
      <c r="S7" s="3"/>
      <c r="T7" s="3"/>
      <c r="U7" s="3"/>
      <c r="V7" s="3"/>
      <c r="W7" s="3"/>
      <c r="X7" s="3"/>
      <c r="Y7" s="3"/>
      <c r="Z7" s="3"/>
      <c r="AA7" s="3"/>
      <c r="AC7" s="141"/>
      <c r="AD7" s="140"/>
      <c r="AE7" s="3"/>
      <c r="AF7" s="1632"/>
      <c r="AG7" s="1632"/>
      <c r="AH7" s="1632"/>
      <c r="AI7" s="1632"/>
      <c r="AJ7" s="1632"/>
      <c r="AK7" s="1632"/>
      <c r="AL7" s="1632"/>
      <c r="AM7" s="1632"/>
      <c r="AN7" s="140"/>
      <c r="AO7" s="140"/>
      <c r="AP7" s="140"/>
      <c r="AQ7" s="140"/>
      <c r="AR7" s="140"/>
      <c r="AS7" s="140"/>
      <c r="AT7" s="140"/>
      <c r="AU7" s="140"/>
      <c r="AV7" s="140"/>
      <c r="AW7" s="140"/>
      <c r="AX7" s="140"/>
      <c r="AY7" s="140"/>
      <c r="AZ7" s="140"/>
      <c r="BA7" s="140"/>
      <c r="BB7" s="140"/>
      <c r="BC7" s="140"/>
      <c r="BD7" s="140"/>
      <c r="BE7" s="140"/>
      <c r="BF7" s="3"/>
      <c r="BG7" s="3"/>
      <c r="BH7" s="3"/>
      <c r="BS7" s="2"/>
      <c r="BT7" s="2"/>
    </row>
    <row r="8" spans="1:73" ht="18" customHeight="1">
      <c r="A8" s="6"/>
      <c r="B8" s="3" t="s">
        <v>410</v>
      </c>
      <c r="C8" s="3"/>
      <c r="D8" s="3"/>
      <c r="E8" s="3"/>
      <c r="F8" s="3"/>
      <c r="G8" s="3"/>
      <c r="H8" s="3"/>
      <c r="I8" s="18" t="str">
        <f>項目一覧!$C$175</f>
        <v/>
      </c>
      <c r="J8" s="3"/>
      <c r="K8" s="3"/>
      <c r="L8" s="3"/>
      <c r="M8" s="3"/>
      <c r="N8" s="3"/>
      <c r="O8" s="3"/>
      <c r="P8" s="3"/>
      <c r="Q8" s="3"/>
      <c r="R8" s="3"/>
      <c r="S8" s="3"/>
      <c r="T8" s="3"/>
      <c r="U8" s="3"/>
      <c r="V8" s="3"/>
      <c r="W8" s="3"/>
      <c r="X8" s="3"/>
      <c r="Y8" s="3"/>
      <c r="Z8" s="3"/>
      <c r="AA8" s="3"/>
      <c r="AC8" s="141"/>
      <c r="AD8" s="140"/>
      <c r="AE8" s="3"/>
      <c r="AF8" s="1632"/>
      <c r="AG8" s="1632"/>
      <c r="AH8" s="1632"/>
      <c r="AI8" s="1632"/>
      <c r="AJ8" s="1632"/>
      <c r="AK8" s="1632"/>
      <c r="AL8" s="1632"/>
      <c r="AM8" s="1632"/>
      <c r="AN8" s="140"/>
      <c r="AO8" s="140"/>
      <c r="AP8" s="140"/>
      <c r="AQ8" s="140"/>
      <c r="AR8" s="140"/>
      <c r="AS8" s="140"/>
      <c r="AT8" s="140"/>
      <c r="AU8" s="140"/>
      <c r="AV8" s="140"/>
      <c r="AW8" s="140"/>
      <c r="AX8" s="140"/>
      <c r="AY8" s="140"/>
      <c r="AZ8" s="140"/>
      <c r="BA8" s="140"/>
      <c r="BB8" s="140"/>
      <c r="BC8" s="140"/>
      <c r="BD8" s="140"/>
      <c r="BE8" s="140"/>
      <c r="BF8" s="3"/>
      <c r="BG8" s="3"/>
      <c r="BH8" s="3"/>
      <c r="BS8" s="2"/>
      <c r="BT8" s="2"/>
    </row>
    <row r="9" spans="1:73" ht="18" customHeight="1">
      <c r="A9" s="6"/>
      <c r="B9" s="3" t="s">
        <v>441</v>
      </c>
      <c r="C9" s="3"/>
      <c r="D9" s="3"/>
      <c r="E9" s="3"/>
      <c r="F9" s="3"/>
      <c r="G9" s="3"/>
      <c r="H9" s="3"/>
      <c r="I9" s="93" t="str">
        <f>項目一覧!$C$176</f>
        <v/>
      </c>
      <c r="J9" s="3"/>
      <c r="K9" s="3"/>
      <c r="L9" s="3"/>
      <c r="M9" s="3"/>
      <c r="N9" s="3"/>
      <c r="O9" s="3"/>
      <c r="P9" s="3"/>
      <c r="Q9" s="3"/>
      <c r="R9" s="3"/>
      <c r="S9" s="3"/>
      <c r="T9" s="3"/>
      <c r="U9" s="3"/>
      <c r="V9" s="3"/>
      <c r="W9" s="3"/>
      <c r="X9" s="3"/>
      <c r="Y9" s="3"/>
      <c r="Z9" s="3"/>
      <c r="AA9" s="3"/>
      <c r="AB9" s="3"/>
      <c r="AC9" s="3"/>
      <c r="AD9" s="140"/>
      <c r="AE9" s="3"/>
      <c r="AF9" s="1632"/>
      <c r="AG9" s="1632"/>
      <c r="AH9" s="1632"/>
      <c r="AI9" s="1632"/>
      <c r="AJ9" s="1632"/>
      <c r="AK9" s="1632"/>
      <c r="AL9" s="1632"/>
      <c r="AM9" s="1632"/>
      <c r="AN9" s="1632"/>
      <c r="AO9" s="1632"/>
      <c r="AP9" s="1632"/>
      <c r="AQ9" s="1632"/>
      <c r="AR9" s="1632"/>
      <c r="AS9" s="1632"/>
      <c r="AT9" s="1632"/>
      <c r="AU9" s="1632"/>
      <c r="AV9" s="1632"/>
      <c r="AW9" s="1632"/>
      <c r="AX9" s="1632"/>
      <c r="AY9" s="1632"/>
      <c r="AZ9" s="1632"/>
      <c r="BA9" s="1632"/>
      <c r="BB9" s="1632"/>
      <c r="BC9" s="1632"/>
      <c r="BD9" s="1632"/>
      <c r="BE9" s="1632"/>
      <c r="BF9" s="3"/>
      <c r="BG9" s="3"/>
      <c r="BH9" s="3"/>
      <c r="BT9" s="2"/>
      <c r="BU9" s="2"/>
    </row>
    <row r="10" spans="1:73" ht="17.25">
      <c r="A10" s="32"/>
      <c r="B10" s="15"/>
      <c r="C10" s="15"/>
      <c r="D10" s="15"/>
      <c r="E10" s="15"/>
      <c r="F10" s="15"/>
      <c r="G10" s="15"/>
      <c r="H10" s="15"/>
      <c r="I10" s="92"/>
      <c r="J10" s="15"/>
      <c r="K10" s="15"/>
      <c r="L10" s="15"/>
      <c r="M10" s="15"/>
      <c r="N10" s="15"/>
      <c r="O10" s="15"/>
      <c r="P10" s="15"/>
      <c r="Q10" s="15"/>
      <c r="R10" s="15"/>
      <c r="S10" s="15"/>
      <c r="T10" s="15"/>
      <c r="U10" s="15"/>
      <c r="V10" s="15"/>
      <c r="W10" s="15"/>
      <c r="X10" s="15"/>
      <c r="Y10" s="15"/>
      <c r="Z10" s="15"/>
      <c r="AA10" s="15"/>
      <c r="AC10" s="141"/>
      <c r="AD10" s="140"/>
      <c r="AE10" s="3"/>
      <c r="AF10" s="1632"/>
      <c r="AG10" s="1632"/>
      <c r="AH10" s="1632"/>
      <c r="AI10" s="1632"/>
      <c r="AJ10" s="1632"/>
      <c r="AK10" s="1632"/>
      <c r="AL10" s="1632"/>
      <c r="AM10" s="1632"/>
      <c r="AN10" s="140"/>
      <c r="AO10" s="140"/>
      <c r="AP10" s="140"/>
      <c r="AQ10" s="140"/>
      <c r="AR10" s="140"/>
      <c r="AS10" s="140"/>
      <c r="AT10" s="140"/>
      <c r="AU10" s="140"/>
      <c r="AV10" s="140"/>
      <c r="AW10" s="140"/>
      <c r="AX10" s="140"/>
      <c r="AY10" s="140"/>
      <c r="AZ10" s="140"/>
      <c r="BA10" s="140"/>
      <c r="BB10" s="140"/>
      <c r="BC10" s="140"/>
      <c r="BD10" s="140"/>
      <c r="BE10" s="140"/>
      <c r="BF10" s="3"/>
      <c r="BG10" s="3"/>
      <c r="BH10" s="3"/>
    </row>
    <row r="11" spans="1:73" ht="17.25">
      <c r="I11" s="94"/>
      <c r="AC11" s="141"/>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3"/>
      <c r="BH11" s="3"/>
    </row>
    <row r="12" spans="1:73" ht="17.25">
      <c r="A12" s="6" t="s">
        <v>113</v>
      </c>
      <c r="B12" s="3" t="s">
        <v>502</v>
      </c>
      <c r="C12" s="3"/>
      <c r="D12" s="3"/>
      <c r="E12" s="3"/>
      <c r="F12" s="3"/>
      <c r="G12" s="3"/>
      <c r="H12" s="3"/>
      <c r="I12" s="18"/>
      <c r="J12" s="3"/>
      <c r="K12" s="3"/>
      <c r="L12" s="3"/>
      <c r="M12" s="3"/>
      <c r="N12" s="3"/>
      <c r="O12" s="3"/>
      <c r="P12" s="3"/>
      <c r="Q12" s="3"/>
      <c r="R12" s="3"/>
      <c r="S12" s="3"/>
      <c r="T12" s="3"/>
      <c r="U12" s="3"/>
      <c r="V12" s="3"/>
      <c r="W12" s="3"/>
      <c r="X12" s="3"/>
      <c r="Y12" s="3"/>
      <c r="Z12" s="3"/>
      <c r="AA12" s="3"/>
      <c r="AC12" s="141"/>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3"/>
      <c r="BH12" s="3"/>
    </row>
    <row r="13" spans="1:73" ht="17.25">
      <c r="A13" s="6"/>
      <c r="B13" s="3" t="s">
        <v>442</v>
      </c>
      <c r="C13" s="3"/>
      <c r="D13" s="3"/>
      <c r="E13" s="3"/>
      <c r="F13" s="3"/>
      <c r="G13" s="3"/>
      <c r="H13" s="3"/>
      <c r="I13" s="18" t="str">
        <f>項目一覧!$C$179</f>
        <v/>
      </c>
      <c r="J13" s="3"/>
      <c r="K13" s="3"/>
      <c r="L13" s="3"/>
      <c r="M13" s="3"/>
      <c r="N13" s="3"/>
      <c r="O13" s="3"/>
      <c r="P13" s="3"/>
      <c r="Q13" s="3"/>
      <c r="R13" s="3"/>
      <c r="S13" s="3"/>
      <c r="T13" s="3"/>
      <c r="U13" s="3"/>
      <c r="V13" s="3"/>
      <c r="W13" s="3"/>
      <c r="X13" s="3"/>
      <c r="Y13" s="3"/>
      <c r="Z13" s="3"/>
      <c r="AA13" s="3"/>
      <c r="AC13" s="141"/>
      <c r="AD13" s="140"/>
      <c r="AE13" s="140"/>
      <c r="AF13" s="1632"/>
      <c r="AG13" s="1632"/>
      <c r="AH13" s="1632"/>
      <c r="AI13" s="1632"/>
      <c r="AJ13" s="1632"/>
      <c r="AK13" s="1632"/>
      <c r="AL13" s="1632"/>
      <c r="AM13" s="1632"/>
      <c r="AN13" s="140"/>
      <c r="AO13" s="140"/>
      <c r="AP13" s="140"/>
      <c r="AQ13" s="140"/>
      <c r="AR13" s="140"/>
      <c r="AS13" s="140"/>
      <c r="AT13" s="140"/>
      <c r="AU13" s="140"/>
      <c r="AV13" s="140"/>
      <c r="AW13" s="140"/>
      <c r="AX13" s="140"/>
      <c r="AY13" s="140"/>
      <c r="AZ13" s="140"/>
      <c r="BA13" s="140"/>
      <c r="BB13" s="140"/>
      <c r="BC13" s="140"/>
      <c r="BD13" s="140"/>
      <c r="BE13" s="140"/>
      <c r="BF13" s="3"/>
      <c r="BG13" s="3"/>
      <c r="BH13" s="3"/>
    </row>
    <row r="14" spans="1:73" ht="17.25">
      <c r="A14" s="6"/>
      <c r="B14" s="3" t="s">
        <v>419</v>
      </c>
      <c r="C14" s="3"/>
      <c r="D14" s="3"/>
      <c r="E14" s="3"/>
      <c r="F14" s="3"/>
      <c r="G14" s="3"/>
      <c r="H14" s="3"/>
      <c r="I14" s="18" t="str">
        <f>項目一覧!$C$178</f>
        <v/>
      </c>
      <c r="J14" s="3"/>
      <c r="K14" s="3"/>
      <c r="L14" s="3"/>
      <c r="M14" s="3"/>
      <c r="N14" s="3"/>
      <c r="O14" s="3"/>
      <c r="P14" s="3"/>
      <c r="Q14" s="3"/>
      <c r="R14" s="3"/>
      <c r="S14" s="3"/>
      <c r="T14" s="3"/>
      <c r="U14" s="3"/>
      <c r="V14" s="3"/>
      <c r="W14" s="3"/>
      <c r="X14" s="3"/>
      <c r="Y14" s="3"/>
      <c r="Z14" s="3"/>
      <c r="AA14" s="3"/>
      <c r="AC14" s="141"/>
      <c r="AD14" s="140"/>
      <c r="AE14" s="140"/>
      <c r="AF14" s="1632"/>
      <c r="AG14" s="1632"/>
      <c r="AH14" s="1632"/>
      <c r="AI14" s="1632"/>
      <c r="AJ14" s="1632"/>
      <c r="AK14" s="1632"/>
      <c r="AL14" s="1632"/>
      <c r="AM14" s="1632"/>
      <c r="AN14" s="140"/>
      <c r="AO14" s="140"/>
      <c r="AP14" s="140"/>
      <c r="AQ14" s="140"/>
      <c r="AR14" s="140"/>
      <c r="AS14" s="140"/>
      <c r="AT14" s="140"/>
      <c r="AU14" s="140"/>
      <c r="AV14" s="140"/>
      <c r="AW14" s="140"/>
      <c r="AX14" s="140"/>
      <c r="AY14" s="140"/>
      <c r="AZ14" s="140"/>
      <c r="BA14" s="140"/>
      <c r="BB14" s="140"/>
      <c r="BC14" s="140"/>
      <c r="BD14" s="140"/>
      <c r="BE14" s="140"/>
      <c r="BF14" s="3"/>
      <c r="BG14" s="3"/>
      <c r="BH14" s="3"/>
    </row>
    <row r="15" spans="1:73" ht="17.25">
      <c r="A15" s="6"/>
      <c r="B15" s="3" t="s">
        <v>410</v>
      </c>
      <c r="C15" s="3"/>
      <c r="D15" s="3"/>
      <c r="E15" s="3"/>
      <c r="F15" s="3"/>
      <c r="G15" s="3"/>
      <c r="H15" s="3"/>
      <c r="I15" s="18" t="str">
        <f>項目一覧!$C$180</f>
        <v/>
      </c>
      <c r="J15" s="3"/>
      <c r="K15" s="3"/>
      <c r="L15" s="3"/>
      <c r="M15" s="3"/>
      <c r="N15" s="3"/>
      <c r="O15" s="3"/>
      <c r="P15" s="3"/>
      <c r="Q15" s="3"/>
      <c r="R15" s="3"/>
      <c r="S15" s="3"/>
      <c r="T15" s="3"/>
      <c r="U15" s="3"/>
      <c r="V15" s="3"/>
      <c r="W15" s="3"/>
      <c r="X15" s="3"/>
      <c r="Y15" s="3"/>
      <c r="Z15" s="3"/>
      <c r="AA15" s="3"/>
      <c r="AC15" s="141"/>
      <c r="AD15" s="140"/>
      <c r="AE15" s="140"/>
      <c r="AF15" s="1632"/>
      <c r="AG15" s="1632"/>
      <c r="AH15" s="1632"/>
      <c r="AI15" s="1632"/>
      <c r="AJ15" s="1632"/>
      <c r="AK15" s="1632"/>
      <c r="AL15" s="1632"/>
      <c r="AM15" s="1632"/>
      <c r="AN15" s="140"/>
      <c r="AO15" s="140"/>
      <c r="AP15" s="140"/>
      <c r="AQ15" s="140"/>
      <c r="AR15" s="140"/>
      <c r="AS15" s="140"/>
      <c r="AT15" s="140"/>
      <c r="AU15" s="140"/>
      <c r="AV15" s="140"/>
      <c r="AW15" s="140"/>
      <c r="AX15" s="140"/>
      <c r="AY15" s="140"/>
      <c r="AZ15" s="140"/>
      <c r="BA15" s="140"/>
      <c r="BB15" s="140"/>
      <c r="BC15" s="140"/>
      <c r="BD15" s="140"/>
      <c r="BE15" s="140"/>
      <c r="BF15" s="3"/>
      <c r="BG15" s="3"/>
      <c r="BH15" s="3"/>
    </row>
    <row r="16" spans="1:73" ht="17.25">
      <c r="A16" s="6"/>
      <c r="B16" s="3" t="s">
        <v>441</v>
      </c>
      <c r="C16" s="3"/>
      <c r="D16" s="3"/>
      <c r="E16" s="3"/>
      <c r="F16" s="3"/>
      <c r="G16" s="3"/>
      <c r="H16" s="3"/>
      <c r="I16" s="93" t="str">
        <f>項目一覧!$C$181</f>
        <v/>
      </c>
      <c r="J16" s="3"/>
      <c r="K16" s="3"/>
      <c r="L16" s="3"/>
      <c r="M16" s="3"/>
      <c r="N16" s="3"/>
      <c r="O16" s="3"/>
      <c r="P16" s="3"/>
      <c r="Q16" s="3"/>
      <c r="R16" s="3"/>
      <c r="S16" s="3"/>
      <c r="T16" s="3"/>
      <c r="U16" s="3"/>
      <c r="V16" s="3"/>
      <c r="W16" s="3"/>
      <c r="X16" s="3"/>
      <c r="Y16" s="3"/>
      <c r="Z16" s="3"/>
      <c r="AA16" s="3"/>
      <c r="AC16" s="141"/>
      <c r="AD16" s="140"/>
      <c r="AE16" s="140"/>
      <c r="AF16" s="1632"/>
      <c r="AG16" s="1632"/>
      <c r="AH16" s="1632"/>
      <c r="AI16" s="1632"/>
      <c r="AJ16" s="1632"/>
      <c r="AK16" s="1632"/>
      <c r="AL16" s="1632"/>
      <c r="AM16" s="1632"/>
      <c r="AN16" s="1632"/>
      <c r="AO16" s="1632"/>
      <c r="AP16" s="1632"/>
      <c r="AQ16" s="1632"/>
      <c r="AR16" s="1632"/>
      <c r="AS16" s="1632"/>
      <c r="AT16" s="1632"/>
      <c r="AU16" s="1632"/>
      <c r="AV16" s="1632"/>
      <c r="AW16" s="1632"/>
      <c r="AX16" s="1632"/>
      <c r="AY16" s="1632"/>
      <c r="AZ16" s="1632"/>
      <c r="BA16" s="1632"/>
      <c r="BB16" s="1632"/>
      <c r="BC16" s="1632"/>
      <c r="BD16" s="1632"/>
      <c r="BE16" s="1632"/>
      <c r="BF16" s="3"/>
      <c r="BG16" s="3"/>
      <c r="BH16" s="3"/>
    </row>
    <row r="17" spans="1:58" ht="17.25">
      <c r="A17" s="32"/>
      <c r="B17" s="15"/>
      <c r="C17" s="15"/>
      <c r="D17" s="15"/>
      <c r="E17" s="15"/>
      <c r="F17" s="15"/>
      <c r="G17" s="15"/>
      <c r="H17" s="15"/>
      <c r="I17" s="92"/>
      <c r="J17" s="15"/>
      <c r="K17" s="15"/>
      <c r="L17" s="15"/>
      <c r="M17" s="15"/>
      <c r="N17" s="15"/>
      <c r="O17" s="15"/>
      <c r="P17" s="15"/>
      <c r="Q17" s="15"/>
      <c r="R17" s="15"/>
      <c r="S17" s="15"/>
      <c r="T17" s="15"/>
      <c r="U17" s="15"/>
      <c r="V17" s="15"/>
      <c r="W17" s="15"/>
      <c r="X17" s="15"/>
      <c r="Y17" s="15"/>
      <c r="Z17" s="15"/>
      <c r="AA17" s="15"/>
      <c r="AC17" s="141"/>
      <c r="AD17" s="140"/>
      <c r="AE17" s="140"/>
      <c r="AF17" s="1632"/>
      <c r="AG17" s="1632"/>
      <c r="AH17" s="1632"/>
      <c r="AI17" s="1632"/>
      <c r="AJ17" s="1632"/>
      <c r="AK17" s="1632"/>
      <c r="AL17" s="1632"/>
      <c r="AM17" s="1632"/>
      <c r="AN17" s="140"/>
      <c r="AO17" s="140"/>
      <c r="AP17" s="140"/>
      <c r="AQ17" s="140"/>
      <c r="AR17" s="140"/>
      <c r="AS17" s="140"/>
      <c r="AT17" s="140"/>
      <c r="AU17" s="140"/>
      <c r="AV17" s="140"/>
      <c r="AW17" s="140"/>
      <c r="AX17" s="140"/>
      <c r="AY17" s="140"/>
      <c r="AZ17" s="140"/>
      <c r="BA17" s="140"/>
      <c r="BB17" s="140"/>
      <c r="BC17" s="140"/>
      <c r="BD17" s="140"/>
      <c r="BE17" s="140"/>
      <c r="BF17" s="3"/>
    </row>
    <row r="18" spans="1:58" ht="17.25">
      <c r="I18" s="94"/>
      <c r="AC18" s="141"/>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row>
    <row r="19" spans="1:58" ht="17.25">
      <c r="A19" s="6" t="s">
        <v>113</v>
      </c>
      <c r="B19" s="3" t="s">
        <v>501</v>
      </c>
      <c r="C19" s="3"/>
      <c r="D19" s="3"/>
      <c r="E19" s="3"/>
      <c r="F19" s="3"/>
      <c r="G19" s="3"/>
      <c r="H19" s="3"/>
      <c r="I19" s="18"/>
      <c r="J19" s="3"/>
      <c r="K19" s="3"/>
      <c r="L19" s="3"/>
      <c r="M19" s="3"/>
      <c r="N19" s="3"/>
      <c r="O19" s="3"/>
      <c r="P19" s="3"/>
      <c r="Q19" s="3"/>
      <c r="R19" s="3"/>
      <c r="S19" s="3"/>
      <c r="T19" s="3"/>
      <c r="U19" s="3"/>
      <c r="V19" s="3"/>
      <c r="W19" s="3"/>
      <c r="X19" s="3"/>
      <c r="Y19" s="3"/>
      <c r="Z19" s="3"/>
      <c r="AA19" s="3"/>
      <c r="AC19" s="141"/>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row>
    <row r="20" spans="1:58" ht="17.25">
      <c r="A20" s="6"/>
      <c r="B20" s="3" t="s">
        <v>442</v>
      </c>
      <c r="C20" s="3"/>
      <c r="D20" s="3"/>
      <c r="E20" s="3"/>
      <c r="F20" s="3"/>
      <c r="G20" s="3"/>
      <c r="H20" s="3"/>
      <c r="I20" s="18" t="str">
        <f>項目一覧!$C$185</f>
        <v/>
      </c>
      <c r="J20" s="3"/>
      <c r="K20" s="3"/>
      <c r="L20" s="3"/>
      <c r="M20" s="3"/>
      <c r="N20" s="3"/>
      <c r="O20" s="3"/>
      <c r="P20" s="3"/>
      <c r="Q20" s="3"/>
      <c r="R20" s="3"/>
      <c r="S20" s="3"/>
      <c r="T20" s="3"/>
      <c r="U20" s="3"/>
      <c r="V20" s="3"/>
      <c r="W20" s="3"/>
      <c r="X20" s="3"/>
      <c r="Y20" s="3"/>
      <c r="Z20" s="3"/>
      <c r="AA20" s="3"/>
      <c r="AC20" s="141"/>
      <c r="AD20" s="140"/>
      <c r="AE20" s="140"/>
      <c r="AF20" s="1632"/>
      <c r="AG20" s="1632"/>
      <c r="AH20" s="1632"/>
      <c r="AI20" s="1632"/>
      <c r="AJ20" s="1632"/>
      <c r="AK20" s="1632"/>
      <c r="AL20" s="1632"/>
      <c r="AM20" s="1632"/>
      <c r="AN20" s="140"/>
      <c r="AO20" s="140"/>
      <c r="AP20" s="140"/>
      <c r="AQ20" s="140"/>
      <c r="AR20" s="140"/>
      <c r="AS20" s="140"/>
      <c r="AT20" s="140"/>
      <c r="AU20" s="140"/>
      <c r="AV20" s="140"/>
      <c r="AW20" s="140"/>
      <c r="AX20" s="140"/>
      <c r="AY20" s="140"/>
      <c r="AZ20" s="140"/>
      <c r="BA20" s="140"/>
      <c r="BB20" s="140"/>
      <c r="BC20" s="140"/>
      <c r="BD20" s="140"/>
      <c r="BE20" s="140"/>
      <c r="BF20" s="3"/>
    </row>
    <row r="21" spans="1:58" ht="17.25">
      <c r="A21" s="6"/>
      <c r="B21" s="3" t="s">
        <v>419</v>
      </c>
      <c r="C21" s="3"/>
      <c r="D21" s="3"/>
      <c r="E21" s="3"/>
      <c r="F21" s="3"/>
      <c r="G21" s="3"/>
      <c r="H21" s="3"/>
      <c r="I21" s="18" t="str">
        <f>項目一覧!$C$184</f>
        <v/>
      </c>
      <c r="J21" s="3"/>
      <c r="K21" s="3"/>
      <c r="L21" s="3"/>
      <c r="M21" s="3"/>
      <c r="N21" s="3"/>
      <c r="O21" s="3"/>
      <c r="P21" s="3"/>
      <c r="Q21" s="3"/>
      <c r="R21" s="3"/>
      <c r="S21" s="3"/>
      <c r="T21" s="3"/>
      <c r="U21" s="3"/>
      <c r="V21" s="3"/>
      <c r="W21" s="3"/>
      <c r="X21" s="3"/>
      <c r="Y21" s="3"/>
      <c r="Z21" s="3"/>
      <c r="AA21" s="3"/>
      <c r="AC21" s="141"/>
      <c r="AD21" s="140"/>
      <c r="AE21" s="140"/>
      <c r="AF21" s="1632"/>
      <c r="AG21" s="1632"/>
      <c r="AH21" s="1632"/>
      <c r="AI21" s="1632"/>
      <c r="AJ21" s="1632"/>
      <c r="AK21" s="1632"/>
      <c r="AL21" s="1632"/>
      <c r="AM21" s="1632"/>
      <c r="AN21" s="140"/>
      <c r="AO21" s="140"/>
      <c r="AP21" s="140"/>
      <c r="AQ21" s="140"/>
      <c r="AR21" s="140"/>
      <c r="AS21" s="140"/>
      <c r="AT21" s="140"/>
      <c r="AU21" s="140"/>
      <c r="AV21" s="140"/>
      <c r="AW21" s="140"/>
      <c r="AX21" s="140"/>
      <c r="AY21" s="140"/>
      <c r="AZ21" s="140"/>
      <c r="BA21" s="140"/>
      <c r="BB21" s="140"/>
      <c r="BC21" s="140"/>
      <c r="BD21" s="140"/>
      <c r="BE21" s="140"/>
      <c r="BF21" s="3"/>
    </row>
    <row r="22" spans="1:58" ht="17.25">
      <c r="A22" s="6"/>
      <c r="B22" s="3" t="s">
        <v>410</v>
      </c>
      <c r="C22" s="3"/>
      <c r="D22" s="3"/>
      <c r="E22" s="3"/>
      <c r="F22" s="3"/>
      <c r="G22" s="3"/>
      <c r="H22" s="3"/>
      <c r="I22" s="18" t="str">
        <f>項目一覧!$C$186</f>
        <v/>
      </c>
      <c r="J22" s="3"/>
      <c r="K22" s="3"/>
      <c r="L22" s="3"/>
      <c r="M22" s="3"/>
      <c r="N22" s="3"/>
      <c r="O22" s="3"/>
      <c r="P22" s="3"/>
      <c r="Q22" s="3"/>
      <c r="R22" s="3"/>
      <c r="S22" s="3"/>
      <c r="T22" s="3"/>
      <c r="U22" s="3"/>
      <c r="V22" s="3"/>
      <c r="W22" s="3"/>
      <c r="X22" s="3"/>
      <c r="Y22" s="3"/>
      <c r="Z22" s="3"/>
      <c r="AA22" s="3"/>
      <c r="AC22" s="141"/>
      <c r="AD22" s="140"/>
      <c r="AE22" s="140"/>
      <c r="AF22" s="1632"/>
      <c r="AG22" s="1632"/>
      <c r="AH22" s="1632"/>
      <c r="AI22" s="1632"/>
      <c r="AJ22" s="1632"/>
      <c r="AK22" s="1632"/>
      <c r="AL22" s="1632"/>
      <c r="AM22" s="1632"/>
      <c r="AN22" s="140"/>
      <c r="AO22" s="140"/>
      <c r="AP22" s="140"/>
      <c r="AQ22" s="140"/>
      <c r="AR22" s="140"/>
      <c r="AS22" s="140"/>
      <c r="AT22" s="140"/>
      <c r="AU22" s="140"/>
      <c r="AV22" s="140"/>
      <c r="AW22" s="140"/>
      <c r="AX22" s="140"/>
      <c r="AY22" s="140"/>
      <c r="AZ22" s="140"/>
      <c r="BA22" s="140"/>
      <c r="BB22" s="140"/>
      <c r="BC22" s="140"/>
      <c r="BD22" s="140"/>
      <c r="BE22" s="140"/>
      <c r="BF22" s="3"/>
    </row>
    <row r="23" spans="1:58" ht="17.25">
      <c r="A23" s="6"/>
      <c r="B23" s="3" t="s">
        <v>441</v>
      </c>
      <c r="C23" s="3"/>
      <c r="D23" s="3"/>
      <c r="E23" s="3"/>
      <c r="F23" s="3"/>
      <c r="G23" s="3"/>
      <c r="H23" s="3"/>
      <c r="I23" s="93" t="str">
        <f>項目一覧!$C$187</f>
        <v/>
      </c>
      <c r="J23" s="3"/>
      <c r="K23" s="3"/>
      <c r="L23" s="3"/>
      <c r="M23" s="3"/>
      <c r="N23" s="3"/>
      <c r="O23" s="3"/>
      <c r="P23" s="3"/>
      <c r="Q23" s="3"/>
      <c r="R23" s="3"/>
      <c r="S23" s="3"/>
      <c r="T23" s="3"/>
      <c r="U23" s="3"/>
      <c r="V23" s="3"/>
      <c r="W23" s="3"/>
      <c r="X23" s="3"/>
      <c r="Y23" s="3"/>
      <c r="Z23" s="3"/>
      <c r="AA23" s="3"/>
      <c r="AC23" s="141"/>
      <c r="AD23" s="140"/>
      <c r="AE23" s="140"/>
      <c r="AF23" s="1632"/>
      <c r="AG23" s="1632"/>
      <c r="AH23" s="1632"/>
      <c r="AI23" s="1632"/>
      <c r="AJ23" s="1632"/>
      <c r="AK23" s="1632"/>
      <c r="AL23" s="1632"/>
      <c r="AM23" s="1632"/>
      <c r="AN23" s="1632"/>
      <c r="AO23" s="1632"/>
      <c r="AP23" s="1632"/>
      <c r="AQ23" s="1632"/>
      <c r="AR23" s="1632"/>
      <c r="AS23" s="1632"/>
      <c r="AT23" s="1632"/>
      <c r="AU23" s="1632"/>
      <c r="AV23" s="1632"/>
      <c r="AW23" s="1632"/>
      <c r="AX23" s="1632"/>
      <c r="AY23" s="1632"/>
      <c r="AZ23" s="1632"/>
      <c r="BA23" s="1632"/>
      <c r="BB23" s="1632"/>
      <c r="BC23" s="1632"/>
      <c r="BD23" s="1632"/>
      <c r="BE23" s="1632"/>
      <c r="BF23" s="3"/>
    </row>
    <row r="24" spans="1:58" ht="17.25">
      <c r="A24" s="32"/>
      <c r="B24" s="15"/>
      <c r="C24" s="15"/>
      <c r="D24" s="15"/>
      <c r="E24" s="15"/>
      <c r="F24" s="15"/>
      <c r="G24" s="15"/>
      <c r="H24" s="15"/>
      <c r="I24" s="142"/>
      <c r="J24" s="15"/>
      <c r="K24" s="15"/>
      <c r="L24" s="15"/>
      <c r="M24" s="15"/>
      <c r="N24" s="15"/>
      <c r="O24" s="15"/>
      <c r="P24" s="15"/>
      <c r="Q24" s="15"/>
      <c r="R24" s="15"/>
      <c r="S24" s="15"/>
      <c r="T24" s="15"/>
      <c r="U24" s="15"/>
      <c r="V24" s="15"/>
      <c r="W24" s="15"/>
      <c r="X24" s="15"/>
      <c r="Y24" s="15"/>
      <c r="Z24" s="15"/>
      <c r="AA24" s="15"/>
      <c r="AC24" s="141"/>
      <c r="AD24" s="140"/>
      <c r="AE24" s="140"/>
      <c r="AF24" s="1632"/>
      <c r="AG24" s="1632"/>
      <c r="AH24" s="1632"/>
      <c r="AI24" s="1632"/>
      <c r="AJ24" s="1632"/>
      <c r="AK24" s="1632"/>
      <c r="AL24" s="1632"/>
      <c r="AM24" s="1632"/>
      <c r="AN24" s="140"/>
      <c r="AO24" s="140"/>
      <c r="AP24" s="140"/>
      <c r="AQ24" s="140"/>
      <c r="AR24" s="140"/>
      <c r="AS24" s="140"/>
      <c r="AT24" s="140"/>
      <c r="AU24" s="140"/>
      <c r="AV24" s="140"/>
      <c r="AW24" s="140"/>
      <c r="AX24" s="140"/>
      <c r="AY24" s="140"/>
      <c r="AZ24" s="140"/>
      <c r="BA24" s="140"/>
      <c r="BB24" s="140"/>
      <c r="BC24" s="140"/>
      <c r="BD24" s="140"/>
      <c r="BE24" s="140"/>
      <c r="BF24" s="3"/>
    </row>
  </sheetData>
  <sheetProtection selectLockedCells="1"/>
  <mergeCells count="15">
    <mergeCell ref="AF14:AM14"/>
    <mergeCell ref="AF15:AM15"/>
    <mergeCell ref="AF6:AM6"/>
    <mergeCell ref="AF7:AM7"/>
    <mergeCell ref="AF8:AM8"/>
    <mergeCell ref="AF10:AM10"/>
    <mergeCell ref="AF13:AM13"/>
    <mergeCell ref="AF9:BE9"/>
    <mergeCell ref="AF16:BE16"/>
    <mergeCell ref="AF17:AM17"/>
    <mergeCell ref="AF24:AM24"/>
    <mergeCell ref="AF20:AM20"/>
    <mergeCell ref="AF21:AM21"/>
    <mergeCell ref="AF22:AM22"/>
    <mergeCell ref="AF23:BE23"/>
  </mergeCells>
  <phoneticPr fontId="2"/>
  <hyperlinks>
    <hyperlink ref="M1:P1" location="作業メニュー!A1" display="作業メニュー" xr:uid="{00000000-0004-0000-0D00-000000000000}"/>
  </hyperlinks>
  <printOptions horizontalCentered="1"/>
  <pageMargins left="0.74803149606299213" right="0.35433070866141736" top="0.70866141732283472" bottom="0.35433070866141736" header="0.51181102362204722" footer="0.27559055118110237"/>
  <pageSetup paperSize="9" scale="91" orientation="portrait" r:id="rId1"/>
  <headerFooter alignWithMargins="0">
    <oddFooter>&amp;R070620</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autoPageBreaks="0"/>
  </sheetPr>
  <dimension ref="A1:AI291"/>
  <sheetViews>
    <sheetView showGridLines="0" zoomScaleNormal="100" zoomScaleSheetLayoutView="100" workbookViewId="0"/>
  </sheetViews>
  <sheetFormatPr defaultColWidth="3.125" defaultRowHeight="15.95" customHeight="1"/>
  <cols>
    <col min="1" max="16384" width="3.125" style="10"/>
  </cols>
  <sheetData>
    <row r="1" spans="1:34" s="338" customFormat="1" ht="39.950000000000003" customHeight="1" thickBot="1">
      <c r="A1" s="1213" t="s">
        <v>33</v>
      </c>
      <c r="X1" s="1205" t="s">
        <v>68</v>
      </c>
      <c r="AC1" s="1214" t="s">
        <v>578</v>
      </c>
      <c r="AD1" s="1205"/>
      <c r="AE1" s="1205"/>
      <c r="AF1" s="1205"/>
      <c r="AH1" s="1205"/>
    </row>
    <row r="2" spans="1:34" ht="15.95" customHeight="1" thickTop="1"/>
    <row r="3" spans="1:34" ht="15.95" customHeight="1">
      <c r="A3" s="10" t="s">
        <v>3348</v>
      </c>
    </row>
    <row r="5" spans="1:34" ht="15.95" customHeight="1">
      <c r="A5" s="1048" t="s">
        <v>3237</v>
      </c>
      <c r="B5" s="1048"/>
      <c r="C5" s="1048"/>
      <c r="D5" s="1048"/>
      <c r="E5" s="1048"/>
      <c r="F5" s="1048"/>
      <c r="G5" s="1048"/>
      <c r="H5" s="1048"/>
      <c r="I5" s="1048"/>
      <c r="J5" s="1048"/>
      <c r="K5" s="1048"/>
      <c r="L5" s="1048"/>
      <c r="M5" s="1048"/>
      <c r="N5" s="1048"/>
      <c r="O5" s="1048"/>
      <c r="P5" s="1048"/>
      <c r="Q5" s="1048"/>
      <c r="R5" s="1048"/>
      <c r="S5" s="1048"/>
      <c r="T5" s="1048"/>
      <c r="U5" s="1048"/>
      <c r="V5" s="1048"/>
      <c r="W5" s="1048"/>
      <c r="X5" s="1048"/>
      <c r="Y5" s="1048"/>
      <c r="Z5" s="1048"/>
    </row>
    <row r="6" spans="1:34" ht="15.95" customHeight="1">
      <c r="A6" s="1049" t="s">
        <v>577</v>
      </c>
      <c r="B6" s="1048"/>
      <c r="C6" s="1048"/>
      <c r="D6" s="1048"/>
      <c r="E6" s="1048"/>
      <c r="F6" s="1048"/>
      <c r="G6" s="1048"/>
      <c r="H6" s="1048"/>
      <c r="I6" s="1048"/>
      <c r="J6" s="1048"/>
      <c r="K6" s="1048"/>
      <c r="L6" s="1048"/>
      <c r="M6" s="1048"/>
      <c r="N6" s="1048"/>
      <c r="O6" s="1048"/>
      <c r="P6" s="1048"/>
      <c r="Q6" s="1048"/>
      <c r="R6" s="1048"/>
      <c r="S6" s="1048"/>
      <c r="T6" s="1048"/>
      <c r="U6" s="1048"/>
      <c r="V6" s="1048"/>
      <c r="W6" s="1048"/>
      <c r="X6" s="1048"/>
      <c r="Y6" s="1048"/>
      <c r="Z6" s="1048"/>
    </row>
    <row r="8" spans="1:34" ht="15.95" customHeight="1">
      <c r="A8" s="1050" t="s">
        <v>3347</v>
      </c>
      <c r="B8" s="1048"/>
      <c r="C8" s="1048"/>
      <c r="D8" s="1048"/>
      <c r="E8" s="1048"/>
      <c r="F8" s="1048"/>
      <c r="G8" s="1048"/>
      <c r="H8" s="1048"/>
      <c r="I8" s="1048"/>
      <c r="J8" s="1048"/>
      <c r="K8" s="1048"/>
      <c r="L8" s="1048"/>
      <c r="M8" s="1048"/>
      <c r="N8" s="1048"/>
      <c r="O8" s="1048"/>
      <c r="P8" s="1048"/>
      <c r="Q8" s="1048"/>
      <c r="R8" s="1048"/>
      <c r="S8" s="1048"/>
      <c r="T8" s="1048"/>
      <c r="U8" s="1048"/>
      <c r="V8" s="1048"/>
      <c r="W8" s="1048"/>
      <c r="X8" s="1048"/>
      <c r="Y8" s="1048"/>
      <c r="Z8" s="1048"/>
    </row>
    <row r="10" spans="1:34" ht="15.95" customHeight="1">
      <c r="T10" s="1268" t="str">
        <f>IF(OR(項目一覧!$C$168=0,項目一覧!$C$168=""),"　　　　　年　　　　月　　　　日",IF(項目一覧!$C$168&gt;=DATE(2019,5,1),"令和"&amp;IF(YEAR(項目一覧!$C$168)-2018=1,"元",YEAR(項目一覧!$C$168)-2018)&amp;"年"&amp;MONTH(項目一覧!$C$168)&amp;"月"&amp;DAY(項目一覧!$C$168)&amp;"日",項目一覧!$C$168))</f>
        <v>　　　　　年　　　　月　　　　日</v>
      </c>
      <c r="U10" s="1268"/>
      <c r="V10" s="1268"/>
      <c r="W10" s="1268"/>
      <c r="X10" s="1268"/>
      <c r="Y10" s="1268"/>
      <c r="Z10" s="1268"/>
      <c r="AA10" s="1051"/>
      <c r="AB10" s="1051"/>
      <c r="AC10" s="1051"/>
      <c r="AD10" s="1051"/>
      <c r="AE10" s="1051"/>
      <c r="AF10" s="1051"/>
    </row>
    <row r="13" spans="1:34" ht="15.95" customHeight="1">
      <c r="G13" s="10" t="s">
        <v>576</v>
      </c>
    </row>
    <row r="14" spans="1:34" ht="15.95" customHeight="1">
      <c r="A14" s="654"/>
      <c r="B14" s="654"/>
      <c r="C14" s="1021"/>
      <c r="D14" s="1021"/>
      <c r="E14" s="1021"/>
      <c r="F14" s="1021"/>
      <c r="G14" s="654"/>
      <c r="H14" s="654"/>
      <c r="I14" s="1021"/>
      <c r="J14" s="1021"/>
      <c r="K14" s="1021"/>
      <c r="L14" s="1021"/>
      <c r="M14" s="1021"/>
      <c r="N14" s="1021"/>
      <c r="O14" s="1021"/>
      <c r="P14" s="654"/>
      <c r="Q14" s="654"/>
      <c r="R14" s="1021"/>
      <c r="S14" s="1021"/>
      <c r="T14" s="1021"/>
      <c r="U14" s="1021"/>
      <c r="V14" s="1021"/>
      <c r="W14" s="1021"/>
      <c r="X14" s="1021"/>
      <c r="Y14" s="1021"/>
      <c r="Z14" s="1021"/>
      <c r="AC14" s="422" t="s">
        <v>575</v>
      </c>
    </row>
    <row r="15" spans="1:34" ht="15.95" customHeight="1">
      <c r="A15" s="10" t="s">
        <v>574</v>
      </c>
      <c r="G15" s="10" t="str">
        <f>IF(項目一覧!$C$183=0,"",項目一覧!$C$183&amp;"  ")</f>
        <v xml:space="preserve">  </v>
      </c>
      <c r="AC15" s="422" t="s">
        <v>573</v>
      </c>
    </row>
    <row r="16" spans="1:34" ht="15.95" customHeight="1">
      <c r="A16" s="1669" t="s">
        <v>3218</v>
      </c>
      <c r="B16" s="1669"/>
      <c r="C16" s="1669"/>
      <c r="F16" s="10" t="str">
        <f>IF(項目一覧!$C$4=0,"",項目一覧!$C$4)</f>
        <v/>
      </c>
      <c r="O16" s="10" t="str">
        <f>IF(AC19&lt;&gt;0,AC19,"")</f>
        <v/>
      </c>
      <c r="X16" s="10" t="str">
        <f>IF(AC24&lt;&gt;0,AC24,"")</f>
        <v/>
      </c>
      <c r="Z16" s="10" t="str">
        <f>IF(AC30&lt;&gt;0,AC30,"")</f>
        <v/>
      </c>
    </row>
    <row r="17" spans="1:29" ht="15.95" customHeight="1">
      <c r="A17" s="1669" t="s">
        <v>2709</v>
      </c>
      <c r="B17" s="1669"/>
      <c r="C17" s="1669"/>
      <c r="F17" s="1052" t="str">
        <f>項目一覧!$C$6</f>
        <v/>
      </c>
      <c r="AC17" s="425" t="s">
        <v>572</v>
      </c>
    </row>
    <row r="18" spans="1:29" ht="15.95" customHeight="1">
      <c r="A18" s="1669" t="s">
        <v>3217</v>
      </c>
      <c r="B18" s="1669"/>
      <c r="C18" s="1669"/>
      <c r="F18" s="1052" t="str">
        <f>項目一覧!$C$7</f>
        <v/>
      </c>
      <c r="AC18" s="1053" t="s">
        <v>3241</v>
      </c>
    </row>
    <row r="19" spans="1:29" ht="15.95" customHeight="1">
      <c r="A19" s="1669" t="s">
        <v>2708</v>
      </c>
      <c r="B19" s="1669"/>
      <c r="C19" s="1669"/>
      <c r="F19" s="1052" t="str">
        <f>項目一覧!$C$8</f>
        <v/>
      </c>
      <c r="AC19" s="10">
        <f>他の建築主入力!F5</f>
        <v>0</v>
      </c>
    </row>
    <row r="20" spans="1:29" ht="15.95" customHeight="1">
      <c r="A20" s="654"/>
      <c r="B20" s="654"/>
      <c r="C20" s="1021"/>
      <c r="D20" s="1021"/>
      <c r="E20" s="1021"/>
      <c r="F20" s="1054"/>
      <c r="G20" s="654"/>
      <c r="H20" s="1021"/>
      <c r="I20" s="1021"/>
      <c r="J20" s="1021"/>
      <c r="K20" s="1021"/>
      <c r="L20" s="1021"/>
      <c r="M20" s="1021"/>
      <c r="N20" s="1021"/>
      <c r="O20" s="654"/>
      <c r="P20" s="654"/>
      <c r="Q20" s="1021"/>
      <c r="R20" s="1021"/>
      <c r="S20" s="1021"/>
      <c r="T20" s="1021"/>
      <c r="U20" s="1021"/>
      <c r="V20" s="1021"/>
      <c r="W20" s="1021"/>
      <c r="X20" s="1021"/>
      <c r="Y20" s="1021"/>
      <c r="Z20" s="1021"/>
      <c r="AC20" s="10">
        <f>他の建築主入力!F6</f>
        <v>0</v>
      </c>
    </row>
    <row r="21" spans="1:29" ht="15.95" customHeight="1">
      <c r="A21" s="10" t="s">
        <v>3229</v>
      </c>
      <c r="AC21" s="10">
        <f>他の建築主入力!F7</f>
        <v>0</v>
      </c>
    </row>
    <row r="22" spans="1:29" ht="15.95" customHeight="1">
      <c r="A22" s="1669" t="s">
        <v>3218</v>
      </c>
      <c r="B22" s="1669"/>
      <c r="C22" s="1669"/>
      <c r="F22" s="1052" t="str">
        <f>項目一覧!$C$55</f>
        <v/>
      </c>
      <c r="AC22" s="10">
        <f>他の建築主入力!F8</f>
        <v>0</v>
      </c>
    </row>
    <row r="23" spans="1:29" ht="15.95" customHeight="1">
      <c r="A23" s="10" t="s">
        <v>3230</v>
      </c>
      <c r="F23" s="1052"/>
      <c r="AC23" s="1053" t="s">
        <v>3242</v>
      </c>
    </row>
    <row r="24" spans="1:29" ht="15.95" customHeight="1">
      <c r="F24" s="1052" t="str">
        <f>項目一覧!$C$59</f>
        <v/>
      </c>
      <c r="AC24" s="10">
        <f>他の建築主入力!F13</f>
        <v>0</v>
      </c>
    </row>
    <row r="25" spans="1:29" ht="15.95" customHeight="1">
      <c r="A25" s="1669" t="s">
        <v>2709</v>
      </c>
      <c r="B25" s="1669"/>
      <c r="C25" s="1669"/>
      <c r="F25" s="1052" t="str">
        <f>項目一覧!$C$60</f>
        <v/>
      </c>
      <c r="AC25" s="10">
        <f>他の建築主入力!F14</f>
        <v>0</v>
      </c>
    </row>
    <row r="26" spans="1:29" ht="15.95" customHeight="1">
      <c r="A26" s="1669" t="s">
        <v>3219</v>
      </c>
      <c r="B26" s="1669"/>
      <c r="C26" s="1669"/>
      <c r="F26" s="1052" t="str">
        <f>項目一覧!$C$61</f>
        <v/>
      </c>
      <c r="AC26" s="10">
        <f>他の建築主入力!F15</f>
        <v>0</v>
      </c>
    </row>
    <row r="27" spans="1:29" ht="15.95" customHeight="1">
      <c r="A27" s="1669" t="s">
        <v>2708</v>
      </c>
      <c r="B27" s="1669"/>
      <c r="C27" s="1669"/>
      <c r="F27" s="1052" t="str">
        <f>項目一覧!$C$62</f>
        <v/>
      </c>
      <c r="AC27" s="10">
        <f>他の建築主入力!F16</f>
        <v>0</v>
      </c>
    </row>
    <row r="28" spans="1:29" ht="15.95" customHeight="1">
      <c r="A28" s="654"/>
      <c r="B28" s="654"/>
      <c r="C28" s="1021"/>
      <c r="D28" s="1021"/>
      <c r="E28" s="1021"/>
      <c r="F28" s="1054"/>
      <c r="G28" s="654"/>
      <c r="H28" s="1021"/>
      <c r="I28" s="1021"/>
      <c r="J28" s="1021"/>
      <c r="K28" s="1021"/>
      <c r="L28" s="1021"/>
      <c r="M28" s="1021"/>
      <c r="N28" s="1021"/>
      <c r="O28" s="654"/>
      <c r="P28" s="654"/>
      <c r="Q28" s="1021"/>
      <c r="R28" s="1021"/>
      <c r="S28" s="1021"/>
      <c r="T28" s="1021"/>
      <c r="U28" s="1021"/>
      <c r="V28" s="1021"/>
      <c r="W28" s="1021"/>
      <c r="X28" s="1021"/>
      <c r="Y28" s="1021"/>
      <c r="Z28" s="1021"/>
      <c r="AC28" s="1053" t="s">
        <v>3243</v>
      </c>
    </row>
    <row r="29" spans="1:29" ht="15.95" customHeight="1">
      <c r="A29" s="10" t="s">
        <v>568</v>
      </c>
      <c r="AC29" s="10">
        <f>他の建築主入力!F20</f>
        <v>0</v>
      </c>
    </row>
    <row r="30" spans="1:29" ht="15.95" customHeight="1">
      <c r="A30" s="1669" t="s">
        <v>3218</v>
      </c>
      <c r="B30" s="1669"/>
      <c r="C30" s="1669"/>
      <c r="F30" s="1052" t="str">
        <f>項目一覧!$C$46</f>
        <v/>
      </c>
      <c r="AC30" s="10">
        <f>他の建築主入力!F21</f>
        <v>0</v>
      </c>
    </row>
    <row r="31" spans="1:29" ht="15.95" customHeight="1">
      <c r="A31" s="10" t="s">
        <v>3230</v>
      </c>
      <c r="F31" s="1052"/>
      <c r="AC31" s="10">
        <f>他の建築主入力!F22</f>
        <v>0</v>
      </c>
    </row>
    <row r="32" spans="1:29" ht="15.95" customHeight="1">
      <c r="F32" s="1052" t="str">
        <f>項目一覧!$C$50</f>
        <v/>
      </c>
      <c r="AC32" s="10">
        <f>他の建築主入力!F23</f>
        <v>0</v>
      </c>
    </row>
    <row r="33" spans="1:35" ht="15.95" customHeight="1">
      <c r="A33" s="1669" t="s">
        <v>2709</v>
      </c>
      <c r="B33" s="1669"/>
      <c r="C33" s="1669"/>
      <c r="F33" s="1052" t="str">
        <f>項目一覧!$C$51</f>
        <v/>
      </c>
      <c r="AC33" s="10">
        <f>他の建築主入力!F24</f>
        <v>0</v>
      </c>
    </row>
    <row r="34" spans="1:35" ht="15.95" customHeight="1">
      <c r="A34" s="1669" t="s">
        <v>3219</v>
      </c>
      <c r="B34" s="1669"/>
      <c r="C34" s="1669"/>
      <c r="F34" s="1052" t="str">
        <f>項目一覧!$C$52</f>
        <v/>
      </c>
    </row>
    <row r="35" spans="1:35" ht="15.95" customHeight="1">
      <c r="A35" s="1669" t="s">
        <v>2708</v>
      </c>
      <c r="B35" s="1669"/>
      <c r="C35" s="1669"/>
      <c r="F35" s="1052" t="str">
        <f>項目一覧!$C$53</f>
        <v/>
      </c>
    </row>
    <row r="36" spans="1:35" ht="15.95" customHeight="1">
      <c r="A36" s="654"/>
      <c r="B36" s="654"/>
      <c r="C36" s="1021"/>
      <c r="D36" s="1021"/>
      <c r="E36" s="1021"/>
      <c r="F36" s="1054"/>
      <c r="G36" s="654"/>
      <c r="H36" s="1021"/>
      <c r="I36" s="1021"/>
      <c r="J36" s="1021"/>
      <c r="K36" s="1021"/>
      <c r="L36" s="1021"/>
      <c r="M36" s="1021"/>
      <c r="N36" s="1021"/>
      <c r="O36" s="654"/>
      <c r="P36" s="654"/>
      <c r="Q36" s="1021"/>
      <c r="R36" s="1021"/>
      <c r="S36" s="1021"/>
      <c r="T36" s="1021"/>
      <c r="U36" s="1021"/>
      <c r="V36" s="1021"/>
      <c r="W36" s="1021"/>
      <c r="X36" s="1021"/>
      <c r="Y36" s="1021"/>
      <c r="Z36" s="1021"/>
      <c r="AI36" s="425"/>
    </row>
    <row r="37" spans="1:35" ht="15.95" customHeight="1">
      <c r="A37" s="10" t="s">
        <v>567</v>
      </c>
    </row>
    <row r="38" spans="1:35" ht="15.95" customHeight="1">
      <c r="A38" s="10" t="s">
        <v>2681</v>
      </c>
      <c r="G38" s="1268" t="s">
        <v>3367</v>
      </c>
      <c r="H38" s="1268"/>
      <c r="I38" s="1268"/>
      <c r="J38" s="1268"/>
      <c r="K38" s="1268"/>
      <c r="L38" s="1268"/>
      <c r="M38" s="1268"/>
      <c r="N38" s="10" t="s">
        <v>3368</v>
      </c>
    </row>
    <row r="39" spans="1:35" ht="15.95" customHeight="1">
      <c r="A39" s="10" t="s">
        <v>3220</v>
      </c>
      <c r="G39" s="1670" t="s">
        <v>3369</v>
      </c>
      <c r="H39" s="1670"/>
      <c r="I39" s="1670"/>
      <c r="J39" s="1670"/>
      <c r="K39" s="1670"/>
      <c r="L39" s="1670"/>
      <c r="M39" s="1670"/>
      <c r="N39" s="1670"/>
    </row>
    <row r="40" spans="1:35" ht="15.95" customHeight="1">
      <c r="A40" s="10" t="s">
        <v>3221</v>
      </c>
      <c r="G40" s="10" t="s">
        <v>566</v>
      </c>
    </row>
    <row r="41" spans="1:35" ht="15.95" customHeight="1">
      <c r="A41" s="654"/>
      <c r="B41" s="654"/>
      <c r="C41" s="1021"/>
      <c r="D41" s="1021"/>
      <c r="E41" s="1021"/>
      <c r="F41" s="654"/>
      <c r="G41" s="654"/>
      <c r="H41" s="1021"/>
      <c r="I41" s="1021"/>
      <c r="J41" s="1021"/>
      <c r="K41" s="1021"/>
      <c r="L41" s="1021"/>
      <c r="M41" s="1021"/>
      <c r="N41" s="1021"/>
      <c r="O41" s="654"/>
      <c r="P41" s="654"/>
      <c r="Q41" s="1021"/>
      <c r="R41" s="1021"/>
      <c r="S41" s="1021"/>
      <c r="T41" s="1021"/>
      <c r="U41" s="1021"/>
      <c r="V41" s="1021"/>
      <c r="W41" s="1021"/>
      <c r="X41" s="1021"/>
      <c r="Y41" s="1021"/>
      <c r="Z41" s="1021"/>
    </row>
    <row r="42" spans="1:35" ht="15.95" customHeight="1">
      <c r="A42" s="10" t="s">
        <v>565</v>
      </c>
    </row>
    <row r="43" spans="1:35" ht="15.95" customHeight="1">
      <c r="A43" s="1669" t="s">
        <v>3218</v>
      </c>
      <c r="B43" s="1669"/>
      <c r="C43" s="1669"/>
    </row>
    <row r="44" spans="1:35" ht="15.95" customHeight="1">
      <c r="A44" s="1669" t="s">
        <v>3222</v>
      </c>
      <c r="B44" s="1669"/>
      <c r="C44" s="1669"/>
    </row>
    <row r="45" spans="1:35" ht="15.95" customHeight="1">
      <c r="A45" s="1669" t="s">
        <v>2709</v>
      </c>
      <c r="B45" s="1669"/>
      <c r="C45" s="1669"/>
    </row>
    <row r="46" spans="1:35" ht="15.95" customHeight="1">
      <c r="A46" s="1669" t="s">
        <v>3219</v>
      </c>
      <c r="B46" s="1669"/>
      <c r="C46" s="1669"/>
    </row>
    <row r="47" spans="1:35" ht="15.95" customHeight="1">
      <c r="A47" s="1669" t="s">
        <v>2708</v>
      </c>
      <c r="B47" s="1669"/>
      <c r="C47" s="1669"/>
    </row>
    <row r="48" spans="1:35" ht="15.95" customHeight="1">
      <c r="A48" s="654"/>
      <c r="B48" s="654"/>
      <c r="C48" s="1021"/>
      <c r="D48" s="1021"/>
      <c r="E48" s="1021"/>
      <c r="F48" s="654"/>
      <c r="G48" s="654"/>
      <c r="H48" s="1021"/>
      <c r="I48" s="1021"/>
      <c r="J48" s="1021"/>
      <c r="K48" s="1021"/>
      <c r="L48" s="1021"/>
      <c r="M48" s="1021"/>
      <c r="N48" s="1021"/>
      <c r="O48" s="654"/>
      <c r="P48" s="654"/>
      <c r="Q48" s="1021"/>
      <c r="R48" s="1021"/>
      <c r="S48" s="1021"/>
      <c r="T48" s="1021"/>
      <c r="U48" s="1021"/>
      <c r="V48" s="1021"/>
      <c r="W48" s="1021"/>
      <c r="X48" s="1021"/>
      <c r="Y48" s="1021"/>
      <c r="Z48" s="1021"/>
    </row>
    <row r="49" spans="1:31" ht="15.95" customHeight="1">
      <c r="A49" s="10" t="s">
        <v>564</v>
      </c>
    </row>
    <row r="52" spans="1:31" ht="15.95" customHeight="1">
      <c r="A52" s="1055" t="s">
        <v>3231</v>
      </c>
      <c r="B52" s="1055"/>
      <c r="C52" s="1056"/>
      <c r="D52" s="1056"/>
      <c r="E52" s="1056"/>
      <c r="F52" s="1056"/>
      <c r="G52" s="1055"/>
      <c r="H52" s="1055"/>
      <c r="I52" s="1056"/>
      <c r="J52" s="1056"/>
      <c r="K52" s="1056"/>
      <c r="L52" s="1056"/>
      <c r="M52" s="1056"/>
      <c r="N52" s="1056"/>
      <c r="O52" s="1056"/>
      <c r="P52" s="1055"/>
      <c r="Q52" s="1055"/>
      <c r="R52" s="1056"/>
      <c r="S52" s="1056"/>
      <c r="T52" s="1056"/>
      <c r="U52" s="1056"/>
      <c r="V52" s="1056"/>
      <c r="W52" s="1056"/>
      <c r="X52" s="1056"/>
      <c r="Y52" s="1056"/>
      <c r="Z52" s="1056"/>
    </row>
    <row r="53" spans="1:31" ht="15.95" customHeight="1">
      <c r="A53" s="10" t="s">
        <v>3613</v>
      </c>
    </row>
    <row r="54" spans="1:31" ht="15.95" customHeight="1">
      <c r="A54" s="10" t="s">
        <v>3614</v>
      </c>
      <c r="G54" s="1671" t="str">
        <f>IF(項目一覧!$C$155="","　　　　　年　　　　月　　　　日",項目一覧!$C$155)</f>
        <v>　　　　　年　　　　月　　　　日</v>
      </c>
      <c r="H54" s="1671"/>
      <c r="I54" s="1671"/>
      <c r="J54" s="1671"/>
      <c r="K54" s="1671"/>
      <c r="L54" s="1671"/>
      <c r="M54" s="1671"/>
      <c r="N54" s="1671"/>
      <c r="O54" s="1671"/>
      <c r="P54" s="1671"/>
      <c r="Y54" s="1268"/>
      <c r="Z54" s="1268"/>
      <c r="AB54" s="1210" t="s">
        <v>3707</v>
      </c>
      <c r="AC54" s="1211"/>
      <c r="AD54" s="1211"/>
      <c r="AE54" s="1212"/>
    </row>
    <row r="55" spans="1:31" ht="15.95" customHeight="1">
      <c r="A55" s="10" t="s">
        <v>3615</v>
      </c>
      <c r="G55" s="1671" t="str">
        <f>IF(項目一覧!$C$156="","　　　　　年　　　　月　　　　日",項目一覧!$C$156)</f>
        <v>　　　　　年　　　　月　　　　日</v>
      </c>
      <c r="H55" s="1671"/>
      <c r="I55" s="1671"/>
      <c r="J55" s="1671"/>
      <c r="K55" s="1671"/>
      <c r="L55" s="1671"/>
      <c r="M55" s="1671"/>
      <c r="N55" s="1671"/>
      <c r="O55" s="1671"/>
      <c r="P55" s="1671"/>
      <c r="Y55" s="1268"/>
      <c r="Z55" s="1268"/>
      <c r="AB55" s="1633" t="str">
        <f>IF(項目一覧!$C$155="","",DATEDIF(G54,G55,"M"))</f>
        <v/>
      </c>
      <c r="AC55" s="1634"/>
      <c r="AD55" s="1634"/>
      <c r="AE55" s="1635"/>
    </row>
    <row r="56" spans="1:31" ht="15.95" customHeight="1">
      <c r="A56" s="654"/>
      <c r="B56" s="654"/>
      <c r="C56" s="1021"/>
      <c r="D56" s="1021"/>
      <c r="E56" s="1021"/>
      <c r="F56" s="1021"/>
      <c r="G56" s="654"/>
      <c r="H56" s="654"/>
      <c r="I56" s="1021"/>
      <c r="J56" s="1021"/>
      <c r="K56" s="1021"/>
      <c r="L56" s="1021"/>
      <c r="M56" s="1021"/>
      <c r="N56" s="1021"/>
      <c r="O56" s="1021"/>
      <c r="P56" s="654"/>
      <c r="Q56" s="654"/>
      <c r="R56" s="1021"/>
      <c r="S56" s="1021"/>
      <c r="T56" s="1021"/>
      <c r="U56" s="1021"/>
      <c r="V56" s="1021"/>
      <c r="W56" s="1021"/>
      <c r="X56" s="1021"/>
      <c r="Y56" s="1021"/>
      <c r="Z56" s="1021"/>
    </row>
    <row r="57" spans="1:31" ht="15.95" customHeight="1">
      <c r="A57" s="10" t="s">
        <v>3628</v>
      </c>
    </row>
    <row r="58" spans="1:31" ht="15.95" customHeight="1">
      <c r="A58" s="10" t="s">
        <v>3616</v>
      </c>
      <c r="G58" s="1058" t="s">
        <v>3241</v>
      </c>
      <c r="H58" s="10" t="s">
        <v>3244</v>
      </c>
      <c r="L58" s="1058" t="s">
        <v>3245</v>
      </c>
      <c r="M58" s="449" t="s">
        <v>3246</v>
      </c>
      <c r="P58" s="449"/>
      <c r="Q58" s="449"/>
      <c r="S58" s="1058" t="s">
        <v>3247</v>
      </c>
      <c r="T58" s="449" t="s">
        <v>3248</v>
      </c>
    </row>
    <row r="59" spans="1:31" ht="15.95" customHeight="1">
      <c r="G59" s="1058" t="s">
        <v>3249</v>
      </c>
      <c r="H59" s="449" t="s">
        <v>3250</v>
      </c>
      <c r="K59" s="447"/>
      <c r="L59" s="1058" t="s">
        <v>3251</v>
      </c>
      <c r="M59" s="10" t="s">
        <v>3252</v>
      </c>
      <c r="N59" s="447"/>
      <c r="O59" s="449"/>
      <c r="P59" s="449"/>
      <c r="Q59" s="449"/>
      <c r="R59" s="447"/>
      <c r="S59" s="1058" t="s">
        <v>3269</v>
      </c>
      <c r="T59" s="10" t="s">
        <v>3270</v>
      </c>
      <c r="U59" s="447"/>
    </row>
    <row r="60" spans="1:31" ht="15.95" customHeight="1">
      <c r="N60" s="438"/>
      <c r="T60" s="446"/>
    </row>
    <row r="61" spans="1:31" ht="15.95" customHeight="1">
      <c r="A61" s="10" t="s">
        <v>3617</v>
      </c>
      <c r="F61" s="1058"/>
      <c r="J61" s="1058" t="s">
        <v>3618</v>
      </c>
      <c r="K61" s="10" t="s">
        <v>3619</v>
      </c>
      <c r="L61" s="1058"/>
      <c r="R61" s="1058" t="s">
        <v>3620</v>
      </c>
      <c r="S61" s="10" t="s">
        <v>3621</v>
      </c>
      <c r="V61" s="446"/>
    </row>
    <row r="62" spans="1:31" ht="15.95" customHeight="1">
      <c r="F62" s="1058"/>
      <c r="J62" s="1058" t="s">
        <v>3622</v>
      </c>
      <c r="K62" s="10" t="s">
        <v>3623</v>
      </c>
      <c r="L62" s="1058"/>
      <c r="T62" s="1058"/>
      <c r="X62" s="449"/>
    </row>
    <row r="63" spans="1:31" ht="15.95" customHeight="1">
      <c r="F63" s="1058"/>
      <c r="J63" s="1058" t="s">
        <v>3624</v>
      </c>
      <c r="K63" s="10" t="s">
        <v>3625</v>
      </c>
      <c r="L63" s="1058"/>
      <c r="R63" s="1058" t="s">
        <v>3626</v>
      </c>
      <c r="S63" s="10" t="s">
        <v>3627</v>
      </c>
      <c r="T63" s="1058"/>
      <c r="X63" s="449"/>
    </row>
    <row r="64" spans="1:31" ht="15.95" customHeight="1">
      <c r="A64" s="654"/>
      <c r="B64" s="654"/>
      <c r="C64" s="1021"/>
      <c r="D64" s="1021"/>
      <c r="E64" s="1021"/>
      <c r="F64" s="1021"/>
      <c r="G64" s="654"/>
      <c r="H64" s="654"/>
      <c r="I64" s="1021"/>
      <c r="J64" s="1021"/>
      <c r="K64" s="1021"/>
      <c r="L64" s="1021"/>
      <c r="M64" s="1021"/>
      <c r="N64" s="1021"/>
      <c r="O64" s="1021"/>
      <c r="P64" s="654"/>
      <c r="Q64" s="654"/>
      <c r="R64" s="1021"/>
      <c r="S64" s="1021"/>
      <c r="T64" s="1021"/>
      <c r="U64" s="1021"/>
      <c r="V64" s="1021"/>
      <c r="W64" s="1021"/>
      <c r="X64" s="1021"/>
      <c r="Y64" s="1021"/>
      <c r="Z64" s="1021"/>
    </row>
    <row r="65" spans="1:26" ht="15.95" customHeight="1">
      <c r="A65" s="10" t="s">
        <v>3629</v>
      </c>
    </row>
    <row r="66" spans="1:26" ht="15.95" customHeight="1">
      <c r="A66" s="10" t="s">
        <v>3223</v>
      </c>
      <c r="F66" s="10" t="str">
        <f>IF(項目一覧!$C$69=0,"",IF(項目一覧!$C$71=0,項目一覧!$C$69&amp;項目一覧!$C$70,項目一覧!$C$69&amp;項目一覧!$C$70&amp;項目一覧!$C$71))</f>
        <v/>
      </c>
    </row>
    <row r="67" spans="1:26" ht="15.95" customHeight="1">
      <c r="A67" s="10" t="s">
        <v>3228</v>
      </c>
      <c r="G67" s="1058" t="s">
        <v>3241</v>
      </c>
      <c r="H67" s="10" t="s">
        <v>3271</v>
      </c>
      <c r="R67" s="1058" t="s">
        <v>3245</v>
      </c>
      <c r="S67" s="10" t="s">
        <v>3273</v>
      </c>
    </row>
    <row r="68" spans="1:26" ht="15.95" customHeight="1">
      <c r="G68" s="1058" t="s">
        <v>3243</v>
      </c>
      <c r="H68" s="10" t="s">
        <v>3272</v>
      </c>
      <c r="R68" s="1058" t="s">
        <v>3274</v>
      </c>
      <c r="S68" s="10" t="s">
        <v>3275</v>
      </c>
      <c r="Y68" s="449"/>
    </row>
    <row r="69" spans="1:26" ht="15.95" customHeight="1">
      <c r="G69" s="1058" t="s">
        <v>3276</v>
      </c>
      <c r="H69" s="10" t="s">
        <v>3277</v>
      </c>
    </row>
    <row r="70" spans="1:26" ht="15.95" customHeight="1">
      <c r="A70" s="654"/>
      <c r="B70" s="654"/>
      <c r="C70" s="1021"/>
      <c r="D70" s="1021"/>
      <c r="E70" s="1021"/>
      <c r="F70" s="1021"/>
      <c r="G70" s="654"/>
      <c r="H70" s="654"/>
      <c r="I70" s="1021"/>
      <c r="J70" s="1021"/>
      <c r="K70" s="1021"/>
      <c r="L70" s="1021"/>
      <c r="M70" s="1021"/>
      <c r="N70" s="1021"/>
      <c r="O70" s="1021"/>
      <c r="P70" s="654"/>
      <c r="Q70" s="654"/>
      <c r="R70" s="1021"/>
      <c r="S70" s="1021"/>
      <c r="T70" s="1021"/>
      <c r="U70" s="1021"/>
      <c r="V70" s="1021"/>
      <c r="W70" s="1021"/>
      <c r="X70" s="1021"/>
      <c r="Y70" s="1021"/>
      <c r="Z70" s="1021"/>
    </row>
    <row r="71" spans="1:26" ht="15.95" customHeight="1">
      <c r="A71" s="10" t="s">
        <v>3235</v>
      </c>
      <c r="G71" s="1057" t="s">
        <v>2076</v>
      </c>
      <c r="H71" s="10" t="s">
        <v>3282</v>
      </c>
      <c r="K71" s="1058" t="s">
        <v>3254</v>
      </c>
      <c r="L71" s="10" t="s">
        <v>131</v>
      </c>
      <c r="O71" s="1058" t="s">
        <v>3243</v>
      </c>
      <c r="P71" s="10" t="s">
        <v>130</v>
      </c>
      <c r="S71" s="1058" t="s">
        <v>3283</v>
      </c>
      <c r="T71" s="10" t="s">
        <v>129</v>
      </c>
    </row>
    <row r="72" spans="1:26" ht="15.95" customHeight="1">
      <c r="A72" s="654"/>
      <c r="B72" s="654"/>
      <c r="C72" s="1021"/>
      <c r="D72" s="1021"/>
      <c r="E72" s="1021"/>
      <c r="F72" s="1059"/>
      <c r="G72" s="1021"/>
      <c r="H72" s="1021"/>
      <c r="I72" s="1021"/>
      <c r="J72" s="1021"/>
      <c r="K72" s="1021"/>
      <c r="L72" s="1021"/>
      <c r="M72" s="1021"/>
      <c r="N72" s="654"/>
      <c r="O72" s="654"/>
      <c r="P72" s="1021"/>
      <c r="Q72" s="1021"/>
      <c r="R72" s="1021"/>
      <c r="S72" s="1021"/>
      <c r="T72" s="1021"/>
      <c r="U72" s="1021"/>
      <c r="V72" s="1021"/>
      <c r="W72" s="654"/>
      <c r="X72" s="1021"/>
      <c r="Y72" s="1021"/>
      <c r="Z72" s="1021"/>
    </row>
    <row r="73" spans="1:26" ht="15.95" customHeight="1">
      <c r="A73" s="10" t="s">
        <v>3238</v>
      </c>
      <c r="F73" s="1057" t="s">
        <v>2076</v>
      </c>
      <c r="G73" s="10" t="s">
        <v>3278</v>
      </c>
      <c r="M73" s="438" t="s">
        <v>297</v>
      </c>
      <c r="O73" s="1057"/>
      <c r="P73" s="1057"/>
      <c r="Q73" s="1057"/>
      <c r="R73" s="1057"/>
      <c r="S73" s="1057"/>
      <c r="T73" s="1057"/>
      <c r="U73" s="1057"/>
      <c r="V73" s="1057"/>
      <c r="W73" s="10" t="s">
        <v>320</v>
      </c>
    </row>
    <row r="74" spans="1:26" ht="15.95" customHeight="1">
      <c r="F74" s="1057" t="s">
        <v>3279</v>
      </c>
      <c r="G74" s="10" t="s">
        <v>3280</v>
      </c>
      <c r="M74" s="438" t="s">
        <v>297</v>
      </c>
      <c r="O74" s="1057"/>
      <c r="P74" s="1057"/>
      <c r="Q74" s="1057"/>
      <c r="R74" s="1057"/>
      <c r="S74" s="1057"/>
      <c r="T74" s="1057"/>
      <c r="U74" s="1057"/>
      <c r="V74" s="1057"/>
      <c r="W74" s="10" t="s">
        <v>320</v>
      </c>
    </row>
    <row r="75" spans="1:26" ht="15.95" customHeight="1">
      <c r="F75" s="1057" t="s">
        <v>39</v>
      </c>
      <c r="G75" s="10" t="s">
        <v>3281</v>
      </c>
      <c r="M75" s="438" t="s">
        <v>297</v>
      </c>
      <c r="O75" s="1057"/>
      <c r="P75" s="1057"/>
      <c r="Q75" s="1057"/>
      <c r="R75" s="1057"/>
      <c r="S75" s="1057"/>
      <c r="T75" s="1057"/>
      <c r="U75" s="1057"/>
      <c r="V75" s="1057"/>
      <c r="W75" s="10" t="s">
        <v>320</v>
      </c>
    </row>
    <row r="76" spans="1:26" ht="15.95" customHeight="1">
      <c r="A76" s="654"/>
      <c r="B76" s="654"/>
      <c r="C76" s="1021"/>
      <c r="D76" s="1021"/>
      <c r="E76" s="1021"/>
      <c r="F76" s="1021"/>
      <c r="G76" s="654"/>
      <c r="H76" s="654"/>
      <c r="I76" s="1021"/>
      <c r="J76" s="1021"/>
      <c r="K76" s="1021"/>
      <c r="L76" s="1021"/>
      <c r="M76" s="1021"/>
      <c r="N76" s="1021"/>
      <c r="O76" s="1021"/>
      <c r="P76" s="654"/>
      <c r="Q76" s="654"/>
      <c r="R76" s="1021"/>
      <c r="S76" s="1021"/>
      <c r="T76" s="1021"/>
      <c r="U76" s="1021"/>
      <c r="V76" s="1021"/>
      <c r="W76" s="1021"/>
      <c r="X76" s="1021"/>
      <c r="Y76" s="1021"/>
      <c r="Z76" s="1021"/>
    </row>
    <row r="77" spans="1:26" ht="15.95" customHeight="1">
      <c r="A77" s="10" t="s">
        <v>3239</v>
      </c>
    </row>
    <row r="78" spans="1:26" ht="15.95" customHeight="1">
      <c r="A78" s="10" t="s">
        <v>3224</v>
      </c>
      <c r="F78" s="438" t="s">
        <v>297</v>
      </c>
      <c r="L78" s="10" t="s">
        <v>320</v>
      </c>
      <c r="M78" s="438" t="s">
        <v>297</v>
      </c>
      <c r="S78" s="10" t="s">
        <v>320</v>
      </c>
      <c r="T78" s="438" t="s">
        <v>297</v>
      </c>
      <c r="Z78" s="10" t="s">
        <v>320</v>
      </c>
    </row>
    <row r="79" spans="1:26" ht="15.95" customHeight="1">
      <c r="A79" s="10" t="s">
        <v>3225</v>
      </c>
      <c r="F79" s="1200"/>
      <c r="G79" s="1057" t="s">
        <v>3284</v>
      </c>
      <c r="H79" s="10" t="s">
        <v>3285</v>
      </c>
      <c r="M79" s="1200"/>
      <c r="N79" s="1057" t="s">
        <v>3301</v>
      </c>
      <c r="O79" s="10" t="s">
        <v>3285</v>
      </c>
      <c r="T79" s="1200"/>
      <c r="U79" s="1057" t="s">
        <v>3301</v>
      </c>
      <c r="V79" s="10" t="s">
        <v>3285</v>
      </c>
    </row>
    <row r="80" spans="1:26" ht="12" customHeight="1">
      <c r="F80" s="1200"/>
      <c r="G80" s="1057" t="s">
        <v>3286</v>
      </c>
      <c r="H80" s="10" t="s">
        <v>3611</v>
      </c>
      <c r="M80" s="1200"/>
      <c r="N80" s="1057" t="s">
        <v>46</v>
      </c>
      <c r="O80" s="10" t="s">
        <v>3611</v>
      </c>
      <c r="T80" s="1200"/>
      <c r="U80" s="1057" t="s">
        <v>3309</v>
      </c>
      <c r="V80" s="10" t="s">
        <v>3611</v>
      </c>
    </row>
    <row r="81" spans="1:25" ht="12" customHeight="1">
      <c r="F81" s="1200"/>
      <c r="G81" s="1057"/>
      <c r="H81" s="10" t="s">
        <v>3612</v>
      </c>
      <c r="M81" s="1200"/>
      <c r="N81" s="1057"/>
      <c r="O81" s="10" t="s">
        <v>3612</v>
      </c>
      <c r="T81" s="1200"/>
      <c r="U81" s="1057"/>
      <c r="V81" s="10" t="s">
        <v>3612</v>
      </c>
    </row>
    <row r="82" spans="1:25" ht="15.95" customHeight="1">
      <c r="F82" s="1200"/>
      <c r="G82" s="1057" t="s">
        <v>3287</v>
      </c>
      <c r="H82" s="10" t="s">
        <v>3288</v>
      </c>
      <c r="M82" s="1200"/>
      <c r="N82" s="1057" t="s">
        <v>3302</v>
      </c>
      <c r="O82" s="10" t="s">
        <v>3288</v>
      </c>
      <c r="T82" s="1200"/>
      <c r="U82" s="1057" t="s">
        <v>39</v>
      </c>
      <c r="V82" s="10" t="s">
        <v>3288</v>
      </c>
    </row>
    <row r="83" spans="1:25" ht="15.95" customHeight="1">
      <c r="F83" s="1200"/>
      <c r="G83" s="1057" t="s">
        <v>2064</v>
      </c>
      <c r="H83" s="10" t="s">
        <v>3289</v>
      </c>
      <c r="M83" s="1200"/>
      <c r="N83" s="1057" t="s">
        <v>3303</v>
      </c>
      <c r="O83" s="10" t="s">
        <v>3289</v>
      </c>
      <c r="T83" s="1200"/>
      <c r="U83" s="1057" t="s">
        <v>2064</v>
      </c>
      <c r="V83" s="10" t="s">
        <v>3289</v>
      </c>
    </row>
    <row r="84" spans="1:25" ht="15.95" customHeight="1">
      <c r="F84" s="1200"/>
      <c r="G84" s="1057" t="s">
        <v>3290</v>
      </c>
      <c r="H84" s="10" t="s">
        <v>3291</v>
      </c>
      <c r="M84" s="1200"/>
      <c r="N84" s="1057" t="s">
        <v>3304</v>
      </c>
      <c r="O84" s="10" t="s">
        <v>3291</v>
      </c>
      <c r="T84" s="1200"/>
      <c r="U84" s="1057" t="s">
        <v>2066</v>
      </c>
      <c r="V84" s="10" t="s">
        <v>3291</v>
      </c>
    </row>
    <row r="85" spans="1:25" ht="15.95" customHeight="1">
      <c r="F85" s="1200"/>
      <c r="G85" s="1057" t="s">
        <v>3292</v>
      </c>
      <c r="H85" s="10" t="s">
        <v>3293</v>
      </c>
      <c r="M85" s="1200"/>
      <c r="N85" s="1057" t="s">
        <v>2061</v>
      </c>
      <c r="O85" s="10" t="s">
        <v>3293</v>
      </c>
      <c r="T85" s="1200"/>
      <c r="U85" s="1057" t="s">
        <v>3310</v>
      </c>
      <c r="V85" s="10" t="s">
        <v>3293</v>
      </c>
    </row>
    <row r="86" spans="1:25" ht="15.95" customHeight="1">
      <c r="F86" s="1200"/>
      <c r="G86" s="1057" t="s">
        <v>3294</v>
      </c>
      <c r="H86" s="10" t="s">
        <v>3295</v>
      </c>
      <c r="M86" s="1200"/>
      <c r="N86" s="1057" t="s">
        <v>3305</v>
      </c>
      <c r="O86" s="10" t="s">
        <v>3295</v>
      </c>
      <c r="T86" s="1200"/>
      <c r="U86" s="1057" t="s">
        <v>2065</v>
      </c>
      <c r="V86" s="10" t="s">
        <v>3295</v>
      </c>
    </row>
    <row r="87" spans="1:25" ht="15.95" customHeight="1">
      <c r="F87" s="1200"/>
      <c r="G87" s="10" t="s">
        <v>3592</v>
      </c>
      <c r="M87" s="1200"/>
      <c r="N87" s="10" t="s">
        <v>3592</v>
      </c>
      <c r="T87" s="1200"/>
      <c r="U87" s="10" t="s">
        <v>3592</v>
      </c>
    </row>
    <row r="88" spans="1:25" ht="8.1" customHeight="1">
      <c r="F88" s="1200"/>
      <c r="M88" s="1200"/>
      <c r="T88" s="1200"/>
    </row>
    <row r="89" spans="1:25" ht="15.95" customHeight="1">
      <c r="A89" s="1201" t="s">
        <v>3226</v>
      </c>
      <c r="F89" s="1200"/>
      <c r="G89" s="1057" t="s">
        <v>3296</v>
      </c>
      <c r="H89" s="10" t="s">
        <v>3297</v>
      </c>
      <c r="M89" s="1200"/>
      <c r="N89" s="1057" t="s">
        <v>3301</v>
      </c>
      <c r="O89" s="10" t="s">
        <v>3297</v>
      </c>
      <c r="T89" s="1200"/>
      <c r="U89" s="1057" t="s">
        <v>3301</v>
      </c>
      <c r="V89" s="10" t="s">
        <v>3297</v>
      </c>
    </row>
    <row r="90" spans="1:25" ht="15.95" customHeight="1">
      <c r="F90" s="1200"/>
      <c r="G90" s="1057" t="s">
        <v>46</v>
      </c>
      <c r="H90" s="10" t="s">
        <v>3308</v>
      </c>
      <c r="M90" s="1200"/>
      <c r="N90" s="1057" t="s">
        <v>46</v>
      </c>
      <c r="O90" s="10" t="s">
        <v>3308</v>
      </c>
      <c r="T90" s="1200"/>
      <c r="U90" s="1057" t="s">
        <v>3311</v>
      </c>
      <c r="V90" s="10" t="s">
        <v>3308</v>
      </c>
    </row>
    <row r="91" spans="1:25" ht="15.95" customHeight="1">
      <c r="F91" s="1200"/>
      <c r="G91" s="1057" t="s">
        <v>39</v>
      </c>
      <c r="H91" s="10" t="s">
        <v>3365</v>
      </c>
      <c r="M91" s="1200"/>
      <c r="N91" s="1057" t="s">
        <v>39</v>
      </c>
      <c r="O91" s="10" t="s">
        <v>3365</v>
      </c>
      <c r="T91" s="1200"/>
      <c r="U91" s="1057" t="s">
        <v>39</v>
      </c>
      <c r="V91" s="10" t="s">
        <v>3365</v>
      </c>
    </row>
    <row r="92" spans="1:25" ht="15.95" customHeight="1">
      <c r="F92" s="1200"/>
      <c r="G92" s="1057" t="s">
        <v>2064</v>
      </c>
      <c r="H92" s="10" t="s">
        <v>3298</v>
      </c>
      <c r="M92" s="1200"/>
      <c r="N92" s="1057" t="s">
        <v>3306</v>
      </c>
      <c r="O92" s="10" t="s">
        <v>3298</v>
      </c>
      <c r="T92" s="1200"/>
      <c r="U92" s="1057" t="s">
        <v>2064</v>
      </c>
      <c r="V92" s="10" t="s">
        <v>3298</v>
      </c>
    </row>
    <row r="93" spans="1:25" ht="15.95" customHeight="1">
      <c r="F93" s="1200"/>
      <c r="G93" s="1057" t="s">
        <v>3299</v>
      </c>
      <c r="H93" s="10" t="s">
        <v>3366</v>
      </c>
      <c r="M93" s="1200"/>
      <c r="N93" s="1057" t="s">
        <v>3307</v>
      </c>
      <c r="O93" s="10" t="s">
        <v>3366</v>
      </c>
      <c r="T93" s="1200"/>
      <c r="U93" s="1057" t="s">
        <v>2066</v>
      </c>
      <c r="V93" s="10" t="s">
        <v>3366</v>
      </c>
    </row>
    <row r="94" spans="1:25" ht="15.95" customHeight="1">
      <c r="F94" s="1200"/>
      <c r="G94" s="1057" t="s">
        <v>3292</v>
      </c>
      <c r="H94" s="10" t="s">
        <v>3300</v>
      </c>
      <c r="M94" s="1200"/>
      <c r="N94" s="1057" t="s">
        <v>2061</v>
      </c>
      <c r="O94" s="10" t="s">
        <v>3300</v>
      </c>
      <c r="T94" s="1200"/>
      <c r="U94" s="1057" t="s">
        <v>3312</v>
      </c>
      <c r="V94" s="10" t="s">
        <v>3300</v>
      </c>
    </row>
    <row r="95" spans="1:25" ht="8.1" customHeight="1">
      <c r="G95" s="1057"/>
      <c r="N95" s="1057"/>
      <c r="U95" s="1057"/>
    </row>
    <row r="96" spans="1:25" ht="15.95" customHeight="1">
      <c r="A96" s="10" t="s">
        <v>3593</v>
      </c>
      <c r="F96" s="438" t="s">
        <v>297</v>
      </c>
      <c r="G96" s="1268"/>
      <c r="H96" s="1268"/>
      <c r="I96" s="1268"/>
      <c r="J96" s="1268"/>
      <c r="K96" s="10" t="s">
        <v>3594</v>
      </c>
      <c r="M96" s="438" t="s">
        <v>297</v>
      </c>
      <c r="N96" s="1268"/>
      <c r="O96" s="1268"/>
      <c r="P96" s="1268"/>
      <c r="Q96" s="1268"/>
      <c r="R96" s="10" t="s">
        <v>3594</v>
      </c>
      <c r="T96" s="438" t="s">
        <v>297</v>
      </c>
      <c r="U96" s="1268"/>
      <c r="V96" s="1268"/>
      <c r="W96" s="1268"/>
      <c r="X96" s="1268"/>
      <c r="Y96" s="10" t="s">
        <v>3594</v>
      </c>
    </row>
    <row r="97" spans="1:26" ht="8.1" customHeight="1">
      <c r="F97" s="438"/>
      <c r="M97" s="438"/>
      <c r="T97" s="438"/>
    </row>
    <row r="98" spans="1:26" ht="15.95" customHeight="1">
      <c r="A98" s="10" t="s">
        <v>3595</v>
      </c>
    </row>
    <row r="99" spans="1:26" ht="15.95" customHeight="1">
      <c r="F99" s="438" t="s">
        <v>3315</v>
      </c>
      <c r="G99" s="1268"/>
      <c r="H99" s="1268"/>
      <c r="I99" s="1268"/>
      <c r="J99" s="1268"/>
      <c r="K99" s="1268"/>
      <c r="L99" s="424" t="s">
        <v>3316</v>
      </c>
      <c r="M99" s="438" t="s">
        <v>3315</v>
      </c>
      <c r="N99" s="1268"/>
      <c r="O99" s="1268"/>
      <c r="P99" s="1268"/>
      <c r="Q99" s="1268"/>
      <c r="R99" s="1268"/>
      <c r="S99" s="10" t="s">
        <v>3313</v>
      </c>
      <c r="T99" s="438" t="s">
        <v>3315</v>
      </c>
      <c r="U99" s="1268"/>
      <c r="V99" s="1268"/>
      <c r="W99" s="1268"/>
      <c r="X99" s="1268"/>
      <c r="Y99" s="1268"/>
      <c r="Z99" s="10" t="s">
        <v>3313</v>
      </c>
    </row>
    <row r="100" spans="1:26" ht="15.95" customHeight="1">
      <c r="A100" s="10" t="s">
        <v>3596</v>
      </c>
      <c r="F100" s="438"/>
      <c r="M100" s="438"/>
      <c r="T100" s="438"/>
    </row>
    <row r="101" spans="1:26" ht="15.95" customHeight="1">
      <c r="F101" s="438" t="s">
        <v>3315</v>
      </c>
      <c r="G101" s="1268"/>
      <c r="H101" s="1268"/>
      <c r="I101" s="1268"/>
      <c r="J101" s="1268"/>
      <c r="K101" s="10" t="s">
        <v>3314</v>
      </c>
      <c r="M101" s="438" t="s">
        <v>3315</v>
      </c>
      <c r="N101" s="1268"/>
      <c r="O101" s="1268"/>
      <c r="P101" s="1268"/>
      <c r="Q101" s="1268"/>
      <c r="R101" s="10" t="s">
        <v>3314</v>
      </c>
      <c r="T101" s="438" t="s">
        <v>3315</v>
      </c>
      <c r="U101" s="1268"/>
      <c r="V101" s="1268"/>
      <c r="W101" s="1268"/>
      <c r="X101" s="1268"/>
      <c r="Y101" s="10" t="s">
        <v>3314</v>
      </c>
    </row>
    <row r="102" spans="1:26" ht="15.95" customHeight="1">
      <c r="A102" s="10" t="s">
        <v>3597</v>
      </c>
      <c r="F102" s="438"/>
      <c r="G102" s="446"/>
      <c r="H102" s="446"/>
      <c r="I102" s="446"/>
      <c r="J102" s="446"/>
      <c r="M102" s="438"/>
      <c r="N102" s="446"/>
      <c r="O102" s="446"/>
      <c r="P102" s="446"/>
      <c r="Q102" s="446"/>
      <c r="T102" s="438"/>
      <c r="U102" s="446"/>
      <c r="V102" s="446"/>
      <c r="W102" s="446"/>
      <c r="X102" s="446"/>
    </row>
    <row r="103" spans="1:26" ht="15.95" customHeight="1">
      <c r="F103" s="438" t="s">
        <v>297</v>
      </c>
      <c r="L103" s="10" t="s">
        <v>320</v>
      </c>
      <c r="M103" s="438" t="s">
        <v>297</v>
      </c>
      <c r="S103" s="10" t="s">
        <v>320</v>
      </c>
      <c r="T103" s="438" t="s">
        <v>297</v>
      </c>
      <c r="Z103" s="10" t="s">
        <v>320</v>
      </c>
    </row>
    <row r="104" spans="1:26" ht="15.95" customHeight="1">
      <c r="A104" s="10" t="s">
        <v>3598</v>
      </c>
      <c r="F104" s="438"/>
      <c r="M104" s="438"/>
      <c r="T104" s="438"/>
    </row>
    <row r="105" spans="1:26" ht="15.95" customHeight="1">
      <c r="F105" s="438" t="s">
        <v>297</v>
      </c>
      <c r="L105" s="10" t="s">
        <v>320</v>
      </c>
      <c r="M105" s="438" t="s">
        <v>297</v>
      </c>
      <c r="S105" s="10" t="s">
        <v>320</v>
      </c>
      <c r="T105" s="438" t="s">
        <v>297</v>
      </c>
      <c r="Z105" s="10" t="s">
        <v>320</v>
      </c>
    </row>
    <row r="106" spans="1:26" ht="15.95" customHeight="1">
      <c r="A106" s="654"/>
      <c r="B106" s="654"/>
      <c r="C106" s="1021"/>
      <c r="D106" s="1021"/>
      <c r="E106" s="1021"/>
      <c r="F106" s="1021"/>
      <c r="G106" s="654"/>
      <c r="H106" s="654"/>
      <c r="I106" s="1021"/>
      <c r="J106" s="1021"/>
      <c r="K106" s="1021"/>
      <c r="L106" s="1021"/>
      <c r="M106" s="1021"/>
      <c r="N106" s="1021"/>
      <c r="O106" s="1021"/>
      <c r="P106" s="654"/>
      <c r="Q106" s="654"/>
      <c r="R106" s="1021"/>
      <c r="S106" s="1021"/>
      <c r="T106" s="1021"/>
      <c r="U106" s="1021"/>
      <c r="V106" s="1021"/>
      <c r="W106" s="1021"/>
      <c r="X106" s="1021"/>
      <c r="Y106" s="654"/>
      <c r="Z106" s="654"/>
    </row>
    <row r="107" spans="1:26" ht="15.95" customHeight="1">
      <c r="A107" s="10" t="s">
        <v>3317</v>
      </c>
    </row>
    <row r="108" spans="1:26" ht="15.95" customHeight="1">
      <c r="A108" s="654"/>
      <c r="B108" s="654"/>
      <c r="C108" s="1021"/>
      <c r="D108" s="1021"/>
      <c r="E108" s="1021"/>
      <c r="F108" s="1021"/>
      <c r="G108" s="654"/>
      <c r="H108" s="654"/>
      <c r="I108" s="1021"/>
      <c r="J108" s="1021"/>
      <c r="K108" s="1021"/>
      <c r="L108" s="1642"/>
      <c r="M108" s="1642"/>
      <c r="N108" s="1642"/>
      <c r="O108" s="1642"/>
      <c r="P108" s="654" t="s">
        <v>3370</v>
      </c>
      <c r="Q108" s="654"/>
      <c r="R108" s="1021"/>
      <c r="S108" s="1021"/>
      <c r="T108" s="1021"/>
      <c r="U108" s="1021"/>
      <c r="V108" s="1021"/>
      <c r="W108" s="1021"/>
      <c r="X108" s="1021"/>
      <c r="Y108" s="1021"/>
      <c r="Z108" s="654"/>
    </row>
    <row r="110" spans="1:26" ht="15.95" customHeight="1">
      <c r="A110" s="1056" t="s">
        <v>3232</v>
      </c>
      <c r="B110" s="1056"/>
      <c r="C110" s="1056"/>
      <c r="D110" s="1056"/>
      <c r="E110" s="1056"/>
      <c r="F110" s="1056"/>
      <c r="G110" s="1056"/>
      <c r="H110" s="1056"/>
      <c r="I110" s="1056"/>
      <c r="J110" s="1056"/>
      <c r="K110" s="1056"/>
      <c r="L110" s="1056"/>
      <c r="M110" s="1056"/>
      <c r="N110" s="1056"/>
      <c r="O110" s="1056"/>
      <c r="P110" s="1056"/>
      <c r="Q110" s="1056"/>
      <c r="R110" s="1056"/>
      <c r="S110" s="1056"/>
      <c r="T110" s="1056"/>
      <c r="U110" s="1056"/>
      <c r="V110" s="1056"/>
      <c r="W110" s="1056"/>
      <c r="X110" s="1056"/>
      <c r="Y110" s="1056"/>
      <c r="Z110" s="1056"/>
    </row>
    <row r="111" spans="1:26" ht="15.95" customHeight="1">
      <c r="A111" s="10" t="s">
        <v>3234</v>
      </c>
    </row>
    <row r="112" spans="1:26" ht="15.95" customHeight="1">
      <c r="A112" s="10" t="s">
        <v>3224</v>
      </c>
      <c r="F112" s="1268"/>
      <c r="G112" s="1268"/>
      <c r="H112" s="1268"/>
    </row>
    <row r="113" spans="1:29" ht="15.95" customHeight="1">
      <c r="A113" s="10" t="s">
        <v>3227</v>
      </c>
      <c r="G113" s="1058" t="s">
        <v>3319</v>
      </c>
      <c r="H113" s="10" t="s">
        <v>3318</v>
      </c>
      <c r="J113" s="446" t="s">
        <v>3315</v>
      </c>
      <c r="L113" s="10" t="s">
        <v>3610</v>
      </c>
      <c r="O113" s="10" t="s">
        <v>131</v>
      </c>
      <c r="R113" s="10" t="s">
        <v>3320</v>
      </c>
      <c r="T113" s="10" t="s">
        <v>3321</v>
      </c>
    </row>
    <row r="114" spans="1:29" ht="15.95" customHeight="1">
      <c r="G114" s="1058" t="s">
        <v>3245</v>
      </c>
      <c r="H114" s="10" t="s">
        <v>3295</v>
      </c>
      <c r="I114" s="1058"/>
      <c r="J114" s="446" t="s">
        <v>3315</v>
      </c>
      <c r="M114" s="1058"/>
      <c r="O114" s="10" t="s">
        <v>131</v>
      </c>
      <c r="R114" s="10" t="s">
        <v>3320</v>
      </c>
      <c r="T114" s="10" t="s">
        <v>3321</v>
      </c>
    </row>
    <row r="115" spans="1:29" ht="15.95" customHeight="1">
      <c r="H115" s="446"/>
      <c r="M115" s="1058"/>
      <c r="Q115" s="1058"/>
    </row>
    <row r="116" spans="1:29" ht="15.95" customHeight="1">
      <c r="A116" s="10" t="s">
        <v>3599</v>
      </c>
      <c r="G116" s="1058" t="s">
        <v>3296</v>
      </c>
      <c r="H116" s="10" t="s">
        <v>3607</v>
      </c>
      <c r="N116" s="1058" t="s">
        <v>3334</v>
      </c>
      <c r="O116" s="10" t="s">
        <v>3608</v>
      </c>
      <c r="T116" s="1058" t="s">
        <v>3335</v>
      </c>
      <c r="U116" s="10" t="s">
        <v>3605</v>
      </c>
    </row>
    <row r="117" spans="1:29" ht="15.95" customHeight="1">
      <c r="G117" s="1058" t="s">
        <v>3336</v>
      </c>
      <c r="H117" s="10" t="s">
        <v>3606</v>
      </c>
      <c r="N117" s="1058" t="s">
        <v>3251</v>
      </c>
      <c r="O117" s="10" t="s">
        <v>1432</v>
      </c>
    </row>
    <row r="118" spans="1:29" ht="8.1" customHeight="1">
      <c r="G118" s="1058"/>
      <c r="N118" s="1058"/>
    </row>
    <row r="119" spans="1:29" ht="15.95" customHeight="1">
      <c r="A119" s="10" t="s">
        <v>3600</v>
      </c>
      <c r="G119" s="1058" t="s">
        <v>3301</v>
      </c>
      <c r="H119" s="10" t="s">
        <v>3322</v>
      </c>
      <c r="N119" s="1058" t="s">
        <v>3323</v>
      </c>
      <c r="O119" s="10" t="s">
        <v>3324</v>
      </c>
      <c r="T119" s="1058" t="s">
        <v>3256</v>
      </c>
      <c r="U119" s="10" t="s">
        <v>3325</v>
      </c>
    </row>
    <row r="120" spans="1:29" ht="8.1" customHeight="1">
      <c r="G120" s="1058"/>
      <c r="N120" s="1058"/>
      <c r="T120" s="1058"/>
    </row>
    <row r="121" spans="1:29" ht="15.95" customHeight="1">
      <c r="A121" s="10" t="s">
        <v>3601</v>
      </c>
      <c r="G121" s="1058" t="s">
        <v>3326</v>
      </c>
      <c r="H121" s="10" t="s">
        <v>3327</v>
      </c>
      <c r="K121" s="446"/>
      <c r="L121" s="446"/>
      <c r="M121" s="446"/>
      <c r="N121" s="1058" t="s">
        <v>46</v>
      </c>
      <c r="O121" s="10" t="s">
        <v>3328</v>
      </c>
      <c r="T121" s="1058" t="s">
        <v>39</v>
      </c>
      <c r="U121" s="10" t="s">
        <v>3333</v>
      </c>
      <c r="Y121" s="1058"/>
      <c r="AC121" s="446"/>
    </row>
    <row r="122" spans="1:29" ht="8.1" customHeight="1">
      <c r="G122" s="1058"/>
      <c r="K122" s="446"/>
      <c r="L122" s="446"/>
      <c r="M122" s="446"/>
      <c r="N122" s="1058"/>
      <c r="T122" s="1058"/>
      <c r="Y122" s="1058"/>
      <c r="AC122" s="446"/>
    </row>
    <row r="123" spans="1:29" ht="15.95" customHeight="1">
      <c r="A123" s="10" t="s">
        <v>3602</v>
      </c>
      <c r="G123" s="1058" t="s">
        <v>3241</v>
      </c>
      <c r="H123" s="10" t="s">
        <v>3329</v>
      </c>
      <c r="K123" s="446"/>
      <c r="L123" s="446"/>
      <c r="M123" s="446"/>
      <c r="N123" s="1058" t="s">
        <v>3330</v>
      </c>
      <c r="O123" s="10" t="s">
        <v>3331</v>
      </c>
      <c r="T123" s="1058" t="s">
        <v>3243</v>
      </c>
      <c r="U123" s="10" t="s">
        <v>3332</v>
      </c>
      <c r="Y123" s="1058"/>
      <c r="AC123" s="446"/>
    </row>
    <row r="124" spans="1:29" ht="8.1" customHeight="1">
      <c r="G124" s="1058"/>
      <c r="K124" s="446"/>
      <c r="L124" s="446"/>
      <c r="M124" s="446"/>
      <c r="N124" s="1058"/>
      <c r="T124" s="1058"/>
      <c r="Y124" s="1058"/>
      <c r="AC124" s="446"/>
    </row>
    <row r="125" spans="1:29" ht="15.95" customHeight="1">
      <c r="A125" s="10" t="s">
        <v>3603</v>
      </c>
      <c r="F125" s="446"/>
      <c r="G125" s="1058" t="s">
        <v>3241</v>
      </c>
      <c r="H125" s="10" t="s">
        <v>3337</v>
      </c>
      <c r="J125" s="446"/>
      <c r="K125" s="446"/>
      <c r="L125" s="1058" t="s">
        <v>3338</v>
      </c>
      <c r="M125" s="10" t="s">
        <v>3339</v>
      </c>
      <c r="O125" s="446"/>
      <c r="P125" s="446"/>
      <c r="Q125" s="1058" t="s">
        <v>3243</v>
      </c>
      <c r="R125" s="10" t="s">
        <v>3341</v>
      </c>
      <c r="U125" s="446"/>
      <c r="V125" s="446"/>
      <c r="W125" s="1058" t="s">
        <v>3283</v>
      </c>
      <c r="X125" s="10" t="s">
        <v>3342</v>
      </c>
      <c r="AA125" s="446"/>
    </row>
    <row r="126" spans="1:29" ht="8.1" customHeight="1">
      <c r="F126" s="446"/>
      <c r="G126" s="1058"/>
      <c r="J126" s="446"/>
      <c r="K126" s="446"/>
      <c r="L126" s="1058"/>
      <c r="O126" s="446"/>
      <c r="P126" s="446"/>
      <c r="Q126" s="1058"/>
      <c r="U126" s="446"/>
      <c r="V126" s="446"/>
      <c r="W126" s="1058"/>
      <c r="AA126" s="446"/>
    </row>
    <row r="127" spans="1:29" ht="15.95" customHeight="1">
      <c r="A127" s="10" t="s">
        <v>3609</v>
      </c>
      <c r="E127" s="446" t="s">
        <v>3315</v>
      </c>
      <c r="F127" s="1268"/>
      <c r="G127" s="1268"/>
      <c r="H127" s="446" t="s">
        <v>3344</v>
      </c>
      <c r="I127" s="446" t="s">
        <v>320</v>
      </c>
      <c r="J127" s="446" t="s">
        <v>3315</v>
      </c>
      <c r="K127" s="1268"/>
      <c r="L127" s="1268"/>
      <c r="M127" s="446" t="s">
        <v>3344</v>
      </c>
      <c r="N127" s="446" t="s">
        <v>320</v>
      </c>
      <c r="O127" s="446" t="s">
        <v>3315</v>
      </c>
      <c r="P127" s="1268"/>
      <c r="Q127" s="1268"/>
      <c r="R127" s="446" t="s">
        <v>3344</v>
      </c>
      <c r="S127" s="446" t="s">
        <v>320</v>
      </c>
      <c r="T127" s="446" t="s">
        <v>3315</v>
      </c>
      <c r="U127" s="1268"/>
      <c r="V127" s="1268"/>
      <c r="W127" s="446" t="s">
        <v>3344</v>
      </c>
      <c r="X127" s="446" t="s">
        <v>320</v>
      </c>
    </row>
    <row r="128" spans="1:29" ht="8.1" customHeight="1">
      <c r="E128" s="446"/>
      <c r="F128" s="446"/>
      <c r="G128" s="446"/>
      <c r="H128" s="446"/>
      <c r="I128" s="446"/>
      <c r="J128" s="446"/>
      <c r="K128" s="446"/>
      <c r="L128" s="446"/>
      <c r="M128" s="446"/>
      <c r="N128" s="446"/>
      <c r="O128" s="446"/>
      <c r="P128" s="446"/>
      <c r="Q128" s="446"/>
      <c r="R128" s="446"/>
      <c r="S128" s="446"/>
      <c r="T128" s="446"/>
      <c r="U128" s="446"/>
      <c r="V128" s="446"/>
      <c r="W128" s="446"/>
      <c r="X128" s="446"/>
    </row>
    <row r="129" spans="1:26" ht="15.95" customHeight="1">
      <c r="A129" s="10" t="s">
        <v>3604</v>
      </c>
      <c r="E129" s="446"/>
      <c r="H129" s="446"/>
      <c r="I129" s="446"/>
      <c r="J129" s="446"/>
      <c r="M129" s="446"/>
      <c r="N129" s="446"/>
      <c r="O129" s="446"/>
      <c r="R129" s="446"/>
      <c r="S129" s="446"/>
      <c r="T129" s="446"/>
      <c r="W129" s="446"/>
      <c r="X129" s="446"/>
    </row>
    <row r="130" spans="1:26" ht="15.95" customHeight="1">
      <c r="B130" s="438"/>
      <c r="C130" s="438"/>
      <c r="D130" s="438"/>
      <c r="E130" s="446" t="s">
        <v>3315</v>
      </c>
      <c r="F130" s="1268"/>
      <c r="G130" s="1268"/>
      <c r="H130" s="446" t="s">
        <v>3345</v>
      </c>
      <c r="I130" s="446" t="s">
        <v>3346</v>
      </c>
      <c r="J130" s="446" t="s">
        <v>3315</v>
      </c>
      <c r="K130" s="1268"/>
      <c r="L130" s="1268"/>
      <c r="M130" s="446" t="s">
        <v>3345</v>
      </c>
      <c r="N130" s="446" t="s">
        <v>3346</v>
      </c>
      <c r="O130" s="446" t="s">
        <v>3315</v>
      </c>
      <c r="P130" s="1268"/>
      <c r="Q130" s="1268"/>
      <c r="R130" s="446" t="s">
        <v>3345</v>
      </c>
      <c r="S130" s="446" t="s">
        <v>3346</v>
      </c>
      <c r="T130" s="446" t="s">
        <v>3315</v>
      </c>
      <c r="U130" s="1268"/>
      <c r="V130" s="1268"/>
      <c r="W130" s="446" t="s">
        <v>3345</v>
      </c>
      <c r="X130" s="446" t="s">
        <v>3346</v>
      </c>
    </row>
    <row r="131" spans="1:26" ht="15.95" customHeight="1">
      <c r="A131" s="1021"/>
      <c r="B131" s="1021"/>
      <c r="C131" s="1021"/>
      <c r="D131" s="1021"/>
      <c r="E131" s="1021"/>
      <c r="F131" s="1021"/>
      <c r="G131" s="1021"/>
      <c r="H131" s="1021"/>
      <c r="I131" s="1021"/>
      <c r="J131" s="1021"/>
      <c r="K131" s="1021"/>
      <c r="L131" s="1021"/>
      <c r="M131" s="1021"/>
      <c r="N131" s="1021"/>
      <c r="O131" s="1021"/>
      <c r="P131" s="1021"/>
      <c r="Q131" s="1021"/>
      <c r="R131" s="1021"/>
      <c r="S131" s="1021"/>
      <c r="T131" s="1021"/>
      <c r="U131" s="1021"/>
      <c r="V131" s="1021"/>
      <c r="W131" s="1021"/>
      <c r="X131" s="1021"/>
      <c r="Y131" s="1021"/>
      <c r="Z131" s="1021"/>
    </row>
    <row r="147" spans="1:26" ht="15.95" customHeight="1">
      <c r="A147" s="1055" t="s">
        <v>3233</v>
      </c>
      <c r="B147" s="1055"/>
      <c r="C147" s="1056"/>
      <c r="D147" s="1056"/>
      <c r="E147" s="1056"/>
      <c r="F147" s="1056"/>
      <c r="G147" s="1056"/>
      <c r="H147" s="1055"/>
      <c r="I147" s="1055"/>
      <c r="J147" s="1056"/>
      <c r="K147" s="1056"/>
      <c r="L147" s="1056"/>
      <c r="M147" s="1056"/>
      <c r="N147" s="1056"/>
      <c r="O147" s="1056"/>
      <c r="P147" s="1056"/>
      <c r="Q147" s="1056"/>
      <c r="R147" s="1055"/>
      <c r="S147" s="1056"/>
      <c r="T147" s="1056"/>
      <c r="U147" s="1056"/>
      <c r="V147" s="1056"/>
      <c r="W147" s="1056"/>
      <c r="X147" s="1056"/>
      <c r="Y147" s="1056"/>
      <c r="Z147" s="1055"/>
    </row>
    <row r="148" spans="1:26" ht="15.95" customHeight="1">
      <c r="A148" s="10" t="s">
        <v>3351</v>
      </c>
      <c r="F148" s="1058" t="s">
        <v>3352</v>
      </c>
      <c r="G148" s="10" t="s">
        <v>3353</v>
      </c>
      <c r="L148" s="438" t="s">
        <v>297</v>
      </c>
      <c r="M148" s="438"/>
      <c r="N148" s="438"/>
      <c r="O148" s="438"/>
      <c r="P148" s="438"/>
      <c r="Q148" s="438"/>
      <c r="R148" s="438"/>
      <c r="S148" s="438"/>
      <c r="T148" s="1057"/>
      <c r="U148" s="1057"/>
      <c r="V148" s="1057"/>
      <c r="W148" s="1057"/>
      <c r="X148" s="1057"/>
      <c r="Y148" s="1057"/>
      <c r="Z148" s="10" t="s">
        <v>320</v>
      </c>
    </row>
    <row r="149" spans="1:26" ht="15.95" customHeight="1">
      <c r="F149" s="1058" t="s">
        <v>3371</v>
      </c>
      <c r="G149" s="10" t="s">
        <v>3372</v>
      </c>
      <c r="L149" s="438" t="s">
        <v>297</v>
      </c>
      <c r="M149" s="438"/>
      <c r="N149" s="438"/>
      <c r="O149" s="438"/>
      <c r="P149" s="438"/>
      <c r="Q149" s="438"/>
      <c r="R149" s="438"/>
      <c r="S149" s="438"/>
      <c r="T149" s="1057"/>
      <c r="U149" s="1057"/>
      <c r="V149" s="1057"/>
      <c r="W149" s="1057"/>
      <c r="X149" s="1057"/>
      <c r="Y149" s="1057"/>
      <c r="Z149" s="10" t="s">
        <v>320</v>
      </c>
    </row>
    <row r="150" spans="1:26" ht="15.95" customHeight="1">
      <c r="F150" s="1058" t="s">
        <v>525</v>
      </c>
      <c r="G150" s="10" t="s">
        <v>3373</v>
      </c>
      <c r="L150" s="438" t="s">
        <v>297</v>
      </c>
      <c r="M150" s="438"/>
      <c r="N150" s="438"/>
      <c r="O150" s="438"/>
      <c r="P150" s="438"/>
      <c r="Q150" s="438"/>
      <c r="R150" s="438"/>
      <c r="S150" s="438"/>
      <c r="T150" s="1057"/>
      <c r="U150" s="1057"/>
      <c r="V150" s="1057"/>
      <c r="W150" s="1057"/>
      <c r="X150" s="1057"/>
      <c r="Y150" s="1057"/>
      <c r="Z150" s="10" t="s">
        <v>320</v>
      </c>
    </row>
    <row r="151" spans="1:26" ht="8.1" customHeight="1">
      <c r="F151" s="1058"/>
      <c r="L151" s="438"/>
      <c r="M151" s="438"/>
      <c r="N151" s="438"/>
      <c r="O151" s="438"/>
      <c r="P151" s="438"/>
      <c r="Q151" s="438"/>
      <c r="R151" s="438"/>
      <c r="S151" s="438"/>
      <c r="T151" s="1057"/>
      <c r="U151" s="1057"/>
      <c r="V151" s="1057"/>
      <c r="W151" s="1057"/>
      <c r="X151" s="1057"/>
      <c r="Y151" s="1057"/>
    </row>
    <row r="152" spans="1:26" ht="15.95" customHeight="1">
      <c r="A152" s="10" t="s">
        <v>3349</v>
      </c>
      <c r="G152" s="1058" t="s">
        <v>3358</v>
      </c>
      <c r="H152" s="10" t="s">
        <v>3359</v>
      </c>
      <c r="O152" s="1058" t="s">
        <v>3254</v>
      </c>
      <c r="P152" s="10" t="s">
        <v>1432</v>
      </c>
    </row>
    <row r="153" spans="1:26" ht="8.1" customHeight="1">
      <c r="G153" s="1058"/>
      <c r="O153" s="1058"/>
    </row>
    <row r="154" spans="1:26" ht="15.95" customHeight="1">
      <c r="A154" s="10" t="s">
        <v>3350</v>
      </c>
      <c r="G154" s="1058" t="s">
        <v>3241</v>
      </c>
      <c r="H154" s="10" t="s">
        <v>3360</v>
      </c>
      <c r="O154" s="1058" t="s">
        <v>3254</v>
      </c>
      <c r="P154" s="10" t="s">
        <v>1432</v>
      </c>
    </row>
    <row r="155" spans="1:26" ht="8.1" customHeight="1">
      <c r="F155" s="1058"/>
      <c r="M155" s="1058"/>
    </row>
    <row r="156" spans="1:26" ht="15.95" customHeight="1">
      <c r="A156" s="10" t="s">
        <v>3236</v>
      </c>
    </row>
    <row r="157" spans="1:26" ht="8.1" customHeight="1"/>
    <row r="158" spans="1:26" ht="15.95" customHeight="1">
      <c r="A158" s="10" t="s">
        <v>3357</v>
      </c>
      <c r="K158" s="10" t="s">
        <v>3343</v>
      </c>
    </row>
    <row r="159" spans="1:26" ht="8.1" customHeight="1"/>
    <row r="160" spans="1:26" ht="15.95" customHeight="1">
      <c r="A160" s="10" t="s">
        <v>3240</v>
      </c>
      <c r="H160" s="1058" t="s">
        <v>3241</v>
      </c>
      <c r="I160" s="10" t="s">
        <v>3361</v>
      </c>
      <c r="M160" s="1058" t="s">
        <v>3362</v>
      </c>
      <c r="N160" s="10" t="s">
        <v>3363</v>
      </c>
      <c r="R160" s="1058" t="s">
        <v>3364</v>
      </c>
      <c r="S160" s="10" t="s">
        <v>3340</v>
      </c>
    </row>
    <row r="161" spans="1:26" ht="8.1" customHeight="1">
      <c r="G161" s="1058"/>
      <c r="K161" s="1058"/>
      <c r="O161" s="1058"/>
    </row>
    <row r="162" spans="1:26" ht="15.95" customHeight="1">
      <c r="A162" s="10" t="s">
        <v>3354</v>
      </c>
      <c r="H162" s="1261"/>
      <c r="I162" s="1261"/>
      <c r="J162" s="1261"/>
      <c r="K162" s="10" t="s">
        <v>73</v>
      </c>
    </row>
    <row r="163" spans="1:26" ht="8.1" customHeight="1"/>
    <row r="164" spans="1:26" ht="15.95" customHeight="1">
      <c r="A164" s="10" t="s">
        <v>3355</v>
      </c>
      <c r="H164" s="1636"/>
      <c r="I164" s="1636"/>
      <c r="J164" s="1636"/>
      <c r="K164" s="10" t="s">
        <v>3356</v>
      </c>
    </row>
    <row r="165" spans="1:26" ht="15.95" customHeight="1">
      <c r="A165" s="654"/>
      <c r="B165" s="654"/>
      <c r="C165" s="1021"/>
      <c r="D165" s="1021"/>
      <c r="E165" s="1021"/>
      <c r="F165" s="1021"/>
      <c r="G165" s="1021"/>
      <c r="H165" s="654"/>
      <c r="I165" s="654"/>
      <c r="J165" s="1021"/>
      <c r="K165" s="1021"/>
      <c r="L165" s="1021"/>
      <c r="M165" s="1021"/>
      <c r="N165" s="1021"/>
      <c r="O165" s="1021"/>
      <c r="P165" s="1021"/>
      <c r="Q165" s="654"/>
      <c r="R165" s="654"/>
      <c r="S165" s="1021"/>
      <c r="T165" s="1021"/>
      <c r="U165" s="1021"/>
      <c r="V165" s="1021"/>
      <c r="W165" s="1021"/>
      <c r="X165" s="1021"/>
      <c r="Y165" s="1021"/>
      <c r="Z165" s="654"/>
    </row>
    <row r="184" spans="1:26" s="213" customFormat="1" ht="15.95" customHeight="1">
      <c r="A184" s="1184" t="s">
        <v>2856</v>
      </c>
    </row>
    <row r="185" spans="1:26" s="213" customFormat="1" ht="15.95" customHeight="1">
      <c r="A185" s="1185" t="s">
        <v>3487</v>
      </c>
      <c r="B185" s="213" t="s">
        <v>1008</v>
      </c>
    </row>
    <row r="186" spans="1:26" s="213" customFormat="1" ht="15.95" customHeight="1">
      <c r="A186" s="1184" t="s">
        <v>733</v>
      </c>
      <c r="B186" s="213" t="s">
        <v>3488</v>
      </c>
    </row>
    <row r="187" spans="1:26" s="213" customFormat="1" ht="15.95" customHeight="1">
      <c r="A187" s="1185" t="s">
        <v>3489</v>
      </c>
      <c r="B187" s="213" t="s">
        <v>1005</v>
      </c>
    </row>
    <row r="188" spans="1:26" s="213" customFormat="1" ht="15.95" customHeight="1">
      <c r="A188" s="1184" t="s">
        <v>733</v>
      </c>
      <c r="B188" s="1186" t="s">
        <v>1161</v>
      </c>
      <c r="C188" s="213" t="s">
        <v>973</v>
      </c>
    </row>
    <row r="189" spans="1:26" s="213" customFormat="1" ht="30" customHeight="1">
      <c r="A189" s="1185" t="s">
        <v>100</v>
      </c>
      <c r="B189" s="1186" t="s">
        <v>1154</v>
      </c>
      <c r="C189" s="1640" t="s">
        <v>3490</v>
      </c>
      <c r="D189" s="1640"/>
      <c r="E189" s="1640"/>
      <c r="F189" s="1640"/>
      <c r="G189" s="1640"/>
      <c r="H189" s="1640"/>
      <c r="I189" s="1640"/>
      <c r="J189" s="1640"/>
      <c r="K189" s="1640"/>
      <c r="L189" s="1640"/>
      <c r="M189" s="1640"/>
      <c r="N189" s="1640"/>
      <c r="O189" s="1640"/>
      <c r="P189" s="1640"/>
      <c r="Q189" s="1640"/>
      <c r="R189" s="1640"/>
      <c r="S189" s="1640"/>
      <c r="T189" s="1640"/>
      <c r="U189" s="1640"/>
      <c r="V189" s="1640"/>
      <c r="W189" s="1640"/>
      <c r="X189" s="1640"/>
      <c r="Y189" s="1640"/>
      <c r="Z189" s="1640"/>
    </row>
    <row r="190" spans="1:26" s="213" customFormat="1" ht="15.95" customHeight="1">
      <c r="A190" s="1185" t="s">
        <v>2190</v>
      </c>
      <c r="B190" s="213" t="s">
        <v>1003</v>
      </c>
    </row>
    <row r="191" spans="1:26" s="213" customFormat="1" ht="30" customHeight="1">
      <c r="A191" s="1184" t="s">
        <v>733</v>
      </c>
      <c r="B191" s="1186" t="s">
        <v>1161</v>
      </c>
      <c r="C191" s="1618" t="s">
        <v>3660</v>
      </c>
      <c r="D191" s="1618"/>
      <c r="E191" s="1618"/>
      <c r="F191" s="1618"/>
      <c r="G191" s="1618"/>
      <c r="H191" s="1618"/>
      <c r="I191" s="1618"/>
      <c r="J191" s="1618"/>
      <c r="K191" s="1618"/>
      <c r="L191" s="1618"/>
      <c r="M191" s="1618"/>
      <c r="N191" s="1618"/>
      <c r="O191" s="1618"/>
      <c r="P191" s="1618"/>
      <c r="Q191" s="1618"/>
      <c r="R191" s="1618"/>
      <c r="S191" s="1618"/>
      <c r="T191" s="1618"/>
      <c r="U191" s="1618"/>
      <c r="V191" s="1618"/>
      <c r="W191" s="1618"/>
      <c r="X191" s="1618"/>
      <c r="Y191" s="1618"/>
      <c r="Z191" s="1618"/>
    </row>
    <row r="192" spans="1:26" s="213" customFormat="1" ht="30" customHeight="1">
      <c r="A192" s="1184" t="s">
        <v>733</v>
      </c>
      <c r="B192" s="1186" t="s">
        <v>1154</v>
      </c>
      <c r="C192" s="1640" t="s">
        <v>3630</v>
      </c>
      <c r="D192" s="1640"/>
      <c r="E192" s="1640"/>
      <c r="F192" s="1640"/>
      <c r="G192" s="1640"/>
      <c r="H192" s="1640"/>
      <c r="I192" s="1640"/>
      <c r="J192" s="1640"/>
      <c r="K192" s="1640"/>
      <c r="L192" s="1640"/>
      <c r="M192" s="1640"/>
      <c r="N192" s="1640"/>
      <c r="O192" s="1640"/>
      <c r="P192" s="1640"/>
      <c r="Q192" s="1640"/>
      <c r="R192" s="1640"/>
      <c r="S192" s="1640"/>
      <c r="T192" s="1640"/>
      <c r="U192" s="1640"/>
      <c r="V192" s="1640"/>
      <c r="W192" s="1640"/>
      <c r="X192" s="1640"/>
      <c r="Y192" s="1640"/>
      <c r="Z192" s="1640"/>
    </row>
    <row r="193" spans="1:26" s="213" customFormat="1" ht="15.95" customHeight="1">
      <c r="A193" s="1184" t="s">
        <v>733</v>
      </c>
      <c r="B193" s="1186" t="s">
        <v>1152</v>
      </c>
      <c r="C193" s="213" t="s">
        <v>3631</v>
      </c>
    </row>
    <row r="194" spans="1:26" s="213" customFormat="1" ht="30" customHeight="1">
      <c r="A194" s="1184" t="s">
        <v>733</v>
      </c>
      <c r="B194" s="1186" t="s">
        <v>1181</v>
      </c>
      <c r="C194" s="1640" t="s">
        <v>3632</v>
      </c>
      <c r="D194" s="1640"/>
      <c r="E194" s="1640"/>
      <c r="F194" s="1640"/>
      <c r="G194" s="1640"/>
      <c r="H194" s="1640"/>
      <c r="I194" s="1640"/>
      <c r="J194" s="1640"/>
      <c r="K194" s="1640"/>
      <c r="L194" s="1640"/>
      <c r="M194" s="1640"/>
      <c r="N194" s="1640"/>
      <c r="O194" s="1640"/>
      <c r="P194" s="1640"/>
      <c r="Q194" s="1640"/>
      <c r="R194" s="1640"/>
      <c r="S194" s="1640"/>
      <c r="T194" s="1640"/>
      <c r="U194" s="1640"/>
      <c r="V194" s="1640"/>
      <c r="W194" s="1640"/>
      <c r="X194" s="1640"/>
      <c r="Y194" s="1640"/>
      <c r="Z194" s="1640"/>
    </row>
    <row r="195" spans="1:26" s="213" customFormat="1" ht="15.95" customHeight="1">
      <c r="A195" s="1184" t="s">
        <v>733</v>
      </c>
      <c r="B195" s="1186" t="s">
        <v>1145</v>
      </c>
      <c r="C195" s="213" t="s">
        <v>3491</v>
      </c>
    </row>
    <row r="196" spans="1:26" s="213" customFormat="1" ht="30" customHeight="1">
      <c r="A196" s="1184" t="s">
        <v>733</v>
      </c>
      <c r="B196" s="1186" t="s">
        <v>1141</v>
      </c>
      <c r="C196" s="1640" t="s">
        <v>3492</v>
      </c>
      <c r="D196" s="1640"/>
      <c r="E196" s="1640"/>
      <c r="F196" s="1640"/>
      <c r="G196" s="1640"/>
      <c r="H196" s="1640"/>
      <c r="I196" s="1640"/>
      <c r="J196" s="1640"/>
      <c r="K196" s="1640"/>
      <c r="L196" s="1640"/>
      <c r="M196" s="1640"/>
      <c r="N196" s="1640"/>
      <c r="O196" s="1640"/>
      <c r="P196" s="1640"/>
      <c r="Q196" s="1640"/>
      <c r="R196" s="1640"/>
      <c r="S196" s="1640"/>
      <c r="T196" s="1640"/>
      <c r="U196" s="1640"/>
      <c r="V196" s="1640"/>
      <c r="W196" s="1640"/>
      <c r="X196" s="1640"/>
      <c r="Y196" s="1640"/>
      <c r="Z196" s="1640"/>
    </row>
    <row r="197" spans="1:26" s="3" customFormat="1" ht="15.95" customHeight="1">
      <c r="A197" s="1184" t="s">
        <v>733</v>
      </c>
      <c r="B197" s="213"/>
      <c r="C197" s="1637" t="s">
        <v>3493</v>
      </c>
      <c r="D197" s="1638"/>
      <c r="E197" s="1638"/>
      <c r="F197" s="1638"/>
      <c r="G197" s="1638"/>
      <c r="H197" s="1638"/>
      <c r="I197" s="1638"/>
      <c r="J197" s="1638"/>
      <c r="K197" s="1638"/>
      <c r="L197" s="1638"/>
      <c r="M197" s="1638"/>
      <c r="N197" s="1638"/>
      <c r="O197" s="1638"/>
      <c r="P197" s="1638"/>
      <c r="Q197" s="1638"/>
      <c r="R197" s="1638"/>
      <c r="S197" s="1638"/>
      <c r="T197" s="1638"/>
      <c r="U197" s="1638"/>
      <c r="V197" s="1639"/>
      <c r="W197" s="1641" t="s">
        <v>3494</v>
      </c>
      <c r="X197" s="1638"/>
      <c r="Y197" s="1638"/>
      <c r="Z197" s="1639"/>
    </row>
    <row r="198" spans="1:26" s="3" customFormat="1" ht="30" customHeight="1">
      <c r="A198" s="1184" t="s">
        <v>733</v>
      </c>
      <c r="B198" s="213"/>
      <c r="C198" s="1187" t="s">
        <v>3495</v>
      </c>
      <c r="D198" s="1188"/>
      <c r="E198" s="1188"/>
      <c r="F198" s="1188"/>
      <c r="G198" s="1188"/>
      <c r="H198" s="1188"/>
      <c r="I198" s="1188"/>
      <c r="J198" s="1188"/>
      <c r="K198" s="1188"/>
      <c r="L198" s="1188"/>
      <c r="M198" s="1188"/>
      <c r="N198" s="1188"/>
      <c r="O198" s="1188"/>
      <c r="P198" s="1188"/>
      <c r="Q198" s="1188"/>
      <c r="R198" s="1188"/>
      <c r="S198" s="1189"/>
      <c r="T198" s="1189"/>
      <c r="U198" s="1188"/>
      <c r="V198" s="1188"/>
      <c r="W198" s="1666" t="s">
        <v>3496</v>
      </c>
      <c r="X198" s="1667"/>
      <c r="Y198" s="1667"/>
      <c r="Z198" s="1668"/>
    </row>
    <row r="199" spans="1:26" s="3" customFormat="1" ht="15.95" customHeight="1">
      <c r="C199" s="1187" t="s">
        <v>3497</v>
      </c>
      <c r="D199" s="1188"/>
      <c r="E199" s="1188"/>
      <c r="F199" s="1188"/>
      <c r="G199" s="1188"/>
      <c r="H199" s="1188"/>
      <c r="I199" s="1188"/>
      <c r="J199" s="1188"/>
      <c r="K199" s="1188"/>
      <c r="L199" s="1188"/>
      <c r="M199" s="1188"/>
      <c r="N199" s="1188"/>
      <c r="O199" s="1188"/>
      <c r="P199" s="1188"/>
      <c r="Q199" s="1188"/>
      <c r="R199" s="1188"/>
      <c r="S199" s="1189"/>
      <c r="T199" s="1189"/>
      <c r="U199" s="1188"/>
      <c r="V199" s="1188"/>
      <c r="W199" s="1666" t="s">
        <v>3498</v>
      </c>
      <c r="X199" s="1667"/>
      <c r="Y199" s="1667"/>
      <c r="Z199" s="1668"/>
    </row>
    <row r="200" spans="1:26" s="3" customFormat="1" ht="15.95" customHeight="1">
      <c r="C200" s="1187" t="s">
        <v>3499</v>
      </c>
      <c r="D200" s="1188"/>
      <c r="E200" s="1188"/>
      <c r="F200" s="1188"/>
      <c r="G200" s="1188"/>
      <c r="H200" s="1188"/>
      <c r="I200" s="1188"/>
      <c r="J200" s="1188"/>
      <c r="K200" s="1188"/>
      <c r="L200" s="1188"/>
      <c r="M200" s="1188"/>
      <c r="N200" s="1188"/>
      <c r="O200" s="1188"/>
      <c r="P200" s="1188"/>
      <c r="Q200" s="1188"/>
      <c r="R200" s="1188"/>
      <c r="S200" s="1189"/>
      <c r="T200" s="1189"/>
      <c r="U200" s="1188"/>
      <c r="V200" s="1188"/>
      <c r="W200" s="1666" t="s">
        <v>3500</v>
      </c>
      <c r="X200" s="1667"/>
      <c r="Y200" s="1667"/>
      <c r="Z200" s="1668"/>
    </row>
    <row r="201" spans="1:26" s="3" customFormat="1" ht="15.95" customHeight="1">
      <c r="C201" s="1187" t="s">
        <v>3501</v>
      </c>
      <c r="D201" s="1188"/>
      <c r="E201" s="1188"/>
      <c r="F201" s="1188"/>
      <c r="G201" s="1188"/>
      <c r="H201" s="1188"/>
      <c r="I201" s="1188"/>
      <c r="J201" s="1188"/>
      <c r="K201" s="1188"/>
      <c r="L201" s="1188"/>
      <c r="M201" s="1188"/>
      <c r="N201" s="1188"/>
      <c r="O201" s="1188"/>
      <c r="P201" s="1188"/>
      <c r="Q201" s="1188"/>
      <c r="R201" s="1188"/>
      <c r="S201" s="1189"/>
      <c r="T201" s="1189"/>
      <c r="U201" s="1188"/>
      <c r="V201" s="1188"/>
      <c r="W201" s="1666" t="s">
        <v>3502</v>
      </c>
      <c r="X201" s="1667"/>
      <c r="Y201" s="1667"/>
      <c r="Z201" s="1668"/>
    </row>
    <row r="202" spans="1:26" s="3" customFormat="1" ht="15.95" customHeight="1">
      <c r="C202" s="1187" t="s">
        <v>3503</v>
      </c>
      <c r="D202" s="1188"/>
      <c r="E202" s="1188"/>
      <c r="F202" s="1188"/>
      <c r="G202" s="1188"/>
      <c r="H202" s="1188"/>
      <c r="I202" s="1188"/>
      <c r="J202" s="1188"/>
      <c r="K202" s="1188"/>
      <c r="L202" s="1188"/>
      <c r="M202" s="1188"/>
      <c r="N202" s="1188"/>
      <c r="O202" s="1188"/>
      <c r="P202" s="1188"/>
      <c r="Q202" s="1188"/>
      <c r="R202" s="1188"/>
      <c r="S202" s="1189"/>
      <c r="T202" s="1189"/>
      <c r="U202" s="1188"/>
      <c r="V202" s="1188"/>
      <c r="W202" s="1666" t="s">
        <v>3504</v>
      </c>
      <c r="X202" s="1667"/>
      <c r="Y202" s="1667"/>
      <c r="Z202" s="1668"/>
    </row>
    <row r="203" spans="1:26" s="3" customFormat="1" ht="15.95" customHeight="1"/>
    <row r="204" spans="1:26" s="3" customFormat="1" ht="39.950000000000003" customHeight="1">
      <c r="B204" s="1186" t="s">
        <v>1137</v>
      </c>
      <c r="C204" s="1640" t="s">
        <v>3634</v>
      </c>
      <c r="D204" s="1640"/>
      <c r="E204" s="1640"/>
      <c r="F204" s="1640"/>
      <c r="G204" s="1640"/>
      <c r="H204" s="1640"/>
      <c r="I204" s="1640"/>
      <c r="J204" s="1640"/>
      <c r="K204" s="1640"/>
      <c r="L204" s="1640"/>
      <c r="M204" s="1640"/>
      <c r="N204" s="1640"/>
      <c r="O204" s="1640"/>
      <c r="P204" s="1640"/>
      <c r="Q204" s="1640"/>
      <c r="R204" s="1640"/>
      <c r="S204" s="1640"/>
      <c r="T204" s="1640"/>
      <c r="U204" s="1640"/>
      <c r="V204" s="1640"/>
      <c r="W204" s="1640"/>
      <c r="X204" s="1640"/>
      <c r="Y204" s="1640"/>
      <c r="Z204" s="1640"/>
    </row>
    <row r="205" spans="1:26" s="3" customFormat="1" ht="15.95" customHeight="1">
      <c r="C205" s="1637" t="s">
        <v>3493</v>
      </c>
      <c r="D205" s="1638"/>
      <c r="E205" s="1638"/>
      <c r="F205" s="1638"/>
      <c r="G205" s="1638"/>
      <c r="H205" s="1638"/>
      <c r="I205" s="1638"/>
      <c r="J205" s="1638"/>
      <c r="K205" s="1638"/>
      <c r="L205" s="1638"/>
      <c r="M205" s="1638"/>
      <c r="N205" s="1638"/>
      <c r="O205" s="1638"/>
      <c r="P205" s="1638"/>
      <c r="Q205" s="1638"/>
      <c r="R205" s="1638"/>
      <c r="S205" s="1638"/>
      <c r="T205" s="1638"/>
      <c r="U205" s="1638"/>
      <c r="V205" s="1638"/>
      <c r="W205" s="1638"/>
      <c r="X205" s="1639"/>
      <c r="Y205" s="1662" t="s">
        <v>3494</v>
      </c>
      <c r="Z205" s="1662"/>
    </row>
    <row r="206" spans="1:26" s="3" customFormat="1" ht="48" customHeight="1">
      <c r="C206" s="1191" t="s">
        <v>3253</v>
      </c>
      <c r="D206" s="1188"/>
      <c r="E206" s="1188"/>
      <c r="F206" s="1188"/>
      <c r="G206" s="1188"/>
      <c r="H206" s="1192"/>
      <c r="I206" s="1661" t="s">
        <v>3506</v>
      </c>
      <c r="J206" s="1661"/>
      <c r="K206" s="1661"/>
      <c r="L206" s="1661"/>
      <c r="M206" s="1661"/>
      <c r="N206" s="1661"/>
      <c r="O206" s="1661"/>
      <c r="P206" s="1661"/>
      <c r="Q206" s="1661"/>
      <c r="R206" s="1661"/>
      <c r="S206" s="1661"/>
      <c r="T206" s="1661"/>
      <c r="U206" s="1661"/>
      <c r="V206" s="1661"/>
      <c r="W206" s="1661"/>
      <c r="X206" s="1661"/>
      <c r="Y206" s="1662">
        <v>11</v>
      </c>
      <c r="Z206" s="1662"/>
    </row>
    <row r="207" spans="1:26" s="3" customFormat="1" ht="15.95" customHeight="1">
      <c r="C207" s="1652" t="s">
        <v>3255</v>
      </c>
      <c r="D207" s="1653"/>
      <c r="E207" s="1653"/>
      <c r="F207" s="1653"/>
      <c r="G207" s="1653"/>
      <c r="H207" s="1654"/>
      <c r="I207" s="1661" t="s">
        <v>3507</v>
      </c>
      <c r="J207" s="1661"/>
      <c r="K207" s="1661"/>
      <c r="L207" s="1661"/>
      <c r="M207" s="1661"/>
      <c r="N207" s="1661"/>
      <c r="O207" s="1661"/>
      <c r="P207" s="1661"/>
      <c r="Q207" s="1661"/>
      <c r="R207" s="1661"/>
      <c r="S207" s="1661"/>
      <c r="T207" s="1661"/>
      <c r="U207" s="1661"/>
      <c r="V207" s="1661"/>
      <c r="W207" s="1661"/>
      <c r="X207" s="1661"/>
      <c r="Y207" s="1662">
        <v>12</v>
      </c>
      <c r="Z207" s="1662"/>
    </row>
    <row r="208" spans="1:26" s="3" customFormat="1" ht="15.95" customHeight="1">
      <c r="C208" s="1658"/>
      <c r="D208" s="1659"/>
      <c r="E208" s="1659"/>
      <c r="F208" s="1659"/>
      <c r="G208" s="1659"/>
      <c r="H208" s="1660"/>
      <c r="I208" s="1661" t="s">
        <v>3508</v>
      </c>
      <c r="J208" s="1661"/>
      <c r="K208" s="1661"/>
      <c r="L208" s="1661"/>
      <c r="M208" s="1661"/>
      <c r="N208" s="1661"/>
      <c r="O208" s="1661"/>
      <c r="P208" s="1661"/>
      <c r="Q208" s="1661"/>
      <c r="R208" s="1661"/>
      <c r="S208" s="1661"/>
      <c r="T208" s="1661"/>
      <c r="U208" s="1661"/>
      <c r="V208" s="1661"/>
      <c r="W208" s="1661"/>
      <c r="X208" s="1661"/>
      <c r="Y208" s="1662">
        <v>13</v>
      </c>
      <c r="Z208" s="1662"/>
    </row>
    <row r="209" spans="3:26" s="3" customFormat="1" ht="60" customHeight="1">
      <c r="C209" s="1643" t="s">
        <v>3257</v>
      </c>
      <c r="D209" s="1644"/>
      <c r="E209" s="1644"/>
      <c r="F209" s="1644"/>
      <c r="G209" s="1644"/>
      <c r="H209" s="1645"/>
      <c r="I209" s="1665" t="s">
        <v>3509</v>
      </c>
      <c r="J209" s="1665"/>
      <c r="K209" s="1665"/>
      <c r="L209" s="1665"/>
      <c r="M209" s="1665"/>
      <c r="N209" s="1665"/>
      <c r="O209" s="1665"/>
      <c r="P209" s="1665"/>
      <c r="Q209" s="1665"/>
      <c r="R209" s="1665"/>
      <c r="S209" s="1665"/>
      <c r="T209" s="1665"/>
      <c r="U209" s="1665"/>
      <c r="V209" s="1665"/>
      <c r="W209" s="1665"/>
      <c r="X209" s="1665"/>
      <c r="Y209" s="1662">
        <v>14</v>
      </c>
      <c r="Z209" s="1662"/>
    </row>
    <row r="210" spans="3:26" s="3" customFormat="1" ht="15.95" customHeight="1">
      <c r="C210" s="1646"/>
      <c r="D210" s="1647"/>
      <c r="E210" s="1647"/>
      <c r="F210" s="1647"/>
      <c r="G210" s="1647"/>
      <c r="H210" s="1648"/>
      <c r="I210" s="1661" t="s">
        <v>3510</v>
      </c>
      <c r="J210" s="1661"/>
      <c r="K210" s="1661"/>
      <c r="L210" s="1661"/>
      <c r="M210" s="1661"/>
      <c r="N210" s="1661"/>
      <c r="O210" s="1661"/>
      <c r="P210" s="1661"/>
      <c r="Q210" s="1661"/>
      <c r="R210" s="1661"/>
      <c r="S210" s="1661"/>
      <c r="T210" s="1661"/>
      <c r="U210" s="1661"/>
      <c r="V210" s="1661"/>
      <c r="W210" s="1661"/>
      <c r="X210" s="1661"/>
      <c r="Y210" s="1662">
        <v>15</v>
      </c>
      <c r="Z210" s="1662"/>
    </row>
    <row r="211" spans="3:26" s="3" customFormat="1" ht="15.95" customHeight="1">
      <c r="C211" s="1646"/>
      <c r="D211" s="1647"/>
      <c r="E211" s="1647"/>
      <c r="F211" s="1647"/>
      <c r="G211" s="1647"/>
      <c r="H211" s="1648"/>
      <c r="I211" s="1661" t="s">
        <v>3511</v>
      </c>
      <c r="J211" s="1661"/>
      <c r="K211" s="1661"/>
      <c r="L211" s="1661"/>
      <c r="M211" s="1661"/>
      <c r="N211" s="1661"/>
      <c r="O211" s="1661"/>
      <c r="P211" s="1661"/>
      <c r="Q211" s="1661"/>
      <c r="R211" s="1661"/>
      <c r="S211" s="1661"/>
      <c r="T211" s="1661"/>
      <c r="U211" s="1661"/>
      <c r="V211" s="1661"/>
      <c r="W211" s="1661"/>
      <c r="X211" s="1661"/>
      <c r="Y211" s="1662">
        <v>16</v>
      </c>
      <c r="Z211" s="1662"/>
    </row>
    <row r="212" spans="3:26" s="3" customFormat="1" ht="50.1" customHeight="1">
      <c r="C212" s="1646"/>
      <c r="D212" s="1647"/>
      <c r="E212" s="1647"/>
      <c r="F212" s="1647"/>
      <c r="G212" s="1647"/>
      <c r="H212" s="1648"/>
      <c r="I212" s="1665" t="s">
        <v>3633</v>
      </c>
      <c r="J212" s="1665"/>
      <c r="K212" s="1665"/>
      <c r="L212" s="1665"/>
      <c r="M212" s="1665"/>
      <c r="N212" s="1665"/>
      <c r="O212" s="1665"/>
      <c r="P212" s="1665"/>
      <c r="Q212" s="1665"/>
      <c r="R212" s="1665"/>
      <c r="S212" s="1665"/>
      <c r="T212" s="1665"/>
      <c r="U212" s="1665"/>
      <c r="V212" s="1665"/>
      <c r="W212" s="1665"/>
      <c r="X212" s="1665"/>
      <c r="Y212" s="1662">
        <v>17</v>
      </c>
      <c r="Z212" s="1662"/>
    </row>
    <row r="213" spans="3:26" s="3" customFormat="1" ht="15.95" customHeight="1">
      <c r="C213" s="1649"/>
      <c r="D213" s="1650"/>
      <c r="E213" s="1650"/>
      <c r="F213" s="1650"/>
      <c r="G213" s="1650"/>
      <c r="H213" s="1651"/>
      <c r="I213" s="1661" t="s">
        <v>3512</v>
      </c>
      <c r="J213" s="1661"/>
      <c r="K213" s="1661"/>
      <c r="L213" s="1661"/>
      <c r="M213" s="1661"/>
      <c r="N213" s="1661"/>
      <c r="O213" s="1661"/>
      <c r="P213" s="1661"/>
      <c r="Q213" s="1661"/>
      <c r="R213" s="1661"/>
      <c r="S213" s="1661"/>
      <c r="T213" s="1661"/>
      <c r="U213" s="1661"/>
      <c r="V213" s="1661"/>
      <c r="W213" s="1661"/>
      <c r="X213" s="1661"/>
      <c r="Y213" s="1662">
        <v>18</v>
      </c>
      <c r="Z213" s="1662"/>
    </row>
    <row r="214" spans="3:26" s="3" customFormat="1" ht="15.95" customHeight="1">
      <c r="C214" s="1652" t="s">
        <v>3513</v>
      </c>
      <c r="D214" s="1653"/>
      <c r="E214" s="1653"/>
      <c r="F214" s="1653"/>
      <c r="G214" s="1653"/>
      <c r="H214" s="1654"/>
      <c r="I214" s="1661" t="s">
        <v>3514</v>
      </c>
      <c r="J214" s="1661"/>
      <c r="K214" s="1661"/>
      <c r="L214" s="1661"/>
      <c r="M214" s="1661"/>
      <c r="N214" s="1661"/>
      <c r="O214" s="1661"/>
      <c r="P214" s="1661"/>
      <c r="Q214" s="1661"/>
      <c r="R214" s="1661"/>
      <c r="S214" s="1661"/>
      <c r="T214" s="1661"/>
      <c r="U214" s="1661"/>
      <c r="V214" s="1661"/>
      <c r="W214" s="1661"/>
      <c r="X214" s="1661"/>
      <c r="Y214" s="1662">
        <v>19</v>
      </c>
      <c r="Z214" s="1662"/>
    </row>
    <row r="215" spans="3:26" s="3" customFormat="1" ht="15.95" customHeight="1">
      <c r="C215" s="1655"/>
      <c r="D215" s="1656"/>
      <c r="E215" s="1656"/>
      <c r="F215" s="1656"/>
      <c r="G215" s="1656"/>
      <c r="H215" s="1657"/>
      <c r="I215" s="1661" t="s">
        <v>3515</v>
      </c>
      <c r="J215" s="1661"/>
      <c r="K215" s="1661"/>
      <c r="L215" s="1661"/>
      <c r="M215" s="1661"/>
      <c r="N215" s="1661"/>
      <c r="O215" s="1661"/>
      <c r="P215" s="1661"/>
      <c r="Q215" s="1661"/>
      <c r="R215" s="1661"/>
      <c r="S215" s="1661"/>
      <c r="T215" s="1661"/>
      <c r="U215" s="1661"/>
      <c r="V215" s="1661"/>
      <c r="W215" s="1661"/>
      <c r="X215" s="1661"/>
      <c r="Y215" s="1662">
        <v>20</v>
      </c>
      <c r="Z215" s="1662"/>
    </row>
    <row r="216" spans="3:26" s="3" customFormat="1" ht="15.95" customHeight="1">
      <c r="C216" s="1655"/>
      <c r="D216" s="1656"/>
      <c r="E216" s="1656"/>
      <c r="F216" s="1656"/>
      <c r="G216" s="1656"/>
      <c r="H216" s="1657"/>
      <c r="I216" s="1661" t="s">
        <v>3516</v>
      </c>
      <c r="J216" s="1661"/>
      <c r="K216" s="1661"/>
      <c r="L216" s="1661"/>
      <c r="M216" s="1661"/>
      <c r="N216" s="1661"/>
      <c r="O216" s="1661"/>
      <c r="P216" s="1661"/>
      <c r="Q216" s="1661"/>
      <c r="R216" s="1661"/>
      <c r="S216" s="1661"/>
      <c r="T216" s="1661"/>
      <c r="U216" s="1661"/>
      <c r="V216" s="1661"/>
      <c r="W216" s="1661"/>
      <c r="X216" s="1661"/>
      <c r="Y216" s="1662">
        <v>21</v>
      </c>
      <c r="Z216" s="1662"/>
    </row>
    <row r="217" spans="3:26" s="3" customFormat="1" ht="15.95" customHeight="1">
      <c r="C217" s="1658"/>
      <c r="D217" s="1659"/>
      <c r="E217" s="1659"/>
      <c r="F217" s="1659"/>
      <c r="G217" s="1659"/>
      <c r="H217" s="1660"/>
      <c r="I217" s="1661" t="s">
        <v>3517</v>
      </c>
      <c r="J217" s="1661"/>
      <c r="K217" s="1661"/>
      <c r="L217" s="1661"/>
      <c r="M217" s="1661"/>
      <c r="N217" s="1661"/>
      <c r="O217" s="1661"/>
      <c r="P217" s="1661"/>
      <c r="Q217" s="1661"/>
      <c r="R217" s="1661"/>
      <c r="S217" s="1661"/>
      <c r="T217" s="1661"/>
      <c r="U217" s="1661"/>
      <c r="V217" s="1661"/>
      <c r="W217" s="1661"/>
      <c r="X217" s="1661"/>
      <c r="Y217" s="1662">
        <v>22</v>
      </c>
      <c r="Z217" s="1662"/>
    </row>
    <row r="218" spans="3:26" s="3" customFormat="1" ht="15.95" customHeight="1">
      <c r="C218" s="1643" t="s">
        <v>3258</v>
      </c>
      <c r="D218" s="1644"/>
      <c r="E218" s="1644"/>
      <c r="F218" s="1644"/>
      <c r="G218" s="1644"/>
      <c r="H218" s="1645"/>
      <c r="I218" s="1661" t="s">
        <v>3518</v>
      </c>
      <c r="J218" s="1661"/>
      <c r="K218" s="1661"/>
      <c r="L218" s="1661"/>
      <c r="M218" s="1661"/>
      <c r="N218" s="1661"/>
      <c r="O218" s="1661"/>
      <c r="P218" s="1661"/>
      <c r="Q218" s="1661"/>
      <c r="R218" s="1661"/>
      <c r="S218" s="1661"/>
      <c r="T218" s="1661"/>
      <c r="U218" s="1661"/>
      <c r="V218" s="1661"/>
      <c r="W218" s="1661"/>
      <c r="X218" s="1661"/>
      <c r="Y218" s="1662">
        <v>23</v>
      </c>
      <c r="Z218" s="1662"/>
    </row>
    <row r="219" spans="3:26" s="3" customFormat="1" ht="15.95" customHeight="1">
      <c r="C219" s="1646"/>
      <c r="D219" s="1647"/>
      <c r="E219" s="1647"/>
      <c r="F219" s="1647"/>
      <c r="G219" s="1647"/>
      <c r="H219" s="1648"/>
      <c r="I219" s="1661" t="s">
        <v>3519</v>
      </c>
      <c r="J219" s="1661"/>
      <c r="K219" s="1661"/>
      <c r="L219" s="1661"/>
      <c r="M219" s="1661"/>
      <c r="N219" s="1661"/>
      <c r="O219" s="1661"/>
      <c r="P219" s="1661"/>
      <c r="Q219" s="1661"/>
      <c r="R219" s="1661"/>
      <c r="S219" s="1661"/>
      <c r="T219" s="1661"/>
      <c r="U219" s="1661"/>
      <c r="V219" s="1661"/>
      <c r="W219" s="1661"/>
      <c r="X219" s="1661"/>
      <c r="Y219" s="1662">
        <v>24</v>
      </c>
      <c r="Z219" s="1662"/>
    </row>
    <row r="220" spans="3:26" s="3" customFormat="1" ht="15.95" customHeight="1">
      <c r="C220" s="1646"/>
      <c r="D220" s="1647"/>
      <c r="E220" s="1647"/>
      <c r="F220" s="1647"/>
      <c r="G220" s="1647"/>
      <c r="H220" s="1648"/>
      <c r="I220" s="1661" t="s">
        <v>3520</v>
      </c>
      <c r="J220" s="1661"/>
      <c r="K220" s="1661"/>
      <c r="L220" s="1661"/>
      <c r="M220" s="1661"/>
      <c r="N220" s="1661"/>
      <c r="O220" s="1661"/>
      <c r="P220" s="1661"/>
      <c r="Q220" s="1661"/>
      <c r="R220" s="1661"/>
      <c r="S220" s="1661"/>
      <c r="T220" s="1661"/>
      <c r="U220" s="1661"/>
      <c r="V220" s="1661"/>
      <c r="W220" s="1661"/>
      <c r="X220" s="1661"/>
      <c r="Y220" s="1662">
        <v>25</v>
      </c>
      <c r="Z220" s="1662"/>
    </row>
    <row r="221" spans="3:26" s="3" customFormat="1" ht="15.95" customHeight="1">
      <c r="C221" s="1649"/>
      <c r="D221" s="1650"/>
      <c r="E221" s="1650"/>
      <c r="F221" s="1650"/>
      <c r="G221" s="1650"/>
      <c r="H221" s="1651"/>
      <c r="I221" s="1661" t="s">
        <v>3521</v>
      </c>
      <c r="J221" s="1661"/>
      <c r="K221" s="1661"/>
      <c r="L221" s="1661"/>
      <c r="M221" s="1661"/>
      <c r="N221" s="1661"/>
      <c r="O221" s="1661"/>
      <c r="P221" s="1661"/>
      <c r="Q221" s="1661"/>
      <c r="R221" s="1661"/>
      <c r="S221" s="1661"/>
      <c r="T221" s="1661"/>
      <c r="U221" s="1661"/>
      <c r="V221" s="1661"/>
      <c r="W221" s="1661"/>
      <c r="X221" s="1661"/>
      <c r="Y221" s="1662">
        <v>26</v>
      </c>
      <c r="Z221" s="1662"/>
    </row>
    <row r="222" spans="3:26" s="3" customFormat="1" ht="15.95" customHeight="1">
      <c r="C222" s="1643" t="s">
        <v>3259</v>
      </c>
      <c r="D222" s="1644"/>
      <c r="E222" s="1644"/>
      <c r="F222" s="1644"/>
      <c r="G222" s="1644"/>
      <c r="H222" s="1645"/>
      <c r="I222" s="1652" t="s">
        <v>3522</v>
      </c>
      <c r="J222" s="1653"/>
      <c r="K222" s="1653"/>
      <c r="L222" s="1653"/>
      <c r="M222" s="1653"/>
      <c r="N222" s="1653"/>
      <c r="O222" s="1653"/>
      <c r="P222" s="1653"/>
      <c r="Q222" s="1653"/>
      <c r="R222" s="1653"/>
      <c r="S222" s="1653"/>
      <c r="T222" s="1653"/>
      <c r="U222" s="1653"/>
      <c r="V222" s="1653"/>
      <c r="W222" s="1653"/>
      <c r="X222" s="1654"/>
      <c r="Y222" s="1663">
        <v>27</v>
      </c>
      <c r="Z222" s="1663"/>
    </row>
    <row r="223" spans="3:26" s="3" customFormat="1" ht="15.95" customHeight="1">
      <c r="C223" s="1649"/>
      <c r="D223" s="1650"/>
      <c r="E223" s="1650"/>
      <c r="F223" s="1650"/>
      <c r="G223" s="1650"/>
      <c r="H223" s="1651"/>
      <c r="I223" s="1658"/>
      <c r="J223" s="1659"/>
      <c r="K223" s="1659"/>
      <c r="L223" s="1659"/>
      <c r="M223" s="1659"/>
      <c r="N223" s="1659"/>
      <c r="O223" s="1659"/>
      <c r="P223" s="1659"/>
      <c r="Q223" s="1659"/>
      <c r="R223" s="1659"/>
      <c r="S223" s="1659"/>
      <c r="T223" s="1659"/>
      <c r="U223" s="1659"/>
      <c r="V223" s="1659"/>
      <c r="W223" s="1659"/>
      <c r="X223" s="1660"/>
      <c r="Y223" s="1664"/>
      <c r="Z223" s="1664"/>
    </row>
    <row r="224" spans="3:26" s="3" customFormat="1" ht="15.95" customHeight="1">
      <c r="C224" s="1191" t="s">
        <v>3260</v>
      </c>
      <c r="D224" s="1188"/>
      <c r="E224" s="1188"/>
      <c r="F224" s="1188"/>
      <c r="G224" s="1188"/>
      <c r="H224" s="1192"/>
      <c r="I224" s="1661" t="s">
        <v>3260</v>
      </c>
      <c r="J224" s="1661"/>
      <c r="K224" s="1661"/>
      <c r="L224" s="1661"/>
      <c r="M224" s="1661"/>
      <c r="N224" s="1661"/>
      <c r="O224" s="1661"/>
      <c r="P224" s="1661"/>
      <c r="Q224" s="1661"/>
      <c r="R224" s="1661"/>
      <c r="S224" s="1661"/>
      <c r="T224" s="1661"/>
      <c r="U224" s="1661"/>
      <c r="V224" s="1661"/>
      <c r="W224" s="1661"/>
      <c r="X224" s="1661"/>
      <c r="Y224" s="1662">
        <v>28</v>
      </c>
      <c r="Z224" s="1662"/>
    </row>
    <row r="225" spans="3:29" s="3" customFormat="1" ht="15.95" customHeight="1">
      <c r="C225" s="1191" t="s">
        <v>3261</v>
      </c>
      <c r="D225" s="1188"/>
      <c r="E225" s="1188"/>
      <c r="F225" s="1188"/>
      <c r="G225" s="1188"/>
      <c r="H225" s="1192"/>
      <c r="I225" s="1661" t="s">
        <v>3261</v>
      </c>
      <c r="J225" s="1661"/>
      <c r="K225" s="1661"/>
      <c r="L225" s="1661"/>
      <c r="M225" s="1661"/>
      <c r="N225" s="1661"/>
      <c r="O225" s="1661"/>
      <c r="P225" s="1661"/>
      <c r="Q225" s="1661"/>
      <c r="R225" s="1661"/>
      <c r="S225" s="1661"/>
      <c r="T225" s="1661"/>
      <c r="U225" s="1661"/>
      <c r="V225" s="1661"/>
      <c r="W225" s="1661"/>
      <c r="X225" s="1661"/>
      <c r="Y225" s="1662">
        <v>29</v>
      </c>
      <c r="Z225" s="1662"/>
    </row>
    <row r="226" spans="3:29" s="3" customFormat="1" ht="15.95" customHeight="1">
      <c r="C226" s="1643" t="s">
        <v>3262</v>
      </c>
      <c r="D226" s="1644"/>
      <c r="E226" s="1644"/>
      <c r="F226" s="1644"/>
      <c r="G226" s="1644"/>
      <c r="H226" s="1645"/>
      <c r="I226" s="1661" t="s">
        <v>3523</v>
      </c>
      <c r="J226" s="1661"/>
      <c r="K226" s="1661"/>
      <c r="L226" s="1661"/>
      <c r="M226" s="1661"/>
      <c r="N226" s="1661"/>
      <c r="O226" s="1661"/>
      <c r="P226" s="1661"/>
      <c r="Q226" s="1661"/>
      <c r="R226" s="1661"/>
      <c r="S226" s="1661"/>
      <c r="T226" s="1661"/>
      <c r="U226" s="1661"/>
      <c r="V226" s="1661"/>
      <c r="W226" s="1661"/>
      <c r="X226" s="1661"/>
      <c r="Y226" s="1662">
        <v>30</v>
      </c>
      <c r="Z226" s="1662"/>
    </row>
    <row r="227" spans="3:29" s="3" customFormat="1" ht="15.95" customHeight="1">
      <c r="C227" s="1649"/>
      <c r="D227" s="1650"/>
      <c r="E227" s="1650"/>
      <c r="F227" s="1650"/>
      <c r="G227" s="1650"/>
      <c r="H227" s="1651"/>
      <c r="I227" s="1661" t="s">
        <v>3524</v>
      </c>
      <c r="J227" s="1661"/>
      <c r="K227" s="1661"/>
      <c r="L227" s="1661"/>
      <c r="M227" s="1661"/>
      <c r="N227" s="1661"/>
      <c r="O227" s="1661"/>
      <c r="P227" s="1661"/>
      <c r="Q227" s="1661"/>
      <c r="R227" s="1661"/>
      <c r="S227" s="1661"/>
      <c r="T227" s="1661"/>
      <c r="U227" s="1661"/>
      <c r="V227" s="1661"/>
      <c r="W227" s="1661"/>
      <c r="X227" s="1661"/>
      <c r="Y227" s="1662">
        <v>31</v>
      </c>
      <c r="Z227" s="1662"/>
    </row>
    <row r="228" spans="3:29" s="3" customFormat="1" ht="15.95" customHeight="1">
      <c r="C228" s="1643" t="s">
        <v>3265</v>
      </c>
      <c r="D228" s="1644"/>
      <c r="E228" s="1644"/>
      <c r="F228" s="1644"/>
      <c r="G228" s="1644"/>
      <c r="H228" s="1645"/>
      <c r="I228" s="1661" t="s">
        <v>3525</v>
      </c>
      <c r="J228" s="1661"/>
      <c r="K228" s="1661"/>
      <c r="L228" s="1661"/>
      <c r="M228" s="1661"/>
      <c r="N228" s="1661"/>
      <c r="O228" s="1661"/>
      <c r="P228" s="1661"/>
      <c r="Q228" s="1661"/>
      <c r="R228" s="1661"/>
      <c r="S228" s="1661"/>
      <c r="T228" s="1661"/>
      <c r="U228" s="1661"/>
      <c r="V228" s="1661"/>
      <c r="W228" s="1661"/>
      <c r="X228" s="1661"/>
      <c r="Y228" s="1662">
        <v>32</v>
      </c>
      <c r="Z228" s="1662"/>
    </row>
    <row r="229" spans="3:29" s="3" customFormat="1" ht="15.95" customHeight="1">
      <c r="C229" s="1649"/>
      <c r="D229" s="1650"/>
      <c r="E229" s="1650"/>
      <c r="F229" s="1650"/>
      <c r="G229" s="1650"/>
      <c r="H229" s="1651"/>
      <c r="I229" s="1661" t="s">
        <v>3526</v>
      </c>
      <c r="J229" s="1661"/>
      <c r="K229" s="1661"/>
      <c r="L229" s="1661"/>
      <c r="M229" s="1661"/>
      <c r="N229" s="1661"/>
      <c r="O229" s="1661"/>
      <c r="P229" s="1661"/>
      <c r="Q229" s="1661"/>
      <c r="R229" s="1661"/>
      <c r="S229" s="1661"/>
      <c r="T229" s="1661"/>
      <c r="U229" s="1661"/>
      <c r="V229" s="1661"/>
      <c r="W229" s="1661"/>
      <c r="X229" s="1661"/>
      <c r="Y229" s="1662">
        <v>33</v>
      </c>
      <c r="Z229" s="1662"/>
    </row>
    <row r="230" spans="3:29" s="3" customFormat="1" ht="15.95" customHeight="1">
      <c r="C230" s="1643" t="s">
        <v>3263</v>
      </c>
      <c r="D230" s="1644"/>
      <c r="E230" s="1644"/>
      <c r="F230" s="1644"/>
      <c r="G230" s="1644"/>
      <c r="H230" s="1645"/>
      <c r="I230" s="1661" t="s">
        <v>3527</v>
      </c>
      <c r="J230" s="1661"/>
      <c r="K230" s="1661"/>
      <c r="L230" s="1661"/>
      <c r="M230" s="1661"/>
      <c r="N230" s="1661"/>
      <c r="O230" s="1661"/>
      <c r="P230" s="1661"/>
      <c r="Q230" s="1661"/>
      <c r="R230" s="1661"/>
      <c r="S230" s="1661"/>
      <c r="T230" s="1661"/>
      <c r="U230" s="1661"/>
      <c r="V230" s="1661"/>
      <c r="W230" s="1661"/>
      <c r="X230" s="1661"/>
      <c r="Y230" s="1662">
        <v>34</v>
      </c>
      <c r="Z230" s="1662"/>
    </row>
    <row r="231" spans="3:29" s="3" customFormat="1" ht="15.95" customHeight="1">
      <c r="C231" s="1646"/>
      <c r="D231" s="1647"/>
      <c r="E231" s="1647"/>
      <c r="F231" s="1647"/>
      <c r="G231" s="1647"/>
      <c r="H231" s="1648"/>
      <c r="I231" s="1661" t="s">
        <v>3528</v>
      </c>
      <c r="J231" s="1661"/>
      <c r="K231" s="1661"/>
      <c r="L231" s="1661"/>
      <c r="M231" s="1661"/>
      <c r="N231" s="1661"/>
      <c r="O231" s="1661"/>
      <c r="P231" s="1661"/>
      <c r="Q231" s="1661"/>
      <c r="R231" s="1661"/>
      <c r="S231" s="1661"/>
      <c r="T231" s="1661"/>
      <c r="U231" s="1661"/>
      <c r="V231" s="1661"/>
      <c r="W231" s="1661"/>
      <c r="X231" s="1661"/>
      <c r="Y231" s="1662">
        <v>35</v>
      </c>
      <c r="Z231" s="1662"/>
    </row>
    <row r="232" spans="3:29" s="3" customFormat="1" ht="30" customHeight="1">
      <c r="C232" s="1646"/>
      <c r="D232" s="1647"/>
      <c r="E232" s="1647"/>
      <c r="F232" s="1647"/>
      <c r="G232" s="1647"/>
      <c r="H232" s="1648"/>
      <c r="I232" s="1661" t="s">
        <v>3529</v>
      </c>
      <c r="J232" s="1661"/>
      <c r="K232" s="1661"/>
      <c r="L232" s="1661"/>
      <c r="M232" s="1661"/>
      <c r="N232" s="1661"/>
      <c r="O232" s="1661"/>
      <c r="P232" s="1661"/>
      <c r="Q232" s="1661"/>
      <c r="R232" s="1661"/>
      <c r="S232" s="1661"/>
      <c r="T232" s="1661"/>
      <c r="U232" s="1661"/>
      <c r="V232" s="1661"/>
      <c r="W232" s="1661"/>
      <c r="X232" s="1661"/>
      <c r="Y232" s="1662">
        <v>36</v>
      </c>
      <c r="Z232" s="1662"/>
    </row>
    <row r="233" spans="3:29" s="3" customFormat="1" ht="30" customHeight="1">
      <c r="C233" s="1649"/>
      <c r="D233" s="1650"/>
      <c r="E233" s="1650"/>
      <c r="F233" s="1650"/>
      <c r="G233" s="1650"/>
      <c r="H233" s="1651"/>
      <c r="I233" s="1661" t="s">
        <v>3530</v>
      </c>
      <c r="J233" s="1661"/>
      <c r="K233" s="1661"/>
      <c r="L233" s="1661"/>
      <c r="M233" s="1661"/>
      <c r="N233" s="1661"/>
      <c r="O233" s="1661"/>
      <c r="P233" s="1661"/>
      <c r="Q233" s="1661"/>
      <c r="R233" s="1661"/>
      <c r="S233" s="1661"/>
      <c r="T233" s="1661"/>
      <c r="U233" s="1661"/>
      <c r="V233" s="1661"/>
      <c r="W233" s="1661"/>
      <c r="X233" s="1661"/>
      <c r="Y233" s="1662">
        <v>37</v>
      </c>
      <c r="Z233" s="1662"/>
    </row>
    <row r="234" spans="3:29" s="3" customFormat="1" ht="15.95" customHeight="1">
      <c r="C234" s="1643" t="s">
        <v>3264</v>
      </c>
      <c r="D234" s="1644"/>
      <c r="E234" s="1644"/>
      <c r="F234" s="1644"/>
      <c r="G234" s="1644"/>
      <c r="H234" s="1645"/>
      <c r="I234" s="1661" t="s">
        <v>3531</v>
      </c>
      <c r="J234" s="1661"/>
      <c r="K234" s="1661"/>
      <c r="L234" s="1661"/>
      <c r="M234" s="1661"/>
      <c r="N234" s="1661"/>
      <c r="O234" s="1661"/>
      <c r="P234" s="1661"/>
      <c r="Q234" s="1661"/>
      <c r="R234" s="1661"/>
      <c r="S234" s="1661"/>
      <c r="T234" s="1661"/>
      <c r="U234" s="1661"/>
      <c r="V234" s="1661"/>
      <c r="W234" s="1661"/>
      <c r="X234" s="1661"/>
      <c r="Y234" s="1662">
        <v>38</v>
      </c>
      <c r="Z234" s="1662"/>
    </row>
    <row r="235" spans="3:29" s="3" customFormat="1" ht="15.95" customHeight="1">
      <c r="C235" s="1649"/>
      <c r="D235" s="1650"/>
      <c r="E235" s="1650"/>
      <c r="F235" s="1650"/>
      <c r="G235" s="1650"/>
      <c r="H235" s="1651"/>
      <c r="I235" s="1661" t="s">
        <v>3532</v>
      </c>
      <c r="J235" s="1661"/>
      <c r="K235" s="1661"/>
      <c r="L235" s="1661"/>
      <c r="M235" s="1661"/>
      <c r="N235" s="1661"/>
      <c r="O235" s="1661"/>
      <c r="P235" s="1661"/>
      <c r="Q235" s="1661"/>
      <c r="R235" s="1661"/>
      <c r="S235" s="1661"/>
      <c r="T235" s="1661"/>
      <c r="U235" s="1661"/>
      <c r="V235" s="1661"/>
      <c r="W235" s="1661"/>
      <c r="X235" s="1661"/>
      <c r="Y235" s="1662">
        <v>39</v>
      </c>
      <c r="Z235" s="1662"/>
    </row>
    <row r="236" spans="3:29" s="3" customFormat="1" ht="15.95" customHeight="1">
      <c r="C236" s="1643" t="s">
        <v>3266</v>
      </c>
      <c r="D236" s="1644"/>
      <c r="E236" s="1644"/>
      <c r="F236" s="1644"/>
      <c r="G236" s="1644"/>
      <c r="H236" s="1645"/>
      <c r="I236" s="1661" t="s">
        <v>3533</v>
      </c>
      <c r="J236" s="1661"/>
      <c r="K236" s="1661"/>
      <c r="L236" s="1661"/>
      <c r="M236" s="1661"/>
      <c r="N236" s="1661"/>
      <c r="O236" s="1661"/>
      <c r="P236" s="1661"/>
      <c r="Q236" s="1661"/>
      <c r="R236" s="1661"/>
      <c r="S236" s="1661"/>
      <c r="T236" s="1661"/>
      <c r="U236" s="1661"/>
      <c r="V236" s="1661"/>
      <c r="W236" s="1661"/>
      <c r="X236" s="1661"/>
      <c r="Y236" s="1662">
        <v>40</v>
      </c>
      <c r="Z236" s="1662"/>
    </row>
    <row r="237" spans="3:29" s="3" customFormat="1" ht="15.95" customHeight="1">
      <c r="C237" s="1646"/>
      <c r="D237" s="1647"/>
      <c r="E237" s="1647"/>
      <c r="F237" s="1647"/>
      <c r="G237" s="1647"/>
      <c r="H237" s="1648"/>
      <c r="I237" s="1661" t="s">
        <v>3534</v>
      </c>
      <c r="J237" s="1661"/>
      <c r="K237" s="1661"/>
      <c r="L237" s="1661"/>
      <c r="M237" s="1661"/>
      <c r="N237" s="1661"/>
      <c r="O237" s="1661"/>
      <c r="P237" s="1661"/>
      <c r="Q237" s="1661"/>
      <c r="R237" s="1661"/>
      <c r="S237" s="1661"/>
      <c r="T237" s="1661"/>
      <c r="U237" s="1661"/>
      <c r="V237" s="1661"/>
      <c r="W237" s="1661"/>
      <c r="X237" s="1661"/>
      <c r="Y237" s="1662">
        <v>41</v>
      </c>
      <c r="Z237" s="1662"/>
    </row>
    <row r="238" spans="3:29" s="3" customFormat="1" ht="15.95" customHeight="1">
      <c r="C238" s="1646"/>
      <c r="D238" s="1647"/>
      <c r="E238" s="1647"/>
      <c r="F238" s="1647"/>
      <c r="G238" s="1647"/>
      <c r="H238" s="1648"/>
      <c r="I238" s="1661" t="s">
        <v>3535</v>
      </c>
      <c r="J238" s="1661"/>
      <c r="K238" s="1661"/>
      <c r="L238" s="1661"/>
      <c r="M238" s="1661"/>
      <c r="N238" s="1661"/>
      <c r="O238" s="1661"/>
      <c r="P238" s="1661"/>
      <c r="Q238" s="1661"/>
      <c r="R238" s="1661"/>
      <c r="S238" s="1661"/>
      <c r="T238" s="1661"/>
      <c r="U238" s="1661"/>
      <c r="V238" s="1661"/>
      <c r="W238" s="1661"/>
      <c r="X238" s="1661"/>
      <c r="Y238" s="1662">
        <v>42</v>
      </c>
      <c r="Z238" s="1662"/>
    </row>
    <row r="239" spans="3:29" s="3" customFormat="1" ht="15.95" customHeight="1">
      <c r="C239" s="1646"/>
      <c r="D239" s="1647"/>
      <c r="E239" s="1647"/>
      <c r="F239" s="1647"/>
      <c r="G239" s="1647"/>
      <c r="H239" s="1648"/>
      <c r="I239" s="1661" t="s">
        <v>3536</v>
      </c>
      <c r="J239" s="1661"/>
      <c r="K239" s="1661"/>
      <c r="L239" s="1661"/>
      <c r="M239" s="1661"/>
      <c r="N239" s="1661"/>
      <c r="O239" s="1661"/>
      <c r="P239" s="1661"/>
      <c r="Q239" s="1661"/>
      <c r="R239" s="1661"/>
      <c r="S239" s="1661"/>
      <c r="T239" s="1661"/>
      <c r="U239" s="1661"/>
      <c r="V239" s="1661"/>
      <c r="W239" s="1661"/>
      <c r="X239" s="1661"/>
      <c r="Y239" s="1662">
        <v>43</v>
      </c>
      <c r="Z239" s="1662"/>
    </row>
    <row r="240" spans="3:29" s="3" customFormat="1" ht="15.95" customHeight="1">
      <c r="C240" s="1646"/>
      <c r="D240" s="1647"/>
      <c r="E240" s="1647"/>
      <c r="F240" s="1647"/>
      <c r="G240" s="1647"/>
      <c r="H240" s="1648"/>
      <c r="I240" s="1661" t="s">
        <v>3537</v>
      </c>
      <c r="J240" s="1661"/>
      <c r="K240" s="1661"/>
      <c r="L240" s="1661"/>
      <c r="M240" s="1661"/>
      <c r="N240" s="1661"/>
      <c r="O240" s="1661"/>
      <c r="P240" s="1661"/>
      <c r="Q240" s="1661"/>
      <c r="R240" s="1661"/>
      <c r="S240" s="1661"/>
      <c r="T240" s="1661"/>
      <c r="U240" s="1661"/>
      <c r="V240" s="1661"/>
      <c r="W240" s="1661"/>
      <c r="X240" s="1661"/>
      <c r="Y240" s="1662">
        <v>44</v>
      </c>
      <c r="Z240" s="1662"/>
      <c r="AA240" s="49"/>
      <c r="AB240" s="49"/>
      <c r="AC240" s="49"/>
    </row>
    <row r="241" spans="1:29" s="3" customFormat="1" ht="60" customHeight="1">
      <c r="C241" s="1649"/>
      <c r="D241" s="1650"/>
      <c r="E241" s="1650"/>
      <c r="F241" s="1650"/>
      <c r="G241" s="1650"/>
      <c r="H241" s="1651"/>
      <c r="I241" s="1661" t="s">
        <v>3538</v>
      </c>
      <c r="J241" s="1661"/>
      <c r="K241" s="1661"/>
      <c r="L241" s="1661"/>
      <c r="M241" s="1661"/>
      <c r="N241" s="1661"/>
      <c r="O241" s="1661"/>
      <c r="P241" s="1661"/>
      <c r="Q241" s="1661"/>
      <c r="R241" s="1661"/>
      <c r="S241" s="1661"/>
      <c r="T241" s="1661"/>
      <c r="U241" s="1661"/>
      <c r="V241" s="1661"/>
      <c r="W241" s="1661"/>
      <c r="X241" s="1661"/>
      <c r="Y241" s="1662">
        <v>45</v>
      </c>
      <c r="Z241" s="1662"/>
      <c r="AA241" s="49"/>
      <c r="AB241" s="49"/>
      <c r="AC241" s="49"/>
    </row>
    <row r="242" spans="1:29" s="3" customFormat="1" ht="15.95" customHeight="1">
      <c r="C242" s="1191" t="s">
        <v>3268</v>
      </c>
      <c r="D242" s="1188"/>
      <c r="E242" s="1188"/>
      <c r="F242" s="1188"/>
      <c r="G242" s="1188"/>
      <c r="H242" s="1192"/>
      <c r="I242" s="1661" t="s">
        <v>3268</v>
      </c>
      <c r="J242" s="1661"/>
      <c r="K242" s="1661"/>
      <c r="L242" s="1661"/>
      <c r="M242" s="1661"/>
      <c r="N242" s="1661"/>
      <c r="O242" s="1661"/>
      <c r="P242" s="1661"/>
      <c r="Q242" s="1661"/>
      <c r="R242" s="1661"/>
      <c r="S242" s="1661"/>
      <c r="T242" s="1661"/>
      <c r="U242" s="1661"/>
      <c r="V242" s="1661"/>
      <c r="W242" s="1661"/>
      <c r="X242" s="1661"/>
      <c r="Y242" s="1662">
        <v>46</v>
      </c>
      <c r="Z242" s="1662"/>
    </row>
    <row r="243" spans="1:29" s="3" customFormat="1" ht="15.95" customHeight="1">
      <c r="C243" s="1191" t="s">
        <v>3267</v>
      </c>
      <c r="D243" s="1188"/>
      <c r="E243" s="1188"/>
      <c r="F243" s="1188"/>
      <c r="G243" s="1188"/>
      <c r="H243" s="1192"/>
      <c r="I243" s="1661" t="s">
        <v>3267</v>
      </c>
      <c r="J243" s="1661"/>
      <c r="K243" s="1661"/>
      <c r="L243" s="1661"/>
      <c r="M243" s="1661"/>
      <c r="N243" s="1661"/>
      <c r="O243" s="1661"/>
      <c r="P243" s="1661"/>
      <c r="Q243" s="1661"/>
      <c r="R243" s="1661"/>
      <c r="S243" s="1661"/>
      <c r="T243" s="1661"/>
      <c r="U243" s="1661"/>
      <c r="V243" s="1661"/>
      <c r="W243" s="1661"/>
      <c r="X243" s="1661"/>
      <c r="Y243" s="1662">
        <v>99</v>
      </c>
      <c r="Z243" s="1662"/>
    </row>
    <row r="244" spans="1:29" s="3" customFormat="1" ht="8.1" customHeight="1">
      <c r="C244" s="1202"/>
      <c r="D244" s="1202"/>
      <c r="E244" s="1202"/>
      <c r="F244" s="1202"/>
      <c r="G244" s="1202"/>
      <c r="H244" s="1202"/>
      <c r="I244" s="1203"/>
      <c r="J244" s="1203"/>
      <c r="K244" s="1203"/>
      <c r="L244" s="1203"/>
      <c r="M244" s="1203"/>
      <c r="N244" s="1203"/>
      <c r="O244" s="1203"/>
      <c r="P244" s="1203"/>
      <c r="Q244" s="1203"/>
      <c r="R244" s="1203"/>
      <c r="S244" s="1203"/>
      <c r="T244" s="1203"/>
      <c r="U244" s="1203"/>
      <c r="V244" s="1203"/>
      <c r="W244" s="1203"/>
      <c r="X244" s="1203"/>
      <c r="Y244" s="1204"/>
      <c r="Z244" s="1204"/>
    </row>
    <row r="245" spans="1:29" s="213" customFormat="1" ht="15.95" customHeight="1">
      <c r="A245" s="3"/>
      <c r="B245" s="1186" t="s">
        <v>1134</v>
      </c>
      <c r="C245" s="1479" t="s">
        <v>3539</v>
      </c>
      <c r="D245" s="1479"/>
      <c r="E245" s="1479"/>
      <c r="F245" s="1479"/>
      <c r="G245" s="1479"/>
      <c r="H245" s="1479"/>
      <c r="I245" s="1479"/>
      <c r="J245" s="1479"/>
      <c r="K245" s="1479"/>
      <c r="L245" s="1479"/>
      <c r="M245" s="1479"/>
      <c r="N245" s="1479"/>
      <c r="O245" s="1479"/>
      <c r="P245" s="1479"/>
      <c r="Q245" s="1479"/>
      <c r="R245" s="1479"/>
      <c r="S245" s="1479"/>
      <c r="T245" s="1479"/>
      <c r="U245" s="1479"/>
      <c r="V245" s="1479"/>
      <c r="W245" s="1479"/>
      <c r="X245" s="1479"/>
      <c r="Y245" s="1479"/>
      <c r="Z245" s="1479"/>
    </row>
    <row r="246" spans="1:29" s="213" customFormat="1" ht="65.099999999999994" customHeight="1">
      <c r="A246" s="3"/>
      <c r="B246" s="1190" t="s">
        <v>3505</v>
      </c>
      <c r="C246" s="1640" t="s">
        <v>3635</v>
      </c>
      <c r="D246" s="1640"/>
      <c r="E246" s="1640"/>
      <c r="F246" s="1640"/>
      <c r="G246" s="1640"/>
      <c r="H246" s="1640"/>
      <c r="I246" s="1640"/>
      <c r="J246" s="1640"/>
      <c r="K246" s="1640"/>
      <c r="L246" s="1640"/>
      <c r="M246" s="1640"/>
      <c r="N246" s="1640"/>
      <c r="O246" s="1640"/>
      <c r="P246" s="1640"/>
      <c r="Q246" s="1640"/>
      <c r="R246" s="1640"/>
      <c r="S246" s="1640"/>
      <c r="T246" s="1640"/>
      <c r="U246" s="1640"/>
      <c r="V246" s="1640"/>
      <c r="W246" s="1640"/>
      <c r="X246" s="1640"/>
      <c r="Y246" s="1640"/>
      <c r="Z246" s="1640"/>
    </row>
    <row r="247" spans="1:29" s="213" customFormat="1" ht="75" customHeight="1">
      <c r="A247" s="3"/>
      <c r="B247" s="1190" t="s">
        <v>1129</v>
      </c>
      <c r="C247" s="1640" t="s">
        <v>3542</v>
      </c>
      <c r="D247" s="1640"/>
      <c r="E247" s="1640"/>
      <c r="F247" s="1640"/>
      <c r="G247" s="1640"/>
      <c r="H247" s="1640"/>
      <c r="I247" s="1640"/>
      <c r="J247" s="1640"/>
      <c r="K247" s="1640"/>
      <c r="L247" s="1640"/>
      <c r="M247" s="1640"/>
      <c r="N247" s="1640"/>
      <c r="O247" s="1640"/>
      <c r="P247" s="1640"/>
      <c r="Q247" s="1640"/>
      <c r="R247" s="1640"/>
      <c r="S247" s="1640"/>
      <c r="T247" s="1640"/>
      <c r="U247" s="1640"/>
      <c r="V247" s="1640"/>
      <c r="W247" s="1640"/>
      <c r="X247" s="1640"/>
      <c r="Y247" s="1640"/>
      <c r="Z247" s="1640"/>
    </row>
    <row r="248" spans="1:29" s="213" customFormat="1" ht="30" customHeight="1">
      <c r="B248" s="1186" t="s">
        <v>3540</v>
      </c>
      <c r="C248" s="1479" t="s">
        <v>3637</v>
      </c>
      <c r="D248" s="1479"/>
      <c r="E248" s="1479"/>
      <c r="F248" s="1479"/>
      <c r="G248" s="1479"/>
      <c r="H248" s="1479"/>
      <c r="I248" s="1479"/>
      <c r="J248" s="1479"/>
      <c r="K248" s="1479"/>
      <c r="L248" s="1479"/>
      <c r="M248" s="1479"/>
      <c r="N248" s="1479"/>
      <c r="O248" s="1479"/>
      <c r="P248" s="1479"/>
      <c r="Q248" s="1479"/>
      <c r="R248" s="1479"/>
      <c r="S248" s="1479"/>
      <c r="T248" s="1479"/>
      <c r="U248" s="1479"/>
      <c r="V248" s="1479"/>
      <c r="W248" s="1479"/>
      <c r="X248" s="1479"/>
      <c r="Y248" s="1479"/>
      <c r="Z248" s="1479"/>
    </row>
    <row r="249" spans="1:29" s="213" customFormat="1" ht="15.95" customHeight="1">
      <c r="A249" s="1184" t="s">
        <v>733</v>
      </c>
      <c r="B249" s="1186" t="s">
        <v>3541</v>
      </c>
      <c r="C249" s="1479" t="s">
        <v>3638</v>
      </c>
      <c r="D249" s="1479"/>
      <c r="E249" s="1479"/>
      <c r="F249" s="1479"/>
      <c r="G249" s="1479"/>
      <c r="H249" s="1479"/>
      <c r="I249" s="1479"/>
      <c r="J249" s="1479"/>
      <c r="K249" s="1479"/>
      <c r="L249" s="1479"/>
      <c r="M249" s="1479"/>
      <c r="N249" s="1479"/>
      <c r="O249" s="1479"/>
      <c r="P249" s="1479"/>
      <c r="Q249" s="1479"/>
      <c r="R249" s="1479"/>
      <c r="S249" s="1479"/>
      <c r="T249" s="1479"/>
      <c r="U249" s="1479"/>
      <c r="V249" s="1479"/>
      <c r="W249" s="1479"/>
      <c r="X249" s="1479"/>
      <c r="Y249" s="1479"/>
      <c r="Z249" s="1479"/>
    </row>
    <row r="250" spans="1:29" s="213" customFormat="1" ht="15.95" customHeight="1">
      <c r="A250" s="1184" t="s">
        <v>733</v>
      </c>
      <c r="B250" s="1186" t="s">
        <v>3543</v>
      </c>
      <c r="C250" s="1479" t="s">
        <v>3636</v>
      </c>
      <c r="D250" s="1479"/>
      <c r="E250" s="1479"/>
      <c r="F250" s="1479"/>
      <c r="G250" s="1479"/>
      <c r="H250" s="1479"/>
      <c r="I250" s="1479"/>
      <c r="J250" s="1479"/>
      <c r="K250" s="1479"/>
      <c r="L250" s="1479"/>
      <c r="M250" s="1479"/>
      <c r="N250" s="1479"/>
      <c r="O250" s="1479"/>
      <c r="P250" s="1479"/>
      <c r="Q250" s="1479"/>
      <c r="R250" s="1479"/>
      <c r="S250" s="1479"/>
      <c r="T250" s="1479"/>
      <c r="U250" s="1479"/>
      <c r="V250" s="1479"/>
      <c r="W250" s="1479"/>
      <c r="X250" s="1479"/>
      <c r="Y250" s="1479"/>
      <c r="Z250" s="1479"/>
    </row>
    <row r="251" spans="1:29" s="213" customFormat="1" ht="15.95" customHeight="1">
      <c r="A251" s="1184"/>
      <c r="B251" s="1186"/>
      <c r="C251" s="1198"/>
      <c r="D251" s="1198"/>
      <c r="E251" s="1198"/>
      <c r="F251" s="1198"/>
      <c r="G251" s="1198"/>
      <c r="H251" s="1198"/>
      <c r="I251" s="1198"/>
      <c r="J251" s="1198"/>
      <c r="K251" s="1198"/>
      <c r="L251" s="1198"/>
      <c r="M251" s="1198"/>
      <c r="N251" s="1198"/>
      <c r="O251" s="1198"/>
      <c r="P251" s="1198"/>
      <c r="Q251" s="1198"/>
      <c r="R251" s="1198"/>
      <c r="S251" s="1198"/>
      <c r="T251" s="1198"/>
      <c r="U251" s="1198"/>
      <c r="V251" s="1198"/>
      <c r="W251" s="1198"/>
      <c r="X251" s="1198"/>
      <c r="Y251" s="1198"/>
      <c r="Z251" s="1198"/>
    </row>
    <row r="252" spans="1:29" s="213" customFormat="1" ht="15.95" customHeight="1">
      <c r="A252" s="1185" t="s">
        <v>2203</v>
      </c>
      <c r="B252" s="213" t="s">
        <v>1186</v>
      </c>
      <c r="C252" s="1198"/>
      <c r="D252" s="1198"/>
      <c r="E252" s="1198"/>
      <c r="F252" s="1198"/>
      <c r="G252" s="1198"/>
      <c r="H252" s="1198"/>
      <c r="I252" s="1198"/>
      <c r="J252" s="1198"/>
      <c r="K252" s="1198"/>
      <c r="L252" s="1198"/>
      <c r="M252" s="1198"/>
      <c r="N252" s="1198"/>
      <c r="O252" s="1198"/>
      <c r="P252" s="1198"/>
      <c r="Q252" s="1198"/>
      <c r="R252" s="1198"/>
      <c r="S252" s="1198"/>
      <c r="T252" s="1198"/>
      <c r="U252" s="1198"/>
      <c r="V252" s="1198"/>
      <c r="W252" s="1198"/>
      <c r="X252" s="1198"/>
      <c r="Y252" s="1198"/>
      <c r="Z252" s="1198"/>
    </row>
    <row r="253" spans="1:29" s="213" customFormat="1" ht="30" customHeight="1">
      <c r="A253" s="1184" t="s">
        <v>733</v>
      </c>
      <c r="B253" s="1186" t="s">
        <v>1161</v>
      </c>
      <c r="C253" s="1618" t="s">
        <v>3639</v>
      </c>
      <c r="D253" s="1618"/>
      <c r="E253" s="1618"/>
      <c r="F253" s="1618"/>
      <c r="G253" s="1618"/>
      <c r="H253" s="1618"/>
      <c r="I253" s="1618"/>
      <c r="J253" s="1618"/>
      <c r="K253" s="1618"/>
      <c r="L253" s="1618"/>
      <c r="M253" s="1618"/>
      <c r="N253" s="1618"/>
      <c r="O253" s="1618"/>
      <c r="P253" s="1618"/>
      <c r="Q253" s="1618"/>
      <c r="R253" s="1618"/>
      <c r="S253" s="1618"/>
      <c r="T253" s="1618"/>
      <c r="U253" s="1618"/>
      <c r="V253" s="1618"/>
      <c r="W253" s="1618"/>
      <c r="X253" s="1618"/>
      <c r="Y253" s="1618"/>
      <c r="Z253" s="1618"/>
    </row>
    <row r="254" spans="1:29" s="213" customFormat="1" ht="15.95" customHeight="1">
      <c r="A254" s="1184" t="s">
        <v>733</v>
      </c>
      <c r="B254" s="1186" t="s">
        <v>1154</v>
      </c>
      <c r="C254" s="213" t="s">
        <v>3640</v>
      </c>
      <c r="D254" s="1193"/>
      <c r="E254" s="1193"/>
      <c r="F254" s="1193"/>
      <c r="G254" s="1193"/>
      <c r="H254" s="1193"/>
      <c r="I254" s="1193"/>
      <c r="J254" s="1193"/>
      <c r="K254" s="1193"/>
      <c r="L254" s="1193"/>
      <c r="M254" s="1193"/>
      <c r="N254" s="1193"/>
      <c r="O254" s="1193"/>
      <c r="P254" s="1193"/>
      <c r="Q254" s="1193"/>
      <c r="R254" s="1193"/>
      <c r="S254" s="1193"/>
      <c r="T254" s="1193"/>
      <c r="U254" s="1193"/>
      <c r="V254" s="1193"/>
      <c r="W254" s="1193"/>
      <c r="X254" s="1193"/>
      <c r="Y254" s="1193"/>
      <c r="Z254" s="1193"/>
    </row>
    <row r="255" spans="1:29" s="213" customFormat="1" ht="15.95" customHeight="1">
      <c r="A255" s="1184" t="s">
        <v>733</v>
      </c>
      <c r="B255" s="1186" t="s">
        <v>1152</v>
      </c>
      <c r="C255" s="1479" t="s">
        <v>3641</v>
      </c>
      <c r="D255" s="1479"/>
      <c r="E255" s="1479"/>
      <c r="F255" s="1479"/>
      <c r="G255" s="1479"/>
      <c r="H255" s="1479"/>
      <c r="I255" s="1479"/>
      <c r="J255" s="1479"/>
      <c r="K255" s="1479"/>
      <c r="L255" s="1479"/>
      <c r="M255" s="1479"/>
      <c r="N255" s="1479"/>
      <c r="O255" s="1479"/>
      <c r="P255" s="1479"/>
      <c r="Q255" s="1479"/>
      <c r="R255" s="1479"/>
      <c r="S255" s="1479"/>
      <c r="T255" s="1479"/>
      <c r="U255" s="1479"/>
      <c r="V255" s="1479"/>
      <c r="W255" s="1479"/>
      <c r="X255" s="1479"/>
      <c r="Y255" s="1479"/>
      <c r="Z255" s="1479"/>
    </row>
    <row r="256" spans="1:29" s="213" customFormat="1" ht="63.95" customHeight="1">
      <c r="A256" s="1184" t="s">
        <v>733</v>
      </c>
      <c r="B256" s="1186" t="s">
        <v>1181</v>
      </c>
      <c r="C256" s="1640" t="s">
        <v>3544</v>
      </c>
      <c r="D256" s="1640"/>
      <c r="E256" s="1640"/>
      <c r="F256" s="1640"/>
      <c r="G256" s="1640"/>
      <c r="H256" s="1640"/>
      <c r="I256" s="1640"/>
      <c r="J256" s="1640"/>
      <c r="K256" s="1640"/>
      <c r="L256" s="1640"/>
      <c r="M256" s="1640"/>
      <c r="N256" s="1640"/>
      <c r="O256" s="1640"/>
      <c r="P256" s="1640"/>
      <c r="Q256" s="1640"/>
      <c r="R256" s="1640"/>
      <c r="S256" s="1640"/>
      <c r="T256" s="1640"/>
      <c r="U256" s="1640"/>
      <c r="V256" s="1640"/>
      <c r="W256" s="1640"/>
      <c r="X256" s="1640"/>
      <c r="Y256" s="1640"/>
      <c r="Z256" s="1640"/>
    </row>
    <row r="257" spans="1:30" s="213" customFormat="1" ht="65.099999999999994" customHeight="1">
      <c r="A257" s="1184" t="s">
        <v>733</v>
      </c>
      <c r="B257" s="1186" t="s">
        <v>1145</v>
      </c>
      <c r="C257" s="1640" t="s">
        <v>3642</v>
      </c>
      <c r="D257" s="1640"/>
      <c r="E257" s="1640"/>
      <c r="F257" s="1640"/>
      <c r="G257" s="1640"/>
      <c r="H257" s="1640"/>
      <c r="I257" s="1640"/>
      <c r="J257" s="1640"/>
      <c r="K257" s="1640"/>
      <c r="L257" s="1640"/>
      <c r="M257" s="1640"/>
      <c r="N257" s="1640"/>
      <c r="O257" s="1640"/>
      <c r="P257" s="1640"/>
      <c r="Q257" s="1640"/>
      <c r="R257" s="1640"/>
      <c r="S257" s="1640"/>
      <c r="T257" s="1640"/>
      <c r="U257" s="1640"/>
      <c r="V257" s="1640"/>
      <c r="W257" s="1640"/>
      <c r="X257" s="1640"/>
      <c r="Y257" s="1640"/>
      <c r="Z257" s="1640"/>
    </row>
    <row r="258" spans="1:30" s="213" customFormat="1" ht="54.95" customHeight="1">
      <c r="A258" s="1184" t="s">
        <v>733</v>
      </c>
      <c r="B258" s="1186" t="s">
        <v>1141</v>
      </c>
      <c r="C258" s="1640" t="s">
        <v>3545</v>
      </c>
      <c r="D258" s="1640"/>
      <c r="E258" s="1640"/>
      <c r="F258" s="1640"/>
      <c r="G258" s="1640"/>
      <c r="H258" s="1640"/>
      <c r="I258" s="1640"/>
      <c r="J258" s="1640"/>
      <c r="K258" s="1640"/>
      <c r="L258" s="1640"/>
      <c r="M258" s="1640"/>
      <c r="N258" s="1640"/>
      <c r="O258" s="1640"/>
      <c r="P258" s="1640"/>
      <c r="Q258" s="1640"/>
      <c r="R258" s="1640"/>
      <c r="S258" s="1640"/>
      <c r="T258" s="1640"/>
      <c r="U258" s="1640"/>
      <c r="V258" s="1640"/>
      <c r="W258" s="1640"/>
      <c r="X258" s="1640"/>
      <c r="Y258" s="1640"/>
      <c r="Z258" s="1640"/>
    </row>
    <row r="259" spans="1:30" s="213" customFormat="1" ht="65.099999999999994" customHeight="1">
      <c r="A259" s="1184" t="s">
        <v>733</v>
      </c>
      <c r="B259" s="1186" t="s">
        <v>1137</v>
      </c>
      <c r="C259" s="1640" t="s">
        <v>3643</v>
      </c>
      <c r="D259" s="1640"/>
      <c r="E259" s="1640"/>
      <c r="F259" s="1640"/>
      <c r="G259" s="1640"/>
      <c r="H259" s="1640"/>
      <c r="I259" s="1640"/>
      <c r="J259" s="1640"/>
      <c r="K259" s="1640"/>
      <c r="L259" s="1640"/>
      <c r="M259" s="1640"/>
      <c r="N259" s="1640"/>
      <c r="O259" s="1640"/>
      <c r="P259" s="1640"/>
      <c r="Q259" s="1640"/>
      <c r="R259" s="1640"/>
      <c r="S259" s="1640"/>
      <c r="T259" s="1640"/>
      <c r="U259" s="1640"/>
      <c r="V259" s="1640"/>
      <c r="W259" s="1640"/>
      <c r="X259" s="1640"/>
      <c r="Y259" s="1640"/>
      <c r="Z259" s="1640"/>
    </row>
    <row r="260" spans="1:30" s="213" customFormat="1" ht="54.95" customHeight="1">
      <c r="A260" s="1184" t="s">
        <v>733</v>
      </c>
      <c r="B260" s="1186" t="s">
        <v>1134</v>
      </c>
      <c r="C260" s="1618" t="s">
        <v>3644</v>
      </c>
      <c r="D260" s="1618"/>
      <c r="E260" s="1618"/>
      <c r="F260" s="1618"/>
      <c r="G260" s="1618"/>
      <c r="H260" s="1618"/>
      <c r="I260" s="1618"/>
      <c r="J260" s="1618"/>
      <c r="K260" s="1618"/>
      <c r="L260" s="1618"/>
      <c r="M260" s="1618"/>
      <c r="N260" s="1618"/>
      <c r="O260" s="1618"/>
      <c r="P260" s="1618"/>
      <c r="Q260" s="1618"/>
      <c r="R260" s="1618"/>
      <c r="S260" s="1618"/>
      <c r="T260" s="1618"/>
      <c r="U260" s="1618"/>
      <c r="V260" s="1618"/>
      <c r="W260" s="1618"/>
      <c r="X260" s="1618"/>
      <c r="Y260" s="1618"/>
      <c r="Z260" s="1618"/>
    </row>
    <row r="261" spans="1:30" s="213" customFormat="1" ht="27.95" customHeight="1">
      <c r="A261" s="1184"/>
      <c r="B261" s="1186" t="s">
        <v>3645</v>
      </c>
      <c r="C261" s="1640" t="s">
        <v>3683</v>
      </c>
      <c r="D261" s="1640"/>
      <c r="E261" s="1640"/>
      <c r="F261" s="1640"/>
      <c r="G261" s="1640"/>
      <c r="H261" s="1640"/>
      <c r="I261" s="1640"/>
      <c r="J261" s="1640"/>
      <c r="K261" s="1640"/>
      <c r="L261" s="1640"/>
      <c r="M261" s="1640"/>
      <c r="N261" s="1640"/>
      <c r="O261" s="1640"/>
      <c r="P261" s="1640"/>
      <c r="Q261" s="1640"/>
      <c r="R261" s="1640"/>
      <c r="S261" s="1640"/>
      <c r="T261" s="1640"/>
      <c r="U261" s="1640"/>
      <c r="V261" s="1640"/>
      <c r="W261" s="1640"/>
      <c r="X261" s="1640"/>
      <c r="Y261" s="1640"/>
      <c r="Z261" s="1640"/>
    </row>
    <row r="262" spans="1:30" s="213" customFormat="1" ht="15.95" customHeight="1">
      <c r="A262" s="1184"/>
      <c r="B262" s="1186"/>
      <c r="C262" s="1197"/>
      <c r="D262" s="1197"/>
      <c r="E262" s="1197"/>
      <c r="F262" s="1197"/>
      <c r="G262" s="1197"/>
      <c r="H262" s="1197"/>
      <c r="I262" s="1197"/>
      <c r="J262" s="1197"/>
      <c r="K262" s="1197"/>
      <c r="L262" s="1197"/>
      <c r="M262" s="1197"/>
      <c r="N262" s="1197"/>
      <c r="O262" s="1197"/>
      <c r="P262" s="1197"/>
      <c r="Q262" s="1197"/>
      <c r="R262" s="1197"/>
      <c r="S262" s="1197"/>
      <c r="T262" s="1197"/>
      <c r="U262" s="1197"/>
      <c r="V262" s="1197"/>
      <c r="W262" s="1197"/>
      <c r="X262" s="1197"/>
      <c r="Y262" s="1197"/>
      <c r="Z262" s="1197"/>
    </row>
    <row r="263" spans="1:30" s="213" customFormat="1" ht="15.95" customHeight="1">
      <c r="A263" s="1185" t="s">
        <v>2206</v>
      </c>
      <c r="B263" s="213" t="s">
        <v>1162</v>
      </c>
      <c r="C263" s="1193"/>
      <c r="D263" s="1193"/>
      <c r="E263" s="1193"/>
      <c r="F263" s="1193"/>
      <c r="G263" s="1193"/>
      <c r="H263" s="1193"/>
      <c r="I263" s="1193"/>
      <c r="J263" s="1193"/>
      <c r="K263" s="1193"/>
      <c r="L263" s="1193"/>
      <c r="M263" s="1193"/>
      <c r="N263" s="1193"/>
      <c r="O263" s="1193"/>
      <c r="P263" s="1193"/>
      <c r="Q263" s="1193"/>
      <c r="R263" s="1193"/>
      <c r="S263" s="1193"/>
      <c r="T263" s="1193"/>
      <c r="U263" s="1193"/>
      <c r="V263" s="1193"/>
      <c r="W263" s="1193"/>
      <c r="X263" s="1193"/>
      <c r="Y263" s="1193"/>
      <c r="Z263" s="1193"/>
    </row>
    <row r="264" spans="1:30" s="213" customFormat="1" ht="27.95" customHeight="1">
      <c r="A264" s="1184" t="s">
        <v>733</v>
      </c>
      <c r="B264" s="1186" t="s">
        <v>1161</v>
      </c>
      <c r="C264" s="1640" t="s">
        <v>3546</v>
      </c>
      <c r="D264" s="1640"/>
      <c r="E264" s="1640"/>
      <c r="F264" s="1640"/>
      <c r="G264" s="1640"/>
      <c r="H264" s="1640"/>
      <c r="I264" s="1640"/>
      <c r="J264" s="1640"/>
      <c r="K264" s="1640"/>
      <c r="L264" s="1640"/>
      <c r="M264" s="1640"/>
      <c r="N264" s="1640"/>
      <c r="O264" s="1640"/>
      <c r="P264" s="1640"/>
      <c r="Q264" s="1640"/>
      <c r="R264" s="1640"/>
      <c r="S264" s="1640"/>
      <c r="T264" s="1640"/>
      <c r="U264" s="1640"/>
      <c r="V264" s="1640"/>
      <c r="W264" s="1640"/>
      <c r="X264" s="1640"/>
      <c r="Y264" s="1640"/>
      <c r="Z264" s="1640"/>
    </row>
    <row r="265" spans="1:30" s="213" customFormat="1" ht="30" customHeight="1">
      <c r="A265" s="1184" t="s">
        <v>733</v>
      </c>
      <c r="B265" s="1186" t="s">
        <v>1154</v>
      </c>
      <c r="C265" s="1640" t="s">
        <v>3646</v>
      </c>
      <c r="D265" s="1640"/>
      <c r="E265" s="1640"/>
      <c r="F265" s="1640"/>
      <c r="G265" s="1640"/>
      <c r="H265" s="1640"/>
      <c r="I265" s="1640"/>
      <c r="J265" s="1640"/>
      <c r="K265" s="1640"/>
      <c r="L265" s="1640"/>
      <c r="M265" s="1640"/>
      <c r="N265" s="1640"/>
      <c r="O265" s="1640"/>
      <c r="P265" s="1640"/>
      <c r="Q265" s="1640"/>
      <c r="R265" s="1640"/>
      <c r="S265" s="1640"/>
      <c r="T265" s="1640"/>
      <c r="U265" s="1640"/>
      <c r="V265" s="1640"/>
      <c r="W265" s="1640"/>
      <c r="X265" s="1640"/>
      <c r="Y265" s="1640"/>
      <c r="Z265" s="1640"/>
    </row>
    <row r="266" spans="1:30" s="213" customFormat="1" ht="39.950000000000003" customHeight="1">
      <c r="A266" s="1184" t="s">
        <v>733</v>
      </c>
      <c r="B266" s="1186" t="s">
        <v>1152</v>
      </c>
      <c r="C266" s="1640" t="s">
        <v>3684</v>
      </c>
      <c r="D266" s="1640"/>
      <c r="E266" s="1640"/>
      <c r="F266" s="1640"/>
      <c r="G266" s="1640"/>
      <c r="H266" s="1640"/>
      <c r="I266" s="1640"/>
      <c r="J266" s="1640"/>
      <c r="K266" s="1640"/>
      <c r="L266" s="1640"/>
      <c r="M266" s="1640"/>
      <c r="N266" s="1640"/>
      <c r="O266" s="1640"/>
      <c r="P266" s="1640"/>
      <c r="Q266" s="1640"/>
      <c r="R266" s="1640"/>
      <c r="S266" s="1640"/>
      <c r="T266" s="1640"/>
      <c r="U266" s="1640"/>
      <c r="V266" s="1640"/>
      <c r="W266" s="1640"/>
      <c r="X266" s="1640"/>
      <c r="Y266" s="1640"/>
      <c r="Z266" s="1640"/>
    </row>
    <row r="267" spans="1:30" ht="15.95" customHeight="1">
      <c r="A267" s="1184" t="s">
        <v>733</v>
      </c>
      <c r="B267" s="1186" t="s">
        <v>1181</v>
      </c>
      <c r="C267" s="1479" t="s">
        <v>3647</v>
      </c>
      <c r="D267" s="1479"/>
      <c r="E267" s="1479"/>
      <c r="F267" s="1479"/>
      <c r="G267" s="1479"/>
      <c r="H267" s="1479"/>
      <c r="I267" s="1479"/>
      <c r="J267" s="1479"/>
      <c r="K267" s="1479"/>
      <c r="L267" s="1479"/>
      <c r="M267" s="1479"/>
      <c r="N267" s="1479"/>
      <c r="O267" s="1479"/>
      <c r="P267" s="1479"/>
      <c r="Q267" s="1479"/>
      <c r="R267" s="1479"/>
      <c r="S267" s="1479"/>
      <c r="T267" s="1479"/>
      <c r="U267" s="1479"/>
      <c r="V267" s="1479"/>
      <c r="W267" s="1479"/>
      <c r="X267" s="1479"/>
      <c r="Y267" s="1479"/>
      <c r="Z267" s="1479"/>
      <c r="AA267" s="213"/>
      <c r="AB267" s="213"/>
      <c r="AC267" s="213"/>
      <c r="AD267" s="213"/>
    </row>
    <row r="268" spans="1:30" ht="15.95" customHeight="1">
      <c r="A268" s="1184"/>
      <c r="B268" s="1186"/>
      <c r="AA268" s="1057"/>
    </row>
    <row r="269" spans="1:30" ht="15.95" customHeight="1">
      <c r="AA269" s="1057"/>
    </row>
    <row r="270" spans="1:30" ht="15.95" customHeight="1">
      <c r="AA270" s="1057"/>
    </row>
    <row r="271" spans="1:30" ht="15.95" customHeight="1">
      <c r="AA271" s="1057"/>
    </row>
    <row r="272" spans="1:30" ht="15.95" customHeight="1">
      <c r="AA272" s="1057"/>
    </row>
    <row r="273" spans="27:27" ht="15.95" customHeight="1">
      <c r="AA273" s="1057"/>
    </row>
    <row r="274" spans="27:27" ht="15.95" customHeight="1">
      <c r="AA274" s="1057"/>
    </row>
    <row r="275" spans="27:27" ht="15.95" customHeight="1">
      <c r="AA275" s="1057"/>
    </row>
    <row r="276" spans="27:27" ht="15.95" customHeight="1">
      <c r="AA276" s="1057"/>
    </row>
    <row r="277" spans="27:27" ht="15.95" customHeight="1">
      <c r="AA277" s="1057"/>
    </row>
    <row r="278" spans="27:27" ht="15.95" customHeight="1">
      <c r="AA278" s="1057"/>
    </row>
    <row r="279" spans="27:27" ht="15.95" customHeight="1">
      <c r="AA279" s="1057"/>
    </row>
    <row r="280" spans="27:27" ht="15.95" customHeight="1">
      <c r="AA280" s="1057"/>
    </row>
    <row r="281" spans="27:27" ht="15.95" customHeight="1">
      <c r="AA281" s="1057"/>
    </row>
    <row r="282" spans="27:27" ht="15.95" customHeight="1">
      <c r="AA282" s="1057"/>
    </row>
    <row r="283" spans="27:27" ht="15.95" customHeight="1">
      <c r="AA283" s="1057"/>
    </row>
    <row r="284" spans="27:27" ht="15.95" customHeight="1">
      <c r="AA284" s="1057"/>
    </row>
    <row r="285" spans="27:27" ht="15.95" customHeight="1">
      <c r="AA285" s="1057"/>
    </row>
    <row r="286" spans="27:27" ht="15.95" customHeight="1">
      <c r="AA286" s="1057"/>
    </row>
    <row r="287" spans="27:27" ht="15.95" customHeight="1">
      <c r="AA287" s="1057"/>
    </row>
    <row r="288" spans="27:27" ht="15.95" customHeight="1">
      <c r="AA288" s="1057"/>
    </row>
    <row r="289" spans="27:27" ht="15.95" customHeight="1">
      <c r="AA289" s="1057"/>
    </row>
    <row r="290" spans="27:27" ht="15.95" customHeight="1">
      <c r="AA290" s="1057"/>
    </row>
    <row r="291" spans="27:27" ht="15.95" customHeight="1">
      <c r="AA291" s="1057"/>
    </row>
  </sheetData>
  <mergeCells count="165">
    <mergeCell ref="U96:X96"/>
    <mergeCell ref="T10:Z10"/>
    <mergeCell ref="Y55:Z55"/>
    <mergeCell ref="G54:P54"/>
    <mergeCell ref="G55:P55"/>
    <mergeCell ref="A46:C46"/>
    <mergeCell ref="A45:C45"/>
    <mergeCell ref="A44:C44"/>
    <mergeCell ref="A43:C43"/>
    <mergeCell ref="Y54:Z54"/>
    <mergeCell ref="A17:C17"/>
    <mergeCell ref="A16:C16"/>
    <mergeCell ref="A19:C19"/>
    <mergeCell ref="A18:C18"/>
    <mergeCell ref="N99:R99"/>
    <mergeCell ref="G99:K99"/>
    <mergeCell ref="G101:J101"/>
    <mergeCell ref="A26:C26"/>
    <mergeCell ref="A25:C25"/>
    <mergeCell ref="A22:C22"/>
    <mergeCell ref="A35:C35"/>
    <mergeCell ref="A34:C34"/>
    <mergeCell ref="A33:C33"/>
    <mergeCell ref="A30:C30"/>
    <mergeCell ref="A27:C27"/>
    <mergeCell ref="A47:C47"/>
    <mergeCell ref="G38:I38"/>
    <mergeCell ref="G39:N39"/>
    <mergeCell ref="J38:M38"/>
    <mergeCell ref="G96:J96"/>
    <mergeCell ref="N96:Q96"/>
    <mergeCell ref="I207:X207"/>
    <mergeCell ref="Y207:Z207"/>
    <mergeCell ref="I208:X208"/>
    <mergeCell ref="Y208:Z208"/>
    <mergeCell ref="C204:Z204"/>
    <mergeCell ref="Y205:Z205"/>
    <mergeCell ref="I206:X206"/>
    <mergeCell ref="Y206:Z206"/>
    <mergeCell ref="W198:Z198"/>
    <mergeCell ref="W199:Z199"/>
    <mergeCell ref="W200:Z200"/>
    <mergeCell ref="W201:Z201"/>
    <mergeCell ref="W202:Z202"/>
    <mergeCell ref="C207:H208"/>
    <mergeCell ref="I214:X214"/>
    <mergeCell ref="Y214:Z214"/>
    <mergeCell ref="I215:X215"/>
    <mergeCell ref="Y215:Z215"/>
    <mergeCell ref="I216:X216"/>
    <mergeCell ref="Y216:Z216"/>
    <mergeCell ref="I217:X217"/>
    <mergeCell ref="Y217:Z217"/>
    <mergeCell ref="I209:X209"/>
    <mergeCell ref="Y209:Z209"/>
    <mergeCell ref="I210:X210"/>
    <mergeCell ref="Y210:Z210"/>
    <mergeCell ref="I211:X211"/>
    <mergeCell ref="Y211:Z211"/>
    <mergeCell ref="I212:X212"/>
    <mergeCell ref="Y212:Z212"/>
    <mergeCell ref="I213:X213"/>
    <mergeCell ref="Y213:Z213"/>
    <mergeCell ref="I224:X224"/>
    <mergeCell ref="Y224:Z224"/>
    <mergeCell ref="I225:X225"/>
    <mergeCell ref="Y225:Z225"/>
    <mergeCell ref="Y222:Z222"/>
    <mergeCell ref="Y223:Z223"/>
    <mergeCell ref="C222:H223"/>
    <mergeCell ref="I222:X223"/>
    <mergeCell ref="I218:X218"/>
    <mergeCell ref="Y218:Z218"/>
    <mergeCell ref="I219:X219"/>
    <mergeCell ref="Y219:Z219"/>
    <mergeCell ref="I220:X220"/>
    <mergeCell ref="Y220:Z220"/>
    <mergeCell ref="I221:X221"/>
    <mergeCell ref="Y221:Z221"/>
    <mergeCell ref="C218:H221"/>
    <mergeCell ref="I228:X228"/>
    <mergeCell ref="Y228:Z228"/>
    <mergeCell ref="I229:X229"/>
    <mergeCell ref="Y229:Z229"/>
    <mergeCell ref="I226:X226"/>
    <mergeCell ref="Y226:Z226"/>
    <mergeCell ref="I227:X227"/>
    <mergeCell ref="Y227:Z227"/>
    <mergeCell ref="C226:H227"/>
    <mergeCell ref="C228:H229"/>
    <mergeCell ref="C236:H241"/>
    <mergeCell ref="I234:X234"/>
    <mergeCell ref="Y234:Z234"/>
    <mergeCell ref="I235:X235"/>
    <mergeCell ref="Y235:Z235"/>
    <mergeCell ref="I230:X230"/>
    <mergeCell ref="Y230:Z230"/>
    <mergeCell ref="I231:X231"/>
    <mergeCell ref="Y231:Z231"/>
    <mergeCell ref="I232:X232"/>
    <mergeCell ref="Y232:Z232"/>
    <mergeCell ref="I233:X233"/>
    <mergeCell ref="Y233:Z233"/>
    <mergeCell ref="C234:H235"/>
    <mergeCell ref="C230:H233"/>
    <mergeCell ref="C267:Z267"/>
    <mergeCell ref="C259:Z259"/>
    <mergeCell ref="C261:Z261"/>
    <mergeCell ref="C264:Z264"/>
    <mergeCell ref="C265:Z265"/>
    <mergeCell ref="C250:Z250"/>
    <mergeCell ref="C255:Z255"/>
    <mergeCell ref="C256:Z256"/>
    <mergeCell ref="C257:Z257"/>
    <mergeCell ref="C258:Z258"/>
    <mergeCell ref="C253:Z253"/>
    <mergeCell ref="C260:Z260"/>
    <mergeCell ref="C209:H213"/>
    <mergeCell ref="C214:H217"/>
    <mergeCell ref="C266:Z266"/>
    <mergeCell ref="C245:Z245"/>
    <mergeCell ref="C246:Z246"/>
    <mergeCell ref="C247:Z247"/>
    <mergeCell ref="C248:Z248"/>
    <mergeCell ref="C249:Z249"/>
    <mergeCell ref="I242:X242"/>
    <mergeCell ref="Y242:Z242"/>
    <mergeCell ref="I243:X243"/>
    <mergeCell ref="Y243:Z243"/>
    <mergeCell ref="I236:X236"/>
    <mergeCell ref="Y236:Z236"/>
    <mergeCell ref="I237:X237"/>
    <mergeCell ref="Y237:Z237"/>
    <mergeCell ref="I238:X238"/>
    <mergeCell ref="Y238:Z238"/>
    <mergeCell ref="I239:X239"/>
    <mergeCell ref="Y239:Z239"/>
    <mergeCell ref="I240:X240"/>
    <mergeCell ref="Y240:Z240"/>
    <mergeCell ref="I241:X241"/>
    <mergeCell ref="Y241:Z241"/>
    <mergeCell ref="AB55:AE55"/>
    <mergeCell ref="H162:J162"/>
    <mergeCell ref="H164:J164"/>
    <mergeCell ref="C191:Z191"/>
    <mergeCell ref="C205:X205"/>
    <mergeCell ref="C197:V197"/>
    <mergeCell ref="C189:Z189"/>
    <mergeCell ref="C192:Z192"/>
    <mergeCell ref="C194:Z194"/>
    <mergeCell ref="C196:Z196"/>
    <mergeCell ref="W197:Z197"/>
    <mergeCell ref="K127:L127"/>
    <mergeCell ref="F130:G130"/>
    <mergeCell ref="F127:G127"/>
    <mergeCell ref="L108:O108"/>
    <mergeCell ref="F112:H112"/>
    <mergeCell ref="K130:L130"/>
    <mergeCell ref="P127:Q127"/>
    <mergeCell ref="P130:Q130"/>
    <mergeCell ref="U127:V127"/>
    <mergeCell ref="U130:V130"/>
    <mergeCell ref="U101:X101"/>
    <mergeCell ref="U99:Y99"/>
    <mergeCell ref="N101:Q101"/>
  </mergeCells>
  <phoneticPr fontId="2"/>
  <hyperlinks>
    <hyperlink ref="X1" location="作業メニュー!A1" display="作業メニュー" xr:uid="{00000000-0004-0000-0E00-000000000000}"/>
  </hyperlinks>
  <printOptions horizontalCentered="1"/>
  <pageMargins left="0.78740157480314965" right="0.39370078740157483" top="0.59055118110236227" bottom="0.59055118110236227" header="0.59055118110236227" footer="0.19685039370078741"/>
  <pageSetup paperSize="9" scale="99" orientation="portrait" r:id="rId1"/>
  <headerFooter alignWithMargins="0">
    <oddFooter>&amp;R220401</oddFooter>
  </headerFooter>
  <rowBreaks count="4" manualBreakCount="4">
    <brk id="50" max="16383" man="1"/>
    <brk id="99" max="25" man="1"/>
    <brk id="109" max="16383" man="1"/>
    <brk id="146" max="16383" man="1"/>
  </rowBreaks>
  <ignoredErrors>
    <ignoredError sqref="G89:G94 N89:N94 U89:U94 G71 G58:G59 L58:L59 S58:S59 R67:R68 G67:G69 R71:T71 G125:I125 AC18:AC28 U82:U86 N82:N86 G82:G86 G121:J121 G116:G117 T119:Z119 N116 T116 I116:K117 G119:K119 N119:R119 V116:Z117 P116:R117 L125:N125 Q125:T125 W125 G79:G80 N79:N80 U79:U80 F72:F76 K71:L71 N71:P71 T60 L60 F60"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101377" r:id="rId4" name="Check Box 1">
              <controlPr defaultSize="0" autoFill="0" autoLine="0" autoPict="0" altText="">
                <anchor moveWithCells="1">
                  <from>
                    <xdr:col>10</xdr:col>
                    <xdr:colOff>9525</xdr:colOff>
                    <xdr:row>111</xdr:row>
                    <xdr:rowOff>171450</xdr:rowOff>
                  </from>
                  <to>
                    <xdr:col>10</xdr:col>
                    <xdr:colOff>209550</xdr:colOff>
                    <xdr:row>113</xdr:row>
                    <xdr:rowOff>19050</xdr:rowOff>
                  </to>
                </anchor>
              </controlPr>
            </control>
          </mc:Choice>
        </mc:AlternateContent>
        <mc:AlternateContent xmlns:mc="http://schemas.openxmlformats.org/markup-compatibility/2006">
          <mc:Choice Requires="x14">
            <control shapeId="101378" r:id="rId5" name="Check Box 2">
              <controlPr defaultSize="0" autoFill="0" autoLine="0" autoPict="0" altText="">
                <anchor moveWithCells="1">
                  <from>
                    <xdr:col>13</xdr:col>
                    <xdr:colOff>19050</xdr:colOff>
                    <xdr:row>111</xdr:row>
                    <xdr:rowOff>171450</xdr:rowOff>
                  </from>
                  <to>
                    <xdr:col>13</xdr:col>
                    <xdr:colOff>219075</xdr:colOff>
                    <xdr:row>113</xdr:row>
                    <xdr:rowOff>19050</xdr:rowOff>
                  </to>
                </anchor>
              </controlPr>
            </control>
          </mc:Choice>
        </mc:AlternateContent>
        <mc:AlternateContent xmlns:mc="http://schemas.openxmlformats.org/markup-compatibility/2006">
          <mc:Choice Requires="x14">
            <control shapeId="101379" r:id="rId6" name="Check Box 3">
              <controlPr defaultSize="0" autoFill="0" autoLine="0" autoPict="0" altText="">
                <anchor moveWithCells="1">
                  <from>
                    <xdr:col>16</xdr:col>
                    <xdr:colOff>19050</xdr:colOff>
                    <xdr:row>111</xdr:row>
                    <xdr:rowOff>171450</xdr:rowOff>
                  </from>
                  <to>
                    <xdr:col>16</xdr:col>
                    <xdr:colOff>219075</xdr:colOff>
                    <xdr:row>113</xdr:row>
                    <xdr:rowOff>19050</xdr:rowOff>
                  </to>
                </anchor>
              </controlPr>
            </control>
          </mc:Choice>
        </mc:AlternateContent>
        <mc:AlternateContent xmlns:mc="http://schemas.openxmlformats.org/markup-compatibility/2006">
          <mc:Choice Requires="x14">
            <control shapeId="101380" r:id="rId7" name="Check Box 4">
              <controlPr defaultSize="0" autoFill="0" autoLine="0" autoPict="0" altText="">
                <anchor moveWithCells="1">
                  <from>
                    <xdr:col>13</xdr:col>
                    <xdr:colOff>19050</xdr:colOff>
                    <xdr:row>112</xdr:row>
                    <xdr:rowOff>171450</xdr:rowOff>
                  </from>
                  <to>
                    <xdr:col>13</xdr:col>
                    <xdr:colOff>219075</xdr:colOff>
                    <xdr:row>114</xdr:row>
                    <xdr:rowOff>19050</xdr:rowOff>
                  </to>
                </anchor>
              </controlPr>
            </control>
          </mc:Choice>
        </mc:AlternateContent>
        <mc:AlternateContent xmlns:mc="http://schemas.openxmlformats.org/markup-compatibility/2006">
          <mc:Choice Requires="x14">
            <control shapeId="101381" r:id="rId8" name="Check Box 5">
              <controlPr defaultSize="0" autoFill="0" autoLine="0" autoPict="0" altText="">
                <anchor moveWithCells="1">
                  <from>
                    <xdr:col>16</xdr:col>
                    <xdr:colOff>19050</xdr:colOff>
                    <xdr:row>112</xdr:row>
                    <xdr:rowOff>171450</xdr:rowOff>
                  </from>
                  <to>
                    <xdr:col>16</xdr:col>
                    <xdr:colOff>219075</xdr:colOff>
                    <xdr:row>114</xdr:row>
                    <xdr:rowOff>19050</xdr:rowOff>
                  </to>
                </anchor>
              </controlPr>
            </control>
          </mc:Choice>
        </mc:AlternateContent>
        <mc:AlternateContent xmlns:mc="http://schemas.openxmlformats.org/markup-compatibility/2006">
          <mc:Choice Requires="x14">
            <control shapeId="101382" r:id="rId9" name="Check Box 6">
              <controlPr defaultSize="0" autoFill="0" autoLine="0" autoPict="0" altText="">
                <anchor moveWithCells="1">
                  <from>
                    <xdr:col>5</xdr:col>
                    <xdr:colOff>47625</xdr:colOff>
                    <xdr:row>114</xdr:row>
                    <xdr:rowOff>180975</xdr:rowOff>
                  </from>
                  <to>
                    <xdr:col>6</xdr:col>
                    <xdr:colOff>9525</xdr:colOff>
                    <xdr:row>116</xdr:row>
                    <xdr:rowOff>28575</xdr:rowOff>
                  </to>
                </anchor>
              </controlPr>
            </control>
          </mc:Choice>
        </mc:AlternateContent>
        <mc:AlternateContent xmlns:mc="http://schemas.openxmlformats.org/markup-compatibility/2006">
          <mc:Choice Requires="x14">
            <control shapeId="101383" r:id="rId10" name="Check Box 7">
              <controlPr defaultSize="0" autoFill="0" autoLine="0" autoPict="0" altText="">
                <anchor moveWithCells="1">
                  <from>
                    <xdr:col>5</xdr:col>
                    <xdr:colOff>47625</xdr:colOff>
                    <xdr:row>115</xdr:row>
                    <xdr:rowOff>171450</xdr:rowOff>
                  </from>
                  <to>
                    <xdr:col>6</xdr:col>
                    <xdr:colOff>9525</xdr:colOff>
                    <xdr:row>117</xdr:row>
                    <xdr:rowOff>19050</xdr:rowOff>
                  </to>
                </anchor>
              </controlPr>
            </control>
          </mc:Choice>
        </mc:AlternateContent>
        <mc:AlternateContent xmlns:mc="http://schemas.openxmlformats.org/markup-compatibility/2006">
          <mc:Choice Requires="x14">
            <control shapeId="101384" r:id="rId11" name="Check Box 8">
              <controlPr defaultSize="0" autoFill="0" autoLine="0" autoPict="0" altText="">
                <anchor moveWithCells="1">
                  <from>
                    <xdr:col>5</xdr:col>
                    <xdr:colOff>47625</xdr:colOff>
                    <xdr:row>117</xdr:row>
                    <xdr:rowOff>66675</xdr:rowOff>
                  </from>
                  <to>
                    <xdr:col>6</xdr:col>
                    <xdr:colOff>9525</xdr:colOff>
                    <xdr:row>119</xdr:row>
                    <xdr:rowOff>19050</xdr:rowOff>
                  </to>
                </anchor>
              </controlPr>
            </control>
          </mc:Choice>
        </mc:AlternateContent>
        <mc:AlternateContent xmlns:mc="http://schemas.openxmlformats.org/markup-compatibility/2006">
          <mc:Choice Requires="x14">
            <control shapeId="101385" r:id="rId12" name="Check Box 9">
              <controlPr defaultSize="0" autoFill="0" autoLine="0" autoPict="0" altText="">
                <anchor moveWithCells="1">
                  <from>
                    <xdr:col>5</xdr:col>
                    <xdr:colOff>47625</xdr:colOff>
                    <xdr:row>119</xdr:row>
                    <xdr:rowOff>66675</xdr:rowOff>
                  </from>
                  <to>
                    <xdr:col>6</xdr:col>
                    <xdr:colOff>9525</xdr:colOff>
                    <xdr:row>121</xdr:row>
                    <xdr:rowOff>19050</xdr:rowOff>
                  </to>
                </anchor>
              </controlPr>
            </control>
          </mc:Choice>
        </mc:AlternateContent>
        <mc:AlternateContent xmlns:mc="http://schemas.openxmlformats.org/markup-compatibility/2006">
          <mc:Choice Requires="x14">
            <control shapeId="101386" r:id="rId13" name="Check Box 10">
              <controlPr defaultSize="0" autoFill="0" autoLine="0" autoPict="0" altText="">
                <anchor moveWithCells="1">
                  <from>
                    <xdr:col>5</xdr:col>
                    <xdr:colOff>57150</xdr:colOff>
                    <xdr:row>150</xdr:row>
                    <xdr:rowOff>66675</xdr:rowOff>
                  </from>
                  <to>
                    <xdr:col>6</xdr:col>
                    <xdr:colOff>19050</xdr:colOff>
                    <xdr:row>152</xdr:row>
                    <xdr:rowOff>19050</xdr:rowOff>
                  </to>
                </anchor>
              </controlPr>
            </control>
          </mc:Choice>
        </mc:AlternateContent>
        <mc:AlternateContent xmlns:mc="http://schemas.openxmlformats.org/markup-compatibility/2006">
          <mc:Choice Requires="x14">
            <control shapeId="101387" r:id="rId14" name="Check Box 11">
              <controlPr defaultSize="0" autoFill="0" autoLine="0" autoPict="0" altText="">
                <anchor moveWithCells="1">
                  <from>
                    <xdr:col>12</xdr:col>
                    <xdr:colOff>47625</xdr:colOff>
                    <xdr:row>114</xdr:row>
                    <xdr:rowOff>180975</xdr:rowOff>
                  </from>
                  <to>
                    <xdr:col>13</xdr:col>
                    <xdr:colOff>9525</xdr:colOff>
                    <xdr:row>116</xdr:row>
                    <xdr:rowOff>28575</xdr:rowOff>
                  </to>
                </anchor>
              </controlPr>
            </control>
          </mc:Choice>
        </mc:AlternateContent>
        <mc:AlternateContent xmlns:mc="http://schemas.openxmlformats.org/markup-compatibility/2006">
          <mc:Choice Requires="x14">
            <control shapeId="101389" r:id="rId15" name="Check Box 13">
              <controlPr defaultSize="0" autoFill="0" autoLine="0" autoPict="0" altText="">
                <anchor moveWithCells="1">
                  <from>
                    <xdr:col>12</xdr:col>
                    <xdr:colOff>47625</xdr:colOff>
                    <xdr:row>117</xdr:row>
                    <xdr:rowOff>66675</xdr:rowOff>
                  </from>
                  <to>
                    <xdr:col>13</xdr:col>
                    <xdr:colOff>9525</xdr:colOff>
                    <xdr:row>119</xdr:row>
                    <xdr:rowOff>19050</xdr:rowOff>
                  </to>
                </anchor>
              </controlPr>
            </control>
          </mc:Choice>
        </mc:AlternateContent>
        <mc:AlternateContent xmlns:mc="http://schemas.openxmlformats.org/markup-compatibility/2006">
          <mc:Choice Requires="x14">
            <control shapeId="101390" r:id="rId16" name="Check Box 14">
              <controlPr defaultSize="0" autoFill="0" autoLine="0" autoPict="0" altText="">
                <anchor moveWithCells="1">
                  <from>
                    <xdr:col>12</xdr:col>
                    <xdr:colOff>47625</xdr:colOff>
                    <xdr:row>119</xdr:row>
                    <xdr:rowOff>66675</xdr:rowOff>
                  </from>
                  <to>
                    <xdr:col>13</xdr:col>
                    <xdr:colOff>9525</xdr:colOff>
                    <xdr:row>121</xdr:row>
                    <xdr:rowOff>19050</xdr:rowOff>
                  </to>
                </anchor>
              </controlPr>
            </control>
          </mc:Choice>
        </mc:AlternateContent>
        <mc:AlternateContent xmlns:mc="http://schemas.openxmlformats.org/markup-compatibility/2006">
          <mc:Choice Requires="x14">
            <control shapeId="101391" r:id="rId17" name="Check Box 15">
              <controlPr defaultSize="0" autoFill="0" autoLine="0" autoPict="0" altText="">
                <anchor moveWithCells="1">
                  <from>
                    <xdr:col>13</xdr:col>
                    <xdr:colOff>28575</xdr:colOff>
                    <xdr:row>150</xdr:row>
                    <xdr:rowOff>66675</xdr:rowOff>
                  </from>
                  <to>
                    <xdr:col>13</xdr:col>
                    <xdr:colOff>228600</xdr:colOff>
                    <xdr:row>152</xdr:row>
                    <xdr:rowOff>19050</xdr:rowOff>
                  </to>
                </anchor>
              </controlPr>
            </control>
          </mc:Choice>
        </mc:AlternateContent>
        <mc:AlternateContent xmlns:mc="http://schemas.openxmlformats.org/markup-compatibility/2006">
          <mc:Choice Requires="x14">
            <control shapeId="101393" r:id="rId18" name="Check Box 17">
              <controlPr defaultSize="0" autoFill="0" autoLine="0" autoPict="0" altText="">
                <anchor moveWithCells="1">
                  <from>
                    <xdr:col>12</xdr:col>
                    <xdr:colOff>47625</xdr:colOff>
                    <xdr:row>115</xdr:row>
                    <xdr:rowOff>171450</xdr:rowOff>
                  </from>
                  <to>
                    <xdr:col>13</xdr:col>
                    <xdr:colOff>9525</xdr:colOff>
                    <xdr:row>117</xdr:row>
                    <xdr:rowOff>19050</xdr:rowOff>
                  </to>
                </anchor>
              </controlPr>
            </control>
          </mc:Choice>
        </mc:AlternateContent>
        <mc:AlternateContent xmlns:mc="http://schemas.openxmlformats.org/markup-compatibility/2006">
          <mc:Choice Requires="x14">
            <control shapeId="101395" r:id="rId19" name="Check Box 19">
              <controlPr defaultSize="0" autoFill="0" autoLine="0" autoPict="0" altText="">
                <anchor moveWithCells="1">
                  <from>
                    <xdr:col>18</xdr:col>
                    <xdr:colOff>76200</xdr:colOff>
                    <xdr:row>119</xdr:row>
                    <xdr:rowOff>66675</xdr:rowOff>
                  </from>
                  <to>
                    <xdr:col>19</xdr:col>
                    <xdr:colOff>38100</xdr:colOff>
                    <xdr:row>121</xdr:row>
                    <xdr:rowOff>19050</xdr:rowOff>
                  </to>
                </anchor>
              </controlPr>
            </control>
          </mc:Choice>
        </mc:AlternateContent>
        <mc:AlternateContent xmlns:mc="http://schemas.openxmlformats.org/markup-compatibility/2006">
          <mc:Choice Requires="x14">
            <control shapeId="101396" r:id="rId20" name="Check Box 20">
              <controlPr defaultSize="0" autoFill="0" autoLine="0" autoPict="0" altText="">
                <anchor moveWithCells="1">
                  <from>
                    <xdr:col>18</xdr:col>
                    <xdr:colOff>76200</xdr:colOff>
                    <xdr:row>121</xdr:row>
                    <xdr:rowOff>66675</xdr:rowOff>
                  </from>
                  <to>
                    <xdr:col>19</xdr:col>
                    <xdr:colOff>38100</xdr:colOff>
                    <xdr:row>123</xdr:row>
                    <xdr:rowOff>19050</xdr:rowOff>
                  </to>
                </anchor>
              </controlPr>
            </control>
          </mc:Choice>
        </mc:AlternateContent>
        <mc:AlternateContent xmlns:mc="http://schemas.openxmlformats.org/markup-compatibility/2006">
          <mc:Choice Requires="x14">
            <control shapeId="101392" r:id="rId21" name="Check Box 16">
              <controlPr defaultSize="0" autoFill="0" autoLine="0" autoPict="0" altText="">
                <anchor moveWithCells="1">
                  <from>
                    <xdr:col>18</xdr:col>
                    <xdr:colOff>76200</xdr:colOff>
                    <xdr:row>114</xdr:row>
                    <xdr:rowOff>180975</xdr:rowOff>
                  </from>
                  <to>
                    <xdr:col>19</xdr:col>
                    <xdr:colOff>38100</xdr:colOff>
                    <xdr:row>116</xdr:row>
                    <xdr:rowOff>28575</xdr:rowOff>
                  </to>
                </anchor>
              </controlPr>
            </control>
          </mc:Choice>
        </mc:AlternateContent>
        <mc:AlternateContent xmlns:mc="http://schemas.openxmlformats.org/markup-compatibility/2006">
          <mc:Choice Requires="x14">
            <control shapeId="101394" r:id="rId22" name="Check Box 18">
              <controlPr defaultSize="0" autoFill="0" autoLine="0" autoPict="0" altText="">
                <anchor moveWithCells="1">
                  <from>
                    <xdr:col>18</xdr:col>
                    <xdr:colOff>76200</xdr:colOff>
                    <xdr:row>117</xdr:row>
                    <xdr:rowOff>66675</xdr:rowOff>
                  </from>
                  <to>
                    <xdr:col>19</xdr:col>
                    <xdr:colOff>38100</xdr:colOff>
                    <xdr:row>119</xdr:row>
                    <xdr:rowOff>19050</xdr:rowOff>
                  </to>
                </anchor>
              </controlPr>
            </control>
          </mc:Choice>
        </mc:AlternateContent>
        <mc:AlternateContent xmlns:mc="http://schemas.openxmlformats.org/markup-compatibility/2006">
          <mc:Choice Requires="x14">
            <control shapeId="101397" r:id="rId23" name="Check Box 21">
              <controlPr defaultSize="0" autoFill="0" autoLine="0" autoPict="0" altText="">
                <anchor moveWithCells="1">
                  <from>
                    <xdr:col>5</xdr:col>
                    <xdr:colOff>47625</xdr:colOff>
                    <xdr:row>123</xdr:row>
                    <xdr:rowOff>66675</xdr:rowOff>
                  </from>
                  <to>
                    <xdr:col>6</xdr:col>
                    <xdr:colOff>9525</xdr:colOff>
                    <xdr:row>125</xdr:row>
                    <xdr:rowOff>19050</xdr:rowOff>
                  </to>
                </anchor>
              </controlPr>
            </control>
          </mc:Choice>
        </mc:AlternateContent>
        <mc:AlternateContent xmlns:mc="http://schemas.openxmlformats.org/markup-compatibility/2006">
          <mc:Choice Requires="x14">
            <control shapeId="101398" r:id="rId24" name="Check Box 22">
              <controlPr defaultSize="0" autoFill="0" autoLine="0" autoPict="0" altText="">
                <anchor moveWithCells="1">
                  <from>
                    <xdr:col>10</xdr:col>
                    <xdr:colOff>76200</xdr:colOff>
                    <xdr:row>123</xdr:row>
                    <xdr:rowOff>66675</xdr:rowOff>
                  </from>
                  <to>
                    <xdr:col>11</xdr:col>
                    <xdr:colOff>38100</xdr:colOff>
                    <xdr:row>125</xdr:row>
                    <xdr:rowOff>19050</xdr:rowOff>
                  </to>
                </anchor>
              </controlPr>
            </control>
          </mc:Choice>
        </mc:AlternateContent>
        <mc:AlternateContent xmlns:mc="http://schemas.openxmlformats.org/markup-compatibility/2006">
          <mc:Choice Requires="x14">
            <control shapeId="101399" r:id="rId25" name="Check Box 23">
              <controlPr defaultSize="0" autoFill="0" autoLine="0" autoPict="0" altText="">
                <anchor moveWithCells="1">
                  <from>
                    <xdr:col>15</xdr:col>
                    <xdr:colOff>85725</xdr:colOff>
                    <xdr:row>123</xdr:row>
                    <xdr:rowOff>66675</xdr:rowOff>
                  </from>
                  <to>
                    <xdr:col>16</xdr:col>
                    <xdr:colOff>47625</xdr:colOff>
                    <xdr:row>125</xdr:row>
                    <xdr:rowOff>19050</xdr:rowOff>
                  </to>
                </anchor>
              </controlPr>
            </control>
          </mc:Choice>
        </mc:AlternateContent>
        <mc:AlternateContent xmlns:mc="http://schemas.openxmlformats.org/markup-compatibility/2006">
          <mc:Choice Requires="x14">
            <control shapeId="101400" r:id="rId26" name="Check Box 24">
              <controlPr defaultSize="0" autoFill="0" autoLine="0" autoPict="0" altText="">
                <anchor moveWithCells="1">
                  <from>
                    <xdr:col>21</xdr:col>
                    <xdr:colOff>57150</xdr:colOff>
                    <xdr:row>123</xdr:row>
                    <xdr:rowOff>66675</xdr:rowOff>
                  </from>
                  <to>
                    <xdr:col>22</xdr:col>
                    <xdr:colOff>19050</xdr:colOff>
                    <xdr:row>125</xdr:row>
                    <xdr:rowOff>19050</xdr:rowOff>
                  </to>
                </anchor>
              </controlPr>
            </control>
          </mc:Choice>
        </mc:AlternateContent>
        <mc:AlternateContent xmlns:mc="http://schemas.openxmlformats.org/markup-compatibility/2006">
          <mc:Choice Requires="x14">
            <control shapeId="101401" r:id="rId27" name="Check Box 25">
              <controlPr defaultSize="0" autoFill="0" autoLine="0" autoPict="0" altText="">
                <anchor moveWithCells="1">
                  <from>
                    <xdr:col>5</xdr:col>
                    <xdr:colOff>47625</xdr:colOff>
                    <xdr:row>77</xdr:row>
                    <xdr:rowOff>180975</xdr:rowOff>
                  </from>
                  <to>
                    <xdr:col>6</xdr:col>
                    <xdr:colOff>9525</xdr:colOff>
                    <xdr:row>79</xdr:row>
                    <xdr:rowOff>28575</xdr:rowOff>
                  </to>
                </anchor>
              </controlPr>
            </control>
          </mc:Choice>
        </mc:AlternateContent>
        <mc:AlternateContent xmlns:mc="http://schemas.openxmlformats.org/markup-compatibility/2006">
          <mc:Choice Requires="x14">
            <control shapeId="101402" r:id="rId28" name="Check Box 26">
              <controlPr defaultSize="0" autoFill="0" autoLine="0" autoPict="0" altText="">
                <anchor moveWithCells="1">
                  <from>
                    <xdr:col>12</xdr:col>
                    <xdr:colOff>47625</xdr:colOff>
                    <xdr:row>77</xdr:row>
                    <xdr:rowOff>171450</xdr:rowOff>
                  </from>
                  <to>
                    <xdr:col>13</xdr:col>
                    <xdr:colOff>9525</xdr:colOff>
                    <xdr:row>79</xdr:row>
                    <xdr:rowOff>19050</xdr:rowOff>
                  </to>
                </anchor>
              </controlPr>
            </control>
          </mc:Choice>
        </mc:AlternateContent>
        <mc:AlternateContent xmlns:mc="http://schemas.openxmlformats.org/markup-compatibility/2006">
          <mc:Choice Requires="x14">
            <control shapeId="101403" r:id="rId29" name="Check Box 27">
              <controlPr defaultSize="0" autoFill="0" autoLine="0" autoPict="0" altText="">
                <anchor moveWithCells="1">
                  <from>
                    <xdr:col>19</xdr:col>
                    <xdr:colOff>47625</xdr:colOff>
                    <xdr:row>77</xdr:row>
                    <xdr:rowOff>171450</xdr:rowOff>
                  </from>
                  <to>
                    <xdr:col>20</xdr:col>
                    <xdr:colOff>9525</xdr:colOff>
                    <xdr:row>79</xdr:row>
                    <xdr:rowOff>19050</xdr:rowOff>
                  </to>
                </anchor>
              </controlPr>
            </control>
          </mc:Choice>
        </mc:AlternateContent>
        <mc:AlternateContent xmlns:mc="http://schemas.openxmlformats.org/markup-compatibility/2006">
          <mc:Choice Requires="x14">
            <control shapeId="101404" r:id="rId30" name="Check Box 28">
              <controlPr defaultSize="0" autoFill="0" autoLine="0" autoPict="0" altText="">
                <anchor moveWithCells="1">
                  <from>
                    <xdr:col>5</xdr:col>
                    <xdr:colOff>47625</xdr:colOff>
                    <xdr:row>78</xdr:row>
                    <xdr:rowOff>152400</xdr:rowOff>
                  </from>
                  <to>
                    <xdr:col>6</xdr:col>
                    <xdr:colOff>9525</xdr:colOff>
                    <xdr:row>80</xdr:row>
                    <xdr:rowOff>47625</xdr:rowOff>
                  </to>
                </anchor>
              </controlPr>
            </control>
          </mc:Choice>
        </mc:AlternateContent>
        <mc:AlternateContent xmlns:mc="http://schemas.openxmlformats.org/markup-compatibility/2006">
          <mc:Choice Requires="x14">
            <control shapeId="101405" r:id="rId31" name="Check Box 29">
              <controlPr defaultSize="0" autoFill="0" autoLine="0" autoPict="0" altText="">
                <anchor moveWithCells="1">
                  <from>
                    <xdr:col>12</xdr:col>
                    <xdr:colOff>47625</xdr:colOff>
                    <xdr:row>78</xdr:row>
                    <xdr:rowOff>152400</xdr:rowOff>
                  </from>
                  <to>
                    <xdr:col>13</xdr:col>
                    <xdr:colOff>9525</xdr:colOff>
                    <xdr:row>80</xdr:row>
                    <xdr:rowOff>47625</xdr:rowOff>
                  </to>
                </anchor>
              </controlPr>
            </control>
          </mc:Choice>
        </mc:AlternateContent>
        <mc:AlternateContent xmlns:mc="http://schemas.openxmlformats.org/markup-compatibility/2006">
          <mc:Choice Requires="x14">
            <control shapeId="101406" r:id="rId32" name="Check Box 30">
              <controlPr defaultSize="0" autoFill="0" autoLine="0" autoPict="0" altText="">
                <anchor moveWithCells="1">
                  <from>
                    <xdr:col>19</xdr:col>
                    <xdr:colOff>47625</xdr:colOff>
                    <xdr:row>78</xdr:row>
                    <xdr:rowOff>152400</xdr:rowOff>
                  </from>
                  <to>
                    <xdr:col>20</xdr:col>
                    <xdr:colOff>9525</xdr:colOff>
                    <xdr:row>80</xdr:row>
                    <xdr:rowOff>47625</xdr:rowOff>
                  </to>
                </anchor>
              </controlPr>
            </control>
          </mc:Choice>
        </mc:AlternateContent>
        <mc:AlternateContent xmlns:mc="http://schemas.openxmlformats.org/markup-compatibility/2006">
          <mc:Choice Requires="x14">
            <control shapeId="101407" r:id="rId33" name="Check Box 31">
              <controlPr defaultSize="0" autoFill="0" autoLine="0" autoPict="0" altText="">
                <anchor moveWithCells="1">
                  <from>
                    <xdr:col>5</xdr:col>
                    <xdr:colOff>47625</xdr:colOff>
                    <xdr:row>80</xdr:row>
                    <xdr:rowOff>123825</xdr:rowOff>
                  </from>
                  <to>
                    <xdr:col>6</xdr:col>
                    <xdr:colOff>9525</xdr:colOff>
                    <xdr:row>82</xdr:row>
                    <xdr:rowOff>19050</xdr:rowOff>
                  </to>
                </anchor>
              </controlPr>
            </control>
          </mc:Choice>
        </mc:AlternateContent>
        <mc:AlternateContent xmlns:mc="http://schemas.openxmlformats.org/markup-compatibility/2006">
          <mc:Choice Requires="x14">
            <control shapeId="101408" r:id="rId34" name="Check Box 32">
              <controlPr defaultSize="0" autoFill="0" autoLine="0" autoPict="0" altText="">
                <anchor moveWithCells="1">
                  <from>
                    <xdr:col>12</xdr:col>
                    <xdr:colOff>47625</xdr:colOff>
                    <xdr:row>80</xdr:row>
                    <xdr:rowOff>123825</xdr:rowOff>
                  </from>
                  <to>
                    <xdr:col>13</xdr:col>
                    <xdr:colOff>9525</xdr:colOff>
                    <xdr:row>82</xdr:row>
                    <xdr:rowOff>19050</xdr:rowOff>
                  </to>
                </anchor>
              </controlPr>
            </control>
          </mc:Choice>
        </mc:AlternateContent>
        <mc:AlternateContent xmlns:mc="http://schemas.openxmlformats.org/markup-compatibility/2006">
          <mc:Choice Requires="x14">
            <control shapeId="101409" r:id="rId35" name="Check Box 33">
              <controlPr defaultSize="0" autoFill="0" autoLine="0" autoPict="0" altText="">
                <anchor moveWithCells="1">
                  <from>
                    <xdr:col>19</xdr:col>
                    <xdr:colOff>47625</xdr:colOff>
                    <xdr:row>80</xdr:row>
                    <xdr:rowOff>123825</xdr:rowOff>
                  </from>
                  <to>
                    <xdr:col>20</xdr:col>
                    <xdr:colOff>9525</xdr:colOff>
                    <xdr:row>82</xdr:row>
                    <xdr:rowOff>19050</xdr:rowOff>
                  </to>
                </anchor>
              </controlPr>
            </control>
          </mc:Choice>
        </mc:AlternateContent>
        <mc:AlternateContent xmlns:mc="http://schemas.openxmlformats.org/markup-compatibility/2006">
          <mc:Choice Requires="x14">
            <control shapeId="101410" r:id="rId36" name="Check Box 34">
              <controlPr defaultSize="0" autoFill="0" autoLine="0" autoPict="0" altText="">
                <anchor moveWithCells="1">
                  <from>
                    <xdr:col>5</xdr:col>
                    <xdr:colOff>47625</xdr:colOff>
                    <xdr:row>81</xdr:row>
                    <xdr:rowOff>171450</xdr:rowOff>
                  </from>
                  <to>
                    <xdr:col>6</xdr:col>
                    <xdr:colOff>9525</xdr:colOff>
                    <xdr:row>83</xdr:row>
                    <xdr:rowOff>19050</xdr:rowOff>
                  </to>
                </anchor>
              </controlPr>
            </control>
          </mc:Choice>
        </mc:AlternateContent>
        <mc:AlternateContent xmlns:mc="http://schemas.openxmlformats.org/markup-compatibility/2006">
          <mc:Choice Requires="x14">
            <control shapeId="101411" r:id="rId37" name="Check Box 35">
              <controlPr defaultSize="0" autoFill="0" autoLine="0" autoPict="0" altText="">
                <anchor moveWithCells="1">
                  <from>
                    <xdr:col>12</xdr:col>
                    <xdr:colOff>47625</xdr:colOff>
                    <xdr:row>81</xdr:row>
                    <xdr:rowOff>171450</xdr:rowOff>
                  </from>
                  <to>
                    <xdr:col>13</xdr:col>
                    <xdr:colOff>9525</xdr:colOff>
                    <xdr:row>83</xdr:row>
                    <xdr:rowOff>19050</xdr:rowOff>
                  </to>
                </anchor>
              </controlPr>
            </control>
          </mc:Choice>
        </mc:AlternateContent>
        <mc:AlternateContent xmlns:mc="http://schemas.openxmlformats.org/markup-compatibility/2006">
          <mc:Choice Requires="x14">
            <control shapeId="101412" r:id="rId38" name="Check Box 36">
              <controlPr defaultSize="0" autoFill="0" autoLine="0" autoPict="0" altText="">
                <anchor moveWithCells="1">
                  <from>
                    <xdr:col>19</xdr:col>
                    <xdr:colOff>47625</xdr:colOff>
                    <xdr:row>81</xdr:row>
                    <xdr:rowOff>171450</xdr:rowOff>
                  </from>
                  <to>
                    <xdr:col>20</xdr:col>
                    <xdr:colOff>9525</xdr:colOff>
                    <xdr:row>83</xdr:row>
                    <xdr:rowOff>19050</xdr:rowOff>
                  </to>
                </anchor>
              </controlPr>
            </control>
          </mc:Choice>
        </mc:AlternateContent>
        <mc:AlternateContent xmlns:mc="http://schemas.openxmlformats.org/markup-compatibility/2006">
          <mc:Choice Requires="x14">
            <control shapeId="101413" r:id="rId39" name="Check Box 37">
              <controlPr defaultSize="0" autoFill="0" autoLine="0" autoPict="0" altText="">
                <anchor moveWithCells="1">
                  <from>
                    <xdr:col>5</xdr:col>
                    <xdr:colOff>47625</xdr:colOff>
                    <xdr:row>82</xdr:row>
                    <xdr:rowOff>171450</xdr:rowOff>
                  </from>
                  <to>
                    <xdr:col>6</xdr:col>
                    <xdr:colOff>9525</xdr:colOff>
                    <xdr:row>84</xdr:row>
                    <xdr:rowOff>19050</xdr:rowOff>
                  </to>
                </anchor>
              </controlPr>
            </control>
          </mc:Choice>
        </mc:AlternateContent>
        <mc:AlternateContent xmlns:mc="http://schemas.openxmlformats.org/markup-compatibility/2006">
          <mc:Choice Requires="x14">
            <control shapeId="101414" r:id="rId40" name="Check Box 38">
              <controlPr defaultSize="0" autoFill="0" autoLine="0" autoPict="0" altText="">
                <anchor moveWithCells="1">
                  <from>
                    <xdr:col>12</xdr:col>
                    <xdr:colOff>47625</xdr:colOff>
                    <xdr:row>82</xdr:row>
                    <xdr:rowOff>171450</xdr:rowOff>
                  </from>
                  <to>
                    <xdr:col>13</xdr:col>
                    <xdr:colOff>9525</xdr:colOff>
                    <xdr:row>84</xdr:row>
                    <xdr:rowOff>19050</xdr:rowOff>
                  </to>
                </anchor>
              </controlPr>
            </control>
          </mc:Choice>
        </mc:AlternateContent>
        <mc:AlternateContent xmlns:mc="http://schemas.openxmlformats.org/markup-compatibility/2006">
          <mc:Choice Requires="x14">
            <control shapeId="101415" r:id="rId41" name="Check Box 39">
              <controlPr defaultSize="0" autoFill="0" autoLine="0" autoPict="0" altText="">
                <anchor moveWithCells="1">
                  <from>
                    <xdr:col>19</xdr:col>
                    <xdr:colOff>47625</xdr:colOff>
                    <xdr:row>82</xdr:row>
                    <xdr:rowOff>171450</xdr:rowOff>
                  </from>
                  <to>
                    <xdr:col>20</xdr:col>
                    <xdr:colOff>9525</xdr:colOff>
                    <xdr:row>84</xdr:row>
                    <xdr:rowOff>19050</xdr:rowOff>
                  </to>
                </anchor>
              </controlPr>
            </control>
          </mc:Choice>
        </mc:AlternateContent>
        <mc:AlternateContent xmlns:mc="http://schemas.openxmlformats.org/markup-compatibility/2006">
          <mc:Choice Requires="x14">
            <control shapeId="101416" r:id="rId42" name="Check Box 40">
              <controlPr defaultSize="0" autoFill="0" autoLine="0" autoPict="0" altText="">
                <anchor moveWithCells="1">
                  <from>
                    <xdr:col>5</xdr:col>
                    <xdr:colOff>47625</xdr:colOff>
                    <xdr:row>83</xdr:row>
                    <xdr:rowOff>171450</xdr:rowOff>
                  </from>
                  <to>
                    <xdr:col>6</xdr:col>
                    <xdr:colOff>9525</xdr:colOff>
                    <xdr:row>85</xdr:row>
                    <xdr:rowOff>19050</xdr:rowOff>
                  </to>
                </anchor>
              </controlPr>
            </control>
          </mc:Choice>
        </mc:AlternateContent>
        <mc:AlternateContent xmlns:mc="http://schemas.openxmlformats.org/markup-compatibility/2006">
          <mc:Choice Requires="x14">
            <control shapeId="101417" r:id="rId43" name="Check Box 41">
              <controlPr defaultSize="0" autoFill="0" autoLine="0" autoPict="0" altText="">
                <anchor moveWithCells="1">
                  <from>
                    <xdr:col>12</xdr:col>
                    <xdr:colOff>47625</xdr:colOff>
                    <xdr:row>83</xdr:row>
                    <xdr:rowOff>171450</xdr:rowOff>
                  </from>
                  <to>
                    <xdr:col>13</xdr:col>
                    <xdr:colOff>9525</xdr:colOff>
                    <xdr:row>85</xdr:row>
                    <xdr:rowOff>19050</xdr:rowOff>
                  </to>
                </anchor>
              </controlPr>
            </control>
          </mc:Choice>
        </mc:AlternateContent>
        <mc:AlternateContent xmlns:mc="http://schemas.openxmlformats.org/markup-compatibility/2006">
          <mc:Choice Requires="x14">
            <control shapeId="101418" r:id="rId44" name="Check Box 42">
              <controlPr defaultSize="0" autoFill="0" autoLine="0" autoPict="0" altText="">
                <anchor moveWithCells="1">
                  <from>
                    <xdr:col>19</xdr:col>
                    <xdr:colOff>47625</xdr:colOff>
                    <xdr:row>83</xdr:row>
                    <xdr:rowOff>171450</xdr:rowOff>
                  </from>
                  <to>
                    <xdr:col>20</xdr:col>
                    <xdr:colOff>9525</xdr:colOff>
                    <xdr:row>85</xdr:row>
                    <xdr:rowOff>19050</xdr:rowOff>
                  </to>
                </anchor>
              </controlPr>
            </control>
          </mc:Choice>
        </mc:AlternateContent>
        <mc:AlternateContent xmlns:mc="http://schemas.openxmlformats.org/markup-compatibility/2006">
          <mc:Choice Requires="x14">
            <control shapeId="101419" r:id="rId45" name="Check Box 43">
              <controlPr defaultSize="0" autoFill="0" autoLine="0" autoPict="0" altText="">
                <anchor moveWithCells="1">
                  <from>
                    <xdr:col>5</xdr:col>
                    <xdr:colOff>47625</xdr:colOff>
                    <xdr:row>84</xdr:row>
                    <xdr:rowOff>171450</xdr:rowOff>
                  </from>
                  <to>
                    <xdr:col>6</xdr:col>
                    <xdr:colOff>9525</xdr:colOff>
                    <xdr:row>86</xdr:row>
                    <xdr:rowOff>19050</xdr:rowOff>
                  </to>
                </anchor>
              </controlPr>
            </control>
          </mc:Choice>
        </mc:AlternateContent>
        <mc:AlternateContent xmlns:mc="http://schemas.openxmlformats.org/markup-compatibility/2006">
          <mc:Choice Requires="x14">
            <control shapeId="101420" r:id="rId46" name="Check Box 44">
              <controlPr defaultSize="0" autoFill="0" autoLine="0" autoPict="0" altText="">
                <anchor moveWithCells="1">
                  <from>
                    <xdr:col>12</xdr:col>
                    <xdr:colOff>47625</xdr:colOff>
                    <xdr:row>84</xdr:row>
                    <xdr:rowOff>171450</xdr:rowOff>
                  </from>
                  <to>
                    <xdr:col>13</xdr:col>
                    <xdr:colOff>9525</xdr:colOff>
                    <xdr:row>86</xdr:row>
                    <xdr:rowOff>19050</xdr:rowOff>
                  </to>
                </anchor>
              </controlPr>
            </control>
          </mc:Choice>
        </mc:AlternateContent>
        <mc:AlternateContent xmlns:mc="http://schemas.openxmlformats.org/markup-compatibility/2006">
          <mc:Choice Requires="x14">
            <control shapeId="101421" r:id="rId47" name="Check Box 45">
              <controlPr defaultSize="0" autoFill="0" autoLine="0" autoPict="0" altText="">
                <anchor moveWithCells="1">
                  <from>
                    <xdr:col>19</xdr:col>
                    <xdr:colOff>47625</xdr:colOff>
                    <xdr:row>84</xdr:row>
                    <xdr:rowOff>171450</xdr:rowOff>
                  </from>
                  <to>
                    <xdr:col>20</xdr:col>
                    <xdr:colOff>9525</xdr:colOff>
                    <xdr:row>86</xdr:row>
                    <xdr:rowOff>19050</xdr:rowOff>
                  </to>
                </anchor>
              </controlPr>
            </control>
          </mc:Choice>
        </mc:AlternateContent>
        <mc:AlternateContent xmlns:mc="http://schemas.openxmlformats.org/markup-compatibility/2006">
          <mc:Choice Requires="x14">
            <control shapeId="101422" r:id="rId48" name="Check Box 46">
              <controlPr defaultSize="0" autoFill="0" autoLine="0" autoPict="0" altText="">
                <anchor moveWithCells="1">
                  <from>
                    <xdr:col>5</xdr:col>
                    <xdr:colOff>47625</xdr:colOff>
                    <xdr:row>85</xdr:row>
                    <xdr:rowOff>171450</xdr:rowOff>
                  </from>
                  <to>
                    <xdr:col>6</xdr:col>
                    <xdr:colOff>9525</xdr:colOff>
                    <xdr:row>87</xdr:row>
                    <xdr:rowOff>19050</xdr:rowOff>
                  </to>
                </anchor>
              </controlPr>
            </control>
          </mc:Choice>
        </mc:AlternateContent>
        <mc:AlternateContent xmlns:mc="http://schemas.openxmlformats.org/markup-compatibility/2006">
          <mc:Choice Requires="x14">
            <control shapeId="101423" r:id="rId49" name="Check Box 47">
              <controlPr defaultSize="0" autoFill="0" autoLine="0" autoPict="0" altText="">
                <anchor moveWithCells="1">
                  <from>
                    <xdr:col>12</xdr:col>
                    <xdr:colOff>47625</xdr:colOff>
                    <xdr:row>85</xdr:row>
                    <xdr:rowOff>171450</xdr:rowOff>
                  </from>
                  <to>
                    <xdr:col>13</xdr:col>
                    <xdr:colOff>9525</xdr:colOff>
                    <xdr:row>87</xdr:row>
                    <xdr:rowOff>19050</xdr:rowOff>
                  </to>
                </anchor>
              </controlPr>
            </control>
          </mc:Choice>
        </mc:AlternateContent>
        <mc:AlternateContent xmlns:mc="http://schemas.openxmlformats.org/markup-compatibility/2006">
          <mc:Choice Requires="x14">
            <control shapeId="101424" r:id="rId50" name="Check Box 48">
              <controlPr defaultSize="0" autoFill="0" autoLine="0" autoPict="0" altText="">
                <anchor moveWithCells="1">
                  <from>
                    <xdr:col>19</xdr:col>
                    <xdr:colOff>47625</xdr:colOff>
                    <xdr:row>85</xdr:row>
                    <xdr:rowOff>171450</xdr:rowOff>
                  </from>
                  <to>
                    <xdr:col>20</xdr:col>
                    <xdr:colOff>9525</xdr:colOff>
                    <xdr:row>87</xdr:row>
                    <xdr:rowOff>19050</xdr:rowOff>
                  </to>
                </anchor>
              </controlPr>
            </control>
          </mc:Choice>
        </mc:AlternateContent>
        <mc:AlternateContent xmlns:mc="http://schemas.openxmlformats.org/markup-compatibility/2006">
          <mc:Choice Requires="x14">
            <control shapeId="101425" r:id="rId51" name="Check Box 49">
              <controlPr defaultSize="0" autoFill="0" autoLine="0" autoPict="0" altText="">
                <anchor moveWithCells="1">
                  <from>
                    <xdr:col>5</xdr:col>
                    <xdr:colOff>47625</xdr:colOff>
                    <xdr:row>90</xdr:row>
                    <xdr:rowOff>171450</xdr:rowOff>
                  </from>
                  <to>
                    <xdr:col>6</xdr:col>
                    <xdr:colOff>9525</xdr:colOff>
                    <xdr:row>92</xdr:row>
                    <xdr:rowOff>19050</xdr:rowOff>
                  </to>
                </anchor>
              </controlPr>
            </control>
          </mc:Choice>
        </mc:AlternateContent>
        <mc:AlternateContent xmlns:mc="http://schemas.openxmlformats.org/markup-compatibility/2006">
          <mc:Choice Requires="x14">
            <control shapeId="101426" r:id="rId52" name="Check Box 50">
              <controlPr defaultSize="0" autoFill="0" autoLine="0" autoPict="0" altText="">
                <anchor moveWithCells="1">
                  <from>
                    <xdr:col>12</xdr:col>
                    <xdr:colOff>47625</xdr:colOff>
                    <xdr:row>90</xdr:row>
                    <xdr:rowOff>171450</xdr:rowOff>
                  </from>
                  <to>
                    <xdr:col>13</xdr:col>
                    <xdr:colOff>9525</xdr:colOff>
                    <xdr:row>92</xdr:row>
                    <xdr:rowOff>19050</xdr:rowOff>
                  </to>
                </anchor>
              </controlPr>
            </control>
          </mc:Choice>
        </mc:AlternateContent>
        <mc:AlternateContent xmlns:mc="http://schemas.openxmlformats.org/markup-compatibility/2006">
          <mc:Choice Requires="x14">
            <control shapeId="101427" r:id="rId53" name="Check Box 51">
              <controlPr defaultSize="0" autoFill="0" autoLine="0" autoPict="0" altText="">
                <anchor moveWithCells="1">
                  <from>
                    <xdr:col>19</xdr:col>
                    <xdr:colOff>47625</xdr:colOff>
                    <xdr:row>90</xdr:row>
                    <xdr:rowOff>171450</xdr:rowOff>
                  </from>
                  <to>
                    <xdr:col>20</xdr:col>
                    <xdr:colOff>9525</xdr:colOff>
                    <xdr:row>92</xdr:row>
                    <xdr:rowOff>19050</xdr:rowOff>
                  </to>
                </anchor>
              </controlPr>
            </control>
          </mc:Choice>
        </mc:AlternateContent>
        <mc:AlternateContent xmlns:mc="http://schemas.openxmlformats.org/markup-compatibility/2006">
          <mc:Choice Requires="x14">
            <control shapeId="101428" r:id="rId54" name="Check Box 52">
              <controlPr defaultSize="0" autoFill="0" autoLine="0" autoPict="0" altText="">
                <anchor moveWithCells="1">
                  <from>
                    <xdr:col>5</xdr:col>
                    <xdr:colOff>47625</xdr:colOff>
                    <xdr:row>88</xdr:row>
                    <xdr:rowOff>171450</xdr:rowOff>
                  </from>
                  <to>
                    <xdr:col>6</xdr:col>
                    <xdr:colOff>9525</xdr:colOff>
                    <xdr:row>90</xdr:row>
                    <xdr:rowOff>19050</xdr:rowOff>
                  </to>
                </anchor>
              </controlPr>
            </control>
          </mc:Choice>
        </mc:AlternateContent>
        <mc:AlternateContent xmlns:mc="http://schemas.openxmlformats.org/markup-compatibility/2006">
          <mc:Choice Requires="x14">
            <control shapeId="101429" r:id="rId55" name="Check Box 53">
              <controlPr defaultSize="0" autoFill="0" autoLine="0" autoPict="0" altText="">
                <anchor moveWithCells="1">
                  <from>
                    <xdr:col>12</xdr:col>
                    <xdr:colOff>47625</xdr:colOff>
                    <xdr:row>88</xdr:row>
                    <xdr:rowOff>171450</xdr:rowOff>
                  </from>
                  <to>
                    <xdr:col>13</xdr:col>
                    <xdr:colOff>9525</xdr:colOff>
                    <xdr:row>90</xdr:row>
                    <xdr:rowOff>19050</xdr:rowOff>
                  </to>
                </anchor>
              </controlPr>
            </control>
          </mc:Choice>
        </mc:AlternateContent>
        <mc:AlternateContent xmlns:mc="http://schemas.openxmlformats.org/markup-compatibility/2006">
          <mc:Choice Requires="x14">
            <control shapeId="101430" r:id="rId56" name="Check Box 54">
              <controlPr defaultSize="0" autoFill="0" autoLine="0" autoPict="0" altText="">
                <anchor moveWithCells="1">
                  <from>
                    <xdr:col>19</xdr:col>
                    <xdr:colOff>47625</xdr:colOff>
                    <xdr:row>88</xdr:row>
                    <xdr:rowOff>171450</xdr:rowOff>
                  </from>
                  <to>
                    <xdr:col>20</xdr:col>
                    <xdr:colOff>9525</xdr:colOff>
                    <xdr:row>90</xdr:row>
                    <xdr:rowOff>19050</xdr:rowOff>
                  </to>
                </anchor>
              </controlPr>
            </control>
          </mc:Choice>
        </mc:AlternateContent>
        <mc:AlternateContent xmlns:mc="http://schemas.openxmlformats.org/markup-compatibility/2006">
          <mc:Choice Requires="x14">
            <control shapeId="101431" r:id="rId57" name="Check Box 55">
              <controlPr defaultSize="0" autoFill="0" autoLine="0" autoPict="0" altText="">
                <anchor moveWithCells="1">
                  <from>
                    <xdr:col>5</xdr:col>
                    <xdr:colOff>47625</xdr:colOff>
                    <xdr:row>89</xdr:row>
                    <xdr:rowOff>180975</xdr:rowOff>
                  </from>
                  <to>
                    <xdr:col>6</xdr:col>
                    <xdr:colOff>9525</xdr:colOff>
                    <xdr:row>91</xdr:row>
                    <xdr:rowOff>28575</xdr:rowOff>
                  </to>
                </anchor>
              </controlPr>
            </control>
          </mc:Choice>
        </mc:AlternateContent>
        <mc:AlternateContent xmlns:mc="http://schemas.openxmlformats.org/markup-compatibility/2006">
          <mc:Choice Requires="x14">
            <control shapeId="101432" r:id="rId58" name="Check Box 56">
              <controlPr defaultSize="0" autoFill="0" autoLine="0" autoPict="0" altText="">
                <anchor moveWithCells="1">
                  <from>
                    <xdr:col>12</xdr:col>
                    <xdr:colOff>47625</xdr:colOff>
                    <xdr:row>89</xdr:row>
                    <xdr:rowOff>180975</xdr:rowOff>
                  </from>
                  <to>
                    <xdr:col>13</xdr:col>
                    <xdr:colOff>9525</xdr:colOff>
                    <xdr:row>91</xdr:row>
                    <xdr:rowOff>28575</xdr:rowOff>
                  </to>
                </anchor>
              </controlPr>
            </control>
          </mc:Choice>
        </mc:AlternateContent>
        <mc:AlternateContent xmlns:mc="http://schemas.openxmlformats.org/markup-compatibility/2006">
          <mc:Choice Requires="x14">
            <control shapeId="101433" r:id="rId59" name="Check Box 57">
              <controlPr defaultSize="0" autoFill="0" autoLine="0" autoPict="0" altText="">
                <anchor moveWithCells="1">
                  <from>
                    <xdr:col>19</xdr:col>
                    <xdr:colOff>47625</xdr:colOff>
                    <xdr:row>89</xdr:row>
                    <xdr:rowOff>180975</xdr:rowOff>
                  </from>
                  <to>
                    <xdr:col>20</xdr:col>
                    <xdr:colOff>9525</xdr:colOff>
                    <xdr:row>91</xdr:row>
                    <xdr:rowOff>28575</xdr:rowOff>
                  </to>
                </anchor>
              </controlPr>
            </control>
          </mc:Choice>
        </mc:AlternateContent>
        <mc:AlternateContent xmlns:mc="http://schemas.openxmlformats.org/markup-compatibility/2006">
          <mc:Choice Requires="x14">
            <control shapeId="101434" r:id="rId60" name="Check Box 58">
              <controlPr defaultSize="0" autoFill="0" autoLine="0" autoPict="0" altText="">
                <anchor moveWithCells="1">
                  <from>
                    <xdr:col>5</xdr:col>
                    <xdr:colOff>47625</xdr:colOff>
                    <xdr:row>87</xdr:row>
                    <xdr:rowOff>66675</xdr:rowOff>
                  </from>
                  <to>
                    <xdr:col>6</xdr:col>
                    <xdr:colOff>9525</xdr:colOff>
                    <xdr:row>89</xdr:row>
                    <xdr:rowOff>19050</xdr:rowOff>
                  </to>
                </anchor>
              </controlPr>
            </control>
          </mc:Choice>
        </mc:AlternateContent>
        <mc:AlternateContent xmlns:mc="http://schemas.openxmlformats.org/markup-compatibility/2006">
          <mc:Choice Requires="x14">
            <control shapeId="101435" r:id="rId61" name="Check Box 59">
              <controlPr defaultSize="0" autoFill="0" autoLine="0" autoPict="0" altText="">
                <anchor moveWithCells="1">
                  <from>
                    <xdr:col>12</xdr:col>
                    <xdr:colOff>47625</xdr:colOff>
                    <xdr:row>87</xdr:row>
                    <xdr:rowOff>66675</xdr:rowOff>
                  </from>
                  <to>
                    <xdr:col>13</xdr:col>
                    <xdr:colOff>9525</xdr:colOff>
                    <xdr:row>89</xdr:row>
                    <xdr:rowOff>19050</xdr:rowOff>
                  </to>
                </anchor>
              </controlPr>
            </control>
          </mc:Choice>
        </mc:AlternateContent>
        <mc:AlternateContent xmlns:mc="http://schemas.openxmlformats.org/markup-compatibility/2006">
          <mc:Choice Requires="x14">
            <control shapeId="101436" r:id="rId62" name="Check Box 60">
              <controlPr defaultSize="0" autoFill="0" autoLine="0" autoPict="0" altText="">
                <anchor moveWithCells="1">
                  <from>
                    <xdr:col>19</xdr:col>
                    <xdr:colOff>47625</xdr:colOff>
                    <xdr:row>87</xdr:row>
                    <xdr:rowOff>66675</xdr:rowOff>
                  </from>
                  <to>
                    <xdr:col>20</xdr:col>
                    <xdr:colOff>9525</xdr:colOff>
                    <xdr:row>89</xdr:row>
                    <xdr:rowOff>19050</xdr:rowOff>
                  </to>
                </anchor>
              </controlPr>
            </control>
          </mc:Choice>
        </mc:AlternateContent>
        <mc:AlternateContent xmlns:mc="http://schemas.openxmlformats.org/markup-compatibility/2006">
          <mc:Choice Requires="x14">
            <control shapeId="101437" r:id="rId63" name="Check Box 61">
              <controlPr defaultSize="0" autoFill="0" autoLine="0" autoPict="0" altText="">
                <anchor moveWithCells="1">
                  <from>
                    <xdr:col>5</xdr:col>
                    <xdr:colOff>47625</xdr:colOff>
                    <xdr:row>91</xdr:row>
                    <xdr:rowOff>171450</xdr:rowOff>
                  </from>
                  <to>
                    <xdr:col>6</xdr:col>
                    <xdr:colOff>9525</xdr:colOff>
                    <xdr:row>93</xdr:row>
                    <xdr:rowOff>19050</xdr:rowOff>
                  </to>
                </anchor>
              </controlPr>
            </control>
          </mc:Choice>
        </mc:AlternateContent>
        <mc:AlternateContent xmlns:mc="http://schemas.openxmlformats.org/markup-compatibility/2006">
          <mc:Choice Requires="x14">
            <control shapeId="101438" r:id="rId64" name="Check Box 62">
              <controlPr defaultSize="0" autoFill="0" autoLine="0" autoPict="0" altText="">
                <anchor moveWithCells="1">
                  <from>
                    <xdr:col>12</xdr:col>
                    <xdr:colOff>47625</xdr:colOff>
                    <xdr:row>91</xdr:row>
                    <xdr:rowOff>171450</xdr:rowOff>
                  </from>
                  <to>
                    <xdr:col>13</xdr:col>
                    <xdr:colOff>9525</xdr:colOff>
                    <xdr:row>93</xdr:row>
                    <xdr:rowOff>19050</xdr:rowOff>
                  </to>
                </anchor>
              </controlPr>
            </control>
          </mc:Choice>
        </mc:AlternateContent>
        <mc:AlternateContent xmlns:mc="http://schemas.openxmlformats.org/markup-compatibility/2006">
          <mc:Choice Requires="x14">
            <control shapeId="101439" r:id="rId65" name="Check Box 63">
              <controlPr defaultSize="0" autoFill="0" autoLine="0" autoPict="0" altText="">
                <anchor moveWithCells="1">
                  <from>
                    <xdr:col>19</xdr:col>
                    <xdr:colOff>47625</xdr:colOff>
                    <xdr:row>91</xdr:row>
                    <xdr:rowOff>171450</xdr:rowOff>
                  </from>
                  <to>
                    <xdr:col>20</xdr:col>
                    <xdr:colOff>9525</xdr:colOff>
                    <xdr:row>93</xdr:row>
                    <xdr:rowOff>19050</xdr:rowOff>
                  </to>
                </anchor>
              </controlPr>
            </control>
          </mc:Choice>
        </mc:AlternateContent>
        <mc:AlternateContent xmlns:mc="http://schemas.openxmlformats.org/markup-compatibility/2006">
          <mc:Choice Requires="x14">
            <control shapeId="101440" r:id="rId66" name="Check Box 64">
              <controlPr defaultSize="0" autoFill="0" autoLine="0" autoPict="0" altText="">
                <anchor moveWithCells="1">
                  <from>
                    <xdr:col>5</xdr:col>
                    <xdr:colOff>47625</xdr:colOff>
                    <xdr:row>93</xdr:row>
                    <xdr:rowOff>0</xdr:rowOff>
                  </from>
                  <to>
                    <xdr:col>6</xdr:col>
                    <xdr:colOff>9525</xdr:colOff>
                    <xdr:row>94</xdr:row>
                    <xdr:rowOff>9525</xdr:rowOff>
                  </to>
                </anchor>
              </controlPr>
            </control>
          </mc:Choice>
        </mc:AlternateContent>
        <mc:AlternateContent xmlns:mc="http://schemas.openxmlformats.org/markup-compatibility/2006">
          <mc:Choice Requires="x14">
            <control shapeId="101441" r:id="rId67" name="Check Box 65">
              <controlPr defaultSize="0" autoFill="0" autoLine="0" autoPict="0" altText="">
                <anchor moveWithCells="1">
                  <from>
                    <xdr:col>12</xdr:col>
                    <xdr:colOff>47625</xdr:colOff>
                    <xdr:row>93</xdr:row>
                    <xdr:rowOff>0</xdr:rowOff>
                  </from>
                  <to>
                    <xdr:col>13</xdr:col>
                    <xdr:colOff>9525</xdr:colOff>
                    <xdr:row>94</xdr:row>
                    <xdr:rowOff>9525</xdr:rowOff>
                  </to>
                </anchor>
              </controlPr>
            </control>
          </mc:Choice>
        </mc:AlternateContent>
        <mc:AlternateContent xmlns:mc="http://schemas.openxmlformats.org/markup-compatibility/2006">
          <mc:Choice Requires="x14">
            <control shapeId="101442" r:id="rId68" name="Check Box 66">
              <controlPr defaultSize="0" autoFill="0" autoLine="0" autoPict="0" altText="">
                <anchor moveWithCells="1">
                  <from>
                    <xdr:col>19</xdr:col>
                    <xdr:colOff>47625</xdr:colOff>
                    <xdr:row>93</xdr:row>
                    <xdr:rowOff>0</xdr:rowOff>
                  </from>
                  <to>
                    <xdr:col>20</xdr:col>
                    <xdr:colOff>9525</xdr:colOff>
                    <xdr:row>94</xdr:row>
                    <xdr:rowOff>9525</xdr:rowOff>
                  </to>
                </anchor>
              </controlPr>
            </control>
          </mc:Choice>
        </mc:AlternateContent>
        <mc:AlternateContent xmlns:mc="http://schemas.openxmlformats.org/markup-compatibility/2006">
          <mc:Choice Requires="x14">
            <control shapeId="101443" r:id="rId69" name="Check Box 67">
              <controlPr defaultSize="0" autoFill="0" autoLine="0" autoPict="0" altText="">
                <anchor moveWithCells="1">
                  <from>
                    <xdr:col>5</xdr:col>
                    <xdr:colOff>76200</xdr:colOff>
                    <xdr:row>56</xdr:row>
                    <xdr:rowOff>171450</xdr:rowOff>
                  </from>
                  <to>
                    <xdr:col>6</xdr:col>
                    <xdr:colOff>38100</xdr:colOff>
                    <xdr:row>58</xdr:row>
                    <xdr:rowOff>19050</xdr:rowOff>
                  </to>
                </anchor>
              </controlPr>
            </control>
          </mc:Choice>
        </mc:AlternateContent>
        <mc:AlternateContent xmlns:mc="http://schemas.openxmlformats.org/markup-compatibility/2006">
          <mc:Choice Requires="x14">
            <control shapeId="101444" r:id="rId70" name="Check Box 68">
              <controlPr defaultSize="0" autoFill="0" autoLine="0" autoPict="0" altText="">
                <anchor moveWithCells="1">
                  <from>
                    <xdr:col>10</xdr:col>
                    <xdr:colOff>57150</xdr:colOff>
                    <xdr:row>56</xdr:row>
                    <xdr:rowOff>171450</xdr:rowOff>
                  </from>
                  <to>
                    <xdr:col>11</xdr:col>
                    <xdr:colOff>19050</xdr:colOff>
                    <xdr:row>58</xdr:row>
                    <xdr:rowOff>19050</xdr:rowOff>
                  </to>
                </anchor>
              </controlPr>
            </control>
          </mc:Choice>
        </mc:AlternateContent>
        <mc:AlternateContent xmlns:mc="http://schemas.openxmlformats.org/markup-compatibility/2006">
          <mc:Choice Requires="x14">
            <control shapeId="101445" r:id="rId71" name="Check Box 69">
              <controlPr defaultSize="0" autoFill="0" autoLine="0" autoPict="0" altText="">
                <anchor moveWithCells="1">
                  <from>
                    <xdr:col>17</xdr:col>
                    <xdr:colOff>57150</xdr:colOff>
                    <xdr:row>56</xdr:row>
                    <xdr:rowOff>171450</xdr:rowOff>
                  </from>
                  <to>
                    <xdr:col>18</xdr:col>
                    <xdr:colOff>19050</xdr:colOff>
                    <xdr:row>58</xdr:row>
                    <xdr:rowOff>19050</xdr:rowOff>
                  </to>
                </anchor>
              </controlPr>
            </control>
          </mc:Choice>
        </mc:AlternateContent>
        <mc:AlternateContent xmlns:mc="http://schemas.openxmlformats.org/markup-compatibility/2006">
          <mc:Choice Requires="x14">
            <control shapeId="101446" r:id="rId72" name="Check Box 70">
              <controlPr defaultSize="0" autoFill="0" autoLine="0" autoPict="0" altText="">
                <anchor moveWithCells="1">
                  <from>
                    <xdr:col>5</xdr:col>
                    <xdr:colOff>76200</xdr:colOff>
                    <xdr:row>57</xdr:row>
                    <xdr:rowOff>171450</xdr:rowOff>
                  </from>
                  <to>
                    <xdr:col>6</xdr:col>
                    <xdr:colOff>38100</xdr:colOff>
                    <xdr:row>59</xdr:row>
                    <xdr:rowOff>19050</xdr:rowOff>
                  </to>
                </anchor>
              </controlPr>
            </control>
          </mc:Choice>
        </mc:AlternateContent>
        <mc:AlternateContent xmlns:mc="http://schemas.openxmlformats.org/markup-compatibility/2006">
          <mc:Choice Requires="x14">
            <control shapeId="101447" r:id="rId73" name="Check Box 71">
              <controlPr defaultSize="0" autoFill="0" autoLine="0" autoPict="0" altText="">
                <anchor moveWithCells="1">
                  <from>
                    <xdr:col>10</xdr:col>
                    <xdr:colOff>57150</xdr:colOff>
                    <xdr:row>57</xdr:row>
                    <xdr:rowOff>171450</xdr:rowOff>
                  </from>
                  <to>
                    <xdr:col>11</xdr:col>
                    <xdr:colOff>19050</xdr:colOff>
                    <xdr:row>59</xdr:row>
                    <xdr:rowOff>19050</xdr:rowOff>
                  </to>
                </anchor>
              </controlPr>
            </control>
          </mc:Choice>
        </mc:AlternateContent>
        <mc:AlternateContent xmlns:mc="http://schemas.openxmlformats.org/markup-compatibility/2006">
          <mc:Choice Requires="x14">
            <control shapeId="101448" r:id="rId74" name="Check Box 72">
              <controlPr defaultSize="0" autoFill="0" autoLine="0" autoPict="0" altText="">
                <anchor moveWithCells="1">
                  <from>
                    <xdr:col>17</xdr:col>
                    <xdr:colOff>57150</xdr:colOff>
                    <xdr:row>57</xdr:row>
                    <xdr:rowOff>171450</xdr:rowOff>
                  </from>
                  <to>
                    <xdr:col>18</xdr:col>
                    <xdr:colOff>19050</xdr:colOff>
                    <xdr:row>59</xdr:row>
                    <xdr:rowOff>19050</xdr:rowOff>
                  </to>
                </anchor>
              </controlPr>
            </control>
          </mc:Choice>
        </mc:AlternateContent>
        <mc:AlternateContent xmlns:mc="http://schemas.openxmlformats.org/markup-compatibility/2006">
          <mc:Choice Requires="x14">
            <control shapeId="101449" r:id="rId75" name="Check Box 73">
              <controlPr defaultSize="0" autoFill="0" autoLine="0" autoPict="0" altText="">
                <anchor moveWithCells="1">
                  <from>
                    <xdr:col>8</xdr:col>
                    <xdr:colOff>47625</xdr:colOff>
                    <xdr:row>59</xdr:row>
                    <xdr:rowOff>171450</xdr:rowOff>
                  </from>
                  <to>
                    <xdr:col>9</xdr:col>
                    <xdr:colOff>9525</xdr:colOff>
                    <xdr:row>61</xdr:row>
                    <xdr:rowOff>19050</xdr:rowOff>
                  </to>
                </anchor>
              </controlPr>
            </control>
          </mc:Choice>
        </mc:AlternateContent>
        <mc:AlternateContent xmlns:mc="http://schemas.openxmlformats.org/markup-compatibility/2006">
          <mc:Choice Requires="x14">
            <control shapeId="101450" r:id="rId76" name="Check Box 74">
              <controlPr defaultSize="0" autoFill="0" autoLine="0" autoPict="0" altText="">
                <anchor moveWithCells="1">
                  <from>
                    <xdr:col>8</xdr:col>
                    <xdr:colOff>47625</xdr:colOff>
                    <xdr:row>60</xdr:row>
                    <xdr:rowOff>171450</xdr:rowOff>
                  </from>
                  <to>
                    <xdr:col>9</xdr:col>
                    <xdr:colOff>9525</xdr:colOff>
                    <xdr:row>62</xdr:row>
                    <xdr:rowOff>19050</xdr:rowOff>
                  </to>
                </anchor>
              </controlPr>
            </control>
          </mc:Choice>
        </mc:AlternateContent>
        <mc:AlternateContent xmlns:mc="http://schemas.openxmlformats.org/markup-compatibility/2006">
          <mc:Choice Requires="x14">
            <control shapeId="101451" r:id="rId77" name="Check Box 75">
              <controlPr defaultSize="0" autoFill="0" autoLine="0" autoPict="0" altText="">
                <anchor moveWithCells="1">
                  <from>
                    <xdr:col>16</xdr:col>
                    <xdr:colOff>38100</xdr:colOff>
                    <xdr:row>59</xdr:row>
                    <xdr:rowOff>171450</xdr:rowOff>
                  </from>
                  <to>
                    <xdr:col>17</xdr:col>
                    <xdr:colOff>0</xdr:colOff>
                    <xdr:row>61</xdr:row>
                    <xdr:rowOff>19050</xdr:rowOff>
                  </to>
                </anchor>
              </controlPr>
            </control>
          </mc:Choice>
        </mc:AlternateContent>
        <mc:AlternateContent xmlns:mc="http://schemas.openxmlformats.org/markup-compatibility/2006">
          <mc:Choice Requires="x14">
            <control shapeId="101452" r:id="rId78" name="Check Box 76">
              <controlPr defaultSize="0" autoFill="0" autoLine="0" autoPict="0" altText="">
                <anchor moveWithCells="1">
                  <from>
                    <xdr:col>8</xdr:col>
                    <xdr:colOff>47625</xdr:colOff>
                    <xdr:row>61</xdr:row>
                    <xdr:rowOff>171450</xdr:rowOff>
                  </from>
                  <to>
                    <xdr:col>9</xdr:col>
                    <xdr:colOff>9525</xdr:colOff>
                    <xdr:row>63</xdr:row>
                    <xdr:rowOff>19050</xdr:rowOff>
                  </to>
                </anchor>
              </controlPr>
            </control>
          </mc:Choice>
        </mc:AlternateContent>
        <mc:AlternateContent xmlns:mc="http://schemas.openxmlformats.org/markup-compatibility/2006">
          <mc:Choice Requires="x14">
            <control shapeId="101453" r:id="rId79" name="Check Box 77">
              <controlPr defaultSize="0" autoFill="0" autoLine="0" autoPict="0" altText="">
                <anchor moveWithCells="1">
                  <from>
                    <xdr:col>16</xdr:col>
                    <xdr:colOff>38100</xdr:colOff>
                    <xdr:row>61</xdr:row>
                    <xdr:rowOff>171450</xdr:rowOff>
                  </from>
                  <to>
                    <xdr:col>17</xdr:col>
                    <xdr:colOff>0</xdr:colOff>
                    <xdr:row>63</xdr:row>
                    <xdr:rowOff>19050</xdr:rowOff>
                  </to>
                </anchor>
              </controlPr>
            </control>
          </mc:Choice>
        </mc:AlternateContent>
        <mc:AlternateContent xmlns:mc="http://schemas.openxmlformats.org/markup-compatibility/2006">
          <mc:Choice Requires="x14">
            <control shapeId="101454" r:id="rId80" name="Check Box 78">
              <controlPr defaultSize="0" autoFill="0" autoLine="0" autoPict="0" altText="">
                <anchor moveWithCells="1">
                  <from>
                    <xdr:col>5</xdr:col>
                    <xdr:colOff>66675</xdr:colOff>
                    <xdr:row>65</xdr:row>
                    <xdr:rowOff>180975</xdr:rowOff>
                  </from>
                  <to>
                    <xdr:col>6</xdr:col>
                    <xdr:colOff>28575</xdr:colOff>
                    <xdr:row>67</xdr:row>
                    <xdr:rowOff>28575</xdr:rowOff>
                  </to>
                </anchor>
              </controlPr>
            </control>
          </mc:Choice>
        </mc:AlternateContent>
        <mc:AlternateContent xmlns:mc="http://schemas.openxmlformats.org/markup-compatibility/2006">
          <mc:Choice Requires="x14">
            <control shapeId="101455" r:id="rId81" name="Check Box 79">
              <controlPr defaultSize="0" autoFill="0" autoLine="0" autoPict="0" altText="">
                <anchor moveWithCells="1">
                  <from>
                    <xdr:col>16</xdr:col>
                    <xdr:colOff>47625</xdr:colOff>
                    <xdr:row>65</xdr:row>
                    <xdr:rowOff>171450</xdr:rowOff>
                  </from>
                  <to>
                    <xdr:col>17</xdr:col>
                    <xdr:colOff>9525</xdr:colOff>
                    <xdr:row>67</xdr:row>
                    <xdr:rowOff>19050</xdr:rowOff>
                  </to>
                </anchor>
              </controlPr>
            </control>
          </mc:Choice>
        </mc:AlternateContent>
        <mc:AlternateContent xmlns:mc="http://schemas.openxmlformats.org/markup-compatibility/2006">
          <mc:Choice Requires="x14">
            <control shapeId="101456" r:id="rId82" name="Check Box 80">
              <controlPr defaultSize="0" autoFill="0" autoLine="0" autoPict="0" altText="">
                <anchor moveWithCells="1">
                  <from>
                    <xdr:col>5</xdr:col>
                    <xdr:colOff>66675</xdr:colOff>
                    <xdr:row>66</xdr:row>
                    <xdr:rowOff>171450</xdr:rowOff>
                  </from>
                  <to>
                    <xdr:col>6</xdr:col>
                    <xdr:colOff>28575</xdr:colOff>
                    <xdr:row>68</xdr:row>
                    <xdr:rowOff>19050</xdr:rowOff>
                  </to>
                </anchor>
              </controlPr>
            </control>
          </mc:Choice>
        </mc:AlternateContent>
        <mc:AlternateContent xmlns:mc="http://schemas.openxmlformats.org/markup-compatibility/2006">
          <mc:Choice Requires="x14">
            <control shapeId="101457" r:id="rId83" name="Check Box 81">
              <controlPr defaultSize="0" autoFill="0" autoLine="0" autoPict="0" altText="">
                <anchor moveWithCells="1">
                  <from>
                    <xdr:col>16</xdr:col>
                    <xdr:colOff>47625</xdr:colOff>
                    <xdr:row>66</xdr:row>
                    <xdr:rowOff>161925</xdr:rowOff>
                  </from>
                  <to>
                    <xdr:col>17</xdr:col>
                    <xdr:colOff>9525</xdr:colOff>
                    <xdr:row>68</xdr:row>
                    <xdr:rowOff>9525</xdr:rowOff>
                  </to>
                </anchor>
              </controlPr>
            </control>
          </mc:Choice>
        </mc:AlternateContent>
        <mc:AlternateContent xmlns:mc="http://schemas.openxmlformats.org/markup-compatibility/2006">
          <mc:Choice Requires="x14">
            <control shapeId="101458" r:id="rId84" name="Check Box 82">
              <controlPr defaultSize="0" autoFill="0" autoLine="0" autoPict="0" altText="">
                <anchor moveWithCells="1">
                  <from>
                    <xdr:col>5</xdr:col>
                    <xdr:colOff>66675</xdr:colOff>
                    <xdr:row>67</xdr:row>
                    <xdr:rowOff>171450</xdr:rowOff>
                  </from>
                  <to>
                    <xdr:col>6</xdr:col>
                    <xdr:colOff>28575</xdr:colOff>
                    <xdr:row>69</xdr:row>
                    <xdr:rowOff>19050</xdr:rowOff>
                  </to>
                </anchor>
              </controlPr>
            </control>
          </mc:Choice>
        </mc:AlternateContent>
        <mc:AlternateContent xmlns:mc="http://schemas.openxmlformats.org/markup-compatibility/2006">
          <mc:Choice Requires="x14">
            <control shapeId="101459" r:id="rId85" name="Check Box 83">
              <controlPr defaultSize="0" autoFill="0" autoLine="0" autoPict="0" altText="">
                <anchor moveWithCells="1">
                  <from>
                    <xdr:col>5</xdr:col>
                    <xdr:colOff>66675</xdr:colOff>
                    <xdr:row>69</xdr:row>
                    <xdr:rowOff>180975</xdr:rowOff>
                  </from>
                  <to>
                    <xdr:col>6</xdr:col>
                    <xdr:colOff>28575</xdr:colOff>
                    <xdr:row>71</xdr:row>
                    <xdr:rowOff>28575</xdr:rowOff>
                  </to>
                </anchor>
              </controlPr>
            </control>
          </mc:Choice>
        </mc:AlternateContent>
        <mc:AlternateContent xmlns:mc="http://schemas.openxmlformats.org/markup-compatibility/2006">
          <mc:Choice Requires="x14">
            <control shapeId="101460" r:id="rId86" name="Check Box 84">
              <controlPr defaultSize="0" autoFill="0" autoLine="0" autoPict="0" altText="">
                <anchor moveWithCells="1">
                  <from>
                    <xdr:col>9</xdr:col>
                    <xdr:colOff>66675</xdr:colOff>
                    <xdr:row>69</xdr:row>
                    <xdr:rowOff>180975</xdr:rowOff>
                  </from>
                  <to>
                    <xdr:col>10</xdr:col>
                    <xdr:colOff>28575</xdr:colOff>
                    <xdr:row>71</xdr:row>
                    <xdr:rowOff>28575</xdr:rowOff>
                  </to>
                </anchor>
              </controlPr>
            </control>
          </mc:Choice>
        </mc:AlternateContent>
        <mc:AlternateContent xmlns:mc="http://schemas.openxmlformats.org/markup-compatibility/2006">
          <mc:Choice Requires="x14">
            <control shapeId="101461" r:id="rId87" name="Check Box 85">
              <controlPr defaultSize="0" autoFill="0" autoLine="0" autoPict="0" altText="">
                <anchor moveWithCells="1">
                  <from>
                    <xdr:col>13</xdr:col>
                    <xdr:colOff>66675</xdr:colOff>
                    <xdr:row>69</xdr:row>
                    <xdr:rowOff>180975</xdr:rowOff>
                  </from>
                  <to>
                    <xdr:col>14</xdr:col>
                    <xdr:colOff>28575</xdr:colOff>
                    <xdr:row>71</xdr:row>
                    <xdr:rowOff>28575</xdr:rowOff>
                  </to>
                </anchor>
              </controlPr>
            </control>
          </mc:Choice>
        </mc:AlternateContent>
        <mc:AlternateContent xmlns:mc="http://schemas.openxmlformats.org/markup-compatibility/2006">
          <mc:Choice Requires="x14">
            <control shapeId="101462" r:id="rId88" name="Check Box 86">
              <controlPr defaultSize="0" autoFill="0" autoLine="0" autoPict="0" altText="">
                <anchor moveWithCells="1">
                  <from>
                    <xdr:col>17</xdr:col>
                    <xdr:colOff>66675</xdr:colOff>
                    <xdr:row>69</xdr:row>
                    <xdr:rowOff>180975</xdr:rowOff>
                  </from>
                  <to>
                    <xdr:col>18</xdr:col>
                    <xdr:colOff>28575</xdr:colOff>
                    <xdr:row>71</xdr:row>
                    <xdr:rowOff>28575</xdr:rowOff>
                  </to>
                </anchor>
              </controlPr>
            </control>
          </mc:Choice>
        </mc:AlternateContent>
        <mc:AlternateContent xmlns:mc="http://schemas.openxmlformats.org/markup-compatibility/2006">
          <mc:Choice Requires="x14">
            <control shapeId="101463" r:id="rId89" name="Check Box 87">
              <controlPr defaultSize="0" autoFill="0" autoLine="0" autoPict="0" altText="">
                <anchor moveWithCells="1">
                  <from>
                    <xdr:col>5</xdr:col>
                    <xdr:colOff>57150</xdr:colOff>
                    <xdr:row>152</xdr:row>
                    <xdr:rowOff>66675</xdr:rowOff>
                  </from>
                  <to>
                    <xdr:col>6</xdr:col>
                    <xdr:colOff>19050</xdr:colOff>
                    <xdr:row>154</xdr:row>
                    <xdr:rowOff>19050</xdr:rowOff>
                  </to>
                </anchor>
              </controlPr>
            </control>
          </mc:Choice>
        </mc:AlternateContent>
        <mc:AlternateContent xmlns:mc="http://schemas.openxmlformats.org/markup-compatibility/2006">
          <mc:Choice Requires="x14">
            <control shapeId="101464" r:id="rId90" name="Check Box 88">
              <controlPr defaultSize="0" autoFill="0" autoLine="0" autoPict="0" altText="">
                <anchor moveWithCells="1">
                  <from>
                    <xdr:col>13</xdr:col>
                    <xdr:colOff>28575</xdr:colOff>
                    <xdr:row>152</xdr:row>
                    <xdr:rowOff>66675</xdr:rowOff>
                  </from>
                  <to>
                    <xdr:col>13</xdr:col>
                    <xdr:colOff>228600</xdr:colOff>
                    <xdr:row>154</xdr:row>
                    <xdr:rowOff>19050</xdr:rowOff>
                  </to>
                </anchor>
              </controlPr>
            </control>
          </mc:Choice>
        </mc:AlternateContent>
        <mc:AlternateContent xmlns:mc="http://schemas.openxmlformats.org/markup-compatibility/2006">
          <mc:Choice Requires="x14">
            <control shapeId="101465" r:id="rId91" name="Check Box 89">
              <controlPr defaultSize="0" autoFill="0" autoLine="0" autoPict="0" altText="">
                <anchor moveWithCells="1">
                  <from>
                    <xdr:col>6</xdr:col>
                    <xdr:colOff>38100</xdr:colOff>
                    <xdr:row>158</xdr:row>
                    <xdr:rowOff>66675</xdr:rowOff>
                  </from>
                  <to>
                    <xdr:col>7</xdr:col>
                    <xdr:colOff>0</xdr:colOff>
                    <xdr:row>160</xdr:row>
                    <xdr:rowOff>19050</xdr:rowOff>
                  </to>
                </anchor>
              </controlPr>
            </control>
          </mc:Choice>
        </mc:AlternateContent>
        <mc:AlternateContent xmlns:mc="http://schemas.openxmlformats.org/markup-compatibility/2006">
          <mc:Choice Requires="x14">
            <control shapeId="101466" r:id="rId92" name="Check Box 90">
              <controlPr defaultSize="0" autoFill="0" autoLine="0" autoPict="0" altText="">
                <anchor moveWithCells="1">
                  <from>
                    <xdr:col>11</xdr:col>
                    <xdr:colOff>28575</xdr:colOff>
                    <xdr:row>158</xdr:row>
                    <xdr:rowOff>66675</xdr:rowOff>
                  </from>
                  <to>
                    <xdr:col>11</xdr:col>
                    <xdr:colOff>228600</xdr:colOff>
                    <xdr:row>160</xdr:row>
                    <xdr:rowOff>19050</xdr:rowOff>
                  </to>
                </anchor>
              </controlPr>
            </control>
          </mc:Choice>
        </mc:AlternateContent>
        <mc:AlternateContent xmlns:mc="http://schemas.openxmlformats.org/markup-compatibility/2006">
          <mc:Choice Requires="x14">
            <control shapeId="101467" r:id="rId93" name="Check Box 91">
              <controlPr defaultSize="0" autoFill="0" autoLine="0" autoPict="0" altText="">
                <anchor moveWithCells="1">
                  <from>
                    <xdr:col>16</xdr:col>
                    <xdr:colOff>28575</xdr:colOff>
                    <xdr:row>158</xdr:row>
                    <xdr:rowOff>66675</xdr:rowOff>
                  </from>
                  <to>
                    <xdr:col>16</xdr:col>
                    <xdr:colOff>228600</xdr:colOff>
                    <xdr:row>160</xdr:row>
                    <xdr:rowOff>19050</xdr:rowOff>
                  </to>
                </anchor>
              </controlPr>
            </control>
          </mc:Choice>
        </mc:AlternateContent>
        <mc:AlternateContent xmlns:mc="http://schemas.openxmlformats.org/markup-compatibility/2006">
          <mc:Choice Requires="x14">
            <control shapeId="101468" r:id="rId94" name="Check Box 92">
              <controlPr defaultSize="0" autoFill="0" autoLine="0" autoPict="0" altText="">
                <anchor moveWithCells="1">
                  <from>
                    <xdr:col>5</xdr:col>
                    <xdr:colOff>47625</xdr:colOff>
                    <xdr:row>121</xdr:row>
                    <xdr:rowOff>66675</xdr:rowOff>
                  </from>
                  <to>
                    <xdr:col>6</xdr:col>
                    <xdr:colOff>9525</xdr:colOff>
                    <xdr:row>123</xdr:row>
                    <xdr:rowOff>19050</xdr:rowOff>
                  </to>
                </anchor>
              </controlPr>
            </control>
          </mc:Choice>
        </mc:AlternateContent>
        <mc:AlternateContent xmlns:mc="http://schemas.openxmlformats.org/markup-compatibility/2006">
          <mc:Choice Requires="x14">
            <control shapeId="101469" r:id="rId95" name="Check Box 93">
              <controlPr defaultSize="0" autoFill="0" autoLine="0" autoPict="0" altText="">
                <anchor moveWithCells="1">
                  <from>
                    <xdr:col>12</xdr:col>
                    <xdr:colOff>47625</xdr:colOff>
                    <xdr:row>121</xdr:row>
                    <xdr:rowOff>66675</xdr:rowOff>
                  </from>
                  <to>
                    <xdr:col>13</xdr:col>
                    <xdr:colOff>9525</xdr:colOff>
                    <xdr:row>123</xdr:row>
                    <xdr:rowOff>19050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autoPageBreaks="0"/>
  </sheetPr>
  <dimension ref="A1:AZ572"/>
  <sheetViews>
    <sheetView showGridLines="0" zoomScale="90" zoomScaleNormal="90" zoomScaleSheetLayoutView="90" workbookViewId="0"/>
  </sheetViews>
  <sheetFormatPr defaultColWidth="3.25" defaultRowHeight="13.5"/>
  <cols>
    <col min="1" max="16384" width="3.25" style="1"/>
  </cols>
  <sheetData>
    <row r="1" spans="1:29" s="602" customFormat="1" ht="38.25" customHeight="1" thickBot="1">
      <c r="A1" s="601" t="s">
        <v>2316</v>
      </c>
      <c r="U1" s="603" t="s">
        <v>68</v>
      </c>
      <c r="V1" s="604"/>
      <c r="W1" s="604"/>
      <c r="X1" s="604"/>
      <c r="AC1" s="606" t="s">
        <v>506</v>
      </c>
    </row>
    <row r="2" spans="1:29" s="84" customFormat="1" ht="18" customHeight="1" thickTop="1">
      <c r="A2" s="161"/>
      <c r="Q2" s="11"/>
      <c r="R2" s="11"/>
      <c r="S2" s="11"/>
      <c r="T2" s="11"/>
      <c r="AC2" s="160"/>
    </row>
    <row r="3" spans="1:29" ht="18" customHeight="1">
      <c r="B3" s="126" t="s">
        <v>2314</v>
      </c>
      <c r="C3" s="126"/>
      <c r="D3" s="126"/>
      <c r="E3" s="126"/>
      <c r="F3" s="126"/>
    </row>
    <row r="4" spans="1:29" ht="18" customHeight="1">
      <c r="B4" s="126"/>
      <c r="C4" s="126"/>
      <c r="D4" s="126"/>
      <c r="E4" s="126"/>
      <c r="F4" s="126"/>
    </row>
    <row r="5" spans="1:29" ht="18" customHeight="1">
      <c r="B5" s="126"/>
      <c r="C5" s="126"/>
      <c r="D5" s="126"/>
      <c r="E5" s="126"/>
      <c r="F5" s="126"/>
    </row>
    <row r="6" spans="1:29" ht="18" customHeight="1">
      <c r="B6" s="159" t="s">
        <v>591</v>
      </c>
      <c r="C6" s="159"/>
      <c r="D6" s="159"/>
      <c r="E6" s="159"/>
      <c r="F6" s="159"/>
      <c r="G6" s="159"/>
      <c r="H6" s="159"/>
      <c r="I6" s="159"/>
      <c r="J6" s="159"/>
      <c r="K6" s="159"/>
      <c r="L6" s="159"/>
      <c r="M6" s="159"/>
      <c r="N6" s="159"/>
      <c r="O6" s="159"/>
      <c r="P6" s="159"/>
      <c r="Q6" s="159"/>
      <c r="R6" s="159"/>
      <c r="S6" s="159"/>
      <c r="T6" s="159"/>
      <c r="U6" s="159"/>
      <c r="V6" s="159"/>
      <c r="W6" s="159"/>
      <c r="X6" s="159"/>
      <c r="Y6" s="159"/>
      <c r="Z6" s="159"/>
      <c r="AA6" s="159"/>
      <c r="AC6" s="159"/>
    </row>
    <row r="7" spans="1:29" ht="18" customHeight="1"/>
    <row r="8" spans="1:29" ht="18" customHeight="1">
      <c r="N8" s="128"/>
      <c r="O8" s="1" t="s">
        <v>590</v>
      </c>
      <c r="P8" s="128"/>
      <c r="Q8" s="128"/>
      <c r="R8" s="128"/>
    </row>
    <row r="9" spans="1:29" ht="18" customHeight="1"/>
    <row r="10" spans="1:29" ht="18" customHeight="1">
      <c r="C10" s="158" t="s">
        <v>589</v>
      </c>
    </row>
    <row r="11" spans="1:29" ht="18" customHeight="1">
      <c r="C11" s="158" t="s">
        <v>588</v>
      </c>
    </row>
    <row r="12" spans="1:29" ht="18" customHeight="1"/>
    <row r="13" spans="1:29" ht="18" customHeight="1">
      <c r="C13" s="158"/>
    </row>
    <row r="14" spans="1:29" ht="18" customHeight="1"/>
    <row r="15" spans="1:29" ht="18" customHeight="1">
      <c r="A15" s="2"/>
      <c r="D15" s="2"/>
      <c r="E15" s="2"/>
      <c r="F15" s="2"/>
      <c r="G15" s="2"/>
      <c r="H15" s="2"/>
      <c r="I15" s="2"/>
      <c r="J15" s="2"/>
      <c r="K15" s="2"/>
      <c r="L15" s="2"/>
      <c r="M15" s="2"/>
      <c r="N15" s="2"/>
      <c r="O15" s="2"/>
      <c r="P15" s="2"/>
      <c r="Q15" s="2"/>
      <c r="R15" s="2"/>
      <c r="S15" s="2"/>
      <c r="T15" s="2"/>
      <c r="U15" s="2"/>
      <c r="V15" s="2"/>
      <c r="W15" s="2"/>
      <c r="X15" s="2"/>
      <c r="Y15" s="2"/>
      <c r="Z15" s="2"/>
      <c r="AA15" s="2"/>
    </row>
    <row r="16" spans="1:29" ht="18" customHeight="1">
      <c r="C16" s="1518" t="str">
        <f>IF('確認申請書（建築）入力'!$M$4=0,"",'確認申請書（建築）入力'!$M$4)</f>
        <v>指定確認検査機関
　株式会社東日本住宅評価センター　様</v>
      </c>
      <c r="D16" s="1518"/>
      <c r="E16" s="1518"/>
      <c r="F16" s="1518"/>
      <c r="G16" s="1518"/>
      <c r="H16" s="1518"/>
      <c r="I16" s="1518"/>
      <c r="J16" s="1518"/>
      <c r="K16" s="1518"/>
      <c r="L16" s="1518"/>
      <c r="M16" s="1518"/>
      <c r="N16" s="1518"/>
      <c r="O16" s="1518"/>
      <c r="P16" s="1518"/>
      <c r="Q16" s="1518"/>
      <c r="R16" s="1518"/>
    </row>
    <row r="17" spans="2:52" ht="18" customHeight="1">
      <c r="C17" s="1518"/>
      <c r="D17" s="1518"/>
      <c r="E17" s="1518"/>
      <c r="F17" s="1518"/>
      <c r="G17" s="1518"/>
      <c r="H17" s="1518"/>
      <c r="I17" s="1518"/>
      <c r="J17" s="1518"/>
      <c r="K17" s="1518"/>
      <c r="L17" s="1518"/>
      <c r="M17" s="1518"/>
      <c r="N17" s="1518"/>
      <c r="O17" s="1518"/>
      <c r="P17" s="1518"/>
      <c r="Q17" s="1518"/>
      <c r="R17" s="1518"/>
    </row>
    <row r="18" spans="2:52" ht="18" customHeight="1">
      <c r="AD18" s="138" t="s">
        <v>584</v>
      </c>
    </row>
    <row r="19" spans="2:52" ht="18" customHeight="1">
      <c r="T19" s="1546" t="str">
        <f>IF($AK$19="","　　　　　年　　　　月　　　　日",IF(DATE(2019,5,1)&gt;$AK$19,$AK$19,"令和"&amp;IF(YEAR($AK$19)-2018=1,"元",YEAR($AK$19)-2018)&amp;"年"&amp;MONTH($AK$19)&amp;"月"&amp;DAY($AK$19)&amp;"日"))</f>
        <v>　　　　　年　　　　月　　　　日</v>
      </c>
      <c r="U19" s="1680"/>
      <c r="V19" s="1680"/>
      <c r="W19" s="1680"/>
      <c r="X19" s="1680"/>
      <c r="Y19" s="1680"/>
      <c r="Z19" s="1680"/>
      <c r="AA19" s="1680"/>
      <c r="AD19" s="3" t="s">
        <v>587</v>
      </c>
      <c r="AE19" s="3"/>
      <c r="AI19" s="3"/>
      <c r="AJ19" s="3"/>
      <c r="AK19" s="1672"/>
      <c r="AL19" s="1673"/>
      <c r="AM19" s="1673"/>
      <c r="AN19" s="1673"/>
      <c r="AO19" s="1674"/>
    </row>
    <row r="20" spans="2:52" ht="18" customHeight="1">
      <c r="AD20" s="128" t="s">
        <v>3064</v>
      </c>
    </row>
    <row r="21" spans="2:52" ht="18" customHeight="1">
      <c r="D21" s="128"/>
      <c r="E21" s="128"/>
      <c r="F21" s="128"/>
      <c r="G21" s="128"/>
      <c r="H21" s="128"/>
      <c r="I21" s="128"/>
      <c r="J21" s="128"/>
      <c r="K21" s="128"/>
      <c r="L21" s="128"/>
      <c r="M21" s="128"/>
      <c r="N21" s="128"/>
      <c r="O21" s="128"/>
      <c r="P21" s="128"/>
      <c r="Q21" s="128"/>
      <c r="R21" s="128"/>
      <c r="S21" s="128"/>
      <c r="T21" s="128"/>
      <c r="U21" s="128"/>
      <c r="V21" s="128"/>
      <c r="W21" s="128"/>
      <c r="X21" s="128"/>
      <c r="Y21" s="128"/>
      <c r="Z21" s="128"/>
      <c r="AA21" s="128"/>
    </row>
    <row r="22" spans="2:52" ht="18" customHeight="1">
      <c r="J22" s="2"/>
      <c r="K22" s="2"/>
      <c r="L22" s="2"/>
      <c r="M22" s="2"/>
      <c r="N22" s="2"/>
      <c r="O22" s="2"/>
      <c r="P22" s="68" t="str">
        <f>項目一覧!$C$183</f>
        <v/>
      </c>
      <c r="Q22" s="2"/>
      <c r="R22" s="2"/>
      <c r="S22" s="2"/>
      <c r="T22" s="2"/>
      <c r="U22" s="2"/>
      <c r="V22" s="2"/>
      <c r="W22" s="2"/>
      <c r="X22" s="2"/>
      <c r="AA22" s="2"/>
      <c r="AB22" s="2"/>
    </row>
    <row r="23" spans="2:52" ht="18" customHeight="1">
      <c r="J23" s="2" t="s">
        <v>453</v>
      </c>
      <c r="K23" s="2"/>
      <c r="L23" s="2"/>
      <c r="M23" s="2"/>
      <c r="N23" s="2"/>
      <c r="O23" s="2"/>
      <c r="P23" s="68" t="str">
        <f>項目一覧!$C$4</f>
        <v/>
      </c>
      <c r="Q23" s="2"/>
      <c r="R23" s="2"/>
      <c r="S23" s="2"/>
      <c r="T23" s="2"/>
      <c r="U23" s="2"/>
      <c r="V23" s="2"/>
      <c r="W23" s="2"/>
      <c r="X23" s="2"/>
      <c r="AA23" s="2"/>
    </row>
    <row r="24" spans="2:52" ht="18" customHeight="1">
      <c r="J24" s="2"/>
      <c r="K24" s="2"/>
      <c r="L24" s="2"/>
      <c r="M24" s="2"/>
      <c r="N24" s="2"/>
      <c r="O24" s="2"/>
      <c r="P24" s="2"/>
      <c r="Q24" s="2"/>
      <c r="R24" s="2"/>
      <c r="S24" s="2"/>
      <c r="T24" s="2"/>
      <c r="U24" s="2"/>
      <c r="V24" s="2"/>
      <c r="W24" s="2"/>
      <c r="X24" s="2"/>
      <c r="AA24" s="2"/>
    </row>
    <row r="25" spans="2:52" ht="18" customHeight="1">
      <c r="J25" s="2"/>
      <c r="K25" s="2"/>
      <c r="L25" s="2"/>
      <c r="M25" s="2"/>
      <c r="N25" s="2"/>
      <c r="O25" s="2"/>
      <c r="P25" s="67"/>
      <c r="Q25" s="67"/>
      <c r="R25" s="67"/>
      <c r="S25" s="67"/>
      <c r="T25" s="67"/>
      <c r="U25" s="67"/>
      <c r="V25" s="67"/>
      <c r="W25" s="67"/>
      <c r="X25" s="67"/>
      <c r="Y25" s="67"/>
      <c r="Z25" s="67"/>
      <c r="AA25" s="67"/>
    </row>
    <row r="26" spans="2:52" ht="18" customHeight="1">
      <c r="B26" s="156"/>
      <c r="C26" s="156"/>
      <c r="D26" s="156"/>
      <c r="E26" s="156"/>
      <c r="F26" s="156"/>
      <c r="G26" s="156"/>
      <c r="H26" s="156"/>
      <c r="I26" s="156"/>
      <c r="J26" s="154"/>
      <c r="K26" s="154"/>
      <c r="L26" s="154"/>
      <c r="M26" s="154"/>
      <c r="N26" s="154"/>
      <c r="O26" s="154"/>
      <c r="P26" s="157"/>
      <c r="Q26" s="157"/>
      <c r="R26" s="157"/>
      <c r="S26" s="157"/>
      <c r="T26" s="157"/>
      <c r="U26" s="157"/>
      <c r="V26" s="157"/>
      <c r="W26" s="157"/>
      <c r="X26" s="157"/>
      <c r="Y26" s="157"/>
      <c r="Z26" s="157"/>
      <c r="AA26" s="157"/>
      <c r="AB26" s="156"/>
    </row>
    <row r="27" spans="2:52" ht="18" customHeight="1">
      <c r="D27" s="128"/>
      <c r="E27" s="128"/>
      <c r="F27" s="128"/>
      <c r="G27" s="128"/>
      <c r="H27" s="128"/>
      <c r="I27" s="128"/>
      <c r="J27" s="128"/>
      <c r="K27" s="128"/>
      <c r="L27" s="128"/>
      <c r="M27" s="128"/>
      <c r="N27" s="128"/>
      <c r="O27" s="128"/>
      <c r="P27" s="128"/>
      <c r="Q27" s="128"/>
      <c r="R27" s="128"/>
      <c r="S27" s="128"/>
      <c r="T27" s="128"/>
      <c r="U27" s="128"/>
      <c r="V27" s="128"/>
      <c r="W27" s="128"/>
      <c r="X27" s="128"/>
      <c r="Y27" s="128"/>
      <c r="Z27" s="128"/>
      <c r="AA27" s="128"/>
    </row>
    <row r="28" spans="2:52" ht="18" customHeight="1">
      <c r="J28" s="2" t="s">
        <v>586</v>
      </c>
      <c r="K28" s="2"/>
      <c r="L28" s="2"/>
      <c r="M28" s="2"/>
      <c r="N28" s="2"/>
      <c r="O28" s="2"/>
      <c r="P28" s="68" t="str">
        <f>項目一覧!$C$25</f>
        <v/>
      </c>
      <c r="Q28" s="2"/>
      <c r="R28" s="2"/>
      <c r="S28" s="2"/>
      <c r="T28" s="2"/>
      <c r="U28" s="2"/>
      <c r="V28" s="2"/>
      <c r="W28" s="2"/>
      <c r="X28" s="2"/>
      <c r="AA28" s="2"/>
    </row>
    <row r="29" spans="2:52" ht="18" customHeight="1">
      <c r="J29" s="2"/>
      <c r="K29" s="2"/>
      <c r="L29" s="2"/>
      <c r="M29" s="2"/>
      <c r="N29" s="2"/>
      <c r="O29" s="2"/>
      <c r="P29" s="67"/>
      <c r="Q29" s="67"/>
      <c r="R29" s="67"/>
      <c r="S29" s="67"/>
      <c r="T29" s="67"/>
      <c r="U29" s="67"/>
      <c r="V29" s="67"/>
      <c r="W29" s="67"/>
      <c r="X29" s="67"/>
      <c r="Y29" s="67"/>
      <c r="Z29" s="67"/>
      <c r="AA29" s="67"/>
    </row>
    <row r="30" spans="2:52" ht="18" customHeight="1">
      <c r="B30" s="28"/>
      <c r="C30" s="28"/>
      <c r="D30" s="28"/>
      <c r="E30" s="28"/>
      <c r="F30" s="28"/>
      <c r="G30" s="28"/>
      <c r="H30" s="28"/>
      <c r="I30" s="28"/>
      <c r="J30" s="28"/>
      <c r="K30" s="28"/>
      <c r="L30" s="28"/>
      <c r="M30" s="28"/>
      <c r="N30" s="28"/>
      <c r="O30" s="28"/>
      <c r="P30" s="155"/>
      <c r="Q30" s="155"/>
      <c r="R30" s="155"/>
      <c r="S30" s="155"/>
      <c r="T30" s="155"/>
      <c r="U30" s="155"/>
      <c r="V30" s="155"/>
      <c r="W30" s="155"/>
      <c r="X30" s="155"/>
      <c r="Y30" s="155"/>
      <c r="Z30" s="155"/>
      <c r="AA30" s="155"/>
    </row>
    <row r="31" spans="2:52" ht="18" customHeight="1">
      <c r="B31" s="2"/>
      <c r="C31" s="2"/>
      <c r="D31" s="2" t="s">
        <v>585</v>
      </c>
      <c r="E31" s="2"/>
      <c r="F31" s="2"/>
      <c r="G31" s="2"/>
      <c r="H31" s="2"/>
      <c r="I31" s="2"/>
      <c r="J31" s="2"/>
      <c r="K31" s="2"/>
      <c r="L31" s="2"/>
      <c r="M31" s="2"/>
      <c r="N31" s="2"/>
      <c r="O31" s="2"/>
      <c r="P31" s="2"/>
      <c r="Q31" s="2"/>
      <c r="R31" s="2"/>
      <c r="S31" s="2"/>
      <c r="T31" s="2"/>
      <c r="U31" s="2"/>
      <c r="V31" s="2"/>
      <c r="W31" s="2"/>
      <c r="X31" s="2"/>
      <c r="Y31" s="2"/>
      <c r="Z31" s="2"/>
      <c r="AA31" s="2"/>
      <c r="AB31" s="154"/>
      <c r="AC31" s="2"/>
      <c r="AD31" s="138" t="s">
        <v>584</v>
      </c>
      <c r="AW31" s="2"/>
    </row>
    <row r="32" spans="2:52" ht="18" customHeight="1">
      <c r="B32" s="2"/>
      <c r="C32" s="2"/>
      <c r="D32" s="2"/>
      <c r="E32" s="2" t="s">
        <v>583</v>
      </c>
      <c r="F32" s="2"/>
      <c r="G32" s="2"/>
      <c r="H32" s="2"/>
      <c r="I32" s="2"/>
      <c r="J32" s="2"/>
      <c r="K32" s="2"/>
      <c r="L32" s="1678">
        <f>$AK$32</f>
        <v>0</v>
      </c>
      <c r="M32" s="1678"/>
      <c r="N32" s="1678"/>
      <c r="O32" s="1678"/>
      <c r="P32" s="1678"/>
      <c r="Q32" s="1678"/>
      <c r="R32" s="1678"/>
      <c r="S32" s="1678"/>
      <c r="T32" s="1678"/>
      <c r="U32" s="1678"/>
      <c r="V32" s="1678"/>
      <c r="W32" s="1678"/>
      <c r="X32" s="1678"/>
      <c r="Y32" s="1678"/>
      <c r="Z32" s="1678"/>
      <c r="AA32" s="1678"/>
      <c r="AB32" s="39"/>
      <c r="AC32" s="2"/>
      <c r="AD32" s="2" t="s">
        <v>583</v>
      </c>
      <c r="AK32" s="1675"/>
      <c r="AL32" s="1676"/>
      <c r="AM32" s="1676"/>
      <c r="AN32" s="1676"/>
      <c r="AO32" s="1676"/>
      <c r="AP32" s="1676"/>
      <c r="AQ32" s="1676"/>
      <c r="AR32" s="1676"/>
      <c r="AS32" s="1676"/>
      <c r="AT32" s="1676"/>
      <c r="AU32" s="1676"/>
      <c r="AV32" s="1677"/>
      <c r="AW32" s="2"/>
      <c r="AZ32" s="2"/>
    </row>
    <row r="33" spans="1:52" ht="18" customHeight="1">
      <c r="B33" s="2"/>
      <c r="C33" s="2"/>
      <c r="D33" s="2"/>
      <c r="E33" s="2" t="s">
        <v>582</v>
      </c>
      <c r="F33" s="2"/>
      <c r="G33" s="2"/>
      <c r="H33" s="2"/>
      <c r="I33" s="2"/>
      <c r="J33" s="2"/>
      <c r="K33" s="2"/>
      <c r="L33" s="1679" t="str">
        <f>IF($AK$33="","　　　　　年　　　　月　　　　日",IF(DATE(2019,5,1)&gt;$AK$33,$AK$33,"令和"&amp;IF(YEAR($AK$33)-2018=1,"元",YEAR($AK$33)-2018)&amp;"年"&amp;MONTH($AK$33)&amp;"月"&amp;DAY($AK$33)&amp;"日"))</f>
        <v>　　　　　年　　　　月　　　　日</v>
      </c>
      <c r="M33" s="1679"/>
      <c r="N33" s="1679"/>
      <c r="O33" s="1679"/>
      <c r="P33" s="1679"/>
      <c r="Q33" s="1679"/>
      <c r="R33" s="1679"/>
      <c r="S33" s="1679"/>
      <c r="T33" s="1679"/>
      <c r="U33" s="1679"/>
      <c r="V33" s="1679"/>
      <c r="W33" s="1679"/>
      <c r="X33" s="1679"/>
      <c r="Y33" s="1679"/>
      <c r="Z33" s="1679"/>
      <c r="AA33" s="1679"/>
      <c r="AB33" s="153"/>
      <c r="AC33" s="2"/>
      <c r="AD33" s="2" t="s">
        <v>582</v>
      </c>
      <c r="AE33" s="3"/>
      <c r="AI33" s="3"/>
      <c r="AJ33" s="3"/>
      <c r="AK33" s="1672"/>
      <c r="AL33" s="1673"/>
      <c r="AM33" s="1673"/>
      <c r="AN33" s="1673"/>
      <c r="AO33" s="1674"/>
    </row>
    <row r="34" spans="1:52" ht="18" customHeight="1">
      <c r="B34" s="2"/>
      <c r="C34" s="2"/>
      <c r="D34" s="2"/>
      <c r="E34" s="2" t="s">
        <v>581</v>
      </c>
      <c r="F34" s="2"/>
      <c r="G34" s="2"/>
      <c r="H34" s="2"/>
      <c r="I34" s="2"/>
      <c r="J34" s="2"/>
      <c r="K34" s="2"/>
      <c r="L34" s="1678">
        <f>$AK$34</f>
        <v>0</v>
      </c>
      <c r="M34" s="1678"/>
      <c r="N34" s="1678"/>
      <c r="O34" s="1678"/>
      <c r="P34" s="1678"/>
      <c r="Q34" s="1678"/>
      <c r="R34" s="1678"/>
      <c r="S34" s="1678"/>
      <c r="T34" s="1678"/>
      <c r="U34" s="1678"/>
      <c r="V34" s="1678"/>
      <c r="W34" s="1678"/>
      <c r="X34" s="1678"/>
      <c r="Y34" s="1678"/>
      <c r="Z34" s="1678"/>
      <c r="AA34" s="1678"/>
      <c r="AB34" s="39"/>
      <c r="AC34" s="2"/>
      <c r="AD34" s="2" t="s">
        <v>581</v>
      </c>
      <c r="AK34" s="1675"/>
      <c r="AL34" s="1676"/>
      <c r="AM34" s="1676"/>
      <c r="AN34" s="1676"/>
      <c r="AO34" s="1676"/>
      <c r="AP34" s="1676"/>
      <c r="AQ34" s="1676"/>
      <c r="AR34" s="1676"/>
      <c r="AS34" s="1676"/>
      <c r="AT34" s="1676"/>
      <c r="AU34" s="1676"/>
      <c r="AV34" s="1676"/>
      <c r="AW34" s="1676"/>
      <c r="AX34" s="1676"/>
      <c r="AY34" s="1676"/>
      <c r="AZ34" s="1677"/>
    </row>
    <row r="35" spans="1:52" ht="18" customHeight="1">
      <c r="B35" s="2"/>
      <c r="C35" s="2"/>
      <c r="D35" s="2"/>
      <c r="E35" s="2" t="s">
        <v>580</v>
      </c>
      <c r="F35" s="2"/>
      <c r="G35" s="2"/>
      <c r="H35" s="2"/>
      <c r="I35" s="2"/>
      <c r="J35" s="2"/>
      <c r="K35" s="2"/>
      <c r="L35" s="1684">
        <f>$AK$35</f>
        <v>0</v>
      </c>
      <c r="M35" s="1684"/>
      <c r="N35" s="1684"/>
      <c r="O35" s="1684"/>
      <c r="P35" s="1684"/>
      <c r="Q35" s="1684"/>
      <c r="R35" s="1684"/>
      <c r="S35" s="1684"/>
      <c r="T35" s="1684"/>
      <c r="U35" s="1684"/>
      <c r="V35" s="1684"/>
      <c r="W35" s="1684"/>
      <c r="X35" s="1684"/>
      <c r="Y35" s="1684"/>
      <c r="Z35" s="1684"/>
      <c r="AA35" s="1684"/>
      <c r="AB35" s="67"/>
      <c r="AC35" s="2"/>
      <c r="AD35" s="2" t="s">
        <v>580</v>
      </c>
      <c r="AK35" s="1681"/>
      <c r="AL35" s="1682"/>
      <c r="AM35" s="1682"/>
      <c r="AN35" s="1682"/>
      <c r="AO35" s="1682"/>
      <c r="AP35" s="1682"/>
      <c r="AQ35" s="1682"/>
      <c r="AR35" s="1682"/>
      <c r="AS35" s="1682"/>
      <c r="AT35" s="1682"/>
      <c r="AU35" s="1682"/>
      <c r="AV35" s="1682"/>
      <c r="AW35" s="1682"/>
      <c r="AX35" s="1682"/>
      <c r="AY35" s="1682"/>
      <c r="AZ35" s="1683"/>
    </row>
    <row r="36" spans="1:52" ht="18" customHeight="1">
      <c r="B36" s="2"/>
      <c r="C36" s="2"/>
      <c r="D36" s="2"/>
      <c r="E36" s="2"/>
      <c r="F36" s="2"/>
      <c r="G36" s="2"/>
      <c r="H36" s="2"/>
      <c r="I36" s="2"/>
      <c r="J36" s="2"/>
      <c r="K36" s="2"/>
      <c r="L36" s="1685"/>
      <c r="M36" s="1685"/>
      <c r="N36" s="1685"/>
      <c r="O36" s="1685"/>
      <c r="P36" s="1685"/>
      <c r="Q36" s="1685"/>
      <c r="R36" s="1685"/>
      <c r="S36" s="1685"/>
      <c r="T36" s="1685"/>
      <c r="U36" s="1685"/>
      <c r="V36" s="1685"/>
      <c r="W36" s="1685"/>
      <c r="X36" s="1685"/>
      <c r="Y36" s="1685"/>
      <c r="Z36" s="1685"/>
      <c r="AA36" s="1685"/>
      <c r="AB36" s="67"/>
      <c r="AC36" s="2"/>
      <c r="AK36" s="1681"/>
      <c r="AL36" s="1682"/>
      <c r="AM36" s="1682"/>
      <c r="AN36" s="1682"/>
      <c r="AO36" s="1682"/>
      <c r="AP36" s="1682"/>
      <c r="AQ36" s="1682"/>
      <c r="AR36" s="1682"/>
      <c r="AS36" s="1682"/>
      <c r="AT36" s="1682"/>
      <c r="AU36" s="1682"/>
      <c r="AV36" s="1682"/>
      <c r="AW36" s="1682"/>
      <c r="AX36" s="1682"/>
      <c r="AY36" s="1682"/>
      <c r="AZ36" s="1683"/>
    </row>
    <row r="37" spans="1:52" ht="24" customHeight="1">
      <c r="B37" s="1543" t="s">
        <v>451</v>
      </c>
      <c r="C37" s="1544"/>
      <c r="D37" s="1544"/>
      <c r="E37" s="1544"/>
      <c r="F37" s="1544"/>
      <c r="G37" s="1544"/>
      <c r="H37" s="1545"/>
      <c r="I37" s="80" t="s">
        <v>450</v>
      </c>
      <c r="J37" s="24"/>
      <c r="K37" s="24"/>
      <c r="L37" s="24"/>
      <c r="M37" s="24"/>
      <c r="N37" s="79"/>
      <c r="O37" s="1543" t="s">
        <v>449</v>
      </c>
      <c r="P37" s="1544"/>
      <c r="Q37" s="1544"/>
      <c r="R37" s="1544"/>
      <c r="S37" s="1544"/>
      <c r="T37" s="1545"/>
      <c r="U37" s="1689" t="s">
        <v>448</v>
      </c>
      <c r="V37" s="1690"/>
      <c r="W37" s="1690"/>
      <c r="X37" s="1690"/>
      <c r="Y37" s="1690"/>
      <c r="Z37" s="1690"/>
      <c r="AA37" s="1690"/>
      <c r="AB37" s="1691"/>
    </row>
    <row r="38" spans="1:52" ht="24" customHeight="1">
      <c r="B38" s="1547"/>
      <c r="C38" s="1548"/>
      <c r="D38" s="1548"/>
      <c r="E38" s="1548"/>
      <c r="F38" s="1548"/>
      <c r="G38" s="1548"/>
      <c r="H38" s="1549"/>
      <c r="I38" s="2"/>
      <c r="J38" s="2"/>
      <c r="K38" s="2"/>
      <c r="L38" s="2"/>
      <c r="M38" s="2"/>
      <c r="N38" s="61"/>
      <c r="O38" s="1520" t="s">
        <v>447</v>
      </c>
      <c r="P38" s="1521"/>
      <c r="Q38" s="1521"/>
      <c r="R38" s="1521"/>
      <c r="S38" s="1521"/>
      <c r="T38" s="1522"/>
      <c r="U38" s="1686" t="s">
        <v>3065</v>
      </c>
      <c r="V38" s="1687"/>
      <c r="W38" s="1687"/>
      <c r="X38" s="1687"/>
      <c r="Y38" s="1687"/>
      <c r="Z38" s="1687"/>
      <c r="AA38" s="1687"/>
      <c r="AB38" s="1688"/>
    </row>
    <row r="39" spans="1:52" ht="24" customHeight="1">
      <c r="B39" s="60"/>
      <c r="C39" s="2"/>
      <c r="D39" s="2"/>
      <c r="E39" s="2"/>
      <c r="F39" s="2"/>
      <c r="G39" s="2"/>
      <c r="H39" s="64"/>
      <c r="I39" s="2"/>
      <c r="J39" s="2"/>
      <c r="K39" s="2"/>
      <c r="L39" s="2"/>
      <c r="M39" s="2"/>
      <c r="N39" s="61"/>
      <c r="O39" s="1505"/>
      <c r="P39" s="1506"/>
      <c r="Q39" s="1506"/>
      <c r="R39" s="1506"/>
      <c r="S39" s="1506"/>
      <c r="T39" s="1507"/>
      <c r="U39" s="1514" t="s">
        <v>3026</v>
      </c>
      <c r="V39" s="1692"/>
      <c r="W39" s="1692"/>
      <c r="X39" s="1692"/>
      <c r="Y39" s="1692"/>
      <c r="Z39" s="1692"/>
      <c r="AA39" s="1692"/>
      <c r="AB39" s="1693"/>
    </row>
    <row r="40" spans="1:52" ht="24" customHeight="1">
      <c r="B40" s="60"/>
      <c r="C40" s="2"/>
      <c r="D40" s="2"/>
      <c r="E40" s="2"/>
      <c r="F40" s="2"/>
      <c r="G40" s="2"/>
      <c r="H40" s="64"/>
      <c r="I40" s="2"/>
      <c r="J40" s="2"/>
      <c r="K40" s="2"/>
      <c r="L40" s="2"/>
      <c r="M40" s="2"/>
      <c r="N40" s="61"/>
      <c r="O40" s="1505"/>
      <c r="P40" s="1506"/>
      <c r="Q40" s="1506"/>
      <c r="R40" s="1506"/>
      <c r="S40" s="1506"/>
      <c r="T40" s="1507"/>
      <c r="U40" s="1694"/>
      <c r="V40" s="1695"/>
      <c r="W40" s="1695"/>
      <c r="X40" s="1695"/>
      <c r="Y40" s="1695"/>
      <c r="Z40" s="1695"/>
      <c r="AA40" s="1695"/>
      <c r="AB40" s="1696"/>
    </row>
    <row r="41" spans="1:52" ht="18" customHeight="1">
      <c r="B41" s="60"/>
      <c r="C41" s="2"/>
      <c r="D41" s="2"/>
      <c r="E41" s="2"/>
      <c r="F41" s="2"/>
      <c r="G41" s="2"/>
      <c r="H41" s="64"/>
      <c r="I41" s="2"/>
      <c r="J41" s="2"/>
      <c r="K41" s="2"/>
      <c r="L41" s="2"/>
      <c r="M41" s="2"/>
      <c r="N41" s="61"/>
      <c r="O41" s="1505"/>
      <c r="P41" s="1506"/>
      <c r="Q41" s="1506"/>
      <c r="R41" s="1506"/>
      <c r="S41" s="1506"/>
      <c r="T41" s="1507"/>
      <c r="U41" s="1694"/>
      <c r="V41" s="1695"/>
      <c r="W41" s="1695"/>
      <c r="X41" s="1695"/>
      <c r="Y41" s="1695"/>
      <c r="Z41" s="1695"/>
      <c r="AA41" s="1695"/>
      <c r="AB41" s="1696"/>
    </row>
    <row r="42" spans="1:52" ht="18" customHeight="1">
      <c r="B42" s="60"/>
      <c r="C42" s="2"/>
      <c r="D42" s="2"/>
      <c r="E42" s="2"/>
      <c r="F42" s="2"/>
      <c r="G42" s="2"/>
      <c r="H42" s="64"/>
      <c r="I42" s="2"/>
      <c r="J42" s="2"/>
      <c r="K42" s="2"/>
      <c r="L42" s="2"/>
      <c r="M42" s="2"/>
      <c r="N42" s="61"/>
      <c r="O42" s="1505"/>
      <c r="P42" s="1506"/>
      <c r="Q42" s="1506"/>
      <c r="R42" s="1506"/>
      <c r="S42" s="1506"/>
      <c r="T42" s="1507"/>
      <c r="U42" s="1505" t="s">
        <v>2589</v>
      </c>
      <c r="V42" s="1506"/>
      <c r="W42" s="1506"/>
      <c r="X42" s="1506"/>
      <c r="Y42" s="1506"/>
      <c r="Z42" s="1506"/>
      <c r="AA42" s="1506"/>
      <c r="AB42" s="1507"/>
    </row>
    <row r="43" spans="1:52" ht="18" customHeight="1">
      <c r="B43" s="58"/>
      <c r="C43" s="30"/>
      <c r="D43" s="30"/>
      <c r="E43" s="30"/>
      <c r="F43" s="30"/>
      <c r="G43" s="30"/>
      <c r="H43" s="59"/>
      <c r="I43" s="30"/>
      <c r="J43" s="30"/>
      <c r="K43" s="30"/>
      <c r="L43" s="30"/>
      <c r="M43" s="30"/>
      <c r="N43" s="59"/>
      <c r="O43" s="1508"/>
      <c r="P43" s="1509"/>
      <c r="Q43" s="1509"/>
      <c r="R43" s="1509"/>
      <c r="S43" s="1509"/>
      <c r="T43" s="1510"/>
      <c r="U43" s="1508"/>
      <c r="V43" s="1509"/>
      <c r="W43" s="1509"/>
      <c r="X43" s="1509"/>
      <c r="Y43" s="1509"/>
      <c r="Z43" s="1509"/>
      <c r="AA43" s="1509"/>
      <c r="AB43" s="1510"/>
    </row>
    <row r="44" spans="1:52" ht="18" customHeight="1"/>
    <row r="45" spans="1:52" ht="15.95" customHeight="1">
      <c r="A45" s="152" t="s">
        <v>579</v>
      </c>
      <c r="B45" s="152"/>
      <c r="C45" s="152"/>
      <c r="D45" s="152"/>
      <c r="E45" s="152"/>
      <c r="F45" s="152"/>
      <c r="G45" s="152"/>
      <c r="H45" s="152"/>
      <c r="I45" s="152"/>
      <c r="J45" s="152"/>
      <c r="K45" s="152"/>
      <c r="L45" s="152"/>
      <c r="M45" s="152"/>
      <c r="N45" s="152"/>
      <c r="O45" s="152"/>
      <c r="P45" s="152"/>
      <c r="Q45" s="152"/>
      <c r="R45" s="152"/>
      <c r="S45" s="152"/>
      <c r="T45" s="152"/>
      <c r="U45" s="152"/>
      <c r="V45" s="152"/>
      <c r="W45" s="152"/>
      <c r="X45" s="152"/>
      <c r="Y45" s="152"/>
      <c r="Z45" s="152"/>
      <c r="AA45" s="152"/>
      <c r="AB45" s="152"/>
    </row>
    <row r="46" spans="1:52" ht="15.95" customHeight="1">
      <c r="A46" s="15"/>
      <c r="B46" s="15" t="s">
        <v>444</v>
      </c>
      <c r="C46" s="15"/>
      <c r="D46" s="15"/>
      <c r="E46" s="15"/>
      <c r="F46" s="15"/>
      <c r="G46" s="15"/>
      <c r="H46" s="15"/>
      <c r="I46" s="15"/>
      <c r="J46" s="15"/>
      <c r="K46" s="15"/>
      <c r="L46" s="15"/>
      <c r="M46" s="15"/>
      <c r="N46" s="15"/>
      <c r="O46" s="15"/>
      <c r="P46" s="15"/>
      <c r="Q46" s="15"/>
      <c r="R46" s="15"/>
      <c r="S46" s="15"/>
      <c r="T46" s="15"/>
      <c r="U46" s="15"/>
      <c r="V46" s="15"/>
      <c r="W46" s="15"/>
      <c r="X46" s="15"/>
      <c r="Y46" s="15"/>
      <c r="Z46" s="15"/>
      <c r="AA46" s="15"/>
      <c r="AB46" s="15"/>
    </row>
    <row r="47" spans="1:52" ht="15.95" customHeight="1">
      <c r="A47" s="6" t="s">
        <v>204</v>
      </c>
      <c r="B47" s="3" t="s">
        <v>443</v>
      </c>
      <c r="C47" s="3"/>
      <c r="D47" s="3"/>
      <c r="E47" s="3"/>
      <c r="F47" s="3"/>
      <c r="G47" s="3"/>
      <c r="H47" s="3"/>
      <c r="I47" s="3"/>
      <c r="J47" s="3"/>
      <c r="K47" s="3"/>
      <c r="L47" s="3"/>
      <c r="M47" s="3"/>
      <c r="N47" s="3"/>
      <c r="O47" s="3"/>
      <c r="P47" s="3"/>
      <c r="Q47" s="3"/>
      <c r="R47" s="3"/>
      <c r="S47" s="3"/>
      <c r="T47" s="3"/>
      <c r="U47" s="16"/>
      <c r="V47" s="16"/>
      <c r="W47" s="16"/>
      <c r="X47" s="16"/>
      <c r="Y47" s="16"/>
      <c r="Z47" s="16"/>
      <c r="AA47" s="16"/>
      <c r="AB47" s="16"/>
    </row>
    <row r="48" spans="1:52" ht="18" customHeight="1">
      <c r="A48" s="6"/>
      <c r="B48" s="3" t="s">
        <v>442</v>
      </c>
      <c r="C48" s="3"/>
      <c r="D48" s="3"/>
      <c r="E48" s="3"/>
      <c r="F48" s="3"/>
      <c r="G48" s="3"/>
      <c r="H48" s="3" t="str">
        <f>IF(項目一覧!$C$21=0,"",項目一覧!$C$21&amp;"  ")&amp;IF(項目一覧!$C$5=0,"",項目一覧!$C$5)</f>
        <v xml:space="preserve">  </v>
      </c>
      <c r="J48" s="3"/>
      <c r="K48" s="3"/>
      <c r="L48" s="3"/>
      <c r="M48" s="3"/>
      <c r="N48" s="3"/>
      <c r="O48" s="3"/>
      <c r="P48" s="3"/>
      <c r="Q48" s="3"/>
      <c r="R48" s="3"/>
      <c r="S48" s="3"/>
      <c r="T48" s="3"/>
      <c r="U48" s="3"/>
      <c r="V48" s="3"/>
      <c r="W48" s="3"/>
      <c r="X48" s="3"/>
      <c r="Y48" s="3"/>
      <c r="Z48" s="3"/>
      <c r="AA48" s="3"/>
      <c r="AB48" s="3"/>
    </row>
    <row r="49" spans="1:28" ht="18" customHeight="1">
      <c r="A49" s="6"/>
      <c r="B49" s="3" t="s">
        <v>419</v>
      </c>
      <c r="C49" s="3"/>
      <c r="D49" s="3"/>
      <c r="E49" s="3"/>
      <c r="F49" s="3"/>
      <c r="G49" s="3"/>
      <c r="H49" s="3" t="str">
        <f>IF(項目一覧!$C$183=0,"",項目一覧!$C$183&amp;"  ")&amp;IF(項目一覧!$C$4=0,"",項目一覧!$C$4)</f>
        <v xml:space="preserve">  </v>
      </c>
      <c r="J49" s="3"/>
      <c r="K49" s="3"/>
      <c r="L49" s="3"/>
      <c r="M49" s="3"/>
      <c r="N49" s="3"/>
      <c r="O49" s="3"/>
      <c r="P49" s="3"/>
      <c r="Q49" s="3"/>
      <c r="R49" s="3"/>
      <c r="S49" s="3"/>
      <c r="T49" s="3"/>
      <c r="U49" s="3"/>
      <c r="V49" s="3"/>
      <c r="W49" s="3"/>
      <c r="X49" s="3"/>
      <c r="Y49" s="3"/>
      <c r="Z49" s="3"/>
      <c r="AA49" s="3"/>
      <c r="AB49" s="3"/>
    </row>
    <row r="50" spans="1:28" ht="18" customHeight="1">
      <c r="A50" s="6"/>
      <c r="B50" s="3" t="s">
        <v>410</v>
      </c>
      <c r="C50" s="3"/>
      <c r="D50" s="3"/>
      <c r="E50" s="3"/>
      <c r="F50" s="3"/>
      <c r="G50" s="3"/>
      <c r="H50" s="18" t="str">
        <f>項目一覧!$C$6</f>
        <v/>
      </c>
      <c r="I50" s="42"/>
      <c r="J50" s="18"/>
      <c r="K50" s="18"/>
      <c r="L50" s="18"/>
      <c r="M50" s="18"/>
      <c r="N50" s="18"/>
      <c r="O50" s="18"/>
      <c r="P50" s="18"/>
      <c r="Q50" s="18"/>
      <c r="R50" s="18"/>
      <c r="S50" s="18"/>
      <c r="T50" s="18"/>
      <c r="U50" s="18"/>
      <c r="V50" s="18"/>
      <c r="W50" s="18"/>
      <c r="X50" s="18"/>
      <c r="Y50" s="18"/>
      <c r="Z50" s="18"/>
      <c r="AA50" s="18"/>
      <c r="AB50" s="18"/>
    </row>
    <row r="51" spans="1:28" ht="18" customHeight="1">
      <c r="A51" s="6"/>
      <c r="B51" s="3" t="s">
        <v>441</v>
      </c>
      <c r="C51" s="3"/>
      <c r="D51" s="3"/>
      <c r="E51" s="3"/>
      <c r="F51" s="3"/>
      <c r="G51" s="3"/>
      <c r="H51" s="1512" t="str">
        <f>項目一覧!$C$7</f>
        <v/>
      </c>
      <c r="I51" s="1512"/>
      <c r="J51" s="1512"/>
      <c r="K51" s="1512"/>
      <c r="L51" s="1512"/>
      <c r="M51" s="1512"/>
      <c r="N51" s="1512"/>
      <c r="O51" s="1512"/>
      <c r="P51" s="1512"/>
      <c r="Q51" s="1512"/>
      <c r="R51" s="1512"/>
      <c r="S51" s="1512"/>
      <c r="T51" s="1512"/>
      <c r="U51" s="1512"/>
      <c r="V51" s="1512"/>
      <c r="W51" s="1512"/>
      <c r="X51" s="1512"/>
      <c r="Y51" s="1512"/>
      <c r="Z51" s="1512"/>
      <c r="AA51" s="1512"/>
      <c r="AB51" s="1512"/>
    </row>
    <row r="52" spans="1:28" ht="18" customHeight="1">
      <c r="A52" s="32"/>
      <c r="B52" s="15" t="s">
        <v>408</v>
      </c>
      <c r="C52" s="15"/>
      <c r="D52" s="15"/>
      <c r="E52" s="15"/>
      <c r="F52" s="15"/>
      <c r="G52" s="15"/>
      <c r="H52" s="27" t="str">
        <f>項目一覧!$C$8</f>
        <v/>
      </c>
      <c r="I52" s="40"/>
      <c r="J52" s="27"/>
      <c r="K52" s="27"/>
      <c r="L52" s="27"/>
      <c r="M52" s="27"/>
      <c r="N52" s="27"/>
      <c r="O52" s="27"/>
      <c r="P52" s="27"/>
      <c r="Q52" s="27"/>
      <c r="R52" s="27"/>
      <c r="S52" s="27"/>
      <c r="T52" s="27"/>
      <c r="U52" s="27"/>
      <c r="V52" s="27"/>
      <c r="W52" s="27"/>
      <c r="X52" s="27"/>
      <c r="Y52" s="27"/>
      <c r="Z52" s="27"/>
      <c r="AA52" s="27"/>
      <c r="AB52" s="27"/>
    </row>
    <row r="53" spans="1:28" ht="15.95" customHeight="1">
      <c r="A53" s="6" t="s">
        <v>204</v>
      </c>
      <c r="B53" s="3" t="s">
        <v>440</v>
      </c>
      <c r="C53" s="3"/>
      <c r="D53" s="3"/>
      <c r="E53" s="3"/>
      <c r="F53" s="3"/>
      <c r="G53" s="3"/>
      <c r="H53" s="18"/>
      <c r="I53" s="18"/>
      <c r="J53" s="18"/>
      <c r="K53" s="18"/>
      <c r="L53" s="18"/>
      <c r="M53" s="18"/>
      <c r="N53" s="18"/>
      <c r="O53" s="18"/>
      <c r="P53" s="18"/>
      <c r="Q53" s="18"/>
      <c r="R53" s="18"/>
      <c r="S53" s="18"/>
      <c r="T53" s="18"/>
      <c r="U53" s="18"/>
      <c r="V53" s="18"/>
      <c r="W53" s="18"/>
      <c r="X53" s="18"/>
      <c r="Y53" s="18"/>
      <c r="Z53" s="18"/>
      <c r="AA53" s="18"/>
      <c r="AB53" s="18"/>
    </row>
    <row r="54" spans="1:28" ht="18" customHeight="1">
      <c r="A54" s="6"/>
      <c r="B54" s="3" t="s">
        <v>420</v>
      </c>
      <c r="C54" s="3"/>
      <c r="D54" s="3"/>
      <c r="E54" s="3"/>
      <c r="F54" s="3"/>
      <c r="G54" s="3"/>
      <c r="H54" s="50" t="str">
        <f>IF(項目一覧!$C$9=0,"","("&amp;項目一覧!$C$9&amp;") 建築士  （"&amp;項目一覧!$C$10&amp;"）登録　第　 "&amp;項目一覧!$C$11&amp;"　号")</f>
        <v>() 建築士  （）登録　第　 　号</v>
      </c>
      <c r="I54" s="42"/>
      <c r="J54" s="18"/>
      <c r="K54" s="18"/>
      <c r="L54" s="18"/>
      <c r="M54" s="18"/>
      <c r="N54" s="18"/>
      <c r="O54" s="18"/>
      <c r="P54" s="18"/>
      <c r="Q54" s="18"/>
      <c r="R54" s="18"/>
      <c r="S54" s="18"/>
      <c r="T54" s="18"/>
      <c r="U54" s="18"/>
      <c r="V54" s="18"/>
      <c r="W54" s="18"/>
      <c r="X54" s="18"/>
      <c r="Y54" s="18"/>
      <c r="Z54" s="18"/>
      <c r="AA54" s="18"/>
      <c r="AB54" s="18"/>
    </row>
    <row r="55" spans="1:28" ht="18" customHeight="1">
      <c r="A55" s="6"/>
      <c r="B55" s="3" t="s">
        <v>419</v>
      </c>
      <c r="C55" s="3"/>
      <c r="D55" s="3"/>
      <c r="E55" s="3"/>
      <c r="F55" s="3"/>
      <c r="G55" s="3"/>
      <c r="H55" s="18" t="str">
        <f>項目一覧!$C$12</f>
        <v/>
      </c>
      <c r="I55" s="42"/>
      <c r="J55" s="18"/>
      <c r="K55" s="18"/>
      <c r="L55" s="18"/>
      <c r="M55" s="18"/>
      <c r="N55" s="18"/>
      <c r="O55" s="18"/>
      <c r="P55" s="18"/>
      <c r="Q55" s="18"/>
      <c r="R55" s="18"/>
      <c r="S55" s="18"/>
      <c r="T55" s="18"/>
      <c r="U55" s="18"/>
      <c r="V55" s="18"/>
      <c r="W55" s="18"/>
      <c r="X55" s="18"/>
      <c r="Y55" s="18"/>
      <c r="Z55" s="18"/>
      <c r="AA55" s="18"/>
      <c r="AB55" s="18"/>
    </row>
    <row r="56" spans="1:28" ht="18" customHeight="1">
      <c r="A56" s="6"/>
      <c r="B56" s="3" t="s">
        <v>418</v>
      </c>
      <c r="C56" s="3"/>
      <c r="D56" s="3"/>
      <c r="E56" s="3"/>
      <c r="F56" s="3"/>
      <c r="G56" s="3"/>
      <c r="H56" s="50" t="str">
        <f>IF(項目一覧!$C$13=0,"","("&amp;項目一覧!$C$13&amp;") 建築士事務所  （"&amp;項目一覧!$C$14&amp;"）知事登録　第　 "&amp;項目一覧!$C$15&amp;"　号")</f>
        <v>() 建築士事務所  （）知事登録　第　 　号</v>
      </c>
      <c r="I56" s="42"/>
      <c r="J56" s="18"/>
      <c r="K56" s="18"/>
      <c r="L56" s="18"/>
      <c r="M56" s="18"/>
      <c r="N56" s="18"/>
      <c r="O56" s="18"/>
      <c r="P56" s="18"/>
      <c r="Q56" s="18"/>
      <c r="R56" s="18"/>
      <c r="S56" s="18"/>
      <c r="T56" s="18"/>
      <c r="U56" s="18"/>
      <c r="V56" s="18"/>
      <c r="W56" s="18"/>
      <c r="X56" s="18"/>
      <c r="Y56" s="18"/>
      <c r="Z56" s="18"/>
      <c r="AA56" s="18"/>
      <c r="AB56" s="18"/>
    </row>
    <row r="57" spans="1:28" ht="18" customHeight="1">
      <c r="A57" s="6"/>
      <c r="B57" s="3"/>
      <c r="C57" s="3"/>
      <c r="D57" s="3"/>
      <c r="E57" s="3"/>
      <c r="F57" s="3"/>
      <c r="G57" s="3"/>
      <c r="H57" s="18" t="str">
        <f>項目一覧!$C$16</f>
        <v/>
      </c>
      <c r="I57" s="42"/>
      <c r="J57" s="18"/>
      <c r="K57" s="18"/>
      <c r="L57" s="18"/>
      <c r="M57" s="18"/>
      <c r="N57" s="18"/>
      <c r="O57" s="18"/>
      <c r="P57" s="18"/>
      <c r="Q57" s="18"/>
      <c r="R57" s="18"/>
      <c r="S57" s="18"/>
      <c r="T57" s="18"/>
      <c r="U57" s="18"/>
      <c r="V57" s="18"/>
      <c r="W57" s="18"/>
      <c r="X57" s="18"/>
      <c r="Y57" s="18"/>
      <c r="Z57" s="18"/>
      <c r="AA57" s="18"/>
      <c r="AB57" s="18"/>
    </row>
    <row r="58" spans="1:28" ht="18" customHeight="1">
      <c r="A58" s="6"/>
      <c r="B58" s="3" t="s">
        <v>417</v>
      </c>
      <c r="C58" s="3"/>
      <c r="D58" s="3"/>
      <c r="E58" s="3"/>
      <c r="F58" s="3"/>
      <c r="G58" s="3"/>
      <c r="H58" s="18" t="str">
        <f>項目一覧!$C$17</f>
        <v/>
      </c>
      <c r="I58" s="42"/>
      <c r="J58" s="18"/>
      <c r="K58" s="18"/>
      <c r="L58" s="18"/>
      <c r="M58" s="18"/>
      <c r="N58" s="18"/>
      <c r="O58" s="18"/>
      <c r="P58" s="18"/>
      <c r="Q58" s="18"/>
      <c r="R58" s="18"/>
      <c r="S58" s="18"/>
      <c r="T58" s="18"/>
      <c r="U58" s="18"/>
      <c r="V58" s="18"/>
      <c r="W58" s="18"/>
      <c r="X58" s="18"/>
      <c r="Y58" s="18"/>
      <c r="Z58" s="18"/>
      <c r="AA58" s="18"/>
      <c r="AB58" s="18"/>
    </row>
    <row r="59" spans="1:28" ht="18" customHeight="1">
      <c r="A59" s="6"/>
      <c r="B59" s="3" t="s">
        <v>416</v>
      </c>
      <c r="C59" s="3"/>
      <c r="D59" s="3"/>
      <c r="E59" s="3"/>
      <c r="F59" s="3"/>
      <c r="G59" s="3"/>
      <c r="H59" s="1512" t="str">
        <f>項目一覧!$C$18</f>
        <v/>
      </c>
      <c r="I59" s="1512"/>
      <c r="J59" s="1512"/>
      <c r="K59" s="1512"/>
      <c r="L59" s="1512"/>
      <c r="M59" s="1512"/>
      <c r="N59" s="1512"/>
      <c r="O59" s="1512"/>
      <c r="P59" s="1512"/>
      <c r="Q59" s="1512"/>
      <c r="R59" s="1512"/>
      <c r="S59" s="1512"/>
      <c r="T59" s="1512"/>
      <c r="U59" s="1512"/>
      <c r="V59" s="1512"/>
      <c r="W59" s="1512"/>
      <c r="X59" s="1512"/>
      <c r="Y59" s="1512"/>
      <c r="Z59" s="1512"/>
      <c r="AA59" s="1512"/>
      <c r="AB59" s="1512"/>
    </row>
    <row r="60" spans="1:28" ht="18" customHeight="1">
      <c r="A60" s="32"/>
      <c r="B60" s="15" t="s">
        <v>415</v>
      </c>
      <c r="C60" s="15"/>
      <c r="D60" s="15"/>
      <c r="E60" s="15"/>
      <c r="F60" s="15"/>
      <c r="G60" s="15"/>
      <c r="H60" s="27" t="str">
        <f>項目一覧!$C$19</f>
        <v/>
      </c>
      <c r="I60" s="40"/>
      <c r="J60" s="27"/>
      <c r="K60" s="27"/>
      <c r="L60" s="27"/>
      <c r="M60" s="27"/>
      <c r="N60" s="27"/>
      <c r="O60" s="27"/>
      <c r="P60" s="27"/>
      <c r="Q60" s="27"/>
      <c r="R60" s="27"/>
      <c r="S60" s="27"/>
      <c r="T60" s="27"/>
      <c r="U60" s="27"/>
      <c r="V60" s="27"/>
      <c r="W60" s="27"/>
      <c r="X60" s="27"/>
      <c r="Y60" s="27"/>
      <c r="Z60" s="27"/>
      <c r="AA60" s="27"/>
      <c r="AB60" s="27"/>
    </row>
    <row r="61" spans="1:28" ht="15.95" customHeight="1">
      <c r="A61" s="6" t="s">
        <v>204</v>
      </c>
      <c r="B61" s="3" t="s">
        <v>439</v>
      </c>
      <c r="C61" s="3"/>
      <c r="D61" s="3"/>
      <c r="E61" s="3"/>
      <c r="F61" s="3"/>
      <c r="G61" s="3"/>
      <c r="H61" s="3"/>
      <c r="I61" s="3"/>
      <c r="J61" s="3"/>
      <c r="K61" s="3"/>
      <c r="L61" s="3"/>
      <c r="M61" s="3"/>
      <c r="N61" s="3"/>
      <c r="O61" s="3"/>
      <c r="P61" s="3"/>
      <c r="Q61" s="3"/>
      <c r="R61" s="3"/>
      <c r="S61" s="3"/>
      <c r="T61" s="3"/>
      <c r="U61" s="3"/>
      <c r="V61" s="3"/>
      <c r="W61" s="3"/>
      <c r="X61" s="3"/>
      <c r="Y61" s="3"/>
      <c r="Z61" s="3"/>
      <c r="AA61" s="3"/>
      <c r="AB61" s="3"/>
    </row>
    <row r="62" spans="1:28" ht="15.95" customHeight="1">
      <c r="A62" s="6"/>
      <c r="B62" s="3" t="s">
        <v>438</v>
      </c>
      <c r="C62" s="3"/>
      <c r="D62" s="3"/>
      <c r="E62" s="3"/>
      <c r="F62" s="3"/>
      <c r="G62" s="3"/>
      <c r="H62" s="3"/>
      <c r="I62" s="3"/>
      <c r="J62" s="3"/>
      <c r="K62" s="3"/>
      <c r="L62" s="3"/>
      <c r="M62" s="3"/>
      <c r="N62" s="3"/>
      <c r="O62" s="3"/>
      <c r="P62" s="3"/>
      <c r="Q62" s="3"/>
      <c r="R62" s="3"/>
      <c r="S62" s="3"/>
      <c r="T62" s="3"/>
      <c r="U62" s="3"/>
      <c r="V62" s="3"/>
      <c r="W62" s="3"/>
      <c r="X62" s="3"/>
      <c r="Y62" s="3"/>
      <c r="Z62" s="3"/>
      <c r="AA62" s="3"/>
    </row>
    <row r="63" spans="1:28" ht="18" customHeight="1">
      <c r="A63" s="6"/>
      <c r="B63" s="3" t="s">
        <v>420</v>
      </c>
      <c r="C63" s="3"/>
      <c r="D63" s="3"/>
      <c r="E63" s="3"/>
      <c r="F63" s="3"/>
      <c r="G63" s="3"/>
      <c r="H63" s="50" t="str">
        <f>IF(項目一覧!$C$22=0,"","("&amp;項目一覧!$C$22&amp;") 建築士  （"&amp;項目一覧!$C$23&amp;"）登録　第　 "&amp;項目一覧!$C$24&amp;"　号")</f>
        <v>() 建築士  （）登録　第　 　号</v>
      </c>
      <c r="I63" s="42"/>
      <c r="J63" s="18"/>
      <c r="K63" s="18"/>
      <c r="L63" s="18"/>
      <c r="M63" s="18"/>
      <c r="N63" s="18"/>
      <c r="O63" s="18"/>
      <c r="P63" s="18"/>
      <c r="Q63" s="18"/>
      <c r="R63" s="18"/>
      <c r="S63" s="18"/>
      <c r="T63" s="18"/>
      <c r="U63" s="18"/>
      <c r="V63" s="18"/>
      <c r="W63" s="18"/>
      <c r="X63" s="18"/>
      <c r="Y63" s="18"/>
      <c r="Z63" s="18"/>
      <c r="AA63" s="18"/>
      <c r="AB63" s="18"/>
    </row>
    <row r="64" spans="1:28" ht="18" customHeight="1">
      <c r="A64" s="6"/>
      <c r="B64" s="3" t="s">
        <v>419</v>
      </c>
      <c r="C64" s="3"/>
      <c r="D64" s="3"/>
      <c r="E64" s="3"/>
      <c r="F64" s="3"/>
      <c r="G64" s="3"/>
      <c r="H64" s="18" t="str">
        <f>項目一覧!$C$25</f>
        <v/>
      </c>
      <c r="I64" s="42"/>
      <c r="J64" s="18"/>
      <c r="K64" s="18"/>
      <c r="L64" s="18"/>
      <c r="M64" s="18"/>
      <c r="N64" s="18"/>
      <c r="O64" s="18"/>
      <c r="P64" s="18"/>
      <c r="Q64" s="18"/>
      <c r="R64" s="18"/>
      <c r="S64" s="18"/>
      <c r="T64" s="18"/>
      <c r="U64" s="18"/>
      <c r="V64" s="18"/>
      <c r="W64" s="18"/>
      <c r="X64" s="18"/>
      <c r="Y64" s="18"/>
      <c r="Z64" s="18"/>
      <c r="AA64" s="18"/>
      <c r="AB64" s="18"/>
    </row>
    <row r="65" spans="1:29" ht="18" customHeight="1">
      <c r="A65" s="7"/>
      <c r="B65" s="3" t="s">
        <v>418</v>
      </c>
      <c r="C65" s="3"/>
      <c r="D65" s="3"/>
      <c r="E65" s="3"/>
      <c r="F65" s="3"/>
      <c r="G65" s="3"/>
      <c r="H65" s="50" t="str">
        <f>IF(項目一覧!$C$27=0,"","("&amp;項目一覧!$C$27&amp;") 建築士事務所  （"&amp;項目一覧!$C$28&amp;"）知事登録　第　 "&amp;項目一覧!$C$29&amp;"　号")</f>
        <v>() 建築士事務所  （）知事登録　第　 　号</v>
      </c>
      <c r="I65" s="42"/>
      <c r="J65" s="18"/>
      <c r="K65" s="18"/>
      <c r="L65" s="18"/>
      <c r="M65" s="18"/>
      <c r="N65" s="18"/>
      <c r="O65" s="18"/>
      <c r="P65" s="18"/>
      <c r="Q65" s="18"/>
      <c r="R65" s="18"/>
      <c r="S65" s="18"/>
      <c r="T65" s="18"/>
      <c r="U65" s="18"/>
      <c r="V65" s="18"/>
      <c r="W65" s="18"/>
      <c r="X65" s="18"/>
      <c r="Y65" s="18"/>
      <c r="Z65" s="18"/>
      <c r="AA65" s="18"/>
      <c r="AB65" s="18"/>
    </row>
    <row r="66" spans="1:29" ht="18" customHeight="1">
      <c r="A66" s="7"/>
      <c r="B66" s="3"/>
      <c r="C66" s="3"/>
      <c r="D66" s="3"/>
      <c r="E66" s="3"/>
      <c r="F66" s="3"/>
      <c r="G66" s="3"/>
      <c r="H66" s="18" t="str">
        <f>項目一覧!$C$30</f>
        <v/>
      </c>
      <c r="I66" s="42"/>
      <c r="J66" s="18"/>
      <c r="K66" s="18"/>
      <c r="L66" s="18"/>
      <c r="M66" s="18"/>
      <c r="N66" s="18"/>
      <c r="O66" s="18"/>
      <c r="P66" s="18"/>
      <c r="Q66" s="18"/>
      <c r="R66" s="18"/>
      <c r="S66" s="18"/>
      <c r="T66" s="18"/>
      <c r="U66" s="18"/>
      <c r="V66" s="18"/>
      <c r="W66" s="18"/>
      <c r="X66" s="18"/>
      <c r="Y66" s="18"/>
      <c r="Z66" s="18"/>
      <c r="AA66" s="18"/>
      <c r="AB66" s="18"/>
    </row>
    <row r="67" spans="1:29" ht="18" customHeight="1">
      <c r="A67" s="7"/>
      <c r="B67" s="3" t="s">
        <v>417</v>
      </c>
      <c r="C67" s="3"/>
      <c r="D67" s="3"/>
      <c r="E67" s="3"/>
      <c r="F67" s="3"/>
      <c r="G67" s="3"/>
      <c r="H67" s="18" t="str">
        <f>項目一覧!$C$31</f>
        <v/>
      </c>
      <c r="I67" s="42"/>
      <c r="J67" s="18"/>
      <c r="K67" s="18"/>
      <c r="L67" s="18"/>
      <c r="M67" s="18"/>
      <c r="N67" s="18"/>
      <c r="O67" s="18"/>
      <c r="P67" s="18"/>
      <c r="Q67" s="18"/>
      <c r="R67" s="18"/>
      <c r="S67" s="18"/>
      <c r="T67" s="18"/>
      <c r="U67" s="18"/>
      <c r="V67" s="18"/>
      <c r="W67" s="18"/>
      <c r="X67" s="18"/>
      <c r="Y67" s="18"/>
      <c r="Z67" s="18"/>
      <c r="AA67" s="18"/>
      <c r="AB67" s="18"/>
    </row>
    <row r="68" spans="1:29" ht="18" customHeight="1">
      <c r="A68" s="7"/>
      <c r="B68" s="3" t="s">
        <v>416</v>
      </c>
      <c r="C68" s="3"/>
      <c r="D68" s="3"/>
      <c r="E68" s="3"/>
      <c r="F68" s="3"/>
      <c r="G68" s="3"/>
      <c r="H68" s="1512" t="str">
        <f>項目一覧!$C$32</f>
        <v/>
      </c>
      <c r="I68" s="1512"/>
      <c r="J68" s="1512"/>
      <c r="K68" s="1512"/>
      <c r="L68" s="1512"/>
      <c r="M68" s="1512"/>
      <c r="N68" s="1512"/>
      <c r="O68" s="1512"/>
      <c r="P68" s="1512"/>
      <c r="Q68" s="1512"/>
      <c r="R68" s="1512"/>
      <c r="S68" s="1512"/>
      <c r="T68" s="1512"/>
      <c r="U68" s="1512"/>
      <c r="V68" s="1512"/>
      <c r="W68" s="1512"/>
      <c r="X68" s="1512"/>
      <c r="Y68" s="1512"/>
      <c r="Z68" s="1512"/>
      <c r="AA68" s="1512"/>
      <c r="AB68" s="1512"/>
    </row>
    <row r="69" spans="1:29" ht="18" customHeight="1">
      <c r="A69" s="7"/>
      <c r="B69" s="3" t="s">
        <v>415</v>
      </c>
      <c r="C69" s="3"/>
      <c r="D69" s="3"/>
      <c r="E69" s="3"/>
      <c r="F69" s="3"/>
      <c r="G69" s="3"/>
      <c r="H69" s="18" t="str">
        <f>項目一覧!$C$33</f>
        <v/>
      </c>
      <c r="I69" s="42"/>
      <c r="J69" s="18"/>
      <c r="K69" s="18"/>
      <c r="L69" s="18"/>
      <c r="M69" s="18"/>
      <c r="N69" s="18"/>
      <c r="O69" s="18"/>
      <c r="P69" s="18"/>
      <c r="Q69" s="18"/>
      <c r="R69" s="18"/>
      <c r="S69" s="18"/>
      <c r="T69" s="18"/>
      <c r="U69" s="18"/>
      <c r="V69" s="18"/>
      <c r="W69" s="18"/>
      <c r="X69" s="18"/>
      <c r="Y69" s="18"/>
      <c r="Z69" s="18"/>
      <c r="AA69" s="18"/>
      <c r="AB69" s="42"/>
    </row>
    <row r="70" spans="1:29" ht="18" customHeight="1">
      <c r="A70" s="7"/>
      <c r="B70" s="34" t="s">
        <v>436</v>
      </c>
      <c r="C70" s="3"/>
      <c r="D70" s="3"/>
      <c r="E70" s="3"/>
      <c r="F70" s="3"/>
      <c r="G70" s="3"/>
      <c r="H70" s="18"/>
      <c r="I70" s="18"/>
      <c r="J70" s="1524" t="str">
        <f>項目一覧!$C$35</f>
        <v/>
      </c>
      <c r="K70" s="1524"/>
      <c r="L70" s="1524"/>
      <c r="M70" s="1524"/>
      <c r="N70" s="1524"/>
      <c r="O70" s="1524"/>
      <c r="P70" s="1524"/>
      <c r="Q70" s="1524"/>
      <c r="R70" s="1524"/>
      <c r="S70" s="1524"/>
      <c r="T70" s="1524"/>
      <c r="U70" s="1524"/>
      <c r="V70" s="1524"/>
      <c r="W70" s="1524"/>
      <c r="X70" s="1524"/>
      <c r="Y70" s="1524"/>
      <c r="Z70" s="1524"/>
      <c r="AA70" s="1524"/>
      <c r="AB70" s="46"/>
      <c r="AC70" s="49"/>
    </row>
    <row r="71" spans="1:29" ht="18" customHeight="1">
      <c r="A71" s="7"/>
      <c r="B71" s="3"/>
      <c r="C71" s="3"/>
      <c r="D71" s="3"/>
      <c r="E71" s="3"/>
      <c r="F71" s="3"/>
      <c r="G71" s="3"/>
      <c r="H71" s="18"/>
      <c r="I71" s="18"/>
      <c r="J71" s="1524"/>
      <c r="K71" s="1524"/>
      <c r="L71" s="1524"/>
      <c r="M71" s="1524"/>
      <c r="N71" s="1524"/>
      <c r="O71" s="1524"/>
      <c r="P71" s="1524"/>
      <c r="Q71" s="1524"/>
      <c r="R71" s="1524"/>
      <c r="S71" s="1524"/>
      <c r="T71" s="1524"/>
      <c r="U71" s="1524"/>
      <c r="V71" s="1524"/>
      <c r="W71" s="1524"/>
      <c r="X71" s="1524"/>
      <c r="Y71" s="1524"/>
      <c r="Z71" s="1524"/>
      <c r="AA71" s="1524"/>
      <c r="AB71" s="46"/>
      <c r="AC71" s="49"/>
    </row>
    <row r="72" spans="1:29" ht="15.95" customHeight="1">
      <c r="A72" s="6"/>
      <c r="B72" s="3" t="s">
        <v>437</v>
      </c>
      <c r="C72" s="3"/>
      <c r="D72" s="3"/>
      <c r="E72" s="3"/>
      <c r="F72" s="3"/>
      <c r="G72" s="3"/>
      <c r="H72" s="18"/>
      <c r="I72" s="18"/>
      <c r="J72" s="18"/>
      <c r="K72" s="18"/>
      <c r="L72" s="18"/>
      <c r="M72" s="18"/>
      <c r="N72" s="18"/>
      <c r="O72" s="18"/>
      <c r="P72" s="18"/>
      <c r="Q72" s="18"/>
      <c r="R72" s="18"/>
      <c r="S72" s="18"/>
      <c r="T72" s="18"/>
      <c r="U72" s="18"/>
      <c r="V72" s="18"/>
      <c r="W72" s="18"/>
      <c r="X72" s="18"/>
      <c r="Y72" s="18"/>
      <c r="Z72" s="18"/>
      <c r="AA72" s="18"/>
      <c r="AB72" s="42"/>
    </row>
    <row r="73" spans="1:29" ht="18" customHeight="1">
      <c r="A73" s="6"/>
      <c r="B73" s="3" t="s">
        <v>420</v>
      </c>
      <c r="C73" s="3"/>
      <c r="D73" s="3"/>
      <c r="E73" s="3"/>
      <c r="F73" s="3"/>
      <c r="G73" s="3"/>
      <c r="H73" s="50" t="str">
        <f>IF(項目一覧!$C$189=0,"","("&amp;項目一覧!$C$189&amp;") 建築士  （"&amp;項目一覧!$C$190&amp;"）登録　第　 "&amp;項目一覧!$C$191&amp;"　号")</f>
        <v>() 建築士  （）登録　第　 　号</v>
      </c>
      <c r="I73" s="42"/>
      <c r="J73" s="18"/>
      <c r="K73" s="18"/>
      <c r="L73" s="18"/>
      <c r="M73" s="18"/>
      <c r="N73" s="18"/>
      <c r="O73" s="18"/>
      <c r="P73" s="18"/>
      <c r="Q73" s="18"/>
      <c r="R73" s="18"/>
      <c r="S73" s="18"/>
      <c r="T73" s="18"/>
      <c r="U73" s="18"/>
      <c r="V73" s="18"/>
      <c r="W73" s="18"/>
      <c r="X73" s="18"/>
      <c r="Y73" s="18"/>
      <c r="Z73" s="18"/>
      <c r="AA73" s="18"/>
      <c r="AB73" s="42"/>
    </row>
    <row r="74" spans="1:29" ht="18" customHeight="1">
      <c r="A74" s="6"/>
      <c r="B74" s="3" t="s">
        <v>419</v>
      </c>
      <c r="C74" s="3"/>
      <c r="D74" s="3"/>
      <c r="E74" s="3"/>
      <c r="F74" s="3"/>
      <c r="G74" s="3"/>
      <c r="H74" s="18" t="str">
        <f>項目一覧!$C$192</f>
        <v/>
      </c>
      <c r="I74" s="42"/>
      <c r="J74" s="18"/>
      <c r="K74" s="18"/>
      <c r="L74" s="18"/>
      <c r="M74" s="18"/>
      <c r="N74" s="18"/>
      <c r="O74" s="18"/>
      <c r="P74" s="18"/>
      <c r="Q74" s="18"/>
      <c r="R74" s="18"/>
      <c r="S74" s="18"/>
      <c r="T74" s="18"/>
      <c r="U74" s="18"/>
      <c r="V74" s="18"/>
      <c r="W74" s="18"/>
      <c r="X74" s="18"/>
      <c r="Y74" s="18"/>
      <c r="Z74" s="18"/>
      <c r="AA74" s="18"/>
      <c r="AB74" s="42"/>
    </row>
    <row r="75" spans="1:29" ht="18" customHeight="1">
      <c r="A75" s="7"/>
      <c r="B75" s="3" t="s">
        <v>418</v>
      </c>
      <c r="C75" s="3"/>
      <c r="D75" s="3"/>
      <c r="E75" s="3"/>
      <c r="F75" s="3"/>
      <c r="G75" s="3"/>
      <c r="H75" s="44" t="str">
        <f>IF(項目一覧!$C$194=0,"","("&amp;項目一覧!$C$194&amp;") 建築士事務所  （"&amp;項目一覧!$C$195&amp;"）知事登録　第　 "&amp;項目一覧!$C$196&amp;"　号")</f>
        <v>() 建築士事務所  （）知事登録　第　 　号</v>
      </c>
      <c r="I75" s="42"/>
      <c r="J75" s="42"/>
      <c r="K75" s="42"/>
      <c r="L75" s="42"/>
      <c r="M75" s="42"/>
      <c r="N75" s="42"/>
      <c r="O75" s="42"/>
      <c r="P75" s="42"/>
      <c r="Q75" s="42"/>
      <c r="R75" s="42"/>
      <c r="S75" s="42"/>
      <c r="T75" s="42"/>
      <c r="U75" s="42"/>
      <c r="V75" s="42"/>
      <c r="W75" s="42"/>
      <c r="X75" s="42"/>
      <c r="Y75" s="42"/>
      <c r="Z75" s="42"/>
      <c r="AA75" s="42"/>
      <c r="AB75" s="42"/>
    </row>
    <row r="76" spans="1:29" ht="18" customHeight="1">
      <c r="A76" s="7"/>
      <c r="B76" s="3"/>
      <c r="C76" s="3"/>
      <c r="D76" s="3"/>
      <c r="E76" s="3"/>
      <c r="F76" s="3"/>
      <c r="G76" s="3"/>
      <c r="H76" s="18" t="str">
        <f>項目一覧!$C$197</f>
        <v/>
      </c>
      <c r="I76" s="42"/>
      <c r="J76" s="18"/>
      <c r="K76" s="18"/>
      <c r="L76" s="18"/>
      <c r="M76" s="18"/>
      <c r="N76" s="18"/>
      <c r="O76" s="18"/>
      <c r="P76" s="18"/>
      <c r="Q76" s="18"/>
      <c r="R76" s="18"/>
      <c r="S76" s="18"/>
      <c r="T76" s="18"/>
      <c r="U76" s="18"/>
      <c r="V76" s="18"/>
      <c r="W76" s="18"/>
      <c r="X76" s="18"/>
      <c r="Y76" s="18"/>
      <c r="Z76" s="18"/>
      <c r="AA76" s="18"/>
      <c r="AB76" s="42"/>
    </row>
    <row r="77" spans="1:29" ht="18" customHeight="1">
      <c r="A77" s="7"/>
      <c r="B77" s="3" t="s">
        <v>417</v>
      </c>
      <c r="C77" s="3"/>
      <c r="D77" s="3"/>
      <c r="E77" s="3"/>
      <c r="F77" s="3"/>
      <c r="G77" s="3"/>
      <c r="H77" s="18" t="str">
        <f>項目一覧!$C$198</f>
        <v/>
      </c>
      <c r="I77" s="42"/>
      <c r="J77" s="18"/>
      <c r="K77" s="18"/>
      <c r="L77" s="18"/>
      <c r="M77" s="18"/>
      <c r="N77" s="18"/>
      <c r="O77" s="18"/>
      <c r="P77" s="18"/>
      <c r="Q77" s="18"/>
      <c r="R77" s="18"/>
      <c r="S77" s="18"/>
      <c r="T77" s="18"/>
      <c r="U77" s="18"/>
      <c r="V77" s="18"/>
      <c r="W77" s="18"/>
      <c r="X77" s="18"/>
      <c r="Y77" s="18"/>
      <c r="Z77" s="18"/>
      <c r="AA77" s="18"/>
      <c r="AB77" s="42"/>
    </row>
    <row r="78" spans="1:29" ht="18" customHeight="1">
      <c r="A78" s="7"/>
      <c r="B78" s="3" t="s">
        <v>416</v>
      </c>
      <c r="C78" s="3"/>
      <c r="D78" s="3"/>
      <c r="E78" s="3"/>
      <c r="F78" s="3"/>
      <c r="G78" s="3"/>
      <c r="H78" s="1512" t="str">
        <f>項目一覧!$C$199</f>
        <v/>
      </c>
      <c r="I78" s="1512"/>
      <c r="J78" s="1512"/>
      <c r="K78" s="1512"/>
      <c r="L78" s="1512"/>
      <c r="M78" s="1512"/>
      <c r="N78" s="1512"/>
      <c r="O78" s="1512"/>
      <c r="P78" s="1512"/>
      <c r="Q78" s="1512"/>
      <c r="R78" s="1512"/>
      <c r="S78" s="1512"/>
      <c r="T78" s="1512"/>
      <c r="U78" s="1512"/>
      <c r="V78" s="1512"/>
      <c r="W78" s="1512"/>
      <c r="X78" s="1512"/>
      <c r="Y78" s="1512"/>
      <c r="Z78" s="1512"/>
      <c r="AA78" s="1512"/>
      <c r="AB78" s="42"/>
    </row>
    <row r="79" spans="1:29" ht="18" customHeight="1">
      <c r="A79" s="7"/>
      <c r="B79" s="3" t="s">
        <v>415</v>
      </c>
      <c r="C79" s="3"/>
      <c r="D79" s="3"/>
      <c r="E79" s="3"/>
      <c r="F79" s="3"/>
      <c r="G79" s="3"/>
      <c r="H79" s="18" t="str">
        <f>項目一覧!$C$200</f>
        <v/>
      </c>
      <c r="I79" s="42"/>
      <c r="J79" s="18"/>
      <c r="K79" s="18"/>
      <c r="L79" s="18"/>
      <c r="M79" s="18"/>
      <c r="N79" s="18"/>
      <c r="O79" s="18"/>
      <c r="P79" s="18"/>
      <c r="Q79" s="18"/>
      <c r="R79" s="18"/>
      <c r="S79" s="18"/>
      <c r="T79" s="18"/>
      <c r="U79" s="18"/>
      <c r="V79" s="18"/>
      <c r="W79" s="18"/>
      <c r="X79" s="18"/>
      <c r="Y79" s="18"/>
      <c r="Z79" s="18"/>
      <c r="AA79" s="18"/>
      <c r="AB79" s="42"/>
    </row>
    <row r="80" spans="1:29" ht="18" customHeight="1">
      <c r="A80" s="7"/>
      <c r="B80" s="34" t="s">
        <v>436</v>
      </c>
      <c r="C80" s="3"/>
      <c r="D80" s="3"/>
      <c r="E80" s="3"/>
      <c r="F80" s="3"/>
      <c r="G80" s="3"/>
      <c r="H80" s="18"/>
      <c r="I80" s="18"/>
      <c r="J80" s="1697" t="str">
        <f>項目一覧!$C$202</f>
        <v/>
      </c>
      <c r="K80" s="1697"/>
      <c r="L80" s="1697"/>
      <c r="M80" s="1697"/>
      <c r="N80" s="1697"/>
      <c r="O80" s="1697"/>
      <c r="P80" s="1697"/>
      <c r="Q80" s="1697"/>
      <c r="R80" s="1697"/>
      <c r="S80" s="1697"/>
      <c r="T80" s="1697"/>
      <c r="U80" s="1697"/>
      <c r="V80" s="1697"/>
      <c r="W80" s="1697"/>
      <c r="X80" s="1697"/>
      <c r="Y80" s="1697"/>
      <c r="Z80" s="1697"/>
      <c r="AA80" s="1697"/>
      <c r="AB80" s="46"/>
      <c r="AC80" s="49"/>
    </row>
    <row r="81" spans="1:29" ht="18" customHeight="1">
      <c r="A81" s="6"/>
      <c r="B81" s="3"/>
      <c r="C81" s="3"/>
      <c r="D81" s="3"/>
      <c r="E81" s="3"/>
      <c r="F81" s="3"/>
      <c r="G81" s="3"/>
      <c r="H81" s="18"/>
      <c r="I81" s="18"/>
      <c r="J81" s="1697"/>
      <c r="K81" s="1697"/>
      <c r="L81" s="1697"/>
      <c r="M81" s="1697"/>
      <c r="N81" s="1697"/>
      <c r="O81" s="1697"/>
      <c r="P81" s="1697"/>
      <c r="Q81" s="1697"/>
      <c r="R81" s="1697"/>
      <c r="S81" s="1697"/>
      <c r="T81" s="1697"/>
      <c r="U81" s="1697"/>
      <c r="V81" s="1697"/>
      <c r="W81" s="1697"/>
      <c r="X81" s="1697"/>
      <c r="Y81" s="1697"/>
      <c r="Z81" s="1697"/>
      <c r="AA81" s="1697"/>
      <c r="AB81" s="46"/>
      <c r="AC81" s="49"/>
    </row>
    <row r="82" spans="1:29" ht="18" customHeight="1">
      <c r="A82" s="6"/>
      <c r="B82" s="3" t="s">
        <v>420</v>
      </c>
      <c r="C82" s="3"/>
      <c r="D82" s="3"/>
      <c r="E82" s="3"/>
      <c r="F82" s="3"/>
      <c r="G82" s="3"/>
      <c r="H82" s="48" t="str">
        <f>IF(項目一覧!$C$203=0,"","("&amp;項目一覧!$C$203&amp;") 建築士  （"&amp;項目一覧!$C$204&amp;"）登録　第　 "&amp;項目一覧!$C$205&amp;"　号")</f>
        <v>() 建築士  （）登録　第　 　号</v>
      </c>
      <c r="J82" s="3"/>
      <c r="K82" s="3"/>
      <c r="L82" s="3"/>
      <c r="M82" s="3"/>
      <c r="N82" s="3"/>
      <c r="O82" s="3"/>
      <c r="P82" s="3"/>
      <c r="Q82" s="3"/>
      <c r="R82" s="3"/>
      <c r="S82" s="3"/>
      <c r="T82" s="3"/>
      <c r="U82" s="3"/>
      <c r="V82" s="3"/>
      <c r="W82" s="3"/>
      <c r="X82" s="3"/>
      <c r="Y82" s="3"/>
      <c r="Z82" s="3"/>
      <c r="AA82" s="3"/>
    </row>
    <row r="83" spans="1:29" ht="18" customHeight="1">
      <c r="A83" s="6"/>
      <c r="B83" s="3" t="s">
        <v>419</v>
      </c>
      <c r="C83" s="3"/>
      <c r="D83" s="3"/>
      <c r="E83" s="3"/>
      <c r="F83" s="3"/>
      <c r="G83" s="3"/>
      <c r="H83" s="18" t="str">
        <f>項目一覧!$C$206</f>
        <v/>
      </c>
      <c r="I83" s="42"/>
      <c r="J83" s="18"/>
      <c r="K83" s="18"/>
      <c r="L83" s="18"/>
      <c r="M83" s="18"/>
      <c r="N83" s="18"/>
      <c r="O83" s="18"/>
      <c r="P83" s="18"/>
      <c r="Q83" s="18"/>
      <c r="R83" s="18"/>
      <c r="S83" s="18"/>
      <c r="T83" s="18"/>
      <c r="U83" s="18"/>
      <c r="V83" s="18"/>
      <c r="W83" s="18"/>
      <c r="X83" s="18"/>
      <c r="Y83" s="18"/>
      <c r="Z83" s="18"/>
      <c r="AA83" s="18"/>
    </row>
    <row r="84" spans="1:29" ht="18" customHeight="1">
      <c r="A84" s="7"/>
      <c r="B84" s="3" t="s">
        <v>418</v>
      </c>
      <c r="C84" s="3"/>
      <c r="D84" s="3"/>
      <c r="E84" s="3"/>
      <c r="F84" s="3"/>
      <c r="G84" s="3"/>
      <c r="H84" s="44" t="str">
        <f>IF(項目一覧!$C$208=0,"","("&amp;項目一覧!$C$208&amp;") 建築士事務所  （"&amp;項目一覧!$C$209&amp;"）知事登録　第　 "&amp;項目一覧!$C$210&amp;"　号")</f>
        <v>() 建築士事務所  （）知事登録　第　 　号</v>
      </c>
      <c r="I84" s="42"/>
      <c r="J84" s="42"/>
      <c r="K84" s="42"/>
      <c r="L84" s="42"/>
      <c r="M84" s="42"/>
      <c r="N84" s="42"/>
      <c r="O84" s="42"/>
      <c r="P84" s="42"/>
      <c r="Q84" s="42"/>
      <c r="R84" s="42"/>
      <c r="S84" s="42"/>
      <c r="T84" s="42"/>
      <c r="U84" s="42"/>
      <c r="V84" s="42"/>
      <c r="W84" s="42"/>
      <c r="X84" s="42"/>
      <c r="Y84" s="42"/>
      <c r="Z84" s="42"/>
      <c r="AA84" s="42"/>
    </row>
    <row r="85" spans="1:29" ht="18" customHeight="1">
      <c r="A85" s="7"/>
      <c r="B85" s="3"/>
      <c r="C85" s="3"/>
      <c r="D85" s="3"/>
      <c r="E85" s="3"/>
      <c r="F85" s="3"/>
      <c r="G85" s="3"/>
      <c r="H85" s="18" t="str">
        <f>項目一覧!$C$211</f>
        <v/>
      </c>
      <c r="I85" s="42"/>
      <c r="J85" s="18"/>
      <c r="K85" s="18"/>
      <c r="L85" s="18"/>
      <c r="M85" s="18"/>
      <c r="N85" s="18"/>
      <c r="O85" s="18"/>
      <c r="P85" s="18"/>
      <c r="Q85" s="18"/>
      <c r="R85" s="18"/>
      <c r="S85" s="18"/>
      <c r="T85" s="18"/>
      <c r="U85" s="18"/>
      <c r="V85" s="18"/>
      <c r="W85" s="18"/>
      <c r="X85" s="18"/>
      <c r="Y85" s="18"/>
      <c r="Z85" s="18"/>
      <c r="AA85" s="18"/>
    </row>
    <row r="86" spans="1:29" ht="18" customHeight="1">
      <c r="A86" s="7"/>
      <c r="B86" s="3" t="s">
        <v>417</v>
      </c>
      <c r="C86" s="3"/>
      <c r="D86" s="3"/>
      <c r="E86" s="3"/>
      <c r="F86" s="3"/>
      <c r="G86" s="3"/>
      <c r="H86" s="18" t="str">
        <f>項目一覧!$C$212</f>
        <v/>
      </c>
      <c r="I86" s="42"/>
      <c r="J86" s="18"/>
      <c r="K86" s="18"/>
      <c r="L86" s="18"/>
      <c r="M86" s="18"/>
      <c r="N86" s="18"/>
      <c r="O86" s="18"/>
      <c r="P86" s="18"/>
      <c r="Q86" s="18"/>
      <c r="R86" s="18"/>
      <c r="S86" s="18"/>
      <c r="T86" s="18"/>
      <c r="U86" s="18"/>
      <c r="V86" s="18"/>
      <c r="W86" s="18"/>
      <c r="X86" s="18"/>
      <c r="Y86" s="18"/>
      <c r="Z86" s="18"/>
      <c r="AA86" s="18"/>
    </row>
    <row r="87" spans="1:29" ht="18" customHeight="1">
      <c r="A87" s="7"/>
      <c r="B87" s="3" t="s">
        <v>416</v>
      </c>
      <c r="C87" s="3"/>
      <c r="D87" s="3"/>
      <c r="E87" s="3"/>
      <c r="F87" s="3"/>
      <c r="G87" s="3"/>
      <c r="H87" s="1512" t="str">
        <f>項目一覧!$C$213</f>
        <v/>
      </c>
      <c r="I87" s="1512"/>
      <c r="J87" s="1512"/>
      <c r="K87" s="1512"/>
      <c r="L87" s="1512"/>
      <c r="M87" s="1512"/>
      <c r="N87" s="1512"/>
      <c r="O87" s="1512"/>
      <c r="P87" s="1512"/>
      <c r="Q87" s="1512"/>
      <c r="R87" s="1512"/>
      <c r="S87" s="1512"/>
      <c r="T87" s="1512"/>
      <c r="U87" s="1512"/>
      <c r="V87" s="1512"/>
      <c r="W87" s="1512"/>
      <c r="X87" s="1512"/>
      <c r="Y87" s="1512"/>
      <c r="Z87" s="1512"/>
      <c r="AA87" s="1512"/>
    </row>
    <row r="88" spans="1:29" ht="18" customHeight="1">
      <c r="A88" s="7"/>
      <c r="B88" s="3" t="s">
        <v>415</v>
      </c>
      <c r="C88" s="3"/>
      <c r="D88" s="3"/>
      <c r="E88" s="3"/>
      <c r="F88" s="3"/>
      <c r="G88" s="3"/>
      <c r="H88" s="18" t="str">
        <f>項目一覧!$C$214</f>
        <v/>
      </c>
      <c r="I88" s="42"/>
      <c r="J88" s="18"/>
      <c r="K88" s="18"/>
      <c r="L88" s="18"/>
      <c r="M88" s="18"/>
      <c r="N88" s="18"/>
      <c r="O88" s="18"/>
      <c r="P88" s="18"/>
      <c r="Q88" s="18"/>
      <c r="R88" s="18"/>
      <c r="S88" s="18"/>
      <c r="T88" s="18"/>
      <c r="U88" s="18"/>
      <c r="V88" s="18"/>
      <c r="W88" s="18"/>
      <c r="X88" s="18"/>
      <c r="Y88" s="18"/>
      <c r="Z88" s="18"/>
      <c r="AA88" s="18"/>
    </row>
    <row r="89" spans="1:29" ht="18" customHeight="1">
      <c r="A89" s="7"/>
      <c r="B89" s="34" t="s">
        <v>436</v>
      </c>
      <c r="C89" s="3"/>
      <c r="D89" s="3"/>
      <c r="E89" s="3"/>
      <c r="F89" s="3"/>
      <c r="G89" s="3"/>
      <c r="H89" s="18"/>
      <c r="I89" s="18"/>
      <c r="J89" s="1524" t="str">
        <f>項目一覧!$C$216</f>
        <v/>
      </c>
      <c r="K89" s="1524"/>
      <c r="L89" s="1524"/>
      <c r="M89" s="1524"/>
      <c r="N89" s="1524"/>
      <c r="O89" s="1524"/>
      <c r="P89" s="1524"/>
      <c r="Q89" s="1524"/>
      <c r="R89" s="1524"/>
      <c r="S89" s="1524"/>
      <c r="T89" s="1524"/>
      <c r="U89" s="1524"/>
      <c r="V89" s="1524"/>
      <c r="W89" s="1524"/>
      <c r="X89" s="1524"/>
      <c r="Y89" s="1524"/>
      <c r="Z89" s="1524"/>
      <c r="AA89" s="1524"/>
      <c r="AB89" s="49"/>
      <c r="AC89" s="49"/>
    </row>
    <row r="90" spans="1:29" ht="18" customHeight="1">
      <c r="A90" s="6"/>
      <c r="B90" s="3"/>
      <c r="C90" s="3"/>
      <c r="D90" s="3"/>
      <c r="E90" s="3"/>
      <c r="F90" s="3"/>
      <c r="G90" s="3"/>
      <c r="H90" s="18"/>
      <c r="I90" s="18"/>
      <c r="J90" s="1524"/>
      <c r="K90" s="1524"/>
      <c r="L90" s="1524"/>
      <c r="M90" s="1524"/>
      <c r="N90" s="1524"/>
      <c r="O90" s="1524"/>
      <c r="P90" s="1524"/>
      <c r="Q90" s="1524"/>
      <c r="R90" s="1524"/>
      <c r="S90" s="1524"/>
      <c r="T90" s="1524"/>
      <c r="U90" s="1524"/>
      <c r="V90" s="1524"/>
      <c r="W90" s="1524"/>
      <c r="X90" s="1524"/>
      <c r="Y90" s="1524"/>
      <c r="Z90" s="1524"/>
      <c r="AA90" s="1524"/>
      <c r="AB90" s="49"/>
      <c r="AC90" s="49"/>
    </row>
    <row r="91" spans="1:29" ht="18" customHeight="1">
      <c r="A91" s="6"/>
      <c r="B91" s="3" t="s">
        <v>420</v>
      </c>
      <c r="C91" s="3"/>
      <c r="D91" s="3"/>
      <c r="E91" s="3"/>
      <c r="F91" s="3"/>
      <c r="G91" s="3"/>
      <c r="H91" s="50" t="str">
        <f>IF(項目一覧!$C$217=0,"","("&amp;項目一覧!$C$217&amp;") 建築士  （"&amp;項目一覧!$C$218&amp;"）登録　第　 "&amp;項目一覧!$C$219&amp;"　号")</f>
        <v>() 建築士  （）登録　第　 　号</v>
      </c>
      <c r="I91" s="42"/>
      <c r="J91" s="18"/>
      <c r="K91" s="18"/>
      <c r="L91" s="18"/>
      <c r="M91" s="18"/>
      <c r="N91" s="18"/>
      <c r="O91" s="18"/>
      <c r="P91" s="18"/>
      <c r="Q91" s="18"/>
      <c r="R91" s="18"/>
      <c r="S91" s="18"/>
      <c r="T91" s="18"/>
      <c r="U91" s="18"/>
      <c r="V91" s="18"/>
      <c r="W91" s="18"/>
      <c r="X91" s="18"/>
      <c r="Y91" s="18"/>
      <c r="Z91" s="18"/>
      <c r="AA91" s="18"/>
    </row>
    <row r="92" spans="1:29" ht="18" customHeight="1">
      <c r="A92" s="6"/>
      <c r="B92" s="3" t="s">
        <v>419</v>
      </c>
      <c r="C92" s="3"/>
      <c r="D92" s="3"/>
      <c r="E92" s="3"/>
      <c r="F92" s="3"/>
      <c r="G92" s="3"/>
      <c r="H92" s="18" t="str">
        <f>項目一覧!$C$220</f>
        <v/>
      </c>
      <c r="I92" s="42"/>
      <c r="J92" s="18"/>
      <c r="K92" s="18"/>
      <c r="L92" s="18"/>
      <c r="M92" s="18"/>
      <c r="N92" s="18"/>
      <c r="O92" s="18"/>
      <c r="P92" s="18"/>
      <c r="Q92" s="18"/>
      <c r="R92" s="18"/>
      <c r="S92" s="18"/>
      <c r="T92" s="18"/>
      <c r="U92" s="18"/>
      <c r="V92" s="18"/>
      <c r="W92" s="18"/>
      <c r="X92" s="18"/>
      <c r="Y92" s="18"/>
      <c r="Z92" s="18"/>
      <c r="AA92" s="18"/>
    </row>
    <row r="93" spans="1:29" ht="18" customHeight="1">
      <c r="A93" s="7"/>
      <c r="B93" s="3" t="s">
        <v>418</v>
      </c>
      <c r="C93" s="3"/>
      <c r="D93" s="3"/>
      <c r="E93" s="3"/>
      <c r="F93" s="3"/>
      <c r="G93" s="3"/>
      <c r="H93" s="44" t="str">
        <f>IF(項目一覧!$C$222=0,"","("&amp;項目一覧!$C$222&amp;") 建築士事務所  （"&amp;項目一覧!$C$223&amp;"）知事登録　第　 "&amp;項目一覧!$C$224&amp;"　号")</f>
        <v>() 建築士事務所  （）知事登録　第　 　号</v>
      </c>
      <c r="I93" s="42"/>
      <c r="J93" s="42"/>
      <c r="K93" s="42"/>
      <c r="L93" s="42"/>
      <c r="M93" s="42"/>
      <c r="N93" s="42"/>
      <c r="O93" s="42"/>
      <c r="P93" s="42"/>
      <c r="Q93" s="42"/>
      <c r="R93" s="42"/>
      <c r="S93" s="42"/>
      <c r="T93" s="42"/>
      <c r="U93" s="42"/>
      <c r="V93" s="42"/>
      <c r="W93" s="42"/>
      <c r="X93" s="42"/>
      <c r="Y93" s="42"/>
      <c r="Z93" s="42"/>
      <c r="AA93" s="42"/>
    </row>
    <row r="94" spans="1:29" ht="18" customHeight="1">
      <c r="A94" s="7"/>
      <c r="B94" s="3"/>
      <c r="C94" s="3"/>
      <c r="D94" s="3"/>
      <c r="E94" s="3"/>
      <c r="F94" s="3"/>
      <c r="G94" s="3"/>
      <c r="H94" s="18" t="str">
        <f>項目一覧!$C$225</f>
        <v/>
      </c>
      <c r="I94" s="42"/>
      <c r="J94" s="18"/>
      <c r="K94" s="18"/>
      <c r="L94" s="18"/>
      <c r="M94" s="18"/>
      <c r="N94" s="18"/>
      <c r="O94" s="18"/>
      <c r="P94" s="18"/>
      <c r="Q94" s="18"/>
      <c r="R94" s="18"/>
      <c r="S94" s="18"/>
      <c r="T94" s="18"/>
      <c r="U94" s="18"/>
      <c r="V94" s="18"/>
      <c r="W94" s="18"/>
      <c r="X94" s="18"/>
      <c r="Y94" s="18"/>
      <c r="Z94" s="18"/>
      <c r="AA94" s="18"/>
    </row>
    <row r="95" spans="1:29" ht="18" customHeight="1">
      <c r="A95" s="7"/>
      <c r="B95" s="3" t="s">
        <v>417</v>
      </c>
      <c r="C95" s="3"/>
      <c r="D95" s="3"/>
      <c r="E95" s="3"/>
      <c r="F95" s="3"/>
      <c r="G95" s="3"/>
      <c r="H95" s="18" t="str">
        <f>項目一覧!$C$226</f>
        <v/>
      </c>
      <c r="I95" s="42"/>
      <c r="J95" s="18"/>
      <c r="K95" s="18"/>
      <c r="L95" s="18"/>
      <c r="M95" s="18"/>
      <c r="N95" s="18"/>
      <c r="O95" s="18"/>
      <c r="P95" s="18"/>
      <c r="Q95" s="18"/>
      <c r="R95" s="18"/>
      <c r="S95" s="18"/>
      <c r="T95" s="18"/>
      <c r="U95" s="18"/>
      <c r="V95" s="18"/>
      <c r="W95" s="18"/>
      <c r="X95" s="18"/>
      <c r="Y95" s="18"/>
      <c r="Z95" s="18"/>
      <c r="AA95" s="18"/>
    </row>
    <row r="96" spans="1:29" ht="18" customHeight="1">
      <c r="A96" s="7"/>
      <c r="B96" s="3" t="s">
        <v>416</v>
      </c>
      <c r="C96" s="3"/>
      <c r="D96" s="3"/>
      <c r="E96" s="3"/>
      <c r="F96" s="3"/>
      <c r="G96" s="3"/>
      <c r="H96" s="1512" t="str">
        <f>項目一覧!$C$227</f>
        <v/>
      </c>
      <c r="I96" s="1512"/>
      <c r="J96" s="1512"/>
      <c r="K96" s="1512"/>
      <c r="L96" s="1512"/>
      <c r="M96" s="1512"/>
      <c r="N96" s="1512"/>
      <c r="O96" s="1512"/>
      <c r="P96" s="1512"/>
      <c r="Q96" s="1512"/>
      <c r="R96" s="1512"/>
      <c r="S96" s="1512"/>
      <c r="T96" s="1512"/>
      <c r="U96" s="1512"/>
      <c r="V96" s="1512"/>
      <c r="W96" s="1512"/>
      <c r="X96" s="1512"/>
      <c r="Y96" s="1512"/>
      <c r="Z96" s="1512"/>
      <c r="AA96" s="1512"/>
    </row>
    <row r="97" spans="1:29" ht="18" customHeight="1">
      <c r="A97" s="7"/>
      <c r="B97" s="3" t="s">
        <v>415</v>
      </c>
      <c r="C97" s="3"/>
      <c r="D97" s="3"/>
      <c r="E97" s="3"/>
      <c r="F97" s="3"/>
      <c r="G97" s="3"/>
      <c r="H97" s="18" t="str">
        <f>項目一覧!$C$228</f>
        <v/>
      </c>
      <c r="I97" s="42"/>
      <c r="J97" s="18"/>
      <c r="K97" s="18"/>
      <c r="L97" s="18"/>
      <c r="M97" s="18"/>
      <c r="N97" s="18"/>
      <c r="O97" s="18"/>
      <c r="P97" s="18"/>
      <c r="Q97" s="18"/>
      <c r="R97" s="18"/>
      <c r="S97" s="18"/>
      <c r="T97" s="18"/>
      <c r="U97" s="18"/>
      <c r="V97" s="18"/>
      <c r="W97" s="18"/>
      <c r="X97" s="18"/>
      <c r="Y97" s="18"/>
      <c r="Z97" s="18"/>
      <c r="AA97" s="18"/>
    </row>
    <row r="98" spans="1:29" ht="18" customHeight="1">
      <c r="A98" s="7"/>
      <c r="B98" s="34" t="s">
        <v>436</v>
      </c>
      <c r="C98" s="3"/>
      <c r="D98" s="3"/>
      <c r="E98" s="3"/>
      <c r="F98" s="3"/>
      <c r="G98" s="3"/>
      <c r="H98" s="18"/>
      <c r="I98" s="18"/>
      <c r="J98" s="1698" t="str">
        <f>項目一覧!$C$230</f>
        <v/>
      </c>
      <c r="K98" s="1698"/>
      <c r="L98" s="1698"/>
      <c r="M98" s="1698"/>
      <c r="N98" s="1698"/>
      <c r="O98" s="1698"/>
      <c r="P98" s="1698"/>
      <c r="Q98" s="1698"/>
      <c r="R98" s="1698"/>
      <c r="S98" s="1698"/>
      <c r="T98" s="1698"/>
      <c r="U98" s="1698"/>
      <c r="V98" s="1698"/>
      <c r="W98" s="1698"/>
      <c r="X98" s="1698"/>
      <c r="Y98" s="1698"/>
      <c r="Z98" s="1698"/>
      <c r="AA98" s="1698"/>
      <c r="AB98" s="151"/>
      <c r="AC98" s="151"/>
    </row>
    <row r="99" spans="1:29" ht="18" customHeight="1">
      <c r="A99" s="7"/>
      <c r="B99" s="34"/>
      <c r="C99" s="3"/>
      <c r="D99" s="3"/>
      <c r="E99" s="3"/>
      <c r="F99" s="3"/>
      <c r="G99" s="3"/>
      <c r="H99" s="18"/>
      <c r="I99" s="18"/>
      <c r="J99" s="1698"/>
      <c r="K99" s="1698"/>
      <c r="L99" s="1698"/>
      <c r="M99" s="1698"/>
      <c r="N99" s="1698"/>
      <c r="O99" s="1698"/>
      <c r="P99" s="1698"/>
      <c r="Q99" s="1698"/>
      <c r="R99" s="1698"/>
      <c r="S99" s="1698"/>
      <c r="T99" s="1698"/>
      <c r="U99" s="1698"/>
      <c r="V99" s="1698"/>
      <c r="W99" s="1698"/>
      <c r="X99" s="1698"/>
      <c r="Y99" s="1698"/>
      <c r="Z99" s="1698"/>
      <c r="AA99" s="1698"/>
      <c r="AB99" s="151"/>
      <c r="AC99" s="151"/>
    </row>
    <row r="100" spans="1:29" ht="15.95" customHeight="1">
      <c r="A100" s="7"/>
      <c r="B100" s="3" t="s">
        <v>228</v>
      </c>
      <c r="C100" s="3"/>
      <c r="D100" s="3"/>
      <c r="E100" s="3"/>
      <c r="F100" s="3"/>
      <c r="G100" s="3"/>
      <c r="H100" s="53"/>
      <c r="I100" s="53"/>
      <c r="J100" s="53"/>
      <c r="K100" s="53"/>
      <c r="L100" s="53"/>
      <c r="M100" s="53"/>
      <c r="N100" s="53"/>
      <c r="O100" s="53"/>
      <c r="P100" s="53"/>
      <c r="Q100" s="53"/>
      <c r="R100" s="53"/>
      <c r="S100" s="53"/>
      <c r="T100" s="53"/>
      <c r="U100" s="53"/>
      <c r="V100" s="53"/>
      <c r="W100" s="53"/>
      <c r="X100" s="53"/>
      <c r="Y100" s="53"/>
      <c r="Z100" s="53"/>
      <c r="AA100" s="53"/>
    </row>
    <row r="101" spans="1:29" ht="15.95" customHeight="1">
      <c r="A101" s="7"/>
      <c r="B101" s="3" t="s">
        <v>227</v>
      </c>
      <c r="C101" s="3"/>
      <c r="D101" s="3"/>
      <c r="E101" s="3"/>
      <c r="F101" s="3"/>
      <c r="G101" s="3"/>
      <c r="H101" s="53"/>
      <c r="I101" s="53"/>
      <c r="J101" s="53"/>
      <c r="K101" s="53"/>
      <c r="L101" s="53"/>
      <c r="M101" s="53"/>
      <c r="N101" s="53"/>
      <c r="O101" s="53"/>
      <c r="P101" s="53"/>
      <c r="Q101" s="53"/>
      <c r="R101" s="53"/>
      <c r="S101" s="53"/>
      <c r="T101" s="53"/>
      <c r="U101" s="53"/>
      <c r="V101" s="53"/>
      <c r="W101" s="53"/>
      <c r="X101" s="53"/>
      <c r="Y101" s="53"/>
      <c r="Z101" s="53"/>
      <c r="AA101" s="53"/>
    </row>
    <row r="102" spans="1:29" ht="18" customHeight="1">
      <c r="A102" s="7"/>
      <c r="B102" s="6" t="str">
        <f>IF(項目一覧!$D$316=TRUE,"■","□")</f>
        <v>□</v>
      </c>
      <c r="C102" s="3" t="s">
        <v>435</v>
      </c>
      <c r="D102" s="3"/>
      <c r="E102" s="3"/>
      <c r="F102" s="3"/>
      <c r="G102" s="3"/>
      <c r="H102" s="53"/>
      <c r="I102" s="53"/>
      <c r="J102" s="53"/>
      <c r="K102" s="53"/>
      <c r="L102" s="53"/>
      <c r="M102" s="53"/>
      <c r="N102" s="53"/>
      <c r="O102" s="53"/>
      <c r="P102" s="53"/>
      <c r="Q102" s="53"/>
      <c r="R102" s="53"/>
      <c r="S102" s="53"/>
      <c r="T102" s="53"/>
      <c r="U102" s="53"/>
      <c r="V102" s="53"/>
      <c r="W102" s="53"/>
      <c r="X102" s="53"/>
      <c r="Y102" s="53"/>
      <c r="Z102" s="53"/>
      <c r="AA102" s="53"/>
    </row>
    <row r="103" spans="1:29" ht="18" customHeight="1">
      <c r="A103" s="7"/>
      <c r="B103" s="7"/>
      <c r="C103" s="3" t="s">
        <v>412</v>
      </c>
      <c r="D103" s="3"/>
      <c r="E103" s="3"/>
      <c r="F103" s="3"/>
      <c r="G103" s="3"/>
      <c r="H103" s="18" t="str">
        <f>項目一覧!$C$317</f>
        <v/>
      </c>
      <c r="I103" s="53"/>
      <c r="J103" s="53"/>
      <c r="K103" s="53"/>
      <c r="L103" s="53"/>
      <c r="M103" s="53"/>
      <c r="N103" s="53"/>
      <c r="O103" s="53"/>
      <c r="P103" s="53"/>
      <c r="Q103" s="53"/>
      <c r="R103" s="53"/>
      <c r="S103" s="53"/>
      <c r="T103" s="53"/>
      <c r="U103" s="53"/>
      <c r="V103" s="53"/>
      <c r="W103" s="53"/>
      <c r="X103" s="53"/>
      <c r="Y103" s="53"/>
      <c r="Z103" s="53"/>
      <c r="AA103" s="53"/>
    </row>
    <row r="104" spans="1:29" ht="18" customHeight="1">
      <c r="A104" s="7"/>
      <c r="B104" s="7"/>
      <c r="C104" s="3" t="s">
        <v>430</v>
      </c>
      <c r="D104" s="3"/>
      <c r="E104" s="3"/>
      <c r="F104" s="3" t="s">
        <v>433</v>
      </c>
      <c r="G104" s="3"/>
      <c r="H104" s="18"/>
      <c r="I104" s="53"/>
      <c r="J104" s="53"/>
      <c r="K104" s="53"/>
      <c r="L104" s="53"/>
      <c r="M104" s="18" t="str">
        <f>項目一覧!$C$318</f>
        <v/>
      </c>
      <c r="N104" s="3"/>
      <c r="O104" s="53" t="s">
        <v>115</v>
      </c>
      <c r="P104" s="53"/>
      <c r="Q104" s="53"/>
      <c r="R104" s="53"/>
      <c r="S104" s="53"/>
      <c r="T104" s="53"/>
      <c r="U104" s="53"/>
      <c r="V104" s="53"/>
      <c r="W104" s="53"/>
      <c r="X104" s="53"/>
      <c r="Y104" s="53"/>
      <c r="Z104" s="53"/>
    </row>
    <row r="105" spans="1:29" ht="18" customHeight="1">
      <c r="A105" s="7"/>
      <c r="B105" s="6" t="str">
        <f>IF(項目一覧!$D$319=TRUE,"■","□")</f>
        <v>□</v>
      </c>
      <c r="C105" s="3" t="s">
        <v>434</v>
      </c>
      <c r="D105" s="3"/>
      <c r="E105" s="3"/>
      <c r="F105" s="3"/>
      <c r="G105" s="3"/>
      <c r="H105" s="113"/>
      <c r="I105" s="53"/>
      <c r="J105" s="53"/>
      <c r="K105" s="53"/>
      <c r="L105" s="53"/>
      <c r="M105" s="53"/>
      <c r="N105" s="53"/>
      <c r="O105" s="53"/>
      <c r="P105" s="53"/>
      <c r="Q105" s="53"/>
      <c r="R105" s="53"/>
      <c r="S105" s="53"/>
      <c r="T105" s="53"/>
      <c r="U105" s="53"/>
      <c r="V105" s="53"/>
      <c r="W105" s="53"/>
      <c r="X105" s="53"/>
      <c r="Y105" s="53"/>
    </row>
    <row r="106" spans="1:29" ht="18" customHeight="1">
      <c r="A106" s="7"/>
      <c r="B106" s="7"/>
      <c r="C106" s="3" t="s">
        <v>412</v>
      </c>
      <c r="D106" s="3"/>
      <c r="E106" s="3"/>
      <c r="F106" s="3"/>
      <c r="G106" s="3"/>
      <c r="H106" s="18" t="str">
        <f>項目一覧!$C$320</f>
        <v/>
      </c>
      <c r="I106" s="53"/>
      <c r="J106" s="53"/>
      <c r="K106" s="53"/>
      <c r="L106" s="53"/>
      <c r="M106" s="53"/>
      <c r="N106" s="53"/>
      <c r="O106" s="53"/>
      <c r="P106" s="53"/>
      <c r="Q106" s="53"/>
      <c r="R106" s="53"/>
      <c r="S106" s="53"/>
      <c r="T106" s="53"/>
      <c r="U106" s="53"/>
      <c r="V106" s="53"/>
      <c r="W106" s="53"/>
      <c r="X106" s="53"/>
      <c r="Y106" s="53"/>
    </row>
    <row r="107" spans="1:29" ht="18" customHeight="1">
      <c r="A107" s="7"/>
      <c r="B107" s="7"/>
      <c r="C107" s="3" t="s">
        <v>430</v>
      </c>
      <c r="D107" s="3"/>
      <c r="E107" s="3"/>
      <c r="F107" s="3" t="s">
        <v>433</v>
      </c>
      <c r="G107" s="3"/>
      <c r="H107" s="3"/>
      <c r="I107" s="53"/>
      <c r="J107" s="53"/>
      <c r="K107" s="53"/>
      <c r="L107" s="53"/>
      <c r="M107" s="18" t="str">
        <f>項目一覧!$C$321</f>
        <v/>
      </c>
      <c r="N107" s="3"/>
      <c r="O107" s="53" t="s">
        <v>115</v>
      </c>
      <c r="P107" s="53"/>
      <c r="Q107" s="53"/>
      <c r="R107" s="53"/>
      <c r="S107" s="53"/>
      <c r="T107" s="53"/>
      <c r="U107" s="53"/>
      <c r="V107" s="53"/>
      <c r="W107" s="53"/>
      <c r="X107" s="53"/>
      <c r="Y107" s="53"/>
      <c r="Z107" s="53"/>
    </row>
    <row r="108" spans="1:29" ht="17.100000000000001" customHeight="1">
      <c r="A108" s="7"/>
      <c r="B108" s="6" t="s">
        <v>2374</v>
      </c>
      <c r="C108" s="3" t="s">
        <v>432</v>
      </c>
      <c r="D108" s="3"/>
      <c r="E108" s="3"/>
      <c r="F108" s="3"/>
      <c r="G108" s="3"/>
      <c r="H108" s="53"/>
      <c r="I108" s="53"/>
      <c r="J108" s="53"/>
      <c r="K108" s="53"/>
      <c r="L108" s="53"/>
      <c r="M108" s="53"/>
      <c r="N108" s="53"/>
      <c r="O108" s="53"/>
      <c r="P108" s="53"/>
      <c r="Q108" s="53"/>
      <c r="R108" s="53"/>
      <c r="S108" s="53"/>
      <c r="T108" s="53"/>
      <c r="U108" s="53"/>
      <c r="V108" s="53"/>
      <c r="W108" s="53"/>
      <c r="X108" s="53"/>
      <c r="Y108" s="53"/>
    </row>
    <row r="109" spans="1:29" ht="17.100000000000001" customHeight="1">
      <c r="A109" s="7"/>
      <c r="B109" s="7"/>
      <c r="C109" s="3" t="s">
        <v>412</v>
      </c>
      <c r="D109" s="3"/>
      <c r="E109" s="3"/>
      <c r="F109" s="3"/>
      <c r="G109" s="3"/>
      <c r="H109" s="3"/>
      <c r="I109" s="53"/>
      <c r="J109" s="53"/>
      <c r="K109" s="53"/>
      <c r="L109" s="53"/>
      <c r="M109" s="53"/>
      <c r="N109" s="53"/>
      <c r="O109" s="53"/>
      <c r="P109" s="53"/>
      <c r="Q109" s="53"/>
      <c r="R109" s="53"/>
      <c r="S109" s="53"/>
      <c r="T109" s="53"/>
      <c r="U109" s="53"/>
      <c r="V109" s="53"/>
      <c r="W109" s="53"/>
      <c r="X109" s="53"/>
      <c r="Y109" s="53"/>
    </row>
    <row r="110" spans="1:29" ht="17.100000000000001" customHeight="1">
      <c r="A110" s="7"/>
      <c r="B110" s="7"/>
      <c r="C110" s="3" t="s">
        <v>430</v>
      </c>
      <c r="D110" s="3"/>
      <c r="E110" s="3"/>
      <c r="F110" s="3" t="s">
        <v>429</v>
      </c>
      <c r="G110" s="3"/>
      <c r="H110" s="3"/>
      <c r="I110" s="53"/>
      <c r="J110" s="53"/>
      <c r="K110" s="53"/>
      <c r="L110" s="53"/>
      <c r="M110" s="38"/>
      <c r="N110" s="3"/>
      <c r="O110" s="53" t="s">
        <v>115</v>
      </c>
      <c r="P110" s="53"/>
      <c r="Q110" s="53"/>
      <c r="R110" s="53"/>
      <c r="S110" s="53"/>
      <c r="T110" s="53"/>
      <c r="U110" s="53"/>
      <c r="V110" s="53"/>
      <c r="W110" s="53"/>
      <c r="X110" s="53"/>
      <c r="Y110" s="53"/>
      <c r="Z110" s="53"/>
    </row>
    <row r="111" spans="1:29" ht="17.100000000000001" customHeight="1">
      <c r="A111" s="7"/>
      <c r="B111" s="7"/>
      <c r="C111" s="3" t="s">
        <v>412</v>
      </c>
      <c r="D111" s="3"/>
      <c r="E111" s="3"/>
      <c r="F111" s="3"/>
      <c r="G111" s="3"/>
      <c r="H111" s="3"/>
      <c r="I111" s="53"/>
      <c r="J111" s="53"/>
      <c r="K111" s="53"/>
      <c r="L111" s="53"/>
      <c r="M111" s="53"/>
      <c r="N111" s="53"/>
      <c r="O111" s="53"/>
      <c r="P111" s="53"/>
      <c r="Q111" s="53"/>
      <c r="R111" s="53"/>
      <c r="S111" s="53"/>
      <c r="T111" s="53"/>
      <c r="U111" s="53"/>
      <c r="V111" s="53"/>
      <c r="W111" s="53"/>
      <c r="X111" s="53"/>
      <c r="Y111" s="53"/>
    </row>
    <row r="112" spans="1:29" ht="17.100000000000001" customHeight="1">
      <c r="A112" s="7"/>
      <c r="B112" s="7"/>
      <c r="C112" s="3" t="s">
        <v>430</v>
      </c>
      <c r="D112" s="3"/>
      <c r="E112" s="3"/>
      <c r="F112" s="3" t="s">
        <v>429</v>
      </c>
      <c r="G112" s="3"/>
      <c r="H112" s="3"/>
      <c r="I112" s="53"/>
      <c r="J112" s="53"/>
      <c r="K112" s="53"/>
      <c r="L112" s="53"/>
      <c r="M112" s="38"/>
      <c r="N112" s="3"/>
      <c r="O112" s="53" t="s">
        <v>115</v>
      </c>
      <c r="P112" s="53"/>
      <c r="Q112" s="53"/>
      <c r="R112" s="53"/>
      <c r="S112" s="53"/>
      <c r="T112" s="53"/>
      <c r="U112" s="53"/>
      <c r="V112" s="53"/>
      <c r="W112" s="53"/>
      <c r="X112" s="53"/>
      <c r="Y112" s="53"/>
      <c r="Z112" s="53"/>
    </row>
    <row r="113" spans="1:28" ht="17.100000000000001" customHeight="1">
      <c r="A113" s="7"/>
      <c r="B113" s="7"/>
      <c r="C113" s="3" t="s">
        <v>412</v>
      </c>
      <c r="D113" s="3"/>
      <c r="E113" s="3"/>
      <c r="F113" s="3"/>
      <c r="G113" s="3"/>
      <c r="H113" s="3"/>
      <c r="I113" s="53"/>
      <c r="J113" s="53"/>
      <c r="K113" s="53"/>
      <c r="L113" s="53"/>
      <c r="M113" s="53"/>
      <c r="N113" s="53"/>
      <c r="O113" s="53"/>
      <c r="P113" s="53"/>
      <c r="Q113" s="53"/>
      <c r="R113" s="53"/>
      <c r="S113" s="53"/>
      <c r="T113" s="53"/>
      <c r="U113" s="53"/>
      <c r="V113" s="53"/>
      <c r="W113" s="53"/>
      <c r="X113" s="53"/>
      <c r="Y113" s="53"/>
    </row>
    <row r="114" spans="1:28" ht="17.100000000000001" customHeight="1">
      <c r="A114" s="7"/>
      <c r="B114" s="7"/>
      <c r="C114" s="3" t="s">
        <v>430</v>
      </c>
      <c r="D114" s="3"/>
      <c r="E114" s="3"/>
      <c r="F114" s="3" t="s">
        <v>429</v>
      </c>
      <c r="G114" s="3"/>
      <c r="H114" s="3"/>
      <c r="I114" s="53"/>
      <c r="J114" s="53"/>
      <c r="K114" s="53"/>
      <c r="L114" s="53"/>
      <c r="M114" s="38"/>
      <c r="N114" s="3"/>
      <c r="O114" s="53" t="s">
        <v>115</v>
      </c>
      <c r="P114" s="53"/>
      <c r="Q114" s="53"/>
      <c r="R114" s="53"/>
      <c r="S114" s="53"/>
      <c r="T114" s="53"/>
      <c r="U114" s="53"/>
      <c r="V114" s="53"/>
      <c r="W114" s="53"/>
      <c r="X114" s="53"/>
      <c r="Y114" s="53"/>
      <c r="Z114" s="53"/>
    </row>
    <row r="115" spans="1:28" ht="17.100000000000001" customHeight="1">
      <c r="A115" s="7"/>
      <c r="B115" s="6" t="s">
        <v>2374</v>
      </c>
      <c r="C115" s="3" t="s">
        <v>431</v>
      </c>
      <c r="D115" s="3"/>
      <c r="E115" s="3"/>
      <c r="F115" s="3"/>
      <c r="G115" s="3"/>
      <c r="H115" s="53"/>
      <c r="I115" s="53"/>
      <c r="J115" s="53"/>
      <c r="K115" s="53"/>
      <c r="L115" s="53"/>
      <c r="M115" s="53"/>
      <c r="N115" s="53"/>
      <c r="O115" s="53"/>
      <c r="P115" s="53"/>
      <c r="Q115" s="53"/>
      <c r="R115" s="53"/>
      <c r="S115" s="53"/>
      <c r="T115" s="53"/>
      <c r="U115" s="53"/>
      <c r="V115" s="53"/>
      <c r="W115" s="53"/>
      <c r="X115" s="53"/>
      <c r="Y115" s="53"/>
    </row>
    <row r="116" spans="1:28" ht="17.100000000000001" customHeight="1">
      <c r="A116" s="7"/>
      <c r="B116" s="7"/>
      <c r="C116" s="3" t="s">
        <v>412</v>
      </c>
      <c r="D116" s="3"/>
      <c r="E116" s="3"/>
      <c r="F116" s="3"/>
      <c r="G116" s="3"/>
      <c r="H116" s="3"/>
      <c r="I116" s="53"/>
      <c r="J116" s="53"/>
      <c r="K116" s="53"/>
      <c r="L116" s="53"/>
      <c r="M116" s="53"/>
      <c r="N116" s="53"/>
      <c r="O116" s="53"/>
      <c r="P116" s="53"/>
      <c r="Q116" s="53"/>
      <c r="R116" s="53"/>
      <c r="S116" s="53"/>
      <c r="T116" s="53"/>
      <c r="U116" s="53"/>
      <c r="V116" s="53"/>
      <c r="W116" s="53"/>
      <c r="X116" s="53"/>
      <c r="Y116" s="53"/>
    </row>
    <row r="117" spans="1:28" ht="17.100000000000001" customHeight="1">
      <c r="A117" s="7"/>
      <c r="B117" s="7"/>
      <c r="C117" s="3" t="s">
        <v>430</v>
      </c>
      <c r="D117" s="3"/>
      <c r="E117" s="3"/>
      <c r="F117" s="3" t="s">
        <v>429</v>
      </c>
      <c r="G117" s="3"/>
      <c r="H117" s="3"/>
      <c r="I117" s="53"/>
      <c r="J117" s="53"/>
      <c r="K117" s="53"/>
      <c r="L117" s="53"/>
      <c r="M117" s="38"/>
      <c r="N117" s="3"/>
      <c r="O117" s="53" t="s">
        <v>115</v>
      </c>
      <c r="P117" s="53"/>
      <c r="Q117" s="53"/>
      <c r="R117" s="53"/>
      <c r="S117" s="53"/>
      <c r="T117" s="53"/>
      <c r="U117" s="53"/>
      <c r="V117" s="53"/>
      <c r="W117" s="53"/>
      <c r="X117" s="53"/>
      <c r="Y117" s="53"/>
      <c r="Z117" s="53"/>
    </row>
    <row r="118" spans="1:28" ht="17.100000000000001" customHeight="1">
      <c r="A118" s="7"/>
      <c r="B118" s="7"/>
      <c r="C118" s="3" t="s">
        <v>412</v>
      </c>
      <c r="D118" s="3"/>
      <c r="E118" s="3"/>
      <c r="F118" s="3"/>
      <c r="G118" s="3"/>
      <c r="H118" s="3"/>
      <c r="I118" s="53"/>
      <c r="J118" s="53"/>
      <c r="K118" s="53"/>
      <c r="L118" s="53"/>
      <c r="M118" s="53"/>
      <c r="N118" s="53"/>
      <c r="O118" s="53"/>
      <c r="P118" s="53"/>
      <c r="Q118" s="53"/>
      <c r="R118" s="53"/>
      <c r="S118" s="53"/>
      <c r="T118" s="53"/>
      <c r="U118" s="53"/>
      <c r="V118" s="53"/>
      <c r="W118" s="53"/>
      <c r="X118" s="53"/>
      <c r="Y118" s="53"/>
    </row>
    <row r="119" spans="1:28" ht="17.100000000000001" customHeight="1">
      <c r="A119" s="7"/>
      <c r="B119" s="7"/>
      <c r="C119" s="3" t="s">
        <v>430</v>
      </c>
      <c r="D119" s="3"/>
      <c r="E119" s="3"/>
      <c r="F119" s="3" t="s">
        <v>429</v>
      </c>
      <c r="G119" s="3"/>
      <c r="H119" s="3"/>
      <c r="I119" s="53"/>
      <c r="J119" s="53"/>
      <c r="K119" s="53"/>
      <c r="L119" s="53"/>
      <c r="M119" s="38"/>
      <c r="N119" s="3"/>
      <c r="O119" s="53" t="s">
        <v>115</v>
      </c>
      <c r="P119" s="53"/>
      <c r="Q119" s="53"/>
      <c r="R119" s="53"/>
      <c r="S119" s="53"/>
      <c r="T119" s="53"/>
      <c r="U119" s="53"/>
      <c r="V119" s="53"/>
      <c r="W119" s="53"/>
      <c r="X119" s="53"/>
      <c r="Y119" s="53"/>
      <c r="Z119" s="53"/>
    </row>
    <row r="120" spans="1:28" ht="17.100000000000001" customHeight="1">
      <c r="A120" s="7"/>
      <c r="B120" s="7"/>
      <c r="C120" s="3" t="s">
        <v>412</v>
      </c>
      <c r="D120" s="3"/>
      <c r="E120" s="3"/>
      <c r="F120" s="3"/>
      <c r="G120" s="3"/>
      <c r="H120" s="3"/>
      <c r="I120" s="53"/>
      <c r="J120" s="53"/>
      <c r="K120" s="53"/>
      <c r="L120" s="53"/>
      <c r="M120" s="53"/>
      <c r="N120" s="53"/>
      <c r="O120" s="53"/>
      <c r="P120" s="53"/>
      <c r="Q120" s="53"/>
      <c r="R120" s="53"/>
      <c r="S120" s="53"/>
      <c r="T120" s="53"/>
      <c r="U120" s="53"/>
      <c r="V120" s="53"/>
      <c r="W120" s="53"/>
      <c r="X120" s="53"/>
      <c r="Y120" s="53"/>
    </row>
    <row r="121" spans="1:28" ht="17.100000000000001" customHeight="1">
      <c r="A121" s="7"/>
      <c r="B121" s="7"/>
      <c r="C121" s="3" t="s">
        <v>430</v>
      </c>
      <c r="D121" s="3"/>
      <c r="E121" s="3"/>
      <c r="F121" s="3" t="s">
        <v>429</v>
      </c>
      <c r="G121" s="3"/>
      <c r="H121" s="3"/>
      <c r="I121" s="53"/>
      <c r="J121" s="53"/>
      <c r="K121" s="53"/>
      <c r="L121" s="53"/>
      <c r="M121" s="38"/>
      <c r="N121" s="3"/>
      <c r="O121" s="53" t="s">
        <v>115</v>
      </c>
      <c r="P121" s="53"/>
      <c r="Q121" s="53"/>
      <c r="R121" s="53"/>
      <c r="S121" s="53"/>
      <c r="T121" s="53"/>
      <c r="U121" s="53"/>
      <c r="V121" s="53"/>
      <c r="W121" s="53"/>
      <c r="X121" s="53"/>
      <c r="Y121" s="53"/>
      <c r="Z121" s="53"/>
    </row>
    <row r="122" spans="1:28" ht="17.100000000000001" customHeight="1">
      <c r="A122" s="7"/>
      <c r="B122" s="34"/>
      <c r="C122" s="3"/>
      <c r="D122" s="3"/>
      <c r="E122" s="3"/>
      <c r="F122" s="3"/>
      <c r="G122" s="3"/>
      <c r="H122" s="112"/>
      <c r="I122" s="112"/>
      <c r="J122" s="112"/>
      <c r="K122" s="112"/>
      <c r="L122" s="112"/>
      <c r="M122" s="112"/>
      <c r="N122" s="112"/>
      <c r="O122" s="112"/>
      <c r="P122" s="112"/>
      <c r="Q122" s="112"/>
      <c r="R122" s="112"/>
      <c r="S122" s="112"/>
      <c r="T122" s="112"/>
      <c r="U122" s="112"/>
      <c r="V122" s="112"/>
      <c r="W122" s="112"/>
      <c r="X122" s="112"/>
      <c r="Y122" s="112"/>
      <c r="Z122" s="112"/>
      <c r="AA122" s="112"/>
    </row>
    <row r="123" spans="1:28" ht="15.95" customHeight="1">
      <c r="A123" s="150" t="s">
        <v>458</v>
      </c>
      <c r="B123" s="149" t="s">
        <v>544</v>
      </c>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c r="AA123" s="149"/>
      <c r="AB123" s="149"/>
    </row>
    <row r="124" spans="1:28" ht="15.95" customHeight="1">
      <c r="A124" s="6"/>
      <c r="B124" s="3" t="s">
        <v>427</v>
      </c>
      <c r="C124" s="3"/>
      <c r="D124" s="3"/>
      <c r="E124" s="3"/>
      <c r="F124" s="3"/>
      <c r="G124" s="3"/>
      <c r="H124" s="3"/>
      <c r="I124" s="3"/>
      <c r="J124" s="3"/>
      <c r="K124" s="3"/>
      <c r="L124" s="3"/>
      <c r="M124" s="3"/>
      <c r="N124" s="3"/>
      <c r="O124" s="3"/>
      <c r="P124" s="3"/>
      <c r="Q124" s="3"/>
      <c r="R124" s="3"/>
      <c r="S124" s="3"/>
      <c r="T124" s="3"/>
      <c r="U124" s="3"/>
      <c r="V124" s="3"/>
      <c r="W124" s="3"/>
      <c r="X124" s="3"/>
      <c r="Y124" s="3"/>
      <c r="Z124" s="3"/>
      <c r="AA124" s="3"/>
    </row>
    <row r="125" spans="1:28" ht="18" customHeight="1">
      <c r="A125" s="7"/>
      <c r="B125" s="3" t="s">
        <v>412</v>
      </c>
      <c r="C125" s="3"/>
      <c r="D125" s="3"/>
      <c r="E125" s="3"/>
      <c r="F125" s="3"/>
      <c r="G125" s="3"/>
      <c r="H125" s="18" t="str">
        <f>項目一覧!$C$36</f>
        <v/>
      </c>
      <c r="I125" s="42"/>
      <c r="J125" s="18"/>
      <c r="K125" s="18"/>
      <c r="L125" s="18"/>
      <c r="M125" s="18"/>
      <c r="N125" s="18"/>
      <c r="O125" s="18"/>
      <c r="P125" s="18"/>
      <c r="Q125" s="18"/>
      <c r="R125" s="18"/>
      <c r="S125" s="18"/>
      <c r="T125" s="18"/>
      <c r="U125" s="18"/>
      <c r="V125" s="18"/>
      <c r="W125" s="18"/>
      <c r="X125" s="18"/>
      <c r="Y125" s="18"/>
      <c r="Z125" s="18"/>
      <c r="AA125" s="18"/>
      <c r="AB125" s="18"/>
    </row>
    <row r="126" spans="1:28" ht="18" customHeight="1">
      <c r="A126" s="7"/>
      <c r="B126" s="3" t="s">
        <v>425</v>
      </c>
      <c r="C126" s="3"/>
      <c r="D126" s="3"/>
      <c r="E126" s="3"/>
      <c r="F126" s="3"/>
      <c r="G126" s="3"/>
      <c r="H126" s="18" t="str">
        <f>項目一覧!$C$37</f>
        <v/>
      </c>
      <c r="I126" s="42"/>
      <c r="J126" s="18"/>
      <c r="K126" s="18"/>
      <c r="L126" s="18"/>
      <c r="M126" s="18"/>
      <c r="N126" s="18"/>
      <c r="O126" s="18"/>
      <c r="P126" s="18"/>
      <c r="Q126" s="18"/>
      <c r="R126" s="18"/>
      <c r="S126" s="18"/>
      <c r="T126" s="18"/>
      <c r="U126" s="18"/>
      <c r="V126" s="18"/>
      <c r="W126" s="18"/>
      <c r="X126" s="18"/>
      <c r="Y126" s="18"/>
      <c r="Z126" s="18"/>
      <c r="AA126" s="18"/>
      <c r="AB126" s="18"/>
    </row>
    <row r="127" spans="1:28" ht="18" customHeight="1">
      <c r="A127" s="7"/>
      <c r="B127" s="3" t="s">
        <v>410</v>
      </c>
      <c r="C127" s="3"/>
      <c r="D127" s="3"/>
      <c r="E127" s="3"/>
      <c r="F127" s="3"/>
      <c r="G127" s="3"/>
      <c r="H127" s="18" t="str">
        <f>項目一覧!$C$38</f>
        <v/>
      </c>
      <c r="I127" s="42"/>
      <c r="J127" s="18"/>
      <c r="K127" s="18"/>
      <c r="L127" s="18"/>
      <c r="M127" s="18"/>
      <c r="N127" s="18"/>
      <c r="O127" s="18"/>
      <c r="P127" s="18"/>
      <c r="Q127" s="18"/>
      <c r="R127" s="18"/>
      <c r="S127" s="18"/>
      <c r="T127" s="18"/>
      <c r="U127" s="18"/>
      <c r="V127" s="18"/>
      <c r="W127" s="18"/>
      <c r="X127" s="18"/>
      <c r="Y127" s="18"/>
      <c r="Z127" s="18"/>
      <c r="AA127" s="18"/>
      <c r="AB127" s="18"/>
    </row>
    <row r="128" spans="1:28" ht="18" customHeight="1">
      <c r="A128" s="7"/>
      <c r="B128" s="3" t="s">
        <v>409</v>
      </c>
      <c r="C128" s="3"/>
      <c r="D128" s="3"/>
      <c r="E128" s="3"/>
      <c r="F128" s="3"/>
      <c r="G128" s="3"/>
      <c r="H128" s="1512" t="str">
        <f>項目一覧!$C$39</f>
        <v/>
      </c>
      <c r="I128" s="1512"/>
      <c r="J128" s="1512"/>
      <c r="K128" s="1512"/>
      <c r="L128" s="1512"/>
      <c r="M128" s="1512"/>
      <c r="N128" s="1512"/>
      <c r="O128" s="1512"/>
      <c r="P128" s="1512"/>
      <c r="Q128" s="1512"/>
      <c r="R128" s="1512"/>
      <c r="S128" s="1512"/>
      <c r="T128" s="1512"/>
      <c r="U128" s="1512"/>
      <c r="V128" s="1512"/>
      <c r="W128" s="1512"/>
      <c r="X128" s="1512"/>
      <c r="Y128" s="1512"/>
      <c r="Z128" s="1512"/>
      <c r="AA128" s="1512"/>
      <c r="AB128" s="1512"/>
    </row>
    <row r="129" spans="1:28" ht="18" customHeight="1">
      <c r="A129" s="7"/>
      <c r="B129" s="3" t="s">
        <v>408</v>
      </c>
      <c r="C129" s="3"/>
      <c r="D129" s="3"/>
      <c r="E129" s="3"/>
      <c r="F129" s="3"/>
      <c r="G129" s="3"/>
      <c r="H129" s="18" t="str">
        <f>項目一覧!$C$40</f>
        <v/>
      </c>
      <c r="I129" s="42"/>
      <c r="J129" s="18"/>
      <c r="K129" s="18"/>
      <c r="L129" s="18"/>
      <c r="M129" s="18"/>
      <c r="N129" s="18"/>
      <c r="O129" s="18"/>
      <c r="P129" s="18"/>
      <c r="Q129" s="18"/>
      <c r="R129" s="18"/>
      <c r="S129" s="18"/>
      <c r="T129" s="18"/>
      <c r="U129" s="18"/>
      <c r="V129" s="18"/>
      <c r="W129" s="18"/>
      <c r="X129" s="18"/>
      <c r="Y129" s="18"/>
      <c r="Z129" s="18"/>
      <c r="AA129" s="18"/>
      <c r="AB129" s="18"/>
    </row>
    <row r="130" spans="1:28" ht="18" customHeight="1">
      <c r="A130" s="7"/>
      <c r="B130" s="3" t="s">
        <v>424</v>
      </c>
      <c r="C130" s="3"/>
      <c r="D130" s="3"/>
      <c r="E130" s="3"/>
      <c r="F130" s="3"/>
      <c r="G130" s="3"/>
      <c r="H130" s="1500" t="str">
        <f>項目一覧!$C$41</f>
        <v/>
      </c>
      <c r="I130" s="1500"/>
      <c r="J130" s="1500"/>
      <c r="K130" s="1500"/>
      <c r="L130" s="1500"/>
      <c r="M130" s="1500"/>
      <c r="N130" s="1500"/>
      <c r="O130" s="1500"/>
      <c r="P130" s="1500"/>
      <c r="Q130" s="1500"/>
      <c r="R130" s="1500"/>
      <c r="S130" s="1500"/>
      <c r="T130" s="1500"/>
      <c r="U130" s="1500"/>
      <c r="V130" s="1500"/>
      <c r="W130" s="1500"/>
      <c r="X130" s="1500"/>
      <c r="Y130" s="1500"/>
      <c r="Z130" s="1500"/>
      <c r="AA130" s="1500"/>
      <c r="AB130" s="42"/>
    </row>
    <row r="131" spans="1:28" ht="18" customHeight="1">
      <c r="A131" s="7"/>
      <c r="B131" s="34" t="s">
        <v>423</v>
      </c>
      <c r="C131" s="3"/>
      <c r="D131" s="3"/>
      <c r="E131" s="3"/>
      <c r="F131" s="3"/>
      <c r="G131" s="3"/>
      <c r="H131" s="18"/>
      <c r="I131" s="1592" t="str">
        <f>項目一覧!$C$42</f>
        <v/>
      </c>
      <c r="J131" s="1592"/>
      <c r="K131" s="1592"/>
      <c r="L131" s="1592"/>
      <c r="M131" s="1592"/>
      <c r="N131" s="1592"/>
      <c r="O131" s="1592"/>
      <c r="P131" s="1592"/>
      <c r="Q131" s="1592"/>
      <c r="R131" s="1592"/>
      <c r="S131" s="1592"/>
      <c r="T131" s="1592"/>
      <c r="U131" s="1592"/>
      <c r="V131" s="1592"/>
      <c r="W131" s="1592"/>
      <c r="X131" s="1592"/>
      <c r="Y131" s="1592"/>
      <c r="Z131" s="1592"/>
      <c r="AA131" s="1592"/>
      <c r="AB131" s="1592"/>
    </row>
    <row r="132" spans="1:28" ht="18" customHeight="1">
      <c r="A132" s="7"/>
      <c r="B132" s="3"/>
      <c r="C132" s="3"/>
      <c r="D132" s="3"/>
      <c r="E132" s="3"/>
      <c r="F132" s="3"/>
      <c r="G132" s="3"/>
      <c r="H132" s="18"/>
      <c r="I132" s="1592"/>
      <c r="J132" s="1592"/>
      <c r="K132" s="1592"/>
      <c r="L132" s="1592"/>
      <c r="M132" s="1592"/>
      <c r="N132" s="1592"/>
      <c r="O132" s="1592"/>
      <c r="P132" s="1592"/>
      <c r="Q132" s="1592"/>
      <c r="R132" s="1592"/>
      <c r="S132" s="1592"/>
      <c r="T132" s="1592"/>
      <c r="U132" s="1592"/>
      <c r="V132" s="1592"/>
      <c r="W132" s="1592"/>
      <c r="X132" s="1592"/>
      <c r="Y132" s="1592"/>
      <c r="Z132" s="1592"/>
      <c r="AA132" s="1592"/>
      <c r="AB132" s="1592"/>
    </row>
    <row r="133" spans="1:28" ht="15.95" customHeight="1">
      <c r="A133" s="6"/>
      <c r="B133" s="3" t="s">
        <v>426</v>
      </c>
      <c r="C133" s="3"/>
      <c r="D133" s="3"/>
      <c r="E133" s="3"/>
      <c r="F133" s="3"/>
      <c r="G133" s="3"/>
      <c r="H133" s="3"/>
      <c r="I133" s="3"/>
      <c r="J133" s="3"/>
      <c r="K133" s="3"/>
      <c r="L133" s="3"/>
      <c r="M133" s="3"/>
      <c r="N133" s="3"/>
      <c r="O133" s="3"/>
      <c r="P133" s="3"/>
      <c r="Q133" s="3"/>
      <c r="R133" s="3"/>
      <c r="S133" s="3"/>
      <c r="T133" s="3"/>
      <c r="U133" s="3"/>
      <c r="V133" s="3"/>
      <c r="W133" s="3"/>
      <c r="X133" s="3"/>
      <c r="Y133" s="3"/>
      <c r="Z133" s="3"/>
      <c r="AA133" s="3"/>
    </row>
    <row r="134" spans="1:28" ht="18" customHeight="1">
      <c r="A134" s="7"/>
      <c r="B134" s="3" t="s">
        <v>412</v>
      </c>
      <c r="C134" s="3"/>
      <c r="D134" s="3"/>
      <c r="E134" s="3"/>
      <c r="F134" s="3"/>
      <c r="G134" s="3"/>
      <c r="H134" s="18" t="str">
        <f>項目一覧!$C$231</f>
        <v/>
      </c>
      <c r="I134" s="42"/>
      <c r="J134" s="18"/>
      <c r="K134" s="18"/>
      <c r="L134" s="18"/>
      <c r="M134" s="18"/>
      <c r="N134" s="18"/>
      <c r="O134" s="18"/>
      <c r="P134" s="18"/>
      <c r="Q134" s="18"/>
      <c r="R134" s="18"/>
      <c r="S134" s="18"/>
      <c r="T134" s="18"/>
      <c r="U134" s="18"/>
      <c r="V134" s="18"/>
      <c r="W134" s="18"/>
      <c r="X134" s="18"/>
      <c r="Y134" s="18"/>
      <c r="Z134" s="18"/>
      <c r="AA134" s="18"/>
      <c r="AB134" s="42"/>
    </row>
    <row r="135" spans="1:28" ht="18" customHeight="1">
      <c r="A135" s="7"/>
      <c r="B135" s="3" t="s">
        <v>425</v>
      </c>
      <c r="C135" s="3"/>
      <c r="D135" s="3"/>
      <c r="E135" s="3"/>
      <c r="F135" s="3"/>
      <c r="G135" s="3"/>
      <c r="H135" s="18" t="str">
        <f>項目一覧!$C$232</f>
        <v/>
      </c>
      <c r="I135" s="42"/>
      <c r="J135" s="18"/>
      <c r="K135" s="18"/>
      <c r="L135" s="18"/>
      <c r="M135" s="18"/>
      <c r="N135" s="18"/>
      <c r="O135" s="18"/>
      <c r="P135" s="18"/>
      <c r="Q135" s="18"/>
      <c r="R135" s="18"/>
      <c r="S135" s="18"/>
      <c r="T135" s="18"/>
      <c r="U135" s="18"/>
      <c r="V135" s="18"/>
      <c r="W135" s="18"/>
      <c r="X135" s="18"/>
      <c r="Y135" s="18"/>
      <c r="Z135" s="18"/>
      <c r="AA135" s="18"/>
      <c r="AB135" s="42"/>
    </row>
    <row r="136" spans="1:28" ht="18" customHeight="1">
      <c r="A136" s="7"/>
      <c r="B136" s="3" t="s">
        <v>410</v>
      </c>
      <c r="C136" s="3"/>
      <c r="D136" s="3"/>
      <c r="E136" s="3"/>
      <c r="F136" s="3"/>
      <c r="G136" s="3"/>
      <c r="H136" s="18" t="str">
        <f>項目一覧!$C$233</f>
        <v/>
      </c>
      <c r="I136" s="42"/>
      <c r="J136" s="18"/>
      <c r="K136" s="18"/>
      <c r="L136" s="18"/>
      <c r="M136" s="18"/>
      <c r="N136" s="18"/>
      <c r="O136" s="18"/>
      <c r="P136" s="18"/>
      <c r="Q136" s="18"/>
      <c r="R136" s="18"/>
      <c r="S136" s="18"/>
      <c r="T136" s="18"/>
      <c r="U136" s="18"/>
      <c r="V136" s="18"/>
      <c r="W136" s="18"/>
      <c r="X136" s="18"/>
      <c r="Y136" s="18"/>
      <c r="Z136" s="18"/>
      <c r="AA136" s="18"/>
      <c r="AB136" s="42"/>
    </row>
    <row r="137" spans="1:28" ht="18" customHeight="1">
      <c r="A137" s="7"/>
      <c r="B137" s="3" t="s">
        <v>409</v>
      </c>
      <c r="C137" s="3"/>
      <c r="D137" s="3"/>
      <c r="E137" s="3"/>
      <c r="F137" s="3"/>
      <c r="G137" s="3"/>
      <c r="H137" s="1512" t="str">
        <f>項目一覧!$C$234</f>
        <v/>
      </c>
      <c r="I137" s="1512"/>
      <c r="J137" s="1512"/>
      <c r="K137" s="1512"/>
      <c r="L137" s="1512"/>
      <c r="M137" s="1512"/>
      <c r="N137" s="1512"/>
      <c r="O137" s="1512"/>
      <c r="P137" s="1512"/>
      <c r="Q137" s="1512"/>
      <c r="R137" s="1512"/>
      <c r="S137" s="1512"/>
      <c r="T137" s="1512"/>
      <c r="U137" s="1512"/>
      <c r="V137" s="1512"/>
      <c r="W137" s="1512"/>
      <c r="X137" s="1512"/>
      <c r="Y137" s="1512"/>
      <c r="Z137" s="1512"/>
      <c r="AA137" s="1512"/>
      <c r="AB137" s="42"/>
    </row>
    <row r="138" spans="1:28" ht="18" customHeight="1">
      <c r="A138" s="7"/>
      <c r="B138" s="3" t="s">
        <v>408</v>
      </c>
      <c r="C138" s="3"/>
      <c r="D138" s="3"/>
      <c r="E138" s="3"/>
      <c r="F138" s="3"/>
      <c r="G138" s="3"/>
      <c r="H138" s="18" t="str">
        <f>項目一覧!$C$235</f>
        <v/>
      </c>
      <c r="I138" s="42"/>
      <c r="J138" s="18"/>
      <c r="K138" s="18"/>
      <c r="L138" s="18"/>
      <c r="M138" s="18"/>
      <c r="N138" s="18"/>
      <c r="O138" s="18"/>
      <c r="P138" s="18"/>
      <c r="Q138" s="18"/>
      <c r="R138" s="18"/>
      <c r="S138" s="18"/>
      <c r="T138" s="18"/>
      <c r="U138" s="18"/>
      <c r="V138" s="18"/>
      <c r="W138" s="18"/>
      <c r="X138" s="18"/>
      <c r="Y138" s="18"/>
      <c r="Z138" s="18"/>
      <c r="AA138" s="18"/>
      <c r="AB138" s="42"/>
    </row>
    <row r="139" spans="1:28" ht="18" customHeight="1">
      <c r="A139" s="7"/>
      <c r="B139" s="3" t="s">
        <v>424</v>
      </c>
      <c r="C139" s="3"/>
      <c r="D139" s="3"/>
      <c r="E139" s="3"/>
      <c r="F139" s="3"/>
      <c r="G139" s="3"/>
      <c r="H139" s="18" t="str">
        <f>項目一覧!$C$236</f>
        <v/>
      </c>
      <c r="I139" s="42"/>
      <c r="J139" s="18"/>
      <c r="K139" s="18"/>
      <c r="L139" s="18"/>
      <c r="M139" s="18"/>
      <c r="N139" s="18"/>
      <c r="O139" s="18"/>
      <c r="P139" s="18"/>
      <c r="Q139" s="18"/>
      <c r="R139" s="18"/>
      <c r="S139" s="18"/>
      <c r="T139" s="18"/>
      <c r="U139" s="18"/>
      <c r="V139" s="18"/>
      <c r="W139" s="18"/>
      <c r="X139" s="18"/>
      <c r="Y139" s="18"/>
      <c r="Z139" s="18"/>
      <c r="AA139" s="18"/>
      <c r="AB139" s="42"/>
    </row>
    <row r="140" spans="1:28" ht="18" customHeight="1">
      <c r="A140" s="7"/>
      <c r="B140" s="34" t="s">
        <v>423</v>
      </c>
      <c r="C140" s="3"/>
      <c r="D140" s="3"/>
      <c r="E140" s="3"/>
      <c r="F140" s="3"/>
      <c r="G140" s="3"/>
      <c r="H140" s="18"/>
      <c r="I140" s="1592" t="str">
        <f>項目一覧!$C$237</f>
        <v/>
      </c>
      <c r="J140" s="1592"/>
      <c r="K140" s="1592"/>
      <c r="L140" s="1592"/>
      <c r="M140" s="1592"/>
      <c r="N140" s="1592"/>
      <c r="O140" s="1592"/>
      <c r="P140" s="1592"/>
      <c r="Q140" s="1592"/>
      <c r="R140" s="1592"/>
      <c r="S140" s="1592"/>
      <c r="T140" s="1592"/>
      <c r="U140" s="1592"/>
      <c r="V140" s="1592"/>
      <c r="W140" s="1592"/>
      <c r="X140" s="1592"/>
      <c r="Y140" s="1592"/>
      <c r="Z140" s="1592"/>
      <c r="AA140" s="1592"/>
      <c r="AB140" s="1592"/>
    </row>
    <row r="141" spans="1:28" ht="18" customHeight="1">
      <c r="A141" s="6"/>
      <c r="B141" s="3"/>
      <c r="C141" s="3"/>
      <c r="D141" s="3"/>
      <c r="E141" s="3"/>
      <c r="F141" s="3"/>
      <c r="G141" s="3"/>
      <c r="H141" s="18"/>
      <c r="I141" s="1592"/>
      <c r="J141" s="1592"/>
      <c r="K141" s="1592"/>
      <c r="L141" s="1592"/>
      <c r="M141" s="1592"/>
      <c r="N141" s="1592"/>
      <c r="O141" s="1592"/>
      <c r="P141" s="1592"/>
      <c r="Q141" s="1592"/>
      <c r="R141" s="1592"/>
      <c r="S141" s="1592"/>
      <c r="T141" s="1592"/>
      <c r="U141" s="1592"/>
      <c r="V141" s="1592"/>
      <c r="W141" s="1592"/>
      <c r="X141" s="1592"/>
      <c r="Y141" s="1592"/>
      <c r="Z141" s="1592"/>
      <c r="AA141" s="1592"/>
      <c r="AB141" s="1592"/>
    </row>
    <row r="142" spans="1:28" ht="18" customHeight="1">
      <c r="A142" s="7"/>
      <c r="B142" s="3" t="s">
        <v>412</v>
      </c>
      <c r="C142" s="3"/>
      <c r="D142" s="3"/>
      <c r="E142" s="3"/>
      <c r="F142" s="3"/>
      <c r="G142" s="3"/>
      <c r="H142" s="18" t="str">
        <f>項目一覧!$C$238</f>
        <v/>
      </c>
      <c r="I142" s="42"/>
      <c r="J142" s="18"/>
      <c r="K142" s="18"/>
      <c r="L142" s="18"/>
      <c r="M142" s="18"/>
      <c r="N142" s="18"/>
      <c r="O142" s="18"/>
      <c r="P142" s="18"/>
      <c r="Q142" s="18"/>
      <c r="R142" s="18"/>
      <c r="S142" s="18"/>
      <c r="T142" s="18"/>
      <c r="U142" s="18"/>
      <c r="V142" s="18"/>
      <c r="W142" s="18"/>
      <c r="X142" s="18"/>
      <c r="Y142" s="18"/>
      <c r="Z142" s="18"/>
      <c r="AA142" s="18"/>
      <c r="AB142" s="42"/>
    </row>
    <row r="143" spans="1:28" ht="18" customHeight="1">
      <c r="A143" s="7"/>
      <c r="B143" s="3" t="s">
        <v>425</v>
      </c>
      <c r="C143" s="3"/>
      <c r="D143" s="3"/>
      <c r="E143" s="3"/>
      <c r="F143" s="3"/>
      <c r="G143" s="3"/>
      <c r="H143" s="18" t="str">
        <f>項目一覧!$C$239</f>
        <v/>
      </c>
      <c r="I143" s="42"/>
      <c r="J143" s="18"/>
      <c r="K143" s="18"/>
      <c r="L143" s="18"/>
      <c r="M143" s="18"/>
      <c r="N143" s="18"/>
      <c r="O143" s="18"/>
      <c r="P143" s="18"/>
      <c r="Q143" s="18"/>
      <c r="R143" s="18"/>
      <c r="S143" s="18"/>
      <c r="T143" s="18"/>
      <c r="U143" s="18"/>
      <c r="V143" s="18"/>
      <c r="W143" s="18"/>
      <c r="X143" s="18"/>
      <c r="Y143" s="18"/>
      <c r="Z143" s="18"/>
      <c r="AA143" s="18"/>
      <c r="AB143" s="42"/>
    </row>
    <row r="144" spans="1:28" ht="18" customHeight="1">
      <c r="A144" s="7"/>
      <c r="B144" s="3" t="s">
        <v>410</v>
      </c>
      <c r="C144" s="3"/>
      <c r="D144" s="3"/>
      <c r="E144" s="3"/>
      <c r="F144" s="3"/>
      <c r="G144" s="3"/>
      <c r="H144" s="18" t="str">
        <f>項目一覧!$C$240</f>
        <v/>
      </c>
      <c r="I144" s="42"/>
      <c r="J144" s="18"/>
      <c r="K144" s="18"/>
      <c r="L144" s="18"/>
      <c r="M144" s="18"/>
      <c r="N144" s="18"/>
      <c r="O144" s="18"/>
      <c r="P144" s="18"/>
      <c r="Q144" s="18"/>
      <c r="R144" s="18"/>
      <c r="S144" s="18"/>
      <c r="T144" s="18"/>
      <c r="U144" s="18"/>
      <c r="V144" s="18"/>
      <c r="W144" s="18"/>
      <c r="X144" s="18"/>
      <c r="Y144" s="18"/>
      <c r="Z144" s="18"/>
      <c r="AA144" s="18"/>
      <c r="AB144" s="42"/>
    </row>
    <row r="145" spans="1:28" ht="18" customHeight="1">
      <c r="A145" s="7"/>
      <c r="B145" s="3" t="s">
        <v>409</v>
      </c>
      <c r="C145" s="3"/>
      <c r="D145" s="3"/>
      <c r="E145" s="3"/>
      <c r="F145" s="3"/>
      <c r="G145" s="3"/>
      <c r="H145" s="1512" t="str">
        <f>項目一覧!$C$241</f>
        <v/>
      </c>
      <c r="I145" s="1512"/>
      <c r="J145" s="1512"/>
      <c r="K145" s="1512"/>
      <c r="L145" s="1512"/>
      <c r="M145" s="1512"/>
      <c r="N145" s="1512"/>
      <c r="O145" s="1512"/>
      <c r="P145" s="1512"/>
      <c r="Q145" s="1512"/>
      <c r="R145" s="1512"/>
      <c r="S145" s="1512"/>
      <c r="T145" s="1512"/>
      <c r="U145" s="1512"/>
      <c r="V145" s="1512"/>
      <c r="W145" s="1512"/>
      <c r="X145" s="1512"/>
      <c r="Y145" s="1512"/>
      <c r="Z145" s="1512"/>
      <c r="AA145" s="1512"/>
      <c r="AB145" s="42"/>
    </row>
    <row r="146" spans="1:28" ht="18" customHeight="1">
      <c r="A146" s="7"/>
      <c r="B146" s="3" t="s">
        <v>408</v>
      </c>
      <c r="C146" s="3"/>
      <c r="D146" s="3"/>
      <c r="E146" s="3"/>
      <c r="F146" s="3"/>
      <c r="G146" s="3"/>
      <c r="H146" s="18" t="str">
        <f>項目一覧!$C$242</f>
        <v/>
      </c>
      <c r="I146" s="42"/>
      <c r="J146" s="18"/>
      <c r="K146" s="18"/>
      <c r="L146" s="18"/>
      <c r="M146" s="18"/>
      <c r="N146" s="18"/>
      <c r="O146" s="18"/>
      <c r="P146" s="18"/>
      <c r="Q146" s="18"/>
      <c r="R146" s="18"/>
      <c r="S146" s="18"/>
      <c r="T146" s="18"/>
      <c r="U146" s="18"/>
      <c r="V146" s="18"/>
      <c r="W146" s="18"/>
      <c r="X146" s="18"/>
      <c r="Y146" s="18"/>
      <c r="Z146" s="18"/>
      <c r="AA146" s="18"/>
      <c r="AB146" s="42"/>
    </row>
    <row r="147" spans="1:28" ht="18" customHeight="1">
      <c r="A147" s="7"/>
      <c r="B147" s="3" t="s">
        <v>424</v>
      </c>
      <c r="C147" s="3"/>
      <c r="D147" s="3"/>
      <c r="E147" s="3"/>
      <c r="F147" s="3"/>
      <c r="G147" s="3"/>
      <c r="H147" s="18" t="str">
        <f>項目一覧!$C$243</f>
        <v/>
      </c>
      <c r="I147" s="42"/>
      <c r="J147" s="18"/>
      <c r="K147" s="18"/>
      <c r="L147" s="18"/>
      <c r="M147" s="18"/>
      <c r="N147" s="18"/>
      <c r="O147" s="18"/>
      <c r="P147" s="18"/>
      <c r="Q147" s="18"/>
      <c r="R147" s="18"/>
      <c r="S147" s="18"/>
      <c r="T147" s="18"/>
      <c r="U147" s="18"/>
      <c r="V147" s="18"/>
      <c r="W147" s="18"/>
      <c r="X147" s="18"/>
      <c r="Y147" s="18"/>
      <c r="Z147" s="18"/>
      <c r="AA147" s="18"/>
      <c r="AB147" s="42"/>
    </row>
    <row r="148" spans="1:28" ht="18" customHeight="1">
      <c r="A148" s="7"/>
      <c r="B148" s="34" t="s">
        <v>423</v>
      </c>
      <c r="C148" s="3"/>
      <c r="D148" s="3"/>
      <c r="E148" s="3"/>
      <c r="F148" s="3"/>
      <c r="G148" s="3"/>
      <c r="H148" s="18"/>
      <c r="I148" s="1592" t="str">
        <f>項目一覧!$C$244</f>
        <v/>
      </c>
      <c r="J148" s="1592"/>
      <c r="K148" s="1592"/>
      <c r="L148" s="1592"/>
      <c r="M148" s="1592"/>
      <c r="N148" s="1592"/>
      <c r="O148" s="1592"/>
      <c r="P148" s="1592"/>
      <c r="Q148" s="1592"/>
      <c r="R148" s="1592"/>
      <c r="S148" s="1592"/>
      <c r="T148" s="1592"/>
      <c r="U148" s="1592"/>
      <c r="V148" s="1592"/>
      <c r="W148" s="1592"/>
      <c r="X148" s="1592"/>
      <c r="Y148" s="1592"/>
      <c r="Z148" s="1592"/>
      <c r="AA148" s="1592"/>
      <c r="AB148" s="1592"/>
    </row>
    <row r="149" spans="1:28" ht="18" customHeight="1">
      <c r="A149" s="6"/>
      <c r="B149" s="3"/>
      <c r="C149" s="3"/>
      <c r="D149" s="3"/>
      <c r="E149" s="3"/>
      <c r="F149" s="3"/>
      <c r="G149" s="3"/>
      <c r="H149" s="18"/>
      <c r="I149" s="1592"/>
      <c r="J149" s="1592"/>
      <c r="K149" s="1592"/>
      <c r="L149" s="1592"/>
      <c r="M149" s="1592"/>
      <c r="N149" s="1592"/>
      <c r="O149" s="1592"/>
      <c r="P149" s="1592"/>
      <c r="Q149" s="1592"/>
      <c r="R149" s="1592"/>
      <c r="S149" s="1592"/>
      <c r="T149" s="1592"/>
      <c r="U149" s="1592"/>
      <c r="V149" s="1592"/>
      <c r="W149" s="1592"/>
      <c r="X149" s="1592"/>
      <c r="Y149" s="1592"/>
      <c r="Z149" s="1592"/>
      <c r="AA149" s="1592"/>
      <c r="AB149" s="1592"/>
    </row>
    <row r="150" spans="1:28" ht="18" customHeight="1">
      <c r="A150" s="7"/>
      <c r="B150" s="3" t="s">
        <v>412</v>
      </c>
      <c r="C150" s="3"/>
      <c r="D150" s="3"/>
      <c r="E150" s="3"/>
      <c r="F150" s="3"/>
      <c r="G150" s="3"/>
      <c r="H150" s="18" t="str">
        <f>項目一覧!$C$245</f>
        <v/>
      </c>
      <c r="I150" s="42"/>
      <c r="J150" s="18"/>
      <c r="K150" s="18"/>
      <c r="L150" s="18"/>
      <c r="M150" s="18"/>
      <c r="N150" s="18"/>
      <c r="O150" s="18"/>
      <c r="P150" s="18"/>
      <c r="Q150" s="18"/>
      <c r="R150" s="18"/>
      <c r="S150" s="18"/>
      <c r="T150" s="18"/>
      <c r="U150" s="18"/>
      <c r="V150" s="18"/>
      <c r="W150" s="18"/>
      <c r="X150" s="18"/>
      <c r="Y150" s="18"/>
      <c r="Z150" s="18"/>
      <c r="AA150" s="18"/>
      <c r="AB150" s="42"/>
    </row>
    <row r="151" spans="1:28" ht="18" customHeight="1">
      <c r="A151" s="7"/>
      <c r="B151" s="3" t="s">
        <v>425</v>
      </c>
      <c r="C151" s="3"/>
      <c r="D151" s="3"/>
      <c r="E151" s="3"/>
      <c r="F151" s="3"/>
      <c r="G151" s="3"/>
      <c r="H151" s="18" t="str">
        <f>項目一覧!$C$246</f>
        <v/>
      </c>
      <c r="I151" s="42"/>
      <c r="J151" s="18"/>
      <c r="K151" s="18"/>
      <c r="L151" s="18"/>
      <c r="M151" s="18"/>
      <c r="N151" s="18"/>
      <c r="O151" s="18"/>
      <c r="P151" s="18"/>
      <c r="Q151" s="18"/>
      <c r="R151" s="18"/>
      <c r="S151" s="18"/>
      <c r="T151" s="18"/>
      <c r="U151" s="18"/>
      <c r="V151" s="18"/>
      <c r="W151" s="18"/>
      <c r="X151" s="18"/>
      <c r="Y151" s="18"/>
      <c r="Z151" s="18"/>
      <c r="AA151" s="18"/>
      <c r="AB151" s="42"/>
    </row>
    <row r="152" spans="1:28" ht="18" customHeight="1">
      <c r="A152" s="7"/>
      <c r="B152" s="3" t="s">
        <v>410</v>
      </c>
      <c r="C152" s="3"/>
      <c r="D152" s="3"/>
      <c r="E152" s="3"/>
      <c r="F152" s="3"/>
      <c r="G152" s="3"/>
      <c r="H152" s="18" t="str">
        <f>項目一覧!$C$247</f>
        <v/>
      </c>
      <c r="I152" s="42"/>
      <c r="J152" s="18"/>
      <c r="K152" s="18"/>
      <c r="L152" s="18"/>
      <c r="M152" s="18"/>
      <c r="N152" s="18"/>
      <c r="O152" s="18"/>
      <c r="P152" s="18"/>
      <c r="Q152" s="18"/>
      <c r="R152" s="18"/>
      <c r="S152" s="18"/>
      <c r="T152" s="18"/>
      <c r="U152" s="18"/>
      <c r="V152" s="18"/>
      <c r="W152" s="18"/>
      <c r="X152" s="18"/>
      <c r="Y152" s="18"/>
      <c r="Z152" s="18"/>
      <c r="AA152" s="18"/>
      <c r="AB152" s="42"/>
    </row>
    <row r="153" spans="1:28" ht="18" customHeight="1">
      <c r="A153" s="7"/>
      <c r="B153" s="3" t="s">
        <v>409</v>
      </c>
      <c r="C153" s="3"/>
      <c r="D153" s="3"/>
      <c r="E153" s="3"/>
      <c r="F153" s="3"/>
      <c r="G153" s="3"/>
      <c r="H153" s="1512" t="str">
        <f>項目一覧!$C$248</f>
        <v/>
      </c>
      <c r="I153" s="1512"/>
      <c r="J153" s="1512"/>
      <c r="K153" s="1512"/>
      <c r="L153" s="1512"/>
      <c r="M153" s="1512"/>
      <c r="N153" s="1512"/>
      <c r="O153" s="1512"/>
      <c r="P153" s="1512"/>
      <c r="Q153" s="1512"/>
      <c r="R153" s="1512"/>
      <c r="S153" s="1512"/>
      <c r="T153" s="1512"/>
      <c r="U153" s="1512"/>
      <c r="V153" s="1512"/>
      <c r="W153" s="1512"/>
      <c r="X153" s="1512"/>
      <c r="Y153" s="1512"/>
      <c r="Z153" s="1512"/>
      <c r="AA153" s="1512"/>
      <c r="AB153" s="42"/>
    </row>
    <row r="154" spans="1:28" ht="18" customHeight="1">
      <c r="A154" s="7"/>
      <c r="B154" s="3" t="s">
        <v>408</v>
      </c>
      <c r="C154" s="3"/>
      <c r="D154" s="3"/>
      <c r="E154" s="3"/>
      <c r="F154" s="3"/>
      <c r="G154" s="3"/>
      <c r="H154" s="18" t="str">
        <f>項目一覧!$C$249</f>
        <v/>
      </c>
      <c r="I154" s="42"/>
      <c r="J154" s="18"/>
      <c r="K154" s="18"/>
      <c r="L154" s="18"/>
      <c r="M154" s="18"/>
      <c r="N154" s="18"/>
      <c r="O154" s="18"/>
      <c r="P154" s="18"/>
      <c r="Q154" s="18"/>
      <c r="R154" s="18"/>
      <c r="S154" s="18"/>
      <c r="T154" s="18"/>
      <c r="U154" s="18"/>
      <c r="V154" s="18"/>
      <c r="W154" s="18"/>
      <c r="X154" s="18"/>
      <c r="Y154" s="18"/>
      <c r="Z154" s="18"/>
      <c r="AA154" s="18"/>
      <c r="AB154" s="42"/>
    </row>
    <row r="155" spans="1:28" ht="18" customHeight="1">
      <c r="A155" s="7"/>
      <c r="B155" s="3" t="s">
        <v>424</v>
      </c>
      <c r="C155" s="3"/>
      <c r="D155" s="3"/>
      <c r="E155" s="3"/>
      <c r="F155" s="3"/>
      <c r="G155" s="3"/>
      <c r="H155" s="18" t="str">
        <f>項目一覧!$C$250</f>
        <v/>
      </c>
      <c r="I155" s="42"/>
      <c r="J155" s="18"/>
      <c r="K155" s="18"/>
      <c r="L155" s="18"/>
      <c r="M155" s="18"/>
      <c r="N155" s="18"/>
      <c r="O155" s="18"/>
      <c r="P155" s="18"/>
      <c r="Q155" s="18"/>
      <c r="R155" s="18"/>
      <c r="S155" s="18"/>
      <c r="T155" s="18"/>
      <c r="U155" s="18"/>
      <c r="V155" s="18"/>
      <c r="W155" s="18"/>
      <c r="X155" s="18"/>
      <c r="Y155" s="18"/>
      <c r="Z155" s="18"/>
      <c r="AA155" s="18"/>
      <c r="AB155" s="42"/>
    </row>
    <row r="156" spans="1:28" ht="18" customHeight="1">
      <c r="A156" s="7"/>
      <c r="B156" s="34" t="s">
        <v>423</v>
      </c>
      <c r="C156" s="3"/>
      <c r="D156" s="3"/>
      <c r="E156" s="3"/>
      <c r="F156" s="3"/>
      <c r="G156" s="3"/>
      <c r="H156" s="18"/>
      <c r="I156" s="1592" t="str">
        <f>項目一覧!$C$251</f>
        <v/>
      </c>
      <c r="J156" s="1592"/>
      <c r="K156" s="1592"/>
      <c r="L156" s="1592"/>
      <c r="M156" s="1592"/>
      <c r="N156" s="1592"/>
      <c r="O156" s="1592"/>
      <c r="P156" s="1592"/>
      <c r="Q156" s="1592"/>
      <c r="R156" s="1592"/>
      <c r="S156" s="1592"/>
      <c r="T156" s="1592"/>
      <c r="U156" s="1592"/>
      <c r="V156" s="1592"/>
      <c r="W156" s="1592"/>
      <c r="X156" s="1592"/>
      <c r="Y156" s="1592"/>
      <c r="Z156" s="1592"/>
      <c r="AA156" s="1592"/>
      <c r="AB156" s="1592"/>
    </row>
    <row r="157" spans="1:28" ht="18" customHeight="1">
      <c r="A157" s="31"/>
      <c r="B157" s="131"/>
      <c r="C157" s="15"/>
      <c r="D157" s="15"/>
      <c r="E157" s="15"/>
      <c r="F157" s="15"/>
      <c r="G157" s="15"/>
      <c r="H157" s="27"/>
      <c r="I157" s="1593"/>
      <c r="J157" s="1593"/>
      <c r="K157" s="1593"/>
      <c r="L157" s="1593"/>
      <c r="M157" s="1593"/>
      <c r="N157" s="1593"/>
      <c r="O157" s="1593"/>
      <c r="P157" s="1593"/>
      <c r="Q157" s="1593"/>
      <c r="R157" s="1593"/>
      <c r="S157" s="1593"/>
      <c r="T157" s="1593"/>
      <c r="U157" s="1593"/>
      <c r="V157" s="1593"/>
      <c r="W157" s="1593"/>
      <c r="X157" s="1593"/>
      <c r="Y157" s="1593"/>
      <c r="Z157" s="1593"/>
      <c r="AA157" s="1593"/>
      <c r="AB157" s="1593"/>
    </row>
    <row r="158" spans="1:28" ht="15.95" customHeight="1">
      <c r="A158" s="6" t="s">
        <v>458</v>
      </c>
      <c r="B158" s="3" t="s">
        <v>422</v>
      </c>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1:28" ht="15.95" customHeight="1">
      <c r="A159" s="6"/>
      <c r="B159" s="3" t="s">
        <v>216</v>
      </c>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1:28" ht="18" customHeight="1">
      <c r="A160" s="7"/>
      <c r="B160" s="3" t="s">
        <v>420</v>
      </c>
      <c r="C160" s="3"/>
      <c r="D160" s="3"/>
      <c r="E160" s="3"/>
      <c r="F160" s="3"/>
      <c r="G160" s="3"/>
      <c r="H160" s="48" t="str">
        <f>IF(項目一覧!$C$43=0,"","("&amp;項目一覧!$C$43&amp;") 建築士  （"&amp;項目一覧!$C$44&amp;"）登録　第　 "&amp;項目一覧!$C$45&amp;"　号")</f>
        <v>() 建築士  （）登録　第　 　号</v>
      </c>
      <c r="J160" s="3"/>
      <c r="K160" s="3"/>
      <c r="L160" s="3"/>
      <c r="M160" s="3"/>
      <c r="N160" s="3"/>
      <c r="O160" s="3"/>
      <c r="P160" s="3"/>
      <c r="Q160" s="3"/>
      <c r="R160" s="3"/>
      <c r="S160" s="3"/>
      <c r="T160" s="3"/>
      <c r="U160" s="3"/>
      <c r="V160" s="3"/>
      <c r="W160" s="3"/>
      <c r="X160" s="3"/>
      <c r="Y160" s="3"/>
      <c r="Z160" s="3"/>
      <c r="AA160" s="3"/>
      <c r="AB160" s="3"/>
    </row>
    <row r="161" spans="1:28" ht="18" customHeight="1">
      <c r="A161" s="7"/>
      <c r="B161" s="3" t="s">
        <v>419</v>
      </c>
      <c r="C161" s="3"/>
      <c r="D161" s="3"/>
      <c r="E161" s="3"/>
      <c r="F161" s="3"/>
      <c r="G161" s="3"/>
      <c r="H161" s="18" t="str">
        <f>項目一覧!$C$46</f>
        <v/>
      </c>
      <c r="I161" s="42"/>
      <c r="J161" s="18"/>
      <c r="K161" s="18"/>
      <c r="L161" s="18"/>
      <c r="M161" s="18"/>
      <c r="N161" s="18"/>
      <c r="O161" s="18"/>
      <c r="P161" s="18"/>
      <c r="Q161" s="18"/>
      <c r="R161" s="18"/>
      <c r="S161" s="18"/>
      <c r="T161" s="18"/>
      <c r="U161" s="18"/>
      <c r="V161" s="18"/>
      <c r="W161" s="18"/>
      <c r="X161" s="18"/>
      <c r="Y161" s="18"/>
      <c r="Z161" s="18"/>
      <c r="AA161" s="18"/>
      <c r="AB161" s="18"/>
    </row>
    <row r="162" spans="1:28" ht="18" customHeight="1">
      <c r="A162" s="7"/>
      <c r="B162" s="3" t="s">
        <v>418</v>
      </c>
      <c r="C162" s="3"/>
      <c r="D162" s="3"/>
      <c r="E162" s="3"/>
      <c r="F162" s="3"/>
      <c r="G162" s="3"/>
      <c r="H162" s="50" t="str">
        <f>IF(項目一覧!$C$47=0,"","("&amp;項目一覧!$C$47&amp;") 建築士事務所  （"&amp;項目一覧!$C$48&amp;"）知事登録　第　 "&amp;項目一覧!$C$49&amp;"　号")</f>
        <v>() 建築士事務所  （）知事登録　第　 　号</v>
      </c>
      <c r="I162" s="42"/>
      <c r="J162" s="18"/>
      <c r="K162" s="18"/>
      <c r="L162" s="18"/>
      <c r="M162" s="18"/>
      <c r="N162" s="18"/>
      <c r="O162" s="18"/>
      <c r="P162" s="18"/>
      <c r="Q162" s="18"/>
      <c r="R162" s="18"/>
      <c r="S162" s="18"/>
      <c r="T162" s="18"/>
      <c r="U162" s="18"/>
      <c r="V162" s="18"/>
      <c r="W162" s="18"/>
      <c r="X162" s="18"/>
      <c r="Y162" s="18"/>
      <c r="Z162" s="18"/>
      <c r="AA162" s="18"/>
      <c r="AB162" s="18"/>
    </row>
    <row r="163" spans="1:28" ht="18" customHeight="1">
      <c r="A163" s="7"/>
      <c r="B163" s="3"/>
      <c r="C163" s="3"/>
      <c r="D163" s="3"/>
      <c r="E163" s="3"/>
      <c r="F163" s="3"/>
      <c r="G163" s="3"/>
      <c r="H163" s="18" t="str">
        <f>項目一覧!$C$50</f>
        <v/>
      </c>
      <c r="I163" s="42"/>
      <c r="J163" s="18"/>
      <c r="K163" s="18"/>
      <c r="L163" s="18"/>
      <c r="M163" s="18"/>
      <c r="N163" s="18"/>
      <c r="O163" s="18"/>
      <c r="P163" s="18"/>
      <c r="Q163" s="18"/>
      <c r="R163" s="18"/>
      <c r="S163" s="18"/>
      <c r="T163" s="18"/>
      <c r="U163" s="18"/>
      <c r="V163" s="18"/>
      <c r="W163" s="18"/>
      <c r="X163" s="18"/>
      <c r="Y163" s="18"/>
      <c r="Z163" s="18"/>
      <c r="AA163" s="18"/>
      <c r="AB163" s="18"/>
    </row>
    <row r="164" spans="1:28" ht="18" customHeight="1">
      <c r="A164" s="7"/>
      <c r="B164" s="3" t="s">
        <v>417</v>
      </c>
      <c r="C164" s="3"/>
      <c r="D164" s="3"/>
      <c r="E164" s="3"/>
      <c r="F164" s="3"/>
      <c r="G164" s="3"/>
      <c r="H164" s="18" t="str">
        <f>項目一覧!$C$51</f>
        <v/>
      </c>
      <c r="I164" s="42"/>
      <c r="J164" s="18"/>
      <c r="K164" s="18"/>
      <c r="L164" s="18"/>
      <c r="M164" s="18"/>
      <c r="N164" s="18"/>
      <c r="O164" s="18"/>
      <c r="P164" s="18"/>
      <c r="Q164" s="18"/>
      <c r="R164" s="18"/>
      <c r="S164" s="18"/>
      <c r="T164" s="18"/>
      <c r="U164" s="18"/>
      <c r="V164" s="18"/>
      <c r="W164" s="18"/>
      <c r="X164" s="18"/>
      <c r="Y164" s="18"/>
      <c r="Z164" s="18"/>
      <c r="AA164" s="18"/>
      <c r="AB164" s="18"/>
    </row>
    <row r="165" spans="1:28" ht="18" customHeight="1">
      <c r="A165" s="7"/>
      <c r="B165" s="3" t="s">
        <v>416</v>
      </c>
      <c r="C165" s="3"/>
      <c r="D165" s="3"/>
      <c r="E165" s="3"/>
      <c r="F165" s="3"/>
      <c r="G165" s="3"/>
      <c r="H165" s="1512" t="str">
        <f>項目一覧!$C$52</f>
        <v/>
      </c>
      <c r="I165" s="1512"/>
      <c r="J165" s="1512"/>
      <c r="K165" s="1512"/>
      <c r="L165" s="1512"/>
      <c r="M165" s="1512"/>
      <c r="N165" s="1512"/>
      <c r="O165" s="1512"/>
      <c r="P165" s="1512"/>
      <c r="Q165" s="1512"/>
      <c r="R165" s="1512"/>
      <c r="S165" s="1512"/>
      <c r="T165" s="1512"/>
      <c r="U165" s="1512"/>
      <c r="V165" s="1512"/>
      <c r="W165" s="1512"/>
      <c r="X165" s="1512"/>
      <c r="Y165" s="1512"/>
      <c r="Z165" s="1512"/>
      <c r="AA165" s="1512"/>
      <c r="AB165" s="1512"/>
    </row>
    <row r="166" spans="1:28" ht="18" customHeight="1">
      <c r="A166" s="7"/>
      <c r="B166" s="3" t="s">
        <v>415</v>
      </c>
      <c r="C166" s="3"/>
      <c r="D166" s="3"/>
      <c r="E166" s="3"/>
      <c r="F166" s="3"/>
      <c r="G166" s="3"/>
      <c r="H166" s="18" t="str">
        <f>項目一覧!$C$53</f>
        <v/>
      </c>
      <c r="I166" s="42"/>
      <c r="J166" s="18"/>
      <c r="K166" s="18"/>
      <c r="L166" s="18"/>
      <c r="M166" s="18"/>
      <c r="N166" s="18"/>
      <c r="O166" s="18"/>
      <c r="P166" s="18"/>
      <c r="Q166" s="18"/>
      <c r="R166" s="18"/>
      <c r="S166" s="18"/>
      <c r="T166" s="18"/>
      <c r="U166" s="18"/>
      <c r="V166" s="18"/>
      <c r="W166" s="18"/>
      <c r="X166" s="18"/>
      <c r="Y166" s="18"/>
      <c r="Z166" s="18"/>
      <c r="AA166" s="18"/>
      <c r="AB166" s="18"/>
    </row>
    <row r="167" spans="1:28" ht="18" customHeight="1">
      <c r="A167" s="7"/>
      <c r="B167" s="47" t="s">
        <v>543</v>
      </c>
      <c r="C167" s="3"/>
      <c r="D167" s="3"/>
      <c r="E167" s="3"/>
      <c r="F167" s="3"/>
      <c r="G167" s="3"/>
      <c r="H167" s="18"/>
      <c r="I167" s="1592" t="str">
        <f>項目一覧!$C$54</f>
        <v/>
      </c>
      <c r="J167" s="1592"/>
      <c r="K167" s="1592"/>
      <c r="L167" s="1592"/>
      <c r="M167" s="1592"/>
      <c r="N167" s="1592"/>
      <c r="O167" s="1592"/>
      <c r="P167" s="1592"/>
      <c r="Q167" s="1592"/>
      <c r="R167" s="1592"/>
      <c r="S167" s="1592"/>
      <c r="T167" s="1592"/>
      <c r="U167" s="1592"/>
      <c r="V167" s="1592"/>
      <c r="W167" s="1592"/>
      <c r="X167" s="1592"/>
      <c r="Y167" s="1592"/>
      <c r="Z167" s="1592"/>
      <c r="AA167" s="1592"/>
      <c r="AB167" s="42"/>
    </row>
    <row r="168" spans="1:28" ht="18" customHeight="1">
      <c r="A168" s="7"/>
      <c r="B168" s="34"/>
      <c r="C168" s="3"/>
      <c r="D168" s="3"/>
      <c r="E168" s="3"/>
      <c r="F168" s="3"/>
      <c r="G168" s="3"/>
      <c r="H168" s="18"/>
      <c r="I168" s="1592"/>
      <c r="J168" s="1592"/>
      <c r="K168" s="1592"/>
      <c r="L168" s="1592"/>
      <c r="M168" s="1592"/>
      <c r="N168" s="1592"/>
      <c r="O168" s="1592"/>
      <c r="P168" s="1592"/>
      <c r="Q168" s="1592"/>
      <c r="R168" s="1592"/>
      <c r="S168" s="1592"/>
      <c r="T168" s="1592"/>
      <c r="U168" s="1592"/>
      <c r="V168" s="1592"/>
      <c r="W168" s="1592"/>
      <c r="X168" s="1592"/>
      <c r="Y168" s="1592"/>
      <c r="Z168" s="1592"/>
      <c r="AA168" s="1592"/>
      <c r="AB168" s="42"/>
    </row>
    <row r="169" spans="1:28" ht="15.95" customHeight="1">
      <c r="A169" s="6"/>
      <c r="B169" s="3" t="s">
        <v>421</v>
      </c>
      <c r="C169" s="3"/>
      <c r="D169" s="3"/>
      <c r="E169" s="3"/>
      <c r="F169" s="3"/>
      <c r="G169" s="3"/>
      <c r="H169" s="18"/>
      <c r="I169" s="18"/>
      <c r="J169" s="18"/>
      <c r="K169" s="18"/>
      <c r="L169" s="18"/>
      <c r="M169" s="18"/>
      <c r="N169" s="18"/>
      <c r="O169" s="18"/>
      <c r="P169" s="18"/>
      <c r="Q169" s="18"/>
      <c r="R169" s="18"/>
      <c r="S169" s="18"/>
      <c r="T169" s="18"/>
      <c r="U169" s="18"/>
      <c r="V169" s="18"/>
      <c r="W169" s="18"/>
      <c r="X169" s="18"/>
      <c r="Y169" s="18"/>
      <c r="Z169" s="18"/>
      <c r="AA169" s="18"/>
      <c r="AB169" s="42"/>
    </row>
    <row r="170" spans="1:28" ht="18" customHeight="1">
      <c r="A170" s="7"/>
      <c r="B170" s="3" t="s">
        <v>420</v>
      </c>
      <c r="C170" s="3"/>
      <c r="D170" s="3"/>
      <c r="E170" s="3"/>
      <c r="F170" s="3"/>
      <c r="G170" s="3"/>
      <c r="H170" s="50" t="str">
        <f>IF(項目一覧!$C$252=0,"","("&amp;項目一覧!$C$252&amp;") 建築士  （"&amp;項目一覧!$C$253&amp;"）登録　第　 "&amp;項目一覧!$C$254&amp;"　号")</f>
        <v>() 建築士  （）登録　第　 　号</v>
      </c>
      <c r="I170" s="42"/>
      <c r="J170" s="18"/>
      <c r="K170" s="18"/>
      <c r="L170" s="18"/>
      <c r="M170" s="18"/>
      <c r="N170" s="18"/>
      <c r="O170" s="18"/>
      <c r="P170" s="18"/>
      <c r="Q170" s="18"/>
      <c r="R170" s="18"/>
      <c r="S170" s="18"/>
      <c r="T170" s="18"/>
      <c r="U170" s="18"/>
      <c r="V170" s="18"/>
      <c r="W170" s="18"/>
      <c r="X170" s="18"/>
      <c r="Y170" s="18"/>
      <c r="Z170" s="18"/>
      <c r="AA170" s="18"/>
      <c r="AB170" s="42"/>
    </row>
    <row r="171" spans="1:28" ht="18" customHeight="1">
      <c r="A171" s="7"/>
      <c r="B171" s="3" t="s">
        <v>419</v>
      </c>
      <c r="C171" s="3"/>
      <c r="D171" s="3"/>
      <c r="E171" s="3"/>
      <c r="F171" s="3"/>
      <c r="G171" s="3"/>
      <c r="H171" s="18" t="str">
        <f>項目一覧!$C$255</f>
        <v/>
      </c>
      <c r="I171" s="42"/>
      <c r="J171" s="18"/>
      <c r="K171" s="18"/>
      <c r="L171" s="18"/>
      <c r="M171" s="18"/>
      <c r="N171" s="18"/>
      <c r="O171" s="18"/>
      <c r="P171" s="18"/>
      <c r="Q171" s="18"/>
      <c r="R171" s="18"/>
      <c r="S171" s="18"/>
      <c r="T171" s="18"/>
      <c r="U171" s="18"/>
      <c r="V171" s="18"/>
      <c r="W171" s="18"/>
      <c r="X171" s="18"/>
      <c r="Y171" s="18"/>
      <c r="Z171" s="18"/>
      <c r="AA171" s="18"/>
      <c r="AB171" s="42"/>
    </row>
    <row r="172" spans="1:28" ht="18" customHeight="1">
      <c r="A172" s="7"/>
      <c r="B172" s="3" t="s">
        <v>418</v>
      </c>
      <c r="C172" s="3"/>
      <c r="D172" s="3"/>
      <c r="E172" s="3"/>
      <c r="F172" s="3"/>
      <c r="G172" s="3"/>
      <c r="H172" s="50" t="str">
        <f>IF(項目一覧!$C$256=0,"","("&amp;項目一覧!$C$256&amp;") 建築士事務所  （"&amp;項目一覧!$C$257&amp;"）知事登録　第　 "&amp;項目一覧!$C$258&amp;"　号")</f>
        <v>() 建築士事務所  （）知事登録　第　 　号</v>
      </c>
      <c r="I172" s="42"/>
      <c r="J172" s="18"/>
      <c r="K172" s="18"/>
      <c r="L172" s="18"/>
      <c r="M172" s="18"/>
      <c r="N172" s="18"/>
      <c r="O172" s="18"/>
      <c r="P172" s="18"/>
      <c r="Q172" s="18"/>
      <c r="R172" s="18"/>
      <c r="S172" s="18"/>
      <c r="T172" s="18"/>
      <c r="U172" s="18"/>
      <c r="V172" s="18"/>
      <c r="W172" s="18"/>
      <c r="X172" s="18"/>
      <c r="Y172" s="18"/>
      <c r="Z172" s="18"/>
      <c r="AA172" s="18"/>
      <c r="AB172" s="42"/>
    </row>
    <row r="173" spans="1:28" ht="18" customHeight="1">
      <c r="A173" s="7"/>
      <c r="B173" s="3"/>
      <c r="C173" s="3"/>
      <c r="D173" s="3"/>
      <c r="E173" s="3"/>
      <c r="F173" s="3"/>
      <c r="G173" s="3"/>
      <c r="H173" s="18" t="str">
        <f>項目一覧!$C$259</f>
        <v/>
      </c>
      <c r="I173" s="42"/>
      <c r="J173" s="18"/>
      <c r="K173" s="18"/>
      <c r="L173" s="18"/>
      <c r="M173" s="18"/>
      <c r="N173" s="18"/>
      <c r="O173" s="18"/>
      <c r="P173" s="18"/>
      <c r="Q173" s="18"/>
      <c r="R173" s="18"/>
      <c r="S173" s="18"/>
      <c r="T173" s="18"/>
      <c r="U173" s="18"/>
      <c r="V173" s="18"/>
      <c r="W173" s="18"/>
      <c r="X173" s="18"/>
      <c r="Y173" s="18"/>
      <c r="Z173" s="18"/>
      <c r="AA173" s="18"/>
      <c r="AB173" s="42"/>
    </row>
    <row r="174" spans="1:28" ht="18" customHeight="1">
      <c r="A174" s="7"/>
      <c r="B174" s="3" t="s">
        <v>417</v>
      </c>
      <c r="C174" s="3"/>
      <c r="D174" s="3"/>
      <c r="E174" s="3"/>
      <c r="F174" s="3"/>
      <c r="G174" s="3"/>
      <c r="H174" s="18" t="str">
        <f>項目一覧!$C$260</f>
        <v/>
      </c>
      <c r="I174" s="42"/>
      <c r="J174" s="18"/>
      <c r="K174" s="18"/>
      <c r="L174" s="18"/>
      <c r="M174" s="18"/>
      <c r="N174" s="18"/>
      <c r="O174" s="18"/>
      <c r="P174" s="18"/>
      <c r="Q174" s="18"/>
      <c r="R174" s="18"/>
      <c r="S174" s="18"/>
      <c r="T174" s="18"/>
      <c r="U174" s="18"/>
      <c r="V174" s="18"/>
      <c r="W174" s="18"/>
      <c r="X174" s="18"/>
      <c r="Y174" s="18"/>
      <c r="Z174" s="18"/>
      <c r="AA174" s="18"/>
      <c r="AB174" s="42"/>
    </row>
    <row r="175" spans="1:28" ht="18" customHeight="1">
      <c r="A175" s="7"/>
      <c r="B175" s="3" t="s">
        <v>416</v>
      </c>
      <c r="C175" s="3"/>
      <c r="D175" s="3"/>
      <c r="E175" s="3"/>
      <c r="F175" s="3"/>
      <c r="G175" s="3"/>
      <c r="H175" s="1512" t="str">
        <f>項目一覧!$C$261</f>
        <v/>
      </c>
      <c r="I175" s="1512"/>
      <c r="J175" s="1512"/>
      <c r="K175" s="1512"/>
      <c r="L175" s="1512"/>
      <c r="M175" s="1512"/>
      <c r="N175" s="1512"/>
      <c r="O175" s="1512"/>
      <c r="P175" s="1512"/>
      <c r="Q175" s="1512"/>
      <c r="R175" s="1512"/>
      <c r="S175" s="1512"/>
      <c r="T175" s="1512"/>
      <c r="U175" s="1512"/>
      <c r="V175" s="1512"/>
      <c r="W175" s="1512"/>
      <c r="X175" s="1512"/>
      <c r="Y175" s="1512"/>
      <c r="Z175" s="1512"/>
      <c r="AA175" s="1512"/>
      <c r="AB175" s="42"/>
    </row>
    <row r="176" spans="1:28" ht="18" customHeight="1">
      <c r="A176" s="7"/>
      <c r="B176" s="3" t="s">
        <v>415</v>
      </c>
      <c r="C176" s="3"/>
      <c r="D176" s="3"/>
      <c r="E176" s="3"/>
      <c r="F176" s="3"/>
      <c r="G176" s="3"/>
      <c r="H176" s="18" t="str">
        <f>項目一覧!$C$262</f>
        <v/>
      </c>
      <c r="I176" s="42"/>
      <c r="J176" s="18"/>
      <c r="K176" s="18"/>
      <c r="L176" s="18"/>
      <c r="M176" s="18"/>
      <c r="N176" s="18"/>
      <c r="O176" s="18"/>
      <c r="P176" s="18"/>
      <c r="Q176" s="18"/>
      <c r="R176" s="18"/>
      <c r="S176" s="18"/>
      <c r="T176" s="18"/>
      <c r="U176" s="18"/>
      <c r="V176" s="18"/>
      <c r="W176" s="18"/>
      <c r="X176" s="18"/>
      <c r="Y176" s="18"/>
      <c r="Z176" s="18"/>
      <c r="AA176" s="18"/>
      <c r="AB176" s="42"/>
    </row>
    <row r="177" spans="1:28" ht="18" customHeight="1">
      <c r="A177" s="7"/>
      <c r="B177" s="47" t="s">
        <v>543</v>
      </c>
      <c r="C177" s="3"/>
      <c r="D177" s="3"/>
      <c r="E177" s="3"/>
      <c r="F177" s="3"/>
      <c r="G177" s="3"/>
      <c r="H177" s="18"/>
      <c r="I177" s="1592" t="str">
        <f>項目一覧!$C$263</f>
        <v/>
      </c>
      <c r="J177" s="1592"/>
      <c r="K177" s="1592"/>
      <c r="L177" s="1592"/>
      <c r="M177" s="1592"/>
      <c r="N177" s="1592"/>
      <c r="O177" s="1592"/>
      <c r="P177" s="1592"/>
      <c r="Q177" s="1592"/>
      <c r="R177" s="1592"/>
      <c r="S177" s="1592"/>
      <c r="T177" s="1592"/>
      <c r="U177" s="1592"/>
      <c r="V177" s="1592"/>
      <c r="W177" s="1592"/>
      <c r="X177" s="1592"/>
      <c r="Y177" s="1592"/>
      <c r="Z177" s="1592"/>
      <c r="AA177" s="1592"/>
      <c r="AB177" s="42"/>
    </row>
    <row r="178" spans="1:28" ht="18" customHeight="1">
      <c r="A178" s="6"/>
      <c r="B178" s="3"/>
      <c r="C178" s="3"/>
      <c r="D178" s="3"/>
      <c r="E178" s="3"/>
      <c r="F178" s="3"/>
      <c r="G178" s="3"/>
      <c r="H178" s="18"/>
      <c r="I178" s="1592"/>
      <c r="J178" s="1592"/>
      <c r="K178" s="1592"/>
      <c r="L178" s="1592"/>
      <c r="M178" s="1592"/>
      <c r="N178" s="1592"/>
      <c r="O178" s="1592"/>
      <c r="P178" s="1592"/>
      <c r="Q178" s="1592"/>
      <c r="R178" s="1592"/>
      <c r="S178" s="1592"/>
      <c r="T178" s="1592"/>
      <c r="U178" s="1592"/>
      <c r="V178" s="1592"/>
      <c r="W178" s="1592"/>
      <c r="X178" s="1592"/>
      <c r="Y178" s="1592"/>
      <c r="Z178" s="1592"/>
      <c r="AA178" s="1592"/>
      <c r="AB178" s="42"/>
    </row>
    <row r="179" spans="1:28" ht="18" customHeight="1">
      <c r="A179" s="7"/>
      <c r="B179" s="3" t="s">
        <v>420</v>
      </c>
      <c r="C179" s="3"/>
      <c r="D179" s="3"/>
      <c r="E179" s="3"/>
      <c r="F179" s="3"/>
      <c r="G179" s="3"/>
      <c r="H179" s="48" t="str">
        <f>IF(項目一覧!$C$264=0,"","("&amp;項目一覧!$C$264&amp;") 建築士  （"&amp;項目一覧!$C$265&amp;"）登録　第　 "&amp;項目一覧!$C$266&amp;"　号")</f>
        <v>() 建築士  （）登録　第　 　号</v>
      </c>
      <c r="J179" s="3"/>
      <c r="K179" s="3"/>
      <c r="L179" s="3"/>
      <c r="M179" s="3"/>
      <c r="N179" s="3"/>
      <c r="O179" s="3"/>
      <c r="P179" s="3"/>
      <c r="Q179" s="3"/>
      <c r="R179" s="3"/>
      <c r="S179" s="3"/>
      <c r="T179" s="3"/>
      <c r="U179" s="3"/>
      <c r="V179" s="3"/>
      <c r="W179" s="3"/>
      <c r="X179" s="3"/>
      <c r="Y179" s="3"/>
      <c r="Z179" s="3"/>
      <c r="AA179" s="3"/>
    </row>
    <row r="180" spans="1:28" ht="18" customHeight="1">
      <c r="A180" s="7"/>
      <c r="B180" s="3" t="s">
        <v>419</v>
      </c>
      <c r="C180" s="3"/>
      <c r="D180" s="3"/>
      <c r="E180" s="3"/>
      <c r="F180" s="3"/>
      <c r="G180" s="3"/>
      <c r="H180" s="18" t="str">
        <f>項目一覧!$C$267</f>
        <v/>
      </c>
      <c r="I180" s="42"/>
      <c r="J180" s="18"/>
      <c r="K180" s="18"/>
      <c r="L180" s="18"/>
      <c r="M180" s="18"/>
      <c r="N180" s="18"/>
      <c r="O180" s="18"/>
      <c r="P180" s="18"/>
      <c r="Q180" s="18"/>
      <c r="R180" s="18"/>
      <c r="S180" s="18"/>
      <c r="T180" s="18"/>
      <c r="U180" s="18"/>
      <c r="V180" s="18"/>
      <c r="W180" s="18"/>
      <c r="X180" s="18"/>
      <c r="Y180" s="18"/>
      <c r="Z180" s="18"/>
      <c r="AA180" s="18"/>
    </row>
    <row r="181" spans="1:28" ht="18" customHeight="1">
      <c r="A181" s="7"/>
      <c r="B181" s="3" t="s">
        <v>418</v>
      </c>
      <c r="C181" s="3"/>
      <c r="D181" s="3"/>
      <c r="E181" s="3"/>
      <c r="F181" s="3"/>
      <c r="G181" s="3"/>
      <c r="H181" s="50" t="str">
        <f>IF(項目一覧!$C$268=0,"","("&amp;項目一覧!$C$268&amp;") 建築士事務所  （"&amp;項目一覧!$C$269&amp;"）知事登録　第　 "&amp;項目一覧!$C$270&amp;"　号")</f>
        <v>() 建築士事務所  （）知事登録　第　 　号</v>
      </c>
      <c r="I181" s="42"/>
      <c r="J181" s="18"/>
      <c r="K181" s="18"/>
      <c r="L181" s="18"/>
      <c r="M181" s="18"/>
      <c r="N181" s="18"/>
      <c r="O181" s="18"/>
      <c r="P181" s="18"/>
      <c r="Q181" s="18"/>
      <c r="R181" s="18"/>
      <c r="S181" s="18"/>
      <c r="T181" s="18"/>
      <c r="U181" s="18"/>
      <c r="V181" s="18"/>
      <c r="W181" s="18"/>
      <c r="X181" s="18"/>
      <c r="Y181" s="18"/>
      <c r="Z181" s="18"/>
      <c r="AA181" s="18"/>
    </row>
    <row r="182" spans="1:28" ht="18" customHeight="1">
      <c r="A182" s="7"/>
      <c r="B182" s="3"/>
      <c r="C182" s="3"/>
      <c r="D182" s="3"/>
      <c r="E182" s="3"/>
      <c r="F182" s="3"/>
      <c r="G182" s="3"/>
      <c r="H182" s="18" t="str">
        <f>項目一覧!$C$271</f>
        <v/>
      </c>
      <c r="I182" s="42"/>
      <c r="J182" s="18"/>
      <c r="K182" s="18"/>
      <c r="L182" s="18"/>
      <c r="M182" s="18"/>
      <c r="N182" s="18"/>
      <c r="O182" s="18"/>
      <c r="P182" s="18"/>
      <c r="Q182" s="18"/>
      <c r="R182" s="18"/>
      <c r="S182" s="18"/>
      <c r="T182" s="18"/>
      <c r="U182" s="18"/>
      <c r="V182" s="18"/>
      <c r="W182" s="18"/>
      <c r="X182" s="18"/>
      <c r="Y182" s="18"/>
      <c r="Z182" s="18"/>
      <c r="AA182" s="18"/>
    </row>
    <row r="183" spans="1:28" ht="18" customHeight="1">
      <c r="A183" s="7"/>
      <c r="B183" s="3" t="s">
        <v>417</v>
      </c>
      <c r="C183" s="3"/>
      <c r="D183" s="3"/>
      <c r="E183" s="3"/>
      <c r="F183" s="3"/>
      <c r="G183" s="3"/>
      <c r="H183" s="18" t="str">
        <f>項目一覧!$C$272</f>
        <v/>
      </c>
      <c r="I183" s="42"/>
      <c r="J183" s="18"/>
      <c r="K183" s="18"/>
      <c r="L183" s="18"/>
      <c r="M183" s="18"/>
      <c r="N183" s="18"/>
      <c r="O183" s="18"/>
      <c r="P183" s="18"/>
      <c r="Q183" s="18"/>
      <c r="R183" s="18"/>
      <c r="S183" s="18"/>
      <c r="T183" s="18"/>
      <c r="U183" s="18"/>
      <c r="V183" s="18"/>
      <c r="W183" s="18"/>
      <c r="X183" s="18"/>
      <c r="Y183" s="18"/>
      <c r="Z183" s="18"/>
      <c r="AA183" s="18"/>
    </row>
    <row r="184" spans="1:28" ht="18" customHeight="1">
      <c r="A184" s="7"/>
      <c r="B184" s="3" t="s">
        <v>416</v>
      </c>
      <c r="C184" s="3"/>
      <c r="D184" s="3"/>
      <c r="E184" s="3"/>
      <c r="F184" s="3"/>
      <c r="G184" s="3"/>
      <c r="H184" s="1512" t="str">
        <f>項目一覧!$C$273</f>
        <v/>
      </c>
      <c r="I184" s="1512"/>
      <c r="J184" s="1512"/>
      <c r="K184" s="1512"/>
      <c r="L184" s="1512"/>
      <c r="M184" s="1512"/>
      <c r="N184" s="1512"/>
      <c r="O184" s="1512"/>
      <c r="P184" s="1512"/>
      <c r="Q184" s="1512"/>
      <c r="R184" s="1512"/>
      <c r="S184" s="1512"/>
      <c r="T184" s="1512"/>
      <c r="U184" s="1512"/>
      <c r="V184" s="1512"/>
      <c r="W184" s="1512"/>
      <c r="X184" s="1512"/>
      <c r="Y184" s="1512"/>
      <c r="Z184" s="1512"/>
      <c r="AA184" s="1512"/>
    </row>
    <row r="185" spans="1:28" ht="18" customHeight="1">
      <c r="A185" s="7"/>
      <c r="B185" s="3" t="s">
        <v>415</v>
      </c>
      <c r="C185" s="3"/>
      <c r="D185" s="3"/>
      <c r="E185" s="3"/>
      <c r="F185" s="3"/>
      <c r="G185" s="3"/>
      <c r="H185" s="18" t="str">
        <f>項目一覧!$C$274</f>
        <v/>
      </c>
      <c r="I185" s="42"/>
      <c r="J185" s="18"/>
      <c r="K185" s="18"/>
      <c r="L185" s="18"/>
      <c r="M185" s="18"/>
      <c r="N185" s="18"/>
      <c r="O185" s="18"/>
      <c r="P185" s="18"/>
      <c r="Q185" s="18"/>
      <c r="R185" s="18"/>
      <c r="S185" s="18"/>
      <c r="T185" s="18"/>
      <c r="U185" s="18"/>
      <c r="V185" s="18"/>
      <c r="W185" s="18"/>
      <c r="X185" s="18"/>
      <c r="Y185" s="18"/>
      <c r="Z185" s="18"/>
      <c r="AA185" s="18"/>
    </row>
    <row r="186" spans="1:28" ht="18" customHeight="1">
      <c r="A186" s="7"/>
      <c r="B186" s="47" t="s">
        <v>543</v>
      </c>
      <c r="C186" s="3"/>
      <c r="D186" s="3"/>
      <c r="E186" s="3"/>
      <c r="F186" s="3"/>
      <c r="G186" s="3"/>
      <c r="H186" s="18"/>
      <c r="I186" s="1592" t="str">
        <f>項目一覧!$C$275</f>
        <v/>
      </c>
      <c r="J186" s="1592"/>
      <c r="K186" s="1592"/>
      <c r="L186" s="1592"/>
      <c r="M186" s="1592"/>
      <c r="N186" s="1592"/>
      <c r="O186" s="1592"/>
      <c r="P186" s="1592"/>
      <c r="Q186" s="1592"/>
      <c r="R186" s="1592"/>
      <c r="S186" s="1592"/>
      <c r="T186" s="1592"/>
      <c r="U186" s="1592"/>
      <c r="V186" s="1592"/>
      <c r="W186" s="1592"/>
      <c r="X186" s="1592"/>
      <c r="Y186" s="1592"/>
      <c r="Z186" s="1592"/>
      <c r="AA186" s="1592"/>
    </row>
    <row r="187" spans="1:28" ht="18" customHeight="1">
      <c r="A187" s="6"/>
      <c r="B187" s="3"/>
      <c r="C187" s="3"/>
      <c r="D187" s="3"/>
      <c r="E187" s="3"/>
      <c r="F187" s="3"/>
      <c r="G187" s="3"/>
      <c r="H187" s="18"/>
      <c r="I187" s="1592"/>
      <c r="J187" s="1592"/>
      <c r="K187" s="1592"/>
      <c r="L187" s="1592"/>
      <c r="M187" s="1592"/>
      <c r="N187" s="1592"/>
      <c r="O187" s="1592"/>
      <c r="P187" s="1592"/>
      <c r="Q187" s="1592"/>
      <c r="R187" s="1592"/>
      <c r="S187" s="1592"/>
      <c r="T187" s="1592"/>
      <c r="U187" s="1592"/>
      <c r="V187" s="1592"/>
      <c r="W187" s="1592"/>
      <c r="X187" s="1592"/>
      <c r="Y187" s="1592"/>
      <c r="Z187" s="1592"/>
      <c r="AA187" s="1592"/>
    </row>
    <row r="188" spans="1:28" ht="18" customHeight="1">
      <c r="A188" s="7"/>
      <c r="B188" s="3" t="s">
        <v>420</v>
      </c>
      <c r="C188" s="3"/>
      <c r="D188" s="3"/>
      <c r="E188" s="3"/>
      <c r="F188" s="3"/>
      <c r="G188" s="3"/>
      <c r="H188" s="50" t="str">
        <f>IF(項目一覧!$C$276=0,"","("&amp;項目一覧!$C$276&amp;") 建築士  （"&amp;項目一覧!$C$277&amp;"）登録　第　 "&amp;項目一覧!$C$278&amp;"　号")</f>
        <v>() 建築士  （）登録　第　 　号</v>
      </c>
      <c r="I188" s="42"/>
      <c r="J188" s="18"/>
      <c r="K188" s="18"/>
      <c r="L188" s="18"/>
      <c r="M188" s="18"/>
      <c r="N188" s="18"/>
      <c r="O188" s="18"/>
      <c r="P188" s="18"/>
      <c r="Q188" s="18"/>
      <c r="R188" s="18"/>
      <c r="S188" s="18"/>
      <c r="T188" s="18"/>
      <c r="U188" s="18"/>
      <c r="V188" s="18"/>
      <c r="W188" s="18"/>
      <c r="X188" s="18"/>
      <c r="Y188" s="18"/>
      <c r="Z188" s="18"/>
      <c r="AA188" s="18"/>
    </row>
    <row r="189" spans="1:28" ht="18" customHeight="1">
      <c r="A189" s="7"/>
      <c r="B189" s="3" t="s">
        <v>419</v>
      </c>
      <c r="C189" s="3"/>
      <c r="D189" s="3"/>
      <c r="E189" s="3"/>
      <c r="F189" s="3"/>
      <c r="G189" s="3"/>
      <c r="H189" s="18" t="str">
        <f>項目一覧!$C$279</f>
        <v/>
      </c>
      <c r="I189" s="42"/>
      <c r="J189" s="18"/>
      <c r="K189" s="18"/>
      <c r="L189" s="18"/>
      <c r="M189" s="18"/>
      <c r="N189" s="18"/>
      <c r="O189" s="18"/>
      <c r="P189" s="18"/>
      <c r="Q189" s="18"/>
      <c r="R189" s="18"/>
      <c r="S189" s="18"/>
      <c r="T189" s="18"/>
      <c r="U189" s="18"/>
      <c r="V189" s="18"/>
      <c r="W189" s="18"/>
      <c r="X189" s="18"/>
      <c r="Y189" s="18"/>
      <c r="Z189" s="18"/>
      <c r="AA189" s="18"/>
    </row>
    <row r="190" spans="1:28" ht="18" customHeight="1">
      <c r="A190" s="7"/>
      <c r="B190" s="3" t="s">
        <v>418</v>
      </c>
      <c r="C190" s="3"/>
      <c r="D190" s="3"/>
      <c r="E190" s="3"/>
      <c r="F190" s="3"/>
      <c r="G190" s="3"/>
      <c r="H190" s="50" t="str">
        <f>IF(項目一覧!$C$280=0,"","("&amp;項目一覧!$C$280&amp;") 建築士事務所  （"&amp;項目一覧!$C$281&amp;"）知事登録　第　 "&amp;項目一覧!$C$282&amp;"　号")</f>
        <v>() 建築士事務所  （）知事登録　第　 　号</v>
      </c>
      <c r="I190" s="42"/>
      <c r="J190" s="18"/>
      <c r="K190" s="18"/>
      <c r="L190" s="18"/>
      <c r="M190" s="18"/>
      <c r="N190" s="18"/>
      <c r="O190" s="18"/>
      <c r="P190" s="18"/>
      <c r="Q190" s="18"/>
      <c r="R190" s="18"/>
      <c r="S190" s="18"/>
      <c r="T190" s="18"/>
      <c r="U190" s="18"/>
      <c r="V190" s="18"/>
      <c r="W190" s="18"/>
      <c r="X190" s="18"/>
      <c r="Y190" s="18"/>
      <c r="Z190" s="18"/>
      <c r="AA190" s="18"/>
    </row>
    <row r="191" spans="1:28" ht="18" customHeight="1">
      <c r="A191" s="7"/>
      <c r="B191" s="3"/>
      <c r="C191" s="3"/>
      <c r="D191" s="3"/>
      <c r="E191" s="3"/>
      <c r="F191" s="3"/>
      <c r="G191" s="3"/>
      <c r="H191" s="18" t="str">
        <f>項目一覧!$C$283</f>
        <v/>
      </c>
      <c r="I191" s="42"/>
      <c r="J191" s="18"/>
      <c r="K191" s="18"/>
      <c r="L191" s="18"/>
      <c r="M191" s="18"/>
      <c r="N191" s="18"/>
      <c r="O191" s="18"/>
      <c r="P191" s="18"/>
      <c r="Q191" s="18"/>
      <c r="R191" s="18"/>
      <c r="S191" s="18"/>
      <c r="T191" s="18"/>
      <c r="U191" s="18"/>
      <c r="V191" s="18"/>
      <c r="W191" s="18"/>
      <c r="X191" s="18"/>
      <c r="Y191" s="18"/>
      <c r="Z191" s="18"/>
      <c r="AA191" s="18"/>
    </row>
    <row r="192" spans="1:28" ht="18" customHeight="1">
      <c r="A192" s="7"/>
      <c r="B192" s="3" t="s">
        <v>417</v>
      </c>
      <c r="C192" s="3"/>
      <c r="D192" s="3"/>
      <c r="E192" s="3"/>
      <c r="F192" s="3"/>
      <c r="G192" s="3"/>
      <c r="H192" s="18" t="str">
        <f>項目一覧!$C$284</f>
        <v/>
      </c>
      <c r="I192" s="42"/>
      <c r="J192" s="18"/>
      <c r="K192" s="18"/>
      <c r="L192" s="18"/>
      <c r="M192" s="18"/>
      <c r="N192" s="18"/>
      <c r="O192" s="18"/>
      <c r="P192" s="18"/>
      <c r="Q192" s="18"/>
      <c r="R192" s="18"/>
      <c r="S192" s="18"/>
      <c r="T192" s="18"/>
      <c r="U192" s="18"/>
      <c r="V192" s="18"/>
      <c r="W192" s="18"/>
      <c r="X192" s="18"/>
      <c r="Y192" s="18"/>
      <c r="Z192" s="18"/>
      <c r="AA192" s="18"/>
    </row>
    <row r="193" spans="1:28" ht="18" customHeight="1">
      <c r="A193" s="7"/>
      <c r="B193" s="3" t="s">
        <v>416</v>
      </c>
      <c r="C193" s="3"/>
      <c r="D193" s="3"/>
      <c r="E193" s="3"/>
      <c r="F193" s="3"/>
      <c r="G193" s="3"/>
      <c r="H193" s="1512" t="str">
        <f>項目一覧!$C$285</f>
        <v/>
      </c>
      <c r="I193" s="1512"/>
      <c r="J193" s="1512"/>
      <c r="K193" s="1512"/>
      <c r="L193" s="1512"/>
      <c r="M193" s="1512"/>
      <c r="N193" s="1512"/>
      <c r="O193" s="1512"/>
      <c r="P193" s="1512"/>
      <c r="Q193" s="1512"/>
      <c r="R193" s="1512"/>
      <c r="S193" s="1512"/>
      <c r="T193" s="1512"/>
      <c r="U193" s="1512"/>
      <c r="V193" s="1512"/>
      <c r="W193" s="1512"/>
      <c r="X193" s="1512"/>
      <c r="Y193" s="1512"/>
      <c r="Z193" s="1512"/>
      <c r="AA193" s="1512"/>
    </row>
    <row r="194" spans="1:28" ht="18" customHeight="1">
      <c r="A194" s="7"/>
      <c r="B194" s="3" t="s">
        <v>415</v>
      </c>
      <c r="C194" s="3"/>
      <c r="D194" s="3"/>
      <c r="E194" s="3"/>
      <c r="F194" s="3"/>
      <c r="G194" s="3"/>
      <c r="H194" s="18" t="str">
        <f>項目一覧!$C$286</f>
        <v/>
      </c>
      <c r="I194" s="42"/>
      <c r="J194" s="18"/>
      <c r="K194" s="18"/>
      <c r="L194" s="18"/>
      <c r="M194" s="18"/>
      <c r="N194" s="18"/>
      <c r="O194" s="18"/>
      <c r="P194" s="18"/>
      <c r="Q194" s="18"/>
      <c r="R194" s="18"/>
      <c r="S194" s="18"/>
      <c r="T194" s="18"/>
      <c r="U194" s="18"/>
      <c r="V194" s="18"/>
      <c r="W194" s="18"/>
      <c r="X194" s="18"/>
      <c r="Y194" s="18"/>
      <c r="Z194" s="18"/>
      <c r="AA194" s="18"/>
    </row>
    <row r="195" spans="1:28" ht="18" customHeight="1">
      <c r="A195" s="7"/>
      <c r="B195" s="47" t="s">
        <v>543</v>
      </c>
      <c r="C195" s="3"/>
      <c r="D195" s="3"/>
      <c r="E195" s="3"/>
      <c r="F195" s="3"/>
      <c r="G195" s="3"/>
      <c r="H195" s="18"/>
      <c r="I195" s="1524" t="str">
        <f>項目一覧!$C$287</f>
        <v/>
      </c>
      <c r="J195" s="1524"/>
      <c r="K195" s="1524"/>
      <c r="L195" s="1524"/>
      <c r="M195" s="1524"/>
      <c r="N195" s="1524"/>
      <c r="O195" s="1524"/>
      <c r="P195" s="1524"/>
      <c r="Q195" s="1524"/>
      <c r="R195" s="1524"/>
      <c r="S195" s="1524"/>
      <c r="T195" s="1524"/>
      <c r="U195" s="1524"/>
      <c r="V195" s="1524"/>
      <c r="W195" s="1524"/>
      <c r="X195" s="1524"/>
      <c r="Y195" s="1524"/>
      <c r="Z195" s="1524"/>
      <c r="AA195" s="1524"/>
    </row>
    <row r="196" spans="1:28" ht="18" customHeight="1">
      <c r="A196" s="7"/>
      <c r="B196" s="47"/>
      <c r="C196" s="3"/>
      <c r="D196" s="3"/>
      <c r="E196" s="3"/>
      <c r="F196" s="3"/>
      <c r="G196" s="3"/>
      <c r="H196" s="18"/>
      <c r="I196" s="1524"/>
      <c r="J196" s="1524"/>
      <c r="K196" s="1524"/>
      <c r="L196" s="1524"/>
      <c r="M196" s="1524"/>
      <c r="N196" s="1524"/>
      <c r="O196" s="1524"/>
      <c r="P196" s="1524"/>
      <c r="Q196" s="1524"/>
      <c r="R196" s="1524"/>
      <c r="S196" s="1524"/>
      <c r="T196" s="1524"/>
      <c r="U196" s="1524"/>
      <c r="V196" s="1524"/>
      <c r="W196" s="1524"/>
      <c r="X196" s="1524"/>
      <c r="Y196" s="1524"/>
      <c r="Z196" s="1524"/>
      <c r="AA196" s="1524"/>
    </row>
    <row r="197" spans="1:28" ht="15.95" customHeight="1">
      <c r="A197" s="7"/>
      <c r="B197" s="47"/>
      <c r="C197" s="3"/>
      <c r="D197" s="3"/>
      <c r="E197" s="3"/>
      <c r="F197" s="3"/>
      <c r="G197" s="3"/>
      <c r="H197" s="38"/>
      <c r="I197" s="7"/>
      <c r="J197" s="7"/>
      <c r="K197" s="7"/>
      <c r="L197" s="7"/>
      <c r="M197" s="7"/>
      <c r="N197" s="7"/>
      <c r="O197" s="7"/>
      <c r="P197" s="7"/>
      <c r="Q197" s="7"/>
      <c r="R197" s="7"/>
      <c r="S197" s="7"/>
      <c r="T197" s="7"/>
      <c r="U197" s="7"/>
      <c r="V197" s="7"/>
      <c r="W197" s="7"/>
      <c r="X197" s="7"/>
      <c r="Y197" s="7"/>
      <c r="Z197" s="7"/>
      <c r="AA197" s="7"/>
    </row>
    <row r="198" spans="1:28" ht="15.95" customHeight="1">
      <c r="A198" s="150" t="s">
        <v>458</v>
      </c>
      <c r="B198" s="149" t="s">
        <v>413</v>
      </c>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c r="AA198" s="149"/>
      <c r="AB198" s="149"/>
    </row>
    <row r="199" spans="1:28" ht="18" customHeight="1">
      <c r="A199" s="7"/>
      <c r="B199" s="3" t="s">
        <v>412</v>
      </c>
      <c r="C199" s="3"/>
      <c r="D199" s="3"/>
      <c r="E199" s="3"/>
      <c r="F199" s="3"/>
      <c r="G199" s="3"/>
      <c r="H199" s="18" t="str">
        <f>項目一覧!$C$55</f>
        <v/>
      </c>
      <c r="I199" s="42"/>
      <c r="J199" s="18"/>
      <c r="K199" s="18"/>
      <c r="L199" s="18"/>
      <c r="M199" s="18"/>
      <c r="N199" s="18"/>
      <c r="O199" s="18"/>
      <c r="P199" s="18"/>
      <c r="Q199" s="18"/>
      <c r="R199" s="18"/>
      <c r="S199" s="18"/>
      <c r="T199" s="18"/>
      <c r="U199" s="18"/>
      <c r="V199" s="18"/>
      <c r="W199" s="18"/>
      <c r="X199" s="18"/>
      <c r="Y199" s="18"/>
      <c r="Z199" s="18"/>
      <c r="AA199" s="18"/>
      <c r="AB199" s="18"/>
    </row>
    <row r="200" spans="1:28" ht="18" customHeight="1">
      <c r="A200" s="7"/>
      <c r="B200" s="3" t="s">
        <v>411</v>
      </c>
      <c r="C200" s="3"/>
      <c r="D200" s="3"/>
      <c r="E200" s="3"/>
      <c r="F200" s="3"/>
      <c r="G200" s="3"/>
      <c r="H200" s="44" t="str">
        <f>IF(項目一覧!$C$56=0,"","建設業の許可   ("&amp;項目一覧!$C$56&amp;")  第  （"&amp;項目一覧!$C$57&amp;"）　　 "&amp;項目一覧!C58&amp;"　号")</f>
        <v>建設業の許可   ()  第  （）　　 　号</v>
      </c>
      <c r="I200" s="42"/>
      <c r="J200" s="18"/>
      <c r="K200" s="18"/>
      <c r="L200" s="18"/>
      <c r="M200" s="18"/>
      <c r="N200" s="18"/>
      <c r="O200" s="18"/>
      <c r="P200" s="18"/>
      <c r="Q200" s="18"/>
      <c r="R200" s="18"/>
      <c r="S200" s="18"/>
      <c r="T200" s="18"/>
      <c r="U200" s="18"/>
      <c r="V200" s="18"/>
      <c r="W200" s="18"/>
      <c r="X200" s="18"/>
      <c r="Y200" s="18"/>
      <c r="Z200" s="18"/>
      <c r="AA200" s="18"/>
      <c r="AB200" s="18"/>
    </row>
    <row r="201" spans="1:28" ht="18" customHeight="1">
      <c r="A201" s="7"/>
      <c r="B201" s="3"/>
      <c r="C201" s="3"/>
      <c r="D201" s="3"/>
      <c r="E201" s="3"/>
      <c r="F201" s="3"/>
      <c r="G201" s="3"/>
      <c r="H201" s="18" t="str">
        <f>項目一覧!$C$59</f>
        <v/>
      </c>
      <c r="I201" s="42"/>
      <c r="J201" s="18"/>
      <c r="K201" s="18"/>
      <c r="L201" s="18"/>
      <c r="M201" s="18"/>
      <c r="N201" s="18"/>
      <c r="O201" s="18"/>
      <c r="P201" s="18"/>
      <c r="Q201" s="18"/>
      <c r="R201" s="18"/>
      <c r="S201" s="18"/>
      <c r="T201" s="18"/>
      <c r="U201" s="18"/>
      <c r="V201" s="18"/>
      <c r="W201" s="18"/>
      <c r="X201" s="18"/>
      <c r="Y201" s="18"/>
      <c r="Z201" s="18"/>
      <c r="AA201" s="18"/>
      <c r="AB201" s="18"/>
    </row>
    <row r="202" spans="1:28" ht="18" customHeight="1">
      <c r="A202" s="7"/>
      <c r="B202" s="3" t="s">
        <v>410</v>
      </c>
      <c r="C202" s="3"/>
      <c r="D202" s="3"/>
      <c r="E202" s="3"/>
      <c r="F202" s="3"/>
      <c r="G202" s="3"/>
      <c r="H202" s="18" t="str">
        <f>項目一覧!$C$60</f>
        <v/>
      </c>
      <c r="I202" s="42"/>
      <c r="J202" s="18"/>
      <c r="K202" s="18"/>
      <c r="L202" s="18"/>
      <c r="M202" s="18"/>
      <c r="N202" s="18"/>
      <c r="O202" s="18"/>
      <c r="P202" s="18"/>
      <c r="Q202" s="18"/>
      <c r="R202" s="18"/>
      <c r="S202" s="18"/>
      <c r="T202" s="18"/>
      <c r="U202" s="18"/>
      <c r="V202" s="18"/>
      <c r="W202" s="18"/>
      <c r="X202" s="18"/>
      <c r="Y202" s="18"/>
      <c r="Z202" s="18"/>
      <c r="AA202" s="18"/>
      <c r="AB202" s="18"/>
    </row>
    <row r="203" spans="1:28" ht="18" customHeight="1">
      <c r="A203" s="7"/>
      <c r="B203" s="3" t="s">
        <v>409</v>
      </c>
      <c r="C203" s="3"/>
      <c r="D203" s="3"/>
      <c r="E203" s="3"/>
      <c r="F203" s="3"/>
      <c r="G203" s="3"/>
      <c r="H203" s="1512" t="str">
        <f>項目一覧!$C$61</f>
        <v/>
      </c>
      <c r="I203" s="1512"/>
      <c r="J203" s="1512"/>
      <c r="K203" s="1512"/>
      <c r="L203" s="1512"/>
      <c r="M203" s="1512"/>
      <c r="N203" s="1512"/>
      <c r="O203" s="1512"/>
      <c r="P203" s="1512"/>
      <c r="Q203" s="1512"/>
      <c r="R203" s="1512"/>
      <c r="S203" s="1512"/>
      <c r="T203" s="1512"/>
      <c r="U203" s="1512"/>
      <c r="V203" s="1512"/>
      <c r="W203" s="1512"/>
      <c r="X203" s="1512"/>
      <c r="Y203" s="1512"/>
      <c r="Z203" s="1512"/>
      <c r="AA203" s="1512"/>
      <c r="AB203" s="1512"/>
    </row>
    <row r="204" spans="1:28" ht="18" customHeight="1">
      <c r="A204" s="3"/>
      <c r="B204" s="3" t="s">
        <v>408</v>
      </c>
      <c r="C204" s="3"/>
      <c r="D204" s="3"/>
      <c r="E204" s="3"/>
      <c r="F204" s="3"/>
      <c r="G204" s="3"/>
      <c r="H204" s="18" t="str">
        <f>項目一覧!$C$62</f>
        <v/>
      </c>
      <c r="I204" s="42"/>
      <c r="J204" s="18"/>
      <c r="K204" s="18"/>
      <c r="L204" s="18"/>
      <c r="M204" s="18"/>
      <c r="N204" s="18"/>
      <c r="O204" s="18"/>
      <c r="P204" s="18"/>
      <c r="Q204" s="18"/>
      <c r="R204" s="18"/>
      <c r="S204" s="18"/>
      <c r="T204" s="18"/>
      <c r="U204" s="18"/>
      <c r="V204" s="18"/>
      <c r="W204" s="18"/>
      <c r="X204" s="18"/>
      <c r="Y204" s="18"/>
      <c r="Z204" s="18"/>
      <c r="AA204" s="18"/>
      <c r="AB204" s="18"/>
    </row>
    <row r="205" spans="1:28" ht="9.9499999999999993" customHeight="1">
      <c r="A205" s="3"/>
      <c r="B205" s="3"/>
      <c r="C205" s="3"/>
      <c r="D205" s="3"/>
      <c r="E205" s="3"/>
      <c r="F205" s="18"/>
      <c r="G205" s="18"/>
      <c r="H205" s="18"/>
      <c r="I205" s="42"/>
      <c r="J205" s="18"/>
      <c r="K205" s="18"/>
      <c r="L205" s="18"/>
      <c r="M205" s="18"/>
      <c r="N205" s="18"/>
      <c r="O205" s="18"/>
      <c r="P205" s="18"/>
      <c r="Q205" s="18"/>
      <c r="R205" s="18"/>
      <c r="S205" s="18"/>
      <c r="T205" s="18"/>
      <c r="U205" s="18"/>
      <c r="V205" s="18"/>
      <c r="W205" s="18"/>
      <c r="X205" s="18"/>
      <c r="Y205" s="18"/>
      <c r="Z205" s="18"/>
      <c r="AA205" s="18"/>
      <c r="AB205" s="18"/>
    </row>
    <row r="206" spans="1:28" ht="17.100000000000001" customHeight="1">
      <c r="A206" s="3"/>
      <c r="B206" s="3" t="s">
        <v>3705</v>
      </c>
      <c r="C206" s="3"/>
      <c r="D206" s="3"/>
      <c r="E206" s="3"/>
      <c r="F206" s="18"/>
      <c r="G206" s="18"/>
      <c r="H206" s="18"/>
      <c r="I206" s="42"/>
      <c r="J206" s="18"/>
      <c r="K206" s="18"/>
      <c r="L206" s="18"/>
      <c r="M206" s="18"/>
      <c r="N206" s="18"/>
      <c r="O206" s="18"/>
      <c r="P206" s="18"/>
      <c r="Q206" s="18"/>
      <c r="R206" s="18"/>
      <c r="S206" s="18"/>
      <c r="T206" s="18"/>
      <c r="U206" s="18"/>
      <c r="V206" s="18"/>
      <c r="W206" s="18"/>
      <c r="X206" s="18"/>
      <c r="Y206" s="18"/>
      <c r="Z206" s="18"/>
      <c r="AA206" s="18"/>
      <c r="AB206" s="18"/>
    </row>
    <row r="207" spans="1:28" ht="17.100000000000001" customHeight="1">
      <c r="A207" s="7"/>
      <c r="B207" s="3" t="s">
        <v>412</v>
      </c>
      <c r="C207" s="3"/>
      <c r="D207" s="3"/>
      <c r="E207" s="3"/>
      <c r="F207" s="18"/>
      <c r="G207" s="18"/>
      <c r="H207" s="18" t="str">
        <f>項目一覧!C362</f>
        <v/>
      </c>
      <c r="I207" s="42"/>
      <c r="J207" s="18"/>
      <c r="K207" s="18"/>
      <c r="L207" s="18"/>
      <c r="M207" s="18"/>
      <c r="N207" s="18"/>
      <c r="O207" s="18"/>
      <c r="P207" s="18"/>
      <c r="Q207" s="18"/>
      <c r="R207" s="18"/>
      <c r="S207" s="18"/>
      <c r="T207" s="18"/>
      <c r="U207" s="18"/>
      <c r="V207" s="18"/>
      <c r="W207" s="18"/>
      <c r="X207" s="18"/>
      <c r="Y207" s="18"/>
      <c r="Z207" s="18"/>
      <c r="AA207" s="18"/>
      <c r="AB207" s="42"/>
    </row>
    <row r="208" spans="1:28" ht="17.100000000000001" customHeight="1">
      <c r="A208" s="7"/>
      <c r="B208" s="3" t="s">
        <v>411</v>
      </c>
      <c r="C208" s="3"/>
      <c r="D208" s="3"/>
      <c r="E208" s="3"/>
      <c r="F208" s="18"/>
      <c r="G208" s="18"/>
      <c r="H208" s="44" t="str">
        <f>IF(項目一覧!C362=0,"","建設業の許可   ("&amp;項目一覧!C363&amp;")  第  （"&amp;項目一覧!C364&amp;"）　　 "&amp;項目一覧!C365&amp;"　号")</f>
        <v>建設業の許可   ()  第  （）　　 　号</v>
      </c>
      <c r="I208" s="42"/>
      <c r="J208" s="18"/>
      <c r="K208" s="18"/>
      <c r="L208" s="18"/>
      <c r="M208" s="18"/>
      <c r="N208" s="18"/>
      <c r="O208" s="18"/>
      <c r="P208" s="18"/>
      <c r="Q208" s="18"/>
      <c r="R208" s="18"/>
      <c r="S208" s="18"/>
      <c r="T208" s="18"/>
      <c r="U208" s="18"/>
      <c r="V208" s="18"/>
      <c r="W208" s="18"/>
      <c r="X208" s="18"/>
      <c r="Y208" s="18"/>
      <c r="Z208" s="18"/>
      <c r="AA208" s="18"/>
      <c r="AB208" s="42"/>
    </row>
    <row r="209" spans="1:28" ht="17.100000000000001" customHeight="1">
      <c r="A209" s="7"/>
      <c r="B209" s="3"/>
      <c r="C209" s="3"/>
      <c r="D209" s="3"/>
      <c r="E209" s="3"/>
      <c r="F209" s="18"/>
      <c r="G209" s="18"/>
      <c r="H209" s="18" t="str">
        <f>項目一覧!C366</f>
        <v/>
      </c>
      <c r="I209" s="42"/>
      <c r="J209" s="18"/>
      <c r="K209" s="18"/>
      <c r="L209" s="18"/>
      <c r="M209" s="18"/>
      <c r="N209" s="18"/>
      <c r="O209" s="18"/>
      <c r="P209" s="18"/>
      <c r="Q209" s="18"/>
      <c r="R209" s="18"/>
      <c r="S209" s="18"/>
      <c r="T209" s="18"/>
      <c r="U209" s="18"/>
      <c r="V209" s="18"/>
      <c r="W209" s="18"/>
      <c r="X209" s="18"/>
      <c r="Y209" s="18"/>
      <c r="Z209" s="18"/>
      <c r="AA209" s="18"/>
      <c r="AB209" s="42"/>
    </row>
    <row r="210" spans="1:28" ht="17.100000000000001" customHeight="1">
      <c r="A210" s="7"/>
      <c r="B210" s="3" t="s">
        <v>410</v>
      </c>
      <c r="C210" s="3"/>
      <c r="D210" s="3"/>
      <c r="E210" s="3"/>
      <c r="F210" s="18"/>
      <c r="G210" s="18"/>
      <c r="H210" s="18" t="str">
        <f>項目一覧!C367</f>
        <v/>
      </c>
      <c r="I210" s="42"/>
      <c r="J210" s="18"/>
      <c r="K210" s="18"/>
      <c r="L210" s="18"/>
      <c r="M210" s="18"/>
      <c r="N210" s="18"/>
      <c r="O210" s="18"/>
      <c r="P210" s="18"/>
      <c r="Q210" s="18"/>
      <c r="R210" s="18"/>
      <c r="S210" s="18"/>
      <c r="T210" s="18"/>
      <c r="U210" s="18"/>
      <c r="V210" s="18"/>
      <c r="W210" s="18"/>
      <c r="X210" s="18"/>
      <c r="Y210" s="18"/>
      <c r="Z210" s="18"/>
      <c r="AA210" s="18"/>
      <c r="AB210" s="42"/>
    </row>
    <row r="211" spans="1:28" ht="17.100000000000001" customHeight="1">
      <c r="A211" s="7"/>
      <c r="B211" s="3" t="s">
        <v>409</v>
      </c>
      <c r="C211" s="3"/>
      <c r="D211" s="3"/>
      <c r="E211" s="3"/>
      <c r="F211" s="18"/>
      <c r="G211" s="18"/>
      <c r="H211" s="1512" t="str">
        <f>項目一覧!C368</f>
        <v/>
      </c>
      <c r="I211" s="1512"/>
      <c r="J211" s="1512"/>
      <c r="K211" s="1512"/>
      <c r="L211" s="1512"/>
      <c r="M211" s="1512"/>
      <c r="N211" s="1512"/>
      <c r="O211" s="1512"/>
      <c r="P211" s="1512"/>
      <c r="Q211" s="1512"/>
      <c r="R211" s="1512"/>
      <c r="S211" s="1512"/>
      <c r="T211" s="1512"/>
      <c r="U211" s="1512"/>
      <c r="V211" s="1512"/>
      <c r="W211" s="1512"/>
      <c r="X211" s="1512"/>
      <c r="Y211" s="1512"/>
      <c r="Z211" s="1512"/>
      <c r="AA211" s="1512"/>
      <c r="AB211" s="1512"/>
    </row>
    <row r="212" spans="1:28" ht="17.100000000000001" customHeight="1">
      <c r="A212" s="1023"/>
      <c r="B212" s="1023" t="s">
        <v>408</v>
      </c>
      <c r="C212" s="1023"/>
      <c r="D212" s="1023"/>
      <c r="E212" s="1023"/>
      <c r="F212" s="1206"/>
      <c r="G212" s="1206"/>
      <c r="H212" s="1206" t="str">
        <f>項目一覧!C369</f>
        <v/>
      </c>
      <c r="I212" s="1025"/>
      <c r="J212" s="1206"/>
      <c r="K212" s="1206"/>
      <c r="L212" s="1206"/>
      <c r="M212" s="1206"/>
      <c r="N212" s="1206"/>
      <c r="O212" s="1206"/>
      <c r="P212" s="1206"/>
      <c r="Q212" s="1206"/>
      <c r="R212" s="1206"/>
      <c r="S212" s="1206"/>
      <c r="T212" s="1206"/>
      <c r="U212" s="1206"/>
      <c r="V212" s="1206"/>
      <c r="W212" s="1206"/>
      <c r="X212" s="1206"/>
      <c r="Y212" s="1206"/>
      <c r="Z212" s="1206"/>
      <c r="AA212" s="1206"/>
      <c r="AB212" s="1206"/>
    </row>
    <row r="213" spans="1:28" ht="18" customHeight="1">
      <c r="A213" s="17" t="s">
        <v>113</v>
      </c>
      <c r="B213" s="16" t="s">
        <v>2107</v>
      </c>
      <c r="C213" s="3"/>
      <c r="D213" s="3"/>
      <c r="E213" s="3"/>
      <c r="F213" s="18"/>
      <c r="G213" s="18"/>
      <c r="H213" s="18"/>
      <c r="I213" s="42"/>
      <c r="J213" s="18"/>
      <c r="K213" s="18"/>
      <c r="L213" s="73"/>
      <c r="M213" s="18"/>
      <c r="N213" s="18"/>
      <c r="O213" s="551"/>
      <c r="P213" s="18"/>
      <c r="Q213" s="18"/>
      <c r="R213" s="18"/>
      <c r="S213" s="18"/>
      <c r="T213" s="18"/>
      <c r="U213" s="18"/>
      <c r="V213" s="18"/>
      <c r="W213" s="18"/>
      <c r="X213" s="18"/>
      <c r="Y213" s="18"/>
      <c r="Z213" s="18"/>
      <c r="AA213" s="18"/>
      <c r="AB213" s="18"/>
    </row>
    <row r="214" spans="1:28" ht="18" customHeight="1">
      <c r="A214" s="6"/>
      <c r="B214" s="3"/>
      <c r="C214" s="73" t="str">
        <f>IF(項目一覧!$D$342=TRUE,"■","□")</f>
        <v>□</v>
      </c>
      <c r="D214" s="18" t="s">
        <v>2108</v>
      </c>
      <c r="E214" s="18"/>
      <c r="F214" s="18"/>
      <c r="G214" s="551" t="s">
        <v>2111</v>
      </c>
      <c r="H214" s="18" t="str">
        <f>IF(項目一覧!$C$343="","",項目一覧!$C$343)</f>
        <v/>
      </c>
      <c r="I214" s="42"/>
      <c r="J214" s="18"/>
      <c r="K214" s="18"/>
      <c r="L214" s="73"/>
      <c r="M214" s="18"/>
      <c r="N214" s="18"/>
      <c r="O214" s="551"/>
      <c r="P214" s="18"/>
      <c r="Q214" s="18"/>
      <c r="R214" s="18"/>
      <c r="S214" s="18"/>
      <c r="T214" s="18"/>
      <c r="U214" s="18"/>
      <c r="V214" s="18"/>
      <c r="W214" s="18"/>
      <c r="X214" s="18"/>
      <c r="Y214" s="18"/>
      <c r="Z214" s="18" t="s">
        <v>2119</v>
      </c>
      <c r="AA214" s="18"/>
      <c r="AB214" s="18"/>
    </row>
    <row r="215" spans="1:28" ht="18" customHeight="1">
      <c r="A215" s="3"/>
      <c r="B215" s="3"/>
      <c r="C215" s="73" t="str">
        <f>IF(項目一覧!$E$342=TRUE,"■","□")</f>
        <v>□</v>
      </c>
      <c r="D215" s="18" t="s">
        <v>2109</v>
      </c>
      <c r="E215" s="3"/>
      <c r="F215" s="18"/>
      <c r="G215" s="551" t="s">
        <v>2111</v>
      </c>
      <c r="H215" s="18" t="str">
        <f>IF(項目一覧!$C$344="","",項目一覧!$C$344)</f>
        <v/>
      </c>
      <c r="I215" s="42"/>
      <c r="J215" s="18"/>
      <c r="K215" s="18"/>
      <c r="L215" s="73"/>
      <c r="M215" s="18"/>
      <c r="N215" s="18"/>
      <c r="O215" s="551"/>
      <c r="P215" s="18"/>
      <c r="Q215" s="18"/>
      <c r="R215" s="18"/>
      <c r="S215" s="18"/>
      <c r="T215" s="18"/>
      <c r="U215" s="18"/>
      <c r="V215" s="18"/>
      <c r="W215" s="18"/>
      <c r="X215" s="18"/>
      <c r="Y215" s="18"/>
      <c r="Z215" s="18" t="s">
        <v>2119</v>
      </c>
      <c r="AA215" s="18"/>
      <c r="AB215" s="18"/>
    </row>
    <row r="216" spans="1:28" ht="18" customHeight="1">
      <c r="A216" s="15"/>
      <c r="B216" s="15"/>
      <c r="C216" s="993" t="str">
        <f>IF(項目一覧!$F$342=TRUE,"■","□")</f>
        <v>□</v>
      </c>
      <c r="D216" s="27" t="s">
        <v>2110</v>
      </c>
      <c r="E216" s="15"/>
      <c r="F216" s="27"/>
      <c r="G216" s="27"/>
      <c r="H216" s="27"/>
      <c r="I216" s="40"/>
      <c r="J216" s="27"/>
      <c r="K216" s="27"/>
      <c r="L216" s="993"/>
      <c r="M216" s="27"/>
      <c r="N216" s="27"/>
      <c r="O216" s="27"/>
      <c r="P216" s="27"/>
      <c r="Q216" s="27"/>
      <c r="R216" s="27"/>
      <c r="S216" s="27"/>
      <c r="T216" s="27"/>
      <c r="U216" s="27"/>
      <c r="V216" s="27"/>
      <c r="W216" s="27"/>
      <c r="X216" s="27"/>
      <c r="Y216" s="27"/>
      <c r="Z216" s="27"/>
      <c r="AA216" s="27"/>
      <c r="AB216" s="27"/>
    </row>
    <row r="217" spans="1:28" ht="18" customHeight="1">
      <c r="A217" s="6" t="s">
        <v>113</v>
      </c>
      <c r="B217" s="3" t="s">
        <v>2892</v>
      </c>
      <c r="C217" s="3"/>
      <c r="D217" s="3"/>
      <c r="E217" s="3"/>
      <c r="F217" s="18"/>
      <c r="G217" s="18"/>
      <c r="H217" s="18"/>
      <c r="I217" s="42"/>
      <c r="J217" s="18"/>
      <c r="K217" s="18"/>
      <c r="N217" s="18"/>
      <c r="AB217" s="18"/>
    </row>
    <row r="218" spans="1:28" ht="18" customHeight="1">
      <c r="A218" s="6"/>
      <c r="B218" s="3"/>
      <c r="C218" s="73" t="str">
        <f>IF(項目一覧!$D$349=TRUE,"■","□")</f>
        <v>□</v>
      </c>
      <c r="D218" s="18" t="s">
        <v>2998</v>
      </c>
      <c r="E218" s="18"/>
      <c r="F218" s="551"/>
      <c r="G218" s="551" t="s">
        <v>2111</v>
      </c>
      <c r="H218" s="3" t="str">
        <f>項目一覧!$C$350&amp;"　"&amp;項目一覧!$C$351</f>
        <v>　</v>
      </c>
      <c r="I218" s="42"/>
      <c r="J218" s="18"/>
      <c r="K218" s="18"/>
      <c r="L218" s="73"/>
      <c r="M218" s="18"/>
      <c r="N218" s="18"/>
      <c r="O218" s="551"/>
      <c r="P218" s="137"/>
      <c r="Q218" s="137"/>
      <c r="R218" s="137"/>
      <c r="S218" s="137"/>
      <c r="T218" s="137"/>
      <c r="U218" s="137"/>
      <c r="V218" s="137"/>
      <c r="W218" s="137"/>
      <c r="X218" s="137"/>
      <c r="Y218" s="137"/>
      <c r="Z218" s="18" t="s">
        <v>2119</v>
      </c>
      <c r="AA218" s="18"/>
      <c r="AB218" s="18"/>
    </row>
    <row r="219" spans="1:28" ht="18" customHeight="1">
      <c r="A219" s="3"/>
      <c r="B219" s="3"/>
      <c r="C219" s="73" t="str">
        <f>IF(項目一覧!$E$349=TRUE,"■","□")</f>
        <v>□</v>
      </c>
      <c r="D219" s="18" t="s">
        <v>2999</v>
      </c>
      <c r="E219" s="18"/>
      <c r="F219" s="551"/>
      <c r="G219" s="551" t="s">
        <v>2111</v>
      </c>
      <c r="H219" s="3" t="str">
        <f>項目一覧!$C$352&amp;"　"&amp;項目一覧!$C$353</f>
        <v>　</v>
      </c>
      <c r="I219" s="42"/>
      <c r="J219" s="18"/>
      <c r="K219" s="18"/>
      <c r="L219" s="73"/>
      <c r="M219" s="18"/>
      <c r="N219" s="18"/>
      <c r="O219" s="551"/>
      <c r="P219" s="137"/>
      <c r="Q219" s="137"/>
      <c r="R219" s="137"/>
      <c r="S219" s="137"/>
      <c r="T219" s="137"/>
      <c r="U219" s="137"/>
      <c r="V219" s="137"/>
      <c r="W219" s="137"/>
      <c r="X219" s="137"/>
      <c r="Y219" s="137"/>
      <c r="Z219" s="18" t="s">
        <v>2119</v>
      </c>
      <c r="AA219" s="18"/>
      <c r="AB219" s="18"/>
    </row>
    <row r="220" spans="1:28" ht="18" customHeight="1">
      <c r="A220" s="3"/>
      <c r="B220" s="3"/>
      <c r="C220" s="73" t="str">
        <f>IF(項目一覧!$F$349=TRUE,"■","□")</f>
        <v>□</v>
      </c>
      <c r="D220" s="18" t="s">
        <v>2887</v>
      </c>
      <c r="E220" s="18"/>
      <c r="F220" s="992"/>
      <c r="G220" s="992" t="s">
        <v>2111</v>
      </c>
      <c r="H220" s="1511" t="str">
        <f>項目一覧!$C$354</f>
        <v/>
      </c>
      <c r="I220" s="1511"/>
      <c r="J220" s="1511"/>
      <c r="K220" s="1511"/>
      <c r="L220" s="1511"/>
      <c r="M220" s="1511"/>
      <c r="N220" s="1511"/>
      <c r="O220" s="1511"/>
      <c r="P220" s="1511"/>
      <c r="Q220" s="1511"/>
      <c r="R220" s="1511"/>
      <c r="S220" s="1511"/>
      <c r="T220" s="1511"/>
      <c r="U220" s="1511"/>
      <c r="V220" s="1511"/>
      <c r="W220" s="1511"/>
      <c r="X220" s="1511"/>
      <c r="Y220" s="1511"/>
      <c r="Z220" s="27" t="s">
        <v>2119</v>
      </c>
      <c r="AA220" s="18"/>
      <c r="AB220" s="27"/>
    </row>
    <row r="221" spans="1:28" ht="18" customHeight="1">
      <c r="A221" s="17" t="s">
        <v>313</v>
      </c>
      <c r="B221" s="16" t="s">
        <v>2893</v>
      </c>
      <c r="C221" s="43"/>
      <c r="D221" s="43"/>
      <c r="E221" s="43"/>
      <c r="F221" s="1536" t="str">
        <f>項目一覧!$C$66</f>
        <v/>
      </c>
      <c r="G221" s="1536"/>
      <c r="H221" s="1536"/>
      <c r="I221" s="1536"/>
      <c r="J221" s="1536"/>
      <c r="K221" s="1536"/>
      <c r="L221" s="1536"/>
      <c r="M221" s="1536"/>
      <c r="N221" s="1536"/>
      <c r="O221" s="1536"/>
      <c r="P221" s="1536"/>
      <c r="Q221" s="1536"/>
      <c r="R221" s="1536"/>
      <c r="S221" s="1536"/>
      <c r="T221" s="1536"/>
      <c r="U221" s="1536"/>
      <c r="V221" s="1536"/>
      <c r="W221" s="1536"/>
      <c r="X221" s="1536"/>
      <c r="Y221" s="1536"/>
      <c r="Z221" s="1536"/>
      <c r="AA221" s="1536"/>
      <c r="AB221" s="1536"/>
    </row>
    <row r="222" spans="1:28" ht="18" customHeight="1">
      <c r="A222" s="41"/>
      <c r="B222" s="30"/>
      <c r="C222" s="30"/>
      <c r="D222" s="30"/>
      <c r="E222" s="30"/>
      <c r="F222" s="1537"/>
      <c r="G222" s="1537"/>
      <c r="H222" s="1537"/>
      <c r="I222" s="1537"/>
      <c r="J222" s="1537"/>
      <c r="K222" s="1537"/>
      <c r="L222" s="1537"/>
      <c r="M222" s="1537"/>
      <c r="N222" s="1537"/>
      <c r="O222" s="1537"/>
      <c r="P222" s="1537"/>
      <c r="Q222" s="1537"/>
      <c r="R222" s="1537"/>
      <c r="S222" s="1537"/>
      <c r="T222" s="1537"/>
      <c r="U222" s="1537"/>
      <c r="V222" s="1537"/>
      <c r="W222" s="1537"/>
      <c r="X222" s="1537"/>
      <c r="Y222" s="1537"/>
      <c r="Z222" s="1537"/>
      <c r="AA222" s="1537"/>
      <c r="AB222" s="1537"/>
    </row>
    <row r="223" spans="1:28" ht="15.95" customHeight="1">
      <c r="A223" s="1501" t="s">
        <v>406</v>
      </c>
      <c r="B223" s="1501"/>
      <c r="C223" s="1501"/>
      <c r="D223" s="1501"/>
      <c r="E223" s="1501"/>
      <c r="F223" s="1501"/>
      <c r="G223" s="1501"/>
      <c r="H223" s="1501"/>
      <c r="I223" s="1501"/>
      <c r="J223" s="1501"/>
      <c r="K223" s="1501"/>
      <c r="L223" s="1501"/>
      <c r="M223" s="1501"/>
      <c r="N223" s="1501"/>
      <c r="O223" s="1501"/>
      <c r="P223" s="1501"/>
      <c r="Q223" s="1501"/>
      <c r="R223" s="1501"/>
      <c r="S223" s="1501"/>
      <c r="T223" s="1501"/>
      <c r="U223" s="1501"/>
      <c r="V223" s="1501"/>
      <c r="W223" s="1501"/>
      <c r="X223" s="1501"/>
      <c r="Y223" s="1501"/>
      <c r="Z223" s="1501"/>
      <c r="AA223" s="1501"/>
    </row>
    <row r="224" spans="1:28" ht="15.95" customHeight="1">
      <c r="A224" s="15"/>
      <c r="B224" s="15" t="s">
        <v>197</v>
      </c>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row>
    <row r="225" spans="1:27" ht="45" customHeight="1">
      <c r="A225" s="110" t="s">
        <v>313</v>
      </c>
      <c r="B225" s="109" t="s">
        <v>405</v>
      </c>
      <c r="C225" s="20"/>
      <c r="D225" s="20"/>
      <c r="E225" s="20"/>
      <c r="F225" s="20"/>
      <c r="G225" s="1620" t="str">
        <f>IF(項目一覧!$C$69=0,"",IF(項目一覧!$C$71=0,項目一覧!$C$69&amp;項目一覧!$C$70,項目一覧!$C$69&amp;項目一覧!$C$70&amp;項目一覧!$C$71))</f>
        <v/>
      </c>
      <c r="H225" s="1620"/>
      <c r="I225" s="1620"/>
      <c r="J225" s="1620"/>
      <c r="K225" s="1620"/>
      <c r="L225" s="1620"/>
      <c r="M225" s="1620"/>
      <c r="N225" s="1620"/>
      <c r="O225" s="1620"/>
      <c r="P225" s="1620"/>
      <c r="Q225" s="1620"/>
      <c r="R225" s="1620"/>
      <c r="S225" s="1620"/>
      <c r="T225" s="1620"/>
      <c r="U225" s="1620"/>
      <c r="V225" s="1620"/>
      <c r="W225" s="1620"/>
      <c r="X225" s="1620"/>
      <c r="Y225" s="1620"/>
      <c r="Z225" s="1620"/>
      <c r="AA225" s="1620"/>
    </row>
    <row r="226" spans="1:27" ht="45" customHeight="1">
      <c r="A226" s="110" t="s">
        <v>313</v>
      </c>
      <c r="B226" s="109" t="s">
        <v>404</v>
      </c>
      <c r="C226" s="20"/>
      <c r="D226" s="20"/>
      <c r="E226" s="20"/>
      <c r="F226" s="20"/>
      <c r="G226" s="1620" t="str">
        <f>IF(項目一覧!$C$72=0,"",IF(項目一覧!$C$74=0,項目一覧!$C$72&amp;項目一覧!$C$73,項目一覧!$C$72&amp;項目一覧!$C$73&amp;項目一覧!$C$74))</f>
        <v/>
      </c>
      <c r="H226" s="1620"/>
      <c r="I226" s="1620"/>
      <c r="J226" s="1620"/>
      <c r="K226" s="1620"/>
      <c r="L226" s="1620"/>
      <c r="M226" s="1620"/>
      <c r="N226" s="1620"/>
      <c r="O226" s="1620"/>
      <c r="P226" s="1620"/>
      <c r="Q226" s="1620"/>
      <c r="R226" s="1620"/>
      <c r="S226" s="1620"/>
      <c r="T226" s="1620"/>
      <c r="U226" s="1620"/>
      <c r="V226" s="1620"/>
      <c r="W226" s="1620"/>
      <c r="X226" s="1620"/>
      <c r="Y226" s="1620"/>
      <c r="Z226" s="1620"/>
      <c r="AA226" s="1620"/>
    </row>
    <row r="227" spans="1:27" ht="15.95" customHeight="1">
      <c r="A227" s="17" t="s">
        <v>313</v>
      </c>
      <c r="B227" s="16" t="s">
        <v>403</v>
      </c>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row>
    <row r="228" spans="1:27" ht="17.100000000000001" customHeight="1">
      <c r="A228" s="6"/>
      <c r="B228" s="3"/>
      <c r="C228" s="3"/>
      <c r="D228" s="6" t="str">
        <f>IF(項目一覧!$D$75=TRUE,"■","□")</f>
        <v>□</v>
      </c>
      <c r="E228" s="3" t="s">
        <v>193</v>
      </c>
      <c r="F228" s="2"/>
      <c r="G228" s="3"/>
      <c r="H228" s="3"/>
      <c r="I228" s="3"/>
      <c r="J228" s="3"/>
      <c r="K228" s="3" t="str">
        <f>IF(項目一覧!$D$76=TRUE,"（■","（□")&amp;"市街化区域"</f>
        <v>（□市街化区域</v>
      </c>
      <c r="L228" s="3"/>
      <c r="M228" s="3"/>
      <c r="N228" s="3"/>
      <c r="O228" s="3"/>
      <c r="P228" s="3" t="str">
        <f>IF(項目一覧!$E$76=TRUE,"■","□")&amp;"市街化調整区域"</f>
        <v>□市街化調整区域</v>
      </c>
      <c r="Q228" s="3"/>
      <c r="R228" s="3"/>
      <c r="S228" s="3"/>
      <c r="T228" s="3"/>
      <c r="V228" s="3" t="str">
        <f>IF(項目一覧!$F$76=TRUE,"■","□")&amp;"区域区分非設定）"</f>
        <v>□区域区分非設定）</v>
      </c>
      <c r="W228" s="3"/>
      <c r="X228" s="3"/>
      <c r="Y228" s="3"/>
      <c r="Z228" s="6"/>
      <c r="AA228" s="3"/>
    </row>
    <row r="229" spans="1:27" ht="17.100000000000001" customHeight="1">
      <c r="A229" s="6"/>
      <c r="B229" s="3"/>
      <c r="C229" s="3"/>
      <c r="D229" s="6" t="str">
        <f>IF(項目一覧!$E$75=TRUE,"■","□")</f>
        <v>□</v>
      </c>
      <c r="E229" s="3" t="s">
        <v>402</v>
      </c>
      <c r="F229" s="2"/>
      <c r="G229" s="3"/>
      <c r="H229" s="15"/>
      <c r="I229" s="15"/>
      <c r="J229" s="15"/>
      <c r="K229" s="32" t="str">
        <f>IF(項目一覧!$F$75=TRUE,"■","□")</f>
        <v>□</v>
      </c>
      <c r="L229" s="15" t="s">
        <v>401</v>
      </c>
      <c r="O229" s="15"/>
      <c r="P229" s="15"/>
      <c r="Q229" s="15"/>
      <c r="R229" s="15"/>
      <c r="S229" s="15"/>
      <c r="T229" s="15"/>
      <c r="U229" s="15"/>
      <c r="V229" s="15"/>
      <c r="W229" s="15"/>
      <c r="X229" s="15"/>
      <c r="Y229" s="15"/>
      <c r="Z229" s="6"/>
      <c r="AA229" s="3"/>
    </row>
    <row r="230" spans="1:27" ht="20.100000000000001" customHeight="1">
      <c r="A230" s="22" t="s">
        <v>313</v>
      </c>
      <c r="B230" s="20" t="s">
        <v>400</v>
      </c>
      <c r="C230" s="20"/>
      <c r="D230" s="20"/>
      <c r="E230" s="20"/>
      <c r="F230" s="20"/>
      <c r="G230" s="20"/>
      <c r="H230" s="20"/>
      <c r="I230" s="22" t="str">
        <f>IF(項目一覧!$D$78=TRUE,"■","□")</f>
        <v>□</v>
      </c>
      <c r="J230" s="20" t="s">
        <v>185</v>
      </c>
      <c r="K230" s="20"/>
      <c r="L230" s="20"/>
      <c r="M230" s="20"/>
      <c r="N230" s="20"/>
      <c r="O230" s="22" t="str">
        <f>IF(項目一覧!$E$78=TRUE,"■","□")</f>
        <v>□</v>
      </c>
      <c r="P230" s="20" t="s">
        <v>184</v>
      </c>
      <c r="Q230" s="20"/>
      <c r="R230" s="20"/>
      <c r="S230" s="20"/>
      <c r="T230" s="20"/>
      <c r="U230" s="22" t="str">
        <f>IF(項目一覧!$F$78=TRUE,"■","□")</f>
        <v>□</v>
      </c>
      <c r="V230" s="20" t="s">
        <v>399</v>
      </c>
      <c r="W230" s="20"/>
      <c r="X230" s="15"/>
      <c r="Y230" s="15"/>
      <c r="Z230" s="20"/>
      <c r="AA230" s="20"/>
    </row>
    <row r="231" spans="1:27" ht="15.95" customHeight="1">
      <c r="A231" s="17" t="s">
        <v>313</v>
      </c>
      <c r="B231" s="16" t="s">
        <v>398</v>
      </c>
      <c r="C231" s="16"/>
      <c r="D231" s="16"/>
      <c r="E231" s="16"/>
      <c r="F231" s="16"/>
      <c r="G231" s="16"/>
      <c r="H231" s="16"/>
      <c r="I231" s="16"/>
      <c r="J231" s="16"/>
      <c r="K231" s="16"/>
      <c r="L231" s="16"/>
      <c r="M231" s="7"/>
      <c r="N231" s="16"/>
      <c r="O231" s="16"/>
      <c r="P231" s="16"/>
      <c r="Q231" s="16"/>
      <c r="R231" s="16"/>
      <c r="S231" s="16"/>
      <c r="T231" s="16"/>
      <c r="U231" s="16"/>
      <c r="V231" s="16"/>
      <c r="W231" s="16"/>
      <c r="X231" s="16"/>
      <c r="Y231" s="16"/>
      <c r="Z231" s="16"/>
      <c r="AA231" s="16"/>
    </row>
    <row r="232" spans="1:27" ht="17.100000000000001" customHeight="1">
      <c r="A232" s="6"/>
      <c r="B232" s="3"/>
      <c r="C232" s="1618" t="str">
        <f>IF(項目一覧!$C$80=0,"",項目一覧!$C$80&amp;"　 ")&amp;IF(項目一覧!$C$81=0,"",項目一覧!$C$81&amp;"　 ")&amp;IF(項目一覧!$C$82=0,"",項目一覧!$C$82&amp;"　 ")&amp;IF(項目一覧!$C$83=0,"",項目一覧!$C$83&amp;"　 ")&amp;IF(項目一覧!$C$84=0,"",項目一覧!$C$84&amp;"　 ")&amp;IF(項目一覧!$C$85=0,"",項目一覧!$C$85)</f>
        <v xml:space="preserve">　 　 　 　 　 </v>
      </c>
      <c r="D232" s="1618"/>
      <c r="E232" s="1618"/>
      <c r="F232" s="1618"/>
      <c r="G232" s="1618"/>
      <c r="H232" s="1618"/>
      <c r="I232" s="1618"/>
      <c r="J232" s="1618"/>
      <c r="K232" s="1618"/>
      <c r="L232" s="1618"/>
      <c r="M232" s="1618"/>
      <c r="N232" s="1618"/>
      <c r="O232" s="1618"/>
      <c r="P232" s="1618"/>
      <c r="Q232" s="1618"/>
      <c r="R232" s="1618"/>
      <c r="S232" s="1618"/>
      <c r="T232" s="1618"/>
      <c r="U232" s="1618"/>
      <c r="V232" s="1618"/>
      <c r="W232" s="1618"/>
      <c r="X232" s="1618"/>
      <c r="Y232" s="1618"/>
      <c r="Z232" s="1618"/>
      <c r="AA232" s="1618"/>
    </row>
    <row r="233" spans="1:27" ht="17.100000000000001" customHeight="1">
      <c r="A233" s="6"/>
      <c r="B233" s="3"/>
      <c r="C233" s="1619"/>
      <c r="D233" s="1619"/>
      <c r="E233" s="1619"/>
      <c r="F233" s="1619"/>
      <c r="G233" s="1619"/>
      <c r="H233" s="1619"/>
      <c r="I233" s="1619"/>
      <c r="J233" s="1619"/>
      <c r="K233" s="1619"/>
      <c r="L233" s="1619"/>
      <c r="M233" s="1619"/>
      <c r="N233" s="1619"/>
      <c r="O233" s="1619"/>
      <c r="P233" s="1619"/>
      <c r="Q233" s="1619"/>
      <c r="R233" s="1619"/>
      <c r="S233" s="1619"/>
      <c r="T233" s="1619"/>
      <c r="U233" s="1619"/>
      <c r="V233" s="1619"/>
      <c r="W233" s="1619"/>
      <c r="X233" s="1619"/>
      <c r="Y233" s="1619"/>
      <c r="Z233" s="1619"/>
      <c r="AA233" s="1619"/>
    </row>
    <row r="234" spans="1:27" ht="17.100000000000001" customHeight="1">
      <c r="A234" s="17" t="s">
        <v>313</v>
      </c>
      <c r="B234" s="16" t="s">
        <v>397</v>
      </c>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row>
    <row r="235" spans="1:27" ht="17.100000000000001" customHeight="1">
      <c r="A235" s="6"/>
      <c r="B235" s="3" t="s">
        <v>396</v>
      </c>
      <c r="C235" s="3"/>
      <c r="D235" s="3"/>
      <c r="E235" s="3"/>
      <c r="F235" s="3"/>
      <c r="G235" s="3"/>
      <c r="H235" s="3"/>
      <c r="I235" s="3"/>
      <c r="J235" s="3"/>
      <c r="K235" s="3"/>
      <c r="L235" s="3"/>
      <c r="M235" s="3"/>
      <c r="N235" s="1594" t="str">
        <f>項目一覧!$C$86</f>
        <v/>
      </c>
      <c r="O235" s="1595"/>
      <c r="P235" s="1595"/>
      <c r="Q235" s="1595"/>
      <c r="R235" s="3" t="s">
        <v>394</v>
      </c>
      <c r="S235" s="3"/>
      <c r="T235" s="3"/>
      <c r="U235" s="3"/>
      <c r="V235" s="3"/>
      <c r="W235" s="3"/>
      <c r="X235" s="3"/>
      <c r="Y235" s="3"/>
      <c r="Z235" s="3"/>
      <c r="AA235" s="3"/>
    </row>
    <row r="236" spans="1:27" ht="17.100000000000001" customHeight="1">
      <c r="A236" s="6"/>
      <c r="B236" s="3" t="s">
        <v>395</v>
      </c>
      <c r="C236" s="3"/>
      <c r="D236" s="3"/>
      <c r="E236" s="3"/>
      <c r="F236" s="3"/>
      <c r="G236" s="3"/>
      <c r="H236" s="3"/>
      <c r="I236" s="3"/>
      <c r="J236" s="3"/>
      <c r="K236" s="3"/>
      <c r="L236" s="3"/>
      <c r="M236" s="3"/>
      <c r="N236" s="1590" t="str">
        <f>項目一覧!$C$87</f>
        <v/>
      </c>
      <c r="O236" s="1591"/>
      <c r="P236" s="1591"/>
      <c r="Q236" s="1591"/>
      <c r="R236" s="3" t="s">
        <v>394</v>
      </c>
      <c r="S236" s="3"/>
      <c r="T236" s="3"/>
      <c r="U236" s="3"/>
      <c r="V236" s="3"/>
      <c r="W236" s="3"/>
      <c r="X236" s="3"/>
      <c r="Y236" s="3"/>
      <c r="Z236" s="3"/>
      <c r="AA236" s="3"/>
    </row>
    <row r="237" spans="1:27" ht="15.95" customHeight="1">
      <c r="A237" s="17" t="s">
        <v>313</v>
      </c>
      <c r="B237" s="16" t="s">
        <v>393</v>
      </c>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row>
    <row r="238" spans="1:27" ht="18" customHeight="1">
      <c r="A238" s="6"/>
      <c r="B238" s="3" t="s">
        <v>2375</v>
      </c>
      <c r="C238" s="3" t="s">
        <v>2452</v>
      </c>
      <c r="D238" s="3"/>
      <c r="E238" s="3"/>
      <c r="F238" s="38" t="s">
        <v>384</v>
      </c>
      <c r="G238" s="5" t="s">
        <v>321</v>
      </c>
      <c r="H238" s="1491" t="str">
        <f>項目一覧!$C$88</f>
        <v/>
      </c>
      <c r="I238" s="1585"/>
      <c r="J238" s="1585"/>
      <c r="K238" s="1585"/>
      <c r="L238" s="5" t="s">
        <v>387</v>
      </c>
      <c r="M238" s="1491" t="str">
        <f>項目一覧!$C$89</f>
        <v/>
      </c>
      <c r="N238" s="1585"/>
      <c r="O238" s="1585"/>
      <c r="P238" s="1585"/>
      <c r="Q238" s="5" t="s">
        <v>387</v>
      </c>
      <c r="R238" s="1491" t="str">
        <f>項目一覧!$C$90</f>
        <v/>
      </c>
      <c r="S238" s="1585"/>
      <c r="T238" s="1585"/>
      <c r="U238" s="1585"/>
      <c r="V238" s="5" t="s">
        <v>387</v>
      </c>
      <c r="W238" s="1491" t="str">
        <f>項目一覧!$C$91</f>
        <v/>
      </c>
      <c r="X238" s="1585"/>
      <c r="Y238" s="1585"/>
      <c r="Z238" s="1585"/>
      <c r="AA238" s="7" t="s">
        <v>391</v>
      </c>
    </row>
    <row r="239" spans="1:27" ht="18" customHeight="1">
      <c r="A239" s="6"/>
      <c r="B239" s="3"/>
      <c r="C239" s="3"/>
      <c r="D239" s="3"/>
      <c r="E239" s="3"/>
      <c r="F239" s="38" t="s">
        <v>383</v>
      </c>
      <c r="G239" s="5" t="s">
        <v>321</v>
      </c>
      <c r="H239" s="1491" t="str">
        <f>項目一覧!$C$92</f>
        <v/>
      </c>
      <c r="I239" s="1585"/>
      <c r="J239" s="1585"/>
      <c r="K239" s="1585"/>
      <c r="L239" s="5" t="s">
        <v>387</v>
      </c>
      <c r="M239" s="1491" t="str">
        <f>項目一覧!$C$93</f>
        <v/>
      </c>
      <c r="N239" s="1585"/>
      <c r="O239" s="1585"/>
      <c r="P239" s="1585"/>
      <c r="Q239" s="5" t="s">
        <v>387</v>
      </c>
      <c r="R239" s="1491" t="str">
        <f>項目一覧!$C$94</f>
        <v/>
      </c>
      <c r="S239" s="1585"/>
      <c r="T239" s="1585"/>
      <c r="U239" s="1585"/>
      <c r="V239" s="5" t="s">
        <v>387</v>
      </c>
      <c r="W239" s="1491" t="str">
        <f>項目一覧!$C$95</f>
        <v/>
      </c>
      <c r="X239" s="1585"/>
      <c r="Y239" s="1585"/>
      <c r="Z239" s="1585"/>
      <c r="AA239" s="7" t="s">
        <v>391</v>
      </c>
    </row>
    <row r="240" spans="1:27" ht="18" customHeight="1">
      <c r="A240" s="6"/>
      <c r="B240" s="3" t="s">
        <v>2453</v>
      </c>
      <c r="C240" s="3" t="s">
        <v>2399</v>
      </c>
      <c r="D240" s="3"/>
      <c r="E240" s="3"/>
      <c r="F240" s="38"/>
      <c r="G240" s="5" t="s">
        <v>321</v>
      </c>
      <c r="H240" s="1529" t="str">
        <f>項目一覧!$C$96</f>
        <v/>
      </c>
      <c r="I240" s="1529"/>
      <c r="J240" s="1529"/>
      <c r="K240" s="1529"/>
      <c r="L240" s="73" t="s">
        <v>387</v>
      </c>
      <c r="M240" s="1529" t="str">
        <f>項目一覧!$C$97</f>
        <v/>
      </c>
      <c r="N240" s="1529"/>
      <c r="O240" s="1529"/>
      <c r="P240" s="1529"/>
      <c r="Q240" s="73" t="s">
        <v>387</v>
      </c>
      <c r="R240" s="1529" t="str">
        <f>項目一覧!$C$98</f>
        <v/>
      </c>
      <c r="S240" s="1529"/>
      <c r="T240" s="1529"/>
      <c r="U240" s="1529"/>
      <c r="V240" s="73" t="s">
        <v>387</v>
      </c>
      <c r="W240" s="1529" t="str">
        <f>項目一覧!$C$99</f>
        <v/>
      </c>
      <c r="X240" s="1530"/>
      <c r="Y240" s="1530"/>
      <c r="Z240" s="1530"/>
      <c r="AA240" s="7" t="s">
        <v>314</v>
      </c>
    </row>
    <row r="241" spans="1:27" ht="18" customHeight="1">
      <c r="A241" s="6"/>
      <c r="B241" s="3" t="s">
        <v>368</v>
      </c>
      <c r="C241" s="3" t="s">
        <v>2402</v>
      </c>
      <c r="D241" s="3"/>
      <c r="E241" s="3"/>
      <c r="F241" s="38"/>
      <c r="G241" s="3"/>
      <c r="H241" s="3"/>
      <c r="I241" s="3"/>
      <c r="J241" s="3"/>
      <c r="K241" s="3"/>
      <c r="L241" s="3"/>
      <c r="M241" s="3"/>
      <c r="N241" s="3"/>
      <c r="O241" s="3"/>
      <c r="P241" s="3"/>
      <c r="Q241" s="3"/>
      <c r="R241" s="3"/>
      <c r="S241" s="3"/>
      <c r="T241" s="3"/>
      <c r="U241" s="3"/>
      <c r="V241" s="3"/>
      <c r="W241" s="3"/>
      <c r="X241" s="3"/>
      <c r="Y241" s="3"/>
      <c r="Z241" s="3"/>
      <c r="AA241" s="7"/>
    </row>
    <row r="242" spans="1:27" ht="18" customHeight="1">
      <c r="A242" s="6"/>
      <c r="B242" s="3"/>
      <c r="C242" s="3"/>
      <c r="D242" s="3"/>
      <c r="E242" s="3"/>
      <c r="F242" s="38"/>
      <c r="G242" s="5" t="s">
        <v>321</v>
      </c>
      <c r="H242" s="1491" t="str">
        <f>項目一覧!$C$100</f>
        <v/>
      </c>
      <c r="I242" s="1585"/>
      <c r="J242" s="1585"/>
      <c r="K242" s="1585"/>
      <c r="L242" s="5" t="s">
        <v>387</v>
      </c>
      <c r="M242" s="1491" t="str">
        <f>項目一覧!$C$101</f>
        <v/>
      </c>
      <c r="N242" s="1585"/>
      <c r="O242" s="1585"/>
      <c r="P242" s="1585"/>
      <c r="Q242" s="5" t="s">
        <v>387</v>
      </c>
      <c r="R242" s="1491" t="str">
        <f>項目一覧!$C$102</f>
        <v/>
      </c>
      <c r="S242" s="1585"/>
      <c r="T242" s="1585"/>
      <c r="U242" s="1585"/>
      <c r="V242" s="5" t="s">
        <v>387</v>
      </c>
      <c r="W242" s="1491" t="str">
        <f>項目一覧!$C$103</f>
        <v/>
      </c>
      <c r="X242" s="1585"/>
      <c r="Y242" s="1585"/>
      <c r="Z242" s="1585"/>
      <c r="AA242" s="7" t="s">
        <v>386</v>
      </c>
    </row>
    <row r="243" spans="1:27" ht="18" customHeight="1">
      <c r="A243" s="6"/>
      <c r="B243" s="3" t="s">
        <v>366</v>
      </c>
      <c r="C243" s="3" t="s">
        <v>2404</v>
      </c>
      <c r="D243" s="3"/>
      <c r="E243" s="3"/>
      <c r="F243" s="38"/>
      <c r="G243" s="3"/>
      <c r="H243" s="3"/>
      <c r="I243" s="3"/>
      <c r="J243" s="3"/>
      <c r="K243" s="3"/>
      <c r="L243" s="3"/>
      <c r="M243" s="3"/>
      <c r="N243" s="3"/>
      <c r="O243" s="3"/>
      <c r="P243" s="3"/>
      <c r="Q243" s="3"/>
      <c r="R243" s="3"/>
      <c r="S243" s="3"/>
      <c r="T243" s="3"/>
      <c r="U243" s="3"/>
      <c r="V243" s="3"/>
      <c r="W243" s="2"/>
      <c r="X243" s="3"/>
      <c r="Y243" s="3"/>
      <c r="Z243" s="2"/>
      <c r="AA243" s="39"/>
    </row>
    <row r="244" spans="1:27" ht="18" customHeight="1">
      <c r="A244" s="6"/>
      <c r="B244" s="3"/>
      <c r="C244" s="3"/>
      <c r="D244" s="3"/>
      <c r="E244" s="3"/>
      <c r="F244" s="38"/>
      <c r="G244" s="5" t="s">
        <v>321</v>
      </c>
      <c r="H244" s="1491" t="str">
        <f>項目一覧!$C$104</f>
        <v/>
      </c>
      <c r="I244" s="1585"/>
      <c r="J244" s="1585"/>
      <c r="K244" s="1585"/>
      <c r="L244" s="5" t="s">
        <v>387</v>
      </c>
      <c r="M244" s="1491" t="str">
        <f>項目一覧!$C$105</f>
        <v/>
      </c>
      <c r="N244" s="1585"/>
      <c r="O244" s="1585"/>
      <c r="P244" s="1585"/>
      <c r="Q244" s="5" t="s">
        <v>387</v>
      </c>
      <c r="R244" s="1491" t="str">
        <f>項目一覧!$C$106</f>
        <v/>
      </c>
      <c r="S244" s="1585"/>
      <c r="T244" s="1585"/>
      <c r="U244" s="1585"/>
      <c r="V244" s="5" t="s">
        <v>387</v>
      </c>
      <c r="W244" s="1491" t="str">
        <f>項目一覧!$C$107</f>
        <v/>
      </c>
      <c r="X244" s="1585"/>
      <c r="Y244" s="1585"/>
      <c r="Z244" s="1585"/>
      <c r="AA244" s="7" t="s">
        <v>386</v>
      </c>
    </row>
    <row r="245" spans="1:27" ht="18" customHeight="1">
      <c r="A245" s="6"/>
      <c r="B245" s="3" t="s">
        <v>365</v>
      </c>
      <c r="C245" s="3" t="s">
        <v>2406</v>
      </c>
      <c r="D245" s="3"/>
      <c r="E245" s="3"/>
      <c r="F245" s="3"/>
      <c r="G245" s="3"/>
      <c r="H245" s="3"/>
      <c r="I245" s="38" t="s">
        <v>384</v>
      </c>
      <c r="J245" s="3"/>
      <c r="K245" s="3"/>
      <c r="L245" s="3"/>
      <c r="M245" s="3"/>
      <c r="N245" s="1491" t="str">
        <f>項目一覧!$C$108</f>
        <v/>
      </c>
      <c r="O245" s="1585"/>
      <c r="P245" s="1585"/>
      <c r="Q245" s="1585"/>
      <c r="R245" s="3" t="s">
        <v>382</v>
      </c>
      <c r="S245" s="3"/>
      <c r="T245" s="3"/>
      <c r="U245" s="3"/>
      <c r="V245" s="3"/>
      <c r="W245" s="3"/>
      <c r="X245" s="2"/>
      <c r="Y245" s="3"/>
      <c r="Z245" s="3"/>
      <c r="AA245" s="3"/>
    </row>
    <row r="246" spans="1:27" ht="18" customHeight="1">
      <c r="A246" s="6"/>
      <c r="B246" s="3"/>
      <c r="C246" s="3"/>
      <c r="D246" s="3"/>
      <c r="E246" s="3"/>
      <c r="F246" s="3"/>
      <c r="G246" s="3"/>
      <c r="H246" s="3"/>
      <c r="I246" s="38" t="s">
        <v>383</v>
      </c>
      <c r="J246" s="3"/>
      <c r="K246" s="3"/>
      <c r="L246" s="3"/>
      <c r="M246" s="3"/>
      <c r="N246" s="1491" t="str">
        <f>項目一覧!$C$109</f>
        <v/>
      </c>
      <c r="O246" s="1585"/>
      <c r="P246" s="1585"/>
      <c r="Q246" s="1585"/>
      <c r="R246" s="3" t="s">
        <v>382</v>
      </c>
      <c r="S246" s="3"/>
      <c r="T246" s="3"/>
      <c r="U246" s="3"/>
      <c r="V246" s="3"/>
      <c r="W246" s="3"/>
      <c r="X246" s="3"/>
      <c r="Y246" s="3"/>
      <c r="Z246" s="3"/>
      <c r="AA246" s="3"/>
    </row>
    <row r="247" spans="1:27" ht="18" customHeight="1">
      <c r="A247" s="6"/>
      <c r="B247" s="3" t="s">
        <v>363</v>
      </c>
      <c r="C247" s="3" t="s">
        <v>2408</v>
      </c>
      <c r="D247" s="3"/>
      <c r="E247" s="3"/>
      <c r="F247" s="3"/>
      <c r="G247" s="3"/>
      <c r="H247" s="3"/>
      <c r="I247" s="38"/>
      <c r="J247" s="3"/>
      <c r="K247" s="3"/>
      <c r="L247" s="3"/>
      <c r="M247" s="3"/>
      <c r="N247" s="3"/>
      <c r="O247" s="3"/>
      <c r="P247" s="3"/>
      <c r="Q247" s="1473" t="str">
        <f>項目一覧!$C$110</f>
        <v/>
      </c>
      <c r="R247" s="1501"/>
      <c r="S247" s="1501"/>
      <c r="T247" s="1501"/>
      <c r="U247" s="3" t="s">
        <v>379</v>
      </c>
      <c r="V247" s="3"/>
      <c r="W247" s="3"/>
      <c r="X247" s="3"/>
      <c r="Y247" s="3"/>
      <c r="Z247" s="3"/>
      <c r="AA247" s="3"/>
    </row>
    <row r="248" spans="1:27" ht="18" customHeight="1">
      <c r="A248" s="6"/>
      <c r="B248" s="3" t="s">
        <v>361</v>
      </c>
      <c r="C248" s="3" t="s">
        <v>2410</v>
      </c>
      <c r="D248" s="3"/>
      <c r="E248" s="3"/>
      <c r="F248" s="3"/>
      <c r="G248" s="3"/>
      <c r="H248" s="3"/>
      <c r="I248" s="38"/>
      <c r="J248" s="3"/>
      <c r="K248" s="3"/>
      <c r="L248" s="3"/>
      <c r="M248" s="3"/>
      <c r="N248" s="3"/>
      <c r="O248" s="3"/>
      <c r="P248" s="3"/>
      <c r="Q248" s="1473" t="str">
        <f>項目一覧!$C$111</f>
        <v/>
      </c>
      <c r="R248" s="1501"/>
      <c r="S248" s="1501"/>
      <c r="T248" s="1501"/>
      <c r="U248" s="3" t="s">
        <v>379</v>
      </c>
      <c r="V248" s="3"/>
      <c r="W248" s="3"/>
      <c r="X248" s="3"/>
      <c r="Y248" s="3"/>
      <c r="Z248" s="3"/>
      <c r="AA248" s="3"/>
    </row>
    <row r="249" spans="1:27" ht="18" customHeight="1">
      <c r="A249" s="6"/>
      <c r="B249" s="3" t="s">
        <v>2454</v>
      </c>
      <c r="C249" s="3" t="s">
        <v>2412</v>
      </c>
      <c r="D249" s="3"/>
      <c r="E249" s="3"/>
      <c r="F249" s="18" t="str">
        <f>項目一覧!$C$112</f>
        <v/>
      </c>
      <c r="G249" s="3"/>
      <c r="H249" s="3"/>
      <c r="I249" s="3"/>
      <c r="J249" s="3"/>
      <c r="K249" s="3"/>
      <c r="L249" s="3"/>
      <c r="M249" s="3"/>
      <c r="N249" s="3"/>
      <c r="O249" s="3"/>
      <c r="P249" s="3"/>
      <c r="Q249" s="3"/>
      <c r="R249" s="3"/>
      <c r="S249" s="3"/>
      <c r="T249" s="3"/>
      <c r="U249" s="3"/>
      <c r="V249" s="3"/>
      <c r="W249" s="3"/>
      <c r="X249" s="3"/>
      <c r="Y249" s="3"/>
      <c r="Z249" s="3"/>
      <c r="AA249" s="3"/>
    </row>
    <row r="250" spans="1:27" ht="15" customHeight="1">
      <c r="A250" s="17" t="s">
        <v>313</v>
      </c>
      <c r="B250" s="16" t="s">
        <v>377</v>
      </c>
      <c r="C250" s="16"/>
      <c r="D250" s="16"/>
      <c r="E250" s="16"/>
      <c r="F250" s="16"/>
      <c r="G250" s="37" t="s">
        <v>376</v>
      </c>
      <c r="H250" s="16"/>
      <c r="I250" s="74" t="str">
        <f>項目一覧!$C$113</f>
        <v/>
      </c>
      <c r="J250" s="74"/>
      <c r="K250" s="74" t="s">
        <v>375</v>
      </c>
      <c r="L250" s="1600" t="str">
        <f>項目一覧!$C$114</f>
        <v/>
      </c>
      <c r="M250" s="1600"/>
      <c r="N250" s="1600"/>
      <c r="O250" s="1600"/>
      <c r="P250" s="1600"/>
      <c r="Q250" s="1600"/>
      <c r="R250" s="1600"/>
      <c r="S250" s="1600"/>
      <c r="T250" s="1600"/>
      <c r="U250" s="1600"/>
      <c r="V250" s="1600"/>
      <c r="W250" s="1600"/>
      <c r="X250" s="1600"/>
      <c r="Y250" s="1600"/>
      <c r="Z250" s="1600"/>
      <c r="AA250" s="1600"/>
    </row>
    <row r="251" spans="1:27" ht="15" customHeight="1">
      <c r="A251" s="6"/>
      <c r="B251" s="3"/>
      <c r="C251" s="3"/>
      <c r="D251" s="3"/>
      <c r="E251" s="3"/>
      <c r="F251" s="3"/>
      <c r="G251" s="9" t="str">
        <f>IF(I251=0,"","（区分")</f>
        <v>（区分</v>
      </c>
      <c r="H251" s="3"/>
      <c r="I251" s="18" t="str">
        <f>項目一覧!$C$337</f>
        <v/>
      </c>
      <c r="J251" s="3"/>
      <c r="K251" s="3" t="str">
        <f>IF(I251=0,"",")")</f>
        <v>)</v>
      </c>
      <c r="L251" s="1524" t="str">
        <f>項目一覧!$C$338</f>
        <v/>
      </c>
      <c r="M251" s="1524"/>
      <c r="N251" s="1524"/>
      <c r="O251" s="1524"/>
      <c r="P251" s="1524"/>
      <c r="Q251" s="1524"/>
      <c r="R251" s="1524"/>
      <c r="S251" s="1524"/>
      <c r="T251" s="1524"/>
      <c r="U251" s="1524"/>
      <c r="V251" s="1524"/>
      <c r="W251" s="1524"/>
      <c r="X251" s="1524"/>
      <c r="Y251" s="1524"/>
      <c r="Z251" s="1524"/>
      <c r="AA251" s="1524"/>
    </row>
    <row r="252" spans="1:27" ht="15" customHeight="1">
      <c r="A252" s="6"/>
      <c r="B252" s="3"/>
      <c r="C252" s="3"/>
      <c r="D252" s="3"/>
      <c r="E252" s="3"/>
      <c r="F252" s="3"/>
      <c r="G252" s="9" t="str">
        <f>IF(I252=0,"","（区分")</f>
        <v>（区分</v>
      </c>
      <c r="H252" s="3"/>
      <c r="I252" s="18" t="str">
        <f>項目一覧!$C$339</f>
        <v/>
      </c>
      <c r="J252" s="3"/>
      <c r="K252" s="3" t="str">
        <f>IF(I252=0,"",")")</f>
        <v>)</v>
      </c>
      <c r="L252" s="1524" t="str">
        <f>項目一覧!$C$340</f>
        <v/>
      </c>
      <c r="M252" s="1524"/>
      <c r="N252" s="1524"/>
      <c r="O252" s="1524"/>
      <c r="P252" s="1524"/>
      <c r="Q252" s="1524"/>
      <c r="R252" s="1524"/>
      <c r="S252" s="1524"/>
      <c r="T252" s="1524"/>
      <c r="U252" s="1524"/>
      <c r="V252" s="1524"/>
      <c r="W252" s="1524"/>
      <c r="X252" s="1524"/>
      <c r="Y252" s="1524"/>
      <c r="Z252" s="1524"/>
      <c r="AA252" s="1524"/>
    </row>
    <row r="253" spans="1:27" ht="15" customHeight="1">
      <c r="A253" s="6"/>
      <c r="B253" s="3"/>
      <c r="C253" s="3"/>
      <c r="D253" s="3"/>
      <c r="E253" s="3"/>
      <c r="F253" s="3"/>
      <c r="G253" s="9"/>
      <c r="H253" s="3"/>
      <c r="I253" s="18"/>
      <c r="J253" s="18"/>
      <c r="K253" s="18"/>
      <c r="L253" s="1593">
        <f>項目一覧!$C$115</f>
        <v>0</v>
      </c>
      <c r="M253" s="1593"/>
      <c r="N253" s="1593"/>
      <c r="O253" s="1593"/>
      <c r="P253" s="1593"/>
      <c r="Q253" s="1593"/>
      <c r="R253" s="1593"/>
      <c r="S253" s="1593"/>
      <c r="T253" s="1593"/>
      <c r="U253" s="1593"/>
      <c r="V253" s="1593"/>
      <c r="W253" s="1593"/>
      <c r="X253" s="1593"/>
      <c r="Y253" s="1593"/>
      <c r="Z253" s="1593"/>
      <c r="AA253" s="1593"/>
    </row>
    <row r="254" spans="1:27" ht="15.95" customHeight="1">
      <c r="A254" s="17" t="s">
        <v>313</v>
      </c>
      <c r="B254" s="16" t="s">
        <v>374</v>
      </c>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row>
    <row r="255" spans="1:27" ht="18" customHeight="1">
      <c r="A255" s="6"/>
      <c r="B255" s="6" t="str">
        <f>IF(項目一覧!$D$116=TRUE,"■","□")</f>
        <v>□</v>
      </c>
      <c r="C255" s="3" t="s">
        <v>312</v>
      </c>
      <c r="D255" s="3"/>
      <c r="E255" s="6" t="str">
        <f>IF(項目一覧!$E$116=TRUE,"■","□")</f>
        <v>□</v>
      </c>
      <c r="F255" s="3" t="s">
        <v>311</v>
      </c>
      <c r="G255" s="3"/>
      <c r="H255" s="32" t="str">
        <f>IF(項目一覧!$F$116=TRUE,"■","□")</f>
        <v>□</v>
      </c>
      <c r="I255" s="15" t="s">
        <v>310</v>
      </c>
      <c r="J255" s="15"/>
      <c r="K255" s="32" t="str">
        <f>IF(項目一覧!$G$116=TRUE,"■","□")</f>
        <v>□</v>
      </c>
      <c r="L255" s="15" t="s">
        <v>309</v>
      </c>
      <c r="M255" s="15"/>
      <c r="N255" s="32" t="str">
        <f>IF(項目一覧!$H$116=TRUE,"■","□")</f>
        <v>□</v>
      </c>
      <c r="O255" s="15" t="s">
        <v>308</v>
      </c>
      <c r="P255" s="15"/>
      <c r="Q255" s="15"/>
      <c r="R255" s="32" t="str">
        <f>IF(項目一覧!$I$116=TRUE,"■","□")</f>
        <v>□</v>
      </c>
      <c r="S255" s="15" t="s">
        <v>307</v>
      </c>
      <c r="T255" s="15"/>
      <c r="U255" s="15"/>
      <c r="V255" s="15"/>
      <c r="W255" s="32" t="str">
        <f>IF(項目一覧!$J$116=TRUE,"■","□")</f>
        <v>□</v>
      </c>
      <c r="X255" s="31" t="s">
        <v>306</v>
      </c>
      <c r="Y255" s="15"/>
      <c r="Z255" s="15"/>
      <c r="AA255" s="30"/>
    </row>
    <row r="256" spans="1:27" ht="17.100000000000001" customHeight="1">
      <c r="A256" s="17" t="s">
        <v>346</v>
      </c>
      <c r="B256" s="16" t="s">
        <v>373</v>
      </c>
      <c r="C256" s="16"/>
      <c r="D256" s="16"/>
      <c r="E256" s="16"/>
      <c r="F256" s="16"/>
      <c r="G256" s="16"/>
      <c r="H256" s="2"/>
      <c r="I256" s="5" t="s">
        <v>340</v>
      </c>
      <c r="J256" s="1525" t="s">
        <v>111</v>
      </c>
      <c r="K256" s="1525"/>
      <c r="L256" s="1525"/>
      <c r="M256" s="1525"/>
      <c r="N256" s="1525"/>
      <c r="O256" s="5" t="s">
        <v>339</v>
      </c>
      <c r="P256" s="1525" t="s">
        <v>371</v>
      </c>
      <c r="Q256" s="1525"/>
      <c r="R256" s="1525"/>
      <c r="S256" s="1525"/>
      <c r="T256" s="1525"/>
      <c r="U256" s="5" t="s">
        <v>339</v>
      </c>
      <c r="V256" s="1525" t="s">
        <v>370</v>
      </c>
      <c r="W256" s="1525"/>
      <c r="X256" s="1525"/>
      <c r="Y256" s="1525"/>
      <c r="Z256" s="1525"/>
      <c r="AA256" s="7" t="s">
        <v>369</v>
      </c>
    </row>
    <row r="257" spans="1:27" ht="17.100000000000001" customHeight="1">
      <c r="A257" s="6"/>
      <c r="B257" s="3" t="s">
        <v>2375</v>
      </c>
      <c r="C257" s="3" t="s">
        <v>3775</v>
      </c>
      <c r="D257" s="3"/>
      <c r="E257" s="3"/>
      <c r="F257" s="3"/>
      <c r="G257" s="3"/>
      <c r="H257" s="2"/>
      <c r="I257" s="5" t="s">
        <v>340</v>
      </c>
      <c r="J257" s="1491" t="str">
        <f>項目一覧!$C$117</f>
        <v/>
      </c>
      <c r="K257" s="1491"/>
      <c r="L257" s="1491"/>
      <c r="M257" s="1491"/>
      <c r="N257" s="1491"/>
      <c r="O257" s="5" t="s">
        <v>339</v>
      </c>
      <c r="P257" s="1491" t="str">
        <f>項目一覧!$C$118</f>
        <v/>
      </c>
      <c r="Q257" s="1491"/>
      <c r="R257" s="1491"/>
      <c r="S257" s="1491"/>
      <c r="T257" s="1491"/>
      <c r="U257" s="5" t="s">
        <v>339</v>
      </c>
      <c r="V257" s="1491" t="str">
        <f>項目一覧!$C$119</f>
        <v/>
      </c>
      <c r="W257" s="1491"/>
      <c r="X257" s="1491"/>
      <c r="Y257" s="1491"/>
      <c r="Z257" s="1491"/>
      <c r="AA257" s="7" t="s">
        <v>353</v>
      </c>
    </row>
    <row r="258" spans="1:27" ht="17.100000000000001" customHeight="1">
      <c r="A258" s="6"/>
      <c r="B258" s="3" t="s">
        <v>2397</v>
      </c>
      <c r="C258" s="3" t="s">
        <v>3771</v>
      </c>
      <c r="D258" s="3"/>
      <c r="E258" s="3"/>
      <c r="F258" s="3"/>
      <c r="G258" s="3"/>
      <c r="H258" s="2"/>
    </row>
    <row r="259" spans="1:27" ht="17.100000000000001" customHeight="1">
      <c r="A259" s="6"/>
      <c r="B259" s="3"/>
      <c r="C259" s="3"/>
      <c r="D259" s="3"/>
      <c r="E259" s="3"/>
      <c r="F259" s="3"/>
      <c r="G259" s="3"/>
      <c r="H259" s="2"/>
      <c r="I259" s="5" t="s">
        <v>143</v>
      </c>
      <c r="J259" s="1492" t="str">
        <f>項目一覧!$C$374</f>
        <v/>
      </c>
      <c r="K259" s="1492"/>
      <c r="L259" s="1492"/>
      <c r="M259" s="1492"/>
      <c r="N259" s="1492"/>
      <c r="O259" s="5" t="s">
        <v>153</v>
      </c>
      <c r="P259" s="1492" t="str">
        <f>項目一覧!$C$375</f>
        <v/>
      </c>
      <c r="Q259" s="1492"/>
      <c r="R259" s="1492"/>
      <c r="S259" s="1492"/>
      <c r="T259" s="1492"/>
      <c r="U259" s="5" t="s">
        <v>153</v>
      </c>
      <c r="V259" s="1492" t="str">
        <f>項目一覧!$C$376</f>
        <v/>
      </c>
      <c r="W259" s="1492"/>
      <c r="X259" s="1492"/>
      <c r="Y259" s="1492"/>
      <c r="Z259" s="1492"/>
      <c r="AA259" s="7" t="s">
        <v>353</v>
      </c>
    </row>
    <row r="260" spans="1:27" ht="17.100000000000001" customHeight="1">
      <c r="A260" s="6"/>
      <c r="B260" s="3" t="s">
        <v>368</v>
      </c>
      <c r="C260" s="3" t="s">
        <v>2450</v>
      </c>
      <c r="D260" s="3"/>
      <c r="E260" s="3"/>
      <c r="F260" s="3"/>
      <c r="G260" s="3"/>
      <c r="H260" s="15"/>
      <c r="I260" s="35"/>
      <c r="J260" s="15"/>
      <c r="K260" s="1498" t="str">
        <f>項目一覧!$C$120</f>
        <v>0.00</v>
      </c>
      <c r="L260" s="1498"/>
      <c r="M260" s="1498"/>
      <c r="N260" s="1498"/>
      <c r="O260" s="35" t="s">
        <v>348</v>
      </c>
      <c r="P260" s="15"/>
      <c r="Q260" s="15"/>
      <c r="R260" s="15"/>
      <c r="S260" s="15"/>
      <c r="T260" s="15"/>
      <c r="U260" s="35"/>
      <c r="V260" s="15"/>
      <c r="W260" s="15"/>
      <c r="X260" s="15"/>
      <c r="Y260" s="15"/>
      <c r="Z260" s="15"/>
      <c r="AA260" s="35"/>
    </row>
    <row r="261" spans="1:27" ht="18" customHeight="1">
      <c r="A261" s="17" t="s">
        <v>346</v>
      </c>
      <c r="B261" s="16" t="s">
        <v>372</v>
      </c>
      <c r="C261" s="16"/>
      <c r="D261" s="16"/>
      <c r="E261" s="16"/>
      <c r="F261" s="16"/>
      <c r="G261" s="16"/>
      <c r="H261" s="2"/>
      <c r="I261" s="5" t="s">
        <v>340</v>
      </c>
      <c r="J261" s="1473" t="s">
        <v>111</v>
      </c>
      <c r="K261" s="1473"/>
      <c r="L261" s="1473"/>
      <c r="M261" s="1473"/>
      <c r="N261" s="1473"/>
      <c r="O261" s="5" t="s">
        <v>339</v>
      </c>
      <c r="P261" s="1473" t="s">
        <v>371</v>
      </c>
      <c r="Q261" s="1473"/>
      <c r="R261" s="1473"/>
      <c r="S261" s="1473"/>
      <c r="T261" s="1473"/>
      <c r="U261" s="5" t="s">
        <v>339</v>
      </c>
      <c r="V261" s="1473" t="s">
        <v>370</v>
      </c>
      <c r="W261" s="1473"/>
      <c r="X261" s="1473"/>
      <c r="Y261" s="1473"/>
      <c r="Z261" s="1473"/>
      <c r="AA261" s="7" t="s">
        <v>369</v>
      </c>
    </row>
    <row r="262" spans="1:27" ht="18" customHeight="1">
      <c r="A262" s="6"/>
      <c r="B262" s="3" t="s">
        <v>2413</v>
      </c>
      <c r="C262" s="3" t="s">
        <v>2418</v>
      </c>
      <c r="D262" s="3"/>
      <c r="E262" s="3"/>
      <c r="F262" s="3"/>
      <c r="G262" s="3"/>
      <c r="H262" s="5"/>
      <c r="I262" s="5" t="s">
        <v>340</v>
      </c>
      <c r="J262" s="1491" t="str">
        <f>項目一覧!$C$121</f>
        <v/>
      </c>
      <c r="K262" s="1491"/>
      <c r="L262" s="1491"/>
      <c r="M262" s="1491"/>
      <c r="N262" s="1491"/>
      <c r="O262" s="5" t="s">
        <v>339</v>
      </c>
      <c r="P262" s="1491" t="str">
        <f>項目一覧!$C$122</f>
        <v/>
      </c>
      <c r="Q262" s="1491"/>
      <c r="R262" s="1491"/>
      <c r="S262" s="1491"/>
      <c r="T262" s="1491"/>
      <c r="U262" s="5" t="s">
        <v>339</v>
      </c>
      <c r="V262" s="1491" t="str">
        <f>項目一覧!$C$123</f>
        <v/>
      </c>
      <c r="W262" s="1491"/>
      <c r="X262" s="1491"/>
      <c r="Y262" s="1491"/>
      <c r="Z262" s="1491"/>
      <c r="AA262" s="7" t="s">
        <v>353</v>
      </c>
    </row>
    <row r="263" spans="1:27" ht="18" customHeight="1">
      <c r="A263" s="6"/>
      <c r="B263" s="3" t="s">
        <v>2443</v>
      </c>
      <c r="C263" s="3" t="s">
        <v>3040</v>
      </c>
      <c r="D263" s="3"/>
      <c r="E263" s="3"/>
      <c r="F263" s="3"/>
      <c r="G263" s="3"/>
      <c r="H263" s="5"/>
      <c r="I263" s="5"/>
      <c r="J263" s="541"/>
      <c r="K263" s="541"/>
      <c r="L263" s="541"/>
      <c r="M263" s="541"/>
      <c r="N263" s="541"/>
      <c r="O263" s="5"/>
      <c r="P263" s="541"/>
      <c r="Q263" s="541"/>
      <c r="R263" s="541"/>
      <c r="S263" s="541"/>
      <c r="T263" s="541"/>
      <c r="U263" s="5"/>
      <c r="V263" s="541"/>
      <c r="W263" s="541"/>
      <c r="X263" s="541"/>
      <c r="Y263" s="541"/>
      <c r="Z263" s="541"/>
      <c r="AA263" s="7"/>
    </row>
    <row r="264" spans="1:27" ht="18" customHeight="1">
      <c r="A264" s="6"/>
      <c r="C264" s="3"/>
      <c r="D264" s="3"/>
      <c r="E264" s="3"/>
      <c r="F264" s="3"/>
      <c r="G264" s="3"/>
      <c r="H264" s="5"/>
      <c r="I264" s="5" t="s">
        <v>340</v>
      </c>
      <c r="J264" s="1491" t="str">
        <f>項目一覧!$C$124</f>
        <v/>
      </c>
      <c r="K264" s="1491"/>
      <c r="L264" s="1491"/>
      <c r="M264" s="1491"/>
      <c r="N264" s="1491"/>
      <c r="O264" s="5" t="s">
        <v>339</v>
      </c>
      <c r="P264" s="1491" t="str">
        <f>項目一覧!$C$125</f>
        <v/>
      </c>
      <c r="Q264" s="1491"/>
      <c r="R264" s="1491"/>
      <c r="S264" s="1491"/>
      <c r="T264" s="1491"/>
      <c r="U264" s="5" t="s">
        <v>339</v>
      </c>
      <c r="V264" s="1491" t="str">
        <f>項目一覧!$C$126</f>
        <v/>
      </c>
      <c r="W264" s="1491"/>
      <c r="X264" s="1491"/>
      <c r="Y264" s="1491"/>
      <c r="Z264" s="1491"/>
      <c r="AA264" s="7" t="s">
        <v>353</v>
      </c>
    </row>
    <row r="265" spans="1:27" ht="18" customHeight="1">
      <c r="A265" s="6"/>
      <c r="B265" s="3" t="s">
        <v>2400</v>
      </c>
      <c r="C265" s="3" t="s">
        <v>367</v>
      </c>
      <c r="D265" s="3"/>
      <c r="E265" s="3"/>
      <c r="F265" s="3"/>
      <c r="G265" s="3"/>
      <c r="H265" s="5"/>
    </row>
    <row r="266" spans="1:27" ht="18" customHeight="1">
      <c r="A266" s="6"/>
      <c r="B266" s="3"/>
      <c r="C266" s="3"/>
      <c r="D266" s="3"/>
      <c r="E266" s="3"/>
      <c r="F266" s="3"/>
      <c r="G266" s="3"/>
      <c r="H266" s="5"/>
      <c r="I266" s="5" t="s">
        <v>340</v>
      </c>
      <c r="J266" s="1491" t="str">
        <f>項目一覧!$C$334</f>
        <v/>
      </c>
      <c r="K266" s="1491"/>
      <c r="L266" s="1491"/>
      <c r="M266" s="1491"/>
      <c r="N266" s="1491"/>
      <c r="O266" s="5" t="s">
        <v>339</v>
      </c>
      <c r="P266" s="1491" t="str">
        <f>項目一覧!$C$335</f>
        <v/>
      </c>
      <c r="Q266" s="1491"/>
      <c r="R266" s="1491"/>
      <c r="S266" s="1491"/>
      <c r="T266" s="1491"/>
      <c r="U266" s="5" t="s">
        <v>339</v>
      </c>
      <c r="V266" s="1491" t="str">
        <f>項目一覧!$C$336</f>
        <v/>
      </c>
      <c r="W266" s="1491"/>
      <c r="X266" s="1491"/>
      <c r="Y266" s="1491"/>
      <c r="Z266" s="1491"/>
      <c r="AA266" s="7" t="s">
        <v>353</v>
      </c>
    </row>
    <row r="267" spans="1:27" ht="18" customHeight="1">
      <c r="A267" s="6"/>
      <c r="B267" s="3" t="s">
        <v>500</v>
      </c>
      <c r="C267" s="3" t="s">
        <v>3041</v>
      </c>
      <c r="D267" s="3"/>
      <c r="E267" s="3"/>
      <c r="F267" s="3"/>
      <c r="G267" s="3"/>
      <c r="H267" s="3"/>
      <c r="I267" s="3"/>
      <c r="J267" s="3"/>
      <c r="K267" s="3"/>
      <c r="L267" s="3"/>
      <c r="M267" s="3"/>
      <c r="N267" s="3"/>
      <c r="O267" s="3"/>
      <c r="P267" s="3"/>
      <c r="Q267" s="3"/>
      <c r="R267" s="3"/>
      <c r="S267" s="3"/>
      <c r="T267" s="3"/>
      <c r="U267" s="3"/>
      <c r="V267" s="3"/>
      <c r="W267" s="3"/>
      <c r="X267" s="3"/>
      <c r="Y267" s="3"/>
      <c r="Z267" s="3"/>
      <c r="AA267" s="3"/>
    </row>
    <row r="268" spans="1:27" ht="18" customHeight="1">
      <c r="A268" s="6"/>
      <c r="B268" s="3"/>
      <c r="C268" s="3"/>
      <c r="D268" s="3"/>
      <c r="E268" s="3"/>
      <c r="F268" s="3"/>
      <c r="G268" s="3"/>
      <c r="H268" s="3"/>
      <c r="I268" s="5" t="s">
        <v>340</v>
      </c>
      <c r="J268" s="1491" t="str">
        <f>項目一覧!$C$127</f>
        <v/>
      </c>
      <c r="K268" s="1491"/>
      <c r="L268" s="1491"/>
      <c r="M268" s="1491"/>
      <c r="N268" s="1491"/>
      <c r="O268" s="5" t="s">
        <v>339</v>
      </c>
      <c r="P268" s="1491" t="str">
        <f>項目一覧!$C$128</f>
        <v/>
      </c>
      <c r="Q268" s="1491"/>
      <c r="R268" s="1491"/>
      <c r="S268" s="1491"/>
      <c r="T268" s="1491"/>
      <c r="U268" s="5" t="s">
        <v>339</v>
      </c>
      <c r="V268" s="1491" t="str">
        <f>項目一覧!$C$129</f>
        <v/>
      </c>
      <c r="W268" s="1491"/>
      <c r="X268" s="1491"/>
      <c r="Y268" s="1491"/>
      <c r="Z268" s="1491"/>
      <c r="AA268" s="7" t="s">
        <v>353</v>
      </c>
    </row>
    <row r="269" spans="1:27" ht="17.100000000000001" customHeight="1">
      <c r="A269" s="6"/>
      <c r="B269" s="3" t="s">
        <v>499</v>
      </c>
      <c r="C269" s="406" t="s">
        <v>3754</v>
      </c>
      <c r="D269" s="3"/>
      <c r="E269" s="3"/>
      <c r="F269" s="3"/>
      <c r="G269" s="3"/>
      <c r="H269" s="3"/>
      <c r="I269" s="5" t="s">
        <v>143</v>
      </c>
      <c r="J269" s="1483" t="str">
        <f>項目一覧!$C$368</f>
        <v/>
      </c>
      <c r="K269" s="1483"/>
      <c r="L269" s="1483"/>
      <c r="M269" s="1483"/>
      <c r="N269" s="1483"/>
      <c r="O269" s="5" t="s">
        <v>153</v>
      </c>
      <c r="P269" s="1483" t="str">
        <f>項目一覧!$C$369</f>
        <v/>
      </c>
      <c r="Q269" s="1483"/>
      <c r="R269" s="1483"/>
      <c r="S269" s="1483"/>
      <c r="T269" s="1483"/>
      <c r="U269" s="5" t="s">
        <v>153</v>
      </c>
      <c r="V269" s="1482" t="str">
        <f>項目一覧!$C$370</f>
        <v/>
      </c>
      <c r="W269" s="1482"/>
      <c r="X269" s="1482"/>
      <c r="Y269" s="1482"/>
      <c r="Z269" s="1482"/>
      <c r="AA269" s="7" t="s">
        <v>353</v>
      </c>
    </row>
    <row r="270" spans="1:27" ht="18" customHeight="1">
      <c r="A270" s="6"/>
      <c r="B270" s="3" t="s">
        <v>498</v>
      </c>
      <c r="C270" s="3" t="s">
        <v>364</v>
      </c>
      <c r="D270" s="3"/>
      <c r="E270" s="3"/>
      <c r="F270" s="3"/>
      <c r="G270" s="3"/>
      <c r="H270" s="3"/>
      <c r="I270" s="5" t="s">
        <v>340</v>
      </c>
      <c r="J270" s="1491" t="str">
        <f>項目一覧!$C$130</f>
        <v/>
      </c>
      <c r="K270" s="1491"/>
      <c r="L270" s="1491"/>
      <c r="M270" s="1491"/>
      <c r="N270" s="1491"/>
      <c r="O270" s="5" t="s">
        <v>339</v>
      </c>
      <c r="P270" s="1491" t="str">
        <f>項目一覧!$C$131</f>
        <v/>
      </c>
      <c r="Q270" s="1491"/>
      <c r="R270" s="1491"/>
      <c r="S270" s="1491"/>
      <c r="T270" s="1491"/>
      <c r="U270" s="5" t="s">
        <v>339</v>
      </c>
      <c r="V270" s="1491" t="str">
        <f>項目一覧!$C$132</f>
        <v/>
      </c>
      <c r="W270" s="1491"/>
      <c r="X270" s="1491"/>
      <c r="Y270" s="1491"/>
      <c r="Z270" s="1491"/>
      <c r="AA270" s="7" t="s">
        <v>353</v>
      </c>
    </row>
    <row r="271" spans="1:27" ht="18" customHeight="1">
      <c r="A271" s="6"/>
      <c r="B271" s="3" t="s">
        <v>497</v>
      </c>
      <c r="C271" s="3" t="s">
        <v>362</v>
      </c>
      <c r="D271" s="3"/>
      <c r="E271" s="3"/>
      <c r="F271" s="3"/>
      <c r="G271" s="3"/>
      <c r="H271" s="3"/>
      <c r="I271" s="5" t="s">
        <v>340</v>
      </c>
      <c r="J271" s="1491" t="str">
        <f>項目一覧!$C$322</f>
        <v/>
      </c>
      <c r="K271" s="1491"/>
      <c r="L271" s="1491"/>
      <c r="M271" s="1491"/>
      <c r="N271" s="1491"/>
      <c r="O271" s="5" t="s">
        <v>339</v>
      </c>
      <c r="P271" s="1491" t="str">
        <f>項目一覧!$C$323</f>
        <v/>
      </c>
      <c r="Q271" s="1491"/>
      <c r="R271" s="1491"/>
      <c r="S271" s="1491"/>
      <c r="T271" s="1491"/>
      <c r="U271" s="5" t="s">
        <v>339</v>
      </c>
      <c r="V271" s="1491" t="str">
        <f>項目一覧!$C$324</f>
        <v/>
      </c>
      <c r="W271" s="1491"/>
      <c r="X271" s="1491"/>
      <c r="Y271" s="1491"/>
      <c r="Z271" s="1491"/>
      <c r="AA271" s="7" t="s">
        <v>353</v>
      </c>
    </row>
    <row r="272" spans="1:27" ht="18" customHeight="1">
      <c r="A272" s="6"/>
      <c r="B272" s="3" t="s">
        <v>496</v>
      </c>
      <c r="C272" s="3" t="s">
        <v>360</v>
      </c>
      <c r="D272" s="3"/>
      <c r="E272" s="3"/>
      <c r="F272" s="3"/>
      <c r="G272" s="3"/>
      <c r="H272" s="3"/>
      <c r="I272" s="5" t="s">
        <v>340</v>
      </c>
      <c r="J272" s="1491" t="str">
        <f>項目一覧!$C$325</f>
        <v/>
      </c>
      <c r="K272" s="1491"/>
      <c r="L272" s="1491"/>
      <c r="M272" s="1491"/>
      <c r="N272" s="1491"/>
      <c r="O272" s="5" t="s">
        <v>339</v>
      </c>
      <c r="P272" s="1491" t="str">
        <f>項目一覧!$C$326</f>
        <v/>
      </c>
      <c r="Q272" s="1491"/>
      <c r="R272" s="1491"/>
      <c r="S272" s="1491"/>
      <c r="T272" s="1491"/>
      <c r="U272" s="5" t="s">
        <v>339</v>
      </c>
      <c r="V272" s="1491" t="str">
        <f>項目一覧!$C$327</f>
        <v/>
      </c>
      <c r="W272" s="1491"/>
      <c r="X272" s="1491"/>
      <c r="Y272" s="1491"/>
      <c r="Z272" s="1491"/>
      <c r="AA272" s="7" t="s">
        <v>353</v>
      </c>
    </row>
    <row r="273" spans="1:27" ht="18" customHeight="1">
      <c r="A273" s="6"/>
      <c r="B273" s="3" t="s">
        <v>495</v>
      </c>
      <c r="C273" s="3" t="s">
        <v>358</v>
      </c>
      <c r="D273" s="3"/>
      <c r="E273" s="3"/>
      <c r="F273" s="3"/>
      <c r="G273" s="3"/>
      <c r="H273" s="3"/>
      <c r="I273" s="5" t="s">
        <v>340</v>
      </c>
      <c r="J273" s="1491" t="str">
        <f>項目一覧!$C$328</f>
        <v/>
      </c>
      <c r="K273" s="1491"/>
      <c r="L273" s="1491"/>
      <c r="M273" s="1491"/>
      <c r="N273" s="1491"/>
      <c r="O273" s="5" t="s">
        <v>339</v>
      </c>
      <c r="P273" s="1491" t="str">
        <f>項目一覧!$C$329</f>
        <v/>
      </c>
      <c r="Q273" s="1491"/>
      <c r="R273" s="1491"/>
      <c r="S273" s="1491"/>
      <c r="T273" s="1491"/>
      <c r="U273" s="5" t="s">
        <v>339</v>
      </c>
      <c r="V273" s="1491" t="str">
        <f>項目一覧!$C$330</f>
        <v/>
      </c>
      <c r="W273" s="1491"/>
      <c r="X273" s="1491"/>
      <c r="Y273" s="1491"/>
      <c r="Z273" s="1491"/>
      <c r="AA273" s="7" t="s">
        <v>353</v>
      </c>
    </row>
    <row r="274" spans="1:27" ht="18" customHeight="1">
      <c r="A274" s="6"/>
      <c r="B274" s="3" t="s">
        <v>3756</v>
      </c>
      <c r="C274" s="3" t="s">
        <v>356</v>
      </c>
      <c r="D274" s="3"/>
      <c r="E274" s="3"/>
      <c r="F274" s="3"/>
      <c r="G274" s="3"/>
      <c r="H274" s="3"/>
      <c r="I274" s="5" t="s">
        <v>340</v>
      </c>
      <c r="J274" s="1491" t="str">
        <f>項目一覧!$C$331</f>
        <v/>
      </c>
      <c r="K274" s="1491"/>
      <c r="L274" s="1491"/>
      <c r="M274" s="1491"/>
      <c r="N274" s="1491"/>
      <c r="O274" s="5" t="s">
        <v>339</v>
      </c>
      <c r="P274" s="1491" t="str">
        <f>項目一覧!$C$332</f>
        <v/>
      </c>
      <c r="Q274" s="1491"/>
      <c r="R274" s="1491"/>
      <c r="S274" s="1491"/>
      <c r="T274" s="1491"/>
      <c r="U274" s="5" t="s">
        <v>339</v>
      </c>
      <c r="V274" s="1491" t="str">
        <f>項目一覧!$C$333</f>
        <v/>
      </c>
      <c r="W274" s="1491"/>
      <c r="X274" s="1491"/>
      <c r="Y274" s="1491"/>
      <c r="Z274" s="1491"/>
      <c r="AA274" s="7" t="s">
        <v>353</v>
      </c>
    </row>
    <row r="275" spans="1:27" ht="18" customHeight="1">
      <c r="A275" s="6"/>
      <c r="B275" s="3" t="s">
        <v>3757</v>
      </c>
      <c r="C275" s="3" t="s">
        <v>3025</v>
      </c>
      <c r="D275" s="3"/>
      <c r="E275" s="3"/>
      <c r="F275" s="3"/>
      <c r="G275" s="3"/>
      <c r="H275" s="3"/>
      <c r="I275" s="5" t="s">
        <v>340</v>
      </c>
      <c r="J275" s="1483" t="str">
        <f>項目一覧!$C$355</f>
        <v/>
      </c>
      <c r="K275" s="1483"/>
      <c r="L275" s="1483"/>
      <c r="M275" s="1483"/>
      <c r="N275" s="1483"/>
      <c r="O275" s="5" t="s">
        <v>339</v>
      </c>
      <c r="P275" s="1483" t="str">
        <f>項目一覧!$C$356</f>
        <v/>
      </c>
      <c r="Q275" s="1483"/>
      <c r="R275" s="1483"/>
      <c r="S275" s="1483"/>
      <c r="T275" s="1483"/>
      <c r="U275" s="5" t="s">
        <v>339</v>
      </c>
      <c r="V275" s="1482" t="str">
        <f>項目一覧!$C$357</f>
        <v/>
      </c>
      <c r="W275" s="1482"/>
      <c r="X275" s="1482"/>
      <c r="Y275" s="1482"/>
      <c r="Z275" s="1482"/>
      <c r="AA275" s="7" t="s">
        <v>353</v>
      </c>
    </row>
    <row r="276" spans="1:27" ht="17.100000000000001" customHeight="1">
      <c r="A276" s="6"/>
      <c r="B276" s="3" t="s">
        <v>3758</v>
      </c>
      <c r="C276" s="406" t="s">
        <v>3755</v>
      </c>
      <c r="D276" s="3"/>
      <c r="E276" s="3"/>
      <c r="F276" s="3"/>
      <c r="G276" s="3"/>
      <c r="H276" s="3"/>
      <c r="I276" s="5" t="s">
        <v>143</v>
      </c>
      <c r="J276" s="1483" t="str">
        <f>項目一覧!$C$371</f>
        <v/>
      </c>
      <c r="K276" s="1483"/>
      <c r="L276" s="1483"/>
      <c r="M276" s="1483"/>
      <c r="N276" s="1483"/>
      <c r="O276" s="5" t="s">
        <v>153</v>
      </c>
      <c r="P276" s="1483" t="str">
        <f>項目一覧!$C$372</f>
        <v/>
      </c>
      <c r="Q276" s="1483"/>
      <c r="R276" s="1483"/>
      <c r="S276" s="1483"/>
      <c r="T276" s="1483"/>
      <c r="U276" s="5" t="s">
        <v>153</v>
      </c>
      <c r="V276" s="1482" t="str">
        <f>項目一覧!$C$373</f>
        <v/>
      </c>
      <c r="W276" s="1482"/>
      <c r="X276" s="1482"/>
      <c r="Y276" s="1482"/>
      <c r="Z276" s="1482"/>
      <c r="AA276" s="7" t="s">
        <v>353</v>
      </c>
    </row>
    <row r="277" spans="1:27" ht="18" customHeight="1">
      <c r="A277" s="6"/>
      <c r="B277" s="3" t="s">
        <v>3759</v>
      </c>
      <c r="C277" s="3" t="s">
        <v>354</v>
      </c>
      <c r="D277" s="3"/>
      <c r="E277" s="3"/>
      <c r="F277" s="3"/>
      <c r="G277" s="3"/>
      <c r="H277" s="3"/>
      <c r="I277" s="5" t="s">
        <v>340</v>
      </c>
      <c r="J277" s="1491" t="str">
        <f>項目一覧!$C$133</f>
        <v/>
      </c>
      <c r="K277" s="1491"/>
      <c r="L277" s="1491"/>
      <c r="M277" s="1491"/>
      <c r="N277" s="1491"/>
      <c r="O277" s="5" t="s">
        <v>339</v>
      </c>
      <c r="P277" s="1491" t="str">
        <f>項目一覧!$C$134</f>
        <v/>
      </c>
      <c r="Q277" s="1491"/>
      <c r="R277" s="1491"/>
      <c r="S277" s="1491"/>
      <c r="T277" s="1491"/>
      <c r="U277" s="5" t="s">
        <v>339</v>
      </c>
      <c r="V277" s="1491" t="str">
        <f>項目一覧!$C$135</f>
        <v/>
      </c>
      <c r="W277" s="1491"/>
      <c r="X277" s="1491"/>
      <c r="Y277" s="1491"/>
      <c r="Z277" s="1491"/>
      <c r="AA277" s="7" t="s">
        <v>353</v>
      </c>
    </row>
    <row r="278" spans="1:27" ht="18" customHeight="1">
      <c r="A278" s="6"/>
      <c r="B278" s="3" t="s">
        <v>3760</v>
      </c>
      <c r="C278" s="3" t="s">
        <v>3042</v>
      </c>
      <c r="D278" s="3"/>
      <c r="E278" s="3"/>
      <c r="F278" s="3"/>
      <c r="G278" s="3"/>
      <c r="H278" s="3"/>
      <c r="I278" s="5" t="s">
        <v>143</v>
      </c>
      <c r="J278" s="1491" t="str">
        <f>項目一覧!$C$345</f>
        <v/>
      </c>
      <c r="K278" s="1491"/>
      <c r="L278" s="1491"/>
      <c r="M278" s="1491"/>
      <c r="N278" s="1491"/>
      <c r="O278" s="5" t="s">
        <v>153</v>
      </c>
      <c r="P278" s="1491" t="str">
        <f>項目一覧!$C$346</f>
        <v/>
      </c>
      <c r="Q278" s="1491"/>
      <c r="R278" s="1491"/>
      <c r="S278" s="1491"/>
      <c r="T278" s="1491"/>
      <c r="U278" s="5" t="s">
        <v>153</v>
      </c>
      <c r="V278" s="1567" t="str">
        <f>項目一覧!$C$347</f>
        <v/>
      </c>
      <c r="W278" s="1567"/>
      <c r="X278" s="1567"/>
      <c r="Y278" s="1567"/>
      <c r="Z278" s="1567"/>
      <c r="AA278" s="7" t="s">
        <v>353</v>
      </c>
    </row>
    <row r="279" spans="1:27" ht="18" customHeight="1">
      <c r="A279" s="6"/>
      <c r="B279" s="3" t="s">
        <v>3750</v>
      </c>
      <c r="C279" s="3" t="s">
        <v>352</v>
      </c>
      <c r="D279" s="3"/>
      <c r="E279" s="3"/>
      <c r="F279" s="3"/>
      <c r="G279" s="3"/>
      <c r="H279" s="3"/>
      <c r="I279" s="3"/>
      <c r="J279" s="3"/>
      <c r="K279" s="3"/>
      <c r="L279" s="3"/>
      <c r="M279" s="1473" t="str">
        <f>項目一覧!$C$136</f>
        <v/>
      </c>
      <c r="N279" s="1473"/>
      <c r="O279" s="1473"/>
      <c r="P279" s="1473"/>
      <c r="Q279" s="1473"/>
      <c r="R279" s="3" t="s">
        <v>351</v>
      </c>
      <c r="S279" s="3"/>
      <c r="T279" s="3"/>
      <c r="U279" s="3"/>
      <c r="V279" s="3"/>
      <c r="W279" s="3"/>
      <c r="X279" s="3"/>
      <c r="Y279" s="3"/>
      <c r="Z279" s="3"/>
      <c r="AA279" s="3"/>
    </row>
    <row r="280" spans="1:27" ht="18" customHeight="1">
      <c r="A280" s="32"/>
      <c r="B280" s="15" t="s">
        <v>3752</v>
      </c>
      <c r="C280" s="15" t="s">
        <v>349</v>
      </c>
      <c r="D280" s="15"/>
      <c r="E280" s="15"/>
      <c r="F280" s="15"/>
      <c r="G280" s="15"/>
      <c r="H280" s="15"/>
      <c r="I280" s="15"/>
      <c r="J280" s="15"/>
      <c r="K280" s="15"/>
      <c r="L280" s="15"/>
      <c r="M280" s="1498" t="str">
        <f>項目一覧!$C$137</f>
        <v/>
      </c>
      <c r="N280" s="1498"/>
      <c r="O280" s="1498"/>
      <c r="P280" s="1498"/>
      <c r="Q280" s="1498"/>
      <c r="R280" s="15" t="s">
        <v>348</v>
      </c>
      <c r="S280" s="15"/>
      <c r="T280" s="15"/>
      <c r="U280" s="15"/>
      <c r="V280" s="15"/>
      <c r="W280" s="15"/>
      <c r="X280" s="15"/>
      <c r="Y280" s="15"/>
      <c r="Z280" s="15"/>
      <c r="AA280" s="15"/>
    </row>
    <row r="281" spans="1:27" ht="15.95" customHeight="1">
      <c r="A281" s="6" t="s">
        <v>346</v>
      </c>
      <c r="B281" s="3" t="s">
        <v>347</v>
      </c>
      <c r="C281" s="3"/>
      <c r="D281" s="3"/>
      <c r="E281" s="3"/>
      <c r="F281" s="3"/>
      <c r="G281" s="3"/>
      <c r="H281" s="3"/>
      <c r="I281" s="3"/>
      <c r="J281" s="3"/>
      <c r="K281" s="3"/>
      <c r="L281" s="3"/>
      <c r="M281" s="3"/>
      <c r="N281" s="3"/>
      <c r="O281" s="3"/>
      <c r="P281" s="3"/>
      <c r="Q281" s="3"/>
      <c r="R281" s="3"/>
      <c r="S281" s="3"/>
      <c r="T281" s="3"/>
      <c r="U281" s="3"/>
      <c r="V281" s="3"/>
      <c r="W281" s="3"/>
      <c r="X281" s="3"/>
      <c r="Y281" s="3"/>
      <c r="Z281" s="3"/>
      <c r="AA281" s="3"/>
    </row>
    <row r="282" spans="1:27" ht="18" customHeight="1">
      <c r="A282" s="6"/>
      <c r="B282" s="3" t="s">
        <v>2455</v>
      </c>
      <c r="C282" s="3" t="s">
        <v>2431</v>
      </c>
      <c r="D282" s="3"/>
      <c r="E282" s="3"/>
      <c r="F282" s="3"/>
      <c r="G282" s="3"/>
      <c r="H282" s="3"/>
      <c r="I282" s="3"/>
      <c r="J282" s="3"/>
      <c r="K282" s="3"/>
      <c r="L282" s="1499" t="str">
        <f>項目一覧!$C$138</f>
        <v xml:space="preserve"> </v>
      </c>
      <c r="M282" s="1499"/>
      <c r="N282" s="1499"/>
      <c r="O282" s="1499"/>
      <c r="P282" s="3"/>
      <c r="Q282" s="3"/>
      <c r="R282" s="3"/>
      <c r="S282" s="3"/>
      <c r="T282" s="3"/>
      <c r="U282" s="3"/>
      <c r="V282" s="3"/>
      <c r="W282" s="3"/>
      <c r="X282" s="3"/>
      <c r="Y282" s="3"/>
      <c r="Z282" s="3"/>
      <c r="AA282" s="3"/>
    </row>
    <row r="283" spans="1:27" ht="18" customHeight="1">
      <c r="A283" s="32"/>
      <c r="B283" s="15" t="s">
        <v>2456</v>
      </c>
      <c r="C283" s="15" t="s">
        <v>2432</v>
      </c>
      <c r="D283" s="15"/>
      <c r="E283" s="15"/>
      <c r="F283" s="15"/>
      <c r="G283" s="15"/>
      <c r="H283" s="15"/>
      <c r="I283" s="15"/>
      <c r="J283" s="15"/>
      <c r="K283" s="15"/>
      <c r="L283" s="1486" t="str">
        <f>項目一覧!$C$139</f>
        <v/>
      </c>
      <c r="M283" s="1486"/>
      <c r="N283" s="1486"/>
      <c r="O283" s="1486"/>
      <c r="P283" s="15"/>
      <c r="Q283" s="15"/>
      <c r="R283" s="15"/>
      <c r="S283" s="15"/>
      <c r="T283" s="15"/>
      <c r="U283" s="15"/>
      <c r="V283" s="15"/>
      <c r="W283" s="15"/>
      <c r="X283" s="15"/>
      <c r="Y283" s="15"/>
      <c r="Z283" s="15"/>
      <c r="AA283" s="15"/>
    </row>
    <row r="284" spans="1:27" ht="15.95" customHeight="1">
      <c r="A284" s="6" t="s">
        <v>346</v>
      </c>
      <c r="B284" s="3" t="s">
        <v>345</v>
      </c>
      <c r="C284" s="3"/>
      <c r="D284" s="3"/>
      <c r="E284" s="3"/>
      <c r="F284" s="3"/>
      <c r="G284" s="3"/>
      <c r="H284" s="3"/>
      <c r="I284" s="5" t="s">
        <v>297</v>
      </c>
      <c r="J284" s="1473" t="s">
        <v>344</v>
      </c>
      <c r="K284" s="1473"/>
      <c r="L284" s="1473"/>
      <c r="M284" s="1473"/>
      <c r="N284" s="1473"/>
      <c r="O284" s="5" t="s">
        <v>339</v>
      </c>
      <c r="P284" s="1473" t="s">
        <v>147</v>
      </c>
      <c r="Q284" s="1473"/>
      <c r="R284" s="1473"/>
      <c r="S284" s="1473"/>
      <c r="T284" s="1473"/>
      <c r="U284" s="3" t="s">
        <v>320</v>
      </c>
      <c r="V284" s="3"/>
      <c r="W284" s="3"/>
      <c r="X284" s="3"/>
      <c r="Y284" s="3"/>
      <c r="Z284" s="3"/>
      <c r="AA284" s="3"/>
    </row>
    <row r="285" spans="1:27" ht="18" customHeight="1">
      <c r="A285" s="6"/>
      <c r="B285" s="3" t="s">
        <v>2423</v>
      </c>
      <c r="C285" s="3" t="s">
        <v>2424</v>
      </c>
      <c r="D285" s="3"/>
      <c r="E285" s="3"/>
      <c r="F285" s="3"/>
      <c r="G285" s="3"/>
      <c r="H285" s="3"/>
      <c r="I285" s="5" t="s">
        <v>340</v>
      </c>
      <c r="J285" s="1503" t="str">
        <f>項目一覧!$C$140</f>
        <v/>
      </c>
      <c r="K285" s="1503"/>
      <c r="L285" s="1503"/>
      <c r="M285" s="1503"/>
      <c r="N285" s="1503"/>
      <c r="O285" s="5" t="s">
        <v>339</v>
      </c>
      <c r="P285" s="1503" t="str">
        <f>項目一覧!$C$141</f>
        <v/>
      </c>
      <c r="Q285" s="1503"/>
      <c r="R285" s="1503"/>
      <c r="S285" s="1503"/>
      <c r="T285" s="1503"/>
      <c r="U285" s="3" t="s">
        <v>343</v>
      </c>
      <c r="V285" s="3"/>
      <c r="W285" s="3"/>
      <c r="X285" s="3"/>
      <c r="Y285" s="3"/>
      <c r="Z285" s="3"/>
      <c r="AA285" s="3"/>
    </row>
    <row r="286" spans="1:27" ht="18" customHeight="1">
      <c r="A286" s="6"/>
      <c r="B286" s="3" t="s">
        <v>2457</v>
      </c>
      <c r="C286" s="3" t="s">
        <v>2426</v>
      </c>
      <c r="D286" s="3"/>
      <c r="E286" s="3"/>
      <c r="F286" s="3"/>
      <c r="G286" s="3" t="s">
        <v>341</v>
      </c>
      <c r="H286" s="3"/>
      <c r="I286" s="5" t="s">
        <v>340</v>
      </c>
      <c r="J286" s="1473" t="str">
        <f>項目一覧!C142</f>
        <v/>
      </c>
      <c r="K286" s="1473"/>
      <c r="L286" s="1473"/>
      <c r="M286" s="1473"/>
      <c r="N286" s="1473"/>
      <c r="O286" s="5" t="s">
        <v>339</v>
      </c>
      <c r="P286" s="1473" t="str">
        <f>項目一覧!C143</f>
        <v/>
      </c>
      <c r="Q286" s="1473"/>
      <c r="R286" s="1473"/>
      <c r="S286" s="1473"/>
      <c r="T286" s="1473"/>
      <c r="U286" s="3" t="s">
        <v>338</v>
      </c>
      <c r="V286" s="3"/>
      <c r="W286" s="3"/>
      <c r="X286" s="3"/>
      <c r="Y286" s="3"/>
      <c r="Z286" s="3"/>
      <c r="AA286" s="3"/>
    </row>
    <row r="287" spans="1:27" ht="18" customHeight="1">
      <c r="A287" s="6"/>
      <c r="B287" s="3"/>
      <c r="C287" s="3"/>
      <c r="D287" s="3"/>
      <c r="E287" s="3"/>
      <c r="F287" s="3"/>
      <c r="G287" s="3" t="s">
        <v>337</v>
      </c>
      <c r="H287" s="3"/>
      <c r="I287" s="5" t="s">
        <v>325</v>
      </c>
      <c r="J287" s="1473" t="str">
        <f>項目一覧!C144</f>
        <v/>
      </c>
      <c r="K287" s="1473"/>
      <c r="L287" s="1473"/>
      <c r="M287" s="1473"/>
      <c r="N287" s="1473"/>
      <c r="O287" s="5" t="s">
        <v>336</v>
      </c>
      <c r="P287" s="1473" t="str">
        <f>項目一覧!C145</f>
        <v/>
      </c>
      <c r="Q287" s="1473"/>
      <c r="R287" s="1473"/>
      <c r="S287" s="1473"/>
      <c r="T287" s="1473"/>
      <c r="U287" s="3" t="s">
        <v>326</v>
      </c>
      <c r="V287" s="3"/>
      <c r="W287" s="3"/>
      <c r="X287" s="3"/>
      <c r="Y287" s="3"/>
      <c r="Z287" s="3"/>
      <c r="AA287" s="3"/>
    </row>
    <row r="288" spans="1:27" ht="18" customHeight="1">
      <c r="A288" s="6"/>
      <c r="B288" s="3" t="s">
        <v>2427</v>
      </c>
      <c r="C288" s="3" t="s">
        <v>2428</v>
      </c>
      <c r="D288" s="3"/>
      <c r="E288" s="3"/>
      <c r="F288" s="3"/>
      <c r="G288" s="7"/>
      <c r="H288" s="3"/>
      <c r="I288" s="1500" t="str">
        <f>項目一覧!$C$146</f>
        <v/>
      </c>
      <c r="J288" s="1500"/>
      <c r="K288" s="1500"/>
      <c r="L288" s="1500"/>
      <c r="M288" s="1500"/>
      <c r="N288" s="1500"/>
      <c r="O288" s="1500"/>
      <c r="P288" s="1550" t="str">
        <f>IF(項目一覧!$C$149="","","一部　"&amp;項目一覧!$C$149)</f>
        <v/>
      </c>
      <c r="Q288" s="1550"/>
      <c r="R288" s="1550"/>
      <c r="S288" s="1550"/>
      <c r="T288" s="1550"/>
      <c r="U288" s="1550"/>
      <c r="V288" s="1550"/>
      <c r="W288" s="2"/>
      <c r="X288" s="3"/>
      <c r="Y288" s="3"/>
      <c r="Z288" s="3"/>
      <c r="AA288" s="3"/>
    </row>
    <row r="289" spans="1:27" ht="18" customHeight="1">
      <c r="A289" s="6"/>
      <c r="B289" s="3" t="s">
        <v>2420</v>
      </c>
      <c r="C289" s="3" t="s">
        <v>2421</v>
      </c>
      <c r="D289" s="3"/>
      <c r="E289" s="3"/>
      <c r="F289" s="3"/>
      <c r="G289" s="3"/>
      <c r="H289" s="3"/>
      <c r="I289" s="3"/>
      <c r="J289" s="3"/>
      <c r="K289" s="3"/>
      <c r="L289" s="3"/>
      <c r="M289" s="3"/>
      <c r="N289" s="3"/>
      <c r="O289" s="3"/>
      <c r="P289" s="3"/>
      <c r="Q289" s="6" t="str">
        <f>IF(項目一覧!$D$152=TRUE,"■","□")</f>
        <v>□</v>
      </c>
      <c r="R289" s="2" t="s">
        <v>334</v>
      </c>
      <c r="S289" s="2"/>
      <c r="T289" s="6" t="str">
        <f>IF(項目一覧!$E$152=TRUE,"■","□")</f>
        <v>□</v>
      </c>
      <c r="U289" s="2" t="s">
        <v>333</v>
      </c>
      <c r="V289" s="2"/>
      <c r="W289" s="3"/>
      <c r="X289" s="3"/>
      <c r="Y289" s="3"/>
      <c r="Z289" s="3"/>
      <c r="AA289" s="3"/>
    </row>
    <row r="290" spans="1:27" ht="18" customHeight="1">
      <c r="A290" s="6"/>
      <c r="B290" s="3" t="s">
        <v>2444</v>
      </c>
      <c r="C290" s="3" t="s">
        <v>2430</v>
      </c>
      <c r="D290" s="3"/>
      <c r="E290" s="3"/>
      <c r="F290" s="3"/>
      <c r="G290" s="3"/>
      <c r="H290" s="3"/>
      <c r="I290" s="3"/>
      <c r="J290" s="6"/>
      <c r="K290" s="3" t="str">
        <f>IF(項目一覧!$D$153=TRUE,"■","□")&amp;"道路高さ制限不適用　"&amp;IF(項目一覧!$E$153=TRUE,"■","□")&amp;"隣地高さ制限不適用　"&amp;IF(項目一覧!$F$153=TRUE,"■","□")&amp;"北側高さ制限不適用"</f>
        <v>□道路高さ制限不適用　□隣地高さ制限不適用　□北側高さ制限不適用</v>
      </c>
      <c r="L290" s="3"/>
      <c r="M290" s="3"/>
      <c r="N290" s="3"/>
      <c r="O290" s="3"/>
      <c r="P290" s="6"/>
      <c r="Q290" s="3"/>
      <c r="R290" s="2"/>
      <c r="S290" s="3"/>
      <c r="T290" s="3"/>
      <c r="U290" s="3"/>
      <c r="V290" s="6"/>
      <c r="W290" s="3"/>
      <c r="X290" s="3"/>
      <c r="Y290" s="2"/>
      <c r="Z290" s="3"/>
      <c r="AA290" s="3"/>
    </row>
    <row r="291" spans="1:27" ht="18" customHeight="1">
      <c r="A291" s="17" t="s">
        <v>329</v>
      </c>
      <c r="B291" s="16" t="s">
        <v>332</v>
      </c>
      <c r="C291" s="16"/>
      <c r="D291" s="16"/>
      <c r="E291" s="16"/>
      <c r="F291" s="16"/>
      <c r="G291" s="16"/>
      <c r="H291" s="1533" t="str">
        <f>項目一覧!$C$154</f>
        <v/>
      </c>
      <c r="I291" s="1533"/>
      <c r="J291" s="1533"/>
      <c r="K291" s="1533"/>
      <c r="L291" s="1533"/>
      <c r="M291" s="1533"/>
      <c r="N291" s="1533"/>
      <c r="O291" s="1533"/>
      <c r="P291" s="1533"/>
      <c r="Q291" s="1533"/>
      <c r="R291" s="1533"/>
      <c r="S291" s="1533"/>
      <c r="T291" s="1533"/>
      <c r="U291" s="1533"/>
      <c r="V291" s="1533"/>
      <c r="W291" s="1533"/>
      <c r="X291" s="1533"/>
      <c r="Y291" s="1533"/>
      <c r="Z291" s="1533"/>
      <c r="AA291" s="1533"/>
    </row>
    <row r="292" spans="1:27" ht="18" customHeight="1">
      <c r="A292" s="6"/>
      <c r="B292" s="3"/>
      <c r="C292" s="3"/>
      <c r="D292" s="3"/>
      <c r="E292" s="3"/>
      <c r="F292" s="3"/>
      <c r="G292" s="3"/>
      <c r="H292" s="1551"/>
      <c r="I292" s="1551"/>
      <c r="J292" s="1551"/>
      <c r="K292" s="1551"/>
      <c r="L292" s="1551"/>
      <c r="M292" s="1551"/>
      <c r="N292" s="1551"/>
      <c r="O292" s="1551"/>
      <c r="P292" s="1551"/>
      <c r="Q292" s="1551"/>
      <c r="R292" s="1551"/>
      <c r="S292" s="1551"/>
      <c r="T292" s="1551"/>
      <c r="U292" s="1551"/>
      <c r="V292" s="1551"/>
      <c r="W292" s="1551"/>
      <c r="X292" s="1551"/>
      <c r="Y292" s="1551"/>
      <c r="Z292" s="1551"/>
      <c r="AA292" s="1551"/>
    </row>
    <row r="293" spans="1:27" ht="18" customHeight="1">
      <c r="A293" s="6"/>
      <c r="B293" s="3"/>
      <c r="C293" s="3"/>
      <c r="D293" s="3"/>
      <c r="E293" s="3"/>
      <c r="F293" s="3"/>
      <c r="G293" s="3"/>
      <c r="H293" s="1552"/>
      <c r="I293" s="1552"/>
      <c r="J293" s="1552"/>
      <c r="K293" s="1552"/>
      <c r="L293" s="1552"/>
      <c r="M293" s="1552"/>
      <c r="N293" s="1552"/>
      <c r="O293" s="1552"/>
      <c r="P293" s="1552"/>
      <c r="Q293" s="1552"/>
      <c r="R293" s="1552"/>
      <c r="S293" s="1552"/>
      <c r="T293" s="1552"/>
      <c r="U293" s="1552"/>
      <c r="V293" s="1552"/>
      <c r="W293" s="1552"/>
      <c r="X293" s="1552"/>
      <c r="Y293" s="1552"/>
      <c r="Z293" s="1552"/>
      <c r="AA293" s="1552"/>
    </row>
    <row r="294" spans="1:27" ht="20.100000000000001" customHeight="1">
      <c r="A294" s="22" t="s">
        <v>329</v>
      </c>
      <c r="B294" s="20" t="s">
        <v>331</v>
      </c>
      <c r="C294" s="20"/>
      <c r="D294" s="20"/>
      <c r="E294" s="20"/>
      <c r="F294" s="20"/>
      <c r="G294" s="20"/>
      <c r="H294" s="20"/>
      <c r="I294" s="20"/>
      <c r="J294" s="1007" t="str">
        <f>IF(項目一覧!$C$155="","",IF(項目一覧!$C$155&lt;DATE(2019,5,1),"平成","令和"))</f>
        <v/>
      </c>
      <c r="K294" s="20"/>
      <c r="L294" s="26" t="str">
        <f>IF(項目一覧!$C$155="","",IF(項目一覧!$C$155&lt;DATE(2019,5,1),YEAR(項目一覧!$C$155)-1988,IF(YEAR(項目一覧!$C$155)-2018=1,"元",YEAR(項目一覧!$C$155)-2018)))</f>
        <v/>
      </c>
      <c r="M294" s="20" t="s">
        <v>324</v>
      </c>
      <c r="N294" s="22" t="str">
        <f>IF(項目一覧!$C$155="","",MONTH(項目一覧!$C$155))</f>
        <v/>
      </c>
      <c r="O294" s="20" t="s">
        <v>323</v>
      </c>
      <c r="P294" s="22" t="str">
        <f>IF(項目一覧!$C$155="","",DAY(項目一覧!$C$155))</f>
        <v/>
      </c>
      <c r="Q294" s="20" t="s">
        <v>322</v>
      </c>
      <c r="R294" s="20"/>
      <c r="S294" s="24"/>
      <c r="T294" s="24"/>
      <c r="U294" s="20"/>
      <c r="V294" s="20"/>
      <c r="W294" s="20"/>
      <c r="X294" s="20"/>
      <c r="Y294" s="20"/>
      <c r="Z294" s="20"/>
      <c r="AA294" s="20"/>
    </row>
    <row r="295" spans="1:27" ht="20.100000000000001" customHeight="1">
      <c r="A295" s="22" t="s">
        <v>329</v>
      </c>
      <c r="B295" s="20" t="s">
        <v>330</v>
      </c>
      <c r="C295" s="20"/>
      <c r="D295" s="20"/>
      <c r="E295" s="20"/>
      <c r="F295" s="20"/>
      <c r="G295" s="20"/>
      <c r="H295" s="20"/>
      <c r="I295" s="20"/>
      <c r="J295" s="15" t="str">
        <f>IF(項目一覧!$C$156="","",IF(項目一覧!$C$156&lt;DATE(2019,5,1),"平成","令和"))</f>
        <v/>
      </c>
      <c r="K295" s="20"/>
      <c r="L295" s="26" t="str">
        <f>IF(項目一覧!$C$156="","",IF(項目一覧!$C$156&lt;DATE(2019,5,1),YEAR(項目一覧!$C$156)-1988,IF(YEAR(項目一覧!$C$156)-2018=1,"元",YEAR(項目一覧!$C$156)-2018)))</f>
        <v/>
      </c>
      <c r="M295" s="20" t="s">
        <v>324</v>
      </c>
      <c r="N295" s="22" t="str">
        <f>IF(項目一覧!$C$156="","",MONTH(項目一覧!$C$156))</f>
        <v/>
      </c>
      <c r="O295" s="20" t="s">
        <v>323</v>
      </c>
      <c r="P295" s="22" t="str">
        <f>IF(項目一覧!$C$156="","",DAY(項目一覧!$C$156))</f>
        <v/>
      </c>
      <c r="Q295" s="20" t="s">
        <v>322</v>
      </c>
      <c r="R295" s="20"/>
      <c r="S295" s="24"/>
      <c r="T295" s="24"/>
      <c r="U295" s="20"/>
      <c r="V295" s="20"/>
      <c r="W295" s="20"/>
      <c r="X295" s="20"/>
      <c r="Y295" s="20"/>
      <c r="Z295" s="20"/>
      <c r="AA295" s="20"/>
    </row>
    <row r="296" spans="1:27" ht="15.95" customHeight="1">
      <c r="A296" s="6" t="s">
        <v>329</v>
      </c>
      <c r="B296" s="3" t="s">
        <v>328</v>
      </c>
      <c r="C296" s="3"/>
      <c r="D296" s="3"/>
      <c r="E296" s="3"/>
      <c r="F296" s="3"/>
      <c r="G296" s="3"/>
      <c r="H296" s="3"/>
      <c r="I296" s="3"/>
      <c r="J296" s="3"/>
      <c r="K296" s="3"/>
      <c r="L296" s="3"/>
      <c r="M296" s="3"/>
      <c r="N296" s="3"/>
      <c r="O296" s="3"/>
      <c r="P296" s="3"/>
      <c r="Q296" s="3"/>
      <c r="R296" s="3"/>
      <c r="S296" s="2"/>
      <c r="T296" s="2"/>
      <c r="U296" s="3" t="s">
        <v>327</v>
      </c>
      <c r="V296" s="3"/>
      <c r="W296" s="3"/>
      <c r="X296" s="3"/>
      <c r="Y296" s="3"/>
      <c r="Z296" s="3"/>
      <c r="AA296" s="3"/>
    </row>
    <row r="297" spans="1:27" ht="18" customHeight="1">
      <c r="A297" s="6"/>
      <c r="B297" s="3"/>
      <c r="C297" s="3"/>
      <c r="D297" s="3"/>
      <c r="E297" s="5" t="s">
        <v>325</v>
      </c>
      <c r="F297" s="1497" t="str">
        <f>項目一覧!$C$157</f>
        <v/>
      </c>
      <c r="G297" s="1497"/>
      <c r="H297" s="1497"/>
      <c r="I297" s="5" t="s">
        <v>326</v>
      </c>
      <c r="J297" s="3" t="str">
        <f>IF(項目一覧!$C$158="","",IF(項目一覧!$C$158&lt;DATE(2019,5,1),"平成","令和"))</f>
        <v/>
      </c>
      <c r="K297" s="3"/>
      <c r="L297" s="5" t="str">
        <f>IF(項目一覧!$C$158="","",IF(項目一覧!$C$158&lt;DATE(2019,5,1),YEAR(項目一覧!$C$158)-1988,IF(YEAR(項目一覧!$C$158)-2018=1,"元",YEAR(項目一覧!$C$158)-2018)))</f>
        <v/>
      </c>
      <c r="M297" s="3" t="s">
        <v>324</v>
      </c>
      <c r="N297" s="3" t="str">
        <f>IF(項目一覧!$C$158="","",MONTH(項目一覧!$C$158))</f>
        <v/>
      </c>
      <c r="O297" s="3" t="s">
        <v>323</v>
      </c>
      <c r="P297" s="3" t="str">
        <f>IF(項目一覧!$C$158="","",DAY(項目一覧!$C$158))</f>
        <v/>
      </c>
      <c r="Q297" s="3" t="s">
        <v>322</v>
      </c>
      <c r="R297" s="5" t="s">
        <v>325</v>
      </c>
      <c r="S297" s="1484" t="str">
        <f>項目一覧!$C$159</f>
        <v/>
      </c>
      <c r="T297" s="1484"/>
      <c r="U297" s="1484"/>
      <c r="V297" s="1484"/>
      <c r="W297" s="1484"/>
      <c r="X297" s="1484"/>
      <c r="Y297" s="1484"/>
      <c r="Z297" s="1484"/>
      <c r="AA297" s="5" t="s">
        <v>326</v>
      </c>
    </row>
    <row r="298" spans="1:27" ht="18" customHeight="1">
      <c r="A298" s="2"/>
      <c r="B298" s="2"/>
      <c r="C298" s="2"/>
      <c r="D298" s="2"/>
      <c r="E298" s="5" t="s">
        <v>297</v>
      </c>
      <c r="F298" s="1497" t="str">
        <f>項目一覧!$C$160</f>
        <v/>
      </c>
      <c r="G298" s="1497"/>
      <c r="H298" s="1497"/>
      <c r="I298" s="5" t="s">
        <v>320</v>
      </c>
      <c r="J298" s="3" t="str">
        <f>IF(項目一覧!$C$161="","",IF(項目一覧!$C$161&lt;DATE(2019,5,1),"平成","令和"))</f>
        <v/>
      </c>
      <c r="K298" s="3"/>
      <c r="L298" s="5" t="str">
        <f>IF(項目一覧!$C$161="","",IF(項目一覧!$C$161&lt;DATE(2019,5,1),YEAR(項目一覧!$C$161)-1988,IF(YEAR(項目一覧!$C$161)-2018=1,"元",YEAR(項目一覧!$C$161)-2018)))</f>
        <v/>
      </c>
      <c r="M298" s="3" t="s">
        <v>324</v>
      </c>
      <c r="N298" s="3" t="str">
        <f>IF(項目一覧!$C$161="","",MONTH(項目一覧!$C$161))</f>
        <v/>
      </c>
      <c r="O298" s="3" t="s">
        <v>323</v>
      </c>
      <c r="P298" s="3" t="str">
        <f>IF(項目一覧!$C$161="","",DAY(項目一覧!$C$161))</f>
        <v/>
      </c>
      <c r="Q298" s="3" t="s">
        <v>322</v>
      </c>
      <c r="R298" s="5" t="s">
        <v>325</v>
      </c>
      <c r="S298" s="1484" t="str">
        <f>項目一覧!$C$162</f>
        <v/>
      </c>
      <c r="T298" s="1484"/>
      <c r="U298" s="1484"/>
      <c r="V298" s="1484"/>
      <c r="W298" s="1484"/>
      <c r="X298" s="1484"/>
      <c r="Y298" s="1484"/>
      <c r="Z298" s="1484"/>
      <c r="AA298" s="33" t="s">
        <v>320</v>
      </c>
    </row>
    <row r="299" spans="1:27" ht="18" customHeight="1">
      <c r="A299" s="2"/>
      <c r="B299" s="2"/>
      <c r="C299" s="2"/>
      <c r="D299" s="2"/>
      <c r="E299" s="5" t="s">
        <v>297</v>
      </c>
      <c r="F299" s="1523" t="str">
        <f>項目一覧!$C$163</f>
        <v/>
      </c>
      <c r="G299" s="1523"/>
      <c r="H299" s="1523"/>
      <c r="I299" s="5" t="s">
        <v>320</v>
      </c>
      <c r="J299" s="3" t="str">
        <f>IF(項目一覧!$C$164="","",IF(項目一覧!$C$164&lt;DATE(2019,5,1),"平成","令和"))</f>
        <v/>
      </c>
      <c r="K299" s="3"/>
      <c r="L299" s="5" t="str">
        <f>IF(項目一覧!$C$164="","",IF(項目一覧!$C$164&lt;DATE(2019,5,1),YEAR(項目一覧!$C$164)-1988,IF(YEAR(項目一覧!$C$164)-2018=1,"元",YEAR(項目一覧!$C$164)-2018)))</f>
        <v/>
      </c>
      <c r="M299" s="3" t="s">
        <v>324</v>
      </c>
      <c r="N299" s="3" t="str">
        <f>IF(項目一覧!$C$164="","",MONTH(項目一覧!$C$164))</f>
        <v/>
      </c>
      <c r="O299" s="3" t="s">
        <v>323</v>
      </c>
      <c r="P299" s="3" t="str">
        <f>IF(項目一覧!$C$164="","",DAY(項目一覧!$C$164))</f>
        <v/>
      </c>
      <c r="Q299" s="3" t="s">
        <v>322</v>
      </c>
      <c r="R299" s="5" t="s">
        <v>321</v>
      </c>
      <c r="S299" s="1513" t="str">
        <f>項目一覧!$C$165</f>
        <v/>
      </c>
      <c r="T299" s="1513"/>
      <c r="U299" s="1513"/>
      <c r="V299" s="1513"/>
      <c r="W299" s="1513"/>
      <c r="X299" s="1513"/>
      <c r="Y299" s="1513"/>
      <c r="Z299" s="1513"/>
      <c r="AA299" s="33" t="s">
        <v>320</v>
      </c>
    </row>
    <row r="300" spans="1:27" ht="18" customHeight="1">
      <c r="A300" s="17" t="s">
        <v>313</v>
      </c>
      <c r="B300" s="16" t="s">
        <v>319</v>
      </c>
      <c r="C300" s="16"/>
      <c r="D300" s="16"/>
      <c r="E300" s="16"/>
      <c r="F300" s="16"/>
      <c r="G300" s="16"/>
      <c r="H300" s="16"/>
      <c r="I300" s="1536" t="str">
        <f>項目一覧!$C$166</f>
        <v/>
      </c>
      <c r="J300" s="1536"/>
      <c r="K300" s="1536"/>
      <c r="L300" s="1536"/>
      <c r="M300" s="1536"/>
      <c r="N300" s="1536"/>
      <c r="O300" s="1536"/>
      <c r="P300" s="1536"/>
      <c r="Q300" s="1536"/>
      <c r="R300" s="1536"/>
      <c r="S300" s="1536"/>
      <c r="T300" s="1536"/>
      <c r="U300" s="1536"/>
      <c r="V300" s="1536"/>
      <c r="W300" s="1536"/>
      <c r="X300" s="1536"/>
      <c r="Y300" s="1536"/>
      <c r="Z300" s="1536"/>
      <c r="AA300" s="1536"/>
    </row>
    <row r="301" spans="1:27" ht="18" customHeight="1">
      <c r="A301" s="2"/>
      <c r="B301" s="2"/>
      <c r="C301" s="2"/>
      <c r="D301" s="2"/>
      <c r="E301" s="2"/>
      <c r="F301" s="2"/>
      <c r="G301" s="2"/>
      <c r="H301" s="2"/>
      <c r="I301" s="1537"/>
      <c r="J301" s="1537"/>
      <c r="K301" s="1537"/>
      <c r="L301" s="1537"/>
      <c r="M301" s="1537"/>
      <c r="N301" s="1537"/>
      <c r="O301" s="1537"/>
      <c r="P301" s="1537"/>
      <c r="Q301" s="1537"/>
      <c r="R301" s="1537"/>
      <c r="S301" s="1537"/>
      <c r="T301" s="1537"/>
      <c r="U301" s="1537"/>
      <c r="V301" s="1537"/>
      <c r="W301" s="1537"/>
      <c r="X301" s="1537"/>
      <c r="Y301" s="1537"/>
      <c r="Z301" s="1537"/>
      <c r="AA301" s="1537"/>
    </row>
    <row r="302" spans="1:27" ht="18" customHeight="1">
      <c r="A302" s="17" t="s">
        <v>313</v>
      </c>
      <c r="B302" s="16" t="s">
        <v>318</v>
      </c>
      <c r="C302" s="16"/>
      <c r="D302" s="16"/>
      <c r="E302" s="16"/>
      <c r="F302" s="16"/>
      <c r="G302" s="16"/>
      <c r="H302" s="16"/>
      <c r="I302" s="1536" t="str">
        <f>項目一覧!$C$167</f>
        <v/>
      </c>
      <c r="J302" s="1554"/>
      <c r="K302" s="1554"/>
      <c r="L302" s="1554"/>
      <c r="M302" s="1554"/>
      <c r="N302" s="1554"/>
      <c r="O302" s="1554"/>
      <c r="P302" s="1554"/>
      <c r="Q302" s="1554"/>
      <c r="R302" s="1554"/>
      <c r="S302" s="1554"/>
      <c r="T302" s="1554"/>
      <c r="U302" s="1554"/>
      <c r="V302" s="1554"/>
      <c r="W302" s="1554"/>
      <c r="X302" s="1554"/>
      <c r="Y302" s="1554"/>
      <c r="Z302" s="1554"/>
      <c r="AA302" s="1554"/>
    </row>
    <row r="303" spans="1:27" ht="18" customHeight="1">
      <c r="A303" s="32"/>
      <c r="B303" s="15"/>
      <c r="C303" s="15"/>
      <c r="D303" s="15"/>
      <c r="E303" s="15"/>
      <c r="F303" s="15"/>
      <c r="G303" s="15"/>
      <c r="H303" s="15"/>
      <c r="I303" s="76"/>
      <c r="J303" s="28"/>
      <c r="K303" s="28"/>
      <c r="L303" s="28"/>
      <c r="M303" s="28"/>
      <c r="N303" s="28"/>
      <c r="O303" s="28"/>
      <c r="P303" s="28"/>
      <c r="Q303" s="28"/>
      <c r="R303" s="28"/>
      <c r="S303" s="28"/>
      <c r="T303" s="28"/>
      <c r="U303" s="40"/>
      <c r="V303" s="28"/>
      <c r="W303" s="28"/>
      <c r="X303" s="28"/>
      <c r="Y303" s="28"/>
      <c r="Z303" s="28"/>
      <c r="AA303" s="28"/>
    </row>
    <row r="304" spans="1:27" ht="15.95" customHeight="1">
      <c r="A304" s="6"/>
      <c r="B304" s="3"/>
      <c r="C304" s="3"/>
      <c r="D304" s="3"/>
      <c r="E304" s="3"/>
      <c r="F304" s="3"/>
      <c r="G304" s="3"/>
      <c r="H304" s="3"/>
      <c r="I304" s="49"/>
      <c r="U304" s="42"/>
    </row>
    <row r="305" spans="1:32" ht="15.95" customHeight="1">
      <c r="A305" s="1501" t="s">
        <v>317</v>
      </c>
      <c r="B305" s="1501"/>
      <c r="C305" s="1501"/>
      <c r="D305" s="1501"/>
      <c r="E305" s="1501"/>
      <c r="F305" s="1501"/>
      <c r="G305" s="1501"/>
      <c r="H305" s="1501"/>
      <c r="I305" s="1501"/>
      <c r="J305" s="1501"/>
      <c r="K305" s="1501"/>
      <c r="L305" s="1501"/>
      <c r="M305" s="1501"/>
      <c r="N305" s="1501"/>
      <c r="O305" s="1501"/>
      <c r="P305" s="1501"/>
      <c r="Q305" s="1501"/>
      <c r="R305" s="1501"/>
      <c r="S305" s="1501"/>
      <c r="T305" s="1501"/>
      <c r="U305" s="1501"/>
      <c r="V305" s="1501"/>
      <c r="W305" s="1501"/>
      <c r="X305" s="1501"/>
      <c r="Y305" s="1501"/>
      <c r="Z305" s="1501"/>
      <c r="AA305" s="1501"/>
    </row>
    <row r="306" spans="1:32" ht="15.95" customHeight="1">
      <c r="A306" s="3"/>
      <c r="B306" s="3" t="s">
        <v>316</v>
      </c>
      <c r="C306" s="3"/>
      <c r="D306" s="3"/>
      <c r="E306" s="3"/>
      <c r="F306" s="15"/>
      <c r="G306" s="15"/>
      <c r="H306" s="15"/>
      <c r="I306" s="15"/>
      <c r="J306" s="15"/>
      <c r="K306" s="15"/>
      <c r="L306" s="15"/>
      <c r="M306" s="3"/>
      <c r="N306" s="3"/>
      <c r="O306" s="3"/>
      <c r="P306" s="3"/>
      <c r="Q306" s="3"/>
      <c r="R306" s="3"/>
      <c r="S306" s="3"/>
      <c r="T306" s="3"/>
      <c r="U306" s="3"/>
      <c r="V306" s="3"/>
      <c r="W306" s="3"/>
      <c r="X306" s="3"/>
      <c r="Y306" s="3"/>
      <c r="Z306" s="3"/>
      <c r="AA306" s="3"/>
    </row>
    <row r="307" spans="1:32" ht="15.95" customHeight="1">
      <c r="A307" s="22" t="s">
        <v>313</v>
      </c>
      <c r="B307" s="20" t="s">
        <v>136</v>
      </c>
      <c r="C307" s="20"/>
      <c r="D307" s="20"/>
      <c r="E307" s="20"/>
      <c r="F307" s="1553">
        <f>項目一覧②!$F$2</f>
        <v>1</v>
      </c>
      <c r="G307" s="1553"/>
      <c r="H307" s="1553"/>
      <c r="I307" s="1553"/>
      <c r="K307" s="15"/>
      <c r="L307" s="15"/>
      <c r="M307" s="20"/>
      <c r="N307" s="20"/>
      <c r="O307" s="20"/>
      <c r="P307" s="20"/>
      <c r="Q307" s="20"/>
      <c r="R307" s="20"/>
      <c r="S307" s="20"/>
      <c r="T307" s="20"/>
      <c r="U307" s="20"/>
      <c r="V307" s="20"/>
      <c r="W307" s="20"/>
      <c r="X307" s="20"/>
      <c r="Y307" s="20"/>
      <c r="Z307" s="20"/>
      <c r="AA307" s="20"/>
    </row>
    <row r="308" spans="1:32" ht="15.95" customHeight="1">
      <c r="A308" s="17" t="s">
        <v>313</v>
      </c>
      <c r="B308" s="16" t="s">
        <v>315</v>
      </c>
      <c r="C308" s="16"/>
      <c r="D308" s="16"/>
      <c r="E308" s="16" t="s">
        <v>169</v>
      </c>
      <c r="F308" s="16"/>
      <c r="G308" s="1502" t="str">
        <f>項目一覧②!$F$3</f>
        <v/>
      </c>
      <c r="H308" s="1502"/>
      <c r="I308" s="74" t="s">
        <v>314</v>
      </c>
      <c r="J308" s="1487" t="str">
        <f>項目一覧②!$F$6</f>
        <v/>
      </c>
      <c r="K308" s="1487"/>
      <c r="L308" s="1487"/>
      <c r="M308" s="1487"/>
      <c r="N308" s="1487"/>
      <c r="O308" s="1487"/>
      <c r="P308" s="1487"/>
      <c r="Q308" s="1487"/>
      <c r="R308" s="1487"/>
      <c r="S308" s="1487"/>
      <c r="T308" s="1487"/>
      <c r="U308" s="1487"/>
      <c r="V308" s="1487"/>
      <c r="W308" s="1487"/>
      <c r="X308" s="1487"/>
      <c r="Y308" s="1487"/>
      <c r="Z308" s="1487"/>
      <c r="AA308" s="1487"/>
    </row>
    <row r="309" spans="1:32" ht="15.95" customHeight="1">
      <c r="A309" s="3"/>
      <c r="B309" s="3"/>
      <c r="C309" s="3"/>
      <c r="D309" s="3"/>
      <c r="E309" s="3" t="s">
        <v>169</v>
      </c>
      <c r="F309" s="3"/>
      <c r="G309" s="1497" t="str">
        <f>項目一覧②!$F$4</f>
        <v/>
      </c>
      <c r="H309" s="1497"/>
      <c r="I309" s="18" t="s">
        <v>314</v>
      </c>
      <c r="J309" s="1500" t="str">
        <f>項目一覧②!$F$7</f>
        <v/>
      </c>
      <c r="K309" s="1500"/>
      <c r="L309" s="1500"/>
      <c r="M309" s="1500"/>
      <c r="N309" s="1500"/>
      <c r="O309" s="1500"/>
      <c r="P309" s="1500"/>
      <c r="Q309" s="1500"/>
      <c r="R309" s="1500"/>
      <c r="S309" s="1500"/>
      <c r="T309" s="1500"/>
      <c r="U309" s="1500"/>
      <c r="V309" s="1500"/>
      <c r="W309" s="1500"/>
      <c r="X309" s="1500"/>
      <c r="Y309" s="1500"/>
      <c r="Z309" s="1500"/>
      <c r="AA309" s="1500"/>
    </row>
    <row r="310" spans="1:32" ht="15.95" customHeight="1">
      <c r="A310" s="3"/>
      <c r="B310" s="3"/>
      <c r="C310" s="3"/>
      <c r="D310" s="3"/>
      <c r="E310" s="3" t="s">
        <v>169</v>
      </c>
      <c r="F310" s="3"/>
      <c r="G310" s="1497" t="str">
        <f>項目一覧②!$F$5</f>
        <v/>
      </c>
      <c r="H310" s="1497"/>
      <c r="I310" s="18" t="s">
        <v>314</v>
      </c>
      <c r="J310" s="1500" t="str">
        <f>項目一覧②!$F$8</f>
        <v/>
      </c>
      <c r="K310" s="1500"/>
      <c r="L310" s="1500"/>
      <c r="M310" s="1500"/>
      <c r="N310" s="1500"/>
      <c r="O310" s="1500"/>
      <c r="P310" s="1500"/>
      <c r="Q310" s="1500"/>
      <c r="R310" s="1500"/>
      <c r="S310" s="1500"/>
      <c r="T310" s="1500"/>
      <c r="U310" s="1500"/>
      <c r="V310" s="1500"/>
      <c r="W310" s="1500"/>
      <c r="X310" s="1500"/>
      <c r="Y310" s="1500"/>
      <c r="Z310" s="1500"/>
      <c r="AA310" s="1500"/>
    </row>
    <row r="311" spans="1:32" ht="15.95" customHeight="1">
      <c r="A311" s="3"/>
      <c r="B311" s="3"/>
      <c r="C311" s="3"/>
      <c r="D311" s="3"/>
      <c r="E311" s="3" t="s">
        <v>169</v>
      </c>
      <c r="F311" s="3"/>
      <c r="G311" s="3"/>
      <c r="H311" s="3"/>
      <c r="I311" s="3" t="s">
        <v>314</v>
      </c>
      <c r="J311" s="3"/>
      <c r="K311" s="3"/>
      <c r="L311" s="3"/>
      <c r="M311" s="3"/>
      <c r="N311" s="3"/>
      <c r="O311" s="3"/>
      <c r="P311" s="3"/>
      <c r="Q311" s="3"/>
      <c r="R311" s="3"/>
      <c r="S311" s="3"/>
      <c r="T311" s="3"/>
      <c r="U311" s="3"/>
      <c r="V311" s="3"/>
      <c r="W311" s="3"/>
      <c r="X311" s="3"/>
      <c r="Y311" s="3"/>
      <c r="Z311" s="3"/>
      <c r="AA311" s="3"/>
    </row>
    <row r="312" spans="1:32" ht="15.95" customHeight="1">
      <c r="A312" s="17" t="s">
        <v>313</v>
      </c>
      <c r="B312" s="16" t="s">
        <v>133</v>
      </c>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row>
    <row r="313" spans="1:32" ht="15.95" customHeight="1">
      <c r="A313" s="6"/>
      <c r="B313" s="6" t="str">
        <f>IF(項目一覧②!$G$9=TRUE,"■","□")</f>
        <v>□</v>
      </c>
      <c r="C313" s="3" t="s">
        <v>312</v>
      </c>
      <c r="D313" s="3"/>
      <c r="E313" s="6" t="str">
        <f>IF(項目一覧②!$H$9=TRUE,"■","□")</f>
        <v>□</v>
      </c>
      <c r="F313" s="3" t="s">
        <v>311</v>
      </c>
      <c r="G313" s="3"/>
      <c r="H313" s="32" t="str">
        <f>IF(項目一覧②!$I$9=TRUE,"■","□")</f>
        <v>□</v>
      </c>
      <c r="I313" s="15" t="s">
        <v>310</v>
      </c>
      <c r="J313" s="15"/>
      <c r="K313" s="32" t="str">
        <f>IF(項目一覧②!$J$9=TRUE,"■","□")</f>
        <v>□</v>
      </c>
      <c r="L313" s="15" t="s">
        <v>309</v>
      </c>
      <c r="M313" s="15"/>
      <c r="N313" s="32" t="str">
        <f>IF(項目一覧②!$K$9=TRUE,"■","□")</f>
        <v>□</v>
      </c>
      <c r="O313" s="15" t="s">
        <v>308</v>
      </c>
      <c r="P313" s="15"/>
      <c r="Q313" s="15"/>
      <c r="R313" s="32" t="str">
        <f>IF(項目一覧②!$L$9=TRUE,"■","□")</f>
        <v>□</v>
      </c>
      <c r="S313" s="15" t="s">
        <v>307</v>
      </c>
      <c r="T313" s="15"/>
      <c r="U313" s="15"/>
      <c r="V313" s="15"/>
      <c r="W313" s="32" t="str">
        <f>IF(項目一覧②!$M$9=TRUE,"■","□")</f>
        <v>□</v>
      </c>
      <c r="X313" s="31" t="s">
        <v>306</v>
      </c>
      <c r="Y313" s="15"/>
      <c r="Z313" s="15"/>
      <c r="AA313" s="30"/>
    </row>
    <row r="314" spans="1:32" ht="20.100000000000001" customHeight="1">
      <c r="A314" s="22" t="s">
        <v>273</v>
      </c>
      <c r="B314" s="20" t="s">
        <v>125</v>
      </c>
      <c r="C314" s="20"/>
      <c r="D314" s="20"/>
      <c r="E314" s="20"/>
      <c r="F314" s="20"/>
      <c r="G314" s="20"/>
      <c r="H314" s="20" t="str">
        <f>項目一覧②!$F$10&amp;IF(項目一覧②!$F$875="","","　一部　"&amp;項目一覧②!$F$875)</f>
        <v/>
      </c>
      <c r="I314" s="20"/>
      <c r="J314" s="20"/>
      <c r="K314" s="20"/>
      <c r="L314" s="20"/>
      <c r="M314" s="20"/>
      <c r="N314" s="20"/>
      <c r="O314" s="20"/>
      <c r="P314" s="20"/>
      <c r="Q314" s="20"/>
      <c r="R314" s="20"/>
      <c r="S314" s="20"/>
      <c r="T314" s="20"/>
      <c r="U314" s="20"/>
      <c r="V314" s="20"/>
      <c r="W314" s="20"/>
      <c r="X314" s="20"/>
      <c r="Y314" s="20"/>
      <c r="Z314" s="20"/>
      <c r="AA314" s="20"/>
    </row>
    <row r="315" spans="1:32" s="402" customFormat="1" ht="15.95" customHeight="1">
      <c r="A315" s="421" t="s">
        <v>113</v>
      </c>
      <c r="B315" s="406" t="s">
        <v>3129</v>
      </c>
      <c r="C315" s="406"/>
      <c r="D315" s="406"/>
      <c r="E315" s="406"/>
      <c r="F315" s="406"/>
      <c r="R315" s="10"/>
      <c r="S315" s="10"/>
      <c r="T315" s="10"/>
      <c r="U315" s="10"/>
      <c r="V315" s="10"/>
      <c r="W315" s="10"/>
      <c r="X315" s="10"/>
      <c r="Y315" s="10"/>
      <c r="Z315" s="10"/>
      <c r="AA315" s="10"/>
      <c r="AB315" s="10"/>
      <c r="AC315" s="10"/>
      <c r="AD315" s="10"/>
      <c r="AE315" s="10"/>
      <c r="AF315" s="10"/>
    </row>
    <row r="316" spans="1:32" s="402" customFormat="1" ht="15.95" customHeight="1">
      <c r="A316" s="421"/>
      <c r="B316" s="406"/>
      <c r="C316" s="406"/>
      <c r="D316" s="406"/>
      <c r="E316" s="446" t="str">
        <f>IF(項目一覧②!$G$821=TRUE,"■","□")</f>
        <v>□</v>
      </c>
      <c r="F316" s="10" t="s">
        <v>3081</v>
      </c>
      <c r="G316" s="10"/>
      <c r="H316" s="10"/>
      <c r="I316" s="10"/>
      <c r="L316" s="10"/>
      <c r="M316" s="10"/>
      <c r="N316" s="10"/>
      <c r="O316" s="10"/>
      <c r="P316" s="10"/>
      <c r="Q316" s="10"/>
      <c r="R316" s="10"/>
      <c r="S316" s="10"/>
      <c r="T316" s="10"/>
      <c r="U316" s="10"/>
      <c r="V316" s="10"/>
      <c r="W316" s="10"/>
      <c r="X316" s="10"/>
      <c r="Y316" s="10"/>
      <c r="Z316" s="10"/>
      <c r="AA316" s="10"/>
      <c r="AB316" s="10"/>
      <c r="AC316" s="10"/>
      <c r="AD316" s="10"/>
    </row>
    <row r="317" spans="1:32" s="402" customFormat="1" ht="15.95" customHeight="1">
      <c r="A317" s="421"/>
      <c r="B317" s="406"/>
      <c r="C317" s="406"/>
      <c r="D317" s="406"/>
      <c r="E317" s="446" t="str">
        <f>IF(項目一覧②!$G$822=TRUE,"■","□")</f>
        <v>□</v>
      </c>
      <c r="F317" s="10" t="s">
        <v>3125</v>
      </c>
      <c r="G317" s="10"/>
      <c r="H317" s="10"/>
      <c r="I317" s="10"/>
      <c r="J317" s="446"/>
      <c r="K317" s="10"/>
      <c r="L317" s="10"/>
      <c r="M317" s="10"/>
      <c r="N317" s="10"/>
      <c r="O317" s="10"/>
      <c r="P317" s="10"/>
      <c r="Q317" s="10"/>
      <c r="R317" s="10"/>
      <c r="S317" s="10"/>
      <c r="T317" s="10"/>
      <c r="U317" s="10"/>
      <c r="V317" s="10"/>
      <c r="W317" s="10"/>
      <c r="X317" s="10"/>
      <c r="Y317" s="10"/>
      <c r="Z317" s="10"/>
      <c r="AA317" s="10"/>
      <c r="AB317" s="10"/>
      <c r="AC317" s="10"/>
      <c r="AD317" s="10"/>
    </row>
    <row r="318" spans="1:32" s="402" customFormat="1" ht="15.95" customHeight="1">
      <c r="A318" s="421"/>
      <c r="B318" s="406"/>
      <c r="C318" s="406"/>
      <c r="D318" s="406"/>
      <c r="E318" s="446" t="str">
        <f>IF(項目一覧②!$G$823=TRUE,"■","□")</f>
        <v>□</v>
      </c>
      <c r="F318" s="10" t="s">
        <v>3083</v>
      </c>
      <c r="G318" s="10"/>
      <c r="H318" s="10"/>
      <c r="I318" s="10"/>
      <c r="K318" s="10"/>
      <c r="L318" s="438"/>
      <c r="M318" s="1268"/>
      <c r="N318" s="1268"/>
      <c r="O318" s="10"/>
      <c r="P318" s="10"/>
      <c r="Q318" s="10"/>
      <c r="R318" s="10"/>
      <c r="S318" s="10"/>
      <c r="T318" s="10"/>
      <c r="U318" s="10"/>
      <c r="V318" s="10"/>
      <c r="W318" s="10"/>
      <c r="X318" s="10"/>
      <c r="Y318" s="10"/>
      <c r="Z318" s="10"/>
      <c r="AA318" s="10"/>
      <c r="AB318" s="10"/>
      <c r="AC318" s="10"/>
      <c r="AD318" s="10"/>
      <c r="AE318" s="540"/>
    </row>
    <row r="319" spans="1:32" s="402" customFormat="1" ht="15.95" customHeight="1">
      <c r="A319" s="421"/>
      <c r="B319" s="406"/>
      <c r="C319" s="406"/>
      <c r="D319" s="406"/>
      <c r="E319" s="446" t="str">
        <f>IF(項目一覧②!$G$824=TRUE,"■","□")</f>
        <v>□</v>
      </c>
      <c r="F319" s="10" t="s">
        <v>3084</v>
      </c>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540"/>
    </row>
    <row r="320" spans="1:32" s="402" customFormat="1" ht="15.95" customHeight="1">
      <c r="A320" s="421"/>
      <c r="B320" s="406"/>
      <c r="C320" s="406"/>
      <c r="D320" s="406"/>
      <c r="E320" s="446" t="str">
        <f>IF(項目一覧②!$G$825=TRUE,"■","□")</f>
        <v>□</v>
      </c>
      <c r="F320" s="10" t="s">
        <v>3085</v>
      </c>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540"/>
    </row>
    <row r="321" spans="1:39" s="402" customFormat="1" ht="15.95" customHeight="1">
      <c r="A321" s="1019"/>
      <c r="B321" s="1020"/>
      <c r="C321" s="1020"/>
      <c r="D321" s="1020"/>
      <c r="E321" s="1022" t="str">
        <f>IF(項目一覧②!$G$857=TRUE,"■","□")</f>
        <v>□</v>
      </c>
      <c r="F321" s="1021" t="s">
        <v>1432</v>
      </c>
      <c r="G321" s="1021"/>
      <c r="H321" s="1021"/>
      <c r="I321" s="1021"/>
      <c r="J321" s="1021"/>
      <c r="K321" s="1021"/>
      <c r="L321" s="1021"/>
      <c r="M321" s="1021"/>
      <c r="N321" s="1021"/>
      <c r="O321" s="1021"/>
      <c r="P321" s="1021"/>
      <c r="Q321" s="1021"/>
      <c r="R321" s="1021"/>
      <c r="S321" s="1021"/>
      <c r="T321" s="1021"/>
      <c r="U321" s="1021"/>
      <c r="V321" s="1021"/>
      <c r="W321" s="1021"/>
      <c r="X321" s="1021"/>
      <c r="Y321" s="1021"/>
      <c r="Z321" s="1021"/>
      <c r="AA321" s="1021"/>
      <c r="AB321" s="1021"/>
      <c r="AC321" s="10"/>
      <c r="AD321" s="10"/>
      <c r="AE321" s="540"/>
    </row>
    <row r="322" spans="1:39" s="402" customFormat="1" ht="15.95" customHeight="1">
      <c r="A322" s="421" t="s">
        <v>113</v>
      </c>
      <c r="B322" s="406" t="s">
        <v>3130</v>
      </c>
      <c r="C322" s="406"/>
      <c r="D322" s="406"/>
      <c r="E322" s="406"/>
      <c r="F322" s="406"/>
      <c r="G322" s="406"/>
      <c r="H322" s="406"/>
      <c r="I322" s="406"/>
      <c r="J322" s="406"/>
      <c r="K322" s="406"/>
      <c r="L322" s="406"/>
      <c r="M322" s="10"/>
      <c r="N322" s="10"/>
      <c r="O322" s="10"/>
      <c r="P322" s="10"/>
      <c r="Q322" s="10"/>
      <c r="R322" s="10"/>
      <c r="S322" s="10"/>
      <c r="T322" s="10"/>
      <c r="U322" s="10"/>
      <c r="V322" s="10"/>
      <c r="W322" s="10"/>
      <c r="X322" s="10"/>
      <c r="Y322" s="10"/>
      <c r="Z322" s="10"/>
      <c r="AA322" s="10"/>
      <c r="AB322" s="10"/>
      <c r="AC322" s="10"/>
      <c r="AD322" s="10"/>
      <c r="AE322" s="10"/>
      <c r="AF322" s="10"/>
      <c r="AG322" s="10"/>
      <c r="AH322" s="10"/>
      <c r="AI322" s="10"/>
      <c r="AJ322" s="10"/>
      <c r="AK322" s="10"/>
      <c r="AL322" s="10"/>
      <c r="AM322" s="540"/>
    </row>
    <row r="323" spans="1:39" s="402" customFormat="1" ht="15.95" customHeight="1">
      <c r="A323" s="421"/>
      <c r="B323" s="406"/>
      <c r="C323" s="406"/>
      <c r="D323" s="406"/>
      <c r="E323" s="446" t="str">
        <f>IF(項目一覧②!$G$827=TRUE,"■","□")</f>
        <v>□</v>
      </c>
      <c r="F323" s="10" t="s">
        <v>3126</v>
      </c>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540"/>
    </row>
    <row r="324" spans="1:39" s="402" customFormat="1" ht="15.95" customHeight="1">
      <c r="A324" s="421"/>
      <c r="B324" s="406"/>
      <c r="C324" s="406"/>
      <c r="D324" s="406"/>
      <c r="E324" s="446" t="str">
        <f>IF(項目一覧②!$G$828=TRUE,"■","□")</f>
        <v>□</v>
      </c>
      <c r="F324" s="10" t="s">
        <v>3127</v>
      </c>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540"/>
    </row>
    <row r="325" spans="1:39" s="402" customFormat="1" ht="15.95" customHeight="1">
      <c r="A325" s="421"/>
      <c r="B325" s="406"/>
      <c r="C325" s="406"/>
      <c r="D325" s="406"/>
      <c r="E325" s="446" t="str">
        <f>IF(項目一覧②!$G$829=TRUE,"■","□")</f>
        <v>□</v>
      </c>
      <c r="F325" s="10" t="s">
        <v>3128</v>
      </c>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540"/>
    </row>
    <row r="326" spans="1:39" s="402" customFormat="1" ht="15.95" customHeight="1">
      <c r="A326" s="421"/>
      <c r="B326" s="406"/>
      <c r="C326" s="406"/>
      <c r="D326" s="406"/>
      <c r="E326" s="446" t="str">
        <f>IF(項目一覧②!$G$858=TRUE,"■","□")</f>
        <v>□</v>
      </c>
      <c r="F326" s="10" t="s">
        <v>1432</v>
      </c>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540"/>
    </row>
    <row r="327" spans="1:39" s="402" customFormat="1" ht="15.95" customHeight="1">
      <c r="A327" s="1019"/>
      <c r="B327" s="1020"/>
      <c r="C327" s="1020"/>
      <c r="D327" s="1020"/>
      <c r="E327" s="1022" t="str">
        <f>IF(項目一覧②!$G$859=TRUE,"■","□")</f>
        <v>□</v>
      </c>
      <c r="F327" s="1021" t="s">
        <v>3188</v>
      </c>
      <c r="G327" s="1021"/>
      <c r="H327" s="1021"/>
      <c r="I327" s="1021"/>
      <c r="J327" s="1021"/>
      <c r="K327" s="1021"/>
      <c r="L327" s="1021"/>
      <c r="M327" s="1021"/>
      <c r="N327" s="1021"/>
      <c r="O327" s="1021"/>
      <c r="P327" s="1021"/>
      <c r="Q327" s="1021"/>
      <c r="R327" s="1021"/>
      <c r="S327" s="1021"/>
      <c r="T327" s="1021"/>
      <c r="U327" s="1021"/>
      <c r="V327" s="1021"/>
      <c r="W327" s="1021"/>
      <c r="X327" s="1021"/>
      <c r="Y327" s="1021"/>
      <c r="Z327" s="1021"/>
      <c r="AA327" s="1021"/>
      <c r="AB327" s="1021"/>
      <c r="AC327" s="10"/>
      <c r="AD327" s="10"/>
      <c r="AE327" s="540"/>
    </row>
    <row r="328" spans="1:39" s="402" customFormat="1" ht="15.95" customHeight="1">
      <c r="A328" s="421" t="s">
        <v>113</v>
      </c>
      <c r="B328" s="406" t="s">
        <v>3201</v>
      </c>
      <c r="C328" s="406"/>
      <c r="D328" s="406"/>
      <c r="E328" s="406"/>
      <c r="F328" s="406"/>
      <c r="G328" s="406"/>
      <c r="H328" s="406"/>
      <c r="I328" s="406"/>
      <c r="J328" s="406"/>
      <c r="K328" s="406"/>
      <c r="L328" s="406"/>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540"/>
    </row>
    <row r="329" spans="1:39" s="402" customFormat="1" ht="15.95" customHeight="1">
      <c r="A329" s="421"/>
      <c r="B329" s="406"/>
      <c r="C329" s="406"/>
      <c r="D329" s="406"/>
      <c r="E329" s="446" t="str">
        <f>IF(項目一覧②!$G$860=TRUE,"■","□")</f>
        <v>□</v>
      </c>
      <c r="F329" s="10" t="s">
        <v>3193</v>
      </c>
      <c r="G329" s="10"/>
      <c r="H329" s="10"/>
      <c r="I329" s="10"/>
      <c r="J329" s="446" t="str">
        <f>IF(項目一覧②!$G$830=TRUE,"■","□")</f>
        <v>□</v>
      </c>
      <c r="K329" s="10" t="s">
        <v>3091</v>
      </c>
      <c r="M329" s="10"/>
      <c r="N329" s="10"/>
      <c r="O329" s="10"/>
      <c r="P329" s="446" t="str">
        <f>IF(項目一覧②!$G$861=TRUE,"■","□")</f>
        <v>□</v>
      </c>
      <c r="Q329" s="10" t="s">
        <v>3192</v>
      </c>
      <c r="T329" s="10"/>
      <c r="U329" s="10"/>
      <c r="V329" s="446" t="str">
        <f>IF(項目一覧②!$G$831=TRUE,"■","□")</f>
        <v>□</v>
      </c>
      <c r="W329" s="10" t="s">
        <v>3144</v>
      </c>
      <c r="Z329" s="10"/>
      <c r="AA329" s="10"/>
      <c r="AB329" s="10"/>
      <c r="AC329" s="10"/>
      <c r="AD329" s="10"/>
      <c r="AE329" s="540"/>
    </row>
    <row r="330" spans="1:39" s="402" customFormat="1" ht="15.95" customHeight="1">
      <c r="A330" s="1019"/>
      <c r="B330" s="1020"/>
      <c r="C330" s="1020"/>
      <c r="D330" s="1020"/>
      <c r="E330" s="1022" t="str">
        <f>IF(項目一覧②!$G$832=TRUE,"■","□")</f>
        <v>□</v>
      </c>
      <c r="F330" s="1021" t="s">
        <v>1432</v>
      </c>
      <c r="G330" s="1021"/>
      <c r="H330" s="1021"/>
      <c r="I330" s="1021"/>
      <c r="J330" s="1022" t="str">
        <f>IF(項目一覧②!$G$862=TRUE,"■","□")</f>
        <v>□</v>
      </c>
      <c r="K330" s="1021" t="s">
        <v>3190</v>
      </c>
      <c r="L330" s="1021"/>
      <c r="M330" s="1021"/>
      <c r="N330" s="1021"/>
      <c r="O330" s="1021"/>
      <c r="P330" s="1021"/>
      <c r="Q330" s="1021"/>
      <c r="R330" s="1022"/>
      <c r="S330" s="1021"/>
      <c r="T330" s="1021"/>
      <c r="U330" s="1021"/>
      <c r="V330" s="1021"/>
      <c r="W330" s="1021"/>
      <c r="X330" s="1021"/>
      <c r="Y330" s="1021"/>
      <c r="Z330" s="1021"/>
      <c r="AA330" s="1021"/>
      <c r="AB330" s="1021"/>
      <c r="AC330" s="10"/>
      <c r="AD330" s="10"/>
      <c r="AE330" s="540"/>
    </row>
    <row r="331" spans="1:39" ht="15.95" customHeight="1">
      <c r="A331" s="17" t="s">
        <v>273</v>
      </c>
      <c r="B331" s="16" t="s">
        <v>3131</v>
      </c>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row>
    <row r="332" spans="1:39" ht="15.95" customHeight="1">
      <c r="A332" s="3"/>
      <c r="B332" s="3" t="s">
        <v>2375</v>
      </c>
      <c r="C332" s="3" t="s">
        <v>2434</v>
      </c>
      <c r="D332" s="3"/>
      <c r="E332" s="3"/>
      <c r="F332" s="3"/>
      <c r="G332" s="3"/>
      <c r="H332" s="3"/>
      <c r="I332" s="3"/>
      <c r="J332" s="3"/>
      <c r="K332" s="1473" t="str">
        <f>項目一覧②!$F$13</f>
        <v/>
      </c>
      <c r="L332" s="1473"/>
      <c r="M332" s="1473"/>
      <c r="N332" s="3"/>
      <c r="O332" s="3"/>
      <c r="P332" s="3"/>
      <c r="Q332" s="3"/>
      <c r="R332" s="3"/>
      <c r="S332" s="3"/>
      <c r="T332" s="3"/>
      <c r="U332" s="3"/>
      <c r="V332" s="3"/>
      <c r="W332" s="3"/>
      <c r="X332" s="3"/>
      <c r="Y332" s="3"/>
      <c r="Z332" s="3"/>
      <c r="AA332" s="3"/>
    </row>
    <row r="333" spans="1:39" ht="15.95" customHeight="1">
      <c r="A333" s="3"/>
      <c r="B333" s="3" t="s">
        <v>2397</v>
      </c>
      <c r="C333" s="3" t="s">
        <v>2436</v>
      </c>
      <c r="D333" s="3"/>
      <c r="E333" s="3"/>
      <c r="F333" s="3"/>
      <c r="G333" s="3"/>
      <c r="H333" s="3"/>
      <c r="I333" s="3"/>
      <c r="J333" s="3"/>
      <c r="K333" s="1473" t="str">
        <f>項目一覧②!$F$14</f>
        <v/>
      </c>
      <c r="L333" s="1473"/>
      <c r="M333" s="1473"/>
      <c r="N333" s="3"/>
      <c r="O333" s="3"/>
      <c r="P333" s="3"/>
      <c r="Q333" s="3"/>
      <c r="R333" s="3"/>
      <c r="S333" s="3"/>
      <c r="T333" s="3"/>
      <c r="U333" s="3"/>
      <c r="V333" s="3"/>
      <c r="W333" s="3"/>
      <c r="X333" s="3"/>
      <c r="Y333" s="3"/>
      <c r="Z333" s="3"/>
      <c r="AA333" s="3"/>
    </row>
    <row r="334" spans="1:39" ht="15.95" customHeight="1">
      <c r="A334" s="3"/>
      <c r="B334" s="3" t="s">
        <v>368</v>
      </c>
      <c r="C334" s="3" t="s">
        <v>2438</v>
      </c>
      <c r="D334" s="3"/>
      <c r="E334" s="3"/>
      <c r="F334" s="3"/>
      <c r="G334" s="3"/>
      <c r="H334" s="3"/>
      <c r="I334" s="3"/>
      <c r="J334" s="3"/>
      <c r="K334" s="1473" t="str">
        <f>項目一覧②!$F$15</f>
        <v/>
      </c>
      <c r="L334" s="1473"/>
      <c r="M334" s="1473"/>
      <c r="N334" s="3"/>
      <c r="O334" s="3"/>
      <c r="P334" s="3"/>
      <c r="Q334" s="3"/>
      <c r="R334" s="3"/>
      <c r="S334" s="3"/>
      <c r="T334" s="3"/>
      <c r="U334" s="3"/>
      <c r="V334" s="3"/>
      <c r="W334" s="3"/>
      <c r="X334" s="3"/>
      <c r="Y334" s="3"/>
      <c r="Z334" s="3"/>
      <c r="AA334" s="3"/>
    </row>
    <row r="335" spans="1:39" ht="15.95" customHeight="1">
      <c r="A335" s="3"/>
      <c r="B335" s="3" t="s">
        <v>366</v>
      </c>
      <c r="C335" s="3" t="s">
        <v>2439</v>
      </c>
      <c r="D335" s="3"/>
      <c r="E335" s="3"/>
      <c r="F335" s="3"/>
      <c r="G335" s="3"/>
      <c r="H335" s="3"/>
      <c r="I335" s="3"/>
      <c r="J335" s="3"/>
      <c r="K335" s="1498" t="str">
        <f>項目一覧②!$F$16</f>
        <v/>
      </c>
      <c r="L335" s="1498"/>
      <c r="M335" s="1498"/>
      <c r="N335" s="3"/>
      <c r="O335" s="3"/>
      <c r="P335" s="3"/>
      <c r="Q335" s="3"/>
      <c r="R335" s="3"/>
      <c r="S335" s="3"/>
      <c r="T335" s="3"/>
      <c r="U335" s="3"/>
      <c r="V335" s="3"/>
      <c r="W335" s="3"/>
      <c r="X335" s="3"/>
      <c r="Y335" s="3"/>
      <c r="Z335" s="3"/>
      <c r="AA335" s="3"/>
    </row>
    <row r="336" spans="1:39" ht="15.95" customHeight="1">
      <c r="A336" s="17" t="s">
        <v>273</v>
      </c>
      <c r="B336" s="16" t="s">
        <v>3132</v>
      </c>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row>
    <row r="337" spans="1:27" ht="15.95" customHeight="1">
      <c r="A337" s="3"/>
      <c r="B337" s="3" t="s">
        <v>2375</v>
      </c>
      <c r="C337" s="3" t="s">
        <v>2424</v>
      </c>
      <c r="D337" s="3"/>
      <c r="E337" s="3"/>
      <c r="F337" s="3"/>
      <c r="G337" s="3"/>
      <c r="H337" s="3"/>
      <c r="I337" s="3"/>
      <c r="J337" s="3"/>
      <c r="K337" s="1503" t="str">
        <f>項目一覧②!$F$17</f>
        <v/>
      </c>
      <c r="L337" s="1503"/>
      <c r="M337" s="1503"/>
      <c r="N337" s="1503"/>
      <c r="O337" s="3" t="s">
        <v>271</v>
      </c>
      <c r="P337" s="3"/>
      <c r="Q337" s="3"/>
      <c r="R337" s="3"/>
      <c r="S337" s="3"/>
      <c r="T337" s="3"/>
      <c r="U337" s="3"/>
      <c r="V337" s="3"/>
      <c r="W337" s="3"/>
      <c r="X337" s="3"/>
      <c r="Y337" s="3"/>
      <c r="Z337" s="3"/>
      <c r="AA337" s="3"/>
    </row>
    <row r="338" spans="1:27" ht="15.95" customHeight="1">
      <c r="A338" s="15"/>
      <c r="B338" s="15" t="s">
        <v>2397</v>
      </c>
      <c r="C338" s="15" t="s">
        <v>2441</v>
      </c>
      <c r="D338" s="15"/>
      <c r="E338" s="15"/>
      <c r="F338" s="15"/>
      <c r="G338" s="15"/>
      <c r="H338" s="15"/>
      <c r="I338" s="15"/>
      <c r="J338" s="15"/>
      <c r="K338" s="1504" t="str">
        <f>項目一覧②!$F$18</f>
        <v/>
      </c>
      <c r="L338" s="1504"/>
      <c r="M338" s="1504"/>
      <c r="N338" s="1504"/>
      <c r="O338" s="3" t="s">
        <v>271</v>
      </c>
      <c r="P338" s="15"/>
      <c r="Q338" s="15"/>
      <c r="R338" s="15"/>
      <c r="S338" s="15"/>
      <c r="T338" s="15"/>
      <c r="U338" s="15"/>
      <c r="V338" s="15"/>
      <c r="W338" s="15"/>
      <c r="X338" s="15"/>
      <c r="Y338" s="15"/>
      <c r="Z338" s="15"/>
      <c r="AA338" s="15"/>
    </row>
    <row r="339" spans="1:27" ht="20.100000000000001" customHeight="1">
      <c r="A339" s="22" t="s">
        <v>273</v>
      </c>
      <c r="B339" s="20" t="s">
        <v>3133</v>
      </c>
      <c r="C339" s="20"/>
      <c r="D339" s="20"/>
      <c r="E339" s="20"/>
      <c r="F339" s="20"/>
      <c r="G339" s="20"/>
      <c r="H339" s="29" t="str">
        <f>項目一覧②!$F$19</f>
        <v/>
      </c>
      <c r="I339" s="20"/>
      <c r="J339" s="20"/>
      <c r="K339" s="20"/>
      <c r="L339" s="20"/>
      <c r="M339" s="20"/>
      <c r="N339" s="20"/>
      <c r="O339" s="20"/>
      <c r="P339" s="20"/>
      <c r="Q339" s="20"/>
      <c r="R339" s="20"/>
      <c r="S339" s="20"/>
      <c r="T339" s="20"/>
      <c r="U339" s="20"/>
      <c r="V339" s="20"/>
      <c r="W339" s="20"/>
      <c r="X339" s="20"/>
      <c r="Y339" s="20"/>
      <c r="Z339" s="20"/>
      <c r="AA339" s="20"/>
    </row>
    <row r="340" spans="1:27" ht="15.95" customHeight="1">
      <c r="A340" s="17" t="s">
        <v>273</v>
      </c>
      <c r="B340" s="16" t="s">
        <v>3134</v>
      </c>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row>
    <row r="341" spans="1:27" ht="15.95" customHeight="1">
      <c r="A341" s="6"/>
      <c r="B341" s="3" t="s">
        <v>2375</v>
      </c>
      <c r="C341" s="3" t="s">
        <v>2458</v>
      </c>
      <c r="D341" s="3"/>
      <c r="E341" s="3"/>
      <c r="F341" s="3"/>
      <c r="G341" s="3"/>
      <c r="H341" s="3"/>
      <c r="I341" s="3"/>
      <c r="J341" s="3"/>
      <c r="K341" s="3"/>
      <c r="L341" s="3"/>
      <c r="M341" s="3"/>
      <c r="N341" s="3"/>
      <c r="O341" s="3"/>
      <c r="P341" s="3"/>
      <c r="Q341" s="3"/>
      <c r="R341" s="3"/>
      <c r="S341" s="3"/>
      <c r="T341" s="3"/>
      <c r="U341" s="3"/>
      <c r="V341" s="3"/>
      <c r="W341" s="3"/>
      <c r="X341" s="3"/>
      <c r="Y341" s="3"/>
      <c r="Z341" s="3"/>
      <c r="AA341" s="3"/>
    </row>
    <row r="342" spans="1:27" ht="15.95" customHeight="1">
      <c r="A342" s="3"/>
      <c r="C342" s="3"/>
      <c r="D342" s="3"/>
      <c r="E342" s="3"/>
      <c r="F342" s="3"/>
      <c r="G342" s="3"/>
      <c r="H342" s="3"/>
      <c r="I342" s="3"/>
      <c r="J342" s="3"/>
      <c r="K342" s="3"/>
      <c r="L342" s="3"/>
      <c r="M342" s="3"/>
      <c r="N342" s="3"/>
      <c r="O342" s="3"/>
      <c r="P342" s="3"/>
      <c r="Q342" s="3"/>
      <c r="R342" s="3"/>
      <c r="S342" s="3"/>
      <c r="T342" s="3"/>
      <c r="U342" s="6" t="str">
        <f>IF(項目一覧②!$G$20=TRUE,"■","□")</f>
        <v>□</v>
      </c>
      <c r="V342" s="3" t="s">
        <v>270</v>
      </c>
      <c r="W342" s="3"/>
      <c r="X342" s="6" t="str">
        <f>IF(項目一覧②!$H$20=TRUE,"■","□")</f>
        <v>□</v>
      </c>
      <c r="Y342" s="3" t="s">
        <v>269</v>
      </c>
      <c r="Z342" s="3"/>
      <c r="AA342" s="3"/>
    </row>
    <row r="343" spans="1:27" ht="15.95" customHeight="1">
      <c r="A343" s="3"/>
      <c r="B343" s="2" t="s">
        <v>2294</v>
      </c>
      <c r="C343" s="3" t="s">
        <v>2295</v>
      </c>
      <c r="D343" s="3"/>
      <c r="E343" s="3"/>
      <c r="F343" s="3"/>
      <c r="G343" s="3"/>
      <c r="H343" s="3"/>
      <c r="I343" s="3"/>
      <c r="J343" s="3"/>
      <c r="K343" s="3"/>
      <c r="L343" s="3"/>
      <c r="M343" s="3"/>
      <c r="N343" s="3"/>
      <c r="O343" s="3"/>
      <c r="P343" s="3"/>
      <c r="Q343" s="3"/>
      <c r="R343" s="3"/>
      <c r="S343" s="3"/>
      <c r="T343" s="3"/>
      <c r="U343" s="6" t="str">
        <f>IF(項目一覧②!$G$21=TRUE,"■","□")</f>
        <v>□</v>
      </c>
      <c r="V343" s="3" t="s">
        <v>270</v>
      </c>
      <c r="W343" s="3"/>
      <c r="X343" s="6" t="str">
        <f>IF(項目一覧②!$H$21=TRUE,"■","□")</f>
        <v>□</v>
      </c>
      <c r="Y343" s="3" t="s">
        <v>87</v>
      </c>
      <c r="Z343" s="3"/>
      <c r="AA343" s="3"/>
    </row>
    <row r="344" spans="1:27" ht="15.95" customHeight="1">
      <c r="A344" s="3"/>
      <c r="B344" s="3" t="s">
        <v>368</v>
      </c>
      <c r="C344" s="3" t="s">
        <v>2539</v>
      </c>
      <c r="D344" s="3"/>
      <c r="E344" s="3"/>
      <c r="F344" s="3"/>
      <c r="G344" s="3"/>
      <c r="H344" s="3"/>
      <c r="I344" s="3"/>
      <c r="J344" s="3"/>
      <c r="K344" s="3"/>
      <c r="L344" s="3"/>
      <c r="M344" s="3"/>
      <c r="N344" s="3"/>
      <c r="O344" s="3"/>
      <c r="P344" s="3"/>
      <c r="Q344" s="3"/>
      <c r="R344" s="3"/>
      <c r="S344" s="3"/>
      <c r="T344" s="3"/>
      <c r="U344" s="6"/>
      <c r="V344" s="3"/>
      <c r="W344" s="3"/>
      <c r="X344" s="6"/>
      <c r="Y344" s="3"/>
      <c r="Z344" s="3"/>
      <c r="AA344" s="3"/>
    </row>
    <row r="345" spans="1:27" ht="15.95" customHeight="1">
      <c r="A345" s="3"/>
      <c r="B345" s="3"/>
      <c r="C345" s="3"/>
      <c r="D345" s="3"/>
      <c r="E345" s="3"/>
      <c r="F345" s="3"/>
      <c r="G345" s="3"/>
      <c r="H345" s="3"/>
      <c r="I345" s="3"/>
      <c r="J345" s="3"/>
      <c r="K345" s="3"/>
      <c r="L345" s="3" t="str">
        <f>IF(項目一覧②!$F$22="","第　　　　　　　　　　号","第   "&amp;項目一覧②!$F$22&amp;"   号")</f>
        <v>第　　　　　　　　　　号</v>
      </c>
      <c r="M345" s="3"/>
      <c r="N345" s="3"/>
      <c r="O345" s="3"/>
      <c r="P345" s="3"/>
      <c r="Q345" s="3"/>
      <c r="R345" s="3"/>
      <c r="S345" s="3"/>
      <c r="T345" s="3"/>
      <c r="U345" s="3"/>
      <c r="V345" s="3"/>
      <c r="W345" s="3"/>
      <c r="X345" s="3"/>
      <c r="Y345" s="3"/>
      <c r="Z345" s="3"/>
      <c r="AA345" s="3"/>
    </row>
    <row r="346" spans="1:27" ht="15.95" customHeight="1">
      <c r="A346" s="3"/>
      <c r="B346" s="3" t="s">
        <v>366</v>
      </c>
      <c r="C346" s="3" t="s">
        <v>2521</v>
      </c>
      <c r="D346" s="3"/>
      <c r="E346" s="3"/>
      <c r="F346" s="3"/>
      <c r="G346" s="3"/>
      <c r="H346" s="3"/>
      <c r="I346" s="3"/>
      <c r="J346" s="3"/>
      <c r="K346" s="3"/>
      <c r="L346" s="3"/>
      <c r="M346" s="3"/>
      <c r="N346" s="3"/>
      <c r="O346" s="3"/>
      <c r="P346" s="3"/>
      <c r="Q346" s="3"/>
      <c r="R346" s="3"/>
      <c r="S346" s="3"/>
      <c r="T346" s="3"/>
      <c r="U346" s="3"/>
      <c r="V346" s="3"/>
      <c r="W346" s="3"/>
      <c r="X346" s="3"/>
      <c r="Y346" s="3"/>
      <c r="Z346" s="3"/>
      <c r="AA346" s="3"/>
    </row>
    <row r="347" spans="1:27" ht="15.95" customHeight="1">
      <c r="A347" s="3"/>
      <c r="B347" s="3"/>
      <c r="C347" s="3"/>
      <c r="D347" s="3"/>
      <c r="E347" s="3"/>
      <c r="F347" s="3"/>
      <c r="G347" s="3"/>
      <c r="H347" s="3"/>
      <c r="I347" s="3"/>
      <c r="J347" s="3"/>
      <c r="K347" s="3"/>
      <c r="L347" s="3" t="str">
        <f>IF(項目一覧②!$F$23="","第　　　　　　　　　　号","第   "&amp;項目一覧②!$F$23&amp;"   号")</f>
        <v>第　　　　　　　　　　号</v>
      </c>
      <c r="M347" s="3"/>
      <c r="N347" s="3"/>
      <c r="O347" s="3"/>
      <c r="P347" s="3"/>
      <c r="Q347" s="3"/>
      <c r="R347" s="3"/>
      <c r="S347" s="3"/>
      <c r="T347" s="3"/>
      <c r="U347" s="3"/>
      <c r="V347" s="3"/>
      <c r="W347" s="3"/>
      <c r="X347" s="3"/>
      <c r="Y347" s="3"/>
      <c r="Z347" s="3"/>
      <c r="AA347" s="3"/>
    </row>
    <row r="348" spans="1:27" ht="15.95" customHeight="1">
      <c r="A348" s="3"/>
      <c r="B348" s="3" t="s">
        <v>365</v>
      </c>
      <c r="C348" s="3" t="s">
        <v>2522</v>
      </c>
      <c r="D348" s="3"/>
      <c r="E348" s="3"/>
      <c r="F348" s="3"/>
      <c r="G348" s="3"/>
      <c r="H348" s="3"/>
      <c r="I348" s="3"/>
      <c r="J348" s="3"/>
      <c r="K348" s="3"/>
      <c r="L348" s="3"/>
      <c r="M348" s="3"/>
      <c r="N348" s="3"/>
      <c r="O348" s="3"/>
      <c r="P348" s="3"/>
      <c r="Q348" s="3"/>
      <c r="R348" s="3"/>
      <c r="S348" s="3"/>
      <c r="T348" s="3"/>
      <c r="U348" s="3"/>
      <c r="V348" s="3"/>
      <c r="W348" s="3"/>
      <c r="X348" s="3"/>
      <c r="Y348" s="3"/>
      <c r="Z348" s="3"/>
      <c r="AA348" s="3"/>
    </row>
    <row r="349" spans="1:27" ht="15.95" customHeight="1">
      <c r="A349" s="3"/>
      <c r="C349" s="3"/>
      <c r="D349" s="3"/>
      <c r="E349" s="3"/>
      <c r="F349" s="3"/>
      <c r="G349" s="5" t="str">
        <f>IF(項目一覧②!$G$815=TRUE,"■","□")</f>
        <v>□</v>
      </c>
      <c r="H349" s="406" t="s">
        <v>2547</v>
      </c>
      <c r="I349" s="3"/>
      <c r="J349" s="3"/>
      <c r="K349" s="3"/>
      <c r="L349" s="3"/>
      <c r="M349" s="3"/>
      <c r="N349" s="3"/>
      <c r="O349" s="3"/>
      <c r="P349" s="3"/>
      <c r="Q349" s="3"/>
      <c r="R349" s="3"/>
      <c r="S349" s="3"/>
      <c r="T349" s="3"/>
      <c r="U349" s="3"/>
      <c r="V349" s="3"/>
      <c r="W349" s="3"/>
      <c r="X349" s="3"/>
      <c r="Y349" s="3"/>
      <c r="Z349" s="3"/>
      <c r="AA349" s="3"/>
    </row>
    <row r="350" spans="1:27" ht="15.95" customHeight="1">
      <c r="A350" s="3"/>
      <c r="B350" s="3"/>
      <c r="C350" s="3"/>
      <c r="D350" s="3"/>
      <c r="E350" s="3"/>
      <c r="F350" s="3"/>
      <c r="G350" s="5" t="str">
        <f>IF(項目一覧②!$G$816=TRUE,"■","□")</f>
        <v>□</v>
      </c>
      <c r="H350" s="406" t="s">
        <v>2548</v>
      </c>
      <c r="I350" s="3"/>
      <c r="J350" s="3"/>
      <c r="K350" s="3"/>
      <c r="L350" s="3"/>
      <c r="M350" s="3"/>
      <c r="N350" s="3"/>
      <c r="O350" s="3"/>
      <c r="P350" s="3"/>
      <c r="Q350" s="3"/>
      <c r="R350" s="3"/>
      <c r="S350" s="3"/>
      <c r="T350" s="3"/>
      <c r="U350" s="3"/>
      <c r="V350" s="3"/>
      <c r="W350" s="3"/>
      <c r="X350" s="3"/>
      <c r="Y350" s="3"/>
      <c r="Z350" s="3"/>
      <c r="AA350" s="3"/>
    </row>
    <row r="351" spans="1:27" ht="15.95" customHeight="1">
      <c r="A351" s="3"/>
      <c r="B351" s="3" t="s">
        <v>363</v>
      </c>
      <c r="C351" s="3" t="s">
        <v>2549</v>
      </c>
      <c r="D351" s="3"/>
      <c r="E351" s="3"/>
      <c r="F351" s="3"/>
      <c r="G351" s="3"/>
      <c r="H351" s="3"/>
      <c r="I351" s="3"/>
      <c r="J351" s="3"/>
      <c r="K351" s="3"/>
      <c r="L351" s="3"/>
      <c r="M351" s="3"/>
      <c r="N351" s="3"/>
      <c r="O351" s="3"/>
      <c r="P351" s="3"/>
      <c r="Q351" s="3"/>
      <c r="R351" s="3"/>
      <c r="S351" s="3"/>
      <c r="T351" s="3"/>
      <c r="U351" s="3"/>
      <c r="V351" s="3"/>
      <c r="W351" s="3"/>
      <c r="X351" s="3"/>
      <c r="Y351" s="3"/>
      <c r="Z351" s="3"/>
      <c r="AA351" s="3"/>
    </row>
    <row r="352" spans="1:27" ht="15.95" customHeight="1">
      <c r="A352" s="15"/>
      <c r="B352" s="15"/>
      <c r="C352" s="15"/>
      <c r="D352" s="15"/>
      <c r="E352" s="15"/>
      <c r="F352" s="15"/>
      <c r="G352" s="15"/>
      <c r="H352" s="15"/>
      <c r="I352" s="15"/>
      <c r="J352" s="15"/>
      <c r="K352" s="15"/>
      <c r="L352" s="15" t="str">
        <f>IF(項目一覧②!F24="","","第   "&amp;項目一覧②!F24&amp;"   号")</f>
        <v/>
      </c>
      <c r="M352" s="15"/>
      <c r="N352" s="15"/>
      <c r="O352" s="15"/>
      <c r="P352" s="15"/>
      <c r="Q352" s="15"/>
      <c r="R352" s="15"/>
      <c r="S352" s="15"/>
      <c r="T352" s="15"/>
      <c r="U352" s="15"/>
      <c r="V352" s="15"/>
      <c r="W352" s="15"/>
      <c r="X352" s="15"/>
      <c r="Y352" s="15"/>
      <c r="Z352" s="15"/>
      <c r="AA352" s="15"/>
    </row>
    <row r="353" spans="1:27" ht="15.95" customHeight="1">
      <c r="A353" s="6" t="s">
        <v>279</v>
      </c>
      <c r="B353" s="3" t="s">
        <v>3135</v>
      </c>
      <c r="C353" s="3"/>
      <c r="D353" s="3"/>
      <c r="E353" s="3"/>
      <c r="F353" s="3"/>
      <c r="G353" s="3"/>
      <c r="H353" s="3"/>
      <c r="I353" s="3"/>
      <c r="J353" s="3"/>
      <c r="K353" s="3"/>
      <c r="L353" s="3"/>
      <c r="M353" s="3"/>
      <c r="N353" s="3"/>
      <c r="O353" s="3"/>
      <c r="P353" s="3"/>
      <c r="Q353" s="3"/>
      <c r="R353" s="3"/>
      <c r="S353" s="3"/>
      <c r="T353" s="3"/>
      <c r="U353" s="3"/>
      <c r="V353" s="3"/>
      <c r="W353" s="3"/>
      <c r="X353" s="3"/>
      <c r="Y353" s="3"/>
      <c r="Z353" s="3"/>
      <c r="AA353" s="3"/>
    </row>
    <row r="354" spans="1:27" ht="15.95" customHeight="1">
      <c r="A354" s="3"/>
      <c r="B354" s="3" t="s">
        <v>304</v>
      </c>
      <c r="C354" s="3"/>
      <c r="D354" s="3"/>
      <c r="E354" s="3"/>
      <c r="F354" s="3"/>
      <c r="G354" s="3"/>
      <c r="H354" s="3"/>
      <c r="I354" s="5" t="s">
        <v>299</v>
      </c>
      <c r="J354" s="1473" t="s">
        <v>303</v>
      </c>
      <c r="K354" s="1473"/>
      <c r="L354" s="1473"/>
      <c r="M354" s="1473"/>
      <c r="N354" s="5" t="s">
        <v>298</v>
      </c>
      <c r="O354" s="5" t="s">
        <v>299</v>
      </c>
      <c r="P354" s="1473" t="s">
        <v>302</v>
      </c>
      <c r="Q354" s="1473"/>
      <c r="R354" s="1473"/>
      <c r="S354" s="1473"/>
      <c r="T354" s="5" t="s">
        <v>298</v>
      </c>
      <c r="U354" s="5" t="s">
        <v>299</v>
      </c>
      <c r="V354" s="1473" t="s">
        <v>301</v>
      </c>
      <c r="W354" s="1473"/>
      <c r="X354" s="1473"/>
      <c r="Y354" s="1473"/>
      <c r="Z354" s="7" t="s">
        <v>298</v>
      </c>
      <c r="AA354" s="3"/>
    </row>
    <row r="355" spans="1:27" ht="15" customHeight="1">
      <c r="A355" s="3"/>
      <c r="B355" s="3"/>
      <c r="C355" s="3"/>
      <c r="D355" s="5" t="s">
        <v>299</v>
      </c>
      <c r="E355" s="1497" t="str">
        <f>項目一覧②!$F$25</f>
        <v/>
      </c>
      <c r="F355" s="1497"/>
      <c r="G355" s="5" t="s">
        <v>298</v>
      </c>
      <c r="H355" s="3"/>
      <c r="I355" s="5" t="s">
        <v>299</v>
      </c>
      <c r="J355" s="1491" t="str">
        <f>項目一覧②!$F$32</f>
        <v/>
      </c>
      <c r="K355" s="1491"/>
      <c r="L355" s="1491"/>
      <c r="M355" s="1491"/>
      <c r="N355" s="5" t="s">
        <v>298</v>
      </c>
      <c r="O355" s="5" t="s">
        <v>299</v>
      </c>
      <c r="P355" s="1491" t="str">
        <f>項目一覧②!$F$39</f>
        <v/>
      </c>
      <c r="Q355" s="1491"/>
      <c r="R355" s="1491"/>
      <c r="S355" s="1491"/>
      <c r="T355" s="5" t="s">
        <v>298</v>
      </c>
      <c r="U355" s="5" t="s">
        <v>299</v>
      </c>
      <c r="V355" s="1491" t="str">
        <f>項目一覧②!$F$46</f>
        <v/>
      </c>
      <c r="W355" s="1491"/>
      <c r="X355" s="1491"/>
      <c r="Y355" s="1491"/>
      <c r="Z355" s="3" t="s">
        <v>282</v>
      </c>
      <c r="AA355" s="3"/>
    </row>
    <row r="356" spans="1:27" ht="15" customHeight="1">
      <c r="A356" s="3"/>
      <c r="B356" s="3"/>
      <c r="C356" s="3"/>
      <c r="D356" s="5" t="s">
        <v>299</v>
      </c>
      <c r="E356" s="1497" t="str">
        <f>項目一覧②!$F$26</f>
        <v/>
      </c>
      <c r="F356" s="1497"/>
      <c r="G356" s="5" t="s">
        <v>298</v>
      </c>
      <c r="H356" s="3"/>
      <c r="I356" s="5" t="s">
        <v>299</v>
      </c>
      <c r="J356" s="1491" t="str">
        <f>項目一覧②!$F$33</f>
        <v/>
      </c>
      <c r="K356" s="1491"/>
      <c r="L356" s="1491"/>
      <c r="M356" s="1491"/>
      <c r="N356" s="5" t="s">
        <v>298</v>
      </c>
      <c r="O356" s="5" t="s">
        <v>299</v>
      </c>
      <c r="P356" s="1491" t="str">
        <f>項目一覧②!$F$40</f>
        <v/>
      </c>
      <c r="Q356" s="1491"/>
      <c r="R356" s="1491"/>
      <c r="S356" s="1491"/>
      <c r="T356" s="5" t="s">
        <v>298</v>
      </c>
      <c r="U356" s="5" t="s">
        <v>299</v>
      </c>
      <c r="V356" s="1491" t="str">
        <f>項目一覧②!$F$47</f>
        <v/>
      </c>
      <c r="W356" s="1491"/>
      <c r="X356" s="1491"/>
      <c r="Y356" s="1491"/>
      <c r="Z356" s="3" t="s">
        <v>282</v>
      </c>
      <c r="AA356" s="3"/>
    </row>
    <row r="357" spans="1:27" ht="15" customHeight="1">
      <c r="A357" s="3"/>
      <c r="B357" s="3"/>
      <c r="C357" s="3"/>
      <c r="D357" s="5" t="s">
        <v>299</v>
      </c>
      <c r="E357" s="1497" t="str">
        <f>項目一覧②!$F$27</f>
        <v/>
      </c>
      <c r="F357" s="1497"/>
      <c r="G357" s="5" t="s">
        <v>298</v>
      </c>
      <c r="H357" s="3"/>
      <c r="I357" s="5" t="s">
        <v>299</v>
      </c>
      <c r="J357" s="1491" t="str">
        <f>項目一覧②!$F$34</f>
        <v/>
      </c>
      <c r="K357" s="1491"/>
      <c r="L357" s="1491"/>
      <c r="M357" s="1491"/>
      <c r="N357" s="5" t="s">
        <v>298</v>
      </c>
      <c r="O357" s="5" t="s">
        <v>299</v>
      </c>
      <c r="P357" s="1491" t="str">
        <f>項目一覧②!$F$41</f>
        <v/>
      </c>
      <c r="Q357" s="1491"/>
      <c r="R357" s="1491"/>
      <c r="S357" s="1491"/>
      <c r="T357" s="5" t="s">
        <v>298</v>
      </c>
      <c r="U357" s="5" t="s">
        <v>299</v>
      </c>
      <c r="V357" s="1491" t="str">
        <f>項目一覧②!$F$48</f>
        <v/>
      </c>
      <c r="W357" s="1491"/>
      <c r="X357" s="1491"/>
      <c r="Y357" s="1491"/>
      <c r="Z357" s="3" t="s">
        <v>282</v>
      </c>
      <c r="AA357" s="3"/>
    </row>
    <row r="358" spans="1:27" ht="15" customHeight="1">
      <c r="A358" s="3"/>
      <c r="B358" s="3"/>
      <c r="C358" s="3"/>
      <c r="D358" s="5" t="s">
        <v>299</v>
      </c>
      <c r="E358" s="1497" t="str">
        <f>項目一覧②!$F$28</f>
        <v/>
      </c>
      <c r="F358" s="1497"/>
      <c r="G358" s="5" t="s">
        <v>298</v>
      </c>
      <c r="H358" s="3"/>
      <c r="I358" s="5" t="s">
        <v>299</v>
      </c>
      <c r="J358" s="1491" t="str">
        <f>項目一覧②!$F$35</f>
        <v/>
      </c>
      <c r="K358" s="1491"/>
      <c r="L358" s="1491"/>
      <c r="M358" s="1491"/>
      <c r="N358" s="5" t="s">
        <v>298</v>
      </c>
      <c r="O358" s="5" t="s">
        <v>299</v>
      </c>
      <c r="P358" s="1491" t="str">
        <f>項目一覧②!$F$42</f>
        <v/>
      </c>
      <c r="Q358" s="1491"/>
      <c r="R358" s="1491"/>
      <c r="S358" s="1491"/>
      <c r="T358" s="5" t="s">
        <v>298</v>
      </c>
      <c r="U358" s="5" t="s">
        <v>299</v>
      </c>
      <c r="V358" s="1491" t="str">
        <f>項目一覧②!$F$49</f>
        <v/>
      </c>
      <c r="W358" s="1491"/>
      <c r="X358" s="1491"/>
      <c r="Y358" s="1491"/>
      <c r="Z358" s="3" t="s">
        <v>282</v>
      </c>
      <c r="AA358" s="3"/>
    </row>
    <row r="359" spans="1:27" ht="15" customHeight="1">
      <c r="A359" s="3"/>
      <c r="B359" s="3"/>
      <c r="C359" s="3"/>
      <c r="D359" s="5" t="s">
        <v>299</v>
      </c>
      <c r="E359" s="1497" t="str">
        <f>項目一覧②!$F$29</f>
        <v/>
      </c>
      <c r="F359" s="1497"/>
      <c r="G359" s="5" t="s">
        <v>298</v>
      </c>
      <c r="H359" s="3"/>
      <c r="I359" s="5" t="s">
        <v>299</v>
      </c>
      <c r="J359" s="1491" t="str">
        <f>項目一覧②!$F$36</f>
        <v/>
      </c>
      <c r="K359" s="1491"/>
      <c r="L359" s="1491"/>
      <c r="M359" s="1491"/>
      <c r="N359" s="5" t="s">
        <v>298</v>
      </c>
      <c r="O359" s="5" t="s">
        <v>299</v>
      </c>
      <c r="P359" s="1491" t="str">
        <f>項目一覧②!$F$43</f>
        <v/>
      </c>
      <c r="Q359" s="1491"/>
      <c r="R359" s="1491"/>
      <c r="S359" s="1491"/>
      <c r="T359" s="5" t="s">
        <v>298</v>
      </c>
      <c r="U359" s="5" t="s">
        <v>299</v>
      </c>
      <c r="V359" s="1491" t="str">
        <f>項目一覧②!$F$50</f>
        <v/>
      </c>
      <c r="W359" s="1491"/>
      <c r="X359" s="1491"/>
      <c r="Y359" s="1491"/>
      <c r="Z359" s="3" t="s">
        <v>282</v>
      </c>
      <c r="AA359" s="3"/>
    </row>
    <row r="360" spans="1:27" ht="15" customHeight="1">
      <c r="A360" s="3"/>
      <c r="B360" s="3"/>
      <c r="C360" s="3"/>
      <c r="D360" s="5" t="s">
        <v>299</v>
      </c>
      <c r="E360" s="1497" t="str">
        <f>項目一覧②!$F$30</f>
        <v/>
      </c>
      <c r="F360" s="1497"/>
      <c r="G360" s="5" t="s">
        <v>298</v>
      </c>
      <c r="H360" s="3"/>
      <c r="I360" s="5" t="s">
        <v>299</v>
      </c>
      <c r="J360" s="1491" t="str">
        <f>項目一覧②!$F$37</f>
        <v/>
      </c>
      <c r="K360" s="1491"/>
      <c r="L360" s="1491"/>
      <c r="M360" s="1491"/>
      <c r="N360" s="5" t="s">
        <v>298</v>
      </c>
      <c r="O360" s="5" t="s">
        <v>299</v>
      </c>
      <c r="P360" s="1491" t="str">
        <f>項目一覧②!$F$44</f>
        <v/>
      </c>
      <c r="Q360" s="1491"/>
      <c r="R360" s="1491"/>
      <c r="S360" s="1491"/>
      <c r="T360" s="5" t="s">
        <v>298</v>
      </c>
      <c r="U360" s="5" t="s">
        <v>299</v>
      </c>
      <c r="V360" s="1491" t="str">
        <f>項目一覧②!$F$51</f>
        <v/>
      </c>
      <c r="W360" s="1491"/>
      <c r="X360" s="1491"/>
      <c r="Y360" s="1491"/>
      <c r="Z360" s="3" t="s">
        <v>282</v>
      </c>
      <c r="AA360" s="3"/>
    </row>
    <row r="361" spans="1:27" ht="15" customHeight="1">
      <c r="A361" s="3"/>
      <c r="B361" s="3"/>
      <c r="C361" s="3"/>
      <c r="D361" s="5" t="s">
        <v>154</v>
      </c>
      <c r="E361" s="1497" t="str">
        <f>項目一覧②!$F$31</f>
        <v/>
      </c>
      <c r="F361" s="1497"/>
      <c r="G361" s="5" t="s">
        <v>72</v>
      </c>
      <c r="H361" s="3"/>
      <c r="I361" s="5" t="s">
        <v>154</v>
      </c>
      <c r="J361" s="1491" t="str">
        <f>項目一覧②!$F$38</f>
        <v/>
      </c>
      <c r="K361" s="1491"/>
      <c r="L361" s="1491"/>
      <c r="M361" s="1491"/>
      <c r="N361" s="5" t="s">
        <v>72</v>
      </c>
      <c r="O361" s="5" t="s">
        <v>154</v>
      </c>
      <c r="P361" s="1491" t="str">
        <f>項目一覧②!$F$45</f>
        <v/>
      </c>
      <c r="Q361" s="1491"/>
      <c r="R361" s="1491"/>
      <c r="S361" s="1491"/>
      <c r="T361" s="5" t="s">
        <v>72</v>
      </c>
      <c r="U361" s="5" t="s">
        <v>154</v>
      </c>
      <c r="V361" s="1491" t="str">
        <f>項目一覧②!$F$52</f>
        <v/>
      </c>
      <c r="W361" s="1491"/>
      <c r="X361" s="1491"/>
      <c r="Y361" s="1491"/>
      <c r="Z361" s="3" t="s">
        <v>256</v>
      </c>
      <c r="AA361" s="3"/>
    </row>
    <row r="362" spans="1:27" ht="15.95" customHeight="1">
      <c r="A362" s="3"/>
      <c r="B362" s="3" t="s">
        <v>300</v>
      </c>
      <c r="C362" s="3"/>
      <c r="D362" s="3"/>
      <c r="E362" s="3"/>
      <c r="F362" s="3"/>
      <c r="G362" s="3"/>
      <c r="H362" s="3"/>
      <c r="I362" s="5" t="s">
        <v>299</v>
      </c>
      <c r="J362" s="1535" t="str">
        <f>項目一覧②!$F$53</f>
        <v/>
      </c>
      <c r="K362" s="1535"/>
      <c r="L362" s="1535"/>
      <c r="M362" s="1535"/>
      <c r="N362" s="5" t="s">
        <v>298</v>
      </c>
      <c r="O362" s="5" t="s">
        <v>299</v>
      </c>
      <c r="P362" s="1535" t="str">
        <f>項目一覧②!$F$54</f>
        <v/>
      </c>
      <c r="Q362" s="1535"/>
      <c r="R362" s="1535"/>
      <c r="S362" s="1535"/>
      <c r="T362" s="5" t="s">
        <v>298</v>
      </c>
      <c r="U362" s="5" t="s">
        <v>297</v>
      </c>
      <c r="V362" s="1535" t="str">
        <f>項目一覧②!$F$55</f>
        <v/>
      </c>
      <c r="W362" s="1535"/>
      <c r="X362" s="1535"/>
      <c r="Y362" s="1535"/>
      <c r="Z362" s="3" t="s">
        <v>296</v>
      </c>
      <c r="AA362" s="3"/>
    </row>
    <row r="363" spans="1:27" ht="20.100000000000001" customHeight="1">
      <c r="A363" s="22" t="s">
        <v>279</v>
      </c>
      <c r="B363" s="20" t="s">
        <v>3136</v>
      </c>
      <c r="C363" s="20"/>
      <c r="D363" s="20"/>
      <c r="E363" s="20"/>
      <c r="F363" s="29" t="str">
        <f>項目一覧②!$F$56</f>
        <v/>
      </c>
      <c r="G363" s="20"/>
      <c r="H363" s="20"/>
      <c r="I363" s="20"/>
      <c r="J363" s="20"/>
      <c r="K363" s="20"/>
      <c r="L363" s="20"/>
      <c r="M363" s="20"/>
      <c r="N363" s="20"/>
      <c r="O363" s="20"/>
      <c r="P363" s="20"/>
      <c r="Q363" s="20"/>
      <c r="R363" s="20"/>
      <c r="S363" s="20"/>
      <c r="T363" s="20"/>
      <c r="U363" s="20"/>
      <c r="V363" s="20"/>
      <c r="W363" s="20"/>
      <c r="X363" s="20"/>
      <c r="Y363" s="20"/>
      <c r="Z363" s="20"/>
      <c r="AA363" s="20"/>
    </row>
    <row r="364" spans="1:27" ht="20.100000000000001" customHeight="1">
      <c r="A364" s="22" t="s">
        <v>279</v>
      </c>
      <c r="B364" s="20" t="s">
        <v>3137</v>
      </c>
      <c r="C364" s="20"/>
      <c r="D364" s="20"/>
      <c r="E364" s="20"/>
      <c r="F364" s="29" t="str">
        <f>項目一覧②!$F$57</f>
        <v/>
      </c>
      <c r="G364" s="20"/>
      <c r="H364" s="20"/>
      <c r="I364" s="20"/>
      <c r="J364" s="20"/>
      <c r="K364" s="20"/>
      <c r="L364" s="20"/>
      <c r="M364" s="20"/>
      <c r="N364" s="20"/>
      <c r="O364" s="20"/>
      <c r="P364" s="20"/>
      <c r="Q364" s="20"/>
      <c r="R364" s="20"/>
      <c r="S364" s="20"/>
      <c r="T364" s="20"/>
      <c r="U364" s="20"/>
      <c r="V364" s="20"/>
      <c r="W364" s="20"/>
      <c r="X364" s="20"/>
      <c r="Y364" s="20"/>
      <c r="Z364" s="20"/>
      <c r="AA364" s="20"/>
    </row>
    <row r="365" spans="1:27" ht="20.100000000000001" customHeight="1">
      <c r="A365" s="22" t="s">
        <v>279</v>
      </c>
      <c r="B365" s="20" t="s">
        <v>3138</v>
      </c>
      <c r="C365" s="20"/>
      <c r="D365" s="20"/>
      <c r="E365" s="20"/>
      <c r="F365" s="29" t="str">
        <f>項目一覧②!$F$58</f>
        <v/>
      </c>
      <c r="G365" s="20"/>
      <c r="H365" s="20"/>
      <c r="I365" s="20"/>
      <c r="J365" s="20"/>
      <c r="K365" s="20"/>
      <c r="L365" s="20"/>
      <c r="M365" s="20"/>
      <c r="N365" s="20"/>
      <c r="O365" s="20"/>
      <c r="P365" s="20"/>
      <c r="Q365" s="20"/>
      <c r="R365" s="20"/>
      <c r="S365" s="20"/>
      <c r="T365" s="20"/>
      <c r="U365" s="20"/>
      <c r="V365" s="20"/>
      <c r="W365" s="20"/>
      <c r="X365" s="20"/>
      <c r="Y365" s="20"/>
      <c r="Z365" s="20"/>
      <c r="AA365" s="20"/>
    </row>
    <row r="366" spans="1:27" ht="20.100000000000001" customHeight="1">
      <c r="A366" s="22" t="s">
        <v>279</v>
      </c>
      <c r="B366" s="20" t="s">
        <v>3139</v>
      </c>
      <c r="C366" s="20"/>
      <c r="D366" s="20"/>
      <c r="E366" s="20"/>
      <c r="F366" s="20"/>
      <c r="G366" s="20"/>
      <c r="H366" s="20"/>
      <c r="I366" s="20"/>
      <c r="J366" s="1488" t="str">
        <f>項目一覧②!$F$59</f>
        <v/>
      </c>
      <c r="K366" s="1488"/>
      <c r="L366" s="1488"/>
      <c r="M366" s="1488"/>
      <c r="N366" s="1488"/>
      <c r="O366" s="26" t="s">
        <v>295</v>
      </c>
      <c r="P366" s="20"/>
      <c r="Q366" s="20"/>
      <c r="R366" s="20"/>
      <c r="S366" s="20"/>
      <c r="T366" s="20"/>
      <c r="U366" s="20"/>
      <c r="V366" s="20"/>
      <c r="W366" s="20"/>
      <c r="X366" s="20"/>
      <c r="Y366" s="20"/>
      <c r="Z366" s="20"/>
      <c r="AA366" s="20"/>
    </row>
    <row r="367" spans="1:27" ht="20.100000000000001" customHeight="1">
      <c r="A367" s="22" t="s">
        <v>279</v>
      </c>
      <c r="B367" s="20" t="s">
        <v>3140</v>
      </c>
      <c r="C367" s="20"/>
      <c r="D367" s="20"/>
      <c r="E367" s="20"/>
      <c r="F367" s="20"/>
      <c r="G367" s="20"/>
      <c r="H367" s="20"/>
      <c r="I367" s="20"/>
      <c r="J367" s="20"/>
      <c r="K367" s="20"/>
      <c r="L367" s="1558" t="str">
        <f>項目一覧②!$F$60</f>
        <v/>
      </c>
      <c r="M367" s="1558"/>
      <c r="N367" s="1558"/>
      <c r="O367" s="1558"/>
      <c r="P367" s="1558"/>
      <c r="Q367" s="1558"/>
      <c r="R367" s="20"/>
      <c r="S367" s="20"/>
      <c r="T367" s="20"/>
      <c r="U367" s="20"/>
      <c r="V367" s="20"/>
      <c r="W367" s="20"/>
      <c r="X367" s="20"/>
      <c r="Y367" s="20"/>
      <c r="Z367" s="20"/>
      <c r="AA367" s="20"/>
    </row>
    <row r="368" spans="1:27" ht="15.95" customHeight="1">
      <c r="A368" s="17" t="s">
        <v>279</v>
      </c>
      <c r="B368" s="16" t="s">
        <v>3141</v>
      </c>
      <c r="C368" s="16"/>
      <c r="D368" s="16"/>
      <c r="E368" s="16"/>
      <c r="F368" s="16"/>
      <c r="G368" s="16"/>
      <c r="H368" s="16"/>
      <c r="I368" s="1533" t="str">
        <f>項目一覧②!$F$61</f>
        <v/>
      </c>
      <c r="J368" s="1533"/>
      <c r="K368" s="1533"/>
      <c r="L368" s="1533"/>
      <c r="M368" s="1533"/>
      <c r="N368" s="1533"/>
      <c r="O368" s="1533"/>
      <c r="P368" s="1533"/>
      <c r="Q368" s="1533"/>
      <c r="R368" s="1533"/>
      <c r="S368" s="1533"/>
      <c r="T368" s="1533"/>
      <c r="U368" s="1533"/>
      <c r="V368" s="1533"/>
      <c r="W368" s="1533"/>
      <c r="X368" s="1533"/>
      <c r="Y368" s="1533"/>
      <c r="Z368" s="1533"/>
      <c r="AA368" s="1533"/>
    </row>
    <row r="369" spans="1:28" ht="15.95" customHeight="1">
      <c r="A369" s="28"/>
      <c r="B369" s="28"/>
      <c r="C369" s="28"/>
      <c r="D369" s="28"/>
      <c r="E369" s="28"/>
      <c r="F369" s="28"/>
      <c r="G369" s="28"/>
      <c r="H369" s="28"/>
      <c r="I369" s="1534"/>
      <c r="J369" s="1534"/>
      <c r="K369" s="1534"/>
      <c r="L369" s="1534"/>
      <c r="M369" s="1534"/>
      <c r="N369" s="1534"/>
      <c r="O369" s="1534"/>
      <c r="P369" s="1534"/>
      <c r="Q369" s="1534"/>
      <c r="R369" s="1534"/>
      <c r="S369" s="1534"/>
      <c r="T369" s="1534"/>
      <c r="U369" s="1534"/>
      <c r="V369" s="1534"/>
      <c r="W369" s="1534"/>
      <c r="X369" s="1534"/>
      <c r="Y369" s="1534"/>
      <c r="Z369" s="1534"/>
      <c r="AA369" s="1534"/>
    </row>
    <row r="370" spans="1:28" ht="15.95" customHeight="1">
      <c r="A370" s="17" t="s">
        <v>279</v>
      </c>
      <c r="B370" s="16" t="s">
        <v>3142</v>
      </c>
      <c r="C370" s="16"/>
      <c r="D370" s="16"/>
      <c r="E370" s="16"/>
      <c r="F370" s="1533" t="str">
        <f>項目一覧②!$F$62</f>
        <v/>
      </c>
      <c r="G370" s="1533"/>
      <c r="H370" s="1533"/>
      <c r="I370" s="1533"/>
      <c r="J370" s="1533"/>
      <c r="K370" s="1533"/>
      <c r="L370" s="1533"/>
      <c r="M370" s="1533"/>
      <c r="N370" s="1533"/>
      <c r="O370" s="1533"/>
      <c r="P370" s="1533"/>
      <c r="Q370" s="1533"/>
      <c r="R370" s="1533"/>
      <c r="S370" s="1533"/>
      <c r="T370" s="1533"/>
      <c r="U370" s="1533"/>
      <c r="V370" s="1533"/>
      <c r="W370" s="1533"/>
      <c r="X370" s="1533"/>
      <c r="Y370" s="1533"/>
      <c r="Z370" s="1533"/>
      <c r="AA370" s="1533"/>
    </row>
    <row r="371" spans="1:28" ht="15.95" customHeight="1">
      <c r="A371" s="15"/>
      <c r="B371" s="15"/>
      <c r="C371" s="15"/>
      <c r="D371" s="15"/>
      <c r="E371" s="15"/>
      <c r="F371" s="1532"/>
      <c r="G371" s="1532"/>
      <c r="H371" s="1532"/>
      <c r="I371" s="1532"/>
      <c r="J371" s="1532"/>
      <c r="K371" s="1532"/>
      <c r="L371" s="1532"/>
      <c r="M371" s="1532"/>
      <c r="N371" s="1532"/>
      <c r="O371" s="1532"/>
      <c r="P371" s="1532"/>
      <c r="Q371" s="1532"/>
      <c r="R371" s="1532"/>
      <c r="S371" s="1532"/>
      <c r="T371" s="1532"/>
      <c r="U371" s="1532"/>
      <c r="V371" s="1532"/>
      <c r="W371" s="1532"/>
      <c r="X371" s="1532"/>
      <c r="Y371" s="1532"/>
      <c r="Z371" s="1532"/>
      <c r="AA371" s="1532"/>
    </row>
    <row r="372" spans="1:28" ht="15.95" customHeight="1">
      <c r="A372" s="1473" t="s">
        <v>281</v>
      </c>
      <c r="B372" s="1473"/>
      <c r="C372" s="1473"/>
      <c r="D372" s="1473"/>
      <c r="E372" s="1473"/>
      <c r="F372" s="1473"/>
      <c r="G372" s="1473"/>
      <c r="H372" s="1473"/>
      <c r="I372" s="1473"/>
      <c r="J372" s="1473"/>
      <c r="K372" s="1473"/>
      <c r="L372" s="1473"/>
      <c r="M372" s="1473"/>
      <c r="N372" s="1473"/>
      <c r="O372" s="1473"/>
      <c r="P372" s="1473"/>
      <c r="Q372" s="1473"/>
      <c r="R372" s="1473"/>
      <c r="S372" s="1473"/>
      <c r="T372" s="1473"/>
      <c r="U372" s="1473"/>
      <c r="V372" s="1473"/>
      <c r="W372" s="1473"/>
      <c r="X372" s="1473"/>
      <c r="Y372" s="1473"/>
      <c r="Z372" s="1473"/>
      <c r="AA372" s="1473"/>
    </row>
    <row r="373" spans="1:28" ht="15.95" customHeight="1">
      <c r="A373" s="15"/>
      <c r="B373" s="15" t="s">
        <v>280</v>
      </c>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row>
    <row r="374" spans="1:28" ht="18" customHeight="1">
      <c r="A374" s="22" t="s">
        <v>279</v>
      </c>
      <c r="B374" s="20" t="s">
        <v>136</v>
      </c>
      <c r="C374" s="20"/>
      <c r="D374" s="20"/>
      <c r="E374" s="20"/>
      <c r="F374" s="20"/>
      <c r="G374" s="24"/>
      <c r="H374" s="20"/>
      <c r="I374" s="20"/>
      <c r="J374" s="20"/>
      <c r="K374" s="20"/>
      <c r="L374" s="20"/>
      <c r="M374" s="20">
        <f>項目一覧②!$F$63</f>
        <v>1</v>
      </c>
      <c r="N374" s="20"/>
      <c r="O374" s="20"/>
      <c r="P374" s="20"/>
      <c r="Q374" s="20"/>
      <c r="R374" s="20"/>
      <c r="S374" s="20"/>
      <c r="T374" s="20"/>
      <c r="U374" s="20"/>
      <c r="V374" s="20"/>
      <c r="W374" s="20"/>
      <c r="X374" s="20"/>
      <c r="Y374" s="20"/>
      <c r="Z374" s="20"/>
      <c r="AA374" s="20"/>
    </row>
    <row r="375" spans="1:28" ht="18" customHeight="1">
      <c r="A375" s="22" t="s">
        <v>279</v>
      </c>
      <c r="B375" s="20" t="s">
        <v>278</v>
      </c>
      <c r="C375" s="20"/>
      <c r="D375" s="20"/>
      <c r="E375" s="20"/>
      <c r="F375" s="20"/>
      <c r="G375" s="2"/>
      <c r="H375" s="2"/>
      <c r="I375" s="20"/>
      <c r="J375" s="20"/>
      <c r="K375" s="1575" t="str">
        <f>項目一覧②!$F$64</f>
        <v/>
      </c>
      <c r="L375" s="1575"/>
      <c r="M375" s="1575"/>
      <c r="N375" s="26" t="s">
        <v>277</v>
      </c>
      <c r="O375" s="20"/>
      <c r="P375" s="20"/>
      <c r="Q375" s="20"/>
      <c r="R375" s="20"/>
      <c r="S375" s="20"/>
      <c r="T375" s="20"/>
      <c r="U375" s="20"/>
      <c r="V375" s="20"/>
      <c r="W375" s="20"/>
      <c r="X375" s="20"/>
      <c r="Y375" s="20"/>
      <c r="Z375" s="20"/>
      <c r="AA375" s="20"/>
    </row>
    <row r="376" spans="1:28" ht="18" customHeight="1">
      <c r="A376" s="22" t="s">
        <v>273</v>
      </c>
      <c r="B376" s="20" t="s">
        <v>276</v>
      </c>
      <c r="C376" s="20"/>
      <c r="D376" s="20"/>
      <c r="E376" s="20"/>
      <c r="F376" s="20"/>
      <c r="G376" s="20"/>
      <c r="H376" s="20"/>
      <c r="I376" s="20"/>
      <c r="J376" s="1488" t="str">
        <f>項目一覧②!$F$65</f>
        <v/>
      </c>
      <c r="K376" s="1488"/>
      <c r="L376" s="1488"/>
      <c r="M376" s="1488"/>
      <c r="N376" s="25" t="s">
        <v>271</v>
      </c>
      <c r="O376" s="20"/>
      <c r="P376" s="20"/>
      <c r="Q376" s="20"/>
      <c r="R376" s="20"/>
      <c r="S376" s="20"/>
      <c r="T376" s="20"/>
      <c r="U376" s="20"/>
      <c r="V376" s="20"/>
      <c r="W376" s="20"/>
      <c r="X376" s="20"/>
      <c r="Y376" s="20"/>
      <c r="Z376" s="20"/>
      <c r="AA376" s="20"/>
    </row>
    <row r="377" spans="1:28" ht="18" customHeight="1">
      <c r="A377" s="22" t="s">
        <v>273</v>
      </c>
      <c r="B377" s="20" t="s">
        <v>275</v>
      </c>
      <c r="C377" s="20"/>
      <c r="D377" s="20"/>
      <c r="E377" s="20"/>
      <c r="F377" s="20"/>
      <c r="G377" s="20"/>
      <c r="H377" s="20"/>
      <c r="I377" s="20"/>
      <c r="J377" s="1488" t="str">
        <f>項目一覧②!$F$66</f>
        <v/>
      </c>
      <c r="K377" s="1488"/>
      <c r="L377" s="1488"/>
      <c r="M377" s="1488"/>
      <c r="N377" s="4" t="s">
        <v>271</v>
      </c>
      <c r="O377" s="20"/>
      <c r="P377" s="20"/>
      <c r="Q377" s="20"/>
      <c r="R377" s="20"/>
      <c r="S377" s="20"/>
      <c r="T377" s="20"/>
      <c r="U377" s="20"/>
      <c r="V377" s="20"/>
      <c r="W377" s="20"/>
      <c r="X377" s="20"/>
      <c r="Y377" s="20"/>
      <c r="Z377" s="20"/>
      <c r="AA377" s="20"/>
    </row>
    <row r="378" spans="1:28" ht="18" customHeight="1">
      <c r="A378" s="22" t="s">
        <v>273</v>
      </c>
      <c r="B378" s="20" t="s">
        <v>274</v>
      </c>
      <c r="C378" s="20"/>
      <c r="D378" s="20"/>
      <c r="E378" s="20"/>
      <c r="F378" s="20"/>
      <c r="G378" s="20"/>
      <c r="H378" s="20"/>
      <c r="I378" s="20"/>
      <c r="J378" s="1488" t="str">
        <f>項目一覧②!$F$67</f>
        <v/>
      </c>
      <c r="K378" s="1488"/>
      <c r="L378" s="1488"/>
      <c r="M378" s="1488"/>
      <c r="N378" s="25" t="s">
        <v>271</v>
      </c>
      <c r="O378" s="20"/>
      <c r="P378" s="20"/>
      <c r="Q378" s="20"/>
      <c r="R378" s="20"/>
      <c r="S378" s="20"/>
      <c r="T378" s="20"/>
      <c r="U378" s="20"/>
      <c r="V378" s="20"/>
      <c r="W378" s="20"/>
      <c r="X378" s="20"/>
      <c r="Y378" s="20"/>
      <c r="Z378" s="20"/>
      <c r="AA378" s="20"/>
    </row>
    <row r="379" spans="1:28" ht="15.95" customHeight="1">
      <c r="A379" s="17" t="s">
        <v>273</v>
      </c>
      <c r="B379" s="16" t="s">
        <v>272</v>
      </c>
      <c r="C379" s="16"/>
      <c r="D379" s="16"/>
      <c r="E379" s="16"/>
      <c r="F379" s="16"/>
      <c r="G379" s="16"/>
      <c r="H379" s="16"/>
      <c r="I379" s="16"/>
      <c r="O379" s="16"/>
      <c r="P379" s="16"/>
      <c r="Q379" s="16"/>
      <c r="R379" s="16"/>
      <c r="S379" s="16"/>
      <c r="T379" s="16"/>
      <c r="U379" s="16"/>
      <c r="V379" s="16"/>
      <c r="W379" s="16"/>
      <c r="X379" s="16"/>
      <c r="Y379" s="16"/>
      <c r="Z379" s="16"/>
      <c r="AA379" s="16"/>
    </row>
    <row r="380" spans="1:28" ht="15.95" customHeight="1">
      <c r="A380" s="6"/>
      <c r="B380" s="3"/>
      <c r="C380" s="3" t="s">
        <v>2459</v>
      </c>
      <c r="D380" s="3" t="s">
        <v>2460</v>
      </c>
      <c r="E380" s="3"/>
      <c r="F380" s="3"/>
      <c r="G380" s="3"/>
      <c r="H380" s="3"/>
      <c r="I380" s="3"/>
      <c r="J380" s="1556" t="str">
        <f>項目一覧②!$F$68</f>
        <v/>
      </c>
      <c r="K380" s="1556"/>
      <c r="L380" s="1556"/>
      <c r="M380" s="1556"/>
      <c r="N380" s="4" t="s">
        <v>271</v>
      </c>
      <c r="O380" s="3"/>
      <c r="P380" s="3"/>
      <c r="Q380" s="3"/>
      <c r="R380" s="3"/>
      <c r="S380" s="3"/>
      <c r="T380" s="3"/>
      <c r="U380" s="3"/>
      <c r="V380" s="3"/>
      <c r="W380" s="3"/>
      <c r="X380" s="3"/>
      <c r="Y380" s="3"/>
      <c r="Z380" s="3"/>
      <c r="AA380" s="3"/>
    </row>
    <row r="381" spans="1:28" ht="15.95" customHeight="1">
      <c r="A381" s="6"/>
      <c r="B381" s="3"/>
      <c r="C381" s="3" t="s">
        <v>2461</v>
      </c>
      <c r="D381" s="3" t="s">
        <v>2462</v>
      </c>
      <c r="E381" s="3"/>
      <c r="F381" s="3"/>
      <c r="G381" s="3"/>
      <c r="H381" s="3"/>
      <c r="I381" s="3"/>
      <c r="J381" s="19"/>
      <c r="K381" s="19"/>
      <c r="L381" s="19"/>
      <c r="M381" s="19"/>
      <c r="N381" s="4"/>
      <c r="O381" s="4"/>
      <c r="P381" s="3"/>
      <c r="Q381" s="6" t="str">
        <f>IF(項目一覧②!$G$69=TRUE,"■","□")</f>
        <v>□</v>
      </c>
      <c r="R381" s="3" t="s">
        <v>270</v>
      </c>
      <c r="S381" s="3"/>
      <c r="T381" s="6" t="str">
        <f>IF(項目一覧②!$H$69=TRUE,"■","□")</f>
        <v>□</v>
      </c>
      <c r="U381" s="3" t="s">
        <v>269</v>
      </c>
      <c r="V381" s="3"/>
      <c r="W381" s="3"/>
      <c r="X381" s="3"/>
      <c r="Y381" s="3"/>
      <c r="Z381" s="3"/>
      <c r="AA381" s="3"/>
      <c r="AB381" s="2"/>
    </row>
    <row r="382" spans="1:28" ht="15.95" customHeight="1">
      <c r="A382" s="17" t="s">
        <v>279</v>
      </c>
      <c r="B382" s="16" t="s">
        <v>268</v>
      </c>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row>
    <row r="383" spans="1:28" ht="15.95" customHeight="1">
      <c r="A383" s="3"/>
      <c r="B383" s="3"/>
      <c r="C383" s="3"/>
      <c r="D383" s="1473" t="s">
        <v>267</v>
      </c>
      <c r="E383" s="1473"/>
      <c r="F383" s="1473"/>
      <c r="G383" s="1473"/>
      <c r="H383" s="5"/>
      <c r="I383" s="1473" t="s">
        <v>266</v>
      </c>
      <c r="J383" s="1473"/>
      <c r="K383" s="1473"/>
      <c r="L383" s="1473"/>
      <c r="M383" s="1473"/>
      <c r="N383" s="1473"/>
      <c r="O383" s="1473"/>
      <c r="P383" s="1473"/>
      <c r="Q383" s="1473"/>
      <c r="R383" s="1473"/>
      <c r="S383" s="1473"/>
      <c r="T383" s="1473"/>
      <c r="U383" s="1473"/>
      <c r="V383" s="5"/>
      <c r="W383" s="5" t="s">
        <v>283</v>
      </c>
      <c r="X383" s="1473" t="s">
        <v>293</v>
      </c>
      <c r="Y383" s="1473"/>
      <c r="Z383" s="1473"/>
      <c r="AA383" s="3" t="s">
        <v>292</v>
      </c>
    </row>
    <row r="384" spans="1:28" ht="18" customHeight="1">
      <c r="A384" s="3"/>
      <c r="B384" s="3" t="s">
        <v>291</v>
      </c>
      <c r="C384" s="3"/>
      <c r="D384" s="5" t="s">
        <v>285</v>
      </c>
      <c r="E384" s="1477" t="str">
        <f>項目一覧②!$F$70</f>
        <v/>
      </c>
      <c r="F384" s="1477"/>
      <c r="G384" s="73" t="s">
        <v>284</v>
      </c>
      <c r="H384" s="18" t="str">
        <f>項目一覧②!$F$76</f>
        <v/>
      </c>
      <c r="J384" s="148"/>
      <c r="K384" s="148"/>
      <c r="L384" s="2"/>
      <c r="M384" s="3"/>
      <c r="N384" s="3"/>
      <c r="O384" s="3"/>
      <c r="P384" s="3"/>
      <c r="Q384" s="3"/>
      <c r="R384" s="2"/>
      <c r="S384" s="2"/>
      <c r="T384" s="2"/>
      <c r="U384" s="2"/>
      <c r="V384" s="5"/>
      <c r="W384" s="5" t="s">
        <v>283</v>
      </c>
      <c r="X384" s="1478" t="str">
        <f>項目一覧②!$F$82</f>
        <v/>
      </c>
      <c r="Y384" s="1478"/>
      <c r="Z384" s="1478"/>
      <c r="AA384" s="3" t="s">
        <v>282</v>
      </c>
    </row>
    <row r="385" spans="1:27" ht="18" customHeight="1">
      <c r="A385" s="3"/>
      <c r="B385" s="3" t="s">
        <v>290</v>
      </c>
      <c r="C385" s="3"/>
      <c r="D385" s="5" t="s">
        <v>285</v>
      </c>
      <c r="E385" s="1477" t="str">
        <f>項目一覧②!$F$71</f>
        <v/>
      </c>
      <c r="F385" s="1477"/>
      <c r="G385" s="73" t="s">
        <v>284</v>
      </c>
      <c r="H385" s="18" t="str">
        <f>項目一覧②!$F$77</f>
        <v/>
      </c>
      <c r="J385" s="3"/>
      <c r="K385" s="3"/>
      <c r="L385" s="2"/>
      <c r="M385" s="3"/>
      <c r="N385" s="3"/>
      <c r="O385" s="3"/>
      <c r="P385" s="3"/>
      <c r="Q385" s="3"/>
      <c r="R385" s="2"/>
      <c r="S385" s="2"/>
      <c r="T385" s="2"/>
      <c r="U385" s="2"/>
      <c r="V385" s="5"/>
      <c r="W385" s="5" t="s">
        <v>283</v>
      </c>
      <c r="X385" s="1478" t="str">
        <f>項目一覧②!$F$83</f>
        <v/>
      </c>
      <c r="Y385" s="1478"/>
      <c r="Z385" s="1478"/>
      <c r="AA385" s="3" t="s">
        <v>282</v>
      </c>
    </row>
    <row r="386" spans="1:27" ht="18" customHeight="1">
      <c r="A386" s="3"/>
      <c r="B386" s="3" t="s">
        <v>289</v>
      </c>
      <c r="C386" s="3"/>
      <c r="D386" s="5" t="s">
        <v>285</v>
      </c>
      <c r="E386" s="1477" t="str">
        <f>項目一覧②!$F$72</f>
        <v/>
      </c>
      <c r="F386" s="1477"/>
      <c r="G386" s="73" t="s">
        <v>284</v>
      </c>
      <c r="H386" s="18" t="str">
        <f>項目一覧②!$F$78</f>
        <v/>
      </c>
      <c r="J386" s="3"/>
      <c r="K386" s="3"/>
      <c r="L386" s="2"/>
      <c r="M386" s="3"/>
      <c r="N386" s="3"/>
      <c r="O386" s="3"/>
      <c r="P386" s="3"/>
      <c r="Q386" s="3"/>
      <c r="R386" s="2"/>
      <c r="S386" s="2"/>
      <c r="T386" s="2"/>
      <c r="U386" s="2"/>
      <c r="V386" s="5"/>
      <c r="W386" s="5" t="s">
        <v>283</v>
      </c>
      <c r="X386" s="1478" t="str">
        <f>項目一覧②!$F$84</f>
        <v/>
      </c>
      <c r="Y386" s="1478"/>
      <c r="Z386" s="1478"/>
      <c r="AA386" s="3" t="s">
        <v>282</v>
      </c>
    </row>
    <row r="387" spans="1:27" ht="18" customHeight="1">
      <c r="A387" s="3"/>
      <c r="B387" s="3" t="s">
        <v>288</v>
      </c>
      <c r="C387" s="3"/>
      <c r="D387" s="5" t="s">
        <v>285</v>
      </c>
      <c r="E387" s="1477" t="str">
        <f>項目一覧②!$F$73</f>
        <v/>
      </c>
      <c r="F387" s="1477"/>
      <c r="G387" s="73" t="s">
        <v>284</v>
      </c>
      <c r="H387" s="18" t="str">
        <f>項目一覧②!$F$79</f>
        <v/>
      </c>
      <c r="J387" s="3"/>
      <c r="K387" s="3"/>
      <c r="L387" s="2"/>
      <c r="M387" s="3"/>
      <c r="N387" s="3"/>
      <c r="O387" s="3"/>
      <c r="P387" s="3"/>
      <c r="Q387" s="3"/>
      <c r="R387" s="2"/>
      <c r="S387" s="2"/>
      <c r="T387" s="2"/>
      <c r="U387" s="2"/>
      <c r="V387" s="5"/>
      <c r="W387" s="5" t="s">
        <v>283</v>
      </c>
      <c r="X387" s="1478" t="str">
        <f>項目一覧②!$F$85</f>
        <v/>
      </c>
      <c r="Y387" s="1478"/>
      <c r="Z387" s="1478"/>
      <c r="AA387" s="3" t="s">
        <v>282</v>
      </c>
    </row>
    <row r="388" spans="1:27" ht="18" customHeight="1">
      <c r="A388" s="3"/>
      <c r="B388" s="3" t="s">
        <v>287</v>
      </c>
      <c r="C388" s="3"/>
      <c r="D388" s="5" t="s">
        <v>285</v>
      </c>
      <c r="E388" s="1477" t="str">
        <f>項目一覧②!$F$74</f>
        <v/>
      </c>
      <c r="F388" s="1477"/>
      <c r="G388" s="73" t="s">
        <v>284</v>
      </c>
      <c r="H388" s="18" t="str">
        <f>項目一覧②!$F$80</f>
        <v/>
      </c>
      <c r="J388" s="3"/>
      <c r="K388" s="3"/>
      <c r="L388" s="2"/>
      <c r="M388" s="3"/>
      <c r="N388" s="3"/>
      <c r="O388" s="3"/>
      <c r="P388" s="3"/>
      <c r="Q388" s="3"/>
      <c r="R388" s="2"/>
      <c r="S388" s="2"/>
      <c r="T388" s="2"/>
      <c r="U388" s="2"/>
      <c r="V388" s="5"/>
      <c r="W388" s="5" t="s">
        <v>283</v>
      </c>
      <c r="X388" s="1478" t="str">
        <f>項目一覧②!$F$86</f>
        <v/>
      </c>
      <c r="Y388" s="1478"/>
      <c r="Z388" s="1478"/>
      <c r="AA388" s="3" t="s">
        <v>282</v>
      </c>
    </row>
    <row r="389" spans="1:27" ht="18" customHeight="1">
      <c r="A389" s="15"/>
      <c r="B389" s="15" t="s">
        <v>286</v>
      </c>
      <c r="C389" s="15"/>
      <c r="D389" s="5" t="s">
        <v>285</v>
      </c>
      <c r="E389" s="1477" t="str">
        <f>項目一覧②!$F$75</f>
        <v/>
      </c>
      <c r="F389" s="1477"/>
      <c r="G389" s="73" t="s">
        <v>284</v>
      </c>
      <c r="H389" s="18" t="str">
        <f>項目一覧②!$F$81</f>
        <v/>
      </c>
      <c r="J389" s="15"/>
      <c r="K389" s="15"/>
      <c r="L389" s="2"/>
      <c r="M389" s="15"/>
      <c r="N389" s="15"/>
      <c r="O389" s="15"/>
      <c r="P389" s="15"/>
      <c r="Q389" s="15"/>
      <c r="R389" s="2"/>
      <c r="S389" s="2"/>
      <c r="T389" s="2"/>
      <c r="U389" s="2"/>
      <c r="V389" s="5"/>
      <c r="W389" s="5" t="s">
        <v>283</v>
      </c>
      <c r="X389" s="1557" t="str">
        <f>項目一覧②!$F$87</f>
        <v/>
      </c>
      <c r="Y389" s="1557"/>
      <c r="Z389" s="1557"/>
      <c r="AA389" s="3" t="s">
        <v>282</v>
      </c>
    </row>
    <row r="390" spans="1:27" ht="15.95" customHeight="1">
      <c r="A390" s="17" t="s">
        <v>279</v>
      </c>
      <c r="B390" s="16" t="s">
        <v>255</v>
      </c>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row>
    <row r="391" spans="1:27" ht="18" customHeight="1">
      <c r="A391" s="6"/>
      <c r="B391" s="3"/>
      <c r="C391" s="3"/>
      <c r="D391" s="3"/>
      <c r="E391" s="3"/>
      <c r="F391" s="1479" t="str">
        <f>項目一覧②!$F$88</f>
        <v/>
      </c>
      <c r="G391" s="1479"/>
      <c r="H391" s="1479"/>
      <c r="I391" s="1479"/>
      <c r="J391" s="1479"/>
      <c r="K391" s="1479"/>
      <c r="L391" s="1479"/>
      <c r="M391" s="1479"/>
      <c r="N391" s="1479"/>
      <c r="O391" s="1479"/>
      <c r="P391" s="1479"/>
      <c r="Q391" s="1479"/>
      <c r="R391" s="1479"/>
      <c r="S391" s="1479"/>
      <c r="T391" s="1479"/>
      <c r="U391" s="1479"/>
      <c r="V391" s="1479"/>
      <c r="W391" s="1479"/>
      <c r="X391" s="1479"/>
      <c r="Y391" s="1479"/>
      <c r="Z391" s="1479"/>
      <c r="AA391" s="1479"/>
    </row>
    <row r="392" spans="1:27" ht="18" customHeight="1">
      <c r="A392" s="15"/>
      <c r="B392" s="15"/>
      <c r="C392" s="15"/>
      <c r="D392" s="15"/>
      <c r="E392" s="15"/>
      <c r="F392" s="1480"/>
      <c r="G392" s="1480"/>
      <c r="H392" s="1480"/>
      <c r="I392" s="1480"/>
      <c r="J392" s="1480"/>
      <c r="K392" s="1480"/>
      <c r="L392" s="1480"/>
      <c r="M392" s="1480"/>
      <c r="N392" s="1480"/>
      <c r="O392" s="1480"/>
      <c r="P392" s="1480"/>
      <c r="Q392" s="1480"/>
      <c r="R392" s="1480"/>
      <c r="S392" s="1480"/>
      <c r="T392" s="1480"/>
      <c r="U392" s="1480"/>
      <c r="V392" s="1480"/>
      <c r="W392" s="1480"/>
      <c r="X392" s="1480"/>
      <c r="Y392" s="1480"/>
      <c r="Z392" s="1480"/>
      <c r="AA392" s="1480"/>
    </row>
    <row r="393" spans="1:27" ht="15.95" customHeight="1">
      <c r="A393" s="6" t="s">
        <v>279</v>
      </c>
      <c r="B393" s="3" t="s">
        <v>254</v>
      </c>
      <c r="C393" s="3"/>
      <c r="D393" s="3"/>
      <c r="E393" s="3"/>
      <c r="F393" s="18"/>
      <c r="G393" s="18"/>
      <c r="H393" s="18"/>
      <c r="I393" s="18"/>
      <c r="J393" s="18"/>
      <c r="K393" s="18"/>
      <c r="L393" s="18"/>
      <c r="M393" s="18"/>
      <c r="N393" s="18"/>
      <c r="O393" s="18"/>
      <c r="P393" s="18"/>
      <c r="Q393" s="18"/>
      <c r="R393" s="18"/>
      <c r="S393" s="18"/>
      <c r="T393" s="18"/>
      <c r="U393" s="18"/>
      <c r="V393" s="18"/>
      <c r="W393" s="18"/>
      <c r="X393" s="18"/>
      <c r="Y393" s="18"/>
      <c r="Z393" s="18"/>
      <c r="AA393" s="18"/>
    </row>
    <row r="394" spans="1:27" ht="18" customHeight="1">
      <c r="A394" s="3"/>
      <c r="B394" s="3"/>
      <c r="C394" s="3"/>
      <c r="D394" s="3"/>
      <c r="E394" s="3"/>
      <c r="F394" s="1479" t="str">
        <f>項目一覧②!$F$89</f>
        <v/>
      </c>
      <c r="G394" s="1479"/>
      <c r="H394" s="1479"/>
      <c r="I394" s="1479"/>
      <c r="J394" s="1479"/>
      <c r="K394" s="1479"/>
      <c r="L394" s="1479"/>
      <c r="M394" s="1479"/>
      <c r="N394" s="1479"/>
      <c r="O394" s="1479"/>
      <c r="P394" s="1479"/>
      <c r="Q394" s="1479"/>
      <c r="R394" s="1479"/>
      <c r="S394" s="1479"/>
      <c r="T394" s="1479"/>
      <c r="U394" s="1479"/>
      <c r="V394" s="1479"/>
      <c r="W394" s="1479"/>
      <c r="X394" s="1479"/>
      <c r="Y394" s="1479"/>
      <c r="Z394" s="1479"/>
      <c r="AA394" s="1479"/>
    </row>
    <row r="395" spans="1:27" ht="18" customHeight="1">
      <c r="A395" s="15"/>
      <c r="B395" s="15"/>
      <c r="C395" s="15"/>
      <c r="D395" s="15"/>
      <c r="E395" s="15"/>
      <c r="F395" s="1480"/>
      <c r="G395" s="1480"/>
      <c r="H395" s="1480"/>
      <c r="I395" s="1480"/>
      <c r="J395" s="1480"/>
      <c r="K395" s="1480"/>
      <c r="L395" s="1480"/>
      <c r="M395" s="1480"/>
      <c r="N395" s="1480"/>
      <c r="O395" s="1480"/>
      <c r="P395" s="1480"/>
      <c r="Q395" s="1480"/>
      <c r="R395" s="1480"/>
      <c r="S395" s="1480"/>
      <c r="T395" s="1480"/>
      <c r="U395" s="1480"/>
      <c r="V395" s="1480"/>
      <c r="W395" s="1480"/>
      <c r="X395" s="1480"/>
      <c r="Y395" s="1480"/>
      <c r="Z395" s="1480"/>
      <c r="AA395" s="1480"/>
    </row>
    <row r="396" spans="1:27" ht="15.9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row>
    <row r="397" spans="1:27" ht="15.95" customHeight="1">
      <c r="A397" s="1473" t="s">
        <v>281</v>
      </c>
      <c r="B397" s="1473"/>
      <c r="C397" s="1473"/>
      <c r="D397" s="1473"/>
      <c r="E397" s="1473"/>
      <c r="F397" s="1473"/>
      <c r="G397" s="1473"/>
      <c r="H397" s="1473"/>
      <c r="I397" s="1473"/>
      <c r="J397" s="1473"/>
      <c r="K397" s="1473"/>
      <c r="L397" s="1473"/>
      <c r="M397" s="1473"/>
      <c r="N397" s="1473"/>
      <c r="O397" s="1473"/>
      <c r="P397" s="1473"/>
      <c r="Q397" s="1473"/>
      <c r="R397" s="1473"/>
      <c r="S397" s="1473"/>
      <c r="T397" s="1473"/>
      <c r="U397" s="1473"/>
      <c r="V397" s="1473"/>
      <c r="W397" s="1473"/>
      <c r="X397" s="1473"/>
      <c r="Y397" s="1473"/>
      <c r="Z397" s="1473"/>
      <c r="AA397" s="1473"/>
    </row>
    <row r="398" spans="1:27" ht="15.95" customHeight="1">
      <c r="A398" s="15"/>
      <c r="B398" s="15" t="s">
        <v>280</v>
      </c>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row>
    <row r="399" spans="1:27" ht="18" customHeight="1">
      <c r="A399" s="22" t="s">
        <v>279</v>
      </c>
      <c r="B399" s="20" t="s">
        <v>136</v>
      </c>
      <c r="C399" s="20"/>
      <c r="D399" s="20"/>
      <c r="E399" s="20"/>
      <c r="F399" s="20"/>
      <c r="G399" s="24"/>
      <c r="H399" s="20"/>
      <c r="I399" s="20"/>
      <c r="J399" s="20"/>
      <c r="K399" s="20"/>
      <c r="L399" s="1559">
        <f>項目一覧②!$F$90</f>
        <v>1</v>
      </c>
      <c r="M399" s="1559"/>
      <c r="N399" s="20"/>
      <c r="O399" s="20"/>
      <c r="P399" s="20"/>
      <c r="Q399" s="20"/>
      <c r="R399" s="20"/>
      <c r="S399" s="20"/>
      <c r="T399" s="20"/>
      <c r="U399" s="20"/>
      <c r="V399" s="20"/>
      <c r="W399" s="20"/>
      <c r="X399" s="20"/>
      <c r="Y399" s="20"/>
      <c r="Z399" s="20"/>
      <c r="AA399" s="20"/>
    </row>
    <row r="400" spans="1:27" ht="18" customHeight="1">
      <c r="A400" s="22" t="s">
        <v>279</v>
      </c>
      <c r="B400" s="20" t="s">
        <v>278</v>
      </c>
      <c r="C400" s="20"/>
      <c r="D400" s="20"/>
      <c r="E400" s="20"/>
      <c r="F400" s="20"/>
      <c r="G400" s="2"/>
      <c r="H400" s="2"/>
      <c r="I400" s="20"/>
      <c r="J400" s="20"/>
      <c r="K400" s="1575" t="str">
        <f>項目一覧②!$F$91</f>
        <v/>
      </c>
      <c r="L400" s="1575"/>
      <c r="M400" s="1575"/>
      <c r="N400" s="20" t="s">
        <v>277</v>
      </c>
      <c r="O400" s="20"/>
      <c r="P400" s="20"/>
      <c r="Q400" s="20"/>
      <c r="R400" s="20"/>
      <c r="S400" s="20"/>
      <c r="T400" s="20"/>
      <c r="U400" s="20"/>
      <c r="V400" s="20"/>
      <c r="W400" s="20"/>
      <c r="X400" s="20"/>
      <c r="Y400" s="20"/>
      <c r="Z400" s="20"/>
      <c r="AA400" s="20"/>
    </row>
    <row r="401" spans="1:28" ht="18" customHeight="1">
      <c r="A401" s="22" t="s">
        <v>273</v>
      </c>
      <c r="B401" s="20" t="s">
        <v>276</v>
      </c>
      <c r="C401" s="20"/>
      <c r="D401" s="20"/>
      <c r="E401" s="20"/>
      <c r="F401" s="20"/>
      <c r="G401" s="20"/>
      <c r="H401" s="20"/>
      <c r="I401" s="20"/>
      <c r="J401" s="1488" t="str">
        <f>項目一覧②!$F$92</f>
        <v/>
      </c>
      <c r="K401" s="1488"/>
      <c r="L401" s="1488"/>
      <c r="M401" s="1488"/>
      <c r="N401" s="25" t="s">
        <v>271</v>
      </c>
      <c r="O401" s="20"/>
      <c r="P401" s="20"/>
      <c r="Q401" s="20"/>
      <c r="R401" s="20"/>
      <c r="S401" s="20"/>
      <c r="T401" s="20"/>
      <c r="U401" s="20"/>
      <c r="V401" s="20"/>
      <c r="W401" s="20"/>
      <c r="X401" s="20"/>
      <c r="Y401" s="20"/>
      <c r="Z401" s="20"/>
      <c r="AA401" s="20"/>
    </row>
    <row r="402" spans="1:28" ht="18" customHeight="1">
      <c r="A402" s="22" t="s">
        <v>273</v>
      </c>
      <c r="B402" s="20" t="s">
        <v>275</v>
      </c>
      <c r="C402" s="20"/>
      <c r="D402" s="20"/>
      <c r="E402" s="20"/>
      <c r="F402" s="20"/>
      <c r="G402" s="20"/>
      <c r="H402" s="20"/>
      <c r="I402" s="20"/>
      <c r="J402" s="1488" t="str">
        <f>項目一覧②!$F$93</f>
        <v/>
      </c>
      <c r="K402" s="1488"/>
      <c r="L402" s="1488"/>
      <c r="M402" s="1488"/>
      <c r="N402" s="4" t="s">
        <v>271</v>
      </c>
      <c r="O402" s="20"/>
      <c r="P402" s="20"/>
      <c r="Q402" s="20"/>
      <c r="R402" s="20"/>
      <c r="S402" s="20"/>
      <c r="T402" s="20"/>
      <c r="U402" s="20"/>
      <c r="V402" s="20"/>
      <c r="W402" s="20"/>
      <c r="X402" s="20"/>
      <c r="Y402" s="20"/>
      <c r="Z402" s="20"/>
      <c r="AA402" s="20"/>
    </row>
    <row r="403" spans="1:28" ht="18" customHeight="1">
      <c r="A403" s="22" t="s">
        <v>273</v>
      </c>
      <c r="B403" s="20" t="s">
        <v>274</v>
      </c>
      <c r="C403" s="20"/>
      <c r="D403" s="20"/>
      <c r="E403" s="20"/>
      <c r="F403" s="20"/>
      <c r="G403" s="20"/>
      <c r="H403" s="20"/>
      <c r="I403" s="20"/>
      <c r="J403" s="1488" t="str">
        <f>項目一覧②!$F$94</f>
        <v/>
      </c>
      <c r="K403" s="1488"/>
      <c r="L403" s="1488"/>
      <c r="M403" s="1488"/>
      <c r="N403" s="25" t="s">
        <v>271</v>
      </c>
      <c r="O403" s="20"/>
      <c r="P403" s="20"/>
      <c r="Q403" s="20"/>
      <c r="R403" s="20"/>
      <c r="S403" s="20"/>
      <c r="T403" s="20"/>
      <c r="U403" s="20"/>
      <c r="V403" s="20"/>
      <c r="W403" s="20"/>
      <c r="X403" s="20"/>
      <c r="Y403" s="20"/>
      <c r="Z403" s="20"/>
      <c r="AA403" s="20"/>
    </row>
    <row r="404" spans="1:28" ht="15.95" customHeight="1">
      <c r="A404" s="17" t="s">
        <v>273</v>
      </c>
      <c r="B404" s="16" t="s">
        <v>272</v>
      </c>
      <c r="C404" s="16"/>
      <c r="D404" s="16"/>
      <c r="E404" s="16"/>
      <c r="F404" s="16"/>
      <c r="G404" s="16"/>
      <c r="H404" s="16"/>
      <c r="I404" s="16"/>
      <c r="O404" s="16"/>
      <c r="P404" s="16"/>
      <c r="Q404" s="16"/>
      <c r="R404" s="16"/>
      <c r="S404" s="16"/>
      <c r="T404" s="16"/>
      <c r="U404" s="16"/>
      <c r="V404" s="16"/>
      <c r="W404" s="16"/>
      <c r="X404" s="16"/>
      <c r="Y404" s="16"/>
      <c r="Z404" s="16"/>
      <c r="AA404" s="16"/>
    </row>
    <row r="405" spans="1:28" ht="15.95" customHeight="1">
      <c r="A405" s="6"/>
      <c r="B405" s="3"/>
      <c r="C405" s="3" t="s">
        <v>2459</v>
      </c>
      <c r="D405" s="3" t="s">
        <v>2460</v>
      </c>
      <c r="E405" s="3"/>
      <c r="F405" s="3"/>
      <c r="G405" s="3"/>
      <c r="H405" s="3"/>
      <c r="I405" s="3"/>
      <c r="J405" s="1556" t="str">
        <f>項目一覧②!$F$95</f>
        <v/>
      </c>
      <c r="K405" s="1556"/>
      <c r="L405" s="1556"/>
      <c r="M405" s="1556"/>
      <c r="N405" s="4" t="s">
        <v>271</v>
      </c>
      <c r="O405" s="3"/>
      <c r="P405" s="3"/>
      <c r="Q405" s="3"/>
      <c r="R405" s="3"/>
      <c r="S405" s="3"/>
      <c r="T405" s="3"/>
      <c r="U405" s="3"/>
      <c r="V405" s="3"/>
      <c r="W405" s="3"/>
      <c r="X405" s="3"/>
      <c r="Y405" s="3"/>
      <c r="Z405" s="3"/>
      <c r="AA405" s="3"/>
    </row>
    <row r="406" spans="1:28" ht="15.95" customHeight="1">
      <c r="A406" s="6"/>
      <c r="B406" s="3"/>
      <c r="C406" s="3" t="s">
        <v>2461</v>
      </c>
      <c r="D406" s="3" t="s">
        <v>2462</v>
      </c>
      <c r="E406" s="3"/>
      <c r="F406" s="3"/>
      <c r="G406" s="3"/>
      <c r="H406" s="3"/>
      <c r="I406" s="3"/>
      <c r="J406" s="19"/>
      <c r="K406" s="19"/>
      <c r="L406" s="19"/>
      <c r="M406" s="19"/>
      <c r="N406" s="4"/>
      <c r="O406" s="4"/>
      <c r="P406" s="3"/>
      <c r="Q406" s="6" t="str">
        <f>IF(項目一覧②!$G$96=TRUE,"■","□")</f>
        <v>□</v>
      </c>
      <c r="R406" s="3" t="s">
        <v>270</v>
      </c>
      <c r="S406" s="3"/>
      <c r="T406" s="6" t="str">
        <f>IF(項目一覧②!$H$96=TRUE,"■","□")</f>
        <v>□</v>
      </c>
      <c r="U406" s="3" t="s">
        <v>269</v>
      </c>
      <c r="V406" s="3"/>
      <c r="W406" s="3"/>
      <c r="X406" s="3"/>
      <c r="Y406" s="3"/>
      <c r="Z406" s="3"/>
      <c r="AA406" s="3"/>
      <c r="AB406" s="2"/>
    </row>
    <row r="407" spans="1:28" ht="18" customHeight="1">
      <c r="A407" s="17" t="s">
        <v>279</v>
      </c>
      <c r="B407" s="16" t="s">
        <v>268</v>
      </c>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c r="AA407" s="16"/>
    </row>
    <row r="408" spans="1:28" ht="18" customHeight="1">
      <c r="A408" s="3"/>
      <c r="B408" s="3"/>
      <c r="C408" s="3"/>
      <c r="D408" s="1473" t="s">
        <v>267</v>
      </c>
      <c r="E408" s="1473"/>
      <c r="F408" s="1473"/>
      <c r="G408" s="1473"/>
      <c r="H408" s="5"/>
      <c r="I408" s="1473" t="s">
        <v>266</v>
      </c>
      <c r="J408" s="1473"/>
      <c r="K408" s="1473"/>
      <c r="L408" s="1473"/>
      <c r="M408" s="1473"/>
      <c r="N408" s="1473"/>
      <c r="O408" s="1473"/>
      <c r="P408" s="1473"/>
      <c r="Q408" s="1473"/>
      <c r="R408" s="1473"/>
      <c r="S408" s="1473"/>
      <c r="T408" s="1473"/>
      <c r="U408" s="1473"/>
      <c r="V408" s="5"/>
      <c r="W408" s="5" t="s">
        <v>283</v>
      </c>
      <c r="X408" s="1473" t="s">
        <v>293</v>
      </c>
      <c r="Y408" s="1473"/>
      <c r="Z408" s="1473"/>
      <c r="AA408" s="3" t="s">
        <v>292</v>
      </c>
    </row>
    <row r="409" spans="1:28" ht="18" customHeight="1">
      <c r="A409" s="3"/>
      <c r="B409" s="3" t="s">
        <v>291</v>
      </c>
      <c r="C409" s="3"/>
      <c r="D409" s="5" t="s">
        <v>285</v>
      </c>
      <c r="E409" s="1477" t="str">
        <f>項目一覧②!$F$97</f>
        <v/>
      </c>
      <c r="F409" s="1477"/>
      <c r="G409" s="73" t="s">
        <v>284</v>
      </c>
      <c r="H409" s="18" t="str">
        <f>項目一覧②!$F$103</f>
        <v/>
      </c>
      <c r="J409" s="3"/>
      <c r="K409" s="3"/>
      <c r="L409" s="2"/>
      <c r="M409" s="3"/>
      <c r="N409" s="3"/>
      <c r="O409" s="3"/>
      <c r="P409" s="3"/>
      <c r="Q409" s="3"/>
      <c r="R409" s="2"/>
      <c r="S409" s="2"/>
      <c r="T409" s="2"/>
      <c r="U409" s="2"/>
      <c r="V409" s="5"/>
      <c r="W409" s="5" t="s">
        <v>283</v>
      </c>
      <c r="X409" s="1478" t="str">
        <f>項目一覧②!$F$109</f>
        <v/>
      </c>
      <c r="Y409" s="1478"/>
      <c r="Z409" s="1478"/>
      <c r="AA409" s="3" t="s">
        <v>282</v>
      </c>
    </row>
    <row r="410" spans="1:28" ht="18" customHeight="1">
      <c r="A410" s="3"/>
      <c r="B410" s="3" t="s">
        <v>290</v>
      </c>
      <c r="C410" s="3"/>
      <c r="D410" s="5" t="s">
        <v>285</v>
      </c>
      <c r="E410" s="1477" t="str">
        <f>項目一覧②!$F$98</f>
        <v/>
      </c>
      <c r="F410" s="1477"/>
      <c r="G410" s="73" t="s">
        <v>284</v>
      </c>
      <c r="H410" s="18" t="str">
        <f>項目一覧②!$F$104</f>
        <v/>
      </c>
      <c r="J410" s="3"/>
      <c r="K410" s="3"/>
      <c r="L410" s="2"/>
      <c r="M410" s="3"/>
      <c r="N410" s="3"/>
      <c r="O410" s="3"/>
      <c r="P410" s="3"/>
      <c r="Q410" s="3"/>
      <c r="R410" s="2"/>
      <c r="S410" s="2"/>
      <c r="T410" s="2"/>
      <c r="U410" s="2"/>
      <c r="V410" s="5"/>
      <c r="W410" s="5" t="s">
        <v>283</v>
      </c>
      <c r="X410" s="1478" t="str">
        <f>項目一覧②!$F$110</f>
        <v/>
      </c>
      <c r="Y410" s="1478"/>
      <c r="Z410" s="1478"/>
      <c r="AA410" s="3" t="s">
        <v>282</v>
      </c>
    </row>
    <row r="411" spans="1:28" ht="18" customHeight="1">
      <c r="A411" s="3"/>
      <c r="B411" s="3" t="s">
        <v>289</v>
      </c>
      <c r="C411" s="3"/>
      <c r="D411" s="5" t="s">
        <v>285</v>
      </c>
      <c r="E411" s="1477" t="str">
        <f>項目一覧②!$F$99</f>
        <v/>
      </c>
      <c r="F411" s="1477"/>
      <c r="G411" s="73" t="s">
        <v>284</v>
      </c>
      <c r="H411" s="18" t="str">
        <f>項目一覧②!$F$105</f>
        <v/>
      </c>
      <c r="J411" s="3"/>
      <c r="K411" s="3"/>
      <c r="L411" s="2"/>
      <c r="M411" s="3"/>
      <c r="N411" s="3"/>
      <c r="O411" s="3"/>
      <c r="P411" s="3"/>
      <c r="Q411" s="3"/>
      <c r="R411" s="2"/>
      <c r="S411" s="2"/>
      <c r="T411" s="2"/>
      <c r="U411" s="2"/>
      <c r="V411" s="5"/>
      <c r="W411" s="5" t="s">
        <v>283</v>
      </c>
      <c r="X411" s="1478" t="str">
        <f>項目一覧②!$F$111</f>
        <v/>
      </c>
      <c r="Y411" s="1478"/>
      <c r="Z411" s="1478"/>
      <c r="AA411" s="3" t="s">
        <v>282</v>
      </c>
    </row>
    <row r="412" spans="1:28" ht="18" customHeight="1">
      <c r="A412" s="3"/>
      <c r="B412" s="3" t="s">
        <v>288</v>
      </c>
      <c r="C412" s="3"/>
      <c r="D412" s="5" t="s">
        <v>285</v>
      </c>
      <c r="E412" s="1477" t="str">
        <f>項目一覧②!$F$100</f>
        <v/>
      </c>
      <c r="F412" s="1477"/>
      <c r="G412" s="73" t="s">
        <v>284</v>
      </c>
      <c r="H412" s="18" t="str">
        <f>項目一覧②!$F$106</f>
        <v/>
      </c>
      <c r="J412" s="3"/>
      <c r="K412" s="3"/>
      <c r="L412" s="2"/>
      <c r="M412" s="3"/>
      <c r="N412" s="3"/>
      <c r="O412" s="3"/>
      <c r="P412" s="3"/>
      <c r="Q412" s="3"/>
      <c r="R412" s="2"/>
      <c r="S412" s="2"/>
      <c r="T412" s="2"/>
      <c r="U412" s="2"/>
      <c r="V412" s="5"/>
      <c r="W412" s="5" t="s">
        <v>283</v>
      </c>
      <c r="X412" s="1478" t="str">
        <f>項目一覧②!$F$112</f>
        <v/>
      </c>
      <c r="Y412" s="1478"/>
      <c r="Z412" s="1478"/>
      <c r="AA412" s="3" t="s">
        <v>282</v>
      </c>
    </row>
    <row r="413" spans="1:28" ht="18" customHeight="1">
      <c r="A413" s="3"/>
      <c r="B413" s="3" t="s">
        <v>287</v>
      </c>
      <c r="C413" s="3"/>
      <c r="D413" s="5" t="s">
        <v>285</v>
      </c>
      <c r="E413" s="1477" t="str">
        <f>項目一覧②!$F$101</f>
        <v/>
      </c>
      <c r="F413" s="1477"/>
      <c r="G413" s="73" t="s">
        <v>284</v>
      </c>
      <c r="H413" s="18" t="str">
        <f>項目一覧②!$F$107</f>
        <v/>
      </c>
      <c r="J413" s="3"/>
      <c r="K413" s="3"/>
      <c r="L413" s="2"/>
      <c r="M413" s="3"/>
      <c r="N413" s="3"/>
      <c r="O413" s="3"/>
      <c r="P413" s="3"/>
      <c r="Q413" s="3"/>
      <c r="R413" s="2"/>
      <c r="S413" s="2"/>
      <c r="T413" s="2"/>
      <c r="U413" s="2"/>
      <c r="V413" s="5"/>
      <c r="W413" s="5" t="s">
        <v>283</v>
      </c>
      <c r="X413" s="1478" t="str">
        <f>項目一覧②!$F$113</f>
        <v/>
      </c>
      <c r="Y413" s="1478"/>
      <c r="Z413" s="1478"/>
      <c r="AA413" s="3" t="s">
        <v>282</v>
      </c>
    </row>
    <row r="414" spans="1:28" ht="18" customHeight="1">
      <c r="A414" s="15"/>
      <c r="B414" s="15" t="s">
        <v>286</v>
      </c>
      <c r="C414" s="15"/>
      <c r="D414" s="5" t="s">
        <v>285</v>
      </c>
      <c r="E414" s="1477" t="str">
        <f>項目一覧②!$F$102</f>
        <v/>
      </c>
      <c r="F414" s="1477"/>
      <c r="G414" s="73" t="s">
        <v>284</v>
      </c>
      <c r="H414" s="18" t="str">
        <f>項目一覧②!$F$108</f>
        <v/>
      </c>
      <c r="J414" s="15"/>
      <c r="K414" s="15"/>
      <c r="L414" s="2"/>
      <c r="M414" s="15"/>
      <c r="N414" s="15"/>
      <c r="O414" s="15"/>
      <c r="P414" s="15"/>
      <c r="Q414" s="15"/>
      <c r="R414" s="2"/>
      <c r="S414" s="2"/>
      <c r="T414" s="2"/>
      <c r="U414" s="2"/>
      <c r="V414" s="5"/>
      <c r="W414" s="5" t="s">
        <v>283</v>
      </c>
      <c r="X414" s="1557" t="str">
        <f>項目一覧②!$F$114</f>
        <v/>
      </c>
      <c r="Y414" s="1557"/>
      <c r="Z414" s="1557"/>
      <c r="AA414" s="3" t="s">
        <v>282</v>
      </c>
    </row>
    <row r="415" spans="1:28" ht="15.95" customHeight="1">
      <c r="A415" s="17" t="s">
        <v>279</v>
      </c>
      <c r="B415" s="16" t="s">
        <v>255</v>
      </c>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c r="AA415" s="16"/>
    </row>
    <row r="416" spans="1:28" ht="17.100000000000001" customHeight="1">
      <c r="A416" s="6"/>
      <c r="B416" s="3"/>
      <c r="C416" s="3"/>
      <c r="D416" s="3"/>
      <c r="E416" s="3"/>
      <c r="F416" s="1479" t="str">
        <f>項目一覧②!$F$115</f>
        <v/>
      </c>
      <c r="G416" s="1479"/>
      <c r="H416" s="1479"/>
      <c r="I416" s="1479"/>
      <c r="J416" s="1479"/>
      <c r="K416" s="1479"/>
      <c r="L416" s="1479"/>
      <c r="M416" s="1479"/>
      <c r="N416" s="1479"/>
      <c r="O416" s="1479"/>
      <c r="P416" s="1479"/>
      <c r="Q416" s="1479"/>
      <c r="R416" s="1479"/>
      <c r="S416" s="1479"/>
      <c r="T416" s="1479"/>
      <c r="U416" s="1479"/>
      <c r="V416" s="1479"/>
      <c r="W416" s="1479"/>
      <c r="X416" s="1479"/>
      <c r="Y416" s="1479"/>
      <c r="Z416" s="1479"/>
      <c r="AA416" s="1479"/>
    </row>
    <row r="417" spans="1:28" ht="17.100000000000001" customHeight="1">
      <c r="A417" s="15"/>
      <c r="B417" s="15"/>
      <c r="C417" s="15"/>
      <c r="D417" s="15"/>
      <c r="E417" s="15"/>
      <c r="F417" s="1480"/>
      <c r="G417" s="1480"/>
      <c r="H417" s="1480"/>
      <c r="I417" s="1480"/>
      <c r="J417" s="1480"/>
      <c r="K417" s="1480"/>
      <c r="L417" s="1480"/>
      <c r="M417" s="1480"/>
      <c r="N417" s="1480"/>
      <c r="O417" s="1480"/>
      <c r="P417" s="1480"/>
      <c r="Q417" s="1480"/>
      <c r="R417" s="1480"/>
      <c r="S417" s="1480"/>
      <c r="T417" s="1480"/>
      <c r="U417" s="1480"/>
      <c r="V417" s="1480"/>
      <c r="W417" s="1480"/>
      <c r="X417" s="1480"/>
      <c r="Y417" s="1480"/>
      <c r="Z417" s="1480"/>
      <c r="AA417" s="1480"/>
    </row>
    <row r="418" spans="1:28" ht="15.95" customHeight="1">
      <c r="A418" s="6" t="s">
        <v>279</v>
      </c>
      <c r="B418" s="3" t="s">
        <v>254</v>
      </c>
      <c r="C418" s="3"/>
      <c r="D418" s="3"/>
      <c r="E418" s="3"/>
      <c r="F418" s="3"/>
      <c r="G418" s="3"/>
      <c r="H418" s="3"/>
      <c r="I418" s="3"/>
      <c r="J418" s="3"/>
      <c r="K418" s="3"/>
      <c r="L418" s="3"/>
      <c r="M418" s="3"/>
      <c r="N418" s="3"/>
      <c r="O418" s="3"/>
      <c r="P418" s="3"/>
      <c r="Q418" s="3"/>
      <c r="R418" s="3"/>
      <c r="S418" s="3"/>
      <c r="T418" s="3"/>
      <c r="U418" s="3"/>
      <c r="V418" s="3"/>
      <c r="W418" s="3"/>
      <c r="X418" s="3"/>
      <c r="Y418" s="3"/>
      <c r="Z418" s="3"/>
      <c r="AA418" s="3"/>
    </row>
    <row r="419" spans="1:28" ht="17.100000000000001" customHeight="1">
      <c r="A419" s="3"/>
      <c r="B419" s="3"/>
      <c r="C419" s="3"/>
      <c r="D419" s="3"/>
      <c r="E419" s="3"/>
      <c r="F419" s="1479" t="str">
        <f>項目一覧②!$F$116</f>
        <v/>
      </c>
      <c r="G419" s="1479"/>
      <c r="H419" s="1479"/>
      <c r="I419" s="1479"/>
      <c r="J419" s="1479"/>
      <c r="K419" s="1479"/>
      <c r="L419" s="1479"/>
      <c r="M419" s="1479"/>
      <c r="N419" s="1479"/>
      <c r="O419" s="1479"/>
      <c r="P419" s="1479"/>
      <c r="Q419" s="1479"/>
      <c r="R419" s="1479"/>
      <c r="S419" s="1479"/>
      <c r="T419" s="1479"/>
      <c r="U419" s="1479"/>
      <c r="V419" s="1479"/>
      <c r="W419" s="1479"/>
      <c r="X419" s="1479"/>
      <c r="Y419" s="1479"/>
      <c r="Z419" s="1479"/>
      <c r="AA419" s="1479"/>
    </row>
    <row r="420" spans="1:28" ht="14.1" customHeight="1">
      <c r="A420" s="15"/>
      <c r="B420" s="15"/>
      <c r="C420" s="15"/>
      <c r="D420" s="15"/>
      <c r="E420" s="15"/>
      <c r="F420" s="1480"/>
      <c r="G420" s="1480"/>
      <c r="H420" s="1480"/>
      <c r="I420" s="1480"/>
      <c r="J420" s="1480"/>
      <c r="K420" s="1480"/>
      <c r="L420" s="1480"/>
      <c r="M420" s="1480"/>
      <c r="N420" s="1480"/>
      <c r="O420" s="1480"/>
      <c r="P420" s="1480"/>
      <c r="Q420" s="1480"/>
      <c r="R420" s="1480"/>
      <c r="S420" s="1480"/>
      <c r="T420" s="1480"/>
      <c r="U420" s="1480"/>
      <c r="V420" s="1480"/>
      <c r="W420" s="1480"/>
      <c r="X420" s="1480"/>
      <c r="Y420" s="1480"/>
      <c r="Z420" s="1480"/>
      <c r="AA420" s="1480"/>
    </row>
    <row r="421" spans="1:28" ht="15.95" customHeight="1">
      <c r="A421" s="1473" t="s">
        <v>281</v>
      </c>
      <c r="B421" s="1473"/>
      <c r="C421" s="1473"/>
      <c r="D421" s="1473"/>
      <c r="E421" s="1473"/>
      <c r="F421" s="1473"/>
      <c r="G421" s="1473"/>
      <c r="H421" s="1473"/>
      <c r="I421" s="1473"/>
      <c r="J421" s="1473"/>
      <c r="K421" s="1473"/>
      <c r="L421" s="1473"/>
      <c r="M421" s="1473"/>
      <c r="N421" s="1473"/>
      <c r="O421" s="1473"/>
      <c r="P421" s="1473"/>
      <c r="Q421" s="1473"/>
      <c r="R421" s="1473"/>
      <c r="S421" s="1473"/>
      <c r="T421" s="1473"/>
      <c r="U421" s="1473"/>
      <c r="V421" s="1473"/>
      <c r="W421" s="1473"/>
      <c r="X421" s="1473"/>
      <c r="Y421" s="1473"/>
      <c r="Z421" s="1473"/>
      <c r="AA421" s="1473"/>
    </row>
    <row r="422" spans="1:28" ht="15.95" customHeight="1">
      <c r="A422" s="15"/>
      <c r="B422" s="15" t="s">
        <v>280</v>
      </c>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row>
    <row r="423" spans="1:28" ht="18" customHeight="1">
      <c r="A423" s="22" t="s">
        <v>279</v>
      </c>
      <c r="B423" s="20" t="s">
        <v>136</v>
      </c>
      <c r="C423" s="20"/>
      <c r="D423" s="20"/>
      <c r="E423" s="20"/>
      <c r="F423" s="20"/>
      <c r="G423" s="24"/>
      <c r="H423" s="20"/>
      <c r="I423" s="20"/>
      <c r="J423" s="20"/>
      <c r="K423" s="20"/>
      <c r="L423" s="1559">
        <f>項目一覧②!$F$117</f>
        <v>1</v>
      </c>
      <c r="M423" s="1559"/>
      <c r="N423" s="20"/>
      <c r="O423" s="20"/>
      <c r="P423" s="20"/>
      <c r="Q423" s="20"/>
      <c r="R423" s="20"/>
      <c r="S423" s="20"/>
      <c r="T423" s="20"/>
      <c r="U423" s="20"/>
      <c r="V423" s="20"/>
      <c r="W423" s="20"/>
      <c r="X423" s="20"/>
      <c r="Y423" s="20"/>
      <c r="Z423" s="20"/>
      <c r="AA423" s="20"/>
    </row>
    <row r="424" spans="1:28" ht="18" customHeight="1">
      <c r="A424" s="22" t="s">
        <v>279</v>
      </c>
      <c r="B424" s="20" t="s">
        <v>278</v>
      </c>
      <c r="C424" s="20"/>
      <c r="D424" s="20"/>
      <c r="E424" s="20"/>
      <c r="F424" s="20"/>
      <c r="G424" s="2"/>
      <c r="H424" s="2"/>
      <c r="I424" s="20"/>
      <c r="J424" s="20"/>
      <c r="K424" s="1575" t="str">
        <f>項目一覧②!$F$118</f>
        <v/>
      </c>
      <c r="L424" s="1575"/>
      <c r="M424" s="1575"/>
      <c r="N424" s="20" t="s">
        <v>277</v>
      </c>
      <c r="O424" s="20"/>
      <c r="P424" s="20"/>
      <c r="Q424" s="20"/>
      <c r="R424" s="20"/>
      <c r="S424" s="20"/>
      <c r="T424" s="20"/>
      <c r="U424" s="20"/>
      <c r="V424" s="20"/>
      <c r="W424" s="20"/>
      <c r="X424" s="20"/>
      <c r="Y424" s="20"/>
      <c r="Z424" s="20"/>
      <c r="AA424" s="20"/>
    </row>
    <row r="425" spans="1:28" ht="18" customHeight="1">
      <c r="A425" s="22" t="s">
        <v>273</v>
      </c>
      <c r="B425" s="20" t="s">
        <v>276</v>
      </c>
      <c r="C425" s="20"/>
      <c r="D425" s="20"/>
      <c r="E425" s="20"/>
      <c r="F425" s="20"/>
      <c r="G425" s="20"/>
      <c r="H425" s="20"/>
      <c r="I425" s="20"/>
      <c r="J425" s="1488" t="str">
        <f>項目一覧②!$F$119</f>
        <v/>
      </c>
      <c r="K425" s="1488"/>
      <c r="L425" s="1488"/>
      <c r="M425" s="1488"/>
      <c r="N425" s="25" t="s">
        <v>271</v>
      </c>
      <c r="O425" s="20"/>
      <c r="P425" s="20"/>
      <c r="Q425" s="20"/>
      <c r="R425" s="20"/>
      <c r="S425" s="20"/>
      <c r="T425" s="20"/>
      <c r="U425" s="20"/>
      <c r="V425" s="20"/>
      <c r="W425" s="20"/>
      <c r="X425" s="20"/>
      <c r="Y425" s="20"/>
      <c r="Z425" s="20"/>
      <c r="AA425" s="20"/>
    </row>
    <row r="426" spans="1:28" ht="18" customHeight="1">
      <c r="A426" s="22" t="s">
        <v>273</v>
      </c>
      <c r="B426" s="20" t="s">
        <v>275</v>
      </c>
      <c r="C426" s="20"/>
      <c r="D426" s="20"/>
      <c r="E426" s="20"/>
      <c r="F426" s="20"/>
      <c r="G426" s="20"/>
      <c r="H426" s="20"/>
      <c r="I426" s="20"/>
      <c r="J426" s="1488" t="str">
        <f>項目一覧②!$F$120</f>
        <v/>
      </c>
      <c r="K426" s="1488"/>
      <c r="L426" s="1488"/>
      <c r="M426" s="1488"/>
      <c r="N426" s="4" t="s">
        <v>271</v>
      </c>
      <c r="O426" s="20"/>
      <c r="P426" s="20"/>
      <c r="Q426" s="20"/>
      <c r="R426" s="20"/>
      <c r="S426" s="20"/>
      <c r="T426" s="20"/>
      <c r="U426" s="20"/>
      <c r="V426" s="20"/>
      <c r="W426" s="20"/>
      <c r="X426" s="20"/>
      <c r="Y426" s="20"/>
      <c r="Z426" s="20"/>
      <c r="AA426" s="20"/>
    </row>
    <row r="427" spans="1:28" ht="18" customHeight="1">
      <c r="A427" s="22" t="s">
        <v>273</v>
      </c>
      <c r="B427" s="20" t="s">
        <v>274</v>
      </c>
      <c r="C427" s="20"/>
      <c r="D427" s="20"/>
      <c r="E427" s="20"/>
      <c r="F427" s="20"/>
      <c r="G427" s="20"/>
      <c r="H427" s="20"/>
      <c r="I427" s="20"/>
      <c r="J427" s="1488" t="str">
        <f>項目一覧②!$F$121</f>
        <v/>
      </c>
      <c r="K427" s="1488"/>
      <c r="L427" s="1488"/>
      <c r="M427" s="1488"/>
      <c r="N427" s="25" t="s">
        <v>271</v>
      </c>
      <c r="O427" s="20"/>
      <c r="P427" s="20"/>
      <c r="Q427" s="20"/>
      <c r="R427" s="20"/>
      <c r="S427" s="20"/>
      <c r="T427" s="20"/>
      <c r="U427" s="20"/>
      <c r="V427" s="20"/>
      <c r="W427" s="20"/>
      <c r="X427" s="20"/>
      <c r="Y427" s="20"/>
      <c r="Z427" s="20"/>
      <c r="AA427" s="20"/>
    </row>
    <row r="428" spans="1:28" ht="15.95" customHeight="1">
      <c r="A428" s="17" t="s">
        <v>273</v>
      </c>
      <c r="B428" s="16" t="s">
        <v>272</v>
      </c>
      <c r="C428" s="16"/>
      <c r="D428" s="16"/>
      <c r="E428" s="16"/>
      <c r="F428" s="16"/>
      <c r="G428" s="16"/>
      <c r="H428" s="16"/>
      <c r="I428" s="16"/>
      <c r="O428" s="16"/>
      <c r="P428" s="16"/>
      <c r="Q428" s="16"/>
      <c r="R428" s="16"/>
      <c r="S428" s="16"/>
      <c r="T428" s="16"/>
      <c r="U428" s="16"/>
      <c r="V428" s="16"/>
      <c r="W428" s="16"/>
      <c r="X428" s="16"/>
      <c r="Y428" s="16"/>
      <c r="Z428" s="16"/>
      <c r="AA428" s="16"/>
    </row>
    <row r="429" spans="1:28" ht="15.95" customHeight="1">
      <c r="A429" s="6"/>
      <c r="B429" s="3"/>
      <c r="C429" s="3" t="s">
        <v>2459</v>
      </c>
      <c r="D429" s="3" t="s">
        <v>2460</v>
      </c>
      <c r="E429" s="3"/>
      <c r="F429" s="3"/>
      <c r="G429" s="3"/>
      <c r="H429" s="3"/>
      <c r="I429" s="3"/>
      <c r="J429" s="1556" t="str">
        <f>項目一覧②!$F$122</f>
        <v/>
      </c>
      <c r="K429" s="1556"/>
      <c r="L429" s="1556"/>
      <c r="M429" s="1556"/>
      <c r="N429" s="4" t="s">
        <v>271</v>
      </c>
      <c r="O429" s="3"/>
      <c r="P429" s="3"/>
      <c r="Q429" s="3"/>
      <c r="R429" s="3"/>
      <c r="S429" s="3"/>
      <c r="T429" s="3"/>
      <c r="U429" s="3"/>
      <c r="V429" s="3"/>
      <c r="W429" s="3"/>
      <c r="X429" s="3"/>
      <c r="Y429" s="3"/>
      <c r="Z429" s="3"/>
      <c r="AA429" s="3"/>
    </row>
    <row r="430" spans="1:28" ht="15.95" customHeight="1">
      <c r="A430" s="6"/>
      <c r="B430" s="3"/>
      <c r="C430" s="3" t="s">
        <v>2461</v>
      </c>
      <c r="D430" s="3" t="s">
        <v>2462</v>
      </c>
      <c r="E430" s="3"/>
      <c r="F430" s="3"/>
      <c r="G430" s="3"/>
      <c r="H430" s="3"/>
      <c r="I430" s="3"/>
      <c r="J430" s="19"/>
      <c r="K430" s="19"/>
      <c r="L430" s="19"/>
      <c r="M430" s="19"/>
      <c r="N430" s="4"/>
      <c r="O430" s="4"/>
      <c r="P430" s="3"/>
      <c r="Q430" s="6" t="str">
        <f>IF(項目一覧②!$G$123=TRUE,"■","□")</f>
        <v>□</v>
      </c>
      <c r="R430" s="3" t="s">
        <v>270</v>
      </c>
      <c r="S430" s="3"/>
      <c r="T430" s="6" t="str">
        <f>IF(項目一覧②!$H$123=TRUE,"■","□")</f>
        <v>□</v>
      </c>
      <c r="U430" s="3" t="s">
        <v>269</v>
      </c>
      <c r="V430" s="3"/>
      <c r="W430" s="3"/>
      <c r="X430" s="3"/>
      <c r="Y430" s="3"/>
      <c r="Z430" s="3"/>
      <c r="AA430" s="3"/>
      <c r="AB430" s="2"/>
    </row>
    <row r="431" spans="1:28" ht="15.95" customHeight="1">
      <c r="A431" s="17" t="s">
        <v>279</v>
      </c>
      <c r="B431" s="16" t="s">
        <v>268</v>
      </c>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c r="AA431" s="16"/>
    </row>
    <row r="432" spans="1:28" ht="15.95" customHeight="1">
      <c r="A432" s="3"/>
      <c r="B432" s="3"/>
      <c r="C432" s="3"/>
      <c r="D432" s="1473" t="s">
        <v>267</v>
      </c>
      <c r="E432" s="1473"/>
      <c r="F432" s="1473"/>
      <c r="G432" s="1473"/>
      <c r="H432" s="5"/>
      <c r="I432" s="1473" t="s">
        <v>266</v>
      </c>
      <c r="J432" s="1473"/>
      <c r="K432" s="1473"/>
      <c r="L432" s="1473"/>
      <c r="M432" s="1473"/>
      <c r="N432" s="1473"/>
      <c r="O432" s="1473"/>
      <c r="P432" s="1473"/>
      <c r="Q432" s="1473"/>
      <c r="R432" s="1473"/>
      <c r="S432" s="1473"/>
      <c r="T432" s="1473"/>
      <c r="U432" s="1473"/>
      <c r="V432" s="5"/>
      <c r="W432" s="5" t="s">
        <v>283</v>
      </c>
      <c r="X432" s="1473" t="s">
        <v>293</v>
      </c>
      <c r="Y432" s="1473"/>
      <c r="Z432" s="1473"/>
      <c r="AA432" s="3" t="s">
        <v>292</v>
      </c>
    </row>
    <row r="433" spans="1:27" ht="18" customHeight="1">
      <c r="A433" s="3"/>
      <c r="B433" s="3" t="s">
        <v>291</v>
      </c>
      <c r="C433" s="3"/>
      <c r="D433" s="5" t="s">
        <v>285</v>
      </c>
      <c r="E433" s="1477" t="str">
        <f>項目一覧②!$F$124</f>
        <v/>
      </c>
      <c r="F433" s="1477"/>
      <c r="G433" s="73" t="s">
        <v>284</v>
      </c>
      <c r="H433" s="18" t="str">
        <f>項目一覧②!$F$130</f>
        <v/>
      </c>
      <c r="J433" s="3"/>
      <c r="K433" s="3"/>
      <c r="L433" s="2"/>
      <c r="M433" s="3"/>
      <c r="N433" s="3"/>
      <c r="O433" s="3"/>
      <c r="P433" s="3"/>
      <c r="Q433" s="3"/>
      <c r="R433" s="2"/>
      <c r="S433" s="2"/>
      <c r="T433" s="2"/>
      <c r="U433" s="2"/>
      <c r="V433" s="5"/>
      <c r="W433" s="5" t="s">
        <v>283</v>
      </c>
      <c r="X433" s="1478" t="str">
        <f>項目一覧②!$F$136</f>
        <v/>
      </c>
      <c r="Y433" s="1478"/>
      <c r="Z433" s="1478"/>
      <c r="AA433" s="3" t="s">
        <v>282</v>
      </c>
    </row>
    <row r="434" spans="1:27" ht="18" customHeight="1">
      <c r="A434" s="3"/>
      <c r="B434" s="3" t="s">
        <v>290</v>
      </c>
      <c r="C434" s="3"/>
      <c r="D434" s="5" t="s">
        <v>285</v>
      </c>
      <c r="E434" s="1477" t="str">
        <f>項目一覧②!$F$125</f>
        <v/>
      </c>
      <c r="F434" s="1477"/>
      <c r="G434" s="73" t="s">
        <v>284</v>
      </c>
      <c r="H434" s="18" t="str">
        <f>項目一覧②!$F$131</f>
        <v/>
      </c>
      <c r="J434" s="3"/>
      <c r="K434" s="3"/>
      <c r="L434" s="2"/>
      <c r="M434" s="3"/>
      <c r="N434" s="3"/>
      <c r="O434" s="3"/>
      <c r="P434" s="3"/>
      <c r="Q434" s="3"/>
      <c r="R434" s="2"/>
      <c r="S434" s="2"/>
      <c r="T434" s="2"/>
      <c r="U434" s="2"/>
      <c r="V434" s="5"/>
      <c r="W434" s="5" t="s">
        <v>283</v>
      </c>
      <c r="X434" s="1478" t="str">
        <f>項目一覧②!$F$137</f>
        <v/>
      </c>
      <c r="Y434" s="1478"/>
      <c r="Z434" s="1478"/>
      <c r="AA434" s="3" t="s">
        <v>282</v>
      </c>
    </row>
    <row r="435" spans="1:27" ht="18" customHeight="1">
      <c r="A435" s="3"/>
      <c r="B435" s="3" t="s">
        <v>289</v>
      </c>
      <c r="C435" s="3"/>
      <c r="D435" s="5" t="s">
        <v>285</v>
      </c>
      <c r="E435" s="1477" t="str">
        <f>項目一覧②!$F$126</f>
        <v/>
      </c>
      <c r="F435" s="1477"/>
      <c r="G435" s="73" t="s">
        <v>284</v>
      </c>
      <c r="H435" s="18" t="str">
        <f>項目一覧②!$F$132</f>
        <v/>
      </c>
      <c r="J435" s="3"/>
      <c r="K435" s="3"/>
      <c r="L435" s="2"/>
      <c r="M435" s="3"/>
      <c r="N435" s="3"/>
      <c r="O435" s="3"/>
      <c r="P435" s="3"/>
      <c r="Q435" s="3"/>
      <c r="R435" s="2"/>
      <c r="S435" s="2"/>
      <c r="T435" s="2"/>
      <c r="U435" s="2"/>
      <c r="V435" s="5"/>
      <c r="W435" s="5" t="s">
        <v>283</v>
      </c>
      <c r="X435" s="1478" t="str">
        <f>項目一覧②!$F$138</f>
        <v/>
      </c>
      <c r="Y435" s="1478"/>
      <c r="Z435" s="1478"/>
      <c r="AA435" s="3" t="s">
        <v>282</v>
      </c>
    </row>
    <row r="436" spans="1:27" ht="18" customHeight="1">
      <c r="A436" s="3"/>
      <c r="B436" s="3" t="s">
        <v>288</v>
      </c>
      <c r="C436" s="3"/>
      <c r="D436" s="5" t="s">
        <v>285</v>
      </c>
      <c r="E436" s="1477" t="str">
        <f>項目一覧②!$F$127</f>
        <v/>
      </c>
      <c r="F436" s="1477"/>
      <c r="G436" s="73" t="s">
        <v>284</v>
      </c>
      <c r="H436" s="18" t="str">
        <f>項目一覧②!$F$133</f>
        <v/>
      </c>
      <c r="J436" s="3"/>
      <c r="K436" s="3"/>
      <c r="L436" s="2"/>
      <c r="M436" s="3"/>
      <c r="N436" s="3"/>
      <c r="O436" s="3"/>
      <c r="P436" s="3"/>
      <c r="Q436" s="3"/>
      <c r="R436" s="2"/>
      <c r="S436" s="2"/>
      <c r="T436" s="2"/>
      <c r="U436" s="2"/>
      <c r="V436" s="5"/>
      <c r="W436" s="5" t="s">
        <v>283</v>
      </c>
      <c r="X436" s="1478" t="str">
        <f>項目一覧②!$F$139</f>
        <v/>
      </c>
      <c r="Y436" s="1478"/>
      <c r="Z436" s="1478"/>
      <c r="AA436" s="3" t="s">
        <v>282</v>
      </c>
    </row>
    <row r="437" spans="1:27" ht="18" customHeight="1">
      <c r="A437" s="3"/>
      <c r="B437" s="3" t="s">
        <v>287</v>
      </c>
      <c r="C437" s="3"/>
      <c r="D437" s="5" t="s">
        <v>285</v>
      </c>
      <c r="E437" s="1477" t="str">
        <f>項目一覧②!$F$128</f>
        <v/>
      </c>
      <c r="F437" s="1477"/>
      <c r="G437" s="73" t="s">
        <v>284</v>
      </c>
      <c r="H437" s="18" t="str">
        <f>項目一覧②!$F$134</f>
        <v/>
      </c>
      <c r="J437" s="3"/>
      <c r="K437" s="3"/>
      <c r="L437" s="2"/>
      <c r="M437" s="3"/>
      <c r="N437" s="3"/>
      <c r="O437" s="3"/>
      <c r="P437" s="3"/>
      <c r="Q437" s="3"/>
      <c r="R437" s="2"/>
      <c r="S437" s="2"/>
      <c r="T437" s="2"/>
      <c r="U437" s="2"/>
      <c r="V437" s="5"/>
      <c r="W437" s="5" t="s">
        <v>283</v>
      </c>
      <c r="X437" s="1478" t="str">
        <f>項目一覧②!$F$140</f>
        <v/>
      </c>
      <c r="Y437" s="1478"/>
      <c r="Z437" s="1478"/>
      <c r="AA437" s="3" t="s">
        <v>282</v>
      </c>
    </row>
    <row r="438" spans="1:27" ht="18" customHeight="1">
      <c r="A438" s="15"/>
      <c r="B438" s="15" t="s">
        <v>286</v>
      </c>
      <c r="C438" s="15"/>
      <c r="D438" s="5" t="s">
        <v>285</v>
      </c>
      <c r="E438" s="1477" t="str">
        <f>項目一覧②!$F$129</f>
        <v/>
      </c>
      <c r="F438" s="1477"/>
      <c r="G438" s="73" t="s">
        <v>284</v>
      </c>
      <c r="H438" s="18" t="str">
        <f>項目一覧②!$F$135</f>
        <v/>
      </c>
      <c r="J438" s="15"/>
      <c r="K438" s="15"/>
      <c r="L438" s="2"/>
      <c r="M438" s="15"/>
      <c r="N438" s="15"/>
      <c r="O438" s="15"/>
      <c r="P438" s="15"/>
      <c r="Q438" s="15"/>
      <c r="R438" s="2"/>
      <c r="S438" s="2"/>
      <c r="T438" s="2"/>
      <c r="U438" s="2"/>
      <c r="V438" s="5"/>
      <c r="W438" s="5" t="s">
        <v>283</v>
      </c>
      <c r="X438" s="1557" t="str">
        <f>項目一覧②!$F$141</f>
        <v/>
      </c>
      <c r="Y438" s="1557"/>
      <c r="Z438" s="1557"/>
      <c r="AA438" s="3" t="s">
        <v>282</v>
      </c>
    </row>
    <row r="439" spans="1:27" ht="15.95" customHeight="1">
      <c r="A439" s="17" t="s">
        <v>279</v>
      </c>
      <c r="B439" s="16" t="s">
        <v>255</v>
      </c>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c r="AA439" s="16"/>
    </row>
    <row r="440" spans="1:27" ht="18" customHeight="1">
      <c r="A440" s="6"/>
      <c r="B440" s="3"/>
      <c r="C440" s="3"/>
      <c r="D440" s="3"/>
      <c r="E440" s="3"/>
      <c r="F440" s="1479" t="str">
        <f>項目一覧②!$F$142</f>
        <v/>
      </c>
      <c r="G440" s="1479"/>
      <c r="H440" s="1479"/>
      <c r="I440" s="1479"/>
      <c r="J440" s="1479"/>
      <c r="K440" s="1479"/>
      <c r="L440" s="1479"/>
      <c r="M440" s="1479"/>
      <c r="N440" s="1479"/>
      <c r="O440" s="1479"/>
      <c r="P440" s="1479"/>
      <c r="Q440" s="1479"/>
      <c r="R440" s="1479"/>
      <c r="S440" s="1479"/>
      <c r="T440" s="1479"/>
      <c r="U440" s="1479"/>
      <c r="V440" s="1479"/>
      <c r="W440" s="1479"/>
      <c r="X440" s="1479"/>
      <c r="Y440" s="1479"/>
      <c r="Z440" s="1479"/>
      <c r="AA440" s="1479"/>
    </row>
    <row r="441" spans="1:27" ht="18" customHeight="1">
      <c r="A441" s="15"/>
      <c r="B441" s="15"/>
      <c r="C441" s="15"/>
      <c r="D441" s="15"/>
      <c r="E441" s="15"/>
      <c r="F441" s="1480"/>
      <c r="G441" s="1480"/>
      <c r="H441" s="1480"/>
      <c r="I441" s="1480"/>
      <c r="J441" s="1480"/>
      <c r="K441" s="1480"/>
      <c r="L441" s="1480"/>
      <c r="M441" s="1480"/>
      <c r="N441" s="1480"/>
      <c r="O441" s="1480"/>
      <c r="P441" s="1480"/>
      <c r="Q441" s="1480"/>
      <c r="R441" s="1480"/>
      <c r="S441" s="1480"/>
      <c r="T441" s="1480"/>
      <c r="U441" s="1480"/>
      <c r="V441" s="1480"/>
      <c r="W441" s="1480"/>
      <c r="X441" s="1480"/>
      <c r="Y441" s="1480"/>
      <c r="Z441" s="1480"/>
      <c r="AA441" s="1480"/>
    </row>
    <row r="442" spans="1:27" ht="15.95" customHeight="1">
      <c r="A442" s="6" t="s">
        <v>279</v>
      </c>
      <c r="B442" s="3" t="s">
        <v>254</v>
      </c>
      <c r="C442" s="3"/>
      <c r="D442" s="3"/>
      <c r="E442" s="3"/>
      <c r="F442" s="3"/>
      <c r="G442" s="3"/>
      <c r="H442" s="3"/>
      <c r="I442" s="3"/>
      <c r="J442" s="3"/>
      <c r="K442" s="3"/>
      <c r="L442" s="3"/>
      <c r="M442" s="3"/>
      <c r="N442" s="3"/>
      <c r="O442" s="3"/>
      <c r="P442" s="3"/>
      <c r="Q442" s="3"/>
      <c r="R442" s="3"/>
      <c r="S442" s="3"/>
      <c r="T442" s="3"/>
      <c r="U442" s="3"/>
      <c r="V442" s="3"/>
      <c r="W442" s="3"/>
      <c r="X442" s="3"/>
      <c r="Y442" s="3"/>
      <c r="Z442" s="3"/>
      <c r="AA442" s="3"/>
    </row>
    <row r="443" spans="1:27" ht="18" customHeight="1">
      <c r="A443" s="3"/>
      <c r="B443" s="3"/>
      <c r="C443" s="3"/>
      <c r="D443" s="3"/>
      <c r="E443" s="3"/>
      <c r="F443" s="1479" t="str">
        <f>項目一覧②!$F$143</f>
        <v/>
      </c>
      <c r="G443" s="1479"/>
      <c r="H443" s="1479"/>
      <c r="I443" s="1479"/>
      <c r="J443" s="1479"/>
      <c r="K443" s="1479"/>
      <c r="L443" s="1479"/>
      <c r="M443" s="1479"/>
      <c r="N443" s="1479"/>
      <c r="O443" s="1479"/>
      <c r="P443" s="1479"/>
      <c r="Q443" s="1479"/>
      <c r="R443" s="1479"/>
      <c r="S443" s="1479"/>
      <c r="T443" s="1479"/>
      <c r="U443" s="1479"/>
      <c r="V443" s="1479"/>
      <c r="W443" s="1479"/>
      <c r="X443" s="1479"/>
      <c r="Y443" s="1479"/>
      <c r="Z443" s="1479"/>
      <c r="AA443" s="1479"/>
    </row>
    <row r="444" spans="1:27" ht="18" customHeight="1">
      <c r="A444" s="15"/>
      <c r="B444" s="15"/>
      <c r="C444" s="15"/>
      <c r="D444" s="15"/>
      <c r="E444" s="15"/>
      <c r="F444" s="1480"/>
      <c r="G444" s="1480"/>
      <c r="H444" s="1480"/>
      <c r="I444" s="1480"/>
      <c r="J444" s="1480"/>
      <c r="K444" s="1480"/>
      <c r="L444" s="1480"/>
      <c r="M444" s="1480"/>
      <c r="N444" s="1480"/>
      <c r="O444" s="1480"/>
      <c r="P444" s="1480"/>
      <c r="Q444" s="1480"/>
      <c r="R444" s="1480"/>
      <c r="S444" s="1480"/>
      <c r="T444" s="1480"/>
      <c r="U444" s="1480"/>
      <c r="V444" s="1480"/>
      <c r="W444" s="1480"/>
      <c r="X444" s="1480"/>
      <c r="Y444" s="1480"/>
      <c r="Z444" s="1480"/>
      <c r="AA444" s="1480"/>
    </row>
    <row r="445" spans="1:27" ht="15.9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row>
    <row r="446" spans="1:27" ht="15.95" customHeight="1">
      <c r="A446" s="1473" t="s">
        <v>281</v>
      </c>
      <c r="B446" s="1473"/>
      <c r="C446" s="1473"/>
      <c r="D446" s="1473"/>
      <c r="E446" s="1473"/>
      <c r="F446" s="1473"/>
      <c r="G446" s="1473"/>
      <c r="H446" s="1473"/>
      <c r="I446" s="1473"/>
      <c r="J446" s="1473"/>
      <c r="K446" s="1473"/>
      <c r="L446" s="1473"/>
      <c r="M446" s="1473"/>
      <c r="N446" s="1473"/>
      <c r="O446" s="1473"/>
      <c r="P446" s="1473"/>
      <c r="Q446" s="1473"/>
      <c r="R446" s="1473"/>
      <c r="S446" s="1473"/>
      <c r="T446" s="1473"/>
      <c r="U446" s="1473"/>
      <c r="V446" s="1473"/>
      <c r="W446" s="1473"/>
      <c r="X446" s="1473"/>
      <c r="Y446" s="1473"/>
      <c r="Z446" s="1473"/>
      <c r="AA446" s="1473"/>
    </row>
    <row r="447" spans="1:27" ht="15.95" customHeight="1">
      <c r="A447" s="15"/>
      <c r="B447" s="15" t="s">
        <v>280</v>
      </c>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row>
    <row r="448" spans="1:27" ht="18" customHeight="1">
      <c r="A448" s="22" t="s">
        <v>279</v>
      </c>
      <c r="B448" s="20" t="s">
        <v>136</v>
      </c>
      <c r="C448" s="20"/>
      <c r="D448" s="20"/>
      <c r="E448" s="20"/>
      <c r="F448" s="20"/>
      <c r="G448" s="24"/>
      <c r="H448" s="20"/>
      <c r="I448" s="20"/>
      <c r="J448" s="20"/>
      <c r="K448" s="20"/>
      <c r="L448" s="1559">
        <f>項目一覧②!$F$144</f>
        <v>1</v>
      </c>
      <c r="M448" s="1559"/>
      <c r="N448" s="20"/>
      <c r="O448" s="20"/>
      <c r="P448" s="20"/>
      <c r="Q448" s="20"/>
      <c r="R448" s="20"/>
      <c r="S448" s="20"/>
      <c r="T448" s="20"/>
      <c r="U448" s="20"/>
      <c r="V448" s="20"/>
      <c r="W448" s="20"/>
      <c r="X448" s="20"/>
      <c r="Y448" s="20"/>
      <c r="Z448" s="20"/>
      <c r="AA448" s="20"/>
    </row>
    <row r="449" spans="1:28" ht="18" customHeight="1">
      <c r="A449" s="22" t="s">
        <v>279</v>
      </c>
      <c r="B449" s="20" t="s">
        <v>278</v>
      </c>
      <c r="C449" s="20"/>
      <c r="D449" s="20"/>
      <c r="E449" s="20"/>
      <c r="F449" s="20"/>
      <c r="G449" s="2"/>
      <c r="H449" s="2"/>
      <c r="I449" s="20"/>
      <c r="J449" s="20"/>
      <c r="K449" s="1575" t="str">
        <f>項目一覧②!$F$145</f>
        <v/>
      </c>
      <c r="L449" s="1575"/>
      <c r="M449" s="1575"/>
      <c r="N449" s="20" t="s">
        <v>277</v>
      </c>
      <c r="O449" s="20"/>
      <c r="P449" s="20"/>
      <c r="Q449" s="20"/>
      <c r="R449" s="20"/>
      <c r="S449" s="20"/>
      <c r="T449" s="20"/>
      <c r="U449" s="20"/>
      <c r="V449" s="20"/>
      <c r="W449" s="20"/>
      <c r="X449" s="20"/>
      <c r="Y449" s="20"/>
      <c r="Z449" s="20"/>
      <c r="AA449" s="20"/>
    </row>
    <row r="450" spans="1:28" ht="18" customHeight="1">
      <c r="A450" s="22" t="s">
        <v>273</v>
      </c>
      <c r="B450" s="20" t="s">
        <v>276</v>
      </c>
      <c r="C450" s="20"/>
      <c r="D450" s="20"/>
      <c r="E450" s="20"/>
      <c r="F450" s="20"/>
      <c r="G450" s="20"/>
      <c r="H450" s="20"/>
      <c r="I450" s="20"/>
      <c r="J450" s="1488" t="str">
        <f>項目一覧②!$F$146</f>
        <v/>
      </c>
      <c r="K450" s="1488"/>
      <c r="L450" s="1488"/>
      <c r="M450" s="1488"/>
      <c r="N450" s="25" t="s">
        <v>271</v>
      </c>
      <c r="O450" s="20"/>
      <c r="P450" s="20"/>
      <c r="Q450" s="20"/>
      <c r="R450" s="20"/>
      <c r="S450" s="20"/>
      <c r="T450" s="20"/>
      <c r="U450" s="20"/>
      <c r="V450" s="20"/>
      <c r="W450" s="20"/>
      <c r="X450" s="20"/>
      <c r="Y450" s="20"/>
      <c r="Z450" s="20"/>
      <c r="AA450" s="20"/>
    </row>
    <row r="451" spans="1:28" ht="18" customHeight="1">
      <c r="A451" s="22" t="s">
        <v>273</v>
      </c>
      <c r="B451" s="20" t="s">
        <v>275</v>
      </c>
      <c r="C451" s="20"/>
      <c r="D451" s="20"/>
      <c r="E451" s="20"/>
      <c r="F451" s="20"/>
      <c r="G451" s="20"/>
      <c r="H451" s="20"/>
      <c r="I451" s="20"/>
      <c r="J451" s="1488" t="str">
        <f>項目一覧②!$F$147</f>
        <v/>
      </c>
      <c r="K451" s="1488"/>
      <c r="L451" s="1488"/>
      <c r="M451" s="1488"/>
      <c r="N451" s="4" t="s">
        <v>271</v>
      </c>
      <c r="O451" s="20"/>
      <c r="P451" s="20"/>
      <c r="Q451" s="20"/>
      <c r="R451" s="20"/>
      <c r="S451" s="20"/>
      <c r="T451" s="20"/>
      <c r="U451" s="20"/>
      <c r="V451" s="20"/>
      <c r="W451" s="20"/>
      <c r="X451" s="20"/>
      <c r="Y451" s="20"/>
      <c r="Z451" s="20"/>
      <c r="AA451" s="20"/>
    </row>
    <row r="452" spans="1:28" ht="18" customHeight="1">
      <c r="A452" s="22" t="s">
        <v>273</v>
      </c>
      <c r="B452" s="20" t="s">
        <v>274</v>
      </c>
      <c r="C452" s="20"/>
      <c r="D452" s="20"/>
      <c r="E452" s="20"/>
      <c r="F452" s="20"/>
      <c r="G452" s="20"/>
      <c r="H452" s="20"/>
      <c r="I452" s="20"/>
      <c r="J452" s="1488" t="str">
        <f>項目一覧②!$F$148</f>
        <v/>
      </c>
      <c r="K452" s="1488"/>
      <c r="L452" s="1488"/>
      <c r="M452" s="1488"/>
      <c r="N452" s="25" t="s">
        <v>271</v>
      </c>
      <c r="O452" s="20"/>
      <c r="P452" s="20"/>
      <c r="Q452" s="20"/>
      <c r="R452" s="20"/>
      <c r="S452" s="20"/>
      <c r="T452" s="20"/>
      <c r="U452" s="20"/>
      <c r="V452" s="20"/>
      <c r="W452" s="20"/>
      <c r="X452" s="20"/>
      <c r="Y452" s="20"/>
      <c r="Z452" s="20"/>
      <c r="AA452" s="20"/>
    </row>
    <row r="453" spans="1:28" ht="15.95" customHeight="1">
      <c r="A453" s="17" t="s">
        <v>273</v>
      </c>
      <c r="B453" s="16" t="s">
        <v>272</v>
      </c>
      <c r="C453" s="16"/>
      <c r="D453" s="16"/>
      <c r="E453" s="16"/>
      <c r="F453" s="16"/>
      <c r="G453" s="16"/>
      <c r="H453" s="16"/>
      <c r="I453" s="16"/>
      <c r="O453" s="16"/>
      <c r="P453" s="16"/>
      <c r="Q453" s="16"/>
      <c r="R453" s="16"/>
      <c r="S453" s="16"/>
      <c r="T453" s="16"/>
      <c r="U453" s="16"/>
      <c r="V453" s="16"/>
      <c r="W453" s="16"/>
      <c r="X453" s="16"/>
      <c r="Y453" s="16"/>
      <c r="Z453" s="16"/>
      <c r="AA453" s="16"/>
    </row>
    <row r="454" spans="1:28" ht="15.95" customHeight="1">
      <c r="A454" s="6"/>
      <c r="B454" s="3"/>
      <c r="C454" s="3" t="s">
        <v>2459</v>
      </c>
      <c r="D454" s="3" t="s">
        <v>2460</v>
      </c>
      <c r="E454" s="3"/>
      <c r="F454" s="3"/>
      <c r="G454" s="3"/>
      <c r="H454" s="3"/>
      <c r="I454" s="3"/>
      <c r="J454" s="1556" t="str">
        <f>項目一覧②!$F$149</f>
        <v/>
      </c>
      <c r="K454" s="1556"/>
      <c r="L454" s="1556"/>
      <c r="M454" s="1556"/>
      <c r="N454" s="4" t="s">
        <v>271</v>
      </c>
      <c r="O454" s="3"/>
      <c r="P454" s="3"/>
      <c r="Q454" s="3"/>
      <c r="R454" s="3"/>
      <c r="S454" s="3"/>
      <c r="T454" s="3"/>
      <c r="U454" s="3"/>
      <c r="V454" s="3"/>
      <c r="W454" s="3"/>
      <c r="X454" s="3"/>
      <c r="Y454" s="3"/>
      <c r="Z454" s="3"/>
      <c r="AA454" s="3"/>
    </row>
    <row r="455" spans="1:28" ht="15.95" customHeight="1">
      <c r="A455" s="6"/>
      <c r="B455" s="3"/>
      <c r="C455" s="3" t="s">
        <v>2461</v>
      </c>
      <c r="D455" s="3" t="s">
        <v>2462</v>
      </c>
      <c r="E455" s="3"/>
      <c r="F455" s="3"/>
      <c r="G455" s="3"/>
      <c r="H455" s="3"/>
      <c r="I455" s="3"/>
      <c r="J455" s="19"/>
      <c r="K455" s="19"/>
      <c r="L455" s="19"/>
      <c r="M455" s="19"/>
      <c r="N455" s="4"/>
      <c r="O455" s="4"/>
      <c r="P455" s="3"/>
      <c r="Q455" s="6" t="str">
        <f>IF(項目一覧②!$G$150=TRUE,"■","□")</f>
        <v>□</v>
      </c>
      <c r="R455" s="3" t="s">
        <v>270</v>
      </c>
      <c r="S455" s="3"/>
      <c r="T455" s="6" t="str">
        <f>IF(項目一覧②!$H$151=TRUE,"■","□")</f>
        <v>□</v>
      </c>
      <c r="U455" s="3" t="s">
        <v>269</v>
      </c>
      <c r="V455" s="3"/>
      <c r="W455" s="3"/>
      <c r="X455" s="3"/>
      <c r="Y455" s="3"/>
      <c r="Z455" s="3"/>
      <c r="AA455" s="3"/>
      <c r="AB455" s="2"/>
    </row>
    <row r="456" spans="1:28" ht="18" customHeight="1">
      <c r="A456" s="17" t="s">
        <v>279</v>
      </c>
      <c r="B456" s="16" t="s">
        <v>268</v>
      </c>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row>
    <row r="457" spans="1:28" ht="18" customHeight="1">
      <c r="A457" s="3"/>
      <c r="B457" s="3"/>
      <c r="C457" s="3"/>
      <c r="D457" s="1473" t="s">
        <v>267</v>
      </c>
      <c r="E457" s="1473"/>
      <c r="F457" s="1473"/>
      <c r="G457" s="1473"/>
      <c r="H457" s="5"/>
      <c r="I457" s="1473" t="s">
        <v>266</v>
      </c>
      <c r="J457" s="1473"/>
      <c r="K457" s="1473"/>
      <c r="L457" s="1473"/>
      <c r="M457" s="1473"/>
      <c r="N457" s="1473"/>
      <c r="O457" s="1473"/>
      <c r="P457" s="1473"/>
      <c r="Q457" s="1473"/>
      <c r="R457" s="1473"/>
      <c r="S457" s="1473"/>
      <c r="T457" s="1473"/>
      <c r="U457" s="1473"/>
      <c r="V457" s="5"/>
      <c r="W457" s="5" t="s">
        <v>283</v>
      </c>
      <c r="X457" s="1473" t="s">
        <v>293</v>
      </c>
      <c r="Y457" s="1473"/>
      <c r="Z457" s="1473"/>
      <c r="AA457" s="3" t="s">
        <v>292</v>
      </c>
    </row>
    <row r="458" spans="1:28" ht="18" customHeight="1">
      <c r="A458" s="3"/>
      <c r="B458" s="3" t="s">
        <v>291</v>
      </c>
      <c r="C458" s="3"/>
      <c r="D458" s="5" t="s">
        <v>285</v>
      </c>
      <c r="E458" s="1477" t="str">
        <f>項目一覧②!$F$151</f>
        <v/>
      </c>
      <c r="F458" s="1477"/>
      <c r="G458" s="73" t="s">
        <v>284</v>
      </c>
      <c r="H458" s="18" t="str">
        <f>項目一覧②!$F$157</f>
        <v/>
      </c>
      <c r="I458" s="42"/>
      <c r="J458" s="18"/>
      <c r="K458" s="3"/>
      <c r="L458" s="2"/>
      <c r="M458" s="3"/>
      <c r="N458" s="3"/>
      <c r="O458" s="3"/>
      <c r="P458" s="3"/>
      <c r="Q458" s="3"/>
      <c r="R458" s="2"/>
      <c r="S458" s="2"/>
      <c r="T458" s="2"/>
      <c r="U458" s="2"/>
      <c r="V458" s="5"/>
      <c r="W458" s="5" t="s">
        <v>283</v>
      </c>
      <c r="X458" s="1478" t="str">
        <f>項目一覧②!$F$163</f>
        <v/>
      </c>
      <c r="Y458" s="1478"/>
      <c r="Z458" s="1478"/>
      <c r="AA458" s="3" t="s">
        <v>282</v>
      </c>
    </row>
    <row r="459" spans="1:28" ht="18" customHeight="1">
      <c r="A459" s="3"/>
      <c r="B459" s="3" t="s">
        <v>290</v>
      </c>
      <c r="C459" s="3"/>
      <c r="D459" s="5" t="s">
        <v>285</v>
      </c>
      <c r="E459" s="1477" t="str">
        <f>項目一覧②!$F$152</f>
        <v/>
      </c>
      <c r="F459" s="1477"/>
      <c r="G459" s="73" t="s">
        <v>284</v>
      </c>
      <c r="H459" s="18" t="str">
        <f>項目一覧②!$F$158</f>
        <v/>
      </c>
      <c r="I459" s="42"/>
      <c r="J459" s="18"/>
      <c r="K459" s="3"/>
      <c r="L459" s="2"/>
      <c r="M459" s="3"/>
      <c r="N459" s="3"/>
      <c r="O459" s="3"/>
      <c r="P459" s="3"/>
      <c r="Q459" s="3"/>
      <c r="R459" s="2"/>
      <c r="S459" s="2"/>
      <c r="T459" s="2"/>
      <c r="U459" s="2"/>
      <c r="V459" s="5"/>
      <c r="W459" s="5" t="s">
        <v>283</v>
      </c>
      <c r="X459" s="1478" t="str">
        <f>項目一覧②!$F$164</f>
        <v/>
      </c>
      <c r="Y459" s="1478"/>
      <c r="Z459" s="1478"/>
      <c r="AA459" s="3" t="s">
        <v>282</v>
      </c>
    </row>
    <row r="460" spans="1:28" ht="18" customHeight="1">
      <c r="A460" s="3"/>
      <c r="B460" s="3" t="s">
        <v>289</v>
      </c>
      <c r="C460" s="3"/>
      <c r="D460" s="5" t="s">
        <v>285</v>
      </c>
      <c r="E460" s="1477" t="str">
        <f>項目一覧②!$F$153</f>
        <v/>
      </c>
      <c r="F460" s="1477"/>
      <c r="G460" s="73" t="s">
        <v>284</v>
      </c>
      <c r="H460" s="18" t="str">
        <f>項目一覧②!$F$159</f>
        <v/>
      </c>
      <c r="I460" s="42"/>
      <c r="J460" s="18"/>
      <c r="K460" s="3"/>
      <c r="L460" s="2"/>
      <c r="M460" s="3"/>
      <c r="N460" s="3"/>
      <c r="O460" s="3"/>
      <c r="P460" s="3"/>
      <c r="Q460" s="3"/>
      <c r="R460" s="2"/>
      <c r="S460" s="2"/>
      <c r="T460" s="2"/>
      <c r="U460" s="2"/>
      <c r="V460" s="5"/>
      <c r="W460" s="5" t="s">
        <v>283</v>
      </c>
      <c r="X460" s="1478" t="str">
        <f>項目一覧②!$F$165</f>
        <v/>
      </c>
      <c r="Y460" s="1478"/>
      <c r="Z460" s="1478"/>
      <c r="AA460" s="3" t="s">
        <v>282</v>
      </c>
    </row>
    <row r="461" spans="1:28" ht="18" customHeight="1">
      <c r="A461" s="3"/>
      <c r="B461" s="3" t="s">
        <v>288</v>
      </c>
      <c r="C461" s="3"/>
      <c r="D461" s="5" t="s">
        <v>285</v>
      </c>
      <c r="E461" s="1477" t="str">
        <f>項目一覧②!$F$154</f>
        <v/>
      </c>
      <c r="F461" s="1477"/>
      <c r="G461" s="73" t="s">
        <v>284</v>
      </c>
      <c r="H461" s="18" t="str">
        <f>項目一覧②!$F$160</f>
        <v/>
      </c>
      <c r="I461" s="42"/>
      <c r="J461" s="18"/>
      <c r="K461" s="3"/>
      <c r="L461" s="2"/>
      <c r="M461" s="3"/>
      <c r="N461" s="3"/>
      <c r="O461" s="3"/>
      <c r="P461" s="3"/>
      <c r="Q461" s="3"/>
      <c r="R461" s="2"/>
      <c r="S461" s="2"/>
      <c r="T461" s="2"/>
      <c r="U461" s="2"/>
      <c r="V461" s="5"/>
      <c r="W461" s="5" t="s">
        <v>283</v>
      </c>
      <c r="X461" s="1478" t="str">
        <f>項目一覧②!$F$166</f>
        <v/>
      </c>
      <c r="Y461" s="1478"/>
      <c r="Z461" s="1478"/>
      <c r="AA461" s="3" t="s">
        <v>282</v>
      </c>
    </row>
    <row r="462" spans="1:28" ht="18" customHeight="1">
      <c r="A462" s="3"/>
      <c r="B462" s="3" t="s">
        <v>287</v>
      </c>
      <c r="C462" s="3"/>
      <c r="D462" s="5" t="s">
        <v>285</v>
      </c>
      <c r="E462" s="1477" t="str">
        <f>項目一覧②!$F$155</f>
        <v/>
      </c>
      <c r="F462" s="1477"/>
      <c r="G462" s="73" t="s">
        <v>284</v>
      </c>
      <c r="H462" s="18" t="str">
        <f>項目一覧②!$F$161</f>
        <v/>
      </c>
      <c r="I462" s="42"/>
      <c r="J462" s="18"/>
      <c r="K462" s="3"/>
      <c r="L462" s="2"/>
      <c r="M462" s="3"/>
      <c r="N462" s="3"/>
      <c r="O462" s="3"/>
      <c r="P462" s="3"/>
      <c r="Q462" s="3"/>
      <c r="R462" s="2"/>
      <c r="S462" s="2"/>
      <c r="T462" s="2"/>
      <c r="U462" s="2"/>
      <c r="V462" s="5"/>
      <c r="W462" s="5" t="s">
        <v>283</v>
      </c>
      <c r="X462" s="1478" t="str">
        <f>項目一覧②!$F$167</f>
        <v/>
      </c>
      <c r="Y462" s="1478"/>
      <c r="Z462" s="1478"/>
      <c r="AA462" s="3" t="s">
        <v>282</v>
      </c>
    </row>
    <row r="463" spans="1:28" ht="18" customHeight="1">
      <c r="A463" s="15"/>
      <c r="B463" s="15" t="s">
        <v>286</v>
      </c>
      <c r="C463" s="15"/>
      <c r="D463" s="5" t="s">
        <v>285</v>
      </c>
      <c r="E463" s="1477" t="str">
        <f>項目一覧②!$F$156</f>
        <v/>
      </c>
      <c r="F463" s="1477"/>
      <c r="G463" s="73" t="s">
        <v>284</v>
      </c>
      <c r="H463" s="18" t="str">
        <f>項目一覧②!$F$162</f>
        <v/>
      </c>
      <c r="I463" s="42"/>
      <c r="J463" s="27"/>
      <c r="K463" s="15"/>
      <c r="L463" s="2"/>
      <c r="M463" s="15"/>
      <c r="N463" s="15"/>
      <c r="O463" s="15"/>
      <c r="P463" s="15"/>
      <c r="Q463" s="15"/>
      <c r="R463" s="2"/>
      <c r="S463" s="2"/>
      <c r="T463" s="2"/>
      <c r="U463" s="2"/>
      <c r="V463" s="5"/>
      <c r="W463" s="5" t="s">
        <v>283</v>
      </c>
      <c r="X463" s="1557" t="str">
        <f>項目一覧②!$F$168</f>
        <v/>
      </c>
      <c r="Y463" s="1557"/>
      <c r="Z463" s="1557"/>
      <c r="AA463" s="3" t="s">
        <v>282</v>
      </c>
    </row>
    <row r="464" spans="1:28" ht="15.95" customHeight="1">
      <c r="A464" s="17" t="s">
        <v>279</v>
      </c>
      <c r="B464" s="16" t="s">
        <v>255</v>
      </c>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c r="AA464" s="16"/>
    </row>
    <row r="465" spans="1:28" ht="18" customHeight="1">
      <c r="A465" s="6"/>
      <c r="B465" s="3"/>
      <c r="C465" s="3"/>
      <c r="D465" s="3"/>
      <c r="E465" s="3"/>
      <c r="F465" s="1479" t="str">
        <f>項目一覧②!$F$169</f>
        <v/>
      </c>
      <c r="G465" s="1479"/>
      <c r="H465" s="1479"/>
      <c r="I465" s="1479"/>
      <c r="J465" s="1479"/>
      <c r="K465" s="1479"/>
      <c r="L465" s="1479"/>
      <c r="M465" s="1479"/>
      <c r="N465" s="1479"/>
      <c r="O465" s="1479"/>
      <c r="P465" s="1479"/>
      <c r="Q465" s="1479"/>
      <c r="R465" s="1479"/>
      <c r="S465" s="1479"/>
      <c r="T465" s="1479"/>
      <c r="U465" s="1479"/>
      <c r="V465" s="1479"/>
      <c r="W465" s="1479"/>
      <c r="X465" s="1479"/>
      <c r="Y465" s="1479"/>
      <c r="Z465" s="1479"/>
      <c r="AA465" s="1479"/>
    </row>
    <row r="466" spans="1:28" ht="18" customHeight="1">
      <c r="A466" s="15"/>
      <c r="B466" s="15"/>
      <c r="C466" s="15"/>
      <c r="D466" s="15"/>
      <c r="E466" s="15"/>
      <c r="F466" s="1480"/>
      <c r="G466" s="1480"/>
      <c r="H466" s="1480"/>
      <c r="I466" s="1480"/>
      <c r="J466" s="1480"/>
      <c r="K466" s="1480"/>
      <c r="L466" s="1480"/>
      <c r="M466" s="1480"/>
      <c r="N466" s="1480"/>
      <c r="O466" s="1480"/>
      <c r="P466" s="1480"/>
      <c r="Q466" s="1480"/>
      <c r="R466" s="1480"/>
      <c r="S466" s="1480"/>
      <c r="T466" s="1480"/>
      <c r="U466" s="1480"/>
      <c r="V466" s="1480"/>
      <c r="W466" s="1480"/>
      <c r="X466" s="1480"/>
      <c r="Y466" s="1480"/>
      <c r="Z466" s="1480"/>
      <c r="AA466" s="1480"/>
    </row>
    <row r="467" spans="1:28" ht="15.95" customHeight="1">
      <c r="A467" s="6" t="s">
        <v>279</v>
      </c>
      <c r="B467" s="3" t="s">
        <v>254</v>
      </c>
      <c r="C467" s="3"/>
      <c r="D467" s="3"/>
      <c r="E467" s="3"/>
      <c r="F467" s="3"/>
      <c r="G467" s="3"/>
      <c r="H467" s="3"/>
      <c r="I467" s="3"/>
      <c r="J467" s="3"/>
      <c r="K467" s="3"/>
      <c r="L467" s="3"/>
      <c r="M467" s="3"/>
      <c r="N467" s="3"/>
      <c r="O467" s="3"/>
      <c r="P467" s="3"/>
      <c r="Q467" s="3"/>
      <c r="R467" s="3"/>
      <c r="S467" s="3"/>
      <c r="T467" s="3"/>
      <c r="U467" s="3"/>
      <c r="V467" s="3"/>
      <c r="W467" s="3"/>
      <c r="X467" s="3"/>
      <c r="Y467" s="3"/>
      <c r="Z467" s="3"/>
      <c r="AA467" s="3"/>
    </row>
    <row r="468" spans="1:28" ht="18" customHeight="1">
      <c r="A468" s="3"/>
      <c r="B468" s="3"/>
      <c r="C468" s="3"/>
      <c r="D468" s="3"/>
      <c r="E468" s="3"/>
      <c r="F468" s="1479" t="str">
        <f>項目一覧②!$F$170</f>
        <v/>
      </c>
      <c r="G468" s="1479"/>
      <c r="H468" s="1479"/>
      <c r="I468" s="1479"/>
      <c r="J468" s="1479"/>
      <c r="K468" s="1479"/>
      <c r="L468" s="1479"/>
      <c r="M468" s="1479"/>
      <c r="N468" s="1479"/>
      <c r="O468" s="1479"/>
      <c r="P468" s="1479"/>
      <c r="Q468" s="1479"/>
      <c r="R468" s="1479"/>
      <c r="S468" s="1479"/>
      <c r="T468" s="1479"/>
      <c r="U468" s="1479"/>
      <c r="V468" s="1479"/>
      <c r="W468" s="1479"/>
      <c r="X468" s="1479"/>
      <c r="Y468" s="1479"/>
      <c r="Z468" s="1479"/>
      <c r="AA468" s="1479"/>
    </row>
    <row r="469" spans="1:28" ht="18" customHeight="1">
      <c r="A469" s="15"/>
      <c r="B469" s="15"/>
      <c r="C469" s="15"/>
      <c r="D469" s="15"/>
      <c r="E469" s="15"/>
      <c r="F469" s="1480"/>
      <c r="G469" s="1480"/>
      <c r="H469" s="1480"/>
      <c r="I469" s="1480"/>
      <c r="J469" s="1480"/>
      <c r="K469" s="1480"/>
      <c r="L469" s="1480"/>
      <c r="M469" s="1480"/>
      <c r="N469" s="1480"/>
      <c r="O469" s="1480"/>
      <c r="P469" s="1480"/>
      <c r="Q469" s="1480"/>
      <c r="R469" s="1480"/>
      <c r="S469" s="1480"/>
      <c r="T469" s="1480"/>
      <c r="U469" s="1480"/>
      <c r="V469" s="1480"/>
      <c r="W469" s="1480"/>
      <c r="X469" s="1480"/>
      <c r="Y469" s="1480"/>
      <c r="Z469" s="1480"/>
      <c r="AA469" s="1480"/>
    </row>
    <row r="470" spans="1:28" ht="15.95" customHeight="1">
      <c r="A470" s="1473" t="s">
        <v>281</v>
      </c>
      <c r="B470" s="1473"/>
      <c r="C470" s="1473"/>
      <c r="D470" s="1473"/>
      <c r="E470" s="1473"/>
      <c r="F470" s="1473"/>
      <c r="G470" s="1473"/>
      <c r="H470" s="1473"/>
      <c r="I470" s="1473"/>
      <c r="J470" s="1473"/>
      <c r="K470" s="1473"/>
      <c r="L470" s="1473"/>
      <c r="M470" s="1473"/>
      <c r="N470" s="1473"/>
      <c r="O470" s="1473"/>
      <c r="P470" s="1473"/>
      <c r="Q470" s="1473"/>
      <c r="R470" s="1473"/>
      <c r="S470" s="1473"/>
      <c r="T470" s="1473"/>
      <c r="U470" s="1473"/>
      <c r="V470" s="1473"/>
      <c r="W470" s="1473"/>
      <c r="X470" s="1473"/>
      <c r="Y470" s="1473"/>
      <c r="Z470" s="1473"/>
      <c r="AA470" s="1473"/>
    </row>
    <row r="471" spans="1:28" ht="15.95" customHeight="1">
      <c r="A471" s="15"/>
      <c r="B471" s="15" t="s">
        <v>280</v>
      </c>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row>
    <row r="472" spans="1:28" ht="18" customHeight="1">
      <c r="A472" s="22" t="s">
        <v>279</v>
      </c>
      <c r="B472" s="20" t="s">
        <v>136</v>
      </c>
      <c r="C472" s="20"/>
      <c r="D472" s="20"/>
      <c r="E472" s="20"/>
      <c r="F472" s="20"/>
      <c r="G472" s="24"/>
      <c r="H472" s="20"/>
      <c r="I472" s="20"/>
      <c r="J472" s="20"/>
      <c r="K472" s="20"/>
      <c r="L472" s="1559">
        <f>項目一覧②!$F$171</f>
        <v>1</v>
      </c>
      <c r="M472" s="1559"/>
      <c r="N472" s="20"/>
      <c r="O472" s="20"/>
      <c r="P472" s="20"/>
      <c r="Q472" s="20"/>
      <c r="R472" s="20"/>
      <c r="S472" s="20"/>
      <c r="T472" s="20"/>
      <c r="U472" s="20"/>
      <c r="V472" s="20"/>
      <c r="W472" s="20"/>
      <c r="X472" s="20"/>
      <c r="Y472" s="20"/>
      <c r="Z472" s="20"/>
      <c r="AA472" s="20"/>
    </row>
    <row r="473" spans="1:28" ht="18" customHeight="1">
      <c r="A473" s="22" t="s">
        <v>279</v>
      </c>
      <c r="B473" s="20" t="s">
        <v>278</v>
      </c>
      <c r="C473" s="20"/>
      <c r="D473" s="20"/>
      <c r="E473" s="20"/>
      <c r="F473" s="20"/>
      <c r="G473" s="2"/>
      <c r="H473" s="2"/>
      <c r="I473" s="20"/>
      <c r="J473" s="1474" t="str">
        <f>項目一覧②!$F$172</f>
        <v/>
      </c>
      <c r="K473" s="1474"/>
      <c r="L473" s="1474"/>
      <c r="M473" s="1474"/>
      <c r="N473" s="26" t="s">
        <v>277</v>
      </c>
      <c r="O473" s="20"/>
      <c r="P473" s="20"/>
      <c r="Q473" s="20"/>
      <c r="R473" s="20"/>
      <c r="S473" s="20"/>
      <c r="T473" s="20"/>
      <c r="U473" s="20"/>
      <c r="V473" s="20"/>
      <c r="W473" s="20"/>
      <c r="X473" s="20"/>
      <c r="Y473" s="20"/>
      <c r="Z473" s="20"/>
      <c r="AA473" s="20"/>
    </row>
    <row r="474" spans="1:28" ht="18" customHeight="1">
      <c r="A474" s="22" t="s">
        <v>273</v>
      </c>
      <c r="B474" s="20" t="s">
        <v>276</v>
      </c>
      <c r="C474" s="20"/>
      <c r="D474" s="20"/>
      <c r="E474" s="20"/>
      <c r="F474" s="20"/>
      <c r="G474" s="20"/>
      <c r="H474" s="20"/>
      <c r="I474" s="20"/>
      <c r="J474" s="1488" t="str">
        <f>項目一覧②!$F$173</f>
        <v/>
      </c>
      <c r="K474" s="1488"/>
      <c r="L474" s="1488"/>
      <c r="M474" s="1488"/>
      <c r="N474" s="25" t="s">
        <v>294</v>
      </c>
      <c r="O474" s="20"/>
      <c r="P474" s="20"/>
      <c r="Q474" s="20"/>
      <c r="R474" s="20"/>
      <c r="S474" s="20"/>
      <c r="T474" s="20"/>
      <c r="U474" s="20"/>
      <c r="V474" s="20"/>
      <c r="W474" s="20"/>
      <c r="X474" s="20"/>
      <c r="Y474" s="20"/>
      <c r="Z474" s="20"/>
      <c r="AA474" s="20"/>
    </row>
    <row r="475" spans="1:28" ht="18" customHeight="1">
      <c r="A475" s="22" t="s">
        <v>273</v>
      </c>
      <c r="B475" s="20" t="s">
        <v>275</v>
      </c>
      <c r="C475" s="20"/>
      <c r="D475" s="20"/>
      <c r="E475" s="20"/>
      <c r="F475" s="20"/>
      <c r="G475" s="20"/>
      <c r="H475" s="20"/>
      <c r="I475" s="20"/>
      <c r="J475" s="1488" t="str">
        <f>項目一覧②!$F$174</f>
        <v/>
      </c>
      <c r="K475" s="1488"/>
      <c r="L475" s="1488"/>
      <c r="M475" s="1488"/>
      <c r="N475" s="4" t="s">
        <v>294</v>
      </c>
      <c r="O475" s="20"/>
      <c r="P475" s="20"/>
      <c r="Q475" s="20"/>
      <c r="R475" s="20"/>
      <c r="S475" s="20"/>
      <c r="T475" s="20"/>
      <c r="U475" s="20"/>
      <c r="V475" s="20"/>
      <c r="W475" s="20"/>
      <c r="X475" s="20"/>
      <c r="Y475" s="20"/>
      <c r="Z475" s="20"/>
      <c r="AA475" s="20"/>
    </row>
    <row r="476" spans="1:28" ht="18" customHeight="1">
      <c r="A476" s="22" t="s">
        <v>273</v>
      </c>
      <c r="B476" s="20" t="s">
        <v>274</v>
      </c>
      <c r="C476" s="20"/>
      <c r="D476" s="20"/>
      <c r="E476" s="20"/>
      <c r="F476" s="20"/>
      <c r="G476" s="20"/>
      <c r="H476" s="20"/>
      <c r="I476" s="20"/>
      <c r="J476" s="1488" t="str">
        <f>項目一覧②!$F$175</f>
        <v/>
      </c>
      <c r="K476" s="1488"/>
      <c r="L476" s="1488"/>
      <c r="M476" s="1488"/>
      <c r="N476" s="25" t="s">
        <v>294</v>
      </c>
      <c r="O476" s="20"/>
      <c r="P476" s="20"/>
      <c r="Q476" s="20"/>
      <c r="R476" s="20"/>
      <c r="S476" s="20"/>
      <c r="T476" s="20"/>
      <c r="U476" s="20"/>
      <c r="V476" s="20"/>
      <c r="W476" s="20"/>
      <c r="X476" s="20"/>
      <c r="Y476" s="20"/>
      <c r="Z476" s="20"/>
      <c r="AA476" s="20"/>
    </row>
    <row r="477" spans="1:28" ht="15.95" customHeight="1">
      <c r="A477" s="17" t="s">
        <v>273</v>
      </c>
      <c r="B477" s="16" t="s">
        <v>272</v>
      </c>
      <c r="C477" s="16"/>
      <c r="D477" s="16"/>
      <c r="E477" s="16"/>
      <c r="F477" s="16"/>
      <c r="G477" s="16"/>
      <c r="H477" s="16"/>
      <c r="I477" s="16"/>
      <c r="O477" s="16"/>
      <c r="P477" s="16"/>
      <c r="Q477" s="16"/>
      <c r="R477" s="16"/>
      <c r="S477" s="16"/>
      <c r="T477" s="16"/>
      <c r="U477" s="16"/>
      <c r="V477" s="16"/>
      <c r="W477" s="16"/>
      <c r="X477" s="16"/>
      <c r="Y477" s="16"/>
      <c r="Z477" s="16"/>
      <c r="AA477" s="16"/>
    </row>
    <row r="478" spans="1:28" ht="15.95" customHeight="1">
      <c r="A478" s="6"/>
      <c r="B478" s="3"/>
      <c r="C478" s="3" t="s">
        <v>2459</v>
      </c>
      <c r="D478" s="3" t="s">
        <v>2460</v>
      </c>
      <c r="E478" s="3"/>
      <c r="F478" s="3"/>
      <c r="G478" s="3"/>
      <c r="H478" s="3"/>
      <c r="I478" s="3"/>
      <c r="J478" s="1556" t="str">
        <f>項目一覧②!$F$176</f>
        <v/>
      </c>
      <c r="K478" s="1556"/>
      <c r="L478" s="1556"/>
      <c r="M478" s="1556"/>
      <c r="N478" s="4" t="s">
        <v>271</v>
      </c>
      <c r="O478" s="3"/>
      <c r="P478" s="3"/>
      <c r="Q478" s="3"/>
      <c r="R478" s="3"/>
      <c r="S478" s="3"/>
      <c r="T478" s="3"/>
      <c r="U478" s="3"/>
      <c r="V478" s="3"/>
      <c r="W478" s="3"/>
      <c r="X478" s="3"/>
      <c r="Y478" s="3"/>
      <c r="Z478" s="3"/>
      <c r="AA478" s="3"/>
    </row>
    <row r="479" spans="1:28" ht="15.95" customHeight="1">
      <c r="A479" s="6"/>
      <c r="B479" s="3"/>
      <c r="C479" s="3" t="s">
        <v>2461</v>
      </c>
      <c r="D479" s="3" t="s">
        <v>2462</v>
      </c>
      <c r="E479" s="3"/>
      <c r="F479" s="3"/>
      <c r="G479" s="3"/>
      <c r="H479" s="3"/>
      <c r="I479" s="3"/>
      <c r="J479" s="19"/>
      <c r="K479" s="19"/>
      <c r="L479" s="19"/>
      <c r="M479" s="19"/>
      <c r="N479" s="4"/>
      <c r="O479" s="4"/>
      <c r="P479" s="3"/>
      <c r="Q479" s="6" t="str">
        <f>IF(項目一覧②!$G$177=TRUE,"■","□")</f>
        <v>□</v>
      </c>
      <c r="R479" s="3" t="s">
        <v>270</v>
      </c>
      <c r="S479" s="3"/>
      <c r="T479" s="6" t="str">
        <f>IF(項目一覧②!$H$177=TRUE,"■","□")</f>
        <v>□</v>
      </c>
      <c r="U479" s="3" t="s">
        <v>269</v>
      </c>
      <c r="V479" s="3"/>
      <c r="W479" s="3"/>
      <c r="X479" s="3"/>
      <c r="Y479" s="3"/>
      <c r="Z479" s="3"/>
      <c r="AA479" s="3"/>
      <c r="AB479" s="2"/>
    </row>
    <row r="480" spans="1:28" ht="18" customHeight="1">
      <c r="A480" s="17" t="s">
        <v>279</v>
      </c>
      <c r="B480" s="16" t="s">
        <v>268</v>
      </c>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c r="AA480" s="16"/>
    </row>
    <row r="481" spans="1:27" ht="18" customHeight="1">
      <c r="A481" s="3"/>
      <c r="B481" s="3"/>
      <c r="C481" s="3"/>
      <c r="D481" s="1473" t="s">
        <v>267</v>
      </c>
      <c r="E481" s="1473"/>
      <c r="F481" s="1473"/>
      <c r="G481" s="1473"/>
      <c r="H481" s="5"/>
      <c r="I481" s="1473" t="s">
        <v>266</v>
      </c>
      <c r="J481" s="1473"/>
      <c r="K481" s="1473"/>
      <c r="L481" s="1473"/>
      <c r="M481" s="1473"/>
      <c r="N481" s="1473"/>
      <c r="O481" s="1473"/>
      <c r="P481" s="1473"/>
      <c r="Q481" s="1473"/>
      <c r="R481" s="1473"/>
      <c r="S481" s="1473"/>
      <c r="T481" s="1473"/>
      <c r="U481" s="1473"/>
      <c r="V481" s="5"/>
      <c r="W481" s="5" t="s">
        <v>283</v>
      </c>
      <c r="X481" s="1473" t="s">
        <v>293</v>
      </c>
      <c r="Y481" s="1473"/>
      <c r="Z481" s="1473"/>
      <c r="AA481" s="3" t="s">
        <v>292</v>
      </c>
    </row>
    <row r="482" spans="1:27" ht="18" customHeight="1">
      <c r="A482" s="3"/>
      <c r="B482" s="3" t="s">
        <v>291</v>
      </c>
      <c r="C482" s="3"/>
      <c r="D482" s="5" t="s">
        <v>285</v>
      </c>
      <c r="E482" s="1477" t="str">
        <f>項目一覧②!$F$178</f>
        <v/>
      </c>
      <c r="F482" s="1477"/>
      <c r="G482" s="73" t="s">
        <v>284</v>
      </c>
      <c r="H482" s="18" t="str">
        <f>項目一覧②!$F$184</f>
        <v/>
      </c>
      <c r="J482" s="3"/>
      <c r="K482" s="3"/>
      <c r="L482" s="2"/>
      <c r="M482" s="3"/>
      <c r="N482" s="3"/>
      <c r="O482" s="3"/>
      <c r="P482" s="3"/>
      <c r="Q482" s="3"/>
      <c r="R482" s="2"/>
      <c r="S482" s="2"/>
      <c r="T482" s="2"/>
      <c r="U482" s="2"/>
      <c r="V482" s="5"/>
      <c r="W482" s="5" t="s">
        <v>283</v>
      </c>
      <c r="X482" s="1478" t="str">
        <f>項目一覧②!$F$190</f>
        <v/>
      </c>
      <c r="Y482" s="1478"/>
      <c r="Z482" s="1478"/>
      <c r="AA482" s="3" t="s">
        <v>282</v>
      </c>
    </row>
    <row r="483" spans="1:27" ht="18" customHeight="1">
      <c r="A483" s="3"/>
      <c r="B483" s="3" t="s">
        <v>290</v>
      </c>
      <c r="C483" s="3"/>
      <c r="D483" s="5" t="s">
        <v>285</v>
      </c>
      <c r="E483" s="1477" t="str">
        <f>項目一覧②!$F$179</f>
        <v/>
      </c>
      <c r="F483" s="1477"/>
      <c r="G483" s="73" t="s">
        <v>284</v>
      </c>
      <c r="H483" s="18" t="str">
        <f>項目一覧②!$F$185</f>
        <v/>
      </c>
      <c r="J483" s="3"/>
      <c r="K483" s="3"/>
      <c r="L483" s="2"/>
      <c r="M483" s="3"/>
      <c r="N483" s="3"/>
      <c r="O483" s="3"/>
      <c r="P483" s="3"/>
      <c r="Q483" s="3"/>
      <c r="R483" s="2"/>
      <c r="S483" s="2"/>
      <c r="T483" s="2"/>
      <c r="U483" s="2"/>
      <c r="V483" s="5"/>
      <c r="W483" s="5" t="s">
        <v>283</v>
      </c>
      <c r="X483" s="1478" t="str">
        <f>項目一覧②!$F$191</f>
        <v/>
      </c>
      <c r="Y483" s="1478"/>
      <c r="Z483" s="1478"/>
      <c r="AA483" s="3" t="s">
        <v>282</v>
      </c>
    </row>
    <row r="484" spans="1:27" ht="18" customHeight="1">
      <c r="A484" s="3"/>
      <c r="B484" s="3" t="s">
        <v>289</v>
      </c>
      <c r="C484" s="3"/>
      <c r="D484" s="5" t="s">
        <v>285</v>
      </c>
      <c r="E484" s="1477" t="str">
        <f>項目一覧②!$F$180</f>
        <v/>
      </c>
      <c r="F484" s="1477"/>
      <c r="G484" s="73" t="s">
        <v>284</v>
      </c>
      <c r="H484" s="18" t="str">
        <f>項目一覧②!$F$186</f>
        <v/>
      </c>
      <c r="J484" s="3"/>
      <c r="K484" s="3"/>
      <c r="L484" s="2"/>
      <c r="M484" s="3"/>
      <c r="N484" s="3"/>
      <c r="O484" s="3"/>
      <c r="P484" s="3"/>
      <c r="Q484" s="3"/>
      <c r="R484" s="2"/>
      <c r="S484" s="2"/>
      <c r="T484" s="2"/>
      <c r="U484" s="2"/>
      <c r="V484" s="5"/>
      <c r="W484" s="5" t="s">
        <v>283</v>
      </c>
      <c r="X484" s="1478" t="str">
        <f>項目一覧②!$F$192</f>
        <v/>
      </c>
      <c r="Y484" s="1478"/>
      <c r="Z484" s="1478"/>
      <c r="AA484" s="3" t="s">
        <v>282</v>
      </c>
    </row>
    <row r="485" spans="1:27" ht="18" customHeight="1">
      <c r="A485" s="3"/>
      <c r="B485" s="3" t="s">
        <v>288</v>
      </c>
      <c r="C485" s="3"/>
      <c r="D485" s="5" t="s">
        <v>285</v>
      </c>
      <c r="E485" s="1477" t="str">
        <f>項目一覧②!$F$181</f>
        <v/>
      </c>
      <c r="F485" s="1477"/>
      <c r="G485" s="73" t="s">
        <v>284</v>
      </c>
      <c r="H485" s="18" t="str">
        <f>項目一覧②!$F$187</f>
        <v/>
      </c>
      <c r="J485" s="3"/>
      <c r="K485" s="3"/>
      <c r="L485" s="2"/>
      <c r="M485" s="3"/>
      <c r="N485" s="3"/>
      <c r="O485" s="3"/>
      <c r="P485" s="3"/>
      <c r="Q485" s="3"/>
      <c r="R485" s="2"/>
      <c r="S485" s="2"/>
      <c r="T485" s="2"/>
      <c r="U485" s="2"/>
      <c r="V485" s="5"/>
      <c r="W485" s="5" t="s">
        <v>283</v>
      </c>
      <c r="X485" s="1478" t="str">
        <f>項目一覧②!$F$193</f>
        <v/>
      </c>
      <c r="Y485" s="1478"/>
      <c r="Z485" s="1478"/>
      <c r="AA485" s="3" t="s">
        <v>282</v>
      </c>
    </row>
    <row r="486" spans="1:27" ht="18" customHeight="1">
      <c r="A486" s="3"/>
      <c r="B486" s="3" t="s">
        <v>287</v>
      </c>
      <c r="C486" s="3"/>
      <c r="D486" s="5" t="s">
        <v>285</v>
      </c>
      <c r="E486" s="1477" t="str">
        <f>項目一覧②!$F$182</f>
        <v/>
      </c>
      <c r="F486" s="1477"/>
      <c r="G486" s="73" t="s">
        <v>284</v>
      </c>
      <c r="H486" s="18" t="str">
        <f>項目一覧②!$F$188</f>
        <v/>
      </c>
      <c r="J486" s="3"/>
      <c r="K486" s="3"/>
      <c r="L486" s="2"/>
      <c r="M486" s="3"/>
      <c r="N486" s="3"/>
      <c r="O486" s="3"/>
      <c r="P486" s="3"/>
      <c r="Q486" s="3"/>
      <c r="R486" s="2"/>
      <c r="S486" s="2"/>
      <c r="T486" s="2"/>
      <c r="U486" s="2"/>
      <c r="V486" s="5"/>
      <c r="W486" s="5" t="s">
        <v>283</v>
      </c>
      <c r="X486" s="1478" t="str">
        <f>項目一覧②!$F$194</f>
        <v/>
      </c>
      <c r="Y486" s="1478"/>
      <c r="Z486" s="1478"/>
      <c r="AA486" s="3" t="s">
        <v>282</v>
      </c>
    </row>
    <row r="487" spans="1:27" ht="18" customHeight="1">
      <c r="A487" s="15"/>
      <c r="B487" s="15" t="s">
        <v>286</v>
      </c>
      <c r="C487" s="15"/>
      <c r="D487" s="5" t="s">
        <v>285</v>
      </c>
      <c r="E487" s="1560" t="str">
        <f>項目一覧②!$F$183</f>
        <v/>
      </c>
      <c r="F487" s="1560"/>
      <c r="G487" s="73" t="s">
        <v>284</v>
      </c>
      <c r="H487" s="18" t="str">
        <f>項目一覧②!$F$189</f>
        <v/>
      </c>
      <c r="J487" s="15"/>
      <c r="K487" s="15"/>
      <c r="L487" s="2"/>
      <c r="M487" s="15"/>
      <c r="N487" s="15"/>
      <c r="O487" s="15"/>
      <c r="P487" s="15"/>
      <c r="Q487" s="15"/>
      <c r="R487" s="2"/>
      <c r="S487" s="2"/>
      <c r="T487" s="2"/>
      <c r="U487" s="2"/>
      <c r="V487" s="5"/>
      <c r="W487" s="5" t="s">
        <v>283</v>
      </c>
      <c r="X487" s="1557" t="str">
        <f>項目一覧②!$F$195</f>
        <v/>
      </c>
      <c r="Y487" s="1557"/>
      <c r="Z487" s="1557"/>
      <c r="AA487" s="3" t="s">
        <v>282</v>
      </c>
    </row>
    <row r="488" spans="1:27" ht="15.95" customHeight="1">
      <c r="A488" s="17" t="s">
        <v>279</v>
      </c>
      <c r="B488" s="16" t="s">
        <v>255</v>
      </c>
      <c r="C488" s="16"/>
      <c r="D488" s="16"/>
      <c r="E488" s="74"/>
      <c r="F488" s="74"/>
      <c r="G488" s="74"/>
      <c r="H488" s="74"/>
      <c r="I488" s="16"/>
      <c r="J488" s="16"/>
      <c r="K488" s="16"/>
      <c r="L488" s="16"/>
      <c r="M488" s="16"/>
      <c r="N488" s="16"/>
      <c r="O488" s="16"/>
      <c r="P488" s="16"/>
      <c r="Q488" s="16"/>
      <c r="R488" s="16"/>
      <c r="S488" s="16"/>
      <c r="T488" s="16"/>
      <c r="U488" s="16"/>
      <c r="V488" s="16"/>
      <c r="W488" s="16"/>
      <c r="X488" s="16"/>
      <c r="Y488" s="16"/>
      <c r="Z488" s="16"/>
      <c r="AA488" s="16"/>
    </row>
    <row r="489" spans="1:27" ht="18" customHeight="1">
      <c r="A489" s="6"/>
      <c r="B489" s="3"/>
      <c r="C489" s="3"/>
      <c r="D489" s="3"/>
      <c r="E489" s="3"/>
      <c r="F489" s="1479" t="str">
        <f>項目一覧②!$F$196</f>
        <v/>
      </c>
      <c r="G489" s="1479"/>
      <c r="H489" s="1479"/>
      <c r="I489" s="1479"/>
      <c r="J489" s="1479"/>
      <c r="K489" s="1479"/>
      <c r="L489" s="1479"/>
      <c r="M489" s="1479"/>
      <c r="N489" s="1479"/>
      <c r="O489" s="1479"/>
      <c r="P489" s="1479"/>
      <c r="Q489" s="1479"/>
      <c r="R489" s="1479"/>
      <c r="S489" s="1479"/>
      <c r="T489" s="1479"/>
      <c r="U489" s="1479"/>
      <c r="V489" s="1479"/>
      <c r="W489" s="1479"/>
      <c r="X489" s="1479"/>
      <c r="Y489" s="1479"/>
      <c r="Z489" s="1479"/>
      <c r="AA489" s="1479"/>
    </row>
    <row r="490" spans="1:27" ht="15.95" customHeight="1">
      <c r="A490" s="15"/>
      <c r="B490" s="15"/>
      <c r="C490" s="15"/>
      <c r="D490" s="15"/>
      <c r="E490" s="15"/>
      <c r="F490" s="1480"/>
      <c r="G490" s="1480"/>
      <c r="H490" s="1480"/>
      <c r="I490" s="1480"/>
      <c r="J490" s="1480"/>
      <c r="K490" s="1480"/>
      <c r="L490" s="1480"/>
      <c r="M490" s="1480"/>
      <c r="N490" s="1480"/>
      <c r="O490" s="1480"/>
      <c r="P490" s="1480"/>
      <c r="Q490" s="1480"/>
      <c r="R490" s="1480"/>
      <c r="S490" s="1480"/>
      <c r="T490" s="1480"/>
      <c r="U490" s="1480"/>
      <c r="V490" s="1480"/>
      <c r="W490" s="1480"/>
      <c r="X490" s="1480"/>
      <c r="Y490" s="1480"/>
      <c r="Z490" s="1480"/>
      <c r="AA490" s="1480"/>
    </row>
    <row r="491" spans="1:27" ht="18" customHeight="1">
      <c r="A491" s="6" t="s">
        <v>279</v>
      </c>
      <c r="B491" s="3" t="s">
        <v>254</v>
      </c>
      <c r="C491" s="3"/>
      <c r="D491" s="3"/>
      <c r="E491" s="3"/>
      <c r="F491" s="3"/>
      <c r="G491" s="3"/>
      <c r="H491" s="3"/>
      <c r="I491" s="3"/>
      <c r="J491" s="3"/>
      <c r="K491" s="3"/>
      <c r="L491" s="3"/>
      <c r="M491" s="3"/>
      <c r="N491" s="3"/>
      <c r="O491" s="3"/>
      <c r="P491" s="3"/>
      <c r="Q491" s="3"/>
      <c r="R491" s="3"/>
      <c r="S491" s="3"/>
      <c r="T491" s="3"/>
      <c r="U491" s="3"/>
      <c r="V491" s="3"/>
      <c r="W491" s="3"/>
      <c r="X491" s="3"/>
      <c r="Y491" s="3"/>
      <c r="Z491" s="3"/>
      <c r="AA491" s="3"/>
    </row>
    <row r="492" spans="1:27" ht="18" customHeight="1">
      <c r="A492" s="3"/>
      <c r="B492" s="3"/>
      <c r="C492" s="3"/>
      <c r="D492" s="3"/>
      <c r="E492" s="3"/>
      <c r="F492" s="1479" t="str">
        <f>項目一覧②!$F$197</f>
        <v/>
      </c>
      <c r="G492" s="1479"/>
      <c r="H492" s="1479"/>
      <c r="I492" s="1479"/>
      <c r="J492" s="1479"/>
      <c r="K492" s="1479"/>
      <c r="L492" s="1479"/>
      <c r="M492" s="1479"/>
      <c r="N492" s="1479"/>
      <c r="O492" s="1479"/>
      <c r="P492" s="1479"/>
      <c r="Q492" s="1479"/>
      <c r="R492" s="1479"/>
      <c r="S492" s="1479"/>
      <c r="T492" s="1479"/>
      <c r="U492" s="1479"/>
      <c r="V492" s="1479"/>
      <c r="W492" s="1479"/>
      <c r="X492" s="1479"/>
      <c r="Y492" s="1479"/>
      <c r="Z492" s="1479"/>
      <c r="AA492" s="1479"/>
    </row>
    <row r="493" spans="1:27" ht="18" customHeight="1">
      <c r="A493" s="15"/>
      <c r="B493" s="15"/>
      <c r="C493" s="15"/>
      <c r="D493" s="15"/>
      <c r="E493" s="15"/>
      <c r="F493" s="1480"/>
      <c r="G493" s="1480"/>
      <c r="H493" s="1480"/>
      <c r="I493" s="1480"/>
      <c r="J493" s="1480"/>
      <c r="K493" s="1480"/>
      <c r="L493" s="1480"/>
      <c r="M493" s="1480"/>
      <c r="N493" s="1480"/>
      <c r="O493" s="1480"/>
      <c r="P493" s="1480"/>
      <c r="Q493" s="1480"/>
      <c r="R493" s="1480"/>
      <c r="S493" s="1480"/>
      <c r="T493" s="1480"/>
      <c r="U493" s="1480"/>
      <c r="V493" s="1480"/>
      <c r="W493" s="1480"/>
      <c r="X493" s="1480"/>
      <c r="Y493" s="1480"/>
      <c r="Z493" s="1480"/>
      <c r="AA493" s="1480"/>
    </row>
    <row r="494" spans="1:27" ht="15.9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row>
    <row r="495" spans="1:27" ht="15.95" customHeight="1">
      <c r="A495" s="1473" t="s">
        <v>281</v>
      </c>
      <c r="B495" s="1473"/>
      <c r="C495" s="1473"/>
      <c r="D495" s="1473"/>
      <c r="E495" s="1473"/>
      <c r="F495" s="1473"/>
      <c r="G495" s="1473"/>
      <c r="H495" s="1473"/>
      <c r="I495" s="1473"/>
      <c r="J495" s="1473"/>
      <c r="K495" s="1473"/>
      <c r="L495" s="1473"/>
      <c r="M495" s="1473"/>
      <c r="N495" s="1473"/>
      <c r="O495" s="1473"/>
      <c r="P495" s="1473"/>
      <c r="Q495" s="1473"/>
      <c r="R495" s="1473"/>
      <c r="S495" s="1473"/>
      <c r="T495" s="1473"/>
      <c r="U495" s="1473"/>
      <c r="V495" s="1473"/>
      <c r="W495" s="1473"/>
      <c r="X495" s="1473"/>
      <c r="Y495" s="1473"/>
      <c r="Z495" s="1473"/>
      <c r="AA495" s="1473"/>
    </row>
    <row r="496" spans="1:27" ht="15.95" customHeight="1">
      <c r="A496" s="15"/>
      <c r="B496" s="15" t="s">
        <v>280</v>
      </c>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row>
    <row r="497" spans="1:28" ht="18" customHeight="1">
      <c r="A497" s="22" t="s">
        <v>279</v>
      </c>
      <c r="B497" s="20" t="s">
        <v>136</v>
      </c>
      <c r="C497" s="20"/>
      <c r="D497" s="20"/>
      <c r="E497" s="20"/>
      <c r="F497" s="20"/>
      <c r="G497" s="24"/>
      <c r="H497" s="20"/>
      <c r="I497" s="20"/>
      <c r="J497" s="20"/>
      <c r="K497" s="20"/>
      <c r="L497" s="1559">
        <f>項目一覧②!$F$198</f>
        <v>1</v>
      </c>
      <c r="M497" s="1559"/>
      <c r="N497" s="20"/>
      <c r="O497" s="20"/>
      <c r="P497" s="20"/>
      <c r="Q497" s="20"/>
      <c r="R497" s="20"/>
      <c r="S497" s="20"/>
      <c r="T497" s="20"/>
      <c r="U497" s="20"/>
      <c r="V497" s="20"/>
      <c r="W497" s="20"/>
      <c r="X497" s="20"/>
      <c r="Y497" s="20"/>
      <c r="Z497" s="20"/>
      <c r="AA497" s="20"/>
    </row>
    <row r="498" spans="1:28" ht="18" customHeight="1">
      <c r="A498" s="22" t="s">
        <v>279</v>
      </c>
      <c r="B498" s="20" t="s">
        <v>278</v>
      </c>
      <c r="C498" s="20"/>
      <c r="D498" s="20"/>
      <c r="E498" s="20"/>
      <c r="F498" s="20"/>
      <c r="G498" s="2"/>
      <c r="H498" s="2"/>
      <c r="I498" s="20"/>
      <c r="J498" s="1474" t="str">
        <f>項目一覧②!$F$199</f>
        <v/>
      </c>
      <c r="K498" s="1474"/>
      <c r="L498" s="1474"/>
      <c r="M498" s="1474"/>
      <c r="N498" s="20" t="s">
        <v>277</v>
      </c>
      <c r="O498" s="20"/>
      <c r="P498" s="20"/>
      <c r="Q498" s="20"/>
      <c r="R498" s="20"/>
      <c r="S498" s="20"/>
      <c r="T498" s="20"/>
      <c r="U498" s="20"/>
      <c r="V498" s="20"/>
      <c r="W498" s="20"/>
      <c r="X498" s="20"/>
      <c r="Y498" s="20"/>
      <c r="Z498" s="20"/>
      <c r="AA498" s="20"/>
    </row>
    <row r="499" spans="1:28" ht="18" customHeight="1">
      <c r="A499" s="22" t="s">
        <v>273</v>
      </c>
      <c r="B499" s="20" t="s">
        <v>276</v>
      </c>
      <c r="C499" s="20"/>
      <c r="D499" s="20"/>
      <c r="E499" s="20"/>
      <c r="F499" s="20"/>
      <c r="G499" s="20"/>
      <c r="H499" s="20"/>
      <c r="I499" s="20"/>
      <c r="J499" s="1475" t="str">
        <f>項目一覧②!$F$200</f>
        <v/>
      </c>
      <c r="K499" s="1475"/>
      <c r="L499" s="1475"/>
      <c r="M499" s="1475"/>
      <c r="N499" s="21" t="s">
        <v>271</v>
      </c>
      <c r="O499" s="20"/>
      <c r="P499" s="20"/>
      <c r="Q499" s="20"/>
      <c r="R499" s="20"/>
      <c r="S499" s="20"/>
      <c r="T499" s="20"/>
      <c r="U499" s="20"/>
      <c r="V499" s="20"/>
      <c r="W499" s="20"/>
      <c r="X499" s="20"/>
      <c r="Y499" s="20"/>
      <c r="Z499" s="20"/>
      <c r="AA499" s="20"/>
    </row>
    <row r="500" spans="1:28" ht="18" customHeight="1">
      <c r="A500" s="22" t="s">
        <v>273</v>
      </c>
      <c r="B500" s="20" t="s">
        <v>275</v>
      </c>
      <c r="C500" s="20"/>
      <c r="D500" s="20"/>
      <c r="E500" s="20"/>
      <c r="F500" s="20"/>
      <c r="G500" s="20"/>
      <c r="H500" s="20"/>
      <c r="I500" s="20"/>
      <c r="J500" s="1475" t="str">
        <f>項目一覧②!$F$201</f>
        <v/>
      </c>
      <c r="K500" s="1475"/>
      <c r="L500" s="1475"/>
      <c r="M500" s="1475"/>
      <c r="N500" s="23" t="s">
        <v>271</v>
      </c>
      <c r="O500" s="20"/>
      <c r="P500" s="20"/>
      <c r="Q500" s="20"/>
      <c r="R500" s="20"/>
      <c r="S500" s="20"/>
      <c r="T500" s="20"/>
      <c r="U500" s="20"/>
      <c r="V500" s="20"/>
      <c r="W500" s="20"/>
      <c r="X500" s="20"/>
      <c r="Y500" s="20"/>
      <c r="Z500" s="20"/>
      <c r="AA500" s="20"/>
    </row>
    <row r="501" spans="1:28" ht="18" customHeight="1">
      <c r="A501" s="22" t="s">
        <v>273</v>
      </c>
      <c r="B501" s="20" t="s">
        <v>274</v>
      </c>
      <c r="C501" s="20"/>
      <c r="D501" s="20"/>
      <c r="E501" s="20"/>
      <c r="F501" s="20"/>
      <c r="G501" s="20"/>
      <c r="H501" s="20"/>
      <c r="I501" s="20"/>
      <c r="J501" s="1475" t="str">
        <f>項目一覧②!$F$202</f>
        <v/>
      </c>
      <c r="K501" s="1475"/>
      <c r="L501" s="1475"/>
      <c r="M501" s="1475"/>
      <c r="N501" s="21" t="s">
        <v>271</v>
      </c>
      <c r="O501" s="20"/>
      <c r="P501" s="20"/>
      <c r="Q501" s="20"/>
      <c r="R501" s="20"/>
      <c r="S501" s="20"/>
      <c r="T501" s="20"/>
      <c r="U501" s="20"/>
      <c r="V501" s="20"/>
      <c r="W501" s="20"/>
      <c r="X501" s="20"/>
      <c r="Y501" s="20"/>
      <c r="Z501" s="20"/>
      <c r="AA501" s="20"/>
    </row>
    <row r="502" spans="1:28" ht="15.95" customHeight="1">
      <c r="A502" s="17" t="s">
        <v>273</v>
      </c>
      <c r="B502" s="16" t="s">
        <v>272</v>
      </c>
      <c r="C502" s="16"/>
      <c r="D502" s="16"/>
      <c r="E502" s="16"/>
      <c r="F502" s="16"/>
      <c r="G502" s="16"/>
      <c r="H502" s="16"/>
      <c r="I502" s="16"/>
      <c r="O502" s="16"/>
      <c r="P502" s="16"/>
      <c r="Q502" s="16"/>
      <c r="R502" s="16"/>
      <c r="S502" s="16"/>
      <c r="T502" s="16"/>
      <c r="U502" s="16"/>
      <c r="V502" s="16"/>
      <c r="W502" s="16"/>
      <c r="X502" s="16"/>
      <c r="Y502" s="16"/>
      <c r="Z502" s="16"/>
      <c r="AA502" s="16"/>
    </row>
    <row r="503" spans="1:28" ht="15.95" customHeight="1">
      <c r="A503" s="6"/>
      <c r="B503" s="3"/>
      <c r="C503" s="3" t="s">
        <v>2459</v>
      </c>
      <c r="D503" s="3" t="s">
        <v>2460</v>
      </c>
      <c r="E503" s="3"/>
      <c r="F503" s="3"/>
      <c r="G503" s="3"/>
      <c r="H503" s="3"/>
      <c r="I503" s="3"/>
      <c r="J503" s="1476" t="str">
        <f>項目一覧②!$F$203</f>
        <v/>
      </c>
      <c r="K503" s="1476"/>
      <c r="L503" s="1476"/>
      <c r="M503" s="1476"/>
      <c r="N503" s="4" t="s">
        <v>271</v>
      </c>
      <c r="O503" s="3"/>
      <c r="P503" s="3"/>
      <c r="Q503" s="3"/>
      <c r="R503" s="3"/>
      <c r="S503" s="3"/>
      <c r="T503" s="3"/>
      <c r="U503" s="3"/>
      <c r="V503" s="3"/>
      <c r="W503" s="3"/>
      <c r="X503" s="3"/>
      <c r="Y503" s="3"/>
      <c r="Z503" s="3"/>
      <c r="AA503" s="3"/>
    </row>
    <row r="504" spans="1:28" ht="15.95" customHeight="1">
      <c r="A504" s="6"/>
      <c r="B504" s="3"/>
      <c r="C504" s="3" t="s">
        <v>2461</v>
      </c>
      <c r="D504" s="3" t="s">
        <v>2462</v>
      </c>
      <c r="E504" s="3"/>
      <c r="F504" s="3"/>
      <c r="G504" s="3"/>
      <c r="H504" s="3"/>
      <c r="I504" s="3"/>
      <c r="J504" s="19"/>
      <c r="K504" s="19"/>
      <c r="L504" s="19"/>
      <c r="M504" s="19"/>
      <c r="N504" s="19"/>
      <c r="O504" s="4"/>
      <c r="P504" s="3"/>
      <c r="Q504" s="6" t="str">
        <f>IF(項目一覧②!$G$204=TRUE,"■","□")</f>
        <v>□</v>
      </c>
      <c r="R504" s="3" t="s">
        <v>270</v>
      </c>
      <c r="S504" s="3"/>
      <c r="T504" s="6" t="str">
        <f>IF(項目一覧②!$H$204=TRUE,"■","□")</f>
        <v>□</v>
      </c>
      <c r="U504" s="3" t="s">
        <v>269</v>
      </c>
      <c r="V504" s="3"/>
      <c r="W504" s="3"/>
      <c r="X504" s="3"/>
      <c r="Y504" s="3"/>
      <c r="Z504" s="3"/>
      <c r="AA504" s="3"/>
      <c r="AB504" s="2"/>
    </row>
    <row r="505" spans="1:28" ht="17.100000000000001" customHeight="1">
      <c r="A505" s="17" t="s">
        <v>113</v>
      </c>
      <c r="B505" s="16" t="s">
        <v>268</v>
      </c>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c r="AA505" s="16"/>
    </row>
    <row r="506" spans="1:28" ht="17.100000000000001" customHeight="1">
      <c r="A506" s="3"/>
      <c r="B506" s="3"/>
      <c r="C506" s="3"/>
      <c r="D506" s="1473" t="s">
        <v>267</v>
      </c>
      <c r="E506" s="1473"/>
      <c r="F506" s="1473"/>
      <c r="G506" s="1473"/>
      <c r="H506" s="5"/>
      <c r="I506" s="1473" t="s">
        <v>266</v>
      </c>
      <c r="J506" s="1473"/>
      <c r="K506" s="1473"/>
      <c r="L506" s="1473"/>
      <c r="M506" s="1473"/>
      <c r="N506" s="1473"/>
      <c r="O506" s="1473"/>
      <c r="P506" s="1473"/>
      <c r="Q506" s="1473"/>
      <c r="R506" s="1473"/>
      <c r="S506" s="1473"/>
      <c r="T506" s="1473"/>
      <c r="U506" s="1473"/>
      <c r="V506" s="5"/>
      <c r="W506" s="5" t="s">
        <v>257</v>
      </c>
      <c r="X506" s="1473" t="s">
        <v>265</v>
      </c>
      <c r="Y506" s="1473"/>
      <c r="Z506" s="1473"/>
      <c r="AA506" s="3" t="s">
        <v>179</v>
      </c>
    </row>
    <row r="507" spans="1:28" ht="17.100000000000001" customHeight="1">
      <c r="A507" s="3"/>
      <c r="B507" s="3" t="s">
        <v>264</v>
      </c>
      <c r="C507" s="3"/>
      <c r="D507" s="5" t="s">
        <v>191</v>
      </c>
      <c r="E507" s="1477" t="str">
        <f>項目一覧②!$F$205</f>
        <v/>
      </c>
      <c r="F507" s="1477"/>
      <c r="G507" s="73" t="s">
        <v>258</v>
      </c>
      <c r="H507" s="18" t="str">
        <f>項目一覧②!$F$211</f>
        <v/>
      </c>
      <c r="J507" s="3"/>
      <c r="K507" s="3"/>
      <c r="L507" s="2"/>
      <c r="M507" s="3"/>
      <c r="N507" s="3"/>
      <c r="O507" s="3"/>
      <c r="P507" s="3"/>
      <c r="Q507" s="3"/>
      <c r="R507" s="2"/>
      <c r="S507" s="2"/>
      <c r="T507" s="2"/>
      <c r="U507" s="2"/>
      <c r="V507" s="5"/>
      <c r="W507" s="5" t="s">
        <v>257</v>
      </c>
      <c r="X507" s="1478" t="str">
        <f>項目一覧②!$F$217</f>
        <v/>
      </c>
      <c r="Y507" s="1478"/>
      <c r="Z507" s="1478"/>
      <c r="AA507" s="3" t="s">
        <v>256</v>
      </c>
    </row>
    <row r="508" spans="1:28" ht="17.100000000000001" customHeight="1">
      <c r="A508" s="3"/>
      <c r="B508" s="3" t="s">
        <v>263</v>
      </c>
      <c r="C508" s="3"/>
      <c r="D508" s="5" t="s">
        <v>191</v>
      </c>
      <c r="E508" s="1477" t="str">
        <f>項目一覧②!$F$206</f>
        <v/>
      </c>
      <c r="F508" s="1477"/>
      <c r="G508" s="73" t="s">
        <v>258</v>
      </c>
      <c r="H508" s="18" t="str">
        <f>項目一覧②!$F$212</f>
        <v/>
      </c>
      <c r="J508" s="3"/>
      <c r="K508" s="3"/>
      <c r="L508" s="2"/>
      <c r="M508" s="3"/>
      <c r="N508" s="3"/>
      <c r="O508" s="3"/>
      <c r="P508" s="3"/>
      <c r="Q508" s="3"/>
      <c r="R508" s="2"/>
      <c r="S508" s="2"/>
      <c r="T508" s="2"/>
      <c r="U508" s="2"/>
      <c r="V508" s="5"/>
      <c r="W508" s="5" t="s">
        <v>257</v>
      </c>
      <c r="X508" s="1478" t="str">
        <f>項目一覧②!$F$218</f>
        <v/>
      </c>
      <c r="Y508" s="1478"/>
      <c r="Z508" s="1478"/>
      <c r="AA508" s="3" t="s">
        <v>256</v>
      </c>
    </row>
    <row r="509" spans="1:28" ht="17.100000000000001" customHeight="1">
      <c r="A509" s="3"/>
      <c r="B509" s="3" t="s">
        <v>262</v>
      </c>
      <c r="C509" s="3"/>
      <c r="D509" s="5" t="s">
        <v>191</v>
      </c>
      <c r="E509" s="1477" t="str">
        <f>項目一覧②!$F$207</f>
        <v/>
      </c>
      <c r="F509" s="1477"/>
      <c r="G509" s="73" t="s">
        <v>258</v>
      </c>
      <c r="H509" s="18" t="str">
        <f>項目一覧②!$F$213</f>
        <v/>
      </c>
      <c r="J509" s="3"/>
      <c r="K509" s="3"/>
      <c r="L509" s="2"/>
      <c r="M509" s="3"/>
      <c r="N509" s="3"/>
      <c r="O509" s="3"/>
      <c r="P509" s="3"/>
      <c r="Q509" s="3"/>
      <c r="R509" s="2"/>
      <c r="S509" s="2"/>
      <c r="T509" s="2"/>
      <c r="U509" s="2"/>
      <c r="V509" s="5"/>
      <c r="W509" s="5" t="s">
        <v>257</v>
      </c>
      <c r="X509" s="1478" t="str">
        <f>項目一覧②!$F$219</f>
        <v/>
      </c>
      <c r="Y509" s="1478"/>
      <c r="Z509" s="1478"/>
      <c r="AA509" s="3" t="s">
        <v>256</v>
      </c>
    </row>
    <row r="510" spans="1:28" ht="17.100000000000001" customHeight="1">
      <c r="A510" s="3"/>
      <c r="B510" s="3" t="s">
        <v>261</v>
      </c>
      <c r="C510" s="3"/>
      <c r="D510" s="5" t="s">
        <v>191</v>
      </c>
      <c r="E510" s="1477" t="str">
        <f>項目一覧②!$F$208</f>
        <v/>
      </c>
      <c r="F510" s="1477"/>
      <c r="G510" s="73" t="s">
        <v>258</v>
      </c>
      <c r="H510" s="18" t="str">
        <f>項目一覧②!$F$214</f>
        <v/>
      </c>
      <c r="J510" s="3"/>
      <c r="K510" s="3"/>
      <c r="L510" s="2"/>
      <c r="M510" s="3"/>
      <c r="N510" s="3"/>
      <c r="O510" s="3"/>
      <c r="P510" s="3"/>
      <c r="Q510" s="3"/>
      <c r="R510" s="2"/>
      <c r="S510" s="2"/>
      <c r="T510" s="2"/>
      <c r="U510" s="2"/>
      <c r="V510" s="5"/>
      <c r="W510" s="5" t="s">
        <v>257</v>
      </c>
      <c r="X510" s="1478" t="str">
        <f>項目一覧②!$F$220</f>
        <v/>
      </c>
      <c r="Y510" s="1478"/>
      <c r="Z510" s="1478"/>
      <c r="AA510" s="3" t="s">
        <v>256</v>
      </c>
    </row>
    <row r="511" spans="1:28" ht="17.100000000000001" customHeight="1">
      <c r="A511" s="3"/>
      <c r="B511" s="3" t="s">
        <v>260</v>
      </c>
      <c r="C511" s="3"/>
      <c r="D511" s="5" t="s">
        <v>191</v>
      </c>
      <c r="E511" s="1477" t="str">
        <f>項目一覧②!$F$209</f>
        <v/>
      </c>
      <c r="F511" s="1477"/>
      <c r="G511" s="73" t="s">
        <v>258</v>
      </c>
      <c r="H511" s="18" t="str">
        <f>項目一覧②!$F$215</f>
        <v/>
      </c>
      <c r="J511" s="3"/>
      <c r="K511" s="3"/>
      <c r="L511" s="2"/>
      <c r="M511" s="3"/>
      <c r="N511" s="3"/>
      <c r="O511" s="3"/>
      <c r="P511" s="3"/>
      <c r="Q511" s="3"/>
      <c r="R511" s="2"/>
      <c r="S511" s="2"/>
      <c r="T511" s="2"/>
      <c r="U511" s="2"/>
      <c r="V511" s="5"/>
      <c r="W511" s="5" t="s">
        <v>257</v>
      </c>
      <c r="X511" s="1478" t="str">
        <f>項目一覧②!$F$221</f>
        <v/>
      </c>
      <c r="Y511" s="1478"/>
      <c r="Z511" s="1478"/>
      <c r="AA511" s="3" t="s">
        <v>256</v>
      </c>
    </row>
    <row r="512" spans="1:28" ht="17.100000000000001" customHeight="1">
      <c r="A512" s="15"/>
      <c r="B512" s="15" t="s">
        <v>259</v>
      </c>
      <c r="C512" s="15"/>
      <c r="D512" s="5" t="s">
        <v>191</v>
      </c>
      <c r="E512" s="1477" t="str">
        <f>項目一覧②!$F$210</f>
        <v/>
      </c>
      <c r="F512" s="1477"/>
      <c r="G512" s="73" t="s">
        <v>258</v>
      </c>
      <c r="H512" s="18" t="str">
        <f>項目一覧②!$F$216</f>
        <v/>
      </c>
      <c r="J512" s="15"/>
      <c r="K512" s="15"/>
      <c r="L512" s="2"/>
      <c r="M512" s="15"/>
      <c r="N512" s="15"/>
      <c r="O512" s="15"/>
      <c r="P512" s="15"/>
      <c r="Q512" s="15"/>
      <c r="R512" s="2"/>
      <c r="S512" s="2"/>
      <c r="T512" s="2"/>
      <c r="U512" s="2"/>
      <c r="V512" s="5"/>
      <c r="W512" s="5" t="s">
        <v>257</v>
      </c>
      <c r="X512" s="1478" t="str">
        <f>項目一覧②!$F$222</f>
        <v/>
      </c>
      <c r="Y512" s="1478"/>
      <c r="Z512" s="1478"/>
      <c r="AA512" s="3" t="s">
        <v>256</v>
      </c>
    </row>
    <row r="513" spans="1:28" ht="15.95" customHeight="1">
      <c r="A513" s="17" t="s">
        <v>113</v>
      </c>
      <c r="B513" s="16" t="s">
        <v>255</v>
      </c>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c r="AA513" s="16"/>
    </row>
    <row r="514" spans="1:28" ht="15.95" customHeight="1">
      <c r="A514" s="6"/>
      <c r="B514" s="3"/>
      <c r="C514" s="3"/>
      <c r="D514" s="3"/>
      <c r="E514" s="3"/>
      <c r="F514" s="1479" t="str">
        <f>項目一覧②!$F$223</f>
        <v/>
      </c>
      <c r="G514" s="1479"/>
      <c r="H514" s="1479"/>
      <c r="I514" s="1479"/>
      <c r="J514" s="1479"/>
      <c r="K514" s="1479"/>
      <c r="L514" s="1479"/>
      <c r="M514" s="1479"/>
      <c r="N514" s="1479"/>
      <c r="O514" s="1479"/>
      <c r="P514" s="1479"/>
      <c r="Q514" s="1479"/>
      <c r="R514" s="1479"/>
      <c r="S514" s="1479"/>
      <c r="T514" s="1479"/>
      <c r="U514" s="1479"/>
      <c r="V514" s="1479"/>
      <c r="W514" s="1479"/>
      <c r="X514" s="1479"/>
      <c r="Y514" s="1479"/>
      <c r="Z514" s="1479"/>
      <c r="AA514" s="1479"/>
    </row>
    <row r="515" spans="1:28" ht="15.95" customHeight="1">
      <c r="A515" s="15"/>
      <c r="B515" s="15"/>
      <c r="C515" s="15"/>
      <c r="D515" s="15"/>
      <c r="E515" s="15"/>
      <c r="F515" s="1480"/>
      <c r="G515" s="1480"/>
      <c r="H515" s="1480"/>
      <c r="I515" s="1480"/>
      <c r="J515" s="1480"/>
      <c r="K515" s="1480"/>
      <c r="L515" s="1480"/>
      <c r="M515" s="1480"/>
      <c r="N515" s="1480"/>
      <c r="O515" s="1480"/>
      <c r="P515" s="1480"/>
      <c r="Q515" s="1480"/>
      <c r="R515" s="1480"/>
      <c r="S515" s="1480"/>
      <c r="T515" s="1480"/>
      <c r="U515" s="1480"/>
      <c r="V515" s="1480"/>
      <c r="W515" s="1480"/>
      <c r="X515" s="1480"/>
      <c r="Y515" s="1480"/>
      <c r="Z515" s="1480"/>
      <c r="AA515" s="1480"/>
    </row>
    <row r="516" spans="1:28" ht="15.95" customHeight="1">
      <c r="A516" s="6" t="s">
        <v>113</v>
      </c>
      <c r="B516" s="3" t="s">
        <v>254</v>
      </c>
      <c r="C516" s="3"/>
      <c r="D516" s="3"/>
      <c r="E516" s="3"/>
      <c r="F516" s="3"/>
      <c r="G516" s="3"/>
      <c r="H516" s="3"/>
      <c r="I516" s="3"/>
      <c r="J516" s="3"/>
      <c r="K516" s="3"/>
      <c r="L516" s="3"/>
      <c r="M516" s="3"/>
      <c r="N516" s="3"/>
      <c r="O516" s="3"/>
      <c r="P516" s="3"/>
      <c r="Q516" s="3"/>
      <c r="R516" s="3"/>
      <c r="S516" s="3"/>
      <c r="T516" s="3"/>
      <c r="U516" s="3"/>
      <c r="V516" s="3"/>
      <c r="W516" s="3"/>
      <c r="X516" s="3"/>
      <c r="Y516" s="3"/>
      <c r="Z516" s="3"/>
      <c r="AA516" s="3"/>
    </row>
    <row r="517" spans="1:28" ht="15.95" customHeight="1">
      <c r="A517" s="3"/>
      <c r="B517" s="3"/>
      <c r="C517" s="3"/>
      <c r="D517" s="3"/>
      <c r="E517" s="3"/>
      <c r="F517" s="1479" t="str">
        <f>項目一覧②!$F$224</f>
        <v/>
      </c>
      <c r="G517" s="1479"/>
      <c r="H517" s="1479"/>
      <c r="I517" s="1479"/>
      <c r="J517" s="1479"/>
      <c r="K517" s="1479"/>
      <c r="L517" s="1479"/>
      <c r="M517" s="1479"/>
      <c r="N517" s="1479"/>
      <c r="O517" s="1479"/>
      <c r="P517" s="1479"/>
      <c r="Q517" s="1479"/>
      <c r="R517" s="1479"/>
      <c r="S517" s="1479"/>
      <c r="T517" s="1479"/>
      <c r="U517" s="1479"/>
      <c r="V517" s="1479"/>
      <c r="W517" s="1479"/>
      <c r="X517" s="1479"/>
      <c r="Y517" s="1479"/>
      <c r="Z517" s="1479"/>
      <c r="AA517" s="1479"/>
    </row>
    <row r="518" spans="1:28" ht="15.95" customHeight="1">
      <c r="A518" s="15"/>
      <c r="B518" s="15"/>
      <c r="C518" s="15"/>
      <c r="D518" s="15"/>
      <c r="E518" s="15"/>
      <c r="F518" s="1480"/>
      <c r="G518" s="1480"/>
      <c r="H518" s="1480"/>
      <c r="I518" s="1480"/>
      <c r="J518" s="1480"/>
      <c r="K518" s="1480"/>
      <c r="L518" s="1480"/>
      <c r="M518" s="1480"/>
      <c r="N518" s="1480"/>
      <c r="O518" s="1480"/>
      <c r="P518" s="1480"/>
      <c r="Q518" s="1480"/>
      <c r="R518" s="1480"/>
      <c r="S518" s="1480"/>
      <c r="T518" s="1480"/>
      <c r="U518" s="1480"/>
      <c r="V518" s="1480"/>
      <c r="W518" s="1480"/>
      <c r="X518" s="1480"/>
      <c r="Y518" s="1480"/>
      <c r="Z518" s="1480"/>
      <c r="AA518" s="1480"/>
    </row>
    <row r="519" spans="1:28" ht="15.9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2"/>
    </row>
    <row r="520" spans="1:28" ht="14.1" customHeight="1">
      <c r="A520" s="1473" t="s">
        <v>281</v>
      </c>
      <c r="B520" s="1473"/>
      <c r="C520" s="1473"/>
      <c r="D520" s="1473"/>
      <c r="E520" s="1473"/>
      <c r="F520" s="1473"/>
      <c r="G520" s="1473"/>
      <c r="H520" s="1473"/>
      <c r="I520" s="1473"/>
      <c r="J520" s="1473"/>
      <c r="K520" s="1473"/>
      <c r="L520" s="1473"/>
      <c r="M520" s="1473"/>
      <c r="N520" s="1473"/>
      <c r="O520" s="1473"/>
      <c r="P520" s="1473"/>
      <c r="Q520" s="1473"/>
      <c r="R520" s="1473"/>
      <c r="S520" s="1473"/>
      <c r="T520" s="1473"/>
      <c r="U520" s="1473"/>
      <c r="V520" s="1473"/>
      <c r="W520" s="1473"/>
      <c r="X520" s="1473"/>
      <c r="Y520" s="1473"/>
      <c r="Z520" s="1473"/>
      <c r="AA520" s="1473"/>
      <c r="AB520" s="2"/>
    </row>
    <row r="521" spans="1:28" ht="14.1" customHeight="1">
      <c r="A521" s="15"/>
      <c r="B521" s="15" t="s">
        <v>280</v>
      </c>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2"/>
    </row>
    <row r="522" spans="1:28" ht="18" customHeight="1">
      <c r="A522" s="22" t="s">
        <v>113</v>
      </c>
      <c r="B522" s="20" t="s">
        <v>136</v>
      </c>
      <c r="C522" s="20"/>
      <c r="D522" s="20"/>
      <c r="E522" s="20"/>
      <c r="F522" s="20"/>
      <c r="G522" s="24"/>
      <c r="H522" s="20"/>
      <c r="I522" s="20"/>
      <c r="J522" s="20"/>
      <c r="K522" s="20"/>
      <c r="L522" s="1559">
        <f>項目一覧②!$F$225</f>
        <v>1</v>
      </c>
      <c r="M522" s="1559"/>
      <c r="N522" s="20"/>
      <c r="O522" s="20"/>
      <c r="P522" s="20"/>
      <c r="Q522" s="20"/>
      <c r="R522" s="20"/>
      <c r="S522" s="20"/>
      <c r="T522" s="20"/>
      <c r="U522" s="20"/>
      <c r="V522" s="20"/>
      <c r="W522" s="20"/>
      <c r="X522" s="20"/>
      <c r="Y522" s="20"/>
      <c r="Z522" s="20"/>
      <c r="AA522" s="20"/>
      <c r="AB522" s="2"/>
    </row>
    <row r="523" spans="1:28" ht="18" customHeight="1">
      <c r="A523" s="22" t="s">
        <v>113</v>
      </c>
      <c r="B523" s="20" t="s">
        <v>278</v>
      </c>
      <c r="C523" s="20"/>
      <c r="D523" s="20"/>
      <c r="E523" s="20"/>
      <c r="F523" s="20"/>
      <c r="G523" s="2"/>
      <c r="H523" s="2"/>
      <c r="I523" s="20"/>
      <c r="J523" s="1474" t="str">
        <f>項目一覧②!$F$226</f>
        <v/>
      </c>
      <c r="K523" s="1474"/>
      <c r="L523" s="1474"/>
      <c r="M523" s="1474"/>
      <c r="N523" s="20" t="s">
        <v>277</v>
      </c>
      <c r="O523" s="20"/>
      <c r="P523" s="20"/>
      <c r="Q523" s="20"/>
      <c r="R523" s="20"/>
      <c r="S523" s="20"/>
      <c r="T523" s="20"/>
      <c r="U523" s="20"/>
      <c r="V523" s="20"/>
      <c r="W523" s="20"/>
      <c r="X523" s="20"/>
      <c r="Y523" s="20"/>
      <c r="Z523" s="20"/>
      <c r="AA523" s="20"/>
      <c r="AB523" s="2"/>
    </row>
    <row r="524" spans="1:28" ht="18" customHeight="1">
      <c r="A524" s="22" t="s">
        <v>113</v>
      </c>
      <c r="B524" s="20" t="s">
        <v>276</v>
      </c>
      <c r="C524" s="20"/>
      <c r="D524" s="20"/>
      <c r="E524" s="20"/>
      <c r="F524" s="20"/>
      <c r="G524" s="20"/>
      <c r="H524" s="20"/>
      <c r="I524" s="20"/>
      <c r="J524" s="1475" t="str">
        <f>項目一覧②!$F$227</f>
        <v/>
      </c>
      <c r="K524" s="1475"/>
      <c r="L524" s="1475"/>
      <c r="M524" s="1475"/>
      <c r="N524" s="21" t="s">
        <v>89</v>
      </c>
      <c r="O524" s="20"/>
      <c r="P524" s="20"/>
      <c r="Q524" s="20"/>
      <c r="R524" s="20"/>
      <c r="S524" s="20"/>
      <c r="T524" s="20"/>
      <c r="U524" s="20"/>
      <c r="V524" s="20"/>
      <c r="W524" s="20"/>
      <c r="X524" s="20"/>
      <c r="Y524" s="20"/>
      <c r="Z524" s="20"/>
      <c r="AA524" s="20"/>
      <c r="AB524" s="2"/>
    </row>
    <row r="525" spans="1:28" ht="18" customHeight="1">
      <c r="A525" s="22" t="s">
        <v>113</v>
      </c>
      <c r="B525" s="20" t="s">
        <v>275</v>
      </c>
      <c r="C525" s="20"/>
      <c r="D525" s="20"/>
      <c r="E525" s="20"/>
      <c r="F525" s="20"/>
      <c r="G525" s="20"/>
      <c r="H525" s="20"/>
      <c r="I525" s="20"/>
      <c r="J525" s="1475" t="str">
        <f>項目一覧②!$F$228</f>
        <v/>
      </c>
      <c r="K525" s="1475"/>
      <c r="L525" s="1475"/>
      <c r="M525" s="1475"/>
      <c r="N525" s="23" t="s">
        <v>89</v>
      </c>
      <c r="O525" s="20"/>
      <c r="P525" s="20"/>
      <c r="Q525" s="20"/>
      <c r="R525" s="20"/>
      <c r="S525" s="20"/>
      <c r="T525" s="20"/>
      <c r="U525" s="20"/>
      <c r="V525" s="20"/>
      <c r="W525" s="20"/>
      <c r="X525" s="20"/>
      <c r="Y525" s="20"/>
      <c r="Z525" s="20"/>
      <c r="AA525" s="20"/>
      <c r="AB525" s="2"/>
    </row>
    <row r="526" spans="1:28" ht="18" customHeight="1">
      <c r="A526" s="22" t="s">
        <v>113</v>
      </c>
      <c r="B526" s="20" t="s">
        <v>274</v>
      </c>
      <c r="C526" s="20"/>
      <c r="D526" s="20"/>
      <c r="E526" s="20"/>
      <c r="F526" s="20"/>
      <c r="G526" s="20"/>
      <c r="H526" s="20"/>
      <c r="I526" s="20"/>
      <c r="J526" s="1475" t="str">
        <f>項目一覧②!$F$229</f>
        <v/>
      </c>
      <c r="K526" s="1475"/>
      <c r="L526" s="1475"/>
      <c r="M526" s="1475"/>
      <c r="N526" s="21" t="s">
        <v>89</v>
      </c>
      <c r="O526" s="20"/>
      <c r="P526" s="20"/>
      <c r="Q526" s="20"/>
      <c r="R526" s="20"/>
      <c r="S526" s="20"/>
      <c r="T526" s="20"/>
      <c r="U526" s="20"/>
      <c r="V526" s="20"/>
      <c r="W526" s="20"/>
      <c r="X526" s="20"/>
      <c r="Y526" s="20"/>
      <c r="Z526" s="20"/>
      <c r="AA526" s="20"/>
      <c r="AB526" s="2"/>
    </row>
    <row r="527" spans="1:28" ht="18" customHeight="1">
      <c r="A527" s="17" t="s">
        <v>113</v>
      </c>
      <c r="B527" s="16" t="s">
        <v>272</v>
      </c>
      <c r="C527" s="16"/>
      <c r="D527" s="16"/>
      <c r="E527" s="16"/>
      <c r="F527" s="16"/>
      <c r="G527" s="16"/>
      <c r="H527" s="16"/>
      <c r="I527" s="16"/>
      <c r="O527" s="16"/>
      <c r="P527" s="16"/>
      <c r="Q527" s="16"/>
      <c r="R527" s="16"/>
      <c r="S527" s="16"/>
      <c r="T527" s="16"/>
      <c r="U527" s="16"/>
      <c r="V527" s="16"/>
      <c r="W527" s="16"/>
      <c r="X527" s="16"/>
      <c r="Y527" s="16"/>
      <c r="Z527" s="16"/>
      <c r="AA527" s="16"/>
      <c r="AB527" s="2"/>
    </row>
    <row r="528" spans="1:28" ht="18" customHeight="1">
      <c r="A528" s="6"/>
      <c r="B528" s="3"/>
      <c r="C528" s="3" t="s">
        <v>2459</v>
      </c>
      <c r="D528" s="3" t="s">
        <v>2460</v>
      </c>
      <c r="E528" s="3"/>
      <c r="F528" s="3"/>
      <c r="G528" s="3"/>
      <c r="H528" s="3"/>
      <c r="I528" s="3"/>
      <c r="J528" s="1476" t="str">
        <f>項目一覧②!$F$230</f>
        <v/>
      </c>
      <c r="K528" s="1476"/>
      <c r="L528" s="1476"/>
      <c r="M528" s="1476"/>
      <c r="N528" s="4" t="s">
        <v>89</v>
      </c>
      <c r="O528" s="3"/>
      <c r="P528" s="3"/>
      <c r="Q528" s="3"/>
      <c r="R528" s="3"/>
      <c r="S528" s="3"/>
      <c r="T528" s="3"/>
      <c r="U528" s="3"/>
      <c r="V528" s="3"/>
      <c r="W528" s="3"/>
      <c r="X528" s="3"/>
      <c r="Y528" s="3"/>
      <c r="Z528" s="3"/>
      <c r="AA528" s="3"/>
      <c r="AB528" s="2"/>
    </row>
    <row r="529" spans="1:29" ht="18" customHeight="1">
      <c r="A529" s="6"/>
      <c r="B529" s="3"/>
      <c r="C529" s="3" t="s">
        <v>2461</v>
      </c>
      <c r="D529" s="3" t="s">
        <v>2462</v>
      </c>
      <c r="E529" s="3"/>
      <c r="F529" s="3"/>
      <c r="G529" s="3"/>
      <c r="H529" s="3"/>
      <c r="I529" s="3"/>
      <c r="J529" s="19"/>
      <c r="K529" s="19"/>
      <c r="L529" s="19"/>
      <c r="M529" s="19"/>
      <c r="N529" s="19"/>
      <c r="O529" s="4"/>
      <c r="P529" s="3"/>
      <c r="Q529" s="6" t="str">
        <f>IF(項目一覧②!$G$231=TRUE,"■","□")</f>
        <v>□</v>
      </c>
      <c r="R529" s="3" t="s">
        <v>270</v>
      </c>
      <c r="S529" s="3"/>
      <c r="T529" s="6" t="str">
        <f>IF(項目一覧②!$H$231=TRUE,"■","□")</f>
        <v>□</v>
      </c>
      <c r="U529" s="3" t="s">
        <v>87</v>
      </c>
      <c r="V529" s="3"/>
      <c r="W529" s="3"/>
      <c r="X529" s="3"/>
      <c r="Y529" s="3"/>
      <c r="Z529" s="3"/>
      <c r="AA529" s="3"/>
      <c r="AB529" s="3"/>
      <c r="AC529" s="2"/>
    </row>
    <row r="530" spans="1:29" ht="18" customHeight="1">
      <c r="A530" s="17" t="s">
        <v>113</v>
      </c>
      <c r="B530" s="16" t="s">
        <v>268</v>
      </c>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c r="AA530" s="16"/>
      <c r="AB530" s="2"/>
    </row>
    <row r="531" spans="1:29" ht="18" customHeight="1">
      <c r="A531" s="3"/>
      <c r="B531" s="3"/>
      <c r="C531" s="3"/>
      <c r="D531" s="1473" t="s">
        <v>267</v>
      </c>
      <c r="E531" s="1473"/>
      <c r="F531" s="1473"/>
      <c r="G531" s="1473"/>
      <c r="H531" s="5"/>
      <c r="I531" s="1473" t="s">
        <v>266</v>
      </c>
      <c r="J531" s="1473"/>
      <c r="K531" s="1473"/>
      <c r="L531" s="1473"/>
      <c r="M531" s="1473"/>
      <c r="N531" s="1473"/>
      <c r="O531" s="1473"/>
      <c r="P531" s="1473"/>
      <c r="Q531" s="1473"/>
      <c r="R531" s="1473"/>
      <c r="S531" s="1473"/>
      <c r="T531" s="1473"/>
      <c r="U531" s="1473"/>
      <c r="V531" s="5"/>
      <c r="W531" s="5" t="s">
        <v>257</v>
      </c>
      <c r="X531" s="1473" t="s">
        <v>265</v>
      </c>
      <c r="Y531" s="1473"/>
      <c r="Z531" s="1473"/>
      <c r="AA531" s="3" t="s">
        <v>179</v>
      </c>
      <c r="AB531" s="2"/>
    </row>
    <row r="532" spans="1:29" ht="18" customHeight="1">
      <c r="A532" s="3"/>
      <c r="B532" s="3" t="s">
        <v>264</v>
      </c>
      <c r="C532" s="3"/>
      <c r="D532" s="5" t="s">
        <v>191</v>
      </c>
      <c r="E532" s="1477" t="str">
        <f>項目一覧②!$F$232</f>
        <v/>
      </c>
      <c r="F532" s="1477"/>
      <c r="G532" s="5" t="s">
        <v>258</v>
      </c>
      <c r="H532" s="18" t="str">
        <f>項目一覧②!$F$238</f>
        <v/>
      </c>
      <c r="J532" s="3"/>
      <c r="K532" s="3"/>
      <c r="L532" s="2"/>
      <c r="M532" s="3"/>
      <c r="N532" s="3"/>
      <c r="O532" s="3"/>
      <c r="P532" s="3"/>
      <c r="Q532" s="3"/>
      <c r="R532" s="2"/>
      <c r="S532" s="2"/>
      <c r="T532" s="2"/>
      <c r="U532" s="2"/>
      <c r="V532" s="5"/>
      <c r="W532" s="5" t="s">
        <v>257</v>
      </c>
      <c r="X532" s="1478" t="str">
        <f>項目一覧②!$F$244</f>
        <v/>
      </c>
      <c r="Y532" s="1478"/>
      <c r="Z532" s="1478"/>
      <c r="AA532" s="3" t="s">
        <v>256</v>
      </c>
      <c r="AB532" s="2"/>
    </row>
    <row r="533" spans="1:29" ht="18" customHeight="1">
      <c r="A533" s="3"/>
      <c r="B533" s="3" t="s">
        <v>263</v>
      </c>
      <c r="C533" s="3"/>
      <c r="D533" s="5" t="s">
        <v>191</v>
      </c>
      <c r="E533" s="1477" t="str">
        <f>項目一覧②!$F$233</f>
        <v/>
      </c>
      <c r="F533" s="1477"/>
      <c r="G533" s="5" t="s">
        <v>258</v>
      </c>
      <c r="H533" s="18" t="str">
        <f>項目一覧②!$F$239</f>
        <v/>
      </c>
      <c r="J533" s="3"/>
      <c r="K533" s="3"/>
      <c r="L533" s="2"/>
      <c r="M533" s="3"/>
      <c r="N533" s="3"/>
      <c r="O533" s="3"/>
      <c r="P533" s="3"/>
      <c r="Q533" s="3"/>
      <c r="R533" s="2"/>
      <c r="S533" s="2"/>
      <c r="T533" s="2"/>
      <c r="U533" s="2"/>
      <c r="V533" s="5"/>
      <c r="W533" s="5" t="s">
        <v>257</v>
      </c>
      <c r="X533" s="1478" t="str">
        <f>項目一覧②!$F$245</f>
        <v/>
      </c>
      <c r="Y533" s="1478"/>
      <c r="Z533" s="1478"/>
      <c r="AA533" s="3" t="s">
        <v>256</v>
      </c>
      <c r="AB533" s="2"/>
    </row>
    <row r="534" spans="1:29" ht="18" customHeight="1">
      <c r="A534" s="3"/>
      <c r="B534" s="3" t="s">
        <v>262</v>
      </c>
      <c r="C534" s="3"/>
      <c r="D534" s="5" t="s">
        <v>191</v>
      </c>
      <c r="E534" s="1477" t="str">
        <f>項目一覧②!$F$234</f>
        <v/>
      </c>
      <c r="F534" s="1477"/>
      <c r="G534" s="5" t="s">
        <v>258</v>
      </c>
      <c r="H534" s="18" t="str">
        <f>項目一覧②!$F$240</f>
        <v/>
      </c>
      <c r="J534" s="3"/>
      <c r="K534" s="3"/>
      <c r="L534" s="2"/>
      <c r="M534" s="3"/>
      <c r="N534" s="3"/>
      <c r="O534" s="3"/>
      <c r="P534" s="3"/>
      <c r="Q534" s="3"/>
      <c r="R534" s="2"/>
      <c r="S534" s="2"/>
      <c r="T534" s="2"/>
      <c r="U534" s="2"/>
      <c r="V534" s="5"/>
      <c r="W534" s="5" t="s">
        <v>257</v>
      </c>
      <c r="X534" s="1478" t="str">
        <f>項目一覧②!$F$246</f>
        <v/>
      </c>
      <c r="Y534" s="1478"/>
      <c r="Z534" s="1478"/>
      <c r="AA534" s="3" t="s">
        <v>256</v>
      </c>
      <c r="AB534" s="2"/>
    </row>
    <row r="535" spans="1:29" ht="18" customHeight="1">
      <c r="A535" s="3"/>
      <c r="B535" s="3" t="s">
        <v>261</v>
      </c>
      <c r="C535" s="3"/>
      <c r="D535" s="5" t="s">
        <v>191</v>
      </c>
      <c r="E535" s="1477" t="str">
        <f>項目一覧②!$F$235</f>
        <v/>
      </c>
      <c r="F535" s="1477"/>
      <c r="G535" s="5" t="s">
        <v>258</v>
      </c>
      <c r="H535" s="18" t="str">
        <f>項目一覧②!$F$241</f>
        <v/>
      </c>
      <c r="J535" s="3"/>
      <c r="K535" s="3"/>
      <c r="L535" s="2"/>
      <c r="M535" s="3"/>
      <c r="N535" s="3"/>
      <c r="O535" s="3"/>
      <c r="P535" s="3"/>
      <c r="Q535" s="3"/>
      <c r="R535" s="2"/>
      <c r="S535" s="2"/>
      <c r="T535" s="2"/>
      <c r="U535" s="2"/>
      <c r="V535" s="5"/>
      <c r="W535" s="5" t="s">
        <v>257</v>
      </c>
      <c r="X535" s="1478" t="str">
        <f>項目一覧②!$F$247</f>
        <v/>
      </c>
      <c r="Y535" s="1478"/>
      <c r="Z535" s="1478"/>
      <c r="AA535" s="3" t="s">
        <v>256</v>
      </c>
      <c r="AB535" s="2"/>
    </row>
    <row r="536" spans="1:29" ht="18" customHeight="1">
      <c r="A536" s="3"/>
      <c r="B536" s="3" t="s">
        <v>260</v>
      </c>
      <c r="C536" s="3"/>
      <c r="D536" s="5" t="s">
        <v>191</v>
      </c>
      <c r="E536" s="1477" t="str">
        <f>項目一覧②!$F$236</f>
        <v/>
      </c>
      <c r="F536" s="1477"/>
      <c r="G536" s="5" t="s">
        <v>258</v>
      </c>
      <c r="H536" s="18" t="str">
        <f>項目一覧②!$F$242</f>
        <v/>
      </c>
      <c r="J536" s="3"/>
      <c r="K536" s="3"/>
      <c r="L536" s="2"/>
      <c r="M536" s="3"/>
      <c r="N536" s="3"/>
      <c r="O536" s="3"/>
      <c r="P536" s="3"/>
      <c r="Q536" s="3"/>
      <c r="R536" s="2"/>
      <c r="S536" s="2"/>
      <c r="T536" s="2"/>
      <c r="U536" s="2"/>
      <c r="V536" s="5"/>
      <c r="W536" s="5" t="s">
        <v>257</v>
      </c>
      <c r="X536" s="1478" t="str">
        <f>項目一覧②!$F$248</f>
        <v/>
      </c>
      <c r="Y536" s="1478"/>
      <c r="Z536" s="1478"/>
      <c r="AA536" s="3" t="s">
        <v>256</v>
      </c>
      <c r="AB536" s="2"/>
    </row>
    <row r="537" spans="1:29" ht="18" customHeight="1">
      <c r="A537" s="15"/>
      <c r="B537" s="15" t="s">
        <v>259</v>
      </c>
      <c r="C537" s="15"/>
      <c r="D537" s="5" t="s">
        <v>191</v>
      </c>
      <c r="E537" s="1477" t="str">
        <f>項目一覧②!$F$237</f>
        <v/>
      </c>
      <c r="F537" s="1477"/>
      <c r="G537" s="5" t="s">
        <v>258</v>
      </c>
      <c r="H537" s="18" t="str">
        <f>項目一覧②!$F$243</f>
        <v/>
      </c>
      <c r="J537" s="15"/>
      <c r="K537" s="15"/>
      <c r="L537" s="2"/>
      <c r="M537" s="15"/>
      <c r="N537" s="15"/>
      <c r="O537" s="15"/>
      <c r="P537" s="15"/>
      <c r="Q537" s="15"/>
      <c r="R537" s="2"/>
      <c r="S537" s="2"/>
      <c r="T537" s="2"/>
      <c r="U537" s="2"/>
      <c r="V537" s="5"/>
      <c r="W537" s="5" t="s">
        <v>257</v>
      </c>
      <c r="X537" s="1478" t="str">
        <f>項目一覧②!$F$249</f>
        <v/>
      </c>
      <c r="Y537" s="1478"/>
      <c r="Z537" s="1478"/>
      <c r="AA537" s="3" t="s">
        <v>256</v>
      </c>
      <c r="AB537" s="2"/>
    </row>
    <row r="538" spans="1:29" ht="18" customHeight="1">
      <c r="A538" s="17" t="s">
        <v>113</v>
      </c>
      <c r="B538" s="16" t="s">
        <v>255</v>
      </c>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c r="AA538" s="16"/>
      <c r="AB538" s="2"/>
    </row>
    <row r="539" spans="1:29" ht="18" customHeight="1">
      <c r="A539" s="6"/>
      <c r="B539" s="3"/>
      <c r="C539" s="3"/>
      <c r="D539" s="3"/>
      <c r="E539" s="3"/>
      <c r="F539" s="1479" t="str">
        <f>項目一覧②!$F$250</f>
        <v/>
      </c>
      <c r="G539" s="1479"/>
      <c r="H539" s="1479"/>
      <c r="I539" s="1479"/>
      <c r="J539" s="1479"/>
      <c r="K539" s="1479"/>
      <c r="L539" s="1479"/>
      <c r="M539" s="1479"/>
      <c r="N539" s="1479"/>
      <c r="O539" s="1479"/>
      <c r="P539" s="1479"/>
      <c r="Q539" s="1479"/>
      <c r="R539" s="1479"/>
      <c r="S539" s="1479"/>
      <c r="T539" s="1479"/>
      <c r="U539" s="1479"/>
      <c r="V539" s="1479"/>
      <c r="W539" s="1479"/>
      <c r="X539" s="1479"/>
      <c r="Y539" s="1479"/>
      <c r="Z539" s="1479"/>
      <c r="AA539" s="1479"/>
      <c r="AB539" s="2"/>
    </row>
    <row r="540" spans="1:29" ht="18" customHeight="1">
      <c r="A540" s="15"/>
      <c r="B540" s="15"/>
      <c r="C540" s="15"/>
      <c r="D540" s="15"/>
      <c r="E540" s="15"/>
      <c r="F540" s="1480"/>
      <c r="G540" s="1480"/>
      <c r="H540" s="1480"/>
      <c r="I540" s="1480"/>
      <c r="J540" s="1480"/>
      <c r="K540" s="1480"/>
      <c r="L540" s="1480"/>
      <c r="M540" s="1480"/>
      <c r="N540" s="1480"/>
      <c r="O540" s="1480"/>
      <c r="P540" s="1480"/>
      <c r="Q540" s="1480"/>
      <c r="R540" s="1480"/>
      <c r="S540" s="1480"/>
      <c r="T540" s="1480"/>
      <c r="U540" s="1480"/>
      <c r="V540" s="1480"/>
      <c r="W540" s="1480"/>
      <c r="X540" s="1480"/>
      <c r="Y540" s="1480"/>
      <c r="Z540" s="1480"/>
      <c r="AA540" s="1480"/>
      <c r="AB540" s="2"/>
    </row>
    <row r="541" spans="1:29" ht="18" customHeight="1">
      <c r="A541" s="6" t="s">
        <v>113</v>
      </c>
      <c r="B541" s="3" t="s">
        <v>254</v>
      </c>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2"/>
    </row>
    <row r="542" spans="1:29" ht="18" customHeight="1">
      <c r="A542" s="3"/>
      <c r="B542" s="3"/>
      <c r="C542" s="3"/>
      <c r="D542" s="3"/>
      <c r="E542" s="3"/>
      <c r="F542" s="1479" t="str">
        <f>項目一覧②!$F$251</f>
        <v/>
      </c>
      <c r="G542" s="1479"/>
      <c r="H542" s="1479"/>
      <c r="I542" s="1479"/>
      <c r="J542" s="1479"/>
      <c r="K542" s="1479"/>
      <c r="L542" s="1479"/>
      <c r="M542" s="1479"/>
      <c r="N542" s="1479"/>
      <c r="O542" s="1479"/>
      <c r="P542" s="1479"/>
      <c r="Q542" s="1479"/>
      <c r="R542" s="1479"/>
      <c r="S542" s="1479"/>
      <c r="T542" s="1479"/>
      <c r="U542" s="1479"/>
      <c r="V542" s="1479"/>
      <c r="W542" s="1479"/>
      <c r="X542" s="1479"/>
      <c r="Y542" s="1479"/>
      <c r="Z542" s="1479"/>
      <c r="AA542" s="1479"/>
      <c r="AB542" s="2"/>
    </row>
    <row r="543" spans="1:29" ht="18" customHeight="1">
      <c r="A543" s="15"/>
      <c r="B543" s="15"/>
      <c r="C543" s="15"/>
      <c r="D543" s="15"/>
      <c r="E543" s="15"/>
      <c r="F543" s="1480"/>
      <c r="G543" s="1480"/>
      <c r="H543" s="1480"/>
      <c r="I543" s="1480"/>
      <c r="J543" s="1480"/>
      <c r="K543" s="1480"/>
      <c r="L543" s="1480"/>
      <c r="M543" s="1480"/>
      <c r="N543" s="1480"/>
      <c r="O543" s="1480"/>
      <c r="P543" s="1480"/>
      <c r="Q543" s="1480"/>
      <c r="R543" s="1480"/>
      <c r="S543" s="1480"/>
      <c r="T543" s="1480"/>
      <c r="U543" s="1480"/>
      <c r="V543" s="1480"/>
      <c r="W543" s="1480"/>
      <c r="X543" s="1480"/>
      <c r="Y543" s="1480"/>
      <c r="Z543" s="1480"/>
      <c r="AA543" s="1480"/>
      <c r="AB543" s="2"/>
    </row>
    <row r="544" spans="1:29" ht="18" customHeight="1"/>
    <row r="545" spans="1:27" s="628" customFormat="1" ht="18" customHeight="1">
      <c r="A545" s="1562" t="s">
        <v>2293</v>
      </c>
      <c r="B545" s="1562"/>
      <c r="C545" s="1562"/>
      <c r="D545" s="1562"/>
      <c r="E545" s="1562"/>
      <c r="F545" s="1562"/>
      <c r="G545" s="1562"/>
      <c r="H545" s="1562"/>
      <c r="I545" s="1562"/>
      <c r="J545" s="1562"/>
      <c r="K545" s="1562"/>
      <c r="L545" s="1562"/>
      <c r="M545" s="1562"/>
      <c r="N545" s="1562"/>
      <c r="O545" s="1562"/>
      <c r="P545" s="1562"/>
      <c r="Q545" s="1562"/>
      <c r="R545" s="1562"/>
      <c r="S545" s="1562"/>
      <c r="T545" s="1562"/>
      <c r="U545" s="1562"/>
      <c r="V545" s="1562"/>
      <c r="W545" s="1562"/>
      <c r="X545" s="1562"/>
      <c r="Y545" s="1562"/>
      <c r="Z545" s="1562"/>
    </row>
    <row r="546" spans="1:27" s="628" customFormat="1" ht="18" customHeight="1">
      <c r="A546" s="628" t="s">
        <v>2246</v>
      </c>
      <c r="B546" s="629"/>
    </row>
    <row r="547" spans="1:27" s="3" customFormat="1" ht="18" customHeight="1">
      <c r="A547" s="630" t="s">
        <v>2184</v>
      </c>
      <c r="B547" s="678" t="s">
        <v>2182</v>
      </c>
      <c r="C547" s="632" t="s">
        <v>2183</v>
      </c>
      <c r="D547" s="632"/>
      <c r="E547" s="632"/>
      <c r="F547" s="632"/>
      <c r="G547" s="633">
        <f>項目一覧②!$F$752</f>
        <v>1</v>
      </c>
      <c r="H547" s="633"/>
      <c r="I547" s="633"/>
      <c r="J547" s="632"/>
      <c r="K547" s="632"/>
      <c r="L547" s="632"/>
      <c r="M547" s="632"/>
      <c r="N547" s="632"/>
      <c r="O547" s="632"/>
      <c r="P547" s="632"/>
      <c r="Q547" s="632"/>
      <c r="R547" s="632"/>
      <c r="S547" s="632"/>
      <c r="T547" s="632"/>
      <c r="U547" s="632"/>
      <c r="V547" s="632"/>
      <c r="W547" s="632"/>
      <c r="X547" s="632"/>
      <c r="Y547" s="632"/>
      <c r="Z547" s="632"/>
      <c r="AA547" s="632"/>
    </row>
    <row r="548" spans="1:27" s="628" customFormat="1" ht="18" customHeight="1">
      <c r="A548" s="634" t="s">
        <v>2185</v>
      </c>
      <c r="B548" s="679" t="s">
        <v>2186</v>
      </c>
      <c r="C548" s="636" t="s">
        <v>2188</v>
      </c>
      <c r="D548" s="636"/>
      <c r="E548" s="636"/>
      <c r="F548" s="637"/>
      <c r="G548" s="1565" t="str">
        <f>項目一覧②!$F$753</f>
        <v/>
      </c>
      <c r="H548" s="1565"/>
      <c r="I548" s="1565"/>
      <c r="J548" s="636" t="s">
        <v>2189</v>
      </c>
      <c r="K548" s="636"/>
      <c r="L548" s="636"/>
      <c r="M548" s="636"/>
      <c r="N548" s="636"/>
      <c r="O548" s="636"/>
      <c r="P548" s="636"/>
      <c r="Q548" s="636"/>
      <c r="R548" s="636"/>
      <c r="S548" s="636"/>
      <c r="T548" s="636"/>
      <c r="U548" s="636"/>
      <c r="V548" s="636"/>
      <c r="W548" s="636"/>
      <c r="X548" s="636"/>
      <c r="Y548" s="636"/>
      <c r="Z548" s="636"/>
      <c r="AA548" s="636"/>
    </row>
    <row r="549" spans="1:27" s="628" customFormat="1" ht="18" customHeight="1">
      <c r="A549" s="638" t="s">
        <v>2185</v>
      </c>
      <c r="B549" s="680" t="s">
        <v>2190</v>
      </c>
      <c r="C549" s="640" t="s">
        <v>2191</v>
      </c>
      <c r="D549" s="640"/>
      <c r="E549" s="640"/>
      <c r="F549" s="640"/>
      <c r="G549" s="640"/>
      <c r="H549" s="640"/>
      <c r="I549" s="640"/>
      <c r="J549" s="640"/>
      <c r="K549" s="640"/>
      <c r="L549" s="640"/>
      <c r="M549" s="640"/>
      <c r="N549" s="640"/>
      <c r="O549" s="640"/>
      <c r="P549" s="640"/>
      <c r="Q549" s="640"/>
      <c r="R549" s="640"/>
      <c r="S549" s="640"/>
      <c r="T549" s="640"/>
      <c r="U549" s="640"/>
      <c r="V549" s="640"/>
      <c r="W549" s="640"/>
      <c r="X549" s="640"/>
      <c r="Y549" s="640"/>
      <c r="Z549" s="640"/>
    </row>
    <row r="550" spans="1:27" s="628" customFormat="1" ht="18" customHeight="1">
      <c r="A550" s="629"/>
      <c r="B550" s="641" t="s">
        <v>2185</v>
      </c>
      <c r="C550" s="683" t="s">
        <v>2192</v>
      </c>
      <c r="D550" s="628" t="s">
        <v>2193</v>
      </c>
      <c r="I550" s="1561" t="str">
        <f>項目一覧②!$F$754</f>
        <v/>
      </c>
      <c r="J550" s="1561"/>
      <c r="K550" s="1561"/>
      <c r="L550" s="1561"/>
      <c r="M550" s="628" t="s">
        <v>2201</v>
      </c>
    </row>
    <row r="551" spans="1:27" s="628" customFormat="1" ht="18" customHeight="1">
      <c r="A551" s="629"/>
      <c r="B551" s="641" t="s">
        <v>2185</v>
      </c>
      <c r="C551" s="683" t="s">
        <v>2194</v>
      </c>
      <c r="D551" s="628" t="s">
        <v>2197</v>
      </c>
      <c r="I551" s="1561" t="str">
        <f>項目一覧②!$F$755</f>
        <v/>
      </c>
      <c r="J551" s="1561"/>
      <c r="K551" s="1561"/>
      <c r="L551" s="1561"/>
      <c r="M551" s="628" t="s">
        <v>2201</v>
      </c>
    </row>
    <row r="552" spans="1:27" s="628" customFormat="1" ht="18" customHeight="1">
      <c r="A552" s="629"/>
      <c r="B552" s="641" t="s">
        <v>2185</v>
      </c>
      <c r="C552" s="683" t="s">
        <v>2195</v>
      </c>
      <c r="D552" s="628" t="s">
        <v>2198</v>
      </c>
      <c r="H552" s="628" t="s">
        <v>2239</v>
      </c>
      <c r="I552" s="600"/>
      <c r="J552" s="1566" t="str">
        <f>項目一覧②!$F$756</f>
        <v/>
      </c>
      <c r="K552" s="1566"/>
      <c r="L552" s="1566"/>
      <c r="M552" s="628" t="s">
        <v>2202</v>
      </c>
      <c r="P552" s="628" t="s">
        <v>2240</v>
      </c>
      <c r="Q552" s="600"/>
      <c r="R552" s="1566" t="str">
        <f>項目一覧②!$F$757</f>
        <v/>
      </c>
      <c r="S552" s="1566"/>
      <c r="T552" s="1566"/>
      <c r="U552" s="628" t="s">
        <v>2202</v>
      </c>
    </row>
    <row r="553" spans="1:27" s="628" customFormat="1" ht="18" customHeight="1">
      <c r="A553" s="643"/>
      <c r="B553" s="644" t="s">
        <v>2185</v>
      </c>
      <c r="C553" s="684" t="s">
        <v>2196</v>
      </c>
      <c r="D553" s="646" t="s">
        <v>2199</v>
      </c>
      <c r="E553" s="646"/>
      <c r="F553" s="646"/>
      <c r="G553" s="646"/>
      <c r="H553" s="646" t="str">
        <f>項目一覧②!$F$758&amp;IF(項目一覧②!$F$759="",""," 一部 "&amp;項目一覧②!$F$759)</f>
        <v/>
      </c>
      <c r="I553" s="647"/>
      <c r="J553" s="647"/>
      <c r="K553" s="647"/>
      <c r="L553" s="647"/>
      <c r="M553" s="647"/>
      <c r="N553" s="647"/>
      <c r="O553" s="647"/>
      <c r="P553" s="647"/>
      <c r="Q553" s="646"/>
      <c r="R553" s="646"/>
      <c r="S553" s="647"/>
      <c r="T553" s="647"/>
      <c r="U553" s="647"/>
      <c r="V553" s="647"/>
      <c r="W553" s="647"/>
      <c r="X553" s="647"/>
      <c r="Y553" s="647"/>
      <c r="Z553" s="647"/>
    </row>
    <row r="554" spans="1:27" s="628" customFormat="1" ht="18" customHeight="1">
      <c r="A554" s="638" t="s">
        <v>2185</v>
      </c>
      <c r="B554" s="680" t="s">
        <v>2203</v>
      </c>
      <c r="C554" s="640" t="s">
        <v>2208</v>
      </c>
      <c r="D554" s="640"/>
      <c r="E554" s="640"/>
      <c r="F554" s="640"/>
      <c r="G554" s="640"/>
      <c r="H554" s="640"/>
      <c r="I554" s="640"/>
      <c r="J554" s="640"/>
      <c r="K554" s="640"/>
      <c r="L554" s="640"/>
      <c r="M554" s="640"/>
      <c r="N554" s="640"/>
      <c r="O554" s="640"/>
      <c r="P554" s="640"/>
      <c r="Q554" s="640"/>
      <c r="R554" s="640"/>
      <c r="S554" s="640"/>
      <c r="T554" s="640"/>
      <c r="U554" s="640"/>
      <c r="V554" s="640"/>
      <c r="W554" s="640"/>
      <c r="X554" s="640"/>
      <c r="Y554" s="640"/>
      <c r="Z554" s="640"/>
      <c r="AA554" s="640"/>
    </row>
    <row r="555" spans="1:27" s="628" customFormat="1" ht="18" customHeight="1">
      <c r="A555" s="629"/>
      <c r="B555" s="681"/>
      <c r="C555" s="642" t="str">
        <f>IF(項目一覧②!$G$760=TRUE,"■","□")</f>
        <v>□</v>
      </c>
      <c r="D555" s="628" t="s">
        <v>2204</v>
      </c>
    </row>
    <row r="556" spans="1:27" s="628" customFormat="1" ht="18" customHeight="1">
      <c r="A556" s="643"/>
      <c r="B556" s="682"/>
      <c r="C556" s="642" t="str">
        <f>IF(項目一覧②!$G$761=TRUE,"■","□")</f>
        <v>□</v>
      </c>
      <c r="D556" s="646" t="s">
        <v>2205</v>
      </c>
      <c r="E556" s="646"/>
      <c r="F556" s="646"/>
      <c r="G556" s="646"/>
      <c r="H556" s="646"/>
      <c r="I556" s="646"/>
      <c r="J556" s="646"/>
      <c r="K556" s="646"/>
      <c r="L556" s="646"/>
      <c r="M556" s="646"/>
      <c r="N556" s="646"/>
      <c r="O556" s="646"/>
      <c r="P556" s="646"/>
      <c r="Q556" s="646"/>
      <c r="R556" s="646"/>
      <c r="S556" s="646"/>
      <c r="T556" s="646"/>
      <c r="U556" s="646"/>
      <c r="V556" s="646"/>
      <c r="W556" s="646"/>
      <c r="X556" s="646"/>
      <c r="Y556" s="646"/>
      <c r="Z556" s="646"/>
      <c r="AA556" s="646"/>
    </row>
    <row r="557" spans="1:27" s="628" customFormat="1" ht="18" customHeight="1">
      <c r="A557" s="638" t="s">
        <v>2185</v>
      </c>
      <c r="B557" s="680" t="s">
        <v>2206</v>
      </c>
      <c r="C557" s="640" t="s">
        <v>2207</v>
      </c>
      <c r="D557" s="640"/>
      <c r="E557" s="640"/>
      <c r="F557" s="640"/>
      <c r="G557" s="640"/>
      <c r="H557" s="640"/>
      <c r="I557" s="640"/>
      <c r="J557" s="640"/>
      <c r="K557" s="640"/>
      <c r="L557" s="640"/>
      <c r="M557" s="640"/>
      <c r="N557" s="640"/>
      <c r="O557" s="640"/>
      <c r="P557" s="640"/>
      <c r="Q557" s="640"/>
      <c r="R557" s="640"/>
      <c r="S557" s="640"/>
      <c r="T557" s="640"/>
      <c r="U557" s="640"/>
      <c r="V557" s="640"/>
      <c r="W557" s="640"/>
      <c r="X557" s="640"/>
      <c r="Y557" s="640"/>
      <c r="Z557" s="640"/>
    </row>
    <row r="558" spans="1:27" s="628" customFormat="1" ht="18" customHeight="1">
      <c r="A558" s="629"/>
      <c r="B558" s="681"/>
      <c r="C558" s="642" t="str">
        <f>IF(項目一覧②!$G$762=TRUE,"■","□")</f>
        <v>□</v>
      </c>
      <c r="D558" s="628" t="s">
        <v>2209</v>
      </c>
    </row>
    <row r="559" spans="1:27" s="628" customFormat="1" ht="18" customHeight="1">
      <c r="A559" s="629"/>
      <c r="B559" s="681"/>
      <c r="C559" s="642" t="str">
        <f>IF(項目一覧②!$G$763=TRUE,"■","□")</f>
        <v>□</v>
      </c>
      <c r="D559" s="628" t="s">
        <v>2211</v>
      </c>
    </row>
    <row r="560" spans="1:27" s="628" customFormat="1" ht="18" customHeight="1">
      <c r="A560" s="629"/>
      <c r="B560" s="681"/>
      <c r="C560" s="642" t="str">
        <f>IF(項目一覧②!$G$764=TRUE,"■","□")</f>
        <v>□</v>
      </c>
      <c r="D560" s="628" t="s">
        <v>2212</v>
      </c>
    </row>
    <row r="561" spans="1:27" s="628" customFormat="1" ht="18" customHeight="1">
      <c r="A561" s="629"/>
      <c r="B561" s="681"/>
      <c r="C561" s="642" t="str">
        <f>IF(項目一覧②!$G$765=TRUE,"■","□")</f>
        <v>□</v>
      </c>
      <c r="D561" s="628" t="s">
        <v>2213</v>
      </c>
    </row>
    <row r="562" spans="1:27" s="628" customFormat="1" ht="18" customHeight="1">
      <c r="A562" s="643"/>
      <c r="B562" s="682"/>
      <c r="C562" s="642" t="str">
        <f>IF(項目一覧②!$G$766=TRUE,"■","□")</f>
        <v>□</v>
      </c>
      <c r="D562" s="646" t="s">
        <v>2210</v>
      </c>
      <c r="E562" s="646"/>
      <c r="F562" s="646"/>
      <c r="G562" s="646"/>
      <c r="H562" s="646"/>
      <c r="I562" s="646"/>
      <c r="J562" s="646"/>
      <c r="K562" s="646"/>
      <c r="L562" s="646"/>
      <c r="M562" s="646"/>
      <c r="N562" s="646"/>
      <c r="O562" s="646"/>
      <c r="P562" s="646"/>
      <c r="Q562" s="646"/>
      <c r="R562" s="646"/>
      <c r="S562" s="646"/>
      <c r="T562" s="646"/>
      <c r="U562" s="646"/>
      <c r="V562" s="646"/>
      <c r="W562" s="646"/>
      <c r="X562" s="646"/>
      <c r="Y562" s="646"/>
      <c r="Z562" s="646"/>
    </row>
    <row r="563" spans="1:27" s="628" customFormat="1" ht="18" customHeight="1">
      <c r="A563" s="638" t="s">
        <v>2185</v>
      </c>
      <c r="B563" s="680" t="s">
        <v>2214</v>
      </c>
      <c r="C563" s="640" t="s">
        <v>2349</v>
      </c>
      <c r="D563" s="640"/>
      <c r="E563" s="640"/>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row>
    <row r="564" spans="1:27" s="628" customFormat="1" ht="18" customHeight="1">
      <c r="A564" s="629"/>
      <c r="B564" s="641" t="s">
        <v>2185</v>
      </c>
      <c r="C564" s="683" t="s">
        <v>2192</v>
      </c>
      <c r="D564" s="628" t="s">
        <v>2216</v>
      </c>
      <c r="F564" s="628" t="str">
        <f>項目一覧②!$F$767</f>
        <v/>
      </c>
    </row>
    <row r="565" spans="1:27" s="628" customFormat="1" ht="18" customHeight="1">
      <c r="A565" s="629"/>
      <c r="B565" s="641" t="s">
        <v>2185</v>
      </c>
      <c r="C565" s="683" t="s">
        <v>2194</v>
      </c>
      <c r="D565" s="628" t="s">
        <v>2217</v>
      </c>
    </row>
    <row r="566" spans="1:27" s="628" customFormat="1" ht="18" customHeight="1">
      <c r="A566" s="629"/>
      <c r="B566" s="641"/>
      <c r="C566" s="642" t="str">
        <f>IF(項目一覧②!$G$768=TRUE,"■","□")</f>
        <v>□</v>
      </c>
      <c r="D566" s="628" t="s">
        <v>2218</v>
      </c>
    </row>
    <row r="567" spans="1:27" s="628" customFormat="1" ht="18" customHeight="1">
      <c r="A567" s="629"/>
      <c r="B567" s="641"/>
      <c r="S567" s="629" t="s">
        <v>2221</v>
      </c>
      <c r="T567" s="1562" t="str">
        <f>項目一覧②!$F$769</f>
        <v/>
      </c>
      <c r="U567" s="1562"/>
      <c r="V567" s="1562"/>
      <c r="W567" s="1562"/>
      <c r="X567" s="1562"/>
      <c r="Y567" s="1562"/>
      <c r="Z567" s="628" t="s">
        <v>2119</v>
      </c>
    </row>
    <row r="568" spans="1:27" s="628" customFormat="1" ht="18" customHeight="1">
      <c r="A568" s="643"/>
      <c r="B568" s="644"/>
      <c r="C568" s="642" t="str">
        <f>IF(項目一覧②!$G$770=TRUE,"■","□")</f>
        <v>□</v>
      </c>
      <c r="D568" s="646" t="s">
        <v>2219</v>
      </c>
      <c r="E568" s="646"/>
      <c r="F568" s="646"/>
      <c r="G568" s="646"/>
      <c r="H568" s="646"/>
      <c r="I568" s="646"/>
      <c r="J568" s="646"/>
      <c r="K568" s="646"/>
      <c r="L568" s="646"/>
      <c r="M568" s="646"/>
      <c r="N568" s="646"/>
      <c r="O568" s="646"/>
      <c r="P568" s="646"/>
      <c r="Q568" s="646"/>
      <c r="R568" s="646"/>
      <c r="S568" s="646"/>
      <c r="T568" s="646"/>
      <c r="U568" s="646"/>
      <c r="V568" s="646"/>
      <c r="W568" s="646"/>
      <c r="X568" s="646"/>
      <c r="Y568" s="646"/>
      <c r="Z568" s="646"/>
    </row>
    <row r="569" spans="1:27" s="628" customFormat="1" ht="18" customHeight="1">
      <c r="A569" s="634" t="s">
        <v>2185</v>
      </c>
      <c r="B569" s="679" t="s">
        <v>2222</v>
      </c>
      <c r="C569" s="636" t="s">
        <v>2223</v>
      </c>
      <c r="D569" s="636"/>
      <c r="E569" s="636"/>
      <c r="F569" s="636"/>
      <c r="G569" s="636"/>
      <c r="H569" s="636"/>
      <c r="I569" s="636"/>
      <c r="J569" s="636"/>
      <c r="K569" s="636"/>
      <c r="L569" s="636"/>
      <c r="M569" s="636"/>
      <c r="N569" s="636"/>
      <c r="O569" s="636"/>
      <c r="P569" s="636"/>
      <c r="Q569" s="636"/>
      <c r="R569" s="636"/>
      <c r="S569" s="634" t="s">
        <v>2241</v>
      </c>
      <c r="T569" s="636" t="str">
        <f>項目一覧②!$F$771</f>
        <v/>
      </c>
      <c r="U569" s="636"/>
      <c r="V569" s="636"/>
      <c r="W569" s="636"/>
      <c r="X569" s="636"/>
      <c r="Y569" s="636"/>
      <c r="Z569" s="636" t="s">
        <v>2242</v>
      </c>
      <c r="AA569" s="636"/>
    </row>
    <row r="570" spans="1:27" s="628" customFormat="1" ht="18" customHeight="1">
      <c r="A570" s="638" t="s">
        <v>2185</v>
      </c>
      <c r="B570" s="680" t="s">
        <v>2224</v>
      </c>
      <c r="C570" s="640" t="s">
        <v>2225</v>
      </c>
      <c r="D570" s="640"/>
      <c r="E570" s="1563" t="str">
        <f>項目一覧②!$F$772</f>
        <v/>
      </c>
      <c r="F570" s="1563"/>
      <c r="G570" s="1563"/>
      <c r="H570" s="1563"/>
      <c r="I570" s="1563"/>
      <c r="J570" s="1563"/>
      <c r="K570" s="1563"/>
      <c r="L570" s="1563"/>
      <c r="M570" s="1563"/>
      <c r="N570" s="1563"/>
      <c r="O570" s="1563"/>
      <c r="P570" s="1563"/>
      <c r="Q570" s="1563"/>
      <c r="R570" s="1563"/>
      <c r="S570" s="1563"/>
      <c r="T570" s="1563"/>
      <c r="U570" s="1563"/>
      <c r="V570" s="1563"/>
      <c r="W570" s="1563"/>
      <c r="X570" s="1563"/>
      <c r="Y570" s="1563"/>
      <c r="Z570" s="1563"/>
    </row>
    <row r="571" spans="1:27" s="628" customFormat="1" ht="18" customHeight="1">
      <c r="A571" s="643"/>
      <c r="B571" s="644"/>
      <c r="C571" s="646"/>
      <c r="D571" s="646"/>
      <c r="E571" s="1564"/>
      <c r="F571" s="1564"/>
      <c r="G571" s="1564"/>
      <c r="H571" s="1564"/>
      <c r="I571" s="1564"/>
      <c r="J571" s="1564"/>
      <c r="K571" s="1564"/>
      <c r="L571" s="1564"/>
      <c r="M571" s="1564"/>
      <c r="N571" s="1564"/>
      <c r="O571" s="1564"/>
      <c r="P571" s="1564"/>
      <c r="Q571" s="1564"/>
      <c r="R571" s="1564"/>
      <c r="S571" s="1564"/>
      <c r="T571" s="1564"/>
      <c r="U571" s="1564"/>
      <c r="V571" s="1564"/>
      <c r="W571" s="1564"/>
      <c r="X571" s="1564"/>
      <c r="Y571" s="1564"/>
      <c r="Z571" s="1564"/>
      <c r="AA571" s="646"/>
    </row>
    <row r="572" spans="1:27" s="628" customFormat="1" ht="9.9499999999999993" customHeight="1">
      <c r="A572" s="629"/>
      <c r="B572" s="641"/>
    </row>
  </sheetData>
  <sheetProtection selectLockedCells="1"/>
  <mergeCells count="390">
    <mergeCell ref="A545:Z545"/>
    <mergeCell ref="G548:I548"/>
    <mergeCell ref="I550:L550"/>
    <mergeCell ref="I551:L551"/>
    <mergeCell ref="J552:L552"/>
    <mergeCell ref="R552:T552"/>
    <mergeCell ref="J277:N277"/>
    <mergeCell ref="P277:T277"/>
    <mergeCell ref="V277:Z277"/>
    <mergeCell ref="G309:H309"/>
    <mergeCell ref="J309:AA309"/>
    <mergeCell ref="G310:H310"/>
    <mergeCell ref="J310:AA310"/>
    <mergeCell ref="K337:N337"/>
    <mergeCell ref="K338:N338"/>
    <mergeCell ref="J354:M354"/>
    <mergeCell ref="P354:S354"/>
    <mergeCell ref="V354:Y354"/>
    <mergeCell ref="K335:M335"/>
    <mergeCell ref="K332:M332"/>
    <mergeCell ref="K333:M333"/>
    <mergeCell ref="K334:M334"/>
    <mergeCell ref="V358:Y358"/>
    <mergeCell ref="J357:M357"/>
    <mergeCell ref="T567:Y567"/>
    <mergeCell ref="E570:Z571"/>
    <mergeCell ref="C232:AA233"/>
    <mergeCell ref="L251:AA251"/>
    <mergeCell ref="L252:AA252"/>
    <mergeCell ref="W242:Z242"/>
    <mergeCell ref="H240:K240"/>
    <mergeCell ref="M240:P240"/>
    <mergeCell ref="R240:U240"/>
    <mergeCell ref="W240:Z240"/>
    <mergeCell ref="H242:K242"/>
    <mergeCell ref="M242:P242"/>
    <mergeCell ref="R242:U242"/>
    <mergeCell ref="H239:K239"/>
    <mergeCell ref="M239:P239"/>
    <mergeCell ref="R239:U239"/>
    <mergeCell ref="W239:Z239"/>
    <mergeCell ref="W244:Z244"/>
    <mergeCell ref="L250:AA250"/>
    <mergeCell ref="L253:AA253"/>
    <mergeCell ref="J257:N257"/>
    <mergeCell ref="P257:T257"/>
    <mergeCell ref="V257:Z257"/>
    <mergeCell ref="J256:N256"/>
    <mergeCell ref="C16:R17"/>
    <mergeCell ref="U38:AB38"/>
    <mergeCell ref="U37:AB37"/>
    <mergeCell ref="U39:AB41"/>
    <mergeCell ref="B37:H37"/>
    <mergeCell ref="B38:H38"/>
    <mergeCell ref="H175:AA175"/>
    <mergeCell ref="I156:AB157"/>
    <mergeCell ref="I167:AA168"/>
    <mergeCell ref="H145:AA145"/>
    <mergeCell ref="H96:AA96"/>
    <mergeCell ref="H130:AA130"/>
    <mergeCell ref="I140:AB141"/>
    <mergeCell ref="J80:AA81"/>
    <mergeCell ref="I131:AB132"/>
    <mergeCell ref="H87:AA87"/>
    <mergeCell ref="I148:AB149"/>
    <mergeCell ref="H128:AB128"/>
    <mergeCell ref="J89:AA90"/>
    <mergeCell ref="J98:AA99"/>
    <mergeCell ref="H137:AA137"/>
    <mergeCell ref="I177:AA178"/>
    <mergeCell ref="H153:AA153"/>
    <mergeCell ref="N236:Q236"/>
    <mergeCell ref="H238:K238"/>
    <mergeCell ref="M238:P238"/>
    <mergeCell ref="N235:Q235"/>
    <mergeCell ref="F221:AB222"/>
    <mergeCell ref="G225:AA225"/>
    <mergeCell ref="G226:AA226"/>
    <mergeCell ref="H203:AB203"/>
    <mergeCell ref="I195:AA196"/>
    <mergeCell ref="H165:AB165"/>
    <mergeCell ref="A223:AA223"/>
    <mergeCell ref="R238:U238"/>
    <mergeCell ref="W238:Z238"/>
    <mergeCell ref="H220:Y220"/>
    <mergeCell ref="H211:AB211"/>
    <mergeCell ref="H244:K244"/>
    <mergeCell ref="M244:P244"/>
    <mergeCell ref="R244:U244"/>
    <mergeCell ref="AK19:AO19"/>
    <mergeCell ref="AK33:AO33"/>
    <mergeCell ref="AK32:AV32"/>
    <mergeCell ref="L32:AA32"/>
    <mergeCell ref="L33:AA33"/>
    <mergeCell ref="T19:AA19"/>
    <mergeCell ref="AK35:AZ36"/>
    <mergeCell ref="AK34:AZ34"/>
    <mergeCell ref="H78:AA78"/>
    <mergeCell ref="O37:T37"/>
    <mergeCell ref="L34:AA34"/>
    <mergeCell ref="L35:AA36"/>
    <mergeCell ref="O38:T43"/>
    <mergeCell ref="H68:AB68"/>
    <mergeCell ref="J70:AA71"/>
    <mergeCell ref="H59:AB59"/>
    <mergeCell ref="H51:AB51"/>
    <mergeCell ref="U42:AB43"/>
    <mergeCell ref="H184:AA184"/>
    <mergeCell ref="H193:AA193"/>
    <mergeCell ref="I186:AA187"/>
    <mergeCell ref="P256:T256"/>
    <mergeCell ref="V256:Z256"/>
    <mergeCell ref="N245:Q245"/>
    <mergeCell ref="N246:Q246"/>
    <mergeCell ref="Q247:T247"/>
    <mergeCell ref="Q248:T248"/>
    <mergeCell ref="V264:Z264"/>
    <mergeCell ref="J268:N268"/>
    <mergeCell ref="P268:T268"/>
    <mergeCell ref="V268:Z268"/>
    <mergeCell ref="J266:N266"/>
    <mergeCell ref="P266:T266"/>
    <mergeCell ref="V266:Z266"/>
    <mergeCell ref="J262:N262"/>
    <mergeCell ref="P262:T262"/>
    <mergeCell ref="V262:Z262"/>
    <mergeCell ref="J259:N259"/>
    <mergeCell ref="P259:T259"/>
    <mergeCell ref="V259:Z259"/>
    <mergeCell ref="J264:N264"/>
    <mergeCell ref="P264:T264"/>
    <mergeCell ref="P357:S357"/>
    <mergeCell ref="V357:Y357"/>
    <mergeCell ref="P358:S358"/>
    <mergeCell ref="E355:F355"/>
    <mergeCell ref="J355:M355"/>
    <mergeCell ref="E358:F358"/>
    <mergeCell ref="E357:F357"/>
    <mergeCell ref="E356:F356"/>
    <mergeCell ref="P356:S356"/>
    <mergeCell ref="J358:M358"/>
    <mergeCell ref="P355:S355"/>
    <mergeCell ref="V355:Y355"/>
    <mergeCell ref="J356:M356"/>
    <mergeCell ref="V356:Y356"/>
    <mergeCell ref="V359:Y359"/>
    <mergeCell ref="V360:Y360"/>
    <mergeCell ref="D383:G383"/>
    <mergeCell ref="I383:U383"/>
    <mergeCell ref="X383:Z383"/>
    <mergeCell ref="J380:M380"/>
    <mergeCell ref="A372:AA372"/>
    <mergeCell ref="J376:M376"/>
    <mergeCell ref="J377:M377"/>
    <mergeCell ref="J378:M378"/>
    <mergeCell ref="L367:Q367"/>
    <mergeCell ref="I368:AA369"/>
    <mergeCell ref="F370:AA371"/>
    <mergeCell ref="J362:M362"/>
    <mergeCell ref="P362:S362"/>
    <mergeCell ref="V362:Y362"/>
    <mergeCell ref="J366:N366"/>
    <mergeCell ref="E359:F359"/>
    <mergeCell ref="E360:F360"/>
    <mergeCell ref="J360:M360"/>
    <mergeCell ref="P360:S360"/>
    <mergeCell ref="J359:M359"/>
    <mergeCell ref="P359:S359"/>
    <mergeCell ref="J361:M361"/>
    <mergeCell ref="E389:F389"/>
    <mergeCell ref="X389:Z389"/>
    <mergeCell ref="L399:M399"/>
    <mergeCell ref="K400:M400"/>
    <mergeCell ref="E384:F384"/>
    <mergeCell ref="X384:Z384"/>
    <mergeCell ref="E385:F385"/>
    <mergeCell ref="X385:Z385"/>
    <mergeCell ref="E386:F386"/>
    <mergeCell ref="X386:Z386"/>
    <mergeCell ref="K449:M449"/>
    <mergeCell ref="D432:G432"/>
    <mergeCell ref="I432:U432"/>
    <mergeCell ref="J429:M429"/>
    <mergeCell ref="X432:Z432"/>
    <mergeCell ref="E413:F413"/>
    <mergeCell ref="X413:Z413"/>
    <mergeCell ref="E414:F414"/>
    <mergeCell ref="X414:Z414"/>
    <mergeCell ref="F416:AA417"/>
    <mergeCell ref="F419:AA420"/>
    <mergeCell ref="K424:M424"/>
    <mergeCell ref="J426:M426"/>
    <mergeCell ref="J425:M425"/>
    <mergeCell ref="S299:Z299"/>
    <mergeCell ref="E410:F410"/>
    <mergeCell ref="X410:Z410"/>
    <mergeCell ref="E411:F411"/>
    <mergeCell ref="X411:Z411"/>
    <mergeCell ref="E412:F412"/>
    <mergeCell ref="X412:Z412"/>
    <mergeCell ref="L448:M448"/>
    <mergeCell ref="J405:M405"/>
    <mergeCell ref="X408:Z408"/>
    <mergeCell ref="E409:F409"/>
    <mergeCell ref="X409:Z409"/>
    <mergeCell ref="F391:AA392"/>
    <mergeCell ref="F394:AA395"/>
    <mergeCell ref="A397:AA397"/>
    <mergeCell ref="J401:M401"/>
    <mergeCell ref="J402:M402"/>
    <mergeCell ref="J403:M403"/>
    <mergeCell ref="D408:G408"/>
    <mergeCell ref="I408:U408"/>
    <mergeCell ref="E387:F387"/>
    <mergeCell ref="X387:Z387"/>
    <mergeCell ref="E388:F388"/>
    <mergeCell ref="X388:Z388"/>
    <mergeCell ref="J284:N284"/>
    <mergeCell ref="P284:T284"/>
    <mergeCell ref="I288:O288"/>
    <mergeCell ref="K260:N260"/>
    <mergeCell ref="J261:N261"/>
    <mergeCell ref="P261:T261"/>
    <mergeCell ref="V261:Z261"/>
    <mergeCell ref="I457:U457"/>
    <mergeCell ref="E460:F460"/>
    <mergeCell ref="E436:F436"/>
    <mergeCell ref="X436:Z436"/>
    <mergeCell ref="E437:F437"/>
    <mergeCell ref="X437:Z437"/>
    <mergeCell ref="E438:F438"/>
    <mergeCell ref="X438:Z438"/>
    <mergeCell ref="F440:AA441"/>
    <mergeCell ref="F443:AA444"/>
    <mergeCell ref="E433:F433"/>
    <mergeCell ref="X433:Z433"/>
    <mergeCell ref="E434:F434"/>
    <mergeCell ref="X434:Z434"/>
    <mergeCell ref="E435:F435"/>
    <mergeCell ref="X435:Z435"/>
    <mergeCell ref="A421:AA421"/>
    <mergeCell ref="J274:N274"/>
    <mergeCell ref="P274:T274"/>
    <mergeCell ref="V274:Z274"/>
    <mergeCell ref="P273:T273"/>
    <mergeCell ref="P272:T272"/>
    <mergeCell ref="J271:N271"/>
    <mergeCell ref="V273:Z273"/>
    <mergeCell ref="P271:T271"/>
    <mergeCell ref="V272:Z272"/>
    <mergeCell ref="J273:N273"/>
    <mergeCell ref="J269:N269"/>
    <mergeCell ref="P269:T269"/>
    <mergeCell ref="A446:AA446"/>
    <mergeCell ref="L497:M497"/>
    <mergeCell ref="J503:M503"/>
    <mergeCell ref="X457:Z457"/>
    <mergeCell ref="J278:N278"/>
    <mergeCell ref="P278:T278"/>
    <mergeCell ref="V270:Z270"/>
    <mergeCell ref="J270:N270"/>
    <mergeCell ref="P270:T270"/>
    <mergeCell ref="V271:Z271"/>
    <mergeCell ref="J272:N272"/>
    <mergeCell ref="J275:N275"/>
    <mergeCell ref="P275:T275"/>
    <mergeCell ref="V275:Z275"/>
    <mergeCell ref="J285:N285"/>
    <mergeCell ref="P285:T285"/>
    <mergeCell ref="J286:N286"/>
    <mergeCell ref="P286:T286"/>
    <mergeCell ref="M279:Q279"/>
    <mergeCell ref="J287:N287"/>
    <mergeCell ref="P287:T287"/>
    <mergeCell ref="M280:Q280"/>
    <mergeCell ref="L282:O282"/>
    <mergeCell ref="L283:O283"/>
    <mergeCell ref="A520:AA520"/>
    <mergeCell ref="J523:M523"/>
    <mergeCell ref="J524:M524"/>
    <mergeCell ref="J525:M525"/>
    <mergeCell ref="J526:M526"/>
    <mergeCell ref="J501:M501"/>
    <mergeCell ref="D506:G506"/>
    <mergeCell ref="I506:U506"/>
    <mergeCell ref="I300:AA301"/>
    <mergeCell ref="I302:AA302"/>
    <mergeCell ref="A305:AA305"/>
    <mergeCell ref="F307:I307"/>
    <mergeCell ref="G308:H308"/>
    <mergeCell ref="J308:AA308"/>
    <mergeCell ref="E361:F361"/>
    <mergeCell ref="P361:S361"/>
    <mergeCell ref="X512:Z512"/>
    <mergeCell ref="E508:F508"/>
    <mergeCell ref="X508:Z508"/>
    <mergeCell ref="E509:F509"/>
    <mergeCell ref="X509:Z509"/>
    <mergeCell ref="E510:F510"/>
    <mergeCell ref="X510:Z510"/>
    <mergeCell ref="L522:M522"/>
    <mergeCell ref="F539:AA540"/>
    <mergeCell ref="F542:AA543"/>
    <mergeCell ref="D531:G531"/>
    <mergeCell ref="I531:U531"/>
    <mergeCell ref="X531:Z531"/>
    <mergeCell ref="E532:F532"/>
    <mergeCell ref="X532:Z532"/>
    <mergeCell ref="E533:F533"/>
    <mergeCell ref="X533:Z533"/>
    <mergeCell ref="E534:F534"/>
    <mergeCell ref="X534:Z534"/>
    <mergeCell ref="E535:F535"/>
    <mergeCell ref="X535:Z535"/>
    <mergeCell ref="E536:F536"/>
    <mergeCell ref="X536:Z536"/>
    <mergeCell ref="E537:F537"/>
    <mergeCell ref="X537:Z537"/>
    <mergeCell ref="J528:M528"/>
    <mergeCell ref="F514:AA515"/>
    <mergeCell ref="F517:AA518"/>
    <mergeCell ref="E511:F511"/>
    <mergeCell ref="X511:Z511"/>
    <mergeCell ref="E512:F512"/>
    <mergeCell ref="J452:M452"/>
    <mergeCell ref="V361:Y361"/>
    <mergeCell ref="X506:Z506"/>
    <mergeCell ref="E507:F507"/>
    <mergeCell ref="X507:Z507"/>
    <mergeCell ref="F489:AA490"/>
    <mergeCell ref="F492:AA493"/>
    <mergeCell ref="A495:AA495"/>
    <mergeCell ref="J498:M498"/>
    <mergeCell ref="J499:M499"/>
    <mergeCell ref="J500:M500"/>
    <mergeCell ref="X487:Z487"/>
    <mergeCell ref="E482:F482"/>
    <mergeCell ref="X482:Z482"/>
    <mergeCell ref="E483:F483"/>
    <mergeCell ref="X483:Z483"/>
    <mergeCell ref="E484:F484"/>
    <mergeCell ref="X484:Z484"/>
    <mergeCell ref="E487:F487"/>
    <mergeCell ref="X462:Z462"/>
    <mergeCell ref="J450:M450"/>
    <mergeCell ref="L472:M472"/>
    <mergeCell ref="A470:AA470"/>
    <mergeCell ref="E486:F486"/>
    <mergeCell ref="X486:Z486"/>
    <mergeCell ref="E461:F461"/>
    <mergeCell ref="X461:Z461"/>
    <mergeCell ref="E458:F458"/>
    <mergeCell ref="X458:Z458"/>
    <mergeCell ref="E459:F459"/>
    <mergeCell ref="X459:Z459"/>
    <mergeCell ref="D457:G457"/>
    <mergeCell ref="J473:M473"/>
    <mergeCell ref="J474:M474"/>
    <mergeCell ref="J475:M475"/>
    <mergeCell ref="J476:M476"/>
    <mergeCell ref="D481:G481"/>
    <mergeCell ref="I481:U481"/>
    <mergeCell ref="X481:Z481"/>
    <mergeCell ref="J478:M478"/>
    <mergeCell ref="E485:F485"/>
    <mergeCell ref="X485:Z485"/>
    <mergeCell ref="V269:Z269"/>
    <mergeCell ref="J276:N276"/>
    <mergeCell ref="P276:T276"/>
    <mergeCell ref="V276:Z276"/>
    <mergeCell ref="K375:M375"/>
    <mergeCell ref="L423:M423"/>
    <mergeCell ref="E462:F462"/>
    <mergeCell ref="M318:N318"/>
    <mergeCell ref="F468:AA469"/>
    <mergeCell ref="P288:V288"/>
    <mergeCell ref="V278:Z278"/>
    <mergeCell ref="H291:AA293"/>
    <mergeCell ref="F297:H297"/>
    <mergeCell ref="S297:Z297"/>
    <mergeCell ref="F298:H298"/>
    <mergeCell ref="S298:Z298"/>
    <mergeCell ref="F299:H299"/>
    <mergeCell ref="J427:M427"/>
    <mergeCell ref="X460:Z460"/>
    <mergeCell ref="J454:M454"/>
    <mergeCell ref="J451:M451"/>
    <mergeCell ref="F465:AA466"/>
    <mergeCell ref="E463:F463"/>
    <mergeCell ref="X463:Z463"/>
  </mergeCells>
  <phoneticPr fontId="2"/>
  <dataValidations count="2">
    <dataValidation imeMode="off" allowBlank="1" showInputMessage="1" showErrorMessage="1" sqref="JA547:JD547 SW547:SZ547 ACS547:ACV547 AMO547:AMR547 AWK547:AWN547 BGG547:BGJ547 BQC547:BQF547 BZY547:CAB547 CJU547:CJX547 CTQ547:CTT547 DDM547:DDP547 DNI547:DNL547 DXE547:DXH547 EHA547:EHD547 EQW547:EQZ547 FAS547:FAV547 FKO547:FKR547 FUK547:FUN547 GEG547:GEJ547 GOC547:GOF547 GXY547:GYB547 HHU547:HHX547 HRQ547:HRT547 IBM547:IBP547 ILI547:ILL547 IVE547:IVH547 JFA547:JFD547 JOW547:JOZ547 JYS547:JYV547 KIO547:KIR547 KSK547:KSN547 LCG547:LCJ547 LMC547:LMF547 LVY547:LWB547 MFU547:MFX547 MPQ547:MPT547 MZM547:MZP547 NJI547:NJL547 NTE547:NTH547 ODA547:ODD547 OMW547:OMZ547 OWS547:OWV547 PGO547:PGR547 PQK547:PQN547 QAG547:QAJ547 QKC547:QKF547 QTY547:QUB547 RDU547:RDX547 RNQ547:RNT547 RXM547:RXP547 SHI547:SHL547 SRE547:SRH547 TBA547:TBD547 TKW547:TKZ547 TUS547:TUV547 UEO547:UER547 UOK547:UON547 UYG547:UYJ547 VIC547:VIF547 VRY547:VSB547 WBU547:WBX547 WLQ547:WLT547 WVM547:WVP547 Q552:R552 F548:G548 I550:I553 S553 G547:I547 J552" xr:uid="{00000000-0002-0000-0F00-000000000000}"/>
    <dataValidation imeMode="on" allowBlank="1" showInputMessage="1" showErrorMessage="1" sqref="E570" xr:uid="{00000000-0002-0000-0F00-000001000000}"/>
  </dataValidations>
  <hyperlinks>
    <hyperlink ref="U1:X1" location="作業メニュー!A1" display="作業メニュー" xr:uid="{00000000-0004-0000-0F00-000000000000}"/>
  </hyperlinks>
  <printOptions horizontalCentered="1"/>
  <pageMargins left="0.59055118110236227" right="0.39370078740157483" top="0.59055118110236227" bottom="0.39370078740157483" header="0.51181102362204722" footer="0.19685039370078741"/>
  <pageSetup paperSize="9" scale="89" fitToHeight="0" orientation="portrait" r:id="rId1"/>
  <headerFooter alignWithMargins="0">
    <oddFooter>&amp;R230401</oddFooter>
  </headerFooter>
  <rowBreaks count="10" manualBreakCount="10">
    <brk id="44" max="16383" man="1"/>
    <brk id="90" max="27" man="1"/>
    <brk id="137" max="27" man="1"/>
    <brk id="222" max="16383" man="1"/>
    <brk id="304" max="16383" man="1"/>
    <brk id="371" max="27" man="1"/>
    <brk id="420" max="27" man="1"/>
    <brk id="469" max="27" man="1"/>
    <brk id="519" max="27" man="1"/>
    <brk id="544"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BA575"/>
  <sheetViews>
    <sheetView showGridLines="0" view="pageBreakPreview" zoomScaleNormal="90" zoomScaleSheetLayoutView="100" workbookViewId="0"/>
  </sheetViews>
  <sheetFormatPr defaultColWidth="3.125" defaultRowHeight="13.5"/>
  <cols>
    <col min="1" max="28" width="3.125" style="1"/>
    <col min="29" max="29" width="0" style="1" hidden="1" customWidth="1"/>
    <col min="30" max="16384" width="3.125" style="1"/>
  </cols>
  <sheetData>
    <row r="1" spans="1:30" s="602" customFormat="1" ht="38.25" customHeight="1" thickBot="1">
      <c r="A1" s="601" t="s">
        <v>2315</v>
      </c>
      <c r="U1" s="603" t="s">
        <v>68</v>
      </c>
      <c r="V1" s="604"/>
      <c r="W1" s="604"/>
      <c r="X1" s="604"/>
      <c r="AD1" s="605" t="s">
        <v>506</v>
      </c>
    </row>
    <row r="2" spans="1:30" ht="18" customHeight="1" thickTop="1">
      <c r="A2" s="84"/>
    </row>
    <row r="3" spans="1:30" s="2" customFormat="1" ht="18" customHeight="1">
      <c r="B3" s="34" t="s">
        <v>2314</v>
      </c>
      <c r="C3" s="34"/>
      <c r="D3" s="34"/>
      <c r="E3" s="34"/>
      <c r="F3" s="34"/>
    </row>
    <row r="4" spans="1:30" ht="18" customHeight="1">
      <c r="B4" s="126"/>
      <c r="C4" s="126"/>
      <c r="D4" s="126"/>
      <c r="E4" s="126"/>
      <c r="F4" s="126"/>
    </row>
    <row r="5" spans="1:30" ht="18" customHeight="1">
      <c r="B5" s="159" t="s">
        <v>591</v>
      </c>
      <c r="C5" s="159"/>
      <c r="D5" s="159"/>
      <c r="E5" s="159"/>
      <c r="F5" s="159"/>
      <c r="G5" s="159"/>
      <c r="H5" s="159"/>
      <c r="I5" s="159"/>
      <c r="J5" s="159"/>
      <c r="K5" s="159"/>
      <c r="L5" s="159"/>
      <c r="M5" s="159"/>
      <c r="N5" s="159"/>
      <c r="O5" s="159"/>
      <c r="P5" s="159"/>
      <c r="Q5" s="159"/>
      <c r="R5" s="159"/>
      <c r="S5" s="159"/>
      <c r="T5" s="159"/>
      <c r="U5" s="159"/>
      <c r="V5" s="159"/>
      <c r="W5" s="159"/>
      <c r="X5" s="159"/>
      <c r="Y5" s="159"/>
      <c r="Z5" s="159"/>
      <c r="AA5" s="159"/>
      <c r="AB5" s="159"/>
    </row>
    <row r="6" spans="1:30" ht="18" customHeight="1"/>
    <row r="7" spans="1:30" ht="18" customHeight="1">
      <c r="A7" s="176" t="s">
        <v>590</v>
      </c>
      <c r="B7" s="176"/>
      <c r="C7" s="176"/>
      <c r="D7" s="176"/>
      <c r="E7" s="176"/>
      <c r="F7" s="176"/>
      <c r="G7" s="176"/>
      <c r="H7" s="176"/>
      <c r="I7" s="176"/>
      <c r="J7" s="176"/>
      <c r="K7" s="176"/>
      <c r="L7" s="176"/>
      <c r="M7" s="176"/>
      <c r="N7" s="1038"/>
      <c r="O7" s="176"/>
      <c r="P7" s="1038"/>
      <c r="Q7" s="1038"/>
      <c r="R7" s="1038"/>
      <c r="S7" s="176"/>
      <c r="T7" s="176"/>
      <c r="U7" s="176"/>
      <c r="V7" s="176"/>
      <c r="W7" s="176"/>
      <c r="X7" s="176"/>
      <c r="Y7" s="176"/>
      <c r="Z7" s="176"/>
      <c r="AA7" s="176"/>
      <c r="AB7" s="176"/>
    </row>
    <row r="8" spans="1:30" ht="18" customHeight="1"/>
    <row r="9" spans="1:30" ht="18" customHeight="1">
      <c r="C9" s="158" t="s">
        <v>589</v>
      </c>
    </row>
    <row r="10" spans="1:30" ht="18" customHeight="1">
      <c r="C10" s="158" t="s">
        <v>588</v>
      </c>
    </row>
    <row r="11" spans="1:30" ht="18" customHeight="1">
      <c r="C11" s="158"/>
    </row>
    <row r="12" spans="1:30" ht="18" customHeight="1">
      <c r="C12" s="158"/>
    </row>
    <row r="13" spans="1:30" ht="18" customHeight="1">
      <c r="C13" s="158"/>
    </row>
    <row r="14" spans="1:30" ht="18" customHeight="1"/>
    <row r="15" spans="1:30" ht="18" customHeight="1">
      <c r="C15" s="1518" t="str">
        <f>IF('確認申請書（建築）入力'!$M$4=0,"",'確認申請書（建築）入力'!$M$4)</f>
        <v>指定確認検査機関
　株式会社東日本住宅評価センター　様</v>
      </c>
      <c r="D15" s="1518"/>
      <c r="E15" s="1518"/>
      <c r="F15" s="1518"/>
      <c r="G15" s="1518"/>
      <c r="H15" s="1518"/>
      <c r="I15" s="1518"/>
      <c r="J15" s="1518"/>
      <c r="K15" s="1518"/>
      <c r="L15" s="1518"/>
      <c r="M15" s="1518"/>
      <c r="N15" s="1518"/>
      <c r="O15" s="1518"/>
      <c r="P15" s="1518"/>
      <c r="Q15" s="1518"/>
      <c r="R15" s="1518"/>
    </row>
    <row r="16" spans="1:30" ht="18" customHeight="1">
      <c r="C16" s="1518"/>
      <c r="D16" s="1518"/>
      <c r="E16" s="1518"/>
      <c r="F16" s="1518"/>
      <c r="G16" s="1518"/>
      <c r="H16" s="1518"/>
      <c r="I16" s="1518"/>
      <c r="J16" s="1518"/>
      <c r="K16" s="1518"/>
      <c r="L16" s="1518"/>
      <c r="M16" s="1518"/>
      <c r="N16" s="1518"/>
      <c r="O16" s="1518"/>
      <c r="P16" s="1518"/>
      <c r="Q16" s="1518"/>
      <c r="R16" s="1518"/>
    </row>
    <row r="17" spans="2:53" ht="18" customHeight="1">
      <c r="C17" s="8"/>
      <c r="D17" s="8"/>
      <c r="E17" s="8"/>
      <c r="F17" s="8"/>
      <c r="G17" s="8"/>
      <c r="H17" s="8"/>
      <c r="I17" s="8"/>
      <c r="J17" s="8"/>
      <c r="K17" s="8"/>
      <c r="L17" s="8"/>
      <c r="M17" s="8"/>
      <c r="N17" s="8"/>
      <c r="O17" s="8"/>
      <c r="P17" s="8"/>
      <c r="Q17" s="8"/>
      <c r="R17" s="8"/>
    </row>
    <row r="18" spans="2:53" ht="18" customHeight="1">
      <c r="T18" s="1546" t="str">
        <f>IF($AK$19="","　　　　　年　　　　月　　　　日",IF(DATE(2019,5,1)&gt;$AK$19,$AK$19,"令和"&amp;IF(YEAR($AK$19)-2018=1,"元",YEAR($AK$19)-2018)&amp;"年"&amp;MONTH($AK$19)&amp;"月"&amp;DAY($AK$19)&amp;"日"))</f>
        <v>　　　　　年　　　　月　　　　日</v>
      </c>
      <c r="U18" s="1680"/>
      <c r="V18" s="1680"/>
      <c r="W18" s="1680"/>
      <c r="X18" s="1680"/>
      <c r="Y18" s="1680"/>
      <c r="Z18" s="1680"/>
      <c r="AA18" s="1680"/>
      <c r="AD18" s="138" t="s">
        <v>584</v>
      </c>
    </row>
    <row r="19" spans="2:53" ht="18" customHeight="1">
      <c r="AD19" s="3" t="s">
        <v>587</v>
      </c>
      <c r="AE19" s="3"/>
      <c r="AI19" s="3"/>
      <c r="AJ19" s="3"/>
      <c r="AK19" s="1672"/>
      <c r="AL19" s="1673"/>
      <c r="AM19" s="1673"/>
      <c r="AN19" s="1673"/>
      <c r="AO19" s="1674"/>
    </row>
    <row r="20" spans="2:53" ht="18" customHeight="1">
      <c r="P20" s="68" t="str">
        <f>項目一覧!$C$183</f>
        <v/>
      </c>
      <c r="AD20" s="128" t="s">
        <v>3066</v>
      </c>
      <c r="AE20" s="3"/>
      <c r="AI20" s="3"/>
      <c r="AJ20" s="3"/>
      <c r="AK20" s="168"/>
      <c r="AL20" s="168"/>
      <c r="AM20" s="168"/>
      <c r="AN20" s="168"/>
      <c r="AO20" s="168"/>
    </row>
    <row r="21" spans="2:53" ht="18" customHeight="1">
      <c r="J21" s="2" t="s">
        <v>453</v>
      </c>
      <c r="K21" s="2"/>
      <c r="L21" s="2"/>
      <c r="M21" s="2"/>
      <c r="N21" s="2"/>
      <c r="O21" s="2"/>
      <c r="P21" s="68" t="str">
        <f>項目一覧!$C$4</f>
        <v/>
      </c>
      <c r="Q21" s="2"/>
      <c r="R21" s="2"/>
      <c r="S21" s="2"/>
      <c r="T21" s="2"/>
      <c r="U21" s="2"/>
      <c r="V21" s="2"/>
      <c r="W21" s="2"/>
      <c r="X21" s="2"/>
      <c r="AA21" s="2"/>
      <c r="AB21" s="2"/>
    </row>
    <row r="22" spans="2:53" ht="18" customHeight="1">
      <c r="J22" s="2"/>
      <c r="K22" s="2"/>
      <c r="L22" s="2"/>
      <c r="M22" s="2"/>
      <c r="N22" s="2"/>
      <c r="O22" s="2"/>
      <c r="P22" s="167"/>
      <c r="Q22" s="82"/>
      <c r="R22" s="82"/>
      <c r="S22" s="82"/>
      <c r="T22" s="82"/>
      <c r="U22" s="82"/>
      <c r="V22" s="82"/>
      <c r="W22" s="82"/>
      <c r="X22" s="82"/>
      <c r="Y22" s="82"/>
      <c r="Z22" s="82"/>
      <c r="AA22" s="82"/>
      <c r="AB22" s="82"/>
      <c r="AC22" s="166"/>
    </row>
    <row r="23" spans="2:53" ht="18" customHeight="1">
      <c r="J23" s="1628" t="s">
        <v>593</v>
      </c>
      <c r="K23" s="1628"/>
      <c r="L23" s="1628"/>
      <c r="M23" s="1628"/>
      <c r="N23" s="1628"/>
      <c r="O23" s="1628"/>
      <c r="P23" s="68" t="str">
        <f>項目一覧!$C$173</f>
        <v/>
      </c>
      <c r="Q23" s="2"/>
      <c r="R23" s="2"/>
      <c r="S23" s="2"/>
      <c r="T23" s="2"/>
      <c r="U23" s="2"/>
      <c r="V23" s="2"/>
      <c r="W23" s="2"/>
      <c r="X23" s="2"/>
      <c r="AA23" s="2"/>
      <c r="AB23" s="82"/>
      <c r="AC23" s="166" t="b">
        <v>0</v>
      </c>
      <c r="AO23" s="2"/>
      <c r="AP23" s="2"/>
      <c r="AQ23" s="2"/>
      <c r="AR23" s="2"/>
      <c r="AS23" s="2"/>
      <c r="AT23" s="2"/>
      <c r="AU23" s="2"/>
      <c r="AV23" s="2"/>
      <c r="AW23" s="2"/>
      <c r="AZ23" s="2"/>
    </row>
    <row r="24" spans="2:53" ht="18" customHeight="1">
      <c r="AB24" s="2"/>
      <c r="AC24" s="166"/>
      <c r="AO24" s="82"/>
      <c r="AP24" s="82"/>
      <c r="AQ24" s="82"/>
      <c r="AR24" s="82"/>
      <c r="AS24" s="82"/>
      <c r="AT24" s="82"/>
      <c r="AU24" s="82"/>
      <c r="AV24" s="82"/>
      <c r="AW24" s="82"/>
      <c r="AX24" s="82"/>
      <c r="AY24" s="82"/>
      <c r="AZ24" s="82"/>
      <c r="BA24" s="82"/>
    </row>
    <row r="25" spans="2:53" ht="18" customHeight="1">
      <c r="J25" s="1596" t="str">
        <f>IF(AC23=TRUE,"　　　　　　　　　氏　名　","")</f>
        <v/>
      </c>
      <c r="K25" s="1596"/>
      <c r="L25" s="1596"/>
      <c r="M25" s="1596"/>
      <c r="N25" s="1596"/>
      <c r="O25" s="1596"/>
      <c r="P25" s="2" t="str">
        <f>IF(AC23=TRUE,項目一覧!$C$178,"")</f>
        <v/>
      </c>
      <c r="Q25" s="82"/>
      <c r="R25" s="82"/>
      <c r="S25" s="82"/>
      <c r="T25" s="82"/>
      <c r="U25" s="82"/>
      <c r="V25" s="82"/>
      <c r="W25" s="82"/>
      <c r="X25" s="82"/>
      <c r="Y25" s="82"/>
      <c r="Z25" s="82"/>
      <c r="AA25" s="2" t="str">
        <f>IF(AC23=TRUE,"印","")</f>
        <v/>
      </c>
      <c r="AB25" s="82"/>
      <c r="AC25" s="166" t="b">
        <v>0</v>
      </c>
      <c r="AO25" s="82"/>
      <c r="AP25" s="82"/>
      <c r="AQ25" s="82"/>
      <c r="AR25" s="82"/>
      <c r="AS25" s="82"/>
      <c r="AT25" s="82"/>
      <c r="AU25" s="82"/>
      <c r="AV25" s="82"/>
      <c r="AW25" s="82"/>
      <c r="AX25" s="82"/>
      <c r="AY25" s="82"/>
      <c r="AZ25" s="82"/>
      <c r="BA25" s="82"/>
    </row>
    <row r="26" spans="2:53" ht="18" customHeight="1">
      <c r="J26" s="2"/>
      <c r="K26" s="2"/>
      <c r="L26" s="2"/>
      <c r="M26" s="2"/>
      <c r="N26" s="2"/>
      <c r="O26" s="2"/>
      <c r="P26" s="82"/>
      <c r="Q26" s="82"/>
      <c r="R26" s="82"/>
      <c r="S26" s="82"/>
      <c r="T26" s="82"/>
      <c r="U26" s="82"/>
      <c r="V26" s="82"/>
      <c r="W26" s="82"/>
      <c r="X26" s="82"/>
      <c r="Y26" s="82"/>
      <c r="Z26" s="82"/>
      <c r="AA26" s="82"/>
      <c r="AB26" s="82"/>
      <c r="AC26" s="166"/>
      <c r="AO26" s="2"/>
      <c r="AP26" s="2"/>
      <c r="AQ26" s="2"/>
      <c r="AR26" s="2"/>
      <c r="AS26" s="2"/>
      <c r="AT26" s="2"/>
      <c r="AU26" s="2"/>
      <c r="AV26" s="2"/>
      <c r="AW26" s="2"/>
      <c r="AZ26" s="2"/>
    </row>
    <row r="27" spans="2:53" ht="18" customHeight="1">
      <c r="B27" s="28"/>
      <c r="C27" s="28"/>
      <c r="D27" s="28"/>
      <c r="E27" s="28"/>
      <c r="F27" s="28"/>
      <c r="G27" s="28"/>
      <c r="H27" s="28"/>
      <c r="I27" s="28"/>
      <c r="J27" s="1716" t="str">
        <f>IF(AC25=TRUE,"　　　　　　　　　氏　名　","")</f>
        <v/>
      </c>
      <c r="K27" s="1716"/>
      <c r="L27" s="1716"/>
      <c r="M27" s="1716"/>
      <c r="N27" s="1716"/>
      <c r="O27" s="1716"/>
      <c r="P27" s="30" t="str">
        <f>IF(AC25=TRUE,項目一覧!$C$184,"")</f>
        <v/>
      </c>
      <c r="Q27" s="28"/>
      <c r="R27" s="28"/>
      <c r="S27" s="28"/>
      <c r="T27" s="28"/>
      <c r="U27" s="28"/>
      <c r="V27" s="28"/>
      <c r="W27" s="28"/>
      <c r="X27" s="28"/>
      <c r="Y27" s="28"/>
      <c r="Z27" s="28"/>
      <c r="AA27" s="30" t="str">
        <f>IF(AC25=TRUE,"印","")</f>
        <v/>
      </c>
      <c r="AB27" s="28"/>
    </row>
    <row r="28" spans="2:53" ht="18" customHeight="1">
      <c r="M28" s="2"/>
      <c r="N28" s="2"/>
      <c r="O28" s="2"/>
      <c r="P28" s="82"/>
      <c r="Q28" s="82"/>
      <c r="R28" s="82"/>
      <c r="S28" s="82"/>
      <c r="T28" s="82"/>
      <c r="U28" s="82"/>
      <c r="V28" s="82"/>
      <c r="W28" s="82"/>
      <c r="X28" s="82"/>
      <c r="Y28" s="82"/>
      <c r="Z28" s="82"/>
      <c r="AA28" s="82"/>
      <c r="AB28" s="82"/>
    </row>
    <row r="29" spans="2:53" ht="18" customHeight="1">
      <c r="J29" s="2"/>
      <c r="K29" s="2"/>
      <c r="L29" s="2"/>
      <c r="M29" s="2"/>
      <c r="N29" s="2"/>
      <c r="O29" s="2"/>
      <c r="P29" s="68" t="str">
        <f>項目一覧!$C$30</f>
        <v/>
      </c>
    </row>
    <row r="30" spans="2:53" ht="18" customHeight="1">
      <c r="J30" s="2" t="s">
        <v>592</v>
      </c>
      <c r="K30" s="2"/>
      <c r="L30" s="2"/>
      <c r="M30" s="2"/>
      <c r="N30" s="2"/>
      <c r="O30" s="2"/>
      <c r="P30" s="68" t="str">
        <f>項目一覧!$C$25</f>
        <v/>
      </c>
      <c r="Q30" s="2"/>
      <c r="R30" s="2"/>
      <c r="S30" s="2"/>
      <c r="T30" s="2"/>
      <c r="U30" s="2"/>
      <c r="V30" s="2"/>
      <c r="W30" s="2"/>
      <c r="X30" s="2"/>
      <c r="AA30" s="2"/>
      <c r="AB30" s="2"/>
    </row>
    <row r="31" spans="2:53" ht="18" customHeight="1">
      <c r="J31" s="2"/>
      <c r="K31" s="2"/>
      <c r="L31" s="2"/>
      <c r="M31" s="2"/>
      <c r="N31" s="2"/>
      <c r="O31" s="2"/>
      <c r="P31" s="2"/>
      <c r="Q31" s="2"/>
      <c r="R31" s="2"/>
      <c r="S31" s="2"/>
      <c r="T31" s="2"/>
      <c r="U31" s="2"/>
      <c r="V31" s="2"/>
      <c r="W31" s="2"/>
      <c r="X31" s="2"/>
      <c r="AA31" s="2"/>
      <c r="AB31" s="2"/>
    </row>
    <row r="32" spans="2:53" ht="18" customHeight="1">
      <c r="B32" s="28"/>
      <c r="C32" s="28"/>
      <c r="D32" s="28"/>
      <c r="E32" s="28"/>
      <c r="F32" s="28"/>
      <c r="G32" s="28"/>
      <c r="H32" s="28"/>
      <c r="I32" s="28"/>
      <c r="J32" s="28"/>
      <c r="K32" s="28"/>
      <c r="L32" s="28"/>
      <c r="M32" s="28"/>
      <c r="N32" s="28"/>
      <c r="O32" s="28"/>
      <c r="P32" s="28"/>
      <c r="Q32" s="28"/>
      <c r="R32" s="28"/>
      <c r="S32" s="28"/>
      <c r="T32" s="28"/>
      <c r="U32" s="28"/>
      <c r="V32" s="28"/>
      <c r="W32" s="28"/>
      <c r="X32" s="28"/>
      <c r="Y32" s="28"/>
      <c r="Z32" s="28"/>
      <c r="AA32" s="28"/>
      <c r="AB32" s="28"/>
    </row>
    <row r="33" spans="1:53" ht="18" customHeight="1">
      <c r="B33" s="2"/>
      <c r="C33" s="2"/>
      <c r="D33" s="2" t="s">
        <v>585</v>
      </c>
      <c r="E33" s="2"/>
      <c r="F33" s="2"/>
      <c r="G33" s="2"/>
      <c r="H33" s="2"/>
      <c r="I33" s="2"/>
      <c r="J33" s="2"/>
      <c r="K33" s="2"/>
      <c r="L33" s="2"/>
      <c r="M33" s="2"/>
      <c r="N33" s="2"/>
      <c r="O33" s="2"/>
      <c r="P33" s="2"/>
      <c r="Q33" s="2"/>
      <c r="R33" s="2"/>
      <c r="S33" s="2"/>
      <c r="T33" s="2"/>
      <c r="U33" s="2"/>
      <c r="V33" s="2"/>
      <c r="W33" s="2"/>
      <c r="X33" s="2"/>
      <c r="Y33" s="2"/>
      <c r="Z33" s="2"/>
      <c r="AA33" s="2"/>
      <c r="AB33" s="2"/>
      <c r="AC33" s="2"/>
      <c r="AD33" s="138" t="s">
        <v>584</v>
      </c>
      <c r="AW33" s="2"/>
    </row>
    <row r="34" spans="1:53" ht="18" customHeight="1">
      <c r="B34" s="2"/>
      <c r="C34" s="2"/>
      <c r="D34" s="2"/>
      <c r="E34" s="2" t="s">
        <v>583</v>
      </c>
      <c r="F34" s="2"/>
      <c r="G34" s="2"/>
      <c r="H34" s="2"/>
      <c r="I34" s="2"/>
      <c r="J34" s="2"/>
      <c r="K34" s="2"/>
      <c r="L34" s="1678">
        <f>$AK$34</f>
        <v>0</v>
      </c>
      <c r="M34" s="1678"/>
      <c r="N34" s="1678"/>
      <c r="O34" s="1678"/>
      <c r="P34" s="1678"/>
      <c r="Q34" s="1678"/>
      <c r="R34" s="1678"/>
      <c r="S34" s="1678"/>
      <c r="T34" s="1678"/>
      <c r="U34" s="1678"/>
      <c r="V34" s="1678"/>
      <c r="W34" s="1678"/>
      <c r="X34" s="1678"/>
      <c r="Y34" s="1678"/>
      <c r="Z34" s="1678"/>
      <c r="AA34" s="1678"/>
      <c r="AB34" s="39"/>
      <c r="AC34" s="2"/>
      <c r="AD34" s="2" t="s">
        <v>583</v>
      </c>
      <c r="AK34" s="1675"/>
      <c r="AL34" s="1676"/>
      <c r="AM34" s="1676"/>
      <c r="AN34" s="1676"/>
      <c r="AO34" s="1676"/>
      <c r="AP34" s="1676"/>
      <c r="AQ34" s="1676"/>
      <c r="AR34" s="1676"/>
      <c r="AS34" s="1676"/>
      <c r="AT34" s="1676"/>
      <c r="AU34" s="1676"/>
      <c r="AV34" s="1677"/>
      <c r="AW34" s="2"/>
      <c r="AZ34" s="2"/>
    </row>
    <row r="35" spans="1:53" ht="18" customHeight="1">
      <c r="B35" s="2"/>
      <c r="C35" s="2"/>
      <c r="D35" s="2"/>
      <c r="E35" s="2" t="s">
        <v>582</v>
      </c>
      <c r="F35" s="2"/>
      <c r="G35" s="2"/>
      <c r="H35" s="2"/>
      <c r="I35" s="2"/>
      <c r="J35" s="2"/>
      <c r="K35" s="2"/>
      <c r="L35" s="1679" t="str">
        <f>IF($AK$35="","　　　　　年　　　　月　　　　日",IF(DATE(2019,5,1)&gt;$AK$35,$AK$35,"令和"&amp;IF(YEAR($AK$35)-2018=1,"元",YEAR($AK$35)-2018)&amp;"年"&amp;MONTH($AK$35)&amp;"月"&amp;DAY($AK$35)&amp;"日"))</f>
        <v>　　　　　年　　　　月　　　　日</v>
      </c>
      <c r="M35" s="1679"/>
      <c r="N35" s="1679"/>
      <c r="O35" s="1679"/>
      <c r="P35" s="1679"/>
      <c r="Q35" s="1679"/>
      <c r="R35" s="1679"/>
      <c r="S35" s="1679"/>
      <c r="T35" s="1679"/>
      <c r="U35" s="1679"/>
      <c r="V35" s="1679"/>
      <c r="W35" s="1679"/>
      <c r="X35" s="1679"/>
      <c r="Y35" s="1679"/>
      <c r="Z35" s="1679"/>
      <c r="AA35" s="1679"/>
      <c r="AB35" s="153"/>
      <c r="AC35" s="2"/>
      <c r="AD35" s="2" t="s">
        <v>582</v>
      </c>
      <c r="AE35" s="3"/>
      <c r="AI35" s="3"/>
      <c r="AJ35" s="3"/>
      <c r="AK35" s="1719"/>
      <c r="AL35" s="1720"/>
      <c r="AM35" s="1720"/>
      <c r="AN35" s="1720"/>
      <c r="AO35" s="1721"/>
    </row>
    <row r="36" spans="1:53" ht="18" customHeight="1">
      <c r="B36" s="2"/>
      <c r="C36" s="2"/>
      <c r="D36" s="2"/>
      <c r="E36" s="2" t="s">
        <v>581</v>
      </c>
      <c r="F36" s="2"/>
      <c r="G36" s="2"/>
      <c r="H36" s="2"/>
      <c r="I36" s="2"/>
      <c r="J36" s="2"/>
      <c r="K36" s="2"/>
      <c r="L36" s="1678">
        <f>$AK$36</f>
        <v>0</v>
      </c>
      <c r="M36" s="1678"/>
      <c r="N36" s="1678"/>
      <c r="O36" s="1678"/>
      <c r="P36" s="1678"/>
      <c r="Q36" s="1678"/>
      <c r="R36" s="1678"/>
      <c r="S36" s="1678"/>
      <c r="T36" s="1678"/>
      <c r="U36" s="1678"/>
      <c r="V36" s="1678"/>
      <c r="W36" s="1678"/>
      <c r="X36" s="1678"/>
      <c r="Y36" s="1678"/>
      <c r="Z36" s="1678"/>
      <c r="AA36" s="1678"/>
      <c r="AB36" s="39"/>
      <c r="AC36" s="2"/>
      <c r="AD36" s="2" t="s">
        <v>581</v>
      </c>
      <c r="AK36" s="1675"/>
      <c r="AL36" s="1676"/>
      <c r="AM36" s="1676"/>
      <c r="AN36" s="1676"/>
      <c r="AO36" s="1676"/>
      <c r="AP36" s="1676"/>
      <c r="AQ36" s="1676"/>
      <c r="AR36" s="1676"/>
      <c r="AS36" s="1676"/>
      <c r="AT36" s="1676"/>
      <c r="AU36" s="1676"/>
      <c r="AV36" s="1676"/>
      <c r="AW36" s="1676"/>
      <c r="AX36" s="1676"/>
      <c r="AY36" s="1676"/>
      <c r="AZ36" s="1677"/>
    </row>
    <row r="37" spans="1:53" ht="18" customHeight="1">
      <c r="B37" s="2"/>
      <c r="C37" s="2"/>
      <c r="D37" s="2"/>
      <c r="E37" s="2" t="s">
        <v>580</v>
      </c>
      <c r="F37" s="2"/>
      <c r="G37" s="2"/>
      <c r="H37" s="2"/>
      <c r="I37" s="2"/>
      <c r="J37" s="2"/>
      <c r="K37" s="2"/>
      <c r="L37" s="1684">
        <f>$AK$37</f>
        <v>0</v>
      </c>
      <c r="M37" s="1684"/>
      <c r="N37" s="1684"/>
      <c r="O37" s="1684"/>
      <c r="P37" s="1684"/>
      <c r="Q37" s="1684"/>
      <c r="R37" s="1684"/>
      <c r="S37" s="1684"/>
      <c r="T37" s="1684"/>
      <c r="U37" s="1684"/>
      <c r="V37" s="1684"/>
      <c r="W37" s="1684"/>
      <c r="X37" s="1684"/>
      <c r="Y37" s="1684"/>
      <c r="Z37" s="1684"/>
      <c r="AA37" s="1684"/>
      <c r="AB37" s="67"/>
      <c r="AC37" s="2"/>
      <c r="AD37" s="2" t="s">
        <v>580</v>
      </c>
      <c r="AK37" s="1681"/>
      <c r="AL37" s="1682"/>
      <c r="AM37" s="1682"/>
      <c r="AN37" s="1682"/>
      <c r="AO37" s="1682"/>
      <c r="AP37" s="1682"/>
      <c r="AQ37" s="1682"/>
      <c r="AR37" s="1682"/>
      <c r="AS37" s="1682"/>
      <c r="AT37" s="1682"/>
      <c r="AU37" s="1682"/>
      <c r="AV37" s="1682"/>
      <c r="AW37" s="1682"/>
      <c r="AX37" s="1682"/>
      <c r="AY37" s="1682"/>
      <c r="AZ37" s="1683"/>
    </row>
    <row r="38" spans="1:53" ht="18" customHeight="1">
      <c r="B38" s="2"/>
      <c r="C38" s="2"/>
      <c r="D38" s="2"/>
      <c r="E38" s="2"/>
      <c r="F38" s="2"/>
      <c r="G38" s="2"/>
      <c r="H38" s="2"/>
      <c r="I38" s="2"/>
      <c r="J38" s="2"/>
      <c r="K38" s="2"/>
      <c r="L38" s="1685"/>
      <c r="M38" s="1685"/>
      <c r="N38" s="1685"/>
      <c r="O38" s="1685"/>
      <c r="P38" s="1685"/>
      <c r="Q38" s="1685"/>
      <c r="R38" s="1685"/>
      <c r="S38" s="1685"/>
      <c r="T38" s="1685"/>
      <c r="U38" s="1685"/>
      <c r="V38" s="1685"/>
      <c r="W38" s="1685"/>
      <c r="X38" s="1685"/>
      <c r="Y38" s="1685"/>
      <c r="Z38" s="1685"/>
      <c r="AA38" s="1685"/>
      <c r="AB38" s="67"/>
      <c r="AC38" s="2"/>
      <c r="AK38" s="1681"/>
      <c r="AL38" s="1682"/>
      <c r="AM38" s="1682"/>
      <c r="AN38" s="1682"/>
      <c r="AO38" s="1682"/>
      <c r="AP38" s="1682"/>
      <c r="AQ38" s="1682"/>
      <c r="AR38" s="1682"/>
      <c r="AS38" s="1682"/>
      <c r="AT38" s="1682"/>
      <c r="AU38" s="1682"/>
      <c r="AV38" s="1682"/>
      <c r="AW38" s="1682"/>
      <c r="AX38" s="1682"/>
      <c r="AY38" s="1682"/>
      <c r="AZ38" s="1683"/>
    </row>
    <row r="39" spans="1:53" s="120" customFormat="1" ht="24" customHeight="1">
      <c r="B39" s="1543" t="s">
        <v>451</v>
      </c>
      <c r="C39" s="1544"/>
      <c r="D39" s="1544"/>
      <c r="E39" s="1544"/>
      <c r="F39" s="1544"/>
      <c r="G39" s="1544"/>
      <c r="H39" s="1545"/>
      <c r="I39" s="80" t="s">
        <v>450</v>
      </c>
      <c r="J39" s="24"/>
      <c r="K39" s="24"/>
      <c r="L39" s="24"/>
      <c r="M39" s="24"/>
      <c r="N39" s="79"/>
      <c r="O39" s="1543" t="s">
        <v>449</v>
      </c>
      <c r="P39" s="1544"/>
      <c r="Q39" s="1544"/>
      <c r="R39" s="1544"/>
      <c r="S39" s="1544"/>
      <c r="T39" s="1545"/>
      <c r="U39" s="1543" t="s">
        <v>448</v>
      </c>
      <c r="V39" s="1544"/>
      <c r="W39" s="1544"/>
      <c r="X39" s="1544"/>
      <c r="Y39" s="1544"/>
      <c r="Z39" s="1544"/>
      <c r="AA39" s="1544"/>
      <c r="AB39" s="1545"/>
    </row>
    <row r="40" spans="1:53" ht="24" customHeight="1">
      <c r="B40" s="1700"/>
      <c r="C40" s="1701"/>
      <c r="D40" s="1701"/>
      <c r="E40" s="1701"/>
      <c r="F40" s="1701"/>
      <c r="G40" s="1701"/>
      <c r="H40" s="1702"/>
      <c r="I40" s="1614" t="str">
        <f>IF(AC25=TRUE,"　　　　　　　　　氏　名　","")</f>
        <v/>
      </c>
      <c r="J40" s="1709"/>
      <c r="K40" s="1709"/>
      <c r="L40" s="1709"/>
      <c r="M40" s="1709"/>
      <c r="N40" s="1710"/>
      <c r="O40" s="1520" t="s">
        <v>447</v>
      </c>
      <c r="P40" s="1521"/>
      <c r="Q40" s="1521"/>
      <c r="R40" s="1521"/>
      <c r="S40" s="1521"/>
      <c r="T40" s="1522"/>
      <c r="U40" s="1717" t="s">
        <v>3067</v>
      </c>
      <c r="V40" s="1717"/>
      <c r="W40" s="1717"/>
      <c r="X40" s="1717"/>
      <c r="Y40" s="1717"/>
      <c r="Z40" s="1717"/>
      <c r="AA40" s="1717"/>
      <c r="AB40" s="1718"/>
    </row>
    <row r="41" spans="1:53" ht="24" customHeight="1">
      <c r="B41" s="1703"/>
      <c r="C41" s="1704"/>
      <c r="D41" s="1704"/>
      <c r="E41" s="1704"/>
      <c r="F41" s="1704"/>
      <c r="G41" s="1704"/>
      <c r="H41" s="1705"/>
      <c r="I41" s="1711"/>
      <c r="J41" s="1501"/>
      <c r="K41" s="1501"/>
      <c r="L41" s="1501"/>
      <c r="M41" s="1501"/>
      <c r="N41" s="1712"/>
      <c r="O41" s="1505"/>
      <c r="P41" s="1506"/>
      <c r="Q41" s="1506"/>
      <c r="R41" s="1506"/>
      <c r="S41" s="1506"/>
      <c r="T41" s="1507"/>
      <c r="U41" s="1722" t="s">
        <v>3026</v>
      </c>
      <c r="V41" s="1723"/>
      <c r="W41" s="1723"/>
      <c r="X41" s="1723"/>
      <c r="Y41" s="1723"/>
      <c r="Z41" s="1723"/>
      <c r="AA41" s="1723"/>
      <c r="AB41" s="1724"/>
    </row>
    <row r="42" spans="1:53" ht="24" customHeight="1">
      <c r="B42" s="1703"/>
      <c r="C42" s="1704"/>
      <c r="D42" s="1704"/>
      <c r="E42" s="1704"/>
      <c r="F42" s="1704"/>
      <c r="G42" s="1704"/>
      <c r="H42" s="1705"/>
      <c r="I42" s="1711"/>
      <c r="J42" s="1501"/>
      <c r="K42" s="1501"/>
      <c r="L42" s="1501"/>
      <c r="M42" s="1501"/>
      <c r="N42" s="1712"/>
      <c r="O42" s="1505"/>
      <c r="P42" s="1506"/>
      <c r="Q42" s="1506"/>
      <c r="R42" s="1506"/>
      <c r="S42" s="1506"/>
      <c r="T42" s="1507"/>
      <c r="U42" s="1517"/>
      <c r="V42" s="1518"/>
      <c r="W42" s="1518"/>
      <c r="X42" s="1518"/>
      <c r="Y42" s="1518"/>
      <c r="Z42" s="1518"/>
      <c r="AA42" s="1518"/>
      <c r="AB42" s="1519"/>
      <c r="AO42" s="2"/>
      <c r="AP42" s="2"/>
      <c r="AQ42" s="2"/>
      <c r="AR42" s="2"/>
      <c r="AS42" s="2"/>
      <c r="AT42" s="2"/>
      <c r="AU42" s="2"/>
      <c r="AV42" s="2"/>
      <c r="AW42" s="2"/>
      <c r="AZ42" s="2"/>
    </row>
    <row r="43" spans="1:53" ht="18" customHeight="1">
      <c r="B43" s="1703"/>
      <c r="C43" s="1704"/>
      <c r="D43" s="1704"/>
      <c r="E43" s="1704"/>
      <c r="F43" s="1704"/>
      <c r="G43" s="1704"/>
      <c r="H43" s="1705"/>
      <c r="I43" s="1711"/>
      <c r="J43" s="1501"/>
      <c r="K43" s="1501"/>
      <c r="L43" s="1501"/>
      <c r="M43" s="1501"/>
      <c r="N43" s="1712"/>
      <c r="O43" s="1505"/>
      <c r="P43" s="1506"/>
      <c r="Q43" s="1506"/>
      <c r="R43" s="1506"/>
      <c r="S43" s="1506"/>
      <c r="T43" s="1507"/>
      <c r="U43" s="1517"/>
      <c r="V43" s="1518"/>
      <c r="W43" s="1518"/>
      <c r="X43" s="1518"/>
      <c r="Y43" s="1518"/>
      <c r="Z43" s="1518"/>
      <c r="AA43" s="1518"/>
      <c r="AB43" s="1519"/>
      <c r="AO43" s="82"/>
      <c r="AP43" s="82"/>
      <c r="AQ43" s="82"/>
      <c r="AR43" s="82"/>
      <c r="AS43" s="82"/>
      <c r="AT43" s="82"/>
      <c r="AU43" s="82"/>
      <c r="AV43" s="82"/>
      <c r="AW43" s="82"/>
      <c r="AX43" s="82"/>
      <c r="AY43" s="82"/>
      <c r="AZ43" s="82"/>
      <c r="BA43" s="82"/>
    </row>
    <row r="44" spans="1:53" ht="18" customHeight="1">
      <c r="B44" s="1703"/>
      <c r="C44" s="1704"/>
      <c r="D44" s="1704"/>
      <c r="E44" s="1704"/>
      <c r="F44" s="1704"/>
      <c r="G44" s="1704"/>
      <c r="H44" s="1705"/>
      <c r="I44" s="1711"/>
      <c r="J44" s="1501"/>
      <c r="K44" s="1501"/>
      <c r="L44" s="1501"/>
      <c r="M44" s="1501"/>
      <c r="N44" s="1712"/>
      <c r="O44" s="1505"/>
      <c r="P44" s="1506"/>
      <c r="Q44" s="1506"/>
      <c r="R44" s="1506"/>
      <c r="S44" s="1506"/>
      <c r="T44" s="1507"/>
      <c r="U44" s="1505" t="s">
        <v>2589</v>
      </c>
      <c r="V44" s="1506"/>
      <c r="W44" s="1506"/>
      <c r="X44" s="1506"/>
      <c r="Y44" s="1506"/>
      <c r="Z44" s="1506"/>
      <c r="AA44" s="1506"/>
      <c r="AB44" s="1507"/>
      <c r="AO44" s="82"/>
      <c r="AP44" s="82"/>
      <c r="AQ44" s="82"/>
      <c r="AR44" s="82"/>
      <c r="AS44" s="82"/>
      <c r="AT44" s="82"/>
      <c r="AU44" s="82"/>
      <c r="AV44" s="82"/>
      <c r="AW44" s="82"/>
      <c r="AX44" s="82"/>
      <c r="AY44" s="82"/>
      <c r="AZ44" s="82"/>
      <c r="BA44" s="82"/>
    </row>
    <row r="45" spans="1:53" ht="18" customHeight="1">
      <c r="B45" s="1706"/>
      <c r="C45" s="1707"/>
      <c r="D45" s="1707"/>
      <c r="E45" s="1707"/>
      <c r="F45" s="1707"/>
      <c r="G45" s="1707"/>
      <c r="H45" s="1708"/>
      <c r="I45" s="1713"/>
      <c r="J45" s="1714"/>
      <c r="K45" s="1714"/>
      <c r="L45" s="1714"/>
      <c r="M45" s="1714"/>
      <c r="N45" s="1715"/>
      <c r="O45" s="1508"/>
      <c r="P45" s="1509"/>
      <c r="Q45" s="1509"/>
      <c r="R45" s="1509"/>
      <c r="S45" s="1509"/>
      <c r="T45" s="1510"/>
      <c r="U45" s="1508"/>
      <c r="V45" s="1509"/>
      <c r="W45" s="1509"/>
      <c r="X45" s="1509"/>
      <c r="Y45" s="1509"/>
      <c r="Z45" s="1509"/>
      <c r="AA45" s="1509"/>
      <c r="AB45" s="1510"/>
    </row>
    <row r="46" spans="1:53" ht="18" customHeight="1"/>
    <row r="47" spans="1:53" ht="15.95" customHeight="1">
      <c r="A47" s="152" t="s">
        <v>579</v>
      </c>
      <c r="B47" s="152"/>
      <c r="C47" s="152"/>
      <c r="D47" s="152"/>
      <c r="E47" s="152"/>
      <c r="F47" s="152"/>
      <c r="G47" s="152"/>
      <c r="H47" s="152"/>
      <c r="I47" s="152"/>
      <c r="J47" s="152"/>
      <c r="K47" s="152"/>
      <c r="L47" s="152"/>
      <c r="M47" s="152"/>
      <c r="N47" s="152"/>
      <c r="O47" s="152"/>
      <c r="P47" s="152"/>
      <c r="Q47" s="152"/>
      <c r="R47" s="152"/>
      <c r="S47" s="152"/>
      <c r="T47" s="152"/>
      <c r="U47" s="152"/>
      <c r="V47" s="152"/>
      <c r="W47" s="152"/>
      <c r="X47" s="152"/>
      <c r="Y47" s="152"/>
      <c r="Z47" s="152"/>
      <c r="AA47" s="152"/>
      <c r="AB47" s="152"/>
    </row>
    <row r="48" spans="1:53" ht="15.95" customHeight="1">
      <c r="A48" s="15"/>
      <c r="B48" s="15" t="s">
        <v>444</v>
      </c>
      <c r="C48" s="15"/>
      <c r="D48" s="15"/>
      <c r="E48" s="15"/>
      <c r="F48" s="15"/>
      <c r="G48" s="15"/>
      <c r="H48" s="15"/>
      <c r="I48" s="15"/>
      <c r="J48" s="15"/>
      <c r="K48" s="15"/>
      <c r="L48" s="15"/>
      <c r="M48" s="15"/>
      <c r="N48" s="15"/>
      <c r="O48" s="15"/>
      <c r="P48" s="15"/>
      <c r="Q48" s="15"/>
      <c r="R48" s="15"/>
      <c r="S48" s="15"/>
      <c r="T48" s="15"/>
      <c r="U48" s="15"/>
      <c r="V48" s="15"/>
      <c r="W48" s="15"/>
      <c r="X48" s="15"/>
      <c r="Y48" s="15"/>
      <c r="Z48" s="15"/>
      <c r="AA48" s="15"/>
      <c r="AB48" s="15"/>
    </row>
    <row r="49" spans="1:28" ht="15.95" customHeight="1">
      <c r="A49" s="6" t="s">
        <v>204</v>
      </c>
      <c r="B49" s="3" t="s">
        <v>443</v>
      </c>
      <c r="C49" s="3"/>
      <c r="D49" s="3"/>
      <c r="E49" s="3"/>
      <c r="F49" s="3"/>
      <c r="G49" s="3"/>
      <c r="H49" s="3"/>
      <c r="I49" s="3"/>
      <c r="J49" s="3"/>
      <c r="K49" s="3"/>
      <c r="L49" s="3"/>
      <c r="M49" s="3"/>
      <c r="N49" s="3"/>
      <c r="O49" s="3"/>
      <c r="P49" s="3"/>
      <c r="Q49" s="3"/>
      <c r="R49" s="3"/>
      <c r="S49" s="3"/>
      <c r="T49" s="3"/>
      <c r="U49" s="16"/>
      <c r="V49" s="16"/>
      <c r="W49" s="16"/>
      <c r="X49" s="16"/>
      <c r="Y49" s="16"/>
      <c r="Z49" s="16"/>
      <c r="AA49" s="16"/>
      <c r="AB49" s="16"/>
    </row>
    <row r="50" spans="1:28" ht="18" customHeight="1">
      <c r="A50" s="6"/>
      <c r="B50" s="3" t="s">
        <v>442</v>
      </c>
      <c r="C50" s="3"/>
      <c r="D50" s="3"/>
      <c r="E50" s="3"/>
      <c r="F50" s="3"/>
      <c r="G50" s="3"/>
      <c r="H50" s="3" t="str">
        <f>IF(項目一覧!$C$21=0,"",項目一覧!$C$21&amp;"  ")&amp;IF(項目一覧!$C$5=0,"",項目一覧!$C$5)</f>
        <v xml:space="preserve">  </v>
      </c>
      <c r="J50" s="3"/>
      <c r="K50" s="3"/>
      <c r="L50" s="3"/>
      <c r="M50" s="3"/>
      <c r="N50" s="3"/>
      <c r="O50" s="3"/>
      <c r="P50" s="3"/>
      <c r="Q50" s="3"/>
      <c r="R50" s="3"/>
      <c r="S50" s="3"/>
      <c r="T50" s="3"/>
      <c r="U50" s="3"/>
      <c r="V50" s="3"/>
      <c r="W50" s="3"/>
      <c r="X50" s="3"/>
      <c r="Y50" s="3"/>
      <c r="Z50" s="3"/>
      <c r="AA50" s="3"/>
      <c r="AB50" s="3"/>
    </row>
    <row r="51" spans="1:28" ht="18" customHeight="1">
      <c r="A51" s="6"/>
      <c r="B51" s="3" t="s">
        <v>419</v>
      </c>
      <c r="C51" s="3"/>
      <c r="D51" s="3"/>
      <c r="E51" s="3"/>
      <c r="F51" s="3"/>
      <c r="G51" s="3"/>
      <c r="H51" s="18" t="str">
        <f>IF(項目一覧!$C$183=0,"",項目一覧!$C$183&amp;"  ")&amp;IF(項目一覧!$C$4=0,"",項目一覧!$C$4)</f>
        <v xml:space="preserve">  </v>
      </c>
      <c r="I51" s="42"/>
      <c r="J51" s="18"/>
      <c r="K51" s="18"/>
      <c r="L51" s="18"/>
      <c r="M51" s="18"/>
      <c r="N51" s="18"/>
      <c r="O51" s="18"/>
      <c r="P51" s="18"/>
      <c r="Q51" s="18"/>
      <c r="R51" s="18"/>
      <c r="S51" s="18"/>
      <c r="T51" s="18"/>
      <c r="U51" s="18"/>
      <c r="V51" s="18"/>
      <c r="W51" s="18"/>
      <c r="X51" s="18"/>
      <c r="Y51" s="18"/>
      <c r="Z51" s="18"/>
      <c r="AA51" s="18"/>
      <c r="AB51" s="18"/>
    </row>
    <row r="52" spans="1:28" ht="18" customHeight="1">
      <c r="A52" s="6"/>
      <c r="B52" s="3" t="s">
        <v>410</v>
      </c>
      <c r="C52" s="3"/>
      <c r="D52" s="3"/>
      <c r="E52" s="3"/>
      <c r="F52" s="3"/>
      <c r="G52" s="3"/>
      <c r="H52" s="18" t="str">
        <f>項目一覧!$C$6</f>
        <v/>
      </c>
      <c r="I52" s="42"/>
      <c r="J52" s="18"/>
      <c r="K52" s="18"/>
      <c r="L52" s="18"/>
      <c r="M52" s="18"/>
      <c r="N52" s="18"/>
      <c r="O52" s="18"/>
      <c r="P52" s="18"/>
      <c r="Q52" s="18"/>
      <c r="R52" s="18"/>
      <c r="S52" s="18"/>
      <c r="T52" s="18"/>
      <c r="U52" s="18"/>
      <c r="V52" s="18"/>
      <c r="W52" s="18"/>
      <c r="X52" s="18"/>
      <c r="Y52" s="18"/>
      <c r="Z52" s="18"/>
      <c r="AA52" s="18"/>
      <c r="AB52" s="18"/>
    </row>
    <row r="53" spans="1:28" ht="18" customHeight="1">
      <c r="A53" s="6"/>
      <c r="B53" s="3" t="s">
        <v>441</v>
      </c>
      <c r="C53" s="3"/>
      <c r="D53" s="3"/>
      <c r="E53" s="3"/>
      <c r="F53" s="3"/>
      <c r="G53" s="3"/>
      <c r="H53" s="1512" t="str">
        <f>項目一覧!$C$7</f>
        <v/>
      </c>
      <c r="I53" s="1512"/>
      <c r="J53" s="1512"/>
      <c r="K53" s="1512"/>
      <c r="L53" s="1512"/>
      <c r="M53" s="1512"/>
      <c r="N53" s="1512"/>
      <c r="O53" s="1512"/>
      <c r="P53" s="1512"/>
      <c r="Q53" s="1512"/>
      <c r="R53" s="1512"/>
      <c r="S53" s="1512"/>
      <c r="T53" s="1512"/>
      <c r="U53" s="1512"/>
      <c r="V53" s="1512"/>
      <c r="W53" s="1512"/>
      <c r="X53" s="1512"/>
      <c r="Y53" s="1512"/>
      <c r="Z53" s="1512"/>
      <c r="AA53" s="1512"/>
      <c r="AB53" s="1512"/>
    </row>
    <row r="54" spans="1:28" ht="18" customHeight="1">
      <c r="A54" s="32"/>
      <c r="B54" s="15" t="s">
        <v>408</v>
      </c>
      <c r="C54" s="15"/>
      <c r="D54" s="15"/>
      <c r="E54" s="15"/>
      <c r="F54" s="15"/>
      <c r="G54" s="15"/>
      <c r="H54" s="27" t="str">
        <f>項目一覧!$C$8</f>
        <v/>
      </c>
      <c r="I54" s="40"/>
      <c r="J54" s="27"/>
      <c r="K54" s="27"/>
      <c r="L54" s="27"/>
      <c r="M54" s="27"/>
      <c r="N54" s="27"/>
      <c r="O54" s="27"/>
      <c r="P54" s="27"/>
      <c r="Q54" s="27"/>
      <c r="R54" s="27"/>
      <c r="S54" s="27"/>
      <c r="T54" s="27"/>
      <c r="U54" s="27"/>
      <c r="V54" s="27"/>
      <c r="W54" s="27"/>
      <c r="X54" s="27"/>
      <c r="Y54" s="27"/>
      <c r="Z54" s="27"/>
      <c r="AA54" s="27"/>
      <c r="AB54" s="27"/>
    </row>
    <row r="55" spans="1:28" ht="15.95" customHeight="1">
      <c r="A55" s="6" t="s">
        <v>204</v>
      </c>
      <c r="B55" s="3" t="s">
        <v>440</v>
      </c>
      <c r="C55" s="3"/>
      <c r="D55" s="3"/>
      <c r="E55" s="3"/>
      <c r="F55" s="3"/>
      <c r="G55" s="3"/>
      <c r="H55" s="18"/>
      <c r="I55" s="18"/>
      <c r="J55" s="18"/>
      <c r="K55" s="18"/>
      <c r="L55" s="18"/>
      <c r="M55" s="18"/>
      <c r="N55" s="18"/>
      <c r="O55" s="18"/>
      <c r="P55" s="18"/>
      <c r="Q55" s="18"/>
      <c r="R55" s="18"/>
      <c r="S55" s="18"/>
      <c r="T55" s="18"/>
      <c r="U55" s="18"/>
      <c r="V55" s="18"/>
      <c r="W55" s="18"/>
      <c r="X55" s="18"/>
      <c r="Y55" s="18"/>
      <c r="Z55" s="18"/>
      <c r="AA55" s="18"/>
      <c r="AB55" s="18"/>
    </row>
    <row r="56" spans="1:28" ht="18" customHeight="1">
      <c r="A56" s="6"/>
      <c r="B56" s="3" t="s">
        <v>420</v>
      </c>
      <c r="C56" s="3"/>
      <c r="D56" s="3"/>
      <c r="E56" s="3"/>
      <c r="F56" s="3"/>
      <c r="G56" s="3"/>
      <c r="H56" s="50" t="str">
        <f>IF(項目一覧!$C$9=0,"","("&amp;項目一覧!$C$9&amp;") 建築士  （"&amp;項目一覧!$C$10&amp;"）登録　第　 "&amp;項目一覧!$C$11&amp;"　号")</f>
        <v>() 建築士  （）登録　第　 　号</v>
      </c>
      <c r="I56" s="42"/>
      <c r="J56" s="18"/>
      <c r="K56" s="18"/>
      <c r="L56" s="18"/>
      <c r="M56" s="18"/>
      <c r="N56" s="18"/>
      <c r="O56" s="18"/>
      <c r="P56" s="18"/>
      <c r="Q56" s="18"/>
      <c r="R56" s="18"/>
      <c r="S56" s="18"/>
      <c r="T56" s="18"/>
      <c r="U56" s="18"/>
      <c r="V56" s="18"/>
      <c r="W56" s="18"/>
      <c r="X56" s="18"/>
      <c r="Y56" s="18"/>
      <c r="Z56" s="18"/>
      <c r="AA56" s="18"/>
      <c r="AB56" s="18"/>
    </row>
    <row r="57" spans="1:28" ht="18" customHeight="1">
      <c r="A57" s="6"/>
      <c r="B57" s="3" t="s">
        <v>419</v>
      </c>
      <c r="C57" s="3"/>
      <c r="D57" s="3"/>
      <c r="E57" s="3"/>
      <c r="F57" s="3"/>
      <c r="G57" s="3"/>
      <c r="H57" s="18" t="str">
        <f>項目一覧!$C$12</f>
        <v/>
      </c>
      <c r="I57" s="42"/>
      <c r="J57" s="18"/>
      <c r="K57" s="18"/>
      <c r="L57" s="18"/>
      <c r="M57" s="18"/>
      <c r="N57" s="18"/>
      <c r="O57" s="18"/>
      <c r="P57" s="18"/>
      <c r="Q57" s="18"/>
      <c r="R57" s="18"/>
      <c r="S57" s="18"/>
      <c r="T57" s="18"/>
      <c r="U57" s="18"/>
      <c r="V57" s="18"/>
      <c r="W57" s="18"/>
      <c r="X57" s="18"/>
      <c r="Y57" s="18"/>
      <c r="Z57" s="18"/>
      <c r="AA57" s="18"/>
      <c r="AB57" s="18"/>
    </row>
    <row r="58" spans="1:28" ht="18" customHeight="1">
      <c r="A58" s="6"/>
      <c r="B58" s="3" t="s">
        <v>418</v>
      </c>
      <c r="C58" s="3"/>
      <c r="D58" s="3"/>
      <c r="E58" s="3"/>
      <c r="F58" s="3"/>
      <c r="G58" s="3"/>
      <c r="H58" s="50" t="str">
        <f>IF(項目一覧!$C$13=0,"","("&amp;項目一覧!$C$13&amp;") 建築士事務所  （"&amp;項目一覧!$C$14&amp;"）知事登録　第　 "&amp;項目一覧!$C$15&amp;"　号")</f>
        <v>() 建築士事務所  （）知事登録　第　 　号</v>
      </c>
      <c r="I58" s="42"/>
      <c r="J58" s="18"/>
      <c r="K58" s="18"/>
      <c r="L58" s="18"/>
      <c r="M58" s="18"/>
      <c r="N58" s="18"/>
      <c r="O58" s="18"/>
      <c r="P58" s="18"/>
      <c r="Q58" s="18"/>
      <c r="R58" s="18"/>
      <c r="S58" s="18"/>
      <c r="T58" s="18"/>
      <c r="U58" s="18"/>
      <c r="V58" s="18"/>
      <c r="W58" s="18"/>
      <c r="X58" s="18"/>
      <c r="Y58" s="18"/>
      <c r="Z58" s="18"/>
      <c r="AA58" s="18"/>
      <c r="AB58" s="18"/>
    </row>
    <row r="59" spans="1:28" ht="18" customHeight="1">
      <c r="A59" s="6"/>
      <c r="B59" s="3"/>
      <c r="C59" s="3"/>
      <c r="D59" s="3"/>
      <c r="E59" s="3"/>
      <c r="F59" s="3"/>
      <c r="G59" s="3"/>
      <c r="H59" s="18" t="str">
        <f>項目一覧!$C$16</f>
        <v/>
      </c>
      <c r="I59" s="42"/>
      <c r="J59" s="18"/>
      <c r="K59" s="18"/>
      <c r="L59" s="18"/>
      <c r="M59" s="18"/>
      <c r="N59" s="18"/>
      <c r="O59" s="18"/>
      <c r="P59" s="18"/>
      <c r="Q59" s="18"/>
      <c r="R59" s="18"/>
      <c r="S59" s="18"/>
      <c r="T59" s="18"/>
      <c r="U59" s="18"/>
      <c r="V59" s="18"/>
      <c r="W59" s="18"/>
      <c r="X59" s="18"/>
      <c r="Y59" s="18"/>
      <c r="Z59" s="18"/>
      <c r="AA59" s="18"/>
      <c r="AB59" s="18"/>
    </row>
    <row r="60" spans="1:28" ht="18" customHeight="1">
      <c r="A60" s="6"/>
      <c r="B60" s="3" t="s">
        <v>417</v>
      </c>
      <c r="C60" s="3"/>
      <c r="D60" s="3"/>
      <c r="E60" s="3"/>
      <c r="F60" s="3"/>
      <c r="G60" s="3"/>
      <c r="H60" s="18" t="str">
        <f>項目一覧!$C$17</f>
        <v/>
      </c>
      <c r="I60" s="42"/>
      <c r="J60" s="18"/>
      <c r="K60" s="18"/>
      <c r="L60" s="18"/>
      <c r="M60" s="18"/>
      <c r="N60" s="18"/>
      <c r="O60" s="18"/>
      <c r="P60" s="18"/>
      <c r="Q60" s="18"/>
      <c r="R60" s="18"/>
      <c r="S60" s="18"/>
      <c r="T60" s="18"/>
      <c r="U60" s="18"/>
      <c r="V60" s="18"/>
      <c r="W60" s="18"/>
      <c r="X60" s="18"/>
      <c r="Y60" s="18"/>
      <c r="Z60" s="18"/>
      <c r="AA60" s="18"/>
      <c r="AB60" s="18"/>
    </row>
    <row r="61" spans="1:28" ht="18" customHeight="1">
      <c r="A61" s="6"/>
      <c r="B61" s="3" t="s">
        <v>416</v>
      </c>
      <c r="C61" s="3"/>
      <c r="D61" s="3"/>
      <c r="E61" s="3"/>
      <c r="F61" s="3"/>
      <c r="G61" s="3"/>
      <c r="H61" s="1512" t="str">
        <f>項目一覧!$C$18</f>
        <v/>
      </c>
      <c r="I61" s="1512"/>
      <c r="J61" s="1512"/>
      <c r="K61" s="1512"/>
      <c r="L61" s="1512"/>
      <c r="M61" s="1512"/>
      <c r="N61" s="1512"/>
      <c r="O61" s="1512"/>
      <c r="P61" s="1512"/>
      <c r="Q61" s="1512"/>
      <c r="R61" s="1512"/>
      <c r="S61" s="1512"/>
      <c r="T61" s="1512"/>
      <c r="U61" s="1512"/>
      <c r="V61" s="1512"/>
      <c r="W61" s="1512"/>
      <c r="X61" s="1512"/>
      <c r="Y61" s="1512"/>
      <c r="Z61" s="1512"/>
      <c r="AA61" s="1512"/>
      <c r="AB61" s="1512"/>
    </row>
    <row r="62" spans="1:28" ht="18" customHeight="1">
      <c r="A62" s="32"/>
      <c r="B62" s="15" t="s">
        <v>415</v>
      </c>
      <c r="C62" s="15"/>
      <c r="D62" s="15"/>
      <c r="E62" s="15"/>
      <c r="F62" s="15"/>
      <c r="G62" s="15"/>
      <c r="H62" s="27" t="str">
        <f>項目一覧!$C$19</f>
        <v/>
      </c>
      <c r="I62" s="40"/>
      <c r="J62" s="27"/>
      <c r="K62" s="27"/>
      <c r="L62" s="27"/>
      <c r="M62" s="27"/>
      <c r="N62" s="27"/>
      <c r="O62" s="27"/>
      <c r="P62" s="27"/>
      <c r="Q62" s="27"/>
      <c r="R62" s="27"/>
      <c r="S62" s="27"/>
      <c r="T62" s="27"/>
      <c r="U62" s="27"/>
      <c r="V62" s="27"/>
      <c r="W62" s="27"/>
      <c r="X62" s="27"/>
      <c r="Y62" s="27"/>
      <c r="Z62" s="27"/>
      <c r="AA62" s="27"/>
      <c r="AB62" s="27"/>
    </row>
    <row r="63" spans="1:28" ht="15.95" customHeight="1">
      <c r="A63" s="6" t="s">
        <v>204</v>
      </c>
      <c r="B63" s="3" t="s">
        <v>439</v>
      </c>
      <c r="C63" s="3"/>
      <c r="D63" s="3"/>
      <c r="E63" s="3"/>
      <c r="F63" s="3"/>
      <c r="G63" s="3"/>
      <c r="H63" s="3"/>
      <c r="I63" s="3"/>
      <c r="J63" s="3"/>
      <c r="K63" s="3"/>
      <c r="L63" s="3"/>
      <c r="M63" s="3"/>
      <c r="N63" s="3"/>
      <c r="O63" s="3"/>
      <c r="P63" s="3"/>
      <c r="Q63" s="3"/>
      <c r="R63" s="3"/>
      <c r="S63" s="3"/>
      <c r="T63" s="3"/>
      <c r="U63" s="3"/>
      <c r="V63" s="3"/>
      <c r="W63" s="3"/>
      <c r="X63" s="3"/>
      <c r="Y63" s="3"/>
      <c r="Z63" s="3"/>
      <c r="AA63" s="3"/>
      <c r="AB63" s="3"/>
    </row>
    <row r="64" spans="1:28" ht="15.95" customHeight="1">
      <c r="A64" s="6"/>
      <c r="B64" s="3" t="s">
        <v>438</v>
      </c>
      <c r="C64" s="3"/>
      <c r="D64" s="3"/>
      <c r="E64" s="3"/>
      <c r="F64" s="3"/>
      <c r="G64" s="3"/>
      <c r="H64" s="3"/>
      <c r="I64" s="3"/>
      <c r="J64" s="3"/>
      <c r="K64" s="3"/>
      <c r="L64" s="3"/>
      <c r="M64" s="3"/>
      <c r="N64" s="3"/>
      <c r="O64" s="3"/>
      <c r="P64" s="3"/>
      <c r="Q64" s="3"/>
      <c r="R64" s="3"/>
      <c r="S64" s="3"/>
      <c r="T64" s="3"/>
      <c r="U64" s="3"/>
      <c r="V64" s="3"/>
      <c r="W64" s="3"/>
      <c r="X64" s="3"/>
      <c r="Y64" s="3"/>
      <c r="Z64" s="3"/>
      <c r="AA64" s="3"/>
    </row>
    <row r="65" spans="1:29" ht="18" customHeight="1">
      <c r="A65" s="6"/>
      <c r="B65" s="3" t="s">
        <v>420</v>
      </c>
      <c r="C65" s="3"/>
      <c r="D65" s="3"/>
      <c r="E65" s="3"/>
      <c r="F65" s="3"/>
      <c r="G65" s="3"/>
      <c r="H65" s="48" t="str">
        <f>IF(項目一覧!$C$22=0,"","("&amp;項目一覧!$C$22&amp;") 建築士  （"&amp;項目一覧!$C$23&amp;"）登録　第　 "&amp;項目一覧!$C$24&amp;"　号")</f>
        <v>() 建築士  （）登録　第　 　号</v>
      </c>
      <c r="J65" s="3"/>
      <c r="K65" s="3"/>
      <c r="L65" s="3"/>
      <c r="M65" s="3"/>
      <c r="N65" s="3"/>
      <c r="O65" s="3"/>
      <c r="P65" s="3"/>
      <c r="Q65" s="3"/>
      <c r="R65" s="3"/>
      <c r="S65" s="3"/>
      <c r="T65" s="3"/>
      <c r="U65" s="3"/>
      <c r="V65" s="3"/>
      <c r="W65" s="3"/>
      <c r="X65" s="3"/>
      <c r="Y65" s="3"/>
      <c r="Z65" s="3"/>
      <c r="AA65" s="3"/>
      <c r="AB65" s="3"/>
    </row>
    <row r="66" spans="1:29" ht="18" customHeight="1">
      <c r="A66" s="6"/>
      <c r="B66" s="3" t="s">
        <v>419</v>
      </c>
      <c r="C66" s="3"/>
      <c r="D66" s="3"/>
      <c r="E66" s="3"/>
      <c r="F66" s="3"/>
      <c r="G66" s="3"/>
      <c r="H66" s="18" t="str">
        <f>項目一覧!$C$25</f>
        <v/>
      </c>
      <c r="I66" s="42"/>
      <c r="J66" s="18"/>
      <c r="K66" s="18"/>
      <c r="L66" s="18"/>
      <c r="M66" s="18"/>
      <c r="N66" s="18"/>
      <c r="O66" s="18"/>
      <c r="P66" s="18"/>
      <c r="Q66" s="18"/>
      <c r="R66" s="18"/>
      <c r="S66" s="18"/>
      <c r="T66" s="18"/>
      <c r="U66" s="18"/>
      <c r="V66" s="18"/>
      <c r="W66" s="18"/>
      <c r="X66" s="18"/>
      <c r="Y66" s="18"/>
      <c r="Z66" s="18"/>
      <c r="AA66" s="18"/>
      <c r="AB66" s="18"/>
    </row>
    <row r="67" spans="1:29" ht="18" customHeight="1">
      <c r="A67" s="7"/>
      <c r="B67" s="3" t="s">
        <v>418</v>
      </c>
      <c r="C67" s="3"/>
      <c r="D67" s="3"/>
      <c r="E67" s="3"/>
      <c r="F67" s="3"/>
      <c r="G67" s="3"/>
      <c r="H67" s="50" t="str">
        <f>IF(項目一覧!$C$27=0,"","("&amp;項目一覧!$C$27&amp;") 建築士事務所  （"&amp;項目一覧!$C$28&amp;"）知事登録　第　 "&amp;項目一覧!$C$29&amp;"　号")</f>
        <v>() 建築士事務所  （）知事登録　第　 　号</v>
      </c>
      <c r="I67" s="42"/>
      <c r="J67" s="18"/>
      <c r="K67" s="18"/>
      <c r="L67" s="18"/>
      <c r="M67" s="18"/>
      <c r="N67" s="18"/>
      <c r="O67" s="18"/>
      <c r="P67" s="18"/>
      <c r="Q67" s="18"/>
      <c r="R67" s="18"/>
      <c r="S67" s="18"/>
      <c r="T67" s="18"/>
      <c r="U67" s="18"/>
      <c r="V67" s="18"/>
      <c r="W67" s="18"/>
      <c r="X67" s="18"/>
      <c r="Y67" s="18"/>
      <c r="Z67" s="18"/>
      <c r="AA67" s="18"/>
      <c r="AB67" s="18"/>
    </row>
    <row r="68" spans="1:29" ht="18" customHeight="1">
      <c r="A68" s="7"/>
      <c r="B68" s="3"/>
      <c r="C68" s="3"/>
      <c r="D68" s="3"/>
      <c r="E68" s="3"/>
      <c r="F68" s="3"/>
      <c r="G68" s="3"/>
      <c r="H68" s="18" t="str">
        <f>項目一覧!$C$30</f>
        <v/>
      </c>
      <c r="I68" s="42"/>
      <c r="J68" s="18"/>
      <c r="K68" s="18"/>
      <c r="L68" s="18"/>
      <c r="M68" s="18"/>
      <c r="N68" s="18"/>
      <c r="O68" s="18"/>
      <c r="P68" s="18"/>
      <c r="Q68" s="18"/>
      <c r="R68" s="18"/>
      <c r="S68" s="18"/>
      <c r="T68" s="18"/>
      <c r="U68" s="18"/>
      <c r="V68" s="18"/>
      <c r="W68" s="18"/>
      <c r="X68" s="18"/>
      <c r="Y68" s="18"/>
      <c r="Z68" s="18"/>
      <c r="AA68" s="18"/>
      <c r="AB68" s="18"/>
    </row>
    <row r="69" spans="1:29" ht="18" customHeight="1">
      <c r="A69" s="7"/>
      <c r="B69" s="3" t="s">
        <v>417</v>
      </c>
      <c r="C69" s="3"/>
      <c r="D69" s="3"/>
      <c r="E69" s="3"/>
      <c r="F69" s="3"/>
      <c r="G69" s="3"/>
      <c r="H69" s="18" t="str">
        <f>項目一覧!$C$31</f>
        <v/>
      </c>
      <c r="I69" s="42"/>
      <c r="J69" s="18"/>
      <c r="K69" s="18"/>
      <c r="L69" s="18"/>
      <c r="M69" s="18"/>
      <c r="N69" s="18"/>
      <c r="O69" s="18"/>
      <c r="P69" s="18"/>
      <c r="Q69" s="18"/>
      <c r="R69" s="18"/>
      <c r="S69" s="18"/>
      <c r="T69" s="18"/>
      <c r="U69" s="18"/>
      <c r="V69" s="18"/>
      <c r="W69" s="18"/>
      <c r="X69" s="18"/>
      <c r="Y69" s="18"/>
      <c r="Z69" s="18"/>
      <c r="AA69" s="18"/>
      <c r="AB69" s="18"/>
    </row>
    <row r="70" spans="1:29" ht="18" customHeight="1">
      <c r="A70" s="7"/>
      <c r="B70" s="3" t="s">
        <v>416</v>
      </c>
      <c r="C70" s="3"/>
      <c r="D70" s="3"/>
      <c r="E70" s="3"/>
      <c r="F70" s="3"/>
      <c r="G70" s="3"/>
      <c r="H70" s="1512" t="str">
        <f>項目一覧!$C$32</f>
        <v/>
      </c>
      <c r="I70" s="1512"/>
      <c r="J70" s="1512"/>
      <c r="K70" s="1512"/>
      <c r="L70" s="1512"/>
      <c r="M70" s="1512"/>
      <c r="N70" s="1512"/>
      <c r="O70" s="1512"/>
      <c r="P70" s="1512"/>
      <c r="Q70" s="1512"/>
      <c r="R70" s="1512"/>
      <c r="S70" s="1512"/>
      <c r="T70" s="1512"/>
      <c r="U70" s="1512"/>
      <c r="V70" s="1512"/>
      <c r="W70" s="1512"/>
      <c r="X70" s="1512"/>
      <c r="Y70" s="1512"/>
      <c r="Z70" s="1512"/>
      <c r="AA70" s="1512"/>
      <c r="AB70" s="1512"/>
    </row>
    <row r="71" spans="1:29" ht="18" customHeight="1">
      <c r="A71" s="7"/>
      <c r="B71" s="3" t="s">
        <v>415</v>
      </c>
      <c r="C71" s="3"/>
      <c r="D71" s="3"/>
      <c r="E71" s="3"/>
      <c r="F71" s="3"/>
      <c r="G71" s="3"/>
      <c r="H71" s="18" t="str">
        <f>項目一覧!$C$33</f>
        <v/>
      </c>
      <c r="I71" s="42"/>
      <c r="J71" s="18"/>
      <c r="K71" s="18"/>
      <c r="L71" s="18"/>
      <c r="M71" s="18"/>
      <c r="N71" s="18"/>
      <c r="O71" s="18"/>
      <c r="P71" s="18"/>
      <c r="Q71" s="18"/>
      <c r="R71" s="18"/>
      <c r="S71" s="18"/>
      <c r="T71" s="18"/>
      <c r="U71" s="18"/>
      <c r="V71" s="18"/>
      <c r="W71" s="18"/>
      <c r="X71" s="18"/>
      <c r="Y71" s="18"/>
      <c r="Z71" s="18"/>
      <c r="AA71" s="18"/>
      <c r="AB71" s="18"/>
    </row>
    <row r="72" spans="1:29" ht="18" customHeight="1">
      <c r="A72" s="7"/>
      <c r="B72" s="34" t="s">
        <v>436</v>
      </c>
      <c r="C72" s="3"/>
      <c r="D72" s="3"/>
      <c r="E72" s="3"/>
      <c r="F72" s="3"/>
      <c r="G72" s="3"/>
      <c r="H72" s="18"/>
      <c r="I72" s="18"/>
      <c r="J72" s="1524" t="str">
        <f>項目一覧!$C$35</f>
        <v/>
      </c>
      <c r="K72" s="1524"/>
      <c r="L72" s="1524"/>
      <c r="M72" s="1524"/>
      <c r="N72" s="1524"/>
      <c r="O72" s="1524"/>
      <c r="P72" s="1524"/>
      <c r="Q72" s="1524"/>
      <c r="R72" s="1524"/>
      <c r="S72" s="1524"/>
      <c r="T72" s="1524"/>
      <c r="U72" s="1524"/>
      <c r="V72" s="1524"/>
      <c r="W72" s="1524"/>
      <c r="X72" s="1524"/>
      <c r="Y72" s="1524"/>
      <c r="Z72" s="1524"/>
      <c r="AA72" s="1524"/>
      <c r="AB72" s="46"/>
      <c r="AC72" s="49"/>
    </row>
    <row r="73" spans="1:29" ht="18" customHeight="1">
      <c r="A73" s="7"/>
      <c r="B73" s="3"/>
      <c r="C73" s="3"/>
      <c r="D73" s="3"/>
      <c r="E73" s="3"/>
      <c r="F73" s="3"/>
      <c r="G73" s="3"/>
      <c r="H73" s="18"/>
      <c r="I73" s="18"/>
      <c r="J73" s="1524"/>
      <c r="K73" s="1524"/>
      <c r="L73" s="1524"/>
      <c r="M73" s="1524"/>
      <c r="N73" s="1524"/>
      <c r="O73" s="1524"/>
      <c r="P73" s="1524"/>
      <c r="Q73" s="1524"/>
      <c r="R73" s="1524"/>
      <c r="S73" s="1524"/>
      <c r="T73" s="1524"/>
      <c r="U73" s="1524"/>
      <c r="V73" s="1524"/>
      <c r="W73" s="1524"/>
      <c r="X73" s="1524"/>
      <c r="Y73" s="1524"/>
      <c r="Z73" s="1524"/>
      <c r="AA73" s="1524"/>
      <c r="AB73" s="46"/>
      <c r="AC73" s="49"/>
    </row>
    <row r="74" spans="1:29" ht="15.95" customHeight="1">
      <c r="A74" s="6"/>
      <c r="B74" s="3" t="s">
        <v>437</v>
      </c>
      <c r="C74" s="3"/>
      <c r="D74" s="3"/>
      <c r="E74" s="3"/>
      <c r="F74" s="3"/>
      <c r="G74" s="3"/>
      <c r="H74" s="18"/>
      <c r="I74" s="18"/>
      <c r="J74" s="18"/>
      <c r="K74" s="18"/>
      <c r="L74" s="18"/>
      <c r="M74" s="18"/>
      <c r="N74" s="18"/>
      <c r="O74" s="18"/>
      <c r="P74" s="18"/>
      <c r="Q74" s="18"/>
      <c r="R74" s="18"/>
      <c r="S74" s="18"/>
      <c r="T74" s="18"/>
      <c r="U74" s="18"/>
      <c r="V74" s="18"/>
      <c r="W74" s="18"/>
      <c r="X74" s="18"/>
      <c r="Y74" s="18"/>
      <c r="Z74" s="18"/>
      <c r="AA74" s="18"/>
      <c r="AB74" s="42"/>
    </row>
    <row r="75" spans="1:29" ht="18" customHeight="1">
      <c r="A75" s="6"/>
      <c r="B75" s="3" t="s">
        <v>420</v>
      </c>
      <c r="C75" s="3"/>
      <c r="D75" s="3"/>
      <c r="E75" s="3"/>
      <c r="F75" s="3"/>
      <c r="G75" s="3"/>
      <c r="H75" s="50" t="str">
        <f>IF(項目一覧!$C$189=0,"","("&amp;項目一覧!$C$189&amp;") 建築士  （"&amp;項目一覧!$C$190&amp;"）登録　第　 "&amp;項目一覧!$C$191&amp;"　号")</f>
        <v>() 建築士  （）登録　第　 　号</v>
      </c>
      <c r="I75" s="42"/>
      <c r="J75" s="18"/>
      <c r="K75" s="18"/>
      <c r="L75" s="18"/>
      <c r="M75" s="18"/>
      <c r="N75" s="18"/>
      <c r="O75" s="18"/>
      <c r="P75" s="18"/>
      <c r="Q75" s="18"/>
      <c r="R75" s="18"/>
      <c r="S75" s="18"/>
      <c r="T75" s="18"/>
      <c r="U75" s="18"/>
      <c r="V75" s="18"/>
      <c r="W75" s="18"/>
      <c r="X75" s="18"/>
      <c r="Y75" s="18"/>
      <c r="Z75" s="18"/>
      <c r="AA75" s="18"/>
      <c r="AB75" s="42"/>
    </row>
    <row r="76" spans="1:29" ht="18" customHeight="1">
      <c r="A76" s="6"/>
      <c r="B76" s="3" t="s">
        <v>419</v>
      </c>
      <c r="C76" s="3"/>
      <c r="D76" s="3"/>
      <c r="E76" s="3"/>
      <c r="F76" s="3"/>
      <c r="G76" s="3"/>
      <c r="H76" s="18" t="str">
        <f>項目一覧!$C$192</f>
        <v/>
      </c>
      <c r="I76" s="42"/>
      <c r="J76" s="18"/>
      <c r="K76" s="18"/>
      <c r="L76" s="18"/>
      <c r="M76" s="18"/>
      <c r="N76" s="18"/>
      <c r="O76" s="18"/>
      <c r="P76" s="18"/>
      <c r="Q76" s="18"/>
      <c r="R76" s="18"/>
      <c r="S76" s="18"/>
      <c r="T76" s="18"/>
      <c r="U76" s="18"/>
      <c r="V76" s="18"/>
      <c r="W76" s="18"/>
      <c r="X76" s="18"/>
      <c r="Y76" s="18"/>
      <c r="Z76" s="18"/>
      <c r="AA76" s="18"/>
      <c r="AB76" s="42"/>
    </row>
    <row r="77" spans="1:29" ht="18" customHeight="1">
      <c r="A77" s="7"/>
      <c r="B77" s="3" t="s">
        <v>418</v>
      </c>
      <c r="C77" s="3"/>
      <c r="D77" s="3"/>
      <c r="E77" s="3"/>
      <c r="F77" s="3"/>
      <c r="G77" s="3"/>
      <c r="H77" s="44" t="str">
        <f>IF(項目一覧!$C$194=0,"","("&amp;項目一覧!$C$194&amp;") 建築士事務所  （"&amp;項目一覧!$C$195&amp;"）知事登録　第　 "&amp;項目一覧!$C$196&amp;"　号")</f>
        <v>() 建築士事務所  （）知事登録　第　 　号</v>
      </c>
      <c r="I77" s="42"/>
      <c r="J77" s="42"/>
      <c r="K77" s="42"/>
      <c r="L77" s="42"/>
      <c r="M77" s="42"/>
      <c r="N77" s="42"/>
      <c r="O77" s="42"/>
      <c r="P77" s="42"/>
      <c r="Q77" s="42"/>
      <c r="R77" s="42"/>
      <c r="S77" s="42"/>
      <c r="T77" s="42"/>
      <c r="U77" s="42"/>
      <c r="V77" s="42"/>
      <c r="W77" s="42"/>
      <c r="X77" s="42"/>
      <c r="Y77" s="42"/>
      <c r="Z77" s="42"/>
      <c r="AA77" s="42"/>
      <c r="AB77" s="42"/>
    </row>
    <row r="78" spans="1:29" ht="18" customHeight="1">
      <c r="A78" s="7"/>
      <c r="B78" s="3"/>
      <c r="C78" s="3"/>
      <c r="D78" s="3"/>
      <c r="E78" s="3"/>
      <c r="F78" s="3"/>
      <c r="G78" s="3"/>
      <c r="H78" s="18" t="str">
        <f>項目一覧!$C$197</f>
        <v/>
      </c>
      <c r="I78" s="42"/>
      <c r="J78" s="18"/>
      <c r="K78" s="18"/>
      <c r="L78" s="18"/>
      <c r="M78" s="18"/>
      <c r="N78" s="18"/>
      <c r="O78" s="18"/>
      <c r="P78" s="18"/>
      <c r="Q78" s="18"/>
      <c r="R78" s="18"/>
      <c r="S78" s="18"/>
      <c r="T78" s="18"/>
      <c r="U78" s="18"/>
      <c r="V78" s="18"/>
      <c r="W78" s="18"/>
      <c r="X78" s="18"/>
      <c r="Y78" s="18"/>
      <c r="Z78" s="18"/>
      <c r="AA78" s="18"/>
      <c r="AB78" s="42"/>
    </row>
    <row r="79" spans="1:29" ht="18" customHeight="1">
      <c r="A79" s="7"/>
      <c r="B79" s="3" t="s">
        <v>417</v>
      </c>
      <c r="C79" s="3"/>
      <c r="D79" s="3"/>
      <c r="E79" s="3"/>
      <c r="F79" s="3"/>
      <c r="G79" s="3"/>
      <c r="H79" s="18" t="str">
        <f>項目一覧!$C$198</f>
        <v/>
      </c>
      <c r="I79" s="42"/>
      <c r="J79" s="18"/>
      <c r="K79" s="18"/>
      <c r="L79" s="18"/>
      <c r="M79" s="18"/>
      <c r="N79" s="18"/>
      <c r="O79" s="18"/>
      <c r="P79" s="18"/>
      <c r="Q79" s="18"/>
      <c r="R79" s="18"/>
      <c r="S79" s="18"/>
      <c r="T79" s="18"/>
      <c r="U79" s="18"/>
      <c r="V79" s="18"/>
      <c r="W79" s="18"/>
      <c r="X79" s="18"/>
      <c r="Y79" s="18"/>
      <c r="Z79" s="18"/>
      <c r="AA79" s="18"/>
      <c r="AB79" s="42"/>
    </row>
    <row r="80" spans="1:29" ht="18" customHeight="1">
      <c r="A80" s="7"/>
      <c r="B80" s="3" t="s">
        <v>416</v>
      </c>
      <c r="C80" s="3"/>
      <c r="D80" s="3"/>
      <c r="E80" s="3"/>
      <c r="F80" s="3"/>
      <c r="G80" s="3"/>
      <c r="H80" s="1512" t="str">
        <f>項目一覧!$C$199</f>
        <v/>
      </c>
      <c r="I80" s="1512"/>
      <c r="J80" s="1512"/>
      <c r="K80" s="1512"/>
      <c r="L80" s="1512"/>
      <c r="M80" s="1512"/>
      <c r="N80" s="1512"/>
      <c r="O80" s="1512"/>
      <c r="P80" s="1512"/>
      <c r="Q80" s="1512"/>
      <c r="R80" s="1512"/>
      <c r="S80" s="1512"/>
      <c r="T80" s="1512"/>
      <c r="U80" s="1512"/>
      <c r="V80" s="1512"/>
      <c r="W80" s="1512"/>
      <c r="X80" s="1512"/>
      <c r="Y80" s="1512"/>
      <c r="Z80" s="1512"/>
      <c r="AA80" s="1512"/>
      <c r="AB80" s="42"/>
    </row>
    <row r="81" spans="1:29" ht="18" customHeight="1">
      <c r="A81" s="7"/>
      <c r="B81" s="3" t="s">
        <v>415</v>
      </c>
      <c r="C81" s="3"/>
      <c r="D81" s="3"/>
      <c r="E81" s="3"/>
      <c r="F81" s="3"/>
      <c r="G81" s="3"/>
      <c r="H81" s="18" t="str">
        <f>項目一覧!$C$200</f>
        <v/>
      </c>
      <c r="I81" s="42"/>
      <c r="J81" s="18"/>
      <c r="K81" s="18"/>
      <c r="L81" s="18"/>
      <c r="M81" s="18"/>
      <c r="N81" s="18"/>
      <c r="O81" s="18"/>
      <c r="P81" s="18"/>
      <c r="Q81" s="18"/>
      <c r="R81" s="18"/>
      <c r="S81" s="18"/>
      <c r="T81" s="18"/>
      <c r="U81" s="18"/>
      <c r="V81" s="18"/>
      <c r="W81" s="18"/>
      <c r="X81" s="18"/>
      <c r="Y81" s="18"/>
      <c r="Z81" s="18"/>
      <c r="AA81" s="18"/>
      <c r="AB81" s="42"/>
    </row>
    <row r="82" spans="1:29" ht="18" customHeight="1">
      <c r="A82" s="7"/>
      <c r="B82" s="34" t="s">
        <v>436</v>
      </c>
      <c r="C82" s="3"/>
      <c r="D82" s="3"/>
      <c r="E82" s="3"/>
      <c r="F82" s="3"/>
      <c r="G82" s="3"/>
      <c r="H82" s="18"/>
      <c r="I82" s="18"/>
      <c r="J82" s="1524" t="str">
        <f>項目一覧!$C$202</f>
        <v/>
      </c>
      <c r="K82" s="1524"/>
      <c r="L82" s="1524"/>
      <c r="M82" s="1524"/>
      <c r="N82" s="1524"/>
      <c r="O82" s="1524"/>
      <c r="P82" s="1524"/>
      <c r="Q82" s="1524"/>
      <c r="R82" s="1524"/>
      <c r="S82" s="1524"/>
      <c r="T82" s="1524"/>
      <c r="U82" s="1524"/>
      <c r="V82" s="1524"/>
      <c r="W82" s="1524"/>
      <c r="X82" s="1524"/>
      <c r="Y82" s="1524"/>
      <c r="Z82" s="1524"/>
      <c r="AA82" s="1524"/>
      <c r="AB82" s="49"/>
      <c r="AC82" s="49"/>
    </row>
    <row r="83" spans="1:29" ht="18" customHeight="1">
      <c r="A83" s="6"/>
      <c r="B83" s="3"/>
      <c r="C83" s="3"/>
      <c r="D83" s="3"/>
      <c r="E83" s="3"/>
      <c r="F83" s="3"/>
      <c r="G83" s="3"/>
      <c r="H83" s="18"/>
      <c r="I83" s="18"/>
      <c r="J83" s="1524"/>
      <c r="K83" s="1524"/>
      <c r="L83" s="1524"/>
      <c r="M83" s="1524"/>
      <c r="N83" s="1524"/>
      <c r="O83" s="1524"/>
      <c r="P83" s="1524"/>
      <c r="Q83" s="1524"/>
      <c r="R83" s="1524"/>
      <c r="S83" s="1524"/>
      <c r="T83" s="1524"/>
      <c r="U83" s="1524"/>
      <c r="V83" s="1524"/>
      <c r="W83" s="1524"/>
      <c r="X83" s="1524"/>
      <c r="Y83" s="1524"/>
      <c r="Z83" s="1524"/>
      <c r="AA83" s="1524"/>
      <c r="AB83" s="49"/>
      <c r="AC83" s="49"/>
    </row>
    <row r="84" spans="1:29" ht="18" customHeight="1">
      <c r="A84" s="6"/>
      <c r="B84" s="3" t="s">
        <v>420</v>
      </c>
      <c r="C84" s="3"/>
      <c r="D84" s="3"/>
      <c r="E84" s="3"/>
      <c r="F84" s="3"/>
      <c r="G84" s="3"/>
      <c r="H84" s="50" t="str">
        <f>IF(項目一覧!$C$203=0,"","("&amp;項目一覧!$C$203&amp;") 建築士  （"&amp;項目一覧!$C$204&amp;"）登録　第　 "&amp;項目一覧!$C$205&amp;"　号")</f>
        <v>() 建築士  （）登録　第　 　号</v>
      </c>
      <c r="I84" s="42"/>
      <c r="J84" s="18"/>
      <c r="K84" s="18"/>
      <c r="L84" s="18"/>
      <c r="M84" s="18"/>
      <c r="N84" s="18"/>
      <c r="O84" s="18"/>
      <c r="P84" s="18"/>
      <c r="Q84" s="18"/>
      <c r="R84" s="18"/>
      <c r="S84" s="18"/>
      <c r="T84" s="18"/>
      <c r="U84" s="18"/>
      <c r="V84" s="18"/>
      <c r="W84" s="18"/>
      <c r="X84" s="18"/>
      <c r="Y84" s="18"/>
      <c r="Z84" s="18"/>
      <c r="AA84" s="18"/>
    </row>
    <row r="85" spans="1:29" ht="18" customHeight="1">
      <c r="A85" s="6"/>
      <c r="B85" s="3" t="s">
        <v>419</v>
      </c>
      <c r="C85" s="3"/>
      <c r="D85" s="3"/>
      <c r="E85" s="3"/>
      <c r="F85" s="3"/>
      <c r="G85" s="3"/>
      <c r="H85" s="18" t="str">
        <f>項目一覧!$C$206</f>
        <v/>
      </c>
      <c r="I85" s="42"/>
      <c r="J85" s="18"/>
      <c r="K85" s="18"/>
      <c r="L85" s="18"/>
      <c r="M85" s="18"/>
      <c r="N85" s="18"/>
      <c r="O85" s="18"/>
      <c r="P85" s="18"/>
      <c r="Q85" s="18"/>
      <c r="R85" s="18"/>
      <c r="S85" s="18"/>
      <c r="T85" s="18"/>
      <c r="U85" s="18"/>
      <c r="V85" s="18"/>
      <c r="W85" s="18"/>
      <c r="X85" s="18"/>
      <c r="Y85" s="18"/>
      <c r="Z85" s="18"/>
      <c r="AA85" s="18"/>
    </row>
    <row r="86" spans="1:29" ht="18" customHeight="1">
      <c r="A86" s="7"/>
      <c r="B86" s="3" t="s">
        <v>418</v>
      </c>
      <c r="C86" s="3"/>
      <c r="D86" s="3"/>
      <c r="E86" s="3"/>
      <c r="F86" s="3"/>
      <c r="G86" s="3"/>
      <c r="H86" s="44" t="str">
        <f>IF(項目一覧!$C$208=0,"","("&amp;項目一覧!$C$208&amp;") 建築士事務所  （"&amp;項目一覧!$C$209&amp;"）知事登録　第　 "&amp;項目一覧!$C$210&amp;"　号")</f>
        <v>() 建築士事務所  （）知事登録　第　 　号</v>
      </c>
      <c r="I86" s="42"/>
      <c r="J86" s="42"/>
      <c r="K86" s="42"/>
      <c r="L86" s="42"/>
      <c r="M86" s="42"/>
      <c r="N86" s="42"/>
      <c r="O86" s="42"/>
      <c r="P86" s="42"/>
      <c r="Q86" s="42"/>
      <c r="R86" s="42"/>
      <c r="S86" s="42"/>
      <c r="T86" s="42"/>
      <c r="U86" s="42"/>
      <c r="V86" s="42"/>
      <c r="W86" s="42"/>
      <c r="X86" s="42"/>
      <c r="Y86" s="42"/>
      <c r="Z86" s="42"/>
      <c r="AA86" s="42"/>
    </row>
    <row r="87" spans="1:29" ht="18" customHeight="1">
      <c r="A87" s="7"/>
      <c r="B87" s="3"/>
      <c r="C87" s="3"/>
      <c r="D87" s="3"/>
      <c r="E87" s="3"/>
      <c r="F87" s="3"/>
      <c r="G87" s="3"/>
      <c r="H87" s="18" t="str">
        <f>項目一覧!$C$211</f>
        <v/>
      </c>
      <c r="I87" s="42"/>
      <c r="J87" s="18"/>
      <c r="K87" s="18"/>
      <c r="L87" s="18"/>
      <c r="M87" s="18"/>
      <c r="N87" s="18"/>
      <c r="O87" s="18"/>
      <c r="P87" s="18"/>
      <c r="Q87" s="18"/>
      <c r="R87" s="18"/>
      <c r="S87" s="18"/>
      <c r="T87" s="18"/>
      <c r="U87" s="18"/>
      <c r="V87" s="18"/>
      <c r="W87" s="18"/>
      <c r="X87" s="18"/>
      <c r="Y87" s="18"/>
      <c r="Z87" s="18"/>
      <c r="AA87" s="18"/>
    </row>
    <row r="88" spans="1:29" ht="18" customHeight="1">
      <c r="A88" s="7"/>
      <c r="B88" s="3" t="s">
        <v>417</v>
      </c>
      <c r="C88" s="3"/>
      <c r="D88" s="3"/>
      <c r="E88" s="3"/>
      <c r="F88" s="3"/>
      <c r="G88" s="3"/>
      <c r="H88" s="18" t="str">
        <f>項目一覧!$C$212</f>
        <v/>
      </c>
      <c r="I88" s="42"/>
      <c r="J88" s="18"/>
      <c r="K88" s="18"/>
      <c r="L88" s="18"/>
      <c r="M88" s="18"/>
      <c r="N88" s="18"/>
      <c r="O88" s="18"/>
      <c r="P88" s="18"/>
      <c r="Q88" s="18"/>
      <c r="R88" s="18"/>
      <c r="S88" s="18"/>
      <c r="T88" s="18"/>
      <c r="U88" s="18"/>
      <c r="V88" s="18"/>
      <c r="W88" s="18"/>
      <c r="X88" s="18"/>
      <c r="Y88" s="18"/>
      <c r="Z88" s="18"/>
      <c r="AA88" s="18"/>
    </row>
    <row r="89" spans="1:29" ht="18" customHeight="1">
      <c r="A89" s="7"/>
      <c r="B89" s="3" t="s">
        <v>416</v>
      </c>
      <c r="C89" s="3"/>
      <c r="D89" s="3"/>
      <c r="E89" s="3"/>
      <c r="F89" s="3"/>
      <c r="G89" s="3"/>
      <c r="H89" s="1512" t="str">
        <f>項目一覧!$C$213</f>
        <v/>
      </c>
      <c r="I89" s="1512"/>
      <c r="J89" s="1512"/>
      <c r="K89" s="1512"/>
      <c r="L89" s="1512"/>
      <c r="M89" s="1512"/>
      <c r="N89" s="1512"/>
      <c r="O89" s="1512"/>
      <c r="P89" s="1512"/>
      <c r="Q89" s="1512"/>
      <c r="R89" s="1512"/>
      <c r="S89" s="1512"/>
      <c r="T89" s="1512"/>
      <c r="U89" s="1512"/>
      <c r="V89" s="1512"/>
      <c r="W89" s="1512"/>
      <c r="X89" s="1512"/>
      <c r="Y89" s="1512"/>
      <c r="Z89" s="1512"/>
      <c r="AA89" s="1512"/>
    </row>
    <row r="90" spans="1:29" ht="18" customHeight="1">
      <c r="A90" s="7"/>
      <c r="B90" s="3" t="s">
        <v>415</v>
      </c>
      <c r="C90" s="3"/>
      <c r="D90" s="3"/>
      <c r="E90" s="3"/>
      <c r="F90" s="3"/>
      <c r="G90" s="3"/>
      <c r="H90" s="18" t="str">
        <f>項目一覧!$C$214</f>
        <v/>
      </c>
      <c r="I90" s="42"/>
      <c r="J90" s="18"/>
      <c r="K90" s="18"/>
      <c r="L90" s="18"/>
      <c r="M90" s="18"/>
      <c r="N90" s="18"/>
      <c r="O90" s="18"/>
      <c r="P90" s="18"/>
      <c r="Q90" s="18"/>
      <c r="R90" s="18"/>
      <c r="S90" s="18"/>
      <c r="T90" s="18"/>
      <c r="U90" s="18"/>
      <c r="V90" s="18"/>
      <c r="W90" s="18"/>
      <c r="X90" s="18"/>
      <c r="Y90" s="18"/>
      <c r="Z90" s="18"/>
      <c r="AA90" s="18"/>
    </row>
    <row r="91" spans="1:29" ht="18" customHeight="1">
      <c r="A91" s="7"/>
      <c r="B91" s="34" t="s">
        <v>436</v>
      </c>
      <c r="C91" s="3"/>
      <c r="D91" s="3"/>
      <c r="E91" s="3"/>
      <c r="F91" s="3"/>
      <c r="G91" s="3"/>
      <c r="H91" s="18"/>
      <c r="I91" s="18"/>
      <c r="J91" s="1524" t="str">
        <f>項目一覧!$C$216</f>
        <v/>
      </c>
      <c r="K91" s="1524"/>
      <c r="L91" s="1524"/>
      <c r="M91" s="1524"/>
      <c r="N91" s="1524"/>
      <c r="O91" s="1524"/>
      <c r="P91" s="1524"/>
      <c r="Q91" s="1524"/>
      <c r="R91" s="1524"/>
      <c r="S91" s="1524"/>
      <c r="T91" s="1524"/>
      <c r="U91" s="1524"/>
      <c r="V91" s="1524"/>
      <c r="W91" s="1524"/>
      <c r="X91" s="1524"/>
      <c r="Y91" s="1524"/>
      <c r="Z91" s="1524"/>
      <c r="AA91" s="1524"/>
      <c r="AB91" s="49"/>
      <c r="AC91" s="49"/>
    </row>
    <row r="92" spans="1:29" ht="18" customHeight="1">
      <c r="A92" s="6"/>
      <c r="B92" s="3"/>
      <c r="C92" s="3"/>
      <c r="D92" s="3"/>
      <c r="E92" s="3"/>
      <c r="F92" s="3"/>
      <c r="G92" s="3"/>
      <c r="H92" s="18"/>
      <c r="I92" s="18"/>
      <c r="J92" s="1524"/>
      <c r="K92" s="1524"/>
      <c r="L92" s="1524"/>
      <c r="M92" s="1524"/>
      <c r="N92" s="1524"/>
      <c r="O92" s="1524"/>
      <c r="P92" s="1524"/>
      <c r="Q92" s="1524"/>
      <c r="R92" s="1524"/>
      <c r="S92" s="1524"/>
      <c r="T92" s="1524"/>
      <c r="U92" s="1524"/>
      <c r="V92" s="1524"/>
      <c r="W92" s="1524"/>
      <c r="X92" s="1524"/>
      <c r="Y92" s="1524"/>
      <c r="Z92" s="1524"/>
      <c r="AA92" s="1524"/>
      <c r="AB92" s="49"/>
      <c r="AC92" s="49"/>
    </row>
    <row r="93" spans="1:29" ht="18" customHeight="1">
      <c r="A93" s="6"/>
      <c r="B93" s="3" t="s">
        <v>420</v>
      </c>
      <c r="C93" s="3"/>
      <c r="D93" s="3"/>
      <c r="E93" s="3"/>
      <c r="F93" s="3"/>
      <c r="G93" s="3"/>
      <c r="H93" s="50" t="str">
        <f>IF(項目一覧!$C$217=0,"","("&amp;項目一覧!$C$217&amp;") 建築士  （"&amp;項目一覧!$C$218&amp;"）登録　第　 "&amp;項目一覧!$C$219&amp;"　号")</f>
        <v>() 建築士  （）登録　第　 　号</v>
      </c>
      <c r="I93" s="42"/>
      <c r="J93" s="18"/>
      <c r="K93" s="18"/>
      <c r="L93" s="18"/>
      <c r="M93" s="18"/>
      <c r="N93" s="18"/>
      <c r="O93" s="18"/>
      <c r="P93" s="18"/>
      <c r="Q93" s="18"/>
      <c r="R93" s="18"/>
      <c r="S93" s="18"/>
      <c r="T93" s="18"/>
      <c r="U93" s="18"/>
      <c r="V93" s="18"/>
      <c r="W93" s="18"/>
      <c r="X93" s="18"/>
      <c r="Y93" s="18"/>
      <c r="Z93" s="18"/>
      <c r="AA93" s="18"/>
    </row>
    <row r="94" spans="1:29" ht="18" customHeight="1">
      <c r="A94" s="6"/>
      <c r="B94" s="3" t="s">
        <v>419</v>
      </c>
      <c r="C94" s="3"/>
      <c r="D94" s="3"/>
      <c r="E94" s="3"/>
      <c r="F94" s="3"/>
      <c r="G94" s="3"/>
      <c r="H94" s="18" t="str">
        <f>項目一覧!$C$220</f>
        <v/>
      </c>
      <c r="I94" s="42"/>
      <c r="J94" s="18"/>
      <c r="K94" s="18"/>
      <c r="L94" s="18"/>
      <c r="M94" s="18"/>
      <c r="N94" s="18"/>
      <c r="O94" s="18"/>
      <c r="P94" s="18"/>
      <c r="Q94" s="18"/>
      <c r="R94" s="18"/>
      <c r="S94" s="18"/>
      <c r="T94" s="18"/>
      <c r="U94" s="18"/>
      <c r="V94" s="18"/>
      <c r="W94" s="18"/>
      <c r="X94" s="18"/>
      <c r="Y94" s="18"/>
      <c r="Z94" s="18"/>
      <c r="AA94" s="18"/>
    </row>
    <row r="95" spans="1:29" ht="18" customHeight="1">
      <c r="A95" s="7"/>
      <c r="B95" s="3" t="s">
        <v>418</v>
      </c>
      <c r="C95" s="3"/>
      <c r="D95" s="3"/>
      <c r="E95" s="3"/>
      <c r="F95" s="3"/>
      <c r="G95" s="3"/>
      <c r="H95" s="44" t="str">
        <f>IF(項目一覧!$C$222=0,"","("&amp;項目一覧!$C$222&amp;") 建築士事務所  （"&amp;項目一覧!$C$223&amp;"）知事登録　第　 "&amp;項目一覧!$C$224&amp;"　号")</f>
        <v>() 建築士事務所  （）知事登録　第　 　号</v>
      </c>
      <c r="I95" s="42"/>
      <c r="J95" s="42"/>
      <c r="K95" s="42"/>
      <c r="L95" s="42"/>
      <c r="M95" s="42"/>
      <c r="N95" s="42"/>
      <c r="O95" s="42"/>
      <c r="P95" s="42"/>
      <c r="Q95" s="42"/>
      <c r="R95" s="42"/>
      <c r="S95" s="42"/>
      <c r="T95" s="42"/>
      <c r="U95" s="42"/>
      <c r="V95" s="42"/>
      <c r="W95" s="42"/>
      <c r="X95" s="42"/>
      <c r="Y95" s="42"/>
      <c r="Z95" s="42"/>
      <c r="AA95" s="42"/>
    </row>
    <row r="96" spans="1:29" ht="18" customHeight="1">
      <c r="A96" s="7"/>
      <c r="B96" s="3"/>
      <c r="C96" s="3"/>
      <c r="D96" s="3"/>
      <c r="E96" s="3"/>
      <c r="F96" s="3"/>
      <c r="G96" s="3"/>
      <c r="H96" s="18" t="str">
        <f>項目一覧!$C$225</f>
        <v/>
      </c>
      <c r="I96" s="42"/>
      <c r="J96" s="18"/>
      <c r="K96" s="18"/>
      <c r="L96" s="18"/>
      <c r="M96" s="18"/>
      <c r="N96" s="18"/>
      <c r="O96" s="18"/>
      <c r="P96" s="18"/>
      <c r="Q96" s="18"/>
      <c r="R96" s="18"/>
      <c r="S96" s="18"/>
      <c r="T96" s="18"/>
      <c r="U96" s="18"/>
      <c r="V96" s="18"/>
      <c r="W96" s="18"/>
      <c r="X96" s="18"/>
      <c r="Y96" s="18"/>
      <c r="Z96" s="18"/>
      <c r="AA96" s="18"/>
    </row>
    <row r="97" spans="1:30" ht="18" customHeight="1">
      <c r="A97" s="7"/>
      <c r="B97" s="3" t="s">
        <v>417</v>
      </c>
      <c r="C97" s="3"/>
      <c r="D97" s="3"/>
      <c r="E97" s="3"/>
      <c r="F97" s="3"/>
      <c r="G97" s="3"/>
      <c r="H97" s="18" t="str">
        <f>項目一覧!$C$226</f>
        <v/>
      </c>
      <c r="I97" s="42"/>
      <c r="J97" s="18"/>
      <c r="K97" s="18"/>
      <c r="L97" s="18"/>
      <c r="M97" s="18"/>
      <c r="N97" s="18"/>
      <c r="O97" s="18"/>
      <c r="P97" s="18"/>
      <c r="Q97" s="18"/>
      <c r="R97" s="18"/>
      <c r="S97" s="18"/>
      <c r="T97" s="18"/>
      <c r="U97" s="18"/>
      <c r="V97" s="18"/>
      <c r="W97" s="18"/>
      <c r="X97" s="18"/>
      <c r="Y97" s="18"/>
      <c r="Z97" s="18"/>
      <c r="AA97" s="18"/>
    </row>
    <row r="98" spans="1:30" ht="18" customHeight="1">
      <c r="A98" s="7"/>
      <c r="B98" s="3" t="s">
        <v>416</v>
      </c>
      <c r="C98" s="3"/>
      <c r="D98" s="3"/>
      <c r="E98" s="3"/>
      <c r="F98" s="3"/>
      <c r="G98" s="3"/>
      <c r="H98" s="1512" t="str">
        <f>項目一覧!$C$227</f>
        <v/>
      </c>
      <c r="I98" s="1512"/>
      <c r="J98" s="1512"/>
      <c r="K98" s="1512"/>
      <c r="L98" s="1512"/>
      <c r="M98" s="1512"/>
      <c r="N98" s="1512"/>
      <c r="O98" s="1512"/>
      <c r="P98" s="1512"/>
      <c r="Q98" s="1512"/>
      <c r="R98" s="1512"/>
      <c r="S98" s="1512"/>
      <c r="T98" s="1512"/>
      <c r="U98" s="1512"/>
      <c r="V98" s="1512"/>
      <c r="W98" s="1512"/>
      <c r="X98" s="1512"/>
      <c r="Y98" s="1512"/>
      <c r="Z98" s="1512"/>
      <c r="AA98" s="1512"/>
    </row>
    <row r="99" spans="1:30" ht="18" customHeight="1">
      <c r="A99" s="7"/>
      <c r="B99" s="3" t="s">
        <v>415</v>
      </c>
      <c r="C99" s="3"/>
      <c r="D99" s="3"/>
      <c r="E99" s="3"/>
      <c r="F99" s="3"/>
      <c r="G99" s="3"/>
      <c r="H99" s="18" t="str">
        <f>項目一覧!$C$228</f>
        <v/>
      </c>
      <c r="I99" s="42"/>
      <c r="J99" s="18"/>
      <c r="K99" s="18"/>
      <c r="L99" s="18"/>
      <c r="M99" s="18"/>
      <c r="N99" s="18"/>
      <c r="O99" s="18"/>
      <c r="P99" s="18"/>
      <c r="Q99" s="18"/>
      <c r="R99" s="18"/>
      <c r="S99" s="18"/>
      <c r="T99" s="18"/>
      <c r="U99" s="18"/>
      <c r="V99" s="18"/>
      <c r="W99" s="18"/>
      <c r="X99" s="18"/>
      <c r="Y99" s="18"/>
      <c r="Z99" s="18"/>
      <c r="AA99" s="18"/>
    </row>
    <row r="100" spans="1:30" ht="18" customHeight="1">
      <c r="A100" s="7"/>
      <c r="B100" s="34" t="s">
        <v>436</v>
      </c>
      <c r="C100" s="3"/>
      <c r="D100" s="3"/>
      <c r="E100" s="3"/>
      <c r="F100" s="3"/>
      <c r="G100" s="3"/>
      <c r="H100" s="18"/>
      <c r="I100" s="18"/>
      <c r="J100" s="1524" t="str">
        <f>項目一覧!$C$230</f>
        <v/>
      </c>
      <c r="K100" s="1524"/>
      <c r="L100" s="1524"/>
      <c r="M100" s="1524"/>
      <c r="N100" s="1524"/>
      <c r="O100" s="1524"/>
      <c r="P100" s="1524"/>
      <c r="Q100" s="1524"/>
      <c r="R100" s="1524"/>
      <c r="S100" s="1524"/>
      <c r="T100" s="1524"/>
      <c r="U100" s="1524"/>
      <c r="V100" s="1524"/>
      <c r="W100" s="1524"/>
      <c r="X100" s="1524"/>
      <c r="Y100" s="1524"/>
      <c r="Z100" s="1524"/>
      <c r="AA100" s="1524"/>
      <c r="AB100" s="49"/>
      <c r="AC100" s="49"/>
      <c r="AD100" s="49"/>
    </row>
    <row r="101" spans="1:30" ht="18" customHeight="1">
      <c r="A101" s="7"/>
      <c r="B101" s="34"/>
      <c r="C101" s="3"/>
      <c r="D101" s="3"/>
      <c r="E101" s="3"/>
      <c r="F101" s="3"/>
      <c r="G101" s="3"/>
      <c r="H101" s="18"/>
      <c r="I101" s="18"/>
      <c r="J101" s="1524"/>
      <c r="K101" s="1524"/>
      <c r="L101" s="1524"/>
      <c r="M101" s="1524"/>
      <c r="N101" s="1524"/>
      <c r="O101" s="1524"/>
      <c r="P101" s="1524"/>
      <c r="Q101" s="1524"/>
      <c r="R101" s="1524"/>
      <c r="S101" s="1524"/>
      <c r="T101" s="1524"/>
      <c r="U101" s="1524"/>
      <c r="V101" s="1524"/>
      <c r="W101" s="1524"/>
      <c r="X101" s="1524"/>
      <c r="Y101" s="1524"/>
      <c r="Z101" s="1524"/>
      <c r="AA101" s="1524"/>
      <c r="AB101" s="49"/>
      <c r="AC101" s="49"/>
      <c r="AD101" s="49"/>
    </row>
    <row r="102" spans="1:30" ht="18" customHeight="1">
      <c r="A102" s="7"/>
      <c r="B102" s="3" t="s">
        <v>228</v>
      </c>
      <c r="C102" s="3"/>
      <c r="D102" s="3"/>
      <c r="E102" s="3"/>
      <c r="F102" s="3"/>
      <c r="G102" s="3"/>
      <c r="H102" s="53"/>
      <c r="I102" s="53"/>
      <c r="J102" s="53"/>
      <c r="K102" s="53"/>
      <c r="L102" s="53"/>
      <c r="M102" s="53"/>
      <c r="N102" s="53"/>
      <c r="O102" s="53"/>
      <c r="P102" s="53"/>
      <c r="Q102" s="53"/>
      <c r="R102" s="53"/>
      <c r="S102" s="53"/>
      <c r="T102" s="53"/>
      <c r="U102" s="53"/>
      <c r="V102" s="53"/>
      <c r="W102" s="53"/>
      <c r="X102" s="53"/>
      <c r="Y102" s="53"/>
      <c r="Z102" s="53"/>
      <c r="AA102" s="53"/>
    </row>
    <row r="103" spans="1:30" ht="18" customHeight="1">
      <c r="A103" s="7"/>
      <c r="B103" s="3" t="s">
        <v>227</v>
      </c>
      <c r="C103" s="3"/>
      <c r="D103" s="3"/>
      <c r="E103" s="3"/>
      <c r="F103" s="3"/>
      <c r="G103" s="3"/>
      <c r="H103" s="53"/>
      <c r="I103" s="53"/>
      <c r="J103" s="53"/>
      <c r="K103" s="53"/>
      <c r="L103" s="53"/>
      <c r="M103" s="53"/>
      <c r="N103" s="53"/>
      <c r="O103" s="53"/>
      <c r="P103" s="53"/>
      <c r="Q103" s="53"/>
      <c r="R103" s="53"/>
      <c r="S103" s="53"/>
      <c r="T103" s="53"/>
      <c r="U103" s="53"/>
      <c r="V103" s="53"/>
      <c r="W103" s="53"/>
      <c r="X103" s="53"/>
      <c r="Y103" s="53"/>
      <c r="Z103" s="53"/>
      <c r="AA103" s="53"/>
    </row>
    <row r="104" spans="1:30" ht="18" customHeight="1">
      <c r="A104" s="7"/>
      <c r="B104" s="6" t="str">
        <f>IF(項目一覧!$D$316=TRUE,"■","□")</f>
        <v>□</v>
      </c>
      <c r="C104" s="3" t="s">
        <v>435</v>
      </c>
      <c r="D104" s="3"/>
      <c r="E104" s="3"/>
      <c r="F104" s="3"/>
      <c r="G104" s="3"/>
      <c r="H104" s="53"/>
      <c r="I104" s="53"/>
      <c r="J104" s="53"/>
      <c r="K104" s="53"/>
      <c r="L104" s="53"/>
      <c r="M104" s="53"/>
      <c r="N104" s="53"/>
      <c r="O104" s="53"/>
      <c r="P104" s="53"/>
      <c r="Q104" s="53"/>
      <c r="R104" s="53"/>
      <c r="S104" s="53"/>
      <c r="T104" s="53"/>
      <c r="U104" s="53"/>
      <c r="V104" s="53"/>
      <c r="W104" s="53"/>
      <c r="X104" s="53"/>
      <c r="Y104" s="53"/>
      <c r="Z104" s="53"/>
      <c r="AA104" s="53"/>
    </row>
    <row r="105" spans="1:30" ht="18" customHeight="1">
      <c r="A105" s="7"/>
      <c r="B105" s="7"/>
      <c r="C105" s="3" t="s">
        <v>412</v>
      </c>
      <c r="D105" s="3"/>
      <c r="E105" s="3"/>
      <c r="F105" s="3"/>
      <c r="G105" s="3"/>
      <c r="H105" s="18" t="str">
        <f>項目一覧!$C$317</f>
        <v/>
      </c>
      <c r="I105" s="53"/>
      <c r="J105" s="53"/>
      <c r="K105" s="53"/>
      <c r="L105" s="53"/>
      <c r="M105" s="53"/>
      <c r="N105" s="53"/>
      <c r="O105" s="53"/>
      <c r="P105" s="53"/>
      <c r="Q105" s="53"/>
      <c r="R105" s="53"/>
      <c r="S105" s="53"/>
      <c r="T105" s="53"/>
      <c r="U105" s="53"/>
      <c r="V105" s="53"/>
      <c r="W105" s="53"/>
      <c r="X105" s="53"/>
      <c r="Y105" s="53"/>
      <c r="Z105" s="53"/>
      <c r="AA105" s="53"/>
    </row>
    <row r="106" spans="1:30" ht="18" customHeight="1">
      <c r="A106" s="7"/>
      <c r="B106" s="7"/>
      <c r="C106" s="3" t="s">
        <v>430</v>
      </c>
      <c r="D106" s="3"/>
      <c r="E106" s="3"/>
      <c r="F106" s="3" t="s">
        <v>433</v>
      </c>
      <c r="G106" s="3"/>
      <c r="H106" s="3"/>
      <c r="I106" s="53"/>
      <c r="J106" s="53"/>
      <c r="K106" s="53"/>
      <c r="L106" s="113"/>
      <c r="M106" s="18" t="str">
        <f>項目一覧!$C$318</f>
        <v/>
      </c>
      <c r="N106" s="3"/>
      <c r="O106" s="53" t="s">
        <v>115</v>
      </c>
      <c r="P106" s="53"/>
      <c r="Q106" s="53"/>
      <c r="R106" s="53"/>
      <c r="S106" s="53"/>
      <c r="T106" s="53"/>
      <c r="U106" s="53"/>
      <c r="V106" s="53"/>
      <c r="W106" s="53"/>
      <c r="X106" s="53"/>
      <c r="Y106" s="53"/>
      <c r="Z106" s="53"/>
    </row>
    <row r="107" spans="1:30" ht="18" customHeight="1">
      <c r="A107" s="7"/>
      <c r="B107" s="6" t="str">
        <f>IF(項目一覧!$D$319=TRUE,"■","□")</f>
        <v>□</v>
      </c>
      <c r="C107" s="3" t="s">
        <v>434</v>
      </c>
      <c r="D107" s="3"/>
      <c r="E107" s="3"/>
      <c r="F107" s="3"/>
      <c r="G107" s="3"/>
      <c r="H107" s="53"/>
      <c r="I107" s="53"/>
      <c r="J107" s="53"/>
      <c r="K107" s="53"/>
      <c r="L107" s="53"/>
      <c r="M107" s="53"/>
      <c r="N107" s="53"/>
      <c r="O107" s="53"/>
      <c r="P107" s="53"/>
      <c r="Q107" s="53"/>
      <c r="R107" s="53"/>
      <c r="S107" s="53"/>
      <c r="T107" s="53"/>
      <c r="U107" s="53"/>
      <c r="V107" s="53"/>
      <c r="W107" s="53"/>
      <c r="X107" s="53"/>
      <c r="Y107" s="53"/>
    </row>
    <row r="108" spans="1:30" ht="18" customHeight="1">
      <c r="A108" s="7"/>
      <c r="B108" s="7"/>
      <c r="C108" s="3" t="s">
        <v>412</v>
      </c>
      <c r="D108" s="3"/>
      <c r="E108" s="3"/>
      <c r="F108" s="3"/>
      <c r="G108" s="3"/>
      <c r="H108" s="18" t="str">
        <f>項目一覧!$C$320</f>
        <v/>
      </c>
      <c r="I108" s="53"/>
      <c r="J108" s="53"/>
      <c r="K108" s="53"/>
      <c r="L108" s="53"/>
      <c r="M108" s="53"/>
      <c r="N108" s="53"/>
      <c r="O108" s="53"/>
      <c r="P108" s="53"/>
      <c r="Q108" s="53"/>
      <c r="R108" s="53"/>
      <c r="S108" s="53"/>
      <c r="T108" s="53"/>
      <c r="U108" s="53"/>
      <c r="V108" s="53"/>
      <c r="W108" s="53"/>
      <c r="X108" s="53"/>
      <c r="Y108" s="53"/>
    </row>
    <row r="109" spans="1:30" ht="18" customHeight="1">
      <c r="A109" s="7"/>
      <c r="B109" s="7"/>
      <c r="C109" s="3" t="s">
        <v>430</v>
      </c>
      <c r="D109" s="3"/>
      <c r="E109" s="3"/>
      <c r="F109" s="3" t="s">
        <v>433</v>
      </c>
      <c r="G109" s="3"/>
      <c r="H109" s="3"/>
      <c r="I109" s="53"/>
      <c r="J109" s="53"/>
      <c r="K109" s="53"/>
      <c r="L109" s="113"/>
      <c r="M109" s="18" t="str">
        <f>項目一覧!$C$321</f>
        <v/>
      </c>
      <c r="N109" s="3"/>
      <c r="O109" s="53" t="s">
        <v>115</v>
      </c>
      <c r="P109" s="53"/>
      <c r="Q109" s="53"/>
      <c r="R109" s="53"/>
      <c r="S109" s="53"/>
      <c r="T109" s="53"/>
      <c r="U109" s="53"/>
      <c r="V109" s="53"/>
      <c r="W109" s="53"/>
      <c r="X109" s="53"/>
      <c r="Y109" s="53"/>
      <c r="Z109" s="53"/>
    </row>
    <row r="110" spans="1:30" ht="17.100000000000001" customHeight="1">
      <c r="A110" s="7"/>
      <c r="B110" s="6" t="s">
        <v>2374</v>
      </c>
      <c r="C110" s="3" t="s">
        <v>432</v>
      </c>
      <c r="D110" s="3"/>
      <c r="E110" s="3"/>
      <c r="F110" s="3"/>
      <c r="G110" s="3"/>
      <c r="H110" s="53"/>
      <c r="I110" s="53"/>
      <c r="J110" s="53"/>
      <c r="K110" s="53"/>
      <c r="L110" s="53"/>
      <c r="M110" s="53"/>
      <c r="N110" s="53"/>
      <c r="O110" s="53"/>
      <c r="P110" s="53"/>
      <c r="Q110" s="53"/>
      <c r="R110" s="53"/>
      <c r="S110" s="53"/>
      <c r="T110" s="53"/>
      <c r="U110" s="53"/>
      <c r="V110" s="53"/>
      <c r="W110" s="53"/>
      <c r="X110" s="53"/>
      <c r="Y110" s="53"/>
    </row>
    <row r="111" spans="1:30" ht="17.100000000000001" customHeight="1">
      <c r="A111" s="7"/>
      <c r="B111" s="7"/>
      <c r="C111" s="3" t="s">
        <v>412</v>
      </c>
      <c r="D111" s="3"/>
      <c r="E111" s="3"/>
      <c r="F111" s="3"/>
      <c r="G111" s="3"/>
      <c r="H111" s="3"/>
      <c r="I111" s="53"/>
      <c r="J111" s="53"/>
      <c r="K111" s="53"/>
      <c r="L111" s="53"/>
      <c r="M111" s="53"/>
      <c r="N111" s="53"/>
      <c r="O111" s="53"/>
      <c r="P111" s="53"/>
      <c r="Q111" s="53"/>
      <c r="R111" s="53"/>
      <c r="S111" s="53"/>
      <c r="T111" s="53"/>
      <c r="U111" s="53"/>
      <c r="V111" s="53"/>
      <c r="W111" s="53"/>
      <c r="X111" s="53"/>
      <c r="Y111" s="53"/>
    </row>
    <row r="112" spans="1:30" ht="17.100000000000001" customHeight="1">
      <c r="A112" s="7"/>
      <c r="B112" s="7"/>
      <c r="C112" s="3" t="s">
        <v>430</v>
      </c>
      <c r="D112" s="3"/>
      <c r="E112" s="3"/>
      <c r="F112" s="3" t="s">
        <v>429</v>
      </c>
      <c r="G112" s="3"/>
      <c r="H112" s="3"/>
      <c r="I112" s="53"/>
      <c r="J112" s="53"/>
      <c r="K112" s="53"/>
      <c r="L112" s="53"/>
      <c r="M112" s="38"/>
      <c r="N112" s="3"/>
      <c r="O112" s="53" t="s">
        <v>115</v>
      </c>
      <c r="P112" s="53"/>
      <c r="Q112" s="53"/>
      <c r="R112" s="53"/>
      <c r="S112" s="53"/>
      <c r="T112" s="53"/>
      <c r="U112" s="53"/>
      <c r="V112" s="53"/>
      <c r="W112" s="53"/>
      <c r="X112" s="53"/>
      <c r="Y112" s="53"/>
      <c r="Z112" s="53"/>
    </row>
    <row r="113" spans="1:28" ht="17.100000000000001" customHeight="1">
      <c r="A113" s="7"/>
      <c r="B113" s="7"/>
      <c r="C113" s="3" t="s">
        <v>412</v>
      </c>
      <c r="D113" s="3"/>
      <c r="E113" s="3"/>
      <c r="F113" s="3"/>
      <c r="G113" s="3"/>
      <c r="H113" s="3"/>
      <c r="I113" s="53"/>
      <c r="J113" s="53"/>
      <c r="K113" s="53"/>
      <c r="L113" s="53"/>
      <c r="M113" s="53"/>
      <c r="N113" s="53"/>
      <c r="O113" s="53"/>
      <c r="P113" s="53"/>
      <c r="Q113" s="53"/>
      <c r="R113" s="53"/>
      <c r="S113" s="53"/>
      <c r="T113" s="53"/>
      <c r="U113" s="53"/>
      <c r="V113" s="53"/>
      <c r="W113" s="53"/>
      <c r="X113" s="53"/>
      <c r="Y113" s="53"/>
    </row>
    <row r="114" spans="1:28" ht="17.100000000000001" customHeight="1">
      <c r="A114" s="7"/>
      <c r="B114" s="7"/>
      <c r="C114" s="3" t="s">
        <v>430</v>
      </c>
      <c r="D114" s="3"/>
      <c r="E114" s="3"/>
      <c r="F114" s="3" t="s">
        <v>429</v>
      </c>
      <c r="G114" s="3"/>
      <c r="H114" s="3"/>
      <c r="I114" s="53"/>
      <c r="J114" s="53"/>
      <c r="K114" s="53"/>
      <c r="L114" s="53"/>
      <c r="M114" s="38"/>
      <c r="N114" s="3"/>
      <c r="O114" s="53" t="s">
        <v>115</v>
      </c>
      <c r="P114" s="53"/>
      <c r="Q114" s="53"/>
      <c r="R114" s="53"/>
      <c r="S114" s="53"/>
      <c r="T114" s="53"/>
      <c r="U114" s="53"/>
      <c r="V114" s="53"/>
      <c r="W114" s="53"/>
      <c r="X114" s="53"/>
      <c r="Y114" s="53"/>
      <c r="Z114" s="53"/>
    </row>
    <row r="115" spans="1:28" ht="17.100000000000001" customHeight="1">
      <c r="A115" s="7"/>
      <c r="B115" s="7"/>
      <c r="C115" s="3" t="s">
        <v>412</v>
      </c>
      <c r="D115" s="3"/>
      <c r="E115" s="3"/>
      <c r="F115" s="3"/>
      <c r="G115" s="3"/>
      <c r="H115" s="3"/>
      <c r="I115" s="53"/>
      <c r="J115" s="53"/>
      <c r="K115" s="53"/>
      <c r="L115" s="53"/>
      <c r="M115" s="53"/>
      <c r="N115" s="53"/>
      <c r="O115" s="53"/>
      <c r="P115" s="53"/>
      <c r="Q115" s="53"/>
      <c r="R115" s="53"/>
      <c r="S115" s="53"/>
      <c r="T115" s="53"/>
      <c r="U115" s="53"/>
      <c r="V115" s="53"/>
      <c r="W115" s="53"/>
      <c r="X115" s="53"/>
      <c r="Y115" s="53"/>
    </row>
    <row r="116" spans="1:28" ht="17.100000000000001" customHeight="1">
      <c r="A116" s="7"/>
      <c r="B116" s="7"/>
      <c r="C116" s="3" t="s">
        <v>430</v>
      </c>
      <c r="D116" s="3"/>
      <c r="E116" s="3"/>
      <c r="F116" s="3" t="s">
        <v>429</v>
      </c>
      <c r="G116" s="3"/>
      <c r="H116" s="3"/>
      <c r="I116" s="53"/>
      <c r="J116" s="53"/>
      <c r="K116" s="53"/>
      <c r="L116" s="53"/>
      <c r="M116" s="38"/>
      <c r="N116" s="3"/>
      <c r="O116" s="53" t="s">
        <v>115</v>
      </c>
      <c r="P116" s="53"/>
      <c r="Q116" s="53"/>
      <c r="R116" s="53"/>
      <c r="S116" s="53"/>
      <c r="T116" s="53"/>
      <c r="U116" s="53"/>
      <c r="V116" s="53"/>
      <c r="W116" s="53"/>
      <c r="X116" s="53"/>
      <c r="Y116" s="53"/>
      <c r="Z116" s="53"/>
    </row>
    <row r="117" spans="1:28" ht="17.100000000000001" customHeight="1">
      <c r="A117" s="7"/>
      <c r="B117" s="6" t="s">
        <v>2374</v>
      </c>
      <c r="C117" s="3" t="s">
        <v>431</v>
      </c>
      <c r="D117" s="3"/>
      <c r="E117" s="3"/>
      <c r="F117" s="3"/>
      <c r="G117" s="3"/>
      <c r="H117" s="53"/>
      <c r="I117" s="53"/>
      <c r="J117" s="53"/>
      <c r="K117" s="53"/>
      <c r="L117" s="53"/>
      <c r="M117" s="53"/>
      <c r="N117" s="53"/>
      <c r="O117" s="53"/>
      <c r="P117" s="53"/>
      <c r="Q117" s="53"/>
      <c r="R117" s="53"/>
      <c r="S117" s="53"/>
      <c r="T117" s="53"/>
      <c r="U117" s="53"/>
      <c r="V117" s="53"/>
      <c r="W117" s="53"/>
      <c r="X117" s="53"/>
      <c r="Y117" s="53"/>
    </row>
    <row r="118" spans="1:28" ht="17.100000000000001" customHeight="1">
      <c r="A118" s="7"/>
      <c r="B118" s="7"/>
      <c r="C118" s="3" t="s">
        <v>412</v>
      </c>
      <c r="D118" s="3"/>
      <c r="E118" s="3"/>
      <c r="F118" s="3"/>
      <c r="G118" s="3"/>
      <c r="H118" s="3"/>
      <c r="I118" s="53"/>
      <c r="J118" s="53"/>
      <c r="K118" s="53"/>
      <c r="L118" s="53"/>
      <c r="M118" s="53"/>
      <c r="N118" s="53"/>
      <c r="O118" s="53"/>
      <c r="P118" s="53"/>
      <c r="Q118" s="53"/>
      <c r="R118" s="53"/>
      <c r="S118" s="53"/>
      <c r="T118" s="53"/>
      <c r="U118" s="53"/>
      <c r="V118" s="53"/>
      <c r="W118" s="53"/>
      <c r="X118" s="53"/>
      <c r="Y118" s="53"/>
    </row>
    <row r="119" spans="1:28" ht="17.100000000000001" customHeight="1">
      <c r="A119" s="7"/>
      <c r="B119" s="7"/>
      <c r="C119" s="3" t="s">
        <v>430</v>
      </c>
      <c r="D119" s="3"/>
      <c r="E119" s="3"/>
      <c r="F119" s="3" t="s">
        <v>429</v>
      </c>
      <c r="G119" s="3"/>
      <c r="H119" s="3"/>
      <c r="I119" s="53"/>
      <c r="J119" s="53"/>
      <c r="K119" s="53"/>
      <c r="L119" s="53"/>
      <c r="M119" s="38"/>
      <c r="N119" s="3"/>
      <c r="O119" s="53" t="s">
        <v>115</v>
      </c>
      <c r="P119" s="53"/>
      <c r="Q119" s="53"/>
      <c r="R119" s="53"/>
      <c r="S119" s="53"/>
      <c r="T119" s="53"/>
      <c r="U119" s="53"/>
      <c r="V119" s="53"/>
      <c r="W119" s="53"/>
      <c r="X119" s="53"/>
      <c r="Y119" s="53"/>
      <c r="Z119" s="53"/>
    </row>
    <row r="120" spans="1:28" ht="17.100000000000001" customHeight="1">
      <c r="A120" s="7"/>
      <c r="B120" s="7"/>
      <c r="C120" s="3" t="s">
        <v>412</v>
      </c>
      <c r="D120" s="3"/>
      <c r="E120" s="3"/>
      <c r="F120" s="3"/>
      <c r="G120" s="3"/>
      <c r="H120" s="3"/>
      <c r="I120" s="53"/>
      <c r="J120" s="53"/>
      <c r="K120" s="53"/>
      <c r="L120" s="53"/>
      <c r="M120" s="53"/>
      <c r="N120" s="53"/>
      <c r="O120" s="53"/>
      <c r="P120" s="53"/>
      <c r="Q120" s="53"/>
      <c r="R120" s="53"/>
      <c r="S120" s="53"/>
      <c r="T120" s="53"/>
      <c r="U120" s="53"/>
      <c r="V120" s="53"/>
      <c r="W120" s="53"/>
      <c r="X120" s="53"/>
      <c r="Y120" s="53"/>
    </row>
    <row r="121" spans="1:28" ht="17.100000000000001" customHeight="1">
      <c r="A121" s="7"/>
      <c r="B121" s="7"/>
      <c r="C121" s="3" t="s">
        <v>430</v>
      </c>
      <c r="D121" s="3"/>
      <c r="E121" s="3"/>
      <c r="F121" s="3" t="s">
        <v>429</v>
      </c>
      <c r="G121" s="3"/>
      <c r="H121" s="3"/>
      <c r="I121" s="53"/>
      <c r="J121" s="53"/>
      <c r="K121" s="53"/>
      <c r="L121" s="53"/>
      <c r="M121" s="38"/>
      <c r="N121" s="3"/>
      <c r="O121" s="53" t="s">
        <v>115</v>
      </c>
      <c r="P121" s="53"/>
      <c r="Q121" s="53"/>
      <c r="R121" s="53"/>
      <c r="S121" s="53"/>
      <c r="T121" s="53"/>
      <c r="U121" s="53"/>
      <c r="V121" s="53"/>
      <c r="W121" s="53"/>
      <c r="X121" s="53"/>
      <c r="Y121" s="53"/>
      <c r="Z121" s="53"/>
    </row>
    <row r="122" spans="1:28" ht="17.100000000000001" customHeight="1">
      <c r="A122" s="7"/>
      <c r="B122" s="7"/>
      <c r="C122" s="3" t="s">
        <v>412</v>
      </c>
      <c r="D122" s="3"/>
      <c r="E122" s="3"/>
      <c r="F122" s="3"/>
      <c r="G122" s="3"/>
      <c r="H122" s="3"/>
      <c r="I122" s="53"/>
      <c r="J122" s="53"/>
      <c r="K122" s="53"/>
      <c r="L122" s="53"/>
      <c r="M122" s="53"/>
      <c r="N122" s="53"/>
      <c r="O122" s="53"/>
      <c r="P122" s="53"/>
      <c r="Q122" s="53"/>
      <c r="R122" s="53"/>
      <c r="S122" s="53"/>
      <c r="T122" s="53"/>
      <c r="U122" s="53"/>
      <c r="V122" s="53"/>
      <c r="W122" s="53"/>
      <c r="X122" s="53"/>
      <c r="Y122" s="53"/>
    </row>
    <row r="123" spans="1:28" ht="17.100000000000001" customHeight="1">
      <c r="A123" s="7"/>
      <c r="B123" s="7"/>
      <c r="C123" s="3" t="s">
        <v>430</v>
      </c>
      <c r="D123" s="3"/>
      <c r="E123" s="3"/>
      <c r="F123" s="3" t="s">
        <v>429</v>
      </c>
      <c r="G123" s="3"/>
      <c r="H123" s="3"/>
      <c r="I123" s="53"/>
      <c r="J123" s="53"/>
      <c r="K123" s="53"/>
      <c r="L123" s="53"/>
      <c r="M123" s="38"/>
      <c r="N123" s="3"/>
      <c r="O123" s="53" t="s">
        <v>115</v>
      </c>
      <c r="P123" s="53"/>
      <c r="Q123" s="53"/>
      <c r="R123" s="53"/>
      <c r="S123" s="53"/>
      <c r="T123" s="53"/>
      <c r="U123" s="53"/>
      <c r="V123" s="53"/>
      <c r="W123" s="53"/>
      <c r="X123" s="53"/>
      <c r="Y123" s="53"/>
      <c r="Z123" s="53"/>
    </row>
    <row r="124" spans="1:28" ht="17.100000000000001" customHeight="1">
      <c r="A124" s="7"/>
      <c r="B124" s="3"/>
      <c r="C124" s="3"/>
      <c r="D124" s="3"/>
      <c r="E124" s="3"/>
      <c r="F124" s="3"/>
      <c r="G124" s="3"/>
      <c r="H124" s="165"/>
      <c r="I124" s="165"/>
      <c r="J124" s="165"/>
      <c r="K124" s="165"/>
      <c r="L124" s="165"/>
      <c r="M124" s="165"/>
      <c r="N124" s="165"/>
      <c r="O124" s="165"/>
      <c r="P124" s="165"/>
      <c r="Q124" s="165"/>
      <c r="R124" s="165"/>
      <c r="S124" s="165"/>
      <c r="T124" s="165"/>
      <c r="U124" s="165"/>
      <c r="V124" s="165"/>
      <c r="W124" s="165"/>
      <c r="X124" s="165"/>
      <c r="Y124" s="165"/>
      <c r="Z124" s="165"/>
      <c r="AA124" s="165"/>
      <c r="AB124" s="3"/>
    </row>
    <row r="125" spans="1:28" ht="18" customHeight="1">
      <c r="A125" s="150" t="s">
        <v>113</v>
      </c>
      <c r="B125" s="149" t="s">
        <v>544</v>
      </c>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c r="AA125" s="149"/>
      <c r="AB125" s="149"/>
    </row>
    <row r="126" spans="1:28" ht="18" customHeight="1">
      <c r="A126" s="6"/>
      <c r="B126" s="3" t="s">
        <v>427</v>
      </c>
      <c r="C126" s="3"/>
      <c r="D126" s="3"/>
      <c r="E126" s="3"/>
      <c r="F126" s="3"/>
      <c r="G126" s="3"/>
      <c r="H126" s="3"/>
      <c r="I126" s="3"/>
      <c r="J126" s="3"/>
      <c r="K126" s="3"/>
      <c r="L126" s="3"/>
      <c r="M126" s="3"/>
      <c r="N126" s="3"/>
      <c r="O126" s="3"/>
      <c r="P126" s="3"/>
      <c r="Q126" s="3"/>
      <c r="R126" s="3"/>
      <c r="S126" s="3"/>
      <c r="T126" s="3"/>
      <c r="U126" s="3"/>
      <c r="V126" s="3"/>
      <c r="W126" s="3"/>
      <c r="X126" s="3"/>
      <c r="Y126" s="3"/>
      <c r="Z126" s="3"/>
      <c r="AA126" s="3"/>
    </row>
    <row r="127" spans="1:28" ht="18" customHeight="1">
      <c r="A127" s="7"/>
      <c r="B127" s="3" t="s">
        <v>412</v>
      </c>
      <c r="C127" s="3"/>
      <c r="D127" s="3"/>
      <c r="E127" s="3"/>
      <c r="F127" s="3"/>
      <c r="G127" s="3"/>
      <c r="H127" s="18" t="str">
        <f>項目一覧!$C$36</f>
        <v/>
      </c>
      <c r="I127" s="42"/>
      <c r="J127" s="18"/>
      <c r="K127" s="18"/>
      <c r="L127" s="18"/>
      <c r="M127" s="18"/>
      <c r="N127" s="18"/>
      <c r="O127" s="18"/>
      <c r="P127" s="18"/>
      <c r="Q127" s="18"/>
      <c r="R127" s="18"/>
      <c r="S127" s="18"/>
      <c r="T127" s="18"/>
      <c r="U127" s="18"/>
      <c r="V127" s="18"/>
      <c r="W127" s="18"/>
      <c r="X127" s="18"/>
      <c r="Y127" s="18"/>
      <c r="Z127" s="18"/>
      <c r="AA127" s="18"/>
      <c r="AB127" s="18"/>
    </row>
    <row r="128" spans="1:28" ht="18" customHeight="1">
      <c r="A128" s="7"/>
      <c r="B128" s="3" t="s">
        <v>425</v>
      </c>
      <c r="C128" s="3"/>
      <c r="D128" s="3"/>
      <c r="E128" s="3"/>
      <c r="F128" s="3"/>
      <c r="G128" s="3"/>
      <c r="H128" s="18" t="str">
        <f>項目一覧!$C$37</f>
        <v/>
      </c>
      <c r="I128" s="42"/>
      <c r="J128" s="18"/>
      <c r="K128" s="18"/>
      <c r="L128" s="18"/>
      <c r="M128" s="18"/>
      <c r="N128" s="18"/>
      <c r="O128" s="18"/>
      <c r="P128" s="18"/>
      <c r="Q128" s="18"/>
      <c r="R128" s="18"/>
      <c r="S128" s="18"/>
      <c r="T128" s="18"/>
      <c r="U128" s="18"/>
      <c r="V128" s="18"/>
      <c r="W128" s="18"/>
      <c r="X128" s="18"/>
      <c r="Y128" s="18"/>
      <c r="Z128" s="18"/>
      <c r="AA128" s="18"/>
      <c r="AB128" s="18"/>
    </row>
    <row r="129" spans="1:28" ht="18" customHeight="1">
      <c r="A129" s="7"/>
      <c r="B129" s="3" t="s">
        <v>410</v>
      </c>
      <c r="C129" s="3"/>
      <c r="D129" s="3"/>
      <c r="E129" s="3"/>
      <c r="F129" s="3"/>
      <c r="G129" s="3"/>
      <c r="H129" s="18" t="str">
        <f>項目一覧!$C$38</f>
        <v/>
      </c>
      <c r="I129" s="42"/>
      <c r="J129" s="18"/>
      <c r="K129" s="18"/>
      <c r="L129" s="18"/>
      <c r="M129" s="18"/>
      <c r="N129" s="18"/>
      <c r="O129" s="18"/>
      <c r="P129" s="18"/>
      <c r="Q129" s="18"/>
      <c r="R129" s="18"/>
      <c r="S129" s="18"/>
      <c r="T129" s="18"/>
      <c r="U129" s="18"/>
      <c r="V129" s="18"/>
      <c r="W129" s="18"/>
      <c r="X129" s="18"/>
      <c r="Y129" s="18"/>
      <c r="Z129" s="18"/>
      <c r="AA129" s="18"/>
      <c r="AB129" s="18"/>
    </row>
    <row r="130" spans="1:28" ht="18" customHeight="1">
      <c r="A130" s="7"/>
      <c r="B130" s="3" t="s">
        <v>409</v>
      </c>
      <c r="C130" s="3"/>
      <c r="D130" s="3"/>
      <c r="E130" s="3"/>
      <c r="F130" s="3"/>
      <c r="G130" s="3"/>
      <c r="H130" s="1512" t="str">
        <f>項目一覧!$C$39</f>
        <v/>
      </c>
      <c r="I130" s="1512"/>
      <c r="J130" s="1512"/>
      <c r="K130" s="1512"/>
      <c r="L130" s="1512"/>
      <c r="M130" s="1512"/>
      <c r="N130" s="1512"/>
      <c r="O130" s="1512"/>
      <c r="P130" s="1512"/>
      <c r="Q130" s="1512"/>
      <c r="R130" s="1512"/>
      <c r="S130" s="1512"/>
      <c r="T130" s="1512"/>
      <c r="U130" s="1512"/>
      <c r="V130" s="1512"/>
      <c r="W130" s="1512"/>
      <c r="X130" s="1512"/>
      <c r="Y130" s="1512"/>
      <c r="Z130" s="1512"/>
      <c r="AA130" s="1512"/>
      <c r="AB130" s="1512"/>
    </row>
    <row r="131" spans="1:28" ht="18" customHeight="1">
      <c r="A131" s="7"/>
      <c r="B131" s="3" t="s">
        <v>408</v>
      </c>
      <c r="C131" s="3"/>
      <c r="D131" s="3"/>
      <c r="E131" s="3"/>
      <c r="F131" s="3"/>
      <c r="G131" s="3"/>
      <c r="H131" s="18" t="str">
        <f>項目一覧!$C$40</f>
        <v/>
      </c>
      <c r="I131" s="42"/>
      <c r="J131" s="18"/>
      <c r="K131" s="18"/>
      <c r="L131" s="18"/>
      <c r="M131" s="18"/>
      <c r="N131" s="18"/>
      <c r="O131" s="18"/>
      <c r="P131" s="18"/>
      <c r="Q131" s="18"/>
      <c r="R131" s="18"/>
      <c r="S131" s="18"/>
      <c r="T131" s="18"/>
      <c r="U131" s="18"/>
      <c r="V131" s="18"/>
      <c r="W131" s="18"/>
      <c r="X131" s="18"/>
      <c r="Y131" s="18"/>
      <c r="Z131" s="18"/>
      <c r="AA131" s="18"/>
      <c r="AB131" s="18"/>
    </row>
    <row r="132" spans="1:28" ht="18" customHeight="1">
      <c r="A132" s="7"/>
      <c r="B132" s="3" t="s">
        <v>424</v>
      </c>
      <c r="C132" s="3"/>
      <c r="D132" s="3"/>
      <c r="E132" s="3"/>
      <c r="F132" s="3"/>
      <c r="G132" s="3"/>
      <c r="H132" s="1500" t="str">
        <f>項目一覧!$C$41</f>
        <v/>
      </c>
      <c r="I132" s="1500"/>
      <c r="J132" s="1500"/>
      <c r="K132" s="1500"/>
      <c r="L132" s="1500"/>
      <c r="M132" s="1500"/>
      <c r="N132" s="1500"/>
      <c r="O132" s="1500"/>
      <c r="P132" s="1500"/>
      <c r="Q132" s="1500"/>
      <c r="R132" s="1500"/>
      <c r="S132" s="18"/>
      <c r="T132" s="18"/>
      <c r="U132" s="18"/>
      <c r="V132" s="18"/>
      <c r="W132" s="18"/>
      <c r="X132" s="18"/>
      <c r="Y132" s="18"/>
      <c r="Z132" s="18"/>
      <c r="AA132" s="18"/>
      <c r="AB132" s="42"/>
    </row>
    <row r="133" spans="1:28" ht="18" customHeight="1">
      <c r="A133" s="7"/>
      <c r="B133" s="34" t="s">
        <v>423</v>
      </c>
      <c r="C133" s="3"/>
      <c r="D133" s="3"/>
      <c r="E133" s="3"/>
      <c r="F133" s="3"/>
      <c r="G133" s="3"/>
      <c r="H133" s="18"/>
      <c r="I133" s="1592" t="str">
        <f>項目一覧!$C$42</f>
        <v/>
      </c>
      <c r="J133" s="1592"/>
      <c r="K133" s="1592"/>
      <c r="L133" s="1592"/>
      <c r="M133" s="1592"/>
      <c r="N133" s="1592"/>
      <c r="O133" s="1592"/>
      <c r="P133" s="1592"/>
      <c r="Q133" s="1592"/>
      <c r="R133" s="1592"/>
      <c r="S133" s="1592"/>
      <c r="T133" s="1592"/>
      <c r="U133" s="1592"/>
      <c r="V133" s="1592"/>
      <c r="W133" s="1592"/>
      <c r="X133" s="1592"/>
      <c r="Y133" s="1592"/>
      <c r="Z133" s="1592"/>
      <c r="AA133" s="1592"/>
      <c r="AB133" s="1592"/>
    </row>
    <row r="134" spans="1:28" ht="18" customHeight="1">
      <c r="A134" s="7"/>
      <c r="B134" s="3"/>
      <c r="C134" s="3"/>
      <c r="D134" s="3"/>
      <c r="E134" s="3"/>
      <c r="F134" s="3"/>
      <c r="G134" s="3"/>
      <c r="H134" s="18"/>
      <c r="I134" s="1592"/>
      <c r="J134" s="1592"/>
      <c r="K134" s="1592"/>
      <c r="L134" s="1592"/>
      <c r="M134" s="1592"/>
      <c r="N134" s="1592"/>
      <c r="O134" s="1592"/>
      <c r="P134" s="1592"/>
      <c r="Q134" s="1592"/>
      <c r="R134" s="1592"/>
      <c r="S134" s="1592"/>
      <c r="T134" s="1592"/>
      <c r="U134" s="1592"/>
      <c r="V134" s="1592"/>
      <c r="W134" s="1592"/>
      <c r="X134" s="1592"/>
      <c r="Y134" s="1592"/>
      <c r="Z134" s="1592"/>
      <c r="AA134" s="1592"/>
      <c r="AB134" s="1592"/>
    </row>
    <row r="135" spans="1:28" ht="18" customHeight="1">
      <c r="A135" s="6"/>
      <c r="B135" s="3" t="s">
        <v>426</v>
      </c>
      <c r="C135" s="3"/>
      <c r="D135" s="3"/>
      <c r="E135" s="3"/>
      <c r="F135" s="3"/>
      <c r="G135" s="3"/>
      <c r="H135" s="3"/>
      <c r="I135" s="3"/>
      <c r="J135" s="3"/>
      <c r="K135" s="3"/>
      <c r="L135" s="3"/>
      <c r="M135" s="3"/>
      <c r="N135" s="3"/>
      <c r="O135" s="3"/>
      <c r="P135" s="3"/>
      <c r="Q135" s="3"/>
      <c r="R135" s="3"/>
      <c r="S135" s="3"/>
      <c r="T135" s="3"/>
      <c r="U135" s="3"/>
      <c r="V135" s="3"/>
      <c r="W135" s="3"/>
      <c r="X135" s="3"/>
      <c r="Y135" s="3"/>
      <c r="Z135" s="3"/>
      <c r="AA135" s="3"/>
    </row>
    <row r="136" spans="1:28" ht="18" customHeight="1">
      <c r="A136" s="7"/>
      <c r="B136" s="3" t="s">
        <v>412</v>
      </c>
      <c r="C136" s="3"/>
      <c r="D136" s="3"/>
      <c r="E136" s="3"/>
      <c r="F136" s="3"/>
      <c r="G136" s="3"/>
      <c r="H136" s="18" t="str">
        <f>項目一覧!$C$231</f>
        <v/>
      </c>
      <c r="I136" s="42"/>
      <c r="J136" s="18"/>
      <c r="K136" s="18"/>
      <c r="L136" s="18"/>
      <c r="M136" s="18"/>
      <c r="N136" s="18"/>
      <c r="O136" s="18"/>
      <c r="P136" s="18"/>
      <c r="Q136" s="18"/>
      <c r="R136" s="18"/>
      <c r="S136" s="18"/>
      <c r="T136" s="18"/>
      <c r="U136" s="18"/>
      <c r="V136" s="18"/>
      <c r="W136" s="18"/>
      <c r="X136" s="18"/>
      <c r="Y136" s="18"/>
      <c r="Z136" s="18"/>
      <c r="AA136" s="18"/>
      <c r="AB136" s="42"/>
    </row>
    <row r="137" spans="1:28" ht="18" customHeight="1">
      <c r="A137" s="7"/>
      <c r="B137" s="3" t="s">
        <v>425</v>
      </c>
      <c r="C137" s="3"/>
      <c r="D137" s="3"/>
      <c r="E137" s="3"/>
      <c r="F137" s="3"/>
      <c r="G137" s="3"/>
      <c r="H137" s="18" t="str">
        <f>項目一覧!$C$232</f>
        <v/>
      </c>
      <c r="I137" s="42"/>
      <c r="J137" s="18"/>
      <c r="K137" s="18"/>
      <c r="L137" s="18"/>
      <c r="M137" s="18"/>
      <c r="N137" s="18"/>
      <c r="O137" s="18"/>
      <c r="P137" s="18"/>
      <c r="Q137" s="18"/>
      <c r="R137" s="18"/>
      <c r="S137" s="18"/>
      <c r="T137" s="18"/>
      <c r="U137" s="18"/>
      <c r="V137" s="18"/>
      <c r="W137" s="18"/>
      <c r="X137" s="18"/>
      <c r="Y137" s="18"/>
      <c r="Z137" s="18"/>
      <c r="AA137" s="18"/>
      <c r="AB137" s="42"/>
    </row>
    <row r="138" spans="1:28" ht="18" customHeight="1">
      <c r="A138" s="7"/>
      <c r="B138" s="3" t="s">
        <v>410</v>
      </c>
      <c r="C138" s="3"/>
      <c r="D138" s="3"/>
      <c r="E138" s="3"/>
      <c r="F138" s="3"/>
      <c r="G138" s="3"/>
      <c r="H138" s="18" t="str">
        <f>項目一覧!$C$233</f>
        <v/>
      </c>
      <c r="I138" s="42"/>
      <c r="J138" s="18"/>
      <c r="K138" s="18"/>
      <c r="L138" s="18"/>
      <c r="M138" s="18"/>
      <c r="N138" s="18"/>
      <c r="O138" s="18"/>
      <c r="P138" s="18"/>
      <c r="Q138" s="18"/>
      <c r="R138" s="18"/>
      <c r="S138" s="18"/>
      <c r="T138" s="18"/>
      <c r="U138" s="18"/>
      <c r="V138" s="18"/>
      <c r="W138" s="18"/>
      <c r="X138" s="18"/>
      <c r="Y138" s="18"/>
      <c r="Z138" s="18"/>
      <c r="AA138" s="18"/>
      <c r="AB138" s="42"/>
    </row>
    <row r="139" spans="1:28" ht="18" customHeight="1">
      <c r="A139" s="7"/>
      <c r="B139" s="3" t="s">
        <v>409</v>
      </c>
      <c r="C139" s="3"/>
      <c r="D139" s="3"/>
      <c r="E139" s="3"/>
      <c r="F139" s="3"/>
      <c r="G139" s="3"/>
      <c r="H139" s="1512" t="str">
        <f>項目一覧!$C$234</f>
        <v/>
      </c>
      <c r="I139" s="1512"/>
      <c r="J139" s="1512"/>
      <c r="K139" s="1512"/>
      <c r="L139" s="1512"/>
      <c r="M139" s="1512"/>
      <c r="N139" s="1512"/>
      <c r="O139" s="1512"/>
      <c r="P139" s="1512"/>
      <c r="Q139" s="1512"/>
      <c r="R139" s="1512"/>
      <c r="S139" s="1512"/>
      <c r="T139" s="1512"/>
      <c r="U139" s="1512"/>
      <c r="V139" s="1512"/>
      <c r="W139" s="1512"/>
      <c r="X139" s="1512"/>
      <c r="Y139" s="1512"/>
      <c r="Z139" s="1512"/>
      <c r="AA139" s="1512"/>
      <c r="AB139" s="42"/>
    </row>
    <row r="140" spans="1:28" ht="18" customHeight="1">
      <c r="A140" s="7"/>
      <c r="B140" s="3" t="s">
        <v>408</v>
      </c>
      <c r="C140" s="3"/>
      <c r="D140" s="3"/>
      <c r="E140" s="3"/>
      <c r="F140" s="3"/>
      <c r="G140" s="3"/>
      <c r="H140" s="18" t="str">
        <f>項目一覧!$C$235</f>
        <v/>
      </c>
      <c r="I140" s="42"/>
      <c r="J140" s="18"/>
      <c r="K140" s="18"/>
      <c r="L140" s="18"/>
      <c r="M140" s="18"/>
      <c r="N140" s="18"/>
      <c r="O140" s="18"/>
      <c r="P140" s="18"/>
      <c r="Q140" s="18"/>
      <c r="R140" s="18"/>
      <c r="S140" s="18"/>
      <c r="T140" s="18"/>
      <c r="U140" s="18"/>
      <c r="V140" s="18"/>
      <c r="W140" s="18"/>
      <c r="X140" s="18"/>
      <c r="Y140" s="18"/>
      <c r="Z140" s="18"/>
      <c r="AA140" s="18"/>
      <c r="AB140" s="42"/>
    </row>
    <row r="141" spans="1:28" ht="18" customHeight="1">
      <c r="A141" s="7"/>
      <c r="B141" s="3" t="s">
        <v>424</v>
      </c>
      <c r="C141" s="3"/>
      <c r="D141" s="3"/>
      <c r="E141" s="3"/>
      <c r="F141" s="3"/>
      <c r="G141" s="3"/>
      <c r="H141" s="18" t="str">
        <f>項目一覧!$C$236</f>
        <v/>
      </c>
      <c r="I141" s="42"/>
      <c r="J141" s="18"/>
      <c r="K141" s="18"/>
      <c r="L141" s="18"/>
      <c r="M141" s="18"/>
      <c r="N141" s="18"/>
      <c r="O141" s="18"/>
      <c r="P141" s="18"/>
      <c r="Q141" s="18"/>
      <c r="R141" s="18"/>
      <c r="S141" s="18"/>
      <c r="T141" s="18"/>
      <c r="U141" s="18"/>
      <c r="V141" s="18"/>
      <c r="W141" s="18"/>
      <c r="X141" s="18"/>
      <c r="Y141" s="18"/>
      <c r="Z141" s="18"/>
      <c r="AA141" s="18"/>
      <c r="AB141" s="42"/>
    </row>
    <row r="142" spans="1:28" ht="18" customHeight="1">
      <c r="A142" s="7"/>
      <c r="B142" s="34" t="s">
        <v>423</v>
      </c>
      <c r="C142" s="3"/>
      <c r="D142" s="3"/>
      <c r="E142" s="3"/>
      <c r="F142" s="3"/>
      <c r="G142" s="3"/>
      <c r="H142" s="18"/>
      <c r="I142" s="1592" t="str">
        <f>項目一覧!$C$237</f>
        <v/>
      </c>
      <c r="J142" s="1592"/>
      <c r="K142" s="1592"/>
      <c r="L142" s="1592"/>
      <c r="M142" s="1592"/>
      <c r="N142" s="1592"/>
      <c r="O142" s="1592"/>
      <c r="P142" s="1592"/>
      <c r="Q142" s="1592"/>
      <c r="R142" s="1592"/>
      <c r="S142" s="1592"/>
      <c r="T142" s="1592"/>
      <c r="U142" s="1592"/>
      <c r="V142" s="1592"/>
      <c r="W142" s="1592"/>
      <c r="X142" s="1592"/>
      <c r="Y142" s="1592"/>
      <c r="Z142" s="1592"/>
      <c r="AA142" s="1592"/>
      <c r="AB142" s="1592"/>
    </row>
    <row r="143" spans="1:28" ht="18" customHeight="1">
      <c r="A143" s="6"/>
      <c r="B143" s="3"/>
      <c r="C143" s="3"/>
      <c r="D143" s="3"/>
      <c r="E143" s="3"/>
      <c r="F143" s="3"/>
      <c r="G143" s="3"/>
      <c r="H143" s="18"/>
      <c r="I143" s="1592"/>
      <c r="J143" s="1592"/>
      <c r="K143" s="1592"/>
      <c r="L143" s="1592"/>
      <c r="M143" s="1592"/>
      <c r="N143" s="1592"/>
      <c r="O143" s="1592"/>
      <c r="P143" s="1592"/>
      <c r="Q143" s="1592"/>
      <c r="R143" s="1592"/>
      <c r="S143" s="1592"/>
      <c r="T143" s="1592"/>
      <c r="U143" s="1592"/>
      <c r="V143" s="1592"/>
      <c r="W143" s="1592"/>
      <c r="X143" s="1592"/>
      <c r="Y143" s="1592"/>
      <c r="Z143" s="1592"/>
      <c r="AA143" s="1592"/>
      <c r="AB143" s="1592"/>
    </row>
    <row r="144" spans="1:28" ht="18" customHeight="1">
      <c r="A144" s="7"/>
      <c r="B144" s="3" t="s">
        <v>412</v>
      </c>
      <c r="C144" s="3"/>
      <c r="D144" s="3"/>
      <c r="E144" s="3"/>
      <c r="F144" s="3"/>
      <c r="G144" s="3"/>
      <c r="H144" s="18" t="str">
        <f>項目一覧!$C$238</f>
        <v/>
      </c>
      <c r="I144" s="42"/>
      <c r="J144" s="18"/>
      <c r="K144" s="18"/>
      <c r="L144" s="18"/>
      <c r="M144" s="18"/>
      <c r="N144" s="18"/>
      <c r="O144" s="18"/>
      <c r="P144" s="18"/>
      <c r="Q144" s="18"/>
      <c r="R144" s="18"/>
      <c r="S144" s="18"/>
      <c r="T144" s="18"/>
      <c r="U144" s="18"/>
      <c r="V144" s="18"/>
      <c r="W144" s="18"/>
      <c r="X144" s="18"/>
      <c r="Y144" s="18"/>
      <c r="Z144" s="18"/>
      <c r="AA144" s="18"/>
      <c r="AB144" s="42"/>
    </row>
    <row r="145" spans="1:28" ht="18" customHeight="1">
      <c r="A145" s="7"/>
      <c r="B145" s="3" t="s">
        <v>425</v>
      </c>
      <c r="C145" s="3"/>
      <c r="D145" s="3"/>
      <c r="E145" s="3"/>
      <c r="F145" s="3"/>
      <c r="G145" s="3"/>
      <c r="H145" s="18" t="str">
        <f>項目一覧!$C$239</f>
        <v/>
      </c>
      <c r="I145" s="42"/>
      <c r="J145" s="18"/>
      <c r="K145" s="18"/>
      <c r="L145" s="18"/>
      <c r="M145" s="18"/>
      <c r="N145" s="18"/>
      <c r="O145" s="18"/>
      <c r="P145" s="18"/>
      <c r="Q145" s="18"/>
      <c r="R145" s="18"/>
      <c r="S145" s="18"/>
      <c r="T145" s="18"/>
      <c r="U145" s="18"/>
      <c r="V145" s="18"/>
      <c r="W145" s="18"/>
      <c r="X145" s="18"/>
      <c r="Y145" s="18"/>
      <c r="Z145" s="18"/>
      <c r="AA145" s="18"/>
      <c r="AB145" s="42"/>
    </row>
    <row r="146" spans="1:28" ht="18" customHeight="1">
      <c r="A146" s="7"/>
      <c r="B146" s="3" t="s">
        <v>410</v>
      </c>
      <c r="C146" s="3"/>
      <c r="D146" s="3"/>
      <c r="E146" s="3"/>
      <c r="F146" s="3"/>
      <c r="G146" s="3"/>
      <c r="H146" s="18" t="str">
        <f>項目一覧!$C$240</f>
        <v/>
      </c>
      <c r="I146" s="42"/>
      <c r="J146" s="18"/>
      <c r="K146" s="18"/>
      <c r="L146" s="18"/>
      <c r="M146" s="18"/>
      <c r="N146" s="18"/>
      <c r="O146" s="18"/>
      <c r="P146" s="18"/>
      <c r="Q146" s="18"/>
      <c r="R146" s="18"/>
      <c r="S146" s="18"/>
      <c r="T146" s="18"/>
      <c r="U146" s="18"/>
      <c r="V146" s="18"/>
      <c r="W146" s="18"/>
      <c r="X146" s="18"/>
      <c r="Y146" s="18"/>
      <c r="Z146" s="18"/>
      <c r="AA146" s="18"/>
      <c r="AB146" s="42"/>
    </row>
    <row r="147" spans="1:28" ht="18" customHeight="1">
      <c r="A147" s="7"/>
      <c r="B147" s="3" t="s">
        <v>409</v>
      </c>
      <c r="C147" s="3"/>
      <c r="D147" s="3"/>
      <c r="E147" s="3"/>
      <c r="F147" s="3"/>
      <c r="G147" s="3"/>
      <c r="H147" s="1512" t="str">
        <f>項目一覧!$C$241</f>
        <v/>
      </c>
      <c r="I147" s="1512"/>
      <c r="J147" s="1512"/>
      <c r="K147" s="1512"/>
      <c r="L147" s="1512"/>
      <c r="M147" s="1512"/>
      <c r="N147" s="1512"/>
      <c r="O147" s="1512"/>
      <c r="P147" s="1512"/>
      <c r="Q147" s="1512"/>
      <c r="R147" s="1512"/>
      <c r="S147" s="1512"/>
      <c r="T147" s="1512"/>
      <c r="U147" s="1512"/>
      <c r="V147" s="1512"/>
      <c r="W147" s="1512"/>
      <c r="X147" s="1512"/>
      <c r="Y147" s="1512"/>
      <c r="Z147" s="1512"/>
      <c r="AA147" s="1512"/>
      <c r="AB147" s="42"/>
    </row>
    <row r="148" spans="1:28" ht="18" customHeight="1">
      <c r="A148" s="7"/>
      <c r="B148" s="3" t="s">
        <v>408</v>
      </c>
      <c r="C148" s="3"/>
      <c r="D148" s="3"/>
      <c r="E148" s="3"/>
      <c r="F148" s="3"/>
      <c r="G148" s="3"/>
      <c r="H148" s="18" t="str">
        <f>項目一覧!$C$242</f>
        <v/>
      </c>
      <c r="I148" s="42"/>
      <c r="J148" s="18"/>
      <c r="K148" s="18"/>
      <c r="L148" s="18"/>
      <c r="M148" s="18"/>
      <c r="N148" s="18"/>
      <c r="O148" s="18"/>
      <c r="P148" s="18"/>
      <c r="Q148" s="18"/>
      <c r="R148" s="18"/>
      <c r="S148" s="18"/>
      <c r="T148" s="18"/>
      <c r="U148" s="18"/>
      <c r="V148" s="18"/>
      <c r="W148" s="18"/>
      <c r="X148" s="18"/>
      <c r="Y148" s="18"/>
      <c r="Z148" s="18"/>
      <c r="AA148" s="18"/>
      <c r="AB148" s="42"/>
    </row>
    <row r="149" spans="1:28" ht="18" customHeight="1">
      <c r="A149" s="7"/>
      <c r="B149" s="3" t="s">
        <v>424</v>
      </c>
      <c r="C149" s="3"/>
      <c r="D149" s="3"/>
      <c r="E149" s="3"/>
      <c r="F149" s="3"/>
      <c r="G149" s="3"/>
      <c r="H149" s="18" t="str">
        <f>項目一覧!$C$243</f>
        <v/>
      </c>
      <c r="I149" s="42"/>
      <c r="J149" s="18"/>
      <c r="K149" s="18"/>
      <c r="L149" s="18"/>
      <c r="M149" s="18"/>
      <c r="N149" s="18"/>
      <c r="O149" s="18"/>
      <c r="P149" s="18"/>
      <c r="Q149" s="18"/>
      <c r="R149" s="18"/>
      <c r="S149" s="18"/>
      <c r="T149" s="18"/>
      <c r="U149" s="18"/>
      <c r="V149" s="18"/>
      <c r="W149" s="18"/>
      <c r="X149" s="18"/>
      <c r="Y149" s="18"/>
      <c r="Z149" s="18"/>
      <c r="AA149" s="18"/>
      <c r="AB149" s="42"/>
    </row>
    <row r="150" spans="1:28" ht="18" customHeight="1">
      <c r="A150" s="7"/>
      <c r="B150" s="34" t="s">
        <v>423</v>
      </c>
      <c r="C150" s="3"/>
      <c r="D150" s="3"/>
      <c r="E150" s="3"/>
      <c r="F150" s="3"/>
      <c r="G150" s="3"/>
      <c r="H150" s="18"/>
      <c r="I150" s="1592" t="str">
        <f>項目一覧!$C$244</f>
        <v/>
      </c>
      <c r="J150" s="1592"/>
      <c r="K150" s="1592"/>
      <c r="L150" s="1592"/>
      <c r="M150" s="1592"/>
      <c r="N150" s="1592"/>
      <c r="O150" s="1592"/>
      <c r="P150" s="1592"/>
      <c r="Q150" s="1592"/>
      <c r="R150" s="1592"/>
      <c r="S150" s="1592"/>
      <c r="T150" s="1592"/>
      <c r="U150" s="1592"/>
      <c r="V150" s="1592"/>
      <c r="W150" s="1592"/>
      <c r="X150" s="1592"/>
      <c r="Y150" s="1592"/>
      <c r="Z150" s="1592"/>
      <c r="AA150" s="1592"/>
      <c r="AB150" s="1592"/>
    </row>
    <row r="151" spans="1:28" ht="18" customHeight="1">
      <c r="A151" s="6"/>
      <c r="B151" s="3"/>
      <c r="C151" s="3"/>
      <c r="D151" s="3"/>
      <c r="E151" s="3"/>
      <c r="F151" s="3"/>
      <c r="G151" s="3"/>
      <c r="H151" s="18"/>
      <c r="I151" s="1592"/>
      <c r="J151" s="1592"/>
      <c r="K151" s="1592"/>
      <c r="L151" s="1592"/>
      <c r="M151" s="1592"/>
      <c r="N151" s="1592"/>
      <c r="O151" s="1592"/>
      <c r="P151" s="1592"/>
      <c r="Q151" s="1592"/>
      <c r="R151" s="1592"/>
      <c r="S151" s="1592"/>
      <c r="T151" s="1592"/>
      <c r="U151" s="1592"/>
      <c r="V151" s="1592"/>
      <c r="W151" s="1592"/>
      <c r="X151" s="1592"/>
      <c r="Y151" s="1592"/>
      <c r="Z151" s="1592"/>
      <c r="AA151" s="1592"/>
      <c r="AB151" s="1592"/>
    </row>
    <row r="152" spans="1:28" ht="18" customHeight="1">
      <c r="A152" s="7"/>
      <c r="B152" s="3" t="s">
        <v>412</v>
      </c>
      <c r="C152" s="3"/>
      <c r="D152" s="3"/>
      <c r="E152" s="3"/>
      <c r="F152" s="3"/>
      <c r="G152" s="3"/>
      <c r="H152" s="18" t="str">
        <f>項目一覧!$C$245</f>
        <v/>
      </c>
      <c r="I152" s="42"/>
      <c r="J152" s="18"/>
      <c r="K152" s="18"/>
      <c r="L152" s="18"/>
      <c r="M152" s="18"/>
      <c r="N152" s="18"/>
      <c r="O152" s="18"/>
      <c r="P152" s="18"/>
      <c r="Q152" s="18"/>
      <c r="R152" s="18"/>
      <c r="S152" s="18"/>
      <c r="T152" s="18"/>
      <c r="U152" s="18"/>
      <c r="V152" s="18"/>
      <c r="W152" s="18"/>
      <c r="X152" s="18"/>
      <c r="Y152" s="18"/>
      <c r="Z152" s="18"/>
      <c r="AA152" s="18"/>
      <c r="AB152" s="42"/>
    </row>
    <row r="153" spans="1:28" ht="18" customHeight="1">
      <c r="A153" s="7"/>
      <c r="B153" s="3" t="s">
        <v>425</v>
      </c>
      <c r="C153" s="3"/>
      <c r="D153" s="3"/>
      <c r="E153" s="3"/>
      <c r="F153" s="3"/>
      <c r="G153" s="3"/>
      <c r="H153" s="18" t="str">
        <f>項目一覧!$C$246</f>
        <v/>
      </c>
      <c r="I153" s="42"/>
      <c r="J153" s="18"/>
      <c r="K153" s="18"/>
      <c r="L153" s="18"/>
      <c r="M153" s="18"/>
      <c r="N153" s="18"/>
      <c r="O153" s="18"/>
      <c r="P153" s="18"/>
      <c r="Q153" s="18"/>
      <c r="R153" s="18"/>
      <c r="S153" s="18"/>
      <c r="T153" s="18"/>
      <c r="U153" s="18"/>
      <c r="V153" s="18"/>
      <c r="W153" s="18"/>
      <c r="X153" s="18"/>
      <c r="Y153" s="18"/>
      <c r="Z153" s="18"/>
      <c r="AA153" s="18"/>
      <c r="AB153" s="42"/>
    </row>
    <row r="154" spans="1:28" ht="18" customHeight="1">
      <c r="A154" s="7"/>
      <c r="B154" s="3" t="s">
        <v>410</v>
      </c>
      <c r="C154" s="3"/>
      <c r="D154" s="3"/>
      <c r="E154" s="3"/>
      <c r="F154" s="3"/>
      <c r="G154" s="3"/>
      <c r="H154" s="18" t="str">
        <f>項目一覧!$C$247</f>
        <v/>
      </c>
      <c r="I154" s="42"/>
      <c r="J154" s="18"/>
      <c r="K154" s="18"/>
      <c r="L154" s="18"/>
      <c r="M154" s="18"/>
      <c r="N154" s="18"/>
      <c r="O154" s="18"/>
      <c r="P154" s="18"/>
      <c r="Q154" s="18"/>
      <c r="R154" s="18"/>
      <c r="S154" s="18"/>
      <c r="T154" s="18"/>
      <c r="U154" s="18"/>
      <c r="V154" s="18"/>
      <c r="W154" s="18"/>
      <c r="X154" s="18"/>
      <c r="Y154" s="18"/>
      <c r="Z154" s="18"/>
      <c r="AA154" s="18"/>
      <c r="AB154" s="42"/>
    </row>
    <row r="155" spans="1:28" ht="18" customHeight="1">
      <c r="A155" s="7"/>
      <c r="B155" s="3" t="s">
        <v>409</v>
      </c>
      <c r="C155" s="3"/>
      <c r="D155" s="3"/>
      <c r="E155" s="3"/>
      <c r="F155" s="3"/>
      <c r="G155" s="3"/>
      <c r="H155" s="1512" t="str">
        <f>項目一覧!$C$248</f>
        <v/>
      </c>
      <c r="I155" s="1512"/>
      <c r="J155" s="1512"/>
      <c r="K155" s="1512"/>
      <c r="L155" s="1512"/>
      <c r="M155" s="1512"/>
      <c r="N155" s="1512"/>
      <c r="O155" s="1512"/>
      <c r="P155" s="1512"/>
      <c r="Q155" s="1512"/>
      <c r="R155" s="1512"/>
      <c r="S155" s="1512"/>
      <c r="T155" s="1512"/>
      <c r="U155" s="1512"/>
      <c r="V155" s="1512"/>
      <c r="W155" s="1512"/>
      <c r="X155" s="1512"/>
      <c r="Y155" s="1512"/>
      <c r="Z155" s="1512"/>
      <c r="AA155" s="1512"/>
      <c r="AB155" s="42"/>
    </row>
    <row r="156" spans="1:28" ht="18" customHeight="1">
      <c r="A156" s="7"/>
      <c r="B156" s="3" t="s">
        <v>408</v>
      </c>
      <c r="C156" s="3"/>
      <c r="D156" s="3"/>
      <c r="E156" s="3"/>
      <c r="F156" s="3"/>
      <c r="G156" s="3"/>
      <c r="H156" s="18" t="str">
        <f>項目一覧!$C$249</f>
        <v/>
      </c>
      <c r="I156" s="42"/>
      <c r="J156" s="18"/>
      <c r="K156" s="18"/>
      <c r="L156" s="18"/>
      <c r="M156" s="18"/>
      <c r="N156" s="18"/>
      <c r="O156" s="18"/>
      <c r="P156" s="18"/>
      <c r="Q156" s="18"/>
      <c r="R156" s="18"/>
      <c r="S156" s="18"/>
      <c r="T156" s="18"/>
      <c r="U156" s="18"/>
      <c r="V156" s="18"/>
      <c r="W156" s="18"/>
      <c r="X156" s="18"/>
      <c r="Y156" s="18"/>
      <c r="Z156" s="18"/>
      <c r="AA156" s="18"/>
      <c r="AB156" s="42"/>
    </row>
    <row r="157" spans="1:28" ht="18" customHeight="1">
      <c r="A157" s="7"/>
      <c r="B157" s="3" t="s">
        <v>424</v>
      </c>
      <c r="C157" s="3"/>
      <c r="D157" s="3"/>
      <c r="E157" s="3"/>
      <c r="F157" s="3"/>
      <c r="G157" s="3"/>
      <c r="H157" s="18" t="str">
        <f>項目一覧!$C$250</f>
        <v/>
      </c>
      <c r="I157" s="42"/>
      <c r="J157" s="18"/>
      <c r="K157" s="18"/>
      <c r="L157" s="18"/>
      <c r="M157" s="18"/>
      <c r="N157" s="18"/>
      <c r="O157" s="18"/>
      <c r="P157" s="18"/>
      <c r="Q157" s="18"/>
      <c r="R157" s="18"/>
      <c r="S157" s="18"/>
      <c r="T157" s="18"/>
      <c r="U157" s="18"/>
      <c r="V157" s="18"/>
      <c r="W157" s="18"/>
      <c r="X157" s="18"/>
      <c r="Y157" s="18"/>
      <c r="Z157" s="18"/>
      <c r="AA157" s="18"/>
      <c r="AB157" s="42"/>
    </row>
    <row r="158" spans="1:28" ht="18" customHeight="1">
      <c r="A158" s="7"/>
      <c r="B158" s="34" t="s">
        <v>423</v>
      </c>
      <c r="C158" s="3"/>
      <c r="D158" s="3"/>
      <c r="E158" s="3"/>
      <c r="F158" s="3"/>
      <c r="G158" s="3"/>
      <c r="H158" s="18"/>
      <c r="I158" s="1592" t="str">
        <f>項目一覧!$C$251</f>
        <v/>
      </c>
      <c r="J158" s="1592"/>
      <c r="K158" s="1592"/>
      <c r="L158" s="1592"/>
      <c r="M158" s="1592"/>
      <c r="N158" s="1592"/>
      <c r="O158" s="1592"/>
      <c r="P158" s="1592"/>
      <c r="Q158" s="1592"/>
      <c r="R158" s="1592"/>
      <c r="S158" s="1592"/>
      <c r="T158" s="1592"/>
      <c r="U158" s="1592"/>
      <c r="V158" s="1592"/>
      <c r="W158" s="1592"/>
      <c r="X158" s="1592"/>
      <c r="Y158" s="1592"/>
      <c r="Z158" s="1592"/>
      <c r="AA158" s="1592"/>
      <c r="AB158" s="1592"/>
    </row>
    <row r="159" spans="1:28" ht="18" customHeight="1">
      <c r="A159" s="31"/>
      <c r="B159" s="15"/>
      <c r="C159" s="15"/>
      <c r="D159" s="15"/>
      <c r="E159" s="15"/>
      <c r="F159" s="15"/>
      <c r="G159" s="15"/>
      <c r="H159" s="27"/>
      <c r="I159" s="1593"/>
      <c r="J159" s="1593"/>
      <c r="K159" s="1593"/>
      <c r="L159" s="1593"/>
      <c r="M159" s="1593"/>
      <c r="N159" s="1593"/>
      <c r="O159" s="1593"/>
      <c r="P159" s="1593"/>
      <c r="Q159" s="1593"/>
      <c r="R159" s="1593"/>
      <c r="S159" s="1593"/>
      <c r="T159" s="1593"/>
      <c r="U159" s="1593"/>
      <c r="V159" s="1593"/>
      <c r="W159" s="1593"/>
      <c r="X159" s="1593"/>
      <c r="Y159" s="1593"/>
      <c r="Z159" s="1593"/>
      <c r="AA159" s="1593"/>
      <c r="AB159" s="1593"/>
    </row>
    <row r="160" spans="1:28" ht="18" customHeight="1">
      <c r="A160" s="17" t="s">
        <v>113</v>
      </c>
      <c r="B160" s="16" t="s">
        <v>422</v>
      </c>
      <c r="C160" s="16"/>
      <c r="D160" s="16"/>
      <c r="E160" s="16"/>
      <c r="F160" s="16"/>
      <c r="G160" s="16"/>
      <c r="H160" s="74"/>
      <c r="I160" s="74"/>
      <c r="J160" s="74"/>
      <c r="K160" s="74"/>
      <c r="L160" s="74"/>
      <c r="M160" s="74"/>
      <c r="N160" s="74"/>
      <c r="O160" s="74"/>
      <c r="P160" s="74"/>
      <c r="Q160" s="74"/>
      <c r="R160" s="74"/>
      <c r="S160" s="74"/>
      <c r="T160" s="74"/>
      <c r="U160" s="74"/>
      <c r="V160" s="74"/>
      <c r="W160" s="74"/>
      <c r="X160" s="74"/>
      <c r="Y160" s="74"/>
      <c r="Z160" s="74"/>
      <c r="AA160" s="74"/>
      <c r="AB160" s="74"/>
    </row>
    <row r="161" spans="1:28" ht="18" customHeight="1">
      <c r="A161" s="6"/>
      <c r="B161" s="3" t="s">
        <v>216</v>
      </c>
      <c r="C161" s="3"/>
      <c r="D161" s="3"/>
      <c r="E161" s="3"/>
      <c r="F161" s="3"/>
      <c r="G161" s="3"/>
      <c r="H161" s="18"/>
      <c r="I161" s="18"/>
      <c r="J161" s="18"/>
      <c r="K161" s="18"/>
      <c r="L161" s="18"/>
      <c r="M161" s="18"/>
      <c r="N161" s="18"/>
      <c r="O161" s="18"/>
      <c r="P161" s="18"/>
      <c r="Q161" s="18"/>
      <c r="R161" s="18"/>
      <c r="S161" s="18"/>
      <c r="T161" s="18"/>
      <c r="U161" s="18"/>
      <c r="V161" s="18"/>
      <c r="W161" s="18"/>
      <c r="X161" s="18"/>
      <c r="Y161" s="18"/>
      <c r="Z161" s="18"/>
      <c r="AA161" s="18"/>
      <c r="AB161" s="42"/>
    </row>
    <row r="162" spans="1:28" ht="18" customHeight="1">
      <c r="A162" s="7"/>
      <c r="B162" s="3" t="s">
        <v>420</v>
      </c>
      <c r="C162" s="3"/>
      <c r="D162" s="3"/>
      <c r="E162" s="3"/>
      <c r="F162" s="3"/>
      <c r="G162" s="3"/>
      <c r="H162" s="50" t="str">
        <f>IF(項目一覧!$C$43=0,"","("&amp;項目一覧!$C$43&amp;") 建築士  （"&amp;項目一覧!$C$44&amp;"）登録　第　 "&amp;項目一覧!$C$45&amp;"　号")</f>
        <v>() 建築士  （）登録　第　 　号</v>
      </c>
      <c r="I162" s="42"/>
      <c r="J162" s="18"/>
      <c r="K162" s="18"/>
      <c r="L162" s="18"/>
      <c r="M162" s="18"/>
      <c r="N162" s="18"/>
      <c r="O162" s="18"/>
      <c r="P162" s="18"/>
      <c r="Q162" s="18"/>
      <c r="R162" s="18"/>
      <c r="S162" s="18"/>
      <c r="T162" s="18"/>
      <c r="U162" s="18"/>
      <c r="V162" s="18"/>
      <c r="W162" s="18"/>
      <c r="X162" s="18"/>
      <c r="Y162" s="18"/>
      <c r="Z162" s="18"/>
      <c r="AA162" s="18"/>
      <c r="AB162" s="18"/>
    </row>
    <row r="163" spans="1:28" ht="18" customHeight="1">
      <c r="A163" s="7"/>
      <c r="B163" s="3" t="s">
        <v>419</v>
      </c>
      <c r="C163" s="3"/>
      <c r="D163" s="3"/>
      <c r="E163" s="3"/>
      <c r="F163" s="3"/>
      <c r="G163" s="3"/>
      <c r="H163" s="18" t="str">
        <f>項目一覧!$C$46</f>
        <v/>
      </c>
      <c r="I163" s="42"/>
      <c r="J163" s="18"/>
      <c r="K163" s="18"/>
      <c r="L163" s="18"/>
      <c r="M163" s="18"/>
      <c r="N163" s="18"/>
      <c r="O163" s="18"/>
      <c r="P163" s="18"/>
      <c r="Q163" s="18"/>
      <c r="R163" s="18"/>
      <c r="S163" s="18"/>
      <c r="T163" s="18"/>
      <c r="U163" s="18"/>
      <c r="V163" s="18"/>
      <c r="W163" s="18"/>
      <c r="X163" s="18"/>
      <c r="Y163" s="18"/>
      <c r="Z163" s="18"/>
      <c r="AA163" s="18"/>
      <c r="AB163" s="18"/>
    </row>
    <row r="164" spans="1:28" ht="18" customHeight="1">
      <c r="A164" s="7"/>
      <c r="B164" s="3" t="s">
        <v>418</v>
      </c>
      <c r="C164" s="3"/>
      <c r="D164" s="3"/>
      <c r="E164" s="3"/>
      <c r="F164" s="3"/>
      <c r="G164" s="3"/>
      <c r="H164" s="50" t="str">
        <f>IF(項目一覧!$C$47=0,"","("&amp;項目一覧!$C$47&amp;") 建築士事務所  （"&amp;項目一覧!$C$48&amp;"）知事登録　第　 "&amp;項目一覧!$C$49&amp;"　号")</f>
        <v>() 建築士事務所  （）知事登録　第　 　号</v>
      </c>
      <c r="I164" s="42"/>
      <c r="J164" s="18"/>
      <c r="K164" s="18"/>
      <c r="L164" s="18"/>
      <c r="M164" s="18"/>
      <c r="N164" s="18"/>
      <c r="O164" s="18"/>
      <c r="P164" s="18"/>
      <c r="Q164" s="18"/>
      <c r="R164" s="18"/>
      <c r="S164" s="18"/>
      <c r="T164" s="18"/>
      <c r="U164" s="18"/>
      <c r="V164" s="18"/>
      <c r="W164" s="18"/>
      <c r="X164" s="18"/>
      <c r="Y164" s="18"/>
      <c r="Z164" s="18"/>
      <c r="AA164" s="18"/>
      <c r="AB164" s="18"/>
    </row>
    <row r="165" spans="1:28" ht="18" customHeight="1">
      <c r="A165" s="7"/>
      <c r="B165" s="3"/>
      <c r="C165" s="3"/>
      <c r="D165" s="3"/>
      <c r="E165" s="3"/>
      <c r="F165" s="3"/>
      <c r="G165" s="3"/>
      <c r="H165" s="18" t="str">
        <f>項目一覧!$C$50</f>
        <v/>
      </c>
      <c r="I165" s="42"/>
      <c r="J165" s="18"/>
      <c r="K165" s="18"/>
      <c r="L165" s="18"/>
      <c r="M165" s="18"/>
      <c r="N165" s="18"/>
      <c r="O165" s="18"/>
      <c r="P165" s="18"/>
      <c r="Q165" s="18"/>
      <c r="R165" s="18"/>
      <c r="S165" s="18"/>
      <c r="T165" s="18"/>
      <c r="U165" s="18"/>
      <c r="V165" s="18"/>
      <c r="W165" s="18"/>
      <c r="X165" s="18"/>
      <c r="Y165" s="18"/>
      <c r="Z165" s="18"/>
      <c r="AA165" s="18"/>
      <c r="AB165" s="18"/>
    </row>
    <row r="166" spans="1:28" ht="18" customHeight="1">
      <c r="A166" s="7"/>
      <c r="B166" s="3" t="s">
        <v>417</v>
      </c>
      <c r="C166" s="3"/>
      <c r="D166" s="3"/>
      <c r="E166" s="3"/>
      <c r="F166" s="3"/>
      <c r="G166" s="3"/>
      <c r="H166" s="18" t="str">
        <f>項目一覧!$C$51</f>
        <v/>
      </c>
      <c r="I166" s="42"/>
      <c r="J166" s="18"/>
      <c r="K166" s="18"/>
      <c r="L166" s="18"/>
      <c r="M166" s="18"/>
      <c r="N166" s="18"/>
      <c r="O166" s="18"/>
      <c r="P166" s="18"/>
      <c r="Q166" s="18"/>
      <c r="R166" s="18"/>
      <c r="S166" s="18"/>
      <c r="T166" s="18"/>
      <c r="U166" s="18"/>
      <c r="V166" s="18"/>
      <c r="W166" s="18"/>
      <c r="X166" s="18"/>
      <c r="Y166" s="18"/>
      <c r="Z166" s="18"/>
      <c r="AA166" s="18"/>
      <c r="AB166" s="18"/>
    </row>
    <row r="167" spans="1:28" ht="18" customHeight="1">
      <c r="A167" s="7"/>
      <c r="B167" s="3" t="s">
        <v>416</v>
      </c>
      <c r="C167" s="3"/>
      <c r="D167" s="3"/>
      <c r="E167" s="3"/>
      <c r="F167" s="3"/>
      <c r="G167" s="3"/>
      <c r="H167" s="1512" t="str">
        <f>項目一覧!$C$52</f>
        <v/>
      </c>
      <c r="I167" s="1512"/>
      <c r="J167" s="1512"/>
      <c r="K167" s="1512"/>
      <c r="L167" s="1512"/>
      <c r="M167" s="1512"/>
      <c r="N167" s="1512"/>
      <c r="O167" s="1512"/>
      <c r="P167" s="1512"/>
      <c r="Q167" s="1512"/>
      <c r="R167" s="1512"/>
      <c r="S167" s="1512"/>
      <c r="T167" s="1512"/>
      <c r="U167" s="1512"/>
      <c r="V167" s="1512"/>
      <c r="W167" s="1512"/>
      <c r="X167" s="1512"/>
      <c r="Y167" s="1512"/>
      <c r="Z167" s="1512"/>
      <c r="AA167" s="1512"/>
      <c r="AB167" s="1512"/>
    </row>
    <row r="168" spans="1:28" ht="18" customHeight="1">
      <c r="A168" s="7"/>
      <c r="B168" s="3" t="s">
        <v>415</v>
      </c>
      <c r="C168" s="3"/>
      <c r="D168" s="3"/>
      <c r="E168" s="3"/>
      <c r="F168" s="3"/>
      <c r="G168" s="3"/>
      <c r="H168" s="18" t="str">
        <f>項目一覧!$C$53</f>
        <v/>
      </c>
      <c r="I168" s="42"/>
      <c r="J168" s="18"/>
      <c r="K168" s="18"/>
      <c r="L168" s="18"/>
      <c r="M168" s="18"/>
      <c r="N168" s="18"/>
      <c r="O168" s="18"/>
      <c r="P168" s="18"/>
      <c r="Q168" s="18"/>
      <c r="R168" s="18"/>
      <c r="S168" s="18"/>
      <c r="T168" s="18"/>
      <c r="U168" s="18"/>
      <c r="V168" s="18"/>
      <c r="W168" s="18"/>
      <c r="X168" s="18"/>
      <c r="Y168" s="18"/>
      <c r="Z168" s="18"/>
      <c r="AA168" s="18"/>
      <c r="AB168" s="18"/>
    </row>
    <row r="169" spans="1:28" ht="18" customHeight="1">
      <c r="A169" s="7"/>
      <c r="B169" s="47" t="s">
        <v>543</v>
      </c>
      <c r="C169" s="3"/>
      <c r="D169" s="3"/>
      <c r="E169" s="3"/>
      <c r="F169" s="3"/>
      <c r="G169" s="3"/>
      <c r="H169" s="18"/>
      <c r="I169" s="1592" t="str">
        <f>項目一覧!$C$54</f>
        <v/>
      </c>
      <c r="J169" s="1592"/>
      <c r="K169" s="1592"/>
      <c r="L169" s="1592"/>
      <c r="M169" s="1592"/>
      <c r="N169" s="1592"/>
      <c r="O169" s="1592"/>
      <c r="P169" s="1592"/>
      <c r="Q169" s="1592"/>
      <c r="R169" s="1592"/>
      <c r="S169" s="1592"/>
      <c r="T169" s="1592"/>
      <c r="U169" s="1592"/>
      <c r="V169" s="1592"/>
      <c r="W169" s="1592"/>
      <c r="X169" s="1592"/>
      <c r="Y169" s="1592"/>
      <c r="Z169" s="1592"/>
      <c r="AA169" s="1592"/>
      <c r="AB169" s="42"/>
    </row>
    <row r="170" spans="1:28" ht="18" customHeight="1">
      <c r="A170" s="7"/>
      <c r="B170" s="34"/>
      <c r="C170" s="3"/>
      <c r="D170" s="3"/>
      <c r="E170" s="3"/>
      <c r="F170" s="3"/>
      <c r="G170" s="3"/>
      <c r="H170" s="18"/>
      <c r="I170" s="1592"/>
      <c r="J170" s="1592"/>
      <c r="K170" s="1592"/>
      <c r="L170" s="1592"/>
      <c r="M170" s="1592"/>
      <c r="N170" s="1592"/>
      <c r="O170" s="1592"/>
      <c r="P170" s="1592"/>
      <c r="Q170" s="1592"/>
      <c r="R170" s="1592"/>
      <c r="S170" s="1592"/>
      <c r="T170" s="1592"/>
      <c r="U170" s="1592"/>
      <c r="V170" s="1592"/>
      <c r="W170" s="1592"/>
      <c r="X170" s="1592"/>
      <c r="Y170" s="1592"/>
      <c r="Z170" s="1592"/>
      <c r="AA170" s="1592"/>
      <c r="AB170" s="42"/>
    </row>
    <row r="171" spans="1:28" ht="18" customHeight="1">
      <c r="A171" s="6"/>
      <c r="B171" s="3" t="s">
        <v>421</v>
      </c>
      <c r="C171" s="3"/>
      <c r="D171" s="3"/>
      <c r="E171" s="3"/>
      <c r="F171" s="3"/>
      <c r="G171" s="3"/>
      <c r="H171" s="18"/>
      <c r="I171" s="18"/>
      <c r="J171" s="18"/>
      <c r="K171" s="18"/>
      <c r="L171" s="18"/>
      <c r="M171" s="18"/>
      <c r="N171" s="18"/>
      <c r="O171" s="18"/>
      <c r="P171" s="18"/>
      <c r="Q171" s="18"/>
      <c r="R171" s="18"/>
      <c r="S171" s="18"/>
      <c r="T171" s="18"/>
      <c r="U171" s="18"/>
      <c r="V171" s="18"/>
      <c r="W171" s="18"/>
      <c r="X171" s="18"/>
      <c r="Y171" s="18"/>
      <c r="Z171" s="18"/>
      <c r="AA171" s="18"/>
      <c r="AB171" s="42"/>
    </row>
    <row r="172" spans="1:28" ht="18" customHeight="1">
      <c r="A172" s="7"/>
      <c r="B172" s="3" t="s">
        <v>420</v>
      </c>
      <c r="C172" s="3"/>
      <c r="D172" s="3"/>
      <c r="E172" s="3"/>
      <c r="F172" s="3"/>
      <c r="G172" s="3"/>
      <c r="H172" s="50" t="str">
        <f>IF(項目一覧!$C$252=0,"","("&amp;項目一覧!$C$252&amp;") 建築士  （"&amp;項目一覧!$C$253&amp;"）登録　第　 "&amp;項目一覧!$C$254&amp;"　号")</f>
        <v>() 建築士  （）登録　第　 　号</v>
      </c>
      <c r="I172" s="42"/>
      <c r="J172" s="18"/>
      <c r="K172" s="18"/>
      <c r="L172" s="18"/>
      <c r="M172" s="18"/>
      <c r="N172" s="18"/>
      <c r="O172" s="18"/>
      <c r="P172" s="18"/>
      <c r="Q172" s="18"/>
      <c r="R172" s="18"/>
      <c r="S172" s="18"/>
      <c r="T172" s="18"/>
      <c r="U172" s="18"/>
      <c r="V172" s="18"/>
      <c r="W172" s="18"/>
      <c r="X172" s="18"/>
      <c r="Y172" s="18"/>
      <c r="Z172" s="18"/>
      <c r="AA172" s="18"/>
      <c r="AB172" s="42"/>
    </row>
    <row r="173" spans="1:28" ht="18" customHeight="1">
      <c r="A173" s="7"/>
      <c r="B173" s="3" t="s">
        <v>419</v>
      </c>
      <c r="C173" s="3"/>
      <c r="D173" s="3"/>
      <c r="E173" s="3"/>
      <c r="F173" s="3"/>
      <c r="G173" s="3"/>
      <c r="H173" s="18" t="str">
        <f>項目一覧!$C$255</f>
        <v/>
      </c>
      <c r="I173" s="42"/>
      <c r="J173" s="18"/>
      <c r="K173" s="18"/>
      <c r="L173" s="18"/>
      <c r="M173" s="18"/>
      <c r="N173" s="18"/>
      <c r="O173" s="18"/>
      <c r="P173" s="18"/>
      <c r="Q173" s="18"/>
      <c r="R173" s="18"/>
      <c r="S173" s="18"/>
      <c r="T173" s="18"/>
      <c r="U173" s="18"/>
      <c r="V173" s="18"/>
      <c r="W173" s="18"/>
      <c r="X173" s="18"/>
      <c r="Y173" s="18"/>
      <c r="Z173" s="18"/>
      <c r="AA173" s="18"/>
      <c r="AB173" s="42"/>
    </row>
    <row r="174" spans="1:28" ht="18" customHeight="1">
      <c r="A174" s="7"/>
      <c r="B174" s="3" t="s">
        <v>418</v>
      </c>
      <c r="C174" s="3"/>
      <c r="D174" s="3"/>
      <c r="E174" s="3"/>
      <c r="F174" s="3"/>
      <c r="G174" s="3"/>
      <c r="H174" s="50" t="str">
        <f>IF(項目一覧!$C$256=0,"","("&amp;項目一覧!$C$256&amp;") 建築士事務所  （"&amp;項目一覧!$C$257&amp;"）知事登録　第　 "&amp;項目一覧!$C$258&amp;"　号")</f>
        <v>() 建築士事務所  （）知事登録　第　 　号</v>
      </c>
      <c r="I174" s="42"/>
      <c r="J174" s="18"/>
      <c r="K174" s="18"/>
      <c r="L174" s="18"/>
      <c r="M174" s="18"/>
      <c r="N174" s="18"/>
      <c r="O174" s="18"/>
      <c r="P174" s="18"/>
      <c r="Q174" s="18"/>
      <c r="R174" s="18"/>
      <c r="S174" s="18"/>
      <c r="T174" s="18"/>
      <c r="U174" s="18"/>
      <c r="V174" s="18"/>
      <c r="W174" s="18"/>
      <c r="X174" s="18"/>
      <c r="Y174" s="18"/>
      <c r="Z174" s="18"/>
      <c r="AA174" s="18"/>
      <c r="AB174" s="42"/>
    </row>
    <row r="175" spans="1:28" ht="18" customHeight="1">
      <c r="A175" s="7"/>
      <c r="B175" s="3"/>
      <c r="C175" s="3"/>
      <c r="D175" s="3"/>
      <c r="E175" s="3"/>
      <c r="F175" s="3"/>
      <c r="G175" s="3"/>
      <c r="H175" s="18" t="str">
        <f>項目一覧!$C$259</f>
        <v/>
      </c>
      <c r="I175" s="42"/>
      <c r="J175" s="18"/>
      <c r="K175" s="18"/>
      <c r="L175" s="18"/>
      <c r="M175" s="18"/>
      <c r="N175" s="18"/>
      <c r="O175" s="18"/>
      <c r="P175" s="18"/>
      <c r="Q175" s="18"/>
      <c r="R175" s="18"/>
      <c r="S175" s="18"/>
      <c r="T175" s="18"/>
      <c r="U175" s="18"/>
      <c r="V175" s="18"/>
      <c r="W175" s="18"/>
      <c r="X175" s="18"/>
      <c r="Y175" s="18"/>
      <c r="Z175" s="18"/>
      <c r="AA175" s="18"/>
      <c r="AB175" s="42"/>
    </row>
    <row r="176" spans="1:28" ht="18" customHeight="1">
      <c r="A176" s="7"/>
      <c r="B176" s="3" t="s">
        <v>417</v>
      </c>
      <c r="C176" s="3"/>
      <c r="D176" s="3"/>
      <c r="E176" s="3"/>
      <c r="F176" s="3"/>
      <c r="G176" s="3"/>
      <c r="H176" s="18" t="str">
        <f>項目一覧!$C$260</f>
        <v/>
      </c>
      <c r="I176" s="42"/>
      <c r="J176" s="18"/>
      <c r="K176" s="18"/>
      <c r="L176" s="18"/>
      <c r="M176" s="18"/>
      <c r="N176" s="18"/>
      <c r="O176" s="18"/>
      <c r="P176" s="18"/>
      <c r="Q176" s="18"/>
      <c r="R176" s="18"/>
      <c r="S176" s="18"/>
      <c r="T176" s="18"/>
      <c r="U176" s="18"/>
      <c r="V176" s="18"/>
      <c r="W176" s="18"/>
      <c r="X176" s="18"/>
      <c r="Y176" s="18"/>
      <c r="Z176" s="18"/>
      <c r="AA176" s="18"/>
      <c r="AB176" s="42"/>
    </row>
    <row r="177" spans="1:28" ht="18" customHeight="1">
      <c r="A177" s="7"/>
      <c r="B177" s="3" t="s">
        <v>416</v>
      </c>
      <c r="C177" s="3"/>
      <c r="D177" s="3"/>
      <c r="E177" s="3"/>
      <c r="F177" s="3"/>
      <c r="G177" s="3"/>
      <c r="H177" s="1512" t="str">
        <f>項目一覧!$C$261</f>
        <v/>
      </c>
      <c r="I177" s="1512"/>
      <c r="J177" s="1512"/>
      <c r="K177" s="1512"/>
      <c r="L177" s="1512"/>
      <c r="M177" s="1512"/>
      <c r="N177" s="1512"/>
      <c r="O177" s="1512"/>
      <c r="P177" s="1512"/>
      <c r="Q177" s="1512"/>
      <c r="R177" s="1512"/>
      <c r="S177" s="1512"/>
      <c r="T177" s="1512"/>
      <c r="U177" s="1512"/>
      <c r="V177" s="1512"/>
      <c r="W177" s="1512"/>
      <c r="X177" s="1512"/>
      <c r="Y177" s="1512"/>
      <c r="Z177" s="1512"/>
      <c r="AA177" s="1512"/>
      <c r="AB177" s="42"/>
    </row>
    <row r="178" spans="1:28" ht="18" customHeight="1">
      <c r="A178" s="7"/>
      <c r="B178" s="3" t="s">
        <v>415</v>
      </c>
      <c r="C178" s="3"/>
      <c r="D178" s="3"/>
      <c r="E178" s="3"/>
      <c r="F178" s="3"/>
      <c r="G178" s="3"/>
      <c r="H178" s="18" t="str">
        <f>項目一覧!$C$262</f>
        <v/>
      </c>
      <c r="I178" s="42"/>
      <c r="J178" s="18"/>
      <c r="K178" s="18"/>
      <c r="L178" s="18"/>
      <c r="M178" s="18"/>
      <c r="N178" s="18"/>
      <c r="O178" s="18"/>
      <c r="P178" s="18"/>
      <c r="Q178" s="18"/>
      <c r="R178" s="18"/>
      <c r="S178" s="18"/>
      <c r="T178" s="18"/>
      <c r="U178" s="18"/>
      <c r="V178" s="18"/>
      <c r="W178" s="18"/>
      <c r="X178" s="18"/>
      <c r="Y178" s="18"/>
      <c r="Z178" s="18"/>
      <c r="AA178" s="18"/>
      <c r="AB178" s="42"/>
    </row>
    <row r="179" spans="1:28" ht="18" customHeight="1">
      <c r="A179" s="7"/>
      <c r="B179" s="47" t="s">
        <v>543</v>
      </c>
      <c r="C179" s="3"/>
      <c r="D179" s="3"/>
      <c r="E179" s="3"/>
      <c r="F179" s="3"/>
      <c r="G179" s="3"/>
      <c r="H179" s="18"/>
      <c r="I179" s="1592" t="str">
        <f>項目一覧!$C$263</f>
        <v/>
      </c>
      <c r="J179" s="1592"/>
      <c r="K179" s="1592"/>
      <c r="L179" s="1592"/>
      <c r="M179" s="1592"/>
      <c r="N179" s="1592"/>
      <c r="O179" s="1592"/>
      <c r="P179" s="1592"/>
      <c r="Q179" s="1592"/>
      <c r="R179" s="1592"/>
      <c r="S179" s="1592"/>
      <c r="T179" s="1592"/>
      <c r="U179" s="1592"/>
      <c r="V179" s="1592"/>
      <c r="W179" s="1592"/>
      <c r="X179" s="1592"/>
      <c r="Y179" s="1592"/>
      <c r="Z179" s="1592"/>
      <c r="AA179" s="1592"/>
    </row>
    <row r="180" spans="1:28" ht="18" customHeight="1">
      <c r="A180" s="6"/>
      <c r="B180" s="3"/>
      <c r="C180" s="3"/>
      <c r="D180" s="3"/>
      <c r="E180" s="3"/>
      <c r="F180" s="3"/>
      <c r="G180" s="3"/>
      <c r="H180" s="18"/>
      <c r="I180" s="1592"/>
      <c r="J180" s="1592"/>
      <c r="K180" s="1592"/>
      <c r="L180" s="1592"/>
      <c r="M180" s="1592"/>
      <c r="N180" s="1592"/>
      <c r="O180" s="1592"/>
      <c r="P180" s="1592"/>
      <c r="Q180" s="1592"/>
      <c r="R180" s="1592"/>
      <c r="S180" s="1592"/>
      <c r="T180" s="1592"/>
      <c r="U180" s="1592"/>
      <c r="V180" s="1592"/>
      <c r="W180" s="1592"/>
      <c r="X180" s="1592"/>
      <c r="Y180" s="1592"/>
      <c r="Z180" s="1592"/>
      <c r="AA180" s="1592"/>
    </row>
    <row r="181" spans="1:28" ht="18" customHeight="1">
      <c r="A181" s="7"/>
      <c r="B181" s="3" t="s">
        <v>420</v>
      </c>
      <c r="C181" s="3"/>
      <c r="D181" s="3"/>
      <c r="E181" s="3"/>
      <c r="F181" s="3"/>
      <c r="G181" s="3"/>
      <c r="H181" s="50" t="str">
        <f>IF(項目一覧!$C$264=0,"","("&amp;項目一覧!$C$264&amp;") 建築士  （"&amp;項目一覧!$C$265&amp;"）登録　第　 "&amp;項目一覧!$C$266&amp;"　号")</f>
        <v>() 建築士  （）登録　第　 　号</v>
      </c>
      <c r="I181" s="42"/>
      <c r="J181" s="18"/>
      <c r="K181" s="18"/>
      <c r="L181" s="18"/>
      <c r="M181" s="18"/>
      <c r="N181" s="18"/>
      <c r="O181" s="18"/>
      <c r="P181" s="18"/>
      <c r="Q181" s="18"/>
      <c r="R181" s="18"/>
      <c r="S181" s="18"/>
      <c r="T181" s="18"/>
      <c r="U181" s="18"/>
      <c r="V181" s="18"/>
      <c r="W181" s="18"/>
      <c r="X181" s="18"/>
      <c r="Y181" s="18"/>
      <c r="Z181" s="18"/>
      <c r="AA181" s="18"/>
    </row>
    <row r="182" spans="1:28" ht="18" customHeight="1">
      <c r="A182" s="7"/>
      <c r="B182" s="3" t="s">
        <v>419</v>
      </c>
      <c r="C182" s="3"/>
      <c r="D182" s="3"/>
      <c r="E182" s="3"/>
      <c r="F182" s="3"/>
      <c r="G182" s="3"/>
      <c r="H182" s="18" t="str">
        <f>項目一覧!$C$267</f>
        <v/>
      </c>
      <c r="I182" s="42"/>
      <c r="J182" s="18"/>
      <c r="K182" s="18"/>
      <c r="L182" s="18"/>
      <c r="M182" s="18"/>
      <c r="N182" s="18"/>
      <c r="O182" s="18"/>
      <c r="P182" s="18"/>
      <c r="Q182" s="18"/>
      <c r="R182" s="18"/>
      <c r="S182" s="18"/>
      <c r="T182" s="18"/>
      <c r="U182" s="18"/>
      <c r="V182" s="18"/>
      <c r="W182" s="18"/>
      <c r="X182" s="18"/>
      <c r="Y182" s="18"/>
      <c r="Z182" s="18"/>
      <c r="AA182" s="18"/>
    </row>
    <row r="183" spans="1:28" ht="18" customHeight="1">
      <c r="A183" s="7"/>
      <c r="B183" s="3" t="s">
        <v>418</v>
      </c>
      <c r="C183" s="3"/>
      <c r="D183" s="3"/>
      <c r="E183" s="3"/>
      <c r="F183" s="3"/>
      <c r="G183" s="3"/>
      <c r="H183" s="50" t="str">
        <f>IF(項目一覧!$C$268=0,"","("&amp;項目一覧!$C$268&amp;") 建築士事務所  （"&amp;項目一覧!$C$269&amp;"）知事登録　第　 "&amp;項目一覧!$C$270&amp;"　号")</f>
        <v>() 建築士事務所  （）知事登録　第　 　号</v>
      </c>
      <c r="I183" s="42"/>
      <c r="J183" s="18"/>
      <c r="K183" s="18"/>
      <c r="L183" s="18"/>
      <c r="M183" s="18"/>
      <c r="N183" s="18"/>
      <c r="O183" s="18"/>
      <c r="P183" s="18"/>
      <c r="Q183" s="18"/>
      <c r="R183" s="18"/>
      <c r="S183" s="18"/>
      <c r="T183" s="18"/>
      <c r="U183" s="18"/>
      <c r="V183" s="18"/>
      <c r="W183" s="18"/>
      <c r="X183" s="18"/>
      <c r="Y183" s="18"/>
      <c r="Z183" s="18"/>
      <c r="AA183" s="18"/>
    </row>
    <row r="184" spans="1:28" ht="18" customHeight="1">
      <c r="A184" s="7"/>
      <c r="B184" s="3"/>
      <c r="C184" s="3"/>
      <c r="D184" s="3"/>
      <c r="E184" s="3"/>
      <c r="F184" s="3"/>
      <c r="G184" s="3"/>
      <c r="H184" s="18" t="str">
        <f>項目一覧!$C$271</f>
        <v/>
      </c>
      <c r="I184" s="42"/>
      <c r="J184" s="18"/>
      <c r="K184" s="18"/>
      <c r="L184" s="18"/>
      <c r="M184" s="18"/>
      <c r="N184" s="18"/>
      <c r="O184" s="18"/>
      <c r="P184" s="18"/>
      <c r="Q184" s="18"/>
      <c r="R184" s="18"/>
      <c r="S184" s="18"/>
      <c r="T184" s="18"/>
      <c r="U184" s="18"/>
      <c r="V184" s="18"/>
      <c r="W184" s="18"/>
      <c r="X184" s="18"/>
      <c r="Y184" s="18"/>
      <c r="Z184" s="18"/>
      <c r="AA184" s="18"/>
    </row>
    <row r="185" spans="1:28" ht="18" customHeight="1">
      <c r="A185" s="7"/>
      <c r="B185" s="3" t="s">
        <v>417</v>
      </c>
      <c r="C185" s="3"/>
      <c r="D185" s="3"/>
      <c r="E185" s="3"/>
      <c r="F185" s="3"/>
      <c r="G185" s="3"/>
      <c r="H185" s="18" t="str">
        <f>項目一覧!$C$272</f>
        <v/>
      </c>
      <c r="I185" s="42"/>
      <c r="J185" s="18"/>
      <c r="K185" s="18"/>
      <c r="L185" s="18"/>
      <c r="M185" s="18"/>
      <c r="N185" s="18"/>
      <c r="O185" s="18"/>
      <c r="P185" s="18"/>
      <c r="Q185" s="18"/>
      <c r="R185" s="18"/>
      <c r="S185" s="18"/>
      <c r="T185" s="18"/>
      <c r="U185" s="18"/>
      <c r="V185" s="18"/>
      <c r="W185" s="18"/>
      <c r="X185" s="18"/>
      <c r="Y185" s="18"/>
      <c r="Z185" s="18"/>
      <c r="AA185" s="18"/>
    </row>
    <row r="186" spans="1:28" ht="18" customHeight="1">
      <c r="A186" s="7"/>
      <c r="B186" s="3" t="s">
        <v>416</v>
      </c>
      <c r="C186" s="3"/>
      <c r="D186" s="3"/>
      <c r="E186" s="3"/>
      <c r="F186" s="3"/>
      <c r="G186" s="3"/>
      <c r="H186" s="1512" t="str">
        <f>項目一覧!$C$273</f>
        <v/>
      </c>
      <c r="I186" s="1512"/>
      <c r="J186" s="1512"/>
      <c r="K186" s="1512"/>
      <c r="L186" s="1512"/>
      <c r="M186" s="1512"/>
      <c r="N186" s="1512"/>
      <c r="O186" s="1512"/>
      <c r="P186" s="1512"/>
      <c r="Q186" s="1512"/>
      <c r="R186" s="1512"/>
      <c r="S186" s="1512"/>
      <c r="T186" s="1512"/>
      <c r="U186" s="1512"/>
      <c r="V186" s="1512"/>
      <c r="W186" s="1512"/>
      <c r="X186" s="1512"/>
      <c r="Y186" s="1512"/>
      <c r="Z186" s="1512"/>
      <c r="AA186" s="1512"/>
    </row>
    <row r="187" spans="1:28" ht="18" customHeight="1">
      <c r="A187" s="7"/>
      <c r="B187" s="3" t="s">
        <v>415</v>
      </c>
      <c r="C187" s="3"/>
      <c r="D187" s="3"/>
      <c r="E187" s="3"/>
      <c r="F187" s="3"/>
      <c r="G187" s="3"/>
      <c r="H187" s="18" t="str">
        <f>項目一覧!$C$274</f>
        <v/>
      </c>
      <c r="I187" s="42"/>
      <c r="J187" s="18"/>
      <c r="K187" s="18"/>
      <c r="L187" s="18"/>
      <c r="M187" s="18"/>
      <c r="N187" s="18"/>
      <c r="O187" s="18"/>
      <c r="P187" s="18"/>
      <c r="Q187" s="18"/>
      <c r="R187" s="18"/>
      <c r="S187" s="18"/>
      <c r="T187" s="18"/>
      <c r="U187" s="18"/>
      <c r="V187" s="18"/>
      <c r="W187" s="18"/>
      <c r="X187" s="18"/>
      <c r="Y187" s="18"/>
      <c r="Z187" s="18"/>
      <c r="AA187" s="18"/>
    </row>
    <row r="188" spans="1:28" ht="18" customHeight="1">
      <c r="A188" s="7"/>
      <c r="B188" s="47" t="s">
        <v>543</v>
      </c>
      <c r="C188" s="3"/>
      <c r="D188" s="3"/>
      <c r="E188" s="3"/>
      <c r="F188" s="3"/>
      <c r="G188" s="3"/>
      <c r="H188" s="18"/>
      <c r="I188" s="1592" t="str">
        <f>項目一覧!$C$275</f>
        <v/>
      </c>
      <c r="J188" s="1592"/>
      <c r="K188" s="1592"/>
      <c r="L188" s="1592"/>
      <c r="M188" s="1592"/>
      <c r="N188" s="1592"/>
      <c r="O188" s="1592"/>
      <c r="P188" s="1592"/>
      <c r="Q188" s="1592"/>
      <c r="R188" s="1592"/>
      <c r="S188" s="1592"/>
      <c r="T188" s="1592"/>
      <c r="U188" s="1592"/>
      <c r="V188" s="1592"/>
      <c r="W188" s="1592"/>
      <c r="X188" s="1592"/>
      <c r="Y188" s="1592"/>
      <c r="Z188" s="1592"/>
      <c r="AA188" s="1592"/>
    </row>
    <row r="189" spans="1:28" ht="18" customHeight="1">
      <c r="A189" s="6"/>
      <c r="B189" s="3"/>
      <c r="C189" s="3"/>
      <c r="D189" s="3"/>
      <c r="E189" s="3"/>
      <c r="F189" s="3"/>
      <c r="G189" s="3"/>
      <c r="H189" s="18"/>
      <c r="I189" s="1592"/>
      <c r="J189" s="1592"/>
      <c r="K189" s="1592"/>
      <c r="L189" s="1592"/>
      <c r="M189" s="1592"/>
      <c r="N189" s="1592"/>
      <c r="O189" s="1592"/>
      <c r="P189" s="1592"/>
      <c r="Q189" s="1592"/>
      <c r="R189" s="1592"/>
      <c r="S189" s="1592"/>
      <c r="T189" s="1592"/>
      <c r="U189" s="1592"/>
      <c r="V189" s="1592"/>
      <c r="W189" s="1592"/>
      <c r="X189" s="1592"/>
      <c r="Y189" s="1592"/>
      <c r="Z189" s="1592"/>
      <c r="AA189" s="1592"/>
    </row>
    <row r="190" spans="1:28" ht="18" customHeight="1">
      <c r="A190" s="7"/>
      <c r="B190" s="3" t="s">
        <v>420</v>
      </c>
      <c r="C190" s="3"/>
      <c r="D190" s="3"/>
      <c r="E190" s="3"/>
      <c r="F190" s="3"/>
      <c r="G190" s="3"/>
      <c r="H190" s="50" t="str">
        <f>IF(項目一覧!$C$276=0,"","("&amp;項目一覧!$C$276&amp;") 建築士  （"&amp;項目一覧!$C$277&amp;"）登録　第　 "&amp;項目一覧!$C$278&amp;"　号")</f>
        <v>() 建築士  （）登録　第　 　号</v>
      </c>
      <c r="I190" s="42"/>
      <c r="J190" s="18"/>
      <c r="K190" s="18"/>
      <c r="L190" s="18"/>
      <c r="M190" s="18"/>
      <c r="N190" s="18"/>
      <c r="O190" s="18"/>
      <c r="P190" s="18"/>
      <c r="Q190" s="18"/>
      <c r="R190" s="18"/>
      <c r="S190" s="18"/>
      <c r="T190" s="18"/>
      <c r="U190" s="18"/>
      <c r="V190" s="18"/>
      <c r="W190" s="18"/>
      <c r="X190" s="18"/>
      <c r="Y190" s="18"/>
      <c r="Z190" s="18"/>
      <c r="AA190" s="18"/>
    </row>
    <row r="191" spans="1:28" ht="18" customHeight="1">
      <c r="A191" s="7"/>
      <c r="B191" s="3" t="s">
        <v>419</v>
      </c>
      <c r="C191" s="3"/>
      <c r="D191" s="3"/>
      <c r="E191" s="3"/>
      <c r="F191" s="3"/>
      <c r="G191" s="3"/>
      <c r="H191" s="18" t="str">
        <f>項目一覧!$C$279</f>
        <v/>
      </c>
      <c r="I191" s="42"/>
      <c r="J191" s="18"/>
      <c r="K191" s="18"/>
      <c r="L191" s="18"/>
      <c r="M191" s="18"/>
      <c r="N191" s="18"/>
      <c r="O191" s="18"/>
      <c r="P191" s="18"/>
      <c r="Q191" s="18"/>
      <c r="R191" s="18"/>
      <c r="S191" s="18"/>
      <c r="T191" s="18"/>
      <c r="U191" s="18"/>
      <c r="V191" s="18"/>
      <c r="W191" s="18"/>
      <c r="X191" s="18"/>
      <c r="Y191" s="18"/>
      <c r="Z191" s="18"/>
      <c r="AA191" s="18"/>
    </row>
    <row r="192" spans="1:28" ht="18" customHeight="1">
      <c r="A192" s="7"/>
      <c r="B192" s="3" t="s">
        <v>418</v>
      </c>
      <c r="C192" s="3"/>
      <c r="D192" s="3"/>
      <c r="E192" s="3"/>
      <c r="F192" s="3"/>
      <c r="G192" s="3"/>
      <c r="H192" s="50" t="str">
        <f>IF(項目一覧!$C$280=0,"","("&amp;項目一覧!$C$280&amp;") 建築士事務所  （"&amp;項目一覧!$C$281&amp;"）知事登録　第　 "&amp;項目一覧!$C$282&amp;"　号")</f>
        <v>() 建築士事務所  （）知事登録　第　 　号</v>
      </c>
      <c r="I192" s="42"/>
      <c r="J192" s="18"/>
      <c r="K192" s="18"/>
      <c r="L192" s="18"/>
      <c r="M192" s="18"/>
      <c r="N192" s="18"/>
      <c r="O192" s="18"/>
      <c r="P192" s="18"/>
      <c r="Q192" s="18"/>
      <c r="R192" s="18"/>
      <c r="S192" s="18"/>
      <c r="T192" s="18"/>
      <c r="U192" s="18"/>
      <c r="V192" s="18"/>
      <c r="W192" s="18"/>
      <c r="X192" s="18"/>
      <c r="Y192" s="18"/>
      <c r="Z192" s="18"/>
      <c r="AA192" s="18"/>
    </row>
    <row r="193" spans="1:28" ht="18" customHeight="1">
      <c r="A193" s="7"/>
      <c r="B193" s="3"/>
      <c r="C193" s="3"/>
      <c r="D193" s="3"/>
      <c r="E193" s="3"/>
      <c r="F193" s="3"/>
      <c r="G193" s="3"/>
      <c r="H193" s="18" t="str">
        <f>項目一覧!$C$283</f>
        <v/>
      </c>
      <c r="I193" s="42"/>
      <c r="J193" s="18"/>
      <c r="K193" s="18"/>
      <c r="L193" s="18"/>
      <c r="M193" s="18"/>
      <c r="N193" s="18"/>
      <c r="O193" s="18"/>
      <c r="P193" s="18"/>
      <c r="Q193" s="18"/>
      <c r="R193" s="18"/>
      <c r="S193" s="18"/>
      <c r="T193" s="18"/>
      <c r="U193" s="18"/>
      <c r="V193" s="18"/>
      <c r="W193" s="18"/>
      <c r="X193" s="18"/>
      <c r="Y193" s="18"/>
      <c r="Z193" s="18"/>
      <c r="AA193" s="18"/>
    </row>
    <row r="194" spans="1:28" ht="18" customHeight="1">
      <c r="A194" s="7"/>
      <c r="B194" s="3" t="s">
        <v>417</v>
      </c>
      <c r="C194" s="3"/>
      <c r="D194" s="3"/>
      <c r="E194" s="3"/>
      <c r="F194" s="3"/>
      <c r="G194" s="3"/>
      <c r="H194" s="18" t="str">
        <f>項目一覧!$C$284</f>
        <v/>
      </c>
      <c r="I194" s="42"/>
      <c r="J194" s="18"/>
      <c r="K194" s="18"/>
      <c r="L194" s="18"/>
      <c r="M194" s="18"/>
      <c r="N194" s="18"/>
      <c r="O194" s="18"/>
      <c r="P194" s="18"/>
      <c r="Q194" s="18"/>
      <c r="R194" s="18"/>
      <c r="S194" s="18"/>
      <c r="T194" s="18"/>
      <c r="U194" s="18"/>
      <c r="V194" s="18"/>
      <c r="W194" s="18"/>
      <c r="X194" s="18"/>
      <c r="Y194" s="18"/>
      <c r="Z194" s="18"/>
      <c r="AA194" s="18"/>
    </row>
    <row r="195" spans="1:28" ht="18" customHeight="1">
      <c r="A195" s="7"/>
      <c r="B195" s="3" t="s">
        <v>416</v>
      </c>
      <c r="C195" s="3"/>
      <c r="D195" s="3"/>
      <c r="E195" s="3"/>
      <c r="F195" s="3"/>
      <c r="G195" s="3"/>
      <c r="H195" s="1512" t="str">
        <f>項目一覧!$C$285</f>
        <v/>
      </c>
      <c r="I195" s="1512"/>
      <c r="J195" s="1512"/>
      <c r="K195" s="1512"/>
      <c r="L195" s="1512"/>
      <c r="M195" s="1512"/>
      <c r="N195" s="1512"/>
      <c r="O195" s="1512"/>
      <c r="P195" s="1512"/>
      <c r="Q195" s="1512"/>
      <c r="R195" s="1512"/>
      <c r="S195" s="1512"/>
      <c r="T195" s="1512"/>
      <c r="U195" s="1512"/>
      <c r="V195" s="1512"/>
      <c r="W195" s="1512"/>
      <c r="X195" s="1512"/>
      <c r="Y195" s="1512"/>
      <c r="Z195" s="1512"/>
      <c r="AA195" s="1512"/>
    </row>
    <row r="196" spans="1:28" ht="18" customHeight="1">
      <c r="A196" s="7"/>
      <c r="B196" s="3" t="s">
        <v>415</v>
      </c>
      <c r="C196" s="3"/>
      <c r="D196" s="3"/>
      <c r="E196" s="3"/>
      <c r="F196" s="3"/>
      <c r="G196" s="3"/>
      <c r="H196" s="18" t="str">
        <f>項目一覧!$C$286</f>
        <v/>
      </c>
      <c r="I196" s="42"/>
      <c r="J196" s="18"/>
      <c r="K196" s="18"/>
      <c r="L196" s="18"/>
      <c r="M196" s="18"/>
      <c r="N196" s="18"/>
      <c r="O196" s="18"/>
      <c r="P196" s="18"/>
      <c r="Q196" s="18"/>
      <c r="R196" s="18"/>
      <c r="S196" s="18"/>
      <c r="T196" s="18"/>
      <c r="U196" s="18"/>
      <c r="V196" s="18"/>
      <c r="W196" s="18"/>
      <c r="X196" s="18"/>
      <c r="Y196" s="18"/>
      <c r="Z196" s="18"/>
      <c r="AA196" s="18"/>
    </row>
    <row r="197" spans="1:28" ht="18" customHeight="1">
      <c r="A197" s="7"/>
      <c r="B197" s="47" t="s">
        <v>543</v>
      </c>
      <c r="C197" s="3"/>
      <c r="D197" s="3"/>
      <c r="E197" s="3"/>
      <c r="F197" s="3"/>
      <c r="G197" s="3"/>
      <c r="H197" s="18"/>
      <c r="I197" s="1592" t="str">
        <f>項目一覧!$C$287</f>
        <v/>
      </c>
      <c r="J197" s="1592"/>
      <c r="K197" s="1592"/>
      <c r="L197" s="1592"/>
      <c r="M197" s="1592"/>
      <c r="N197" s="1592"/>
      <c r="O197" s="1592"/>
      <c r="P197" s="1592"/>
      <c r="Q197" s="1592"/>
      <c r="R197" s="1592"/>
      <c r="S197" s="1592"/>
      <c r="T197" s="1592"/>
      <c r="U197" s="1592"/>
      <c r="V197" s="1592"/>
      <c r="W197" s="1592"/>
      <c r="X197" s="1592"/>
      <c r="Y197" s="1592"/>
      <c r="Z197" s="1592"/>
      <c r="AA197" s="1592"/>
    </row>
    <row r="198" spans="1:28" ht="18" customHeight="1">
      <c r="A198" s="7"/>
      <c r="B198" s="3"/>
      <c r="C198" s="3"/>
      <c r="D198" s="3"/>
      <c r="E198" s="3"/>
      <c r="F198" s="3"/>
      <c r="G198" s="3"/>
      <c r="H198" s="18"/>
      <c r="I198" s="1699"/>
      <c r="J198" s="1699"/>
      <c r="K198" s="1699"/>
      <c r="L198" s="1699"/>
      <c r="M198" s="1699"/>
      <c r="N198" s="1699"/>
      <c r="O198" s="1699"/>
      <c r="P198" s="1699"/>
      <c r="Q198" s="1699"/>
      <c r="R198" s="1699"/>
      <c r="S198" s="1699"/>
      <c r="T198" s="1699"/>
      <c r="U198" s="1699"/>
      <c r="V198" s="1699"/>
      <c r="W198" s="1699"/>
      <c r="X198" s="1699"/>
      <c r="Y198" s="1699"/>
      <c r="Z198" s="1699"/>
      <c r="AA198" s="1699"/>
      <c r="AB198" s="164"/>
    </row>
    <row r="199" spans="1:28" ht="18" customHeight="1">
      <c r="A199" s="150" t="s">
        <v>313</v>
      </c>
      <c r="B199" s="149" t="s">
        <v>413</v>
      </c>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c r="AA199" s="149"/>
      <c r="AB199" s="149"/>
    </row>
    <row r="200" spans="1:28" ht="18" customHeight="1">
      <c r="A200" s="7"/>
      <c r="B200" s="3" t="s">
        <v>412</v>
      </c>
      <c r="C200" s="3"/>
      <c r="D200" s="3"/>
      <c r="E200" s="3"/>
      <c r="F200" s="18"/>
      <c r="G200" s="18"/>
      <c r="H200" s="18" t="str">
        <f>項目一覧!$C$55</f>
        <v/>
      </c>
      <c r="I200" s="42"/>
      <c r="J200" s="18"/>
      <c r="K200" s="18"/>
      <c r="L200" s="18"/>
      <c r="M200" s="18"/>
      <c r="N200" s="18"/>
      <c r="O200" s="18"/>
      <c r="P200" s="18"/>
      <c r="Q200" s="18"/>
      <c r="R200" s="18"/>
      <c r="S200" s="18"/>
      <c r="T200" s="18"/>
      <c r="U200" s="18"/>
      <c r="V200" s="18"/>
      <c r="W200" s="18"/>
      <c r="X200" s="18"/>
      <c r="Y200" s="18"/>
      <c r="Z200" s="18"/>
      <c r="AA200" s="18"/>
      <c r="AB200" s="18"/>
    </row>
    <row r="201" spans="1:28" ht="18" customHeight="1">
      <c r="A201" s="7"/>
      <c r="B201" s="3" t="s">
        <v>411</v>
      </c>
      <c r="C201" s="3"/>
      <c r="D201" s="3"/>
      <c r="E201" s="3"/>
      <c r="F201" s="18"/>
      <c r="G201" s="18"/>
      <c r="H201" s="44" t="str">
        <f>IF(項目一覧!$C$56=0,"","建設業の許可   ("&amp;項目一覧!$C$56&amp;")  第  （"&amp;項目一覧!$C$57&amp;"）　　 "&amp;項目一覧!C58&amp;"　号")</f>
        <v>建設業の許可   ()  第  （）　　 　号</v>
      </c>
      <c r="I201" s="42"/>
      <c r="J201" s="18"/>
      <c r="K201" s="18"/>
      <c r="L201" s="18"/>
      <c r="M201" s="18"/>
      <c r="N201" s="18"/>
      <c r="O201" s="18"/>
      <c r="P201" s="18"/>
      <c r="Q201" s="18"/>
      <c r="R201" s="18"/>
      <c r="S201" s="18"/>
      <c r="T201" s="18"/>
      <c r="U201" s="18"/>
      <c r="V201" s="18"/>
      <c r="W201" s="18"/>
      <c r="X201" s="18"/>
      <c r="Y201" s="18"/>
      <c r="Z201" s="18"/>
      <c r="AA201" s="18"/>
      <c r="AB201" s="18"/>
    </row>
    <row r="202" spans="1:28" ht="18" customHeight="1">
      <c r="A202" s="7"/>
      <c r="B202" s="3"/>
      <c r="C202" s="3"/>
      <c r="D202" s="3"/>
      <c r="E202" s="3"/>
      <c r="F202" s="18"/>
      <c r="G202" s="18"/>
      <c r="H202" s="18" t="str">
        <f>項目一覧!$C$59</f>
        <v/>
      </c>
      <c r="I202" s="42"/>
      <c r="J202" s="18"/>
      <c r="K202" s="18"/>
      <c r="L202" s="18"/>
      <c r="M202" s="18"/>
      <c r="N202" s="18"/>
      <c r="O202" s="18"/>
      <c r="P202" s="18"/>
      <c r="Q202" s="18"/>
      <c r="R202" s="18"/>
      <c r="S202" s="18"/>
      <c r="T202" s="18"/>
      <c r="U202" s="18"/>
      <c r="V202" s="18"/>
      <c r="W202" s="18"/>
      <c r="X202" s="18"/>
      <c r="Y202" s="18"/>
      <c r="Z202" s="18"/>
      <c r="AA202" s="18"/>
      <c r="AB202" s="18"/>
    </row>
    <row r="203" spans="1:28" ht="18" customHeight="1">
      <c r="A203" s="7"/>
      <c r="B203" s="3" t="s">
        <v>410</v>
      </c>
      <c r="C203" s="3"/>
      <c r="D203" s="3"/>
      <c r="E203" s="3"/>
      <c r="F203" s="18"/>
      <c r="G203" s="18"/>
      <c r="H203" s="18" t="str">
        <f>項目一覧!$C$60</f>
        <v/>
      </c>
      <c r="I203" s="42"/>
      <c r="J203" s="18"/>
      <c r="K203" s="18"/>
      <c r="L203" s="18"/>
      <c r="M203" s="18"/>
      <c r="N203" s="18"/>
      <c r="O203" s="18"/>
      <c r="P203" s="18"/>
      <c r="Q203" s="18"/>
      <c r="R203" s="18"/>
      <c r="S203" s="18"/>
      <c r="T203" s="18"/>
      <c r="U203" s="18"/>
      <c r="V203" s="18"/>
      <c r="W203" s="18"/>
      <c r="X203" s="18"/>
      <c r="Y203" s="18"/>
      <c r="Z203" s="18"/>
      <c r="AA203" s="18"/>
      <c r="AB203" s="18"/>
    </row>
    <row r="204" spans="1:28" ht="18" customHeight="1">
      <c r="A204" s="7"/>
      <c r="B204" s="3" t="s">
        <v>409</v>
      </c>
      <c r="C204" s="3"/>
      <c r="D204" s="3"/>
      <c r="E204" s="3"/>
      <c r="F204" s="18"/>
      <c r="G204" s="18"/>
      <c r="H204" s="1512" t="str">
        <f>項目一覧!$C$61</f>
        <v/>
      </c>
      <c r="I204" s="1512"/>
      <c r="J204" s="1512"/>
      <c r="K204" s="1512"/>
      <c r="L204" s="1512"/>
      <c r="M204" s="1512"/>
      <c r="N204" s="1512"/>
      <c r="O204" s="1512"/>
      <c r="P204" s="1512"/>
      <c r="Q204" s="1512"/>
      <c r="R204" s="1512"/>
      <c r="S204" s="1512"/>
      <c r="T204" s="1512"/>
      <c r="U204" s="1512"/>
      <c r="V204" s="1512"/>
      <c r="W204" s="1512"/>
      <c r="X204" s="1512"/>
      <c r="Y204" s="1512"/>
      <c r="Z204" s="1512"/>
      <c r="AA204" s="1512"/>
      <c r="AB204" s="1512"/>
    </row>
    <row r="205" spans="1:28" ht="18" customHeight="1">
      <c r="A205" s="3"/>
      <c r="B205" s="3" t="s">
        <v>408</v>
      </c>
      <c r="C205" s="3"/>
      <c r="D205" s="3"/>
      <c r="E205" s="3"/>
      <c r="F205" s="18"/>
      <c r="G205" s="18"/>
      <c r="H205" s="18" t="str">
        <f>項目一覧!$C$62</f>
        <v/>
      </c>
      <c r="I205" s="42"/>
      <c r="J205" s="18"/>
      <c r="K205" s="18"/>
      <c r="L205" s="18"/>
      <c r="M205" s="18"/>
      <c r="N205" s="18"/>
      <c r="O205" s="18"/>
      <c r="P205" s="18"/>
      <c r="Q205" s="18"/>
      <c r="R205" s="18"/>
      <c r="S205" s="18"/>
      <c r="T205" s="18"/>
      <c r="U205" s="18"/>
      <c r="V205" s="18"/>
      <c r="W205" s="18"/>
      <c r="X205" s="18"/>
      <c r="Y205" s="18"/>
      <c r="Z205" s="18"/>
      <c r="AA205" s="18"/>
      <c r="AB205" s="18"/>
    </row>
    <row r="206" spans="1:28" ht="9.9499999999999993" customHeight="1">
      <c r="A206" s="3"/>
      <c r="B206" s="3"/>
      <c r="C206" s="3"/>
      <c r="D206" s="3"/>
      <c r="E206" s="3"/>
      <c r="F206" s="18"/>
      <c r="G206" s="18"/>
      <c r="H206" s="18"/>
      <c r="I206" s="42"/>
      <c r="J206" s="18"/>
      <c r="K206" s="18"/>
      <c r="L206" s="18"/>
      <c r="M206" s="18"/>
      <c r="N206" s="18"/>
      <c r="O206" s="18"/>
      <c r="P206" s="18"/>
      <c r="Q206" s="18"/>
      <c r="R206" s="18"/>
      <c r="S206" s="18"/>
      <c r="T206" s="18"/>
      <c r="U206" s="18"/>
      <c r="V206" s="18"/>
      <c r="W206" s="18"/>
      <c r="X206" s="18"/>
      <c r="Y206" s="18"/>
      <c r="Z206" s="18"/>
      <c r="AA206" s="18"/>
      <c r="AB206" s="18"/>
    </row>
    <row r="207" spans="1:28" ht="17.100000000000001" customHeight="1">
      <c r="A207" s="3"/>
      <c r="B207" s="3" t="s">
        <v>3705</v>
      </c>
      <c r="C207" s="3"/>
      <c r="D207" s="3"/>
      <c r="E207" s="3"/>
      <c r="F207" s="18"/>
      <c r="G207" s="18"/>
      <c r="H207" s="18"/>
      <c r="I207" s="42"/>
      <c r="J207" s="18"/>
      <c r="K207" s="18"/>
      <c r="L207" s="18"/>
      <c r="M207" s="18"/>
      <c r="N207" s="18"/>
      <c r="O207" s="18"/>
      <c r="P207" s="18"/>
      <c r="Q207" s="18"/>
      <c r="R207" s="18"/>
      <c r="S207" s="18"/>
      <c r="T207" s="18"/>
      <c r="U207" s="18"/>
      <c r="V207" s="18"/>
      <c r="W207" s="18"/>
      <c r="X207" s="18"/>
      <c r="Y207" s="18"/>
      <c r="Z207" s="18"/>
      <c r="AA207" s="18"/>
      <c r="AB207" s="18"/>
    </row>
    <row r="208" spans="1:28" ht="17.100000000000001" customHeight="1">
      <c r="A208" s="7"/>
      <c r="B208" s="3" t="s">
        <v>412</v>
      </c>
      <c r="C208" s="3"/>
      <c r="D208" s="3"/>
      <c r="E208" s="3"/>
      <c r="F208" s="18"/>
      <c r="G208" s="18"/>
      <c r="H208" s="18" t="str">
        <f>項目一覧!C363</f>
        <v/>
      </c>
      <c r="I208" s="42"/>
      <c r="J208" s="18"/>
      <c r="K208" s="18"/>
      <c r="L208" s="18"/>
      <c r="M208" s="18"/>
      <c r="N208" s="18"/>
      <c r="O208" s="18"/>
      <c r="P208" s="18"/>
      <c r="Q208" s="18"/>
      <c r="R208" s="18"/>
      <c r="S208" s="18"/>
      <c r="T208" s="18"/>
      <c r="U208" s="18"/>
      <c r="V208" s="18"/>
      <c r="W208" s="18"/>
      <c r="X208" s="18"/>
      <c r="Y208" s="18"/>
      <c r="Z208" s="18"/>
      <c r="AA208" s="18"/>
      <c r="AB208" s="42"/>
    </row>
    <row r="209" spans="1:28" ht="17.100000000000001" customHeight="1">
      <c r="A209" s="7"/>
      <c r="B209" s="3" t="s">
        <v>411</v>
      </c>
      <c r="C209" s="3"/>
      <c r="D209" s="3"/>
      <c r="E209" s="3"/>
      <c r="F209" s="18"/>
      <c r="G209" s="18"/>
      <c r="H209" s="44" t="str">
        <f>IF(項目一覧!C363=0,"","建設業の許可   ("&amp;項目一覧!C364&amp;")  第  （"&amp;項目一覧!C365&amp;"）　　 "&amp;項目一覧!C366&amp;"　号")</f>
        <v>建設業の許可   ()  第  （）　　 　号</v>
      </c>
      <c r="I209" s="42"/>
      <c r="J209" s="18"/>
      <c r="K209" s="18"/>
      <c r="L209" s="18"/>
      <c r="M209" s="18"/>
      <c r="N209" s="18"/>
      <c r="O209" s="18"/>
      <c r="P209" s="18"/>
      <c r="Q209" s="18"/>
      <c r="R209" s="18"/>
      <c r="S209" s="18"/>
      <c r="T209" s="18"/>
      <c r="U209" s="18"/>
      <c r="V209" s="18"/>
      <c r="W209" s="18"/>
      <c r="X209" s="18"/>
      <c r="Y209" s="18"/>
      <c r="Z209" s="18"/>
      <c r="AA209" s="18"/>
      <c r="AB209" s="42"/>
    </row>
    <row r="210" spans="1:28" ht="17.100000000000001" customHeight="1">
      <c r="A210" s="7"/>
      <c r="B210" s="3"/>
      <c r="C210" s="3"/>
      <c r="D210" s="3"/>
      <c r="E210" s="3"/>
      <c r="F210" s="18"/>
      <c r="G210" s="18"/>
      <c r="H210" s="18" t="str">
        <f>項目一覧!C367</f>
        <v/>
      </c>
      <c r="I210" s="42"/>
      <c r="J210" s="18"/>
      <c r="K210" s="18"/>
      <c r="L210" s="18"/>
      <c r="M210" s="18"/>
      <c r="N210" s="18"/>
      <c r="O210" s="18"/>
      <c r="P210" s="18"/>
      <c r="Q210" s="18"/>
      <c r="R210" s="18"/>
      <c r="S210" s="18"/>
      <c r="T210" s="18"/>
      <c r="U210" s="18"/>
      <c r="V210" s="18"/>
      <c r="W210" s="18"/>
      <c r="X210" s="18"/>
      <c r="Y210" s="18"/>
      <c r="Z210" s="18"/>
      <c r="AA210" s="18"/>
      <c r="AB210" s="42"/>
    </row>
    <row r="211" spans="1:28" ht="17.100000000000001" customHeight="1">
      <c r="A211" s="7"/>
      <c r="B211" s="3" t="s">
        <v>410</v>
      </c>
      <c r="C211" s="3"/>
      <c r="D211" s="3"/>
      <c r="E211" s="3"/>
      <c r="F211" s="18"/>
      <c r="G211" s="18"/>
      <c r="H211" s="18" t="str">
        <f>項目一覧!C368</f>
        <v/>
      </c>
      <c r="I211" s="42"/>
      <c r="J211" s="18"/>
      <c r="K211" s="18"/>
      <c r="L211" s="18"/>
      <c r="M211" s="18"/>
      <c r="N211" s="18"/>
      <c r="O211" s="18"/>
      <c r="P211" s="18"/>
      <c r="Q211" s="18"/>
      <c r="R211" s="18"/>
      <c r="S211" s="18"/>
      <c r="T211" s="18"/>
      <c r="U211" s="18"/>
      <c r="V211" s="18"/>
      <c r="W211" s="18"/>
      <c r="X211" s="18"/>
      <c r="Y211" s="18"/>
      <c r="Z211" s="18"/>
      <c r="AA211" s="18"/>
      <c r="AB211" s="42"/>
    </row>
    <row r="212" spans="1:28" ht="17.100000000000001" customHeight="1">
      <c r="A212" s="7"/>
      <c r="B212" s="3" t="s">
        <v>409</v>
      </c>
      <c r="C212" s="3"/>
      <c r="D212" s="3"/>
      <c r="E212" s="3"/>
      <c r="F212" s="18"/>
      <c r="G212" s="18"/>
      <c r="H212" s="1512" t="str">
        <f>項目一覧!C369</f>
        <v/>
      </c>
      <c r="I212" s="1512"/>
      <c r="J212" s="1512"/>
      <c r="K212" s="1512"/>
      <c r="L212" s="1512"/>
      <c r="M212" s="1512"/>
      <c r="N212" s="1512"/>
      <c r="O212" s="1512"/>
      <c r="P212" s="1512"/>
      <c r="Q212" s="1512"/>
      <c r="R212" s="1512"/>
      <c r="S212" s="1512"/>
      <c r="T212" s="1512"/>
      <c r="U212" s="1512"/>
      <c r="V212" s="1512"/>
      <c r="W212" s="1512"/>
      <c r="X212" s="1512"/>
      <c r="Y212" s="1512"/>
      <c r="Z212" s="1512"/>
      <c r="AA212" s="1512"/>
      <c r="AB212" s="1512"/>
    </row>
    <row r="213" spans="1:28" ht="17.100000000000001" customHeight="1">
      <c r="A213" s="1023"/>
      <c r="B213" s="1023" t="s">
        <v>408</v>
      </c>
      <c r="C213" s="1023"/>
      <c r="D213" s="1023"/>
      <c r="E213" s="1023"/>
      <c r="F213" s="1206"/>
      <c r="G213" s="1206"/>
      <c r="H213" s="1206" t="str">
        <f>項目一覧!C370</f>
        <v/>
      </c>
      <c r="I213" s="1025"/>
      <c r="J213" s="1206"/>
      <c r="K213" s="1206"/>
      <c r="L213" s="1206"/>
      <c r="M213" s="1206"/>
      <c r="N213" s="1206"/>
      <c r="O213" s="1206"/>
      <c r="P213" s="1206"/>
      <c r="Q213" s="1206"/>
      <c r="R213" s="1206"/>
      <c r="S213" s="1206"/>
      <c r="T213" s="1206"/>
      <c r="U213" s="1206"/>
      <c r="V213" s="1206"/>
      <c r="W213" s="1206"/>
      <c r="X213" s="1206"/>
      <c r="Y213" s="1206"/>
      <c r="Z213" s="1206"/>
      <c r="AA213" s="1206"/>
      <c r="AB213" s="1206"/>
    </row>
    <row r="214" spans="1:28" ht="18" customHeight="1">
      <c r="A214" s="17" t="s">
        <v>113</v>
      </c>
      <c r="B214" s="16" t="s">
        <v>2107</v>
      </c>
      <c r="C214" s="3"/>
      <c r="D214" s="3"/>
      <c r="E214" s="3"/>
      <c r="F214" s="18"/>
      <c r="G214" s="18"/>
      <c r="H214" s="18"/>
      <c r="I214" s="42"/>
      <c r="J214" s="18"/>
      <c r="K214" s="18"/>
      <c r="L214" s="73"/>
      <c r="M214" s="18"/>
      <c r="N214" s="18"/>
      <c r="O214" s="551"/>
      <c r="P214" s="18"/>
      <c r="Q214" s="18"/>
      <c r="R214" s="18"/>
      <c r="S214" s="18"/>
      <c r="T214" s="18"/>
      <c r="U214" s="18"/>
      <c r="V214" s="18"/>
      <c r="W214" s="18"/>
      <c r="X214" s="18"/>
      <c r="Y214" s="18"/>
      <c r="Z214" s="18"/>
      <c r="AA214" s="18"/>
      <c r="AB214" s="18"/>
    </row>
    <row r="215" spans="1:28" ht="18" customHeight="1">
      <c r="A215" s="6"/>
      <c r="B215" s="3"/>
      <c r="C215" s="73" t="str">
        <f>IF(項目一覧!$D$342=TRUE,"■","□")</f>
        <v>□</v>
      </c>
      <c r="D215" s="18" t="s">
        <v>2108</v>
      </c>
      <c r="E215" s="18"/>
      <c r="F215" s="18"/>
      <c r="G215" s="551" t="s">
        <v>2111</v>
      </c>
      <c r="H215" s="18" t="str">
        <f>IF(項目一覧!$C$343="","",項目一覧!$C$343)</f>
        <v/>
      </c>
      <c r="I215" s="42"/>
      <c r="J215" s="18"/>
      <c r="K215" s="18"/>
      <c r="L215" s="73"/>
      <c r="M215" s="18"/>
      <c r="N215" s="18"/>
      <c r="O215" s="551"/>
      <c r="P215" s="18"/>
      <c r="Q215" s="18"/>
      <c r="R215" s="18"/>
      <c r="S215" s="18"/>
      <c r="T215" s="18"/>
      <c r="U215" s="18"/>
      <c r="V215" s="18"/>
      <c r="W215" s="18"/>
      <c r="X215" s="18"/>
      <c r="Y215" s="18"/>
      <c r="Z215" s="18" t="s">
        <v>2119</v>
      </c>
      <c r="AA215" s="18"/>
      <c r="AB215" s="18"/>
    </row>
    <row r="216" spans="1:28" ht="18" customHeight="1">
      <c r="A216" s="3"/>
      <c r="B216" s="3"/>
      <c r="C216" s="73" t="str">
        <f>IF(項目一覧!$E$342=TRUE,"■","□")</f>
        <v>□</v>
      </c>
      <c r="D216" s="18" t="s">
        <v>2109</v>
      </c>
      <c r="E216" s="3"/>
      <c r="F216" s="18"/>
      <c r="G216" s="551" t="s">
        <v>2111</v>
      </c>
      <c r="H216" s="18" t="str">
        <f>IF(項目一覧!$C$344="","",項目一覧!$C$344)</f>
        <v/>
      </c>
      <c r="I216" s="42"/>
      <c r="J216" s="18"/>
      <c r="K216" s="18"/>
      <c r="L216" s="73"/>
      <c r="M216" s="18"/>
      <c r="N216" s="18"/>
      <c r="O216" s="551"/>
      <c r="P216" s="18"/>
      <c r="Q216" s="18"/>
      <c r="R216" s="18"/>
      <c r="S216" s="18"/>
      <c r="T216" s="18"/>
      <c r="U216" s="18"/>
      <c r="V216" s="18"/>
      <c r="W216" s="18"/>
      <c r="X216" s="18"/>
      <c r="Y216" s="18"/>
      <c r="Z216" s="18" t="s">
        <v>2119</v>
      </c>
      <c r="AA216" s="18"/>
      <c r="AB216" s="18"/>
    </row>
    <row r="217" spans="1:28" ht="18" customHeight="1">
      <c r="A217" s="15"/>
      <c r="B217" s="15"/>
      <c r="C217" s="993" t="str">
        <f>IF(項目一覧!$F$342=TRUE,"■","□")</f>
        <v>□</v>
      </c>
      <c r="D217" s="27" t="s">
        <v>2110</v>
      </c>
      <c r="E217" s="15"/>
      <c r="F217" s="27"/>
      <c r="G217" s="27"/>
      <c r="H217" s="27"/>
      <c r="I217" s="40"/>
      <c r="J217" s="27"/>
      <c r="K217" s="27"/>
      <c r="L217" s="993"/>
      <c r="M217" s="27"/>
      <c r="N217" s="27"/>
      <c r="O217" s="27"/>
      <c r="P217" s="27"/>
      <c r="Q217" s="27"/>
      <c r="R217" s="27"/>
      <c r="S217" s="27"/>
      <c r="T217" s="27"/>
      <c r="U217" s="27"/>
      <c r="V217" s="27"/>
      <c r="W217" s="27"/>
      <c r="X217" s="27"/>
      <c r="Y217" s="27"/>
      <c r="Z217" s="27"/>
      <c r="AA217" s="27"/>
      <c r="AB217" s="27"/>
    </row>
    <row r="218" spans="1:28" ht="18" customHeight="1">
      <c r="A218" s="6" t="s">
        <v>113</v>
      </c>
      <c r="B218" s="3" t="s">
        <v>2892</v>
      </c>
      <c r="C218" s="3"/>
      <c r="D218" s="3"/>
      <c r="E218" s="3"/>
      <c r="F218" s="18"/>
      <c r="G218" s="18"/>
      <c r="H218" s="18"/>
      <c r="I218" s="42"/>
      <c r="J218" s="18"/>
      <c r="K218" s="18"/>
      <c r="N218" s="18"/>
      <c r="AB218" s="18"/>
    </row>
    <row r="219" spans="1:28" ht="18" customHeight="1">
      <c r="A219" s="6"/>
      <c r="B219" s="3"/>
      <c r="C219" s="73" t="str">
        <f>IF(項目一覧!$D$349=TRUE,"■","□")</f>
        <v>□</v>
      </c>
      <c r="D219" s="18" t="s">
        <v>2998</v>
      </c>
      <c r="E219" s="18"/>
      <c r="F219" s="551"/>
      <c r="G219" s="551" t="s">
        <v>2111</v>
      </c>
      <c r="H219" s="3" t="str">
        <f>項目一覧!$C$350&amp;"　"&amp;項目一覧!$C$351</f>
        <v>　</v>
      </c>
      <c r="I219" s="42"/>
      <c r="J219" s="18"/>
      <c r="K219" s="18"/>
      <c r="L219" s="73"/>
      <c r="M219" s="18"/>
      <c r="N219" s="18"/>
      <c r="O219" s="551"/>
      <c r="P219" s="137"/>
      <c r="Q219" s="137"/>
      <c r="R219" s="137"/>
      <c r="S219" s="137"/>
      <c r="T219" s="137"/>
      <c r="U219" s="137"/>
      <c r="V219" s="137"/>
      <c r="W219" s="137"/>
      <c r="X219" s="137"/>
      <c r="Y219" s="137"/>
      <c r="Z219" s="18" t="s">
        <v>2119</v>
      </c>
      <c r="AA219" s="18"/>
      <c r="AB219" s="18"/>
    </row>
    <row r="220" spans="1:28" ht="18" customHeight="1">
      <c r="A220" s="3"/>
      <c r="B220" s="3"/>
      <c r="C220" s="73" t="str">
        <f>IF(項目一覧!$E$349=TRUE,"■","□")</f>
        <v>□</v>
      </c>
      <c r="D220" s="18" t="s">
        <v>2999</v>
      </c>
      <c r="E220" s="18"/>
      <c r="F220" s="551"/>
      <c r="G220" s="551" t="s">
        <v>2111</v>
      </c>
      <c r="H220" s="3" t="str">
        <f>項目一覧!$C$352&amp;"　"&amp;項目一覧!$C$353</f>
        <v>　</v>
      </c>
      <c r="I220" s="42"/>
      <c r="J220" s="18"/>
      <c r="K220" s="18"/>
      <c r="L220" s="73"/>
      <c r="M220" s="18"/>
      <c r="N220" s="18"/>
      <c r="O220" s="551"/>
      <c r="P220" s="137"/>
      <c r="Q220" s="137"/>
      <c r="R220" s="137"/>
      <c r="S220" s="137"/>
      <c r="T220" s="137"/>
      <c r="U220" s="137"/>
      <c r="V220" s="137"/>
      <c r="W220" s="137"/>
      <c r="X220" s="137"/>
      <c r="Y220" s="137"/>
      <c r="Z220" s="18" t="s">
        <v>2119</v>
      </c>
      <c r="AA220" s="18"/>
      <c r="AB220" s="18"/>
    </row>
    <row r="221" spans="1:28" ht="18" customHeight="1">
      <c r="A221" s="3"/>
      <c r="B221" s="3"/>
      <c r="C221" s="73" t="str">
        <f>IF(項目一覧!$F$349=TRUE,"■","□")</f>
        <v>□</v>
      </c>
      <c r="D221" s="18" t="s">
        <v>2887</v>
      </c>
      <c r="E221" s="18"/>
      <c r="F221" s="992"/>
      <c r="G221" s="992" t="s">
        <v>2111</v>
      </c>
      <c r="H221" s="1511" t="str">
        <f>項目一覧!$C$354</f>
        <v/>
      </c>
      <c r="I221" s="1511"/>
      <c r="J221" s="1511"/>
      <c r="K221" s="1511"/>
      <c r="L221" s="1511"/>
      <c r="M221" s="1511"/>
      <c r="N221" s="1511"/>
      <c r="O221" s="1511"/>
      <c r="P221" s="1511"/>
      <c r="Q221" s="1511"/>
      <c r="R221" s="1511"/>
      <c r="S221" s="1511"/>
      <c r="T221" s="1511"/>
      <c r="U221" s="1511"/>
      <c r="V221" s="1511"/>
      <c r="W221" s="1511"/>
      <c r="X221" s="1511"/>
      <c r="Y221" s="1511"/>
      <c r="Z221" s="27" t="s">
        <v>2119</v>
      </c>
      <c r="AA221" s="18"/>
      <c r="AB221" s="27"/>
    </row>
    <row r="222" spans="1:28" ht="18" customHeight="1">
      <c r="A222" s="17" t="s">
        <v>313</v>
      </c>
      <c r="B222" s="16" t="s">
        <v>2893</v>
      </c>
      <c r="C222" s="43"/>
      <c r="D222" s="43"/>
      <c r="E222" s="43"/>
      <c r="F222" s="1536" t="str">
        <f>項目一覧!$C$66</f>
        <v/>
      </c>
      <c r="G222" s="1536"/>
      <c r="H222" s="1536"/>
      <c r="I222" s="1536"/>
      <c r="J222" s="1536"/>
      <c r="K222" s="1536"/>
      <c r="L222" s="1536"/>
      <c r="M222" s="1536"/>
      <c r="N222" s="1536"/>
      <c r="O222" s="1536"/>
      <c r="P222" s="1536"/>
      <c r="Q222" s="1536"/>
      <c r="R222" s="1536"/>
      <c r="S222" s="1536"/>
      <c r="T222" s="1536"/>
      <c r="U222" s="1536"/>
      <c r="V222" s="1536"/>
      <c r="W222" s="1536"/>
      <c r="X222" s="1536"/>
      <c r="Y222" s="1536"/>
      <c r="Z222" s="1536"/>
      <c r="AA222" s="1536"/>
      <c r="AB222" s="1536"/>
    </row>
    <row r="223" spans="1:28" ht="18" customHeight="1">
      <c r="A223" s="41"/>
      <c r="B223" s="30"/>
      <c r="C223" s="30"/>
      <c r="D223" s="30"/>
      <c r="E223" s="30"/>
      <c r="F223" s="1537"/>
      <c r="G223" s="1537"/>
      <c r="H223" s="1537"/>
      <c r="I223" s="1537"/>
      <c r="J223" s="1537"/>
      <c r="K223" s="1537"/>
      <c r="L223" s="1537"/>
      <c r="M223" s="1537"/>
      <c r="N223" s="1537"/>
      <c r="O223" s="1537"/>
      <c r="P223" s="1537"/>
      <c r="Q223" s="1537"/>
      <c r="R223" s="1537"/>
      <c r="S223" s="1537"/>
      <c r="T223" s="1537"/>
      <c r="U223" s="1537"/>
      <c r="V223" s="1537"/>
      <c r="W223" s="1537"/>
      <c r="X223" s="1537"/>
      <c r="Y223" s="1537"/>
      <c r="Z223" s="1537"/>
      <c r="AA223" s="1537"/>
      <c r="AB223" s="1537"/>
    </row>
    <row r="224" spans="1:28" ht="18" customHeight="1">
      <c r="A224" s="1501" t="s">
        <v>406</v>
      </c>
      <c r="B224" s="1501"/>
      <c r="C224" s="1501"/>
      <c r="D224" s="1501"/>
      <c r="E224" s="1501"/>
      <c r="F224" s="1501"/>
      <c r="G224" s="1501"/>
      <c r="H224" s="1501"/>
      <c r="I224" s="1501"/>
      <c r="J224" s="1501"/>
      <c r="K224" s="1501"/>
      <c r="L224" s="1501"/>
      <c r="M224" s="1501"/>
      <c r="N224" s="1501"/>
      <c r="O224" s="1501"/>
      <c r="P224" s="1501"/>
      <c r="Q224" s="1501"/>
      <c r="R224" s="1501"/>
      <c r="S224" s="1501"/>
      <c r="T224" s="1501"/>
      <c r="U224" s="1501"/>
      <c r="V224" s="1501"/>
      <c r="W224" s="1501"/>
      <c r="X224" s="1501"/>
      <c r="Y224" s="1501"/>
      <c r="Z224" s="1501"/>
      <c r="AA224" s="1501"/>
    </row>
    <row r="225" spans="1:27" ht="18" customHeight="1">
      <c r="A225" s="15"/>
      <c r="B225" s="15" t="s">
        <v>197</v>
      </c>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row>
    <row r="226" spans="1:27" ht="50.1" customHeight="1">
      <c r="A226" s="110" t="s">
        <v>313</v>
      </c>
      <c r="B226" s="109" t="s">
        <v>405</v>
      </c>
      <c r="C226" s="20"/>
      <c r="D226" s="20"/>
      <c r="E226" s="20"/>
      <c r="F226" s="20"/>
      <c r="G226" s="1620" t="str">
        <f>IF(項目一覧!$C$69=0,"",IF(項目一覧!$C$71=0,項目一覧!$C$69&amp;項目一覧!$C$70,項目一覧!$C$69&amp;項目一覧!$C$70&amp;項目一覧!$C$71))</f>
        <v/>
      </c>
      <c r="H226" s="1620"/>
      <c r="I226" s="1620"/>
      <c r="J226" s="1620"/>
      <c r="K226" s="1620"/>
      <c r="L226" s="1620"/>
      <c r="M226" s="1620"/>
      <c r="N226" s="1620"/>
      <c r="O226" s="1620"/>
      <c r="P226" s="1620"/>
      <c r="Q226" s="1620"/>
      <c r="R226" s="1620"/>
      <c r="S226" s="1620"/>
      <c r="T226" s="1620"/>
      <c r="U226" s="1620"/>
      <c r="V226" s="1620"/>
      <c r="W226" s="1620"/>
      <c r="X226" s="1620"/>
      <c r="Y226" s="1620"/>
      <c r="Z226" s="1620"/>
      <c r="AA226" s="1620"/>
    </row>
    <row r="227" spans="1:27" ht="50.1" customHeight="1">
      <c r="A227" s="110" t="s">
        <v>313</v>
      </c>
      <c r="B227" s="109" t="s">
        <v>404</v>
      </c>
      <c r="C227" s="20"/>
      <c r="D227" s="20"/>
      <c r="E227" s="20"/>
      <c r="F227" s="20"/>
      <c r="G227" s="1620" t="str">
        <f>IF(項目一覧!$C$72=0,"",IF(項目一覧!$C$74=0,項目一覧!$C$72&amp;項目一覧!$C$73,項目一覧!$C$72&amp;項目一覧!$C$73&amp;項目一覧!$C$74))</f>
        <v/>
      </c>
      <c r="H227" s="1620"/>
      <c r="I227" s="1620"/>
      <c r="J227" s="1620"/>
      <c r="K227" s="1620"/>
      <c r="L227" s="1620"/>
      <c r="M227" s="1620"/>
      <c r="N227" s="1620"/>
      <c r="O227" s="1620"/>
      <c r="P227" s="1620"/>
      <c r="Q227" s="1620"/>
      <c r="R227" s="1620"/>
      <c r="S227" s="1620"/>
      <c r="T227" s="1620"/>
      <c r="U227" s="1620"/>
      <c r="V227" s="1620"/>
      <c r="W227" s="1620"/>
      <c r="X227" s="1620"/>
      <c r="Y227" s="1620"/>
      <c r="Z227" s="1620"/>
      <c r="AA227" s="1620"/>
    </row>
    <row r="228" spans="1:27" ht="17.100000000000001" customHeight="1">
      <c r="A228" s="17" t="s">
        <v>313</v>
      </c>
      <c r="B228" s="16" t="s">
        <v>403</v>
      </c>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row>
    <row r="229" spans="1:27" ht="17.100000000000001" customHeight="1">
      <c r="A229" s="6"/>
      <c r="B229" s="3"/>
      <c r="C229" s="3"/>
      <c r="D229" s="6" t="str">
        <f>IF(項目一覧!$D$75=TRUE,"■","□")</f>
        <v>□</v>
      </c>
      <c r="E229" s="3" t="s">
        <v>193</v>
      </c>
      <c r="F229" s="2"/>
      <c r="G229" s="3"/>
      <c r="H229" s="3"/>
      <c r="I229" s="3"/>
      <c r="J229" s="3"/>
      <c r="K229" s="3" t="str">
        <f>IF(項目一覧!$D$76=TRUE,"（■","（□")&amp;"市街化区域"</f>
        <v>（□市街化区域</v>
      </c>
      <c r="L229" s="3"/>
      <c r="M229" s="3"/>
      <c r="N229" s="3"/>
      <c r="O229" s="3"/>
      <c r="P229" s="3" t="str">
        <f>IF(項目一覧!$E$76=TRUE,"■","□")&amp;"市街化調整区域"</f>
        <v>□市街化調整区域</v>
      </c>
      <c r="Q229" s="3"/>
      <c r="R229" s="3"/>
      <c r="S229" s="3"/>
      <c r="T229" s="3"/>
      <c r="V229" s="3" t="str">
        <f>IF(項目一覧!$F$76=TRUE,"■","□")&amp;"区域区分非設定）"</f>
        <v>□区域区分非設定）</v>
      </c>
      <c r="W229" s="3"/>
      <c r="X229" s="3"/>
      <c r="Y229" s="3"/>
      <c r="Z229" s="6"/>
      <c r="AA229" s="3"/>
    </row>
    <row r="230" spans="1:27" ht="17.100000000000001" customHeight="1">
      <c r="A230" s="6"/>
      <c r="B230" s="3"/>
      <c r="C230" s="3"/>
      <c r="D230" s="6" t="str">
        <f>IF(項目一覧!$E$75=TRUE,"■","□")</f>
        <v>□</v>
      </c>
      <c r="E230" s="3" t="s">
        <v>402</v>
      </c>
      <c r="F230" s="2"/>
      <c r="G230" s="3"/>
      <c r="H230" s="15"/>
      <c r="I230" s="15"/>
      <c r="J230" s="15"/>
      <c r="K230" s="32" t="str">
        <f>IF(項目一覧!$F$75=TRUE,"■","□")</f>
        <v>□</v>
      </c>
      <c r="L230" s="15" t="s">
        <v>401</v>
      </c>
      <c r="O230" s="15"/>
      <c r="P230" s="15"/>
      <c r="Q230" s="15"/>
      <c r="R230" s="15"/>
      <c r="S230" s="15"/>
      <c r="T230" s="15"/>
      <c r="U230" s="15"/>
      <c r="V230" s="15"/>
      <c r="W230" s="15"/>
      <c r="X230" s="15"/>
      <c r="Y230" s="15"/>
      <c r="Z230" s="6"/>
      <c r="AA230" s="3"/>
    </row>
    <row r="231" spans="1:27" ht="18" customHeight="1">
      <c r="A231" s="22" t="s">
        <v>313</v>
      </c>
      <c r="B231" s="20" t="s">
        <v>400</v>
      </c>
      <c r="C231" s="20"/>
      <c r="D231" s="20"/>
      <c r="E231" s="20"/>
      <c r="F231" s="20"/>
      <c r="G231" s="20"/>
      <c r="H231" s="20"/>
      <c r="I231" s="22" t="str">
        <f>IF(項目一覧!$D$78=TRUE,"■","□")</f>
        <v>□</v>
      </c>
      <c r="J231" s="20" t="s">
        <v>185</v>
      </c>
      <c r="K231" s="20"/>
      <c r="L231" s="20"/>
      <c r="M231" s="20"/>
      <c r="N231" s="20"/>
      <c r="O231" s="22" t="str">
        <f>IF(項目一覧!$E$78=TRUE,"■","□")</f>
        <v>□</v>
      </c>
      <c r="P231" s="20" t="s">
        <v>184</v>
      </c>
      <c r="Q231" s="20"/>
      <c r="R231" s="20"/>
      <c r="S231" s="20"/>
      <c r="T231" s="20"/>
      <c r="U231" s="22" t="str">
        <f>IF(項目一覧!$F$78=TRUE,"■","□")</f>
        <v>□</v>
      </c>
      <c r="V231" s="20" t="s">
        <v>399</v>
      </c>
      <c r="W231" s="20"/>
      <c r="X231" s="15"/>
      <c r="Y231" s="15"/>
      <c r="Z231" s="20"/>
      <c r="AA231" s="20"/>
    </row>
    <row r="232" spans="1:27" ht="17.100000000000001" customHeight="1">
      <c r="A232" s="17" t="s">
        <v>313</v>
      </c>
      <c r="B232" s="16" t="s">
        <v>398</v>
      </c>
      <c r="C232" s="16"/>
      <c r="D232" s="16"/>
      <c r="E232" s="16"/>
      <c r="F232" s="16"/>
      <c r="G232" s="16"/>
      <c r="H232" s="16"/>
      <c r="I232" s="16"/>
      <c r="J232" s="16"/>
      <c r="K232" s="16"/>
      <c r="L232" s="16"/>
      <c r="M232" s="7"/>
      <c r="N232" s="16"/>
      <c r="O232" s="16"/>
      <c r="P232" s="16"/>
      <c r="Q232" s="16"/>
      <c r="R232" s="16"/>
      <c r="S232" s="16"/>
      <c r="T232" s="16"/>
      <c r="U232" s="16"/>
      <c r="V232" s="16"/>
      <c r="W232" s="16"/>
      <c r="X232" s="16"/>
      <c r="Y232" s="16"/>
      <c r="Z232" s="16"/>
      <c r="AA232" s="16"/>
    </row>
    <row r="233" spans="1:27" ht="17.100000000000001" customHeight="1">
      <c r="A233" s="6"/>
      <c r="B233" s="3"/>
      <c r="C233" s="1618" t="str">
        <f>IF(項目一覧!$C$80=0,"",項目一覧!$C$80&amp;"　 ")&amp;IF(項目一覧!$C$81=0,"",項目一覧!$C$81&amp;"　 ")&amp;IF(項目一覧!$C$82=0,"",項目一覧!$C$82&amp;"　 ")&amp;IF(項目一覧!$C$83=0,"",項目一覧!$C$83&amp;"　 ")&amp;IF(項目一覧!$C$84=0,"",項目一覧!$C$84&amp;"　 ")&amp;IF(項目一覧!$C$85=0,"",項目一覧!$C$85)</f>
        <v xml:space="preserve">　 　 　 　 　 </v>
      </c>
      <c r="D233" s="1618"/>
      <c r="E233" s="1618"/>
      <c r="F233" s="1618"/>
      <c r="G233" s="1618"/>
      <c r="H233" s="1618"/>
      <c r="I233" s="1618"/>
      <c r="J233" s="1618"/>
      <c r="K233" s="1618"/>
      <c r="L233" s="1618"/>
      <c r="M233" s="1618"/>
      <c r="N233" s="1618"/>
      <c r="O233" s="1618"/>
      <c r="P233" s="1618"/>
      <c r="Q233" s="1618"/>
      <c r="R233" s="1618"/>
      <c r="S233" s="1618"/>
      <c r="T233" s="1618"/>
      <c r="U233" s="1618"/>
      <c r="V233" s="1618"/>
      <c r="W233" s="1618"/>
      <c r="X233" s="1618"/>
      <c r="Y233" s="1618"/>
      <c r="Z233" s="1618"/>
      <c r="AA233" s="1618"/>
    </row>
    <row r="234" spans="1:27" ht="17.100000000000001" customHeight="1">
      <c r="A234" s="6"/>
      <c r="B234" s="3"/>
      <c r="C234" s="1619"/>
      <c r="D234" s="1619"/>
      <c r="E234" s="1619"/>
      <c r="F234" s="1619"/>
      <c r="G234" s="1619"/>
      <c r="H234" s="1619"/>
      <c r="I234" s="1619"/>
      <c r="J234" s="1619"/>
      <c r="K234" s="1619"/>
      <c r="L234" s="1619"/>
      <c r="M234" s="1619"/>
      <c r="N234" s="1619"/>
      <c r="O234" s="1619"/>
      <c r="P234" s="1619"/>
      <c r="Q234" s="1619"/>
      <c r="R234" s="1619"/>
      <c r="S234" s="1619"/>
      <c r="T234" s="1619"/>
      <c r="U234" s="1619"/>
      <c r="V234" s="1619"/>
      <c r="W234" s="1619"/>
      <c r="X234" s="1619"/>
      <c r="Y234" s="1619"/>
      <c r="Z234" s="1619"/>
      <c r="AA234" s="1619"/>
    </row>
    <row r="235" spans="1:27" ht="17.100000000000001" customHeight="1">
      <c r="A235" s="17" t="s">
        <v>313</v>
      </c>
      <c r="B235" s="16" t="s">
        <v>397</v>
      </c>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row>
    <row r="236" spans="1:27" ht="17.100000000000001" customHeight="1">
      <c r="A236" s="6"/>
      <c r="B236" s="3" t="s">
        <v>396</v>
      </c>
      <c r="C236" s="3"/>
      <c r="D236" s="3"/>
      <c r="E236" s="3"/>
      <c r="F236" s="3"/>
      <c r="G236" s="3"/>
      <c r="H236" s="3"/>
      <c r="I236" s="3"/>
      <c r="J236" s="3"/>
      <c r="K236" s="3"/>
      <c r="L236" s="3"/>
      <c r="M236" s="3"/>
      <c r="N236" s="1594" t="str">
        <f>項目一覧!$C$86</f>
        <v/>
      </c>
      <c r="O236" s="1595"/>
      <c r="P236" s="1595"/>
      <c r="Q236" s="1595"/>
      <c r="R236" s="3" t="s">
        <v>394</v>
      </c>
      <c r="S236" s="3"/>
      <c r="T236" s="3"/>
      <c r="U236" s="3"/>
      <c r="V236" s="3"/>
      <c r="W236" s="3"/>
      <c r="X236" s="3"/>
      <c r="Y236" s="3"/>
      <c r="Z236" s="3"/>
      <c r="AA236" s="3"/>
    </row>
    <row r="237" spans="1:27" ht="17.100000000000001" customHeight="1">
      <c r="A237" s="6"/>
      <c r="B237" s="3" t="s">
        <v>395</v>
      </c>
      <c r="C237" s="3"/>
      <c r="D237" s="3"/>
      <c r="E237" s="3"/>
      <c r="F237" s="3"/>
      <c r="G237" s="3"/>
      <c r="H237" s="3"/>
      <c r="I237" s="3"/>
      <c r="J237" s="3"/>
      <c r="K237" s="3"/>
      <c r="L237" s="3"/>
      <c r="M237" s="3"/>
      <c r="N237" s="1590" t="str">
        <f>項目一覧!$C$87</f>
        <v/>
      </c>
      <c r="O237" s="1591"/>
      <c r="P237" s="1591"/>
      <c r="Q237" s="1591"/>
      <c r="R237" s="3" t="s">
        <v>394</v>
      </c>
      <c r="S237" s="3"/>
      <c r="T237" s="3"/>
      <c r="U237" s="3"/>
      <c r="V237" s="3"/>
      <c r="W237" s="3"/>
      <c r="X237" s="3"/>
      <c r="Y237" s="3"/>
      <c r="Z237" s="3"/>
      <c r="AA237" s="3"/>
    </row>
    <row r="238" spans="1:27" ht="18" customHeight="1">
      <c r="A238" s="17" t="s">
        <v>313</v>
      </c>
      <c r="B238" s="16" t="s">
        <v>393</v>
      </c>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row>
    <row r="239" spans="1:27" ht="17.100000000000001" customHeight="1">
      <c r="A239" s="6"/>
      <c r="B239" s="3" t="s">
        <v>392</v>
      </c>
      <c r="C239" s="3"/>
      <c r="D239" s="3"/>
      <c r="E239" s="3"/>
      <c r="F239" s="38" t="s">
        <v>384</v>
      </c>
      <c r="G239" s="5" t="s">
        <v>321</v>
      </c>
      <c r="H239" s="1491" t="str">
        <f>項目一覧!$C$88</f>
        <v/>
      </c>
      <c r="I239" s="1585"/>
      <c r="J239" s="1585"/>
      <c r="K239" s="1585"/>
      <c r="L239" s="5" t="s">
        <v>387</v>
      </c>
      <c r="M239" s="1491" t="str">
        <f>項目一覧!$C$89</f>
        <v/>
      </c>
      <c r="N239" s="1585"/>
      <c r="O239" s="1585"/>
      <c r="P239" s="1585"/>
      <c r="Q239" s="5" t="s">
        <v>387</v>
      </c>
      <c r="R239" s="1491" t="str">
        <f>項目一覧!$C$90</f>
        <v/>
      </c>
      <c r="S239" s="1585"/>
      <c r="T239" s="1585"/>
      <c r="U239" s="1585"/>
      <c r="V239" s="5" t="s">
        <v>387</v>
      </c>
      <c r="W239" s="1491" t="str">
        <f>項目一覧!$C$91</f>
        <v/>
      </c>
      <c r="X239" s="1585"/>
      <c r="Y239" s="1585"/>
      <c r="Z239" s="1585"/>
      <c r="AA239" s="7" t="s">
        <v>391</v>
      </c>
    </row>
    <row r="240" spans="1:27" ht="17.100000000000001" customHeight="1">
      <c r="A240" s="6"/>
      <c r="B240" s="3"/>
      <c r="C240" s="3"/>
      <c r="D240" s="3"/>
      <c r="E240" s="3"/>
      <c r="F240" s="38" t="s">
        <v>383</v>
      </c>
      <c r="G240" s="5" t="s">
        <v>321</v>
      </c>
      <c r="H240" s="1491" t="str">
        <f>項目一覧!$C$92</f>
        <v/>
      </c>
      <c r="I240" s="1585"/>
      <c r="J240" s="1585"/>
      <c r="K240" s="1585"/>
      <c r="L240" s="5" t="s">
        <v>387</v>
      </c>
      <c r="M240" s="1491" t="str">
        <f>項目一覧!$C$93</f>
        <v/>
      </c>
      <c r="N240" s="1585"/>
      <c r="O240" s="1585"/>
      <c r="P240" s="1585"/>
      <c r="Q240" s="5" t="s">
        <v>387</v>
      </c>
      <c r="R240" s="1491" t="str">
        <f>項目一覧!$C$94</f>
        <v/>
      </c>
      <c r="S240" s="1585"/>
      <c r="T240" s="1585"/>
      <c r="U240" s="1585"/>
      <c r="V240" s="5" t="s">
        <v>387</v>
      </c>
      <c r="W240" s="1491" t="str">
        <f>項目一覧!$C$95</f>
        <v/>
      </c>
      <c r="X240" s="1585"/>
      <c r="Y240" s="1585"/>
      <c r="Z240" s="1585"/>
      <c r="AA240" s="7" t="s">
        <v>391</v>
      </c>
    </row>
    <row r="241" spans="1:27" ht="17.100000000000001" customHeight="1">
      <c r="A241" s="6"/>
      <c r="B241" s="3" t="s">
        <v>390</v>
      </c>
      <c r="C241" s="3"/>
      <c r="D241" s="3"/>
      <c r="E241" s="3"/>
      <c r="F241" s="38"/>
      <c r="G241" s="5" t="s">
        <v>321</v>
      </c>
      <c r="H241" s="1529" t="str">
        <f>項目一覧!$C$96</f>
        <v/>
      </c>
      <c r="I241" s="1529"/>
      <c r="J241" s="1529"/>
      <c r="K241" s="1529"/>
      <c r="L241" s="73" t="s">
        <v>387</v>
      </c>
      <c r="M241" s="1529" t="str">
        <f>項目一覧!$C$97</f>
        <v/>
      </c>
      <c r="N241" s="1529"/>
      <c r="O241" s="1529"/>
      <c r="P241" s="1529"/>
      <c r="Q241" s="73" t="s">
        <v>387</v>
      </c>
      <c r="R241" s="1529" t="str">
        <f>項目一覧!$C$98</f>
        <v/>
      </c>
      <c r="S241" s="1529"/>
      <c r="T241" s="1529"/>
      <c r="U241" s="1529"/>
      <c r="V241" s="73" t="s">
        <v>387</v>
      </c>
      <c r="W241" s="1529" t="str">
        <f>項目一覧!$C$99</f>
        <v/>
      </c>
      <c r="X241" s="1530"/>
      <c r="Y241" s="1530"/>
      <c r="Z241" s="1530"/>
      <c r="AA241" s="7" t="s">
        <v>314</v>
      </c>
    </row>
    <row r="242" spans="1:27" ht="17.100000000000001" customHeight="1">
      <c r="A242" s="6"/>
      <c r="B242" s="3" t="s">
        <v>389</v>
      </c>
      <c r="C242" s="3"/>
      <c r="D242" s="3"/>
      <c r="E242" s="3"/>
      <c r="F242" s="38"/>
      <c r="G242" s="3"/>
      <c r="H242" s="3"/>
      <c r="I242" s="3"/>
      <c r="J242" s="3"/>
      <c r="K242" s="3"/>
      <c r="L242" s="3"/>
      <c r="M242" s="3"/>
      <c r="N242" s="3"/>
      <c r="O242" s="3"/>
      <c r="P242" s="3"/>
      <c r="Q242" s="3"/>
      <c r="R242" s="3"/>
      <c r="S242" s="3"/>
      <c r="T242" s="3"/>
      <c r="U242" s="3"/>
      <c r="V242" s="3"/>
      <c r="W242" s="3"/>
      <c r="X242" s="3"/>
      <c r="Y242" s="3"/>
      <c r="Z242" s="3"/>
      <c r="AA242" s="7"/>
    </row>
    <row r="243" spans="1:27" ht="17.100000000000001" customHeight="1">
      <c r="A243" s="6"/>
      <c r="B243" s="3"/>
      <c r="C243" s="3"/>
      <c r="D243" s="3"/>
      <c r="E243" s="3"/>
      <c r="F243" s="38"/>
      <c r="G243" s="5" t="s">
        <v>321</v>
      </c>
      <c r="H243" s="1491" t="str">
        <f>項目一覧!$C$100</f>
        <v/>
      </c>
      <c r="I243" s="1585"/>
      <c r="J243" s="1585"/>
      <c r="K243" s="1585"/>
      <c r="L243" s="5" t="s">
        <v>387</v>
      </c>
      <c r="M243" s="1491" t="str">
        <f>項目一覧!$C$101</f>
        <v/>
      </c>
      <c r="N243" s="1585"/>
      <c r="O243" s="1585"/>
      <c r="P243" s="1585"/>
      <c r="Q243" s="5" t="s">
        <v>387</v>
      </c>
      <c r="R243" s="1491" t="str">
        <f>項目一覧!$C$102</f>
        <v/>
      </c>
      <c r="S243" s="1585"/>
      <c r="T243" s="1585"/>
      <c r="U243" s="1585"/>
      <c r="V243" s="5" t="s">
        <v>387</v>
      </c>
      <c r="W243" s="1491" t="str">
        <f>項目一覧!$C$103</f>
        <v/>
      </c>
      <c r="X243" s="1585"/>
      <c r="Y243" s="1585"/>
      <c r="Z243" s="1585"/>
      <c r="AA243" s="7" t="s">
        <v>386</v>
      </c>
    </row>
    <row r="244" spans="1:27" ht="17.100000000000001" customHeight="1">
      <c r="A244" s="6"/>
      <c r="B244" s="3" t="s">
        <v>388</v>
      </c>
      <c r="C244" s="3"/>
      <c r="D244" s="3"/>
      <c r="E244" s="3"/>
      <c r="F244" s="38"/>
      <c r="G244" s="3"/>
      <c r="H244" s="3"/>
      <c r="I244" s="3"/>
      <c r="J244" s="3"/>
      <c r="K244" s="3"/>
      <c r="L244" s="3"/>
      <c r="M244" s="3"/>
      <c r="N244" s="3"/>
      <c r="O244" s="3"/>
      <c r="P244" s="3"/>
      <c r="Q244" s="3"/>
      <c r="R244" s="3"/>
      <c r="S244" s="3"/>
      <c r="T244" s="3"/>
      <c r="U244" s="3"/>
      <c r="V244" s="3"/>
      <c r="W244" s="2"/>
      <c r="X244" s="3"/>
      <c r="Y244" s="3"/>
      <c r="Z244" s="2"/>
      <c r="AA244" s="39"/>
    </row>
    <row r="245" spans="1:27" ht="17.100000000000001" customHeight="1">
      <c r="A245" s="6"/>
      <c r="B245" s="3"/>
      <c r="C245" s="3"/>
      <c r="D245" s="3"/>
      <c r="E245" s="3"/>
      <c r="F245" s="38"/>
      <c r="G245" s="5" t="s">
        <v>321</v>
      </c>
      <c r="H245" s="1491" t="str">
        <f>項目一覧!$C$104</f>
        <v/>
      </c>
      <c r="I245" s="1585"/>
      <c r="J245" s="1585"/>
      <c r="K245" s="1585"/>
      <c r="L245" s="5" t="s">
        <v>387</v>
      </c>
      <c r="M245" s="1491" t="str">
        <f>項目一覧!$C$105</f>
        <v/>
      </c>
      <c r="N245" s="1585"/>
      <c r="O245" s="1585"/>
      <c r="P245" s="1585"/>
      <c r="Q245" s="5" t="s">
        <v>387</v>
      </c>
      <c r="R245" s="1491" t="str">
        <f>項目一覧!$C$106</f>
        <v/>
      </c>
      <c r="S245" s="1585"/>
      <c r="T245" s="1585"/>
      <c r="U245" s="1585"/>
      <c r="V245" s="5" t="s">
        <v>387</v>
      </c>
      <c r="W245" s="1491" t="str">
        <f>項目一覧!$C$107</f>
        <v/>
      </c>
      <c r="X245" s="1585"/>
      <c r="Y245" s="1585"/>
      <c r="Z245" s="1585"/>
      <c r="AA245" s="7" t="s">
        <v>386</v>
      </c>
    </row>
    <row r="246" spans="1:27" ht="17.100000000000001" customHeight="1">
      <c r="A246" s="6"/>
      <c r="B246" s="3" t="s">
        <v>385</v>
      </c>
      <c r="C246" s="3"/>
      <c r="D246" s="3"/>
      <c r="E246" s="3"/>
      <c r="F246" s="3"/>
      <c r="G246" s="3"/>
      <c r="H246" s="3"/>
      <c r="I246" s="38" t="s">
        <v>384</v>
      </c>
      <c r="J246" s="3"/>
      <c r="K246" s="3"/>
      <c r="L246" s="3"/>
      <c r="M246" s="3"/>
      <c r="N246" s="1491" t="str">
        <f>項目一覧!$C$108</f>
        <v/>
      </c>
      <c r="O246" s="1585"/>
      <c r="P246" s="1585"/>
      <c r="Q246" s="1585"/>
      <c r="R246" s="3" t="s">
        <v>382</v>
      </c>
      <c r="S246" s="3"/>
      <c r="T246" s="3"/>
      <c r="U246" s="3"/>
      <c r="V246" s="3"/>
      <c r="W246" s="3"/>
      <c r="X246" s="2"/>
      <c r="Y246" s="3"/>
      <c r="Z246" s="3"/>
      <c r="AA246" s="3"/>
    </row>
    <row r="247" spans="1:27" ht="17.100000000000001" customHeight="1">
      <c r="A247" s="6"/>
      <c r="B247" s="3"/>
      <c r="C247" s="3"/>
      <c r="D247" s="3"/>
      <c r="E247" s="3"/>
      <c r="F247" s="3"/>
      <c r="G247" s="3"/>
      <c r="H247" s="3"/>
      <c r="I247" s="38" t="s">
        <v>383</v>
      </c>
      <c r="J247" s="3"/>
      <c r="K247" s="3"/>
      <c r="L247" s="3"/>
      <c r="M247" s="3"/>
      <c r="N247" s="1491" t="str">
        <f>項目一覧!$C$109</f>
        <v/>
      </c>
      <c r="O247" s="1585"/>
      <c r="P247" s="1585"/>
      <c r="Q247" s="1585"/>
      <c r="R247" s="3" t="s">
        <v>382</v>
      </c>
      <c r="S247" s="3"/>
      <c r="T247" s="3"/>
      <c r="U247" s="3"/>
      <c r="V247" s="3"/>
      <c r="W247" s="3"/>
      <c r="X247" s="3"/>
      <c r="Y247" s="3"/>
      <c r="Z247" s="3"/>
      <c r="AA247" s="3"/>
    </row>
    <row r="248" spans="1:27" ht="17.100000000000001" customHeight="1">
      <c r="A248" s="6"/>
      <c r="B248" s="3" t="s">
        <v>381</v>
      </c>
      <c r="C248" s="3"/>
      <c r="D248" s="3"/>
      <c r="E248" s="3"/>
      <c r="F248" s="3"/>
      <c r="G248" s="3"/>
      <c r="H248" s="3"/>
      <c r="I248" s="38"/>
      <c r="J248" s="3"/>
      <c r="K248" s="3"/>
      <c r="L248" s="3"/>
      <c r="M248" s="3"/>
      <c r="N248" s="3"/>
      <c r="O248" s="3"/>
      <c r="P248" s="3"/>
      <c r="Q248" s="1473" t="str">
        <f>項目一覧!$C$110</f>
        <v/>
      </c>
      <c r="R248" s="1501"/>
      <c r="S248" s="1501"/>
      <c r="T248" s="1501"/>
      <c r="U248" s="3" t="s">
        <v>379</v>
      </c>
      <c r="V248" s="3"/>
      <c r="W248" s="3"/>
      <c r="X248" s="3"/>
      <c r="Y248" s="3"/>
      <c r="Z248" s="3"/>
      <c r="AA248" s="3"/>
    </row>
    <row r="249" spans="1:27" ht="17.100000000000001" customHeight="1">
      <c r="A249" s="6"/>
      <c r="B249" s="3" t="s">
        <v>380</v>
      </c>
      <c r="C249" s="3"/>
      <c r="D249" s="3"/>
      <c r="E249" s="3"/>
      <c r="F249" s="3"/>
      <c r="G249" s="3"/>
      <c r="H249" s="3"/>
      <c r="I249" s="38"/>
      <c r="J249" s="3"/>
      <c r="K249" s="3"/>
      <c r="L249" s="3"/>
      <c r="M249" s="3"/>
      <c r="N249" s="3"/>
      <c r="O249" s="3"/>
      <c r="P249" s="3"/>
      <c r="Q249" s="1473" t="str">
        <f>項目一覧!$C$111</f>
        <v/>
      </c>
      <c r="R249" s="1501"/>
      <c r="S249" s="1501"/>
      <c r="T249" s="1501"/>
      <c r="U249" s="3" t="s">
        <v>379</v>
      </c>
      <c r="V249" s="3"/>
      <c r="W249" s="3"/>
      <c r="X249" s="3"/>
      <c r="Y249" s="3"/>
      <c r="Z249" s="3"/>
      <c r="AA249" s="3"/>
    </row>
    <row r="250" spans="1:27" ht="17.100000000000001" customHeight="1">
      <c r="A250" s="6"/>
      <c r="B250" s="3" t="s">
        <v>378</v>
      </c>
      <c r="C250" s="3"/>
      <c r="D250" s="3"/>
      <c r="E250" s="3"/>
      <c r="F250" s="18" t="str">
        <f>項目一覧!$C$112</f>
        <v/>
      </c>
      <c r="G250" s="3"/>
      <c r="H250" s="3"/>
      <c r="I250" s="3"/>
      <c r="J250" s="3"/>
      <c r="K250" s="3"/>
      <c r="L250" s="3"/>
      <c r="M250" s="3"/>
      <c r="N250" s="3"/>
      <c r="O250" s="3"/>
      <c r="P250" s="3"/>
      <c r="Q250" s="3"/>
      <c r="R250" s="3"/>
      <c r="S250" s="3"/>
      <c r="T250" s="3"/>
      <c r="U250" s="3"/>
      <c r="V250" s="3"/>
      <c r="W250" s="3"/>
      <c r="X250" s="3"/>
      <c r="Y250" s="3"/>
      <c r="Z250" s="3"/>
      <c r="AA250" s="3"/>
    </row>
    <row r="251" spans="1:27" ht="15.95" customHeight="1">
      <c r="A251" s="17" t="s">
        <v>313</v>
      </c>
      <c r="B251" s="16" t="s">
        <v>377</v>
      </c>
      <c r="C251" s="16"/>
      <c r="D251" s="16"/>
      <c r="E251" s="16"/>
      <c r="F251" s="16"/>
      <c r="G251" s="37" t="s">
        <v>376</v>
      </c>
      <c r="H251" s="16"/>
      <c r="I251" s="74" t="str">
        <f>項目一覧!$C$113</f>
        <v/>
      </c>
      <c r="J251" s="74"/>
      <c r="K251" s="74" t="s">
        <v>375</v>
      </c>
      <c r="L251" s="1600" t="str">
        <f>項目一覧!$C$114</f>
        <v/>
      </c>
      <c r="M251" s="1600"/>
      <c r="N251" s="1600"/>
      <c r="O251" s="1600"/>
      <c r="P251" s="1600"/>
      <c r="Q251" s="1600"/>
      <c r="R251" s="1600"/>
      <c r="S251" s="1600"/>
      <c r="T251" s="1600"/>
      <c r="U251" s="1600"/>
      <c r="V251" s="1600"/>
      <c r="W251" s="1600"/>
      <c r="X251" s="1600"/>
      <c r="Y251" s="1600"/>
      <c r="Z251" s="1600"/>
      <c r="AA251" s="1600"/>
    </row>
    <row r="252" spans="1:27" ht="15.95" customHeight="1">
      <c r="A252" s="6"/>
      <c r="B252" s="3"/>
      <c r="C252" s="3"/>
      <c r="D252" s="3"/>
      <c r="E252" s="3"/>
      <c r="F252" s="3"/>
      <c r="G252" s="9" t="str">
        <f>IF(I252=0,"","（区分")</f>
        <v>（区分</v>
      </c>
      <c r="H252" s="3"/>
      <c r="I252" s="18" t="str">
        <f>項目一覧!$C$337</f>
        <v/>
      </c>
      <c r="J252" s="3"/>
      <c r="K252" s="3" t="str">
        <f>IF(I252=0,"",")")</f>
        <v>)</v>
      </c>
      <c r="L252" s="1524" t="str">
        <f>項目一覧!$C$338</f>
        <v/>
      </c>
      <c r="M252" s="1524"/>
      <c r="N252" s="1524"/>
      <c r="O252" s="1524"/>
      <c r="P252" s="1524"/>
      <c r="Q252" s="1524"/>
      <c r="R252" s="1524"/>
      <c r="S252" s="1524"/>
      <c r="T252" s="1524"/>
      <c r="U252" s="1524"/>
      <c r="V252" s="1524"/>
      <c r="W252" s="1524"/>
      <c r="X252" s="1524"/>
      <c r="Y252" s="1524"/>
      <c r="Z252" s="1524"/>
      <c r="AA252" s="1524"/>
    </row>
    <row r="253" spans="1:27" ht="15.95" customHeight="1">
      <c r="A253" s="6"/>
      <c r="B253" s="3"/>
      <c r="C253" s="3"/>
      <c r="D253" s="3"/>
      <c r="E253" s="3"/>
      <c r="F253" s="3"/>
      <c r="G253" s="9" t="str">
        <f>IF(I253=0,"","（区分")</f>
        <v>（区分</v>
      </c>
      <c r="H253" s="3"/>
      <c r="I253" s="18" t="str">
        <f>項目一覧!$C$339</f>
        <v/>
      </c>
      <c r="J253" s="3"/>
      <c r="K253" s="3" t="str">
        <f>IF(I253=0,"",")")</f>
        <v>)</v>
      </c>
      <c r="L253" s="1524" t="str">
        <f>項目一覧!$C$340</f>
        <v/>
      </c>
      <c r="M253" s="1524"/>
      <c r="N253" s="1524"/>
      <c r="O253" s="1524"/>
      <c r="P253" s="1524"/>
      <c r="Q253" s="1524"/>
      <c r="R253" s="1524"/>
      <c r="S253" s="1524"/>
      <c r="T253" s="1524"/>
      <c r="U253" s="1524"/>
      <c r="V253" s="1524"/>
      <c r="W253" s="1524"/>
      <c r="X253" s="1524"/>
      <c r="Y253" s="1524"/>
      <c r="Z253" s="1524"/>
      <c r="AA253" s="1524"/>
    </row>
    <row r="254" spans="1:27" ht="15.95" customHeight="1">
      <c r="A254" s="6"/>
      <c r="B254" s="3"/>
      <c r="C254" s="3"/>
      <c r="D254" s="3"/>
      <c r="E254" s="3"/>
      <c r="F254" s="3"/>
      <c r="G254" s="9"/>
      <c r="H254" s="3"/>
      <c r="I254" s="3"/>
      <c r="J254" s="18"/>
      <c r="K254" s="18"/>
      <c r="L254" s="1593">
        <f>項目一覧!$C$115</f>
        <v>0</v>
      </c>
      <c r="M254" s="1593"/>
      <c r="N254" s="1593"/>
      <c r="O254" s="1593"/>
      <c r="P254" s="1593"/>
      <c r="Q254" s="1593"/>
      <c r="R254" s="1593"/>
      <c r="S254" s="1593"/>
      <c r="T254" s="1593"/>
      <c r="U254" s="1593"/>
      <c r="V254" s="1593"/>
      <c r="W254" s="1593"/>
      <c r="X254" s="1593"/>
      <c r="Y254" s="1593"/>
      <c r="Z254" s="1593"/>
      <c r="AA254" s="1593"/>
    </row>
    <row r="255" spans="1:27" ht="17.100000000000001" customHeight="1">
      <c r="A255" s="17" t="s">
        <v>313</v>
      </c>
      <c r="B255" s="16" t="s">
        <v>374</v>
      </c>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row>
    <row r="256" spans="1:27" ht="17.100000000000001" customHeight="1">
      <c r="A256" s="6"/>
      <c r="B256" s="6" t="str">
        <f>IF(項目一覧!$D$116=TRUE,"■","□")</f>
        <v>□</v>
      </c>
      <c r="C256" s="3" t="s">
        <v>312</v>
      </c>
      <c r="D256" s="3"/>
      <c r="E256" s="6" t="str">
        <f>IF(項目一覧!$E$116=TRUE,"■","□")</f>
        <v>□</v>
      </c>
      <c r="F256" s="3" t="s">
        <v>311</v>
      </c>
      <c r="G256" s="3"/>
      <c r="H256" s="32" t="str">
        <f>IF(項目一覧!$F$116=TRUE,"■","□")</f>
        <v>□</v>
      </c>
      <c r="I256" s="15" t="s">
        <v>310</v>
      </c>
      <c r="J256" s="15"/>
      <c r="K256" s="32" t="str">
        <f>IF(項目一覧!$G$116=TRUE,"■","□")</f>
        <v>□</v>
      </c>
      <c r="L256" s="15" t="s">
        <v>309</v>
      </c>
      <c r="M256" s="15"/>
      <c r="N256" s="32" t="str">
        <f>IF(項目一覧!$H$116=TRUE,"■","□")</f>
        <v>□</v>
      </c>
      <c r="O256" s="15" t="s">
        <v>308</v>
      </c>
      <c r="P256" s="15"/>
      <c r="Q256" s="15"/>
      <c r="R256" s="32" t="str">
        <f>IF(項目一覧!$I$116=TRUE,"■","□")</f>
        <v>□</v>
      </c>
      <c r="S256" s="15" t="s">
        <v>307</v>
      </c>
      <c r="T256" s="15"/>
      <c r="U256" s="15"/>
      <c r="V256" s="15"/>
      <c r="W256" s="32" t="str">
        <f>IF(項目一覧!$J$116=TRUE,"■","□")</f>
        <v>□</v>
      </c>
      <c r="X256" s="31" t="s">
        <v>306</v>
      </c>
      <c r="Y256" s="15"/>
      <c r="Z256" s="15"/>
      <c r="AA256" s="30"/>
    </row>
    <row r="257" spans="1:27" ht="17.100000000000001" customHeight="1">
      <c r="A257" s="17" t="s">
        <v>346</v>
      </c>
      <c r="B257" s="16" t="s">
        <v>373</v>
      </c>
      <c r="C257" s="16"/>
      <c r="D257" s="16"/>
      <c r="E257" s="16"/>
      <c r="F257" s="16"/>
      <c r="G257" s="16"/>
      <c r="H257" s="2"/>
      <c r="I257" s="5" t="s">
        <v>340</v>
      </c>
      <c r="J257" s="1525" t="s">
        <v>111</v>
      </c>
      <c r="K257" s="1525"/>
      <c r="L257" s="1525"/>
      <c r="M257" s="1525"/>
      <c r="N257" s="1525"/>
      <c r="O257" s="5" t="s">
        <v>339</v>
      </c>
      <c r="P257" s="1525" t="s">
        <v>371</v>
      </c>
      <c r="Q257" s="1525"/>
      <c r="R257" s="1525"/>
      <c r="S257" s="1525"/>
      <c r="T257" s="1525"/>
      <c r="U257" s="5" t="s">
        <v>339</v>
      </c>
      <c r="V257" s="1525" t="s">
        <v>370</v>
      </c>
      <c r="W257" s="1525"/>
      <c r="X257" s="1525"/>
      <c r="Y257" s="1525"/>
      <c r="Z257" s="1525"/>
      <c r="AA257" s="7" t="s">
        <v>369</v>
      </c>
    </row>
    <row r="258" spans="1:27" ht="17.100000000000001" customHeight="1">
      <c r="A258" s="6"/>
      <c r="B258" s="3" t="s">
        <v>2375</v>
      </c>
      <c r="C258" s="3" t="s">
        <v>3775</v>
      </c>
      <c r="D258" s="3"/>
      <c r="E258" s="3"/>
      <c r="F258" s="3"/>
      <c r="G258" s="3"/>
      <c r="H258" s="2"/>
      <c r="I258" s="5" t="s">
        <v>340</v>
      </c>
      <c r="J258" s="1491" t="str">
        <f>項目一覧!$C$117</f>
        <v/>
      </c>
      <c r="K258" s="1491"/>
      <c r="L258" s="1491"/>
      <c r="M258" s="1491"/>
      <c r="N258" s="1491"/>
      <c r="O258" s="5" t="s">
        <v>339</v>
      </c>
      <c r="P258" s="1491" t="str">
        <f>項目一覧!$C$118</f>
        <v/>
      </c>
      <c r="Q258" s="1491"/>
      <c r="R258" s="1491"/>
      <c r="S258" s="1491"/>
      <c r="T258" s="1491"/>
      <c r="U258" s="5" t="s">
        <v>339</v>
      </c>
      <c r="V258" s="1491" t="str">
        <f>項目一覧!$C$119</f>
        <v/>
      </c>
      <c r="W258" s="1491"/>
      <c r="X258" s="1491"/>
      <c r="Y258" s="1491"/>
      <c r="Z258" s="1491"/>
      <c r="AA258" s="7" t="s">
        <v>353</v>
      </c>
    </row>
    <row r="259" spans="1:27" ht="17.100000000000001" customHeight="1">
      <c r="A259" s="6"/>
      <c r="B259" s="3" t="s">
        <v>2397</v>
      </c>
      <c r="C259" s="3" t="s">
        <v>3771</v>
      </c>
      <c r="D259" s="3"/>
      <c r="E259" s="3"/>
      <c r="F259" s="3"/>
      <c r="G259" s="3"/>
      <c r="H259" s="2"/>
    </row>
    <row r="260" spans="1:27" ht="17.100000000000001" customHeight="1">
      <c r="A260" s="6"/>
      <c r="B260" s="3"/>
      <c r="C260" s="3"/>
      <c r="D260" s="3"/>
      <c r="E260" s="3"/>
      <c r="F260" s="3"/>
      <c r="G260" s="3"/>
      <c r="H260" s="2"/>
      <c r="I260" s="5" t="s">
        <v>143</v>
      </c>
      <c r="J260" s="1492" t="str">
        <f>項目一覧!$C$374</f>
        <v/>
      </c>
      <c r="K260" s="1492"/>
      <c r="L260" s="1492"/>
      <c r="M260" s="1492"/>
      <c r="N260" s="1492"/>
      <c r="O260" s="5" t="s">
        <v>153</v>
      </c>
      <c r="P260" s="1492" t="str">
        <f>項目一覧!$C$375</f>
        <v/>
      </c>
      <c r="Q260" s="1492"/>
      <c r="R260" s="1492"/>
      <c r="S260" s="1492"/>
      <c r="T260" s="1492"/>
      <c r="U260" s="5" t="s">
        <v>153</v>
      </c>
      <c r="V260" s="1492" t="str">
        <f>項目一覧!$C$376</f>
        <v/>
      </c>
      <c r="W260" s="1492"/>
      <c r="X260" s="1492"/>
      <c r="Y260" s="1492"/>
      <c r="Z260" s="1492"/>
      <c r="AA260" s="7" t="s">
        <v>353</v>
      </c>
    </row>
    <row r="261" spans="1:27" ht="17.100000000000001" customHeight="1">
      <c r="A261" s="6"/>
      <c r="B261" s="3" t="s">
        <v>368</v>
      </c>
      <c r="C261" s="3" t="s">
        <v>2450</v>
      </c>
      <c r="D261" s="3"/>
      <c r="E261" s="3"/>
      <c r="F261" s="3"/>
      <c r="G261" s="3"/>
      <c r="H261" s="15"/>
      <c r="I261" s="35"/>
      <c r="J261" s="15"/>
      <c r="K261" s="1498" t="str">
        <f>項目一覧!$C$120</f>
        <v>0.00</v>
      </c>
      <c r="L261" s="1498"/>
      <c r="M261" s="1498"/>
      <c r="N261" s="1498"/>
      <c r="O261" s="35" t="s">
        <v>348</v>
      </c>
      <c r="P261" s="15"/>
      <c r="Q261" s="15"/>
      <c r="R261" s="15"/>
      <c r="S261" s="15"/>
      <c r="T261" s="15"/>
      <c r="U261" s="35"/>
      <c r="V261" s="15"/>
      <c r="W261" s="15"/>
      <c r="X261" s="15"/>
      <c r="Y261" s="15"/>
      <c r="Z261" s="15"/>
      <c r="AA261" s="35"/>
    </row>
    <row r="262" spans="1:27" ht="17.100000000000001" customHeight="1">
      <c r="A262" s="17" t="s">
        <v>346</v>
      </c>
      <c r="B262" s="16" t="s">
        <v>372</v>
      </c>
      <c r="C262" s="16"/>
      <c r="D262" s="16"/>
      <c r="E262" s="16"/>
      <c r="F262" s="16"/>
      <c r="G262" s="16"/>
      <c r="H262" s="2"/>
      <c r="I262" s="5" t="s">
        <v>340</v>
      </c>
      <c r="J262" s="1473" t="s">
        <v>111</v>
      </c>
      <c r="K262" s="1473"/>
      <c r="L262" s="1473"/>
      <c r="M262" s="1473"/>
      <c r="N262" s="1473"/>
      <c r="O262" s="5" t="s">
        <v>339</v>
      </c>
      <c r="P262" s="1473" t="s">
        <v>371</v>
      </c>
      <c r="Q262" s="1473"/>
      <c r="R262" s="1473"/>
      <c r="S262" s="1473"/>
      <c r="T262" s="1473"/>
      <c r="U262" s="5" t="s">
        <v>339</v>
      </c>
      <c r="V262" s="1473" t="s">
        <v>370</v>
      </c>
      <c r="W262" s="1473"/>
      <c r="X262" s="1473"/>
      <c r="Y262" s="1473"/>
      <c r="Z262" s="1473"/>
      <c r="AA262" s="7" t="s">
        <v>369</v>
      </c>
    </row>
    <row r="263" spans="1:27" ht="17.100000000000001" customHeight="1">
      <c r="A263" s="6"/>
      <c r="B263" s="3" t="s">
        <v>2413</v>
      </c>
      <c r="C263" s="3" t="s">
        <v>2418</v>
      </c>
      <c r="D263" s="3"/>
      <c r="E263" s="3"/>
      <c r="F263" s="3"/>
      <c r="G263" s="3"/>
      <c r="H263" s="5"/>
      <c r="I263" s="5" t="s">
        <v>340</v>
      </c>
      <c r="J263" s="1491" t="str">
        <f>項目一覧!$C$121</f>
        <v/>
      </c>
      <c r="K263" s="1491"/>
      <c r="L263" s="1491"/>
      <c r="M263" s="1491"/>
      <c r="N263" s="1491"/>
      <c r="O263" s="5" t="s">
        <v>339</v>
      </c>
      <c r="P263" s="1491" t="str">
        <f>項目一覧!$C$122</f>
        <v/>
      </c>
      <c r="Q263" s="1491"/>
      <c r="R263" s="1491"/>
      <c r="S263" s="1491"/>
      <c r="T263" s="1491"/>
      <c r="U263" s="5" t="s">
        <v>339</v>
      </c>
      <c r="V263" s="1491" t="str">
        <f>項目一覧!$C$123</f>
        <v/>
      </c>
      <c r="W263" s="1491"/>
      <c r="X263" s="1491"/>
      <c r="Y263" s="1491"/>
      <c r="Z263" s="1491"/>
      <c r="AA263" s="7" t="s">
        <v>353</v>
      </c>
    </row>
    <row r="264" spans="1:27" ht="17.100000000000001" customHeight="1">
      <c r="A264" s="6"/>
      <c r="B264" s="3" t="s">
        <v>2443</v>
      </c>
      <c r="C264" s="3" t="s">
        <v>3040</v>
      </c>
      <c r="D264" s="3"/>
      <c r="E264" s="3"/>
      <c r="F264" s="3"/>
      <c r="G264" s="3"/>
      <c r="H264" s="5"/>
      <c r="I264" s="5"/>
      <c r="J264" s="541"/>
      <c r="K264" s="541"/>
      <c r="L264" s="541"/>
      <c r="M264" s="541"/>
      <c r="N264" s="541"/>
      <c r="O264" s="5"/>
      <c r="P264" s="541"/>
      <c r="Q264" s="541"/>
      <c r="R264" s="541"/>
      <c r="S264" s="541"/>
      <c r="T264" s="541"/>
      <c r="U264" s="5"/>
      <c r="V264" s="541"/>
      <c r="W264" s="541"/>
      <c r="X264" s="541"/>
      <c r="Y264" s="541"/>
      <c r="Z264" s="541"/>
      <c r="AA264" s="7"/>
    </row>
    <row r="265" spans="1:27" ht="17.100000000000001" customHeight="1">
      <c r="A265" s="6"/>
      <c r="C265" s="3"/>
      <c r="D265" s="3"/>
      <c r="E265" s="3"/>
      <c r="F265" s="3"/>
      <c r="G265" s="3"/>
      <c r="H265" s="5"/>
      <c r="I265" s="5" t="s">
        <v>340</v>
      </c>
      <c r="J265" s="1491" t="str">
        <f>項目一覧!$C$124</f>
        <v/>
      </c>
      <c r="K265" s="1491"/>
      <c r="L265" s="1491"/>
      <c r="M265" s="1491"/>
      <c r="N265" s="1491"/>
      <c r="O265" s="5" t="s">
        <v>339</v>
      </c>
      <c r="P265" s="1491" t="str">
        <f>項目一覧!$C$125</f>
        <v/>
      </c>
      <c r="Q265" s="1491"/>
      <c r="R265" s="1491"/>
      <c r="S265" s="1491"/>
      <c r="T265" s="1491"/>
      <c r="U265" s="5" t="s">
        <v>339</v>
      </c>
      <c r="V265" s="1491" t="str">
        <f>項目一覧!$C$126</f>
        <v/>
      </c>
      <c r="W265" s="1491"/>
      <c r="X265" s="1491"/>
      <c r="Y265" s="1491"/>
      <c r="Z265" s="1491"/>
      <c r="AA265" s="7" t="s">
        <v>353</v>
      </c>
    </row>
    <row r="266" spans="1:27" ht="17.100000000000001" customHeight="1">
      <c r="A266" s="6"/>
      <c r="B266" s="3" t="s">
        <v>368</v>
      </c>
      <c r="C266" s="3" t="s">
        <v>367</v>
      </c>
      <c r="D266" s="3"/>
      <c r="E266" s="3"/>
      <c r="F266" s="3"/>
      <c r="G266" s="3"/>
      <c r="H266" s="5"/>
    </row>
    <row r="267" spans="1:27" ht="17.100000000000001" customHeight="1">
      <c r="A267" s="6"/>
      <c r="B267" s="3"/>
      <c r="C267" s="3"/>
      <c r="D267" s="3"/>
      <c r="E267" s="3"/>
      <c r="F267" s="3"/>
      <c r="G267" s="3"/>
      <c r="H267" s="5"/>
      <c r="I267" s="5" t="s">
        <v>340</v>
      </c>
      <c r="J267" s="1491" t="str">
        <f>項目一覧!$C$334</f>
        <v/>
      </c>
      <c r="K267" s="1491"/>
      <c r="L267" s="1491"/>
      <c r="M267" s="1491"/>
      <c r="N267" s="1491"/>
      <c r="O267" s="5" t="s">
        <v>339</v>
      </c>
      <c r="P267" s="1491" t="str">
        <f>項目一覧!$C$335</f>
        <v/>
      </c>
      <c r="Q267" s="1491"/>
      <c r="R267" s="1491"/>
      <c r="S267" s="1491"/>
      <c r="T267" s="1491"/>
      <c r="U267" s="5" t="s">
        <v>339</v>
      </c>
      <c r="V267" s="1491" t="str">
        <f>項目一覧!$C$336</f>
        <v/>
      </c>
      <c r="W267" s="1491"/>
      <c r="X267" s="1491"/>
      <c r="Y267" s="1491"/>
      <c r="Z267" s="1491"/>
      <c r="AA267" s="7" t="s">
        <v>353</v>
      </c>
    </row>
    <row r="268" spans="1:27" ht="17.100000000000001" customHeight="1">
      <c r="A268" s="6"/>
      <c r="B268" s="3" t="s">
        <v>500</v>
      </c>
      <c r="C268" s="3" t="s">
        <v>3041</v>
      </c>
      <c r="D268" s="3"/>
      <c r="E268" s="3"/>
      <c r="F268" s="3"/>
      <c r="G268" s="3"/>
      <c r="H268" s="3"/>
      <c r="I268" s="3"/>
      <c r="J268" s="3"/>
      <c r="K268" s="3"/>
      <c r="L268" s="3"/>
      <c r="M268" s="3"/>
      <c r="N268" s="3"/>
      <c r="O268" s="3"/>
      <c r="P268" s="3"/>
      <c r="Q268" s="3"/>
      <c r="R268" s="3"/>
      <c r="S268" s="3"/>
      <c r="T268" s="3"/>
      <c r="U268" s="3"/>
      <c r="V268" s="3"/>
      <c r="W268" s="3"/>
      <c r="X268" s="3"/>
      <c r="Y268" s="3"/>
      <c r="Z268" s="3"/>
      <c r="AA268" s="3"/>
    </row>
    <row r="269" spans="1:27" ht="17.100000000000001" customHeight="1">
      <c r="A269" s="6"/>
      <c r="B269" s="3"/>
      <c r="C269" s="3"/>
      <c r="D269" s="3"/>
      <c r="E269" s="3"/>
      <c r="F269" s="3"/>
      <c r="G269" s="3"/>
      <c r="H269" s="3"/>
      <c r="I269" s="5" t="s">
        <v>340</v>
      </c>
      <c r="J269" s="1491" t="str">
        <f>項目一覧!$C$127</f>
        <v/>
      </c>
      <c r="K269" s="1491"/>
      <c r="L269" s="1491"/>
      <c r="M269" s="1491"/>
      <c r="N269" s="1491"/>
      <c r="O269" s="5" t="s">
        <v>339</v>
      </c>
      <c r="P269" s="1491" t="str">
        <f>項目一覧!$C$128</f>
        <v/>
      </c>
      <c r="Q269" s="1491"/>
      <c r="R269" s="1491"/>
      <c r="S269" s="1491"/>
      <c r="T269" s="1491"/>
      <c r="U269" s="5" t="s">
        <v>339</v>
      </c>
      <c r="V269" s="1491" t="str">
        <f>項目一覧!$C$129</f>
        <v/>
      </c>
      <c r="W269" s="1491"/>
      <c r="X269" s="1491"/>
      <c r="Y269" s="1491"/>
      <c r="Z269" s="1491"/>
      <c r="AA269" s="7" t="s">
        <v>353</v>
      </c>
    </row>
    <row r="270" spans="1:27" ht="17.100000000000001" customHeight="1">
      <c r="A270" s="6"/>
      <c r="B270" s="3" t="s">
        <v>499</v>
      </c>
      <c r="C270" s="406" t="s">
        <v>3754</v>
      </c>
      <c r="D270" s="3"/>
      <c r="E270" s="3"/>
      <c r="F270" s="3"/>
      <c r="G270" s="3"/>
      <c r="H270" s="3"/>
      <c r="I270" s="5" t="s">
        <v>143</v>
      </c>
      <c r="J270" s="1483" t="str">
        <f>項目一覧!$C$368</f>
        <v/>
      </c>
      <c r="K270" s="1483"/>
      <c r="L270" s="1483"/>
      <c r="M270" s="1483"/>
      <c r="N270" s="1483"/>
      <c r="O270" s="5" t="s">
        <v>153</v>
      </c>
      <c r="P270" s="1483" t="str">
        <f>項目一覧!$C$369</f>
        <v/>
      </c>
      <c r="Q270" s="1483"/>
      <c r="R270" s="1483"/>
      <c r="S270" s="1483"/>
      <c r="T270" s="1483"/>
      <c r="U270" s="5" t="s">
        <v>153</v>
      </c>
      <c r="V270" s="1482" t="str">
        <f>項目一覧!$C$370</f>
        <v/>
      </c>
      <c r="W270" s="1482"/>
      <c r="X270" s="1482"/>
      <c r="Y270" s="1482"/>
      <c r="Z270" s="1482"/>
      <c r="AA270" s="7" t="s">
        <v>353</v>
      </c>
    </row>
    <row r="271" spans="1:27" ht="17.100000000000001" customHeight="1">
      <c r="A271" s="6"/>
      <c r="B271" s="3" t="s">
        <v>498</v>
      </c>
      <c r="C271" s="3" t="s">
        <v>364</v>
      </c>
      <c r="D271" s="3"/>
      <c r="E271" s="3"/>
      <c r="F271" s="3"/>
      <c r="G271" s="3"/>
      <c r="H271" s="3"/>
      <c r="I271" s="5" t="s">
        <v>340</v>
      </c>
      <c r="J271" s="1491" t="str">
        <f>項目一覧!$C$130</f>
        <v/>
      </c>
      <c r="K271" s="1491"/>
      <c r="L271" s="1491"/>
      <c r="M271" s="1491"/>
      <c r="N271" s="1491"/>
      <c r="O271" s="5" t="s">
        <v>339</v>
      </c>
      <c r="P271" s="1491" t="str">
        <f>項目一覧!$C$131</f>
        <v/>
      </c>
      <c r="Q271" s="1491"/>
      <c r="R271" s="1491"/>
      <c r="S271" s="1491"/>
      <c r="T271" s="1491"/>
      <c r="U271" s="5" t="s">
        <v>339</v>
      </c>
      <c r="V271" s="1491" t="str">
        <f>項目一覧!$C$132</f>
        <v/>
      </c>
      <c r="W271" s="1491"/>
      <c r="X271" s="1491"/>
      <c r="Y271" s="1491"/>
      <c r="Z271" s="1491"/>
      <c r="AA271" s="7" t="s">
        <v>353</v>
      </c>
    </row>
    <row r="272" spans="1:27" ht="17.100000000000001" customHeight="1">
      <c r="A272" s="6"/>
      <c r="B272" s="3" t="s">
        <v>497</v>
      </c>
      <c r="C272" s="3" t="s">
        <v>362</v>
      </c>
      <c r="D272" s="3"/>
      <c r="E272" s="3"/>
      <c r="F272" s="3"/>
      <c r="G272" s="3"/>
      <c r="H272" s="3"/>
      <c r="I272" s="5" t="s">
        <v>340</v>
      </c>
      <c r="J272" s="1491" t="str">
        <f>項目一覧!$C$322</f>
        <v/>
      </c>
      <c r="K272" s="1491"/>
      <c r="L272" s="1491"/>
      <c r="M272" s="1491"/>
      <c r="N272" s="1491"/>
      <c r="O272" s="5" t="s">
        <v>339</v>
      </c>
      <c r="P272" s="1491" t="str">
        <f>項目一覧!$C$323</f>
        <v/>
      </c>
      <c r="Q272" s="1491"/>
      <c r="R272" s="1491"/>
      <c r="S272" s="1491"/>
      <c r="T272" s="1491"/>
      <c r="U272" s="5" t="s">
        <v>339</v>
      </c>
      <c r="V272" s="1491" t="str">
        <f>項目一覧!$C$324</f>
        <v/>
      </c>
      <c r="W272" s="1491"/>
      <c r="X272" s="1491"/>
      <c r="Y272" s="1491"/>
      <c r="Z272" s="1491"/>
      <c r="AA272" s="7" t="s">
        <v>353</v>
      </c>
    </row>
    <row r="273" spans="1:27" ht="17.100000000000001" customHeight="1">
      <c r="A273" s="6"/>
      <c r="B273" s="3" t="s">
        <v>496</v>
      </c>
      <c r="C273" s="3" t="s">
        <v>360</v>
      </c>
      <c r="D273" s="3"/>
      <c r="E273" s="3"/>
      <c r="F273" s="3"/>
      <c r="G273" s="3"/>
      <c r="H273" s="3"/>
      <c r="I273" s="5" t="s">
        <v>340</v>
      </c>
      <c r="J273" s="1491" t="str">
        <f>項目一覧!$C$325</f>
        <v/>
      </c>
      <c r="K273" s="1491"/>
      <c r="L273" s="1491"/>
      <c r="M273" s="1491"/>
      <c r="N273" s="1491"/>
      <c r="O273" s="5" t="s">
        <v>339</v>
      </c>
      <c r="P273" s="1491" t="str">
        <f>項目一覧!$C$326</f>
        <v/>
      </c>
      <c r="Q273" s="1491"/>
      <c r="R273" s="1491"/>
      <c r="S273" s="1491"/>
      <c r="T273" s="1491"/>
      <c r="U273" s="5" t="s">
        <v>339</v>
      </c>
      <c r="V273" s="1491" t="str">
        <f>項目一覧!$C$327</f>
        <v/>
      </c>
      <c r="W273" s="1491"/>
      <c r="X273" s="1491"/>
      <c r="Y273" s="1491"/>
      <c r="Z273" s="1491"/>
      <c r="AA273" s="7" t="s">
        <v>353</v>
      </c>
    </row>
    <row r="274" spans="1:27" ht="17.100000000000001" customHeight="1">
      <c r="A274" s="6"/>
      <c r="B274" s="3" t="s">
        <v>495</v>
      </c>
      <c r="C274" s="3" t="s">
        <v>358</v>
      </c>
      <c r="D274" s="3"/>
      <c r="E274" s="3"/>
      <c r="F274" s="3"/>
      <c r="G274" s="3"/>
      <c r="H274" s="3"/>
      <c r="I274" s="5" t="s">
        <v>340</v>
      </c>
      <c r="J274" s="1491" t="str">
        <f>項目一覧!$C$328</f>
        <v/>
      </c>
      <c r="K274" s="1491"/>
      <c r="L274" s="1491"/>
      <c r="M274" s="1491"/>
      <c r="N274" s="1491"/>
      <c r="O274" s="5" t="s">
        <v>339</v>
      </c>
      <c r="P274" s="1491" t="str">
        <f>項目一覧!$C$329</f>
        <v/>
      </c>
      <c r="Q274" s="1491"/>
      <c r="R274" s="1491"/>
      <c r="S274" s="1491"/>
      <c r="T274" s="1491"/>
      <c r="U274" s="5" t="s">
        <v>339</v>
      </c>
      <c r="V274" s="1491" t="str">
        <f>項目一覧!$C$330</f>
        <v/>
      </c>
      <c r="W274" s="1491"/>
      <c r="X274" s="1491"/>
      <c r="Y274" s="1491"/>
      <c r="Z274" s="1491"/>
      <c r="AA274" s="7" t="s">
        <v>353</v>
      </c>
    </row>
    <row r="275" spans="1:27" ht="17.100000000000001" customHeight="1">
      <c r="A275" s="6"/>
      <c r="B275" s="3" t="s">
        <v>3756</v>
      </c>
      <c r="C275" s="3" t="s">
        <v>356</v>
      </c>
      <c r="D275" s="3"/>
      <c r="E275" s="3"/>
      <c r="F275" s="3"/>
      <c r="G275" s="3"/>
      <c r="H275" s="3"/>
      <c r="I275" s="5" t="s">
        <v>340</v>
      </c>
      <c r="J275" s="1491" t="str">
        <f>項目一覧!$C$331</f>
        <v/>
      </c>
      <c r="K275" s="1491"/>
      <c r="L275" s="1491"/>
      <c r="M275" s="1491"/>
      <c r="N275" s="1491"/>
      <c r="O275" s="5" t="s">
        <v>339</v>
      </c>
      <c r="P275" s="1491" t="str">
        <f>項目一覧!$C$332</f>
        <v/>
      </c>
      <c r="Q275" s="1491"/>
      <c r="R275" s="1491"/>
      <c r="S275" s="1491"/>
      <c r="T275" s="1491"/>
      <c r="U275" s="5" t="s">
        <v>339</v>
      </c>
      <c r="V275" s="1491" t="str">
        <f>項目一覧!$C$333</f>
        <v/>
      </c>
      <c r="W275" s="1491"/>
      <c r="X275" s="1491"/>
      <c r="Y275" s="1491"/>
      <c r="Z275" s="1491"/>
      <c r="AA275" s="7" t="s">
        <v>353</v>
      </c>
    </row>
    <row r="276" spans="1:27" ht="18" customHeight="1">
      <c r="A276" s="6"/>
      <c r="B276" s="3" t="s">
        <v>3757</v>
      </c>
      <c r="C276" s="3" t="s">
        <v>3025</v>
      </c>
      <c r="D276" s="3"/>
      <c r="E276" s="3"/>
      <c r="F276" s="3"/>
      <c r="G276" s="3"/>
      <c r="H276" s="3"/>
      <c r="I276" s="5" t="s">
        <v>340</v>
      </c>
      <c r="J276" s="1483" t="str">
        <f>項目一覧!$C$355</f>
        <v/>
      </c>
      <c r="K276" s="1483"/>
      <c r="L276" s="1483"/>
      <c r="M276" s="1483"/>
      <c r="N276" s="1483"/>
      <c r="O276" s="5" t="s">
        <v>339</v>
      </c>
      <c r="P276" s="1483" t="str">
        <f>項目一覧!$C$356</f>
        <v/>
      </c>
      <c r="Q276" s="1483"/>
      <c r="R276" s="1483"/>
      <c r="S276" s="1483"/>
      <c r="T276" s="1483"/>
      <c r="U276" s="5" t="s">
        <v>339</v>
      </c>
      <c r="V276" s="1482" t="str">
        <f>項目一覧!$C$357</f>
        <v/>
      </c>
      <c r="W276" s="1482"/>
      <c r="X276" s="1482"/>
      <c r="Y276" s="1482"/>
      <c r="Z276" s="1482"/>
      <c r="AA276" s="7" t="s">
        <v>353</v>
      </c>
    </row>
    <row r="277" spans="1:27" ht="17.100000000000001" customHeight="1">
      <c r="A277" s="6"/>
      <c r="B277" s="3" t="s">
        <v>3758</v>
      </c>
      <c r="C277" s="406" t="s">
        <v>3755</v>
      </c>
      <c r="D277" s="3"/>
      <c r="E277" s="3"/>
      <c r="F277" s="3"/>
      <c r="G277" s="3"/>
      <c r="H277" s="3"/>
      <c r="I277" s="5" t="s">
        <v>143</v>
      </c>
      <c r="J277" s="1483" t="str">
        <f>項目一覧!$C$371</f>
        <v/>
      </c>
      <c r="K277" s="1483"/>
      <c r="L277" s="1483"/>
      <c r="M277" s="1483"/>
      <c r="N277" s="1483"/>
      <c r="O277" s="5" t="s">
        <v>153</v>
      </c>
      <c r="P277" s="1483" t="str">
        <f>項目一覧!$C$372</f>
        <v/>
      </c>
      <c r="Q277" s="1483"/>
      <c r="R277" s="1483"/>
      <c r="S277" s="1483"/>
      <c r="T277" s="1483"/>
      <c r="U277" s="5" t="s">
        <v>153</v>
      </c>
      <c r="V277" s="1482" t="str">
        <f>項目一覧!$C$373</f>
        <v/>
      </c>
      <c r="W277" s="1482"/>
      <c r="X277" s="1482"/>
      <c r="Y277" s="1482"/>
      <c r="Z277" s="1482"/>
      <c r="AA277" s="7" t="s">
        <v>353</v>
      </c>
    </row>
    <row r="278" spans="1:27" ht="17.100000000000001" customHeight="1">
      <c r="A278" s="6"/>
      <c r="B278" s="3" t="s">
        <v>3759</v>
      </c>
      <c r="C278" s="3" t="s">
        <v>354</v>
      </c>
      <c r="D278" s="3"/>
      <c r="E278" s="3"/>
      <c r="F278" s="3"/>
      <c r="G278" s="3"/>
      <c r="H278" s="3"/>
      <c r="I278" s="5" t="s">
        <v>340</v>
      </c>
      <c r="J278" s="1491" t="str">
        <f>項目一覧!$C$133</f>
        <v/>
      </c>
      <c r="K278" s="1491"/>
      <c r="L278" s="1491"/>
      <c r="M278" s="1491"/>
      <c r="N278" s="1491"/>
      <c r="O278" s="5" t="s">
        <v>339</v>
      </c>
      <c r="P278" s="1491" t="str">
        <f>項目一覧!$C$134</f>
        <v/>
      </c>
      <c r="Q278" s="1491"/>
      <c r="R278" s="1491"/>
      <c r="S278" s="1491"/>
      <c r="T278" s="1491"/>
      <c r="U278" s="5" t="s">
        <v>339</v>
      </c>
      <c r="V278" s="1491" t="str">
        <f>項目一覧!$C$135</f>
        <v/>
      </c>
      <c r="W278" s="1491"/>
      <c r="X278" s="1491"/>
      <c r="Y278" s="1491"/>
      <c r="Z278" s="1491"/>
      <c r="AA278" s="7" t="s">
        <v>353</v>
      </c>
    </row>
    <row r="279" spans="1:27" ht="17.100000000000001" customHeight="1">
      <c r="A279" s="6"/>
      <c r="B279" s="3" t="s">
        <v>3760</v>
      </c>
      <c r="C279" s="3" t="s">
        <v>3042</v>
      </c>
      <c r="D279" s="3"/>
      <c r="E279" s="3"/>
      <c r="F279" s="3"/>
      <c r="G279" s="3"/>
      <c r="H279" s="3"/>
      <c r="I279" s="5" t="s">
        <v>143</v>
      </c>
      <c r="J279" s="1491" t="str">
        <f>項目一覧!$C$345</f>
        <v/>
      </c>
      <c r="K279" s="1491"/>
      <c r="L279" s="1491"/>
      <c r="M279" s="1491"/>
      <c r="N279" s="1491"/>
      <c r="O279" s="5" t="s">
        <v>153</v>
      </c>
      <c r="P279" s="1491" t="str">
        <f>項目一覧!$C$346</f>
        <v/>
      </c>
      <c r="Q279" s="1491"/>
      <c r="R279" s="1491"/>
      <c r="S279" s="1491"/>
      <c r="T279" s="1491"/>
      <c r="U279" s="5" t="s">
        <v>153</v>
      </c>
      <c r="V279" s="1567" t="str">
        <f>(項目一覧!$C$347)</f>
        <v/>
      </c>
      <c r="W279" s="1567"/>
      <c r="X279" s="1567"/>
      <c r="Y279" s="1567"/>
      <c r="Z279" s="1567"/>
      <c r="AA279" s="7" t="s">
        <v>353</v>
      </c>
    </row>
    <row r="280" spans="1:27" ht="17.100000000000001" customHeight="1">
      <c r="A280" s="6"/>
      <c r="B280" s="3" t="s">
        <v>3750</v>
      </c>
      <c r="C280" s="3" t="s">
        <v>352</v>
      </c>
      <c r="D280" s="3"/>
      <c r="E280" s="3"/>
      <c r="F280" s="3"/>
      <c r="G280" s="3"/>
      <c r="H280" s="3"/>
      <c r="I280" s="3"/>
      <c r="J280" s="3"/>
      <c r="K280" s="3"/>
      <c r="L280" s="3"/>
      <c r="M280" s="1473" t="str">
        <f>項目一覧!$C$136</f>
        <v/>
      </c>
      <c r="N280" s="1473"/>
      <c r="O280" s="1473"/>
      <c r="P280" s="1473"/>
      <c r="Q280" s="1473"/>
      <c r="R280" s="3" t="s">
        <v>351</v>
      </c>
      <c r="S280" s="3"/>
      <c r="T280" s="3"/>
      <c r="U280" s="3"/>
      <c r="V280" s="3"/>
      <c r="W280" s="3"/>
      <c r="X280" s="3"/>
      <c r="Y280" s="3"/>
      <c r="Z280" s="3"/>
      <c r="AA280" s="3"/>
    </row>
    <row r="281" spans="1:27" ht="17.100000000000001" customHeight="1">
      <c r="A281" s="32"/>
      <c r="B281" s="15" t="s">
        <v>3752</v>
      </c>
      <c r="C281" s="15" t="s">
        <v>349</v>
      </c>
      <c r="D281" s="15"/>
      <c r="E281" s="15"/>
      <c r="F281" s="15"/>
      <c r="G281" s="15"/>
      <c r="H281" s="15"/>
      <c r="I281" s="15"/>
      <c r="J281" s="15"/>
      <c r="K281" s="15"/>
      <c r="L281" s="15"/>
      <c r="M281" s="1498" t="str">
        <f>項目一覧!$C$137</f>
        <v/>
      </c>
      <c r="N281" s="1498"/>
      <c r="O281" s="1498"/>
      <c r="P281" s="1498"/>
      <c r="Q281" s="1498"/>
      <c r="R281" s="15" t="s">
        <v>348</v>
      </c>
      <c r="S281" s="15"/>
      <c r="T281" s="15"/>
      <c r="U281" s="15"/>
      <c r="V281" s="15"/>
      <c r="W281" s="15"/>
      <c r="X281" s="15"/>
      <c r="Y281" s="15"/>
      <c r="Z281" s="15"/>
      <c r="AA281" s="15"/>
    </row>
    <row r="282" spans="1:27" ht="18" customHeight="1">
      <c r="A282" s="6" t="s">
        <v>346</v>
      </c>
      <c r="B282" s="3" t="s">
        <v>347</v>
      </c>
      <c r="C282" s="3"/>
      <c r="D282" s="3"/>
      <c r="E282" s="3"/>
      <c r="F282" s="3"/>
      <c r="G282" s="3"/>
      <c r="H282" s="3"/>
      <c r="I282" s="3"/>
      <c r="J282" s="3"/>
      <c r="K282" s="3"/>
      <c r="L282" s="3"/>
      <c r="M282" s="726"/>
      <c r="N282" s="726"/>
      <c r="O282" s="726"/>
      <c r="P282" s="726"/>
      <c r="Q282" s="726"/>
      <c r="R282" s="3"/>
      <c r="S282" s="3"/>
      <c r="T282" s="3"/>
      <c r="U282" s="3"/>
      <c r="V282" s="3"/>
      <c r="W282" s="3"/>
      <c r="X282" s="3"/>
      <c r="Y282" s="3"/>
      <c r="Z282" s="3"/>
      <c r="AA282" s="3"/>
    </row>
    <row r="283" spans="1:27" ht="18" customHeight="1">
      <c r="A283" s="6"/>
      <c r="B283" s="3" t="s">
        <v>2463</v>
      </c>
      <c r="C283" s="3" t="s">
        <v>2431</v>
      </c>
      <c r="D283" s="3"/>
      <c r="E283" s="3"/>
      <c r="F283" s="3"/>
      <c r="G283" s="3"/>
      <c r="H283" s="3"/>
      <c r="I283" s="3"/>
      <c r="J283" s="3"/>
      <c r="K283" s="3"/>
      <c r="L283" s="1499" t="str">
        <f>項目一覧!$C$138</f>
        <v xml:space="preserve"> </v>
      </c>
      <c r="M283" s="1499"/>
      <c r="N283" s="1499"/>
      <c r="O283" s="1499"/>
      <c r="P283" s="3"/>
      <c r="Q283" s="3"/>
      <c r="R283" s="3"/>
      <c r="S283" s="3"/>
      <c r="T283" s="3"/>
      <c r="U283" s="3"/>
      <c r="V283" s="3"/>
      <c r="W283" s="3"/>
      <c r="X283" s="3"/>
      <c r="Y283" s="3"/>
      <c r="Z283" s="3"/>
      <c r="AA283" s="3"/>
    </row>
    <row r="284" spans="1:27" ht="18" customHeight="1">
      <c r="A284" s="6"/>
      <c r="B284" s="3" t="s">
        <v>2453</v>
      </c>
      <c r="C284" s="3" t="s">
        <v>2432</v>
      </c>
      <c r="D284" s="3"/>
      <c r="E284" s="3"/>
      <c r="F284" s="3"/>
      <c r="G284" s="3"/>
      <c r="H284" s="3"/>
      <c r="I284" s="3"/>
      <c r="J284" s="3"/>
      <c r="K284" s="3"/>
      <c r="L284" s="1486" t="str">
        <f>項目一覧!$C$139</f>
        <v/>
      </c>
      <c r="M284" s="1486"/>
      <c r="N284" s="1486"/>
      <c r="O284" s="1486"/>
      <c r="P284" s="15"/>
      <c r="Q284" s="15"/>
      <c r="R284" s="15"/>
      <c r="S284" s="15"/>
      <c r="T284" s="15"/>
      <c r="U284" s="15"/>
      <c r="V284" s="15"/>
      <c r="W284" s="3"/>
      <c r="X284" s="3"/>
      <c r="Y284" s="3"/>
      <c r="Z284" s="3"/>
      <c r="AA284" s="3"/>
    </row>
    <row r="285" spans="1:27" ht="18" customHeight="1">
      <c r="A285" s="17" t="s">
        <v>346</v>
      </c>
      <c r="B285" s="16" t="s">
        <v>345</v>
      </c>
      <c r="C285" s="16"/>
      <c r="D285" s="16"/>
      <c r="E285" s="16"/>
      <c r="F285" s="16"/>
      <c r="G285" s="16"/>
      <c r="H285" s="16"/>
      <c r="I285" s="108" t="s">
        <v>297</v>
      </c>
      <c r="J285" s="1525" t="s">
        <v>344</v>
      </c>
      <c r="K285" s="1525"/>
      <c r="L285" s="1525"/>
      <c r="M285" s="1525"/>
      <c r="N285" s="1525"/>
      <c r="O285" s="5" t="s">
        <v>339</v>
      </c>
      <c r="P285" s="1473" t="s">
        <v>147</v>
      </c>
      <c r="Q285" s="1473"/>
      <c r="R285" s="1473"/>
      <c r="S285" s="1473"/>
      <c r="T285" s="1473"/>
      <c r="U285" s="3" t="s">
        <v>320</v>
      </c>
      <c r="V285" s="3"/>
      <c r="W285" s="16"/>
      <c r="X285" s="16"/>
      <c r="Y285" s="16"/>
      <c r="Z285" s="16"/>
      <c r="AA285" s="16"/>
    </row>
    <row r="286" spans="1:27" ht="18" customHeight="1">
      <c r="A286" s="6"/>
      <c r="B286" s="3" t="s">
        <v>305</v>
      </c>
      <c r="C286" s="3"/>
      <c r="D286" s="3"/>
      <c r="E286" s="3"/>
      <c r="F286" s="3"/>
      <c r="G286" s="3"/>
      <c r="H286" s="3"/>
      <c r="I286" s="5" t="s">
        <v>340</v>
      </c>
      <c r="J286" s="1503" t="str">
        <f>項目一覧!$C$140</f>
        <v/>
      </c>
      <c r="K286" s="1503"/>
      <c r="L286" s="1503"/>
      <c r="M286" s="1503"/>
      <c r="N286" s="1503"/>
      <c r="O286" s="5" t="s">
        <v>339</v>
      </c>
      <c r="P286" s="1503" t="str">
        <f>項目一覧!$C$141</f>
        <v/>
      </c>
      <c r="Q286" s="1503"/>
      <c r="R286" s="1503"/>
      <c r="S286" s="1503"/>
      <c r="T286" s="1503"/>
      <c r="U286" s="3" t="s">
        <v>343</v>
      </c>
      <c r="V286" s="3"/>
      <c r="W286" s="3"/>
      <c r="X286" s="3"/>
      <c r="Y286" s="3"/>
      <c r="Z286" s="3"/>
      <c r="AA286" s="3"/>
    </row>
    <row r="287" spans="1:27" ht="18" customHeight="1">
      <c r="A287" s="6"/>
      <c r="B287" s="3" t="s">
        <v>342</v>
      </c>
      <c r="C287" s="3"/>
      <c r="D287" s="3"/>
      <c r="E287" s="3"/>
      <c r="F287" s="3"/>
      <c r="G287" s="3" t="s">
        <v>341</v>
      </c>
      <c r="H287" s="3"/>
      <c r="I287" s="5" t="s">
        <v>340</v>
      </c>
      <c r="J287" s="1473" t="str">
        <f>項目一覧!C142</f>
        <v/>
      </c>
      <c r="K287" s="1473"/>
      <c r="L287" s="1473"/>
      <c r="M287" s="1473"/>
      <c r="N287" s="1473"/>
      <c r="O287" s="5" t="s">
        <v>339</v>
      </c>
      <c r="P287" s="1473" t="str">
        <f>項目一覧!C143</f>
        <v/>
      </c>
      <c r="Q287" s="1473"/>
      <c r="R287" s="1473"/>
      <c r="S287" s="1473"/>
      <c r="T287" s="1473"/>
      <c r="U287" s="3" t="s">
        <v>338</v>
      </c>
      <c r="V287" s="3"/>
      <c r="W287" s="3"/>
      <c r="X287" s="3"/>
      <c r="Y287" s="3"/>
      <c r="Z287" s="3"/>
      <c r="AA287" s="3"/>
    </row>
    <row r="288" spans="1:27" ht="18" customHeight="1">
      <c r="A288" s="6"/>
      <c r="B288" s="3"/>
      <c r="C288" s="3"/>
      <c r="D288" s="3"/>
      <c r="E288" s="3"/>
      <c r="F288" s="3"/>
      <c r="G288" s="3" t="s">
        <v>337</v>
      </c>
      <c r="H288" s="3"/>
      <c r="I288" s="5" t="s">
        <v>325</v>
      </c>
      <c r="J288" s="1473" t="str">
        <f>項目一覧!C144</f>
        <v/>
      </c>
      <c r="K288" s="1473"/>
      <c r="L288" s="1473"/>
      <c r="M288" s="1473"/>
      <c r="N288" s="1473"/>
      <c r="O288" s="5" t="s">
        <v>336</v>
      </c>
      <c r="P288" s="1473" t="str">
        <f>項目一覧!C145</f>
        <v/>
      </c>
      <c r="Q288" s="1473"/>
      <c r="R288" s="1473"/>
      <c r="S288" s="1473"/>
      <c r="T288" s="1473"/>
      <c r="U288" s="3" t="s">
        <v>326</v>
      </c>
      <c r="V288" s="3"/>
      <c r="W288" s="3"/>
      <c r="X288" s="3"/>
      <c r="Y288" s="3"/>
      <c r="Z288" s="3"/>
      <c r="AA288" s="3"/>
    </row>
    <row r="289" spans="1:27" ht="18" customHeight="1">
      <c r="A289" s="6"/>
      <c r="B289" s="3" t="s">
        <v>335</v>
      </c>
      <c r="C289" s="3"/>
      <c r="D289" s="3"/>
      <c r="E289" s="3"/>
      <c r="F289" s="3"/>
      <c r="G289" s="7"/>
      <c r="H289" s="3"/>
      <c r="I289" s="1500" t="str">
        <f>項目一覧!$C$146</f>
        <v/>
      </c>
      <c r="J289" s="1500"/>
      <c r="K289" s="1500"/>
      <c r="L289" s="1500"/>
      <c r="M289" s="1500"/>
      <c r="N289" s="1500"/>
      <c r="O289" s="1500"/>
      <c r="P289" s="1550" t="str">
        <f>IF(項目一覧!$C$149="","","一部　"&amp;項目一覧!$C$149)</f>
        <v/>
      </c>
      <c r="Q289" s="1550"/>
      <c r="R289" s="1550"/>
      <c r="S289" s="1550"/>
      <c r="T289" s="1550"/>
      <c r="U289" s="1550"/>
      <c r="V289" s="1550"/>
      <c r="W289" s="2"/>
      <c r="X289" s="3"/>
      <c r="Y289" s="3"/>
      <c r="Z289" s="3"/>
      <c r="AA289" s="3"/>
    </row>
    <row r="290" spans="1:27" ht="18" customHeight="1">
      <c r="A290" s="6"/>
      <c r="B290" s="3" t="s">
        <v>2420</v>
      </c>
      <c r="C290" s="3" t="s">
        <v>2421</v>
      </c>
      <c r="D290" s="3"/>
      <c r="E290" s="3"/>
      <c r="F290" s="3"/>
      <c r="G290" s="3"/>
      <c r="H290" s="3"/>
      <c r="I290" s="3"/>
      <c r="J290" s="3"/>
      <c r="K290" s="3"/>
      <c r="L290" s="3"/>
      <c r="M290" s="3"/>
      <c r="N290" s="3"/>
      <c r="O290" s="3"/>
      <c r="P290" s="3"/>
      <c r="Q290" s="6" t="str">
        <f>IF(項目一覧!$D$152=TRUE,"■","□")</f>
        <v>□</v>
      </c>
      <c r="R290" s="2" t="s">
        <v>334</v>
      </c>
      <c r="S290" s="2"/>
      <c r="T290" s="6" t="str">
        <f>IF(項目一覧!$E$152=TRUE,"■","□")</f>
        <v>□</v>
      </c>
      <c r="U290" s="2" t="s">
        <v>333</v>
      </c>
      <c r="V290" s="2"/>
      <c r="W290" s="3"/>
      <c r="X290" s="3"/>
      <c r="Y290" s="3"/>
      <c r="Z290" s="3"/>
      <c r="AA290" s="3"/>
    </row>
    <row r="291" spans="1:27" ht="18" customHeight="1">
      <c r="A291" s="6"/>
      <c r="B291" s="3" t="s">
        <v>2444</v>
      </c>
      <c r="C291" s="3" t="s">
        <v>2430</v>
      </c>
      <c r="D291" s="3"/>
      <c r="E291" s="3"/>
      <c r="F291" s="3"/>
      <c r="G291" s="3"/>
      <c r="H291" s="3"/>
      <c r="I291" s="3"/>
      <c r="J291" s="6"/>
      <c r="K291" s="3" t="str">
        <f>IF(項目一覧!$D$153=TRUE,"■","□")&amp;"道路高さ制限不適用　"&amp;IF(項目一覧!$E$153=TRUE,"■","□")&amp;"隣地高さ制限不適用　"&amp;IF(項目一覧!$F$153=TRUE,"■","□")&amp;"北側高さ制限不適用"</f>
        <v>□道路高さ制限不適用　□隣地高さ制限不適用　□北側高さ制限不適用</v>
      </c>
      <c r="L291" s="3"/>
      <c r="M291" s="3"/>
      <c r="N291" s="3"/>
      <c r="O291" s="3"/>
      <c r="P291" s="6"/>
      <c r="Q291" s="3"/>
      <c r="R291" s="2"/>
      <c r="S291" s="3"/>
      <c r="T291" s="3"/>
      <c r="U291" s="3"/>
      <c r="V291" s="6"/>
      <c r="W291" s="3"/>
      <c r="X291" s="3"/>
      <c r="Y291" s="2"/>
      <c r="Z291" s="3"/>
      <c r="AA291" s="3"/>
    </row>
    <row r="292" spans="1:27" ht="18" customHeight="1">
      <c r="A292" s="17" t="s">
        <v>329</v>
      </c>
      <c r="B292" s="16" t="s">
        <v>332</v>
      </c>
      <c r="C292" s="16"/>
      <c r="D292" s="16"/>
      <c r="E292" s="16"/>
      <c r="F292" s="16"/>
      <c r="G292" s="16"/>
      <c r="H292" s="1533" t="str">
        <f>項目一覧!$C$154</f>
        <v/>
      </c>
      <c r="I292" s="1533"/>
      <c r="J292" s="1533"/>
      <c r="K292" s="1533"/>
      <c r="L292" s="1533"/>
      <c r="M292" s="1533"/>
      <c r="N292" s="1533"/>
      <c r="O292" s="1533"/>
      <c r="P292" s="1533"/>
      <c r="Q292" s="1533"/>
      <c r="R292" s="1533"/>
      <c r="S292" s="1533"/>
      <c r="T292" s="1533"/>
      <c r="U292" s="1533"/>
      <c r="V292" s="1533"/>
      <c r="W292" s="1533"/>
      <c r="X292" s="1533"/>
      <c r="Y292" s="1533"/>
      <c r="Z292" s="1533"/>
      <c r="AA292" s="1533"/>
    </row>
    <row r="293" spans="1:27" ht="18" customHeight="1">
      <c r="A293" s="6"/>
      <c r="B293" s="3"/>
      <c r="C293" s="3"/>
      <c r="D293" s="3"/>
      <c r="E293" s="3"/>
      <c r="F293" s="3"/>
      <c r="G293" s="3"/>
      <c r="H293" s="1551"/>
      <c r="I293" s="1551"/>
      <c r="J293" s="1551"/>
      <c r="K293" s="1551"/>
      <c r="L293" s="1551"/>
      <c r="M293" s="1551"/>
      <c r="N293" s="1551"/>
      <c r="O293" s="1551"/>
      <c r="P293" s="1551"/>
      <c r="Q293" s="1551"/>
      <c r="R293" s="1551"/>
      <c r="S293" s="1551"/>
      <c r="T293" s="1551"/>
      <c r="U293" s="1551"/>
      <c r="V293" s="1551"/>
      <c r="W293" s="1551"/>
      <c r="X293" s="1551"/>
      <c r="Y293" s="1551"/>
      <c r="Z293" s="1551"/>
      <c r="AA293" s="1551"/>
    </row>
    <row r="294" spans="1:27" ht="18" customHeight="1">
      <c r="A294" s="6"/>
      <c r="B294" s="3"/>
      <c r="C294" s="3"/>
      <c r="D294" s="3"/>
      <c r="E294" s="3"/>
      <c r="F294" s="3"/>
      <c r="G294" s="3"/>
      <c r="H294" s="1552"/>
      <c r="I294" s="1552"/>
      <c r="J294" s="1552"/>
      <c r="K294" s="1552"/>
      <c r="L294" s="1552"/>
      <c r="M294" s="1552"/>
      <c r="N294" s="1552"/>
      <c r="O294" s="1552"/>
      <c r="P294" s="1552"/>
      <c r="Q294" s="1552"/>
      <c r="R294" s="1552"/>
      <c r="S294" s="1552"/>
      <c r="T294" s="1552"/>
      <c r="U294" s="1552"/>
      <c r="V294" s="1552"/>
      <c r="W294" s="1552"/>
      <c r="X294" s="1552"/>
      <c r="Y294" s="1552"/>
      <c r="Z294" s="1552"/>
      <c r="AA294" s="1552"/>
    </row>
    <row r="295" spans="1:27" ht="18" customHeight="1">
      <c r="A295" s="22" t="s">
        <v>329</v>
      </c>
      <c r="B295" s="20" t="s">
        <v>331</v>
      </c>
      <c r="C295" s="20"/>
      <c r="D295" s="20"/>
      <c r="E295" s="20"/>
      <c r="F295" s="20"/>
      <c r="G295" s="20"/>
      <c r="H295" s="20"/>
      <c r="I295" s="20"/>
      <c r="J295" s="20" t="str">
        <f>IF(項目一覧!$C$155="","",IF(項目一覧!$C$155&lt;DATE(2019,5,1),"平成","令和"))</f>
        <v/>
      </c>
      <c r="K295" s="20"/>
      <c r="L295" s="22" t="str">
        <f>IF(項目一覧!$C$155="","",IF(項目一覧!$C$155&lt;DATE(2019,5,1),YEAR(項目一覧!$C$155)-1988,IF(YEAR(項目一覧!$C$155)-2018=1,"元",YEAR(項目一覧!$C$155)-2018)))</f>
        <v/>
      </c>
      <c r="M295" s="20" t="s">
        <v>324</v>
      </c>
      <c r="N295" s="22" t="str">
        <f>IF(項目一覧!$C$155="","",MONTH(項目一覧!$C$155))</f>
        <v/>
      </c>
      <c r="O295" s="20" t="s">
        <v>323</v>
      </c>
      <c r="P295" s="22" t="str">
        <f>IF(項目一覧!$C$155="","",DAY(項目一覧!$C$155))</f>
        <v/>
      </c>
      <c r="Q295" s="20" t="s">
        <v>322</v>
      </c>
      <c r="R295" s="20"/>
      <c r="S295" s="24"/>
      <c r="T295" s="24"/>
      <c r="U295" s="20"/>
      <c r="V295" s="20"/>
      <c r="W295" s="20"/>
      <c r="X295" s="20"/>
      <c r="Y295" s="20"/>
      <c r="Z295" s="20"/>
      <c r="AA295" s="20"/>
    </row>
    <row r="296" spans="1:27" ht="18" customHeight="1">
      <c r="A296" s="22" t="s">
        <v>329</v>
      </c>
      <c r="B296" s="20" t="s">
        <v>330</v>
      </c>
      <c r="C296" s="20"/>
      <c r="D296" s="20"/>
      <c r="E296" s="20"/>
      <c r="F296" s="20"/>
      <c r="G296" s="20"/>
      <c r="H296" s="20"/>
      <c r="I296" s="20"/>
      <c r="J296" s="15" t="str">
        <f>IF(項目一覧!$C$156="","",IF(項目一覧!$C$156&lt;DATE(2019,5,1),"平成","令和"))</f>
        <v/>
      </c>
      <c r="K296" s="20"/>
      <c r="L296" s="22" t="str">
        <f>IF(項目一覧!$C$156="","",IF(項目一覧!$C$156&lt;DATE(2019,5,1),YEAR(項目一覧!$C$156)-1988,IF(YEAR(項目一覧!$C$156)-2018=1,"元",YEAR(項目一覧!$C$156)-2018)))</f>
        <v/>
      </c>
      <c r="M296" s="20" t="s">
        <v>324</v>
      </c>
      <c r="N296" s="22" t="str">
        <f>IF(項目一覧!$C$156="","",MONTH(項目一覧!$C$156))</f>
        <v/>
      </c>
      <c r="O296" s="20" t="s">
        <v>323</v>
      </c>
      <c r="P296" s="22" t="str">
        <f>IF(項目一覧!$C$156="","",DAY(項目一覧!$C$156))</f>
        <v/>
      </c>
      <c r="Q296" s="20" t="s">
        <v>322</v>
      </c>
      <c r="R296" s="20"/>
      <c r="S296" s="24"/>
      <c r="T296" s="24"/>
      <c r="U296" s="20"/>
      <c r="V296" s="20"/>
      <c r="W296" s="20"/>
      <c r="X296" s="20"/>
      <c r="Y296" s="20"/>
      <c r="Z296" s="20"/>
      <c r="AA296" s="20"/>
    </row>
    <row r="297" spans="1:27" ht="18" customHeight="1">
      <c r="A297" s="6" t="s">
        <v>329</v>
      </c>
      <c r="B297" s="3" t="s">
        <v>328</v>
      </c>
      <c r="C297" s="3"/>
      <c r="D297" s="3"/>
      <c r="E297" s="3"/>
      <c r="F297" s="3"/>
      <c r="G297" s="3"/>
      <c r="H297" s="3"/>
      <c r="I297" s="3"/>
      <c r="J297" s="3"/>
      <c r="K297" s="3"/>
      <c r="L297" s="3"/>
      <c r="M297" s="3"/>
      <c r="N297" s="3"/>
      <c r="O297" s="3"/>
      <c r="P297" s="3"/>
      <c r="Q297" s="3"/>
      <c r="R297" s="3"/>
      <c r="S297" s="2"/>
      <c r="T297" s="2"/>
      <c r="U297" s="3" t="s">
        <v>327</v>
      </c>
      <c r="V297" s="3"/>
      <c r="W297" s="3"/>
      <c r="X297" s="3"/>
      <c r="Y297" s="3"/>
      <c r="Z297" s="3"/>
      <c r="AA297" s="3"/>
    </row>
    <row r="298" spans="1:27" ht="18" customHeight="1">
      <c r="A298" s="6"/>
      <c r="B298" s="3"/>
      <c r="C298" s="3"/>
      <c r="D298" s="3"/>
      <c r="E298" s="5" t="s">
        <v>325</v>
      </c>
      <c r="F298" s="1497" t="str">
        <f>項目一覧!$C$157</f>
        <v/>
      </c>
      <c r="G298" s="1497"/>
      <c r="H298" s="1497"/>
      <c r="I298" s="5" t="s">
        <v>326</v>
      </c>
      <c r="J298" s="3" t="str">
        <f>IF(項目一覧!$C$158="","",IF(項目一覧!$C$158&lt;DATE(2019,5,1),"平成","令和"))</f>
        <v/>
      </c>
      <c r="K298" s="3"/>
      <c r="L298" s="6" t="str">
        <f>IF(項目一覧!$C$158="","",IF(項目一覧!$C$158&lt;DATE(2019,5,1),YEAR(項目一覧!$C$158)-1988,IF(YEAR(項目一覧!$C$158)-2018=1,"元",YEAR(項目一覧!$C$158)-2018)))</f>
        <v/>
      </c>
      <c r="M298" s="3" t="s">
        <v>324</v>
      </c>
      <c r="N298" s="3" t="str">
        <f>IF(項目一覧!$C$158="","",MONTH(項目一覧!$C$158))</f>
        <v/>
      </c>
      <c r="O298" s="3" t="s">
        <v>323</v>
      </c>
      <c r="P298" s="3" t="str">
        <f>IF(項目一覧!$C$158="","",DAY(項目一覧!$C$158))</f>
        <v/>
      </c>
      <c r="Q298" s="3" t="s">
        <v>322</v>
      </c>
      <c r="R298" s="5" t="s">
        <v>325</v>
      </c>
      <c r="S298" s="1484" t="str">
        <f>項目一覧!$C$159</f>
        <v/>
      </c>
      <c r="T298" s="1484"/>
      <c r="U298" s="1484"/>
      <c r="V298" s="1484"/>
      <c r="W298" s="1484"/>
      <c r="X298" s="1484"/>
      <c r="Y298" s="1484"/>
      <c r="Z298" s="1484"/>
      <c r="AA298" s="5" t="s">
        <v>326</v>
      </c>
    </row>
    <row r="299" spans="1:27" ht="18" customHeight="1">
      <c r="A299" s="2"/>
      <c r="B299" s="2"/>
      <c r="C299" s="2"/>
      <c r="D299" s="2"/>
      <c r="E299" s="5" t="s">
        <v>297</v>
      </c>
      <c r="F299" s="1497" t="str">
        <f>項目一覧!$C$160</f>
        <v/>
      </c>
      <c r="G299" s="1497"/>
      <c r="H299" s="1497"/>
      <c r="I299" s="5" t="s">
        <v>320</v>
      </c>
      <c r="J299" s="3" t="str">
        <f>IF(項目一覧!$C$161="","",IF(項目一覧!$C$161&lt;DATE(2019,5,1),"平成","令和"))</f>
        <v/>
      </c>
      <c r="K299" s="3"/>
      <c r="L299" s="6" t="str">
        <f>IF(項目一覧!$C$161="","",IF(項目一覧!$C$161&lt;DATE(2019,5,1),YEAR(項目一覧!$C$161)-1988,IF(YEAR(項目一覧!$C$161)-2018=1,"元",YEAR(項目一覧!$C$161)-2018)))</f>
        <v/>
      </c>
      <c r="M299" s="3" t="s">
        <v>324</v>
      </c>
      <c r="N299" s="3" t="str">
        <f>IF(項目一覧!$C$161="","",MONTH(項目一覧!$C$161))</f>
        <v/>
      </c>
      <c r="O299" s="3" t="s">
        <v>323</v>
      </c>
      <c r="P299" s="3" t="str">
        <f>IF(項目一覧!$C$161="","",DAY(項目一覧!$C$161))</f>
        <v/>
      </c>
      <c r="Q299" s="3" t="s">
        <v>322</v>
      </c>
      <c r="R299" s="5" t="s">
        <v>325</v>
      </c>
      <c r="S299" s="1484" t="str">
        <f>項目一覧!$C$162</f>
        <v/>
      </c>
      <c r="T299" s="1484"/>
      <c r="U299" s="1484"/>
      <c r="V299" s="1484"/>
      <c r="W299" s="1484"/>
      <c r="X299" s="1484"/>
      <c r="Y299" s="1484"/>
      <c r="Z299" s="1484"/>
      <c r="AA299" s="33" t="s">
        <v>320</v>
      </c>
    </row>
    <row r="300" spans="1:27" ht="18" customHeight="1">
      <c r="A300" s="2"/>
      <c r="B300" s="2"/>
      <c r="C300" s="2"/>
      <c r="D300" s="2"/>
      <c r="E300" s="5" t="s">
        <v>297</v>
      </c>
      <c r="F300" s="1523" t="str">
        <f>項目一覧!$C$163</f>
        <v/>
      </c>
      <c r="G300" s="1523"/>
      <c r="H300" s="1523"/>
      <c r="I300" s="5" t="s">
        <v>320</v>
      </c>
      <c r="J300" s="3" t="str">
        <f>IF(項目一覧!$C$164="","",IF(項目一覧!$C$164&lt;DATE(2019,5,1),"平成","令和"))</f>
        <v/>
      </c>
      <c r="K300" s="3"/>
      <c r="L300" s="6" t="str">
        <f>IF(項目一覧!$C$164="","",IF(項目一覧!$C$164&lt;DATE(2019,5,1),YEAR(項目一覧!$C$164)-1988,IF(YEAR(項目一覧!$C$164)-2018=1,"元",YEAR(項目一覧!$C$164)-2018)))</f>
        <v/>
      </c>
      <c r="M300" s="3" t="s">
        <v>324</v>
      </c>
      <c r="N300" s="3" t="str">
        <f>IF(項目一覧!$C$164="","",MONTH(項目一覧!$C$164))</f>
        <v/>
      </c>
      <c r="O300" s="3" t="s">
        <v>323</v>
      </c>
      <c r="P300" s="3" t="str">
        <f>IF(項目一覧!$C$164="","",DAY(項目一覧!$C$164))</f>
        <v/>
      </c>
      <c r="Q300" s="3" t="s">
        <v>322</v>
      </c>
      <c r="R300" s="5" t="s">
        <v>321</v>
      </c>
      <c r="S300" s="1513" t="str">
        <f>項目一覧!$C$165</f>
        <v/>
      </c>
      <c r="T300" s="1513"/>
      <c r="U300" s="1513"/>
      <c r="V300" s="1513"/>
      <c r="W300" s="1513"/>
      <c r="X300" s="1513"/>
      <c r="Y300" s="1513"/>
      <c r="Z300" s="1513"/>
      <c r="AA300" s="33" t="s">
        <v>320</v>
      </c>
    </row>
    <row r="301" spans="1:27" ht="18" customHeight="1">
      <c r="A301" s="17" t="s">
        <v>313</v>
      </c>
      <c r="B301" s="16" t="s">
        <v>319</v>
      </c>
      <c r="C301" s="16"/>
      <c r="D301" s="16"/>
      <c r="E301" s="16"/>
      <c r="F301" s="16"/>
      <c r="G301" s="16"/>
      <c r="H301" s="16"/>
      <c r="I301" s="1536" t="str">
        <f>項目一覧!$C$166</f>
        <v/>
      </c>
      <c r="J301" s="1536"/>
      <c r="K301" s="1536"/>
      <c r="L301" s="1536"/>
      <c r="M301" s="1536"/>
      <c r="N301" s="1536"/>
      <c r="O301" s="1536"/>
      <c r="P301" s="1536"/>
      <c r="Q301" s="1536"/>
      <c r="R301" s="1536"/>
      <c r="S301" s="1536"/>
      <c r="T301" s="1536"/>
      <c r="U301" s="1536"/>
      <c r="V301" s="1536"/>
      <c r="W301" s="1536"/>
      <c r="X301" s="1536"/>
      <c r="Y301" s="1536"/>
      <c r="Z301" s="1536"/>
      <c r="AA301" s="1536"/>
    </row>
    <row r="302" spans="1:27" ht="18" customHeight="1">
      <c r="A302" s="2"/>
      <c r="B302" s="2"/>
      <c r="C302" s="2"/>
      <c r="D302" s="2"/>
      <c r="E302" s="2"/>
      <c r="F302" s="2"/>
      <c r="G302" s="2"/>
      <c r="H302" s="2"/>
      <c r="I302" s="1537"/>
      <c r="J302" s="1537"/>
      <c r="K302" s="1537"/>
      <c r="L302" s="1537"/>
      <c r="M302" s="1537"/>
      <c r="N302" s="1537"/>
      <c r="O302" s="1537"/>
      <c r="P302" s="1537"/>
      <c r="Q302" s="1537"/>
      <c r="R302" s="1537"/>
      <c r="S302" s="1537"/>
      <c r="T302" s="1537"/>
      <c r="U302" s="1537"/>
      <c r="V302" s="1537"/>
      <c r="W302" s="1537"/>
      <c r="X302" s="1537"/>
      <c r="Y302" s="1537"/>
      <c r="Z302" s="1537"/>
      <c r="AA302" s="1537"/>
    </row>
    <row r="303" spans="1:27" ht="18" customHeight="1">
      <c r="A303" s="17" t="s">
        <v>313</v>
      </c>
      <c r="B303" s="16" t="s">
        <v>318</v>
      </c>
      <c r="C303" s="16"/>
      <c r="D303" s="16"/>
      <c r="E303" s="16"/>
      <c r="F303" s="16"/>
      <c r="G303" s="16"/>
      <c r="H303" s="16"/>
      <c r="I303" s="1536" t="str">
        <f>項目一覧!$C$167</f>
        <v/>
      </c>
      <c r="J303" s="1554"/>
      <c r="K303" s="1554"/>
      <c r="L303" s="1554"/>
      <c r="M303" s="1554"/>
      <c r="N303" s="1554"/>
      <c r="O303" s="1554"/>
      <c r="P303" s="1554"/>
      <c r="Q303" s="1554"/>
      <c r="R303" s="1554"/>
      <c r="S303" s="1554"/>
      <c r="T303" s="1554"/>
      <c r="U303" s="1554"/>
      <c r="V303" s="1554"/>
      <c r="W303" s="1554"/>
      <c r="X303" s="1554"/>
      <c r="Y303" s="1554"/>
      <c r="Z303" s="1554"/>
      <c r="AA303" s="1554"/>
    </row>
    <row r="304" spans="1:27" ht="18" customHeight="1">
      <c r="A304" s="30"/>
      <c r="B304" s="30"/>
      <c r="C304" s="30"/>
      <c r="D304" s="30"/>
      <c r="E304" s="30"/>
      <c r="F304" s="30"/>
      <c r="G304" s="30"/>
      <c r="H304" s="30"/>
      <c r="I304" s="1555"/>
      <c r="J304" s="1555"/>
      <c r="K304" s="1555"/>
      <c r="L304" s="1555"/>
      <c r="M304" s="1555"/>
      <c r="N304" s="1555"/>
      <c r="O304" s="1555"/>
      <c r="P304" s="1555"/>
      <c r="Q304" s="1555"/>
      <c r="R304" s="1555"/>
      <c r="S304" s="1555"/>
      <c r="T304" s="1555"/>
      <c r="U304" s="1555"/>
      <c r="V304" s="1555"/>
      <c r="W304" s="1555"/>
      <c r="X304" s="1555"/>
      <c r="Y304" s="1555"/>
      <c r="Z304" s="1555"/>
      <c r="AA304" s="1555"/>
    </row>
    <row r="305" spans="1:32" ht="15.95" customHeight="1">
      <c r="A305" s="1501" t="s">
        <v>317</v>
      </c>
      <c r="B305" s="1501"/>
      <c r="C305" s="1501"/>
      <c r="D305" s="1501"/>
      <c r="E305" s="1501"/>
      <c r="F305" s="1501"/>
      <c r="G305" s="1501"/>
      <c r="H305" s="1501"/>
      <c r="I305" s="1501"/>
      <c r="J305" s="1501"/>
      <c r="K305" s="1501"/>
      <c r="L305" s="1501"/>
      <c r="M305" s="1501"/>
      <c r="N305" s="1501"/>
      <c r="O305" s="1501"/>
      <c r="P305" s="1501"/>
      <c r="Q305" s="1501"/>
      <c r="R305" s="1501"/>
      <c r="S305" s="1501"/>
      <c r="T305" s="1501"/>
      <c r="U305" s="1501"/>
      <c r="V305" s="1501"/>
      <c r="W305" s="1501"/>
      <c r="X305" s="1501"/>
      <c r="Y305" s="1501"/>
      <c r="Z305" s="1501"/>
      <c r="AA305" s="1501"/>
    </row>
    <row r="306" spans="1:32" ht="15.95" customHeight="1">
      <c r="A306" s="3"/>
      <c r="B306" s="3" t="s">
        <v>316</v>
      </c>
      <c r="C306" s="3"/>
      <c r="D306" s="3"/>
      <c r="E306" s="3"/>
      <c r="F306" s="15"/>
      <c r="G306" s="15"/>
      <c r="H306" s="15"/>
      <c r="I306" s="15"/>
      <c r="J306" s="15"/>
      <c r="K306" s="15"/>
      <c r="L306" s="15"/>
      <c r="M306" s="3"/>
      <c r="N306" s="3"/>
      <c r="O306" s="3"/>
      <c r="P306" s="3"/>
      <c r="Q306" s="3"/>
      <c r="R306" s="3"/>
      <c r="S306" s="3"/>
      <c r="T306" s="3"/>
      <c r="U306" s="3"/>
      <c r="V306" s="3"/>
      <c r="W306" s="3"/>
      <c r="X306" s="3"/>
      <c r="Y306" s="3"/>
      <c r="Z306" s="3"/>
      <c r="AA306" s="3"/>
    </row>
    <row r="307" spans="1:32" ht="20.100000000000001" customHeight="1">
      <c r="A307" s="22" t="s">
        <v>313</v>
      </c>
      <c r="B307" s="20" t="s">
        <v>136</v>
      </c>
      <c r="C307" s="20"/>
      <c r="D307" s="20"/>
      <c r="E307" s="20"/>
      <c r="F307" s="1553">
        <f>項目一覧②!$F$2</f>
        <v>1</v>
      </c>
      <c r="G307" s="1553"/>
      <c r="H307" s="1553"/>
      <c r="I307" s="1553"/>
      <c r="K307" s="15"/>
      <c r="L307" s="15"/>
      <c r="M307" s="20"/>
      <c r="N307" s="20"/>
      <c r="O307" s="20"/>
      <c r="P307" s="20"/>
      <c r="Q307" s="20"/>
      <c r="R307" s="20"/>
      <c r="S307" s="20"/>
      <c r="T307" s="20"/>
      <c r="U307" s="20"/>
      <c r="V307" s="20"/>
      <c r="W307" s="20"/>
      <c r="X307" s="20"/>
      <c r="Y307" s="20"/>
      <c r="Z307" s="20"/>
      <c r="AA307" s="20"/>
    </row>
    <row r="308" spans="1:32" ht="15.95" customHeight="1">
      <c r="A308" s="17" t="s">
        <v>313</v>
      </c>
      <c r="B308" s="16" t="s">
        <v>315</v>
      </c>
      <c r="C308" s="16"/>
      <c r="D308" s="16"/>
      <c r="E308" s="16" t="s">
        <v>169</v>
      </c>
      <c r="F308" s="16"/>
      <c r="G308" s="1502" t="str">
        <f>項目一覧②!$F$3</f>
        <v/>
      </c>
      <c r="H308" s="1502"/>
      <c r="I308" s="74" t="s">
        <v>314</v>
      </c>
      <c r="J308" s="1487" t="str">
        <f>項目一覧②!$F$6</f>
        <v/>
      </c>
      <c r="K308" s="1487"/>
      <c r="L308" s="1487"/>
      <c r="M308" s="1487"/>
      <c r="N308" s="1487"/>
      <c r="O308" s="1487"/>
      <c r="P308" s="1487"/>
      <c r="Q308" s="1487"/>
      <c r="R308" s="1487"/>
      <c r="S308" s="1487"/>
      <c r="T308" s="1487"/>
      <c r="U308" s="1487"/>
      <c r="V308" s="1487"/>
      <c r="W308" s="1487"/>
      <c r="X308" s="1487"/>
      <c r="Y308" s="1487"/>
      <c r="Z308" s="1487"/>
      <c r="AA308" s="1487"/>
    </row>
    <row r="309" spans="1:32" ht="15.95" customHeight="1">
      <c r="A309" s="3"/>
      <c r="B309" s="3"/>
      <c r="C309" s="3"/>
      <c r="D309" s="3"/>
      <c r="E309" s="3" t="s">
        <v>169</v>
      </c>
      <c r="F309" s="3"/>
      <c r="G309" s="1497" t="str">
        <f>項目一覧②!$F$4</f>
        <v/>
      </c>
      <c r="H309" s="1497"/>
      <c r="I309" s="18" t="s">
        <v>314</v>
      </c>
      <c r="J309" s="1500" t="str">
        <f>項目一覧②!$F$7</f>
        <v/>
      </c>
      <c r="K309" s="1500"/>
      <c r="L309" s="1500"/>
      <c r="M309" s="1500"/>
      <c r="N309" s="1500"/>
      <c r="O309" s="1500"/>
      <c r="P309" s="1500"/>
      <c r="Q309" s="1500"/>
      <c r="R309" s="1500"/>
      <c r="S309" s="1500"/>
      <c r="T309" s="1500"/>
      <c r="U309" s="1500"/>
      <c r="V309" s="1500"/>
      <c r="W309" s="1500"/>
      <c r="X309" s="1500"/>
      <c r="Y309" s="1500"/>
      <c r="Z309" s="1500"/>
      <c r="AA309" s="1500"/>
    </row>
    <row r="310" spans="1:32" ht="15.95" customHeight="1">
      <c r="A310" s="3"/>
      <c r="B310" s="3"/>
      <c r="C310" s="3"/>
      <c r="D310" s="3"/>
      <c r="E310" s="3" t="s">
        <v>169</v>
      </c>
      <c r="F310" s="3"/>
      <c r="G310" s="1497" t="str">
        <f>項目一覧②!$F$5</f>
        <v/>
      </c>
      <c r="H310" s="1497"/>
      <c r="I310" s="18" t="s">
        <v>314</v>
      </c>
      <c r="J310" s="1500" t="str">
        <f>項目一覧②!$F$8</f>
        <v/>
      </c>
      <c r="K310" s="1500"/>
      <c r="L310" s="1500"/>
      <c r="M310" s="1500"/>
      <c r="N310" s="1500"/>
      <c r="O310" s="1500"/>
      <c r="P310" s="1500"/>
      <c r="Q310" s="1500"/>
      <c r="R310" s="1500"/>
      <c r="S310" s="1500"/>
      <c r="T310" s="1500"/>
      <c r="U310" s="1500"/>
      <c r="V310" s="1500"/>
      <c r="W310" s="1500"/>
      <c r="X310" s="1500"/>
      <c r="Y310" s="1500"/>
      <c r="Z310" s="1500"/>
      <c r="AA310" s="1500"/>
    </row>
    <row r="311" spans="1:32" ht="15.95" customHeight="1">
      <c r="A311" s="3"/>
      <c r="B311" s="3"/>
      <c r="C311" s="3"/>
      <c r="D311" s="3"/>
      <c r="E311" s="3" t="s">
        <v>169</v>
      </c>
      <c r="F311" s="3"/>
      <c r="G311" s="3"/>
      <c r="H311" s="3"/>
      <c r="I311" s="3" t="s">
        <v>314</v>
      </c>
      <c r="J311" s="3"/>
      <c r="K311" s="3"/>
      <c r="L311" s="3"/>
      <c r="M311" s="3"/>
      <c r="N311" s="3"/>
      <c r="O311" s="3"/>
      <c r="P311" s="3"/>
      <c r="Q311" s="3"/>
      <c r="R311" s="3"/>
      <c r="S311" s="3"/>
      <c r="T311" s="3"/>
      <c r="U311" s="3"/>
      <c r="V311" s="3"/>
      <c r="W311" s="3"/>
      <c r="X311" s="3"/>
      <c r="Y311" s="3"/>
      <c r="Z311" s="3"/>
      <c r="AA311" s="3"/>
    </row>
    <row r="312" spans="1:32" ht="15.95" customHeight="1">
      <c r="A312" s="17" t="s">
        <v>313</v>
      </c>
      <c r="B312" s="16" t="s">
        <v>133</v>
      </c>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row>
    <row r="313" spans="1:32" ht="15.95" customHeight="1">
      <c r="A313" s="6"/>
      <c r="B313" s="6" t="str">
        <f>IF(項目一覧②!$G$9=TRUE,"■","□")</f>
        <v>□</v>
      </c>
      <c r="C313" s="3" t="s">
        <v>312</v>
      </c>
      <c r="D313" s="3"/>
      <c r="E313" s="6" t="str">
        <f>IF(項目一覧②!$H$9=TRUE,"■","□")</f>
        <v>□</v>
      </c>
      <c r="F313" s="3" t="s">
        <v>311</v>
      </c>
      <c r="G313" s="3"/>
      <c r="H313" s="32" t="str">
        <f>IF(項目一覧②!$I$9=TRUE,"■","□")</f>
        <v>□</v>
      </c>
      <c r="I313" s="15" t="s">
        <v>310</v>
      </c>
      <c r="J313" s="15"/>
      <c r="K313" s="32" t="str">
        <f>IF(項目一覧②!$J$9=TRUE,"■","□")</f>
        <v>□</v>
      </c>
      <c r="L313" s="15" t="s">
        <v>309</v>
      </c>
      <c r="M313" s="15"/>
      <c r="N313" s="32" t="str">
        <f>IF(項目一覧②!$K$9=TRUE,"■","□")</f>
        <v>□</v>
      </c>
      <c r="O313" s="15" t="s">
        <v>308</v>
      </c>
      <c r="P313" s="15"/>
      <c r="Q313" s="15"/>
      <c r="R313" s="32" t="str">
        <f>IF(項目一覧②!$L$9=TRUE,"■","□")</f>
        <v>□</v>
      </c>
      <c r="S313" s="15" t="s">
        <v>307</v>
      </c>
      <c r="T313" s="15"/>
      <c r="U313" s="15"/>
      <c r="V313" s="15"/>
      <c r="W313" s="32" t="str">
        <f>IF(項目一覧②!$M$9=TRUE,"■","□")</f>
        <v>□</v>
      </c>
      <c r="X313" s="31" t="s">
        <v>306</v>
      </c>
      <c r="Y313" s="15"/>
      <c r="Z313" s="15"/>
      <c r="AA313" s="30"/>
    </row>
    <row r="314" spans="1:32" ht="20.100000000000001" customHeight="1">
      <c r="A314" s="22" t="s">
        <v>273</v>
      </c>
      <c r="B314" s="20" t="s">
        <v>125</v>
      </c>
      <c r="C314" s="20"/>
      <c r="D314" s="20"/>
      <c r="E314" s="20"/>
      <c r="F314" s="20"/>
      <c r="G314" s="20"/>
      <c r="H314" s="20" t="str">
        <f>項目一覧②!$F$10&amp;IF(項目一覧②!$F$875="","","　一部　"&amp;項目一覧②!$F$875)</f>
        <v/>
      </c>
      <c r="I314" s="20"/>
      <c r="J314" s="20"/>
      <c r="K314" s="20"/>
      <c r="L314" s="20"/>
      <c r="M314" s="20"/>
      <c r="N314" s="20"/>
      <c r="O314" s="20"/>
      <c r="P314" s="20"/>
      <c r="Q314" s="20"/>
      <c r="R314" s="20"/>
      <c r="S314" s="20"/>
      <c r="T314" s="20"/>
      <c r="U314" s="20"/>
      <c r="V314" s="20"/>
      <c r="W314" s="20"/>
      <c r="X314" s="20"/>
      <c r="Y314" s="20"/>
      <c r="Z314" s="20"/>
      <c r="AA314" s="20"/>
    </row>
    <row r="315" spans="1:32" s="402" customFormat="1" ht="15.95" customHeight="1">
      <c r="A315" s="421" t="s">
        <v>113</v>
      </c>
      <c r="B315" s="406" t="s">
        <v>3129</v>
      </c>
      <c r="C315" s="406"/>
      <c r="D315" s="406"/>
      <c r="E315" s="406"/>
      <c r="F315" s="406"/>
      <c r="R315" s="10"/>
      <c r="S315" s="10"/>
      <c r="T315" s="10"/>
      <c r="U315" s="10"/>
      <c r="V315" s="10"/>
      <c r="W315" s="10"/>
      <c r="X315" s="10"/>
      <c r="Y315" s="10"/>
      <c r="Z315" s="10"/>
      <c r="AA315" s="10"/>
      <c r="AB315" s="10"/>
      <c r="AC315" s="10"/>
      <c r="AD315" s="10"/>
      <c r="AE315" s="10"/>
      <c r="AF315" s="10"/>
    </row>
    <row r="316" spans="1:32" s="402" customFormat="1" ht="15.95" customHeight="1">
      <c r="A316" s="421"/>
      <c r="B316" s="406"/>
      <c r="C316" s="406"/>
      <c r="D316" s="406"/>
      <c r="E316" s="446" t="str">
        <f>IF(項目一覧②!$G$821=TRUE,"■","□")</f>
        <v>□</v>
      </c>
      <c r="F316" s="10" t="s">
        <v>3081</v>
      </c>
      <c r="G316" s="10"/>
      <c r="H316" s="10"/>
      <c r="I316" s="10"/>
      <c r="L316" s="10"/>
      <c r="M316" s="10"/>
      <c r="N316" s="10"/>
      <c r="O316" s="10"/>
      <c r="P316" s="10"/>
      <c r="Q316" s="10"/>
      <c r="R316" s="10"/>
      <c r="S316" s="10"/>
      <c r="T316" s="10"/>
      <c r="U316" s="10"/>
      <c r="V316" s="10"/>
      <c r="W316" s="10"/>
      <c r="X316" s="10"/>
      <c r="Y316" s="10"/>
      <c r="Z316" s="10"/>
      <c r="AA316" s="10"/>
      <c r="AB316" s="10"/>
      <c r="AC316" s="10"/>
      <c r="AD316" s="10"/>
    </row>
    <row r="317" spans="1:32" s="402" customFormat="1" ht="15.95" customHeight="1">
      <c r="A317" s="421"/>
      <c r="B317" s="406"/>
      <c r="C317" s="406"/>
      <c r="D317" s="406"/>
      <c r="E317" s="446" t="str">
        <f>IF(項目一覧②!$G$822=TRUE,"■","□")</f>
        <v>□</v>
      </c>
      <c r="F317" s="10" t="s">
        <v>3125</v>
      </c>
      <c r="G317" s="10"/>
      <c r="H317" s="10"/>
      <c r="I317" s="10"/>
      <c r="J317" s="446"/>
      <c r="K317" s="10"/>
      <c r="L317" s="10"/>
      <c r="M317" s="10"/>
      <c r="N317" s="10"/>
      <c r="O317" s="10"/>
      <c r="P317" s="10"/>
      <c r="Q317" s="10"/>
      <c r="R317" s="10"/>
      <c r="S317" s="10"/>
      <c r="T317" s="10"/>
      <c r="U317" s="10"/>
      <c r="V317" s="10"/>
      <c r="W317" s="10"/>
      <c r="X317" s="10"/>
      <c r="Y317" s="10"/>
      <c r="Z317" s="10"/>
      <c r="AA317" s="10"/>
      <c r="AB317" s="10"/>
      <c r="AC317" s="10"/>
      <c r="AD317" s="10"/>
    </row>
    <row r="318" spans="1:32" s="402" customFormat="1" ht="15.95" customHeight="1">
      <c r="A318" s="421"/>
      <c r="B318" s="406"/>
      <c r="C318" s="406"/>
      <c r="D318" s="406"/>
      <c r="E318" s="446" t="str">
        <f>IF(項目一覧②!$G$823=TRUE,"■","□")</f>
        <v>□</v>
      </c>
      <c r="F318" s="10" t="s">
        <v>3083</v>
      </c>
      <c r="G318" s="10"/>
      <c r="H318" s="10"/>
      <c r="I318" s="10"/>
      <c r="K318" s="10"/>
      <c r="L318" s="438"/>
      <c r="M318" s="1268"/>
      <c r="N318" s="1268"/>
      <c r="O318" s="10"/>
      <c r="P318" s="10"/>
      <c r="Q318" s="10"/>
      <c r="R318" s="10"/>
      <c r="S318" s="10"/>
      <c r="T318" s="10"/>
      <c r="U318" s="10"/>
      <c r="V318" s="10"/>
      <c r="W318" s="10"/>
      <c r="X318" s="10"/>
      <c r="Y318" s="10"/>
      <c r="Z318" s="10"/>
      <c r="AA318" s="10"/>
      <c r="AB318" s="10"/>
      <c r="AC318" s="10"/>
      <c r="AD318" s="10"/>
      <c r="AE318" s="540"/>
    </row>
    <row r="319" spans="1:32" s="402" customFormat="1" ht="15.95" customHeight="1">
      <c r="A319" s="421"/>
      <c r="B319" s="406"/>
      <c r="C319" s="406"/>
      <c r="D319" s="406"/>
      <c r="E319" s="446" t="str">
        <f>IF(項目一覧②!$G$824=TRUE,"■","□")</f>
        <v>□</v>
      </c>
      <c r="F319" s="10" t="s">
        <v>3084</v>
      </c>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540"/>
    </row>
    <row r="320" spans="1:32" s="402" customFormat="1" ht="15.95" customHeight="1">
      <c r="A320" s="421"/>
      <c r="B320" s="406"/>
      <c r="C320" s="406"/>
      <c r="D320" s="406"/>
      <c r="E320" s="446" t="str">
        <f>IF(項目一覧②!$G$825=TRUE,"■","□")</f>
        <v>□</v>
      </c>
      <c r="F320" s="10" t="s">
        <v>3085</v>
      </c>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540"/>
    </row>
    <row r="321" spans="1:39" s="402" customFormat="1" ht="15.95" customHeight="1">
      <c r="A321" s="1019"/>
      <c r="B321" s="1020"/>
      <c r="C321" s="1020"/>
      <c r="D321" s="1020"/>
      <c r="E321" s="1022" t="str">
        <f>IF(項目一覧②!$G$857=TRUE,"■","□")</f>
        <v>□</v>
      </c>
      <c r="F321" s="1021" t="s">
        <v>1432</v>
      </c>
      <c r="G321" s="1021"/>
      <c r="H321" s="1021"/>
      <c r="I321" s="1021"/>
      <c r="J321" s="1021"/>
      <c r="K321" s="1021"/>
      <c r="L321" s="1021"/>
      <c r="M321" s="1021"/>
      <c r="N321" s="1021"/>
      <c r="O321" s="1021"/>
      <c r="P321" s="1021"/>
      <c r="Q321" s="1021"/>
      <c r="R321" s="1021"/>
      <c r="S321" s="1021"/>
      <c r="T321" s="1021"/>
      <c r="U321" s="1021"/>
      <c r="V321" s="1021"/>
      <c r="W321" s="1021"/>
      <c r="X321" s="1021"/>
      <c r="Y321" s="1021"/>
      <c r="Z321" s="1021"/>
      <c r="AA321" s="1021"/>
      <c r="AB321" s="1021"/>
      <c r="AC321" s="10"/>
      <c r="AD321" s="10"/>
      <c r="AE321" s="540"/>
    </row>
    <row r="322" spans="1:39" s="402" customFormat="1" ht="15.95" customHeight="1">
      <c r="A322" s="421" t="s">
        <v>113</v>
      </c>
      <c r="B322" s="406" t="s">
        <v>3130</v>
      </c>
      <c r="C322" s="406"/>
      <c r="D322" s="406"/>
      <c r="E322" s="406"/>
      <c r="F322" s="406"/>
      <c r="G322" s="406"/>
      <c r="H322" s="406"/>
      <c r="I322" s="406"/>
      <c r="J322" s="406"/>
      <c r="K322" s="406"/>
      <c r="L322" s="406"/>
      <c r="M322" s="10"/>
      <c r="N322" s="10"/>
      <c r="O322" s="10"/>
      <c r="P322" s="10"/>
      <c r="Q322" s="10"/>
      <c r="R322" s="10"/>
      <c r="S322" s="10"/>
      <c r="T322" s="10"/>
      <c r="U322" s="10"/>
      <c r="V322" s="10"/>
      <c r="W322" s="10"/>
      <c r="X322" s="10"/>
      <c r="Y322" s="10"/>
      <c r="Z322" s="10"/>
      <c r="AA322" s="10"/>
      <c r="AB322" s="10"/>
      <c r="AC322" s="10"/>
      <c r="AD322" s="10"/>
      <c r="AE322" s="10"/>
      <c r="AF322" s="10"/>
      <c r="AG322" s="10"/>
      <c r="AH322" s="10"/>
      <c r="AI322" s="10"/>
      <c r="AJ322" s="10"/>
      <c r="AK322" s="10"/>
      <c r="AL322" s="10"/>
      <c r="AM322" s="540"/>
    </row>
    <row r="323" spans="1:39" s="402" customFormat="1" ht="15.95" customHeight="1">
      <c r="A323" s="421"/>
      <c r="B323" s="406"/>
      <c r="C323" s="406"/>
      <c r="D323" s="406"/>
      <c r="E323" s="446" t="str">
        <f>IF(項目一覧②!$G$827=TRUE,"■","□")</f>
        <v>□</v>
      </c>
      <c r="F323" s="10" t="s">
        <v>3126</v>
      </c>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540"/>
    </row>
    <row r="324" spans="1:39" s="402" customFormat="1" ht="15.95" customHeight="1">
      <c r="A324" s="421"/>
      <c r="B324" s="406"/>
      <c r="C324" s="406"/>
      <c r="D324" s="406"/>
      <c r="E324" s="446" t="str">
        <f>IF(項目一覧②!$G$828=TRUE,"■","□")</f>
        <v>□</v>
      </c>
      <c r="F324" s="10" t="s">
        <v>3127</v>
      </c>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540"/>
    </row>
    <row r="325" spans="1:39" s="402" customFormat="1" ht="15.95" customHeight="1">
      <c r="A325" s="421"/>
      <c r="B325" s="406"/>
      <c r="C325" s="406"/>
      <c r="D325" s="406"/>
      <c r="E325" s="446" t="str">
        <f>IF(項目一覧②!$G$829=TRUE,"■","□")</f>
        <v>□</v>
      </c>
      <c r="F325" s="10" t="s">
        <v>3128</v>
      </c>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540"/>
    </row>
    <row r="326" spans="1:39" s="402" customFormat="1" ht="15.95" customHeight="1">
      <c r="A326" s="421"/>
      <c r="B326" s="406"/>
      <c r="C326" s="406"/>
      <c r="D326" s="406"/>
      <c r="E326" s="446" t="str">
        <f>IF(項目一覧②!$G$858=TRUE,"■","□")</f>
        <v>□</v>
      </c>
      <c r="F326" s="10" t="s">
        <v>1432</v>
      </c>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540"/>
    </row>
    <row r="327" spans="1:39" s="402" customFormat="1" ht="15.95" customHeight="1">
      <c r="A327" s="1019"/>
      <c r="B327" s="1020"/>
      <c r="C327" s="1020"/>
      <c r="D327" s="1020"/>
      <c r="E327" s="1022" t="str">
        <f>IF(項目一覧②!$G$859=TRUE,"■","□")</f>
        <v>□</v>
      </c>
      <c r="F327" s="1021" t="s">
        <v>3188</v>
      </c>
      <c r="G327" s="1021"/>
      <c r="H327" s="1021"/>
      <c r="I327" s="1021"/>
      <c r="J327" s="1021"/>
      <c r="K327" s="1021"/>
      <c r="L327" s="1021"/>
      <c r="M327" s="1021"/>
      <c r="N327" s="1021"/>
      <c r="O327" s="1021"/>
      <c r="P327" s="1021"/>
      <c r="Q327" s="1021"/>
      <c r="R327" s="1021"/>
      <c r="S327" s="1021"/>
      <c r="T327" s="1021"/>
      <c r="U327" s="1021"/>
      <c r="V327" s="1021"/>
      <c r="W327" s="1021"/>
      <c r="X327" s="1021"/>
      <c r="Y327" s="1021"/>
      <c r="Z327" s="1021"/>
      <c r="AA327" s="1021"/>
      <c r="AB327" s="1021"/>
      <c r="AC327" s="10"/>
      <c r="AD327" s="10"/>
      <c r="AE327" s="540"/>
    </row>
    <row r="328" spans="1:39" s="402" customFormat="1" ht="15.95" customHeight="1">
      <c r="A328" s="421" t="s">
        <v>113</v>
      </c>
      <c r="B328" s="406" t="s">
        <v>3201</v>
      </c>
      <c r="C328" s="406"/>
      <c r="D328" s="406"/>
      <c r="E328" s="406"/>
      <c r="F328" s="406"/>
      <c r="G328" s="406"/>
      <c r="H328" s="406"/>
      <c r="I328" s="406"/>
      <c r="J328" s="406"/>
      <c r="K328" s="406"/>
      <c r="L328" s="406"/>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540"/>
    </row>
    <row r="329" spans="1:39" s="402" customFormat="1" ht="15.95" customHeight="1">
      <c r="A329" s="421"/>
      <c r="B329" s="406"/>
      <c r="C329" s="406"/>
      <c r="D329" s="406"/>
      <c r="E329" s="446" t="str">
        <f>IF(項目一覧②!$G$860=TRUE,"■","□")</f>
        <v>□</v>
      </c>
      <c r="F329" s="10" t="s">
        <v>3193</v>
      </c>
      <c r="G329" s="10"/>
      <c r="H329" s="10"/>
      <c r="I329" s="10"/>
      <c r="J329" s="446" t="str">
        <f>IF(項目一覧②!$G$830=TRUE,"■","□")</f>
        <v>□</v>
      </c>
      <c r="K329" s="10" t="s">
        <v>3091</v>
      </c>
      <c r="M329" s="10"/>
      <c r="N329" s="10"/>
      <c r="O329" s="10"/>
      <c r="P329" s="446" t="str">
        <f>IF(項目一覧②!$G$861=TRUE,"■","□")</f>
        <v>□</v>
      </c>
      <c r="Q329" s="10" t="s">
        <v>3192</v>
      </c>
      <c r="T329" s="10"/>
      <c r="U329" s="10"/>
      <c r="V329" s="446" t="str">
        <f>IF(項目一覧②!$G$831=TRUE,"■","□")</f>
        <v>□</v>
      </c>
      <c r="W329" s="10" t="s">
        <v>3144</v>
      </c>
      <c r="Z329" s="10"/>
      <c r="AA329" s="10"/>
      <c r="AB329" s="10"/>
      <c r="AC329" s="10"/>
      <c r="AD329" s="10"/>
      <c r="AE329" s="540"/>
    </row>
    <row r="330" spans="1:39" s="402" customFormat="1" ht="15.95" customHeight="1">
      <c r="A330" s="1019"/>
      <c r="B330" s="1020"/>
      <c r="C330" s="1020"/>
      <c r="D330" s="1020"/>
      <c r="E330" s="1022" t="str">
        <f>IF(項目一覧②!$G$832=TRUE,"■","□")</f>
        <v>□</v>
      </c>
      <c r="F330" s="1021" t="s">
        <v>1432</v>
      </c>
      <c r="G330" s="1021"/>
      <c r="H330" s="1021"/>
      <c r="I330" s="1021"/>
      <c r="J330" s="1022" t="str">
        <f>IF(項目一覧②!$G$862=TRUE,"■","□")</f>
        <v>□</v>
      </c>
      <c r="K330" s="1021" t="s">
        <v>3190</v>
      </c>
      <c r="L330" s="1021"/>
      <c r="M330" s="1021"/>
      <c r="N330" s="1021"/>
      <c r="O330" s="1021"/>
      <c r="P330" s="1021"/>
      <c r="Q330" s="1021"/>
      <c r="R330" s="1022"/>
      <c r="S330" s="1021"/>
      <c r="T330" s="1021"/>
      <c r="U330" s="1021"/>
      <c r="V330" s="1021"/>
      <c r="W330" s="1021"/>
      <c r="X330" s="1021"/>
      <c r="Y330" s="1021"/>
      <c r="Z330" s="1021"/>
      <c r="AA330" s="1021"/>
      <c r="AB330" s="1021"/>
      <c r="AC330" s="10"/>
      <c r="AD330" s="10"/>
      <c r="AE330" s="540"/>
    </row>
    <row r="331" spans="1:39" ht="15.95" customHeight="1">
      <c r="A331" s="17" t="s">
        <v>273</v>
      </c>
      <c r="B331" s="16" t="s">
        <v>3131</v>
      </c>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row>
    <row r="332" spans="1:39" ht="15.95" customHeight="1">
      <c r="A332" s="3"/>
      <c r="B332" s="3" t="s">
        <v>2375</v>
      </c>
      <c r="C332" s="3" t="s">
        <v>2434</v>
      </c>
      <c r="D332" s="3"/>
      <c r="E332" s="3"/>
      <c r="F332" s="3"/>
      <c r="G332" s="3"/>
      <c r="H332" s="3"/>
      <c r="I332" s="3"/>
      <c r="J332" s="3"/>
      <c r="K332" s="1497" t="str">
        <f>項目一覧②!$F$13</f>
        <v/>
      </c>
      <c r="L332" s="1497"/>
      <c r="M332" s="1497"/>
      <c r="N332" s="3"/>
      <c r="O332" s="3"/>
      <c r="P332" s="3"/>
      <c r="Q332" s="3"/>
      <c r="R332" s="3"/>
      <c r="S332" s="3"/>
      <c r="T332" s="3"/>
      <c r="U332" s="3"/>
      <c r="V332" s="3"/>
      <c r="W332" s="3"/>
      <c r="X332" s="3"/>
      <c r="Y332" s="3"/>
      <c r="Z332" s="3"/>
      <c r="AA332" s="3"/>
    </row>
    <row r="333" spans="1:39" ht="15.95" customHeight="1">
      <c r="A333" s="3"/>
      <c r="B333" s="3" t="s">
        <v>2397</v>
      </c>
      <c r="C333" s="3" t="s">
        <v>2436</v>
      </c>
      <c r="D333" s="3"/>
      <c r="E333" s="3"/>
      <c r="F333" s="3"/>
      <c r="G333" s="3"/>
      <c r="H333" s="3"/>
      <c r="I333" s="3"/>
      <c r="J333" s="3"/>
      <c r="K333" s="1497" t="str">
        <f>項目一覧②!$F$14</f>
        <v/>
      </c>
      <c r="L333" s="1497"/>
      <c r="M333" s="1497"/>
      <c r="N333" s="3"/>
      <c r="O333" s="3"/>
      <c r="P333" s="3"/>
      <c r="Q333" s="3"/>
      <c r="R333" s="3"/>
      <c r="S333" s="3"/>
      <c r="T333" s="3"/>
      <c r="U333" s="3"/>
      <c r="V333" s="3"/>
      <c r="W333" s="3"/>
      <c r="X333" s="3"/>
      <c r="Y333" s="3"/>
      <c r="Z333" s="3"/>
      <c r="AA333" s="3"/>
    </row>
    <row r="334" spans="1:39" ht="15.95" customHeight="1">
      <c r="A334" s="3"/>
      <c r="B334" s="3" t="s">
        <v>368</v>
      </c>
      <c r="C334" s="3" t="s">
        <v>2438</v>
      </c>
      <c r="D334" s="3"/>
      <c r="E334" s="3"/>
      <c r="F334" s="3"/>
      <c r="G334" s="3"/>
      <c r="H334" s="3"/>
      <c r="I334" s="3"/>
      <c r="J334" s="3"/>
      <c r="K334" s="1497" t="str">
        <f>項目一覧②!$F$15</f>
        <v/>
      </c>
      <c r="L334" s="1497"/>
      <c r="M334" s="1497"/>
      <c r="N334" s="3"/>
      <c r="O334" s="3"/>
      <c r="P334" s="3"/>
      <c r="Q334" s="3"/>
      <c r="R334" s="3"/>
      <c r="S334" s="3"/>
      <c r="T334" s="3"/>
      <c r="U334" s="3"/>
      <c r="V334" s="3"/>
      <c r="W334" s="3"/>
      <c r="X334" s="3"/>
      <c r="Y334" s="3"/>
      <c r="Z334" s="3"/>
      <c r="AA334" s="3"/>
    </row>
    <row r="335" spans="1:39" ht="15.95" customHeight="1">
      <c r="A335" s="3"/>
      <c r="B335" s="3" t="s">
        <v>366</v>
      </c>
      <c r="C335" s="3" t="s">
        <v>2439</v>
      </c>
      <c r="D335" s="3"/>
      <c r="E335" s="3"/>
      <c r="F335" s="3"/>
      <c r="G335" s="3"/>
      <c r="H335" s="3"/>
      <c r="I335" s="3"/>
      <c r="J335" s="3"/>
      <c r="K335" s="1523" t="str">
        <f>項目一覧②!$F$16</f>
        <v/>
      </c>
      <c r="L335" s="1523"/>
      <c r="M335" s="1523"/>
      <c r="N335" s="3"/>
      <c r="O335" s="3"/>
      <c r="P335" s="3"/>
      <c r="Q335" s="3"/>
      <c r="R335" s="3"/>
      <c r="S335" s="3"/>
      <c r="T335" s="3"/>
      <c r="U335" s="3"/>
      <c r="V335" s="3"/>
      <c r="W335" s="3"/>
      <c r="X335" s="3"/>
      <c r="Y335" s="3"/>
      <c r="Z335" s="3"/>
      <c r="AA335" s="3"/>
    </row>
    <row r="336" spans="1:39" ht="15.95" customHeight="1">
      <c r="A336" s="17" t="s">
        <v>273</v>
      </c>
      <c r="B336" s="16" t="s">
        <v>3132</v>
      </c>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row>
    <row r="337" spans="1:27" ht="15.95" customHeight="1">
      <c r="A337" s="3"/>
      <c r="B337" s="3" t="s">
        <v>2375</v>
      </c>
      <c r="C337" s="3" t="s">
        <v>2424</v>
      </c>
      <c r="D337" s="3"/>
      <c r="E337" s="3"/>
      <c r="F337" s="3"/>
      <c r="G337" s="3"/>
      <c r="H337" s="3"/>
      <c r="I337" s="3"/>
      <c r="J337" s="3"/>
      <c r="K337" s="1503" t="str">
        <f>項目一覧②!$F$17</f>
        <v/>
      </c>
      <c r="L337" s="1503"/>
      <c r="M337" s="1503"/>
      <c r="N337" s="1503"/>
      <c r="O337" s="3" t="s">
        <v>271</v>
      </c>
      <c r="P337" s="3"/>
      <c r="Q337" s="3"/>
      <c r="R337" s="3"/>
      <c r="S337" s="3"/>
      <c r="T337" s="3"/>
      <c r="U337" s="3"/>
      <c r="V337" s="3"/>
      <c r="W337" s="3"/>
      <c r="X337" s="3"/>
      <c r="Y337" s="3"/>
      <c r="Z337" s="3"/>
      <c r="AA337" s="3"/>
    </row>
    <row r="338" spans="1:27" ht="15.95" customHeight="1">
      <c r="A338" s="15"/>
      <c r="B338" s="15" t="s">
        <v>2397</v>
      </c>
      <c r="C338" s="15" t="s">
        <v>2441</v>
      </c>
      <c r="D338" s="15"/>
      <c r="E338" s="15"/>
      <c r="F338" s="15"/>
      <c r="G338" s="15"/>
      <c r="H338" s="15"/>
      <c r="I338" s="15"/>
      <c r="J338" s="15"/>
      <c r="K338" s="1504" t="str">
        <f>項目一覧②!$F$18</f>
        <v/>
      </c>
      <c r="L338" s="1504"/>
      <c r="M338" s="1504"/>
      <c r="N338" s="1504"/>
      <c r="O338" s="3" t="s">
        <v>271</v>
      </c>
      <c r="P338" s="15"/>
      <c r="Q338" s="15"/>
      <c r="R338" s="15"/>
      <c r="S338" s="15"/>
      <c r="T338" s="15"/>
      <c r="U338" s="15"/>
      <c r="V338" s="15"/>
      <c r="W338" s="15"/>
      <c r="X338" s="15"/>
      <c r="Y338" s="15"/>
      <c r="Z338" s="15"/>
      <c r="AA338" s="15"/>
    </row>
    <row r="339" spans="1:27" ht="20.100000000000001" customHeight="1">
      <c r="A339" s="22" t="s">
        <v>273</v>
      </c>
      <c r="B339" s="20" t="s">
        <v>3133</v>
      </c>
      <c r="C339" s="20"/>
      <c r="D339" s="20"/>
      <c r="E339" s="20"/>
      <c r="F339" s="20"/>
      <c r="G339" s="20"/>
      <c r="H339" s="29" t="str">
        <f>項目一覧②!$F$19</f>
        <v/>
      </c>
      <c r="I339" s="29"/>
      <c r="J339" s="20"/>
      <c r="K339" s="20"/>
      <c r="L339" s="20"/>
      <c r="M339" s="20"/>
      <c r="N339" s="20"/>
      <c r="O339" s="20"/>
      <c r="P339" s="20"/>
      <c r="Q339" s="20"/>
      <c r="R339" s="20"/>
      <c r="S339" s="20"/>
      <c r="T339" s="20"/>
      <c r="U339" s="20"/>
      <c r="V339" s="20"/>
      <c r="W339" s="20"/>
      <c r="X339" s="20"/>
      <c r="Y339" s="20"/>
      <c r="Z339" s="20"/>
      <c r="AA339" s="20"/>
    </row>
    <row r="340" spans="1:27" ht="15.95" customHeight="1">
      <c r="A340" s="17" t="s">
        <v>273</v>
      </c>
      <c r="B340" s="16" t="s">
        <v>3134</v>
      </c>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row>
    <row r="341" spans="1:27" ht="15.95" customHeight="1">
      <c r="A341" s="6"/>
      <c r="B341" s="3" t="s">
        <v>2375</v>
      </c>
      <c r="C341" s="3" t="s">
        <v>2458</v>
      </c>
      <c r="D341" s="3"/>
      <c r="E341" s="3"/>
      <c r="F341" s="3"/>
      <c r="G341" s="3"/>
      <c r="H341" s="3"/>
      <c r="I341" s="3"/>
      <c r="J341" s="3"/>
      <c r="K341" s="3"/>
      <c r="L341" s="3"/>
      <c r="M341" s="3"/>
      <c r="N341" s="3"/>
      <c r="O341" s="3"/>
      <c r="P341" s="3"/>
      <c r="Q341" s="3"/>
      <c r="R341" s="3"/>
      <c r="S341" s="3"/>
      <c r="T341" s="3"/>
      <c r="U341" s="3"/>
      <c r="V341" s="3"/>
      <c r="W341" s="3"/>
      <c r="X341" s="3"/>
      <c r="Y341" s="3"/>
      <c r="Z341" s="3"/>
      <c r="AA341" s="3"/>
    </row>
    <row r="342" spans="1:27" ht="15.95" customHeight="1">
      <c r="A342" s="3"/>
      <c r="C342" s="3"/>
      <c r="D342" s="3"/>
      <c r="E342" s="3"/>
      <c r="F342" s="3"/>
      <c r="G342" s="3"/>
      <c r="H342" s="3"/>
      <c r="I342" s="3"/>
      <c r="J342" s="3"/>
      <c r="K342" s="3"/>
      <c r="L342" s="3"/>
      <c r="M342" s="3"/>
      <c r="N342" s="3"/>
      <c r="O342" s="3"/>
      <c r="P342" s="3"/>
      <c r="Q342" s="3"/>
      <c r="R342" s="3"/>
      <c r="S342" s="3"/>
      <c r="T342" s="3"/>
      <c r="U342" s="6" t="str">
        <f>IF(項目一覧②!$G$20=TRUE,"■","□")</f>
        <v>□</v>
      </c>
      <c r="V342" s="3" t="s">
        <v>270</v>
      </c>
      <c r="W342" s="3"/>
      <c r="X342" s="6" t="str">
        <f>IF(項目一覧②!$H$20=TRUE,"■","□")</f>
        <v>□</v>
      </c>
      <c r="Y342" s="3" t="s">
        <v>269</v>
      </c>
      <c r="Z342" s="3"/>
      <c r="AA342" s="3"/>
    </row>
    <row r="343" spans="1:27" ht="15.95" customHeight="1">
      <c r="A343" s="3"/>
      <c r="B343" s="2" t="s">
        <v>2294</v>
      </c>
      <c r="C343" s="3" t="s">
        <v>2295</v>
      </c>
      <c r="D343" s="3"/>
      <c r="E343" s="3"/>
      <c r="F343" s="3"/>
      <c r="G343" s="3"/>
      <c r="H343" s="3"/>
      <c r="I343" s="3"/>
      <c r="J343" s="3"/>
      <c r="K343" s="3"/>
      <c r="L343" s="3"/>
      <c r="M343" s="3"/>
      <c r="N343" s="3"/>
      <c r="O343" s="3"/>
      <c r="P343" s="3"/>
      <c r="Q343" s="3"/>
      <c r="R343" s="3"/>
      <c r="S343" s="3"/>
      <c r="T343" s="3"/>
      <c r="U343" s="6" t="str">
        <f>IF(項目一覧②!$G$21=TRUE,"■","□")</f>
        <v>□</v>
      </c>
      <c r="V343" s="3" t="s">
        <v>270</v>
      </c>
      <c r="W343" s="3"/>
      <c r="X343" s="6" t="str">
        <f>IF(項目一覧②!$H$21=TRUE,"■","□")</f>
        <v>□</v>
      </c>
      <c r="Y343" s="3" t="s">
        <v>87</v>
      </c>
      <c r="Z343" s="3"/>
      <c r="AA343" s="3"/>
    </row>
    <row r="344" spans="1:27" ht="15.95" customHeight="1">
      <c r="A344" s="3"/>
      <c r="B344" s="3" t="s">
        <v>368</v>
      </c>
      <c r="C344" s="3" t="s">
        <v>2539</v>
      </c>
      <c r="D344" s="3"/>
      <c r="E344" s="3"/>
      <c r="F344" s="3"/>
      <c r="G344" s="3"/>
      <c r="H344" s="3"/>
      <c r="I344" s="3"/>
      <c r="J344" s="3"/>
      <c r="K344" s="3"/>
      <c r="L344" s="3"/>
      <c r="M344" s="3"/>
      <c r="N344" s="3"/>
      <c r="O344" s="3"/>
      <c r="P344" s="3"/>
      <c r="Q344" s="3"/>
      <c r="R344" s="3"/>
      <c r="S344" s="3"/>
      <c r="T344" s="3"/>
      <c r="U344" s="6"/>
      <c r="V344" s="3"/>
      <c r="W344" s="3"/>
      <c r="X344" s="6"/>
      <c r="Y344" s="3"/>
      <c r="Z344" s="3"/>
      <c r="AA344" s="3"/>
    </row>
    <row r="345" spans="1:27" ht="15.95" customHeight="1">
      <c r="A345" s="3"/>
      <c r="B345" s="3"/>
      <c r="C345" s="3"/>
      <c r="D345" s="3"/>
      <c r="E345" s="3"/>
      <c r="F345" s="3"/>
      <c r="G345" s="3"/>
      <c r="H345" s="3"/>
      <c r="I345" s="3"/>
      <c r="J345" s="3"/>
      <c r="K345" s="3"/>
      <c r="L345" s="3" t="str">
        <f>IF(項目一覧②!$F$22="","第　　　　　　　　　　号","第   "&amp;項目一覧②!$F$22&amp;"   号")</f>
        <v>第　　　　　　　　　　号</v>
      </c>
      <c r="M345" s="3"/>
      <c r="N345" s="3"/>
      <c r="O345" s="3"/>
      <c r="P345" s="3"/>
      <c r="Q345" s="3"/>
      <c r="R345" s="3"/>
      <c r="S345" s="3"/>
      <c r="T345" s="3"/>
      <c r="U345" s="3"/>
      <c r="V345" s="3"/>
      <c r="W345" s="3"/>
      <c r="X345" s="3"/>
      <c r="Y345" s="3"/>
      <c r="Z345" s="3"/>
      <c r="AA345" s="3"/>
    </row>
    <row r="346" spans="1:27" ht="15.95" customHeight="1">
      <c r="A346" s="3"/>
      <c r="B346" s="3" t="s">
        <v>366</v>
      </c>
      <c r="C346" s="3" t="s">
        <v>2521</v>
      </c>
      <c r="D346" s="3"/>
      <c r="E346" s="3"/>
      <c r="F346" s="3"/>
      <c r="G346" s="3"/>
      <c r="H346" s="3"/>
      <c r="I346" s="3"/>
      <c r="J346" s="3"/>
      <c r="K346" s="3"/>
      <c r="L346" s="3"/>
      <c r="M346" s="3"/>
      <c r="N346" s="3"/>
      <c r="O346" s="3"/>
      <c r="P346" s="3"/>
      <c r="Q346" s="3"/>
      <c r="R346" s="3"/>
      <c r="S346" s="3"/>
      <c r="T346" s="3"/>
      <c r="U346" s="3"/>
      <c r="V346" s="3"/>
      <c r="W346" s="3"/>
      <c r="X346" s="3"/>
      <c r="Y346" s="3"/>
      <c r="Z346" s="3"/>
      <c r="AA346" s="3"/>
    </row>
    <row r="347" spans="1:27" ht="15.95" customHeight="1">
      <c r="A347" s="3"/>
      <c r="B347" s="3"/>
      <c r="C347" s="3"/>
      <c r="D347" s="3"/>
      <c r="E347" s="3"/>
      <c r="F347" s="3"/>
      <c r="G347" s="3"/>
      <c r="H347" s="3"/>
      <c r="I347" s="3"/>
      <c r="J347" s="3"/>
      <c r="K347" s="3"/>
      <c r="L347" s="3" t="str">
        <f>IF(項目一覧②!$F$23="","第　　　　　　　　　　号","第   "&amp;項目一覧②!$F$23&amp;"   号")</f>
        <v>第　　　　　　　　　　号</v>
      </c>
      <c r="M347" s="3"/>
      <c r="N347" s="3"/>
      <c r="O347" s="3"/>
      <c r="P347" s="3"/>
      <c r="Q347" s="3"/>
      <c r="R347" s="3"/>
      <c r="S347" s="3"/>
      <c r="T347" s="3"/>
      <c r="U347" s="3"/>
      <c r="V347" s="3"/>
      <c r="W347" s="3"/>
      <c r="X347" s="3"/>
      <c r="Y347" s="3"/>
      <c r="Z347" s="3"/>
      <c r="AA347" s="3"/>
    </row>
    <row r="348" spans="1:27" ht="15.95" customHeight="1">
      <c r="A348" s="3"/>
      <c r="B348" s="3" t="s">
        <v>365</v>
      </c>
      <c r="C348" s="3" t="s">
        <v>2522</v>
      </c>
      <c r="D348" s="3"/>
      <c r="E348" s="3"/>
      <c r="F348" s="3"/>
      <c r="G348" s="3"/>
      <c r="H348" s="3"/>
      <c r="I348" s="3"/>
      <c r="J348" s="3"/>
      <c r="K348" s="3"/>
      <c r="L348" s="3"/>
      <c r="M348" s="3"/>
      <c r="N348" s="3"/>
      <c r="O348" s="3"/>
      <c r="P348" s="3"/>
      <c r="Q348" s="3"/>
      <c r="R348" s="3"/>
      <c r="S348" s="3"/>
      <c r="T348" s="3"/>
      <c r="U348" s="3"/>
      <c r="V348" s="3"/>
      <c r="W348" s="3"/>
      <c r="X348" s="3"/>
      <c r="Y348" s="3"/>
      <c r="Z348" s="3"/>
      <c r="AA348" s="3"/>
    </row>
    <row r="349" spans="1:27" ht="15.95" customHeight="1">
      <c r="A349" s="3"/>
      <c r="C349" s="3"/>
      <c r="D349" s="3"/>
      <c r="E349" s="3"/>
      <c r="F349" s="3"/>
      <c r="G349" s="5" t="str">
        <f>IF(項目一覧②!$G$815=TRUE,"■","□")</f>
        <v>□</v>
      </c>
      <c r="H349" s="406" t="s">
        <v>2547</v>
      </c>
      <c r="I349" s="3"/>
      <c r="J349" s="3"/>
      <c r="K349" s="3"/>
      <c r="L349" s="3"/>
      <c r="M349" s="3"/>
      <c r="N349" s="3"/>
      <c r="O349" s="3"/>
      <c r="P349" s="3"/>
      <c r="Q349" s="3"/>
      <c r="R349" s="3"/>
      <c r="S349" s="3"/>
      <c r="T349" s="3"/>
      <c r="U349" s="3"/>
      <c r="V349" s="3"/>
      <c r="W349" s="3"/>
      <c r="X349" s="3"/>
      <c r="Y349" s="3"/>
      <c r="Z349" s="3"/>
      <c r="AA349" s="3"/>
    </row>
    <row r="350" spans="1:27" ht="15.95" customHeight="1">
      <c r="A350" s="3"/>
      <c r="B350" s="3"/>
      <c r="C350" s="3"/>
      <c r="D350" s="3"/>
      <c r="E350" s="3"/>
      <c r="F350" s="3"/>
      <c r="G350" s="5" t="str">
        <f>IF(項目一覧②!$G$816=TRUE,"■","□")</f>
        <v>□</v>
      </c>
      <c r="H350" s="406" t="s">
        <v>2548</v>
      </c>
      <c r="I350" s="3"/>
      <c r="J350" s="3"/>
      <c r="K350" s="3"/>
      <c r="L350" s="3"/>
      <c r="M350" s="3"/>
      <c r="N350" s="3"/>
      <c r="O350" s="3"/>
      <c r="P350" s="3"/>
      <c r="Q350" s="3"/>
      <c r="R350" s="3"/>
      <c r="S350" s="3"/>
      <c r="T350" s="3"/>
      <c r="U350" s="3"/>
      <c r="V350" s="3"/>
      <c r="W350" s="3"/>
      <c r="X350" s="3"/>
      <c r="Y350" s="3"/>
      <c r="Z350" s="3"/>
      <c r="AA350" s="3"/>
    </row>
    <row r="351" spans="1:27" ht="15.95" customHeight="1">
      <c r="A351" s="3"/>
      <c r="B351" s="3" t="s">
        <v>363</v>
      </c>
      <c r="C351" s="3" t="s">
        <v>2549</v>
      </c>
      <c r="D351" s="3"/>
      <c r="E351" s="3"/>
      <c r="F351" s="3"/>
      <c r="G351" s="3"/>
      <c r="H351" s="3"/>
      <c r="I351" s="3"/>
      <c r="J351" s="3"/>
      <c r="K351" s="3"/>
      <c r="L351" s="3"/>
      <c r="M351" s="3"/>
      <c r="N351" s="3"/>
      <c r="O351" s="3"/>
      <c r="P351" s="3"/>
      <c r="Q351" s="3"/>
      <c r="R351" s="3"/>
      <c r="S351" s="3"/>
      <c r="T351" s="3"/>
      <c r="U351" s="3"/>
      <c r="V351" s="3"/>
      <c r="W351" s="3"/>
      <c r="X351" s="3"/>
      <c r="Y351" s="3"/>
      <c r="Z351" s="3"/>
      <c r="AA351" s="3"/>
    </row>
    <row r="352" spans="1:27" ht="15.95" customHeight="1">
      <c r="A352" s="15"/>
      <c r="B352" s="15"/>
      <c r="C352" s="15"/>
      <c r="D352" s="15"/>
      <c r="E352" s="15"/>
      <c r="F352" s="15"/>
      <c r="G352" s="15"/>
      <c r="H352" s="15"/>
      <c r="I352" s="15"/>
      <c r="J352" s="15"/>
      <c r="K352" s="15"/>
      <c r="L352" s="15" t="str">
        <f>IF(項目一覧②!F24="","","第   "&amp;項目一覧②!F24&amp;"   号")</f>
        <v/>
      </c>
      <c r="M352" s="15"/>
      <c r="N352" s="15"/>
      <c r="O352" s="15"/>
      <c r="P352" s="15"/>
      <c r="Q352" s="15"/>
      <c r="R352" s="15"/>
      <c r="S352" s="15"/>
      <c r="T352" s="15"/>
      <c r="U352" s="15"/>
      <c r="V352" s="15"/>
      <c r="W352" s="15"/>
      <c r="X352" s="15"/>
      <c r="Y352" s="15"/>
      <c r="Z352" s="15"/>
      <c r="AA352" s="15"/>
    </row>
    <row r="353" spans="1:27" ht="15" customHeight="1">
      <c r="A353" s="6" t="s">
        <v>279</v>
      </c>
      <c r="B353" s="3" t="s">
        <v>3135</v>
      </c>
      <c r="C353" s="3"/>
      <c r="D353" s="3"/>
      <c r="E353" s="3"/>
      <c r="F353" s="3"/>
      <c r="G353" s="3"/>
      <c r="H353" s="3"/>
      <c r="I353" s="3"/>
      <c r="J353" s="3"/>
      <c r="K353" s="3"/>
      <c r="L353" s="3"/>
      <c r="M353" s="3"/>
      <c r="N353" s="3"/>
      <c r="O353" s="3"/>
      <c r="P353" s="3"/>
      <c r="Q353" s="3"/>
      <c r="R353" s="3"/>
      <c r="S353" s="3"/>
      <c r="T353" s="3"/>
      <c r="U353" s="3"/>
      <c r="V353" s="3"/>
      <c r="W353" s="3"/>
      <c r="X353" s="3"/>
      <c r="Y353" s="3"/>
      <c r="Z353" s="3"/>
      <c r="AA353" s="3"/>
    </row>
    <row r="354" spans="1:27" ht="15" customHeight="1">
      <c r="A354" s="3"/>
      <c r="B354" s="3" t="s">
        <v>304</v>
      </c>
      <c r="C354" s="3"/>
      <c r="D354" s="3"/>
      <c r="E354" s="3"/>
      <c r="F354" s="3"/>
      <c r="G354" s="3"/>
      <c r="H354" s="3"/>
      <c r="I354" s="5" t="s">
        <v>299</v>
      </c>
      <c r="J354" s="1473" t="s">
        <v>303</v>
      </c>
      <c r="K354" s="1473"/>
      <c r="L354" s="1473"/>
      <c r="M354" s="1473"/>
      <c r="N354" s="5" t="s">
        <v>298</v>
      </c>
      <c r="O354" s="5" t="s">
        <v>299</v>
      </c>
      <c r="P354" s="1473" t="s">
        <v>302</v>
      </c>
      <c r="Q354" s="1473"/>
      <c r="R354" s="1473"/>
      <c r="S354" s="1473"/>
      <c r="T354" s="5" t="s">
        <v>298</v>
      </c>
      <c r="U354" s="5" t="s">
        <v>299</v>
      </c>
      <c r="V354" s="1473" t="s">
        <v>301</v>
      </c>
      <c r="W354" s="1473"/>
      <c r="X354" s="1473"/>
      <c r="Y354" s="1473"/>
      <c r="Z354" s="7" t="s">
        <v>298</v>
      </c>
      <c r="AA354" s="3"/>
    </row>
    <row r="355" spans="1:27" ht="15" customHeight="1">
      <c r="A355" s="3"/>
      <c r="B355" s="3"/>
      <c r="C355" s="3"/>
      <c r="D355" s="5" t="s">
        <v>299</v>
      </c>
      <c r="E355" s="1497" t="str">
        <f>項目一覧②!$F$25</f>
        <v/>
      </c>
      <c r="F355" s="1497"/>
      <c r="G355" s="5" t="s">
        <v>298</v>
      </c>
      <c r="H355" s="3"/>
      <c r="I355" s="5" t="s">
        <v>299</v>
      </c>
      <c r="J355" s="1491" t="str">
        <f>項目一覧②!$F$32</f>
        <v/>
      </c>
      <c r="K355" s="1491"/>
      <c r="L355" s="1491"/>
      <c r="M355" s="1491"/>
      <c r="N355" s="5" t="s">
        <v>298</v>
      </c>
      <c r="O355" s="5" t="s">
        <v>299</v>
      </c>
      <c r="P355" s="1491" t="str">
        <f>項目一覧②!$F$39</f>
        <v/>
      </c>
      <c r="Q355" s="1491"/>
      <c r="R355" s="1491"/>
      <c r="S355" s="1491"/>
      <c r="T355" s="5" t="s">
        <v>298</v>
      </c>
      <c r="U355" s="5" t="s">
        <v>299</v>
      </c>
      <c r="V355" s="1491" t="str">
        <f>項目一覧②!$F$46</f>
        <v/>
      </c>
      <c r="W355" s="1491"/>
      <c r="X355" s="1491"/>
      <c r="Y355" s="1491"/>
      <c r="Z355" s="3" t="s">
        <v>282</v>
      </c>
      <c r="AA355" s="3"/>
    </row>
    <row r="356" spans="1:27" ht="15" customHeight="1">
      <c r="A356" s="3"/>
      <c r="B356" s="3"/>
      <c r="C356" s="3"/>
      <c r="D356" s="5" t="s">
        <v>299</v>
      </c>
      <c r="E356" s="1497" t="str">
        <f>項目一覧②!$F$26</f>
        <v/>
      </c>
      <c r="F356" s="1497"/>
      <c r="G356" s="5" t="s">
        <v>298</v>
      </c>
      <c r="H356" s="3"/>
      <c r="I356" s="5" t="s">
        <v>299</v>
      </c>
      <c r="J356" s="1491" t="str">
        <f>項目一覧②!$F$33</f>
        <v/>
      </c>
      <c r="K356" s="1491"/>
      <c r="L356" s="1491"/>
      <c r="M356" s="1491"/>
      <c r="N356" s="5" t="s">
        <v>298</v>
      </c>
      <c r="O356" s="5" t="s">
        <v>299</v>
      </c>
      <c r="P356" s="1491" t="str">
        <f>項目一覧②!$F$40</f>
        <v/>
      </c>
      <c r="Q356" s="1491"/>
      <c r="R356" s="1491"/>
      <c r="S356" s="1491"/>
      <c r="T356" s="5" t="s">
        <v>298</v>
      </c>
      <c r="U356" s="5" t="s">
        <v>299</v>
      </c>
      <c r="V356" s="1491" t="str">
        <f>項目一覧②!$F$47</f>
        <v/>
      </c>
      <c r="W356" s="1491"/>
      <c r="X356" s="1491"/>
      <c r="Y356" s="1491"/>
      <c r="Z356" s="3" t="s">
        <v>282</v>
      </c>
      <c r="AA356" s="3"/>
    </row>
    <row r="357" spans="1:27" ht="15" customHeight="1">
      <c r="A357" s="3"/>
      <c r="B357" s="3"/>
      <c r="C357" s="3"/>
      <c r="D357" s="5" t="s">
        <v>299</v>
      </c>
      <c r="E357" s="1497" t="str">
        <f>項目一覧②!$F$27</f>
        <v/>
      </c>
      <c r="F357" s="1497"/>
      <c r="G357" s="5" t="s">
        <v>298</v>
      </c>
      <c r="H357" s="3"/>
      <c r="I357" s="5" t="s">
        <v>299</v>
      </c>
      <c r="J357" s="1491" t="str">
        <f>項目一覧②!$F$34</f>
        <v/>
      </c>
      <c r="K357" s="1491"/>
      <c r="L357" s="1491"/>
      <c r="M357" s="1491"/>
      <c r="N357" s="5" t="s">
        <v>298</v>
      </c>
      <c r="O357" s="5" t="s">
        <v>299</v>
      </c>
      <c r="P357" s="1491" t="str">
        <f>項目一覧②!$F$41</f>
        <v/>
      </c>
      <c r="Q357" s="1491"/>
      <c r="R357" s="1491"/>
      <c r="S357" s="1491"/>
      <c r="T357" s="5" t="s">
        <v>298</v>
      </c>
      <c r="U357" s="5" t="s">
        <v>299</v>
      </c>
      <c r="V357" s="1491" t="str">
        <f>項目一覧②!$F$48</f>
        <v/>
      </c>
      <c r="W357" s="1491"/>
      <c r="X357" s="1491"/>
      <c r="Y357" s="1491"/>
      <c r="Z357" s="3" t="s">
        <v>282</v>
      </c>
      <c r="AA357" s="3"/>
    </row>
    <row r="358" spans="1:27" ht="15" customHeight="1">
      <c r="A358" s="3"/>
      <c r="B358" s="3"/>
      <c r="C358" s="3"/>
      <c r="D358" s="5" t="s">
        <v>299</v>
      </c>
      <c r="E358" s="1497" t="str">
        <f>項目一覧②!$F$28</f>
        <v/>
      </c>
      <c r="F358" s="1497"/>
      <c r="G358" s="5" t="s">
        <v>298</v>
      </c>
      <c r="H358" s="3"/>
      <c r="I358" s="5" t="s">
        <v>299</v>
      </c>
      <c r="J358" s="1491" t="str">
        <f>項目一覧②!$F$35</f>
        <v/>
      </c>
      <c r="K358" s="1491"/>
      <c r="L358" s="1491"/>
      <c r="M358" s="1491"/>
      <c r="N358" s="5" t="s">
        <v>298</v>
      </c>
      <c r="O358" s="5" t="s">
        <v>299</v>
      </c>
      <c r="P358" s="1491" t="str">
        <f>項目一覧②!$F$42</f>
        <v/>
      </c>
      <c r="Q358" s="1491"/>
      <c r="R358" s="1491"/>
      <c r="S358" s="1491"/>
      <c r="T358" s="5" t="s">
        <v>298</v>
      </c>
      <c r="U358" s="5" t="s">
        <v>299</v>
      </c>
      <c r="V358" s="1491" t="str">
        <f>項目一覧②!$F$49</f>
        <v/>
      </c>
      <c r="W358" s="1491"/>
      <c r="X358" s="1491"/>
      <c r="Y358" s="1491"/>
      <c r="Z358" s="3" t="s">
        <v>282</v>
      </c>
      <c r="AA358" s="3"/>
    </row>
    <row r="359" spans="1:27" ht="15" customHeight="1">
      <c r="A359" s="3"/>
      <c r="B359" s="3"/>
      <c r="C359" s="3"/>
      <c r="D359" s="5" t="s">
        <v>299</v>
      </c>
      <c r="E359" s="1497" t="str">
        <f>項目一覧②!$F$29</f>
        <v/>
      </c>
      <c r="F359" s="1497"/>
      <c r="G359" s="5" t="s">
        <v>298</v>
      </c>
      <c r="H359" s="3"/>
      <c r="I359" s="5" t="s">
        <v>299</v>
      </c>
      <c r="J359" s="1491" t="str">
        <f>項目一覧②!F36</f>
        <v/>
      </c>
      <c r="K359" s="1491"/>
      <c r="L359" s="1491"/>
      <c r="M359" s="1491"/>
      <c r="N359" s="5" t="s">
        <v>298</v>
      </c>
      <c r="O359" s="5" t="s">
        <v>299</v>
      </c>
      <c r="P359" s="1491" t="str">
        <f>項目一覧②!F43</f>
        <v/>
      </c>
      <c r="Q359" s="1491"/>
      <c r="R359" s="1491"/>
      <c r="S359" s="1491"/>
      <c r="T359" s="5" t="s">
        <v>298</v>
      </c>
      <c r="U359" s="5" t="s">
        <v>299</v>
      </c>
      <c r="V359" s="1491" t="str">
        <f>項目一覧②!F50</f>
        <v/>
      </c>
      <c r="W359" s="1491"/>
      <c r="X359" s="1491"/>
      <c r="Y359" s="1491"/>
      <c r="Z359" s="3" t="s">
        <v>282</v>
      </c>
      <c r="AA359" s="3"/>
    </row>
    <row r="360" spans="1:27" ht="15" customHeight="1">
      <c r="A360" s="3"/>
      <c r="B360" s="3"/>
      <c r="C360" s="3"/>
      <c r="D360" s="5" t="s">
        <v>299</v>
      </c>
      <c r="E360" s="1497" t="str">
        <f>項目一覧②!$F$30</f>
        <v/>
      </c>
      <c r="F360" s="1497"/>
      <c r="G360" s="5" t="s">
        <v>298</v>
      </c>
      <c r="H360" s="3"/>
      <c r="I360" s="5" t="s">
        <v>299</v>
      </c>
      <c r="J360" s="1491" t="str">
        <f>項目一覧②!F37</f>
        <v/>
      </c>
      <c r="K360" s="1491"/>
      <c r="L360" s="1491"/>
      <c r="M360" s="1491"/>
      <c r="N360" s="5" t="s">
        <v>298</v>
      </c>
      <c r="O360" s="5" t="s">
        <v>299</v>
      </c>
      <c r="P360" s="1491" t="str">
        <f>項目一覧②!F44</f>
        <v/>
      </c>
      <c r="Q360" s="1491"/>
      <c r="R360" s="1491"/>
      <c r="S360" s="1491"/>
      <c r="T360" s="5" t="s">
        <v>298</v>
      </c>
      <c r="U360" s="5" t="s">
        <v>299</v>
      </c>
      <c r="V360" s="1491" t="str">
        <f>項目一覧②!F51</f>
        <v/>
      </c>
      <c r="W360" s="1491"/>
      <c r="X360" s="1491"/>
      <c r="Y360" s="1491"/>
      <c r="Z360" s="3" t="s">
        <v>282</v>
      </c>
      <c r="AA360" s="3"/>
    </row>
    <row r="361" spans="1:27" ht="15" customHeight="1">
      <c r="A361" s="3"/>
      <c r="B361" s="3"/>
      <c r="C361" s="3"/>
      <c r="D361" s="5" t="s">
        <v>154</v>
      </c>
      <c r="E361" s="1497" t="str">
        <f>項目一覧②!$F$31</f>
        <v/>
      </c>
      <c r="F361" s="1497"/>
      <c r="G361" s="5" t="s">
        <v>72</v>
      </c>
      <c r="H361" s="3"/>
      <c r="I361" s="5" t="s">
        <v>154</v>
      </c>
      <c r="J361" s="1491" t="str">
        <f>項目一覧②!$F$38</f>
        <v/>
      </c>
      <c r="K361" s="1491"/>
      <c r="L361" s="1491"/>
      <c r="M361" s="1491"/>
      <c r="N361" s="5" t="s">
        <v>72</v>
      </c>
      <c r="O361" s="5" t="s">
        <v>154</v>
      </c>
      <c r="P361" s="1491" t="str">
        <f>項目一覧②!$F$45</f>
        <v/>
      </c>
      <c r="Q361" s="1491"/>
      <c r="R361" s="1491"/>
      <c r="S361" s="1491"/>
      <c r="T361" s="5" t="s">
        <v>72</v>
      </c>
      <c r="U361" s="5" t="s">
        <v>154</v>
      </c>
      <c r="V361" s="1491" t="str">
        <f>項目一覧②!$F$52</f>
        <v/>
      </c>
      <c r="W361" s="1491"/>
      <c r="X361" s="1491"/>
      <c r="Y361" s="1491"/>
      <c r="Z361" s="3" t="s">
        <v>256</v>
      </c>
      <c r="AA361" s="3"/>
    </row>
    <row r="362" spans="1:27" ht="15" customHeight="1">
      <c r="A362" s="1023"/>
      <c r="B362" s="1023" t="s">
        <v>300</v>
      </c>
      <c r="C362" s="1023"/>
      <c r="D362" s="1023"/>
      <c r="E362" s="1023"/>
      <c r="F362" s="1023"/>
      <c r="G362" s="1023"/>
      <c r="H362" s="1023"/>
      <c r="I362" s="1029" t="s">
        <v>299</v>
      </c>
      <c r="J362" s="1584" t="str">
        <f>項目一覧②!$F$53</f>
        <v/>
      </c>
      <c r="K362" s="1584"/>
      <c r="L362" s="1584"/>
      <c r="M362" s="1584"/>
      <c r="N362" s="1029" t="s">
        <v>298</v>
      </c>
      <c r="O362" s="1029" t="s">
        <v>299</v>
      </c>
      <c r="P362" s="1584" t="str">
        <f>項目一覧②!$F$54</f>
        <v/>
      </c>
      <c r="Q362" s="1584"/>
      <c r="R362" s="1584"/>
      <c r="S362" s="1584"/>
      <c r="T362" s="1029" t="s">
        <v>298</v>
      </c>
      <c r="U362" s="1029" t="s">
        <v>297</v>
      </c>
      <c r="V362" s="1584" t="str">
        <f>項目一覧②!$F$55</f>
        <v/>
      </c>
      <c r="W362" s="1584"/>
      <c r="X362" s="1584"/>
      <c r="Y362" s="1584"/>
      <c r="Z362" s="1023" t="s">
        <v>296</v>
      </c>
      <c r="AA362" s="1023"/>
    </row>
    <row r="363" spans="1:27" ht="20.100000000000001" customHeight="1">
      <c r="A363" s="22" t="s">
        <v>279</v>
      </c>
      <c r="B363" s="20" t="s">
        <v>3136</v>
      </c>
      <c r="C363" s="20"/>
      <c r="D363" s="20"/>
      <c r="E363" s="20"/>
      <c r="F363" s="29" t="str">
        <f>項目一覧②!$F$56</f>
        <v/>
      </c>
      <c r="G363" s="20"/>
      <c r="H363" s="20"/>
      <c r="I363" s="20"/>
      <c r="J363" s="20"/>
      <c r="K363" s="20"/>
      <c r="L363" s="20"/>
      <c r="M363" s="20"/>
      <c r="N363" s="20"/>
      <c r="O363" s="20"/>
      <c r="P363" s="20"/>
      <c r="Q363" s="20"/>
      <c r="R363" s="20"/>
      <c r="S363" s="20"/>
      <c r="T363" s="20"/>
      <c r="U363" s="20"/>
      <c r="V363" s="20"/>
      <c r="W363" s="20"/>
      <c r="X363" s="20"/>
      <c r="Y363" s="20"/>
      <c r="Z363" s="20"/>
      <c r="AA363" s="20"/>
    </row>
    <row r="364" spans="1:27" ht="20.100000000000001" customHeight="1">
      <c r="A364" s="22" t="s">
        <v>279</v>
      </c>
      <c r="B364" s="20" t="s">
        <v>3137</v>
      </c>
      <c r="C364" s="20"/>
      <c r="D364" s="20"/>
      <c r="E364" s="20"/>
      <c r="F364" s="29" t="str">
        <f>項目一覧②!$F$57</f>
        <v/>
      </c>
      <c r="G364" s="20"/>
      <c r="H364" s="20"/>
      <c r="I364" s="20"/>
      <c r="J364" s="20"/>
      <c r="K364" s="20"/>
      <c r="L364" s="20"/>
      <c r="M364" s="20"/>
      <c r="N364" s="20"/>
      <c r="O364" s="20"/>
      <c r="P364" s="20"/>
      <c r="Q364" s="20"/>
      <c r="R364" s="20"/>
      <c r="S364" s="20"/>
      <c r="T364" s="20"/>
      <c r="U364" s="20"/>
      <c r="V364" s="20"/>
      <c r="W364" s="20"/>
      <c r="X364" s="20"/>
      <c r="Y364" s="20"/>
      <c r="Z364" s="20"/>
      <c r="AA364" s="20"/>
    </row>
    <row r="365" spans="1:27" ht="20.100000000000001" customHeight="1">
      <c r="A365" s="22" t="s">
        <v>279</v>
      </c>
      <c r="B365" s="20" t="s">
        <v>3138</v>
      </c>
      <c r="C365" s="20"/>
      <c r="D365" s="20"/>
      <c r="E365" s="20"/>
      <c r="F365" s="29" t="str">
        <f>項目一覧②!$F$58</f>
        <v/>
      </c>
      <c r="G365" s="20"/>
      <c r="H365" s="20"/>
      <c r="I365" s="20"/>
      <c r="J365" s="20"/>
      <c r="K365" s="20"/>
      <c r="L365" s="20"/>
      <c r="M365" s="20"/>
      <c r="N365" s="20"/>
      <c r="O365" s="20"/>
      <c r="P365" s="20"/>
      <c r="Q365" s="20"/>
      <c r="R365" s="20"/>
      <c r="S365" s="20"/>
      <c r="T365" s="20"/>
      <c r="U365" s="20"/>
      <c r="V365" s="20"/>
      <c r="W365" s="20"/>
      <c r="X365" s="20"/>
      <c r="Y365" s="20"/>
      <c r="Z365" s="20"/>
      <c r="AA365" s="20"/>
    </row>
    <row r="366" spans="1:27" ht="20.100000000000001" customHeight="1">
      <c r="A366" s="22" t="s">
        <v>279</v>
      </c>
      <c r="B366" s="20" t="s">
        <v>3139</v>
      </c>
      <c r="C366" s="20"/>
      <c r="D366" s="20"/>
      <c r="E366" s="20"/>
      <c r="F366" s="20"/>
      <c r="G366" s="20"/>
      <c r="H366" s="20"/>
      <c r="I366" s="20"/>
      <c r="J366" s="1488" t="str">
        <f>項目一覧②!$F$59</f>
        <v/>
      </c>
      <c r="K366" s="1488"/>
      <c r="L366" s="1488"/>
      <c r="M366" s="1488"/>
      <c r="N366" s="1488"/>
      <c r="O366" s="26" t="s">
        <v>295</v>
      </c>
      <c r="P366" s="20"/>
      <c r="Q366" s="20"/>
      <c r="R366" s="20"/>
      <c r="S366" s="20"/>
      <c r="T366" s="20"/>
      <c r="U366" s="20"/>
      <c r="V366" s="20"/>
      <c r="W366" s="20"/>
      <c r="X366" s="20"/>
      <c r="Y366" s="20"/>
      <c r="Z366" s="20"/>
      <c r="AA366" s="20"/>
    </row>
    <row r="367" spans="1:27" ht="20.100000000000001" customHeight="1">
      <c r="A367" s="22" t="s">
        <v>279</v>
      </c>
      <c r="B367" s="20" t="s">
        <v>3140</v>
      </c>
      <c r="C367" s="20"/>
      <c r="D367" s="20"/>
      <c r="E367" s="20"/>
      <c r="F367" s="20"/>
      <c r="G367" s="20"/>
      <c r="H367" s="20"/>
      <c r="I367" s="20"/>
      <c r="J367" s="20"/>
      <c r="K367" s="20"/>
      <c r="L367" s="1558" t="str">
        <f>項目一覧②!$F$60</f>
        <v/>
      </c>
      <c r="M367" s="1558"/>
      <c r="N367" s="1558"/>
      <c r="O367" s="1558"/>
      <c r="P367" s="1558"/>
      <c r="Q367" s="1558"/>
      <c r="R367" s="20"/>
      <c r="S367" s="20"/>
      <c r="T367" s="20"/>
      <c r="U367" s="20"/>
      <c r="V367" s="20"/>
      <c r="W367" s="20"/>
      <c r="X367" s="20"/>
      <c r="Y367" s="20"/>
      <c r="Z367" s="20"/>
      <c r="AA367" s="20"/>
    </row>
    <row r="368" spans="1:27" ht="15.95" customHeight="1">
      <c r="A368" s="17" t="s">
        <v>279</v>
      </c>
      <c r="B368" s="16" t="s">
        <v>3141</v>
      </c>
      <c r="C368" s="16"/>
      <c r="D368" s="16"/>
      <c r="E368" s="16"/>
      <c r="F368" s="16"/>
      <c r="G368" s="16"/>
      <c r="H368" s="16"/>
      <c r="I368" s="1533" t="str">
        <f>項目一覧②!$F$61</f>
        <v/>
      </c>
      <c r="J368" s="1533"/>
      <c r="K368" s="1533"/>
      <c r="L368" s="1533"/>
      <c r="M368" s="1533"/>
      <c r="N368" s="1533"/>
      <c r="O368" s="1533"/>
      <c r="P368" s="1533"/>
      <c r="Q368" s="1533"/>
      <c r="R368" s="1533"/>
      <c r="S368" s="1533"/>
      <c r="T368" s="1533"/>
      <c r="U368" s="1533"/>
      <c r="V368" s="1533"/>
      <c r="W368" s="1533"/>
      <c r="X368" s="1533"/>
      <c r="Y368" s="1533"/>
      <c r="Z368" s="1533"/>
      <c r="AA368" s="1533"/>
    </row>
    <row r="369" spans="1:28" ht="15.95" customHeight="1">
      <c r="A369" s="28"/>
      <c r="B369" s="28"/>
      <c r="C369" s="28"/>
      <c r="D369" s="28"/>
      <c r="E369" s="28"/>
      <c r="F369" s="28"/>
      <c r="G369" s="28"/>
      <c r="H369" s="28"/>
      <c r="I369" s="1534"/>
      <c r="J369" s="1534"/>
      <c r="K369" s="1534"/>
      <c r="L369" s="1534"/>
      <c r="M369" s="1534"/>
      <c r="N369" s="1534"/>
      <c r="O369" s="1534"/>
      <c r="P369" s="1534"/>
      <c r="Q369" s="1534"/>
      <c r="R369" s="1534"/>
      <c r="S369" s="1534"/>
      <c r="T369" s="1534"/>
      <c r="U369" s="1534"/>
      <c r="V369" s="1534"/>
      <c r="W369" s="1534"/>
      <c r="X369" s="1534"/>
      <c r="Y369" s="1534"/>
      <c r="Z369" s="1534"/>
      <c r="AA369" s="1534"/>
    </row>
    <row r="370" spans="1:28" ht="15.95" customHeight="1">
      <c r="A370" s="690" t="s">
        <v>279</v>
      </c>
      <c r="B370" s="16" t="s">
        <v>3142</v>
      </c>
      <c r="C370" s="655"/>
      <c r="D370" s="655"/>
      <c r="E370" s="655"/>
      <c r="F370" s="1725" t="str">
        <f>項目一覧②!$F$62</f>
        <v/>
      </c>
      <c r="G370" s="1725"/>
      <c r="H370" s="1725"/>
      <c r="I370" s="1725"/>
      <c r="J370" s="1725"/>
      <c r="K370" s="1725"/>
      <c r="L370" s="1725"/>
      <c r="M370" s="1725"/>
      <c r="N370" s="1725"/>
      <c r="O370" s="1725"/>
      <c r="P370" s="1725"/>
      <c r="Q370" s="1725"/>
      <c r="R370" s="1725"/>
      <c r="S370" s="1725"/>
      <c r="T370" s="1725"/>
      <c r="U370" s="1725"/>
      <c r="V370" s="1725"/>
      <c r="W370" s="1725"/>
      <c r="X370" s="1725"/>
      <c r="Y370" s="1725"/>
      <c r="Z370" s="1725"/>
      <c r="AA370" s="1725"/>
    </row>
    <row r="371" spans="1:28" ht="15.95" customHeight="1">
      <c r="A371" s="15"/>
      <c r="B371" s="15"/>
      <c r="C371" s="15"/>
      <c r="D371" s="15"/>
      <c r="E371" s="15"/>
      <c r="F371" s="1532"/>
      <c r="G371" s="1532"/>
      <c r="H371" s="1532"/>
      <c r="I371" s="1532"/>
      <c r="J371" s="1532"/>
      <c r="K371" s="1532"/>
      <c r="L371" s="1532"/>
      <c r="M371" s="1532"/>
      <c r="N371" s="1532"/>
      <c r="O371" s="1532"/>
      <c r="P371" s="1532"/>
      <c r="Q371" s="1532"/>
      <c r="R371" s="1532"/>
      <c r="S371" s="1532"/>
      <c r="T371" s="1532"/>
      <c r="U371" s="1532"/>
      <c r="V371" s="1532"/>
      <c r="W371" s="1532"/>
      <c r="X371" s="1532"/>
      <c r="Y371" s="1532"/>
      <c r="Z371" s="1532"/>
      <c r="AA371" s="1532"/>
    </row>
    <row r="372" spans="1:28" ht="15.95" customHeight="1">
      <c r="A372" s="3"/>
      <c r="B372" s="3"/>
      <c r="C372" s="3"/>
      <c r="D372" s="3"/>
      <c r="E372" s="3"/>
      <c r="F372" s="8"/>
      <c r="G372" s="8"/>
      <c r="H372" s="8"/>
      <c r="I372" s="8"/>
      <c r="J372" s="8"/>
      <c r="K372" s="8"/>
      <c r="L372" s="8"/>
      <c r="M372" s="8"/>
      <c r="N372" s="8"/>
      <c r="O372" s="8"/>
      <c r="P372" s="8"/>
      <c r="Q372" s="8"/>
      <c r="R372" s="8"/>
      <c r="S372" s="8"/>
      <c r="T372" s="8"/>
      <c r="U372" s="8"/>
      <c r="V372" s="8"/>
      <c r="W372" s="8"/>
      <c r="X372" s="8"/>
      <c r="Y372" s="8"/>
      <c r="Z372" s="8"/>
      <c r="AA372" s="8"/>
    </row>
    <row r="373" spans="1:28" ht="15.95" customHeight="1">
      <c r="A373" s="1473" t="s">
        <v>281</v>
      </c>
      <c r="B373" s="1473"/>
      <c r="C373" s="1473"/>
      <c r="D373" s="1473"/>
      <c r="E373" s="1473"/>
      <c r="F373" s="1473"/>
      <c r="G373" s="1473"/>
      <c r="H373" s="1473"/>
      <c r="I373" s="1473"/>
      <c r="J373" s="1473"/>
      <c r="K373" s="1473"/>
      <c r="L373" s="1473"/>
      <c r="M373" s="1473"/>
      <c r="N373" s="1473"/>
      <c r="O373" s="1473"/>
      <c r="P373" s="1473"/>
      <c r="Q373" s="1473"/>
      <c r="R373" s="1473"/>
      <c r="S373" s="1473"/>
      <c r="T373" s="1473"/>
      <c r="U373" s="1473"/>
      <c r="V373" s="1473"/>
      <c r="W373" s="1473"/>
      <c r="X373" s="1473"/>
      <c r="Y373" s="1473"/>
      <c r="Z373" s="1473"/>
      <c r="AA373" s="1473"/>
    </row>
    <row r="374" spans="1:28" ht="15.95" customHeight="1">
      <c r="A374" s="15"/>
      <c r="B374" s="15" t="s">
        <v>280</v>
      </c>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row>
    <row r="375" spans="1:28" ht="18" customHeight="1">
      <c r="A375" s="22" t="s">
        <v>279</v>
      </c>
      <c r="B375" s="20" t="s">
        <v>136</v>
      </c>
      <c r="C375" s="20"/>
      <c r="D375" s="20"/>
      <c r="E375" s="20"/>
      <c r="F375" s="20"/>
      <c r="G375" s="24"/>
      <c r="H375" s="20"/>
      <c r="I375" s="20"/>
      <c r="J375" s="20"/>
      <c r="K375" s="20"/>
      <c r="L375" s="1559">
        <f>項目一覧②!$F$63</f>
        <v>1</v>
      </c>
      <c r="M375" s="1559"/>
      <c r="N375" s="20"/>
      <c r="O375" s="20"/>
      <c r="P375" s="20"/>
      <c r="Q375" s="20"/>
      <c r="R375" s="20"/>
      <c r="S375" s="20"/>
      <c r="T375" s="20"/>
      <c r="U375" s="20"/>
      <c r="V375" s="20"/>
      <c r="W375" s="20"/>
      <c r="X375" s="20"/>
      <c r="Y375" s="20"/>
      <c r="Z375" s="20"/>
      <c r="AA375" s="20"/>
    </row>
    <row r="376" spans="1:28" ht="18" customHeight="1">
      <c r="A376" s="22" t="s">
        <v>279</v>
      </c>
      <c r="B376" s="20" t="s">
        <v>278</v>
      </c>
      <c r="C376" s="20"/>
      <c r="D376" s="20"/>
      <c r="E376" s="20"/>
      <c r="F376" s="20"/>
      <c r="G376" s="2"/>
      <c r="H376" s="2"/>
      <c r="I376" s="20"/>
      <c r="J376" s="20"/>
      <c r="K376" s="1559" t="str">
        <f>項目一覧②!$F$64</f>
        <v/>
      </c>
      <c r="L376" s="1559"/>
      <c r="M376" s="1559"/>
      <c r="N376" s="26" t="s">
        <v>277</v>
      </c>
      <c r="O376" s="20"/>
      <c r="P376" s="20"/>
      <c r="Q376" s="20"/>
      <c r="R376" s="20"/>
      <c r="S376" s="20"/>
      <c r="T376" s="20"/>
      <c r="U376" s="20"/>
      <c r="V376" s="20"/>
      <c r="W376" s="20"/>
      <c r="X376" s="20"/>
      <c r="Y376" s="20"/>
      <c r="Z376" s="20"/>
      <c r="AA376" s="20"/>
    </row>
    <row r="377" spans="1:28" ht="18" customHeight="1">
      <c r="A377" s="22" t="s">
        <v>273</v>
      </c>
      <c r="B377" s="20" t="s">
        <v>276</v>
      </c>
      <c r="C377" s="20"/>
      <c r="D377" s="20"/>
      <c r="E377" s="20"/>
      <c r="F377" s="20"/>
      <c r="G377" s="20"/>
      <c r="H377" s="20"/>
      <c r="I377" s="20"/>
      <c r="J377" s="1488" t="str">
        <f>項目一覧②!$F$65</f>
        <v/>
      </c>
      <c r="K377" s="1488"/>
      <c r="L377" s="1488"/>
      <c r="M377" s="1488"/>
      <c r="N377" s="25" t="s">
        <v>271</v>
      </c>
      <c r="O377" s="20"/>
      <c r="P377" s="20"/>
      <c r="Q377" s="20"/>
      <c r="R377" s="20"/>
      <c r="S377" s="20"/>
      <c r="T377" s="20"/>
      <c r="U377" s="20"/>
      <c r="V377" s="20"/>
      <c r="W377" s="20"/>
      <c r="X377" s="20"/>
      <c r="Y377" s="20"/>
      <c r="Z377" s="20"/>
      <c r="AA377" s="20"/>
    </row>
    <row r="378" spans="1:28" ht="18" customHeight="1">
      <c r="A378" s="22" t="s">
        <v>273</v>
      </c>
      <c r="B378" s="20" t="s">
        <v>275</v>
      </c>
      <c r="C378" s="20"/>
      <c r="D378" s="20"/>
      <c r="E378" s="20"/>
      <c r="F378" s="20"/>
      <c r="G378" s="20"/>
      <c r="H378" s="20"/>
      <c r="I378" s="20"/>
      <c r="J378" s="1488" t="str">
        <f>項目一覧②!$F$66</f>
        <v/>
      </c>
      <c r="K378" s="1488"/>
      <c r="L378" s="1488"/>
      <c r="M378" s="1488"/>
      <c r="N378" s="4" t="s">
        <v>271</v>
      </c>
      <c r="O378" s="20"/>
      <c r="P378" s="20"/>
      <c r="Q378" s="20"/>
      <c r="R378" s="20"/>
      <c r="S378" s="20"/>
      <c r="T378" s="20"/>
      <c r="U378" s="20"/>
      <c r="V378" s="20"/>
      <c r="W378" s="20"/>
      <c r="X378" s="20"/>
      <c r="Y378" s="20"/>
      <c r="Z378" s="20"/>
      <c r="AA378" s="20"/>
    </row>
    <row r="379" spans="1:28" ht="18" customHeight="1">
      <c r="A379" s="22" t="s">
        <v>273</v>
      </c>
      <c r="B379" s="20" t="s">
        <v>274</v>
      </c>
      <c r="C379" s="20"/>
      <c r="D379" s="20"/>
      <c r="E379" s="20"/>
      <c r="F379" s="20"/>
      <c r="G379" s="20"/>
      <c r="H379" s="20"/>
      <c r="I379" s="20"/>
      <c r="J379" s="1488" t="str">
        <f>項目一覧②!$F$67</f>
        <v/>
      </c>
      <c r="K379" s="1488"/>
      <c r="L379" s="1488"/>
      <c r="M379" s="1488"/>
      <c r="N379" s="25" t="s">
        <v>271</v>
      </c>
      <c r="O379" s="20"/>
      <c r="P379" s="20"/>
      <c r="Q379" s="20"/>
      <c r="R379" s="20"/>
      <c r="S379" s="20"/>
      <c r="T379" s="20"/>
      <c r="U379" s="20"/>
      <c r="V379" s="20"/>
      <c r="W379" s="20"/>
      <c r="X379" s="20"/>
      <c r="Y379" s="20"/>
      <c r="Z379" s="20"/>
      <c r="AA379" s="20"/>
    </row>
    <row r="380" spans="1:28" ht="15.95" customHeight="1">
      <c r="A380" s="17" t="s">
        <v>273</v>
      </c>
      <c r="B380" s="16" t="s">
        <v>272</v>
      </c>
      <c r="C380" s="16"/>
      <c r="D380" s="16"/>
      <c r="E380" s="16"/>
      <c r="F380" s="16"/>
      <c r="G380" s="16"/>
      <c r="H380" s="16"/>
      <c r="I380" s="16"/>
      <c r="O380" s="16"/>
      <c r="P380" s="16"/>
      <c r="Q380" s="16"/>
      <c r="R380" s="16"/>
      <c r="S380" s="16"/>
      <c r="T380" s="16"/>
      <c r="U380" s="16"/>
      <c r="V380" s="16"/>
      <c r="W380" s="16"/>
      <c r="X380" s="16"/>
      <c r="Y380" s="16"/>
      <c r="Z380" s="16"/>
      <c r="AA380" s="16"/>
    </row>
    <row r="381" spans="1:28" ht="15.95" customHeight="1">
      <c r="A381" s="6"/>
      <c r="B381" s="3"/>
      <c r="C381" s="3" t="s">
        <v>2459</v>
      </c>
      <c r="D381" s="3" t="s">
        <v>2460</v>
      </c>
      <c r="E381" s="3"/>
      <c r="F381" s="3"/>
      <c r="G381" s="3"/>
      <c r="H381" s="3"/>
      <c r="I381" s="3"/>
      <c r="J381" s="1556" t="str">
        <f>項目一覧②!$F$68</f>
        <v/>
      </c>
      <c r="K381" s="1556"/>
      <c r="L381" s="1556"/>
      <c r="M381" s="1556"/>
      <c r="N381" s="4" t="s">
        <v>271</v>
      </c>
      <c r="O381" s="3"/>
      <c r="P381" s="3"/>
      <c r="Q381" s="3"/>
      <c r="R381" s="3"/>
      <c r="S381" s="3"/>
      <c r="T381" s="3"/>
      <c r="U381" s="3"/>
      <c r="V381" s="3"/>
      <c r="W381" s="3"/>
      <c r="X381" s="3"/>
      <c r="Y381" s="3"/>
      <c r="Z381" s="3"/>
      <c r="AA381" s="3"/>
    </row>
    <row r="382" spans="1:28" ht="15.95" customHeight="1">
      <c r="A382" s="6"/>
      <c r="B382" s="3"/>
      <c r="C382" s="3" t="s">
        <v>2461</v>
      </c>
      <c r="D382" s="3" t="s">
        <v>2462</v>
      </c>
      <c r="E382" s="3"/>
      <c r="F382" s="3"/>
      <c r="G382" s="3"/>
      <c r="H382" s="3"/>
      <c r="I382" s="3"/>
      <c r="J382" s="19"/>
      <c r="K382" s="19"/>
      <c r="L382" s="19"/>
      <c r="M382" s="19"/>
      <c r="N382" s="4"/>
      <c r="O382" s="4"/>
      <c r="P382" s="3"/>
      <c r="Q382" s="6" t="str">
        <f>IF(項目一覧②!$G$69=TRUE,"■","□")</f>
        <v>□</v>
      </c>
      <c r="R382" s="3" t="s">
        <v>270</v>
      </c>
      <c r="S382" s="3"/>
      <c r="T382" s="6" t="str">
        <f>IF(項目一覧②!$H$69=TRUE,"■","□")</f>
        <v>□</v>
      </c>
      <c r="U382" s="3" t="s">
        <v>269</v>
      </c>
      <c r="V382" s="3"/>
      <c r="W382" s="3"/>
      <c r="X382" s="3"/>
      <c r="Y382" s="3"/>
      <c r="Z382" s="3"/>
      <c r="AA382" s="3"/>
      <c r="AB382" s="2"/>
    </row>
    <row r="383" spans="1:28" ht="17.100000000000001" customHeight="1">
      <c r="A383" s="17" t="s">
        <v>279</v>
      </c>
      <c r="B383" s="16" t="s">
        <v>268</v>
      </c>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row>
    <row r="384" spans="1:28" ht="17.100000000000001" customHeight="1">
      <c r="A384" s="3"/>
      <c r="B384" s="3"/>
      <c r="C384" s="3"/>
      <c r="D384" s="1473" t="s">
        <v>267</v>
      </c>
      <c r="E384" s="1473"/>
      <c r="F384" s="1473"/>
      <c r="G384" s="1473"/>
      <c r="H384" s="5"/>
      <c r="I384" s="1473" t="s">
        <v>266</v>
      </c>
      <c r="J384" s="1473"/>
      <c r="K384" s="1473"/>
      <c r="L384" s="1473"/>
      <c r="M384" s="1473"/>
      <c r="N384" s="1473"/>
      <c r="O384" s="1473"/>
      <c r="P384" s="1473"/>
      <c r="Q384" s="1473"/>
      <c r="R384" s="1473"/>
      <c r="S384" s="1473"/>
      <c r="T384" s="1473"/>
      <c r="U384" s="1473"/>
      <c r="V384" s="5"/>
      <c r="W384" s="5" t="s">
        <v>283</v>
      </c>
      <c r="X384" s="1473" t="s">
        <v>293</v>
      </c>
      <c r="Y384" s="1473"/>
      <c r="Z384" s="1473"/>
      <c r="AA384" s="3" t="s">
        <v>292</v>
      </c>
    </row>
    <row r="385" spans="1:27" ht="17.100000000000001" customHeight="1">
      <c r="A385" s="3"/>
      <c r="B385" s="3" t="s">
        <v>264</v>
      </c>
      <c r="C385" s="3"/>
      <c r="D385" s="5" t="s">
        <v>202</v>
      </c>
      <c r="E385" s="1477" t="str">
        <f>項目一覧②!$F$70</f>
        <v/>
      </c>
      <c r="F385" s="1477"/>
      <c r="G385" s="73" t="s">
        <v>258</v>
      </c>
      <c r="H385" s="18" t="str">
        <f>項目一覧②!$F$76</f>
        <v/>
      </c>
      <c r="J385" s="148"/>
      <c r="K385" s="148"/>
      <c r="L385" s="2"/>
      <c r="M385" s="3"/>
      <c r="N385" s="3"/>
      <c r="O385" s="3"/>
      <c r="P385" s="3"/>
      <c r="Q385" s="3"/>
      <c r="R385" s="2"/>
      <c r="S385" s="2"/>
      <c r="T385" s="2"/>
      <c r="U385" s="2"/>
      <c r="V385" s="5"/>
      <c r="W385" s="5" t="s">
        <v>283</v>
      </c>
      <c r="X385" s="1478" t="str">
        <f>項目一覧②!$F$82</f>
        <v/>
      </c>
      <c r="Y385" s="1478"/>
      <c r="Z385" s="1478"/>
      <c r="AA385" s="3" t="s">
        <v>256</v>
      </c>
    </row>
    <row r="386" spans="1:27" ht="17.100000000000001" customHeight="1">
      <c r="A386" s="3"/>
      <c r="B386" s="3" t="s">
        <v>290</v>
      </c>
      <c r="C386" s="3"/>
      <c r="D386" s="5" t="s">
        <v>202</v>
      </c>
      <c r="E386" s="1477" t="str">
        <f>項目一覧②!$F$71</f>
        <v/>
      </c>
      <c r="F386" s="1477"/>
      <c r="G386" s="73" t="s">
        <v>258</v>
      </c>
      <c r="H386" s="18" t="str">
        <f>項目一覧②!$F$77</f>
        <v/>
      </c>
      <c r="J386" s="3"/>
      <c r="K386" s="3"/>
      <c r="L386" s="2"/>
      <c r="M386" s="3"/>
      <c r="N386" s="3"/>
      <c r="O386" s="3"/>
      <c r="P386" s="3"/>
      <c r="Q386" s="3"/>
      <c r="R386" s="2"/>
      <c r="S386" s="2"/>
      <c r="T386" s="2"/>
      <c r="U386" s="2"/>
      <c r="V386" s="5"/>
      <c r="W386" s="5" t="s">
        <v>283</v>
      </c>
      <c r="X386" s="1478" t="str">
        <f>項目一覧②!$F$83</f>
        <v/>
      </c>
      <c r="Y386" s="1478"/>
      <c r="Z386" s="1478"/>
      <c r="AA386" s="3" t="s">
        <v>256</v>
      </c>
    </row>
    <row r="387" spans="1:27" ht="17.100000000000001" customHeight="1">
      <c r="A387" s="3"/>
      <c r="B387" s="3" t="s">
        <v>262</v>
      </c>
      <c r="C387" s="3"/>
      <c r="D387" s="5" t="s">
        <v>202</v>
      </c>
      <c r="E387" s="1477" t="str">
        <f>項目一覧②!$F$72</f>
        <v/>
      </c>
      <c r="F387" s="1477"/>
      <c r="G387" s="73" t="s">
        <v>258</v>
      </c>
      <c r="H387" s="18" t="str">
        <f>項目一覧②!$F$78</f>
        <v/>
      </c>
      <c r="J387" s="3"/>
      <c r="K387" s="3"/>
      <c r="L387" s="2"/>
      <c r="M387" s="3"/>
      <c r="N387" s="3"/>
      <c r="O387" s="3"/>
      <c r="P387" s="3"/>
      <c r="Q387" s="3"/>
      <c r="R387" s="2"/>
      <c r="S387" s="2"/>
      <c r="T387" s="2"/>
      <c r="U387" s="2"/>
      <c r="V387" s="5"/>
      <c r="W387" s="5" t="s">
        <v>283</v>
      </c>
      <c r="X387" s="1478" t="str">
        <f>項目一覧②!$F$84</f>
        <v/>
      </c>
      <c r="Y387" s="1478"/>
      <c r="Z387" s="1478"/>
      <c r="AA387" s="3" t="s">
        <v>256</v>
      </c>
    </row>
    <row r="388" spans="1:27" ht="17.100000000000001" customHeight="1">
      <c r="A388" s="3"/>
      <c r="B388" s="3" t="s">
        <v>261</v>
      </c>
      <c r="C388" s="3"/>
      <c r="D388" s="5" t="s">
        <v>202</v>
      </c>
      <c r="E388" s="1477" t="str">
        <f>項目一覧②!$F$73</f>
        <v/>
      </c>
      <c r="F388" s="1477"/>
      <c r="G388" s="73" t="s">
        <v>258</v>
      </c>
      <c r="H388" s="18" t="str">
        <f>項目一覧②!$F$79</f>
        <v/>
      </c>
      <c r="J388" s="3"/>
      <c r="K388" s="3"/>
      <c r="L388" s="2"/>
      <c r="M388" s="3"/>
      <c r="N388" s="3"/>
      <c r="O388" s="3"/>
      <c r="P388" s="3"/>
      <c r="Q388" s="3"/>
      <c r="R388" s="2"/>
      <c r="S388" s="2"/>
      <c r="T388" s="2"/>
      <c r="U388" s="2"/>
      <c r="V388" s="5"/>
      <c r="W388" s="5" t="s">
        <v>283</v>
      </c>
      <c r="X388" s="1478" t="str">
        <f>項目一覧②!$F$85</f>
        <v/>
      </c>
      <c r="Y388" s="1478"/>
      <c r="Z388" s="1478"/>
      <c r="AA388" s="3" t="s">
        <v>256</v>
      </c>
    </row>
    <row r="389" spans="1:27" ht="17.100000000000001" customHeight="1">
      <c r="A389" s="3"/>
      <c r="B389" s="3" t="s">
        <v>260</v>
      </c>
      <c r="C389" s="3"/>
      <c r="D389" s="5" t="s">
        <v>202</v>
      </c>
      <c r="E389" s="1477" t="str">
        <f>項目一覧②!$F$74</f>
        <v/>
      </c>
      <c r="F389" s="1477"/>
      <c r="G389" s="73" t="s">
        <v>258</v>
      </c>
      <c r="H389" s="18" t="str">
        <f>項目一覧②!$F$80</f>
        <v/>
      </c>
      <c r="J389" s="3"/>
      <c r="K389" s="3"/>
      <c r="L389" s="2"/>
      <c r="M389" s="3"/>
      <c r="N389" s="3"/>
      <c r="O389" s="3"/>
      <c r="P389" s="3"/>
      <c r="Q389" s="3"/>
      <c r="R389" s="2"/>
      <c r="S389" s="2"/>
      <c r="T389" s="2"/>
      <c r="U389" s="2"/>
      <c r="V389" s="5"/>
      <c r="W389" s="5" t="s">
        <v>283</v>
      </c>
      <c r="X389" s="1478" t="str">
        <f>項目一覧②!$F$86</f>
        <v/>
      </c>
      <c r="Y389" s="1478"/>
      <c r="Z389" s="1478"/>
      <c r="AA389" s="3" t="s">
        <v>256</v>
      </c>
    </row>
    <row r="390" spans="1:27" ht="17.100000000000001" customHeight="1">
      <c r="A390" s="15"/>
      <c r="B390" s="15" t="s">
        <v>259</v>
      </c>
      <c r="C390" s="15"/>
      <c r="D390" s="5" t="s">
        <v>202</v>
      </c>
      <c r="E390" s="1477" t="str">
        <f>項目一覧②!$F$75</f>
        <v/>
      </c>
      <c r="F390" s="1477"/>
      <c r="G390" s="73" t="s">
        <v>258</v>
      </c>
      <c r="H390" s="18" t="str">
        <f>項目一覧②!$F$81</f>
        <v/>
      </c>
      <c r="J390" s="15"/>
      <c r="K390" s="15"/>
      <c r="L390" s="2"/>
      <c r="M390" s="15"/>
      <c r="N390" s="15"/>
      <c r="O390" s="15"/>
      <c r="P390" s="15"/>
      <c r="Q390" s="15"/>
      <c r="R390" s="2"/>
      <c r="S390" s="2"/>
      <c r="T390" s="2"/>
      <c r="U390" s="2"/>
      <c r="V390" s="5"/>
      <c r="W390" s="5" t="s">
        <v>283</v>
      </c>
      <c r="X390" s="1557" t="str">
        <f>項目一覧②!$F$87</f>
        <v/>
      </c>
      <c r="Y390" s="1557"/>
      <c r="Z390" s="1557"/>
      <c r="AA390" s="3" t="s">
        <v>256</v>
      </c>
    </row>
    <row r="391" spans="1:27" ht="17.100000000000001" customHeight="1">
      <c r="A391" s="17" t="s">
        <v>279</v>
      </c>
      <c r="B391" s="16" t="s">
        <v>255</v>
      </c>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row>
    <row r="392" spans="1:27" ht="17.100000000000001" customHeight="1">
      <c r="A392" s="6"/>
      <c r="B392" s="3"/>
      <c r="C392" s="3"/>
      <c r="D392" s="3"/>
      <c r="E392" s="3"/>
      <c r="F392" s="1479" t="str">
        <f>項目一覧②!$F$88</f>
        <v/>
      </c>
      <c r="G392" s="1479"/>
      <c r="H392" s="1479"/>
      <c r="I392" s="1479"/>
      <c r="J392" s="1479"/>
      <c r="K392" s="1479"/>
      <c r="L392" s="1479"/>
      <c r="M392" s="1479"/>
      <c r="N392" s="1479"/>
      <c r="O392" s="1479"/>
      <c r="P392" s="1479"/>
      <c r="Q392" s="1479"/>
      <c r="R392" s="1479"/>
      <c r="S392" s="1479"/>
      <c r="T392" s="1479"/>
      <c r="U392" s="1479"/>
      <c r="V392" s="1479"/>
      <c r="W392" s="1479"/>
      <c r="X392" s="1479"/>
      <c r="Y392" s="1479"/>
      <c r="Z392" s="1479"/>
      <c r="AA392" s="1479"/>
    </row>
    <row r="393" spans="1:27" ht="17.100000000000001" customHeight="1">
      <c r="A393" s="15"/>
      <c r="B393" s="15"/>
      <c r="C393" s="15"/>
      <c r="D393" s="15"/>
      <c r="E393" s="15"/>
      <c r="F393" s="1480"/>
      <c r="G393" s="1480"/>
      <c r="H393" s="1480"/>
      <c r="I393" s="1480"/>
      <c r="J393" s="1480"/>
      <c r="K393" s="1480"/>
      <c r="L393" s="1480"/>
      <c r="M393" s="1480"/>
      <c r="N393" s="1480"/>
      <c r="O393" s="1480"/>
      <c r="P393" s="1480"/>
      <c r="Q393" s="1480"/>
      <c r="R393" s="1480"/>
      <c r="S393" s="1480"/>
      <c r="T393" s="1480"/>
      <c r="U393" s="1480"/>
      <c r="V393" s="1480"/>
      <c r="W393" s="1480"/>
      <c r="X393" s="1480"/>
      <c r="Y393" s="1480"/>
      <c r="Z393" s="1480"/>
      <c r="AA393" s="1480"/>
    </row>
    <row r="394" spans="1:27" ht="17.100000000000001" customHeight="1">
      <c r="A394" s="6" t="s">
        <v>279</v>
      </c>
      <c r="B394" s="3" t="s">
        <v>254</v>
      </c>
      <c r="C394" s="3"/>
      <c r="D394" s="3"/>
      <c r="E394" s="3"/>
      <c r="F394" s="3"/>
      <c r="G394" s="3"/>
      <c r="H394" s="3"/>
      <c r="I394" s="3"/>
      <c r="J394" s="3"/>
      <c r="K394" s="3"/>
      <c r="L394" s="3"/>
      <c r="M394" s="3"/>
      <c r="N394" s="3"/>
      <c r="O394" s="3"/>
      <c r="P394" s="3"/>
      <c r="Q394" s="3"/>
      <c r="R394" s="3"/>
      <c r="S394" s="3"/>
      <c r="T394" s="3"/>
      <c r="U394" s="3"/>
      <c r="V394" s="3"/>
      <c r="W394" s="3"/>
      <c r="X394" s="3"/>
      <c r="Y394" s="3"/>
      <c r="Z394" s="3"/>
      <c r="AA394" s="3"/>
    </row>
    <row r="395" spans="1:27" ht="17.100000000000001" customHeight="1">
      <c r="A395" s="3"/>
      <c r="B395" s="3"/>
      <c r="C395" s="3"/>
      <c r="D395" s="3"/>
      <c r="E395" s="3"/>
      <c r="F395" s="1479" t="str">
        <f>項目一覧②!$F$89</f>
        <v/>
      </c>
      <c r="G395" s="1479"/>
      <c r="H395" s="1479"/>
      <c r="I395" s="1479"/>
      <c r="J395" s="1479"/>
      <c r="K395" s="1479"/>
      <c r="L395" s="1479"/>
      <c r="M395" s="1479"/>
      <c r="N395" s="1479"/>
      <c r="O395" s="1479"/>
      <c r="P395" s="1479"/>
      <c r="Q395" s="1479"/>
      <c r="R395" s="1479"/>
      <c r="S395" s="1479"/>
      <c r="T395" s="1479"/>
      <c r="U395" s="1479"/>
      <c r="V395" s="1479"/>
      <c r="W395" s="1479"/>
      <c r="X395" s="1479"/>
      <c r="Y395" s="1479"/>
      <c r="Z395" s="1479"/>
      <c r="AA395" s="1479"/>
    </row>
    <row r="396" spans="1:27" ht="17.100000000000001" customHeight="1">
      <c r="A396" s="15"/>
      <c r="B396" s="15"/>
      <c r="C396" s="15"/>
      <c r="D396" s="15"/>
      <c r="E396" s="15"/>
      <c r="F396" s="1480"/>
      <c r="G396" s="1480"/>
      <c r="H396" s="1480"/>
      <c r="I396" s="1480"/>
      <c r="J396" s="1480"/>
      <c r="K396" s="1480"/>
      <c r="L396" s="1480"/>
      <c r="M396" s="1480"/>
      <c r="N396" s="1480"/>
      <c r="O396" s="1480"/>
      <c r="P396" s="1480"/>
      <c r="Q396" s="1480"/>
      <c r="R396" s="1480"/>
      <c r="S396" s="1480"/>
      <c r="T396" s="1480"/>
      <c r="U396" s="1480"/>
      <c r="V396" s="1480"/>
      <c r="W396" s="1480"/>
      <c r="X396" s="1480"/>
      <c r="Y396" s="1480"/>
      <c r="Z396" s="1480"/>
      <c r="AA396" s="1480"/>
    </row>
    <row r="397" spans="1:27" ht="15.9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row>
    <row r="398" spans="1:27" ht="15.95" customHeight="1">
      <c r="A398" s="1473" t="s">
        <v>281</v>
      </c>
      <c r="B398" s="1473"/>
      <c r="C398" s="1473"/>
      <c r="D398" s="1473"/>
      <c r="E398" s="1473"/>
      <c r="F398" s="1473"/>
      <c r="G398" s="1473"/>
      <c r="H398" s="1473"/>
      <c r="I398" s="1473"/>
      <c r="J398" s="1473"/>
      <c r="K398" s="1473"/>
      <c r="L398" s="1473"/>
      <c r="M398" s="1473"/>
      <c r="N398" s="1473"/>
      <c r="O398" s="1473"/>
      <c r="P398" s="1473"/>
      <c r="Q398" s="1473"/>
      <c r="R398" s="1473"/>
      <c r="S398" s="1473"/>
      <c r="T398" s="1473"/>
      <c r="U398" s="1473"/>
      <c r="V398" s="1473"/>
      <c r="W398" s="1473"/>
      <c r="X398" s="1473"/>
      <c r="Y398" s="1473"/>
      <c r="Z398" s="1473"/>
      <c r="AA398" s="1473"/>
    </row>
    <row r="399" spans="1:27" ht="15.95" customHeight="1">
      <c r="A399" s="15"/>
      <c r="B399" s="15" t="s">
        <v>280</v>
      </c>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row>
    <row r="400" spans="1:27" ht="18" customHeight="1">
      <c r="A400" s="22" t="s">
        <v>279</v>
      </c>
      <c r="B400" s="20" t="s">
        <v>136</v>
      </c>
      <c r="C400" s="20"/>
      <c r="D400" s="20"/>
      <c r="E400" s="20"/>
      <c r="F400" s="20"/>
      <c r="G400" s="24"/>
      <c r="H400" s="20"/>
      <c r="I400" s="20"/>
      <c r="J400" s="20"/>
      <c r="K400" s="20"/>
      <c r="L400" s="1559">
        <f>項目一覧②!$F$90</f>
        <v>1</v>
      </c>
      <c r="M400" s="1559"/>
      <c r="N400" s="20"/>
      <c r="O400" s="20"/>
      <c r="P400" s="20"/>
      <c r="Q400" s="20"/>
      <c r="R400" s="20"/>
      <c r="S400" s="20"/>
      <c r="T400" s="20"/>
      <c r="U400" s="20"/>
      <c r="V400" s="20"/>
      <c r="W400" s="20"/>
      <c r="X400" s="20"/>
      <c r="Y400" s="20"/>
      <c r="Z400" s="20"/>
      <c r="AA400" s="20"/>
    </row>
    <row r="401" spans="1:28" ht="18" customHeight="1">
      <c r="A401" s="22" t="s">
        <v>279</v>
      </c>
      <c r="B401" s="20" t="s">
        <v>278</v>
      </c>
      <c r="C401" s="20"/>
      <c r="D401" s="20"/>
      <c r="E401" s="20"/>
      <c r="F401" s="20"/>
      <c r="G401" s="2"/>
      <c r="H401" s="2"/>
      <c r="I401" s="20"/>
      <c r="J401" s="20"/>
      <c r="K401" s="1575" t="str">
        <f>項目一覧②!$F$91</f>
        <v/>
      </c>
      <c r="L401" s="1575"/>
      <c r="M401" s="1575"/>
      <c r="N401" s="26" t="s">
        <v>277</v>
      </c>
      <c r="O401" s="20"/>
      <c r="P401" s="20"/>
      <c r="Q401" s="20"/>
      <c r="R401" s="20"/>
      <c r="S401" s="20"/>
      <c r="T401" s="20"/>
      <c r="U401" s="20"/>
      <c r="V401" s="20"/>
      <c r="W401" s="20"/>
      <c r="X401" s="20"/>
      <c r="Y401" s="20"/>
      <c r="Z401" s="20"/>
      <c r="AA401" s="20"/>
    </row>
    <row r="402" spans="1:28" ht="18" customHeight="1">
      <c r="A402" s="22" t="s">
        <v>273</v>
      </c>
      <c r="B402" s="20" t="s">
        <v>276</v>
      </c>
      <c r="C402" s="20"/>
      <c r="D402" s="20"/>
      <c r="E402" s="20"/>
      <c r="F402" s="20"/>
      <c r="G402" s="20"/>
      <c r="H402" s="20"/>
      <c r="I402" s="20"/>
      <c r="J402" s="1488" t="str">
        <f>項目一覧②!$F$92</f>
        <v/>
      </c>
      <c r="K402" s="1488"/>
      <c r="L402" s="1488"/>
      <c r="M402" s="1488"/>
      <c r="N402" s="25" t="s">
        <v>271</v>
      </c>
      <c r="O402" s="20"/>
      <c r="P402" s="20"/>
      <c r="Q402" s="20"/>
      <c r="R402" s="20"/>
      <c r="S402" s="20"/>
      <c r="T402" s="20"/>
      <c r="U402" s="20"/>
      <c r="V402" s="20"/>
      <c r="W402" s="20"/>
      <c r="X402" s="20"/>
      <c r="Y402" s="20"/>
      <c r="Z402" s="20"/>
      <c r="AA402" s="20"/>
    </row>
    <row r="403" spans="1:28" ht="18" customHeight="1">
      <c r="A403" s="22" t="s">
        <v>273</v>
      </c>
      <c r="B403" s="20" t="s">
        <v>275</v>
      </c>
      <c r="C403" s="20"/>
      <c r="D403" s="20"/>
      <c r="E403" s="20"/>
      <c r="F403" s="20"/>
      <c r="G403" s="20"/>
      <c r="H403" s="20"/>
      <c r="I403" s="20"/>
      <c r="J403" s="1488" t="str">
        <f>項目一覧②!$F$93</f>
        <v/>
      </c>
      <c r="K403" s="1488"/>
      <c r="L403" s="1488"/>
      <c r="M403" s="1488"/>
      <c r="N403" s="4" t="s">
        <v>271</v>
      </c>
      <c r="O403" s="20"/>
      <c r="P403" s="20"/>
      <c r="Q403" s="20"/>
      <c r="R403" s="20"/>
      <c r="S403" s="20"/>
      <c r="T403" s="20"/>
      <c r="U403" s="20"/>
      <c r="V403" s="20"/>
      <c r="W403" s="20"/>
      <c r="X403" s="20"/>
      <c r="Y403" s="20"/>
      <c r="Z403" s="20"/>
      <c r="AA403" s="20"/>
    </row>
    <row r="404" spans="1:28" ht="18" customHeight="1">
      <c r="A404" s="22" t="s">
        <v>273</v>
      </c>
      <c r="B404" s="20" t="s">
        <v>274</v>
      </c>
      <c r="C404" s="20"/>
      <c r="D404" s="20"/>
      <c r="E404" s="20"/>
      <c r="F404" s="20"/>
      <c r="G404" s="20"/>
      <c r="H404" s="20"/>
      <c r="I404" s="20"/>
      <c r="J404" s="1488" t="str">
        <f>項目一覧②!$F$94</f>
        <v/>
      </c>
      <c r="K404" s="1488"/>
      <c r="L404" s="1488"/>
      <c r="M404" s="1488"/>
      <c r="N404" s="25" t="s">
        <v>271</v>
      </c>
      <c r="O404" s="20"/>
      <c r="P404" s="20"/>
      <c r="Q404" s="20"/>
      <c r="R404" s="20"/>
      <c r="S404" s="20"/>
      <c r="T404" s="20"/>
      <c r="U404" s="20"/>
      <c r="V404" s="20"/>
      <c r="W404" s="20"/>
      <c r="X404" s="20"/>
      <c r="Y404" s="20"/>
      <c r="Z404" s="20"/>
      <c r="AA404" s="20"/>
    </row>
    <row r="405" spans="1:28" ht="15.95" customHeight="1">
      <c r="A405" s="17" t="s">
        <v>273</v>
      </c>
      <c r="B405" s="16" t="s">
        <v>272</v>
      </c>
      <c r="C405" s="16"/>
      <c r="D405" s="16"/>
      <c r="E405" s="16"/>
      <c r="F405" s="16"/>
      <c r="G405" s="16"/>
      <c r="H405" s="16"/>
      <c r="I405" s="16"/>
      <c r="O405" s="16"/>
      <c r="P405" s="16"/>
      <c r="Q405" s="16"/>
      <c r="R405" s="16"/>
      <c r="S405" s="16"/>
      <c r="T405" s="16"/>
      <c r="U405" s="16"/>
      <c r="V405" s="16"/>
      <c r="W405" s="16"/>
      <c r="X405" s="16"/>
      <c r="Y405" s="16"/>
      <c r="Z405" s="16"/>
      <c r="AA405" s="16"/>
    </row>
    <row r="406" spans="1:28" ht="15.95" customHeight="1">
      <c r="A406" s="6"/>
      <c r="B406" s="3"/>
      <c r="C406" s="3" t="s">
        <v>2459</v>
      </c>
      <c r="D406" s="3" t="s">
        <v>2460</v>
      </c>
      <c r="E406" s="3"/>
      <c r="F406" s="3"/>
      <c r="G406" s="3"/>
      <c r="H406" s="3"/>
      <c r="I406" s="3"/>
      <c r="J406" s="1556" t="str">
        <f>項目一覧②!$F$95</f>
        <v/>
      </c>
      <c r="K406" s="1556"/>
      <c r="L406" s="1556"/>
      <c r="M406" s="1556"/>
      <c r="N406" s="4" t="s">
        <v>271</v>
      </c>
      <c r="O406" s="3"/>
      <c r="P406" s="3"/>
      <c r="Q406" s="3"/>
      <c r="R406" s="3"/>
      <c r="S406" s="3"/>
      <c r="T406" s="3"/>
      <c r="U406" s="3"/>
      <c r="V406" s="3"/>
      <c r="W406" s="3"/>
      <c r="X406" s="3"/>
      <c r="Y406" s="3"/>
      <c r="Z406" s="3"/>
      <c r="AA406" s="3"/>
    </row>
    <row r="407" spans="1:28" ht="15.95" customHeight="1">
      <c r="A407" s="6"/>
      <c r="B407" s="3"/>
      <c r="C407" s="3" t="s">
        <v>2461</v>
      </c>
      <c r="D407" s="3" t="s">
        <v>2462</v>
      </c>
      <c r="E407" s="3"/>
      <c r="F407" s="3"/>
      <c r="G407" s="3"/>
      <c r="H407" s="3"/>
      <c r="I407" s="3"/>
      <c r="J407" s="19"/>
      <c r="K407" s="19"/>
      <c r="L407" s="19"/>
      <c r="M407" s="19"/>
      <c r="N407" s="4"/>
      <c r="O407" s="4"/>
      <c r="P407" s="3"/>
      <c r="Q407" s="6" t="str">
        <f>IF(項目一覧②!$G$96=TRUE,"■","□")</f>
        <v>□</v>
      </c>
      <c r="R407" s="3" t="s">
        <v>270</v>
      </c>
      <c r="S407" s="3"/>
      <c r="T407" s="6" t="str">
        <f>IF(項目一覧②!$H$96=TRUE,"■","□")</f>
        <v>□</v>
      </c>
      <c r="U407" s="3" t="s">
        <v>269</v>
      </c>
      <c r="V407" s="3"/>
      <c r="W407" s="3"/>
      <c r="X407" s="3"/>
      <c r="Y407" s="3"/>
      <c r="Z407" s="3"/>
      <c r="AA407" s="3"/>
      <c r="AB407" s="2"/>
    </row>
    <row r="408" spans="1:28" ht="17.100000000000001" customHeight="1">
      <c r="A408" s="17" t="s">
        <v>279</v>
      </c>
      <c r="B408" s="16" t="s">
        <v>268</v>
      </c>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c r="AA408" s="16"/>
    </row>
    <row r="409" spans="1:28" ht="17.100000000000001" customHeight="1">
      <c r="A409" s="3"/>
      <c r="B409" s="3"/>
      <c r="C409" s="3"/>
      <c r="D409" s="1473" t="s">
        <v>267</v>
      </c>
      <c r="E409" s="1473"/>
      <c r="F409" s="1473"/>
      <c r="G409" s="1473"/>
      <c r="H409" s="5"/>
      <c r="I409" s="1473" t="s">
        <v>266</v>
      </c>
      <c r="J409" s="1473"/>
      <c r="K409" s="1473"/>
      <c r="L409" s="1473"/>
      <c r="M409" s="1473"/>
      <c r="N409" s="1473"/>
      <c r="O409" s="1473"/>
      <c r="P409" s="1473"/>
      <c r="Q409" s="1473"/>
      <c r="R409" s="1473"/>
      <c r="S409" s="1473"/>
      <c r="T409" s="1473"/>
      <c r="U409" s="1473"/>
      <c r="V409" s="5"/>
      <c r="W409" s="5" t="s">
        <v>283</v>
      </c>
      <c r="X409" s="1473" t="s">
        <v>293</v>
      </c>
      <c r="Y409" s="1473"/>
      <c r="Z409" s="1473"/>
      <c r="AA409" s="3" t="s">
        <v>292</v>
      </c>
    </row>
    <row r="410" spans="1:28" ht="15.95" customHeight="1">
      <c r="A410" s="3"/>
      <c r="B410" s="3" t="s">
        <v>264</v>
      </c>
      <c r="C410" s="3"/>
      <c r="D410" s="5" t="s">
        <v>202</v>
      </c>
      <c r="E410" s="1477" t="str">
        <f>項目一覧②!$F$97</f>
        <v/>
      </c>
      <c r="F410" s="1477"/>
      <c r="G410" s="73" t="s">
        <v>258</v>
      </c>
      <c r="H410" s="18" t="str">
        <f>項目一覧②!$F$103</f>
        <v/>
      </c>
      <c r="J410" s="3"/>
      <c r="K410" s="3"/>
      <c r="L410" s="2"/>
      <c r="M410" s="3"/>
      <c r="N410" s="3"/>
      <c r="O410" s="3"/>
      <c r="P410" s="3"/>
      <c r="Q410" s="3"/>
      <c r="R410" s="2"/>
      <c r="S410" s="2"/>
      <c r="T410" s="2"/>
      <c r="U410" s="2"/>
      <c r="V410" s="5"/>
      <c r="W410" s="5" t="s">
        <v>283</v>
      </c>
      <c r="X410" s="1478" t="str">
        <f>項目一覧②!$F$109</f>
        <v/>
      </c>
      <c r="Y410" s="1478"/>
      <c r="Z410" s="1478"/>
      <c r="AA410" s="3" t="s">
        <v>256</v>
      </c>
    </row>
    <row r="411" spans="1:28" ht="15.95" customHeight="1">
      <c r="A411" s="3"/>
      <c r="B411" s="3" t="s">
        <v>290</v>
      </c>
      <c r="C411" s="3"/>
      <c r="D411" s="5" t="s">
        <v>202</v>
      </c>
      <c r="E411" s="1477" t="str">
        <f>項目一覧②!$F$98</f>
        <v/>
      </c>
      <c r="F411" s="1477"/>
      <c r="G411" s="73" t="s">
        <v>258</v>
      </c>
      <c r="H411" s="18" t="str">
        <f>項目一覧②!$F$104</f>
        <v/>
      </c>
      <c r="J411" s="3"/>
      <c r="K411" s="3"/>
      <c r="L411" s="2"/>
      <c r="M411" s="3"/>
      <c r="N411" s="3"/>
      <c r="O411" s="3"/>
      <c r="P411" s="3"/>
      <c r="Q411" s="3"/>
      <c r="R411" s="2"/>
      <c r="S411" s="2"/>
      <c r="T411" s="2"/>
      <c r="U411" s="2"/>
      <c r="V411" s="5"/>
      <c r="W411" s="5" t="s">
        <v>283</v>
      </c>
      <c r="X411" s="1478" t="str">
        <f>項目一覧②!$F$110</f>
        <v/>
      </c>
      <c r="Y411" s="1478"/>
      <c r="Z411" s="1478"/>
      <c r="AA411" s="3" t="s">
        <v>256</v>
      </c>
    </row>
    <row r="412" spans="1:28" ht="15.95" customHeight="1">
      <c r="A412" s="3"/>
      <c r="B412" s="3" t="s">
        <v>262</v>
      </c>
      <c r="C412" s="3"/>
      <c r="D412" s="5" t="s">
        <v>202</v>
      </c>
      <c r="E412" s="1477" t="str">
        <f>項目一覧②!$F$99</f>
        <v/>
      </c>
      <c r="F412" s="1477"/>
      <c r="G412" s="73" t="s">
        <v>258</v>
      </c>
      <c r="H412" s="18" t="str">
        <f>項目一覧②!$F$105</f>
        <v/>
      </c>
      <c r="J412" s="3"/>
      <c r="K412" s="3"/>
      <c r="L412" s="2"/>
      <c r="M412" s="3"/>
      <c r="N412" s="3"/>
      <c r="O412" s="3"/>
      <c r="P412" s="3"/>
      <c r="Q412" s="3"/>
      <c r="R412" s="2"/>
      <c r="S412" s="2"/>
      <c r="T412" s="2"/>
      <c r="U412" s="2"/>
      <c r="V412" s="5"/>
      <c r="W412" s="5" t="s">
        <v>283</v>
      </c>
      <c r="X412" s="1478" t="str">
        <f>項目一覧②!$F$111</f>
        <v/>
      </c>
      <c r="Y412" s="1478"/>
      <c r="Z412" s="1478"/>
      <c r="AA412" s="3" t="s">
        <v>256</v>
      </c>
    </row>
    <row r="413" spans="1:28" ht="15.95" customHeight="1">
      <c r="A413" s="3"/>
      <c r="B413" s="3" t="s">
        <v>261</v>
      </c>
      <c r="C413" s="3"/>
      <c r="D413" s="5" t="s">
        <v>202</v>
      </c>
      <c r="E413" s="1477" t="str">
        <f>項目一覧②!$F$100</f>
        <v/>
      </c>
      <c r="F413" s="1477"/>
      <c r="G413" s="73" t="s">
        <v>258</v>
      </c>
      <c r="H413" s="18" t="str">
        <f>項目一覧②!$F$106</f>
        <v/>
      </c>
      <c r="J413" s="3"/>
      <c r="K413" s="3"/>
      <c r="L413" s="2"/>
      <c r="M413" s="3"/>
      <c r="N413" s="3"/>
      <c r="O413" s="3"/>
      <c r="P413" s="3"/>
      <c r="Q413" s="3"/>
      <c r="R413" s="2"/>
      <c r="S413" s="2"/>
      <c r="T413" s="2"/>
      <c r="U413" s="2"/>
      <c r="V413" s="5"/>
      <c r="W413" s="5" t="s">
        <v>283</v>
      </c>
      <c r="X413" s="1478" t="str">
        <f>項目一覧②!$F$112</f>
        <v/>
      </c>
      <c r="Y413" s="1478"/>
      <c r="Z413" s="1478"/>
      <c r="AA413" s="3" t="s">
        <v>256</v>
      </c>
    </row>
    <row r="414" spans="1:28" ht="15.95" customHeight="1">
      <c r="A414" s="3"/>
      <c r="B414" s="3" t="s">
        <v>260</v>
      </c>
      <c r="C414" s="3"/>
      <c r="D414" s="5" t="s">
        <v>202</v>
      </c>
      <c r="E414" s="1477" t="str">
        <f>項目一覧②!$F$101</f>
        <v/>
      </c>
      <c r="F414" s="1477"/>
      <c r="G414" s="73" t="s">
        <v>258</v>
      </c>
      <c r="H414" s="18" t="str">
        <f>項目一覧②!$F$107</f>
        <v/>
      </c>
      <c r="J414" s="3"/>
      <c r="K414" s="3"/>
      <c r="L414" s="2"/>
      <c r="M414" s="3"/>
      <c r="N414" s="3"/>
      <c r="O414" s="3"/>
      <c r="P414" s="3"/>
      <c r="Q414" s="3"/>
      <c r="R414" s="2"/>
      <c r="S414" s="2"/>
      <c r="T414" s="2"/>
      <c r="U414" s="2"/>
      <c r="V414" s="5"/>
      <c r="W414" s="5" t="s">
        <v>283</v>
      </c>
      <c r="X414" s="1478" t="str">
        <f>項目一覧②!$F$113</f>
        <v/>
      </c>
      <c r="Y414" s="1478"/>
      <c r="Z414" s="1478"/>
      <c r="AA414" s="3" t="s">
        <v>256</v>
      </c>
    </row>
    <row r="415" spans="1:28" ht="15.95" customHeight="1">
      <c r="A415" s="15"/>
      <c r="B415" s="15" t="s">
        <v>259</v>
      </c>
      <c r="C415" s="15"/>
      <c r="D415" s="5" t="s">
        <v>202</v>
      </c>
      <c r="E415" s="1477" t="str">
        <f>項目一覧②!$F$102</f>
        <v/>
      </c>
      <c r="F415" s="1477"/>
      <c r="G415" s="73" t="s">
        <v>258</v>
      </c>
      <c r="H415" s="18" t="str">
        <f>項目一覧②!$F$108</f>
        <v/>
      </c>
      <c r="J415" s="15"/>
      <c r="K415" s="15"/>
      <c r="L415" s="2"/>
      <c r="M415" s="15"/>
      <c r="N415" s="15"/>
      <c r="O415" s="15"/>
      <c r="P415" s="15"/>
      <c r="Q415" s="15"/>
      <c r="R415" s="2"/>
      <c r="S415" s="2"/>
      <c r="T415" s="2"/>
      <c r="U415" s="2"/>
      <c r="V415" s="5"/>
      <c r="W415" s="5" t="s">
        <v>283</v>
      </c>
      <c r="X415" s="1557" t="str">
        <f>項目一覧②!$F$114</f>
        <v/>
      </c>
      <c r="Y415" s="1557"/>
      <c r="Z415" s="1557"/>
      <c r="AA415" s="3" t="s">
        <v>256</v>
      </c>
    </row>
    <row r="416" spans="1:28" ht="17.100000000000001" customHeight="1">
      <c r="A416" s="17" t="s">
        <v>279</v>
      </c>
      <c r="B416" s="16" t="s">
        <v>255</v>
      </c>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row>
    <row r="417" spans="1:28" ht="17.100000000000001" customHeight="1">
      <c r="A417" s="6"/>
      <c r="B417" s="3"/>
      <c r="C417" s="3"/>
      <c r="D417" s="3"/>
      <c r="E417" s="3"/>
      <c r="F417" s="1479" t="str">
        <f>項目一覧②!$F$115</f>
        <v/>
      </c>
      <c r="G417" s="1479"/>
      <c r="H417" s="1479"/>
      <c r="I417" s="1479"/>
      <c r="J417" s="1479"/>
      <c r="K417" s="1479"/>
      <c r="L417" s="1479"/>
      <c r="M417" s="1479"/>
      <c r="N417" s="1479"/>
      <c r="O417" s="1479"/>
      <c r="P417" s="1479"/>
      <c r="Q417" s="1479"/>
      <c r="R417" s="1479"/>
      <c r="S417" s="1479"/>
      <c r="T417" s="1479"/>
      <c r="U417" s="1479"/>
      <c r="V417" s="1479"/>
      <c r="W417" s="1479"/>
      <c r="X417" s="1479"/>
      <c r="Y417" s="1479"/>
      <c r="Z417" s="1479"/>
      <c r="AA417" s="1479"/>
    </row>
    <row r="418" spans="1:28" ht="17.100000000000001" customHeight="1">
      <c r="A418" s="15"/>
      <c r="B418" s="15"/>
      <c r="C418" s="15"/>
      <c r="D418" s="15"/>
      <c r="E418" s="15"/>
      <c r="F418" s="1480"/>
      <c r="G418" s="1480"/>
      <c r="H418" s="1480"/>
      <c r="I418" s="1480"/>
      <c r="J418" s="1480"/>
      <c r="K418" s="1480"/>
      <c r="L418" s="1480"/>
      <c r="M418" s="1480"/>
      <c r="N418" s="1480"/>
      <c r="O418" s="1480"/>
      <c r="P418" s="1480"/>
      <c r="Q418" s="1480"/>
      <c r="R418" s="1480"/>
      <c r="S418" s="1480"/>
      <c r="T418" s="1480"/>
      <c r="U418" s="1480"/>
      <c r="V418" s="1480"/>
      <c r="W418" s="1480"/>
      <c r="X418" s="1480"/>
      <c r="Y418" s="1480"/>
      <c r="Z418" s="1480"/>
      <c r="AA418" s="1480"/>
    </row>
    <row r="419" spans="1:28" ht="17.100000000000001" customHeight="1">
      <c r="A419" s="6" t="s">
        <v>279</v>
      </c>
      <c r="B419" s="3" t="s">
        <v>254</v>
      </c>
      <c r="C419" s="3"/>
      <c r="D419" s="3"/>
      <c r="E419" s="3"/>
      <c r="F419" s="18"/>
      <c r="G419" s="18"/>
      <c r="H419" s="18"/>
      <c r="I419" s="18"/>
      <c r="J419" s="18"/>
      <c r="K419" s="18"/>
      <c r="L419" s="18"/>
      <c r="M419" s="18"/>
      <c r="N419" s="18"/>
      <c r="O419" s="18"/>
      <c r="P419" s="18"/>
      <c r="Q419" s="18"/>
      <c r="R419" s="18"/>
      <c r="S419" s="18"/>
      <c r="T419" s="18"/>
      <c r="U419" s="18"/>
      <c r="V419" s="18"/>
      <c r="W419" s="18"/>
      <c r="X419" s="18"/>
      <c r="Y419" s="18"/>
      <c r="Z419" s="18"/>
      <c r="AA419" s="18"/>
    </row>
    <row r="420" spans="1:28" ht="17.100000000000001" customHeight="1">
      <c r="A420" s="3"/>
      <c r="B420" s="3"/>
      <c r="C420" s="3"/>
      <c r="D420" s="3"/>
      <c r="E420" s="3"/>
      <c r="F420" s="1479" t="str">
        <f>項目一覧②!$F$116</f>
        <v/>
      </c>
      <c r="G420" s="1479"/>
      <c r="H420" s="1479"/>
      <c r="I420" s="1479"/>
      <c r="J420" s="1479"/>
      <c r="K420" s="1479"/>
      <c r="L420" s="1479"/>
      <c r="M420" s="1479"/>
      <c r="N420" s="1479"/>
      <c r="O420" s="1479"/>
      <c r="P420" s="1479"/>
      <c r="Q420" s="1479"/>
      <c r="R420" s="1479"/>
      <c r="S420" s="1479"/>
      <c r="T420" s="1479"/>
      <c r="U420" s="1479"/>
      <c r="V420" s="1479"/>
      <c r="W420" s="1479"/>
      <c r="X420" s="1479"/>
      <c r="Y420" s="1479"/>
      <c r="Z420" s="1479"/>
      <c r="AA420" s="1479"/>
    </row>
    <row r="421" spans="1:28" ht="17.100000000000001" customHeight="1">
      <c r="A421" s="15"/>
      <c r="B421" s="15"/>
      <c r="C421" s="15"/>
      <c r="D421" s="15"/>
      <c r="E421" s="15"/>
      <c r="F421" s="1480"/>
      <c r="G421" s="1480"/>
      <c r="H421" s="1480"/>
      <c r="I421" s="1480"/>
      <c r="J421" s="1480"/>
      <c r="K421" s="1480"/>
      <c r="L421" s="1480"/>
      <c r="M421" s="1480"/>
      <c r="N421" s="1480"/>
      <c r="O421" s="1480"/>
      <c r="P421" s="1480"/>
      <c r="Q421" s="1480"/>
      <c r="R421" s="1480"/>
      <c r="S421" s="1480"/>
      <c r="T421" s="1480"/>
      <c r="U421" s="1480"/>
      <c r="V421" s="1480"/>
      <c r="W421" s="1480"/>
      <c r="X421" s="1480"/>
      <c r="Y421" s="1480"/>
      <c r="Z421" s="1480"/>
      <c r="AA421" s="1480"/>
    </row>
    <row r="422" spans="1:28" ht="17.100000000000001" customHeight="1">
      <c r="A422" s="3"/>
      <c r="B422" s="3"/>
      <c r="C422" s="3"/>
      <c r="D422" s="3"/>
      <c r="E422" s="3"/>
      <c r="F422" s="782"/>
      <c r="G422" s="782"/>
      <c r="H422" s="782"/>
      <c r="I422" s="782"/>
      <c r="J422" s="782"/>
      <c r="K422" s="782"/>
      <c r="L422" s="782"/>
      <c r="M422" s="782"/>
      <c r="N422" s="782"/>
      <c r="O422" s="782"/>
      <c r="P422" s="782"/>
      <c r="Q422" s="782"/>
      <c r="R422" s="782"/>
      <c r="S422" s="782"/>
      <c r="T422" s="782"/>
      <c r="U422" s="782"/>
      <c r="V422" s="782"/>
      <c r="W422" s="782"/>
      <c r="X422" s="782"/>
      <c r="Y422" s="782"/>
      <c r="Z422" s="782"/>
      <c r="AA422" s="782"/>
    </row>
    <row r="423" spans="1:28" ht="15.95" customHeight="1">
      <c r="A423" s="1473" t="s">
        <v>281</v>
      </c>
      <c r="B423" s="1473"/>
      <c r="C423" s="1473"/>
      <c r="D423" s="1473"/>
      <c r="E423" s="1473"/>
      <c r="F423" s="1473"/>
      <c r="G423" s="1473"/>
      <c r="H423" s="1473"/>
      <c r="I423" s="1473"/>
      <c r="J423" s="1473"/>
      <c r="K423" s="1473"/>
      <c r="L423" s="1473"/>
      <c r="M423" s="1473"/>
      <c r="N423" s="1473"/>
      <c r="O423" s="1473"/>
      <c r="P423" s="1473"/>
      <c r="Q423" s="1473"/>
      <c r="R423" s="1473"/>
      <c r="S423" s="1473"/>
      <c r="T423" s="1473"/>
      <c r="U423" s="1473"/>
      <c r="V423" s="1473"/>
      <c r="W423" s="1473"/>
      <c r="X423" s="1473"/>
      <c r="Y423" s="1473"/>
      <c r="Z423" s="1473"/>
      <c r="AA423" s="1473"/>
    </row>
    <row r="424" spans="1:28" ht="15.95" customHeight="1">
      <c r="A424" s="15"/>
      <c r="B424" s="15" t="s">
        <v>280</v>
      </c>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row>
    <row r="425" spans="1:28" ht="18" customHeight="1">
      <c r="A425" s="22" t="s">
        <v>279</v>
      </c>
      <c r="B425" s="20" t="s">
        <v>136</v>
      </c>
      <c r="C425" s="20"/>
      <c r="D425" s="20"/>
      <c r="E425" s="20"/>
      <c r="F425" s="20"/>
      <c r="G425" s="24"/>
      <c r="H425" s="20"/>
      <c r="I425" s="20"/>
      <c r="J425" s="20"/>
      <c r="K425" s="20"/>
      <c r="L425" s="1559">
        <f>項目一覧②!$F$117</f>
        <v>1</v>
      </c>
      <c r="M425" s="1559"/>
      <c r="N425" s="20"/>
      <c r="O425" s="20"/>
      <c r="P425" s="20"/>
      <c r="Q425" s="20"/>
      <c r="R425" s="20"/>
      <c r="S425" s="20"/>
      <c r="T425" s="20"/>
      <c r="U425" s="20"/>
      <c r="V425" s="20"/>
      <c r="W425" s="20"/>
      <c r="X425" s="20"/>
      <c r="Y425" s="20"/>
      <c r="Z425" s="20"/>
      <c r="AA425" s="20"/>
    </row>
    <row r="426" spans="1:28" ht="18" customHeight="1">
      <c r="A426" s="22" t="s">
        <v>279</v>
      </c>
      <c r="B426" s="20" t="s">
        <v>278</v>
      </c>
      <c r="C426" s="20"/>
      <c r="D426" s="20"/>
      <c r="E426" s="20"/>
      <c r="F426" s="20"/>
      <c r="G426" s="2"/>
      <c r="H426" s="2"/>
      <c r="I426" s="20"/>
      <c r="J426" s="20"/>
      <c r="K426" s="1575" t="str">
        <f>項目一覧②!$F$118</f>
        <v/>
      </c>
      <c r="L426" s="1575"/>
      <c r="M426" s="1575"/>
      <c r="N426" s="26" t="s">
        <v>277</v>
      </c>
      <c r="O426" s="20"/>
      <c r="P426" s="20"/>
      <c r="Q426" s="20"/>
      <c r="R426" s="20"/>
      <c r="S426" s="20"/>
      <c r="T426" s="20"/>
      <c r="U426" s="20"/>
      <c r="V426" s="20"/>
      <c r="W426" s="20"/>
      <c r="X426" s="20"/>
      <c r="Y426" s="20"/>
      <c r="Z426" s="20"/>
      <c r="AA426" s="20"/>
    </row>
    <row r="427" spans="1:28" ht="18" customHeight="1">
      <c r="A427" s="22" t="s">
        <v>273</v>
      </c>
      <c r="B427" s="20" t="s">
        <v>276</v>
      </c>
      <c r="C427" s="20"/>
      <c r="D427" s="20"/>
      <c r="E427" s="20"/>
      <c r="F427" s="20"/>
      <c r="G427" s="20"/>
      <c r="H427" s="20"/>
      <c r="I427" s="20"/>
      <c r="J427" s="1488" t="str">
        <f>項目一覧②!$F$119</f>
        <v/>
      </c>
      <c r="K427" s="1488"/>
      <c r="L427" s="1488"/>
      <c r="M427" s="1488"/>
      <c r="N427" s="25" t="s">
        <v>271</v>
      </c>
      <c r="O427" s="20"/>
      <c r="P427" s="20"/>
      <c r="Q427" s="20"/>
      <c r="R427" s="20"/>
      <c r="S427" s="20"/>
      <c r="T427" s="20"/>
      <c r="U427" s="20"/>
      <c r="V427" s="20"/>
      <c r="W427" s="20"/>
      <c r="X427" s="20"/>
      <c r="Y427" s="20"/>
      <c r="Z427" s="20"/>
      <c r="AA427" s="20"/>
    </row>
    <row r="428" spans="1:28" ht="18" customHeight="1">
      <c r="A428" s="22" t="s">
        <v>273</v>
      </c>
      <c r="B428" s="20" t="s">
        <v>275</v>
      </c>
      <c r="C428" s="20"/>
      <c r="D428" s="20"/>
      <c r="E428" s="20"/>
      <c r="F428" s="20"/>
      <c r="G428" s="20"/>
      <c r="H428" s="20"/>
      <c r="I428" s="20"/>
      <c r="J428" s="1488" t="str">
        <f>項目一覧②!$F$120</f>
        <v/>
      </c>
      <c r="K428" s="1488"/>
      <c r="L428" s="1488"/>
      <c r="M428" s="1488"/>
      <c r="N428" s="4" t="s">
        <v>271</v>
      </c>
      <c r="O428" s="20"/>
      <c r="P428" s="20"/>
      <c r="Q428" s="20"/>
      <c r="R428" s="20"/>
      <c r="S428" s="20"/>
      <c r="T428" s="20"/>
      <c r="U428" s="20"/>
      <c r="V428" s="20"/>
      <c r="W428" s="20"/>
      <c r="X428" s="20"/>
      <c r="Y428" s="20"/>
      <c r="Z428" s="20"/>
      <c r="AA428" s="20"/>
    </row>
    <row r="429" spans="1:28" ht="18" customHeight="1">
      <c r="A429" s="22" t="s">
        <v>273</v>
      </c>
      <c r="B429" s="20" t="s">
        <v>274</v>
      </c>
      <c r="C429" s="20"/>
      <c r="D429" s="20"/>
      <c r="E429" s="20"/>
      <c r="F429" s="20"/>
      <c r="G429" s="20"/>
      <c r="H429" s="20"/>
      <c r="I429" s="20"/>
      <c r="J429" s="1488" t="str">
        <f>項目一覧②!$F$121</f>
        <v/>
      </c>
      <c r="K429" s="1488"/>
      <c r="L429" s="1488"/>
      <c r="M429" s="1488"/>
      <c r="N429" s="25" t="s">
        <v>271</v>
      </c>
      <c r="O429" s="20"/>
      <c r="P429" s="20"/>
      <c r="Q429" s="20"/>
      <c r="R429" s="20"/>
      <c r="S429" s="20"/>
      <c r="T429" s="20"/>
      <c r="U429" s="20"/>
      <c r="V429" s="20"/>
      <c r="W429" s="20"/>
      <c r="X429" s="20"/>
      <c r="Y429" s="20"/>
      <c r="Z429" s="20"/>
      <c r="AA429" s="20"/>
    </row>
    <row r="430" spans="1:28" ht="15.95" customHeight="1">
      <c r="A430" s="17" t="s">
        <v>273</v>
      </c>
      <c r="B430" s="16" t="s">
        <v>272</v>
      </c>
      <c r="C430" s="16"/>
      <c r="D430" s="16"/>
      <c r="E430" s="16"/>
      <c r="F430" s="16"/>
      <c r="G430" s="16"/>
      <c r="H430" s="16"/>
      <c r="I430" s="16"/>
      <c r="O430" s="16"/>
      <c r="P430" s="16"/>
      <c r="Q430" s="16"/>
      <c r="R430" s="16"/>
      <c r="S430" s="16"/>
      <c r="T430" s="16"/>
      <c r="U430" s="16"/>
      <c r="V430" s="16"/>
      <c r="W430" s="16"/>
      <c r="X430" s="16"/>
      <c r="Y430" s="16"/>
      <c r="Z430" s="16"/>
      <c r="AA430" s="16"/>
    </row>
    <row r="431" spans="1:28" ht="15.95" customHeight="1">
      <c r="A431" s="6"/>
      <c r="B431" s="3"/>
      <c r="C431" s="3" t="s">
        <v>2459</v>
      </c>
      <c r="D431" s="3" t="s">
        <v>2460</v>
      </c>
      <c r="E431" s="3"/>
      <c r="F431" s="3"/>
      <c r="G431" s="3"/>
      <c r="H431" s="3"/>
      <c r="I431" s="3"/>
      <c r="J431" s="1556" t="str">
        <f>項目一覧②!$F$122</f>
        <v/>
      </c>
      <c r="K431" s="1556"/>
      <c r="L431" s="1556"/>
      <c r="M431" s="1556"/>
      <c r="N431" s="4" t="s">
        <v>271</v>
      </c>
      <c r="O431" s="3"/>
      <c r="P431" s="3"/>
      <c r="Q431" s="3"/>
      <c r="R431" s="3"/>
      <c r="S431" s="3"/>
      <c r="T431" s="3"/>
      <c r="U431" s="3"/>
      <c r="V431" s="3"/>
      <c r="W431" s="3"/>
      <c r="X431" s="3"/>
      <c r="Y431" s="3"/>
      <c r="Z431" s="3"/>
      <c r="AA431" s="3"/>
    </row>
    <row r="432" spans="1:28" ht="15.95" customHeight="1">
      <c r="A432" s="6"/>
      <c r="B432" s="3"/>
      <c r="C432" s="3" t="s">
        <v>2461</v>
      </c>
      <c r="D432" s="3" t="s">
        <v>2462</v>
      </c>
      <c r="E432" s="3"/>
      <c r="F432" s="3"/>
      <c r="G432" s="3"/>
      <c r="H432" s="3"/>
      <c r="I432" s="3"/>
      <c r="J432" s="19"/>
      <c r="K432" s="19"/>
      <c r="L432" s="19"/>
      <c r="M432" s="19"/>
      <c r="N432" s="4"/>
      <c r="O432" s="4"/>
      <c r="P432" s="3"/>
      <c r="Q432" s="6" t="str">
        <f>IF(項目一覧②!$G$123=TRUE,"■","□")</f>
        <v>□</v>
      </c>
      <c r="R432" s="3" t="s">
        <v>270</v>
      </c>
      <c r="S432" s="3"/>
      <c r="T432" s="6" t="str">
        <f>IF(項目一覧②!$H$123=TRUE,"■","□")</f>
        <v>□</v>
      </c>
      <c r="U432" s="3" t="s">
        <v>269</v>
      </c>
      <c r="V432" s="3"/>
      <c r="W432" s="3"/>
      <c r="X432" s="3"/>
      <c r="Y432" s="3"/>
      <c r="Z432" s="3"/>
      <c r="AA432" s="3"/>
      <c r="AB432" s="2"/>
    </row>
    <row r="433" spans="1:27" ht="15.95" customHeight="1">
      <c r="A433" s="17" t="s">
        <v>279</v>
      </c>
      <c r="B433" s="16" t="s">
        <v>268</v>
      </c>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c r="AA433" s="16"/>
    </row>
    <row r="434" spans="1:27" ht="15.95" customHeight="1">
      <c r="A434" s="3"/>
      <c r="B434" s="3"/>
      <c r="C434" s="3"/>
      <c r="D434" s="1473" t="s">
        <v>267</v>
      </c>
      <c r="E434" s="1473"/>
      <c r="F434" s="1473"/>
      <c r="G434" s="1473"/>
      <c r="H434" s="5"/>
      <c r="I434" s="1473" t="s">
        <v>266</v>
      </c>
      <c r="J434" s="1473"/>
      <c r="K434" s="1473"/>
      <c r="L434" s="1473"/>
      <c r="M434" s="1473"/>
      <c r="N434" s="1473"/>
      <c r="O434" s="1473"/>
      <c r="P434" s="1473"/>
      <c r="Q434" s="1473"/>
      <c r="R434" s="1473"/>
      <c r="S434" s="1473"/>
      <c r="T434" s="1473"/>
      <c r="U434" s="1473"/>
      <c r="V434" s="5"/>
      <c r="W434" s="5" t="s">
        <v>283</v>
      </c>
      <c r="X434" s="1473" t="s">
        <v>293</v>
      </c>
      <c r="Y434" s="1473"/>
      <c r="Z434" s="1473"/>
      <c r="AA434" s="3" t="s">
        <v>292</v>
      </c>
    </row>
    <row r="435" spans="1:27" ht="18" customHeight="1">
      <c r="A435" s="3"/>
      <c r="B435" s="3" t="s">
        <v>264</v>
      </c>
      <c r="C435" s="3"/>
      <c r="D435" s="5" t="s">
        <v>202</v>
      </c>
      <c r="E435" s="1477" t="str">
        <f>項目一覧②!$F$124</f>
        <v/>
      </c>
      <c r="F435" s="1477"/>
      <c r="G435" s="73" t="s">
        <v>258</v>
      </c>
      <c r="H435" s="18" t="str">
        <f>項目一覧②!$F$130</f>
        <v/>
      </c>
      <c r="J435" s="3"/>
      <c r="K435" s="3"/>
      <c r="L435" s="2"/>
      <c r="M435" s="3"/>
      <c r="N435" s="3"/>
      <c r="O435" s="3"/>
      <c r="P435" s="3"/>
      <c r="Q435" s="3"/>
      <c r="R435" s="2"/>
      <c r="S435" s="2"/>
      <c r="T435" s="2"/>
      <c r="U435" s="2"/>
      <c r="V435" s="5"/>
      <c r="W435" s="5" t="s">
        <v>283</v>
      </c>
      <c r="X435" s="1478" t="str">
        <f>項目一覧②!$F$136</f>
        <v/>
      </c>
      <c r="Y435" s="1478"/>
      <c r="Z435" s="1478"/>
      <c r="AA435" s="3" t="s">
        <v>256</v>
      </c>
    </row>
    <row r="436" spans="1:27" ht="18" customHeight="1">
      <c r="A436" s="3"/>
      <c r="B436" s="3" t="s">
        <v>290</v>
      </c>
      <c r="C436" s="3"/>
      <c r="D436" s="5" t="s">
        <v>202</v>
      </c>
      <c r="E436" s="1477" t="str">
        <f>項目一覧②!$F$125</f>
        <v/>
      </c>
      <c r="F436" s="1477"/>
      <c r="G436" s="73" t="s">
        <v>258</v>
      </c>
      <c r="H436" s="18" t="str">
        <f>項目一覧②!$F$131</f>
        <v/>
      </c>
      <c r="J436" s="3"/>
      <c r="K436" s="3"/>
      <c r="L436" s="2"/>
      <c r="M436" s="3"/>
      <c r="N436" s="3"/>
      <c r="O436" s="3"/>
      <c r="P436" s="3"/>
      <c r="Q436" s="3"/>
      <c r="R436" s="2"/>
      <c r="S436" s="2"/>
      <c r="T436" s="2"/>
      <c r="U436" s="2"/>
      <c r="V436" s="5"/>
      <c r="W436" s="5" t="s">
        <v>283</v>
      </c>
      <c r="X436" s="1478" t="str">
        <f>項目一覧②!$F$137</f>
        <v/>
      </c>
      <c r="Y436" s="1478"/>
      <c r="Z436" s="1478"/>
      <c r="AA436" s="3" t="s">
        <v>256</v>
      </c>
    </row>
    <row r="437" spans="1:27" ht="18" customHeight="1">
      <c r="A437" s="3"/>
      <c r="B437" s="3" t="s">
        <v>262</v>
      </c>
      <c r="C437" s="3"/>
      <c r="D437" s="5" t="s">
        <v>202</v>
      </c>
      <c r="E437" s="1477" t="str">
        <f>項目一覧②!$F$126</f>
        <v/>
      </c>
      <c r="F437" s="1477"/>
      <c r="G437" s="73" t="s">
        <v>258</v>
      </c>
      <c r="H437" s="18" t="str">
        <f>項目一覧②!$F$132</f>
        <v/>
      </c>
      <c r="J437" s="3"/>
      <c r="K437" s="3"/>
      <c r="L437" s="2"/>
      <c r="M437" s="3"/>
      <c r="N437" s="3"/>
      <c r="O437" s="3"/>
      <c r="P437" s="3"/>
      <c r="Q437" s="3"/>
      <c r="R437" s="2"/>
      <c r="S437" s="2"/>
      <c r="T437" s="2"/>
      <c r="U437" s="2"/>
      <c r="V437" s="5"/>
      <c r="W437" s="5" t="s">
        <v>283</v>
      </c>
      <c r="X437" s="1478" t="str">
        <f>項目一覧②!$F$138</f>
        <v/>
      </c>
      <c r="Y437" s="1478"/>
      <c r="Z437" s="1478"/>
      <c r="AA437" s="3" t="s">
        <v>256</v>
      </c>
    </row>
    <row r="438" spans="1:27" ht="18" customHeight="1">
      <c r="A438" s="3"/>
      <c r="B438" s="3" t="s">
        <v>261</v>
      </c>
      <c r="C438" s="3"/>
      <c r="D438" s="5" t="s">
        <v>202</v>
      </c>
      <c r="E438" s="1477" t="str">
        <f>項目一覧②!$F$127</f>
        <v/>
      </c>
      <c r="F438" s="1477"/>
      <c r="G438" s="73" t="s">
        <v>258</v>
      </c>
      <c r="H438" s="18" t="str">
        <f>項目一覧②!$F$133</f>
        <v/>
      </c>
      <c r="J438" s="3"/>
      <c r="K438" s="3"/>
      <c r="L438" s="2"/>
      <c r="M438" s="3"/>
      <c r="N438" s="3"/>
      <c r="O438" s="3"/>
      <c r="P438" s="3"/>
      <c r="Q438" s="3"/>
      <c r="R438" s="2"/>
      <c r="S438" s="2"/>
      <c r="T438" s="2"/>
      <c r="U438" s="2"/>
      <c r="V438" s="5"/>
      <c r="W438" s="5" t="s">
        <v>283</v>
      </c>
      <c r="X438" s="1478" t="str">
        <f>項目一覧②!$F$139</f>
        <v/>
      </c>
      <c r="Y438" s="1478"/>
      <c r="Z438" s="1478"/>
      <c r="AA438" s="3" t="s">
        <v>256</v>
      </c>
    </row>
    <row r="439" spans="1:27" ht="18" customHeight="1">
      <c r="A439" s="3"/>
      <c r="B439" s="3" t="s">
        <v>260</v>
      </c>
      <c r="C439" s="3"/>
      <c r="D439" s="5" t="s">
        <v>202</v>
      </c>
      <c r="E439" s="1477" t="str">
        <f>項目一覧②!$F$128</f>
        <v/>
      </c>
      <c r="F439" s="1477"/>
      <c r="G439" s="73" t="s">
        <v>258</v>
      </c>
      <c r="H439" s="18" t="str">
        <f>項目一覧②!$F$134</f>
        <v/>
      </c>
      <c r="J439" s="3"/>
      <c r="K439" s="3"/>
      <c r="L439" s="2"/>
      <c r="M439" s="3"/>
      <c r="N439" s="3"/>
      <c r="O439" s="3"/>
      <c r="P439" s="3"/>
      <c r="Q439" s="3"/>
      <c r="R439" s="2"/>
      <c r="S439" s="2"/>
      <c r="T439" s="2"/>
      <c r="U439" s="2"/>
      <c r="V439" s="5"/>
      <c r="W439" s="5" t="s">
        <v>283</v>
      </c>
      <c r="X439" s="1478" t="str">
        <f>項目一覧②!$F$140</f>
        <v/>
      </c>
      <c r="Y439" s="1478"/>
      <c r="Z439" s="1478"/>
      <c r="AA439" s="3" t="s">
        <v>256</v>
      </c>
    </row>
    <row r="440" spans="1:27" ht="18" customHeight="1">
      <c r="A440" s="15"/>
      <c r="B440" s="15" t="s">
        <v>259</v>
      </c>
      <c r="C440" s="15"/>
      <c r="D440" s="5" t="s">
        <v>202</v>
      </c>
      <c r="E440" s="1477" t="str">
        <f>項目一覧②!$F$129</f>
        <v/>
      </c>
      <c r="F440" s="1477"/>
      <c r="G440" s="73" t="s">
        <v>258</v>
      </c>
      <c r="H440" s="18" t="str">
        <f>項目一覧②!$F$135</f>
        <v/>
      </c>
      <c r="J440" s="15"/>
      <c r="K440" s="15"/>
      <c r="L440" s="2"/>
      <c r="M440" s="15"/>
      <c r="N440" s="15"/>
      <c r="O440" s="15"/>
      <c r="P440" s="15"/>
      <c r="Q440" s="15"/>
      <c r="R440" s="2"/>
      <c r="S440" s="2"/>
      <c r="T440" s="2"/>
      <c r="U440" s="2"/>
      <c r="V440" s="5"/>
      <c r="W440" s="5" t="s">
        <v>283</v>
      </c>
      <c r="X440" s="1557" t="str">
        <f>項目一覧②!$F$141</f>
        <v/>
      </c>
      <c r="Y440" s="1557"/>
      <c r="Z440" s="1557"/>
      <c r="AA440" s="3" t="s">
        <v>256</v>
      </c>
    </row>
    <row r="441" spans="1:27" ht="17.100000000000001" customHeight="1">
      <c r="A441" s="17" t="s">
        <v>279</v>
      </c>
      <c r="B441" s="16" t="s">
        <v>255</v>
      </c>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c r="AA441" s="16"/>
    </row>
    <row r="442" spans="1:27" ht="17.100000000000001" customHeight="1">
      <c r="A442" s="6"/>
      <c r="B442" s="3"/>
      <c r="C442" s="3"/>
      <c r="D442" s="3"/>
      <c r="E442" s="3"/>
      <c r="F442" s="1479" t="str">
        <f>項目一覧②!$F$142</f>
        <v/>
      </c>
      <c r="G442" s="1479"/>
      <c r="H442" s="1479"/>
      <c r="I442" s="1479"/>
      <c r="J442" s="1479"/>
      <c r="K442" s="1479"/>
      <c r="L442" s="1479"/>
      <c r="M442" s="1479"/>
      <c r="N442" s="1479"/>
      <c r="O442" s="1479"/>
      <c r="P442" s="1479"/>
      <c r="Q442" s="1479"/>
      <c r="R442" s="1479"/>
      <c r="S442" s="1479"/>
      <c r="T442" s="1479"/>
      <c r="U442" s="1479"/>
      <c r="V442" s="1479"/>
      <c r="W442" s="1479"/>
      <c r="X442" s="1479"/>
      <c r="Y442" s="1479"/>
      <c r="Z442" s="1479"/>
      <c r="AA442" s="1479"/>
    </row>
    <row r="443" spans="1:27" ht="17.100000000000001" customHeight="1">
      <c r="A443" s="15"/>
      <c r="B443" s="15"/>
      <c r="C443" s="15"/>
      <c r="D443" s="15"/>
      <c r="E443" s="15"/>
      <c r="F443" s="1480"/>
      <c r="G443" s="1480"/>
      <c r="H443" s="1480"/>
      <c r="I443" s="1480"/>
      <c r="J443" s="1480"/>
      <c r="K443" s="1480"/>
      <c r="L443" s="1480"/>
      <c r="M443" s="1480"/>
      <c r="N443" s="1480"/>
      <c r="O443" s="1480"/>
      <c r="P443" s="1480"/>
      <c r="Q443" s="1480"/>
      <c r="R443" s="1480"/>
      <c r="S443" s="1480"/>
      <c r="T443" s="1480"/>
      <c r="U443" s="1480"/>
      <c r="V443" s="1480"/>
      <c r="W443" s="1480"/>
      <c r="X443" s="1480"/>
      <c r="Y443" s="1480"/>
      <c r="Z443" s="1480"/>
      <c r="AA443" s="1480"/>
    </row>
    <row r="444" spans="1:27" ht="17.100000000000001" customHeight="1">
      <c r="A444" s="6" t="s">
        <v>279</v>
      </c>
      <c r="B444" s="3" t="s">
        <v>254</v>
      </c>
      <c r="C444" s="3"/>
      <c r="D444" s="3"/>
      <c r="E444" s="3"/>
      <c r="F444" s="3"/>
      <c r="G444" s="3"/>
      <c r="H444" s="3"/>
      <c r="I444" s="3"/>
      <c r="J444" s="3"/>
      <c r="K444" s="3"/>
      <c r="L444" s="3"/>
      <c r="M444" s="3"/>
      <c r="N444" s="3"/>
      <c r="O444" s="3"/>
      <c r="P444" s="3"/>
      <c r="Q444" s="3"/>
      <c r="R444" s="3"/>
      <c r="S444" s="3"/>
      <c r="T444" s="3"/>
      <c r="U444" s="3"/>
      <c r="V444" s="3"/>
      <c r="W444" s="3"/>
      <c r="X444" s="3"/>
      <c r="Y444" s="3"/>
      <c r="Z444" s="3"/>
      <c r="AA444" s="3"/>
    </row>
    <row r="445" spans="1:27" ht="17.100000000000001" customHeight="1">
      <c r="A445" s="3"/>
      <c r="B445" s="3"/>
      <c r="C445" s="3"/>
      <c r="D445" s="3"/>
      <c r="E445" s="3"/>
      <c r="F445" s="1479" t="str">
        <f>項目一覧②!$F$143</f>
        <v/>
      </c>
      <c r="G445" s="1479"/>
      <c r="H445" s="1479"/>
      <c r="I445" s="1479"/>
      <c r="J445" s="1479"/>
      <c r="K445" s="1479"/>
      <c r="L445" s="1479"/>
      <c r="M445" s="1479"/>
      <c r="N445" s="1479"/>
      <c r="O445" s="1479"/>
      <c r="P445" s="1479"/>
      <c r="Q445" s="1479"/>
      <c r="R445" s="1479"/>
      <c r="S445" s="1479"/>
      <c r="T445" s="1479"/>
      <c r="U445" s="1479"/>
      <c r="V445" s="1479"/>
      <c r="W445" s="1479"/>
      <c r="X445" s="1479"/>
      <c r="Y445" s="1479"/>
      <c r="Z445" s="1479"/>
      <c r="AA445" s="1479"/>
    </row>
    <row r="446" spans="1:27" ht="17.100000000000001" customHeight="1">
      <c r="A446" s="15"/>
      <c r="B446" s="15"/>
      <c r="C446" s="15"/>
      <c r="D446" s="15"/>
      <c r="E446" s="15"/>
      <c r="F446" s="1480"/>
      <c r="G446" s="1480"/>
      <c r="H446" s="1480"/>
      <c r="I446" s="1480"/>
      <c r="J446" s="1480"/>
      <c r="K446" s="1480"/>
      <c r="L446" s="1480"/>
      <c r="M446" s="1480"/>
      <c r="N446" s="1480"/>
      <c r="O446" s="1480"/>
      <c r="P446" s="1480"/>
      <c r="Q446" s="1480"/>
      <c r="R446" s="1480"/>
      <c r="S446" s="1480"/>
      <c r="T446" s="1480"/>
      <c r="U446" s="1480"/>
      <c r="V446" s="1480"/>
      <c r="W446" s="1480"/>
      <c r="X446" s="1480"/>
      <c r="Y446" s="1480"/>
      <c r="Z446" s="1480"/>
      <c r="AA446" s="1480"/>
    </row>
    <row r="447" spans="1:27" ht="15.9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row>
    <row r="448" spans="1:27" ht="15.95" customHeight="1">
      <c r="A448" s="1473" t="s">
        <v>281</v>
      </c>
      <c r="B448" s="1473"/>
      <c r="C448" s="1473"/>
      <c r="D448" s="1473"/>
      <c r="E448" s="1473"/>
      <c r="F448" s="1473"/>
      <c r="G448" s="1473"/>
      <c r="H448" s="1473"/>
      <c r="I448" s="1473"/>
      <c r="J448" s="1473"/>
      <c r="K448" s="1473"/>
      <c r="L448" s="1473"/>
      <c r="M448" s="1473"/>
      <c r="N448" s="1473"/>
      <c r="O448" s="1473"/>
      <c r="P448" s="1473"/>
      <c r="Q448" s="1473"/>
      <c r="R448" s="1473"/>
      <c r="S448" s="1473"/>
      <c r="T448" s="1473"/>
      <c r="U448" s="1473"/>
      <c r="V448" s="1473"/>
      <c r="W448" s="1473"/>
      <c r="X448" s="1473"/>
      <c r="Y448" s="1473"/>
      <c r="Z448" s="1473"/>
      <c r="AA448" s="1473"/>
    </row>
    <row r="449" spans="1:28" ht="15.95" customHeight="1">
      <c r="A449" s="15"/>
      <c r="B449" s="15" t="s">
        <v>280</v>
      </c>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row>
    <row r="450" spans="1:28" ht="18" customHeight="1">
      <c r="A450" s="22" t="s">
        <v>279</v>
      </c>
      <c r="B450" s="20" t="s">
        <v>136</v>
      </c>
      <c r="C450" s="20"/>
      <c r="D450" s="20"/>
      <c r="E450" s="20"/>
      <c r="F450" s="20"/>
      <c r="G450" s="24"/>
      <c r="H450" s="20"/>
      <c r="I450" s="20"/>
      <c r="J450" s="20"/>
      <c r="K450" s="20"/>
      <c r="L450" s="1559">
        <f>項目一覧②!$F$144</f>
        <v>1</v>
      </c>
      <c r="M450" s="1559"/>
      <c r="N450" s="20"/>
      <c r="O450" s="20"/>
      <c r="P450" s="20"/>
      <c r="Q450" s="20"/>
      <c r="R450" s="20"/>
      <c r="S450" s="20"/>
      <c r="T450" s="20"/>
      <c r="U450" s="20"/>
      <c r="V450" s="20"/>
      <c r="W450" s="20"/>
      <c r="X450" s="20"/>
      <c r="Y450" s="20"/>
      <c r="Z450" s="20"/>
      <c r="AA450" s="20"/>
    </row>
    <row r="451" spans="1:28" ht="18" customHeight="1">
      <c r="A451" s="22" t="s">
        <v>279</v>
      </c>
      <c r="B451" s="20" t="s">
        <v>278</v>
      </c>
      <c r="C451" s="20"/>
      <c r="D451" s="20"/>
      <c r="E451" s="20"/>
      <c r="F451" s="20"/>
      <c r="G451" s="2"/>
      <c r="H451" s="2"/>
      <c r="I451" s="20"/>
      <c r="J451" s="20"/>
      <c r="K451" s="1575" t="str">
        <f>項目一覧②!$F$145</f>
        <v/>
      </c>
      <c r="L451" s="1575"/>
      <c r="M451" s="1575"/>
      <c r="N451" s="20" t="s">
        <v>277</v>
      </c>
      <c r="O451" s="20"/>
      <c r="P451" s="20"/>
      <c r="Q451" s="20"/>
      <c r="R451" s="20"/>
      <c r="S451" s="20"/>
      <c r="T451" s="20"/>
      <c r="U451" s="20"/>
      <c r="V451" s="20"/>
      <c r="W451" s="20"/>
      <c r="X451" s="20"/>
      <c r="Y451" s="20"/>
      <c r="Z451" s="20"/>
      <c r="AA451" s="20"/>
    </row>
    <row r="452" spans="1:28" ht="18" customHeight="1">
      <c r="A452" s="22" t="s">
        <v>273</v>
      </c>
      <c r="B452" s="20" t="s">
        <v>276</v>
      </c>
      <c r="C452" s="20"/>
      <c r="D452" s="20"/>
      <c r="E452" s="20"/>
      <c r="F452" s="20"/>
      <c r="G452" s="20"/>
      <c r="H452" s="20"/>
      <c r="I452" s="20"/>
      <c r="J452" s="1488" t="str">
        <f>項目一覧②!$F$146</f>
        <v/>
      </c>
      <c r="K452" s="1488"/>
      <c r="L452" s="1488"/>
      <c r="M452" s="1488"/>
      <c r="N452" s="25" t="s">
        <v>271</v>
      </c>
      <c r="O452" s="20"/>
      <c r="P452" s="20"/>
      <c r="Q452" s="20"/>
      <c r="R452" s="20"/>
      <c r="S452" s="20"/>
      <c r="T452" s="20"/>
      <c r="U452" s="20"/>
      <c r="V452" s="20"/>
      <c r="W452" s="20"/>
      <c r="X452" s="20"/>
      <c r="Y452" s="20"/>
      <c r="Z452" s="20"/>
      <c r="AA452" s="20"/>
    </row>
    <row r="453" spans="1:28" ht="18" customHeight="1">
      <c r="A453" s="22" t="s">
        <v>273</v>
      </c>
      <c r="B453" s="20" t="s">
        <v>275</v>
      </c>
      <c r="C453" s="20"/>
      <c r="D453" s="20"/>
      <c r="E453" s="20"/>
      <c r="F453" s="20"/>
      <c r="G453" s="20"/>
      <c r="H453" s="20"/>
      <c r="I453" s="20"/>
      <c r="J453" s="1488" t="str">
        <f>項目一覧②!$F$147</f>
        <v/>
      </c>
      <c r="K453" s="1488"/>
      <c r="L453" s="1488"/>
      <c r="M453" s="1488"/>
      <c r="N453" s="4" t="s">
        <v>271</v>
      </c>
      <c r="O453" s="20"/>
      <c r="P453" s="20"/>
      <c r="Q453" s="20"/>
      <c r="R453" s="20"/>
      <c r="S453" s="20"/>
      <c r="T453" s="20"/>
      <c r="U453" s="20"/>
      <c r="V453" s="20"/>
      <c r="W453" s="20"/>
      <c r="X453" s="20"/>
      <c r="Y453" s="20"/>
      <c r="Z453" s="20"/>
      <c r="AA453" s="20"/>
    </row>
    <row r="454" spans="1:28" ht="18" customHeight="1">
      <c r="A454" s="22" t="s">
        <v>273</v>
      </c>
      <c r="B454" s="20" t="s">
        <v>274</v>
      </c>
      <c r="C454" s="20"/>
      <c r="D454" s="20"/>
      <c r="E454" s="20"/>
      <c r="F454" s="20"/>
      <c r="G454" s="20"/>
      <c r="H454" s="20"/>
      <c r="I454" s="20"/>
      <c r="J454" s="1488" t="str">
        <f>項目一覧②!$F$148</f>
        <v/>
      </c>
      <c r="K454" s="1488"/>
      <c r="L454" s="1488"/>
      <c r="M454" s="1488"/>
      <c r="N454" s="25" t="s">
        <v>271</v>
      </c>
      <c r="O454" s="20"/>
      <c r="P454" s="20"/>
      <c r="Q454" s="20"/>
      <c r="R454" s="20"/>
      <c r="S454" s="20"/>
      <c r="T454" s="20"/>
      <c r="U454" s="20"/>
      <c r="V454" s="20"/>
      <c r="W454" s="20"/>
      <c r="X454" s="20"/>
      <c r="Y454" s="20"/>
      <c r="Z454" s="20"/>
      <c r="AA454" s="20"/>
    </row>
    <row r="455" spans="1:28" ht="15.95" customHeight="1">
      <c r="A455" s="17" t="s">
        <v>273</v>
      </c>
      <c r="B455" s="16" t="s">
        <v>272</v>
      </c>
      <c r="C455" s="16"/>
      <c r="D455" s="16"/>
      <c r="E455" s="16"/>
      <c r="F455" s="16"/>
      <c r="G455" s="16"/>
      <c r="H455" s="16"/>
      <c r="I455" s="16"/>
      <c r="O455" s="16"/>
      <c r="P455" s="16"/>
      <c r="Q455" s="16"/>
      <c r="R455" s="16"/>
      <c r="S455" s="16"/>
      <c r="T455" s="16"/>
      <c r="U455" s="16"/>
      <c r="V455" s="16"/>
      <c r="W455" s="16"/>
      <c r="X455" s="16"/>
      <c r="Y455" s="16"/>
      <c r="Z455" s="16"/>
      <c r="AA455" s="16"/>
    </row>
    <row r="456" spans="1:28" ht="15.95" customHeight="1">
      <c r="A456" s="6"/>
      <c r="B456" s="3"/>
      <c r="C456" s="3" t="s">
        <v>2459</v>
      </c>
      <c r="D456" s="3" t="s">
        <v>2460</v>
      </c>
      <c r="E456" s="3"/>
      <c r="F456" s="3"/>
      <c r="G456" s="3"/>
      <c r="H456" s="3"/>
      <c r="I456" s="3"/>
      <c r="J456" s="1556" t="str">
        <f>項目一覧②!$F$149</f>
        <v/>
      </c>
      <c r="K456" s="1556"/>
      <c r="L456" s="1556"/>
      <c r="M456" s="1556"/>
      <c r="N456" s="4" t="s">
        <v>271</v>
      </c>
      <c r="O456" s="3"/>
      <c r="P456" s="3"/>
      <c r="Q456" s="3"/>
      <c r="R456" s="3"/>
      <c r="S456" s="3"/>
      <c r="T456" s="3"/>
      <c r="U456" s="3"/>
      <c r="V456" s="3"/>
      <c r="W456" s="3"/>
      <c r="X456" s="3"/>
      <c r="Y456" s="3"/>
      <c r="Z456" s="3"/>
      <c r="AA456" s="3"/>
    </row>
    <row r="457" spans="1:28" ht="15.95" customHeight="1">
      <c r="A457" s="6"/>
      <c r="B457" s="3"/>
      <c r="C457" s="3" t="s">
        <v>2461</v>
      </c>
      <c r="D457" s="3" t="s">
        <v>2462</v>
      </c>
      <c r="E457" s="3"/>
      <c r="F457" s="3"/>
      <c r="G457" s="3"/>
      <c r="H457" s="3"/>
      <c r="I457" s="3"/>
      <c r="J457" s="19"/>
      <c r="K457" s="19"/>
      <c r="L457" s="19"/>
      <c r="M457" s="19"/>
      <c r="N457" s="4"/>
      <c r="O457" s="4"/>
      <c r="P457" s="3"/>
      <c r="Q457" s="6" t="str">
        <f>IF(項目一覧②!$G$150=TRUE,"■","□")</f>
        <v>□</v>
      </c>
      <c r="R457" s="3" t="s">
        <v>270</v>
      </c>
      <c r="S457" s="3"/>
      <c r="T457" s="6" t="str">
        <f>IF(項目一覧②!$H$151=TRUE,"■","□")</f>
        <v>□</v>
      </c>
      <c r="U457" s="3" t="s">
        <v>269</v>
      </c>
      <c r="V457" s="3"/>
      <c r="W457" s="3"/>
      <c r="X457" s="3"/>
      <c r="Y457" s="3"/>
      <c r="Z457" s="3"/>
      <c r="AA457" s="3"/>
      <c r="AB457" s="2"/>
    </row>
    <row r="458" spans="1:28" ht="15.95" customHeight="1">
      <c r="A458" s="17" t="s">
        <v>279</v>
      </c>
      <c r="B458" s="16" t="s">
        <v>268</v>
      </c>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c r="AA458" s="16"/>
    </row>
    <row r="459" spans="1:28" ht="15.95" customHeight="1">
      <c r="A459" s="3"/>
      <c r="B459" s="3"/>
      <c r="C459" s="3"/>
      <c r="D459" s="1473" t="s">
        <v>267</v>
      </c>
      <c r="E459" s="1473"/>
      <c r="F459" s="1473"/>
      <c r="G459" s="1473"/>
      <c r="H459" s="5"/>
      <c r="I459" s="1473" t="s">
        <v>266</v>
      </c>
      <c r="J459" s="1473"/>
      <c r="K459" s="1473"/>
      <c r="L459" s="1473"/>
      <c r="M459" s="1473"/>
      <c r="N459" s="1473"/>
      <c r="O459" s="1473"/>
      <c r="P459" s="1473"/>
      <c r="Q459" s="1473"/>
      <c r="R459" s="1473"/>
      <c r="S459" s="1473"/>
      <c r="T459" s="1473"/>
      <c r="U459" s="1473"/>
      <c r="V459" s="5"/>
      <c r="W459" s="5" t="s">
        <v>283</v>
      </c>
      <c r="X459" s="1473" t="s">
        <v>293</v>
      </c>
      <c r="Y459" s="1473"/>
      <c r="Z459" s="1473"/>
      <c r="AA459" s="3" t="s">
        <v>292</v>
      </c>
    </row>
    <row r="460" spans="1:28" ht="18" customHeight="1">
      <c r="A460" s="3"/>
      <c r="B460" s="3" t="s">
        <v>264</v>
      </c>
      <c r="C460" s="3"/>
      <c r="D460" s="5" t="s">
        <v>202</v>
      </c>
      <c r="E460" s="1477" t="str">
        <f>項目一覧②!$F$151</f>
        <v/>
      </c>
      <c r="F460" s="1477"/>
      <c r="G460" s="73" t="s">
        <v>258</v>
      </c>
      <c r="H460" s="18" t="str">
        <f>項目一覧②!$F$157</f>
        <v/>
      </c>
      <c r="I460" s="42"/>
      <c r="J460" s="18"/>
      <c r="K460" s="3"/>
      <c r="L460" s="2"/>
      <c r="M460" s="3"/>
      <c r="N460" s="3"/>
      <c r="O460" s="3"/>
      <c r="P460" s="3"/>
      <c r="Q460" s="3"/>
      <c r="R460" s="2"/>
      <c r="S460" s="2"/>
      <c r="T460" s="2"/>
      <c r="U460" s="2"/>
      <c r="V460" s="5"/>
      <c r="W460" s="5" t="s">
        <v>283</v>
      </c>
      <c r="X460" s="1478" t="str">
        <f>項目一覧②!$F$163</f>
        <v/>
      </c>
      <c r="Y460" s="1478"/>
      <c r="Z460" s="1478"/>
      <c r="AA460" s="3" t="s">
        <v>256</v>
      </c>
    </row>
    <row r="461" spans="1:28" ht="18" customHeight="1">
      <c r="A461" s="3"/>
      <c r="B461" s="3" t="s">
        <v>290</v>
      </c>
      <c r="C461" s="3"/>
      <c r="D461" s="5" t="s">
        <v>202</v>
      </c>
      <c r="E461" s="1477" t="str">
        <f>項目一覧②!$F$152</f>
        <v/>
      </c>
      <c r="F461" s="1477"/>
      <c r="G461" s="73" t="s">
        <v>258</v>
      </c>
      <c r="H461" s="18" t="str">
        <f>項目一覧②!$F$158</f>
        <v/>
      </c>
      <c r="I461" s="42"/>
      <c r="J461" s="18"/>
      <c r="K461" s="3"/>
      <c r="L461" s="2"/>
      <c r="M461" s="3"/>
      <c r="N461" s="3"/>
      <c r="O461" s="3"/>
      <c r="P461" s="3"/>
      <c r="Q461" s="3"/>
      <c r="R461" s="2"/>
      <c r="S461" s="2"/>
      <c r="T461" s="2"/>
      <c r="U461" s="2"/>
      <c r="V461" s="5"/>
      <c r="W461" s="5" t="s">
        <v>283</v>
      </c>
      <c r="X461" s="1478" t="str">
        <f>項目一覧②!$F$164</f>
        <v/>
      </c>
      <c r="Y461" s="1478"/>
      <c r="Z461" s="1478"/>
      <c r="AA461" s="3" t="s">
        <v>256</v>
      </c>
    </row>
    <row r="462" spans="1:28" ht="18" customHeight="1">
      <c r="A462" s="3"/>
      <c r="B462" s="3" t="s">
        <v>262</v>
      </c>
      <c r="C462" s="3"/>
      <c r="D462" s="5" t="s">
        <v>202</v>
      </c>
      <c r="E462" s="1477" t="str">
        <f>項目一覧②!$F$153</f>
        <v/>
      </c>
      <c r="F462" s="1477"/>
      <c r="G462" s="73" t="s">
        <v>258</v>
      </c>
      <c r="H462" s="18" t="str">
        <f>項目一覧②!$F$159</f>
        <v/>
      </c>
      <c r="I462" s="42"/>
      <c r="J462" s="18"/>
      <c r="K462" s="3"/>
      <c r="L462" s="2"/>
      <c r="M462" s="3"/>
      <c r="N462" s="3"/>
      <c r="O462" s="3"/>
      <c r="P462" s="3"/>
      <c r="Q462" s="3"/>
      <c r="R462" s="2"/>
      <c r="S462" s="2"/>
      <c r="T462" s="2"/>
      <c r="U462" s="2"/>
      <c r="V462" s="5"/>
      <c r="W462" s="5" t="s">
        <v>283</v>
      </c>
      <c r="X462" s="1478" t="str">
        <f>項目一覧②!$F$165</f>
        <v/>
      </c>
      <c r="Y462" s="1478"/>
      <c r="Z462" s="1478"/>
      <c r="AA462" s="3" t="s">
        <v>256</v>
      </c>
    </row>
    <row r="463" spans="1:28" ht="18" customHeight="1">
      <c r="A463" s="3"/>
      <c r="B463" s="3" t="s">
        <v>261</v>
      </c>
      <c r="C463" s="3"/>
      <c r="D463" s="5" t="s">
        <v>202</v>
      </c>
      <c r="E463" s="1477" t="str">
        <f>項目一覧②!$F$154</f>
        <v/>
      </c>
      <c r="F463" s="1477"/>
      <c r="G463" s="73" t="s">
        <v>258</v>
      </c>
      <c r="H463" s="18" t="str">
        <f>項目一覧②!$F$160</f>
        <v/>
      </c>
      <c r="I463" s="42"/>
      <c r="J463" s="18"/>
      <c r="K463" s="3"/>
      <c r="L463" s="2"/>
      <c r="M463" s="3"/>
      <c r="N463" s="3"/>
      <c r="O463" s="3"/>
      <c r="P463" s="3"/>
      <c r="Q463" s="3"/>
      <c r="R463" s="2"/>
      <c r="S463" s="2"/>
      <c r="T463" s="2"/>
      <c r="U463" s="2"/>
      <c r="V463" s="5"/>
      <c r="W463" s="5" t="s">
        <v>283</v>
      </c>
      <c r="X463" s="1478" t="str">
        <f>項目一覧②!$F$166</f>
        <v/>
      </c>
      <c r="Y463" s="1478"/>
      <c r="Z463" s="1478"/>
      <c r="AA463" s="3" t="s">
        <v>256</v>
      </c>
    </row>
    <row r="464" spans="1:28" ht="18" customHeight="1">
      <c r="A464" s="3"/>
      <c r="B464" s="3" t="s">
        <v>260</v>
      </c>
      <c r="C464" s="3"/>
      <c r="D464" s="5" t="s">
        <v>202</v>
      </c>
      <c r="E464" s="1477" t="str">
        <f>項目一覧②!$F$155</f>
        <v/>
      </c>
      <c r="F464" s="1477"/>
      <c r="G464" s="73" t="s">
        <v>258</v>
      </c>
      <c r="H464" s="18" t="str">
        <f>項目一覧②!$F$161</f>
        <v/>
      </c>
      <c r="I464" s="42"/>
      <c r="J464" s="18"/>
      <c r="K464" s="3"/>
      <c r="L464" s="2"/>
      <c r="M464" s="3"/>
      <c r="N464" s="3"/>
      <c r="O464" s="3"/>
      <c r="P464" s="3"/>
      <c r="Q464" s="3"/>
      <c r="R464" s="2"/>
      <c r="S464" s="2"/>
      <c r="T464" s="2"/>
      <c r="U464" s="2"/>
      <c r="V464" s="5"/>
      <c r="W464" s="5" t="s">
        <v>283</v>
      </c>
      <c r="X464" s="1478" t="str">
        <f>項目一覧②!$F$167</f>
        <v/>
      </c>
      <c r="Y464" s="1478"/>
      <c r="Z464" s="1478"/>
      <c r="AA464" s="3" t="s">
        <v>256</v>
      </c>
    </row>
    <row r="465" spans="1:27" ht="18" customHeight="1">
      <c r="A465" s="15"/>
      <c r="B465" s="15" t="s">
        <v>259</v>
      </c>
      <c r="C465" s="15"/>
      <c r="D465" s="5" t="s">
        <v>202</v>
      </c>
      <c r="E465" s="1477" t="str">
        <f>項目一覧②!$F$156</f>
        <v/>
      </c>
      <c r="F465" s="1477"/>
      <c r="G465" s="73" t="s">
        <v>258</v>
      </c>
      <c r="H465" s="18" t="str">
        <f>項目一覧②!$F$162</f>
        <v/>
      </c>
      <c r="I465" s="42"/>
      <c r="J465" s="27"/>
      <c r="K465" s="15"/>
      <c r="L465" s="2"/>
      <c r="M465" s="15"/>
      <c r="N465" s="15"/>
      <c r="O465" s="15"/>
      <c r="P465" s="15"/>
      <c r="Q465" s="15"/>
      <c r="R465" s="2"/>
      <c r="S465" s="2"/>
      <c r="T465" s="2"/>
      <c r="U465" s="2"/>
      <c r="V465" s="5"/>
      <c r="W465" s="5" t="s">
        <v>283</v>
      </c>
      <c r="X465" s="1557" t="str">
        <f>項目一覧②!$F$168</f>
        <v/>
      </c>
      <c r="Y465" s="1557"/>
      <c r="Z465" s="1557"/>
      <c r="AA465" s="3" t="s">
        <v>256</v>
      </c>
    </row>
    <row r="466" spans="1:27" ht="17.100000000000001" customHeight="1">
      <c r="A466" s="17" t="s">
        <v>279</v>
      </c>
      <c r="B466" s="16" t="s">
        <v>255</v>
      </c>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c r="AA466" s="16"/>
    </row>
    <row r="467" spans="1:27" ht="17.100000000000001" customHeight="1">
      <c r="A467" s="6"/>
      <c r="B467" s="3"/>
      <c r="C467" s="3"/>
      <c r="D467" s="3"/>
      <c r="E467" s="3"/>
      <c r="F467" s="1479" t="str">
        <f>項目一覧②!$F$169</f>
        <v/>
      </c>
      <c r="G467" s="1479"/>
      <c r="H467" s="1479"/>
      <c r="I467" s="1479"/>
      <c r="J467" s="1479"/>
      <c r="K467" s="1479"/>
      <c r="L467" s="1479"/>
      <c r="M467" s="1479"/>
      <c r="N467" s="1479"/>
      <c r="O467" s="1479"/>
      <c r="P467" s="1479"/>
      <c r="Q467" s="1479"/>
      <c r="R467" s="1479"/>
      <c r="S467" s="1479"/>
      <c r="T467" s="1479"/>
      <c r="U467" s="1479"/>
      <c r="V467" s="1479"/>
      <c r="W467" s="1479"/>
      <c r="X467" s="1479"/>
      <c r="Y467" s="1479"/>
      <c r="Z467" s="1479"/>
      <c r="AA467" s="1479"/>
    </row>
    <row r="468" spans="1:27" ht="17.100000000000001" customHeight="1">
      <c r="A468" s="15"/>
      <c r="B468" s="15"/>
      <c r="C468" s="15"/>
      <c r="D468" s="15"/>
      <c r="E468" s="15"/>
      <c r="F468" s="1480"/>
      <c r="G468" s="1480"/>
      <c r="H468" s="1480"/>
      <c r="I468" s="1480"/>
      <c r="J468" s="1480"/>
      <c r="K468" s="1480"/>
      <c r="L468" s="1480"/>
      <c r="M468" s="1480"/>
      <c r="N468" s="1480"/>
      <c r="O468" s="1480"/>
      <c r="P468" s="1480"/>
      <c r="Q468" s="1480"/>
      <c r="R468" s="1480"/>
      <c r="S468" s="1480"/>
      <c r="T468" s="1480"/>
      <c r="U468" s="1480"/>
      <c r="V468" s="1480"/>
      <c r="W468" s="1480"/>
      <c r="X468" s="1480"/>
      <c r="Y468" s="1480"/>
      <c r="Z468" s="1480"/>
      <c r="AA468" s="1480"/>
    </row>
    <row r="469" spans="1:27" ht="15.95" customHeight="1">
      <c r="A469" s="6" t="s">
        <v>279</v>
      </c>
      <c r="B469" s="3" t="s">
        <v>254</v>
      </c>
      <c r="C469" s="3"/>
      <c r="D469" s="3"/>
      <c r="E469" s="3"/>
      <c r="F469" s="3"/>
      <c r="G469" s="3"/>
      <c r="H469" s="3"/>
      <c r="I469" s="3"/>
      <c r="J469" s="3"/>
      <c r="K469" s="3"/>
      <c r="L469" s="3"/>
      <c r="M469" s="3"/>
      <c r="N469" s="3"/>
      <c r="O469" s="3"/>
      <c r="P469" s="3"/>
      <c r="Q469" s="3"/>
      <c r="R469" s="3"/>
      <c r="S469" s="3"/>
      <c r="T469" s="3"/>
      <c r="U469" s="3"/>
      <c r="V469" s="3"/>
      <c r="W469" s="3"/>
      <c r="X469" s="3"/>
      <c r="Y469" s="3"/>
      <c r="Z469" s="3"/>
      <c r="AA469" s="3"/>
    </row>
    <row r="470" spans="1:27" ht="17.100000000000001" customHeight="1">
      <c r="A470" s="3"/>
      <c r="B470" s="3"/>
      <c r="C470" s="3"/>
      <c r="D470" s="3"/>
      <c r="E470" s="3"/>
      <c r="F470" s="1479" t="str">
        <f>項目一覧②!$F$170</f>
        <v/>
      </c>
      <c r="G470" s="1479"/>
      <c r="H470" s="1479"/>
      <c r="I470" s="1479"/>
      <c r="J470" s="1479"/>
      <c r="K470" s="1479"/>
      <c r="L470" s="1479"/>
      <c r="M470" s="1479"/>
      <c r="N470" s="1479"/>
      <c r="O470" s="1479"/>
      <c r="P470" s="1479"/>
      <c r="Q470" s="1479"/>
      <c r="R470" s="1479"/>
      <c r="S470" s="1479"/>
      <c r="T470" s="1479"/>
      <c r="U470" s="1479"/>
      <c r="V470" s="1479"/>
      <c r="W470" s="1479"/>
      <c r="X470" s="1479"/>
      <c r="Y470" s="1479"/>
      <c r="Z470" s="1479"/>
      <c r="AA470" s="1479"/>
    </row>
    <row r="471" spans="1:27" ht="18" customHeight="1">
      <c r="A471" s="15"/>
      <c r="B471" s="15"/>
      <c r="C471" s="15"/>
      <c r="D471" s="15"/>
      <c r="E471" s="15"/>
      <c r="F471" s="1480"/>
      <c r="G471" s="1480"/>
      <c r="H471" s="1480"/>
      <c r="I471" s="1480"/>
      <c r="J471" s="1480"/>
      <c r="K471" s="1480"/>
      <c r="L471" s="1480"/>
      <c r="M471" s="1480"/>
      <c r="N471" s="1480"/>
      <c r="O471" s="1480"/>
      <c r="P471" s="1480"/>
      <c r="Q471" s="1480"/>
      <c r="R471" s="1480"/>
      <c r="S471" s="1480"/>
      <c r="T471" s="1480"/>
      <c r="U471" s="1480"/>
      <c r="V471" s="1480"/>
      <c r="W471" s="1480"/>
      <c r="X471" s="1480"/>
      <c r="Y471" s="1480"/>
      <c r="Z471" s="1480"/>
      <c r="AA471" s="1480"/>
    </row>
    <row r="472" spans="1:27" ht="18" customHeight="1">
      <c r="A472" s="3"/>
      <c r="B472" s="3"/>
      <c r="C472" s="3"/>
      <c r="D472" s="3"/>
      <c r="E472" s="3"/>
      <c r="F472" s="782"/>
      <c r="G472" s="782"/>
      <c r="H472" s="782"/>
      <c r="I472" s="782"/>
      <c r="J472" s="782"/>
      <c r="K472" s="782"/>
      <c r="L472" s="782"/>
      <c r="M472" s="782"/>
      <c r="N472" s="782"/>
      <c r="O472" s="782"/>
      <c r="P472" s="782"/>
      <c r="Q472" s="782"/>
      <c r="R472" s="782"/>
      <c r="S472" s="782"/>
      <c r="T472" s="782"/>
      <c r="U472" s="782"/>
      <c r="V472" s="782"/>
      <c r="W472" s="782"/>
      <c r="X472" s="782"/>
      <c r="Y472" s="782"/>
      <c r="Z472" s="782"/>
      <c r="AA472" s="782"/>
    </row>
    <row r="473" spans="1:27" ht="15.95" customHeight="1">
      <c r="A473" s="1473" t="s">
        <v>281</v>
      </c>
      <c r="B473" s="1473"/>
      <c r="C473" s="1473"/>
      <c r="D473" s="1473"/>
      <c r="E473" s="1473"/>
      <c r="F473" s="1473"/>
      <c r="G473" s="1473"/>
      <c r="H473" s="1473"/>
      <c r="I473" s="1473"/>
      <c r="J473" s="1473"/>
      <c r="K473" s="1473"/>
      <c r="L473" s="1473"/>
      <c r="M473" s="1473"/>
      <c r="N473" s="1473"/>
      <c r="O473" s="1473"/>
      <c r="P473" s="1473"/>
      <c r="Q473" s="1473"/>
      <c r="R473" s="1473"/>
      <c r="S473" s="1473"/>
      <c r="T473" s="1473"/>
      <c r="U473" s="1473"/>
      <c r="V473" s="1473"/>
      <c r="W473" s="1473"/>
      <c r="X473" s="1473"/>
      <c r="Y473" s="1473"/>
      <c r="Z473" s="1473"/>
      <c r="AA473" s="1473"/>
    </row>
    <row r="474" spans="1:27" ht="15.95" customHeight="1">
      <c r="A474" s="15"/>
      <c r="B474" s="15" t="s">
        <v>280</v>
      </c>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row>
    <row r="475" spans="1:27" ht="18" customHeight="1">
      <c r="A475" s="22" t="s">
        <v>279</v>
      </c>
      <c r="B475" s="20" t="s">
        <v>136</v>
      </c>
      <c r="C475" s="20"/>
      <c r="D475" s="20"/>
      <c r="E475" s="20"/>
      <c r="F475" s="20"/>
      <c r="G475" s="24"/>
      <c r="H475" s="20"/>
      <c r="I475" s="20"/>
      <c r="J475" s="20"/>
      <c r="K475" s="20"/>
      <c r="L475" s="1559">
        <f>項目一覧②!$F$171</f>
        <v>1</v>
      </c>
      <c r="M475" s="1559"/>
      <c r="N475" s="20"/>
      <c r="O475" s="20"/>
      <c r="P475" s="20"/>
      <c r="Q475" s="20"/>
      <c r="R475" s="20"/>
      <c r="S475" s="20"/>
      <c r="T475" s="20"/>
      <c r="U475" s="20"/>
      <c r="V475" s="20"/>
      <c r="W475" s="20"/>
      <c r="X475" s="20"/>
      <c r="Y475" s="20"/>
      <c r="Z475" s="20"/>
      <c r="AA475" s="20"/>
    </row>
    <row r="476" spans="1:27" ht="18" customHeight="1">
      <c r="A476" s="22" t="s">
        <v>279</v>
      </c>
      <c r="B476" s="20" t="s">
        <v>278</v>
      </c>
      <c r="C476" s="20"/>
      <c r="D476" s="20"/>
      <c r="E476" s="20"/>
      <c r="F476" s="20"/>
      <c r="G476" s="2"/>
      <c r="H476" s="2"/>
      <c r="I476" s="20"/>
      <c r="J476" s="1474" t="str">
        <f>項目一覧②!$F$172</f>
        <v/>
      </c>
      <c r="K476" s="1474"/>
      <c r="L476" s="1474"/>
      <c r="M476" s="1474"/>
      <c r="N476" s="26" t="s">
        <v>277</v>
      </c>
      <c r="O476" s="20"/>
      <c r="P476" s="20"/>
      <c r="Q476" s="20"/>
      <c r="R476" s="20"/>
      <c r="S476" s="20"/>
      <c r="T476" s="20"/>
      <c r="U476" s="20"/>
      <c r="V476" s="20"/>
      <c r="W476" s="20"/>
      <c r="X476" s="20"/>
      <c r="Y476" s="20"/>
      <c r="Z476" s="20"/>
      <c r="AA476" s="20"/>
    </row>
    <row r="477" spans="1:27" ht="18" customHeight="1">
      <c r="A477" s="22" t="s">
        <v>273</v>
      </c>
      <c r="B477" s="20" t="s">
        <v>276</v>
      </c>
      <c r="C477" s="20"/>
      <c r="D477" s="20"/>
      <c r="E477" s="20"/>
      <c r="F477" s="20"/>
      <c r="G477" s="20"/>
      <c r="H477" s="20"/>
      <c r="I477" s="20"/>
      <c r="J477" s="1488" t="str">
        <f>項目一覧②!$F$173</f>
        <v/>
      </c>
      <c r="K477" s="1488"/>
      <c r="L477" s="1488"/>
      <c r="M477" s="1488"/>
      <c r="N477" s="25" t="s">
        <v>294</v>
      </c>
      <c r="O477" s="20"/>
      <c r="P477" s="20"/>
      <c r="Q477" s="20"/>
      <c r="R477" s="20"/>
      <c r="S477" s="20"/>
      <c r="T477" s="20"/>
      <c r="U477" s="20"/>
      <c r="V477" s="20"/>
      <c r="W477" s="20"/>
      <c r="X477" s="20"/>
      <c r="Y477" s="20"/>
      <c r="Z477" s="20"/>
      <c r="AA477" s="20"/>
    </row>
    <row r="478" spans="1:27" ht="18" customHeight="1">
      <c r="A478" s="22" t="s">
        <v>273</v>
      </c>
      <c r="B478" s="20" t="s">
        <v>275</v>
      </c>
      <c r="C478" s="20"/>
      <c r="D478" s="20"/>
      <c r="E478" s="20"/>
      <c r="F478" s="20"/>
      <c r="G478" s="20"/>
      <c r="H478" s="20"/>
      <c r="I478" s="20"/>
      <c r="J478" s="1488" t="str">
        <f>項目一覧②!$F$174</f>
        <v/>
      </c>
      <c r="K478" s="1488"/>
      <c r="L478" s="1488"/>
      <c r="M478" s="1488"/>
      <c r="N478" s="4" t="s">
        <v>294</v>
      </c>
      <c r="O478" s="20"/>
      <c r="P478" s="20"/>
      <c r="Q478" s="20"/>
      <c r="R478" s="20"/>
      <c r="S478" s="20"/>
      <c r="T478" s="20"/>
      <c r="U478" s="20"/>
      <c r="V478" s="20"/>
      <c r="W478" s="20"/>
      <c r="X478" s="20"/>
      <c r="Y478" s="20"/>
      <c r="Z478" s="20"/>
      <c r="AA478" s="20"/>
    </row>
    <row r="479" spans="1:27" ht="18" customHeight="1">
      <c r="A479" s="22" t="s">
        <v>273</v>
      </c>
      <c r="B479" s="20" t="s">
        <v>274</v>
      </c>
      <c r="C479" s="20"/>
      <c r="D479" s="20"/>
      <c r="E479" s="20"/>
      <c r="F479" s="20"/>
      <c r="G479" s="20"/>
      <c r="H479" s="20"/>
      <c r="I479" s="20"/>
      <c r="J479" s="1488" t="str">
        <f>項目一覧②!$F$175</f>
        <v/>
      </c>
      <c r="K479" s="1488"/>
      <c r="L479" s="1488"/>
      <c r="M479" s="1488"/>
      <c r="N479" s="25" t="s">
        <v>294</v>
      </c>
      <c r="O479" s="20"/>
      <c r="P479" s="20"/>
      <c r="Q479" s="20"/>
      <c r="R479" s="20"/>
      <c r="S479" s="20"/>
      <c r="T479" s="20"/>
      <c r="U479" s="20"/>
      <c r="V479" s="20"/>
      <c r="W479" s="20"/>
      <c r="X479" s="20"/>
      <c r="Y479" s="20"/>
      <c r="Z479" s="20"/>
      <c r="AA479" s="20"/>
    </row>
    <row r="480" spans="1:27" ht="17.100000000000001" customHeight="1">
      <c r="A480" s="17" t="s">
        <v>273</v>
      </c>
      <c r="B480" s="16" t="s">
        <v>272</v>
      </c>
      <c r="C480" s="16"/>
      <c r="D480" s="16"/>
      <c r="E480" s="16"/>
      <c r="F480" s="16"/>
      <c r="G480" s="16"/>
      <c r="H480" s="16"/>
      <c r="I480" s="16"/>
      <c r="O480" s="16"/>
      <c r="P480" s="16"/>
      <c r="Q480" s="16"/>
      <c r="R480" s="16"/>
      <c r="S480" s="16"/>
      <c r="T480" s="16"/>
      <c r="U480" s="16"/>
      <c r="V480" s="16"/>
      <c r="W480" s="16"/>
      <c r="X480" s="16"/>
      <c r="Y480" s="16"/>
      <c r="Z480" s="16"/>
      <c r="AA480" s="16"/>
    </row>
    <row r="481" spans="1:27" ht="17.100000000000001" customHeight="1">
      <c r="A481" s="6"/>
      <c r="B481" s="3"/>
      <c r="C481" s="3" t="s">
        <v>2459</v>
      </c>
      <c r="D481" s="3" t="s">
        <v>2460</v>
      </c>
      <c r="E481" s="3"/>
      <c r="F481" s="3"/>
      <c r="G481" s="3"/>
      <c r="H481" s="3"/>
      <c r="I481" s="3"/>
      <c r="J481" s="1556" t="str">
        <f>項目一覧②!$F$176</f>
        <v/>
      </c>
      <c r="K481" s="1556"/>
      <c r="L481" s="1556"/>
      <c r="M481" s="1556"/>
      <c r="N481" s="4" t="s">
        <v>271</v>
      </c>
      <c r="O481" s="3"/>
      <c r="P481" s="3"/>
      <c r="Q481" s="3"/>
      <c r="R481" s="3"/>
      <c r="S481" s="3"/>
      <c r="T481" s="3"/>
      <c r="U481" s="3"/>
      <c r="V481" s="3"/>
      <c r="W481" s="3"/>
      <c r="X481" s="3"/>
      <c r="Y481" s="3"/>
      <c r="Z481" s="3"/>
      <c r="AA481" s="3"/>
    </row>
    <row r="482" spans="1:27" ht="17.100000000000001" customHeight="1">
      <c r="A482" s="6"/>
      <c r="B482" s="3"/>
      <c r="C482" s="3" t="s">
        <v>2461</v>
      </c>
      <c r="D482" s="3" t="s">
        <v>2462</v>
      </c>
      <c r="E482" s="3"/>
      <c r="F482" s="3"/>
      <c r="G482" s="3"/>
      <c r="H482" s="3"/>
      <c r="I482" s="3"/>
      <c r="J482" s="19"/>
      <c r="K482" s="19"/>
      <c r="L482" s="19"/>
      <c r="M482" s="19"/>
      <c r="N482" s="4"/>
      <c r="O482" s="4"/>
      <c r="P482" s="3"/>
      <c r="Q482" s="6" t="str">
        <f>IF(項目一覧②!$G$177=TRUE,"■","□")</f>
        <v>□</v>
      </c>
      <c r="R482" s="3" t="s">
        <v>270</v>
      </c>
      <c r="S482" s="3"/>
      <c r="T482" s="6" t="str">
        <f>IF(項目一覧②!$H$177=TRUE,"■","□")</f>
        <v>□</v>
      </c>
      <c r="U482" s="3" t="s">
        <v>269</v>
      </c>
      <c r="V482" s="3"/>
      <c r="W482" s="3"/>
      <c r="X482" s="3"/>
      <c r="Y482" s="3"/>
      <c r="Z482" s="3"/>
      <c r="AA482" s="3"/>
    </row>
    <row r="483" spans="1:27" ht="17.100000000000001" customHeight="1">
      <c r="A483" s="17" t="s">
        <v>279</v>
      </c>
      <c r="B483" s="16" t="s">
        <v>268</v>
      </c>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c r="AA483" s="16"/>
    </row>
    <row r="484" spans="1:27" ht="17.100000000000001" customHeight="1">
      <c r="A484" s="3"/>
      <c r="B484" s="3"/>
      <c r="C484" s="3"/>
      <c r="D484" s="1473" t="s">
        <v>267</v>
      </c>
      <c r="E484" s="1473"/>
      <c r="F484" s="1473"/>
      <c r="G484" s="1473"/>
      <c r="H484" s="5"/>
      <c r="I484" s="1473" t="s">
        <v>266</v>
      </c>
      <c r="J484" s="1473"/>
      <c r="K484" s="1473"/>
      <c r="L484" s="1473"/>
      <c r="M484" s="1473"/>
      <c r="N484" s="1473"/>
      <c r="O484" s="1473"/>
      <c r="P484" s="1473"/>
      <c r="Q484" s="1473"/>
      <c r="R484" s="1473"/>
      <c r="S484" s="1473"/>
      <c r="T484" s="1473"/>
      <c r="U484" s="1473"/>
      <c r="V484" s="5"/>
      <c r="W484" s="5" t="s">
        <v>283</v>
      </c>
      <c r="X484" s="1473" t="s">
        <v>293</v>
      </c>
      <c r="Y484" s="1473"/>
      <c r="Z484" s="1473"/>
      <c r="AA484" s="3" t="s">
        <v>292</v>
      </c>
    </row>
    <row r="485" spans="1:27" ht="15.95" customHeight="1">
      <c r="A485" s="3"/>
      <c r="B485" s="3" t="s">
        <v>264</v>
      </c>
      <c r="C485" s="3"/>
      <c r="D485" s="5" t="s">
        <v>202</v>
      </c>
      <c r="E485" s="1477" t="str">
        <f>項目一覧②!$F$178</f>
        <v/>
      </c>
      <c r="F485" s="1477"/>
      <c r="G485" s="73" t="s">
        <v>258</v>
      </c>
      <c r="H485" s="18" t="str">
        <f>項目一覧②!$F$184</f>
        <v/>
      </c>
      <c r="J485" s="3"/>
      <c r="K485" s="3"/>
      <c r="L485" s="2"/>
      <c r="M485" s="3"/>
      <c r="N485" s="3"/>
      <c r="O485" s="3"/>
      <c r="P485" s="3"/>
      <c r="Q485" s="3"/>
      <c r="R485" s="2"/>
      <c r="S485" s="2"/>
      <c r="T485" s="2"/>
      <c r="U485" s="2"/>
      <c r="V485" s="5"/>
      <c r="W485" s="5" t="s">
        <v>283</v>
      </c>
      <c r="X485" s="1478" t="str">
        <f>項目一覧②!$F$190</f>
        <v/>
      </c>
      <c r="Y485" s="1478"/>
      <c r="Z485" s="1478"/>
      <c r="AA485" s="3" t="s">
        <v>256</v>
      </c>
    </row>
    <row r="486" spans="1:27" ht="15.95" customHeight="1">
      <c r="A486" s="3"/>
      <c r="B486" s="3" t="s">
        <v>290</v>
      </c>
      <c r="C486" s="3"/>
      <c r="D486" s="5" t="s">
        <v>202</v>
      </c>
      <c r="E486" s="1477" t="str">
        <f>項目一覧②!$F$179</f>
        <v/>
      </c>
      <c r="F486" s="1477"/>
      <c r="G486" s="73" t="s">
        <v>258</v>
      </c>
      <c r="H486" s="18" t="str">
        <f>項目一覧②!$F$185</f>
        <v/>
      </c>
      <c r="J486" s="3"/>
      <c r="K486" s="3"/>
      <c r="L486" s="2"/>
      <c r="M486" s="3"/>
      <c r="N486" s="3"/>
      <c r="O486" s="3"/>
      <c r="P486" s="3"/>
      <c r="Q486" s="3"/>
      <c r="R486" s="2"/>
      <c r="S486" s="2"/>
      <c r="T486" s="2"/>
      <c r="U486" s="2"/>
      <c r="V486" s="5"/>
      <c r="W486" s="5" t="s">
        <v>283</v>
      </c>
      <c r="X486" s="1478" t="str">
        <f>項目一覧②!$F$191</f>
        <v/>
      </c>
      <c r="Y486" s="1478"/>
      <c r="Z486" s="1478"/>
      <c r="AA486" s="3" t="s">
        <v>256</v>
      </c>
    </row>
    <row r="487" spans="1:27" ht="15.95" customHeight="1">
      <c r="A487" s="3"/>
      <c r="B487" s="3" t="s">
        <v>262</v>
      </c>
      <c r="C487" s="3"/>
      <c r="D487" s="5" t="s">
        <v>202</v>
      </c>
      <c r="E487" s="1477" t="str">
        <f>項目一覧②!$F$180</f>
        <v/>
      </c>
      <c r="F487" s="1477"/>
      <c r="G487" s="73" t="s">
        <v>258</v>
      </c>
      <c r="H487" s="18" t="str">
        <f>項目一覧②!$F$186</f>
        <v/>
      </c>
      <c r="J487" s="3"/>
      <c r="K487" s="3"/>
      <c r="L487" s="2"/>
      <c r="M487" s="3"/>
      <c r="N487" s="3"/>
      <c r="O487" s="3"/>
      <c r="P487" s="3"/>
      <c r="Q487" s="3"/>
      <c r="R487" s="2"/>
      <c r="S487" s="2"/>
      <c r="T487" s="2"/>
      <c r="U487" s="2"/>
      <c r="V487" s="5"/>
      <c r="W487" s="5" t="s">
        <v>283</v>
      </c>
      <c r="X487" s="1478" t="str">
        <f>項目一覧②!$F$192</f>
        <v/>
      </c>
      <c r="Y487" s="1478"/>
      <c r="Z487" s="1478"/>
      <c r="AA487" s="3" t="s">
        <v>256</v>
      </c>
    </row>
    <row r="488" spans="1:27" ht="15.95" customHeight="1">
      <c r="A488" s="3"/>
      <c r="B488" s="3" t="s">
        <v>261</v>
      </c>
      <c r="C488" s="3"/>
      <c r="D488" s="5" t="s">
        <v>202</v>
      </c>
      <c r="E488" s="1477" t="str">
        <f>項目一覧②!$F$181</f>
        <v/>
      </c>
      <c r="F488" s="1477"/>
      <c r="G488" s="73" t="s">
        <v>258</v>
      </c>
      <c r="H488" s="18" t="str">
        <f>項目一覧②!$F$187</f>
        <v/>
      </c>
      <c r="J488" s="3"/>
      <c r="K488" s="3"/>
      <c r="L488" s="2"/>
      <c r="M488" s="3"/>
      <c r="N488" s="3"/>
      <c r="O488" s="3"/>
      <c r="P488" s="3"/>
      <c r="Q488" s="3"/>
      <c r="R488" s="2"/>
      <c r="S488" s="2"/>
      <c r="T488" s="2"/>
      <c r="U488" s="2"/>
      <c r="V488" s="5"/>
      <c r="W488" s="5" t="s">
        <v>283</v>
      </c>
      <c r="X488" s="1478" t="str">
        <f>項目一覧②!$F$193</f>
        <v/>
      </c>
      <c r="Y488" s="1478"/>
      <c r="Z488" s="1478"/>
      <c r="AA488" s="3" t="s">
        <v>256</v>
      </c>
    </row>
    <row r="489" spans="1:27" ht="15.95" customHeight="1">
      <c r="A489" s="3"/>
      <c r="B489" s="3" t="s">
        <v>260</v>
      </c>
      <c r="C489" s="3"/>
      <c r="D489" s="5" t="s">
        <v>202</v>
      </c>
      <c r="E489" s="1477" t="str">
        <f>項目一覧②!$F$182</f>
        <v/>
      </c>
      <c r="F489" s="1477"/>
      <c r="G489" s="73" t="s">
        <v>258</v>
      </c>
      <c r="H489" s="18" t="str">
        <f>項目一覧②!$F$188</f>
        <v/>
      </c>
      <c r="J489" s="3"/>
      <c r="K489" s="3"/>
      <c r="L489" s="2"/>
      <c r="M489" s="3"/>
      <c r="N489" s="3"/>
      <c r="O489" s="3"/>
      <c r="P489" s="3"/>
      <c r="Q489" s="3"/>
      <c r="R489" s="2"/>
      <c r="S489" s="2"/>
      <c r="T489" s="2"/>
      <c r="U489" s="2"/>
      <c r="V489" s="5"/>
      <c r="W489" s="5" t="s">
        <v>283</v>
      </c>
      <c r="X489" s="1478" t="str">
        <f>項目一覧②!$F$194</f>
        <v/>
      </c>
      <c r="Y489" s="1478"/>
      <c r="Z489" s="1478"/>
      <c r="AA489" s="3" t="s">
        <v>256</v>
      </c>
    </row>
    <row r="490" spans="1:27" ht="15.95" customHeight="1">
      <c r="A490" s="15"/>
      <c r="B490" s="15" t="s">
        <v>259</v>
      </c>
      <c r="C490" s="15"/>
      <c r="D490" s="5" t="s">
        <v>202</v>
      </c>
      <c r="E490" s="1560" t="str">
        <f>項目一覧②!$F$183</f>
        <v/>
      </c>
      <c r="F490" s="1560"/>
      <c r="G490" s="73" t="s">
        <v>258</v>
      </c>
      <c r="H490" s="18" t="str">
        <f>項目一覧②!$F$189</f>
        <v/>
      </c>
      <c r="J490" s="15"/>
      <c r="K490" s="15"/>
      <c r="L490" s="2"/>
      <c r="M490" s="15"/>
      <c r="N490" s="15"/>
      <c r="O490" s="15"/>
      <c r="P490" s="15"/>
      <c r="Q490" s="15"/>
      <c r="R490" s="2"/>
      <c r="S490" s="2"/>
      <c r="T490" s="2"/>
      <c r="U490" s="2"/>
      <c r="V490" s="5"/>
      <c r="W490" s="5" t="s">
        <v>283</v>
      </c>
      <c r="X490" s="1557" t="str">
        <f>項目一覧②!$F$195</f>
        <v/>
      </c>
      <c r="Y490" s="1557"/>
      <c r="Z490" s="1557"/>
      <c r="AA490" s="3" t="s">
        <v>256</v>
      </c>
    </row>
    <row r="491" spans="1:27" ht="17.100000000000001" customHeight="1">
      <c r="A491" s="17" t="s">
        <v>279</v>
      </c>
      <c r="B491" s="16" t="s">
        <v>255</v>
      </c>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c r="AA491" s="16"/>
    </row>
    <row r="492" spans="1:27" ht="17.100000000000001" customHeight="1">
      <c r="A492" s="6"/>
      <c r="B492" s="3"/>
      <c r="C492" s="3"/>
      <c r="D492" s="3"/>
      <c r="E492" s="3"/>
      <c r="F492" s="1479" t="str">
        <f>項目一覧②!$F$196</f>
        <v/>
      </c>
      <c r="G492" s="1479"/>
      <c r="H492" s="1479"/>
      <c r="I492" s="1479"/>
      <c r="J492" s="1479"/>
      <c r="K492" s="1479"/>
      <c r="L492" s="1479"/>
      <c r="M492" s="1479"/>
      <c r="N492" s="1479"/>
      <c r="O492" s="1479"/>
      <c r="P492" s="1479"/>
      <c r="Q492" s="1479"/>
      <c r="R492" s="1479"/>
      <c r="S492" s="1479"/>
      <c r="T492" s="1479"/>
      <c r="U492" s="1479"/>
      <c r="V492" s="1479"/>
      <c r="W492" s="1479"/>
      <c r="X492" s="1479"/>
      <c r="Y492" s="1479"/>
      <c r="Z492" s="1479"/>
      <c r="AA492" s="1479"/>
    </row>
    <row r="493" spans="1:27" ht="17.100000000000001" customHeight="1">
      <c r="A493" s="15"/>
      <c r="B493" s="15"/>
      <c r="C493" s="15"/>
      <c r="D493" s="15"/>
      <c r="E493" s="15"/>
      <c r="F493" s="1480"/>
      <c r="G493" s="1480"/>
      <c r="H493" s="1480"/>
      <c r="I493" s="1480"/>
      <c r="J493" s="1480"/>
      <c r="K493" s="1480"/>
      <c r="L493" s="1480"/>
      <c r="M493" s="1480"/>
      <c r="N493" s="1480"/>
      <c r="O493" s="1480"/>
      <c r="P493" s="1480"/>
      <c r="Q493" s="1480"/>
      <c r="R493" s="1480"/>
      <c r="S493" s="1480"/>
      <c r="T493" s="1480"/>
      <c r="U493" s="1480"/>
      <c r="V493" s="1480"/>
      <c r="W493" s="1480"/>
      <c r="X493" s="1480"/>
      <c r="Y493" s="1480"/>
      <c r="Z493" s="1480"/>
      <c r="AA493" s="1480"/>
    </row>
    <row r="494" spans="1:27" ht="17.100000000000001" customHeight="1">
      <c r="A494" s="6" t="s">
        <v>279</v>
      </c>
      <c r="B494" s="3" t="s">
        <v>254</v>
      </c>
      <c r="C494" s="3"/>
      <c r="D494" s="3"/>
      <c r="E494" s="3"/>
      <c r="F494" s="3"/>
      <c r="G494" s="3"/>
      <c r="H494" s="3"/>
      <c r="I494" s="3"/>
      <c r="J494" s="3"/>
      <c r="K494" s="3"/>
      <c r="L494" s="3"/>
      <c r="M494" s="3"/>
      <c r="N494" s="3"/>
      <c r="O494" s="3"/>
      <c r="P494" s="3"/>
      <c r="Q494" s="3"/>
      <c r="R494" s="3"/>
      <c r="S494" s="3"/>
      <c r="T494" s="3"/>
      <c r="U494" s="3"/>
      <c r="V494" s="3"/>
      <c r="W494" s="3"/>
      <c r="X494" s="3"/>
      <c r="Y494" s="3"/>
      <c r="Z494" s="3"/>
      <c r="AA494" s="3"/>
    </row>
    <row r="495" spans="1:27" ht="17.100000000000001" customHeight="1">
      <c r="A495" s="3"/>
      <c r="B495" s="3"/>
      <c r="C495" s="3"/>
      <c r="D495" s="3"/>
      <c r="E495" s="3"/>
      <c r="F495" s="1479" t="str">
        <f>項目一覧②!$F$197</f>
        <v/>
      </c>
      <c r="G495" s="1479"/>
      <c r="H495" s="1479"/>
      <c r="I495" s="1479"/>
      <c r="J495" s="1479"/>
      <c r="K495" s="1479"/>
      <c r="L495" s="1479"/>
      <c r="M495" s="1479"/>
      <c r="N495" s="1479"/>
      <c r="O495" s="1479"/>
      <c r="P495" s="1479"/>
      <c r="Q495" s="1479"/>
      <c r="R495" s="1479"/>
      <c r="S495" s="1479"/>
      <c r="T495" s="1479"/>
      <c r="U495" s="1479"/>
      <c r="V495" s="1479"/>
      <c r="W495" s="1479"/>
      <c r="X495" s="1479"/>
      <c r="Y495" s="1479"/>
      <c r="Z495" s="1479"/>
      <c r="AA495" s="1479"/>
    </row>
    <row r="496" spans="1:27" ht="17.100000000000001" customHeight="1">
      <c r="A496" s="15"/>
      <c r="B496" s="15"/>
      <c r="C496" s="15"/>
      <c r="D496" s="15"/>
      <c r="E496" s="15"/>
      <c r="F496" s="1480"/>
      <c r="G496" s="1480"/>
      <c r="H496" s="1480"/>
      <c r="I496" s="1480"/>
      <c r="J496" s="1480"/>
      <c r="K496" s="1480"/>
      <c r="L496" s="1480"/>
      <c r="M496" s="1480"/>
      <c r="N496" s="1480"/>
      <c r="O496" s="1480"/>
      <c r="P496" s="1480"/>
      <c r="Q496" s="1480"/>
      <c r="R496" s="1480"/>
      <c r="S496" s="1480"/>
      <c r="T496" s="1480"/>
      <c r="U496" s="1480"/>
      <c r="V496" s="1480"/>
      <c r="W496" s="1480"/>
      <c r="X496" s="1480"/>
      <c r="Y496" s="1480"/>
      <c r="Z496" s="1480"/>
      <c r="AA496" s="1480"/>
    </row>
    <row r="497" spans="1:27" ht="15.9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row>
    <row r="498" spans="1:27" ht="15.95" customHeight="1">
      <c r="A498" s="1473" t="s">
        <v>281</v>
      </c>
      <c r="B498" s="1473"/>
      <c r="C498" s="1473"/>
      <c r="D498" s="1473"/>
      <c r="E498" s="1473"/>
      <c r="F498" s="1473"/>
      <c r="G498" s="1473"/>
      <c r="H498" s="1473"/>
      <c r="I498" s="1473"/>
      <c r="J498" s="1473"/>
      <c r="K498" s="1473"/>
      <c r="L498" s="1473"/>
      <c r="M498" s="1473"/>
      <c r="N498" s="1473"/>
      <c r="O498" s="1473"/>
      <c r="P498" s="1473"/>
      <c r="Q498" s="1473"/>
      <c r="R498" s="1473"/>
      <c r="S498" s="1473"/>
      <c r="T498" s="1473"/>
      <c r="U498" s="1473"/>
      <c r="V498" s="1473"/>
      <c r="W498" s="1473"/>
      <c r="X498" s="1473"/>
      <c r="Y498" s="1473"/>
      <c r="Z498" s="1473"/>
      <c r="AA498" s="1473"/>
    </row>
    <row r="499" spans="1:27" ht="15.95" customHeight="1">
      <c r="A499" s="15"/>
      <c r="B499" s="15" t="s">
        <v>280</v>
      </c>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row>
    <row r="500" spans="1:27" ht="18" customHeight="1">
      <c r="A500" s="22" t="s">
        <v>279</v>
      </c>
      <c r="B500" s="20" t="s">
        <v>136</v>
      </c>
      <c r="C500" s="20"/>
      <c r="D500" s="20"/>
      <c r="E500" s="20"/>
      <c r="F500" s="20"/>
      <c r="G500" s="24"/>
      <c r="H500" s="20"/>
      <c r="I500" s="20"/>
      <c r="J500" s="20"/>
      <c r="K500" s="20"/>
      <c r="L500" s="1559">
        <f>項目一覧②!$F$198</f>
        <v>1</v>
      </c>
      <c r="M500" s="1559"/>
      <c r="N500" s="20"/>
      <c r="O500" s="20"/>
      <c r="P500" s="20"/>
      <c r="Q500" s="20"/>
      <c r="R500" s="20"/>
      <c r="S500" s="20"/>
      <c r="T500" s="20"/>
      <c r="U500" s="20"/>
      <c r="V500" s="20"/>
      <c r="W500" s="20"/>
      <c r="X500" s="20"/>
      <c r="Y500" s="20"/>
      <c r="Z500" s="20"/>
      <c r="AA500" s="20"/>
    </row>
    <row r="501" spans="1:27" ht="18" customHeight="1">
      <c r="A501" s="22" t="s">
        <v>279</v>
      </c>
      <c r="B501" s="20" t="s">
        <v>278</v>
      </c>
      <c r="C501" s="20"/>
      <c r="D501" s="20"/>
      <c r="E501" s="20"/>
      <c r="F501" s="20"/>
      <c r="G501" s="2"/>
      <c r="H501" s="2"/>
      <c r="I501" s="20"/>
      <c r="J501" s="1474" t="str">
        <f>項目一覧②!$F$199</f>
        <v/>
      </c>
      <c r="K501" s="1474"/>
      <c r="L501" s="1474"/>
      <c r="M501" s="1474"/>
      <c r="N501" s="20" t="s">
        <v>277</v>
      </c>
      <c r="O501" s="20"/>
      <c r="P501" s="20"/>
      <c r="Q501" s="20"/>
      <c r="R501" s="20"/>
      <c r="S501" s="20"/>
      <c r="T501" s="20"/>
      <c r="U501" s="20"/>
      <c r="V501" s="20"/>
      <c r="W501" s="20"/>
      <c r="X501" s="20"/>
      <c r="Y501" s="20"/>
      <c r="Z501" s="20"/>
      <c r="AA501" s="20"/>
    </row>
    <row r="502" spans="1:27" ht="18" customHeight="1">
      <c r="A502" s="22" t="s">
        <v>273</v>
      </c>
      <c r="B502" s="20" t="s">
        <v>276</v>
      </c>
      <c r="C502" s="20"/>
      <c r="D502" s="20"/>
      <c r="E502" s="20"/>
      <c r="F502" s="20"/>
      <c r="G502" s="20"/>
      <c r="H502" s="20"/>
      <c r="I502" s="20"/>
      <c r="J502" s="1475" t="str">
        <f>項目一覧②!$F$200</f>
        <v/>
      </c>
      <c r="K502" s="1475"/>
      <c r="L502" s="1475"/>
      <c r="M502" s="1475"/>
      <c r="N502" s="21" t="s">
        <v>271</v>
      </c>
      <c r="O502" s="20"/>
      <c r="P502" s="20"/>
      <c r="Q502" s="20"/>
      <c r="R502" s="20"/>
      <c r="S502" s="20"/>
      <c r="T502" s="20"/>
      <c r="U502" s="20"/>
      <c r="V502" s="20"/>
      <c r="W502" s="20"/>
      <c r="X502" s="20"/>
      <c r="Y502" s="20"/>
      <c r="Z502" s="20"/>
      <c r="AA502" s="20"/>
    </row>
    <row r="503" spans="1:27" ht="18" customHeight="1">
      <c r="A503" s="22" t="s">
        <v>273</v>
      </c>
      <c r="B503" s="20" t="s">
        <v>275</v>
      </c>
      <c r="C503" s="20"/>
      <c r="D503" s="20"/>
      <c r="E503" s="20"/>
      <c r="F503" s="20"/>
      <c r="G503" s="20"/>
      <c r="H503" s="20"/>
      <c r="I503" s="20"/>
      <c r="J503" s="1475" t="str">
        <f>項目一覧②!$F$201</f>
        <v/>
      </c>
      <c r="K503" s="1475"/>
      <c r="L503" s="1475"/>
      <c r="M503" s="1475"/>
      <c r="N503" s="23" t="s">
        <v>271</v>
      </c>
      <c r="O503" s="20"/>
      <c r="P503" s="20"/>
      <c r="Q503" s="20"/>
      <c r="R503" s="20"/>
      <c r="S503" s="20"/>
      <c r="T503" s="20"/>
      <c r="U503" s="20"/>
      <c r="V503" s="20"/>
      <c r="W503" s="20"/>
      <c r="X503" s="20"/>
      <c r="Y503" s="20"/>
      <c r="Z503" s="20"/>
      <c r="AA503" s="20"/>
    </row>
    <row r="504" spans="1:27" ht="18" customHeight="1">
      <c r="A504" s="22" t="s">
        <v>273</v>
      </c>
      <c r="B504" s="20" t="s">
        <v>274</v>
      </c>
      <c r="C504" s="20"/>
      <c r="D504" s="20"/>
      <c r="E504" s="20"/>
      <c r="F504" s="20"/>
      <c r="G504" s="20"/>
      <c r="H504" s="20"/>
      <c r="I504" s="20"/>
      <c r="J504" s="1475" t="str">
        <f>項目一覧②!$F$202</f>
        <v/>
      </c>
      <c r="K504" s="1475"/>
      <c r="L504" s="1475"/>
      <c r="M504" s="1475"/>
      <c r="N504" s="21" t="s">
        <v>271</v>
      </c>
      <c r="O504" s="20"/>
      <c r="P504" s="20"/>
      <c r="Q504" s="20"/>
      <c r="R504" s="20"/>
      <c r="S504" s="20"/>
      <c r="T504" s="20"/>
      <c r="U504" s="20"/>
      <c r="V504" s="20"/>
      <c r="W504" s="20"/>
      <c r="X504" s="20"/>
      <c r="Y504" s="20"/>
      <c r="Z504" s="20"/>
      <c r="AA504" s="20"/>
    </row>
    <row r="505" spans="1:27" ht="17.100000000000001" customHeight="1">
      <c r="A505" s="17" t="s">
        <v>273</v>
      </c>
      <c r="B505" s="16" t="s">
        <v>272</v>
      </c>
      <c r="C505" s="16"/>
      <c r="D505" s="16"/>
      <c r="E505" s="16"/>
      <c r="F505" s="16"/>
      <c r="G505" s="16"/>
      <c r="H505" s="16"/>
      <c r="I505" s="16"/>
      <c r="O505" s="16"/>
      <c r="P505" s="16"/>
      <c r="Q505" s="16"/>
      <c r="R505" s="16"/>
      <c r="S505" s="16"/>
      <c r="T505" s="16"/>
      <c r="U505" s="16"/>
      <c r="V505" s="16"/>
      <c r="W505" s="16"/>
      <c r="X505" s="16"/>
      <c r="Y505" s="16"/>
      <c r="Z505" s="16"/>
      <c r="AA505" s="16"/>
    </row>
    <row r="506" spans="1:27" ht="17.100000000000001" customHeight="1">
      <c r="A506" s="6"/>
      <c r="B506" s="3"/>
      <c r="C506" s="3" t="s">
        <v>2459</v>
      </c>
      <c r="D506" s="3" t="s">
        <v>2460</v>
      </c>
      <c r="E506" s="3"/>
      <c r="F506" s="3"/>
      <c r="G506" s="3"/>
      <c r="H506" s="3"/>
      <c r="I506" s="3"/>
      <c r="J506" s="1476" t="str">
        <f>項目一覧②!$F$203</f>
        <v/>
      </c>
      <c r="K506" s="1476"/>
      <c r="L506" s="1476"/>
      <c r="M506" s="1476"/>
      <c r="N506" s="727" t="s">
        <v>271</v>
      </c>
      <c r="O506" s="3"/>
      <c r="P506" s="3"/>
      <c r="Q506" s="3"/>
      <c r="R506" s="3"/>
      <c r="S506" s="3"/>
      <c r="T506" s="3"/>
      <c r="U506" s="3"/>
      <c r="V506" s="3"/>
      <c r="W506" s="3"/>
      <c r="X506" s="3"/>
      <c r="Y506" s="3"/>
      <c r="Z506" s="3"/>
      <c r="AA506" s="3"/>
    </row>
    <row r="507" spans="1:27" ht="17.100000000000001" customHeight="1">
      <c r="A507" s="6"/>
      <c r="B507" s="3"/>
      <c r="C507" s="3" t="s">
        <v>2461</v>
      </c>
      <c r="D507" s="3" t="s">
        <v>2462</v>
      </c>
      <c r="E507" s="3"/>
      <c r="F507" s="3"/>
      <c r="G507" s="3"/>
      <c r="H507" s="3"/>
      <c r="I507" s="3"/>
      <c r="J507" s="19"/>
      <c r="K507" s="19"/>
      <c r="L507" s="19"/>
      <c r="M507" s="19"/>
      <c r="N507" s="19"/>
      <c r="O507" s="4"/>
      <c r="P507" s="3"/>
      <c r="Q507" s="6" t="str">
        <f>IF(項目一覧②!$G$204=TRUE,"■","□")</f>
        <v>□</v>
      </c>
      <c r="R507" s="3" t="s">
        <v>270</v>
      </c>
      <c r="S507" s="3"/>
      <c r="T507" s="6" t="str">
        <f>IF(項目一覧②!$H$204=TRUE,"■","□")</f>
        <v>□</v>
      </c>
      <c r="U507" s="3" t="s">
        <v>269</v>
      </c>
      <c r="V507" s="3"/>
      <c r="W507" s="3"/>
      <c r="X507" s="3"/>
      <c r="Y507" s="3"/>
      <c r="Z507" s="3"/>
      <c r="AA507" s="3"/>
    </row>
    <row r="508" spans="1:27" ht="15.95" customHeight="1">
      <c r="A508" s="17" t="s">
        <v>113</v>
      </c>
      <c r="B508" s="16" t="s">
        <v>268</v>
      </c>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c r="AA508" s="16"/>
    </row>
    <row r="509" spans="1:27" ht="15.95" customHeight="1">
      <c r="A509" s="3"/>
      <c r="B509" s="3"/>
      <c r="C509" s="3"/>
      <c r="D509" s="1473" t="s">
        <v>267</v>
      </c>
      <c r="E509" s="1473"/>
      <c r="F509" s="1473"/>
      <c r="G509" s="1473"/>
      <c r="H509" s="5"/>
      <c r="I509" s="1473" t="s">
        <v>266</v>
      </c>
      <c r="J509" s="1473"/>
      <c r="K509" s="1473"/>
      <c r="L509" s="1473"/>
      <c r="M509" s="1473"/>
      <c r="N509" s="1473"/>
      <c r="O509" s="1473"/>
      <c r="P509" s="1473"/>
      <c r="Q509" s="1473"/>
      <c r="R509" s="1473"/>
      <c r="S509" s="1473"/>
      <c r="T509" s="1473"/>
      <c r="U509" s="1473"/>
      <c r="V509" s="5"/>
      <c r="W509" s="5" t="s">
        <v>257</v>
      </c>
      <c r="X509" s="1473" t="s">
        <v>265</v>
      </c>
      <c r="Y509" s="1473"/>
      <c r="Z509" s="1473"/>
      <c r="AA509" s="3" t="s">
        <v>179</v>
      </c>
    </row>
    <row r="510" spans="1:27" ht="17.100000000000001" customHeight="1">
      <c r="A510" s="3"/>
      <c r="B510" s="3" t="s">
        <v>264</v>
      </c>
      <c r="C510" s="3"/>
      <c r="D510" s="5" t="s">
        <v>191</v>
      </c>
      <c r="E510" s="1477" t="str">
        <f>項目一覧②!$F$205</f>
        <v/>
      </c>
      <c r="F510" s="1477"/>
      <c r="G510" s="73" t="s">
        <v>258</v>
      </c>
      <c r="H510" s="18" t="str">
        <f>項目一覧②!$F$211</f>
        <v/>
      </c>
      <c r="J510" s="3"/>
      <c r="K510" s="3"/>
      <c r="L510" s="2"/>
      <c r="M510" s="3"/>
      <c r="N510" s="3"/>
      <c r="O510" s="3"/>
      <c r="P510" s="3"/>
      <c r="Q510" s="3"/>
      <c r="R510" s="2"/>
      <c r="S510" s="2"/>
      <c r="T510" s="2"/>
      <c r="U510" s="2"/>
      <c r="V510" s="5"/>
      <c r="W510" s="5" t="s">
        <v>257</v>
      </c>
      <c r="X510" s="1478" t="str">
        <f>項目一覧②!$F$217</f>
        <v/>
      </c>
      <c r="Y510" s="1478"/>
      <c r="Z510" s="1478"/>
      <c r="AA510" s="3" t="s">
        <v>256</v>
      </c>
    </row>
    <row r="511" spans="1:27" ht="17.100000000000001" customHeight="1">
      <c r="A511" s="3"/>
      <c r="B511" s="3" t="s">
        <v>263</v>
      </c>
      <c r="C511" s="3"/>
      <c r="D511" s="5" t="s">
        <v>191</v>
      </c>
      <c r="E511" s="1477" t="str">
        <f>項目一覧②!$F$206</f>
        <v/>
      </c>
      <c r="F511" s="1477"/>
      <c r="G511" s="73" t="s">
        <v>258</v>
      </c>
      <c r="H511" s="18" t="str">
        <f>項目一覧②!$F$212</f>
        <v/>
      </c>
      <c r="J511" s="3"/>
      <c r="K511" s="3"/>
      <c r="L511" s="2"/>
      <c r="M511" s="3"/>
      <c r="N511" s="3"/>
      <c r="O511" s="3"/>
      <c r="P511" s="3"/>
      <c r="Q511" s="3"/>
      <c r="R511" s="2"/>
      <c r="S511" s="2"/>
      <c r="T511" s="2"/>
      <c r="U511" s="2"/>
      <c r="V511" s="5"/>
      <c r="W511" s="5" t="s">
        <v>257</v>
      </c>
      <c r="X511" s="1478" t="str">
        <f>項目一覧②!$F$218</f>
        <v/>
      </c>
      <c r="Y511" s="1478"/>
      <c r="Z511" s="1478"/>
      <c r="AA511" s="3" t="s">
        <v>256</v>
      </c>
    </row>
    <row r="512" spans="1:27" ht="17.100000000000001" customHeight="1">
      <c r="A512" s="3"/>
      <c r="B512" s="3" t="s">
        <v>262</v>
      </c>
      <c r="C512" s="3"/>
      <c r="D512" s="5" t="s">
        <v>191</v>
      </c>
      <c r="E512" s="1477" t="str">
        <f>項目一覧②!$F$207</f>
        <v/>
      </c>
      <c r="F512" s="1477"/>
      <c r="G512" s="73" t="s">
        <v>258</v>
      </c>
      <c r="H512" s="18" t="str">
        <f>項目一覧②!$F$213</f>
        <v/>
      </c>
      <c r="J512" s="3"/>
      <c r="K512" s="3"/>
      <c r="L512" s="2"/>
      <c r="M512" s="3"/>
      <c r="N512" s="3"/>
      <c r="O512" s="3"/>
      <c r="P512" s="3"/>
      <c r="Q512" s="3"/>
      <c r="R512" s="2"/>
      <c r="S512" s="2"/>
      <c r="T512" s="2"/>
      <c r="U512" s="2"/>
      <c r="V512" s="5"/>
      <c r="W512" s="5" t="s">
        <v>257</v>
      </c>
      <c r="X512" s="1478" t="str">
        <f>項目一覧②!$F$219</f>
        <v/>
      </c>
      <c r="Y512" s="1478"/>
      <c r="Z512" s="1478"/>
      <c r="AA512" s="3" t="s">
        <v>256</v>
      </c>
    </row>
    <row r="513" spans="1:28" ht="17.100000000000001" customHeight="1">
      <c r="A513" s="3"/>
      <c r="B513" s="3" t="s">
        <v>261</v>
      </c>
      <c r="C513" s="3"/>
      <c r="D513" s="5" t="s">
        <v>191</v>
      </c>
      <c r="E513" s="1477" t="str">
        <f>項目一覧②!$F$208</f>
        <v/>
      </c>
      <c r="F513" s="1477"/>
      <c r="G513" s="73" t="s">
        <v>258</v>
      </c>
      <c r="H513" s="18" t="str">
        <f>項目一覧②!$F$214</f>
        <v/>
      </c>
      <c r="J513" s="3"/>
      <c r="K513" s="3"/>
      <c r="L513" s="2"/>
      <c r="M513" s="3"/>
      <c r="N513" s="3"/>
      <c r="O513" s="3"/>
      <c r="P513" s="3"/>
      <c r="Q513" s="3"/>
      <c r="R513" s="2"/>
      <c r="S513" s="2"/>
      <c r="T513" s="2"/>
      <c r="U513" s="2"/>
      <c r="V513" s="5"/>
      <c r="W513" s="5" t="s">
        <v>257</v>
      </c>
      <c r="X513" s="1478" t="str">
        <f>項目一覧②!$F$220</f>
        <v/>
      </c>
      <c r="Y513" s="1478"/>
      <c r="Z513" s="1478"/>
      <c r="AA513" s="3" t="s">
        <v>256</v>
      </c>
    </row>
    <row r="514" spans="1:28" ht="17.100000000000001" customHeight="1">
      <c r="A514" s="3"/>
      <c r="B514" s="3" t="s">
        <v>260</v>
      </c>
      <c r="C514" s="3"/>
      <c r="D514" s="5" t="s">
        <v>191</v>
      </c>
      <c r="E514" s="1477" t="str">
        <f>項目一覧②!$F$209</f>
        <v/>
      </c>
      <c r="F514" s="1477"/>
      <c r="G514" s="73" t="s">
        <v>258</v>
      </c>
      <c r="H514" s="18" t="str">
        <f>項目一覧②!$F$215</f>
        <v/>
      </c>
      <c r="J514" s="3"/>
      <c r="K514" s="3"/>
      <c r="L514" s="2"/>
      <c r="M514" s="3"/>
      <c r="N514" s="3"/>
      <c r="O514" s="3"/>
      <c r="P514" s="3"/>
      <c r="Q514" s="3"/>
      <c r="R514" s="2"/>
      <c r="S514" s="2"/>
      <c r="T514" s="2"/>
      <c r="U514" s="2"/>
      <c r="V514" s="5"/>
      <c r="W514" s="5" t="s">
        <v>257</v>
      </c>
      <c r="X514" s="1478" t="str">
        <f>項目一覧②!$F$221</f>
        <v/>
      </c>
      <c r="Y514" s="1478"/>
      <c r="Z514" s="1478"/>
      <c r="AA514" s="3" t="s">
        <v>256</v>
      </c>
    </row>
    <row r="515" spans="1:28" ht="17.100000000000001" customHeight="1">
      <c r="A515" s="15"/>
      <c r="B515" s="15" t="s">
        <v>259</v>
      </c>
      <c r="C515" s="15"/>
      <c r="D515" s="5" t="s">
        <v>191</v>
      </c>
      <c r="E515" s="1477" t="str">
        <f>項目一覧②!$F$210</f>
        <v/>
      </c>
      <c r="F515" s="1477"/>
      <c r="G515" s="73" t="s">
        <v>258</v>
      </c>
      <c r="H515" s="18" t="str">
        <f>項目一覧②!$F$216</f>
        <v/>
      </c>
      <c r="J515" s="15"/>
      <c r="K515" s="15"/>
      <c r="L515" s="2"/>
      <c r="M515" s="15"/>
      <c r="N515" s="15"/>
      <c r="O515" s="15"/>
      <c r="P515" s="15"/>
      <c r="Q515" s="15"/>
      <c r="R515" s="2"/>
      <c r="S515" s="2"/>
      <c r="T515" s="2"/>
      <c r="U515" s="2"/>
      <c r="V515" s="5"/>
      <c r="W515" s="5" t="s">
        <v>257</v>
      </c>
      <c r="X515" s="1478" t="str">
        <f>項目一覧②!$F$222</f>
        <v/>
      </c>
      <c r="Y515" s="1478"/>
      <c r="Z515" s="1478"/>
      <c r="AA515" s="3" t="s">
        <v>256</v>
      </c>
    </row>
    <row r="516" spans="1:28" ht="17.100000000000001" customHeight="1">
      <c r="A516" s="17" t="s">
        <v>113</v>
      </c>
      <c r="B516" s="16" t="s">
        <v>255</v>
      </c>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c r="AA516" s="16"/>
    </row>
    <row r="517" spans="1:28" ht="17.100000000000001" customHeight="1">
      <c r="A517" s="6"/>
      <c r="B517" s="3"/>
      <c r="C517" s="3"/>
      <c r="D517" s="3"/>
      <c r="E517" s="3"/>
      <c r="F517" s="1479" t="str">
        <f>項目一覧②!$F$223</f>
        <v/>
      </c>
      <c r="G517" s="1479"/>
      <c r="H517" s="1479"/>
      <c r="I517" s="1479"/>
      <c r="J517" s="1479"/>
      <c r="K517" s="1479"/>
      <c r="L517" s="1479"/>
      <c r="M517" s="1479"/>
      <c r="N517" s="1479"/>
      <c r="O517" s="1479"/>
      <c r="P517" s="1479"/>
      <c r="Q517" s="1479"/>
      <c r="R517" s="1479"/>
      <c r="S517" s="1479"/>
      <c r="T517" s="1479"/>
      <c r="U517" s="1479"/>
      <c r="V517" s="1479"/>
      <c r="W517" s="1479"/>
      <c r="X517" s="1479"/>
      <c r="Y517" s="1479"/>
      <c r="Z517" s="1479"/>
      <c r="AA517" s="1479"/>
    </row>
    <row r="518" spans="1:28" ht="17.100000000000001" customHeight="1">
      <c r="A518" s="15"/>
      <c r="B518" s="15"/>
      <c r="C518" s="15"/>
      <c r="D518" s="15"/>
      <c r="E518" s="15"/>
      <c r="F518" s="1480"/>
      <c r="G518" s="1480"/>
      <c r="H518" s="1480"/>
      <c r="I518" s="1480"/>
      <c r="J518" s="1480"/>
      <c r="K518" s="1480"/>
      <c r="L518" s="1480"/>
      <c r="M518" s="1480"/>
      <c r="N518" s="1480"/>
      <c r="O518" s="1480"/>
      <c r="P518" s="1480"/>
      <c r="Q518" s="1480"/>
      <c r="R518" s="1480"/>
      <c r="S518" s="1480"/>
      <c r="T518" s="1480"/>
      <c r="U518" s="1480"/>
      <c r="V518" s="1480"/>
      <c r="W518" s="1480"/>
      <c r="X518" s="1480"/>
      <c r="Y518" s="1480"/>
      <c r="Z518" s="1480"/>
      <c r="AA518" s="1480"/>
    </row>
    <row r="519" spans="1:28" ht="17.100000000000001" customHeight="1">
      <c r="A519" s="6" t="s">
        <v>113</v>
      </c>
      <c r="B519" s="3" t="s">
        <v>254</v>
      </c>
      <c r="C519" s="3"/>
      <c r="D519" s="3"/>
      <c r="E519" s="3"/>
      <c r="F519" s="3"/>
      <c r="G519" s="3"/>
      <c r="H519" s="3"/>
      <c r="I519" s="3"/>
      <c r="J519" s="3"/>
      <c r="K519" s="3"/>
      <c r="L519" s="3"/>
      <c r="M519" s="3"/>
      <c r="N519" s="3"/>
      <c r="O519" s="3"/>
      <c r="P519" s="3"/>
      <c r="Q519" s="3"/>
      <c r="R519" s="3"/>
      <c r="S519" s="3"/>
      <c r="T519" s="3"/>
      <c r="U519" s="3"/>
      <c r="V519" s="3"/>
      <c r="W519" s="3"/>
      <c r="X519" s="3"/>
      <c r="Y519" s="3"/>
      <c r="Z519" s="3"/>
      <c r="AA519" s="3"/>
    </row>
    <row r="520" spans="1:28" ht="17.100000000000001" customHeight="1">
      <c r="A520" s="3"/>
      <c r="B520" s="3"/>
      <c r="C520" s="3"/>
      <c r="D520" s="3"/>
      <c r="E520" s="3"/>
      <c r="F520" s="1479" t="str">
        <f>項目一覧②!$F$224</f>
        <v/>
      </c>
      <c r="G520" s="1479"/>
      <c r="H520" s="1479"/>
      <c r="I520" s="1479"/>
      <c r="J520" s="1479"/>
      <c r="K520" s="1479"/>
      <c r="L520" s="1479"/>
      <c r="M520" s="1479"/>
      <c r="N520" s="1479"/>
      <c r="O520" s="1479"/>
      <c r="P520" s="1479"/>
      <c r="Q520" s="1479"/>
      <c r="R520" s="1479"/>
      <c r="S520" s="1479"/>
      <c r="T520" s="1479"/>
      <c r="U520" s="1479"/>
      <c r="V520" s="1479"/>
      <c r="W520" s="1479"/>
      <c r="X520" s="1479"/>
      <c r="Y520" s="1479"/>
      <c r="Z520" s="1479"/>
      <c r="AA520" s="1479"/>
    </row>
    <row r="521" spans="1:28" ht="17.100000000000001" customHeight="1">
      <c r="A521" s="15"/>
      <c r="B521" s="15"/>
      <c r="C521" s="15"/>
      <c r="D521" s="15"/>
      <c r="E521" s="15"/>
      <c r="F521" s="1480"/>
      <c r="G521" s="1480"/>
      <c r="H521" s="1480"/>
      <c r="I521" s="1480"/>
      <c r="J521" s="1480"/>
      <c r="K521" s="1480"/>
      <c r="L521" s="1480"/>
      <c r="M521" s="1480"/>
      <c r="N521" s="1480"/>
      <c r="O521" s="1480"/>
      <c r="P521" s="1480"/>
      <c r="Q521" s="1480"/>
      <c r="R521" s="1480"/>
      <c r="S521" s="1480"/>
      <c r="T521" s="1480"/>
      <c r="U521" s="1480"/>
      <c r="V521" s="1480"/>
      <c r="W521" s="1480"/>
      <c r="X521" s="1480"/>
      <c r="Y521" s="1480"/>
      <c r="Z521" s="1480"/>
      <c r="AA521" s="1480"/>
    </row>
    <row r="522" spans="1:28" ht="15.9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2"/>
    </row>
    <row r="523" spans="1:28" ht="14.1" customHeight="1">
      <c r="A523" s="1473" t="s">
        <v>281</v>
      </c>
      <c r="B523" s="1473"/>
      <c r="C523" s="1473"/>
      <c r="D523" s="1473"/>
      <c r="E523" s="1473"/>
      <c r="F523" s="1473"/>
      <c r="G523" s="1473"/>
      <c r="H523" s="1473"/>
      <c r="I523" s="1473"/>
      <c r="J523" s="1473"/>
      <c r="K523" s="1473"/>
      <c r="L523" s="1473"/>
      <c r="M523" s="1473"/>
      <c r="N523" s="1473"/>
      <c r="O523" s="1473"/>
      <c r="P523" s="1473"/>
      <c r="Q523" s="1473"/>
      <c r="R523" s="1473"/>
      <c r="S523" s="1473"/>
      <c r="T523" s="1473"/>
      <c r="U523" s="1473"/>
      <c r="V523" s="1473"/>
      <c r="W523" s="1473"/>
      <c r="X523" s="1473"/>
      <c r="Y523" s="1473"/>
      <c r="Z523" s="1473"/>
      <c r="AA523" s="1473"/>
      <c r="AB523" s="2"/>
    </row>
    <row r="524" spans="1:28" ht="14.1" customHeight="1">
      <c r="A524" s="15"/>
      <c r="B524" s="15" t="s">
        <v>280</v>
      </c>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2"/>
    </row>
    <row r="525" spans="1:28" ht="18" customHeight="1">
      <c r="A525" s="22" t="s">
        <v>113</v>
      </c>
      <c r="B525" s="20" t="s">
        <v>136</v>
      </c>
      <c r="C525" s="20"/>
      <c r="D525" s="20"/>
      <c r="E525" s="20"/>
      <c r="F525" s="20"/>
      <c r="G525" s="24"/>
      <c r="H525" s="20"/>
      <c r="I525" s="20"/>
      <c r="J525" s="20"/>
      <c r="K525" s="20"/>
      <c r="L525" s="1559">
        <f>項目一覧②!$F$225</f>
        <v>1</v>
      </c>
      <c r="M525" s="1559"/>
      <c r="N525" s="20"/>
      <c r="O525" s="20"/>
      <c r="P525" s="20"/>
      <c r="Q525" s="20"/>
      <c r="R525" s="20"/>
      <c r="S525" s="20"/>
      <c r="T525" s="20"/>
      <c r="U525" s="20"/>
      <c r="V525" s="20"/>
      <c r="W525" s="20"/>
      <c r="X525" s="20"/>
      <c r="Y525" s="20"/>
      <c r="Z525" s="20"/>
      <c r="AA525" s="20"/>
      <c r="AB525" s="2"/>
    </row>
    <row r="526" spans="1:28" ht="18" customHeight="1">
      <c r="A526" s="22" t="s">
        <v>113</v>
      </c>
      <c r="B526" s="20" t="s">
        <v>278</v>
      </c>
      <c r="C526" s="20"/>
      <c r="D526" s="20"/>
      <c r="E526" s="20"/>
      <c r="F526" s="20"/>
      <c r="G526" s="2"/>
      <c r="H526" s="2"/>
      <c r="I526" s="20"/>
      <c r="J526" s="1474" t="str">
        <f>項目一覧②!$F$226</f>
        <v/>
      </c>
      <c r="K526" s="1474"/>
      <c r="L526" s="1474"/>
      <c r="M526" s="1474"/>
      <c r="N526" s="20" t="s">
        <v>277</v>
      </c>
      <c r="O526" s="20"/>
      <c r="P526" s="20"/>
      <c r="Q526" s="20"/>
      <c r="R526" s="20"/>
      <c r="S526" s="20"/>
      <c r="T526" s="20"/>
      <c r="U526" s="20"/>
      <c r="V526" s="20"/>
      <c r="W526" s="20"/>
      <c r="X526" s="20"/>
      <c r="Y526" s="20"/>
      <c r="Z526" s="20"/>
      <c r="AA526" s="20"/>
      <c r="AB526" s="2"/>
    </row>
    <row r="527" spans="1:28" ht="18" customHeight="1">
      <c r="A527" s="22" t="s">
        <v>113</v>
      </c>
      <c r="B527" s="20" t="s">
        <v>276</v>
      </c>
      <c r="C527" s="20"/>
      <c r="D527" s="20"/>
      <c r="E527" s="20"/>
      <c r="F527" s="20"/>
      <c r="G527" s="20"/>
      <c r="H527" s="20"/>
      <c r="I527" s="20"/>
      <c r="J527" s="1475" t="str">
        <f>項目一覧②!$F$227</f>
        <v/>
      </c>
      <c r="K527" s="1475"/>
      <c r="L527" s="1475"/>
      <c r="M527" s="1475"/>
      <c r="N527" s="21" t="s">
        <v>89</v>
      </c>
      <c r="O527" s="20"/>
      <c r="P527" s="20"/>
      <c r="Q527" s="20"/>
      <c r="R527" s="20"/>
      <c r="S527" s="20"/>
      <c r="T527" s="20"/>
      <c r="U527" s="20"/>
      <c r="V527" s="20"/>
      <c r="W527" s="20"/>
      <c r="X527" s="20"/>
      <c r="Y527" s="20"/>
      <c r="Z527" s="20"/>
      <c r="AA527" s="20"/>
      <c r="AB527" s="2"/>
    </row>
    <row r="528" spans="1:28" ht="18" customHeight="1">
      <c r="A528" s="22" t="s">
        <v>113</v>
      </c>
      <c r="B528" s="20" t="s">
        <v>275</v>
      </c>
      <c r="C528" s="20"/>
      <c r="D528" s="20"/>
      <c r="E528" s="20"/>
      <c r="F528" s="20"/>
      <c r="G528" s="20"/>
      <c r="H528" s="20"/>
      <c r="I528" s="20"/>
      <c r="J528" s="1475" t="str">
        <f>項目一覧②!$F$228</f>
        <v/>
      </c>
      <c r="K528" s="1475"/>
      <c r="L528" s="1475"/>
      <c r="M528" s="1475"/>
      <c r="N528" s="23" t="s">
        <v>89</v>
      </c>
      <c r="O528" s="20"/>
      <c r="P528" s="20"/>
      <c r="Q528" s="20"/>
      <c r="R528" s="20"/>
      <c r="S528" s="20"/>
      <c r="T528" s="20"/>
      <c r="U528" s="20"/>
      <c r="V528" s="20"/>
      <c r="W528" s="20"/>
      <c r="X528" s="20"/>
      <c r="Y528" s="20"/>
      <c r="Z528" s="20"/>
      <c r="AA528" s="20"/>
      <c r="AB528" s="2"/>
    </row>
    <row r="529" spans="1:29" ht="18" customHeight="1">
      <c r="A529" s="22" t="s">
        <v>113</v>
      </c>
      <c r="B529" s="20" t="s">
        <v>274</v>
      </c>
      <c r="C529" s="20"/>
      <c r="D529" s="20"/>
      <c r="E529" s="20"/>
      <c r="F529" s="20"/>
      <c r="G529" s="20"/>
      <c r="H529" s="20"/>
      <c r="I529" s="20"/>
      <c r="J529" s="1475" t="str">
        <f>項目一覧②!$F$229</f>
        <v/>
      </c>
      <c r="K529" s="1475"/>
      <c r="L529" s="1475"/>
      <c r="M529" s="1475"/>
      <c r="N529" s="21" t="s">
        <v>89</v>
      </c>
      <c r="O529" s="20"/>
      <c r="P529" s="20"/>
      <c r="Q529" s="20"/>
      <c r="R529" s="20"/>
      <c r="S529" s="20"/>
      <c r="T529" s="20"/>
      <c r="U529" s="20"/>
      <c r="V529" s="20"/>
      <c r="W529" s="20"/>
      <c r="X529" s="20"/>
      <c r="Y529" s="20"/>
      <c r="Z529" s="20"/>
      <c r="AA529" s="20"/>
      <c r="AB529" s="2"/>
    </row>
    <row r="530" spans="1:29" ht="15.95" customHeight="1">
      <c r="A530" s="17" t="s">
        <v>113</v>
      </c>
      <c r="B530" s="16" t="s">
        <v>272</v>
      </c>
      <c r="C530" s="16"/>
      <c r="D530" s="16"/>
      <c r="E530" s="16"/>
      <c r="F530" s="16"/>
      <c r="G530" s="16"/>
      <c r="H530" s="16"/>
      <c r="I530" s="16"/>
      <c r="O530" s="16"/>
      <c r="P530" s="16"/>
      <c r="Q530" s="16"/>
      <c r="R530" s="16"/>
      <c r="S530" s="16"/>
      <c r="T530" s="16"/>
      <c r="U530" s="16"/>
      <c r="V530" s="16"/>
      <c r="W530" s="16"/>
      <c r="X530" s="16"/>
      <c r="Y530" s="16"/>
      <c r="Z530" s="16"/>
      <c r="AA530" s="16"/>
      <c r="AB530" s="2"/>
    </row>
    <row r="531" spans="1:29" ht="15.95" customHeight="1">
      <c r="A531" s="6"/>
      <c r="B531" s="3"/>
      <c r="C531" s="3" t="s">
        <v>2459</v>
      </c>
      <c r="D531" s="3" t="s">
        <v>2460</v>
      </c>
      <c r="E531" s="3"/>
      <c r="F531" s="3"/>
      <c r="G531" s="3"/>
      <c r="H531" s="3"/>
      <c r="I531" s="3"/>
      <c r="J531" s="1476" t="str">
        <f>項目一覧②!$F$230</f>
        <v/>
      </c>
      <c r="K531" s="1476"/>
      <c r="L531" s="1476"/>
      <c r="M531" s="1476"/>
      <c r="N531" s="4" t="s">
        <v>89</v>
      </c>
      <c r="O531" s="3"/>
      <c r="P531" s="3"/>
      <c r="Q531" s="3"/>
      <c r="R531" s="3"/>
      <c r="S531" s="3"/>
      <c r="T531" s="3"/>
      <c r="U531" s="3"/>
      <c r="V531" s="3"/>
      <c r="W531" s="3"/>
      <c r="X531" s="3"/>
      <c r="Y531" s="3"/>
      <c r="Z531" s="3"/>
      <c r="AA531" s="3"/>
      <c r="AB531" s="2"/>
    </row>
    <row r="532" spans="1:29" ht="15.95" customHeight="1">
      <c r="A532" s="6"/>
      <c r="B532" s="3"/>
      <c r="C532" s="3" t="s">
        <v>2461</v>
      </c>
      <c r="D532" s="3" t="s">
        <v>2462</v>
      </c>
      <c r="E532" s="3"/>
      <c r="F532" s="3"/>
      <c r="G532" s="3"/>
      <c r="H532" s="3"/>
      <c r="I532" s="3"/>
      <c r="J532" s="19"/>
      <c r="K532" s="19"/>
      <c r="L532" s="19"/>
      <c r="M532" s="19"/>
      <c r="N532" s="19"/>
      <c r="O532" s="4"/>
      <c r="P532" s="3"/>
      <c r="Q532" s="6" t="str">
        <f>IF(項目一覧②!$G$231=TRUE,"■","□")</f>
        <v>□</v>
      </c>
      <c r="R532" s="3" t="s">
        <v>270</v>
      </c>
      <c r="S532" s="3"/>
      <c r="T532" s="6" t="str">
        <f>IF(項目一覧②!$H$231=TRUE,"■","□")</f>
        <v>□</v>
      </c>
      <c r="U532" s="3" t="s">
        <v>87</v>
      </c>
      <c r="V532" s="3"/>
      <c r="W532" s="3"/>
      <c r="X532" s="3"/>
      <c r="Y532" s="3"/>
      <c r="Z532" s="3"/>
      <c r="AA532" s="3"/>
      <c r="AB532" s="3"/>
      <c r="AC532" s="2"/>
    </row>
    <row r="533" spans="1:29" ht="15.95" customHeight="1">
      <c r="A533" s="17" t="s">
        <v>113</v>
      </c>
      <c r="B533" s="16" t="s">
        <v>268</v>
      </c>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c r="AA533" s="16"/>
      <c r="AB533" s="2"/>
    </row>
    <row r="534" spans="1:29" ht="15.95" customHeight="1">
      <c r="A534" s="3"/>
      <c r="B534" s="3"/>
      <c r="C534" s="3"/>
      <c r="D534" s="1473" t="s">
        <v>267</v>
      </c>
      <c r="E534" s="1473"/>
      <c r="F534" s="1473"/>
      <c r="G534" s="1473"/>
      <c r="H534" s="5"/>
      <c r="I534" s="1473" t="s">
        <v>266</v>
      </c>
      <c r="J534" s="1473"/>
      <c r="K534" s="1473"/>
      <c r="L534" s="1473"/>
      <c r="M534" s="1473"/>
      <c r="N534" s="1473"/>
      <c r="O534" s="1473"/>
      <c r="P534" s="1473"/>
      <c r="Q534" s="1473"/>
      <c r="R534" s="1473"/>
      <c r="S534" s="1473"/>
      <c r="T534" s="1473"/>
      <c r="U534" s="1473"/>
      <c r="V534" s="5"/>
      <c r="W534" s="5" t="s">
        <v>257</v>
      </c>
      <c r="X534" s="1473" t="s">
        <v>265</v>
      </c>
      <c r="Y534" s="1473"/>
      <c r="Z534" s="1473"/>
      <c r="AA534" s="3" t="s">
        <v>179</v>
      </c>
      <c r="AB534" s="2"/>
    </row>
    <row r="535" spans="1:29" ht="18" customHeight="1">
      <c r="A535" s="3"/>
      <c r="B535" s="3" t="s">
        <v>264</v>
      </c>
      <c r="C535" s="3"/>
      <c r="D535" s="5" t="s">
        <v>191</v>
      </c>
      <c r="E535" s="1477" t="str">
        <f>項目一覧②!$F$232</f>
        <v/>
      </c>
      <c r="F535" s="1477"/>
      <c r="G535" s="5" t="s">
        <v>258</v>
      </c>
      <c r="H535" s="18" t="str">
        <f>項目一覧②!$F$238</f>
        <v/>
      </c>
      <c r="J535" s="3"/>
      <c r="K535" s="3"/>
      <c r="L535" s="2"/>
      <c r="M535" s="3"/>
      <c r="N535" s="3"/>
      <c r="O535" s="3"/>
      <c r="P535" s="3"/>
      <c r="Q535" s="3"/>
      <c r="R535" s="2"/>
      <c r="S535" s="2"/>
      <c r="T535" s="2"/>
      <c r="U535" s="2"/>
      <c r="V535" s="5"/>
      <c r="W535" s="5" t="s">
        <v>257</v>
      </c>
      <c r="X535" s="1478" t="str">
        <f>項目一覧②!$F$244</f>
        <v/>
      </c>
      <c r="Y535" s="1478"/>
      <c r="Z535" s="1478"/>
      <c r="AA535" s="3" t="s">
        <v>256</v>
      </c>
      <c r="AB535" s="2"/>
    </row>
    <row r="536" spans="1:29" ht="18" customHeight="1">
      <c r="A536" s="3"/>
      <c r="B536" s="3" t="s">
        <v>263</v>
      </c>
      <c r="C536" s="3"/>
      <c r="D536" s="5" t="s">
        <v>191</v>
      </c>
      <c r="E536" s="1477" t="str">
        <f>項目一覧②!$F$233</f>
        <v/>
      </c>
      <c r="F536" s="1477"/>
      <c r="G536" s="5" t="s">
        <v>258</v>
      </c>
      <c r="H536" s="18" t="str">
        <f>項目一覧②!$F$239</f>
        <v/>
      </c>
      <c r="J536" s="3"/>
      <c r="K536" s="3"/>
      <c r="L536" s="2"/>
      <c r="M536" s="3"/>
      <c r="N536" s="3"/>
      <c r="O536" s="3"/>
      <c r="P536" s="3"/>
      <c r="Q536" s="3"/>
      <c r="R536" s="2"/>
      <c r="S536" s="2"/>
      <c r="T536" s="2"/>
      <c r="U536" s="2"/>
      <c r="V536" s="5"/>
      <c r="W536" s="5" t="s">
        <v>257</v>
      </c>
      <c r="X536" s="1478" t="str">
        <f>項目一覧②!$F$245</f>
        <v/>
      </c>
      <c r="Y536" s="1478"/>
      <c r="Z536" s="1478"/>
      <c r="AA536" s="3" t="s">
        <v>256</v>
      </c>
      <c r="AB536" s="2"/>
    </row>
    <row r="537" spans="1:29" ht="18" customHeight="1">
      <c r="A537" s="3"/>
      <c r="B537" s="3" t="s">
        <v>262</v>
      </c>
      <c r="C537" s="3"/>
      <c r="D537" s="5" t="s">
        <v>191</v>
      </c>
      <c r="E537" s="1477" t="str">
        <f>項目一覧②!$F$234</f>
        <v/>
      </c>
      <c r="F537" s="1477"/>
      <c r="G537" s="5" t="s">
        <v>258</v>
      </c>
      <c r="H537" s="18" t="str">
        <f>項目一覧②!$F$240</f>
        <v/>
      </c>
      <c r="J537" s="3"/>
      <c r="K537" s="3"/>
      <c r="L537" s="2"/>
      <c r="M537" s="3"/>
      <c r="N537" s="3"/>
      <c r="O537" s="3"/>
      <c r="P537" s="3"/>
      <c r="Q537" s="3"/>
      <c r="R537" s="2"/>
      <c r="S537" s="2"/>
      <c r="T537" s="2"/>
      <c r="U537" s="2"/>
      <c r="V537" s="5"/>
      <c r="W537" s="5" t="s">
        <v>257</v>
      </c>
      <c r="X537" s="1478" t="str">
        <f>項目一覧②!$F$246</f>
        <v/>
      </c>
      <c r="Y537" s="1478"/>
      <c r="Z537" s="1478"/>
      <c r="AA537" s="3" t="s">
        <v>256</v>
      </c>
      <c r="AB537" s="2"/>
    </row>
    <row r="538" spans="1:29" ht="18" customHeight="1">
      <c r="A538" s="3"/>
      <c r="B538" s="3" t="s">
        <v>261</v>
      </c>
      <c r="C538" s="3"/>
      <c r="D538" s="5" t="s">
        <v>191</v>
      </c>
      <c r="E538" s="1477" t="str">
        <f>項目一覧②!$F$235</f>
        <v/>
      </c>
      <c r="F538" s="1477"/>
      <c r="G538" s="5" t="s">
        <v>258</v>
      </c>
      <c r="H538" s="18" t="str">
        <f>項目一覧②!$F$241</f>
        <v/>
      </c>
      <c r="J538" s="3"/>
      <c r="K538" s="3"/>
      <c r="L538" s="2"/>
      <c r="M538" s="3"/>
      <c r="N538" s="3"/>
      <c r="O538" s="3"/>
      <c r="P538" s="3"/>
      <c r="Q538" s="3"/>
      <c r="R538" s="2"/>
      <c r="S538" s="2"/>
      <c r="T538" s="2"/>
      <c r="U538" s="2"/>
      <c r="V538" s="5"/>
      <c r="W538" s="5" t="s">
        <v>257</v>
      </c>
      <c r="X538" s="1478" t="str">
        <f>項目一覧②!$F$247</f>
        <v/>
      </c>
      <c r="Y538" s="1478"/>
      <c r="Z538" s="1478"/>
      <c r="AA538" s="3" t="s">
        <v>256</v>
      </c>
      <c r="AB538" s="2"/>
    </row>
    <row r="539" spans="1:29" ht="18" customHeight="1">
      <c r="A539" s="3"/>
      <c r="B539" s="3" t="s">
        <v>260</v>
      </c>
      <c r="C539" s="3"/>
      <c r="D539" s="5" t="s">
        <v>191</v>
      </c>
      <c r="E539" s="1477" t="str">
        <f>項目一覧②!$F$236</f>
        <v/>
      </c>
      <c r="F539" s="1477"/>
      <c r="G539" s="5" t="s">
        <v>258</v>
      </c>
      <c r="H539" s="18" t="str">
        <f>項目一覧②!$F$242</f>
        <v/>
      </c>
      <c r="J539" s="3"/>
      <c r="K539" s="3"/>
      <c r="L539" s="2"/>
      <c r="M539" s="3"/>
      <c r="N539" s="3"/>
      <c r="O539" s="3"/>
      <c r="P539" s="3"/>
      <c r="Q539" s="3"/>
      <c r="R539" s="2"/>
      <c r="S539" s="2"/>
      <c r="T539" s="2"/>
      <c r="U539" s="2"/>
      <c r="V539" s="5"/>
      <c r="W539" s="5" t="s">
        <v>257</v>
      </c>
      <c r="X539" s="1478" t="str">
        <f>項目一覧②!$F$248</f>
        <v/>
      </c>
      <c r="Y539" s="1478"/>
      <c r="Z539" s="1478"/>
      <c r="AA539" s="3" t="s">
        <v>256</v>
      </c>
      <c r="AB539" s="2"/>
    </row>
    <row r="540" spans="1:29" ht="18" customHeight="1">
      <c r="A540" s="15"/>
      <c r="B540" s="15" t="s">
        <v>259</v>
      </c>
      <c r="C540" s="15"/>
      <c r="D540" s="5" t="s">
        <v>191</v>
      </c>
      <c r="E540" s="1477" t="str">
        <f>項目一覧②!$F$237</f>
        <v/>
      </c>
      <c r="F540" s="1477"/>
      <c r="G540" s="5" t="s">
        <v>258</v>
      </c>
      <c r="H540" s="18" t="str">
        <f>項目一覧②!$F$243</f>
        <v/>
      </c>
      <c r="J540" s="15"/>
      <c r="K540" s="15"/>
      <c r="L540" s="2"/>
      <c r="M540" s="15"/>
      <c r="N540" s="15"/>
      <c r="O540" s="15"/>
      <c r="P540" s="15"/>
      <c r="Q540" s="15"/>
      <c r="R540" s="2"/>
      <c r="S540" s="2"/>
      <c r="T540" s="2"/>
      <c r="U540" s="2"/>
      <c r="V540" s="5"/>
      <c r="W540" s="5" t="s">
        <v>257</v>
      </c>
      <c r="X540" s="1478" t="str">
        <f>項目一覧②!$F$249</f>
        <v/>
      </c>
      <c r="Y540" s="1478"/>
      <c r="Z540" s="1478"/>
      <c r="AA540" s="3" t="s">
        <v>256</v>
      </c>
      <c r="AB540" s="2"/>
    </row>
    <row r="541" spans="1:29" ht="14.1" customHeight="1">
      <c r="A541" s="17" t="s">
        <v>113</v>
      </c>
      <c r="B541" s="16" t="s">
        <v>255</v>
      </c>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c r="AA541" s="16"/>
      <c r="AB541" s="2"/>
    </row>
    <row r="542" spans="1:29" ht="18" customHeight="1">
      <c r="A542" s="6"/>
      <c r="B542" s="3"/>
      <c r="C542" s="3"/>
      <c r="D542" s="3"/>
      <c r="E542" s="3"/>
      <c r="F542" s="1479" t="str">
        <f>項目一覧②!$F$250</f>
        <v/>
      </c>
      <c r="G542" s="1479"/>
      <c r="H542" s="1479"/>
      <c r="I542" s="1479"/>
      <c r="J542" s="1479"/>
      <c r="K542" s="1479"/>
      <c r="L542" s="1479"/>
      <c r="M542" s="1479"/>
      <c r="N542" s="1479"/>
      <c r="O542" s="1479"/>
      <c r="P542" s="1479"/>
      <c r="Q542" s="1479"/>
      <c r="R542" s="1479"/>
      <c r="S542" s="1479"/>
      <c r="T542" s="1479"/>
      <c r="U542" s="1479"/>
      <c r="V542" s="1479"/>
      <c r="W542" s="1479"/>
      <c r="X542" s="1479"/>
      <c r="Y542" s="1479"/>
      <c r="Z542" s="1479"/>
      <c r="AA542" s="1479"/>
      <c r="AB542" s="2"/>
    </row>
    <row r="543" spans="1:29" ht="18" customHeight="1">
      <c r="A543" s="15"/>
      <c r="B543" s="15"/>
      <c r="C543" s="15"/>
      <c r="D543" s="15"/>
      <c r="E543" s="15"/>
      <c r="F543" s="1480"/>
      <c r="G543" s="1480"/>
      <c r="H543" s="1480"/>
      <c r="I543" s="1480"/>
      <c r="J543" s="1480"/>
      <c r="K543" s="1480"/>
      <c r="L543" s="1480"/>
      <c r="M543" s="1480"/>
      <c r="N543" s="1480"/>
      <c r="O543" s="1480"/>
      <c r="P543" s="1480"/>
      <c r="Q543" s="1480"/>
      <c r="R543" s="1480"/>
      <c r="S543" s="1480"/>
      <c r="T543" s="1480"/>
      <c r="U543" s="1480"/>
      <c r="V543" s="1480"/>
      <c r="W543" s="1480"/>
      <c r="X543" s="1480"/>
      <c r="Y543" s="1480"/>
      <c r="Z543" s="1480"/>
      <c r="AA543" s="1480"/>
      <c r="AB543" s="2"/>
    </row>
    <row r="544" spans="1:29" ht="14.1" customHeight="1">
      <c r="A544" s="6" t="s">
        <v>113</v>
      </c>
      <c r="B544" s="3" t="s">
        <v>254</v>
      </c>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2"/>
    </row>
    <row r="545" spans="1:28" ht="18" customHeight="1">
      <c r="A545" s="3"/>
      <c r="B545" s="3"/>
      <c r="C545" s="3"/>
      <c r="D545" s="3"/>
      <c r="E545" s="3"/>
      <c r="F545" s="1479" t="str">
        <f>項目一覧②!$F$251</f>
        <v/>
      </c>
      <c r="G545" s="1479"/>
      <c r="H545" s="1479"/>
      <c r="I545" s="1479"/>
      <c r="J545" s="1479"/>
      <c r="K545" s="1479"/>
      <c r="L545" s="1479"/>
      <c r="M545" s="1479"/>
      <c r="N545" s="1479"/>
      <c r="O545" s="1479"/>
      <c r="P545" s="1479"/>
      <c r="Q545" s="1479"/>
      <c r="R545" s="1479"/>
      <c r="S545" s="1479"/>
      <c r="T545" s="1479"/>
      <c r="U545" s="1479"/>
      <c r="V545" s="1479"/>
      <c r="W545" s="1479"/>
      <c r="X545" s="1479"/>
      <c r="Y545" s="1479"/>
      <c r="Z545" s="1479"/>
      <c r="AA545" s="1479"/>
      <c r="AB545" s="2"/>
    </row>
    <row r="546" spans="1:28" ht="18" customHeight="1">
      <c r="A546" s="15"/>
      <c r="B546" s="15"/>
      <c r="C546" s="15"/>
      <c r="D546" s="15"/>
      <c r="E546" s="15"/>
      <c r="F546" s="1480"/>
      <c r="G546" s="1480"/>
      <c r="H546" s="1480"/>
      <c r="I546" s="1480"/>
      <c r="J546" s="1480"/>
      <c r="K546" s="1480"/>
      <c r="L546" s="1480"/>
      <c r="M546" s="1480"/>
      <c r="N546" s="1480"/>
      <c r="O546" s="1480"/>
      <c r="P546" s="1480"/>
      <c r="Q546" s="1480"/>
      <c r="R546" s="1480"/>
      <c r="S546" s="1480"/>
      <c r="T546" s="1480"/>
      <c r="U546" s="1480"/>
      <c r="V546" s="1480"/>
      <c r="W546" s="1480"/>
      <c r="X546" s="1480"/>
      <c r="Y546" s="1480"/>
      <c r="Z546" s="1480"/>
      <c r="AA546" s="1480"/>
      <c r="AB546" s="2"/>
    </row>
    <row r="547" spans="1:28" ht="18" customHeight="1"/>
    <row r="548" spans="1:28" s="628" customFormat="1" ht="18" customHeight="1">
      <c r="A548" s="1562" t="s">
        <v>2293</v>
      </c>
      <c r="B548" s="1562"/>
      <c r="C548" s="1562"/>
      <c r="D548" s="1562"/>
      <c r="E548" s="1562"/>
      <c r="F548" s="1562"/>
      <c r="G548" s="1562"/>
      <c r="H548" s="1562"/>
      <c r="I548" s="1562"/>
      <c r="J548" s="1562"/>
      <c r="K548" s="1562"/>
      <c r="L548" s="1562"/>
      <c r="M548" s="1562"/>
      <c r="N548" s="1562"/>
      <c r="O548" s="1562"/>
      <c r="P548" s="1562"/>
      <c r="Q548" s="1562"/>
      <c r="R548" s="1562"/>
      <c r="S548" s="1562"/>
      <c r="T548" s="1562"/>
      <c r="U548" s="1562"/>
      <c r="V548" s="1562"/>
      <c r="W548" s="1562"/>
      <c r="X548" s="1562"/>
      <c r="Y548" s="1562"/>
      <c r="Z548" s="1562"/>
    </row>
    <row r="549" spans="1:28" s="628" customFormat="1" ht="18" customHeight="1">
      <c r="A549" s="628" t="s">
        <v>2246</v>
      </c>
      <c r="B549" s="629"/>
    </row>
    <row r="550" spans="1:28" s="3" customFormat="1" ht="18" customHeight="1">
      <c r="A550" s="630" t="s">
        <v>2184</v>
      </c>
      <c r="B550" s="678" t="s">
        <v>2182</v>
      </c>
      <c r="C550" s="632" t="s">
        <v>2183</v>
      </c>
      <c r="D550" s="632"/>
      <c r="E550" s="632"/>
      <c r="F550" s="632"/>
      <c r="G550" s="633">
        <f>項目一覧②!$F$752</f>
        <v>1</v>
      </c>
      <c r="H550" s="633"/>
      <c r="I550" s="633"/>
      <c r="J550" s="632"/>
      <c r="K550" s="632"/>
      <c r="L550" s="632"/>
      <c r="M550" s="632"/>
      <c r="N550" s="632"/>
      <c r="O550" s="632"/>
      <c r="P550" s="632"/>
      <c r="Q550" s="632"/>
      <c r="R550" s="632"/>
      <c r="S550" s="632"/>
      <c r="T550" s="632"/>
      <c r="U550" s="632"/>
      <c r="V550" s="632"/>
      <c r="W550" s="632"/>
      <c r="X550" s="632"/>
      <c r="Y550" s="632"/>
      <c r="Z550" s="632"/>
      <c r="AA550" s="632"/>
    </row>
    <row r="551" spans="1:28" s="628" customFormat="1" ht="18" customHeight="1">
      <c r="A551" s="634" t="s">
        <v>2185</v>
      </c>
      <c r="B551" s="679" t="s">
        <v>2186</v>
      </c>
      <c r="C551" s="636" t="s">
        <v>2188</v>
      </c>
      <c r="D551" s="636"/>
      <c r="E551" s="636"/>
      <c r="F551" s="637"/>
      <c r="G551" s="1565" t="str">
        <f>項目一覧②!$F$753</f>
        <v/>
      </c>
      <c r="H551" s="1565"/>
      <c r="I551" s="1565"/>
      <c r="J551" s="636" t="s">
        <v>2189</v>
      </c>
      <c r="K551" s="636"/>
      <c r="L551" s="636"/>
      <c r="M551" s="636"/>
      <c r="N551" s="636"/>
      <c r="O551" s="636"/>
      <c r="P551" s="636"/>
      <c r="Q551" s="636"/>
      <c r="R551" s="636"/>
      <c r="S551" s="636"/>
      <c r="T551" s="636"/>
      <c r="U551" s="636"/>
      <c r="V551" s="636"/>
      <c r="W551" s="636"/>
      <c r="X551" s="636"/>
      <c r="Y551" s="636"/>
      <c r="Z551" s="636"/>
      <c r="AA551" s="636"/>
    </row>
    <row r="552" spans="1:28" s="628" customFormat="1" ht="18" customHeight="1">
      <c r="A552" s="638" t="s">
        <v>2185</v>
      </c>
      <c r="B552" s="680" t="s">
        <v>2190</v>
      </c>
      <c r="C552" s="640" t="s">
        <v>2191</v>
      </c>
      <c r="D552" s="640"/>
      <c r="E552" s="640"/>
      <c r="F552" s="640"/>
      <c r="G552" s="640"/>
      <c r="H552" s="640"/>
      <c r="I552" s="640"/>
      <c r="J552" s="640"/>
      <c r="K552" s="640"/>
      <c r="L552" s="640"/>
      <c r="M552" s="640"/>
      <c r="N552" s="640"/>
      <c r="O552" s="640"/>
      <c r="P552" s="640"/>
      <c r="Q552" s="640"/>
      <c r="R552" s="640"/>
      <c r="S552" s="640"/>
      <c r="T552" s="640"/>
      <c r="U552" s="640"/>
      <c r="V552" s="640"/>
      <c r="W552" s="640"/>
      <c r="X552" s="640"/>
      <c r="Y552" s="640"/>
      <c r="Z552" s="640"/>
    </row>
    <row r="553" spans="1:28" s="628" customFormat="1" ht="18" customHeight="1">
      <c r="A553" s="629"/>
      <c r="B553" s="641" t="s">
        <v>2185</v>
      </c>
      <c r="C553" s="642" t="s">
        <v>2192</v>
      </c>
      <c r="D553" s="628" t="s">
        <v>2193</v>
      </c>
      <c r="I553" s="1561" t="str">
        <f>項目一覧②!$F$754</f>
        <v/>
      </c>
      <c r="J553" s="1561"/>
      <c r="K553" s="1561"/>
      <c r="L553" s="1561"/>
      <c r="M553" s="628" t="s">
        <v>2201</v>
      </c>
    </row>
    <row r="554" spans="1:28" s="628" customFormat="1" ht="18" customHeight="1">
      <c r="A554" s="629"/>
      <c r="B554" s="641" t="s">
        <v>2185</v>
      </c>
      <c r="C554" s="642" t="s">
        <v>2194</v>
      </c>
      <c r="D554" s="628" t="s">
        <v>2197</v>
      </c>
      <c r="I554" s="1561" t="str">
        <f>項目一覧②!$F$755</f>
        <v/>
      </c>
      <c r="J554" s="1561"/>
      <c r="K554" s="1561"/>
      <c r="L554" s="1561"/>
      <c r="M554" s="628" t="s">
        <v>2201</v>
      </c>
    </row>
    <row r="555" spans="1:28" s="628" customFormat="1" ht="18" customHeight="1">
      <c r="A555" s="629"/>
      <c r="B555" s="641" t="s">
        <v>2185</v>
      </c>
      <c r="C555" s="642" t="s">
        <v>2195</v>
      </c>
      <c r="D555" s="628" t="s">
        <v>2198</v>
      </c>
      <c r="H555" s="628" t="s">
        <v>2239</v>
      </c>
      <c r="I555" s="600"/>
      <c r="J555" s="1566" t="str">
        <f>項目一覧②!$F$756</f>
        <v/>
      </c>
      <c r="K555" s="1566"/>
      <c r="L555" s="1566"/>
      <c r="M555" s="628" t="s">
        <v>2202</v>
      </c>
      <c r="P555" s="628" t="s">
        <v>2240</v>
      </c>
      <c r="Q555" s="600"/>
      <c r="R555" s="1566" t="str">
        <f>項目一覧②!$F$757</f>
        <v/>
      </c>
      <c r="S555" s="1566"/>
      <c r="T555" s="1566"/>
      <c r="U555" s="628" t="s">
        <v>2202</v>
      </c>
    </row>
    <row r="556" spans="1:28" s="628" customFormat="1" ht="18" customHeight="1">
      <c r="A556" s="643"/>
      <c r="B556" s="644" t="s">
        <v>2185</v>
      </c>
      <c r="C556" s="645" t="s">
        <v>2196</v>
      </c>
      <c r="D556" s="646" t="s">
        <v>2199</v>
      </c>
      <c r="E556" s="646"/>
      <c r="F556" s="646"/>
      <c r="G556" s="646"/>
      <c r="H556" s="646" t="str">
        <f>項目一覧②!$F$758&amp;IF(項目一覧②!$F$759="",""," 一部 "&amp;項目一覧②!$F$759)</f>
        <v/>
      </c>
      <c r="I556" s="647"/>
      <c r="J556" s="647"/>
      <c r="K556" s="647"/>
      <c r="L556" s="647"/>
      <c r="M556" s="647"/>
      <c r="N556" s="647"/>
      <c r="O556" s="647"/>
      <c r="P556" s="647"/>
      <c r="Q556" s="646"/>
      <c r="R556" s="646"/>
      <c r="S556" s="647"/>
      <c r="T556" s="647"/>
      <c r="U556" s="647"/>
      <c r="V556" s="647"/>
      <c r="W556" s="647"/>
      <c r="X556" s="647"/>
      <c r="Y556" s="647"/>
      <c r="Z556" s="647"/>
    </row>
    <row r="557" spans="1:28" s="628" customFormat="1" ht="18" customHeight="1">
      <c r="A557" s="638" t="s">
        <v>2185</v>
      </c>
      <c r="B557" s="680" t="s">
        <v>2203</v>
      </c>
      <c r="C557" s="640" t="s">
        <v>2208</v>
      </c>
      <c r="D557" s="640"/>
      <c r="E557" s="640"/>
      <c r="F557" s="640"/>
      <c r="G557" s="640"/>
      <c r="H557" s="640"/>
      <c r="I557" s="640"/>
      <c r="J557" s="640"/>
      <c r="K557" s="640"/>
      <c r="L557" s="640"/>
      <c r="M557" s="640"/>
      <c r="N557" s="640"/>
      <c r="O557" s="640"/>
      <c r="P557" s="640"/>
      <c r="Q557" s="640"/>
      <c r="R557" s="640"/>
      <c r="S557" s="640"/>
      <c r="T557" s="640"/>
      <c r="U557" s="640"/>
      <c r="V557" s="640"/>
      <c r="W557" s="640"/>
      <c r="X557" s="640"/>
      <c r="Y557" s="640"/>
      <c r="Z557" s="640"/>
      <c r="AA557" s="640"/>
    </row>
    <row r="558" spans="1:28" s="628" customFormat="1" ht="18" customHeight="1">
      <c r="A558" s="629"/>
      <c r="B558" s="641"/>
      <c r="C558" s="642" t="str">
        <f>IF(項目一覧②!$G$760=TRUE,"■","□")</f>
        <v>□</v>
      </c>
      <c r="D558" s="628" t="s">
        <v>2204</v>
      </c>
    </row>
    <row r="559" spans="1:28" s="628" customFormat="1" ht="18" customHeight="1">
      <c r="A559" s="643"/>
      <c r="B559" s="644"/>
      <c r="C559" s="642" t="str">
        <f>IF(項目一覧②!$G$761=TRUE,"■","□")</f>
        <v>□</v>
      </c>
      <c r="D559" s="646" t="s">
        <v>2205</v>
      </c>
      <c r="E559" s="646"/>
      <c r="F559" s="646"/>
      <c r="G559" s="646"/>
      <c r="H559" s="646"/>
      <c r="I559" s="646"/>
      <c r="J559" s="646"/>
      <c r="K559" s="646"/>
      <c r="L559" s="646"/>
      <c r="M559" s="646"/>
      <c r="N559" s="646"/>
      <c r="O559" s="646"/>
      <c r="P559" s="646"/>
      <c r="Q559" s="646"/>
      <c r="R559" s="646"/>
      <c r="S559" s="646"/>
      <c r="T559" s="646"/>
      <c r="U559" s="646"/>
      <c r="V559" s="646"/>
      <c r="W559" s="646"/>
      <c r="X559" s="646"/>
      <c r="Y559" s="646"/>
      <c r="Z559" s="646"/>
      <c r="AA559" s="646"/>
    </row>
    <row r="560" spans="1:28" s="628" customFormat="1" ht="18" customHeight="1">
      <c r="A560" s="638" t="s">
        <v>2185</v>
      </c>
      <c r="B560" s="680" t="s">
        <v>2206</v>
      </c>
      <c r="C560" s="640" t="s">
        <v>2207</v>
      </c>
      <c r="D560" s="640"/>
      <c r="E560" s="640"/>
      <c r="F560" s="640"/>
      <c r="G560" s="640"/>
      <c r="H560" s="640"/>
      <c r="I560" s="640"/>
      <c r="J560" s="640"/>
      <c r="K560" s="640"/>
      <c r="L560" s="640"/>
      <c r="M560" s="640"/>
      <c r="N560" s="640"/>
      <c r="O560" s="640"/>
      <c r="P560" s="640"/>
      <c r="Q560" s="640"/>
      <c r="R560" s="640"/>
      <c r="S560" s="640"/>
      <c r="T560" s="640"/>
      <c r="U560" s="640"/>
      <c r="V560" s="640"/>
      <c r="W560" s="640"/>
      <c r="X560" s="640"/>
      <c r="Y560" s="640"/>
      <c r="Z560" s="640"/>
    </row>
    <row r="561" spans="1:27" s="628" customFormat="1" ht="18" customHeight="1">
      <c r="A561" s="629"/>
      <c r="B561" s="641"/>
      <c r="C561" s="642" t="str">
        <f>IF(項目一覧②!$G$762=TRUE,"■","□")</f>
        <v>□</v>
      </c>
      <c r="D561" s="628" t="s">
        <v>2209</v>
      </c>
    </row>
    <row r="562" spans="1:27" s="628" customFormat="1" ht="18" customHeight="1">
      <c r="A562" s="629"/>
      <c r="B562" s="641"/>
      <c r="C562" s="642" t="str">
        <f>IF(項目一覧②!$G$763=TRUE,"■","□")</f>
        <v>□</v>
      </c>
      <c r="D562" s="628" t="s">
        <v>2211</v>
      </c>
    </row>
    <row r="563" spans="1:27" s="628" customFormat="1" ht="18" customHeight="1">
      <c r="A563" s="629"/>
      <c r="B563" s="641"/>
      <c r="C563" s="642" t="str">
        <f>IF(項目一覧②!$G$764=TRUE,"■","□")</f>
        <v>□</v>
      </c>
      <c r="D563" s="628" t="s">
        <v>2212</v>
      </c>
    </row>
    <row r="564" spans="1:27" s="628" customFormat="1" ht="18" customHeight="1">
      <c r="A564" s="629"/>
      <c r="B564" s="641"/>
      <c r="C564" s="642" t="str">
        <f>IF(項目一覧②!$G$765=TRUE,"■","□")</f>
        <v>□</v>
      </c>
      <c r="D564" s="628" t="s">
        <v>2213</v>
      </c>
    </row>
    <row r="565" spans="1:27" s="628" customFormat="1" ht="18" customHeight="1">
      <c r="A565" s="643"/>
      <c r="B565" s="644"/>
      <c r="C565" s="642" t="str">
        <f>IF(項目一覧②!$G$766=TRUE,"■","□")</f>
        <v>□</v>
      </c>
      <c r="D565" s="646" t="s">
        <v>2210</v>
      </c>
      <c r="E565" s="646"/>
      <c r="F565" s="646"/>
      <c r="G565" s="646"/>
      <c r="H565" s="646"/>
      <c r="I565" s="646"/>
      <c r="J565" s="646"/>
      <c r="K565" s="646"/>
      <c r="L565" s="646"/>
      <c r="M565" s="646"/>
      <c r="N565" s="646"/>
      <c r="O565" s="646"/>
      <c r="P565" s="646"/>
      <c r="Q565" s="646"/>
      <c r="R565" s="646"/>
      <c r="S565" s="646"/>
      <c r="T565" s="646"/>
      <c r="U565" s="646"/>
      <c r="V565" s="646"/>
      <c r="W565" s="646"/>
      <c r="X565" s="646"/>
      <c r="Y565" s="646"/>
      <c r="Z565" s="646"/>
    </row>
    <row r="566" spans="1:27" s="628" customFormat="1" ht="18" customHeight="1">
      <c r="A566" s="638" t="s">
        <v>2185</v>
      </c>
      <c r="B566" s="680" t="s">
        <v>2214</v>
      </c>
      <c r="C566" s="640" t="s">
        <v>2349</v>
      </c>
      <c r="D566" s="640"/>
      <c r="E566" s="640"/>
      <c r="F566" s="640"/>
      <c r="G566" s="640"/>
      <c r="H566" s="640"/>
      <c r="I566" s="640"/>
      <c r="J566" s="640"/>
      <c r="K566" s="640"/>
      <c r="L566" s="640"/>
      <c r="M566" s="640"/>
      <c r="N566" s="640"/>
      <c r="O566" s="640"/>
      <c r="P566" s="640"/>
      <c r="Q566" s="640"/>
      <c r="R566" s="640"/>
      <c r="S566" s="640"/>
      <c r="T566" s="640"/>
      <c r="U566" s="640"/>
      <c r="V566" s="640"/>
      <c r="W566" s="640"/>
      <c r="X566" s="640"/>
      <c r="Y566" s="640"/>
      <c r="Z566" s="640"/>
      <c r="AA566" s="640"/>
    </row>
    <row r="567" spans="1:27" s="628" customFormat="1" ht="18" customHeight="1">
      <c r="A567" s="629"/>
      <c r="B567" s="641" t="s">
        <v>2185</v>
      </c>
      <c r="C567" s="642" t="s">
        <v>2192</v>
      </c>
      <c r="D567" s="628" t="s">
        <v>2216</v>
      </c>
      <c r="F567" s="628" t="str">
        <f>項目一覧②!$F$767</f>
        <v/>
      </c>
    </row>
    <row r="568" spans="1:27" s="628" customFormat="1" ht="18" customHeight="1">
      <c r="A568" s="629"/>
      <c r="B568" s="641" t="s">
        <v>2185</v>
      </c>
      <c r="C568" s="642" t="s">
        <v>2194</v>
      </c>
      <c r="D568" s="628" t="s">
        <v>2217</v>
      </c>
    </row>
    <row r="569" spans="1:27" s="628" customFormat="1" ht="18" customHeight="1">
      <c r="A569" s="629"/>
      <c r="B569" s="641"/>
      <c r="C569" s="642" t="str">
        <f>IF(項目一覧②!$G$768=TRUE,"■","□")</f>
        <v>□</v>
      </c>
      <c r="D569" s="628" t="s">
        <v>2218</v>
      </c>
    </row>
    <row r="570" spans="1:27" s="628" customFormat="1" ht="18" customHeight="1">
      <c r="A570" s="629"/>
      <c r="B570" s="641"/>
      <c r="S570" s="629" t="s">
        <v>2221</v>
      </c>
      <c r="T570" s="1562" t="str">
        <f>項目一覧②!$F$769</f>
        <v/>
      </c>
      <c r="U570" s="1562"/>
      <c r="V570" s="1562"/>
      <c r="W570" s="1562"/>
      <c r="X570" s="1562"/>
      <c r="Y570" s="1562"/>
      <c r="Z570" s="628" t="s">
        <v>2119</v>
      </c>
    </row>
    <row r="571" spans="1:27" s="628" customFormat="1" ht="18" customHeight="1">
      <c r="A571" s="643"/>
      <c r="B571" s="644"/>
      <c r="C571" s="642" t="str">
        <f>IF(項目一覧②!$G$770=TRUE,"■","□")</f>
        <v>□</v>
      </c>
      <c r="D571" s="646" t="s">
        <v>2219</v>
      </c>
      <c r="E571" s="646"/>
      <c r="F571" s="646"/>
      <c r="G571" s="646"/>
      <c r="H571" s="646"/>
      <c r="I571" s="646"/>
      <c r="J571" s="646"/>
      <c r="K571" s="646"/>
      <c r="L571" s="646"/>
      <c r="M571" s="646"/>
      <c r="N571" s="646"/>
      <c r="O571" s="646"/>
      <c r="P571" s="646"/>
      <c r="Q571" s="646"/>
      <c r="R571" s="646"/>
      <c r="S571" s="646"/>
      <c r="T571" s="646"/>
      <c r="U571" s="646"/>
      <c r="V571" s="646"/>
      <c r="W571" s="646"/>
      <c r="X571" s="646"/>
      <c r="Y571" s="646"/>
      <c r="Z571" s="646"/>
    </row>
    <row r="572" spans="1:27" s="628" customFormat="1" ht="18" customHeight="1">
      <c r="A572" s="634" t="s">
        <v>2185</v>
      </c>
      <c r="B572" s="679" t="s">
        <v>2222</v>
      </c>
      <c r="C572" s="636" t="s">
        <v>2223</v>
      </c>
      <c r="D572" s="636"/>
      <c r="E572" s="636"/>
      <c r="F572" s="636"/>
      <c r="G572" s="636"/>
      <c r="H572" s="636"/>
      <c r="I572" s="636"/>
      <c r="J572" s="636"/>
      <c r="K572" s="636"/>
      <c r="L572" s="636"/>
      <c r="M572" s="636"/>
      <c r="N572" s="636"/>
      <c r="O572" s="636"/>
      <c r="P572" s="636"/>
      <c r="Q572" s="636"/>
      <c r="R572" s="636"/>
      <c r="S572" s="634" t="s">
        <v>2111</v>
      </c>
      <c r="T572" s="636" t="str">
        <f>項目一覧②!$F$771</f>
        <v/>
      </c>
      <c r="U572" s="636"/>
      <c r="V572" s="636"/>
      <c r="W572" s="636"/>
      <c r="X572" s="636"/>
      <c r="Y572" s="636"/>
      <c r="Z572" s="636" t="s">
        <v>2119</v>
      </c>
      <c r="AA572" s="636"/>
    </row>
    <row r="573" spans="1:27" s="628" customFormat="1" ht="18" customHeight="1">
      <c r="A573" s="638" t="s">
        <v>2185</v>
      </c>
      <c r="B573" s="680" t="s">
        <v>2224</v>
      </c>
      <c r="C573" s="640" t="s">
        <v>2225</v>
      </c>
      <c r="D573" s="640"/>
      <c r="E573" s="1563" t="str">
        <f>項目一覧②!$F$772</f>
        <v/>
      </c>
      <c r="F573" s="1563"/>
      <c r="G573" s="1563"/>
      <c r="H573" s="1563"/>
      <c r="I573" s="1563"/>
      <c r="J573" s="1563"/>
      <c r="K573" s="1563"/>
      <c r="L573" s="1563"/>
      <c r="M573" s="1563"/>
      <c r="N573" s="1563"/>
      <c r="O573" s="1563"/>
      <c r="P573" s="1563"/>
      <c r="Q573" s="1563"/>
      <c r="R573" s="1563"/>
      <c r="S573" s="1563"/>
      <c r="T573" s="1563"/>
      <c r="U573" s="1563"/>
      <c r="V573" s="1563"/>
      <c r="W573" s="1563"/>
      <c r="X573" s="1563"/>
      <c r="Y573" s="1563"/>
      <c r="Z573" s="1563"/>
    </row>
    <row r="574" spans="1:27" s="628" customFormat="1" ht="18" customHeight="1">
      <c r="A574" s="643"/>
      <c r="B574" s="644"/>
      <c r="C574" s="646"/>
      <c r="D574" s="646"/>
      <c r="E574" s="1564"/>
      <c r="F574" s="1564"/>
      <c r="G574" s="1564"/>
      <c r="H574" s="1564"/>
      <c r="I574" s="1564"/>
      <c r="J574" s="1564"/>
      <c r="K574" s="1564"/>
      <c r="L574" s="1564"/>
      <c r="M574" s="1564"/>
      <c r="N574" s="1564"/>
      <c r="O574" s="1564"/>
      <c r="P574" s="1564"/>
      <c r="Q574" s="1564"/>
      <c r="R574" s="1564"/>
      <c r="S574" s="1564"/>
      <c r="T574" s="1564"/>
      <c r="U574" s="1564"/>
      <c r="V574" s="1564"/>
      <c r="W574" s="1564"/>
      <c r="X574" s="1564"/>
      <c r="Y574" s="1564"/>
      <c r="Z574" s="1564"/>
      <c r="AA574" s="646"/>
    </row>
    <row r="575" spans="1:27" s="628" customFormat="1" ht="9.9499999999999993" customHeight="1">
      <c r="A575" s="629"/>
      <c r="B575" s="641"/>
    </row>
  </sheetData>
  <sheetProtection selectLockedCells="1"/>
  <mergeCells count="395">
    <mergeCell ref="F517:AA518"/>
    <mergeCell ref="X510:Z510"/>
    <mergeCell ref="X511:Z511"/>
    <mergeCell ref="X512:Z512"/>
    <mergeCell ref="D509:G509"/>
    <mergeCell ref="I509:U509"/>
    <mergeCell ref="X486:Z486"/>
    <mergeCell ref="A473:AA473"/>
    <mergeCell ref="X484:Z484"/>
    <mergeCell ref="X485:Z485"/>
    <mergeCell ref="L475:M475"/>
    <mergeCell ref="E486:F486"/>
    <mergeCell ref="J476:M476"/>
    <mergeCell ref="J477:M477"/>
    <mergeCell ref="X487:Z487"/>
    <mergeCell ref="E488:F488"/>
    <mergeCell ref="X488:Z488"/>
    <mergeCell ref="J481:M481"/>
    <mergeCell ref="J478:M478"/>
    <mergeCell ref="D484:G484"/>
    <mergeCell ref="E487:F487"/>
    <mergeCell ref="E485:F485"/>
    <mergeCell ref="E515:F515"/>
    <mergeCell ref="E511:F511"/>
    <mergeCell ref="E512:F512"/>
    <mergeCell ref="E489:F489"/>
    <mergeCell ref="I484:U484"/>
    <mergeCell ref="J479:M479"/>
    <mergeCell ref="J503:M503"/>
    <mergeCell ref="A498:AA498"/>
    <mergeCell ref="J501:M501"/>
    <mergeCell ref="E510:F510"/>
    <mergeCell ref="F492:AA493"/>
    <mergeCell ref="F495:AA496"/>
    <mergeCell ref="J504:M504"/>
    <mergeCell ref="J506:M506"/>
    <mergeCell ref="E490:F490"/>
    <mergeCell ref="X490:Z490"/>
    <mergeCell ref="X489:Z489"/>
    <mergeCell ref="L500:M500"/>
    <mergeCell ref="J502:M502"/>
    <mergeCell ref="X509:Z509"/>
    <mergeCell ref="X515:Z515"/>
    <mergeCell ref="I553:L553"/>
    <mergeCell ref="I554:L554"/>
    <mergeCell ref="J555:L555"/>
    <mergeCell ref="R555:T555"/>
    <mergeCell ref="A523:AA523"/>
    <mergeCell ref="J526:M526"/>
    <mergeCell ref="J527:M527"/>
    <mergeCell ref="J528:M528"/>
    <mergeCell ref="J529:M529"/>
    <mergeCell ref="A548:Z548"/>
    <mergeCell ref="G551:I551"/>
    <mergeCell ref="J531:M531"/>
    <mergeCell ref="L525:M525"/>
    <mergeCell ref="T570:Y570"/>
    <mergeCell ref="E513:F513"/>
    <mergeCell ref="X513:Z513"/>
    <mergeCell ref="E514:F514"/>
    <mergeCell ref="X514:Z514"/>
    <mergeCell ref="E573:Z574"/>
    <mergeCell ref="F520:AA521"/>
    <mergeCell ref="E538:F538"/>
    <mergeCell ref="X538:Z538"/>
    <mergeCell ref="E539:F539"/>
    <mergeCell ref="X539:Z539"/>
    <mergeCell ref="E540:F540"/>
    <mergeCell ref="X540:Z540"/>
    <mergeCell ref="F542:AA543"/>
    <mergeCell ref="F545:AA546"/>
    <mergeCell ref="D534:G534"/>
    <mergeCell ref="I534:U534"/>
    <mergeCell ref="X534:Z534"/>
    <mergeCell ref="E535:F535"/>
    <mergeCell ref="X535:Z535"/>
    <mergeCell ref="E536:F536"/>
    <mergeCell ref="X536:Z536"/>
    <mergeCell ref="E537:F537"/>
    <mergeCell ref="X537:Z537"/>
    <mergeCell ref="X462:Z462"/>
    <mergeCell ref="E437:F437"/>
    <mergeCell ref="F470:AA471"/>
    <mergeCell ref="E464:F464"/>
    <mergeCell ref="X464:Z464"/>
    <mergeCell ref="E465:F465"/>
    <mergeCell ref="X465:Z465"/>
    <mergeCell ref="F467:AA468"/>
    <mergeCell ref="X463:Z463"/>
    <mergeCell ref="L450:M450"/>
    <mergeCell ref="K451:M451"/>
    <mergeCell ref="J454:M454"/>
    <mergeCell ref="J456:M456"/>
    <mergeCell ref="E461:F461"/>
    <mergeCell ref="X461:Z461"/>
    <mergeCell ref="E462:F462"/>
    <mergeCell ref="E411:F411"/>
    <mergeCell ref="X411:Z411"/>
    <mergeCell ref="E412:F412"/>
    <mergeCell ref="X412:Z412"/>
    <mergeCell ref="E413:F413"/>
    <mergeCell ref="X413:Z413"/>
    <mergeCell ref="X414:Z414"/>
    <mergeCell ref="J453:M453"/>
    <mergeCell ref="E463:F463"/>
    <mergeCell ref="E460:F460"/>
    <mergeCell ref="X460:Z460"/>
    <mergeCell ref="E435:F435"/>
    <mergeCell ref="X435:Z435"/>
    <mergeCell ref="E436:F436"/>
    <mergeCell ref="X436:Z436"/>
    <mergeCell ref="F442:AA443"/>
    <mergeCell ref="F445:AA446"/>
    <mergeCell ref="D459:G459"/>
    <mergeCell ref="I459:U459"/>
    <mergeCell ref="X459:Z459"/>
    <mergeCell ref="X437:Z437"/>
    <mergeCell ref="E438:F438"/>
    <mergeCell ref="X438:Z438"/>
    <mergeCell ref="E439:F439"/>
    <mergeCell ref="E414:F414"/>
    <mergeCell ref="A448:AA448"/>
    <mergeCell ref="J452:M452"/>
    <mergeCell ref="E415:F415"/>
    <mergeCell ref="X415:Z415"/>
    <mergeCell ref="X434:Z434"/>
    <mergeCell ref="J428:M428"/>
    <mergeCell ref="A423:AA423"/>
    <mergeCell ref="J427:M427"/>
    <mergeCell ref="J429:M429"/>
    <mergeCell ref="D434:G434"/>
    <mergeCell ref="I434:U434"/>
    <mergeCell ref="J431:M431"/>
    <mergeCell ref="F417:AA418"/>
    <mergeCell ref="F420:AA421"/>
    <mergeCell ref="X439:Z439"/>
    <mergeCell ref="X440:Z440"/>
    <mergeCell ref="E440:F440"/>
    <mergeCell ref="L425:M425"/>
    <mergeCell ref="K426:M426"/>
    <mergeCell ref="I409:U409"/>
    <mergeCell ref="J406:M406"/>
    <mergeCell ref="X409:Z409"/>
    <mergeCell ref="E388:F388"/>
    <mergeCell ref="X388:Z388"/>
    <mergeCell ref="D384:G384"/>
    <mergeCell ref="I384:U384"/>
    <mergeCell ref="X384:Z384"/>
    <mergeCell ref="X387:Z387"/>
    <mergeCell ref="E386:F386"/>
    <mergeCell ref="X386:Z386"/>
    <mergeCell ref="E387:F387"/>
    <mergeCell ref="E389:F389"/>
    <mergeCell ref="X389:Z389"/>
    <mergeCell ref="E390:F390"/>
    <mergeCell ref="X390:Z390"/>
    <mergeCell ref="J404:M404"/>
    <mergeCell ref="D409:G409"/>
    <mergeCell ref="L400:M400"/>
    <mergeCell ref="K401:M401"/>
    <mergeCell ref="E410:F410"/>
    <mergeCell ref="X410:Z410"/>
    <mergeCell ref="F392:AA393"/>
    <mergeCell ref="F395:AA396"/>
    <mergeCell ref="A398:AA398"/>
    <mergeCell ref="J402:M402"/>
    <mergeCell ref="J403:M403"/>
    <mergeCell ref="E359:F359"/>
    <mergeCell ref="J359:M359"/>
    <mergeCell ref="P359:S359"/>
    <mergeCell ref="J360:M360"/>
    <mergeCell ref="P360:S360"/>
    <mergeCell ref="E385:F385"/>
    <mergeCell ref="X385:Z385"/>
    <mergeCell ref="A373:AA373"/>
    <mergeCell ref="J377:M377"/>
    <mergeCell ref="J378:M378"/>
    <mergeCell ref="V360:Y360"/>
    <mergeCell ref="J362:M362"/>
    <mergeCell ref="P362:S362"/>
    <mergeCell ref="V362:Y362"/>
    <mergeCell ref="J366:N366"/>
    <mergeCell ref="J381:M381"/>
    <mergeCell ref="F370:AA371"/>
    <mergeCell ref="I368:AA369"/>
    <mergeCell ref="J379:M379"/>
    <mergeCell ref="L367:Q367"/>
    <mergeCell ref="E360:F360"/>
    <mergeCell ref="V358:Y358"/>
    <mergeCell ref="E357:F357"/>
    <mergeCell ref="J357:M357"/>
    <mergeCell ref="P357:S357"/>
    <mergeCell ref="V357:Y357"/>
    <mergeCell ref="V359:Y359"/>
    <mergeCell ref="K376:M376"/>
    <mergeCell ref="L375:M375"/>
    <mergeCell ref="E361:F361"/>
    <mergeCell ref="J361:M361"/>
    <mergeCell ref="P361:S361"/>
    <mergeCell ref="V361:Y361"/>
    <mergeCell ref="E356:F356"/>
    <mergeCell ref="J356:M356"/>
    <mergeCell ref="P356:S356"/>
    <mergeCell ref="V356:Y356"/>
    <mergeCell ref="E358:F358"/>
    <mergeCell ref="J358:M358"/>
    <mergeCell ref="P358:S358"/>
    <mergeCell ref="E355:F355"/>
    <mergeCell ref="J355:M355"/>
    <mergeCell ref="P355:S355"/>
    <mergeCell ref="V355:Y355"/>
    <mergeCell ref="F307:I307"/>
    <mergeCell ref="G310:H310"/>
    <mergeCell ref="J310:AA310"/>
    <mergeCell ref="K335:M335"/>
    <mergeCell ref="J354:M354"/>
    <mergeCell ref="P354:S354"/>
    <mergeCell ref="V354:Y354"/>
    <mergeCell ref="K337:N337"/>
    <mergeCell ref="K338:N338"/>
    <mergeCell ref="K334:M334"/>
    <mergeCell ref="G309:H309"/>
    <mergeCell ref="J309:AA309"/>
    <mergeCell ref="K333:M333"/>
    <mergeCell ref="K332:M332"/>
    <mergeCell ref="G308:H308"/>
    <mergeCell ref="J308:AA308"/>
    <mergeCell ref="M318:N318"/>
    <mergeCell ref="J267:N267"/>
    <mergeCell ref="P267:T267"/>
    <mergeCell ref="V267:Z267"/>
    <mergeCell ref="J260:N260"/>
    <mergeCell ref="P260:T260"/>
    <mergeCell ref="V260:Z260"/>
    <mergeCell ref="J270:N270"/>
    <mergeCell ref="P270:T270"/>
    <mergeCell ref="V270:Z270"/>
    <mergeCell ref="J265:N265"/>
    <mergeCell ref="J262:N262"/>
    <mergeCell ref="P262:T262"/>
    <mergeCell ref="V262:Z262"/>
    <mergeCell ref="J263:N263"/>
    <mergeCell ref="P263:T263"/>
    <mergeCell ref="V263:Z263"/>
    <mergeCell ref="P265:T265"/>
    <mergeCell ref="V265:Z265"/>
    <mergeCell ref="M241:P241"/>
    <mergeCell ref="M239:P239"/>
    <mergeCell ref="R239:U239"/>
    <mergeCell ref="W239:Z239"/>
    <mergeCell ref="W240:Z240"/>
    <mergeCell ref="R240:U240"/>
    <mergeCell ref="AK19:AO19"/>
    <mergeCell ref="AK35:AO35"/>
    <mergeCell ref="AK34:AV34"/>
    <mergeCell ref="L34:AA34"/>
    <mergeCell ref="L35:AA35"/>
    <mergeCell ref="J23:O23"/>
    <mergeCell ref="G226:AA226"/>
    <mergeCell ref="G227:AA227"/>
    <mergeCell ref="H221:Y221"/>
    <mergeCell ref="N237:Q237"/>
    <mergeCell ref="H239:K239"/>
    <mergeCell ref="C233:AA234"/>
    <mergeCell ref="H240:K240"/>
    <mergeCell ref="M240:P240"/>
    <mergeCell ref="H241:K241"/>
    <mergeCell ref="U41:AB43"/>
    <mergeCell ref="R241:U241"/>
    <mergeCell ref="W241:Z241"/>
    <mergeCell ref="T18:AA18"/>
    <mergeCell ref="J25:O25"/>
    <mergeCell ref="J27:O27"/>
    <mergeCell ref="AK37:AZ38"/>
    <mergeCell ref="AK36:AZ36"/>
    <mergeCell ref="L36:AA36"/>
    <mergeCell ref="L37:AA38"/>
    <mergeCell ref="A224:AA224"/>
    <mergeCell ref="N236:Q236"/>
    <mergeCell ref="F222:AB223"/>
    <mergeCell ref="B39:H39"/>
    <mergeCell ref="U39:AB39"/>
    <mergeCell ref="U40:AB40"/>
    <mergeCell ref="O39:T39"/>
    <mergeCell ref="H139:AA139"/>
    <mergeCell ref="H61:AB61"/>
    <mergeCell ref="H53:AB53"/>
    <mergeCell ref="H70:AB70"/>
    <mergeCell ref="I133:AB134"/>
    <mergeCell ref="H130:AB130"/>
    <mergeCell ref="H89:AA89"/>
    <mergeCell ref="U44:AB45"/>
    <mergeCell ref="H212:AB212"/>
    <mergeCell ref="H204:AB204"/>
    <mergeCell ref="C15:R16"/>
    <mergeCell ref="H98:AA98"/>
    <mergeCell ref="J100:AA101"/>
    <mergeCell ref="J91:AA92"/>
    <mergeCell ref="J72:AA73"/>
    <mergeCell ref="H132:R132"/>
    <mergeCell ref="H147:AA147"/>
    <mergeCell ref="I142:AB143"/>
    <mergeCell ref="I197:AA198"/>
    <mergeCell ref="H155:AA155"/>
    <mergeCell ref="I150:AB151"/>
    <mergeCell ref="I158:AB159"/>
    <mergeCell ref="H195:AA195"/>
    <mergeCell ref="H177:AA177"/>
    <mergeCell ref="H186:AA186"/>
    <mergeCell ref="H167:AB167"/>
    <mergeCell ref="I169:AA170"/>
    <mergeCell ref="I179:AA180"/>
    <mergeCell ref="I188:AA189"/>
    <mergeCell ref="J82:AA83"/>
    <mergeCell ref="H80:AA80"/>
    <mergeCell ref="B40:H45"/>
    <mergeCell ref="O40:T45"/>
    <mergeCell ref="I40:N45"/>
    <mergeCell ref="I303:AA304"/>
    <mergeCell ref="A305:AA305"/>
    <mergeCell ref="M245:P245"/>
    <mergeCell ref="R245:U245"/>
    <mergeCell ref="W245:Z245"/>
    <mergeCell ref="J275:N275"/>
    <mergeCell ref="L251:AA251"/>
    <mergeCell ref="L254:AA254"/>
    <mergeCell ref="N246:Q246"/>
    <mergeCell ref="N247:Q247"/>
    <mergeCell ref="Q248:T248"/>
    <mergeCell ref="Q249:T249"/>
    <mergeCell ref="L252:AA252"/>
    <mergeCell ref="L253:AA253"/>
    <mergeCell ref="J258:N258"/>
    <mergeCell ref="V278:Z278"/>
    <mergeCell ref="P275:T275"/>
    <mergeCell ref="J286:N286"/>
    <mergeCell ref="P286:T286"/>
    <mergeCell ref="J278:N278"/>
    <mergeCell ref="P278:T278"/>
    <mergeCell ref="J287:N287"/>
    <mergeCell ref="P287:T287"/>
    <mergeCell ref="J288:N288"/>
    <mergeCell ref="I301:AA302"/>
    <mergeCell ref="P288:T288"/>
    <mergeCell ref="M280:Q280"/>
    <mergeCell ref="M281:Q281"/>
    <mergeCell ref="L283:O283"/>
    <mergeCell ref="L284:O284"/>
    <mergeCell ref="J285:N285"/>
    <mergeCell ref="J279:N279"/>
    <mergeCell ref="P279:T279"/>
    <mergeCell ref="V279:Z279"/>
    <mergeCell ref="P285:T285"/>
    <mergeCell ref="I289:O289"/>
    <mergeCell ref="P289:V289"/>
    <mergeCell ref="H292:AA294"/>
    <mergeCell ref="F298:H298"/>
    <mergeCell ref="F299:H299"/>
    <mergeCell ref="S299:Z299"/>
    <mergeCell ref="F300:H300"/>
    <mergeCell ref="S300:Z300"/>
    <mergeCell ref="S298:Z298"/>
    <mergeCell ref="J277:N277"/>
    <mergeCell ref="P277:T277"/>
    <mergeCell ref="V277:Z277"/>
    <mergeCell ref="V275:Z275"/>
    <mergeCell ref="J274:N274"/>
    <mergeCell ref="J269:N269"/>
    <mergeCell ref="P269:T269"/>
    <mergeCell ref="V269:Z269"/>
    <mergeCell ref="J276:N276"/>
    <mergeCell ref="P276:T276"/>
    <mergeCell ref="V276:Z276"/>
    <mergeCell ref="J271:N271"/>
    <mergeCell ref="P271:T271"/>
    <mergeCell ref="V271:Z271"/>
    <mergeCell ref="V273:Z273"/>
    <mergeCell ref="P274:T274"/>
    <mergeCell ref="V274:Z274"/>
    <mergeCell ref="J272:N272"/>
    <mergeCell ref="P272:T272"/>
    <mergeCell ref="V272:Z272"/>
    <mergeCell ref="J273:N273"/>
    <mergeCell ref="P273:T273"/>
    <mergeCell ref="P258:T258"/>
    <mergeCell ref="V258:Z258"/>
    <mergeCell ref="K261:N261"/>
    <mergeCell ref="P257:T257"/>
    <mergeCell ref="V257:Z257"/>
    <mergeCell ref="H245:K245"/>
    <mergeCell ref="H243:K243"/>
    <mergeCell ref="M243:P243"/>
    <mergeCell ref="R243:U243"/>
    <mergeCell ref="W243:Z243"/>
    <mergeCell ref="J257:N257"/>
  </mergeCells>
  <phoneticPr fontId="2"/>
  <dataValidations count="2">
    <dataValidation imeMode="on" allowBlank="1" showInputMessage="1" showErrorMessage="1" sqref="E573" xr:uid="{00000000-0002-0000-1000-000000000000}"/>
    <dataValidation imeMode="off" allowBlank="1" showInputMessage="1" showErrorMessage="1" sqref="JA550:JD550 SW550:SZ550 ACS550:ACV550 AMO550:AMR550 AWK550:AWN550 BGG550:BGJ550 BQC550:BQF550 BZY550:CAB550 CJU550:CJX550 CTQ550:CTT550 DDM550:DDP550 DNI550:DNL550 DXE550:DXH550 EHA550:EHD550 EQW550:EQZ550 FAS550:FAV550 FKO550:FKR550 FUK550:FUN550 GEG550:GEJ550 GOC550:GOF550 GXY550:GYB550 HHU550:HHX550 HRQ550:HRT550 IBM550:IBP550 ILI550:ILL550 IVE550:IVH550 JFA550:JFD550 JOW550:JOZ550 JYS550:JYV550 KIO550:KIR550 KSK550:KSN550 LCG550:LCJ550 LMC550:LMF550 LVY550:LWB550 MFU550:MFX550 MPQ550:MPT550 MZM550:MZP550 NJI550:NJL550 NTE550:NTH550 ODA550:ODD550 OMW550:OMZ550 OWS550:OWV550 PGO550:PGR550 PQK550:PQN550 QAG550:QAJ550 QKC550:QKF550 QTY550:QUB550 RDU550:RDX550 RNQ550:RNT550 RXM550:RXP550 SHI550:SHL550 SRE550:SRH550 TBA550:TBD550 TKW550:TKZ550 TUS550:TUV550 UEO550:UER550 UOK550:UON550 UYG550:UYJ550 VIC550:VIF550 VRY550:VSB550 WBU550:WBX550 WLQ550:WLT550 WVM550:WVP550 Q555:R555 F551:G551 I553:I556 S556 G550:I550 J555" xr:uid="{00000000-0002-0000-1000-000001000000}"/>
  </dataValidations>
  <hyperlinks>
    <hyperlink ref="U1:X1" location="作業メニュー!A1" display="作業メニュー" xr:uid="{00000000-0004-0000-1000-000000000000}"/>
  </hyperlinks>
  <printOptions horizontalCentered="1"/>
  <pageMargins left="0.59055118110236227" right="0.39370078740157483" top="0.59055118110236227" bottom="0.31496062992125984" header="0.51181102362204722" footer="0.19685039370078741"/>
  <pageSetup paperSize="9" scale="89" fitToHeight="0" orientation="portrait" r:id="rId1"/>
  <headerFooter alignWithMargins="0">
    <oddFooter>&amp;R230401</oddFooter>
  </headerFooter>
  <rowBreaks count="11" manualBreakCount="11">
    <brk id="46" max="16383" man="1"/>
    <brk id="92" max="27" man="1"/>
    <brk id="139" max="27" man="1"/>
    <brk id="186" max="27" man="1"/>
    <brk id="223" max="16383" man="1"/>
    <brk id="304" max="16383" man="1"/>
    <brk id="371" max="27" man="1"/>
    <brk id="422" max="27" man="1"/>
    <brk id="472" max="27" man="1"/>
    <brk id="522" max="27" man="1"/>
    <brk id="54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locked="0" defaultSize="0" autoFill="0" autoLine="0" autoPict="0">
                <anchor moveWithCells="1">
                  <from>
                    <xdr:col>34</xdr:col>
                    <xdr:colOff>57150</xdr:colOff>
                    <xdr:row>24</xdr:row>
                    <xdr:rowOff>123825</xdr:rowOff>
                  </from>
                  <to>
                    <xdr:col>39</xdr:col>
                    <xdr:colOff>228600</xdr:colOff>
                    <xdr:row>25</xdr:row>
                    <xdr:rowOff>152400</xdr:rowOff>
                  </to>
                </anchor>
              </controlPr>
            </control>
          </mc:Choice>
        </mc:AlternateContent>
        <mc:AlternateContent xmlns:mc="http://schemas.openxmlformats.org/markup-compatibility/2006">
          <mc:Choice Requires="x14">
            <control shapeId="10242" r:id="rId5" name="Check Box 2">
              <controlPr locked="0" defaultSize="0" autoFill="0" autoLine="0" autoPict="0">
                <anchor moveWithCells="1">
                  <from>
                    <xdr:col>34</xdr:col>
                    <xdr:colOff>57150</xdr:colOff>
                    <xdr:row>26</xdr:row>
                    <xdr:rowOff>85725</xdr:rowOff>
                  </from>
                  <to>
                    <xdr:col>39</xdr:col>
                    <xdr:colOff>228600</xdr:colOff>
                    <xdr:row>27</xdr:row>
                    <xdr:rowOff>114300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autoPageBreaks="0"/>
  </sheetPr>
  <dimension ref="A1:CA272"/>
  <sheetViews>
    <sheetView showGridLines="0" zoomScale="90" zoomScaleNormal="90" zoomScaleSheetLayoutView="100" workbookViewId="0"/>
  </sheetViews>
  <sheetFormatPr defaultColWidth="9" defaultRowHeight="13.5"/>
  <cols>
    <col min="1" max="24" width="3.125" style="1" customWidth="1"/>
    <col min="25" max="25" width="2.375" style="1" customWidth="1"/>
    <col min="26" max="26" width="4.25" style="1" customWidth="1"/>
    <col min="27" max="28" width="3.125" style="1" customWidth="1"/>
    <col min="29" max="29" width="3.875" style="1" customWidth="1"/>
    <col min="30" max="36" width="3.125" style="1" customWidth="1"/>
    <col min="37" max="41" width="4.25" style="1" customWidth="1"/>
    <col min="42" max="45" width="3.125" style="1" customWidth="1"/>
    <col min="46" max="46" width="3.75" style="1" customWidth="1"/>
    <col min="47" max="47" width="2.875" style="1" hidden="1" customWidth="1"/>
    <col min="48" max="50" width="5.25" style="1" customWidth="1"/>
    <col min="51" max="54" width="3" style="1" customWidth="1"/>
    <col min="55" max="55" width="2.875" style="1" hidden="1" customWidth="1"/>
    <col min="56" max="94" width="3" style="1" customWidth="1"/>
    <col min="95" max="16384" width="9" style="1"/>
  </cols>
  <sheetData>
    <row r="1" spans="1:30" s="14" customFormat="1" ht="38.25" customHeight="1" thickBot="1">
      <c r="A1" s="13" t="s">
        <v>54</v>
      </c>
      <c r="Q1" s="12" t="s">
        <v>68</v>
      </c>
      <c r="R1" s="12"/>
      <c r="S1" s="12"/>
      <c r="T1" s="12"/>
      <c r="AD1" s="87" t="s">
        <v>506</v>
      </c>
    </row>
    <row r="2" spans="1:30" ht="15" customHeight="1" thickTop="1">
      <c r="A2" s="84"/>
    </row>
    <row r="3" spans="1:30" ht="12" customHeight="1">
      <c r="B3" s="126" t="s">
        <v>695</v>
      </c>
      <c r="C3" s="126"/>
      <c r="D3" s="126"/>
      <c r="E3" s="126"/>
    </row>
    <row r="4" spans="1:30" ht="18.95" customHeight="1"/>
    <row r="5" spans="1:30" ht="18.95" customHeight="1">
      <c r="A5" s="159" t="s">
        <v>694</v>
      </c>
      <c r="B5" s="159"/>
      <c r="C5" s="159"/>
      <c r="D5" s="159"/>
      <c r="E5" s="159"/>
      <c r="F5" s="159"/>
      <c r="G5" s="159"/>
      <c r="H5" s="159"/>
      <c r="I5" s="159"/>
      <c r="J5" s="159"/>
      <c r="K5" s="159"/>
      <c r="L5" s="159"/>
      <c r="M5" s="159"/>
      <c r="N5" s="159"/>
      <c r="O5" s="159"/>
      <c r="P5" s="159"/>
      <c r="Q5" s="159"/>
      <c r="R5" s="159"/>
      <c r="S5" s="159"/>
      <c r="T5" s="159"/>
      <c r="U5" s="159"/>
      <c r="V5" s="159"/>
      <c r="W5" s="159"/>
      <c r="X5" s="159"/>
      <c r="Y5" s="159"/>
      <c r="Z5" s="159"/>
      <c r="AA5" s="159"/>
    </row>
    <row r="6" spans="1:30" ht="18.95" customHeight="1"/>
    <row r="7" spans="1:30" ht="18.95" customHeight="1">
      <c r="A7" s="152" t="s">
        <v>693</v>
      </c>
      <c r="B7" s="152"/>
      <c r="C7" s="152"/>
      <c r="D7" s="152"/>
      <c r="E7" s="152"/>
      <c r="F7" s="152"/>
      <c r="G7" s="152"/>
      <c r="H7" s="152"/>
      <c r="I7" s="152"/>
      <c r="J7" s="152"/>
      <c r="K7" s="152"/>
      <c r="L7" s="152"/>
      <c r="M7" s="152"/>
      <c r="N7" s="152"/>
      <c r="O7" s="152"/>
      <c r="P7" s="152"/>
      <c r="Q7" s="152"/>
      <c r="R7" s="152"/>
      <c r="S7" s="152"/>
      <c r="T7" s="152"/>
      <c r="U7" s="152"/>
      <c r="V7" s="152"/>
      <c r="W7" s="152"/>
      <c r="X7" s="152"/>
      <c r="Y7" s="152"/>
      <c r="Z7" s="152"/>
      <c r="AA7" s="152"/>
    </row>
    <row r="8" spans="1:30" ht="18.95" customHeight="1"/>
    <row r="9" spans="1:30" ht="18.95" customHeight="1">
      <c r="A9" s="1726" t="s">
        <v>3462</v>
      </c>
      <c r="B9" s="1726"/>
      <c r="C9" s="1726"/>
      <c r="D9" s="1726"/>
      <c r="E9" s="1726"/>
      <c r="F9" s="1726"/>
      <c r="G9" s="1726"/>
      <c r="H9" s="1726"/>
      <c r="I9" s="1726"/>
      <c r="J9" s="1726"/>
      <c r="K9" s="1726"/>
      <c r="L9" s="1726"/>
      <c r="M9" s="1726"/>
      <c r="N9" s="1726"/>
      <c r="O9" s="1726"/>
      <c r="P9" s="1726"/>
      <c r="Q9" s="1726"/>
      <c r="R9" s="1726"/>
      <c r="S9" s="1726"/>
      <c r="T9" s="1726"/>
      <c r="U9" s="1726"/>
      <c r="V9" s="1726"/>
      <c r="W9" s="1726"/>
      <c r="X9" s="1726"/>
      <c r="Y9" s="1726"/>
      <c r="Z9" s="1726"/>
      <c r="AA9" s="1726"/>
      <c r="AB9" s="1726"/>
    </row>
    <row r="10" spans="1:30" ht="18.95" customHeight="1">
      <c r="A10" s="1726"/>
      <c r="B10" s="1726"/>
      <c r="C10" s="1726"/>
      <c r="D10" s="1726"/>
      <c r="E10" s="1726"/>
      <c r="F10" s="1726"/>
      <c r="G10" s="1726"/>
      <c r="H10" s="1726"/>
      <c r="I10" s="1726"/>
      <c r="J10" s="1726"/>
      <c r="K10" s="1726"/>
      <c r="L10" s="1726"/>
      <c r="M10" s="1726"/>
      <c r="N10" s="1726"/>
      <c r="O10" s="1726"/>
      <c r="P10" s="1726"/>
      <c r="Q10" s="1726"/>
      <c r="R10" s="1726"/>
      <c r="S10" s="1726"/>
      <c r="T10" s="1726"/>
      <c r="U10" s="1726"/>
      <c r="V10" s="1726"/>
      <c r="W10" s="1726"/>
      <c r="X10" s="1726"/>
      <c r="Y10" s="1726"/>
      <c r="Z10" s="1726"/>
      <c r="AA10" s="1726"/>
      <c r="AB10" s="1726"/>
    </row>
    <row r="11" spans="1:30" ht="18.95" customHeight="1">
      <c r="A11" s="1726"/>
      <c r="B11" s="1726"/>
      <c r="C11" s="1726"/>
      <c r="D11" s="1726"/>
      <c r="E11" s="1726"/>
      <c r="F11" s="1726"/>
      <c r="G11" s="1726"/>
      <c r="H11" s="1726"/>
      <c r="I11" s="1726"/>
      <c r="J11" s="1726"/>
      <c r="K11" s="1726"/>
      <c r="L11" s="1726"/>
      <c r="M11" s="1726"/>
      <c r="N11" s="1726"/>
      <c r="O11" s="1726"/>
      <c r="P11" s="1726"/>
      <c r="Q11" s="1726"/>
      <c r="R11" s="1726"/>
      <c r="S11" s="1726"/>
      <c r="T11" s="1726"/>
      <c r="U11" s="1726"/>
      <c r="V11" s="1726"/>
      <c r="W11" s="1726"/>
      <c r="X11" s="1726"/>
      <c r="Y11" s="1726"/>
      <c r="Z11" s="1726"/>
      <c r="AA11" s="1726"/>
      <c r="AB11" s="1726"/>
    </row>
    <row r="12" spans="1:30" ht="18.95" customHeight="1">
      <c r="A12" s="158"/>
      <c r="B12" s="158"/>
    </row>
    <row r="13" spans="1:30" ht="18.95" customHeight="1">
      <c r="A13" s="158"/>
      <c r="B13" s="158"/>
    </row>
    <row r="14" spans="1:30" ht="18.95" customHeight="1"/>
    <row r="15" spans="1:30" ht="16.5" customHeight="1">
      <c r="A15" s="2"/>
      <c r="D15" s="2"/>
      <c r="E15" s="2"/>
      <c r="F15" s="2"/>
      <c r="G15" s="2"/>
      <c r="H15" s="2"/>
      <c r="I15" s="2"/>
      <c r="J15" s="2"/>
      <c r="K15" s="2"/>
      <c r="L15" s="2"/>
      <c r="M15" s="2"/>
      <c r="N15" s="2"/>
      <c r="O15" s="2"/>
      <c r="P15" s="2"/>
      <c r="Q15" s="2"/>
      <c r="R15" s="2"/>
      <c r="S15" s="2"/>
      <c r="T15" s="2"/>
      <c r="U15" s="2"/>
      <c r="V15" s="2"/>
      <c r="W15" s="2"/>
      <c r="X15" s="2"/>
      <c r="Y15" s="2"/>
      <c r="Z15" s="2"/>
      <c r="AA15" s="2"/>
    </row>
    <row r="16" spans="1:30" ht="18.95" customHeight="1">
      <c r="B16" s="1518" t="str">
        <f>IF('確認申請書（建築）入力'!$M$4=0,"",'確認申請書（建築）入力'!$M$4)</f>
        <v>指定確認検査機関
　株式会社東日本住宅評価センター　様</v>
      </c>
      <c r="C16" s="1518"/>
      <c r="D16" s="1518"/>
      <c r="E16" s="1518"/>
      <c r="F16" s="1518"/>
      <c r="G16" s="1518"/>
      <c r="H16" s="1518"/>
      <c r="I16" s="1518"/>
      <c r="J16" s="1518"/>
      <c r="K16" s="1518"/>
      <c r="L16" s="1518"/>
      <c r="M16" s="1518"/>
      <c r="N16" s="1518"/>
      <c r="O16" s="1518"/>
      <c r="P16" s="1518"/>
      <c r="Q16" s="1518"/>
    </row>
    <row r="17" spans="1:41" ht="18.95" customHeight="1">
      <c r="B17" s="1518"/>
      <c r="C17" s="1518"/>
      <c r="D17" s="1518"/>
      <c r="E17" s="1518"/>
      <c r="F17" s="1518"/>
      <c r="G17" s="1518"/>
      <c r="H17" s="1518"/>
      <c r="I17" s="1518"/>
      <c r="J17" s="1518"/>
      <c r="K17" s="1518"/>
      <c r="L17" s="1518"/>
      <c r="M17" s="1518"/>
      <c r="N17" s="1518"/>
      <c r="O17" s="1518"/>
      <c r="P17" s="1518"/>
      <c r="Q17" s="1518"/>
    </row>
    <row r="18" spans="1:41" ht="18.95" customHeight="1">
      <c r="AE18" s="138" t="s">
        <v>584</v>
      </c>
    </row>
    <row r="19" spans="1:41" ht="18.95" customHeight="1">
      <c r="S19" s="1823" t="str">
        <f>IF($AK$19="","　　　　　年　　　　月　　　　日",IF(DATE(2019,5,1)&gt;$AK$19,$AK$19,"令和"&amp;IF(YEAR($AK$19)-2018=1,"元",YEAR($AK$19)-2018)&amp;"年"&amp;MONTH($AK$19)&amp;"月"&amp;DAY($AK$19)&amp;"日"))</f>
        <v>　　　　　年　　　　月　　　　日</v>
      </c>
      <c r="T19" s="1680"/>
      <c r="U19" s="1680"/>
      <c r="V19" s="1680"/>
      <c r="W19" s="1680"/>
      <c r="X19" s="1680"/>
      <c r="Y19" s="1680"/>
      <c r="Z19" s="1680"/>
      <c r="AA19" s="1680"/>
      <c r="AE19" s="3" t="s">
        <v>692</v>
      </c>
      <c r="AF19" s="3"/>
      <c r="AJ19" s="3"/>
      <c r="AK19" s="1672"/>
      <c r="AL19" s="1673"/>
      <c r="AM19" s="1673"/>
      <c r="AN19" s="1673"/>
      <c r="AO19" s="1674"/>
    </row>
    <row r="20" spans="1:41" ht="18.95" customHeight="1">
      <c r="AE20" s="128" t="s">
        <v>3066</v>
      </c>
    </row>
    <row r="21" spans="1:41" ht="18.95" customHeight="1">
      <c r="I21" s="2"/>
      <c r="J21" s="2"/>
      <c r="K21" s="2"/>
      <c r="L21" s="2"/>
      <c r="M21" s="2"/>
      <c r="N21" s="2"/>
      <c r="O21" s="67"/>
      <c r="P21" s="67"/>
      <c r="Q21" s="67"/>
      <c r="R21" s="67"/>
      <c r="S21" s="67"/>
      <c r="T21" s="67"/>
      <c r="U21" s="67"/>
      <c r="V21" s="67"/>
      <c r="W21" s="67"/>
      <c r="X21" s="67"/>
      <c r="Y21" s="67"/>
      <c r="Z21" s="67"/>
      <c r="AA21" s="67"/>
      <c r="AB21" s="67"/>
    </row>
    <row r="22" spans="1:41" ht="18.95" customHeight="1">
      <c r="I22" s="2"/>
      <c r="J22" s="2"/>
      <c r="K22" s="2"/>
      <c r="L22" s="2"/>
      <c r="M22" s="2"/>
      <c r="N22" s="2"/>
      <c r="O22" s="68" t="str">
        <f>項目一覧!$C$183</f>
        <v/>
      </c>
      <c r="P22" s="67"/>
      <c r="Q22" s="67"/>
      <c r="R22" s="67"/>
      <c r="S22" s="67"/>
      <c r="T22" s="67"/>
      <c r="U22" s="67"/>
      <c r="V22" s="67"/>
      <c r="W22" s="67"/>
      <c r="X22" s="67"/>
      <c r="Y22" s="67"/>
      <c r="Z22" s="67"/>
      <c r="AA22" s="67"/>
      <c r="AB22" s="67"/>
    </row>
    <row r="23" spans="1:41" ht="18.95" customHeight="1">
      <c r="E23" s="2"/>
      <c r="I23" s="2"/>
      <c r="J23" s="2" t="s">
        <v>691</v>
      </c>
      <c r="K23" s="2"/>
      <c r="L23" s="2"/>
      <c r="M23" s="2"/>
      <c r="N23" s="2"/>
      <c r="O23" s="68" t="str">
        <f>項目一覧!$C$4</f>
        <v/>
      </c>
      <c r="P23" s="2"/>
      <c r="Q23" s="2"/>
      <c r="R23" s="2"/>
      <c r="S23" s="2"/>
      <c r="T23" s="2"/>
      <c r="U23" s="2"/>
      <c r="V23" s="2"/>
      <c r="W23" s="2"/>
      <c r="Z23" s="2"/>
    </row>
    <row r="24" spans="1:41" ht="18.95" customHeight="1">
      <c r="I24" s="2"/>
      <c r="J24" s="2"/>
      <c r="K24" s="2"/>
      <c r="L24" s="2"/>
      <c r="M24" s="2"/>
      <c r="N24" s="2"/>
      <c r="O24" s="2"/>
      <c r="P24" s="2"/>
      <c r="Q24" s="2"/>
      <c r="R24" s="2"/>
      <c r="S24" s="2"/>
      <c r="T24" s="2"/>
      <c r="U24" s="2"/>
      <c r="V24" s="2"/>
      <c r="W24" s="2"/>
      <c r="Z24" s="2"/>
    </row>
    <row r="25" spans="1:41" ht="12.95" customHeight="1">
      <c r="A25" s="126"/>
      <c r="I25" s="2"/>
      <c r="J25" s="2"/>
      <c r="K25" s="2"/>
      <c r="L25" s="2"/>
      <c r="M25" s="2"/>
      <c r="N25" s="2"/>
    </row>
    <row r="26" spans="1:41" ht="12.95" customHeight="1">
      <c r="A26" s="126"/>
      <c r="I26" s="2"/>
      <c r="J26" s="2"/>
      <c r="K26" s="2"/>
      <c r="L26" s="2"/>
      <c r="M26" s="2"/>
      <c r="N26" s="2"/>
    </row>
    <row r="27" spans="1:41" ht="12.95" customHeight="1">
      <c r="O27" s="28"/>
      <c r="P27" s="28"/>
      <c r="Q27" s="28"/>
      <c r="R27" s="28"/>
      <c r="S27" s="28"/>
      <c r="T27" s="28"/>
      <c r="U27" s="28"/>
      <c r="V27" s="28"/>
      <c r="W27" s="28"/>
      <c r="X27" s="28"/>
      <c r="Y27" s="28"/>
      <c r="Z27" s="28"/>
      <c r="AA27" s="28"/>
      <c r="AB27" s="28"/>
    </row>
    <row r="28" spans="1:41" ht="12.95" customHeight="1">
      <c r="A28" s="52"/>
      <c r="B28" s="52"/>
      <c r="C28" s="52"/>
      <c r="D28" s="52"/>
      <c r="E28" s="52"/>
      <c r="F28" s="52"/>
      <c r="G28" s="52"/>
      <c r="H28" s="52"/>
      <c r="I28" s="52"/>
      <c r="J28" s="52"/>
      <c r="K28" s="52"/>
      <c r="L28" s="52"/>
      <c r="M28" s="52"/>
      <c r="N28" s="52"/>
    </row>
    <row r="29" spans="1:41" ht="18.95" customHeight="1">
      <c r="A29" s="152"/>
      <c r="B29" s="152"/>
      <c r="C29" s="152"/>
      <c r="D29" s="152"/>
      <c r="E29" s="152"/>
      <c r="F29" s="152"/>
      <c r="G29" s="146" t="s">
        <v>690</v>
      </c>
      <c r="H29" s="152"/>
      <c r="I29" s="152"/>
      <c r="J29" s="152"/>
      <c r="K29" s="152"/>
      <c r="L29" s="152"/>
      <c r="M29" s="152"/>
      <c r="N29" s="152"/>
      <c r="O29" s="152"/>
      <c r="P29" s="152"/>
      <c r="Q29" s="152"/>
      <c r="R29" s="152"/>
      <c r="S29" s="152"/>
      <c r="T29" s="152"/>
      <c r="U29" s="152"/>
      <c r="V29" s="152"/>
      <c r="W29" s="152"/>
      <c r="X29" s="152"/>
      <c r="Y29" s="152"/>
      <c r="Z29" s="152"/>
      <c r="AA29" s="152"/>
    </row>
    <row r="30" spans="1:41" ht="18.95" customHeight="1">
      <c r="I30" s="2"/>
      <c r="J30" s="2"/>
      <c r="K30" s="2"/>
      <c r="L30" s="2"/>
      <c r="M30" s="2"/>
      <c r="N30" s="2"/>
      <c r="O30" s="67"/>
      <c r="P30" s="67"/>
      <c r="Q30" s="67"/>
      <c r="R30" s="67"/>
      <c r="S30" s="67"/>
      <c r="T30" s="67"/>
      <c r="U30" s="67"/>
      <c r="V30" s="67"/>
      <c r="W30" s="67"/>
      <c r="X30" s="67"/>
      <c r="Y30" s="67"/>
      <c r="Z30" s="67"/>
      <c r="AA30" s="67"/>
      <c r="AB30" s="67"/>
    </row>
    <row r="31" spans="1:41" ht="18.95" customHeight="1">
      <c r="O31" s="68" t="str">
        <f>項目一覧!$C$50</f>
        <v/>
      </c>
    </row>
    <row r="32" spans="1:41" ht="18.95" customHeight="1">
      <c r="I32" s="2" t="s">
        <v>689</v>
      </c>
      <c r="J32" s="2"/>
      <c r="K32" s="2"/>
      <c r="L32" s="2"/>
      <c r="M32" s="2"/>
      <c r="N32" s="2"/>
      <c r="O32" s="68" t="str">
        <f>項目一覧!$C$46</f>
        <v/>
      </c>
      <c r="R32" s="2"/>
      <c r="S32" s="2"/>
      <c r="T32" s="2"/>
      <c r="U32" s="2"/>
      <c r="V32" s="2"/>
      <c r="W32" s="2"/>
      <c r="X32" s="2"/>
      <c r="Z32" s="2"/>
    </row>
    <row r="33" spans="1:41" ht="18.95" customHeight="1">
      <c r="I33" s="2"/>
      <c r="J33" s="2"/>
      <c r="K33" s="2"/>
      <c r="L33" s="2"/>
      <c r="M33" s="2"/>
      <c r="N33" s="2"/>
      <c r="O33" s="2"/>
      <c r="R33" s="2"/>
      <c r="S33" s="2"/>
      <c r="T33" s="2"/>
      <c r="U33" s="2"/>
      <c r="V33" s="2"/>
      <c r="W33" s="2"/>
      <c r="X33" s="2"/>
      <c r="Z33" s="2"/>
    </row>
    <row r="34" spans="1:41" ht="18.95" customHeight="1">
      <c r="I34" s="2"/>
      <c r="J34" s="2"/>
      <c r="K34" s="2"/>
      <c r="L34" s="2"/>
      <c r="M34" s="2"/>
      <c r="N34" s="2"/>
      <c r="R34" s="2"/>
      <c r="S34" s="2"/>
      <c r="T34" s="2"/>
      <c r="U34" s="2"/>
      <c r="V34" s="2"/>
      <c r="W34" s="2"/>
    </row>
    <row r="35" spans="1:41" ht="18.95" customHeight="1">
      <c r="A35" s="28"/>
      <c r="B35" s="28"/>
      <c r="C35" s="28"/>
      <c r="D35" s="28"/>
      <c r="E35" s="28"/>
      <c r="F35" s="28"/>
      <c r="G35" s="28"/>
      <c r="H35" s="28"/>
      <c r="I35" s="30"/>
      <c r="J35" s="30"/>
      <c r="K35" s="30"/>
      <c r="L35" s="30"/>
      <c r="M35" s="30"/>
      <c r="N35" s="30"/>
      <c r="O35" s="155"/>
      <c r="P35" s="155"/>
      <c r="Q35" s="155"/>
      <c r="R35" s="155"/>
      <c r="S35" s="155"/>
      <c r="T35" s="155"/>
      <c r="U35" s="155"/>
      <c r="V35" s="155"/>
      <c r="W35" s="155"/>
      <c r="X35" s="155"/>
      <c r="Y35" s="155"/>
      <c r="Z35" s="155"/>
      <c r="AA35" s="155"/>
      <c r="AB35" s="155"/>
    </row>
    <row r="36" spans="1:41" ht="18.95" customHeight="1">
      <c r="B36" s="1" t="s">
        <v>688</v>
      </c>
      <c r="AE36" s="138" t="s">
        <v>687</v>
      </c>
    </row>
    <row r="37" spans="1:41" ht="18.95" customHeight="1">
      <c r="C37" s="84" t="str">
        <f>IF(AO37=2,"■","□")</f>
        <v>□</v>
      </c>
      <c r="D37" s="1" t="s">
        <v>686</v>
      </c>
      <c r="K37" s="84" t="str">
        <f>IF(AO37=3,"■","□")</f>
        <v>□</v>
      </c>
      <c r="L37" s="1" t="s">
        <v>685</v>
      </c>
      <c r="S37" s="84" t="str">
        <f>IF(AO37=4,"■","□")</f>
        <v>□</v>
      </c>
      <c r="T37" s="1" t="s">
        <v>684</v>
      </c>
      <c r="AO37" s="166">
        <v>1</v>
      </c>
    </row>
    <row r="38" spans="1:41" ht="23.25" customHeight="1">
      <c r="C38" s="180" t="str">
        <f>IF(AO37=5,"■","□")</f>
        <v>□</v>
      </c>
      <c r="D38" s="179" t="s">
        <v>683</v>
      </c>
    </row>
    <row r="39" spans="1:41" ht="22.5" customHeight="1">
      <c r="A39" s="1543" t="s">
        <v>682</v>
      </c>
      <c r="B39" s="1544"/>
      <c r="C39" s="1544"/>
      <c r="D39" s="1544"/>
      <c r="E39" s="1544"/>
      <c r="F39" s="1545"/>
      <c r="G39" s="178" t="s">
        <v>681</v>
      </c>
      <c r="H39" s="178"/>
      <c r="I39" s="178"/>
      <c r="J39" s="177"/>
      <c r="K39" s="1543" t="s">
        <v>680</v>
      </c>
      <c r="L39" s="1544"/>
      <c r="M39" s="1544"/>
      <c r="N39" s="1544"/>
      <c r="O39" s="1544"/>
      <c r="P39" s="1545"/>
      <c r="Q39" s="1543" t="s">
        <v>679</v>
      </c>
      <c r="R39" s="1544"/>
      <c r="S39" s="1544"/>
      <c r="T39" s="1544"/>
      <c r="U39" s="1545"/>
      <c r="V39" s="1543" t="s">
        <v>678</v>
      </c>
      <c r="W39" s="1544"/>
      <c r="X39" s="1544"/>
      <c r="Y39" s="1544"/>
      <c r="Z39" s="1544"/>
      <c r="AA39" s="1545"/>
    </row>
    <row r="40" spans="1:41" ht="33.75" customHeight="1">
      <c r="A40" s="1814"/>
      <c r="B40" s="1815"/>
      <c r="C40" s="1815"/>
      <c r="D40" s="1815"/>
      <c r="E40" s="1815"/>
      <c r="F40" s="1816"/>
      <c r="G40" s="1767"/>
      <c r="H40" s="1768"/>
      <c r="I40" s="1768"/>
      <c r="J40" s="1769"/>
      <c r="K40" s="1770" t="s">
        <v>447</v>
      </c>
      <c r="L40" s="1771"/>
      <c r="M40" s="1771"/>
      <c r="N40" s="1771"/>
      <c r="O40" s="1771"/>
      <c r="P40" s="1772"/>
      <c r="Q40" s="1770" t="s">
        <v>447</v>
      </c>
      <c r="R40" s="1771"/>
      <c r="S40" s="1771"/>
      <c r="T40" s="1771"/>
      <c r="U40" s="1772"/>
      <c r="V40" s="1773" t="s">
        <v>3068</v>
      </c>
      <c r="W40" s="1774"/>
      <c r="X40" s="1774"/>
      <c r="Y40" s="1774"/>
      <c r="Z40" s="1774"/>
      <c r="AA40" s="1775"/>
    </row>
    <row r="41" spans="1:41" ht="77.25" customHeight="1">
      <c r="A41" s="1817"/>
      <c r="B41" s="1818"/>
      <c r="C41" s="1818"/>
      <c r="D41" s="1818"/>
      <c r="E41" s="1818"/>
      <c r="F41" s="1819"/>
      <c r="G41" s="1711"/>
      <c r="H41" s="1501"/>
      <c r="I41" s="1501"/>
      <c r="J41" s="1712"/>
      <c r="K41" s="1505"/>
      <c r="L41" s="1506"/>
      <c r="M41" s="1506"/>
      <c r="N41" s="1506"/>
      <c r="O41" s="1506"/>
      <c r="P41" s="1507"/>
      <c r="Q41" s="1505"/>
      <c r="R41" s="1506"/>
      <c r="S41" s="1506"/>
      <c r="T41" s="1506"/>
      <c r="U41" s="1507"/>
      <c r="V41" s="1764" t="s">
        <v>677</v>
      </c>
      <c r="W41" s="1765"/>
      <c r="X41" s="1765"/>
      <c r="Y41" s="1765"/>
      <c r="Z41" s="1765"/>
      <c r="AA41" s="1766"/>
    </row>
    <row r="42" spans="1:41" ht="18.95" customHeight="1">
      <c r="A42" s="1820"/>
      <c r="B42" s="1821"/>
      <c r="C42" s="1821"/>
      <c r="D42" s="1821"/>
      <c r="E42" s="1821"/>
      <c r="F42" s="1822"/>
      <c r="G42" s="1713"/>
      <c r="H42" s="1714"/>
      <c r="I42" s="1714"/>
      <c r="J42" s="1715"/>
      <c r="K42" s="1508"/>
      <c r="L42" s="1509"/>
      <c r="M42" s="1509"/>
      <c r="N42" s="1509"/>
      <c r="O42" s="1509"/>
      <c r="P42" s="1510"/>
      <c r="Q42" s="1508"/>
      <c r="R42" s="1509"/>
      <c r="S42" s="1509"/>
      <c r="T42" s="1509"/>
      <c r="U42" s="1510"/>
      <c r="V42" s="1760" t="s">
        <v>2589</v>
      </c>
      <c r="W42" s="1761"/>
      <c r="X42" s="1761"/>
      <c r="Y42" s="1761"/>
      <c r="Z42" s="1761"/>
      <c r="AA42" s="1762"/>
    </row>
    <row r="43" spans="1:41" ht="18.95" customHeight="1">
      <c r="I43" s="2"/>
      <c r="J43" s="2"/>
      <c r="K43" s="2"/>
      <c r="L43" s="2"/>
      <c r="M43" s="2"/>
      <c r="N43" s="2"/>
      <c r="O43" s="67"/>
    </row>
    <row r="44" spans="1:41" ht="18.95" customHeight="1"/>
    <row r="45" spans="1:41" ht="6" customHeight="1"/>
    <row r="46" spans="1:41" ht="5.25" customHeight="1"/>
    <row r="47" spans="1:41" ht="17.25" customHeight="1">
      <c r="A47" s="176" t="s">
        <v>676</v>
      </c>
      <c r="B47" s="176"/>
      <c r="C47" s="176"/>
      <c r="D47" s="176"/>
      <c r="E47" s="176"/>
      <c r="F47" s="176"/>
      <c r="G47" s="176"/>
      <c r="H47" s="176"/>
      <c r="I47" s="176"/>
      <c r="J47" s="176"/>
      <c r="K47" s="176"/>
      <c r="L47" s="176"/>
      <c r="M47" s="176"/>
      <c r="N47" s="176"/>
      <c r="O47" s="176"/>
      <c r="P47" s="176"/>
      <c r="Q47" s="176"/>
      <c r="R47" s="176"/>
      <c r="S47" s="176"/>
      <c r="T47" s="176"/>
      <c r="U47" s="176"/>
      <c r="V47" s="176"/>
      <c r="W47" s="176"/>
      <c r="X47" s="176"/>
      <c r="Y47" s="176"/>
      <c r="Z47" s="176"/>
      <c r="AA47" s="176"/>
    </row>
    <row r="48" spans="1:41" ht="17.25" customHeight="1">
      <c r="A48" s="15"/>
      <c r="B48" s="15" t="s">
        <v>675</v>
      </c>
      <c r="C48" s="15"/>
      <c r="D48" s="15"/>
      <c r="E48" s="15"/>
      <c r="F48" s="15"/>
      <c r="G48" s="15"/>
      <c r="H48" s="15"/>
      <c r="I48" s="15"/>
      <c r="J48" s="15"/>
      <c r="K48" s="15"/>
      <c r="L48" s="15"/>
      <c r="M48" s="15"/>
      <c r="N48" s="15"/>
      <c r="O48" s="15"/>
      <c r="P48" s="15"/>
      <c r="Q48" s="15"/>
      <c r="R48" s="15"/>
      <c r="S48" s="15"/>
      <c r="T48" s="15"/>
      <c r="U48" s="15"/>
      <c r="V48" s="15"/>
      <c r="W48" s="15"/>
      <c r="X48" s="15"/>
      <c r="Y48" s="15"/>
      <c r="Z48" s="15"/>
      <c r="AA48" s="15"/>
      <c r="AB48" s="28"/>
    </row>
    <row r="49" spans="1:29" ht="17.25" customHeight="1">
      <c r="A49" s="6" t="s">
        <v>667</v>
      </c>
      <c r="B49" s="3" t="s">
        <v>674</v>
      </c>
      <c r="C49" s="3"/>
      <c r="D49" s="3"/>
      <c r="E49" s="3"/>
      <c r="F49" s="3"/>
      <c r="G49" s="3"/>
      <c r="H49" s="3"/>
      <c r="I49" s="3"/>
      <c r="J49" s="3"/>
      <c r="K49" s="3"/>
      <c r="L49" s="3"/>
      <c r="M49" s="3"/>
      <c r="N49" s="3"/>
      <c r="O49" s="3"/>
      <c r="P49" s="3"/>
      <c r="Q49" s="3"/>
      <c r="R49" s="3"/>
      <c r="S49" s="3"/>
      <c r="T49" s="3"/>
      <c r="U49" s="16"/>
      <c r="V49" s="16"/>
      <c r="W49" s="16"/>
      <c r="X49" s="16"/>
      <c r="Y49" s="16"/>
      <c r="Z49" s="16"/>
      <c r="AA49" s="16"/>
    </row>
    <row r="50" spans="1:29" ht="17.25" customHeight="1">
      <c r="A50" s="6"/>
      <c r="B50" s="3" t="s">
        <v>442</v>
      </c>
      <c r="C50" s="3"/>
      <c r="D50" s="3"/>
      <c r="E50" s="3"/>
      <c r="F50" s="3"/>
      <c r="G50" s="3"/>
      <c r="H50" s="3" t="str">
        <f>IF(項目一覧!$C$21=0,"",項目一覧!$C$21&amp;"  ")&amp;IF(項目一覧!$C$5=0,"",項目一覧!$C$5)</f>
        <v xml:space="preserve">  </v>
      </c>
      <c r="J50" s="3"/>
      <c r="K50" s="3"/>
      <c r="L50" s="3"/>
      <c r="M50" s="3"/>
      <c r="N50" s="3"/>
      <c r="O50" s="3"/>
      <c r="P50" s="3"/>
      <c r="Q50" s="3"/>
      <c r="R50" s="3"/>
      <c r="S50" s="3"/>
      <c r="T50" s="3"/>
      <c r="U50" s="3"/>
      <c r="V50" s="3"/>
      <c r="W50" s="3"/>
      <c r="X50" s="3"/>
      <c r="Y50" s="3"/>
      <c r="Z50" s="3"/>
      <c r="AA50" s="3"/>
    </row>
    <row r="51" spans="1:29" ht="17.25" customHeight="1">
      <c r="A51" s="6"/>
      <c r="B51" s="3" t="s">
        <v>419</v>
      </c>
      <c r="C51" s="3"/>
      <c r="D51" s="3"/>
      <c r="E51" s="3"/>
      <c r="F51" s="3"/>
      <c r="G51" s="3"/>
      <c r="H51" s="3" t="str">
        <f>IF(項目一覧!$C$183=0,"",項目一覧!$C$183&amp;"  ")&amp;IF(項目一覧!$C$4=0,"",項目一覧!$C$4)</f>
        <v xml:space="preserve">  </v>
      </c>
      <c r="J51" s="3"/>
      <c r="K51" s="3"/>
      <c r="L51" s="3"/>
      <c r="M51" s="3"/>
      <c r="N51" s="3"/>
      <c r="O51" s="3"/>
      <c r="P51" s="3"/>
      <c r="Q51" s="3"/>
      <c r="R51" s="3"/>
      <c r="S51" s="3"/>
      <c r="T51" s="3"/>
      <c r="U51" s="3"/>
      <c r="V51" s="3"/>
      <c r="W51" s="3"/>
      <c r="X51" s="3"/>
      <c r="Y51" s="3"/>
      <c r="Z51" s="3"/>
      <c r="AA51" s="3"/>
    </row>
    <row r="52" spans="1:29" ht="17.25" customHeight="1">
      <c r="A52" s="6"/>
      <c r="B52" s="3" t="s">
        <v>410</v>
      </c>
      <c r="C52" s="3"/>
      <c r="D52" s="3"/>
      <c r="E52" s="3"/>
      <c r="F52" s="3"/>
      <c r="G52" s="3"/>
      <c r="H52" s="18" t="str">
        <f>項目一覧!$C$6</f>
        <v/>
      </c>
      <c r="I52" s="42"/>
      <c r="J52" s="18"/>
      <c r="K52" s="18"/>
      <c r="L52" s="18"/>
      <c r="M52" s="18"/>
      <c r="N52" s="18"/>
      <c r="O52" s="18"/>
      <c r="P52" s="18"/>
      <c r="Q52" s="18"/>
      <c r="R52" s="18"/>
      <c r="S52" s="18"/>
      <c r="T52" s="18"/>
      <c r="U52" s="18"/>
      <c r="V52" s="18"/>
      <c r="W52" s="18"/>
      <c r="X52" s="18"/>
      <c r="Y52" s="18"/>
      <c r="Z52" s="18"/>
      <c r="AA52" s="18"/>
      <c r="AB52" s="42"/>
      <c r="AC52" s="42"/>
    </row>
    <row r="53" spans="1:29" ht="17.25" customHeight="1">
      <c r="A53" s="6"/>
      <c r="B53" s="3" t="s">
        <v>441</v>
      </c>
      <c r="C53" s="3"/>
      <c r="D53" s="3"/>
      <c r="E53" s="3"/>
      <c r="F53" s="3"/>
      <c r="G53" s="3"/>
      <c r="H53" s="1512" t="str">
        <f>項目一覧!$C$7</f>
        <v/>
      </c>
      <c r="I53" s="1512"/>
      <c r="J53" s="1512"/>
      <c r="K53" s="1512"/>
      <c r="L53" s="1512"/>
      <c r="M53" s="1512"/>
      <c r="N53" s="1512"/>
      <c r="O53" s="1512"/>
      <c r="P53" s="1512"/>
      <c r="Q53" s="1512"/>
      <c r="R53" s="1512"/>
      <c r="S53" s="1512"/>
      <c r="T53" s="1512"/>
      <c r="U53" s="1512"/>
      <c r="V53" s="1512"/>
      <c r="W53" s="1512"/>
      <c r="X53" s="1512"/>
      <c r="Y53" s="1512"/>
      <c r="Z53" s="1512"/>
      <c r="AA53" s="1512"/>
      <c r="AB53" s="1512"/>
      <c r="AC53" s="1512"/>
    </row>
    <row r="54" spans="1:29" ht="17.25" customHeight="1">
      <c r="A54" s="32"/>
      <c r="B54" s="15" t="s">
        <v>408</v>
      </c>
      <c r="C54" s="15"/>
      <c r="D54" s="15"/>
      <c r="E54" s="15"/>
      <c r="F54" s="15"/>
      <c r="G54" s="15"/>
      <c r="H54" s="27" t="str">
        <f>項目一覧!$C$8</f>
        <v/>
      </c>
      <c r="I54" s="40"/>
      <c r="J54" s="27"/>
      <c r="K54" s="27"/>
      <c r="L54" s="27"/>
      <c r="M54" s="27"/>
      <c r="N54" s="27"/>
      <c r="O54" s="27"/>
      <c r="P54" s="27"/>
      <c r="Q54" s="27"/>
      <c r="R54" s="27"/>
      <c r="S54" s="27"/>
      <c r="T54" s="27"/>
      <c r="U54" s="27"/>
      <c r="V54" s="27"/>
      <c r="W54" s="27"/>
      <c r="X54" s="27"/>
      <c r="Y54" s="27"/>
      <c r="Z54" s="27"/>
      <c r="AA54" s="27"/>
      <c r="AB54" s="40"/>
      <c r="AC54" s="42"/>
    </row>
    <row r="55" spans="1:29" ht="17.25" customHeight="1">
      <c r="A55" s="6" t="s">
        <v>667</v>
      </c>
      <c r="B55" s="3" t="s">
        <v>440</v>
      </c>
      <c r="C55" s="3"/>
      <c r="D55" s="3"/>
      <c r="E55" s="3"/>
      <c r="F55" s="3"/>
      <c r="G55" s="3"/>
      <c r="H55" s="18"/>
      <c r="I55" s="18"/>
      <c r="J55" s="18"/>
      <c r="K55" s="18"/>
      <c r="L55" s="18"/>
      <c r="M55" s="18"/>
      <c r="N55" s="18"/>
      <c r="O55" s="18"/>
      <c r="P55" s="18"/>
      <c r="Q55" s="18"/>
      <c r="R55" s="18"/>
      <c r="S55" s="18"/>
      <c r="T55" s="18"/>
      <c r="U55" s="18"/>
      <c r="V55" s="18"/>
      <c r="W55" s="18"/>
      <c r="X55" s="18"/>
      <c r="Y55" s="18"/>
      <c r="Z55" s="18"/>
      <c r="AA55" s="18"/>
      <c r="AB55" s="42"/>
      <c r="AC55" s="42"/>
    </row>
    <row r="56" spans="1:29" ht="17.25" customHeight="1">
      <c r="A56" s="6"/>
      <c r="B56" s="3" t="s">
        <v>420</v>
      </c>
      <c r="C56" s="3"/>
      <c r="D56" s="3"/>
      <c r="E56" s="3"/>
      <c r="F56" s="3"/>
      <c r="G56" s="3"/>
      <c r="H56" s="50" t="str">
        <f>IF(項目一覧!$C$9=0,"","("&amp;項目一覧!$C$9&amp;") 建築士  （"&amp;項目一覧!$C$10&amp;"）登録　第　 "&amp;項目一覧!$C$11&amp;"　号")</f>
        <v>() 建築士  （）登録　第　 　号</v>
      </c>
      <c r="I56" s="42"/>
      <c r="J56" s="18"/>
      <c r="K56" s="18"/>
      <c r="L56" s="18"/>
      <c r="M56" s="18"/>
      <c r="N56" s="18"/>
      <c r="O56" s="18"/>
      <c r="P56" s="18"/>
      <c r="Q56" s="18"/>
      <c r="R56" s="18"/>
      <c r="S56" s="18"/>
      <c r="T56" s="18"/>
      <c r="U56" s="18"/>
      <c r="V56" s="18"/>
      <c r="W56" s="18"/>
      <c r="X56" s="18"/>
      <c r="Y56" s="18"/>
      <c r="Z56" s="18"/>
      <c r="AA56" s="18"/>
      <c r="AB56" s="42"/>
      <c r="AC56" s="42"/>
    </row>
    <row r="57" spans="1:29" ht="17.25" customHeight="1">
      <c r="A57" s="6"/>
      <c r="B57" s="3" t="s">
        <v>419</v>
      </c>
      <c r="C57" s="3"/>
      <c r="D57" s="3"/>
      <c r="E57" s="3"/>
      <c r="F57" s="3"/>
      <c r="G57" s="3"/>
      <c r="H57" s="18" t="str">
        <f>項目一覧!$C$12</f>
        <v/>
      </c>
      <c r="I57" s="42"/>
      <c r="J57" s="18"/>
      <c r="K57" s="18"/>
      <c r="L57" s="18"/>
      <c r="M57" s="18"/>
      <c r="N57" s="18"/>
      <c r="O57" s="18"/>
      <c r="P57" s="18"/>
      <c r="Q57" s="18"/>
      <c r="R57" s="18"/>
      <c r="S57" s="18"/>
      <c r="T57" s="18"/>
      <c r="U57" s="18"/>
      <c r="V57" s="18"/>
      <c r="W57" s="18"/>
      <c r="X57" s="18"/>
      <c r="Y57" s="18"/>
      <c r="Z57" s="18"/>
      <c r="AA57" s="18"/>
      <c r="AB57" s="42"/>
      <c r="AC57" s="42"/>
    </row>
    <row r="58" spans="1:29" ht="17.25" customHeight="1">
      <c r="A58" s="6"/>
      <c r="B58" s="3" t="s">
        <v>418</v>
      </c>
      <c r="C58" s="3"/>
      <c r="D58" s="3"/>
      <c r="E58" s="3"/>
      <c r="F58" s="3"/>
      <c r="G58" s="3"/>
      <c r="H58" s="50" t="str">
        <f>IF(項目一覧!$C$13=0,"","("&amp;項目一覧!$C$13&amp;") 建築士事務所  （"&amp;項目一覧!$C$14&amp;"）知事登録　第　 "&amp;項目一覧!$C$15&amp;"　号")</f>
        <v>() 建築士事務所  （）知事登録　第　 　号</v>
      </c>
      <c r="I58" s="42"/>
      <c r="J58" s="18"/>
      <c r="K58" s="18"/>
      <c r="L58" s="18"/>
      <c r="M58" s="18"/>
      <c r="N58" s="18"/>
      <c r="O58" s="18"/>
      <c r="P58" s="18"/>
      <c r="Q58" s="18"/>
      <c r="R58" s="18"/>
      <c r="S58" s="18"/>
      <c r="T58" s="18"/>
      <c r="U58" s="18"/>
      <c r="V58" s="18"/>
      <c r="W58" s="18"/>
      <c r="X58" s="18"/>
      <c r="Y58" s="18"/>
      <c r="Z58" s="18"/>
      <c r="AA58" s="18"/>
      <c r="AB58" s="42"/>
      <c r="AC58" s="42"/>
    </row>
    <row r="59" spans="1:29" ht="17.25" customHeight="1">
      <c r="A59" s="6"/>
      <c r="B59" s="3"/>
      <c r="C59" s="3"/>
      <c r="D59" s="3"/>
      <c r="E59" s="3"/>
      <c r="F59" s="3"/>
      <c r="G59" s="3"/>
      <c r="H59" s="18" t="str">
        <f>項目一覧!$C$16</f>
        <v/>
      </c>
      <c r="I59" s="42"/>
      <c r="J59" s="18"/>
      <c r="K59" s="18"/>
      <c r="L59" s="18"/>
      <c r="M59" s="18"/>
      <c r="N59" s="18"/>
      <c r="O59" s="18"/>
      <c r="P59" s="18"/>
      <c r="Q59" s="18"/>
      <c r="R59" s="18"/>
      <c r="S59" s="18"/>
      <c r="T59" s="18"/>
      <c r="U59" s="18"/>
      <c r="V59" s="18"/>
      <c r="W59" s="18"/>
      <c r="X59" s="18"/>
      <c r="Y59" s="18"/>
      <c r="Z59" s="18"/>
      <c r="AA59" s="18"/>
      <c r="AB59" s="42"/>
      <c r="AC59" s="42"/>
    </row>
    <row r="60" spans="1:29" ht="17.25" customHeight="1">
      <c r="A60" s="6"/>
      <c r="B60" s="3" t="s">
        <v>417</v>
      </c>
      <c r="C60" s="3"/>
      <c r="D60" s="3"/>
      <c r="E60" s="3"/>
      <c r="F60" s="3"/>
      <c r="G60" s="3"/>
      <c r="H60" s="18" t="str">
        <f>項目一覧!$C$17</f>
        <v/>
      </c>
      <c r="I60" s="42"/>
      <c r="J60" s="18"/>
      <c r="K60" s="18"/>
      <c r="L60" s="18"/>
      <c r="M60" s="18"/>
      <c r="N60" s="18"/>
      <c r="O60" s="18"/>
      <c r="P60" s="18"/>
      <c r="Q60" s="18"/>
      <c r="R60" s="18"/>
      <c r="S60" s="18"/>
      <c r="T60" s="18"/>
      <c r="U60" s="18"/>
      <c r="V60" s="18"/>
      <c r="W60" s="18"/>
      <c r="X60" s="18"/>
      <c r="Y60" s="18"/>
      <c r="Z60" s="18"/>
      <c r="AA60" s="18"/>
      <c r="AB60" s="42"/>
      <c r="AC60" s="42"/>
    </row>
    <row r="61" spans="1:29" ht="17.25" customHeight="1">
      <c r="A61" s="6"/>
      <c r="B61" s="3" t="s">
        <v>416</v>
      </c>
      <c r="C61" s="3"/>
      <c r="D61" s="3"/>
      <c r="E61" s="3"/>
      <c r="F61" s="3"/>
      <c r="G61" s="3"/>
      <c r="H61" s="1512" t="str">
        <f>項目一覧!$C$18</f>
        <v/>
      </c>
      <c r="I61" s="1512"/>
      <c r="J61" s="1512"/>
      <c r="K61" s="1512"/>
      <c r="L61" s="1512"/>
      <c r="M61" s="1512"/>
      <c r="N61" s="1512"/>
      <c r="O61" s="1512"/>
      <c r="P61" s="1512"/>
      <c r="Q61" s="1512"/>
      <c r="R61" s="1512"/>
      <c r="S61" s="1512"/>
      <c r="T61" s="1512"/>
      <c r="U61" s="1512"/>
      <c r="V61" s="1512"/>
      <c r="W61" s="1512"/>
      <c r="X61" s="1512"/>
      <c r="Y61" s="1512"/>
      <c r="Z61" s="1512"/>
      <c r="AA61" s="1512"/>
      <c r="AB61" s="1512"/>
      <c r="AC61" s="1512"/>
    </row>
    <row r="62" spans="1:29" ht="17.25" customHeight="1">
      <c r="A62" s="32"/>
      <c r="B62" s="15" t="s">
        <v>415</v>
      </c>
      <c r="C62" s="15"/>
      <c r="D62" s="15"/>
      <c r="E62" s="15"/>
      <c r="F62" s="15"/>
      <c r="G62" s="15"/>
      <c r="H62" s="27" t="str">
        <f>項目一覧!$C$19</f>
        <v/>
      </c>
      <c r="I62" s="40"/>
      <c r="J62" s="27"/>
      <c r="K62" s="27"/>
      <c r="L62" s="27"/>
      <c r="M62" s="27"/>
      <c r="N62" s="27"/>
      <c r="O62" s="27"/>
      <c r="P62" s="27"/>
      <c r="Q62" s="27"/>
      <c r="R62" s="27"/>
      <c r="S62" s="27"/>
      <c r="T62" s="27"/>
      <c r="U62" s="27"/>
      <c r="V62" s="27"/>
      <c r="W62" s="27"/>
      <c r="X62" s="27"/>
      <c r="Y62" s="27"/>
      <c r="Z62" s="27"/>
      <c r="AA62" s="27"/>
      <c r="AB62" s="40"/>
      <c r="AC62" s="42"/>
    </row>
    <row r="63" spans="1:29" ht="17.25" customHeight="1">
      <c r="A63" s="6" t="s">
        <v>667</v>
      </c>
      <c r="B63" s="3" t="s">
        <v>439</v>
      </c>
      <c r="C63" s="3"/>
      <c r="D63" s="3"/>
      <c r="E63" s="3"/>
      <c r="F63" s="3"/>
      <c r="G63" s="3"/>
      <c r="H63" s="3"/>
      <c r="J63" s="3"/>
      <c r="K63" s="3"/>
      <c r="L63" s="3"/>
      <c r="M63" s="3"/>
      <c r="N63" s="3"/>
      <c r="O63" s="3"/>
      <c r="P63" s="3"/>
      <c r="Q63" s="3"/>
      <c r="R63" s="3"/>
      <c r="S63" s="3"/>
      <c r="T63" s="3"/>
      <c r="U63" s="3"/>
      <c r="V63" s="3"/>
      <c r="W63" s="3"/>
      <c r="X63" s="3"/>
      <c r="Y63" s="3"/>
      <c r="Z63" s="3"/>
      <c r="AA63" s="3"/>
    </row>
    <row r="64" spans="1:29" ht="18" customHeight="1">
      <c r="A64" s="6"/>
      <c r="B64" s="3" t="s">
        <v>438</v>
      </c>
      <c r="C64" s="3"/>
      <c r="D64" s="3"/>
      <c r="E64" s="3"/>
      <c r="F64" s="3"/>
      <c r="G64" s="3"/>
      <c r="H64" s="3"/>
      <c r="I64" s="3"/>
      <c r="J64" s="3"/>
      <c r="K64" s="3"/>
      <c r="L64" s="3"/>
      <c r="M64" s="3"/>
      <c r="N64" s="3"/>
      <c r="O64" s="3"/>
      <c r="P64" s="3"/>
      <c r="Q64" s="3"/>
      <c r="R64" s="3"/>
      <c r="S64" s="3"/>
      <c r="T64" s="3"/>
      <c r="U64" s="3"/>
      <c r="V64" s="3"/>
      <c r="W64" s="3"/>
      <c r="X64" s="3"/>
      <c r="Y64" s="3"/>
      <c r="Z64" s="3"/>
      <c r="AA64" s="3"/>
    </row>
    <row r="65" spans="1:29" ht="17.25" customHeight="1">
      <c r="A65" s="6"/>
      <c r="B65" s="3" t="s">
        <v>420</v>
      </c>
      <c r="C65" s="3"/>
      <c r="D65" s="3"/>
      <c r="E65" s="3"/>
      <c r="F65" s="3"/>
      <c r="G65" s="3"/>
      <c r="H65" s="48" t="str">
        <f>IF(項目一覧!$C$22=0,"","("&amp;項目一覧!$C$22&amp;") 建築士  （"&amp;項目一覧!$C$23&amp;"）登録　第　 "&amp;項目一覧!$C$24&amp;"　号")</f>
        <v>() 建築士  （）登録　第　 　号</v>
      </c>
      <c r="J65" s="3"/>
      <c r="K65" s="3"/>
      <c r="L65" s="3"/>
      <c r="M65" s="3"/>
      <c r="N65" s="3"/>
      <c r="O65" s="3"/>
      <c r="P65" s="3"/>
      <c r="Q65" s="3"/>
      <c r="R65" s="3"/>
      <c r="S65" s="3"/>
      <c r="T65" s="3"/>
      <c r="U65" s="3"/>
      <c r="V65" s="3"/>
      <c r="W65" s="3"/>
      <c r="X65" s="3"/>
      <c r="Y65" s="3"/>
      <c r="Z65" s="3"/>
      <c r="AA65" s="3"/>
    </row>
    <row r="66" spans="1:29" ht="17.25" customHeight="1">
      <c r="A66" s="6"/>
      <c r="B66" s="3" t="s">
        <v>419</v>
      </c>
      <c r="C66" s="3"/>
      <c r="D66" s="3"/>
      <c r="E66" s="3"/>
      <c r="F66" s="3"/>
      <c r="G66" s="3"/>
      <c r="H66" s="18" t="str">
        <f>項目一覧!$C$25</f>
        <v/>
      </c>
      <c r="I66" s="42"/>
      <c r="J66" s="18"/>
      <c r="K66" s="18"/>
      <c r="L66" s="18"/>
      <c r="M66" s="18"/>
      <c r="N66" s="18"/>
      <c r="O66" s="18"/>
      <c r="P66" s="18"/>
      <c r="Q66" s="18"/>
      <c r="R66" s="18"/>
      <c r="S66" s="18"/>
      <c r="T66" s="18"/>
      <c r="U66" s="18"/>
      <c r="V66" s="18"/>
      <c r="W66" s="18"/>
      <c r="X66" s="18"/>
      <c r="Y66" s="18"/>
      <c r="Z66" s="18"/>
      <c r="AA66" s="18"/>
      <c r="AB66" s="42"/>
      <c r="AC66" s="42"/>
    </row>
    <row r="67" spans="1:29" ht="17.25" customHeight="1">
      <c r="A67" s="7"/>
      <c r="B67" s="3" t="s">
        <v>418</v>
      </c>
      <c r="C67" s="3"/>
      <c r="D67" s="3"/>
      <c r="E67" s="3"/>
      <c r="F67" s="3"/>
      <c r="G67" s="3"/>
      <c r="H67" s="50" t="str">
        <f>IF(項目一覧!$C$27=0,"","("&amp;項目一覧!$C$27&amp;") 建築士事務所  （"&amp;項目一覧!$C$28&amp;"）知事登録　第　 "&amp;項目一覧!$C$29&amp;"　号")</f>
        <v>() 建築士事務所  （）知事登録　第　 　号</v>
      </c>
      <c r="I67" s="42"/>
      <c r="J67" s="18"/>
      <c r="K67" s="18"/>
      <c r="L67" s="18"/>
      <c r="M67" s="18"/>
      <c r="N67" s="18"/>
      <c r="O67" s="18"/>
      <c r="P67" s="18"/>
      <c r="Q67" s="18"/>
      <c r="R67" s="18"/>
      <c r="S67" s="18"/>
      <c r="T67" s="18"/>
      <c r="U67" s="18"/>
      <c r="V67" s="18"/>
      <c r="W67" s="18"/>
      <c r="X67" s="18"/>
      <c r="Y67" s="18"/>
      <c r="Z67" s="18"/>
      <c r="AA67" s="18"/>
      <c r="AB67" s="42"/>
      <c r="AC67" s="42"/>
    </row>
    <row r="68" spans="1:29" ht="17.25" customHeight="1">
      <c r="A68" s="7"/>
      <c r="B68" s="3"/>
      <c r="C68" s="3"/>
      <c r="D68" s="3"/>
      <c r="E68" s="3"/>
      <c r="F68" s="3"/>
      <c r="G68" s="3"/>
      <c r="H68" s="18" t="str">
        <f>項目一覧!$C$30</f>
        <v/>
      </c>
      <c r="I68" s="42"/>
      <c r="J68" s="18"/>
      <c r="K68" s="18"/>
      <c r="L68" s="18"/>
      <c r="M68" s="18"/>
      <c r="N68" s="18"/>
      <c r="O68" s="18"/>
      <c r="P68" s="18"/>
      <c r="Q68" s="18"/>
      <c r="R68" s="18"/>
      <c r="S68" s="18"/>
      <c r="T68" s="18"/>
      <c r="U68" s="18"/>
      <c r="V68" s="18"/>
      <c r="W68" s="18"/>
      <c r="X68" s="18"/>
      <c r="Y68" s="18"/>
      <c r="Z68" s="18"/>
      <c r="AA68" s="18"/>
      <c r="AB68" s="42"/>
      <c r="AC68" s="42"/>
    </row>
    <row r="69" spans="1:29" ht="17.25" customHeight="1">
      <c r="A69" s="7"/>
      <c r="B69" s="3" t="s">
        <v>417</v>
      </c>
      <c r="C69" s="3"/>
      <c r="D69" s="3"/>
      <c r="E69" s="3"/>
      <c r="F69" s="3"/>
      <c r="G69" s="3"/>
      <c r="H69" s="18" t="str">
        <f>項目一覧!$C$31</f>
        <v/>
      </c>
      <c r="I69" s="42"/>
      <c r="J69" s="18"/>
      <c r="K69" s="18"/>
      <c r="L69" s="18"/>
      <c r="M69" s="18"/>
      <c r="N69" s="18"/>
      <c r="O69" s="18"/>
      <c r="P69" s="18"/>
      <c r="Q69" s="18"/>
      <c r="R69" s="18"/>
      <c r="S69" s="18"/>
      <c r="T69" s="18"/>
      <c r="U69" s="18"/>
      <c r="V69" s="18"/>
      <c r="W69" s="18"/>
      <c r="X69" s="18"/>
      <c r="Y69" s="18"/>
      <c r="Z69" s="18"/>
      <c r="AA69" s="18"/>
      <c r="AB69" s="42"/>
      <c r="AC69" s="42"/>
    </row>
    <row r="70" spans="1:29" ht="17.25" customHeight="1">
      <c r="A70" s="7"/>
      <c r="B70" s="3" t="s">
        <v>416</v>
      </c>
      <c r="C70" s="3"/>
      <c r="D70" s="3"/>
      <c r="E70" s="3"/>
      <c r="F70" s="3"/>
      <c r="G70" s="3"/>
      <c r="H70" s="1512" t="str">
        <f>項目一覧!$C$32</f>
        <v/>
      </c>
      <c r="I70" s="1512"/>
      <c r="J70" s="1512"/>
      <c r="K70" s="1512"/>
      <c r="L70" s="1512"/>
      <c r="M70" s="1512"/>
      <c r="N70" s="1512"/>
      <c r="O70" s="1512"/>
      <c r="P70" s="1512"/>
      <c r="Q70" s="1512"/>
      <c r="R70" s="1512"/>
      <c r="S70" s="1512"/>
      <c r="T70" s="1512"/>
      <c r="U70" s="1512"/>
      <c r="V70" s="1512"/>
      <c r="W70" s="1512"/>
      <c r="X70" s="1512"/>
      <c r="Y70" s="1512"/>
      <c r="Z70" s="1512"/>
      <c r="AA70" s="1512"/>
      <c r="AB70" s="1512"/>
      <c r="AC70" s="1512"/>
    </row>
    <row r="71" spans="1:29" ht="17.25" customHeight="1">
      <c r="A71" s="7"/>
      <c r="B71" s="3" t="s">
        <v>415</v>
      </c>
      <c r="C71" s="3"/>
      <c r="D71" s="3"/>
      <c r="E71" s="3"/>
      <c r="F71" s="3"/>
      <c r="G71" s="3"/>
      <c r="H71" s="18" t="str">
        <f>項目一覧!$C$33</f>
        <v/>
      </c>
      <c r="I71" s="42"/>
      <c r="J71" s="18"/>
      <c r="K71" s="18"/>
      <c r="L71" s="18"/>
      <c r="M71" s="18"/>
      <c r="N71" s="18"/>
      <c r="O71" s="18"/>
      <c r="P71" s="18"/>
      <c r="Q71" s="18"/>
      <c r="R71" s="18"/>
      <c r="S71" s="18"/>
      <c r="T71" s="18"/>
      <c r="U71" s="18"/>
      <c r="V71" s="18"/>
      <c r="W71" s="18"/>
      <c r="X71" s="18"/>
      <c r="Y71" s="18"/>
      <c r="Z71" s="18"/>
      <c r="AA71" s="18"/>
      <c r="AB71" s="42"/>
      <c r="AC71" s="42"/>
    </row>
    <row r="72" spans="1:29" ht="18" customHeight="1">
      <c r="A72" s="7"/>
      <c r="B72" s="34" t="s">
        <v>673</v>
      </c>
      <c r="C72" s="3"/>
      <c r="D72" s="3"/>
      <c r="E72" s="3"/>
      <c r="F72" s="3"/>
      <c r="G72" s="3"/>
      <c r="H72" s="1592" t="str">
        <f>項目一覧!$C$35</f>
        <v/>
      </c>
      <c r="I72" s="1592"/>
      <c r="J72" s="1592"/>
      <c r="K72" s="1592"/>
      <c r="L72" s="1592"/>
      <c r="M72" s="1592"/>
      <c r="N72" s="1592"/>
      <c r="O72" s="1592"/>
      <c r="P72" s="1592"/>
      <c r="Q72" s="1592"/>
      <c r="R72" s="1592"/>
      <c r="S72" s="1592"/>
      <c r="T72" s="1592"/>
      <c r="U72" s="1592"/>
      <c r="V72" s="1592"/>
      <c r="W72" s="1592"/>
      <c r="X72" s="1592"/>
      <c r="Y72" s="1592"/>
      <c r="Z72" s="1592"/>
      <c r="AA72" s="1592"/>
      <c r="AB72" s="1592"/>
      <c r="AC72" s="42"/>
    </row>
    <row r="73" spans="1:29" ht="10.5" customHeight="1">
      <c r="A73" s="7"/>
      <c r="B73" s="3"/>
      <c r="C73" s="3"/>
      <c r="D73" s="3"/>
      <c r="E73" s="3"/>
      <c r="F73" s="3"/>
      <c r="G73" s="3"/>
      <c r="H73" s="1592"/>
      <c r="I73" s="1592"/>
      <c r="J73" s="1592"/>
      <c r="K73" s="1592"/>
      <c r="L73" s="1592"/>
      <c r="M73" s="1592"/>
      <c r="N73" s="1592"/>
      <c r="O73" s="1592"/>
      <c r="P73" s="1592"/>
      <c r="Q73" s="1592"/>
      <c r="R73" s="1592"/>
      <c r="S73" s="1592"/>
      <c r="T73" s="1592"/>
      <c r="U73" s="1592"/>
      <c r="V73" s="1592"/>
      <c r="W73" s="1592"/>
      <c r="X73" s="1592"/>
      <c r="Y73" s="1592"/>
      <c r="Z73" s="1592"/>
      <c r="AA73" s="1592"/>
      <c r="AB73" s="1592"/>
      <c r="AC73" s="42"/>
    </row>
    <row r="74" spans="1:29" ht="18" customHeight="1">
      <c r="A74" s="6"/>
      <c r="B74" s="3" t="s">
        <v>437</v>
      </c>
      <c r="C74" s="3"/>
      <c r="D74" s="3"/>
      <c r="E74" s="3"/>
      <c r="F74" s="3"/>
      <c r="G74" s="3"/>
      <c r="H74" s="18"/>
      <c r="I74" s="18"/>
      <c r="J74" s="18"/>
      <c r="K74" s="18"/>
      <c r="L74" s="18"/>
      <c r="M74" s="18"/>
      <c r="N74" s="18"/>
      <c r="O74" s="18"/>
      <c r="P74" s="18"/>
      <c r="Q74" s="18"/>
      <c r="R74" s="18"/>
      <c r="S74" s="18"/>
      <c r="T74" s="18"/>
      <c r="U74" s="18"/>
      <c r="V74" s="18"/>
      <c r="W74" s="18"/>
      <c r="X74" s="18"/>
      <c r="Y74" s="18"/>
      <c r="Z74" s="18"/>
      <c r="AA74" s="18"/>
      <c r="AB74" s="42"/>
      <c r="AC74" s="42"/>
    </row>
    <row r="75" spans="1:29" ht="18" customHeight="1">
      <c r="A75" s="6"/>
      <c r="B75" s="3" t="s">
        <v>420</v>
      </c>
      <c r="C75" s="3"/>
      <c r="D75" s="3"/>
      <c r="E75" s="3"/>
      <c r="F75" s="3"/>
      <c r="G75" s="3"/>
      <c r="H75" s="50" t="str">
        <f>IF(項目一覧!$C$189=0,"","("&amp;項目一覧!$C$189&amp;") 建築士  （"&amp;項目一覧!$C$190&amp;"）登録　第　 "&amp;項目一覧!$C$191&amp;"　号")</f>
        <v>() 建築士  （）登録　第　 　号</v>
      </c>
      <c r="I75" s="42"/>
      <c r="J75" s="18"/>
      <c r="K75" s="18"/>
      <c r="L75" s="18"/>
      <c r="M75" s="18"/>
      <c r="N75" s="18"/>
      <c r="O75" s="18"/>
      <c r="P75" s="18"/>
      <c r="Q75" s="18"/>
      <c r="R75" s="18"/>
      <c r="S75" s="18"/>
      <c r="T75" s="18"/>
      <c r="U75" s="18"/>
      <c r="V75" s="18"/>
      <c r="W75" s="18"/>
      <c r="X75" s="18"/>
      <c r="Y75" s="18"/>
      <c r="Z75" s="18"/>
      <c r="AA75" s="18"/>
      <c r="AB75" s="42"/>
      <c r="AC75" s="42"/>
    </row>
    <row r="76" spans="1:29" ht="18" customHeight="1">
      <c r="A76" s="6"/>
      <c r="B76" s="3" t="s">
        <v>419</v>
      </c>
      <c r="C76" s="3"/>
      <c r="D76" s="3"/>
      <c r="E76" s="3"/>
      <c r="F76" s="3"/>
      <c r="G76" s="3"/>
      <c r="H76" s="18" t="str">
        <f>項目一覧!$C$192</f>
        <v/>
      </c>
      <c r="I76" s="42"/>
      <c r="J76" s="18"/>
      <c r="K76" s="18"/>
      <c r="L76" s="18"/>
      <c r="M76" s="18"/>
      <c r="N76" s="18"/>
      <c r="O76" s="18"/>
      <c r="P76" s="18"/>
      <c r="Q76" s="18"/>
      <c r="R76" s="18"/>
      <c r="S76" s="18"/>
      <c r="T76" s="18"/>
      <c r="U76" s="18"/>
      <c r="V76" s="18"/>
      <c r="W76" s="18"/>
      <c r="X76" s="18"/>
      <c r="Y76" s="18"/>
      <c r="Z76" s="18"/>
      <c r="AA76" s="18"/>
      <c r="AB76" s="42"/>
      <c r="AC76" s="42"/>
    </row>
    <row r="77" spans="1:29" ht="18" customHeight="1">
      <c r="A77" s="7"/>
      <c r="B77" s="3" t="s">
        <v>418</v>
      </c>
      <c r="C77" s="3"/>
      <c r="D77" s="3"/>
      <c r="E77" s="3"/>
      <c r="F77" s="3"/>
      <c r="G77" s="3"/>
      <c r="H77" s="44" t="str">
        <f>IF(項目一覧!$C$194=0,"","("&amp;項目一覧!$C$194&amp;") 建築士事務所  （"&amp;項目一覧!$C$195&amp;"）知事登録　第　 "&amp;項目一覧!$C$196&amp;"　号")</f>
        <v>() 建築士事務所  （）知事登録　第　 　号</v>
      </c>
      <c r="I77" s="42"/>
      <c r="J77" s="42"/>
      <c r="K77" s="42"/>
      <c r="L77" s="42"/>
      <c r="M77" s="42"/>
      <c r="N77" s="42"/>
      <c r="O77" s="42"/>
      <c r="P77" s="42"/>
      <c r="Q77" s="42"/>
      <c r="R77" s="42"/>
      <c r="S77" s="42"/>
      <c r="T77" s="42"/>
      <c r="U77" s="42"/>
      <c r="V77" s="42"/>
      <c r="W77" s="42"/>
      <c r="X77" s="42"/>
      <c r="Y77" s="42"/>
      <c r="Z77" s="42"/>
      <c r="AA77" s="42"/>
      <c r="AB77" s="42"/>
      <c r="AC77" s="42"/>
    </row>
    <row r="78" spans="1:29" ht="18" customHeight="1">
      <c r="A78" s="7"/>
      <c r="B78" s="3"/>
      <c r="C78" s="3"/>
      <c r="D78" s="3"/>
      <c r="E78" s="3"/>
      <c r="F78" s="3"/>
      <c r="G78" s="3"/>
      <c r="H78" s="18" t="str">
        <f>項目一覧!$C$197</f>
        <v/>
      </c>
      <c r="I78" s="42"/>
      <c r="J78" s="18"/>
      <c r="K78" s="18"/>
      <c r="L78" s="18"/>
      <c r="M78" s="18"/>
      <c r="N78" s="18"/>
      <c r="O78" s="18"/>
      <c r="P78" s="18"/>
      <c r="Q78" s="18"/>
      <c r="R78" s="18"/>
      <c r="S78" s="18"/>
      <c r="T78" s="18"/>
      <c r="U78" s="18"/>
      <c r="V78" s="18"/>
      <c r="W78" s="18"/>
      <c r="X78" s="18"/>
      <c r="Y78" s="18"/>
      <c r="Z78" s="18"/>
      <c r="AA78" s="18"/>
      <c r="AB78" s="42"/>
      <c r="AC78" s="42"/>
    </row>
    <row r="79" spans="1:29" ht="18" customHeight="1">
      <c r="A79" s="7"/>
      <c r="B79" s="3" t="s">
        <v>417</v>
      </c>
      <c r="C79" s="3"/>
      <c r="D79" s="3"/>
      <c r="E79" s="3"/>
      <c r="F79" s="3"/>
      <c r="G79" s="3"/>
      <c r="H79" s="18" t="str">
        <f>項目一覧!$C$198</f>
        <v/>
      </c>
      <c r="I79" s="42"/>
      <c r="J79" s="18"/>
      <c r="K79" s="18"/>
      <c r="L79" s="18"/>
      <c r="M79" s="18"/>
      <c r="N79" s="18"/>
      <c r="O79" s="18"/>
      <c r="P79" s="18"/>
      <c r="Q79" s="18"/>
      <c r="R79" s="18"/>
      <c r="S79" s="18"/>
      <c r="T79" s="18"/>
      <c r="U79" s="18"/>
      <c r="V79" s="18"/>
      <c r="W79" s="18"/>
      <c r="X79" s="18"/>
      <c r="Y79" s="18"/>
      <c r="Z79" s="18"/>
      <c r="AA79" s="18"/>
      <c r="AB79" s="42"/>
      <c r="AC79" s="42"/>
    </row>
    <row r="80" spans="1:29" ht="18" customHeight="1">
      <c r="A80" s="7"/>
      <c r="B80" s="3" t="s">
        <v>416</v>
      </c>
      <c r="C80" s="3"/>
      <c r="D80" s="3"/>
      <c r="E80" s="3"/>
      <c r="F80" s="3"/>
      <c r="G80" s="3"/>
      <c r="H80" s="1512" t="str">
        <f>項目一覧!$C$199</f>
        <v/>
      </c>
      <c r="I80" s="1512"/>
      <c r="J80" s="1512"/>
      <c r="K80" s="1512"/>
      <c r="L80" s="1512"/>
      <c r="M80" s="1512"/>
      <c r="N80" s="1512"/>
      <c r="O80" s="1512"/>
      <c r="P80" s="1512"/>
      <c r="Q80" s="1512"/>
      <c r="R80" s="1512"/>
      <c r="S80" s="1512"/>
      <c r="T80" s="1512"/>
      <c r="U80" s="1512"/>
      <c r="V80" s="1512"/>
      <c r="W80" s="1512"/>
      <c r="X80" s="1512"/>
      <c r="Y80" s="1512"/>
      <c r="Z80" s="1512"/>
      <c r="AA80" s="1512"/>
      <c r="AB80" s="1512"/>
      <c r="AC80" s="42"/>
    </row>
    <row r="81" spans="1:29" ht="18" customHeight="1">
      <c r="A81" s="7"/>
      <c r="B81" s="3" t="s">
        <v>415</v>
      </c>
      <c r="C81" s="3"/>
      <c r="D81" s="3"/>
      <c r="E81" s="3"/>
      <c r="F81" s="3"/>
      <c r="G81" s="3"/>
      <c r="H81" s="18" t="str">
        <f>項目一覧!$C$200</f>
        <v/>
      </c>
      <c r="I81" s="42"/>
      <c r="J81" s="18"/>
      <c r="K81" s="18"/>
      <c r="L81" s="18"/>
      <c r="M81" s="18"/>
      <c r="N81" s="18"/>
      <c r="O81" s="18"/>
      <c r="P81" s="18"/>
      <c r="Q81" s="18"/>
      <c r="R81" s="18"/>
      <c r="S81" s="18"/>
      <c r="T81" s="18"/>
      <c r="U81" s="18"/>
      <c r="V81" s="18"/>
      <c r="W81" s="18"/>
      <c r="X81" s="18"/>
      <c r="Y81" s="18"/>
      <c r="Z81" s="18"/>
      <c r="AA81" s="18"/>
      <c r="AB81" s="42"/>
      <c r="AC81" s="42"/>
    </row>
    <row r="82" spans="1:29" ht="18" customHeight="1">
      <c r="A82" s="7"/>
      <c r="B82" s="34" t="s">
        <v>673</v>
      </c>
      <c r="C82" s="3"/>
      <c r="D82" s="3"/>
      <c r="E82" s="3"/>
      <c r="F82" s="3"/>
      <c r="G82" s="3"/>
      <c r="H82" s="1592" t="str">
        <f>項目一覧!$C$202</f>
        <v/>
      </c>
      <c r="I82" s="1592"/>
      <c r="J82" s="1592"/>
      <c r="K82" s="1592"/>
      <c r="L82" s="1592"/>
      <c r="M82" s="1592"/>
      <c r="N82" s="1592"/>
      <c r="O82" s="1592"/>
      <c r="P82" s="1592"/>
      <c r="Q82" s="1592"/>
      <c r="R82" s="1592"/>
      <c r="S82" s="1592"/>
      <c r="T82" s="1592"/>
      <c r="U82" s="1592"/>
      <c r="V82" s="1592"/>
      <c r="W82" s="1592"/>
      <c r="X82" s="1592"/>
      <c r="Y82" s="1592"/>
      <c r="Z82" s="1592"/>
      <c r="AA82" s="1592"/>
      <c r="AB82" s="1592"/>
      <c r="AC82" s="42"/>
    </row>
    <row r="83" spans="1:29" ht="15.75" customHeight="1">
      <c r="A83" s="6"/>
      <c r="B83" s="3"/>
      <c r="C83" s="3"/>
      <c r="D83" s="3"/>
      <c r="E83" s="3"/>
      <c r="F83" s="3"/>
      <c r="G83" s="3"/>
      <c r="H83" s="1592"/>
      <c r="I83" s="1592"/>
      <c r="J83" s="1592"/>
      <c r="K83" s="1592"/>
      <c r="L83" s="1592"/>
      <c r="M83" s="1592"/>
      <c r="N83" s="1592"/>
      <c r="O83" s="1592"/>
      <c r="P83" s="1592"/>
      <c r="Q83" s="1592"/>
      <c r="R83" s="1592"/>
      <c r="S83" s="1592"/>
      <c r="T83" s="1592"/>
      <c r="U83" s="1592"/>
      <c r="V83" s="1592"/>
      <c r="W83" s="1592"/>
      <c r="X83" s="1592"/>
      <c r="Y83" s="1592"/>
      <c r="Z83" s="1592"/>
      <c r="AA83" s="1592"/>
      <c r="AB83" s="1592"/>
      <c r="AC83" s="42"/>
    </row>
    <row r="84" spans="1:29" ht="18" customHeight="1">
      <c r="A84" s="6"/>
      <c r="B84" s="3" t="s">
        <v>420</v>
      </c>
      <c r="C84" s="3"/>
      <c r="D84" s="3"/>
      <c r="E84" s="3"/>
      <c r="F84" s="3"/>
      <c r="G84" s="3"/>
      <c r="H84" s="50" t="str">
        <f>IF(項目一覧!$C$203=0,"","("&amp;項目一覧!$C$203&amp;") 建築士  （"&amp;項目一覧!$C$204&amp;"）登録　第　 "&amp;項目一覧!$C$205&amp;"　号")</f>
        <v>() 建築士  （）登録　第　 　号</v>
      </c>
      <c r="I84" s="42"/>
      <c r="J84" s="18"/>
      <c r="K84" s="18"/>
      <c r="L84" s="18"/>
      <c r="M84" s="18"/>
      <c r="N84" s="18"/>
      <c r="O84" s="18"/>
      <c r="P84" s="18"/>
      <c r="Q84" s="18"/>
      <c r="R84" s="18"/>
      <c r="S84" s="18"/>
      <c r="T84" s="18"/>
      <c r="U84" s="18"/>
      <c r="V84" s="18"/>
      <c r="W84" s="18"/>
      <c r="X84" s="18"/>
      <c r="Y84" s="18"/>
      <c r="Z84" s="18"/>
      <c r="AA84" s="18"/>
      <c r="AB84" s="42"/>
      <c r="AC84" s="42"/>
    </row>
    <row r="85" spans="1:29" ht="18" customHeight="1">
      <c r="A85" s="6"/>
      <c r="B85" s="3" t="s">
        <v>419</v>
      </c>
      <c r="C85" s="3"/>
      <c r="D85" s="3"/>
      <c r="E85" s="3"/>
      <c r="F85" s="3"/>
      <c r="G85" s="3"/>
      <c r="H85" s="18" t="str">
        <f>項目一覧!$C$206</f>
        <v/>
      </c>
      <c r="I85" s="42"/>
      <c r="J85" s="18"/>
      <c r="K85" s="18"/>
      <c r="L85" s="18"/>
      <c r="M85" s="18"/>
      <c r="N85" s="18"/>
      <c r="O85" s="18"/>
      <c r="P85" s="18"/>
      <c r="Q85" s="18"/>
      <c r="R85" s="18"/>
      <c r="S85" s="18"/>
      <c r="T85" s="18"/>
      <c r="U85" s="18"/>
      <c r="V85" s="18"/>
      <c r="W85" s="18"/>
      <c r="X85" s="18"/>
      <c r="Y85" s="18"/>
      <c r="Z85" s="18"/>
      <c r="AA85" s="18"/>
      <c r="AB85" s="42"/>
      <c r="AC85" s="42"/>
    </row>
    <row r="86" spans="1:29" ht="18" customHeight="1">
      <c r="A86" s="7"/>
      <c r="B86" s="3" t="s">
        <v>418</v>
      </c>
      <c r="C86" s="3"/>
      <c r="D86" s="3"/>
      <c r="E86" s="3"/>
      <c r="F86" s="3"/>
      <c r="G86" s="3"/>
      <c r="H86" s="44" t="str">
        <f>IF(項目一覧!$C$208=0,"","("&amp;項目一覧!$C$208&amp;") 建築士事務所  （"&amp;項目一覧!$C$209&amp;"）知事登録　第　 "&amp;項目一覧!$C$210&amp;"　号")</f>
        <v>() 建築士事務所  （）知事登録　第　 　号</v>
      </c>
      <c r="I86" s="42"/>
      <c r="J86" s="42"/>
      <c r="K86" s="42"/>
      <c r="L86" s="42"/>
      <c r="M86" s="42"/>
      <c r="N86" s="42"/>
      <c r="O86" s="42"/>
      <c r="P86" s="42"/>
      <c r="Q86" s="42"/>
      <c r="R86" s="42"/>
      <c r="S86" s="42"/>
      <c r="T86" s="42"/>
      <c r="U86" s="42"/>
      <c r="V86" s="42"/>
      <c r="W86" s="42"/>
      <c r="X86" s="42"/>
      <c r="Y86" s="42"/>
      <c r="Z86" s="42"/>
      <c r="AA86" s="42"/>
      <c r="AB86" s="42"/>
      <c r="AC86" s="42"/>
    </row>
    <row r="87" spans="1:29" ht="18" customHeight="1">
      <c r="A87" s="7"/>
      <c r="B87" s="3"/>
      <c r="C87" s="3"/>
      <c r="D87" s="3"/>
      <c r="E87" s="3"/>
      <c r="F87" s="3"/>
      <c r="G87" s="3"/>
      <c r="H87" s="18" t="str">
        <f>項目一覧!$C$211</f>
        <v/>
      </c>
      <c r="I87" s="42"/>
      <c r="J87" s="18"/>
      <c r="K87" s="18"/>
      <c r="L87" s="18"/>
      <c r="M87" s="18"/>
      <c r="N87" s="18"/>
      <c r="O87" s="18"/>
      <c r="P87" s="18"/>
      <c r="Q87" s="18"/>
      <c r="R87" s="18"/>
      <c r="S87" s="18"/>
      <c r="T87" s="18"/>
      <c r="U87" s="18"/>
      <c r="V87" s="18"/>
      <c r="W87" s="18"/>
      <c r="X87" s="18"/>
      <c r="Y87" s="18"/>
      <c r="Z87" s="18"/>
      <c r="AA87" s="18"/>
      <c r="AB87" s="42"/>
      <c r="AC87" s="42"/>
    </row>
    <row r="88" spans="1:29" ht="18" customHeight="1">
      <c r="A88" s="7"/>
      <c r="B88" s="3" t="s">
        <v>417</v>
      </c>
      <c r="C88" s="3"/>
      <c r="D88" s="3"/>
      <c r="E88" s="3"/>
      <c r="F88" s="3"/>
      <c r="G88" s="3"/>
      <c r="H88" s="18" t="str">
        <f>項目一覧!$C$212</f>
        <v/>
      </c>
      <c r="I88" s="42"/>
      <c r="J88" s="18"/>
      <c r="K88" s="18"/>
      <c r="L88" s="18"/>
      <c r="M88" s="18"/>
      <c r="N88" s="18"/>
      <c r="O88" s="18"/>
      <c r="P88" s="18"/>
      <c r="Q88" s="18"/>
      <c r="R88" s="18"/>
      <c r="S88" s="18"/>
      <c r="T88" s="18"/>
      <c r="U88" s="18"/>
      <c r="V88" s="18"/>
      <c r="W88" s="18"/>
      <c r="X88" s="18"/>
      <c r="Y88" s="18"/>
      <c r="Z88" s="18"/>
      <c r="AA88" s="18"/>
      <c r="AB88" s="42"/>
      <c r="AC88" s="42"/>
    </row>
    <row r="89" spans="1:29" ht="18" customHeight="1">
      <c r="A89" s="7"/>
      <c r="B89" s="3" t="s">
        <v>416</v>
      </c>
      <c r="C89" s="3"/>
      <c r="D89" s="3"/>
      <c r="E89" s="3"/>
      <c r="F89" s="3"/>
      <c r="G89" s="3"/>
      <c r="H89" s="1512" t="str">
        <f>項目一覧!$C$213</f>
        <v/>
      </c>
      <c r="I89" s="1512"/>
      <c r="J89" s="1512"/>
      <c r="K89" s="1512"/>
      <c r="L89" s="1512"/>
      <c r="M89" s="1512"/>
      <c r="N89" s="1512"/>
      <c r="O89" s="1512"/>
      <c r="P89" s="1512"/>
      <c r="Q89" s="1512"/>
      <c r="R89" s="1512"/>
      <c r="S89" s="1512"/>
      <c r="T89" s="1512"/>
      <c r="U89" s="1512"/>
      <c r="V89" s="1512"/>
      <c r="W89" s="1512"/>
      <c r="X89" s="1512"/>
      <c r="Y89" s="1512"/>
      <c r="Z89" s="1512"/>
      <c r="AA89" s="1512"/>
      <c r="AB89" s="1512"/>
      <c r="AC89" s="42"/>
    </row>
    <row r="90" spans="1:29" ht="18" customHeight="1">
      <c r="A90" s="7"/>
      <c r="B90" s="3" t="s">
        <v>415</v>
      </c>
      <c r="C90" s="3"/>
      <c r="D90" s="3"/>
      <c r="E90" s="3"/>
      <c r="F90" s="3"/>
      <c r="G90" s="3"/>
      <c r="H90" s="18" t="str">
        <f>項目一覧!$C$214</f>
        <v/>
      </c>
      <c r="I90" s="42"/>
      <c r="J90" s="18"/>
      <c r="K90" s="18"/>
      <c r="L90" s="18"/>
      <c r="M90" s="18"/>
      <c r="N90" s="18"/>
      <c r="O90" s="18"/>
      <c r="P90" s="18"/>
      <c r="Q90" s="18"/>
      <c r="R90" s="18"/>
      <c r="S90" s="18"/>
      <c r="T90" s="18"/>
      <c r="U90" s="18"/>
      <c r="V90" s="18"/>
      <c r="W90" s="18"/>
      <c r="X90" s="18"/>
      <c r="Y90" s="18"/>
      <c r="Z90" s="18"/>
      <c r="AA90" s="18"/>
      <c r="AB90" s="42"/>
      <c r="AC90" s="42"/>
    </row>
    <row r="91" spans="1:29" ht="18" customHeight="1">
      <c r="A91" s="7"/>
      <c r="B91" s="34" t="s">
        <v>673</v>
      </c>
      <c r="C91" s="3"/>
      <c r="D91" s="3"/>
      <c r="E91" s="3"/>
      <c r="F91" s="3"/>
      <c r="G91" s="3"/>
      <c r="H91" s="1592" t="str">
        <f>項目一覧!$C$216</f>
        <v/>
      </c>
      <c r="I91" s="1592"/>
      <c r="J91" s="1592"/>
      <c r="K91" s="1592"/>
      <c r="L91" s="1592"/>
      <c r="M91" s="1592"/>
      <c r="N91" s="1592"/>
      <c r="O91" s="1592"/>
      <c r="P91" s="1592"/>
      <c r="Q91" s="1592"/>
      <c r="R91" s="1592"/>
      <c r="S91" s="1592"/>
      <c r="T91" s="1592"/>
      <c r="U91" s="1592"/>
      <c r="V91" s="1592"/>
      <c r="W91" s="1592"/>
      <c r="X91" s="1592"/>
      <c r="Y91" s="1592"/>
      <c r="Z91" s="1592"/>
      <c r="AA91" s="1592"/>
      <c r="AB91" s="1592"/>
    </row>
    <row r="92" spans="1:29" ht="15.75" customHeight="1">
      <c r="A92" s="6"/>
      <c r="B92" s="3"/>
      <c r="C92" s="3"/>
      <c r="D92" s="3"/>
      <c r="E92" s="3"/>
      <c r="F92" s="3"/>
      <c r="G92" s="3"/>
      <c r="H92" s="1592"/>
      <c r="I92" s="1592"/>
      <c r="J92" s="1592"/>
      <c r="K92" s="1592"/>
      <c r="L92" s="1592"/>
      <c r="M92" s="1592"/>
      <c r="N92" s="1592"/>
      <c r="O92" s="1592"/>
      <c r="P92" s="1592"/>
      <c r="Q92" s="1592"/>
      <c r="R92" s="1592"/>
      <c r="S92" s="1592"/>
      <c r="T92" s="1592"/>
      <c r="U92" s="1592"/>
      <c r="V92" s="1592"/>
      <c r="W92" s="1592"/>
      <c r="X92" s="1592"/>
      <c r="Y92" s="1592"/>
      <c r="Z92" s="1592"/>
      <c r="AA92" s="1592"/>
      <c r="AB92" s="1592"/>
    </row>
    <row r="93" spans="1:29" ht="18" customHeight="1">
      <c r="A93" s="6"/>
      <c r="B93" s="3" t="s">
        <v>420</v>
      </c>
      <c r="C93" s="3"/>
      <c r="D93" s="3"/>
      <c r="E93" s="3"/>
      <c r="F93" s="3"/>
      <c r="G93" s="3"/>
      <c r="H93" s="50" t="str">
        <f>IF(項目一覧!$C$217=0,"","("&amp;項目一覧!$C$217&amp;") 建築士  （"&amp;項目一覧!$C$218&amp;"）登録　第　 "&amp;項目一覧!$C$219&amp;"　号")</f>
        <v>() 建築士  （）登録　第　 　号</v>
      </c>
      <c r="I93" s="42"/>
      <c r="J93" s="18"/>
      <c r="K93" s="18"/>
      <c r="L93" s="18"/>
      <c r="M93" s="18"/>
      <c r="N93" s="18"/>
      <c r="O93" s="18"/>
      <c r="P93" s="18"/>
      <c r="Q93" s="18"/>
      <c r="R93" s="18"/>
      <c r="S93" s="18"/>
      <c r="T93" s="18"/>
      <c r="U93" s="18"/>
      <c r="V93" s="18"/>
      <c r="W93" s="18"/>
      <c r="X93" s="18"/>
      <c r="Y93" s="18"/>
      <c r="Z93" s="18"/>
      <c r="AA93" s="18"/>
      <c r="AB93" s="42"/>
    </row>
    <row r="94" spans="1:29" ht="18" customHeight="1">
      <c r="A94" s="6"/>
      <c r="B94" s="3" t="s">
        <v>419</v>
      </c>
      <c r="C94" s="3"/>
      <c r="D94" s="3"/>
      <c r="E94" s="3"/>
      <c r="F94" s="3"/>
      <c r="G94" s="3"/>
      <c r="H94" s="18" t="str">
        <f>項目一覧!$C$220</f>
        <v/>
      </c>
      <c r="I94" s="42"/>
      <c r="J94" s="18"/>
      <c r="K94" s="18"/>
      <c r="L94" s="18"/>
      <c r="M94" s="18"/>
      <c r="N94" s="18"/>
      <c r="O94" s="18"/>
      <c r="P94" s="18"/>
      <c r="Q94" s="18"/>
      <c r="R94" s="18"/>
      <c r="S94" s="18"/>
      <c r="T94" s="18"/>
      <c r="U94" s="18"/>
      <c r="V94" s="18"/>
      <c r="W94" s="18"/>
      <c r="X94" s="18"/>
      <c r="Y94" s="18"/>
      <c r="Z94" s="18"/>
      <c r="AA94" s="18"/>
      <c r="AB94" s="42"/>
    </row>
    <row r="95" spans="1:29" ht="18" customHeight="1">
      <c r="A95" s="7"/>
      <c r="B95" s="3" t="s">
        <v>418</v>
      </c>
      <c r="C95" s="3"/>
      <c r="D95" s="3"/>
      <c r="E95" s="3"/>
      <c r="F95" s="3"/>
      <c r="G95" s="3"/>
      <c r="H95" s="44" t="str">
        <f>IF(項目一覧!$C$222=0,"","("&amp;項目一覧!$C$222&amp;") 建築士事務所  （"&amp;項目一覧!$C$223&amp;"）知事登録　第　 "&amp;項目一覧!$C$224&amp;"　号")</f>
        <v>() 建築士事務所  （）知事登録　第　 　号</v>
      </c>
      <c r="I95" s="42"/>
      <c r="J95" s="42"/>
      <c r="K95" s="42"/>
      <c r="L95" s="42"/>
      <c r="M95" s="42"/>
      <c r="N95" s="42"/>
      <c r="O95" s="42"/>
      <c r="P95" s="42"/>
      <c r="Q95" s="42"/>
      <c r="R95" s="42"/>
      <c r="S95" s="42"/>
      <c r="T95" s="42"/>
      <c r="U95" s="42"/>
      <c r="V95" s="42"/>
      <c r="W95" s="42"/>
      <c r="X95" s="42"/>
      <c r="Y95" s="42"/>
      <c r="Z95" s="42"/>
      <c r="AA95" s="42"/>
      <c r="AB95" s="42"/>
    </row>
    <row r="96" spans="1:29" ht="18" customHeight="1">
      <c r="A96" s="7"/>
      <c r="B96" s="3"/>
      <c r="C96" s="3"/>
      <c r="D96" s="3"/>
      <c r="E96" s="3"/>
      <c r="F96" s="3"/>
      <c r="G96" s="3"/>
      <c r="H96" s="18" t="str">
        <f>項目一覧!$C$225</f>
        <v/>
      </c>
      <c r="I96" s="42"/>
      <c r="J96" s="18"/>
      <c r="K96" s="18"/>
      <c r="L96" s="18"/>
      <c r="M96" s="18"/>
      <c r="N96" s="18"/>
      <c r="O96" s="18"/>
      <c r="P96" s="18"/>
      <c r="Q96" s="18"/>
      <c r="R96" s="18"/>
      <c r="S96" s="18"/>
      <c r="T96" s="18"/>
      <c r="U96" s="18"/>
      <c r="V96" s="18"/>
      <c r="W96" s="18"/>
      <c r="X96" s="18"/>
      <c r="Y96" s="18"/>
      <c r="Z96" s="18"/>
      <c r="AA96" s="18"/>
      <c r="AB96" s="42"/>
    </row>
    <row r="97" spans="1:29" ht="18" customHeight="1">
      <c r="A97" s="7"/>
      <c r="B97" s="3" t="s">
        <v>417</v>
      </c>
      <c r="C97" s="3"/>
      <c r="D97" s="3"/>
      <c r="E97" s="3"/>
      <c r="F97" s="3"/>
      <c r="G97" s="3"/>
      <c r="H97" s="18" t="str">
        <f>項目一覧!$C$226</f>
        <v/>
      </c>
      <c r="I97" s="42"/>
      <c r="J97" s="18"/>
      <c r="K97" s="18"/>
      <c r="L97" s="18"/>
      <c r="M97" s="18"/>
      <c r="N97" s="18"/>
      <c r="O97" s="18"/>
      <c r="P97" s="18"/>
      <c r="Q97" s="18"/>
      <c r="R97" s="18"/>
      <c r="S97" s="18"/>
      <c r="T97" s="18"/>
      <c r="U97" s="18"/>
      <c r="V97" s="18"/>
      <c r="W97" s="18"/>
      <c r="X97" s="18"/>
      <c r="Y97" s="18"/>
      <c r="Z97" s="18"/>
      <c r="AA97" s="18"/>
      <c r="AB97" s="42"/>
    </row>
    <row r="98" spans="1:29" ht="18" customHeight="1">
      <c r="A98" s="7"/>
      <c r="B98" s="3" t="s">
        <v>416</v>
      </c>
      <c r="C98" s="3"/>
      <c r="D98" s="3"/>
      <c r="E98" s="3"/>
      <c r="F98" s="3"/>
      <c r="G98" s="3"/>
      <c r="H98" s="1512" t="str">
        <f>項目一覧!$C$227</f>
        <v/>
      </c>
      <c r="I98" s="1512"/>
      <c r="J98" s="1512"/>
      <c r="K98" s="1512"/>
      <c r="L98" s="1512"/>
      <c r="M98" s="1512"/>
      <c r="N98" s="1512"/>
      <c r="O98" s="1512"/>
      <c r="P98" s="1512"/>
      <c r="Q98" s="1512"/>
      <c r="R98" s="1512"/>
      <c r="S98" s="1512"/>
      <c r="T98" s="1512"/>
      <c r="U98" s="1512"/>
      <c r="V98" s="1512"/>
      <c r="W98" s="1512"/>
      <c r="X98" s="1512"/>
      <c r="Y98" s="1512"/>
      <c r="Z98" s="1512"/>
      <c r="AA98" s="1512"/>
      <c r="AB98" s="1512"/>
    </row>
    <row r="99" spans="1:29" ht="18" customHeight="1">
      <c r="A99" s="7"/>
      <c r="B99" s="3" t="s">
        <v>415</v>
      </c>
      <c r="C99" s="3"/>
      <c r="D99" s="3"/>
      <c r="E99" s="3"/>
      <c r="F99" s="3"/>
      <c r="G99" s="3"/>
      <c r="H99" s="18" t="str">
        <f>項目一覧!$C$228</f>
        <v/>
      </c>
      <c r="I99" s="42"/>
      <c r="J99" s="18"/>
      <c r="K99" s="18"/>
      <c r="L99" s="18"/>
      <c r="M99" s="18"/>
      <c r="N99" s="18"/>
      <c r="O99" s="18"/>
      <c r="P99" s="18"/>
      <c r="Q99" s="18"/>
      <c r="R99" s="18"/>
      <c r="S99" s="18"/>
      <c r="T99" s="18"/>
      <c r="U99" s="18"/>
      <c r="V99" s="18"/>
      <c r="W99" s="18"/>
      <c r="X99" s="18"/>
      <c r="Y99" s="18"/>
      <c r="Z99" s="18"/>
      <c r="AA99" s="18"/>
      <c r="AB99" s="42"/>
    </row>
    <row r="100" spans="1:29" ht="18" customHeight="1">
      <c r="A100" s="7"/>
      <c r="B100" s="34" t="s">
        <v>673</v>
      </c>
      <c r="C100" s="3"/>
      <c r="D100" s="3"/>
      <c r="E100" s="3"/>
      <c r="F100" s="3"/>
      <c r="G100" s="3"/>
      <c r="H100" s="1592" t="str">
        <f>項目一覧!$C$230</f>
        <v/>
      </c>
      <c r="I100" s="1592"/>
      <c r="J100" s="1592"/>
      <c r="K100" s="1592"/>
      <c r="L100" s="1592"/>
      <c r="M100" s="1592"/>
      <c r="N100" s="1592"/>
      <c r="O100" s="1592"/>
      <c r="P100" s="1592"/>
      <c r="Q100" s="1592"/>
      <c r="R100" s="1592"/>
      <c r="S100" s="1592"/>
      <c r="T100" s="1592"/>
      <c r="U100" s="1592"/>
      <c r="V100" s="1592"/>
      <c r="W100" s="1592"/>
      <c r="X100" s="1592"/>
      <c r="Y100" s="1592"/>
      <c r="Z100" s="1592"/>
      <c r="AA100" s="1592"/>
      <c r="AB100" s="1592"/>
    </row>
    <row r="101" spans="1:29" ht="16.5" customHeight="1">
      <c r="A101" s="7"/>
      <c r="B101" s="3"/>
      <c r="C101" s="3"/>
      <c r="D101" s="3"/>
      <c r="E101" s="3"/>
      <c r="F101" s="3"/>
      <c r="G101" s="3"/>
      <c r="H101" s="1593"/>
      <c r="I101" s="1593"/>
      <c r="J101" s="1593"/>
      <c r="K101" s="1593"/>
      <c r="L101" s="1593"/>
      <c r="M101" s="1593"/>
      <c r="N101" s="1593"/>
      <c r="O101" s="1593"/>
      <c r="P101" s="1593"/>
      <c r="Q101" s="1593"/>
      <c r="R101" s="1593"/>
      <c r="S101" s="1593"/>
      <c r="T101" s="1593"/>
      <c r="U101" s="1593"/>
      <c r="V101" s="1593"/>
      <c r="W101" s="1593"/>
      <c r="X101" s="1593"/>
      <c r="Y101" s="1593"/>
      <c r="Z101" s="1593"/>
      <c r="AA101" s="1593"/>
      <c r="AB101" s="1593"/>
    </row>
    <row r="102" spans="1:29" ht="17.25" customHeight="1">
      <c r="A102" s="17" t="s">
        <v>667</v>
      </c>
      <c r="B102" s="16" t="s">
        <v>672</v>
      </c>
      <c r="C102" s="16"/>
      <c r="D102" s="16"/>
      <c r="E102" s="16"/>
      <c r="F102" s="16"/>
      <c r="G102" s="16"/>
      <c r="H102" s="16"/>
      <c r="I102" s="52"/>
      <c r="J102" s="16"/>
      <c r="K102" s="16"/>
      <c r="L102" s="16"/>
      <c r="M102" s="16"/>
      <c r="N102" s="16"/>
      <c r="O102" s="16"/>
      <c r="P102" s="16"/>
      <c r="Q102" s="16"/>
      <c r="R102" s="16"/>
      <c r="S102" s="16"/>
      <c r="T102" s="16"/>
      <c r="U102" s="16"/>
      <c r="V102" s="16"/>
      <c r="W102" s="16"/>
      <c r="X102" s="16"/>
      <c r="Y102" s="16"/>
      <c r="Z102" s="16"/>
      <c r="AA102" s="16"/>
      <c r="AB102" s="52"/>
    </row>
    <row r="103" spans="1:29" ht="18" customHeight="1">
      <c r="A103" s="6"/>
      <c r="B103" s="3" t="s">
        <v>216</v>
      </c>
      <c r="C103" s="3"/>
      <c r="D103" s="3"/>
      <c r="E103" s="3"/>
      <c r="F103" s="3"/>
      <c r="G103" s="3"/>
      <c r="H103" s="3"/>
      <c r="I103" s="3"/>
      <c r="J103" s="3"/>
      <c r="K103" s="3"/>
      <c r="L103" s="3"/>
      <c r="M103" s="3"/>
      <c r="N103" s="3"/>
      <c r="O103" s="3"/>
      <c r="P103" s="3"/>
      <c r="Q103" s="3"/>
      <c r="R103" s="3"/>
      <c r="S103" s="3"/>
      <c r="T103" s="3"/>
      <c r="U103" s="3"/>
      <c r="V103" s="3"/>
      <c r="W103" s="3"/>
      <c r="X103" s="3"/>
      <c r="Y103" s="3"/>
      <c r="Z103" s="3"/>
      <c r="AA103" s="3"/>
    </row>
    <row r="104" spans="1:29" ht="17.25" customHeight="1">
      <c r="A104" s="7"/>
      <c r="B104" s="3" t="s">
        <v>420</v>
      </c>
      <c r="C104" s="3"/>
      <c r="D104" s="3"/>
      <c r="E104" s="3"/>
      <c r="F104" s="18"/>
      <c r="G104" s="18"/>
      <c r="H104" s="50" t="str">
        <f>IF(項目一覧!$C$43=0,"","("&amp;項目一覧!$C$43&amp;") 建築士  （"&amp;項目一覧!$C$44&amp;"）登録　第　 "&amp;項目一覧!$C$45&amp;"　号")</f>
        <v>() 建築士  （）登録　第　 　号</v>
      </c>
      <c r="I104" s="42"/>
      <c r="J104" s="18"/>
      <c r="K104" s="18"/>
      <c r="L104" s="18"/>
      <c r="M104" s="18"/>
      <c r="N104" s="18"/>
      <c r="O104" s="18"/>
      <c r="P104" s="18"/>
      <c r="Q104" s="18"/>
      <c r="R104" s="18"/>
      <c r="S104" s="18"/>
      <c r="T104" s="18"/>
      <c r="U104" s="18"/>
      <c r="V104" s="18"/>
      <c r="W104" s="18"/>
      <c r="X104" s="18"/>
      <c r="Y104" s="18"/>
      <c r="Z104" s="18"/>
      <c r="AA104" s="18"/>
      <c r="AB104" s="42"/>
      <c r="AC104" s="42"/>
    </row>
    <row r="105" spans="1:29" ht="17.25" customHeight="1">
      <c r="A105" s="7"/>
      <c r="B105" s="3" t="s">
        <v>419</v>
      </c>
      <c r="C105" s="3"/>
      <c r="D105" s="3"/>
      <c r="E105" s="3"/>
      <c r="F105" s="18"/>
      <c r="G105" s="18"/>
      <c r="H105" s="18" t="str">
        <f>項目一覧!$C$46</f>
        <v/>
      </c>
      <c r="I105" s="42"/>
      <c r="J105" s="18"/>
      <c r="K105" s="18"/>
      <c r="L105" s="18"/>
      <c r="M105" s="18"/>
      <c r="N105" s="18"/>
      <c r="O105" s="18"/>
      <c r="P105" s="18"/>
      <c r="Q105" s="18"/>
      <c r="R105" s="18"/>
      <c r="S105" s="18"/>
      <c r="T105" s="18"/>
      <c r="U105" s="18"/>
      <c r="V105" s="18"/>
      <c r="W105" s="18"/>
      <c r="X105" s="18"/>
      <c r="Y105" s="18"/>
      <c r="Z105" s="18"/>
      <c r="AA105" s="18"/>
      <c r="AB105" s="42"/>
      <c r="AC105" s="42"/>
    </row>
    <row r="106" spans="1:29" ht="17.25" customHeight="1">
      <c r="A106" s="7"/>
      <c r="B106" s="3" t="s">
        <v>418</v>
      </c>
      <c r="C106" s="3"/>
      <c r="D106" s="3"/>
      <c r="E106" s="3"/>
      <c r="F106" s="18"/>
      <c r="G106" s="18"/>
      <c r="H106" s="50" t="str">
        <f>IF(項目一覧!$C$47=0,"","("&amp;項目一覧!$C$47&amp;") 建築士事務所  （"&amp;項目一覧!$C$48&amp;"）知事登録　第　 "&amp;項目一覧!$C$49&amp;"　号")</f>
        <v>() 建築士事務所  （）知事登録　第　 　号</v>
      </c>
      <c r="I106" s="42"/>
      <c r="J106" s="18"/>
      <c r="K106" s="18"/>
      <c r="L106" s="18"/>
      <c r="M106" s="18"/>
      <c r="N106" s="18"/>
      <c r="O106" s="18"/>
      <c r="P106" s="18"/>
      <c r="Q106" s="18"/>
      <c r="R106" s="18"/>
      <c r="S106" s="18"/>
      <c r="T106" s="18"/>
      <c r="U106" s="18"/>
      <c r="V106" s="18"/>
      <c r="W106" s="18"/>
      <c r="X106" s="18"/>
      <c r="Y106" s="18"/>
      <c r="Z106" s="18"/>
      <c r="AA106" s="18"/>
      <c r="AB106" s="42"/>
      <c r="AC106" s="42"/>
    </row>
    <row r="107" spans="1:29" ht="17.25" customHeight="1">
      <c r="A107" s="7"/>
      <c r="B107" s="3"/>
      <c r="C107" s="3"/>
      <c r="D107" s="3"/>
      <c r="E107" s="3"/>
      <c r="F107" s="18"/>
      <c r="G107" s="18"/>
      <c r="H107" s="18" t="str">
        <f>項目一覧!$C$50</f>
        <v/>
      </c>
      <c r="I107" s="42"/>
      <c r="J107" s="18"/>
      <c r="K107" s="18"/>
      <c r="L107" s="18"/>
      <c r="M107" s="18"/>
      <c r="N107" s="18"/>
      <c r="O107" s="18"/>
      <c r="P107" s="18"/>
      <c r="Q107" s="18"/>
      <c r="R107" s="18"/>
      <c r="S107" s="18"/>
      <c r="T107" s="18"/>
      <c r="U107" s="18"/>
      <c r="V107" s="18"/>
      <c r="W107" s="18"/>
      <c r="X107" s="18"/>
      <c r="Y107" s="18"/>
      <c r="Z107" s="18"/>
      <c r="AA107" s="18"/>
      <c r="AB107" s="42"/>
      <c r="AC107" s="42"/>
    </row>
    <row r="108" spans="1:29" ht="17.25" customHeight="1">
      <c r="A108" s="7"/>
      <c r="B108" s="3" t="s">
        <v>417</v>
      </c>
      <c r="C108" s="3"/>
      <c r="D108" s="3"/>
      <c r="E108" s="3"/>
      <c r="F108" s="18"/>
      <c r="G108" s="18"/>
      <c r="H108" s="18" t="str">
        <f>項目一覧!$C$51</f>
        <v/>
      </c>
      <c r="I108" s="42"/>
      <c r="J108" s="18"/>
      <c r="K108" s="18"/>
      <c r="L108" s="18"/>
      <c r="M108" s="18"/>
      <c r="N108" s="18"/>
      <c r="O108" s="18"/>
      <c r="P108" s="18"/>
      <c r="Q108" s="18"/>
      <c r="R108" s="18"/>
      <c r="S108" s="18"/>
      <c r="T108" s="18"/>
      <c r="U108" s="18"/>
      <c r="V108" s="18"/>
      <c r="W108" s="18"/>
      <c r="X108" s="18"/>
      <c r="Y108" s="18"/>
      <c r="Z108" s="18"/>
      <c r="AA108" s="18"/>
      <c r="AB108" s="42"/>
      <c r="AC108" s="42"/>
    </row>
    <row r="109" spans="1:29" ht="17.25" customHeight="1">
      <c r="A109" s="7"/>
      <c r="B109" s="3" t="s">
        <v>416</v>
      </c>
      <c r="C109" s="3"/>
      <c r="D109" s="3"/>
      <c r="E109" s="3"/>
      <c r="F109" s="18"/>
      <c r="G109" s="18"/>
      <c r="H109" s="1512" t="str">
        <f>項目一覧!$C$52</f>
        <v/>
      </c>
      <c r="I109" s="1512"/>
      <c r="J109" s="1512"/>
      <c r="K109" s="1512"/>
      <c r="L109" s="1512"/>
      <c r="M109" s="1512"/>
      <c r="N109" s="1512"/>
      <c r="O109" s="1512"/>
      <c r="P109" s="1512"/>
      <c r="Q109" s="1512"/>
      <c r="R109" s="1512"/>
      <c r="S109" s="1512"/>
      <c r="T109" s="1512"/>
      <c r="U109" s="1512"/>
      <c r="V109" s="1512"/>
      <c r="W109" s="1512"/>
      <c r="X109" s="1512"/>
      <c r="Y109" s="1512"/>
      <c r="Z109" s="1512"/>
      <c r="AA109" s="1512"/>
      <c r="AB109" s="1512"/>
      <c r="AC109" s="1512"/>
    </row>
    <row r="110" spans="1:29" ht="17.25" customHeight="1">
      <c r="A110" s="7"/>
      <c r="B110" s="3" t="s">
        <v>415</v>
      </c>
      <c r="C110" s="3"/>
      <c r="D110" s="3"/>
      <c r="E110" s="3"/>
      <c r="F110" s="18"/>
      <c r="G110" s="18"/>
      <c r="H110" s="18" t="str">
        <f>項目一覧!$C$53</f>
        <v/>
      </c>
      <c r="I110" s="42"/>
      <c r="J110" s="18"/>
      <c r="K110" s="18"/>
      <c r="L110" s="18"/>
      <c r="M110" s="18"/>
      <c r="N110" s="18"/>
      <c r="O110" s="18"/>
      <c r="P110" s="18"/>
      <c r="Q110" s="18"/>
      <c r="R110" s="18"/>
      <c r="S110" s="18"/>
      <c r="T110" s="18"/>
      <c r="U110" s="18"/>
      <c r="V110" s="18"/>
      <c r="W110" s="18"/>
      <c r="X110" s="18"/>
      <c r="Y110" s="18"/>
      <c r="Z110" s="18"/>
      <c r="AA110" s="18"/>
      <c r="AB110" s="42"/>
      <c r="AC110" s="42"/>
    </row>
    <row r="111" spans="1:29" ht="18" customHeight="1">
      <c r="A111" s="7"/>
      <c r="B111" s="47" t="s">
        <v>671</v>
      </c>
      <c r="C111" s="3"/>
      <c r="D111" s="3"/>
      <c r="E111" s="3"/>
      <c r="F111" s="18"/>
      <c r="G111" s="18"/>
      <c r="H111" s="18"/>
      <c r="I111" s="1592" t="str">
        <f>項目一覧!$C$54</f>
        <v/>
      </c>
      <c r="J111" s="1592"/>
      <c r="K111" s="1592"/>
      <c r="L111" s="1592"/>
      <c r="M111" s="1592"/>
      <c r="N111" s="1592"/>
      <c r="O111" s="1592"/>
      <c r="P111" s="1592"/>
      <c r="Q111" s="1592"/>
      <c r="R111" s="1592"/>
      <c r="S111" s="1592"/>
      <c r="T111" s="1592"/>
      <c r="U111" s="1592"/>
      <c r="V111" s="1592"/>
      <c r="W111" s="1592"/>
      <c r="X111" s="1592"/>
      <c r="Y111" s="1592"/>
      <c r="Z111" s="1592"/>
      <c r="AA111" s="1592"/>
      <c r="AB111" s="1592"/>
      <c r="AC111" s="42"/>
    </row>
    <row r="112" spans="1:29" ht="9" customHeight="1">
      <c r="A112" s="7"/>
      <c r="B112" s="34"/>
      <c r="C112" s="3"/>
      <c r="D112" s="3"/>
      <c r="E112" s="3"/>
      <c r="F112" s="18"/>
      <c r="G112" s="18"/>
      <c r="H112" s="18"/>
      <c r="I112" s="1592"/>
      <c r="J112" s="1592"/>
      <c r="K112" s="1592"/>
      <c r="L112" s="1592"/>
      <c r="M112" s="1592"/>
      <c r="N112" s="1592"/>
      <c r="O112" s="1592"/>
      <c r="P112" s="1592"/>
      <c r="Q112" s="1592"/>
      <c r="R112" s="1592"/>
      <c r="S112" s="1592"/>
      <c r="T112" s="1592"/>
      <c r="U112" s="1592"/>
      <c r="V112" s="1592"/>
      <c r="W112" s="1592"/>
      <c r="X112" s="1592"/>
      <c r="Y112" s="1592"/>
      <c r="Z112" s="1592"/>
      <c r="AA112" s="1592"/>
      <c r="AB112" s="1592"/>
      <c r="AC112" s="42"/>
    </row>
    <row r="113" spans="1:29" ht="18" customHeight="1">
      <c r="A113" s="6"/>
      <c r="B113" s="3" t="s">
        <v>421</v>
      </c>
      <c r="C113" s="3"/>
      <c r="D113" s="3"/>
      <c r="E113" s="3"/>
      <c r="F113" s="18"/>
      <c r="G113" s="18"/>
      <c r="H113" s="18"/>
      <c r="I113" s="18"/>
      <c r="J113" s="18"/>
      <c r="K113" s="18"/>
      <c r="L113" s="18"/>
      <c r="M113" s="18"/>
      <c r="N113" s="18"/>
      <c r="O113" s="18"/>
      <c r="P113" s="18"/>
      <c r="Q113" s="18"/>
      <c r="R113" s="18"/>
      <c r="S113" s="18"/>
      <c r="T113" s="18"/>
      <c r="U113" s="18"/>
      <c r="V113" s="18"/>
      <c r="W113" s="18"/>
      <c r="X113" s="18"/>
      <c r="Y113" s="18"/>
      <c r="Z113" s="18"/>
      <c r="AA113" s="18"/>
      <c r="AB113" s="42"/>
      <c r="AC113" s="42"/>
    </row>
    <row r="114" spans="1:29" ht="18" customHeight="1">
      <c r="A114" s="7"/>
      <c r="B114" s="3" t="s">
        <v>420</v>
      </c>
      <c r="C114" s="3"/>
      <c r="D114" s="3"/>
      <c r="E114" s="3"/>
      <c r="F114" s="18"/>
      <c r="G114" s="18"/>
      <c r="H114" s="50" t="str">
        <f>IF(項目一覧!$C$252=0,"","("&amp;項目一覧!$C$252&amp;") 建築士  （"&amp;項目一覧!$C$253&amp;"）登録　第　 "&amp;項目一覧!$C$254&amp;"　号")</f>
        <v>() 建築士  （）登録　第　 　号</v>
      </c>
      <c r="I114" s="42"/>
      <c r="J114" s="18"/>
      <c r="K114" s="18"/>
      <c r="L114" s="18"/>
      <c r="M114" s="18"/>
      <c r="N114" s="18"/>
      <c r="O114" s="18"/>
      <c r="P114" s="18"/>
      <c r="Q114" s="18"/>
      <c r="R114" s="18"/>
      <c r="S114" s="18"/>
      <c r="T114" s="18"/>
      <c r="U114" s="18"/>
      <c r="V114" s="18"/>
      <c r="W114" s="18"/>
      <c r="X114" s="18"/>
      <c r="Y114" s="18"/>
      <c r="Z114" s="18"/>
      <c r="AA114" s="18"/>
      <c r="AB114" s="42"/>
      <c r="AC114" s="42"/>
    </row>
    <row r="115" spans="1:29" ht="18" customHeight="1">
      <c r="A115" s="7"/>
      <c r="B115" s="3" t="s">
        <v>419</v>
      </c>
      <c r="C115" s="3"/>
      <c r="D115" s="3"/>
      <c r="E115" s="3"/>
      <c r="F115" s="18"/>
      <c r="G115" s="18"/>
      <c r="H115" s="18" t="str">
        <f>項目一覧!$C$255</f>
        <v/>
      </c>
      <c r="I115" s="42"/>
      <c r="J115" s="18"/>
      <c r="K115" s="18"/>
      <c r="L115" s="18"/>
      <c r="M115" s="18"/>
      <c r="N115" s="18"/>
      <c r="O115" s="18"/>
      <c r="P115" s="18"/>
      <c r="Q115" s="18"/>
      <c r="R115" s="18"/>
      <c r="S115" s="18"/>
      <c r="T115" s="18"/>
      <c r="U115" s="18"/>
      <c r="V115" s="18"/>
      <c r="W115" s="18"/>
      <c r="X115" s="18"/>
      <c r="Y115" s="18"/>
      <c r="Z115" s="18"/>
      <c r="AA115" s="18"/>
      <c r="AB115" s="42"/>
      <c r="AC115" s="42"/>
    </row>
    <row r="116" spans="1:29" ht="18" customHeight="1">
      <c r="A116" s="7"/>
      <c r="B116" s="3" t="s">
        <v>418</v>
      </c>
      <c r="C116" s="3"/>
      <c r="D116" s="3"/>
      <c r="E116" s="3"/>
      <c r="F116" s="18"/>
      <c r="G116" s="18"/>
      <c r="H116" s="50" t="str">
        <f>IF(項目一覧!$C$256=0,"","("&amp;項目一覧!$C$256&amp;") 建築士事務所  （"&amp;項目一覧!$C$257&amp;"）知事登録　第　 "&amp;項目一覧!$C$258&amp;"　号")</f>
        <v>() 建築士事務所  （）知事登録　第　 　号</v>
      </c>
      <c r="I116" s="42"/>
      <c r="J116" s="18"/>
      <c r="K116" s="18"/>
      <c r="L116" s="18"/>
      <c r="M116" s="18"/>
      <c r="N116" s="18"/>
      <c r="O116" s="18"/>
      <c r="P116" s="18"/>
      <c r="Q116" s="18"/>
      <c r="R116" s="18"/>
      <c r="S116" s="18"/>
      <c r="T116" s="18"/>
      <c r="U116" s="18"/>
      <c r="V116" s="18"/>
      <c r="W116" s="18"/>
      <c r="X116" s="18"/>
      <c r="Y116" s="18"/>
      <c r="Z116" s="18"/>
      <c r="AA116" s="18"/>
      <c r="AB116" s="42"/>
      <c r="AC116" s="42"/>
    </row>
    <row r="117" spans="1:29" ht="18" customHeight="1">
      <c r="A117" s="7"/>
      <c r="B117" s="3"/>
      <c r="C117" s="3"/>
      <c r="D117" s="3"/>
      <c r="E117" s="3"/>
      <c r="F117" s="18"/>
      <c r="G117" s="18"/>
      <c r="H117" s="18" t="str">
        <f>項目一覧!$C$259</f>
        <v/>
      </c>
      <c r="I117" s="42"/>
      <c r="J117" s="18"/>
      <c r="K117" s="18"/>
      <c r="L117" s="18"/>
      <c r="M117" s="18"/>
      <c r="N117" s="18"/>
      <c r="O117" s="18"/>
      <c r="P117" s="18"/>
      <c r="Q117" s="18"/>
      <c r="R117" s="18"/>
      <c r="S117" s="18"/>
      <c r="T117" s="18"/>
      <c r="U117" s="18"/>
      <c r="V117" s="18"/>
      <c r="W117" s="18"/>
      <c r="X117" s="18"/>
      <c r="Y117" s="18"/>
      <c r="Z117" s="18"/>
      <c r="AA117" s="18"/>
      <c r="AB117" s="42"/>
      <c r="AC117" s="42"/>
    </row>
    <row r="118" spans="1:29" ht="18" customHeight="1">
      <c r="A118" s="7"/>
      <c r="B118" s="3" t="s">
        <v>417</v>
      </c>
      <c r="C118" s="3"/>
      <c r="D118" s="3"/>
      <c r="E118" s="3"/>
      <c r="F118" s="18"/>
      <c r="G118" s="18"/>
      <c r="H118" s="18" t="str">
        <f>項目一覧!$C$260</f>
        <v/>
      </c>
      <c r="I118" s="42"/>
      <c r="J118" s="18"/>
      <c r="K118" s="18"/>
      <c r="L118" s="18"/>
      <c r="M118" s="18"/>
      <c r="N118" s="18"/>
      <c r="O118" s="18"/>
      <c r="P118" s="18"/>
      <c r="Q118" s="18"/>
      <c r="R118" s="18"/>
      <c r="S118" s="18"/>
      <c r="T118" s="18"/>
      <c r="U118" s="18"/>
      <c r="V118" s="18"/>
      <c r="W118" s="18"/>
      <c r="X118" s="18"/>
      <c r="Y118" s="18"/>
      <c r="Z118" s="18"/>
      <c r="AA118" s="18"/>
      <c r="AB118" s="42"/>
      <c r="AC118" s="42"/>
    </row>
    <row r="119" spans="1:29" ht="18" customHeight="1">
      <c r="A119" s="7"/>
      <c r="B119" s="3" t="s">
        <v>416</v>
      </c>
      <c r="C119" s="3"/>
      <c r="D119" s="3"/>
      <c r="E119" s="3"/>
      <c r="F119" s="18"/>
      <c r="G119" s="18"/>
      <c r="H119" s="1512" t="str">
        <f>項目一覧!$C$261</f>
        <v/>
      </c>
      <c r="I119" s="1512"/>
      <c r="J119" s="1512"/>
      <c r="K119" s="1512"/>
      <c r="L119" s="1512"/>
      <c r="M119" s="1512"/>
      <c r="N119" s="1512"/>
      <c r="O119" s="1512"/>
      <c r="P119" s="1512"/>
      <c r="Q119" s="1512"/>
      <c r="R119" s="1512"/>
      <c r="S119" s="1512"/>
      <c r="T119" s="1512"/>
      <c r="U119" s="1512"/>
      <c r="V119" s="1512"/>
      <c r="W119" s="1512"/>
      <c r="X119" s="1512"/>
      <c r="Y119" s="1512"/>
      <c r="Z119" s="1512"/>
      <c r="AA119" s="1512"/>
      <c r="AB119" s="1512"/>
      <c r="AC119" s="42"/>
    </row>
    <row r="120" spans="1:29" ht="18" customHeight="1">
      <c r="A120" s="7"/>
      <c r="B120" s="3" t="s">
        <v>415</v>
      </c>
      <c r="C120" s="3"/>
      <c r="D120" s="3"/>
      <c r="E120" s="3"/>
      <c r="F120" s="18"/>
      <c r="G120" s="18"/>
      <c r="H120" s="18" t="str">
        <f>項目一覧!$C$262</f>
        <v/>
      </c>
      <c r="I120" s="42"/>
      <c r="J120" s="18"/>
      <c r="K120" s="18"/>
      <c r="L120" s="18"/>
      <c r="M120" s="18"/>
      <c r="N120" s="18"/>
      <c r="O120" s="18"/>
      <c r="P120" s="18"/>
      <c r="Q120" s="18"/>
      <c r="R120" s="18"/>
      <c r="S120" s="18"/>
      <c r="T120" s="18"/>
      <c r="U120" s="18"/>
      <c r="V120" s="18"/>
      <c r="W120" s="18"/>
      <c r="X120" s="18"/>
      <c r="Y120" s="18"/>
      <c r="Z120" s="18"/>
      <c r="AA120" s="18"/>
      <c r="AB120" s="42"/>
      <c r="AC120" s="42"/>
    </row>
    <row r="121" spans="1:29" ht="18" customHeight="1">
      <c r="A121" s="7"/>
      <c r="B121" s="47" t="s">
        <v>671</v>
      </c>
      <c r="C121" s="3"/>
      <c r="D121" s="3"/>
      <c r="E121" s="3"/>
      <c r="F121" s="18"/>
      <c r="G121" s="18"/>
      <c r="H121" s="18"/>
      <c r="I121" s="1592" t="str">
        <f>項目一覧!$C$263</f>
        <v/>
      </c>
      <c r="J121" s="1592"/>
      <c r="K121" s="1592"/>
      <c r="L121" s="1592"/>
      <c r="M121" s="1592"/>
      <c r="N121" s="1592"/>
      <c r="O121" s="1592"/>
      <c r="P121" s="1592"/>
      <c r="Q121" s="1592"/>
      <c r="R121" s="1592"/>
      <c r="S121" s="1592"/>
      <c r="T121" s="1592"/>
      <c r="U121" s="1592"/>
      <c r="V121" s="1592"/>
      <c r="W121" s="1592"/>
      <c r="X121" s="1592"/>
      <c r="Y121" s="1592"/>
      <c r="Z121" s="1592"/>
      <c r="AA121" s="1592"/>
      <c r="AB121" s="1592"/>
      <c r="AC121" s="42"/>
    </row>
    <row r="122" spans="1:29" ht="9" customHeight="1">
      <c r="A122" s="6"/>
      <c r="B122" s="3"/>
      <c r="C122" s="3"/>
      <c r="D122" s="3"/>
      <c r="E122" s="3"/>
      <c r="F122" s="18"/>
      <c r="G122" s="18"/>
      <c r="H122" s="18"/>
      <c r="I122" s="1592"/>
      <c r="J122" s="1592"/>
      <c r="K122" s="1592"/>
      <c r="L122" s="1592"/>
      <c r="M122" s="1592"/>
      <c r="N122" s="1592"/>
      <c r="O122" s="1592"/>
      <c r="P122" s="1592"/>
      <c r="Q122" s="1592"/>
      <c r="R122" s="1592"/>
      <c r="S122" s="1592"/>
      <c r="T122" s="1592"/>
      <c r="U122" s="1592"/>
      <c r="V122" s="1592"/>
      <c r="W122" s="1592"/>
      <c r="X122" s="1592"/>
      <c r="Y122" s="1592"/>
      <c r="Z122" s="1592"/>
      <c r="AA122" s="1592"/>
      <c r="AB122" s="1592"/>
      <c r="AC122" s="42"/>
    </row>
    <row r="123" spans="1:29" ht="18" customHeight="1">
      <c r="A123" s="7"/>
      <c r="B123" s="3" t="s">
        <v>420</v>
      </c>
      <c r="C123" s="3"/>
      <c r="D123" s="3"/>
      <c r="E123" s="3"/>
      <c r="F123" s="18"/>
      <c r="G123" s="18"/>
      <c r="H123" s="50" t="str">
        <f>IF(項目一覧!$C$264=0,"","("&amp;項目一覧!$C$264&amp;") 建築士  （"&amp;項目一覧!$C$265&amp;"）登録　第　 "&amp;項目一覧!$C$266&amp;"　号")</f>
        <v>() 建築士  （）登録　第　 　号</v>
      </c>
      <c r="I123" s="42"/>
      <c r="J123" s="18"/>
      <c r="K123" s="18"/>
      <c r="L123" s="18"/>
      <c r="M123" s="18"/>
      <c r="N123" s="18"/>
      <c r="O123" s="18"/>
      <c r="P123" s="18"/>
      <c r="Q123" s="18"/>
      <c r="R123" s="18"/>
      <c r="S123" s="18"/>
      <c r="T123" s="18"/>
      <c r="U123" s="18"/>
      <c r="V123" s="18"/>
      <c r="W123" s="18"/>
      <c r="X123" s="18"/>
      <c r="Y123" s="18"/>
      <c r="Z123" s="18"/>
      <c r="AA123" s="18"/>
      <c r="AB123" s="42"/>
      <c r="AC123" s="42"/>
    </row>
    <row r="124" spans="1:29" ht="18" customHeight="1">
      <c r="A124" s="7"/>
      <c r="B124" s="3" t="s">
        <v>419</v>
      </c>
      <c r="C124" s="3"/>
      <c r="D124" s="3"/>
      <c r="E124" s="3"/>
      <c r="F124" s="18"/>
      <c r="G124" s="18"/>
      <c r="H124" s="18" t="str">
        <f>項目一覧!$C$267</f>
        <v/>
      </c>
      <c r="I124" s="42"/>
      <c r="J124" s="18"/>
      <c r="K124" s="18"/>
      <c r="L124" s="18"/>
      <c r="M124" s="18"/>
      <c r="N124" s="18"/>
      <c r="O124" s="18"/>
      <c r="P124" s="18"/>
      <c r="Q124" s="18"/>
      <c r="R124" s="18"/>
      <c r="S124" s="18"/>
      <c r="T124" s="18"/>
      <c r="U124" s="18"/>
      <c r="V124" s="18"/>
      <c r="W124" s="18"/>
      <c r="X124" s="18"/>
      <c r="Y124" s="18"/>
      <c r="Z124" s="18"/>
      <c r="AA124" s="18"/>
      <c r="AB124" s="42"/>
      <c r="AC124" s="42"/>
    </row>
    <row r="125" spans="1:29" ht="18" customHeight="1">
      <c r="A125" s="7"/>
      <c r="B125" s="3" t="s">
        <v>418</v>
      </c>
      <c r="C125" s="3"/>
      <c r="D125" s="3"/>
      <c r="E125" s="3"/>
      <c r="F125" s="18"/>
      <c r="G125" s="18"/>
      <c r="H125" s="50" t="str">
        <f>IF(項目一覧!$C$268=0,"","("&amp;項目一覧!$C$268&amp;") 建築士事務所  （"&amp;項目一覧!$C$269&amp;"）知事登録　第　 "&amp;項目一覧!$C$270&amp;"　号")</f>
        <v>() 建築士事務所  （）知事登録　第　 　号</v>
      </c>
      <c r="I125" s="42"/>
      <c r="J125" s="18"/>
      <c r="K125" s="18"/>
      <c r="L125" s="18"/>
      <c r="M125" s="18"/>
      <c r="N125" s="18"/>
      <c r="O125" s="18"/>
      <c r="P125" s="18"/>
      <c r="Q125" s="18"/>
      <c r="R125" s="18"/>
      <c r="S125" s="18"/>
      <c r="T125" s="18"/>
      <c r="U125" s="18"/>
      <c r="V125" s="18"/>
      <c r="W125" s="18"/>
      <c r="X125" s="18"/>
      <c r="Y125" s="18"/>
      <c r="Z125" s="18"/>
      <c r="AA125" s="18"/>
      <c r="AB125" s="42"/>
      <c r="AC125" s="42"/>
    </row>
    <row r="126" spans="1:29" ht="18" customHeight="1">
      <c r="A126" s="7"/>
      <c r="B126" s="3"/>
      <c r="C126" s="3"/>
      <c r="D126" s="3"/>
      <c r="E126" s="3"/>
      <c r="F126" s="18"/>
      <c r="G126" s="18"/>
      <c r="H126" s="18" t="str">
        <f>項目一覧!$C$271</f>
        <v/>
      </c>
      <c r="I126" s="42"/>
      <c r="J126" s="18"/>
      <c r="K126" s="18"/>
      <c r="L126" s="18"/>
      <c r="M126" s="18"/>
      <c r="N126" s="18"/>
      <c r="O126" s="18"/>
      <c r="P126" s="18"/>
      <c r="Q126" s="18"/>
      <c r="R126" s="18"/>
      <c r="S126" s="18"/>
      <c r="T126" s="18"/>
      <c r="U126" s="18"/>
      <c r="V126" s="18"/>
      <c r="W126" s="18"/>
      <c r="X126" s="18"/>
      <c r="Y126" s="18"/>
      <c r="Z126" s="18"/>
      <c r="AA126" s="18"/>
      <c r="AB126" s="42"/>
      <c r="AC126" s="42"/>
    </row>
    <row r="127" spans="1:29" ht="18" customHeight="1">
      <c r="A127" s="7"/>
      <c r="B127" s="3" t="s">
        <v>417</v>
      </c>
      <c r="C127" s="3"/>
      <c r="D127" s="3"/>
      <c r="E127" s="3"/>
      <c r="F127" s="18"/>
      <c r="G127" s="18"/>
      <c r="H127" s="18" t="str">
        <f>項目一覧!$C$272</f>
        <v/>
      </c>
      <c r="I127" s="42"/>
      <c r="J127" s="18"/>
      <c r="K127" s="18"/>
      <c r="L127" s="18"/>
      <c r="M127" s="18"/>
      <c r="N127" s="18"/>
      <c r="O127" s="18"/>
      <c r="P127" s="18"/>
      <c r="Q127" s="18"/>
      <c r="R127" s="18"/>
      <c r="S127" s="18"/>
      <c r="T127" s="18"/>
      <c r="U127" s="18"/>
      <c r="V127" s="18"/>
      <c r="W127" s="18"/>
      <c r="X127" s="18"/>
      <c r="Y127" s="18"/>
      <c r="Z127" s="18"/>
      <c r="AA127" s="18"/>
      <c r="AB127" s="42"/>
      <c r="AC127" s="42"/>
    </row>
    <row r="128" spans="1:29" ht="18" customHeight="1">
      <c r="A128" s="7"/>
      <c r="B128" s="3" t="s">
        <v>416</v>
      </c>
      <c r="C128" s="3"/>
      <c r="D128" s="3"/>
      <c r="E128" s="3"/>
      <c r="F128" s="18"/>
      <c r="G128" s="18"/>
      <c r="H128" s="1512" t="str">
        <f>項目一覧!$C$273</f>
        <v/>
      </c>
      <c r="I128" s="1512"/>
      <c r="J128" s="1512"/>
      <c r="K128" s="1512"/>
      <c r="L128" s="1512"/>
      <c r="M128" s="1512"/>
      <c r="N128" s="1512"/>
      <c r="O128" s="1512"/>
      <c r="P128" s="1512"/>
      <c r="Q128" s="1512"/>
      <c r="R128" s="1512"/>
      <c r="S128" s="1512"/>
      <c r="T128" s="1512"/>
      <c r="U128" s="1512"/>
      <c r="V128" s="1512"/>
      <c r="W128" s="1512"/>
      <c r="X128" s="1512"/>
      <c r="Y128" s="1512"/>
      <c r="Z128" s="1512"/>
      <c r="AA128" s="1512"/>
      <c r="AB128" s="1512"/>
      <c r="AC128" s="42"/>
    </row>
    <row r="129" spans="1:29" ht="18" customHeight="1">
      <c r="A129" s="7"/>
      <c r="B129" s="3" t="s">
        <v>415</v>
      </c>
      <c r="C129" s="3"/>
      <c r="D129" s="3"/>
      <c r="E129" s="3"/>
      <c r="F129" s="18"/>
      <c r="G129" s="18"/>
      <c r="H129" s="18" t="str">
        <f>項目一覧!$C$274</f>
        <v/>
      </c>
      <c r="I129" s="42"/>
      <c r="J129" s="18"/>
      <c r="K129" s="18"/>
      <c r="L129" s="18"/>
      <c r="M129" s="18"/>
      <c r="N129" s="18"/>
      <c r="O129" s="18"/>
      <c r="P129" s="18"/>
      <c r="Q129" s="18"/>
      <c r="R129" s="18"/>
      <c r="S129" s="18"/>
      <c r="T129" s="18"/>
      <c r="U129" s="18"/>
      <c r="V129" s="18"/>
      <c r="W129" s="18"/>
      <c r="X129" s="18"/>
      <c r="Y129" s="18"/>
      <c r="Z129" s="18"/>
      <c r="AA129" s="18"/>
      <c r="AB129" s="42"/>
      <c r="AC129" s="42"/>
    </row>
    <row r="130" spans="1:29" ht="18" customHeight="1">
      <c r="A130" s="7"/>
      <c r="B130" s="47" t="s">
        <v>671</v>
      </c>
      <c r="C130" s="3"/>
      <c r="D130" s="3"/>
      <c r="E130" s="3"/>
      <c r="F130" s="18"/>
      <c r="G130" s="18"/>
      <c r="H130" s="18"/>
      <c r="I130" s="1592" t="str">
        <f>項目一覧!$C$275</f>
        <v/>
      </c>
      <c r="J130" s="1592"/>
      <c r="K130" s="1592"/>
      <c r="L130" s="1592"/>
      <c r="M130" s="1592"/>
      <c r="N130" s="1592"/>
      <c r="O130" s="1592"/>
      <c r="P130" s="1592"/>
      <c r="Q130" s="1592"/>
      <c r="R130" s="1592"/>
      <c r="S130" s="1592"/>
      <c r="T130" s="1592"/>
      <c r="U130" s="1592"/>
      <c r="V130" s="1592"/>
      <c r="W130" s="1592"/>
      <c r="X130" s="1592"/>
      <c r="Y130" s="1592"/>
      <c r="Z130" s="1592"/>
      <c r="AA130" s="1592"/>
      <c r="AB130" s="1592"/>
      <c r="AC130" s="42"/>
    </row>
    <row r="131" spans="1:29" ht="9" customHeight="1">
      <c r="A131" s="6"/>
      <c r="B131" s="3"/>
      <c r="C131" s="3"/>
      <c r="D131" s="3"/>
      <c r="E131" s="3"/>
      <c r="F131" s="18"/>
      <c r="G131" s="18"/>
      <c r="H131" s="18"/>
      <c r="I131" s="1592"/>
      <c r="J131" s="1592"/>
      <c r="K131" s="1592"/>
      <c r="L131" s="1592"/>
      <c r="M131" s="1592"/>
      <c r="N131" s="1592"/>
      <c r="O131" s="1592"/>
      <c r="P131" s="1592"/>
      <c r="Q131" s="1592"/>
      <c r="R131" s="1592"/>
      <c r="S131" s="1592"/>
      <c r="T131" s="1592"/>
      <c r="U131" s="1592"/>
      <c r="V131" s="1592"/>
      <c r="W131" s="1592"/>
      <c r="X131" s="1592"/>
      <c r="Y131" s="1592"/>
      <c r="Z131" s="1592"/>
      <c r="AA131" s="1592"/>
      <c r="AB131" s="1592"/>
      <c r="AC131" s="42"/>
    </row>
    <row r="132" spans="1:29" ht="18" customHeight="1">
      <c r="A132" s="7"/>
      <c r="B132" s="3" t="s">
        <v>420</v>
      </c>
      <c r="C132" s="3"/>
      <c r="D132" s="3"/>
      <c r="E132" s="3"/>
      <c r="F132" s="18"/>
      <c r="G132" s="18"/>
      <c r="H132" s="50" t="str">
        <f>IF(項目一覧!$C$276=0,"","("&amp;項目一覧!$C$276&amp;") 建築士  （"&amp;項目一覧!$C$277&amp;"）登録　第　 "&amp;項目一覧!$C$278&amp;"　号")</f>
        <v>() 建築士  （）登録　第　 　号</v>
      </c>
      <c r="I132" s="42"/>
      <c r="J132" s="18"/>
      <c r="K132" s="18"/>
      <c r="L132" s="18"/>
      <c r="M132" s="18"/>
      <c r="N132" s="18"/>
      <c r="O132" s="18"/>
      <c r="P132" s="18"/>
      <c r="Q132" s="18"/>
      <c r="R132" s="18"/>
      <c r="S132" s="18"/>
      <c r="T132" s="18"/>
      <c r="U132" s="18"/>
      <c r="V132" s="18"/>
      <c r="W132" s="18"/>
      <c r="X132" s="18"/>
      <c r="Y132" s="18"/>
      <c r="Z132" s="18"/>
      <c r="AA132" s="18"/>
      <c r="AB132" s="42"/>
      <c r="AC132" s="42"/>
    </row>
    <row r="133" spans="1:29" ht="18" customHeight="1">
      <c r="A133" s="7"/>
      <c r="B133" s="3" t="s">
        <v>419</v>
      </c>
      <c r="C133" s="3"/>
      <c r="D133" s="3"/>
      <c r="E133" s="3"/>
      <c r="F133" s="18"/>
      <c r="G133" s="18"/>
      <c r="H133" s="18" t="str">
        <f>項目一覧!$C$279</f>
        <v/>
      </c>
      <c r="I133" s="42"/>
      <c r="J133" s="18"/>
      <c r="K133" s="18"/>
      <c r="L133" s="18"/>
      <c r="M133" s="18"/>
      <c r="N133" s="18"/>
      <c r="O133" s="18"/>
      <c r="P133" s="18"/>
      <c r="Q133" s="18"/>
      <c r="R133" s="18"/>
      <c r="S133" s="18"/>
      <c r="T133" s="18"/>
      <c r="U133" s="18"/>
      <c r="V133" s="18"/>
      <c r="W133" s="18"/>
      <c r="X133" s="18"/>
      <c r="Y133" s="18"/>
      <c r="Z133" s="18"/>
      <c r="AA133" s="18"/>
      <c r="AB133" s="42"/>
      <c r="AC133" s="42"/>
    </row>
    <row r="134" spans="1:29" ht="18" customHeight="1">
      <c r="A134" s="7"/>
      <c r="B134" s="3" t="s">
        <v>418</v>
      </c>
      <c r="C134" s="3"/>
      <c r="D134" s="3"/>
      <c r="E134" s="3"/>
      <c r="F134" s="18"/>
      <c r="G134" s="18"/>
      <c r="H134" s="50" t="str">
        <f>IF(項目一覧!$C$280=0,"","("&amp;項目一覧!$C$280&amp;") 建築士事務所  （"&amp;項目一覧!$C$281&amp;"）知事登録　第　 "&amp;項目一覧!$C$282&amp;"　号")</f>
        <v>() 建築士事務所  （）知事登録　第　 　号</v>
      </c>
      <c r="I134" s="42"/>
      <c r="J134" s="18"/>
      <c r="K134" s="18"/>
      <c r="L134" s="18"/>
      <c r="M134" s="18"/>
      <c r="N134" s="18"/>
      <c r="O134" s="18"/>
      <c r="P134" s="18"/>
      <c r="Q134" s="18"/>
      <c r="R134" s="18"/>
      <c r="S134" s="18"/>
      <c r="T134" s="18"/>
      <c r="U134" s="18"/>
      <c r="V134" s="18"/>
      <c r="W134" s="18"/>
      <c r="X134" s="18"/>
      <c r="Y134" s="18"/>
      <c r="Z134" s="18"/>
      <c r="AA134" s="18"/>
      <c r="AB134" s="42"/>
      <c r="AC134" s="42"/>
    </row>
    <row r="135" spans="1:29" ht="18" customHeight="1">
      <c r="A135" s="7"/>
      <c r="B135" s="3"/>
      <c r="C135" s="3"/>
      <c r="D135" s="3"/>
      <c r="E135" s="3"/>
      <c r="F135" s="18"/>
      <c r="G135" s="18"/>
      <c r="H135" s="18" t="str">
        <f>項目一覧!$C$283</f>
        <v/>
      </c>
      <c r="I135" s="42"/>
      <c r="J135" s="18"/>
      <c r="K135" s="18"/>
      <c r="L135" s="18"/>
      <c r="M135" s="18"/>
      <c r="N135" s="18"/>
      <c r="O135" s="18"/>
      <c r="P135" s="18"/>
      <c r="Q135" s="18"/>
      <c r="R135" s="18"/>
      <c r="S135" s="18"/>
      <c r="T135" s="18"/>
      <c r="U135" s="18"/>
      <c r="V135" s="18"/>
      <c r="W135" s="18"/>
      <c r="X135" s="18"/>
      <c r="Y135" s="18"/>
      <c r="Z135" s="18"/>
      <c r="AA135" s="18"/>
      <c r="AB135" s="42"/>
      <c r="AC135" s="42"/>
    </row>
    <row r="136" spans="1:29" ht="18" customHeight="1">
      <c r="A136" s="7"/>
      <c r="B136" s="3" t="s">
        <v>417</v>
      </c>
      <c r="C136" s="3"/>
      <c r="D136" s="3"/>
      <c r="E136" s="3"/>
      <c r="F136" s="18"/>
      <c r="G136" s="18"/>
      <c r="H136" s="18" t="str">
        <f>項目一覧!$C$284</f>
        <v/>
      </c>
      <c r="I136" s="42"/>
      <c r="J136" s="18"/>
      <c r="K136" s="18"/>
      <c r="L136" s="18"/>
      <c r="M136" s="18"/>
      <c r="N136" s="18"/>
      <c r="O136" s="18"/>
      <c r="P136" s="18"/>
      <c r="Q136" s="18"/>
      <c r="R136" s="18"/>
      <c r="S136" s="18"/>
      <c r="T136" s="18"/>
      <c r="U136" s="18"/>
      <c r="V136" s="18"/>
      <c r="W136" s="18"/>
      <c r="X136" s="18"/>
      <c r="Y136" s="18"/>
      <c r="Z136" s="18"/>
      <c r="AA136" s="18"/>
      <c r="AB136" s="42"/>
      <c r="AC136" s="42"/>
    </row>
    <row r="137" spans="1:29" ht="18" customHeight="1">
      <c r="A137" s="7"/>
      <c r="B137" s="3" t="s">
        <v>416</v>
      </c>
      <c r="C137" s="3"/>
      <c r="D137" s="3"/>
      <c r="E137" s="3"/>
      <c r="F137" s="18"/>
      <c r="G137" s="18"/>
      <c r="H137" s="1512" t="str">
        <f>項目一覧!$C$285</f>
        <v/>
      </c>
      <c r="I137" s="1512"/>
      <c r="J137" s="1512"/>
      <c r="K137" s="1512"/>
      <c r="L137" s="1512"/>
      <c r="M137" s="1512"/>
      <c r="N137" s="1512"/>
      <c r="O137" s="1512"/>
      <c r="P137" s="1512"/>
      <c r="Q137" s="1512"/>
      <c r="R137" s="1512"/>
      <c r="S137" s="1512"/>
      <c r="T137" s="1512"/>
      <c r="U137" s="1512"/>
      <c r="V137" s="1512"/>
      <c r="W137" s="1512"/>
      <c r="X137" s="1512"/>
      <c r="Y137" s="1512"/>
      <c r="Z137" s="1512"/>
      <c r="AA137" s="1512"/>
      <c r="AB137" s="1512"/>
      <c r="AC137" s="42"/>
    </row>
    <row r="138" spans="1:29" ht="18" customHeight="1">
      <c r="A138" s="7"/>
      <c r="B138" s="3" t="s">
        <v>415</v>
      </c>
      <c r="C138" s="3"/>
      <c r="D138" s="3"/>
      <c r="E138" s="3"/>
      <c r="F138" s="18"/>
      <c r="G138" s="18"/>
      <c r="H138" s="18" t="str">
        <f>項目一覧!$C$286</f>
        <v/>
      </c>
      <c r="I138" s="42"/>
      <c r="J138" s="18"/>
      <c r="K138" s="18"/>
      <c r="L138" s="18"/>
      <c r="M138" s="18"/>
      <c r="N138" s="18"/>
      <c r="O138" s="18"/>
      <c r="P138" s="18"/>
      <c r="Q138" s="18"/>
      <c r="R138" s="18"/>
      <c r="S138" s="18"/>
      <c r="T138" s="18"/>
      <c r="U138" s="18"/>
      <c r="V138" s="18"/>
      <c r="W138" s="18"/>
      <c r="X138" s="18"/>
      <c r="Y138" s="18"/>
      <c r="Z138" s="18"/>
      <c r="AA138" s="18"/>
      <c r="AB138" s="42"/>
      <c r="AC138" s="42"/>
    </row>
    <row r="139" spans="1:29" ht="18" customHeight="1">
      <c r="A139" s="7"/>
      <c r="B139" s="47" t="s">
        <v>671</v>
      </c>
      <c r="C139" s="3"/>
      <c r="D139" s="3"/>
      <c r="E139" s="3"/>
      <c r="F139" s="18"/>
      <c r="G139" s="18"/>
      <c r="H139" s="18"/>
      <c r="I139" s="1592" t="str">
        <f>項目一覧!$C$287</f>
        <v/>
      </c>
      <c r="J139" s="1592"/>
      <c r="K139" s="1592"/>
      <c r="L139" s="1592"/>
      <c r="M139" s="1592"/>
      <c r="N139" s="1592"/>
      <c r="O139" s="1592"/>
      <c r="P139" s="1592"/>
      <c r="Q139" s="1592"/>
      <c r="R139" s="1592"/>
      <c r="S139" s="1592"/>
      <c r="T139" s="1592"/>
      <c r="U139" s="1592"/>
      <c r="V139" s="1592"/>
      <c r="W139" s="1592"/>
      <c r="X139" s="1592"/>
      <c r="Y139" s="1592"/>
      <c r="Z139" s="1592"/>
      <c r="AA139" s="1592"/>
      <c r="AB139" s="1592"/>
      <c r="AC139" s="42"/>
    </row>
    <row r="140" spans="1:29" ht="11.25" customHeight="1">
      <c r="A140" s="31"/>
      <c r="B140" s="15"/>
      <c r="C140" s="15"/>
      <c r="D140" s="15"/>
      <c r="E140" s="15"/>
      <c r="F140" s="27"/>
      <c r="G140" s="27"/>
      <c r="H140" s="27"/>
      <c r="I140" s="1593"/>
      <c r="J140" s="1593"/>
      <c r="K140" s="1593"/>
      <c r="L140" s="1593"/>
      <c r="M140" s="1593"/>
      <c r="N140" s="1593"/>
      <c r="O140" s="1593"/>
      <c r="P140" s="1593"/>
      <c r="Q140" s="1593"/>
      <c r="R140" s="1593"/>
      <c r="S140" s="1593"/>
      <c r="T140" s="1593"/>
      <c r="U140" s="1593"/>
      <c r="V140" s="1593"/>
      <c r="W140" s="1593"/>
      <c r="X140" s="1593"/>
      <c r="Y140" s="1593"/>
      <c r="Z140" s="1593"/>
      <c r="AA140" s="1593"/>
      <c r="AB140" s="1593"/>
      <c r="AC140" s="42"/>
    </row>
    <row r="141" spans="1:29" ht="17.25" customHeight="1">
      <c r="A141" s="17" t="s">
        <v>667</v>
      </c>
      <c r="B141" s="16" t="s">
        <v>670</v>
      </c>
      <c r="C141" s="16"/>
      <c r="D141" s="16"/>
      <c r="E141" s="16"/>
      <c r="F141" s="74"/>
      <c r="G141" s="74"/>
      <c r="H141" s="74"/>
      <c r="I141" s="175"/>
      <c r="J141" s="74"/>
      <c r="K141" s="74"/>
      <c r="L141" s="74"/>
      <c r="M141" s="74"/>
      <c r="N141" s="74"/>
      <c r="O141" s="74"/>
      <c r="P141" s="74"/>
      <c r="Q141" s="74"/>
      <c r="R141" s="74"/>
      <c r="S141" s="74"/>
      <c r="T141" s="74"/>
      <c r="U141" s="74"/>
      <c r="V141" s="74"/>
      <c r="W141" s="74"/>
      <c r="X141" s="74"/>
      <c r="Y141" s="74"/>
      <c r="Z141" s="74"/>
      <c r="AA141" s="74"/>
      <c r="AB141" s="175"/>
      <c r="AC141" s="42"/>
    </row>
    <row r="142" spans="1:29" ht="18" customHeight="1">
      <c r="A142" s="6"/>
      <c r="B142" s="3" t="s">
        <v>669</v>
      </c>
      <c r="C142" s="3"/>
      <c r="D142" s="3"/>
      <c r="E142" s="3"/>
      <c r="F142" s="18"/>
      <c r="G142" s="18"/>
      <c r="H142" s="18"/>
      <c r="I142" s="18"/>
      <c r="J142" s="18"/>
      <c r="K142" s="18"/>
      <c r="L142" s="18"/>
      <c r="M142" s="18"/>
      <c r="N142" s="18"/>
      <c r="O142" s="18"/>
      <c r="P142" s="18"/>
      <c r="Q142" s="18"/>
      <c r="R142" s="18"/>
      <c r="S142" s="18"/>
      <c r="T142" s="18"/>
      <c r="U142" s="18"/>
      <c r="V142" s="18"/>
      <c r="W142" s="18"/>
      <c r="X142" s="18"/>
      <c r="Y142" s="18"/>
      <c r="Z142" s="18"/>
      <c r="AA142" s="18"/>
      <c r="AB142" s="42"/>
      <c r="AC142" s="42"/>
    </row>
    <row r="143" spans="1:29" ht="17.25" customHeight="1">
      <c r="A143" s="7"/>
      <c r="B143" s="3" t="s">
        <v>412</v>
      </c>
      <c r="C143" s="3"/>
      <c r="D143" s="3"/>
      <c r="E143" s="3"/>
      <c r="F143" s="18"/>
      <c r="G143" s="18"/>
      <c r="H143" s="18" t="str">
        <f>項目一覧!$C$288</f>
        <v/>
      </c>
      <c r="I143" s="42"/>
      <c r="J143" s="18"/>
      <c r="K143" s="18"/>
      <c r="L143" s="18"/>
      <c r="M143" s="18"/>
      <c r="N143" s="18"/>
      <c r="O143" s="18"/>
      <c r="P143" s="18"/>
      <c r="Q143" s="18"/>
      <c r="R143" s="18"/>
      <c r="S143" s="18"/>
      <c r="T143" s="18"/>
      <c r="U143" s="18"/>
      <c r="V143" s="18"/>
      <c r="W143" s="18"/>
      <c r="X143" s="18"/>
      <c r="Y143" s="18"/>
      <c r="Z143" s="18"/>
      <c r="AA143" s="18"/>
      <c r="AB143" s="42"/>
      <c r="AC143" s="42"/>
    </row>
    <row r="144" spans="1:29" ht="17.25" customHeight="1">
      <c r="A144" s="7"/>
      <c r="B144" s="3" t="s">
        <v>425</v>
      </c>
      <c r="C144" s="3"/>
      <c r="D144" s="3"/>
      <c r="E144" s="3"/>
      <c r="F144" s="18"/>
      <c r="G144" s="18"/>
      <c r="H144" s="18" t="str">
        <f>項目一覧!$C$289</f>
        <v/>
      </c>
      <c r="I144" s="42"/>
      <c r="J144" s="18"/>
      <c r="K144" s="18"/>
      <c r="L144" s="18"/>
      <c r="M144" s="18"/>
      <c r="N144" s="18"/>
      <c r="O144" s="18"/>
      <c r="P144" s="18"/>
      <c r="Q144" s="18"/>
      <c r="R144" s="18"/>
      <c r="S144" s="18"/>
      <c r="T144" s="18"/>
      <c r="U144" s="18"/>
      <c r="V144" s="18"/>
      <c r="W144" s="18"/>
      <c r="X144" s="18"/>
      <c r="Y144" s="18"/>
      <c r="Z144" s="18"/>
      <c r="AA144" s="18"/>
      <c r="AB144" s="42"/>
      <c r="AC144" s="42"/>
    </row>
    <row r="145" spans="1:29" ht="17.25" customHeight="1">
      <c r="A145" s="7"/>
      <c r="B145" s="3" t="s">
        <v>410</v>
      </c>
      <c r="C145" s="3"/>
      <c r="D145" s="3"/>
      <c r="E145" s="3"/>
      <c r="F145" s="18"/>
      <c r="G145" s="18"/>
      <c r="H145" s="18" t="str">
        <f>項目一覧!$C$290</f>
        <v/>
      </c>
      <c r="I145" s="42"/>
      <c r="J145" s="18"/>
      <c r="K145" s="18"/>
      <c r="L145" s="18"/>
      <c r="M145" s="18"/>
      <c r="N145" s="18"/>
      <c r="O145" s="18"/>
      <c r="P145" s="18"/>
      <c r="Q145" s="18"/>
      <c r="R145" s="18"/>
      <c r="S145" s="18"/>
      <c r="T145" s="18"/>
      <c r="U145" s="18"/>
      <c r="V145" s="18"/>
      <c r="W145" s="18"/>
      <c r="X145" s="18"/>
      <c r="Y145" s="18"/>
      <c r="Z145" s="18"/>
      <c r="AA145" s="18"/>
      <c r="AB145" s="42"/>
      <c r="AC145" s="42"/>
    </row>
    <row r="146" spans="1:29" ht="17.25" customHeight="1">
      <c r="A146" s="7"/>
      <c r="B146" s="3" t="s">
        <v>409</v>
      </c>
      <c r="C146" s="3"/>
      <c r="D146" s="3"/>
      <c r="E146" s="3"/>
      <c r="F146" s="18"/>
      <c r="G146" s="18"/>
      <c r="H146" s="1512" t="str">
        <f>項目一覧!$C$291</f>
        <v/>
      </c>
      <c r="I146" s="1512"/>
      <c r="J146" s="1512"/>
      <c r="K146" s="1512"/>
      <c r="L146" s="1512"/>
      <c r="M146" s="1512"/>
      <c r="N146" s="1512"/>
      <c r="O146" s="1512"/>
      <c r="P146" s="1512"/>
      <c r="Q146" s="1512"/>
      <c r="R146" s="1512"/>
      <c r="S146" s="1512"/>
      <c r="T146" s="1512"/>
      <c r="U146" s="1512"/>
      <c r="V146" s="1512"/>
      <c r="W146" s="1512"/>
      <c r="X146" s="1512"/>
      <c r="Y146" s="1512"/>
      <c r="Z146" s="1512"/>
      <c r="AA146" s="1512"/>
      <c r="AB146" s="1512"/>
      <c r="AC146" s="1512"/>
    </row>
    <row r="147" spans="1:29" ht="17.25" customHeight="1">
      <c r="A147" s="7"/>
      <c r="B147" s="3" t="s">
        <v>408</v>
      </c>
      <c r="C147" s="3"/>
      <c r="D147" s="3"/>
      <c r="E147" s="3"/>
      <c r="F147" s="18"/>
      <c r="G147" s="18"/>
      <c r="H147" s="18" t="str">
        <f>項目一覧!$C$292</f>
        <v/>
      </c>
      <c r="I147" s="42"/>
      <c r="J147" s="18"/>
      <c r="K147" s="18"/>
      <c r="L147" s="18"/>
      <c r="M147" s="18"/>
      <c r="N147" s="18"/>
      <c r="O147" s="18"/>
      <c r="P147" s="18"/>
      <c r="Q147" s="18"/>
      <c r="R147" s="18"/>
      <c r="S147" s="18"/>
      <c r="T147" s="18"/>
      <c r="U147" s="18"/>
      <c r="V147" s="18"/>
      <c r="W147" s="18"/>
      <c r="X147" s="18"/>
      <c r="Y147" s="18"/>
      <c r="Z147" s="18"/>
      <c r="AA147" s="18"/>
      <c r="AB147" s="42"/>
      <c r="AC147" s="42"/>
    </row>
    <row r="148" spans="1:29" ht="17.25" customHeight="1">
      <c r="A148" s="7"/>
      <c r="B148" s="3" t="s">
        <v>424</v>
      </c>
      <c r="C148" s="3"/>
      <c r="D148" s="3"/>
      <c r="E148" s="3"/>
      <c r="F148" s="18"/>
      <c r="G148" s="18"/>
      <c r="H148" s="18" t="str">
        <f>項目一覧!$C$293</f>
        <v/>
      </c>
      <c r="I148" s="42"/>
      <c r="J148" s="18"/>
      <c r="K148" s="18"/>
      <c r="L148" s="18"/>
      <c r="M148" s="18"/>
      <c r="N148" s="18"/>
      <c r="O148" s="18"/>
      <c r="P148" s="18"/>
      <c r="Q148" s="18"/>
      <c r="R148" s="18"/>
      <c r="S148" s="18"/>
      <c r="T148" s="18"/>
      <c r="U148" s="18"/>
      <c r="V148" s="18"/>
      <c r="W148" s="18"/>
      <c r="X148" s="18"/>
      <c r="Y148" s="18"/>
      <c r="Z148" s="18"/>
      <c r="AA148" s="18"/>
      <c r="AB148" s="42"/>
      <c r="AC148" s="42"/>
    </row>
    <row r="149" spans="1:29" ht="18" customHeight="1">
      <c r="A149" s="7"/>
      <c r="B149" s="34" t="s">
        <v>423</v>
      </c>
      <c r="C149" s="3"/>
      <c r="D149" s="3"/>
      <c r="E149" s="3"/>
      <c r="F149" s="18"/>
      <c r="G149" s="18"/>
      <c r="H149" s="18"/>
      <c r="I149" s="1592" t="str">
        <f>項目一覧!$C$294</f>
        <v/>
      </c>
      <c r="J149" s="1592"/>
      <c r="K149" s="1592"/>
      <c r="L149" s="1592"/>
      <c r="M149" s="1592"/>
      <c r="N149" s="1592"/>
      <c r="O149" s="1592"/>
      <c r="P149" s="1592"/>
      <c r="Q149" s="1592"/>
      <c r="R149" s="1592"/>
      <c r="S149" s="1592"/>
      <c r="T149" s="1592"/>
      <c r="U149" s="1592"/>
      <c r="V149" s="1592"/>
      <c r="W149" s="1592"/>
      <c r="X149" s="1592"/>
      <c r="Y149" s="1592"/>
      <c r="Z149" s="1592"/>
      <c r="AA149" s="1592"/>
      <c r="AB149" s="1592"/>
      <c r="AC149" s="1592"/>
    </row>
    <row r="150" spans="1:29" ht="11.25" customHeight="1">
      <c r="A150" s="7"/>
      <c r="B150" s="3"/>
      <c r="C150" s="3"/>
      <c r="D150" s="3"/>
      <c r="E150" s="3"/>
      <c r="F150" s="18"/>
      <c r="G150" s="18"/>
      <c r="H150" s="18"/>
      <c r="I150" s="1592"/>
      <c r="J150" s="1592"/>
      <c r="K150" s="1592"/>
      <c r="L150" s="1592"/>
      <c r="M150" s="1592"/>
      <c r="N150" s="1592"/>
      <c r="O150" s="1592"/>
      <c r="P150" s="1592"/>
      <c r="Q150" s="1592"/>
      <c r="R150" s="1592"/>
      <c r="S150" s="1592"/>
      <c r="T150" s="1592"/>
      <c r="U150" s="1592"/>
      <c r="V150" s="1592"/>
      <c r="W150" s="1592"/>
      <c r="X150" s="1592"/>
      <c r="Y150" s="1592"/>
      <c r="Z150" s="1592"/>
      <c r="AA150" s="1592"/>
      <c r="AB150" s="1592"/>
      <c r="AC150" s="1592"/>
    </row>
    <row r="151" spans="1:29" ht="18" customHeight="1">
      <c r="A151" s="6"/>
      <c r="B151" s="3" t="s">
        <v>668</v>
      </c>
      <c r="C151" s="3"/>
      <c r="D151" s="3"/>
      <c r="E151" s="3"/>
      <c r="F151" s="18"/>
      <c r="G151" s="18"/>
      <c r="H151" s="18"/>
      <c r="I151" s="18"/>
      <c r="J151" s="18"/>
      <c r="K151" s="18"/>
      <c r="L151" s="18"/>
      <c r="M151" s="18"/>
      <c r="N151" s="18"/>
      <c r="O151" s="18"/>
      <c r="P151" s="18"/>
      <c r="Q151" s="18"/>
      <c r="R151" s="18"/>
      <c r="S151" s="18"/>
      <c r="T151" s="18"/>
      <c r="U151" s="18"/>
      <c r="V151" s="18"/>
      <c r="W151" s="18"/>
      <c r="X151" s="18"/>
      <c r="Y151" s="18"/>
      <c r="Z151" s="18"/>
      <c r="AA151" s="18"/>
      <c r="AB151" s="42"/>
      <c r="AC151" s="42"/>
    </row>
    <row r="152" spans="1:29" ht="18" customHeight="1">
      <c r="A152" s="7"/>
      <c r="B152" s="3" t="s">
        <v>412</v>
      </c>
      <c r="C152" s="3"/>
      <c r="D152" s="3"/>
      <c r="E152" s="3"/>
      <c r="F152" s="18"/>
      <c r="G152" s="18"/>
      <c r="H152" s="18" t="str">
        <f>項目一覧!$C$295</f>
        <v/>
      </c>
      <c r="I152" s="42"/>
      <c r="J152" s="18"/>
      <c r="K152" s="18"/>
      <c r="L152" s="18"/>
      <c r="M152" s="18"/>
      <c r="N152" s="18"/>
      <c r="O152" s="18"/>
      <c r="P152" s="18"/>
      <c r="Q152" s="18"/>
      <c r="R152" s="18"/>
      <c r="S152" s="18"/>
      <c r="T152" s="18"/>
      <c r="U152" s="18"/>
      <c r="V152" s="18"/>
      <c r="W152" s="18"/>
      <c r="X152" s="18"/>
      <c r="Y152" s="18"/>
      <c r="Z152" s="18"/>
      <c r="AA152" s="18"/>
      <c r="AB152" s="42"/>
      <c r="AC152" s="42"/>
    </row>
    <row r="153" spans="1:29" ht="18" customHeight="1">
      <c r="A153" s="7"/>
      <c r="B153" s="3" t="s">
        <v>425</v>
      </c>
      <c r="C153" s="3"/>
      <c r="D153" s="3"/>
      <c r="E153" s="3"/>
      <c r="F153" s="18"/>
      <c r="G153" s="18"/>
      <c r="H153" s="18" t="str">
        <f>項目一覧!$C$296</f>
        <v/>
      </c>
      <c r="I153" s="42"/>
      <c r="J153" s="18"/>
      <c r="K153" s="18"/>
      <c r="L153" s="18"/>
      <c r="M153" s="18"/>
      <c r="N153" s="18"/>
      <c r="O153" s="18"/>
      <c r="P153" s="18"/>
      <c r="Q153" s="18"/>
      <c r="R153" s="18"/>
      <c r="S153" s="18"/>
      <c r="T153" s="18"/>
      <c r="U153" s="18"/>
      <c r="V153" s="18"/>
      <c r="W153" s="18"/>
      <c r="X153" s="18"/>
      <c r="Y153" s="18"/>
      <c r="Z153" s="18"/>
      <c r="AA153" s="18"/>
      <c r="AB153" s="42"/>
      <c r="AC153" s="42"/>
    </row>
    <row r="154" spans="1:29" ht="18" customHeight="1">
      <c r="A154" s="7"/>
      <c r="B154" s="3" t="s">
        <v>410</v>
      </c>
      <c r="C154" s="3"/>
      <c r="D154" s="3"/>
      <c r="E154" s="3"/>
      <c r="F154" s="18"/>
      <c r="G154" s="18"/>
      <c r="H154" s="18" t="str">
        <f>項目一覧!$C$297</f>
        <v/>
      </c>
      <c r="I154" s="42"/>
      <c r="J154" s="18"/>
      <c r="K154" s="18"/>
      <c r="L154" s="18"/>
      <c r="M154" s="18"/>
      <c r="N154" s="18"/>
      <c r="O154" s="18"/>
      <c r="P154" s="18"/>
      <c r="Q154" s="18"/>
      <c r="R154" s="18"/>
      <c r="S154" s="18"/>
      <c r="T154" s="18"/>
      <c r="U154" s="18"/>
      <c r="V154" s="18"/>
      <c r="W154" s="18"/>
      <c r="X154" s="18"/>
      <c r="Y154" s="18"/>
      <c r="Z154" s="18"/>
      <c r="AA154" s="18"/>
      <c r="AB154" s="42"/>
      <c r="AC154" s="42"/>
    </row>
    <row r="155" spans="1:29" ht="18" customHeight="1">
      <c r="A155" s="7"/>
      <c r="B155" s="3" t="s">
        <v>409</v>
      </c>
      <c r="C155" s="3"/>
      <c r="D155" s="3"/>
      <c r="E155" s="3"/>
      <c r="F155" s="18"/>
      <c r="G155" s="18"/>
      <c r="H155" s="1512" t="str">
        <f>項目一覧!$C$298</f>
        <v/>
      </c>
      <c r="I155" s="1512"/>
      <c r="J155" s="1512"/>
      <c r="K155" s="1512"/>
      <c r="L155" s="1512"/>
      <c r="M155" s="1512"/>
      <c r="N155" s="1512"/>
      <c r="O155" s="1512"/>
      <c r="P155" s="1512"/>
      <c r="Q155" s="1512"/>
      <c r="R155" s="1512"/>
      <c r="S155" s="1512"/>
      <c r="T155" s="1512"/>
      <c r="U155" s="1512"/>
      <c r="V155" s="1512"/>
      <c r="W155" s="1512"/>
      <c r="X155" s="1512"/>
      <c r="Y155" s="1512"/>
      <c r="Z155" s="1512"/>
      <c r="AA155" s="1512"/>
      <c r="AB155" s="1512"/>
      <c r="AC155" s="42"/>
    </row>
    <row r="156" spans="1:29" ht="18" customHeight="1">
      <c r="A156" s="7"/>
      <c r="B156" s="3" t="s">
        <v>408</v>
      </c>
      <c r="C156" s="3"/>
      <c r="D156" s="3"/>
      <c r="E156" s="3"/>
      <c r="F156" s="18"/>
      <c r="G156" s="18"/>
      <c r="H156" s="18" t="str">
        <f>項目一覧!$C$299</f>
        <v/>
      </c>
      <c r="I156" s="42"/>
      <c r="J156" s="18"/>
      <c r="K156" s="18"/>
      <c r="L156" s="18"/>
      <c r="M156" s="18"/>
      <c r="N156" s="18"/>
      <c r="O156" s="18"/>
      <c r="P156" s="18"/>
      <c r="Q156" s="18"/>
      <c r="R156" s="18"/>
      <c r="S156" s="18"/>
      <c r="T156" s="18"/>
      <c r="U156" s="18"/>
      <c r="V156" s="18"/>
      <c r="W156" s="18"/>
      <c r="X156" s="18"/>
      <c r="Y156" s="18"/>
      <c r="Z156" s="18"/>
      <c r="AA156" s="18"/>
      <c r="AB156" s="42"/>
      <c r="AC156" s="42"/>
    </row>
    <row r="157" spans="1:29" ht="17.25" customHeight="1">
      <c r="A157" s="7"/>
      <c r="B157" s="3" t="s">
        <v>424</v>
      </c>
      <c r="C157" s="3"/>
      <c r="D157" s="3"/>
      <c r="E157" s="3"/>
      <c r="F157" s="18"/>
      <c r="G157" s="18"/>
      <c r="H157" s="18" t="str">
        <f>項目一覧!$C$300</f>
        <v/>
      </c>
      <c r="I157" s="42"/>
      <c r="J157" s="18"/>
      <c r="K157" s="18"/>
      <c r="L157" s="18"/>
      <c r="M157" s="18"/>
      <c r="N157" s="18"/>
      <c r="O157" s="18"/>
      <c r="P157" s="18"/>
      <c r="Q157" s="18"/>
      <c r="R157" s="18"/>
      <c r="S157" s="18"/>
      <c r="T157" s="18"/>
      <c r="U157" s="18"/>
      <c r="V157" s="18"/>
      <c r="W157" s="18"/>
      <c r="X157" s="18"/>
      <c r="Y157" s="18"/>
      <c r="Z157" s="18"/>
      <c r="AA157" s="18"/>
      <c r="AB157" s="42"/>
      <c r="AC157" s="42"/>
    </row>
    <row r="158" spans="1:29" ht="18" customHeight="1">
      <c r="A158" s="7"/>
      <c r="B158" s="34" t="s">
        <v>423</v>
      </c>
      <c r="C158" s="3"/>
      <c r="D158" s="3"/>
      <c r="E158" s="3"/>
      <c r="F158" s="18"/>
      <c r="G158" s="18"/>
      <c r="H158" s="18"/>
      <c r="I158" s="1592" t="str">
        <f>項目一覧!$C$301</f>
        <v/>
      </c>
      <c r="J158" s="1592"/>
      <c r="K158" s="1592"/>
      <c r="L158" s="1592"/>
      <c r="M158" s="1592"/>
      <c r="N158" s="1592"/>
      <c r="O158" s="1592"/>
      <c r="P158" s="1592"/>
      <c r="Q158" s="1592"/>
      <c r="R158" s="1592"/>
      <c r="S158" s="1592"/>
      <c r="T158" s="1592"/>
      <c r="U158" s="1592"/>
      <c r="V158" s="1592"/>
      <c r="W158" s="1592"/>
      <c r="X158" s="1592"/>
      <c r="Y158" s="1592"/>
      <c r="Z158" s="1592"/>
      <c r="AA158" s="1592"/>
      <c r="AB158" s="1592"/>
      <c r="AC158" s="1592"/>
    </row>
    <row r="159" spans="1:29" ht="18" customHeight="1">
      <c r="A159" s="6"/>
      <c r="B159" s="3"/>
      <c r="C159" s="3"/>
      <c r="D159" s="3"/>
      <c r="E159" s="3"/>
      <c r="F159" s="18"/>
      <c r="G159" s="18"/>
      <c r="H159" s="18"/>
      <c r="I159" s="1592"/>
      <c r="J159" s="1592"/>
      <c r="K159" s="1592"/>
      <c r="L159" s="1592"/>
      <c r="M159" s="1592"/>
      <c r="N159" s="1592"/>
      <c r="O159" s="1592"/>
      <c r="P159" s="1592"/>
      <c r="Q159" s="1592"/>
      <c r="R159" s="1592"/>
      <c r="S159" s="1592"/>
      <c r="T159" s="1592"/>
      <c r="U159" s="1592"/>
      <c r="V159" s="1592"/>
      <c r="W159" s="1592"/>
      <c r="X159" s="1592"/>
      <c r="Y159" s="1592"/>
      <c r="Z159" s="1592"/>
      <c r="AA159" s="1592"/>
      <c r="AB159" s="1592"/>
      <c r="AC159" s="1592"/>
    </row>
    <row r="160" spans="1:29" ht="18" customHeight="1">
      <c r="A160" s="7"/>
      <c r="B160" s="3" t="s">
        <v>412</v>
      </c>
      <c r="C160" s="3"/>
      <c r="D160" s="3"/>
      <c r="E160" s="3"/>
      <c r="F160" s="18"/>
      <c r="G160" s="18"/>
      <c r="H160" s="18" t="str">
        <f>項目一覧!$C$302</f>
        <v/>
      </c>
      <c r="I160" s="42"/>
      <c r="J160" s="18"/>
      <c r="K160" s="18"/>
      <c r="L160" s="18"/>
      <c r="M160" s="18"/>
      <c r="N160" s="18"/>
      <c r="O160" s="18"/>
      <c r="P160" s="18"/>
      <c r="Q160" s="18"/>
      <c r="R160" s="18"/>
      <c r="S160" s="18"/>
      <c r="T160" s="18"/>
      <c r="U160" s="18"/>
      <c r="V160" s="18"/>
      <c r="W160" s="18"/>
      <c r="X160" s="18"/>
      <c r="Y160" s="18"/>
      <c r="Z160" s="18"/>
      <c r="AA160" s="18"/>
      <c r="AB160" s="42"/>
      <c r="AC160" s="42"/>
    </row>
    <row r="161" spans="1:29" ht="18" customHeight="1">
      <c r="A161" s="7"/>
      <c r="B161" s="3" t="s">
        <v>425</v>
      </c>
      <c r="C161" s="3"/>
      <c r="D161" s="3"/>
      <c r="E161" s="3"/>
      <c r="F161" s="18"/>
      <c r="G161" s="18"/>
      <c r="H161" s="18" t="str">
        <f>項目一覧!$C$303</f>
        <v/>
      </c>
      <c r="I161" s="42"/>
      <c r="J161" s="18"/>
      <c r="K161" s="18"/>
      <c r="L161" s="18"/>
      <c r="M161" s="18"/>
      <c r="N161" s="18"/>
      <c r="O161" s="18"/>
      <c r="P161" s="18"/>
      <c r="Q161" s="18"/>
      <c r="R161" s="18"/>
      <c r="S161" s="18"/>
      <c r="T161" s="18"/>
      <c r="U161" s="18"/>
      <c r="V161" s="18"/>
      <c r="W161" s="18"/>
      <c r="X161" s="18"/>
      <c r="Y161" s="18"/>
      <c r="Z161" s="18"/>
      <c r="AA161" s="18"/>
      <c r="AB161" s="42"/>
      <c r="AC161" s="42"/>
    </row>
    <row r="162" spans="1:29" ht="18" customHeight="1">
      <c r="A162" s="7"/>
      <c r="B162" s="3" t="s">
        <v>410</v>
      </c>
      <c r="C162" s="3"/>
      <c r="D162" s="3"/>
      <c r="E162" s="3"/>
      <c r="F162" s="18"/>
      <c r="G162" s="18"/>
      <c r="H162" s="18" t="str">
        <f>項目一覧!$C$304</f>
        <v/>
      </c>
      <c r="I162" s="42"/>
      <c r="J162" s="18"/>
      <c r="K162" s="18"/>
      <c r="L162" s="18"/>
      <c r="M162" s="18"/>
      <c r="N162" s="18"/>
      <c r="O162" s="18"/>
      <c r="P162" s="18"/>
      <c r="Q162" s="18"/>
      <c r="R162" s="18"/>
      <c r="S162" s="18"/>
      <c r="T162" s="18"/>
      <c r="U162" s="18"/>
      <c r="V162" s="18"/>
      <c r="W162" s="18"/>
      <c r="X162" s="18"/>
      <c r="Y162" s="18"/>
      <c r="Z162" s="18"/>
      <c r="AA162" s="18"/>
      <c r="AB162" s="42"/>
      <c r="AC162" s="42"/>
    </row>
    <row r="163" spans="1:29" ht="18" customHeight="1">
      <c r="A163" s="7"/>
      <c r="B163" s="3" t="s">
        <v>409</v>
      </c>
      <c r="C163" s="3"/>
      <c r="D163" s="3"/>
      <c r="E163" s="3"/>
      <c r="F163" s="18"/>
      <c r="G163" s="18"/>
      <c r="H163" s="1512" t="str">
        <f>項目一覧!$C$305</f>
        <v/>
      </c>
      <c r="I163" s="1512"/>
      <c r="J163" s="1512"/>
      <c r="K163" s="1512"/>
      <c r="L163" s="1512"/>
      <c r="M163" s="1512"/>
      <c r="N163" s="1512"/>
      <c r="O163" s="1512"/>
      <c r="P163" s="1512"/>
      <c r="Q163" s="1512"/>
      <c r="R163" s="1512"/>
      <c r="S163" s="1512"/>
      <c r="T163" s="1512"/>
      <c r="U163" s="1512"/>
      <c r="V163" s="1512"/>
      <c r="W163" s="1512"/>
      <c r="X163" s="1512"/>
      <c r="Y163" s="1512"/>
      <c r="Z163" s="1512"/>
      <c r="AA163" s="1512"/>
      <c r="AB163" s="1512"/>
      <c r="AC163" s="42"/>
    </row>
    <row r="164" spans="1:29" ht="18" customHeight="1">
      <c r="A164" s="7"/>
      <c r="B164" s="3" t="s">
        <v>408</v>
      </c>
      <c r="C164" s="3"/>
      <c r="D164" s="3"/>
      <c r="E164" s="3"/>
      <c r="F164" s="18"/>
      <c r="G164" s="18"/>
      <c r="H164" s="18" t="str">
        <f>項目一覧!$C$306</f>
        <v/>
      </c>
      <c r="I164" s="42"/>
      <c r="J164" s="18"/>
      <c r="K164" s="18"/>
      <c r="L164" s="18"/>
      <c r="M164" s="18"/>
      <c r="N164" s="18"/>
      <c r="O164" s="18"/>
      <c r="P164" s="18"/>
      <c r="Q164" s="18"/>
      <c r="R164" s="18"/>
      <c r="S164" s="18"/>
      <c r="T164" s="18"/>
      <c r="U164" s="18"/>
      <c r="V164" s="18"/>
      <c r="W164" s="18"/>
      <c r="X164" s="18"/>
      <c r="Y164" s="18"/>
      <c r="Z164" s="18"/>
      <c r="AA164" s="18"/>
      <c r="AB164" s="42"/>
      <c r="AC164" s="42"/>
    </row>
    <row r="165" spans="1:29" ht="17.25" customHeight="1">
      <c r="A165" s="7"/>
      <c r="B165" s="3" t="s">
        <v>424</v>
      </c>
      <c r="C165" s="3"/>
      <c r="D165" s="3"/>
      <c r="E165" s="3"/>
      <c r="F165" s="18"/>
      <c r="G165" s="18"/>
      <c r="H165" s="18" t="str">
        <f>項目一覧!$C$307</f>
        <v/>
      </c>
      <c r="I165" s="42"/>
      <c r="J165" s="18"/>
      <c r="K165" s="18"/>
      <c r="L165" s="18"/>
      <c r="M165" s="18"/>
      <c r="N165" s="18"/>
      <c r="O165" s="18"/>
      <c r="P165" s="18"/>
      <c r="Q165" s="18"/>
      <c r="R165" s="18"/>
      <c r="S165" s="18"/>
      <c r="T165" s="18"/>
      <c r="U165" s="18"/>
      <c r="V165" s="18"/>
      <c r="W165" s="18"/>
      <c r="X165" s="18"/>
      <c r="Y165" s="18"/>
      <c r="Z165" s="18"/>
      <c r="AA165" s="18"/>
      <c r="AB165" s="42"/>
      <c r="AC165" s="42"/>
    </row>
    <row r="166" spans="1:29" ht="18" customHeight="1">
      <c r="A166" s="7"/>
      <c r="B166" s="34" t="s">
        <v>423</v>
      </c>
      <c r="C166" s="3"/>
      <c r="D166" s="3"/>
      <c r="E166" s="3"/>
      <c r="F166" s="18"/>
      <c r="G166" s="18"/>
      <c r="H166" s="18"/>
      <c r="I166" s="1592" t="str">
        <f>項目一覧!$C$308</f>
        <v/>
      </c>
      <c r="J166" s="1592"/>
      <c r="K166" s="1592"/>
      <c r="L166" s="1592"/>
      <c r="M166" s="1592"/>
      <c r="N166" s="1592"/>
      <c r="O166" s="1592"/>
      <c r="P166" s="1592"/>
      <c r="Q166" s="1592"/>
      <c r="R166" s="1592"/>
      <c r="S166" s="1592"/>
      <c r="T166" s="1592"/>
      <c r="U166" s="1592"/>
      <c r="V166" s="1592"/>
      <c r="W166" s="1592"/>
      <c r="X166" s="1592"/>
      <c r="Y166" s="1592"/>
      <c r="Z166" s="1592"/>
      <c r="AA166" s="1592"/>
      <c r="AB166" s="1592"/>
      <c r="AC166" s="1592"/>
    </row>
    <row r="167" spans="1:29" ht="18" customHeight="1">
      <c r="A167" s="6"/>
      <c r="B167" s="3"/>
      <c r="C167" s="3"/>
      <c r="D167" s="3"/>
      <c r="E167" s="3"/>
      <c r="F167" s="18"/>
      <c r="G167" s="18"/>
      <c r="H167" s="18"/>
      <c r="I167" s="1592"/>
      <c r="J167" s="1592"/>
      <c r="K167" s="1592"/>
      <c r="L167" s="1592"/>
      <c r="M167" s="1592"/>
      <c r="N167" s="1592"/>
      <c r="O167" s="1592"/>
      <c r="P167" s="1592"/>
      <c r="Q167" s="1592"/>
      <c r="R167" s="1592"/>
      <c r="S167" s="1592"/>
      <c r="T167" s="1592"/>
      <c r="U167" s="1592"/>
      <c r="V167" s="1592"/>
      <c r="W167" s="1592"/>
      <c r="X167" s="1592"/>
      <c r="Y167" s="1592"/>
      <c r="Z167" s="1592"/>
      <c r="AA167" s="1592"/>
      <c r="AB167" s="1592"/>
      <c r="AC167" s="1592"/>
    </row>
    <row r="168" spans="1:29" ht="18" customHeight="1">
      <c r="A168" s="7"/>
      <c r="B168" s="3" t="s">
        <v>412</v>
      </c>
      <c r="C168" s="3"/>
      <c r="D168" s="3"/>
      <c r="E168" s="3"/>
      <c r="F168" s="18"/>
      <c r="G168" s="18"/>
      <c r="H168" s="18" t="str">
        <f>項目一覧!$C$309</f>
        <v/>
      </c>
      <c r="I168" s="42"/>
      <c r="J168" s="18"/>
      <c r="K168" s="18"/>
      <c r="L168" s="18"/>
      <c r="M168" s="18"/>
      <c r="N168" s="18"/>
      <c r="O168" s="18"/>
      <c r="P168" s="18"/>
      <c r="Q168" s="18"/>
      <c r="R168" s="18"/>
      <c r="S168" s="18"/>
      <c r="T168" s="18"/>
      <c r="U168" s="18"/>
      <c r="V168" s="18"/>
      <c r="W168" s="18"/>
      <c r="X168" s="18"/>
      <c r="Y168" s="18"/>
      <c r="Z168" s="18"/>
      <c r="AA168" s="18"/>
      <c r="AB168" s="42"/>
      <c r="AC168" s="42"/>
    </row>
    <row r="169" spans="1:29" ht="18" customHeight="1">
      <c r="A169" s="7"/>
      <c r="B169" s="3" t="s">
        <v>425</v>
      </c>
      <c r="C169" s="3"/>
      <c r="D169" s="3"/>
      <c r="E169" s="3"/>
      <c r="F169" s="18"/>
      <c r="G169" s="18"/>
      <c r="H169" s="18" t="str">
        <f>項目一覧!$C$310</f>
        <v/>
      </c>
      <c r="I169" s="42"/>
      <c r="J169" s="18"/>
      <c r="K169" s="18"/>
      <c r="L169" s="18"/>
      <c r="M169" s="18"/>
      <c r="N169" s="18"/>
      <c r="O169" s="18"/>
      <c r="P169" s="18"/>
      <c r="Q169" s="18"/>
      <c r="R169" s="18"/>
      <c r="S169" s="18"/>
      <c r="T169" s="18"/>
      <c r="U169" s="18"/>
      <c r="V169" s="18"/>
      <c r="W169" s="18"/>
      <c r="X169" s="18"/>
      <c r="Y169" s="18"/>
      <c r="Z169" s="18"/>
      <c r="AA169" s="18"/>
      <c r="AB169" s="42"/>
      <c r="AC169" s="42"/>
    </row>
    <row r="170" spans="1:29" ht="18" customHeight="1">
      <c r="A170" s="7"/>
      <c r="B170" s="3" t="s">
        <v>410</v>
      </c>
      <c r="C170" s="3"/>
      <c r="D170" s="3"/>
      <c r="E170" s="3"/>
      <c r="F170" s="18"/>
      <c r="G170" s="18"/>
      <c r="H170" s="18" t="str">
        <f>項目一覧!$C$311</f>
        <v/>
      </c>
      <c r="I170" s="42"/>
      <c r="J170" s="18"/>
      <c r="K170" s="18"/>
      <c r="L170" s="18"/>
      <c r="M170" s="18"/>
      <c r="N170" s="18"/>
      <c r="O170" s="18"/>
      <c r="P170" s="18"/>
      <c r="Q170" s="18"/>
      <c r="R170" s="18"/>
      <c r="S170" s="18"/>
      <c r="T170" s="18"/>
      <c r="U170" s="18"/>
      <c r="V170" s="18"/>
      <c r="W170" s="18"/>
      <c r="X170" s="18"/>
      <c r="Y170" s="18"/>
      <c r="Z170" s="18"/>
      <c r="AA170" s="18"/>
      <c r="AB170" s="42"/>
      <c r="AC170" s="42"/>
    </row>
    <row r="171" spans="1:29" ht="18" customHeight="1">
      <c r="A171" s="7"/>
      <c r="B171" s="3" t="s">
        <v>409</v>
      </c>
      <c r="C171" s="3"/>
      <c r="D171" s="3"/>
      <c r="E171" s="3"/>
      <c r="F171" s="18"/>
      <c r="G171" s="18"/>
      <c r="H171" s="1512" t="str">
        <f>項目一覧!$C$312</f>
        <v/>
      </c>
      <c r="I171" s="1512"/>
      <c r="J171" s="1512"/>
      <c r="K171" s="1512"/>
      <c r="L171" s="1512"/>
      <c r="M171" s="1512"/>
      <c r="N171" s="1512"/>
      <c r="O171" s="1512"/>
      <c r="P171" s="1512"/>
      <c r="Q171" s="1512"/>
      <c r="R171" s="1512"/>
      <c r="S171" s="1512"/>
      <c r="T171" s="1512"/>
      <c r="U171" s="1512"/>
      <c r="V171" s="1512"/>
      <c r="W171" s="1512"/>
      <c r="X171" s="1512"/>
      <c r="Y171" s="1512"/>
      <c r="Z171" s="1512"/>
      <c r="AA171" s="1512"/>
      <c r="AB171" s="1512"/>
      <c r="AC171" s="42"/>
    </row>
    <row r="172" spans="1:29" ht="18" customHeight="1">
      <c r="A172" s="7"/>
      <c r="B172" s="3" t="s">
        <v>408</v>
      </c>
      <c r="C172" s="3"/>
      <c r="D172" s="3"/>
      <c r="E172" s="3"/>
      <c r="F172" s="18"/>
      <c r="G172" s="18"/>
      <c r="H172" s="18" t="str">
        <f>項目一覧!$C$313</f>
        <v/>
      </c>
      <c r="I172" s="42"/>
      <c r="J172" s="18"/>
      <c r="K172" s="18"/>
      <c r="L172" s="18"/>
      <c r="M172" s="18"/>
      <c r="N172" s="18"/>
      <c r="O172" s="18"/>
      <c r="P172" s="18"/>
      <c r="Q172" s="18"/>
      <c r="R172" s="18"/>
      <c r="S172" s="18"/>
      <c r="T172" s="18"/>
      <c r="U172" s="18"/>
      <c r="V172" s="18"/>
      <c r="W172" s="18"/>
      <c r="X172" s="18"/>
      <c r="Y172" s="18"/>
      <c r="Z172" s="18"/>
      <c r="AA172" s="18"/>
      <c r="AB172" s="42"/>
      <c r="AC172" s="42"/>
    </row>
    <row r="173" spans="1:29" ht="17.25" customHeight="1">
      <c r="A173" s="7"/>
      <c r="B173" s="3" t="s">
        <v>424</v>
      </c>
      <c r="C173" s="3"/>
      <c r="D173" s="3"/>
      <c r="E173" s="3"/>
      <c r="F173" s="18"/>
      <c r="G173" s="18"/>
      <c r="H173" s="18" t="str">
        <f>項目一覧!$C$314</f>
        <v/>
      </c>
      <c r="I173" s="42"/>
      <c r="J173" s="18"/>
      <c r="K173" s="18"/>
      <c r="L173" s="18"/>
      <c r="M173" s="18"/>
      <c r="N173" s="18"/>
      <c r="O173" s="18"/>
      <c r="P173" s="18"/>
      <c r="Q173" s="18"/>
      <c r="R173" s="18"/>
      <c r="S173" s="18"/>
      <c r="T173" s="18"/>
      <c r="U173" s="18"/>
      <c r="V173" s="18"/>
      <c r="W173" s="18"/>
      <c r="X173" s="18"/>
      <c r="Y173" s="18"/>
      <c r="Z173" s="18"/>
      <c r="AA173" s="18"/>
      <c r="AB173" s="42"/>
      <c r="AC173" s="42"/>
    </row>
    <row r="174" spans="1:29" ht="18" customHeight="1">
      <c r="A174" s="7"/>
      <c r="B174" s="34" t="s">
        <v>423</v>
      </c>
      <c r="C174" s="3"/>
      <c r="D174" s="3"/>
      <c r="E174" s="3"/>
      <c r="F174" s="18"/>
      <c r="G174" s="18"/>
      <c r="H174" s="18"/>
      <c r="I174" s="1592" t="str">
        <f>項目一覧!$C$315</f>
        <v/>
      </c>
      <c r="J174" s="1592"/>
      <c r="K174" s="1592"/>
      <c r="L174" s="1592"/>
      <c r="M174" s="1592"/>
      <c r="N174" s="1592"/>
      <c r="O174" s="1592"/>
      <c r="P174" s="1592"/>
      <c r="Q174" s="1592"/>
      <c r="R174" s="1592"/>
      <c r="S174" s="1592"/>
      <c r="T174" s="1592"/>
      <c r="U174" s="1592"/>
      <c r="V174" s="1592"/>
      <c r="W174" s="1592"/>
      <c r="X174" s="1592"/>
      <c r="Y174" s="1592"/>
      <c r="Z174" s="1592"/>
      <c r="AA174" s="1592"/>
      <c r="AB174" s="1592"/>
      <c r="AC174" s="1592"/>
    </row>
    <row r="175" spans="1:29" ht="11.25" customHeight="1">
      <c r="A175" s="31"/>
      <c r="B175" s="15"/>
      <c r="C175" s="15"/>
      <c r="D175" s="15"/>
      <c r="E175" s="15"/>
      <c r="F175" s="27"/>
      <c r="G175" s="27"/>
      <c r="H175" s="27"/>
      <c r="I175" s="1593"/>
      <c r="J175" s="1593"/>
      <c r="K175" s="1593"/>
      <c r="L175" s="1593"/>
      <c r="M175" s="1593"/>
      <c r="N175" s="1593"/>
      <c r="O175" s="1593"/>
      <c r="P175" s="1593"/>
      <c r="Q175" s="1593"/>
      <c r="R175" s="1593"/>
      <c r="S175" s="1593"/>
      <c r="T175" s="1593"/>
      <c r="U175" s="1593"/>
      <c r="V175" s="1593"/>
      <c r="W175" s="1593"/>
      <c r="X175" s="1593"/>
      <c r="Y175" s="1593"/>
      <c r="Z175" s="1593"/>
      <c r="AA175" s="1593"/>
      <c r="AB175" s="1593"/>
      <c r="AC175" s="1593"/>
    </row>
    <row r="176" spans="1:29" ht="17.25" customHeight="1">
      <c r="A176" s="17" t="s">
        <v>667</v>
      </c>
      <c r="B176" s="16" t="s">
        <v>413</v>
      </c>
      <c r="C176" s="16"/>
      <c r="D176" s="16"/>
      <c r="E176" s="16"/>
      <c r="F176" s="74"/>
      <c r="G176" s="74"/>
      <c r="H176" s="74"/>
      <c r="I176" s="42"/>
      <c r="J176" s="18"/>
      <c r="K176" s="18"/>
      <c r="L176" s="18"/>
      <c r="M176" s="18"/>
      <c r="N176" s="18"/>
      <c r="O176" s="18"/>
      <c r="P176" s="18"/>
      <c r="Q176" s="18"/>
      <c r="R176" s="18"/>
      <c r="S176" s="18"/>
      <c r="T176" s="18"/>
      <c r="U176" s="18"/>
      <c r="V176" s="18"/>
      <c r="W176" s="18"/>
      <c r="X176" s="18"/>
      <c r="Y176" s="18"/>
      <c r="Z176" s="18"/>
      <c r="AA176" s="18"/>
      <c r="AB176" s="42"/>
      <c r="AC176" s="42"/>
    </row>
    <row r="177" spans="1:79" ht="17.25" customHeight="1">
      <c r="A177" s="7"/>
      <c r="B177" s="3" t="s">
        <v>412</v>
      </c>
      <c r="C177" s="3"/>
      <c r="D177" s="3"/>
      <c r="E177" s="3"/>
      <c r="F177" s="18"/>
      <c r="G177" s="18"/>
      <c r="H177" s="18" t="str">
        <f>項目一覧!$C$55</f>
        <v/>
      </c>
      <c r="I177" s="42"/>
      <c r="J177" s="18"/>
      <c r="K177" s="18"/>
      <c r="L177" s="18"/>
      <c r="M177" s="18"/>
      <c r="N177" s="18"/>
      <c r="O177" s="18"/>
      <c r="P177" s="18"/>
      <c r="Q177" s="18"/>
      <c r="R177" s="18"/>
      <c r="S177" s="18"/>
      <c r="T177" s="18"/>
      <c r="U177" s="18"/>
      <c r="V177" s="18"/>
      <c r="W177" s="18"/>
      <c r="X177" s="18"/>
      <c r="Y177" s="18"/>
      <c r="Z177" s="18"/>
      <c r="AA177" s="18"/>
      <c r="AB177" s="42"/>
      <c r="AC177" s="42"/>
    </row>
    <row r="178" spans="1:79" ht="17.25" customHeight="1">
      <c r="A178" s="7"/>
      <c r="B178" s="3" t="s">
        <v>411</v>
      </c>
      <c r="C178" s="3"/>
      <c r="D178" s="3"/>
      <c r="E178" s="3"/>
      <c r="F178" s="18"/>
      <c r="G178" s="18"/>
      <c r="H178" s="44" t="str">
        <f>IF(項目一覧!$C$56=0,"","建設業の許可   ("&amp;項目一覧!$C$56&amp;")  第  （"&amp;項目一覧!$C$57&amp;"）　　 "&amp;項目一覧!C58&amp;"　号")</f>
        <v>建設業の許可   ()  第  （）　　 　号</v>
      </c>
      <c r="I178" s="42"/>
      <c r="J178" s="18"/>
      <c r="K178" s="18"/>
      <c r="L178" s="18"/>
      <c r="M178" s="18"/>
      <c r="N178" s="18"/>
      <c r="O178" s="18"/>
      <c r="P178" s="18"/>
      <c r="Q178" s="18"/>
      <c r="R178" s="18"/>
      <c r="S178" s="18"/>
      <c r="T178" s="18"/>
      <c r="U178" s="18"/>
      <c r="V178" s="18"/>
      <c r="W178" s="18"/>
      <c r="X178" s="18"/>
      <c r="Y178" s="18"/>
      <c r="Z178" s="18"/>
      <c r="AA178" s="18"/>
      <c r="AB178" s="42"/>
      <c r="AC178" s="42"/>
    </row>
    <row r="179" spans="1:79" ht="17.25" customHeight="1">
      <c r="A179" s="7"/>
      <c r="B179" s="3"/>
      <c r="C179" s="3"/>
      <c r="D179" s="3"/>
      <c r="E179" s="3"/>
      <c r="F179" s="18"/>
      <c r="G179" s="18"/>
      <c r="H179" s="18" t="str">
        <f>項目一覧!$C$59</f>
        <v/>
      </c>
      <c r="I179" s="42"/>
      <c r="J179" s="18"/>
      <c r="K179" s="18"/>
      <c r="L179" s="18"/>
      <c r="M179" s="18"/>
      <c r="N179" s="18"/>
      <c r="O179" s="18"/>
      <c r="P179" s="18"/>
      <c r="Q179" s="18"/>
      <c r="R179" s="18"/>
      <c r="S179" s="18"/>
      <c r="T179" s="18"/>
      <c r="U179" s="18"/>
      <c r="V179" s="18"/>
      <c r="W179" s="18"/>
      <c r="X179" s="18"/>
      <c r="Y179" s="18"/>
      <c r="Z179" s="18"/>
      <c r="AA179" s="18"/>
      <c r="AB179" s="42"/>
      <c r="AC179" s="42"/>
    </row>
    <row r="180" spans="1:79" ht="17.25" customHeight="1">
      <c r="A180" s="7"/>
      <c r="B180" s="3" t="s">
        <v>410</v>
      </c>
      <c r="C180" s="3"/>
      <c r="D180" s="3"/>
      <c r="E180" s="3"/>
      <c r="F180" s="18"/>
      <c r="G180" s="18"/>
      <c r="H180" s="18" t="str">
        <f>項目一覧!$C$60</f>
        <v/>
      </c>
      <c r="I180" s="42"/>
      <c r="J180" s="18"/>
      <c r="K180" s="18"/>
      <c r="L180" s="18"/>
      <c r="M180" s="18"/>
      <c r="N180" s="18"/>
      <c r="O180" s="18"/>
      <c r="P180" s="18"/>
      <c r="Q180" s="18"/>
      <c r="R180" s="18"/>
      <c r="S180" s="18"/>
      <c r="T180" s="18"/>
      <c r="U180" s="18"/>
      <c r="V180" s="18"/>
      <c r="W180" s="18"/>
      <c r="X180" s="18"/>
      <c r="Y180" s="18"/>
      <c r="Z180" s="18"/>
      <c r="AA180" s="18"/>
      <c r="AB180" s="42"/>
      <c r="AC180" s="42"/>
    </row>
    <row r="181" spans="1:79" ht="17.25" customHeight="1">
      <c r="A181" s="7"/>
      <c r="B181" s="3" t="s">
        <v>409</v>
      </c>
      <c r="C181" s="3"/>
      <c r="D181" s="3"/>
      <c r="E181" s="3"/>
      <c r="F181" s="18"/>
      <c r="G181" s="18"/>
      <c r="H181" s="1512" t="str">
        <f>項目一覧!$C$61</f>
        <v/>
      </c>
      <c r="I181" s="1512"/>
      <c r="J181" s="1512"/>
      <c r="K181" s="1512"/>
      <c r="L181" s="1512"/>
      <c r="M181" s="1512"/>
      <c r="N181" s="1512"/>
      <c r="O181" s="1512"/>
      <c r="P181" s="1512"/>
      <c r="Q181" s="1512"/>
      <c r="R181" s="1512"/>
      <c r="S181" s="1512"/>
      <c r="T181" s="1512"/>
      <c r="U181" s="1512"/>
      <c r="V181" s="1512"/>
      <c r="W181" s="1512"/>
      <c r="X181" s="1512"/>
      <c r="Y181" s="1512"/>
      <c r="Z181" s="1512"/>
      <c r="AA181" s="1512"/>
      <c r="AB181" s="1512"/>
      <c r="AC181" s="1512"/>
    </row>
    <row r="182" spans="1:79" ht="17.850000000000001" customHeight="1">
      <c r="A182" s="15"/>
      <c r="B182" s="15" t="s">
        <v>408</v>
      </c>
      <c r="C182" s="15"/>
      <c r="D182" s="15"/>
      <c r="E182" s="15"/>
      <c r="F182" s="27"/>
      <c r="G182" s="27"/>
      <c r="H182" s="27" t="str">
        <f>項目一覧!$C$62</f>
        <v/>
      </c>
      <c r="I182" s="42"/>
      <c r="J182" s="27"/>
      <c r="K182" s="27"/>
      <c r="L182" s="27"/>
      <c r="M182" s="27"/>
      <c r="N182" s="27"/>
      <c r="O182" s="27"/>
      <c r="P182" s="27"/>
      <c r="Q182" s="27"/>
      <c r="R182" s="27"/>
      <c r="S182" s="27"/>
      <c r="T182" s="27"/>
      <c r="U182" s="27"/>
      <c r="V182" s="27"/>
      <c r="W182" s="27"/>
      <c r="X182" s="27"/>
      <c r="Y182" s="27"/>
      <c r="Z182" s="27"/>
      <c r="AA182" s="27"/>
      <c r="AB182" s="40"/>
      <c r="AC182" s="42"/>
    </row>
    <row r="183" spans="1:79" ht="17.850000000000001" customHeight="1">
      <c r="A183" s="17" t="s">
        <v>667</v>
      </c>
      <c r="B183" s="16" t="s">
        <v>407</v>
      </c>
      <c r="C183" s="43"/>
      <c r="D183" s="43"/>
      <c r="E183" s="43"/>
      <c r="F183" s="1763" t="str">
        <f>項目一覧!$C$66</f>
        <v/>
      </c>
      <c r="G183" s="1763"/>
      <c r="H183" s="1763"/>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5"/>
      <c r="AC183" s="42"/>
      <c r="AY183" s="128"/>
      <c r="AZ183" s="128"/>
      <c r="BA183" s="128"/>
      <c r="BB183" s="128"/>
      <c r="BC183" s="128"/>
    </row>
    <row r="184" spans="1:79" s="128" customFormat="1" ht="17.850000000000001" customHeight="1">
      <c r="A184" s="172"/>
      <c r="B184" s="30"/>
      <c r="C184" s="30"/>
      <c r="D184" s="30"/>
      <c r="E184" s="30"/>
      <c r="F184" s="1496"/>
      <c r="G184" s="1496"/>
      <c r="H184" s="1496"/>
      <c r="I184" s="1496"/>
      <c r="J184" s="1496"/>
      <c r="K184" s="1496"/>
      <c r="L184" s="1496"/>
      <c r="M184" s="1496"/>
      <c r="N184" s="1496"/>
      <c r="O184" s="1496"/>
      <c r="P184" s="1496"/>
      <c r="Q184" s="1496"/>
      <c r="R184" s="1496"/>
      <c r="S184" s="1496"/>
      <c r="T184" s="1496"/>
      <c r="U184" s="1496"/>
      <c r="V184" s="1496"/>
      <c r="W184" s="1496"/>
      <c r="X184" s="1496"/>
      <c r="Y184" s="1496"/>
      <c r="Z184" s="1496"/>
      <c r="AA184" s="1496"/>
      <c r="AB184" s="40"/>
      <c r="AC184" s="42"/>
      <c r="AD184" s="1"/>
      <c r="AE184" s="1"/>
      <c r="AF184" s="1"/>
      <c r="AG184" s="1"/>
      <c r="AH184" s="1"/>
      <c r="AI184" s="1"/>
      <c r="AJ184" s="1"/>
      <c r="AK184" s="1"/>
      <c r="AL184" s="1"/>
      <c r="AM184" s="1"/>
      <c r="AN184" s="1"/>
      <c r="AO184" s="1"/>
      <c r="AP184" s="1"/>
      <c r="AQ184" s="1"/>
      <c r="AR184" s="1"/>
      <c r="AS184" s="1"/>
      <c r="AT184" s="1"/>
      <c r="AU184" s="1"/>
      <c r="AV184" s="1"/>
      <c r="AW184" s="1"/>
      <c r="AX184" s="1"/>
    </row>
    <row r="185" spans="1:79" s="128" customFormat="1" ht="17.850000000000001" customHeight="1">
      <c r="A185" s="152" t="s">
        <v>666</v>
      </c>
      <c r="B185" s="152"/>
      <c r="C185" s="152"/>
      <c r="D185" s="152"/>
      <c r="E185" s="152"/>
      <c r="F185" s="152"/>
      <c r="G185" s="152"/>
      <c r="H185" s="152"/>
      <c r="I185" s="152"/>
      <c r="J185" s="152"/>
      <c r="K185" s="152"/>
      <c r="L185" s="152"/>
      <c r="M185" s="152"/>
      <c r="N185" s="152"/>
      <c r="O185" s="152"/>
      <c r="P185" s="152"/>
      <c r="Q185" s="152"/>
      <c r="R185" s="152"/>
      <c r="S185" s="152"/>
      <c r="T185" s="152"/>
      <c r="U185" s="152"/>
      <c r="V185" s="152"/>
      <c r="W185" s="152"/>
      <c r="X185" s="152"/>
      <c r="Y185" s="152"/>
      <c r="Z185" s="152"/>
      <c r="AA185" s="152"/>
      <c r="AB185" s="1"/>
      <c r="A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row>
    <row r="186" spans="1:79" s="128" customFormat="1" ht="17.850000000000001" customHeight="1">
      <c r="A186" s="173"/>
      <c r="B186" s="174" t="s">
        <v>665</v>
      </c>
      <c r="C186" s="173"/>
      <c r="D186" s="173"/>
      <c r="E186" s="173"/>
      <c r="F186" s="173"/>
      <c r="G186" s="173"/>
      <c r="H186" s="173"/>
      <c r="I186" s="173"/>
      <c r="J186" s="173"/>
      <c r="K186" s="173"/>
      <c r="L186" s="173"/>
      <c r="M186" s="173"/>
      <c r="N186" s="173"/>
      <c r="O186" s="173"/>
      <c r="P186" s="173"/>
      <c r="Q186" s="173"/>
      <c r="R186" s="173"/>
      <c r="S186" s="173"/>
      <c r="T186" s="173"/>
      <c r="U186" s="173"/>
      <c r="V186" s="173"/>
      <c r="W186" s="173"/>
      <c r="X186" s="173"/>
      <c r="Y186" s="173"/>
      <c r="Z186" s="173"/>
      <c r="AA186" s="173"/>
      <c r="AB186" s="28"/>
      <c r="AC186" s="1"/>
      <c r="AF186" s="1"/>
      <c r="AG186" s="1"/>
      <c r="AH186" s="1"/>
      <c r="AI186" s="1"/>
      <c r="AJ186" s="1"/>
      <c r="AK186" s="1"/>
      <c r="AL186" s="1"/>
      <c r="AM186" s="1"/>
      <c r="AN186" s="1"/>
      <c r="AO186" s="1"/>
      <c r="AP186" s="1"/>
      <c r="AQ186" s="1"/>
      <c r="AR186" s="1"/>
      <c r="AS186" s="1"/>
      <c r="AT186" s="1"/>
      <c r="AU186" s="1"/>
      <c r="AV186" s="1"/>
      <c r="AW186" s="1"/>
      <c r="AX186" s="1"/>
      <c r="AY186" s="1"/>
      <c r="AZ186" s="1"/>
    </row>
    <row r="187" spans="1:79" s="128" customFormat="1" ht="17.850000000000001" customHeight="1">
      <c r="A187" s="6" t="s">
        <v>106</v>
      </c>
      <c r="B187" s="3" t="s">
        <v>664</v>
      </c>
      <c r="C187" s="3"/>
      <c r="D187" s="3"/>
      <c r="E187" s="3"/>
      <c r="F187" s="3"/>
      <c r="G187" s="3"/>
      <c r="H187" s="16"/>
      <c r="I187" s="3"/>
      <c r="J187" s="3"/>
      <c r="K187" s="3"/>
      <c r="L187" s="3"/>
      <c r="M187" s="3"/>
      <c r="N187" s="3"/>
      <c r="O187" s="3"/>
      <c r="P187" s="3"/>
      <c r="Q187" s="3"/>
      <c r="R187" s="3"/>
      <c r="S187" s="3"/>
      <c r="T187" s="3"/>
      <c r="U187" s="3"/>
      <c r="V187" s="3"/>
      <c r="W187" s="3"/>
      <c r="X187" s="3"/>
      <c r="Y187" s="3"/>
      <c r="Z187" s="3"/>
      <c r="AA187" s="3"/>
      <c r="AB187" s="3"/>
      <c r="AD187" s="1"/>
      <c r="AE187" s="1"/>
      <c r="AF187" s="1"/>
      <c r="AG187" s="1"/>
      <c r="AH187" s="1"/>
      <c r="AI187" s="1"/>
      <c r="AJ187" s="1"/>
      <c r="AK187" s="1"/>
      <c r="AL187" s="1"/>
      <c r="AM187" s="1"/>
      <c r="AN187" s="1"/>
      <c r="AO187" s="1"/>
      <c r="AP187" s="1"/>
      <c r="AQ187" s="1"/>
      <c r="AR187" s="1"/>
      <c r="AS187" s="1"/>
      <c r="AT187" s="1"/>
      <c r="AU187" s="1"/>
      <c r="AV187" s="1"/>
      <c r="AW187" s="1"/>
      <c r="AX187" s="1"/>
      <c r="AY187" s="1"/>
      <c r="AZ187" s="1"/>
    </row>
    <row r="188" spans="1:79" s="128" customFormat="1" ht="27" customHeight="1">
      <c r="A188" s="6"/>
      <c r="B188" s="213" t="s">
        <v>663</v>
      </c>
      <c r="C188" s="3"/>
      <c r="D188" s="3"/>
      <c r="E188" s="3"/>
      <c r="F188" s="1551" t="str">
        <f>IF(項目一覧!$C$69=0,"",IF(項目一覧!$C$71=0,項目一覧!$C$69&amp;項目一覧!$C$70,項目一覧!$C$69&amp;項目一覧!$C$70&amp;項目一覧!$C$71))</f>
        <v/>
      </c>
      <c r="G188" s="1551"/>
      <c r="H188" s="1551"/>
      <c r="I188" s="1551"/>
      <c r="J188" s="1551"/>
      <c r="K188" s="1551"/>
      <c r="L188" s="1551"/>
      <c r="M188" s="1551"/>
      <c r="N188" s="1551"/>
      <c r="O188" s="1551"/>
      <c r="P188" s="1551"/>
      <c r="Q188" s="1551"/>
      <c r="R188" s="1551"/>
      <c r="S188" s="1551"/>
      <c r="T188" s="1551"/>
      <c r="U188" s="1551"/>
      <c r="V188" s="1551"/>
      <c r="W188" s="1551"/>
      <c r="X188" s="1551"/>
      <c r="Y188" s="1551"/>
      <c r="Z188" s="1551"/>
      <c r="AA188" s="1551"/>
      <c r="AB188" s="1551"/>
    </row>
    <row r="189" spans="1:79" s="128" customFormat="1" ht="27" customHeight="1">
      <c r="A189" s="6"/>
      <c r="B189" s="213" t="s">
        <v>662</v>
      </c>
      <c r="C189" s="3"/>
      <c r="D189" s="3"/>
      <c r="E189" s="3"/>
      <c r="F189" s="1552" t="str">
        <f>IF(項目一覧!$C$72=0,"",IF(項目一覧!$C$74=0,項目一覧!$C$72&amp;項目一覧!$C$73,項目一覧!$C$72&amp;項目一覧!$C$73&amp;項目一覧!$C$74))</f>
        <v/>
      </c>
      <c r="G189" s="1552"/>
      <c r="H189" s="1552"/>
      <c r="I189" s="1552"/>
      <c r="J189" s="1552"/>
      <c r="K189" s="1552"/>
      <c r="L189" s="1552"/>
      <c r="M189" s="1552"/>
      <c r="N189" s="1552"/>
      <c r="O189" s="1552"/>
      <c r="P189" s="1552"/>
      <c r="Q189" s="1552"/>
      <c r="R189" s="1552"/>
      <c r="S189" s="1552"/>
      <c r="T189" s="1552"/>
      <c r="U189" s="1552"/>
      <c r="V189" s="1552"/>
      <c r="W189" s="1552"/>
      <c r="X189" s="1552"/>
      <c r="Y189" s="1552"/>
      <c r="Z189" s="1552"/>
      <c r="AA189" s="1552"/>
      <c r="AB189" s="1552"/>
    </row>
    <row r="190" spans="1:79" s="128" customFormat="1" ht="17.850000000000001" customHeight="1">
      <c r="A190" s="17" t="s">
        <v>106</v>
      </c>
      <c r="B190" s="16" t="s">
        <v>661</v>
      </c>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3"/>
    </row>
    <row r="191" spans="1:79" s="128" customFormat="1" ht="17.850000000000001" customHeight="1">
      <c r="A191" s="6"/>
      <c r="B191" s="3" t="s">
        <v>660</v>
      </c>
      <c r="C191" s="3"/>
      <c r="D191" s="3"/>
      <c r="E191" s="3"/>
      <c r="F191" s="3"/>
      <c r="G191" s="3"/>
      <c r="H191" s="3"/>
      <c r="I191" s="3"/>
      <c r="J191" s="3"/>
      <c r="K191" s="3"/>
      <c r="L191" s="3"/>
      <c r="M191" s="3"/>
      <c r="N191" s="3"/>
      <c r="O191" s="3"/>
      <c r="P191" s="3"/>
      <c r="Q191" s="3"/>
      <c r="R191" s="3" t="s">
        <v>118</v>
      </c>
      <c r="S191" s="1497">
        <f>$AK$191</f>
        <v>0</v>
      </c>
      <c r="T191" s="1497"/>
      <c r="U191" s="1497"/>
      <c r="V191" s="3" t="s">
        <v>117</v>
      </c>
      <c r="W191" s="5"/>
      <c r="X191" s="5"/>
      <c r="Y191" s="5"/>
      <c r="AA191" s="3"/>
      <c r="AB191" s="3"/>
      <c r="AC191" s="111"/>
      <c r="AE191" s="3" t="s">
        <v>659</v>
      </c>
      <c r="AK191" s="1675"/>
      <c r="AL191" s="1676"/>
      <c r="AM191" s="1676"/>
      <c r="AN191" s="1676"/>
      <c r="AO191" s="1676"/>
      <c r="AP191" s="1676"/>
      <c r="AQ191" s="1677"/>
    </row>
    <row r="192" spans="1:79" s="128" customFormat="1" ht="17.850000000000001" customHeight="1">
      <c r="A192" s="6"/>
      <c r="B192" s="3" t="s">
        <v>658</v>
      </c>
      <c r="C192" s="3"/>
      <c r="D192" s="3"/>
      <c r="E192" s="3"/>
      <c r="F192" s="3"/>
      <c r="G192" s="5" t="str">
        <f>IF(項目一覧!$D$116=TRUE,"■","□")</f>
        <v>□</v>
      </c>
      <c r="H192" s="3" t="s">
        <v>132</v>
      </c>
      <c r="I192" s="3"/>
      <c r="J192" s="5"/>
      <c r="K192" s="5" t="str">
        <f>IF(項目一覧!$E$116=TRUE,"■","□")</f>
        <v>□</v>
      </c>
      <c r="L192" s="3" t="s">
        <v>131</v>
      </c>
      <c r="M192" s="3"/>
      <c r="N192" s="3"/>
      <c r="O192" s="5" t="str">
        <f>IF(項目一覧!$F$116=TRUE,"■","□")</f>
        <v>□</v>
      </c>
      <c r="P192" s="3" t="s">
        <v>130</v>
      </c>
      <c r="Q192" s="3"/>
      <c r="R192" s="3"/>
      <c r="S192" s="5" t="str">
        <f>IF(項目一覧!$G$116=TRUE,"■","□")</f>
        <v>□</v>
      </c>
      <c r="T192" s="3" t="s">
        <v>129</v>
      </c>
      <c r="U192" s="3"/>
      <c r="W192" s="3"/>
      <c r="X192" s="3"/>
      <c r="Y192" s="3"/>
      <c r="Z192" s="3"/>
      <c r="AA192" s="3"/>
      <c r="AB192" s="3"/>
      <c r="AC192" s="1"/>
      <c r="AE192" s="3"/>
    </row>
    <row r="193" spans="1:55" s="128" customFormat="1" ht="17.850000000000001" customHeight="1">
      <c r="A193" s="3"/>
      <c r="B193" s="3"/>
      <c r="C193" s="3"/>
      <c r="D193" s="3"/>
      <c r="E193" s="3"/>
      <c r="F193" s="3"/>
      <c r="G193" s="5" t="str">
        <f>IF(項目一覧!$I$116=TRUE,"■","□")</f>
        <v>□</v>
      </c>
      <c r="H193" s="3" t="s">
        <v>127</v>
      </c>
      <c r="I193" s="3"/>
      <c r="J193" s="3"/>
      <c r="K193" s="3"/>
      <c r="L193" s="3"/>
      <c r="M193" s="5" t="str">
        <f>IF(項目一覧!$J$116=TRUE,"■","□")</f>
        <v>□</v>
      </c>
      <c r="N193" s="3" t="s">
        <v>126</v>
      </c>
      <c r="O193" s="3"/>
      <c r="P193" s="3"/>
      <c r="Q193" s="3"/>
      <c r="R193" s="3"/>
      <c r="S193" s="3"/>
      <c r="T193" s="5" t="s">
        <v>657</v>
      </c>
      <c r="U193" s="3" t="s">
        <v>656</v>
      </c>
      <c r="V193" s="3"/>
      <c r="W193" s="3"/>
      <c r="X193" s="3"/>
      <c r="Y193" s="3"/>
      <c r="Z193" s="3"/>
      <c r="AA193" s="3"/>
      <c r="AB193" s="3"/>
      <c r="AE193" s="3"/>
    </row>
    <row r="194" spans="1:55" s="128" customFormat="1" ht="17.850000000000001" customHeight="1">
      <c r="A194" s="3"/>
      <c r="B194" s="3" t="s">
        <v>655</v>
      </c>
      <c r="C194" s="3"/>
      <c r="D194" s="3"/>
      <c r="E194" s="3"/>
      <c r="F194" s="3"/>
      <c r="G194" s="5"/>
      <c r="H194" s="3"/>
      <c r="I194" s="3"/>
      <c r="J194" s="3"/>
      <c r="K194" s="3"/>
      <c r="L194" s="3"/>
      <c r="M194" s="5"/>
      <c r="N194" s="3"/>
      <c r="O194" s="3"/>
      <c r="P194" s="3"/>
      <c r="Q194" s="3"/>
      <c r="R194" s="3"/>
      <c r="S194" s="1523">
        <f>$AK$194</f>
        <v>0</v>
      </c>
      <c r="T194" s="1523"/>
      <c r="U194" s="1523"/>
      <c r="V194" s="1523"/>
      <c r="W194" s="1523"/>
      <c r="X194" s="1523"/>
      <c r="Y194" s="1523"/>
      <c r="Z194" s="1523"/>
      <c r="AA194" s="1523"/>
      <c r="AB194" s="15"/>
      <c r="AE194" s="3" t="s">
        <v>654</v>
      </c>
      <c r="AK194" s="1675"/>
      <c r="AL194" s="1676"/>
      <c r="AM194" s="1676"/>
      <c r="AN194" s="1676"/>
      <c r="AO194" s="1676"/>
      <c r="AP194" s="1676"/>
      <c r="AQ194" s="1676"/>
      <c r="AR194" s="1676"/>
      <c r="AS194" s="1677"/>
      <c r="AT194" s="1"/>
      <c r="AU194" s="1"/>
      <c r="AV194" s="1"/>
      <c r="AW194" s="1"/>
      <c r="AX194" s="1"/>
      <c r="AY194" s="1"/>
      <c r="AZ194" s="1"/>
      <c r="BA194" s="1"/>
      <c r="BB194" s="1"/>
    </row>
    <row r="195" spans="1:55" s="128" customFormat="1" ht="21" customHeight="1">
      <c r="A195" s="22" t="s">
        <v>106</v>
      </c>
      <c r="B195" s="20" t="s">
        <v>653</v>
      </c>
      <c r="C195" s="20"/>
      <c r="D195" s="20"/>
      <c r="E195" s="20"/>
      <c r="F195" s="20"/>
      <c r="G195" s="20"/>
      <c r="H195" s="20"/>
      <c r="I195" s="20"/>
      <c r="J195" s="20"/>
      <c r="K195" s="20"/>
      <c r="L195" s="20"/>
      <c r="M195" s="20" t="s">
        <v>118</v>
      </c>
      <c r="N195" s="1558">
        <f>$AK$195</f>
        <v>0</v>
      </c>
      <c r="O195" s="1558"/>
      <c r="P195" s="1558"/>
      <c r="Q195" s="1558"/>
      <c r="R195" s="1558"/>
      <c r="S195" s="1558"/>
      <c r="T195" s="1558"/>
      <c r="U195" s="1558"/>
      <c r="V195" s="20" t="s">
        <v>117</v>
      </c>
      <c r="W195" s="20"/>
      <c r="X195" s="20"/>
      <c r="Y195" s="20"/>
      <c r="Z195" s="20"/>
      <c r="AA195" s="20"/>
      <c r="AB195" s="15"/>
      <c r="AE195" s="3" t="s">
        <v>652</v>
      </c>
      <c r="AK195" s="1675"/>
      <c r="AL195" s="1676"/>
      <c r="AM195" s="1676"/>
      <c r="AN195" s="1676"/>
      <c r="AO195" s="1676"/>
      <c r="AP195" s="1676"/>
      <c r="AQ195" s="1676"/>
      <c r="AR195" s="1677"/>
      <c r="AS195" s="1"/>
      <c r="AT195" s="1"/>
      <c r="AU195" s="1"/>
      <c r="AV195" s="1"/>
      <c r="AW195" s="1"/>
      <c r="AX195" s="1"/>
      <c r="AY195" s="1"/>
      <c r="AZ195" s="1"/>
      <c r="BA195" s="1"/>
      <c r="BB195" s="1"/>
    </row>
    <row r="196" spans="1:55" s="128" customFormat="1" ht="21" customHeight="1">
      <c r="A196" s="22" t="s">
        <v>106</v>
      </c>
      <c r="B196" s="20" t="s">
        <v>651</v>
      </c>
      <c r="C196" s="20"/>
      <c r="D196" s="20"/>
      <c r="E196" s="20"/>
      <c r="F196" s="20"/>
      <c r="G196" s="20"/>
      <c r="H196" s="20"/>
      <c r="I196" s="20"/>
      <c r="J196" s="20" t="str">
        <f>IF(AK196="","","令和")</f>
        <v/>
      </c>
      <c r="K196" s="20"/>
      <c r="L196" s="20" t="str">
        <f>IF(AK196=0,"",IF(DATE(2019,5,1)&gt;AK196,YEAR(AK196)-1988,IF(YEAR(AK196)-2018=1,"元",YEAR(AK196)-2018)))</f>
        <v/>
      </c>
      <c r="M196" s="20" t="s">
        <v>642</v>
      </c>
      <c r="N196" s="20"/>
      <c r="O196" s="20" t="str">
        <f>IF(AK196=0,"",MONTH(AK196))</f>
        <v/>
      </c>
      <c r="P196" s="20" t="s">
        <v>641</v>
      </c>
      <c r="Q196" s="20"/>
      <c r="R196" s="20" t="str">
        <f>IF(AK196=0,"",DAY(AK196))</f>
        <v/>
      </c>
      <c r="S196" s="20" t="s">
        <v>640</v>
      </c>
      <c r="T196" s="20"/>
      <c r="U196" s="20"/>
      <c r="V196" s="20"/>
      <c r="W196" s="20"/>
      <c r="X196" s="20"/>
      <c r="Y196" s="20"/>
      <c r="Z196" s="20"/>
      <c r="AA196" s="20"/>
      <c r="AB196" s="15"/>
      <c r="AC196" s="3"/>
      <c r="AD196" s="3"/>
      <c r="AE196" s="3" t="s">
        <v>650</v>
      </c>
      <c r="AF196" s="3"/>
      <c r="AG196" s="1"/>
      <c r="AH196" s="1"/>
      <c r="AI196" s="1"/>
      <c r="AJ196" s="3"/>
      <c r="AK196" s="1672"/>
      <c r="AL196" s="1673"/>
      <c r="AM196" s="1673"/>
      <c r="AN196" s="1673"/>
      <c r="AO196" s="1674"/>
      <c r="AP196" s="1"/>
      <c r="AQ196" s="1"/>
      <c r="AR196" s="1"/>
      <c r="AS196" s="1"/>
      <c r="AT196" s="1"/>
      <c r="AU196" s="1"/>
      <c r="AV196" s="1"/>
      <c r="AW196" s="1"/>
      <c r="AX196" s="1"/>
      <c r="AY196" s="1"/>
      <c r="AZ196" s="1"/>
      <c r="BA196" s="1"/>
      <c r="BB196" s="1"/>
    </row>
    <row r="197" spans="1:55" s="128" customFormat="1" ht="21" customHeight="1">
      <c r="A197" s="22" t="s">
        <v>106</v>
      </c>
      <c r="B197" s="20" t="s">
        <v>649</v>
      </c>
      <c r="C197" s="20"/>
      <c r="D197" s="20"/>
      <c r="E197" s="20"/>
      <c r="F197" s="20"/>
      <c r="G197" s="20"/>
      <c r="H197" s="20"/>
      <c r="I197" s="20"/>
      <c r="J197" s="1813">
        <f>$AK$197</f>
        <v>0</v>
      </c>
      <c r="K197" s="1813"/>
      <c r="L197" s="1813"/>
      <c r="M197" s="1813"/>
      <c r="N197" s="1813"/>
      <c r="O197" s="1813"/>
      <c r="P197" s="1813"/>
      <c r="Q197" s="1813"/>
      <c r="R197" s="1813"/>
      <c r="S197" s="1813"/>
      <c r="T197" s="1813"/>
      <c r="U197" s="1813"/>
      <c r="V197" s="1813"/>
      <c r="W197" s="1813"/>
      <c r="X197" s="1813"/>
      <c r="Y197" s="1813"/>
      <c r="Z197" s="1813"/>
      <c r="AA197" s="1813"/>
      <c r="AB197" s="15"/>
      <c r="AE197" s="3" t="s">
        <v>648</v>
      </c>
      <c r="AK197" s="1675"/>
      <c r="AL197" s="1676"/>
      <c r="AM197" s="1676"/>
      <c r="AN197" s="1676"/>
      <c r="AO197" s="1676"/>
      <c r="AP197" s="1676"/>
      <c r="AQ197" s="1676"/>
      <c r="AR197" s="1676"/>
      <c r="AS197" s="1676"/>
      <c r="AT197" s="1676"/>
      <c r="AU197" s="1676"/>
      <c r="AV197" s="1676"/>
      <c r="AW197" s="1676"/>
      <c r="AX197" s="1676"/>
      <c r="AY197" s="1676"/>
      <c r="AZ197" s="1676"/>
      <c r="BA197" s="1676"/>
      <c r="BB197" s="1677"/>
    </row>
    <row r="198" spans="1:55" s="128" customFormat="1" ht="21" customHeight="1">
      <c r="A198" s="22" t="s">
        <v>106</v>
      </c>
      <c r="B198" s="20" t="s">
        <v>647</v>
      </c>
      <c r="C198" s="20"/>
      <c r="D198" s="20"/>
      <c r="E198" s="20"/>
      <c r="F198" s="20"/>
      <c r="G198" s="20"/>
      <c r="H198" s="20"/>
      <c r="I198" s="20"/>
      <c r="J198" s="20" t="str">
        <f t="shared" ref="J198:J199" si="0">IF(AK198="","","令和")</f>
        <v/>
      </c>
      <c r="K198" s="20"/>
      <c r="L198" s="20" t="str">
        <f t="shared" ref="L198:L199" si="1">IF(AK198=0,"",IF(DATE(2019,5,1)&gt;AK198,YEAR(AK198)-1988,IF(YEAR(AK198)-2018=1,"元",YEAR(AK198)-2018)))</f>
        <v/>
      </c>
      <c r="M198" s="20" t="s">
        <v>642</v>
      </c>
      <c r="N198" s="20"/>
      <c r="O198" s="20" t="str">
        <f>IF(AK198=0,"",MONTH(AK198))</f>
        <v/>
      </c>
      <c r="P198" s="20" t="s">
        <v>641</v>
      </c>
      <c r="Q198" s="20"/>
      <c r="R198" s="20" t="str">
        <f>IF(AK198=0,"",DAY(AK198))</f>
        <v/>
      </c>
      <c r="S198" s="20" t="s">
        <v>640</v>
      </c>
      <c r="T198" s="20"/>
      <c r="U198" s="20"/>
      <c r="V198" s="20"/>
      <c r="W198" s="20"/>
      <c r="X198" s="20"/>
      <c r="Y198" s="20"/>
      <c r="Z198" s="20"/>
      <c r="AA198" s="20"/>
      <c r="AB198" s="15"/>
      <c r="AE198" s="3" t="s">
        <v>646</v>
      </c>
      <c r="AF198" s="3"/>
      <c r="AG198" s="1"/>
      <c r="AH198" s="1"/>
      <c r="AI198" s="1"/>
      <c r="AJ198" s="3"/>
      <c r="AK198" s="1672"/>
      <c r="AL198" s="1673"/>
      <c r="AM198" s="1673"/>
      <c r="AN198" s="1673"/>
      <c r="AO198" s="1674"/>
      <c r="AP198" s="1"/>
      <c r="AQ198" s="1"/>
      <c r="AR198" s="1"/>
      <c r="AS198" s="1"/>
      <c r="AT198" s="1"/>
      <c r="AU198" s="1"/>
      <c r="AV198" s="1"/>
      <c r="AW198" s="1"/>
      <c r="AX198" s="1"/>
      <c r="AY198" s="1"/>
      <c r="AZ198" s="1"/>
      <c r="BA198" s="1"/>
      <c r="BB198" s="1"/>
    </row>
    <row r="199" spans="1:55" s="128" customFormat="1" ht="21" customHeight="1">
      <c r="A199" s="22" t="s">
        <v>106</v>
      </c>
      <c r="B199" s="20" t="s">
        <v>645</v>
      </c>
      <c r="C199" s="20"/>
      <c r="D199" s="20"/>
      <c r="E199" s="20"/>
      <c r="F199" s="20"/>
      <c r="G199" s="20"/>
      <c r="H199" s="20"/>
      <c r="I199" s="20"/>
      <c r="J199" s="20" t="str">
        <f t="shared" si="0"/>
        <v/>
      </c>
      <c r="K199" s="20"/>
      <c r="L199" s="20" t="str">
        <f t="shared" si="1"/>
        <v/>
      </c>
      <c r="M199" s="20" t="s">
        <v>642</v>
      </c>
      <c r="N199" s="20"/>
      <c r="O199" s="20" t="str">
        <f>IF(AK199=0,"",MONTH(AK199))</f>
        <v/>
      </c>
      <c r="P199" s="20" t="s">
        <v>641</v>
      </c>
      <c r="Q199" s="20"/>
      <c r="R199" s="20" t="str">
        <f>IF(AK199=0,"",DAY(AK199))</f>
        <v/>
      </c>
      <c r="S199" s="20" t="s">
        <v>640</v>
      </c>
      <c r="T199" s="20"/>
      <c r="U199" s="20"/>
      <c r="V199" s="20"/>
      <c r="W199" s="20"/>
      <c r="X199" s="20"/>
      <c r="Y199" s="20"/>
      <c r="Z199" s="20"/>
      <c r="AA199" s="20"/>
      <c r="AB199" s="15"/>
      <c r="AE199" s="3" t="s">
        <v>644</v>
      </c>
      <c r="AF199" s="3"/>
      <c r="AG199" s="1"/>
      <c r="AH199" s="1"/>
      <c r="AI199" s="1"/>
      <c r="AJ199" s="3"/>
      <c r="AK199" s="1672"/>
      <c r="AL199" s="1673"/>
      <c r="AM199" s="1673"/>
      <c r="AN199" s="1673"/>
      <c r="AO199" s="1674"/>
    </row>
    <row r="200" spans="1:55" s="128" customFormat="1" ht="17.850000000000001" customHeight="1">
      <c r="A200" s="6" t="s">
        <v>106</v>
      </c>
      <c r="B200" s="3" t="s">
        <v>643</v>
      </c>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E200" s="3"/>
    </row>
    <row r="201" spans="1:55" s="128" customFormat="1" ht="17.850000000000001" customHeight="1">
      <c r="A201" s="3"/>
      <c r="B201" s="3" t="s">
        <v>634</v>
      </c>
      <c r="C201" s="3"/>
      <c r="D201" s="3"/>
      <c r="E201" s="3"/>
      <c r="F201" s="3"/>
      <c r="G201" s="3"/>
      <c r="H201" s="3"/>
      <c r="I201" s="3"/>
      <c r="J201" s="3"/>
      <c r="K201" s="3"/>
      <c r="L201" s="3"/>
      <c r="M201" s="3"/>
      <c r="N201" s="3"/>
      <c r="O201" s="1512">
        <f>INDEX(値一覧項目!$O$2:$O$16,$AU$201)</f>
        <v>0</v>
      </c>
      <c r="P201" s="1512"/>
      <c r="Q201" s="1512"/>
      <c r="R201" s="1512"/>
      <c r="S201" s="1512"/>
      <c r="T201" s="1512"/>
      <c r="U201" s="1512"/>
      <c r="V201" s="1512"/>
      <c r="W201" s="1512"/>
      <c r="X201" s="1512"/>
      <c r="Y201" s="3"/>
      <c r="Z201" s="3"/>
      <c r="AA201" s="3"/>
      <c r="AB201" s="3"/>
      <c r="AE201" s="3" t="s">
        <v>624</v>
      </c>
      <c r="AU201" s="143">
        <v>1</v>
      </c>
    </row>
    <row r="202" spans="1:55" s="128" customFormat="1" ht="17.850000000000001" customHeight="1">
      <c r="A202" s="3"/>
      <c r="B202" s="3" t="s">
        <v>3463</v>
      </c>
      <c r="C202" s="3"/>
      <c r="D202" s="3"/>
      <c r="E202" s="3"/>
      <c r="F202" s="3"/>
      <c r="G202" s="3"/>
      <c r="H202" s="3"/>
      <c r="I202" s="3"/>
      <c r="J202" s="3"/>
      <c r="K202" s="3"/>
      <c r="L202" s="3"/>
      <c r="M202" s="3"/>
      <c r="N202" s="3"/>
      <c r="O202" s="3" t="s">
        <v>3044</v>
      </c>
      <c r="P202" s="3"/>
      <c r="Q202" s="3" t="str">
        <f>IF(AK202=0,"",IF(DATE(2019,5,1)&gt;AK202,YEAR(AK202)-1988,IF(YEAR(AK202)-2018=1,"元",YEAR(AK202)-2018)))</f>
        <v/>
      </c>
      <c r="R202" s="3" t="s">
        <v>642</v>
      </c>
      <c r="S202" s="3"/>
      <c r="T202" s="3" t="str">
        <f>IF(AK202=0,"",MONTH(AK202))</f>
        <v/>
      </c>
      <c r="U202" s="3" t="s">
        <v>641</v>
      </c>
      <c r="V202" s="3"/>
      <c r="W202" s="3" t="str">
        <f>IF(AK202=0,"",DAY(AK202))</f>
        <v/>
      </c>
      <c r="X202" s="3" t="s">
        <v>640</v>
      </c>
      <c r="Y202" s="3"/>
      <c r="Z202" s="3"/>
      <c r="AA202" s="3"/>
      <c r="AB202" s="3"/>
      <c r="AE202" s="3" t="s">
        <v>639</v>
      </c>
      <c r="AK202" s="1672"/>
      <c r="AL202" s="1673"/>
      <c r="AM202" s="1673"/>
      <c r="AN202" s="1673"/>
      <c r="AO202" s="1674"/>
      <c r="AP202" s="1"/>
      <c r="AQ202" s="1"/>
    </row>
    <row r="203" spans="1:55" s="128" customFormat="1" ht="17.850000000000001" customHeight="1">
      <c r="A203" s="3"/>
      <c r="B203" s="3" t="s">
        <v>638</v>
      </c>
      <c r="C203" s="3"/>
      <c r="D203" s="3"/>
      <c r="E203" s="3"/>
      <c r="F203" s="3"/>
      <c r="G203" s="3"/>
      <c r="H203" s="3"/>
      <c r="I203" s="3"/>
      <c r="J203" s="15"/>
      <c r="K203" s="3"/>
      <c r="L203" s="15"/>
      <c r="M203" s="3"/>
      <c r="N203" s="3"/>
      <c r="O203" s="1574">
        <f>$AK$203</f>
        <v>0</v>
      </c>
      <c r="P203" s="1807"/>
      <c r="Q203" s="1807"/>
      <c r="R203" s="1807"/>
      <c r="S203" s="1807"/>
      <c r="T203" s="1807"/>
      <c r="U203" s="1807"/>
      <c r="V203" s="15" t="s">
        <v>73</v>
      </c>
      <c r="W203" s="3"/>
      <c r="X203" s="3"/>
      <c r="Y203" s="3"/>
      <c r="Z203" s="3"/>
      <c r="AA203" s="3"/>
      <c r="AB203" s="15"/>
      <c r="AE203" s="3" t="s">
        <v>637</v>
      </c>
      <c r="AK203" s="1810"/>
      <c r="AL203" s="1811"/>
      <c r="AM203" s="1811"/>
      <c r="AN203" s="1811"/>
      <c r="AO203" s="1811"/>
      <c r="AP203" s="1811"/>
      <c r="AQ203" s="1812"/>
    </row>
    <row r="204" spans="1:55" s="128" customFormat="1" ht="17.850000000000001" customHeight="1">
      <c r="A204" s="17" t="s">
        <v>106</v>
      </c>
      <c r="B204" s="16" t="s">
        <v>636</v>
      </c>
      <c r="C204" s="16"/>
      <c r="D204" s="16"/>
      <c r="E204" s="16"/>
      <c r="F204" s="16"/>
      <c r="G204" s="16"/>
      <c r="H204" s="16"/>
      <c r="I204" s="16"/>
      <c r="K204" s="16" t="s">
        <v>622</v>
      </c>
      <c r="L204" s="1502">
        <f>INDEX(値一覧項目!$R$2:$R$7,$BC$204)</f>
        <v>0</v>
      </c>
      <c r="M204" s="1502"/>
      <c r="N204" s="1502"/>
      <c r="O204" s="1502"/>
      <c r="P204" s="1502"/>
      <c r="Q204" s="1502"/>
      <c r="R204" s="1502"/>
      <c r="S204" s="74" t="s">
        <v>621</v>
      </c>
      <c r="T204" s="74" t="s">
        <v>622</v>
      </c>
      <c r="U204" s="1502">
        <f>INDEX(値一覧項目!$R$2:$R$7,$BC$205)</f>
        <v>0</v>
      </c>
      <c r="V204" s="1502"/>
      <c r="W204" s="1502"/>
      <c r="X204" s="1502"/>
      <c r="Y204" s="1502"/>
      <c r="Z204" s="1502"/>
      <c r="AA204" s="1502"/>
      <c r="AB204" s="16" t="s">
        <v>621</v>
      </c>
      <c r="AE204" s="128" t="s">
        <v>635</v>
      </c>
      <c r="BC204" s="128">
        <v>1</v>
      </c>
    </row>
    <row r="205" spans="1:55" s="128" customFormat="1" ht="17.850000000000001" customHeight="1">
      <c r="A205" s="6"/>
      <c r="B205" s="3" t="s">
        <v>634</v>
      </c>
      <c r="C205" s="3"/>
      <c r="D205" s="3"/>
      <c r="E205" s="3"/>
      <c r="F205" s="3"/>
      <c r="G205" s="3"/>
      <c r="H205" s="3"/>
      <c r="I205" s="3"/>
      <c r="K205" s="3" t="s">
        <v>622</v>
      </c>
      <c r="L205" s="1484">
        <f>INDEX(値一覧項目!$O$2:$O$16,$AU$205)</f>
        <v>0</v>
      </c>
      <c r="M205" s="1484"/>
      <c r="N205" s="1484"/>
      <c r="O205" s="1484"/>
      <c r="P205" s="1484"/>
      <c r="Q205" s="1484"/>
      <c r="R205" s="1484"/>
      <c r="S205" s="18" t="s">
        <v>621</v>
      </c>
      <c r="T205" s="18" t="s">
        <v>622</v>
      </c>
      <c r="U205" s="1484">
        <f>INDEX(値一覧項目!$O$2:$O$16,$AU$209)</f>
        <v>0</v>
      </c>
      <c r="V205" s="1484"/>
      <c r="W205" s="1484"/>
      <c r="X205" s="1484"/>
      <c r="Y205" s="1484"/>
      <c r="Z205" s="1484"/>
      <c r="AA205" s="1484"/>
      <c r="AB205" s="3" t="s">
        <v>621</v>
      </c>
      <c r="AE205" s="3" t="s">
        <v>624</v>
      </c>
      <c r="AU205" s="128">
        <v>1</v>
      </c>
      <c r="BC205" s="128">
        <v>1</v>
      </c>
    </row>
    <row r="206" spans="1:55" s="128" customFormat="1" ht="17.850000000000001" customHeight="1">
      <c r="A206" s="6"/>
      <c r="B206" s="3" t="s">
        <v>633</v>
      </c>
      <c r="C206" s="3"/>
      <c r="D206" s="3"/>
      <c r="E206" s="3"/>
      <c r="F206" s="3"/>
      <c r="G206" s="3"/>
      <c r="H206" s="3"/>
      <c r="I206" s="3"/>
      <c r="K206" s="3" t="s">
        <v>622</v>
      </c>
      <c r="L206" s="1497">
        <f>$AK$206</f>
        <v>0</v>
      </c>
      <c r="M206" s="1497"/>
      <c r="N206" s="1497"/>
      <c r="O206" s="1497"/>
      <c r="P206" s="1497"/>
      <c r="Q206" s="1497"/>
      <c r="R206" s="1497"/>
      <c r="S206" s="18" t="s">
        <v>621</v>
      </c>
      <c r="T206" s="18" t="s">
        <v>622</v>
      </c>
      <c r="U206" s="1497">
        <f>$AT$206</f>
        <v>0</v>
      </c>
      <c r="V206" s="1497"/>
      <c r="W206" s="1497"/>
      <c r="X206" s="1497"/>
      <c r="Y206" s="1497"/>
      <c r="Z206" s="1497"/>
      <c r="AA206" s="1497"/>
      <c r="AB206" s="3" t="s">
        <v>621</v>
      </c>
      <c r="AE206" s="3" t="s">
        <v>632</v>
      </c>
      <c r="AK206" s="1675"/>
      <c r="AL206" s="1676"/>
      <c r="AM206" s="1676"/>
      <c r="AN206" s="1676"/>
      <c r="AO206" s="1676"/>
      <c r="AP206" s="1676"/>
      <c r="AQ206" s="1676"/>
      <c r="AR206" s="1677"/>
      <c r="AT206" s="1675"/>
      <c r="AU206" s="1676"/>
      <c r="AV206" s="1676"/>
      <c r="AW206" s="1676"/>
      <c r="AX206" s="1676"/>
      <c r="AY206" s="1676"/>
      <c r="AZ206" s="1676"/>
      <c r="BA206" s="1677"/>
      <c r="BC206" s="128">
        <v>1</v>
      </c>
    </row>
    <row r="207" spans="1:55" s="128" customFormat="1" ht="17.850000000000001" customHeight="1">
      <c r="A207" s="6"/>
      <c r="B207" s="3" t="s">
        <v>631</v>
      </c>
      <c r="C207" s="3"/>
      <c r="D207" s="3"/>
      <c r="E207" s="3"/>
      <c r="F207" s="3"/>
      <c r="G207" s="3"/>
      <c r="H207" s="3"/>
      <c r="I207" s="3"/>
      <c r="K207" s="3" t="s">
        <v>622</v>
      </c>
      <c r="L207" s="1497">
        <f>$AK$207</f>
        <v>0</v>
      </c>
      <c r="M207" s="1497"/>
      <c r="N207" s="1497"/>
      <c r="O207" s="1497"/>
      <c r="P207" s="1497"/>
      <c r="Q207" s="1497"/>
      <c r="R207" s="1497"/>
      <c r="S207" s="18" t="s">
        <v>621</v>
      </c>
      <c r="T207" s="18" t="s">
        <v>622</v>
      </c>
      <c r="U207" s="1497">
        <f>$AT$207</f>
        <v>0</v>
      </c>
      <c r="V207" s="1497"/>
      <c r="W207" s="1497"/>
      <c r="X207" s="1497"/>
      <c r="Y207" s="1497"/>
      <c r="Z207" s="1497"/>
      <c r="AA207" s="1497"/>
      <c r="AB207" s="3" t="s">
        <v>621</v>
      </c>
      <c r="AE207" s="128" t="s">
        <v>630</v>
      </c>
      <c r="AK207" s="1675"/>
      <c r="AL207" s="1676"/>
      <c r="AM207" s="1676"/>
      <c r="AN207" s="1676"/>
      <c r="AO207" s="1676"/>
      <c r="AP207" s="1676"/>
      <c r="AQ207" s="1676"/>
      <c r="AR207" s="1677"/>
      <c r="AS207" s="1"/>
      <c r="AT207" s="1675"/>
      <c r="AU207" s="1676"/>
      <c r="AV207" s="1676"/>
      <c r="AW207" s="1676"/>
      <c r="AX207" s="1676"/>
      <c r="AY207" s="1676"/>
      <c r="AZ207" s="1676"/>
      <c r="BA207" s="1677"/>
      <c r="BB207" s="1"/>
      <c r="BC207" s="128">
        <v>1</v>
      </c>
    </row>
    <row r="208" spans="1:55" s="128" customFormat="1" ht="17.850000000000001" customHeight="1">
      <c r="A208" s="6"/>
      <c r="B208" s="3" t="s">
        <v>629</v>
      </c>
      <c r="C208" s="3"/>
      <c r="D208" s="3"/>
      <c r="E208" s="3"/>
      <c r="F208" s="3"/>
      <c r="G208" s="3"/>
      <c r="H208" s="3"/>
      <c r="I208" s="3"/>
      <c r="K208" s="15" t="s">
        <v>622</v>
      </c>
      <c r="L208" s="1808" t="str">
        <f>IF(AK208="","",IF(DATE(2019,5,1)&gt;AK208,AK208,"令和"&amp;IF(YEAR(AK208)-2018=1,"元",YEAR(AK208)-2018)&amp;"年"&amp;MONTH(AK208)&amp;"月"&amp;DAY(AK208)&amp;"日"))</f>
        <v/>
      </c>
      <c r="M208" s="1808"/>
      <c r="N208" s="1808"/>
      <c r="O208" s="1808"/>
      <c r="P208" s="1808"/>
      <c r="Q208" s="1808"/>
      <c r="R208" s="1808"/>
      <c r="S208" s="27" t="s">
        <v>621</v>
      </c>
      <c r="T208" s="27" t="s">
        <v>622</v>
      </c>
      <c r="U208" s="1808" t="str">
        <f>IF(AT208="","",IF(DATE(2019,5,1)&gt;AT208,AT208,"令和"&amp;IF(YEAR(AT208)-2018=1,"元",YEAR(AT208)-2018)&amp;"年"&amp;MONTH(AT208)&amp;"月"&amp;DAY(AT208)&amp;"日"))</f>
        <v/>
      </c>
      <c r="V208" s="1808"/>
      <c r="W208" s="1808"/>
      <c r="X208" s="1808"/>
      <c r="Y208" s="1808"/>
      <c r="Z208" s="1808"/>
      <c r="AA208" s="1808"/>
      <c r="AB208" s="15" t="s">
        <v>621</v>
      </c>
      <c r="AE208" s="128" t="s">
        <v>628</v>
      </c>
      <c r="AK208" s="1672"/>
      <c r="AL208" s="1673"/>
      <c r="AM208" s="1673"/>
      <c r="AN208" s="1673"/>
      <c r="AO208" s="1674"/>
      <c r="AP208" s="1"/>
      <c r="AQ208" s="1"/>
      <c r="AR208" s="1"/>
      <c r="AS208" s="1"/>
      <c r="AT208" s="1672"/>
      <c r="AU208" s="1673"/>
      <c r="AV208" s="1673"/>
      <c r="AW208" s="1673"/>
      <c r="AX208" s="1674"/>
      <c r="AY208" s="1"/>
      <c r="AZ208" s="1"/>
      <c r="BA208" s="1"/>
      <c r="BB208" s="1"/>
      <c r="BC208" s="128">
        <v>1</v>
      </c>
    </row>
    <row r="209" spans="1:58" s="128" customFormat="1" ht="17.850000000000001" customHeight="1">
      <c r="A209" s="17" t="s">
        <v>106</v>
      </c>
      <c r="B209" s="16" t="s">
        <v>627</v>
      </c>
      <c r="C209" s="16"/>
      <c r="D209" s="16"/>
      <c r="E209" s="16"/>
      <c r="F209" s="16"/>
      <c r="G209" s="16"/>
      <c r="H209" s="16"/>
      <c r="I209" s="16"/>
      <c r="J209" s="16"/>
      <c r="K209" s="16" t="s">
        <v>622</v>
      </c>
      <c r="L209" s="1502">
        <f>INDEX(値一覧項目!$R$2:$R$7,$BC$206)</f>
        <v>0</v>
      </c>
      <c r="M209" s="1502"/>
      <c r="N209" s="1502"/>
      <c r="O209" s="1502"/>
      <c r="P209" s="1502"/>
      <c r="Q209" s="1502"/>
      <c r="R209" s="1809"/>
      <c r="S209" s="74" t="s">
        <v>621</v>
      </c>
      <c r="T209" s="74" t="s">
        <v>622</v>
      </c>
      <c r="U209" s="1502">
        <f>INDEX(値一覧項目!$R$2:$R$7,$BC$207)</f>
        <v>0</v>
      </c>
      <c r="V209" s="1502"/>
      <c r="W209" s="1502"/>
      <c r="X209" s="1502"/>
      <c r="Y209" s="1502"/>
      <c r="Z209" s="1502"/>
      <c r="AA209" s="1809"/>
      <c r="AB209" s="3" t="s">
        <v>621</v>
      </c>
      <c r="AE209" s="128" t="s">
        <v>626</v>
      </c>
      <c r="AU209" s="128">
        <v>1</v>
      </c>
    </row>
    <row r="210" spans="1:58" s="128" customFormat="1" ht="17.850000000000001" customHeight="1">
      <c r="A210" s="6"/>
      <c r="B210" s="3" t="s">
        <v>625</v>
      </c>
      <c r="C210" s="3"/>
      <c r="D210" s="3"/>
      <c r="E210" s="3"/>
      <c r="F210" s="3"/>
      <c r="G210" s="3"/>
      <c r="H210" s="3"/>
      <c r="I210" s="3"/>
      <c r="J210" s="3"/>
      <c r="K210" s="3" t="s">
        <v>622</v>
      </c>
      <c r="L210" s="1484">
        <f>INDEX(値一覧項目!$O$2:$O$16,$AU$210)</f>
        <v>0</v>
      </c>
      <c r="M210" s="1484"/>
      <c r="N210" s="1484"/>
      <c r="O210" s="1484"/>
      <c r="P210" s="1484"/>
      <c r="Q210" s="1484"/>
      <c r="R210" s="1484"/>
      <c r="S210" s="18" t="s">
        <v>621</v>
      </c>
      <c r="T210" s="18" t="s">
        <v>622</v>
      </c>
      <c r="U210" s="1484">
        <f>INDEX(値一覧項目!$O$2:$O$16,$BC$208)</f>
        <v>0</v>
      </c>
      <c r="V210" s="1484"/>
      <c r="W210" s="1484"/>
      <c r="X210" s="1484"/>
      <c r="Y210" s="1484"/>
      <c r="Z210" s="1484"/>
      <c r="AA210" s="1484"/>
      <c r="AB210" s="3" t="s">
        <v>621</v>
      </c>
      <c r="AE210" s="3" t="s">
        <v>624</v>
      </c>
      <c r="AU210" s="143">
        <v>1</v>
      </c>
    </row>
    <row r="211" spans="1:58" s="128" customFormat="1" ht="17.850000000000001" customHeight="1">
      <c r="A211" s="6"/>
      <c r="B211" s="3" t="s">
        <v>623</v>
      </c>
      <c r="C211" s="3"/>
      <c r="D211" s="3"/>
      <c r="E211" s="3"/>
      <c r="F211" s="3"/>
      <c r="G211" s="3"/>
      <c r="H211" s="3"/>
      <c r="I211" s="3"/>
      <c r="J211" s="3"/>
      <c r="K211" s="3" t="s">
        <v>622</v>
      </c>
      <c r="L211" s="1808" t="str">
        <f>IF(AK211="","",IF(DATE(2019,5,1)&gt;AK211,AK211,"令和"&amp;IF(YEAR(AK211)-2018=1,"元",YEAR(AK211)-2018)&amp;"年"&amp;MONTH(AK211)&amp;"月"&amp;DAY(AK211)&amp;"日"))</f>
        <v/>
      </c>
      <c r="M211" s="1808"/>
      <c r="N211" s="1808"/>
      <c r="O211" s="1808"/>
      <c r="P211" s="1808"/>
      <c r="Q211" s="1808"/>
      <c r="R211" s="1808"/>
      <c r="S211" s="27" t="s">
        <v>621</v>
      </c>
      <c r="T211" s="27" t="s">
        <v>622</v>
      </c>
      <c r="U211" s="1808" t="str">
        <f>IF(AT211="","",IF(DATE(2019,5,1)&gt;AT211,AT211,"令和"&amp;IF(YEAR(AT211)-2018=1,"元",YEAR(AT211)-2018)&amp;"年"&amp;MONTH(AT211)&amp;"月"&amp;DAY(AT211)&amp;"日"))</f>
        <v/>
      </c>
      <c r="V211" s="1808"/>
      <c r="W211" s="1808"/>
      <c r="X211" s="1808"/>
      <c r="Y211" s="1808"/>
      <c r="Z211" s="1808"/>
      <c r="AA211" s="1808"/>
      <c r="AB211" s="15" t="s">
        <v>621</v>
      </c>
      <c r="AE211" s="3" t="s">
        <v>620</v>
      </c>
      <c r="AK211" s="1672"/>
      <c r="AL211" s="1673"/>
      <c r="AM211" s="1673"/>
      <c r="AN211" s="1673"/>
      <c r="AO211" s="1674"/>
      <c r="AP211" s="1"/>
      <c r="AQ211" s="1"/>
      <c r="AR211" s="1"/>
      <c r="AS211" s="1"/>
      <c r="AT211" s="1672"/>
      <c r="AU211" s="1673"/>
      <c r="AV211" s="1673"/>
      <c r="AW211" s="1673"/>
      <c r="AX211" s="1674"/>
      <c r="AY211" s="1"/>
      <c r="AZ211" s="1"/>
      <c r="BA211" s="1"/>
      <c r="BB211" s="1"/>
      <c r="BC211" s="1"/>
      <c r="BD211" s="1"/>
      <c r="BE211" s="1"/>
      <c r="BF211" s="1"/>
    </row>
    <row r="212" spans="1:58" s="128" customFormat="1" ht="17.850000000000001" customHeight="1">
      <c r="A212" s="17" t="s">
        <v>106</v>
      </c>
      <c r="B212" s="16" t="s">
        <v>619</v>
      </c>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3"/>
      <c r="AK212" s="1"/>
      <c r="AL212" s="1"/>
      <c r="AM212" s="1"/>
      <c r="AN212" s="1"/>
      <c r="AO212" s="1"/>
      <c r="AP212" s="1"/>
      <c r="AQ212" s="1"/>
      <c r="AR212" s="1"/>
      <c r="AS212" s="1"/>
      <c r="AT212" s="1"/>
      <c r="AU212" s="1"/>
      <c r="AV212" s="1"/>
      <c r="AW212" s="1"/>
      <c r="AX212" s="1"/>
      <c r="AY212" s="1"/>
      <c r="AZ212" s="1"/>
      <c r="BA212" s="1"/>
      <c r="BB212" s="1"/>
      <c r="BC212" s="1"/>
      <c r="BD212" s="1"/>
      <c r="BE212" s="1"/>
      <c r="BF212" s="1"/>
    </row>
    <row r="213" spans="1:58" s="128" customFormat="1" ht="17.850000000000001" customHeight="1">
      <c r="A213" s="6"/>
      <c r="B213" s="3" t="s">
        <v>618</v>
      </c>
      <c r="K213" s="1806">
        <f>$AK$213</f>
        <v>0</v>
      </c>
      <c r="L213" s="1806"/>
      <c r="M213" s="1806"/>
      <c r="N213" s="1806"/>
      <c r="O213" s="1806"/>
      <c r="P213" s="1806"/>
      <c r="Q213" s="1806"/>
      <c r="R213" s="1806"/>
      <c r="S213" s="1806"/>
      <c r="T213" s="1806"/>
      <c r="U213" s="1806"/>
      <c r="V213" s="1806"/>
      <c r="W213" s="1806"/>
      <c r="X213" s="1806"/>
      <c r="Y213" s="1806"/>
      <c r="Z213" s="1806"/>
      <c r="AA213" s="1806"/>
      <c r="AE213" s="128" t="s">
        <v>617</v>
      </c>
      <c r="AK213" s="1675"/>
      <c r="AL213" s="1676"/>
      <c r="AM213" s="1676"/>
      <c r="AN213" s="1676"/>
      <c r="AO213" s="1676"/>
      <c r="AP213" s="1676"/>
      <c r="AQ213" s="1676"/>
      <c r="AR213" s="1676"/>
      <c r="AS213" s="1676"/>
      <c r="AT213" s="1676"/>
      <c r="AU213" s="1676"/>
      <c r="AV213" s="1676"/>
      <c r="AW213" s="1676"/>
      <c r="AX213" s="1676"/>
      <c r="AY213" s="1676"/>
      <c r="AZ213" s="1676"/>
      <c r="BA213" s="1677"/>
      <c r="BB213" s="1"/>
      <c r="BC213" s="1"/>
      <c r="BD213" s="1"/>
      <c r="BE213" s="1"/>
      <c r="BF213" s="1"/>
    </row>
    <row r="214" spans="1:58" s="128" customFormat="1" ht="17.850000000000001" customHeight="1">
      <c r="A214" s="6"/>
      <c r="B214" s="3" t="s">
        <v>616</v>
      </c>
      <c r="K214" s="1805">
        <f>$AK$214</f>
        <v>0</v>
      </c>
      <c r="L214" s="1805"/>
      <c r="M214" s="1805"/>
      <c r="N214" s="1805"/>
      <c r="O214" s="1805"/>
      <c r="P214" s="1805"/>
      <c r="Q214" s="1805"/>
      <c r="R214" s="1805"/>
      <c r="S214" s="1805"/>
      <c r="T214" s="1805"/>
      <c r="U214" s="1805"/>
      <c r="V214" s="1805"/>
      <c r="W214" s="1805"/>
      <c r="X214" s="1805"/>
      <c r="Y214" s="1805"/>
      <c r="Z214" s="1805"/>
      <c r="AA214" s="1805"/>
      <c r="AB214" s="172"/>
      <c r="AE214" s="128" t="s">
        <v>615</v>
      </c>
      <c r="AK214" s="1675"/>
      <c r="AL214" s="1676"/>
      <c r="AM214" s="1676"/>
      <c r="AN214" s="1676"/>
      <c r="AO214" s="1676"/>
      <c r="AP214" s="1676"/>
      <c r="AQ214" s="1676"/>
      <c r="AR214" s="1676"/>
      <c r="AS214" s="1676"/>
      <c r="AT214" s="1676"/>
      <c r="AU214" s="1676"/>
      <c r="AV214" s="1676"/>
      <c r="AW214" s="1676"/>
      <c r="AX214" s="1676"/>
      <c r="AY214" s="1676"/>
      <c r="AZ214" s="1676"/>
      <c r="BA214" s="1677"/>
      <c r="BB214" s="1"/>
      <c r="BC214" s="1"/>
      <c r="BD214" s="1"/>
      <c r="BE214" s="1"/>
      <c r="BF214" s="1"/>
    </row>
    <row r="215" spans="1:58" s="128" customFormat="1" ht="17.850000000000001" customHeight="1">
      <c r="A215" s="17" t="s">
        <v>106</v>
      </c>
      <c r="B215" s="16" t="s">
        <v>614</v>
      </c>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c r="AA215" s="171"/>
      <c r="AK215" s="1"/>
      <c r="AL215" s="1"/>
      <c r="AM215" s="1"/>
      <c r="AN215" s="1"/>
      <c r="AO215" s="1"/>
      <c r="AP215" s="1"/>
      <c r="AQ215" s="1"/>
      <c r="AR215" s="1"/>
      <c r="AS215" s="1"/>
      <c r="AT215" s="1"/>
      <c r="AU215" s="1"/>
      <c r="AV215" s="1"/>
      <c r="AW215" s="1"/>
      <c r="AX215" s="1"/>
      <c r="AY215" s="1"/>
      <c r="AZ215" s="1"/>
      <c r="BA215" s="1"/>
      <c r="BB215" s="1"/>
      <c r="BC215" s="1"/>
      <c r="BD215" s="1"/>
      <c r="BE215" s="1"/>
      <c r="BF215" s="1"/>
    </row>
    <row r="216" spans="1:58" s="128" customFormat="1" ht="17.850000000000001" customHeight="1">
      <c r="A216" s="6"/>
      <c r="F216" s="1479" t="str">
        <f>IF($AK$216="","",$AK$216)</f>
        <v/>
      </c>
      <c r="G216" s="1479"/>
      <c r="H216" s="1479"/>
      <c r="I216" s="1479"/>
      <c r="J216" s="1479"/>
      <c r="K216" s="1479"/>
      <c r="L216" s="1479"/>
      <c r="M216" s="1479"/>
      <c r="N216" s="1479"/>
      <c r="O216" s="1479"/>
      <c r="P216" s="1479"/>
      <c r="Q216" s="1479"/>
      <c r="R216" s="1479"/>
      <c r="S216" s="1479"/>
      <c r="T216" s="1479"/>
      <c r="U216" s="1479"/>
      <c r="V216" s="1479"/>
      <c r="W216" s="1479"/>
      <c r="X216" s="1479"/>
      <c r="Y216" s="1479"/>
      <c r="Z216" s="1479"/>
      <c r="AA216" s="1479"/>
      <c r="AE216" s="128" t="s">
        <v>613</v>
      </c>
      <c r="AK216" s="1796"/>
      <c r="AL216" s="1797"/>
      <c r="AM216" s="1797"/>
      <c r="AN216" s="1797"/>
      <c r="AO216" s="1797"/>
      <c r="AP216" s="1797"/>
      <c r="AQ216" s="1797"/>
      <c r="AR216" s="1797"/>
      <c r="AS216" s="1797"/>
      <c r="AT216" s="1797"/>
      <c r="AU216" s="1797"/>
      <c r="AV216" s="1797"/>
      <c r="AW216" s="1797"/>
      <c r="AX216" s="1797"/>
      <c r="AY216" s="1797"/>
      <c r="AZ216" s="1797"/>
      <c r="BA216" s="1797"/>
      <c r="BB216" s="1797"/>
      <c r="BC216" s="1797"/>
      <c r="BD216" s="1797"/>
      <c r="BE216" s="1797"/>
      <c r="BF216" s="1798"/>
    </row>
    <row r="217" spans="1:58" s="128" customFormat="1" ht="17.850000000000001" customHeight="1">
      <c r="F217" s="1479"/>
      <c r="G217" s="1479"/>
      <c r="H217" s="1479"/>
      <c r="I217" s="1479"/>
      <c r="J217" s="1479"/>
      <c r="K217" s="1479"/>
      <c r="L217" s="1479"/>
      <c r="M217" s="1479"/>
      <c r="N217" s="1479"/>
      <c r="O217" s="1479"/>
      <c r="P217" s="1479"/>
      <c r="Q217" s="1479"/>
      <c r="R217" s="1479"/>
      <c r="S217" s="1479"/>
      <c r="T217" s="1479"/>
      <c r="U217" s="1479"/>
      <c r="V217" s="1479"/>
      <c r="W217" s="1479"/>
      <c r="X217" s="1479"/>
      <c r="Y217" s="1479"/>
      <c r="Z217" s="1479"/>
      <c r="AA217" s="1479"/>
      <c r="AK217" s="1799"/>
      <c r="AL217" s="1800"/>
      <c r="AM217" s="1800"/>
      <c r="AN217" s="1800"/>
      <c r="AO217" s="1800"/>
      <c r="AP217" s="1800"/>
      <c r="AQ217" s="1800"/>
      <c r="AR217" s="1800"/>
      <c r="AS217" s="1800"/>
      <c r="AT217" s="1800"/>
      <c r="AU217" s="1800"/>
      <c r="AV217" s="1800"/>
      <c r="AW217" s="1800"/>
      <c r="AX217" s="1800"/>
      <c r="AY217" s="1800"/>
      <c r="AZ217" s="1800"/>
      <c r="BA217" s="1800"/>
      <c r="BB217" s="1800"/>
      <c r="BC217" s="1800"/>
      <c r="BD217" s="1800"/>
      <c r="BE217" s="1800"/>
      <c r="BF217" s="1801"/>
    </row>
    <row r="218" spans="1:58" s="128" customFormat="1" ht="17.850000000000001" customHeight="1">
      <c r="F218" s="1480"/>
      <c r="G218" s="1480"/>
      <c r="H218" s="1480"/>
      <c r="I218" s="1480"/>
      <c r="J218" s="1480"/>
      <c r="K218" s="1480"/>
      <c r="L218" s="1480"/>
      <c r="M218" s="1480"/>
      <c r="N218" s="1480"/>
      <c r="O218" s="1480"/>
      <c r="P218" s="1480"/>
      <c r="Q218" s="1480"/>
      <c r="R218" s="1480"/>
      <c r="S218" s="1480"/>
      <c r="T218" s="1480"/>
      <c r="U218" s="1480"/>
      <c r="V218" s="1480"/>
      <c r="W218" s="1480"/>
      <c r="X218" s="1480"/>
      <c r="Y218" s="1480"/>
      <c r="Z218" s="1480"/>
      <c r="AA218" s="1480"/>
      <c r="AB218" s="172"/>
      <c r="AD218" s="1"/>
      <c r="AE218" s="1"/>
      <c r="AF218" s="1"/>
      <c r="AG218" s="1"/>
      <c r="AH218" s="1"/>
      <c r="AI218" s="1"/>
      <c r="AJ218" s="1"/>
      <c r="AK218" s="1802"/>
      <c r="AL218" s="1803"/>
      <c r="AM218" s="1803"/>
      <c r="AN218" s="1803"/>
      <c r="AO218" s="1803"/>
      <c r="AP218" s="1803"/>
      <c r="AQ218" s="1803"/>
      <c r="AR218" s="1803"/>
      <c r="AS218" s="1803"/>
      <c r="AT218" s="1803"/>
      <c r="AU218" s="1803"/>
      <c r="AV218" s="1803"/>
      <c r="AW218" s="1803"/>
      <c r="AX218" s="1803"/>
      <c r="AY218" s="1803"/>
      <c r="AZ218" s="1803"/>
      <c r="BA218" s="1803"/>
      <c r="BB218" s="1803"/>
      <c r="BC218" s="1803"/>
      <c r="BD218" s="1803"/>
      <c r="BE218" s="1803"/>
      <c r="BF218" s="1804"/>
    </row>
    <row r="219" spans="1:58" ht="17.850000000000001" customHeight="1">
      <c r="A219" s="171"/>
      <c r="B219" s="171"/>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c r="AA219" s="171"/>
      <c r="AB219" s="128"/>
      <c r="AC219" s="128"/>
    </row>
    <row r="220" spans="1:58">
      <c r="A220" s="128"/>
      <c r="B220" s="128"/>
      <c r="C220" s="128"/>
      <c r="D220" s="128"/>
      <c r="E220" s="128"/>
      <c r="F220" s="128"/>
      <c r="G220" s="128"/>
      <c r="H220" s="128"/>
      <c r="I220" s="128"/>
      <c r="J220" s="128"/>
      <c r="K220" s="128"/>
      <c r="L220" s="128"/>
      <c r="M220" s="128"/>
      <c r="N220" s="128"/>
      <c r="O220" s="128"/>
      <c r="P220" s="128"/>
      <c r="Q220" s="128"/>
      <c r="R220" s="128"/>
      <c r="S220" s="128"/>
      <c r="T220" s="128"/>
      <c r="U220" s="128"/>
      <c r="V220" s="128"/>
      <c r="W220" s="128"/>
      <c r="X220" s="128"/>
      <c r="Y220" s="128"/>
      <c r="Z220" s="128"/>
      <c r="AA220" s="128"/>
      <c r="AB220" s="128"/>
      <c r="AC220" s="128"/>
    </row>
    <row r="221" spans="1:58">
      <c r="A221" s="128"/>
      <c r="B221" s="128"/>
      <c r="C221" s="128"/>
      <c r="D221" s="128"/>
      <c r="E221" s="128"/>
      <c r="F221" s="128"/>
      <c r="G221" s="128"/>
      <c r="H221" s="128"/>
      <c r="I221" s="128"/>
      <c r="J221" s="128"/>
      <c r="K221" s="128"/>
      <c r="L221" s="128"/>
      <c r="M221" s="128"/>
      <c r="N221" s="128"/>
      <c r="O221" s="128"/>
      <c r="P221" s="128"/>
      <c r="Q221" s="128"/>
      <c r="R221" s="128"/>
      <c r="S221" s="128"/>
      <c r="T221" s="128"/>
      <c r="U221" s="128"/>
      <c r="V221" s="128"/>
      <c r="W221" s="128"/>
      <c r="X221" s="128"/>
      <c r="Y221" s="128"/>
      <c r="Z221" s="128"/>
      <c r="AA221" s="128"/>
      <c r="AB221" s="128"/>
      <c r="AC221" s="128"/>
    </row>
    <row r="222" spans="1:58" ht="17.25" customHeight="1">
      <c r="A222" s="128"/>
      <c r="B222" s="128"/>
      <c r="C222" s="128"/>
      <c r="D222" s="128"/>
      <c r="E222" s="128"/>
      <c r="F222" s="128"/>
      <c r="G222" s="128"/>
      <c r="H222" s="128"/>
      <c r="I222" s="128"/>
      <c r="J222" s="128"/>
      <c r="K222" s="128"/>
      <c r="L222" s="128"/>
      <c r="M222" s="128"/>
      <c r="N222" s="128"/>
      <c r="O222" s="128"/>
      <c r="P222" s="128"/>
      <c r="Q222" s="128"/>
      <c r="R222" s="128"/>
      <c r="S222" s="128"/>
      <c r="T222" s="128"/>
      <c r="U222" s="128"/>
      <c r="V222" s="128"/>
      <c r="W222" s="128"/>
      <c r="X222" s="128"/>
      <c r="Y222" s="128"/>
      <c r="Z222" s="128"/>
      <c r="AA222" s="128"/>
      <c r="AB222" s="128"/>
      <c r="AC222" s="128"/>
    </row>
    <row r="223" spans="1:58" ht="17.100000000000001" customHeight="1">
      <c r="A223" s="152" t="s">
        <v>563</v>
      </c>
      <c r="B223" s="152"/>
      <c r="C223" s="152"/>
      <c r="D223" s="152"/>
      <c r="E223" s="152"/>
      <c r="F223" s="152"/>
      <c r="G223" s="152"/>
      <c r="H223" s="152"/>
      <c r="I223" s="152"/>
      <c r="J223" s="152"/>
      <c r="K223" s="152"/>
      <c r="L223" s="152"/>
      <c r="M223" s="152"/>
      <c r="N223" s="152"/>
      <c r="O223" s="152"/>
      <c r="P223" s="152"/>
      <c r="Q223" s="152"/>
      <c r="R223" s="152"/>
      <c r="S223" s="152"/>
      <c r="T223" s="152"/>
      <c r="U223" s="152"/>
      <c r="V223" s="152"/>
      <c r="W223" s="152"/>
      <c r="X223" s="152"/>
      <c r="Y223" s="152"/>
      <c r="Z223" s="152"/>
      <c r="AA223" s="152"/>
      <c r="AE223" s="170" t="s">
        <v>612</v>
      </c>
    </row>
    <row r="224" spans="1:58" s="2" customFormat="1" ht="17.100000000000001" customHeight="1">
      <c r="A224" s="2" t="s">
        <v>611</v>
      </c>
    </row>
    <row r="225" spans="1:29" ht="17.25" customHeight="1">
      <c r="A225" s="169"/>
      <c r="B225" s="52"/>
      <c r="C225" s="52"/>
      <c r="D225" s="52"/>
      <c r="E225" s="123"/>
      <c r="F225" s="1754" t="s">
        <v>610</v>
      </c>
      <c r="G225" s="1755"/>
      <c r="H225" s="1756"/>
      <c r="I225" s="1520" t="s">
        <v>609</v>
      </c>
      <c r="J225" s="1521"/>
      <c r="K225" s="1521"/>
      <c r="L225" s="1521"/>
      <c r="M225" s="1522"/>
      <c r="N225" s="1754" t="s">
        <v>608</v>
      </c>
      <c r="O225" s="1755"/>
      <c r="P225" s="1756"/>
      <c r="Q225" s="1754" t="s">
        <v>607</v>
      </c>
      <c r="R225" s="1755"/>
      <c r="S225" s="1755"/>
      <c r="T225" s="1755"/>
      <c r="U225" s="1756"/>
      <c r="V225" s="1754" t="s">
        <v>606</v>
      </c>
      <c r="W225" s="1755"/>
      <c r="X225" s="1755"/>
      <c r="Y225" s="1756"/>
      <c r="Z225" s="1754" t="s">
        <v>2472</v>
      </c>
      <c r="AA225" s="1755"/>
      <c r="AB225" s="1755"/>
      <c r="AC225" s="1756"/>
    </row>
    <row r="226" spans="1:29" ht="17.25" customHeight="1">
      <c r="A226" s="145"/>
      <c r="E226" s="119"/>
      <c r="F226" s="1757"/>
      <c r="G226" s="1758"/>
      <c r="H226" s="1759"/>
      <c r="I226" s="1505"/>
      <c r="J226" s="1506"/>
      <c r="K226" s="1506"/>
      <c r="L226" s="1506"/>
      <c r="M226" s="1507"/>
      <c r="N226" s="1757"/>
      <c r="O226" s="1758"/>
      <c r="P226" s="1759"/>
      <c r="Q226" s="1757"/>
      <c r="R226" s="1758"/>
      <c r="S226" s="1758"/>
      <c r="T226" s="1758"/>
      <c r="U226" s="1759"/>
      <c r="V226" s="1757"/>
      <c r="W226" s="1758"/>
      <c r="X226" s="1758"/>
      <c r="Y226" s="1759"/>
      <c r="Z226" s="1757"/>
      <c r="AA226" s="1758"/>
      <c r="AB226" s="1758"/>
      <c r="AC226" s="1759"/>
    </row>
    <row r="227" spans="1:29" ht="17.25" customHeight="1">
      <c r="A227" s="145"/>
      <c r="E227" s="119"/>
      <c r="F227" s="1760"/>
      <c r="G227" s="1761"/>
      <c r="H227" s="1762"/>
      <c r="I227" s="1508"/>
      <c r="J227" s="1509"/>
      <c r="K227" s="1509"/>
      <c r="L227" s="1509"/>
      <c r="M227" s="1510"/>
      <c r="N227" s="1760"/>
      <c r="O227" s="1761"/>
      <c r="P227" s="1762"/>
      <c r="Q227" s="1760"/>
      <c r="R227" s="1761"/>
      <c r="S227" s="1761"/>
      <c r="T227" s="1761"/>
      <c r="U227" s="1762"/>
      <c r="V227" s="1760"/>
      <c r="W227" s="1761"/>
      <c r="X227" s="1761"/>
      <c r="Y227" s="1762"/>
      <c r="Z227" s="1760"/>
      <c r="AA227" s="1761"/>
      <c r="AB227" s="1761"/>
      <c r="AC227" s="1762"/>
    </row>
    <row r="228" spans="1:29" ht="17.100000000000001" customHeight="1">
      <c r="A228" s="1736" t="s">
        <v>604</v>
      </c>
      <c r="B228" s="1737"/>
      <c r="C228" s="1737"/>
      <c r="D228" s="1737"/>
      <c r="E228" s="1738"/>
      <c r="F228" s="1795"/>
      <c r="G228" s="1787"/>
      <c r="H228" s="1788"/>
      <c r="I228" s="1727"/>
      <c r="J228" s="1728"/>
      <c r="K228" s="1728"/>
      <c r="L228" s="1728"/>
      <c r="M228" s="1729"/>
      <c r="N228" s="1727"/>
      <c r="O228" s="1728"/>
      <c r="P228" s="1729"/>
      <c r="Q228" s="1727"/>
      <c r="R228" s="1728"/>
      <c r="S228" s="1728"/>
      <c r="T228" s="1728"/>
      <c r="U228" s="1729"/>
      <c r="V228" s="1727"/>
      <c r="W228" s="1728"/>
      <c r="X228" s="1728"/>
      <c r="Y228" s="1729"/>
      <c r="Z228" s="1727"/>
      <c r="AA228" s="1728"/>
      <c r="AB228" s="1728"/>
      <c r="AC228" s="1729"/>
    </row>
    <row r="229" spans="1:29" ht="17.100000000000001" customHeight="1">
      <c r="A229" s="1739"/>
      <c r="B229" s="1740"/>
      <c r="C229" s="1740"/>
      <c r="D229" s="1740"/>
      <c r="E229" s="1741"/>
      <c r="F229" s="1789"/>
      <c r="G229" s="1790"/>
      <c r="H229" s="1791"/>
      <c r="I229" s="1730"/>
      <c r="J229" s="1731"/>
      <c r="K229" s="1731"/>
      <c r="L229" s="1731"/>
      <c r="M229" s="1732"/>
      <c r="N229" s="1730"/>
      <c r="O229" s="1731"/>
      <c r="P229" s="1732"/>
      <c r="Q229" s="1730"/>
      <c r="R229" s="1731"/>
      <c r="S229" s="1731"/>
      <c r="T229" s="1731"/>
      <c r="U229" s="1732"/>
      <c r="V229" s="1730"/>
      <c r="W229" s="1731"/>
      <c r="X229" s="1731"/>
      <c r="Y229" s="1732"/>
      <c r="Z229" s="1730"/>
      <c r="AA229" s="1731"/>
      <c r="AB229" s="1731"/>
      <c r="AC229" s="1732"/>
    </row>
    <row r="230" spans="1:29" ht="17.100000000000001" customHeight="1">
      <c r="A230" s="1739"/>
      <c r="B230" s="1740"/>
      <c r="C230" s="1740"/>
      <c r="D230" s="1740"/>
      <c r="E230" s="1741"/>
      <c r="F230" s="1789"/>
      <c r="G230" s="1790"/>
      <c r="H230" s="1791"/>
      <c r="I230" s="1730"/>
      <c r="J230" s="1731"/>
      <c r="K230" s="1731"/>
      <c r="L230" s="1731"/>
      <c r="M230" s="1732"/>
      <c r="N230" s="1730"/>
      <c r="O230" s="1731"/>
      <c r="P230" s="1732"/>
      <c r="Q230" s="1730"/>
      <c r="R230" s="1731"/>
      <c r="S230" s="1731"/>
      <c r="T230" s="1731"/>
      <c r="U230" s="1732"/>
      <c r="V230" s="1730"/>
      <c r="W230" s="1731"/>
      <c r="X230" s="1731"/>
      <c r="Y230" s="1732"/>
      <c r="Z230" s="1730"/>
      <c r="AA230" s="1731"/>
      <c r="AB230" s="1731"/>
      <c r="AC230" s="1732"/>
    </row>
    <row r="231" spans="1:29" ht="17.100000000000001" customHeight="1">
      <c r="A231" s="1742"/>
      <c r="B231" s="1743"/>
      <c r="C231" s="1743"/>
      <c r="D231" s="1743"/>
      <c r="E231" s="1744"/>
      <c r="F231" s="1792"/>
      <c r="G231" s="1793"/>
      <c r="H231" s="1794"/>
      <c r="I231" s="1733"/>
      <c r="J231" s="1734"/>
      <c r="K231" s="1734"/>
      <c r="L231" s="1734"/>
      <c r="M231" s="1735"/>
      <c r="N231" s="1733"/>
      <c r="O231" s="1734"/>
      <c r="P231" s="1735"/>
      <c r="Q231" s="1733"/>
      <c r="R231" s="1734"/>
      <c r="S231" s="1734"/>
      <c r="T231" s="1734"/>
      <c r="U231" s="1735"/>
      <c r="V231" s="1733"/>
      <c r="W231" s="1734"/>
      <c r="X231" s="1734"/>
      <c r="Y231" s="1735"/>
      <c r="Z231" s="1733"/>
      <c r="AA231" s="1734"/>
      <c r="AB231" s="1734"/>
      <c r="AC231" s="1735"/>
    </row>
    <row r="232" spans="1:29" ht="17.25" customHeight="1">
      <c r="A232" s="1745" t="s">
        <v>603</v>
      </c>
      <c r="B232" s="1746"/>
      <c r="C232" s="1746"/>
      <c r="D232" s="1746"/>
      <c r="E232" s="1747"/>
      <c r="F232" s="1786"/>
      <c r="G232" s="1787"/>
      <c r="H232" s="1788"/>
      <c r="I232" s="1727"/>
      <c r="J232" s="1728"/>
      <c r="K232" s="1728"/>
      <c r="L232" s="1728"/>
      <c r="M232" s="1729"/>
      <c r="N232" s="1727"/>
      <c r="O232" s="1728"/>
      <c r="P232" s="1729"/>
      <c r="Q232" s="1727"/>
      <c r="R232" s="1728"/>
      <c r="S232" s="1728"/>
      <c r="T232" s="1728"/>
      <c r="U232" s="1729"/>
      <c r="V232" s="1727"/>
      <c r="W232" s="1728"/>
      <c r="X232" s="1728"/>
      <c r="Y232" s="1729"/>
      <c r="Z232" s="1727"/>
      <c r="AA232" s="1728"/>
      <c r="AB232" s="1728"/>
      <c r="AC232" s="1729"/>
    </row>
    <row r="233" spans="1:29" ht="17.25" customHeight="1">
      <c r="A233" s="1748"/>
      <c r="B233" s="1749"/>
      <c r="C233" s="1749"/>
      <c r="D233" s="1749"/>
      <c r="E233" s="1750"/>
      <c r="F233" s="1789"/>
      <c r="G233" s="1790"/>
      <c r="H233" s="1791"/>
      <c r="I233" s="1730"/>
      <c r="J233" s="1731"/>
      <c r="K233" s="1731"/>
      <c r="L233" s="1731"/>
      <c r="M233" s="1732"/>
      <c r="N233" s="1730"/>
      <c r="O233" s="1731"/>
      <c r="P233" s="1732"/>
      <c r="Q233" s="1730"/>
      <c r="R233" s="1731"/>
      <c r="S233" s="1731"/>
      <c r="T233" s="1731"/>
      <c r="U233" s="1732"/>
      <c r="V233" s="1730"/>
      <c r="W233" s="1731"/>
      <c r="X233" s="1731"/>
      <c r="Y233" s="1732"/>
      <c r="Z233" s="1730"/>
      <c r="AA233" s="1731"/>
      <c r="AB233" s="1731"/>
      <c r="AC233" s="1732"/>
    </row>
    <row r="234" spans="1:29" ht="17.25" customHeight="1">
      <c r="A234" s="1748"/>
      <c r="B234" s="1749"/>
      <c r="C234" s="1749"/>
      <c r="D234" s="1749"/>
      <c r="E234" s="1750"/>
      <c r="F234" s="1789"/>
      <c r="G234" s="1790"/>
      <c r="H234" s="1791"/>
      <c r="I234" s="1730"/>
      <c r="J234" s="1731"/>
      <c r="K234" s="1731"/>
      <c r="L234" s="1731"/>
      <c r="M234" s="1732"/>
      <c r="N234" s="1730"/>
      <c r="O234" s="1731"/>
      <c r="P234" s="1732"/>
      <c r="Q234" s="1730"/>
      <c r="R234" s="1731"/>
      <c r="S234" s="1731"/>
      <c r="T234" s="1731"/>
      <c r="U234" s="1732"/>
      <c r="V234" s="1730"/>
      <c r="W234" s="1731"/>
      <c r="X234" s="1731"/>
      <c r="Y234" s="1732"/>
      <c r="Z234" s="1730"/>
      <c r="AA234" s="1731"/>
      <c r="AB234" s="1731"/>
      <c r="AC234" s="1732"/>
    </row>
    <row r="235" spans="1:29" ht="17.25" customHeight="1">
      <c r="A235" s="1748"/>
      <c r="B235" s="1749"/>
      <c r="C235" s="1749"/>
      <c r="D235" s="1749"/>
      <c r="E235" s="1750"/>
      <c r="F235" s="1789"/>
      <c r="G235" s="1790"/>
      <c r="H235" s="1791"/>
      <c r="I235" s="1730"/>
      <c r="J235" s="1731"/>
      <c r="K235" s="1731"/>
      <c r="L235" s="1731"/>
      <c r="M235" s="1732"/>
      <c r="N235" s="1730"/>
      <c r="O235" s="1731"/>
      <c r="P235" s="1732"/>
      <c r="Q235" s="1730"/>
      <c r="R235" s="1731"/>
      <c r="S235" s="1731"/>
      <c r="T235" s="1731"/>
      <c r="U235" s="1732"/>
      <c r="V235" s="1730"/>
      <c r="W235" s="1731"/>
      <c r="X235" s="1731"/>
      <c r="Y235" s="1732"/>
      <c r="Z235" s="1730"/>
      <c r="AA235" s="1731"/>
      <c r="AB235" s="1731"/>
      <c r="AC235" s="1732"/>
    </row>
    <row r="236" spans="1:29" ht="17.25" customHeight="1">
      <c r="A236" s="1751"/>
      <c r="B236" s="1752"/>
      <c r="C236" s="1752"/>
      <c r="D236" s="1752"/>
      <c r="E236" s="1753"/>
      <c r="F236" s="1792"/>
      <c r="G236" s="1793"/>
      <c r="H236" s="1794"/>
      <c r="I236" s="1733"/>
      <c r="J236" s="1734"/>
      <c r="K236" s="1734"/>
      <c r="L236" s="1734"/>
      <c r="M236" s="1735"/>
      <c r="N236" s="1733"/>
      <c r="O236" s="1734"/>
      <c r="P236" s="1735"/>
      <c r="Q236" s="1733"/>
      <c r="R236" s="1734"/>
      <c r="S236" s="1734"/>
      <c r="T236" s="1734"/>
      <c r="U236" s="1735"/>
      <c r="V236" s="1733"/>
      <c r="W236" s="1734"/>
      <c r="X236" s="1734"/>
      <c r="Y236" s="1735"/>
      <c r="Z236" s="1733"/>
      <c r="AA236" s="1734"/>
      <c r="AB236" s="1734"/>
      <c r="AC236" s="1735"/>
    </row>
    <row r="237" spans="1:29" ht="17.25" customHeight="1">
      <c r="A237" s="1745" t="s">
        <v>602</v>
      </c>
      <c r="B237" s="1746"/>
      <c r="C237" s="1746"/>
      <c r="D237" s="1746"/>
      <c r="E237" s="1747"/>
      <c r="F237" s="1727"/>
      <c r="G237" s="1728"/>
      <c r="H237" s="1729"/>
      <c r="I237" s="1727"/>
      <c r="J237" s="1728"/>
      <c r="K237" s="1728"/>
      <c r="L237" s="1728"/>
      <c r="M237" s="1729"/>
      <c r="N237" s="1727"/>
      <c r="O237" s="1728"/>
      <c r="P237" s="1729"/>
      <c r="Q237" s="1727"/>
      <c r="R237" s="1728"/>
      <c r="S237" s="1728"/>
      <c r="T237" s="1728"/>
      <c r="U237" s="1729"/>
      <c r="V237" s="1727"/>
      <c r="W237" s="1728"/>
      <c r="X237" s="1728"/>
      <c r="Y237" s="1729"/>
      <c r="Z237" s="1727"/>
      <c r="AA237" s="1728"/>
      <c r="AB237" s="1728"/>
      <c r="AC237" s="1729"/>
    </row>
    <row r="238" spans="1:29" ht="17.25" customHeight="1">
      <c r="A238" s="1748"/>
      <c r="B238" s="1749"/>
      <c r="C238" s="1749"/>
      <c r="D238" s="1749"/>
      <c r="E238" s="1750"/>
      <c r="F238" s="1730"/>
      <c r="G238" s="1731"/>
      <c r="H238" s="1732"/>
      <c r="I238" s="1730"/>
      <c r="J238" s="1731"/>
      <c r="K238" s="1731"/>
      <c r="L238" s="1731"/>
      <c r="M238" s="1732"/>
      <c r="N238" s="1730"/>
      <c r="O238" s="1731"/>
      <c r="P238" s="1732"/>
      <c r="Q238" s="1730"/>
      <c r="R238" s="1731"/>
      <c r="S238" s="1731"/>
      <c r="T238" s="1731"/>
      <c r="U238" s="1732"/>
      <c r="V238" s="1730"/>
      <c r="W238" s="1731"/>
      <c r="X238" s="1731"/>
      <c r="Y238" s="1732"/>
      <c r="Z238" s="1730"/>
      <c r="AA238" s="1731"/>
      <c r="AB238" s="1731"/>
      <c r="AC238" s="1732"/>
    </row>
    <row r="239" spans="1:29" ht="17.25" customHeight="1">
      <c r="A239" s="1748"/>
      <c r="B239" s="1749"/>
      <c r="C239" s="1749"/>
      <c r="D239" s="1749"/>
      <c r="E239" s="1750"/>
      <c r="F239" s="1730"/>
      <c r="G239" s="1731"/>
      <c r="H239" s="1732"/>
      <c r="I239" s="1730"/>
      <c r="J239" s="1731"/>
      <c r="K239" s="1731"/>
      <c r="L239" s="1731"/>
      <c r="M239" s="1732"/>
      <c r="N239" s="1730"/>
      <c r="O239" s="1731"/>
      <c r="P239" s="1732"/>
      <c r="Q239" s="1730"/>
      <c r="R239" s="1731"/>
      <c r="S239" s="1731"/>
      <c r="T239" s="1731"/>
      <c r="U239" s="1732"/>
      <c r="V239" s="1730"/>
      <c r="W239" s="1731"/>
      <c r="X239" s="1731"/>
      <c r="Y239" s="1732"/>
      <c r="Z239" s="1730"/>
      <c r="AA239" s="1731"/>
      <c r="AB239" s="1731"/>
      <c r="AC239" s="1732"/>
    </row>
    <row r="240" spans="1:29" ht="17.25" customHeight="1">
      <c r="A240" s="1751"/>
      <c r="B240" s="1752"/>
      <c r="C240" s="1752"/>
      <c r="D240" s="1752"/>
      <c r="E240" s="1753"/>
      <c r="F240" s="1733"/>
      <c r="G240" s="1734"/>
      <c r="H240" s="1735"/>
      <c r="I240" s="1733"/>
      <c r="J240" s="1734"/>
      <c r="K240" s="1734"/>
      <c r="L240" s="1734"/>
      <c r="M240" s="1735"/>
      <c r="N240" s="1733"/>
      <c r="O240" s="1734"/>
      <c r="P240" s="1735"/>
      <c r="Q240" s="1733"/>
      <c r="R240" s="1734"/>
      <c r="S240" s="1734"/>
      <c r="T240" s="1734"/>
      <c r="U240" s="1735"/>
      <c r="V240" s="1733"/>
      <c r="W240" s="1734"/>
      <c r="X240" s="1734"/>
      <c r="Y240" s="1735"/>
      <c r="Z240" s="1733"/>
      <c r="AA240" s="1734"/>
      <c r="AB240" s="1734"/>
      <c r="AC240" s="1735"/>
    </row>
    <row r="241" spans="1:29" ht="17.100000000000001" customHeight="1">
      <c r="A241" s="1736" t="s">
        <v>601</v>
      </c>
      <c r="B241" s="1737"/>
      <c r="C241" s="1737"/>
      <c r="D241" s="1737"/>
      <c r="E241" s="1738"/>
      <c r="F241" s="1727"/>
      <c r="G241" s="1728"/>
      <c r="H241" s="1729"/>
      <c r="I241" s="1727"/>
      <c r="J241" s="1728"/>
      <c r="K241" s="1728"/>
      <c r="L241" s="1728"/>
      <c r="M241" s="1729"/>
      <c r="N241" s="1727"/>
      <c r="O241" s="1728"/>
      <c r="P241" s="1729"/>
      <c r="Q241" s="1727"/>
      <c r="R241" s="1728"/>
      <c r="S241" s="1728"/>
      <c r="T241" s="1728"/>
      <c r="U241" s="1729"/>
      <c r="V241" s="1727"/>
      <c r="W241" s="1728"/>
      <c r="X241" s="1728"/>
      <c r="Y241" s="1729"/>
      <c r="Z241" s="1727"/>
      <c r="AA241" s="1728"/>
      <c r="AB241" s="1728"/>
      <c r="AC241" s="1729"/>
    </row>
    <row r="242" spans="1:29" ht="17.100000000000001" customHeight="1">
      <c r="A242" s="1739"/>
      <c r="B242" s="1740"/>
      <c r="C242" s="1740"/>
      <c r="D242" s="1740"/>
      <c r="E242" s="1741"/>
      <c r="F242" s="1730"/>
      <c r="G242" s="1731"/>
      <c r="H242" s="1732"/>
      <c r="I242" s="1730"/>
      <c r="J242" s="1731"/>
      <c r="K242" s="1731"/>
      <c r="L242" s="1731"/>
      <c r="M242" s="1732"/>
      <c r="N242" s="1730"/>
      <c r="O242" s="1731"/>
      <c r="P242" s="1732"/>
      <c r="Q242" s="1730"/>
      <c r="R242" s="1731"/>
      <c r="S242" s="1731"/>
      <c r="T242" s="1731"/>
      <c r="U242" s="1732"/>
      <c r="V242" s="1730"/>
      <c r="W242" s="1731"/>
      <c r="X242" s="1731"/>
      <c r="Y242" s="1732"/>
      <c r="Z242" s="1730"/>
      <c r="AA242" s="1731"/>
      <c r="AB242" s="1731"/>
      <c r="AC242" s="1732"/>
    </row>
    <row r="243" spans="1:29" ht="17.100000000000001" customHeight="1">
      <c r="A243" s="1739"/>
      <c r="B243" s="1740"/>
      <c r="C243" s="1740"/>
      <c r="D243" s="1740"/>
      <c r="E243" s="1741"/>
      <c r="F243" s="1730"/>
      <c r="G243" s="1731"/>
      <c r="H243" s="1732"/>
      <c r="I243" s="1730"/>
      <c r="J243" s="1731"/>
      <c r="K243" s="1731"/>
      <c r="L243" s="1731"/>
      <c r="M243" s="1732"/>
      <c r="N243" s="1730"/>
      <c r="O243" s="1731"/>
      <c r="P243" s="1732"/>
      <c r="Q243" s="1730"/>
      <c r="R243" s="1731"/>
      <c r="S243" s="1731"/>
      <c r="T243" s="1731"/>
      <c r="U243" s="1732"/>
      <c r="V243" s="1730"/>
      <c r="W243" s="1731"/>
      <c r="X243" s="1731"/>
      <c r="Y243" s="1732"/>
      <c r="Z243" s="1730"/>
      <c r="AA243" s="1731"/>
      <c r="AB243" s="1731"/>
      <c r="AC243" s="1732"/>
    </row>
    <row r="244" spans="1:29" ht="17.100000000000001" customHeight="1">
      <c r="A244" s="1742"/>
      <c r="B244" s="1743"/>
      <c r="C244" s="1743"/>
      <c r="D244" s="1743"/>
      <c r="E244" s="1744"/>
      <c r="F244" s="1733"/>
      <c r="G244" s="1734"/>
      <c r="H244" s="1735"/>
      <c r="I244" s="1733"/>
      <c r="J244" s="1734"/>
      <c r="K244" s="1734"/>
      <c r="L244" s="1734"/>
      <c r="M244" s="1735"/>
      <c r="N244" s="1733"/>
      <c r="O244" s="1734"/>
      <c r="P244" s="1735"/>
      <c r="Q244" s="1733"/>
      <c r="R244" s="1734"/>
      <c r="S244" s="1734"/>
      <c r="T244" s="1734"/>
      <c r="U244" s="1735"/>
      <c r="V244" s="1733"/>
      <c r="W244" s="1734"/>
      <c r="X244" s="1734"/>
      <c r="Y244" s="1735"/>
      <c r="Z244" s="1733"/>
      <c r="AA244" s="1734"/>
      <c r="AB244" s="1734"/>
      <c r="AC244" s="1735"/>
    </row>
    <row r="245" spans="1:29" ht="17.100000000000001" customHeight="1">
      <c r="A245" s="1745" t="s">
        <v>600</v>
      </c>
      <c r="B245" s="1746"/>
      <c r="C245" s="1746"/>
      <c r="D245" s="1746"/>
      <c r="E245" s="1747"/>
      <c r="F245" s="1727"/>
      <c r="G245" s="1728"/>
      <c r="H245" s="1729"/>
      <c r="I245" s="1727"/>
      <c r="J245" s="1728"/>
      <c r="K245" s="1728"/>
      <c r="L245" s="1728"/>
      <c r="M245" s="1729"/>
      <c r="N245" s="1727"/>
      <c r="O245" s="1728"/>
      <c r="P245" s="1729"/>
      <c r="Q245" s="1727"/>
      <c r="R245" s="1728"/>
      <c r="S245" s="1728"/>
      <c r="T245" s="1728"/>
      <c r="U245" s="1729"/>
      <c r="V245" s="1727"/>
      <c r="W245" s="1728"/>
      <c r="X245" s="1728"/>
      <c r="Y245" s="1729"/>
      <c r="Z245" s="1727"/>
      <c r="AA245" s="1728"/>
      <c r="AB245" s="1728"/>
      <c r="AC245" s="1729"/>
    </row>
    <row r="246" spans="1:29" ht="17.100000000000001" customHeight="1">
      <c r="A246" s="1748"/>
      <c r="B246" s="1749"/>
      <c r="C246" s="1749"/>
      <c r="D246" s="1749"/>
      <c r="E246" s="1750"/>
      <c r="F246" s="1730"/>
      <c r="G246" s="1731"/>
      <c r="H246" s="1732"/>
      <c r="I246" s="1730"/>
      <c r="J246" s="1731"/>
      <c r="K246" s="1731"/>
      <c r="L246" s="1731"/>
      <c r="M246" s="1732"/>
      <c r="N246" s="1730"/>
      <c r="O246" s="1731"/>
      <c r="P246" s="1732"/>
      <c r="Q246" s="1730"/>
      <c r="R246" s="1731"/>
      <c r="S246" s="1731"/>
      <c r="T246" s="1731"/>
      <c r="U246" s="1732"/>
      <c r="V246" s="1730"/>
      <c r="W246" s="1731"/>
      <c r="X246" s="1731"/>
      <c r="Y246" s="1732"/>
      <c r="Z246" s="1730"/>
      <c r="AA246" s="1731"/>
      <c r="AB246" s="1731"/>
      <c r="AC246" s="1732"/>
    </row>
    <row r="247" spans="1:29" ht="17.100000000000001" customHeight="1">
      <c r="A247" s="1748"/>
      <c r="B247" s="1749"/>
      <c r="C247" s="1749"/>
      <c r="D247" s="1749"/>
      <c r="E247" s="1750"/>
      <c r="F247" s="1730"/>
      <c r="G247" s="1731"/>
      <c r="H247" s="1732"/>
      <c r="I247" s="1730"/>
      <c r="J247" s="1731"/>
      <c r="K247" s="1731"/>
      <c r="L247" s="1731"/>
      <c r="M247" s="1732"/>
      <c r="N247" s="1730"/>
      <c r="O247" s="1731"/>
      <c r="P247" s="1732"/>
      <c r="Q247" s="1730"/>
      <c r="R247" s="1731"/>
      <c r="S247" s="1731"/>
      <c r="T247" s="1731"/>
      <c r="U247" s="1732"/>
      <c r="V247" s="1730"/>
      <c r="W247" s="1731"/>
      <c r="X247" s="1731"/>
      <c r="Y247" s="1732"/>
      <c r="Z247" s="1730"/>
      <c r="AA247" s="1731"/>
      <c r="AB247" s="1731"/>
      <c r="AC247" s="1732"/>
    </row>
    <row r="248" spans="1:29" ht="17.100000000000001" customHeight="1">
      <c r="A248" s="1751"/>
      <c r="B248" s="1752"/>
      <c r="C248" s="1752"/>
      <c r="D248" s="1752"/>
      <c r="E248" s="1753"/>
      <c r="F248" s="1733"/>
      <c r="G248" s="1734"/>
      <c r="H248" s="1735"/>
      <c r="I248" s="1733"/>
      <c r="J248" s="1734"/>
      <c r="K248" s="1734"/>
      <c r="L248" s="1734"/>
      <c r="M248" s="1735"/>
      <c r="N248" s="1733"/>
      <c r="O248" s="1734"/>
      <c r="P248" s="1735"/>
      <c r="Q248" s="1733"/>
      <c r="R248" s="1734"/>
      <c r="S248" s="1734"/>
      <c r="T248" s="1734"/>
      <c r="U248" s="1735"/>
      <c r="V248" s="1733"/>
      <c r="W248" s="1734"/>
      <c r="X248" s="1734"/>
      <c r="Y248" s="1735"/>
      <c r="Z248" s="1733"/>
      <c r="AA248" s="1734"/>
      <c r="AB248" s="1734"/>
      <c r="AC248" s="1735"/>
    </row>
    <row r="249" spans="1:29" ht="17.100000000000001" customHeight="1">
      <c r="A249" s="1745" t="s">
        <v>599</v>
      </c>
      <c r="B249" s="1746"/>
      <c r="C249" s="1746"/>
      <c r="D249" s="1746"/>
      <c r="E249" s="1747"/>
      <c r="F249" s="1727"/>
      <c r="G249" s="1728"/>
      <c r="H249" s="1729"/>
      <c r="I249" s="1727"/>
      <c r="J249" s="1728"/>
      <c r="K249" s="1728"/>
      <c r="L249" s="1728"/>
      <c r="M249" s="1729"/>
      <c r="N249" s="1727"/>
      <c r="O249" s="1728"/>
      <c r="P249" s="1729"/>
      <c r="Q249" s="1727"/>
      <c r="R249" s="1728"/>
      <c r="S249" s="1728"/>
      <c r="T249" s="1728"/>
      <c r="U249" s="1729"/>
      <c r="V249" s="1727"/>
      <c r="W249" s="1728"/>
      <c r="X249" s="1728"/>
      <c r="Y249" s="1729"/>
      <c r="Z249" s="1727"/>
      <c r="AA249" s="1728"/>
      <c r="AB249" s="1728"/>
      <c r="AC249" s="1729"/>
    </row>
    <row r="250" spans="1:29" ht="17.100000000000001" customHeight="1">
      <c r="A250" s="1748"/>
      <c r="B250" s="1749"/>
      <c r="C250" s="1749"/>
      <c r="D250" s="1749"/>
      <c r="E250" s="1750"/>
      <c r="F250" s="1730"/>
      <c r="G250" s="1731"/>
      <c r="H250" s="1732"/>
      <c r="I250" s="1730"/>
      <c r="J250" s="1731"/>
      <c r="K250" s="1731"/>
      <c r="L250" s="1731"/>
      <c r="M250" s="1732"/>
      <c r="N250" s="1730"/>
      <c r="O250" s="1731"/>
      <c r="P250" s="1732"/>
      <c r="Q250" s="1730"/>
      <c r="R250" s="1731"/>
      <c r="S250" s="1731"/>
      <c r="T250" s="1731"/>
      <c r="U250" s="1732"/>
      <c r="V250" s="1730"/>
      <c r="W250" s="1731"/>
      <c r="X250" s="1731"/>
      <c r="Y250" s="1732"/>
      <c r="Z250" s="1730"/>
      <c r="AA250" s="1731"/>
      <c r="AB250" s="1731"/>
      <c r="AC250" s="1732"/>
    </row>
    <row r="251" spans="1:29" ht="17.100000000000001" customHeight="1">
      <c r="A251" s="1748"/>
      <c r="B251" s="1749"/>
      <c r="C251" s="1749"/>
      <c r="D251" s="1749"/>
      <c r="E251" s="1750"/>
      <c r="F251" s="1730"/>
      <c r="G251" s="1731"/>
      <c r="H251" s="1732"/>
      <c r="I251" s="1730"/>
      <c r="J251" s="1731"/>
      <c r="K251" s="1731"/>
      <c r="L251" s="1731"/>
      <c r="M251" s="1732"/>
      <c r="N251" s="1730"/>
      <c r="O251" s="1731"/>
      <c r="P251" s="1732"/>
      <c r="Q251" s="1730"/>
      <c r="R251" s="1731"/>
      <c r="S251" s="1731"/>
      <c r="T251" s="1731"/>
      <c r="U251" s="1732"/>
      <c r="V251" s="1730"/>
      <c r="W251" s="1731"/>
      <c r="X251" s="1731"/>
      <c r="Y251" s="1732"/>
      <c r="Z251" s="1730"/>
      <c r="AA251" s="1731"/>
      <c r="AB251" s="1731"/>
      <c r="AC251" s="1732"/>
    </row>
    <row r="252" spans="1:29" ht="17.100000000000001" customHeight="1">
      <c r="A252" s="1751"/>
      <c r="B252" s="1752"/>
      <c r="C252" s="1752"/>
      <c r="D252" s="1752"/>
      <c r="E252" s="1753"/>
      <c r="F252" s="1733"/>
      <c r="G252" s="1734"/>
      <c r="H252" s="1735"/>
      <c r="I252" s="1733"/>
      <c r="J252" s="1734"/>
      <c r="K252" s="1734"/>
      <c r="L252" s="1734"/>
      <c r="M252" s="1735"/>
      <c r="N252" s="1733"/>
      <c r="O252" s="1734"/>
      <c r="P252" s="1735"/>
      <c r="Q252" s="1733"/>
      <c r="R252" s="1734"/>
      <c r="S252" s="1734"/>
      <c r="T252" s="1734"/>
      <c r="U252" s="1735"/>
      <c r="V252" s="1733"/>
      <c r="W252" s="1734"/>
      <c r="X252" s="1734"/>
      <c r="Y252" s="1735"/>
      <c r="Z252" s="1733"/>
      <c r="AA252" s="1734"/>
      <c r="AB252" s="1734"/>
      <c r="AC252" s="1735"/>
    </row>
    <row r="253" spans="1:29" ht="17.25" customHeight="1">
      <c r="A253" s="1745" t="s">
        <v>598</v>
      </c>
      <c r="B253" s="1746"/>
      <c r="C253" s="1746"/>
      <c r="D253" s="1746"/>
      <c r="E253" s="1747"/>
      <c r="F253" s="1727"/>
      <c r="G253" s="1728"/>
      <c r="H253" s="1729"/>
      <c r="I253" s="1727"/>
      <c r="J253" s="1728"/>
      <c r="K253" s="1728"/>
      <c r="L253" s="1728"/>
      <c r="M253" s="1729"/>
      <c r="N253" s="1727"/>
      <c r="O253" s="1728"/>
      <c r="P253" s="1729"/>
      <c r="Q253" s="1727"/>
      <c r="R253" s="1728"/>
      <c r="S253" s="1728"/>
      <c r="T253" s="1728"/>
      <c r="U253" s="1729"/>
      <c r="V253" s="1727"/>
      <c r="W253" s="1728"/>
      <c r="X253" s="1728"/>
      <c r="Y253" s="1729"/>
      <c r="Z253" s="1727"/>
      <c r="AA253" s="1728"/>
      <c r="AB253" s="1728"/>
      <c r="AC253" s="1729"/>
    </row>
    <row r="254" spans="1:29" ht="17.25" customHeight="1">
      <c r="A254" s="1748"/>
      <c r="B254" s="1749"/>
      <c r="C254" s="1749"/>
      <c r="D254" s="1749"/>
      <c r="E254" s="1750"/>
      <c r="F254" s="1730"/>
      <c r="G254" s="1731"/>
      <c r="H254" s="1732"/>
      <c r="I254" s="1730"/>
      <c r="J254" s="1731"/>
      <c r="K254" s="1731"/>
      <c r="L254" s="1731"/>
      <c r="M254" s="1732"/>
      <c r="N254" s="1730"/>
      <c r="O254" s="1731"/>
      <c r="P254" s="1732"/>
      <c r="Q254" s="1730"/>
      <c r="R254" s="1731"/>
      <c r="S254" s="1731"/>
      <c r="T254" s="1731"/>
      <c r="U254" s="1732"/>
      <c r="V254" s="1730"/>
      <c r="W254" s="1731"/>
      <c r="X254" s="1731"/>
      <c r="Y254" s="1732"/>
      <c r="Z254" s="1730"/>
      <c r="AA254" s="1731"/>
      <c r="AB254" s="1731"/>
      <c r="AC254" s="1732"/>
    </row>
    <row r="255" spans="1:29" ht="17.25" customHeight="1">
      <c r="A255" s="1748"/>
      <c r="B255" s="1749"/>
      <c r="C255" s="1749"/>
      <c r="D255" s="1749"/>
      <c r="E255" s="1750"/>
      <c r="F255" s="1730"/>
      <c r="G255" s="1731"/>
      <c r="H255" s="1732"/>
      <c r="I255" s="1730"/>
      <c r="J255" s="1731"/>
      <c r="K255" s="1731"/>
      <c r="L255" s="1731"/>
      <c r="M255" s="1732"/>
      <c r="N255" s="1730"/>
      <c r="O255" s="1731"/>
      <c r="P255" s="1732"/>
      <c r="Q255" s="1730"/>
      <c r="R255" s="1731"/>
      <c r="S255" s="1731"/>
      <c r="T255" s="1731"/>
      <c r="U255" s="1732"/>
      <c r="V255" s="1730"/>
      <c r="W255" s="1731"/>
      <c r="X255" s="1731"/>
      <c r="Y255" s="1732"/>
      <c r="Z255" s="1730"/>
      <c r="AA255" s="1731"/>
      <c r="AB255" s="1731"/>
      <c r="AC255" s="1732"/>
    </row>
    <row r="256" spans="1:29" ht="17.25" customHeight="1">
      <c r="A256" s="1751"/>
      <c r="B256" s="1752"/>
      <c r="C256" s="1752"/>
      <c r="D256" s="1752"/>
      <c r="E256" s="1753"/>
      <c r="F256" s="1733"/>
      <c r="G256" s="1734"/>
      <c r="H256" s="1735"/>
      <c r="I256" s="1733"/>
      <c r="J256" s="1734"/>
      <c r="K256" s="1734"/>
      <c r="L256" s="1734"/>
      <c r="M256" s="1735"/>
      <c r="N256" s="1733"/>
      <c r="O256" s="1734"/>
      <c r="P256" s="1735"/>
      <c r="Q256" s="1733"/>
      <c r="R256" s="1734"/>
      <c r="S256" s="1734"/>
      <c r="T256" s="1734"/>
      <c r="U256" s="1735"/>
      <c r="V256" s="1733"/>
      <c r="W256" s="1734"/>
      <c r="X256" s="1734"/>
      <c r="Y256" s="1735"/>
      <c r="Z256" s="1733"/>
      <c r="AA256" s="1734"/>
      <c r="AB256" s="1734"/>
      <c r="AC256" s="1735"/>
    </row>
    <row r="257" spans="1:29" ht="17.100000000000001" customHeight="1">
      <c r="A257" s="1736" t="s">
        <v>597</v>
      </c>
      <c r="B257" s="1737"/>
      <c r="C257" s="1737"/>
      <c r="D257" s="1737"/>
      <c r="E257" s="1738"/>
      <c r="F257" s="1727"/>
      <c r="G257" s="1728"/>
      <c r="H257" s="1729"/>
      <c r="I257" s="1727"/>
      <c r="J257" s="1728"/>
      <c r="K257" s="1728"/>
      <c r="L257" s="1728"/>
      <c r="M257" s="1729"/>
      <c r="N257" s="1727"/>
      <c r="O257" s="1728"/>
      <c r="P257" s="1729"/>
      <c r="Q257" s="1727"/>
      <c r="R257" s="1728"/>
      <c r="S257" s="1728"/>
      <c r="T257" s="1728"/>
      <c r="U257" s="1729"/>
      <c r="V257" s="1727"/>
      <c r="W257" s="1728"/>
      <c r="X257" s="1728"/>
      <c r="Y257" s="1729"/>
      <c r="Z257" s="1727"/>
      <c r="AA257" s="1728"/>
      <c r="AB257" s="1728"/>
      <c r="AC257" s="1729"/>
    </row>
    <row r="258" spans="1:29" ht="17.100000000000001" customHeight="1">
      <c r="A258" s="1739"/>
      <c r="B258" s="1740"/>
      <c r="C258" s="1740"/>
      <c r="D258" s="1740"/>
      <c r="E258" s="1741"/>
      <c r="F258" s="1730"/>
      <c r="G258" s="1731"/>
      <c r="H258" s="1732"/>
      <c r="I258" s="1730"/>
      <c r="J258" s="1731"/>
      <c r="K258" s="1731"/>
      <c r="L258" s="1731"/>
      <c r="M258" s="1732"/>
      <c r="N258" s="1730"/>
      <c r="O258" s="1731"/>
      <c r="P258" s="1732"/>
      <c r="Q258" s="1730"/>
      <c r="R258" s="1731"/>
      <c r="S258" s="1731"/>
      <c r="T258" s="1731"/>
      <c r="U258" s="1732"/>
      <c r="V258" s="1730"/>
      <c r="W258" s="1731"/>
      <c r="X258" s="1731"/>
      <c r="Y258" s="1732"/>
      <c r="Z258" s="1730"/>
      <c r="AA258" s="1731"/>
      <c r="AB258" s="1731"/>
      <c r="AC258" s="1732"/>
    </row>
    <row r="259" spans="1:29" ht="17.100000000000001" customHeight="1">
      <c r="A259" s="1739"/>
      <c r="B259" s="1740"/>
      <c r="C259" s="1740"/>
      <c r="D259" s="1740"/>
      <c r="E259" s="1741"/>
      <c r="F259" s="1730"/>
      <c r="G259" s="1731"/>
      <c r="H259" s="1732"/>
      <c r="I259" s="1730"/>
      <c r="J259" s="1731"/>
      <c r="K259" s="1731"/>
      <c r="L259" s="1731"/>
      <c r="M259" s="1732"/>
      <c r="N259" s="1730"/>
      <c r="O259" s="1731"/>
      <c r="P259" s="1732"/>
      <c r="Q259" s="1730"/>
      <c r="R259" s="1731"/>
      <c r="S259" s="1731"/>
      <c r="T259" s="1731"/>
      <c r="U259" s="1732"/>
      <c r="V259" s="1730"/>
      <c r="W259" s="1731"/>
      <c r="X259" s="1731"/>
      <c r="Y259" s="1732"/>
      <c r="Z259" s="1730"/>
      <c r="AA259" s="1731"/>
      <c r="AB259" s="1731"/>
      <c r="AC259" s="1732"/>
    </row>
    <row r="260" spans="1:29" ht="17.100000000000001" customHeight="1">
      <c r="A260" s="1742"/>
      <c r="B260" s="1743"/>
      <c r="C260" s="1743"/>
      <c r="D260" s="1743"/>
      <c r="E260" s="1744"/>
      <c r="F260" s="1733"/>
      <c r="G260" s="1734"/>
      <c r="H260" s="1735"/>
      <c r="I260" s="1733"/>
      <c r="J260" s="1734"/>
      <c r="K260" s="1734"/>
      <c r="L260" s="1734"/>
      <c r="M260" s="1735"/>
      <c r="N260" s="1733"/>
      <c r="O260" s="1734"/>
      <c r="P260" s="1735"/>
      <c r="Q260" s="1733"/>
      <c r="R260" s="1734"/>
      <c r="S260" s="1734"/>
      <c r="T260" s="1734"/>
      <c r="U260" s="1735"/>
      <c r="V260" s="1733"/>
      <c r="W260" s="1734"/>
      <c r="X260" s="1734"/>
      <c r="Y260" s="1735"/>
      <c r="Z260" s="1733"/>
      <c r="AA260" s="1734"/>
      <c r="AB260" s="1734"/>
      <c r="AC260" s="1735"/>
    </row>
    <row r="261" spans="1:29" ht="17.100000000000001" customHeight="1">
      <c r="A261" s="1736" t="s">
        <v>596</v>
      </c>
      <c r="B261" s="1737"/>
      <c r="C261" s="1737"/>
      <c r="D261" s="1737"/>
      <c r="E261" s="1738"/>
      <c r="F261" s="1727"/>
      <c r="G261" s="1728"/>
      <c r="H261" s="1729"/>
      <c r="I261" s="1727"/>
      <c r="J261" s="1728"/>
      <c r="K261" s="1728"/>
      <c r="L261" s="1728"/>
      <c r="M261" s="1729"/>
      <c r="N261" s="1727"/>
      <c r="O261" s="1728"/>
      <c r="P261" s="1729"/>
      <c r="Q261" s="1727"/>
      <c r="R261" s="1728"/>
      <c r="S261" s="1728"/>
      <c r="T261" s="1728"/>
      <c r="U261" s="1729"/>
      <c r="V261" s="1727"/>
      <c r="W261" s="1728"/>
      <c r="X261" s="1728"/>
      <c r="Y261" s="1729"/>
      <c r="Z261" s="1727"/>
      <c r="AA261" s="1728"/>
      <c r="AB261" s="1728"/>
      <c r="AC261" s="1729"/>
    </row>
    <row r="262" spans="1:29" ht="17.100000000000001" customHeight="1">
      <c r="A262" s="1739"/>
      <c r="B262" s="1740"/>
      <c r="C262" s="1740"/>
      <c r="D262" s="1740"/>
      <c r="E262" s="1741"/>
      <c r="F262" s="1730"/>
      <c r="G262" s="1731"/>
      <c r="H262" s="1732"/>
      <c r="I262" s="1730"/>
      <c r="J262" s="1731"/>
      <c r="K262" s="1731"/>
      <c r="L262" s="1731"/>
      <c r="M262" s="1732"/>
      <c r="N262" s="1730"/>
      <c r="O262" s="1731"/>
      <c r="P262" s="1732"/>
      <c r="Q262" s="1730"/>
      <c r="R262" s="1731"/>
      <c r="S262" s="1731"/>
      <c r="T262" s="1731"/>
      <c r="U262" s="1732"/>
      <c r="V262" s="1730"/>
      <c r="W262" s="1731"/>
      <c r="X262" s="1731"/>
      <c r="Y262" s="1732"/>
      <c r="Z262" s="1730"/>
      <c r="AA262" s="1731"/>
      <c r="AB262" s="1731"/>
      <c r="AC262" s="1732"/>
    </row>
    <row r="263" spans="1:29" ht="17.100000000000001" customHeight="1">
      <c r="A263" s="1739"/>
      <c r="B263" s="1740"/>
      <c r="C263" s="1740"/>
      <c r="D263" s="1740"/>
      <c r="E263" s="1741"/>
      <c r="F263" s="1730"/>
      <c r="G263" s="1731"/>
      <c r="H263" s="1732"/>
      <c r="I263" s="1730"/>
      <c r="J263" s="1731"/>
      <c r="K263" s="1731"/>
      <c r="L263" s="1731"/>
      <c r="M263" s="1732"/>
      <c r="N263" s="1730"/>
      <c r="O263" s="1731"/>
      <c r="P263" s="1732"/>
      <c r="Q263" s="1730"/>
      <c r="R263" s="1731"/>
      <c r="S263" s="1731"/>
      <c r="T263" s="1731"/>
      <c r="U263" s="1732"/>
      <c r="V263" s="1730"/>
      <c r="W263" s="1731"/>
      <c r="X263" s="1731"/>
      <c r="Y263" s="1732"/>
      <c r="Z263" s="1730"/>
      <c r="AA263" s="1731"/>
      <c r="AB263" s="1731"/>
      <c r="AC263" s="1732"/>
    </row>
    <row r="264" spans="1:29" ht="17.100000000000001" customHeight="1">
      <c r="A264" s="1742"/>
      <c r="B264" s="1743"/>
      <c r="C264" s="1743"/>
      <c r="D264" s="1743"/>
      <c r="E264" s="1744"/>
      <c r="F264" s="1733"/>
      <c r="G264" s="1734"/>
      <c r="H264" s="1735"/>
      <c r="I264" s="1733"/>
      <c r="J264" s="1734"/>
      <c r="K264" s="1734"/>
      <c r="L264" s="1734"/>
      <c r="M264" s="1735"/>
      <c r="N264" s="1733"/>
      <c r="O264" s="1734"/>
      <c r="P264" s="1735"/>
      <c r="Q264" s="1733"/>
      <c r="R264" s="1734"/>
      <c r="S264" s="1734"/>
      <c r="T264" s="1734"/>
      <c r="U264" s="1735"/>
      <c r="V264" s="1733"/>
      <c r="W264" s="1734"/>
      <c r="X264" s="1734"/>
      <c r="Y264" s="1735"/>
      <c r="Z264" s="1733"/>
      <c r="AA264" s="1734"/>
      <c r="AB264" s="1734"/>
      <c r="AC264" s="1735"/>
    </row>
    <row r="265" spans="1:29" ht="17.100000000000001" customHeight="1">
      <c r="A265" s="1745" t="s">
        <v>595</v>
      </c>
      <c r="B265" s="1746"/>
      <c r="C265" s="1746"/>
      <c r="D265" s="1746"/>
      <c r="E265" s="1747"/>
      <c r="F265" s="1727"/>
      <c r="G265" s="1728"/>
      <c r="H265" s="1729"/>
      <c r="I265" s="1727"/>
      <c r="J265" s="1728"/>
      <c r="K265" s="1728"/>
      <c r="L265" s="1728"/>
      <c r="M265" s="1729"/>
      <c r="N265" s="1727"/>
      <c r="O265" s="1728"/>
      <c r="P265" s="1729"/>
      <c r="Q265" s="1727"/>
      <c r="R265" s="1728"/>
      <c r="S265" s="1728"/>
      <c r="T265" s="1728"/>
      <c r="U265" s="1729"/>
      <c r="V265" s="1727"/>
      <c r="W265" s="1728"/>
      <c r="X265" s="1728"/>
      <c r="Y265" s="1729"/>
      <c r="Z265" s="1727"/>
      <c r="AA265" s="1728"/>
      <c r="AB265" s="1728"/>
      <c r="AC265" s="1729"/>
    </row>
    <row r="266" spans="1:29" ht="17.100000000000001" customHeight="1">
      <c r="A266" s="1748"/>
      <c r="B266" s="1749"/>
      <c r="C266" s="1749"/>
      <c r="D266" s="1749"/>
      <c r="E266" s="1750"/>
      <c r="F266" s="1730"/>
      <c r="G266" s="1731"/>
      <c r="H266" s="1732"/>
      <c r="I266" s="1730"/>
      <c r="J266" s="1731"/>
      <c r="K266" s="1731"/>
      <c r="L266" s="1731"/>
      <c r="M266" s="1732"/>
      <c r="N266" s="1730"/>
      <c r="O266" s="1731"/>
      <c r="P266" s="1732"/>
      <c r="Q266" s="1730"/>
      <c r="R266" s="1731"/>
      <c r="S266" s="1731"/>
      <c r="T266" s="1731"/>
      <c r="U266" s="1732"/>
      <c r="V266" s="1730"/>
      <c r="W266" s="1731"/>
      <c r="X266" s="1731"/>
      <c r="Y266" s="1732"/>
      <c r="Z266" s="1730"/>
      <c r="AA266" s="1731"/>
      <c r="AB266" s="1731"/>
      <c r="AC266" s="1732"/>
    </row>
    <row r="267" spans="1:29" ht="17.100000000000001" customHeight="1">
      <c r="A267" s="1748"/>
      <c r="B267" s="1749"/>
      <c r="C267" s="1749"/>
      <c r="D267" s="1749"/>
      <c r="E267" s="1750"/>
      <c r="F267" s="1730"/>
      <c r="G267" s="1731"/>
      <c r="H267" s="1732"/>
      <c r="I267" s="1730"/>
      <c r="J267" s="1731"/>
      <c r="K267" s="1731"/>
      <c r="L267" s="1731"/>
      <c r="M267" s="1732"/>
      <c r="N267" s="1730"/>
      <c r="O267" s="1731"/>
      <c r="P267" s="1732"/>
      <c r="Q267" s="1730"/>
      <c r="R267" s="1731"/>
      <c r="S267" s="1731"/>
      <c r="T267" s="1731"/>
      <c r="U267" s="1732"/>
      <c r="V267" s="1730"/>
      <c r="W267" s="1731"/>
      <c r="X267" s="1731"/>
      <c r="Y267" s="1732"/>
      <c r="Z267" s="1730"/>
      <c r="AA267" s="1731"/>
      <c r="AB267" s="1731"/>
      <c r="AC267" s="1732"/>
    </row>
    <row r="268" spans="1:29" ht="17.100000000000001" customHeight="1">
      <c r="A268" s="1748"/>
      <c r="B268" s="1749"/>
      <c r="C268" s="1749"/>
      <c r="D268" s="1749"/>
      <c r="E268" s="1750"/>
      <c r="F268" s="1730"/>
      <c r="G268" s="1731"/>
      <c r="H268" s="1732"/>
      <c r="I268" s="1730"/>
      <c r="J268" s="1731"/>
      <c r="K268" s="1731"/>
      <c r="L268" s="1731"/>
      <c r="M268" s="1732"/>
      <c r="N268" s="1730"/>
      <c r="O268" s="1731"/>
      <c r="P268" s="1732"/>
      <c r="Q268" s="1730"/>
      <c r="R268" s="1731"/>
      <c r="S268" s="1731"/>
      <c r="T268" s="1731"/>
      <c r="U268" s="1732"/>
      <c r="V268" s="1730"/>
      <c r="W268" s="1731"/>
      <c r="X268" s="1731"/>
      <c r="Y268" s="1732"/>
      <c r="Z268" s="1730"/>
      <c r="AA268" s="1731"/>
      <c r="AB268" s="1731"/>
      <c r="AC268" s="1732"/>
    </row>
    <row r="269" spans="1:29" ht="17.100000000000001" customHeight="1">
      <c r="A269" s="1751"/>
      <c r="B269" s="1752"/>
      <c r="C269" s="1752"/>
      <c r="D269" s="1752"/>
      <c r="E269" s="1753"/>
      <c r="F269" s="1733"/>
      <c r="G269" s="1734"/>
      <c r="H269" s="1735"/>
      <c r="I269" s="1733"/>
      <c r="J269" s="1734"/>
      <c r="K269" s="1734"/>
      <c r="L269" s="1734"/>
      <c r="M269" s="1735"/>
      <c r="N269" s="1733"/>
      <c r="O269" s="1734"/>
      <c r="P269" s="1735"/>
      <c r="Q269" s="1733"/>
      <c r="R269" s="1734"/>
      <c r="S269" s="1734"/>
      <c r="T269" s="1734"/>
      <c r="U269" s="1735"/>
      <c r="V269" s="1733"/>
      <c r="W269" s="1734"/>
      <c r="X269" s="1734"/>
      <c r="Y269" s="1735"/>
      <c r="Z269" s="1733"/>
      <c r="AA269" s="1734"/>
      <c r="AB269" s="1734"/>
      <c r="AC269" s="1735"/>
    </row>
    <row r="270" spans="1:29" ht="17.100000000000001" customHeight="1">
      <c r="A270" s="1779" t="s">
        <v>594</v>
      </c>
      <c r="B270" s="1526"/>
      <c r="C270" s="1526"/>
      <c r="D270" s="1526"/>
      <c r="E270" s="1780"/>
      <c r="F270" s="1785"/>
      <c r="G270" s="1776"/>
      <c r="H270" s="1776"/>
      <c r="I270" s="1776"/>
      <c r="J270" s="1776"/>
      <c r="K270" s="1776"/>
      <c r="L270" s="1776"/>
      <c r="M270" s="1776"/>
      <c r="N270" s="1776"/>
      <c r="O270" s="1776"/>
      <c r="P270" s="1776"/>
      <c r="Q270" s="1776"/>
      <c r="R270" s="1776"/>
      <c r="S270" s="1776"/>
      <c r="T270" s="1776"/>
      <c r="U270" s="1776"/>
      <c r="V270" s="1776"/>
      <c r="W270" s="1776"/>
      <c r="X270" s="1776"/>
      <c r="Y270" s="1776"/>
      <c r="Z270" s="1776"/>
      <c r="AA270" s="1776"/>
      <c r="AB270" s="1776"/>
      <c r="AC270" s="1778"/>
    </row>
    <row r="271" spans="1:29" ht="17.100000000000001" customHeight="1">
      <c r="A271" s="1781"/>
      <c r="B271" s="1527"/>
      <c r="C271" s="1527"/>
      <c r="D271" s="1527"/>
      <c r="E271" s="1782"/>
      <c r="F271" s="1730"/>
      <c r="G271" s="1731"/>
      <c r="H271" s="1731"/>
      <c r="I271" s="1731"/>
      <c r="J271" s="1731"/>
      <c r="K271" s="1731"/>
      <c r="L271" s="1731"/>
      <c r="M271" s="1731"/>
      <c r="N271" s="1731"/>
      <c r="O271" s="1731"/>
      <c r="P271" s="1731"/>
      <c r="Q271" s="1731"/>
      <c r="R271" s="1731"/>
      <c r="S271" s="1731"/>
      <c r="T271" s="1731"/>
      <c r="U271" s="1731"/>
      <c r="V271" s="1731"/>
      <c r="W271" s="1731"/>
      <c r="X271" s="1731"/>
      <c r="Y271" s="1731"/>
      <c r="Z271" s="1731"/>
      <c r="AA271" s="1731"/>
      <c r="AB271" s="1731"/>
      <c r="AC271" s="1732"/>
    </row>
    <row r="272" spans="1:29" ht="17.100000000000001" customHeight="1">
      <c r="A272" s="1783"/>
      <c r="B272" s="1528"/>
      <c r="C272" s="1528"/>
      <c r="D272" s="1528"/>
      <c r="E272" s="1784"/>
      <c r="F272" s="1733"/>
      <c r="G272" s="1777"/>
      <c r="H272" s="1777"/>
      <c r="I272" s="1777"/>
      <c r="J272" s="1777"/>
      <c r="K272" s="1777"/>
      <c r="L272" s="1777"/>
      <c r="M272" s="1777"/>
      <c r="N272" s="1777"/>
      <c r="O272" s="1777"/>
      <c r="P272" s="1777"/>
      <c r="Q272" s="1777"/>
      <c r="R272" s="1777"/>
      <c r="S272" s="1777"/>
      <c r="T272" s="1777"/>
      <c r="U272" s="1777"/>
      <c r="V272" s="1777"/>
      <c r="W272" s="1777"/>
      <c r="X272" s="1777"/>
      <c r="Y272" s="1777"/>
      <c r="Z272" s="1777"/>
      <c r="AA272" s="1777"/>
      <c r="AB272" s="1777"/>
      <c r="AC272" s="1735"/>
    </row>
  </sheetData>
  <sheetProtection selectLockedCells="1"/>
  <mergeCells count="173">
    <mergeCell ref="B16:Q17"/>
    <mergeCell ref="A39:F39"/>
    <mergeCell ref="J197:AA197"/>
    <mergeCell ref="S194:AA194"/>
    <mergeCell ref="H70:AC70"/>
    <mergeCell ref="H109:AC109"/>
    <mergeCell ref="H53:AC53"/>
    <mergeCell ref="H61:AC61"/>
    <mergeCell ref="H72:AB73"/>
    <mergeCell ref="H82:AB83"/>
    <mergeCell ref="I166:AC167"/>
    <mergeCell ref="I174:AC175"/>
    <mergeCell ref="I111:AB112"/>
    <mergeCell ref="I121:AB122"/>
    <mergeCell ref="I130:AB131"/>
    <mergeCell ref="I139:AB140"/>
    <mergeCell ref="H128:AB128"/>
    <mergeCell ref="H137:AB137"/>
    <mergeCell ref="H146:AC146"/>
    <mergeCell ref="H155:AB155"/>
    <mergeCell ref="A40:F42"/>
    <mergeCell ref="S19:AA19"/>
    <mergeCell ref="H163:AB163"/>
    <mergeCell ref="H91:AB92"/>
    <mergeCell ref="AK19:AO19"/>
    <mergeCell ref="AK197:BB197"/>
    <mergeCell ref="F216:AA218"/>
    <mergeCell ref="L208:R208"/>
    <mergeCell ref="L207:R207"/>
    <mergeCell ref="L209:R209"/>
    <mergeCell ref="U209:AA209"/>
    <mergeCell ref="I158:AC159"/>
    <mergeCell ref="I149:AC150"/>
    <mergeCell ref="H98:AB98"/>
    <mergeCell ref="AK191:AQ191"/>
    <mergeCell ref="AK194:AS194"/>
    <mergeCell ref="AK195:AR195"/>
    <mergeCell ref="H171:AB171"/>
    <mergeCell ref="F188:AB188"/>
    <mergeCell ref="F189:AB189"/>
    <mergeCell ref="H181:AC181"/>
    <mergeCell ref="S191:U191"/>
    <mergeCell ref="N195:U195"/>
    <mergeCell ref="AT208:AX208"/>
    <mergeCell ref="AK202:AO202"/>
    <mergeCell ref="AK203:AQ203"/>
    <mergeCell ref="AK196:AO196"/>
    <mergeCell ref="O201:X201"/>
    <mergeCell ref="AK198:AO198"/>
    <mergeCell ref="AT211:AX211"/>
    <mergeCell ref="AK208:AO208"/>
    <mergeCell ref="U210:AA210"/>
    <mergeCell ref="L210:R210"/>
    <mergeCell ref="U206:AA206"/>
    <mergeCell ref="U207:AA207"/>
    <mergeCell ref="AK206:AR206"/>
    <mergeCell ref="AK213:BA213"/>
    <mergeCell ref="AK207:AR207"/>
    <mergeCell ref="K213:AA213"/>
    <mergeCell ref="L206:R206"/>
    <mergeCell ref="U204:AA204"/>
    <mergeCell ref="U205:AA205"/>
    <mergeCell ref="L204:R204"/>
    <mergeCell ref="O203:U203"/>
    <mergeCell ref="L205:R205"/>
    <mergeCell ref="L211:R211"/>
    <mergeCell ref="U211:AA211"/>
    <mergeCell ref="U208:AA208"/>
    <mergeCell ref="Q257:U260"/>
    <mergeCell ref="V257:Y260"/>
    <mergeCell ref="Z257:AC260"/>
    <mergeCell ref="AK216:BF218"/>
    <mergeCell ref="AK199:AO199"/>
    <mergeCell ref="AK214:BA214"/>
    <mergeCell ref="AK211:AO211"/>
    <mergeCell ref="AT206:BA206"/>
    <mergeCell ref="AT207:BA207"/>
    <mergeCell ref="Q253:U256"/>
    <mergeCell ref="V253:Y256"/>
    <mergeCell ref="Z253:AC256"/>
    <mergeCell ref="V241:Y244"/>
    <mergeCell ref="Q241:U244"/>
    <mergeCell ref="Z245:AC248"/>
    <mergeCell ref="Z249:AC252"/>
    <mergeCell ref="Q249:U252"/>
    <mergeCell ref="V249:Y252"/>
    <mergeCell ref="Q225:U227"/>
    <mergeCell ref="K214:AA214"/>
    <mergeCell ref="V228:Y231"/>
    <mergeCell ref="V232:Y236"/>
    <mergeCell ref="Z232:AC236"/>
    <mergeCell ref="N241:P244"/>
    <mergeCell ref="A232:E236"/>
    <mergeCell ref="F225:H227"/>
    <mergeCell ref="F232:H236"/>
    <mergeCell ref="I232:M236"/>
    <mergeCell ref="A228:E231"/>
    <mergeCell ref="F228:H231"/>
    <mergeCell ref="I228:M231"/>
    <mergeCell ref="Q232:U236"/>
    <mergeCell ref="Q228:U231"/>
    <mergeCell ref="I225:M227"/>
    <mergeCell ref="N225:P227"/>
    <mergeCell ref="N228:P231"/>
    <mergeCell ref="N232:P236"/>
    <mergeCell ref="A249:E252"/>
    <mergeCell ref="F249:H252"/>
    <mergeCell ref="I249:M252"/>
    <mergeCell ref="N249:P252"/>
    <mergeCell ref="A265:E269"/>
    <mergeCell ref="F265:H269"/>
    <mergeCell ref="I265:M269"/>
    <mergeCell ref="N265:P269"/>
    <mergeCell ref="A253:E256"/>
    <mergeCell ref="F253:H256"/>
    <mergeCell ref="I253:M256"/>
    <mergeCell ref="N253:P256"/>
    <mergeCell ref="A270:E272"/>
    <mergeCell ref="F270:H272"/>
    <mergeCell ref="I270:M272"/>
    <mergeCell ref="N270:P272"/>
    <mergeCell ref="I257:M260"/>
    <mergeCell ref="N257:P260"/>
    <mergeCell ref="A261:E264"/>
    <mergeCell ref="F261:H264"/>
    <mergeCell ref="I261:M264"/>
    <mergeCell ref="N261:P264"/>
    <mergeCell ref="A257:E260"/>
    <mergeCell ref="F257:H260"/>
    <mergeCell ref="Q270:U272"/>
    <mergeCell ref="V270:Y272"/>
    <mergeCell ref="Z270:AC272"/>
    <mergeCell ref="Q261:U264"/>
    <mergeCell ref="V261:Y264"/>
    <mergeCell ref="Z261:AC264"/>
    <mergeCell ref="Q265:U269"/>
    <mergeCell ref="V265:Y269"/>
    <mergeCell ref="Z265:AC269"/>
    <mergeCell ref="H119:AB119"/>
    <mergeCell ref="H100:AB101"/>
    <mergeCell ref="H80:AB80"/>
    <mergeCell ref="H89:AB89"/>
    <mergeCell ref="K39:P39"/>
    <mergeCell ref="Q39:U39"/>
    <mergeCell ref="G40:J42"/>
    <mergeCell ref="K40:P42"/>
    <mergeCell ref="Q40:U42"/>
    <mergeCell ref="V42:AA42"/>
    <mergeCell ref="V40:AA40"/>
    <mergeCell ref="A9:AB11"/>
    <mergeCell ref="N245:P248"/>
    <mergeCell ref="A241:E244"/>
    <mergeCell ref="I245:M248"/>
    <mergeCell ref="F241:H244"/>
    <mergeCell ref="Q245:U248"/>
    <mergeCell ref="V245:Y248"/>
    <mergeCell ref="A237:E240"/>
    <mergeCell ref="F237:H240"/>
    <mergeCell ref="A245:E248"/>
    <mergeCell ref="F245:H248"/>
    <mergeCell ref="I241:M244"/>
    <mergeCell ref="I237:M240"/>
    <mergeCell ref="N237:P240"/>
    <mergeCell ref="Q237:U240"/>
    <mergeCell ref="V237:Y240"/>
    <mergeCell ref="Z237:AC240"/>
    <mergeCell ref="Z241:AC244"/>
    <mergeCell ref="Z225:AC227"/>
    <mergeCell ref="V225:Y227"/>
    <mergeCell ref="Z228:AC231"/>
    <mergeCell ref="V39:AA39"/>
    <mergeCell ref="F183:AA184"/>
    <mergeCell ref="V41:AA41"/>
  </mergeCells>
  <phoneticPr fontId="2"/>
  <dataValidations count="1">
    <dataValidation imeMode="off" allowBlank="1" showInputMessage="1" showErrorMessage="1" sqref="AK19:AO19" xr:uid="{00000000-0002-0000-1100-000000000000}"/>
  </dataValidations>
  <hyperlinks>
    <hyperlink ref="Q1:T1" location="作業メニュー!A1" display="作業メニュー" xr:uid="{00000000-0004-0000-1100-000000000000}"/>
  </hyperlinks>
  <printOptions horizontalCentered="1"/>
  <pageMargins left="0.59055118110236227" right="0.39370078740157483" top="0.59055118110236227" bottom="0.39370078740157483" header="0.51181102362204722" footer="0.19685039370078741"/>
  <pageSetup paperSize="9" scale="91" orientation="portrait" r:id="rId1"/>
  <headerFooter alignWithMargins="0">
    <oddFooter>&amp;R210101</oddFooter>
  </headerFooter>
  <rowBreaks count="6" manualBreakCount="6">
    <brk id="43" max="28" man="1"/>
    <brk id="92" max="28" man="1"/>
    <brk id="140" max="28" man="1"/>
    <brk id="184" max="28" man="1"/>
    <brk id="222" max="28" man="1"/>
    <brk id="272" max="28" man="1"/>
  </rowBreaks>
  <drawing r:id="rId2"/>
  <legacyDrawing r:id="rId3"/>
  <mc:AlternateContent xmlns:mc="http://schemas.openxmlformats.org/markup-compatibility/2006">
    <mc:Choice Requires="x14">
      <controls>
        <mc:AlternateContent xmlns:mc="http://schemas.openxmlformats.org/markup-compatibility/2006">
          <mc:Choice Requires="x14">
            <control shapeId="11265" r:id="rId4" name="Drop Down 1">
              <controlPr defaultSize="0" print="0" autoLine="0" autoPict="0">
                <anchor moveWithCells="1">
                  <from>
                    <xdr:col>36</xdr:col>
                    <xdr:colOff>0</xdr:colOff>
                    <xdr:row>200</xdr:row>
                    <xdr:rowOff>0</xdr:rowOff>
                  </from>
                  <to>
                    <xdr:col>42</xdr:col>
                    <xdr:colOff>38100</xdr:colOff>
                    <xdr:row>200</xdr:row>
                    <xdr:rowOff>209550</xdr:rowOff>
                  </to>
                </anchor>
              </controlPr>
            </control>
          </mc:Choice>
        </mc:AlternateContent>
        <mc:AlternateContent xmlns:mc="http://schemas.openxmlformats.org/markup-compatibility/2006">
          <mc:Choice Requires="x14">
            <control shapeId="11266" r:id="rId5" name="Drop Down 2">
              <controlPr defaultSize="0" print="0" autoLine="0" autoPict="0">
                <anchor moveWithCells="1">
                  <from>
                    <xdr:col>36</xdr:col>
                    <xdr:colOff>0</xdr:colOff>
                    <xdr:row>204</xdr:row>
                    <xdr:rowOff>0</xdr:rowOff>
                  </from>
                  <to>
                    <xdr:col>42</xdr:col>
                    <xdr:colOff>38100</xdr:colOff>
                    <xdr:row>204</xdr:row>
                    <xdr:rowOff>209550</xdr:rowOff>
                  </to>
                </anchor>
              </controlPr>
            </control>
          </mc:Choice>
        </mc:AlternateContent>
        <mc:AlternateContent xmlns:mc="http://schemas.openxmlformats.org/markup-compatibility/2006">
          <mc:Choice Requires="x14">
            <control shapeId="11267" r:id="rId6" name="Drop Down 3">
              <controlPr defaultSize="0" print="0" autoLine="0" autoPict="0">
                <anchor moveWithCells="1">
                  <from>
                    <xdr:col>36</xdr:col>
                    <xdr:colOff>0</xdr:colOff>
                    <xdr:row>209</xdr:row>
                    <xdr:rowOff>0</xdr:rowOff>
                  </from>
                  <to>
                    <xdr:col>42</xdr:col>
                    <xdr:colOff>38100</xdr:colOff>
                    <xdr:row>210</xdr:row>
                    <xdr:rowOff>0</xdr:rowOff>
                  </to>
                </anchor>
              </controlPr>
            </control>
          </mc:Choice>
        </mc:AlternateContent>
        <mc:AlternateContent xmlns:mc="http://schemas.openxmlformats.org/markup-compatibility/2006">
          <mc:Choice Requires="x14">
            <control shapeId="11268" r:id="rId7" name="Drop Down 4">
              <controlPr defaultSize="0" print="0" autoLine="0" autoPict="0">
                <anchor moveWithCells="1">
                  <from>
                    <xdr:col>30</xdr:col>
                    <xdr:colOff>104775</xdr:colOff>
                    <xdr:row>36</xdr:row>
                    <xdr:rowOff>38100</xdr:rowOff>
                  </from>
                  <to>
                    <xdr:col>36</xdr:col>
                    <xdr:colOff>314325</xdr:colOff>
                    <xdr:row>37</xdr:row>
                    <xdr:rowOff>28575</xdr:rowOff>
                  </to>
                </anchor>
              </controlPr>
            </control>
          </mc:Choice>
        </mc:AlternateContent>
        <mc:AlternateContent xmlns:mc="http://schemas.openxmlformats.org/markup-compatibility/2006">
          <mc:Choice Requires="x14">
            <control shapeId="11269" r:id="rId8" name="Drop Down 5">
              <controlPr defaultSize="0" print="0" autoLine="0" autoPict="0">
                <anchor moveWithCells="1">
                  <from>
                    <xdr:col>45</xdr:col>
                    <xdr:colOff>0</xdr:colOff>
                    <xdr:row>204</xdr:row>
                    <xdr:rowOff>0</xdr:rowOff>
                  </from>
                  <to>
                    <xdr:col>51</xdr:col>
                    <xdr:colOff>200025</xdr:colOff>
                    <xdr:row>204</xdr:row>
                    <xdr:rowOff>209550</xdr:rowOff>
                  </to>
                </anchor>
              </controlPr>
            </control>
          </mc:Choice>
        </mc:AlternateContent>
        <mc:AlternateContent xmlns:mc="http://schemas.openxmlformats.org/markup-compatibility/2006">
          <mc:Choice Requires="x14">
            <control shapeId="11270" r:id="rId9" name="Drop Down 6">
              <controlPr defaultSize="0" print="0" autoLine="0" autoPict="0">
                <anchor moveWithCells="1">
                  <from>
                    <xdr:col>36</xdr:col>
                    <xdr:colOff>0</xdr:colOff>
                    <xdr:row>203</xdr:row>
                    <xdr:rowOff>0</xdr:rowOff>
                  </from>
                  <to>
                    <xdr:col>42</xdr:col>
                    <xdr:colOff>38100</xdr:colOff>
                    <xdr:row>204</xdr:row>
                    <xdr:rowOff>0</xdr:rowOff>
                  </to>
                </anchor>
              </controlPr>
            </control>
          </mc:Choice>
        </mc:AlternateContent>
        <mc:AlternateContent xmlns:mc="http://schemas.openxmlformats.org/markup-compatibility/2006">
          <mc:Choice Requires="x14">
            <control shapeId="11271" r:id="rId10" name="Drop Down 7">
              <controlPr defaultSize="0" print="0" autoLine="0" autoPict="0">
                <anchor moveWithCells="1">
                  <from>
                    <xdr:col>45</xdr:col>
                    <xdr:colOff>0</xdr:colOff>
                    <xdr:row>203</xdr:row>
                    <xdr:rowOff>0</xdr:rowOff>
                  </from>
                  <to>
                    <xdr:col>51</xdr:col>
                    <xdr:colOff>200025</xdr:colOff>
                    <xdr:row>204</xdr:row>
                    <xdr:rowOff>0</xdr:rowOff>
                  </to>
                </anchor>
              </controlPr>
            </control>
          </mc:Choice>
        </mc:AlternateContent>
        <mc:AlternateContent xmlns:mc="http://schemas.openxmlformats.org/markup-compatibility/2006">
          <mc:Choice Requires="x14">
            <control shapeId="11272" r:id="rId11" name="Drop Down 8">
              <controlPr defaultSize="0" print="0" autoLine="0" autoPict="0">
                <anchor moveWithCells="1">
                  <from>
                    <xdr:col>36</xdr:col>
                    <xdr:colOff>0</xdr:colOff>
                    <xdr:row>208</xdr:row>
                    <xdr:rowOff>0</xdr:rowOff>
                  </from>
                  <to>
                    <xdr:col>42</xdr:col>
                    <xdr:colOff>38100</xdr:colOff>
                    <xdr:row>208</xdr:row>
                    <xdr:rowOff>209550</xdr:rowOff>
                  </to>
                </anchor>
              </controlPr>
            </control>
          </mc:Choice>
        </mc:AlternateContent>
        <mc:AlternateContent xmlns:mc="http://schemas.openxmlformats.org/markup-compatibility/2006">
          <mc:Choice Requires="x14">
            <control shapeId="11273" r:id="rId12" name="Drop Down 9">
              <controlPr defaultSize="0" print="0" autoLine="0" autoPict="0">
                <anchor moveWithCells="1">
                  <from>
                    <xdr:col>45</xdr:col>
                    <xdr:colOff>0</xdr:colOff>
                    <xdr:row>208</xdr:row>
                    <xdr:rowOff>0</xdr:rowOff>
                  </from>
                  <to>
                    <xdr:col>51</xdr:col>
                    <xdr:colOff>200025</xdr:colOff>
                    <xdr:row>208</xdr:row>
                    <xdr:rowOff>209550</xdr:rowOff>
                  </to>
                </anchor>
              </controlPr>
            </control>
          </mc:Choice>
        </mc:AlternateContent>
        <mc:AlternateContent xmlns:mc="http://schemas.openxmlformats.org/markup-compatibility/2006">
          <mc:Choice Requires="x14">
            <control shapeId="11274" r:id="rId13" name="Drop Down 10">
              <controlPr defaultSize="0" print="0" autoLine="0" autoPict="0">
                <anchor moveWithCells="1">
                  <from>
                    <xdr:col>45</xdr:col>
                    <xdr:colOff>0</xdr:colOff>
                    <xdr:row>209</xdr:row>
                    <xdr:rowOff>0</xdr:rowOff>
                  </from>
                  <to>
                    <xdr:col>51</xdr:col>
                    <xdr:colOff>200025</xdr:colOff>
                    <xdr:row>210</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autoPageBreaks="0"/>
  </sheetPr>
  <dimension ref="A1:CA276"/>
  <sheetViews>
    <sheetView showGridLines="0" zoomScale="90" zoomScaleNormal="90" zoomScaleSheetLayoutView="100" workbookViewId="0"/>
  </sheetViews>
  <sheetFormatPr defaultColWidth="9" defaultRowHeight="13.5"/>
  <cols>
    <col min="1" max="24" width="3.125" style="1" customWidth="1"/>
    <col min="25" max="25" width="2.375" style="1" customWidth="1"/>
    <col min="26" max="26" width="3.625" style="1" customWidth="1"/>
    <col min="27" max="27" width="4.625" style="1" customWidth="1"/>
    <col min="28" max="28" width="3.125" style="1" customWidth="1"/>
    <col min="29" max="29" width="2.75" style="1" customWidth="1"/>
    <col min="30" max="36" width="3.125" style="1" customWidth="1"/>
    <col min="37" max="41" width="4.25" style="1" customWidth="1"/>
    <col min="42" max="45" width="3.125" style="1" customWidth="1"/>
    <col min="46" max="46" width="3.75" style="1" customWidth="1"/>
    <col min="47" max="47" width="2.875" style="1" hidden="1" customWidth="1"/>
    <col min="48" max="50" width="5.25" style="1" customWidth="1"/>
    <col min="51" max="54" width="3" style="1" customWidth="1"/>
    <col min="55" max="55" width="2.875" style="1" hidden="1" customWidth="1"/>
    <col min="56" max="94" width="3" style="1" customWidth="1"/>
    <col min="95" max="16384" width="9" style="1"/>
  </cols>
  <sheetData>
    <row r="1" spans="1:31" s="14" customFormat="1" ht="38.25" customHeight="1" thickBot="1">
      <c r="A1" s="13" t="s">
        <v>709</v>
      </c>
      <c r="U1" s="163" t="s">
        <v>68</v>
      </c>
      <c r="V1" s="162"/>
      <c r="W1" s="162"/>
      <c r="X1" s="162"/>
      <c r="AD1" s="87" t="s">
        <v>506</v>
      </c>
    </row>
    <row r="2" spans="1:31" ht="11.25" customHeight="1" thickTop="1">
      <c r="A2" s="84"/>
    </row>
    <row r="3" spans="1:31" ht="12" customHeight="1">
      <c r="B3" s="126" t="s">
        <v>708</v>
      </c>
      <c r="C3" s="126"/>
      <c r="D3" s="126"/>
      <c r="E3" s="126"/>
    </row>
    <row r="4" spans="1:31" ht="12.75" customHeight="1"/>
    <row r="5" spans="1:31" ht="18.95" customHeight="1">
      <c r="A5" s="159" t="s">
        <v>694</v>
      </c>
      <c r="B5" s="159"/>
      <c r="C5" s="159"/>
      <c r="D5" s="159"/>
      <c r="E5" s="159"/>
      <c r="F5" s="159"/>
      <c r="G5" s="159"/>
      <c r="H5" s="159"/>
      <c r="I5" s="159"/>
      <c r="J5" s="159"/>
      <c r="K5" s="159"/>
      <c r="L5" s="159"/>
      <c r="M5" s="159"/>
      <c r="N5" s="159"/>
      <c r="O5" s="159"/>
      <c r="P5" s="159"/>
      <c r="Q5" s="159"/>
      <c r="R5" s="159"/>
      <c r="S5" s="159"/>
      <c r="T5" s="159"/>
      <c r="U5" s="159"/>
      <c r="V5" s="159"/>
      <c r="W5" s="159"/>
      <c r="X5" s="159"/>
      <c r="Y5" s="159"/>
      <c r="Z5" s="159"/>
      <c r="AA5" s="159"/>
    </row>
    <row r="6" spans="1:31" ht="18.95" customHeight="1">
      <c r="A6" s="152" t="s">
        <v>693</v>
      </c>
      <c r="B6" s="152"/>
      <c r="C6" s="152"/>
      <c r="D6" s="152"/>
      <c r="E6" s="152"/>
      <c r="F6" s="152"/>
      <c r="G6" s="152"/>
      <c r="H6" s="152"/>
      <c r="I6" s="152"/>
      <c r="J6" s="152"/>
      <c r="K6" s="152"/>
      <c r="L6" s="152"/>
      <c r="M6" s="152"/>
      <c r="N6" s="152"/>
      <c r="O6" s="152"/>
      <c r="P6" s="152"/>
      <c r="Q6" s="152"/>
      <c r="R6" s="152"/>
      <c r="S6" s="152"/>
      <c r="T6" s="152"/>
      <c r="U6" s="152"/>
      <c r="V6" s="152"/>
      <c r="W6" s="152"/>
      <c r="X6" s="152"/>
      <c r="Y6" s="152"/>
      <c r="Z6" s="152"/>
      <c r="AA6" s="152"/>
    </row>
    <row r="7" spans="1:31" ht="18.95" customHeight="1"/>
    <row r="8" spans="1:31" ht="18.95" customHeight="1">
      <c r="A8" s="1726" t="s">
        <v>3462</v>
      </c>
      <c r="B8" s="1726"/>
      <c r="C8" s="1726"/>
      <c r="D8" s="1726"/>
      <c r="E8" s="1726"/>
      <c r="F8" s="1726"/>
      <c r="G8" s="1726"/>
      <c r="H8" s="1726"/>
      <c r="I8" s="1726"/>
      <c r="J8" s="1726"/>
      <c r="K8" s="1726"/>
      <c r="L8" s="1726"/>
      <c r="M8" s="1726"/>
      <c r="N8" s="1726"/>
      <c r="O8" s="1726"/>
      <c r="P8" s="1726"/>
      <c r="Q8" s="1726"/>
      <c r="R8" s="1726"/>
      <c r="S8" s="1726"/>
      <c r="T8" s="1726"/>
      <c r="U8" s="1726"/>
      <c r="V8" s="1726"/>
      <c r="W8" s="1726"/>
      <c r="X8" s="1726"/>
      <c r="Y8" s="1726"/>
      <c r="Z8" s="1726"/>
      <c r="AA8" s="1726"/>
      <c r="AB8" s="1726"/>
    </row>
    <row r="9" spans="1:31" ht="18.95" customHeight="1">
      <c r="A9" s="1726"/>
      <c r="B9" s="1726"/>
      <c r="C9" s="1726"/>
      <c r="D9" s="1726"/>
      <c r="E9" s="1726"/>
      <c r="F9" s="1726"/>
      <c r="G9" s="1726"/>
      <c r="H9" s="1726"/>
      <c r="I9" s="1726"/>
      <c r="J9" s="1726"/>
      <c r="K9" s="1726"/>
      <c r="L9" s="1726"/>
      <c r="M9" s="1726"/>
      <c r="N9" s="1726"/>
      <c r="O9" s="1726"/>
      <c r="P9" s="1726"/>
      <c r="Q9" s="1726"/>
      <c r="R9" s="1726"/>
      <c r="S9" s="1726"/>
      <c r="T9" s="1726"/>
      <c r="U9" s="1726"/>
      <c r="V9" s="1726"/>
      <c r="W9" s="1726"/>
      <c r="X9" s="1726"/>
      <c r="Y9" s="1726"/>
      <c r="Z9" s="1726"/>
      <c r="AA9" s="1726"/>
      <c r="AB9" s="1726"/>
    </row>
    <row r="10" spans="1:31" ht="18.95" customHeight="1">
      <c r="A10" s="1726"/>
      <c r="B10" s="1726"/>
      <c r="C10" s="1726"/>
      <c r="D10" s="1726"/>
      <c r="E10" s="1726"/>
      <c r="F10" s="1726"/>
      <c r="G10" s="1726"/>
      <c r="H10" s="1726"/>
      <c r="I10" s="1726"/>
      <c r="J10" s="1726"/>
      <c r="K10" s="1726"/>
      <c r="L10" s="1726"/>
      <c r="M10" s="1726"/>
      <c r="N10" s="1726"/>
      <c r="O10" s="1726"/>
      <c r="P10" s="1726"/>
      <c r="Q10" s="1726"/>
      <c r="R10" s="1726"/>
      <c r="S10" s="1726"/>
      <c r="T10" s="1726"/>
      <c r="U10" s="1726"/>
      <c r="V10" s="1726"/>
      <c r="W10" s="1726"/>
      <c r="X10" s="1726"/>
      <c r="Y10" s="1726"/>
      <c r="Z10" s="1726"/>
      <c r="AA10" s="1726"/>
      <c r="AB10" s="1726"/>
    </row>
    <row r="11" spans="1:31" ht="18.95" customHeight="1">
      <c r="A11" s="158"/>
      <c r="B11" s="158"/>
    </row>
    <row r="12" spans="1:31" ht="18.95" customHeight="1"/>
    <row r="13" spans="1:31" ht="16.5" customHeight="1">
      <c r="A13" s="2"/>
      <c r="D13" s="2"/>
      <c r="E13" s="2"/>
      <c r="F13" s="2"/>
      <c r="G13" s="2"/>
      <c r="H13" s="2"/>
      <c r="I13" s="2"/>
      <c r="J13" s="2"/>
      <c r="K13" s="2"/>
      <c r="L13" s="2"/>
      <c r="M13" s="2"/>
      <c r="N13" s="2"/>
      <c r="O13" s="2"/>
      <c r="P13" s="2"/>
      <c r="Q13" s="2"/>
      <c r="R13" s="2"/>
      <c r="S13" s="2"/>
      <c r="T13" s="2"/>
      <c r="U13" s="2"/>
      <c r="V13" s="2"/>
      <c r="W13" s="2"/>
      <c r="X13" s="2"/>
      <c r="Y13" s="2"/>
      <c r="Z13" s="2"/>
      <c r="AA13" s="2"/>
    </row>
    <row r="14" spans="1:31" ht="18.95" customHeight="1">
      <c r="B14" s="1518" t="str">
        <f>IF('確認申請書（建築）入力'!$M$4=0,"",'確認申請書（建築）入力'!$M$4)</f>
        <v>指定確認検査機関
　株式会社東日本住宅評価センター　様</v>
      </c>
      <c r="C14" s="1518"/>
      <c r="D14" s="1518"/>
      <c r="E14" s="1518"/>
      <c r="F14" s="1518"/>
      <c r="G14" s="1518"/>
      <c r="H14" s="1518"/>
      <c r="I14" s="1518"/>
      <c r="J14" s="1518"/>
      <c r="K14" s="1518"/>
      <c r="L14" s="1518"/>
      <c r="M14" s="1518"/>
      <c r="N14" s="1518"/>
      <c r="O14" s="1518"/>
      <c r="P14" s="1518"/>
      <c r="Q14" s="1518"/>
    </row>
    <row r="15" spans="1:31" ht="18.95" customHeight="1">
      <c r="B15" s="1518"/>
      <c r="C15" s="1518"/>
      <c r="D15" s="1518"/>
      <c r="E15" s="1518"/>
      <c r="F15" s="1518"/>
      <c r="G15" s="1518"/>
      <c r="H15" s="1518"/>
      <c r="I15" s="1518"/>
      <c r="J15" s="1518"/>
      <c r="K15" s="1518"/>
      <c r="L15" s="1518"/>
      <c r="M15" s="1518"/>
      <c r="N15" s="1518"/>
      <c r="O15" s="1518"/>
      <c r="P15" s="1518"/>
      <c r="Q15" s="1518"/>
    </row>
    <row r="16" spans="1:31" ht="12.75" customHeight="1">
      <c r="AE16" s="138" t="s">
        <v>584</v>
      </c>
    </row>
    <row r="17" spans="1:51" ht="18.95" customHeight="1">
      <c r="R17" s="1501" t="str">
        <f>IF($AK$17="","　　　　　年　　　　月　　　　日","令和"&amp;IF(YEAR($AK$17)-2018=1,"元",YEAR($AK$17)-2018)&amp;"年"&amp;MONTH($AK$17)&amp;"月"&amp;DAY($AK$17)&amp;"日")</f>
        <v>　　　　　年　　　　月　　　　日</v>
      </c>
      <c r="S17" s="1501"/>
      <c r="T17" s="1501"/>
      <c r="U17" s="1501"/>
      <c r="V17" s="1501"/>
      <c r="W17" s="1501"/>
      <c r="X17" s="1501"/>
      <c r="Y17" s="1501"/>
      <c r="Z17" s="1501"/>
      <c r="AE17" s="3" t="s">
        <v>692</v>
      </c>
      <c r="AF17" s="3"/>
      <c r="AJ17" s="3"/>
      <c r="AK17" s="1672"/>
      <c r="AL17" s="1673"/>
      <c r="AM17" s="1673"/>
      <c r="AN17" s="1673"/>
      <c r="AO17" s="1674"/>
    </row>
    <row r="18" spans="1:51" ht="15.75" customHeight="1">
      <c r="AE18" s="128" t="s">
        <v>3066</v>
      </c>
    </row>
    <row r="19" spans="1:51" ht="15.75" customHeight="1">
      <c r="O19" s="68" t="str">
        <f>項目一覧!$C$183</f>
        <v/>
      </c>
      <c r="AE19" s="128"/>
    </row>
    <row r="20" spans="1:51" ht="15.75" customHeight="1">
      <c r="I20" s="2"/>
      <c r="J20" s="2" t="s">
        <v>691</v>
      </c>
      <c r="K20" s="2"/>
      <c r="L20" s="2"/>
      <c r="M20" s="2"/>
      <c r="N20" s="2"/>
      <c r="O20" s="68" t="str">
        <f>項目一覧!$C$4</f>
        <v/>
      </c>
      <c r="P20" s="2"/>
      <c r="Q20" s="2"/>
      <c r="R20" s="2"/>
      <c r="S20" s="2"/>
      <c r="T20" s="2"/>
      <c r="U20" s="2"/>
      <c r="V20" s="2"/>
      <c r="W20" s="2"/>
      <c r="Z20" s="2"/>
      <c r="AE20" s="128"/>
    </row>
    <row r="21" spans="1:51" ht="15.75" customHeight="1">
      <c r="I21" s="2"/>
      <c r="J21" s="2"/>
      <c r="K21" s="2"/>
      <c r="L21" s="2"/>
      <c r="M21" s="2"/>
      <c r="N21" s="2"/>
      <c r="O21" s="167"/>
      <c r="P21" s="82"/>
      <c r="Q21" s="82"/>
      <c r="R21" s="82"/>
      <c r="S21" s="82"/>
      <c r="T21" s="82"/>
      <c r="U21" s="82"/>
      <c r="V21" s="82"/>
      <c r="W21" s="82"/>
      <c r="X21" s="82"/>
      <c r="Y21" s="82"/>
      <c r="Z21" s="82"/>
      <c r="AA21" s="82"/>
      <c r="AB21" s="82"/>
      <c r="AC21" s="82"/>
      <c r="AE21" s="128"/>
    </row>
    <row r="22" spans="1:51" ht="15.75" customHeight="1">
      <c r="I22" s="1628" t="s">
        <v>707</v>
      </c>
      <c r="J22" s="1628"/>
      <c r="K22" s="1628"/>
      <c r="L22" s="1628"/>
      <c r="M22" s="1628"/>
      <c r="N22" s="1628"/>
      <c r="O22" s="68" t="str">
        <f>項目一覧!$C$173</f>
        <v/>
      </c>
      <c r="P22" s="2"/>
      <c r="Q22" s="2"/>
      <c r="R22" s="2"/>
      <c r="S22" s="2"/>
      <c r="T22" s="2"/>
      <c r="U22" s="2"/>
      <c r="V22" s="2"/>
      <c r="W22" s="2"/>
      <c r="Z22" s="2"/>
      <c r="AE22" s="128"/>
      <c r="AL22" s="82"/>
      <c r="AM22" s="82"/>
      <c r="AN22" s="82"/>
      <c r="AO22" s="82"/>
      <c r="AP22" s="82"/>
      <c r="AQ22" s="82"/>
      <c r="AR22" s="82"/>
      <c r="AS22" s="82"/>
      <c r="AT22" s="82"/>
      <c r="AU22" s="82"/>
      <c r="AV22" s="82"/>
      <c r="AW22" s="82"/>
      <c r="AX22" s="82"/>
      <c r="AY22" s="82"/>
    </row>
    <row r="23" spans="1:51" ht="15.75" customHeight="1">
      <c r="I23" s="2"/>
      <c r="J23" s="2"/>
      <c r="K23" s="2"/>
      <c r="L23" s="2"/>
      <c r="M23" s="2"/>
      <c r="N23" s="2"/>
      <c r="O23" s="82"/>
      <c r="P23" s="82"/>
      <c r="Q23" s="82"/>
      <c r="R23" s="82"/>
      <c r="S23" s="82"/>
      <c r="T23" s="82"/>
      <c r="U23" s="82"/>
      <c r="V23" s="82"/>
      <c r="W23" s="82"/>
      <c r="X23" s="82"/>
      <c r="Y23" s="82"/>
      <c r="Z23" s="82"/>
      <c r="AA23" s="82"/>
      <c r="AB23" s="82"/>
      <c r="AC23" s="82"/>
      <c r="AD23" s="166" t="b">
        <v>1</v>
      </c>
      <c r="AE23" s="128"/>
      <c r="AL23" s="2"/>
      <c r="AM23" s="2"/>
      <c r="AN23" s="2"/>
      <c r="AO23" s="2"/>
      <c r="AP23" s="2"/>
      <c r="AQ23" s="2"/>
      <c r="AR23" s="2"/>
      <c r="AS23" s="2"/>
      <c r="AT23" s="2"/>
      <c r="AW23" s="2"/>
      <c r="AX23" s="2"/>
      <c r="AY23" s="2"/>
    </row>
    <row r="24" spans="1:51" ht="15.75" customHeight="1">
      <c r="I24" s="1628" t="str">
        <f>IF(AD24=TRUE,"　　　　 　　　　 氏　名","")</f>
        <v/>
      </c>
      <c r="J24" s="1628"/>
      <c r="K24" s="1628"/>
      <c r="L24" s="1628"/>
      <c r="M24" s="1628"/>
      <c r="N24" s="1628"/>
      <c r="O24" s="2" t="str">
        <f>IF(AD24=TRUE,項目一覧!$C$178,"")</f>
        <v/>
      </c>
      <c r="P24" s="2"/>
      <c r="Q24" s="2"/>
      <c r="R24" s="2"/>
      <c r="S24" s="2"/>
      <c r="T24" s="2"/>
      <c r="U24" s="2"/>
      <c r="V24" s="2"/>
      <c r="W24" s="2"/>
      <c r="Z24" s="2" t="str">
        <f>IF(AD24=TRUE,"印","")</f>
        <v/>
      </c>
      <c r="AD24" s="166" t="b">
        <v>0</v>
      </c>
      <c r="AE24" s="128"/>
      <c r="AL24" s="82"/>
      <c r="AM24" s="82"/>
      <c r="AN24" s="82"/>
      <c r="AO24" s="82"/>
      <c r="AP24" s="82"/>
      <c r="AQ24" s="82"/>
      <c r="AR24" s="82"/>
      <c r="AS24" s="82"/>
      <c r="AT24" s="82"/>
      <c r="AU24" s="82"/>
      <c r="AV24" s="82"/>
      <c r="AW24" s="82"/>
      <c r="AX24" s="82"/>
      <c r="AY24" s="82"/>
    </row>
    <row r="25" spans="1:51" ht="15.75" customHeight="1">
      <c r="I25" s="2"/>
      <c r="J25" s="2"/>
      <c r="K25" s="2"/>
      <c r="L25" s="2"/>
      <c r="M25" s="2"/>
      <c r="N25" s="2"/>
      <c r="O25" s="82"/>
      <c r="P25" s="82"/>
      <c r="Q25" s="82"/>
      <c r="R25" s="82"/>
      <c r="S25" s="82"/>
      <c r="T25" s="82"/>
      <c r="U25" s="82"/>
      <c r="V25" s="82"/>
      <c r="W25" s="82"/>
      <c r="X25" s="82"/>
      <c r="Y25" s="82"/>
      <c r="Z25" s="82"/>
      <c r="AA25" s="82"/>
      <c r="AB25" s="82"/>
      <c r="AC25" s="82"/>
      <c r="AD25" s="166"/>
    </row>
    <row r="26" spans="1:51" ht="15.75" customHeight="1">
      <c r="I26" s="1628" t="str">
        <f>IF(AD26=TRUE,"　　　　 　　　　 氏　名","")</f>
        <v/>
      </c>
      <c r="J26" s="1628"/>
      <c r="K26" s="1628"/>
      <c r="L26" s="1628"/>
      <c r="M26" s="1628"/>
      <c r="N26" s="1628"/>
      <c r="O26" s="2" t="str">
        <f>IF(AD26=TRUE,項目一覧!$C$184,"")</f>
        <v/>
      </c>
      <c r="P26" s="2"/>
      <c r="Q26" s="2"/>
      <c r="R26" s="2"/>
      <c r="S26" s="2"/>
      <c r="T26" s="2"/>
      <c r="U26" s="2"/>
      <c r="V26" s="2"/>
      <c r="W26" s="2"/>
      <c r="Z26" s="2" t="str">
        <f>IF(AD26=TRUE,"印","")</f>
        <v/>
      </c>
      <c r="AD26" s="183" t="b">
        <v>0</v>
      </c>
    </row>
    <row r="27" spans="1:51" ht="15.75" customHeight="1">
      <c r="I27" s="2"/>
      <c r="J27" s="2"/>
      <c r="K27" s="2"/>
      <c r="L27" s="2"/>
      <c r="M27" s="2"/>
      <c r="N27" s="2"/>
      <c r="O27" s="82"/>
      <c r="P27" s="82"/>
      <c r="Q27" s="82"/>
      <c r="R27" s="82"/>
      <c r="S27" s="82"/>
      <c r="T27" s="82"/>
      <c r="U27" s="82"/>
      <c r="V27" s="82"/>
      <c r="W27" s="82"/>
      <c r="X27" s="82"/>
      <c r="Y27" s="82"/>
      <c r="Z27" s="82"/>
      <c r="AA27" s="82"/>
      <c r="AB27" s="82"/>
      <c r="AC27" s="82"/>
    </row>
    <row r="28" spans="1:51" ht="15.75" customHeight="1">
      <c r="I28" s="2"/>
      <c r="J28" s="2"/>
      <c r="K28" s="2"/>
      <c r="L28" s="2"/>
      <c r="M28" s="2"/>
      <c r="N28" s="2"/>
      <c r="O28" s="2"/>
      <c r="P28" s="2"/>
      <c r="Q28" s="2"/>
      <c r="R28" s="2"/>
      <c r="S28" s="2"/>
      <c r="T28" s="2"/>
      <c r="U28" s="2"/>
      <c r="V28" s="2"/>
      <c r="W28" s="2"/>
      <c r="Z28" s="2"/>
    </row>
    <row r="29" spans="1:51" ht="12.95" customHeight="1">
      <c r="A29" s="126"/>
      <c r="I29" s="2"/>
      <c r="J29" s="2"/>
      <c r="K29" s="2"/>
      <c r="L29" s="2"/>
      <c r="M29" s="2"/>
      <c r="N29" s="2"/>
      <c r="O29" s="67"/>
      <c r="P29" s="67"/>
      <c r="Q29" s="67"/>
      <c r="R29" s="67"/>
      <c r="S29" s="67"/>
      <c r="T29" s="67"/>
      <c r="U29" s="67"/>
      <c r="V29" s="67"/>
      <c r="W29" s="67"/>
      <c r="X29" s="67"/>
      <c r="Y29" s="67"/>
      <c r="Z29" s="67"/>
      <c r="AA29" s="67"/>
      <c r="AB29" s="67"/>
    </row>
    <row r="30" spans="1:51" ht="9.75" customHeight="1">
      <c r="O30" s="155"/>
      <c r="P30" s="155"/>
      <c r="Q30" s="155"/>
      <c r="R30" s="155"/>
      <c r="S30" s="155"/>
      <c r="T30" s="155"/>
      <c r="U30" s="155"/>
      <c r="V30" s="155"/>
      <c r="W30" s="155"/>
      <c r="X30" s="155"/>
      <c r="Y30" s="155"/>
      <c r="Z30" s="155"/>
      <c r="AA30" s="155"/>
      <c r="AB30" s="155"/>
    </row>
    <row r="31" spans="1:51" ht="19.5" customHeight="1">
      <c r="A31" s="52"/>
      <c r="B31" s="52"/>
      <c r="C31" s="52"/>
      <c r="D31" s="52"/>
      <c r="E31" s="52"/>
      <c r="F31" s="52"/>
      <c r="G31" s="52"/>
      <c r="H31" s="52"/>
      <c r="I31" s="52"/>
      <c r="J31" s="52"/>
      <c r="K31" s="52"/>
      <c r="L31" s="52"/>
      <c r="M31" s="52"/>
      <c r="N31" s="52"/>
      <c r="O31" s="67"/>
      <c r="P31" s="67"/>
      <c r="Q31" s="67"/>
      <c r="R31" s="67"/>
      <c r="S31" s="67"/>
      <c r="T31" s="67"/>
      <c r="U31" s="67"/>
      <c r="V31" s="67"/>
      <c r="W31" s="67"/>
      <c r="X31" s="67"/>
      <c r="Y31" s="67"/>
      <c r="Z31" s="67"/>
      <c r="AA31" s="67"/>
      <c r="AB31" s="67"/>
    </row>
    <row r="32" spans="1:51" ht="15.75" customHeight="1">
      <c r="A32" s="152" t="s">
        <v>706</v>
      </c>
      <c r="B32" s="152"/>
      <c r="C32" s="152"/>
      <c r="D32" s="152"/>
      <c r="E32" s="152"/>
      <c r="F32" s="152"/>
      <c r="G32" s="152"/>
      <c r="H32" s="152"/>
      <c r="I32" s="152"/>
      <c r="J32" s="152"/>
      <c r="K32" s="152"/>
      <c r="L32" s="152"/>
      <c r="M32" s="152"/>
      <c r="N32" s="152"/>
      <c r="O32" s="152"/>
      <c r="P32" s="152"/>
      <c r="Q32" s="152"/>
      <c r="R32" s="152"/>
      <c r="S32" s="152"/>
      <c r="T32" s="152"/>
      <c r="U32" s="152"/>
      <c r="V32" s="152"/>
      <c r="W32" s="152"/>
      <c r="X32" s="152"/>
      <c r="Y32" s="152"/>
      <c r="Z32" s="152"/>
      <c r="AA32" s="152"/>
    </row>
    <row r="33" spans="1:41" ht="7.5" customHeight="1"/>
    <row r="34" spans="1:41" ht="15.75" customHeight="1">
      <c r="I34" s="2"/>
      <c r="J34" s="2"/>
      <c r="K34" s="2"/>
      <c r="L34" s="2"/>
      <c r="M34" s="2"/>
      <c r="N34" s="2"/>
      <c r="R34" s="2"/>
      <c r="S34" s="2"/>
      <c r="T34" s="2"/>
      <c r="U34" s="2"/>
      <c r="V34" s="2"/>
      <c r="W34" s="2"/>
    </row>
    <row r="35" spans="1:41" ht="22.5" customHeight="1">
      <c r="I35" s="2"/>
      <c r="J35" s="2"/>
      <c r="K35" s="2"/>
      <c r="L35" s="2"/>
      <c r="M35" s="2"/>
      <c r="N35" s="2"/>
      <c r="O35" s="68" t="str">
        <f>項目一覧!$C$50</f>
        <v/>
      </c>
      <c r="R35" s="2"/>
      <c r="S35" s="2"/>
      <c r="T35" s="2"/>
      <c r="U35" s="2"/>
      <c r="V35" s="2"/>
      <c r="W35" s="2"/>
    </row>
    <row r="36" spans="1:41" ht="15.75" customHeight="1">
      <c r="I36" s="2" t="s">
        <v>705</v>
      </c>
      <c r="J36" s="2"/>
      <c r="K36" s="2"/>
      <c r="L36" s="2"/>
      <c r="M36" s="2"/>
      <c r="N36" s="2"/>
      <c r="O36" s="68" t="str">
        <f>項目一覧!$C$46</f>
        <v/>
      </c>
      <c r="R36" s="2"/>
      <c r="S36" s="2"/>
      <c r="T36" s="2"/>
      <c r="U36" s="2"/>
      <c r="V36" s="2"/>
      <c r="W36" s="2"/>
      <c r="X36" s="2"/>
      <c r="Z36" s="2"/>
    </row>
    <row r="37" spans="1:41" ht="15.75" customHeight="1">
      <c r="I37" s="2"/>
      <c r="J37" s="2"/>
      <c r="K37" s="2"/>
      <c r="L37" s="2"/>
      <c r="M37" s="2"/>
      <c r="N37" s="2"/>
      <c r="O37" s="67"/>
      <c r="P37" s="67"/>
      <c r="Q37" s="67"/>
      <c r="R37" s="67"/>
      <c r="S37" s="67"/>
      <c r="T37" s="67"/>
      <c r="U37" s="67"/>
      <c r="V37" s="67"/>
      <c r="W37" s="67"/>
      <c r="X37" s="67"/>
      <c r="Y37" s="67"/>
      <c r="Z37" s="67"/>
      <c r="AA37" s="67"/>
      <c r="AB37" s="67"/>
    </row>
    <row r="38" spans="1:41" ht="15.75" customHeight="1">
      <c r="A38" s="28"/>
      <c r="B38" s="28"/>
      <c r="C38" s="28"/>
      <c r="D38" s="28"/>
      <c r="E38" s="28"/>
      <c r="F38" s="28"/>
      <c r="G38" s="28"/>
      <c r="H38" s="28"/>
      <c r="I38" s="30"/>
      <c r="J38" s="30"/>
      <c r="K38" s="30"/>
      <c r="L38" s="30"/>
      <c r="M38" s="30"/>
      <c r="N38" s="30"/>
      <c r="O38" s="155"/>
      <c r="P38" s="155"/>
      <c r="Q38" s="155"/>
      <c r="R38" s="155"/>
      <c r="S38" s="155"/>
      <c r="T38" s="155"/>
      <c r="U38" s="155"/>
      <c r="V38" s="155"/>
      <c r="W38" s="155"/>
      <c r="X38" s="155"/>
      <c r="Y38" s="155"/>
      <c r="Z38" s="155"/>
      <c r="AA38" s="155"/>
      <c r="AB38" s="155"/>
    </row>
    <row r="39" spans="1:41" ht="18.95" customHeight="1">
      <c r="B39" s="1" t="s">
        <v>688</v>
      </c>
      <c r="AE39" s="138" t="s">
        <v>687</v>
      </c>
    </row>
    <row r="40" spans="1:41" ht="18.95" customHeight="1">
      <c r="C40" s="84" t="str">
        <f>IF(AO40=2,"■","□")</f>
        <v>□</v>
      </c>
      <c r="D40" s="1" t="s">
        <v>686</v>
      </c>
      <c r="K40" s="84" t="str">
        <f>IF(AO40=3,"■","□")</f>
        <v>□</v>
      </c>
      <c r="L40" s="1" t="s">
        <v>685</v>
      </c>
      <c r="S40" s="84" t="str">
        <f>IF(AO40=4,"■","□")</f>
        <v>□</v>
      </c>
      <c r="T40" s="1" t="s">
        <v>704</v>
      </c>
      <c r="AO40" s="166">
        <v>1</v>
      </c>
    </row>
    <row r="41" spans="1:41" ht="26.25" customHeight="1">
      <c r="C41" s="180" t="str">
        <f>IF(AO40=5,"■","□")</f>
        <v>□</v>
      </c>
      <c r="D41" s="179" t="s">
        <v>683</v>
      </c>
    </row>
    <row r="42" spans="1:41" ht="22.5" customHeight="1">
      <c r="A42" s="1543" t="s">
        <v>682</v>
      </c>
      <c r="B42" s="1544"/>
      <c r="C42" s="1544"/>
      <c r="D42" s="1544"/>
      <c r="E42" s="1544"/>
      <c r="F42" s="1545"/>
      <c r="G42" s="178" t="s">
        <v>681</v>
      </c>
      <c r="H42" s="178"/>
      <c r="I42" s="178"/>
      <c r="J42" s="177"/>
      <c r="K42" s="1543" t="s">
        <v>680</v>
      </c>
      <c r="L42" s="1544"/>
      <c r="M42" s="1544"/>
      <c r="N42" s="1544"/>
      <c r="O42" s="1544"/>
      <c r="P42" s="1545"/>
      <c r="Q42" s="1543" t="s">
        <v>679</v>
      </c>
      <c r="R42" s="1544"/>
      <c r="S42" s="1544"/>
      <c r="T42" s="1544"/>
      <c r="U42" s="1545"/>
      <c r="V42" s="1543" t="s">
        <v>678</v>
      </c>
      <c r="W42" s="1544"/>
      <c r="X42" s="1544"/>
      <c r="Y42" s="1544"/>
      <c r="Z42" s="1544"/>
      <c r="AA42" s="1545"/>
    </row>
    <row r="43" spans="1:41" ht="32.25" customHeight="1">
      <c r="A43" s="1814"/>
      <c r="B43" s="1815"/>
      <c r="C43" s="1815"/>
      <c r="D43" s="1815"/>
      <c r="E43" s="1815"/>
      <c r="F43" s="1816"/>
      <c r="G43" s="1767"/>
      <c r="H43" s="1768"/>
      <c r="I43" s="1768"/>
      <c r="J43" s="1769"/>
      <c r="K43" s="1770" t="s">
        <v>447</v>
      </c>
      <c r="L43" s="1771"/>
      <c r="M43" s="1771"/>
      <c r="N43" s="1771"/>
      <c r="O43" s="1771"/>
      <c r="P43" s="1772"/>
      <c r="Q43" s="1770" t="s">
        <v>447</v>
      </c>
      <c r="R43" s="1771"/>
      <c r="S43" s="1771"/>
      <c r="T43" s="1771"/>
      <c r="U43" s="1772"/>
      <c r="V43" s="1824" t="s">
        <v>3070</v>
      </c>
      <c r="W43" s="1825"/>
      <c r="X43" s="1825"/>
      <c r="Y43" s="1825"/>
      <c r="Z43" s="1825"/>
      <c r="AA43" s="1826"/>
    </row>
    <row r="44" spans="1:41" ht="77.25" customHeight="1">
      <c r="A44" s="1817"/>
      <c r="B44" s="1818"/>
      <c r="C44" s="1818"/>
      <c r="D44" s="1818"/>
      <c r="E44" s="1818"/>
      <c r="F44" s="1819"/>
      <c r="G44" s="1711"/>
      <c r="H44" s="1501"/>
      <c r="I44" s="1501"/>
      <c r="J44" s="1712"/>
      <c r="K44" s="1505"/>
      <c r="L44" s="1506"/>
      <c r="M44" s="1506"/>
      <c r="N44" s="1506"/>
      <c r="O44" s="1506"/>
      <c r="P44" s="1507"/>
      <c r="Q44" s="1505"/>
      <c r="R44" s="1506"/>
      <c r="S44" s="1506"/>
      <c r="T44" s="1506"/>
      <c r="U44" s="1507"/>
      <c r="V44" s="1764" t="s">
        <v>677</v>
      </c>
      <c r="W44" s="1765"/>
      <c r="X44" s="1765"/>
      <c r="Y44" s="1765"/>
      <c r="Z44" s="1765"/>
      <c r="AA44" s="1766"/>
    </row>
    <row r="45" spans="1:41" ht="20.100000000000001" customHeight="1">
      <c r="A45" s="1820"/>
      <c r="B45" s="1821"/>
      <c r="C45" s="1821"/>
      <c r="D45" s="1821"/>
      <c r="E45" s="1821"/>
      <c r="F45" s="1822"/>
      <c r="G45" s="1713"/>
      <c r="H45" s="1714"/>
      <c r="I45" s="1714"/>
      <c r="J45" s="1715"/>
      <c r="K45" s="1508"/>
      <c r="L45" s="1509"/>
      <c r="M45" s="1509"/>
      <c r="N45" s="1509"/>
      <c r="O45" s="1509"/>
      <c r="P45" s="1510"/>
      <c r="Q45" s="1508"/>
      <c r="R45" s="1509"/>
      <c r="S45" s="1509"/>
      <c r="T45" s="1509"/>
      <c r="U45" s="1510"/>
      <c r="V45" s="1760" t="s">
        <v>2589</v>
      </c>
      <c r="W45" s="1761"/>
      <c r="X45" s="1761"/>
      <c r="Y45" s="1761"/>
      <c r="Z45" s="1761"/>
      <c r="AA45" s="1762"/>
      <c r="AB45" s="67"/>
    </row>
    <row r="46" spans="1:41" ht="8.25" customHeight="1">
      <c r="I46" s="2"/>
      <c r="J46" s="2"/>
      <c r="K46" s="2"/>
      <c r="L46" s="2"/>
      <c r="M46" s="2"/>
      <c r="N46" s="2"/>
      <c r="O46" s="67"/>
      <c r="P46" s="67"/>
      <c r="Q46" s="67"/>
      <c r="R46" s="67"/>
      <c r="S46" s="67"/>
      <c r="T46" s="67"/>
      <c r="U46" s="67"/>
      <c r="V46" s="67"/>
      <c r="W46" s="67"/>
      <c r="X46" s="67"/>
      <c r="Y46" s="67"/>
      <c r="Z46" s="67"/>
      <c r="AA46" s="67"/>
      <c r="AB46" s="67"/>
    </row>
    <row r="47" spans="1:41" ht="12.95" customHeight="1">
      <c r="A47" s="126"/>
      <c r="I47" s="2"/>
      <c r="J47" s="2"/>
      <c r="K47" s="2"/>
      <c r="L47" s="2"/>
      <c r="M47" s="2"/>
      <c r="N47" s="2"/>
      <c r="O47" s="67"/>
      <c r="P47" s="67"/>
      <c r="Q47" s="67"/>
      <c r="R47" s="67"/>
      <c r="S47" s="67"/>
      <c r="T47" s="67"/>
      <c r="U47" s="67"/>
      <c r="V47" s="67"/>
      <c r="W47" s="67"/>
      <c r="X47" s="67"/>
      <c r="Y47" s="67"/>
      <c r="Z47" s="67"/>
      <c r="AA47" s="67"/>
      <c r="AB47" s="67"/>
    </row>
    <row r="48" spans="1:41" ht="5.25" customHeight="1"/>
    <row r="49" spans="1:29" ht="5.25" customHeight="1"/>
    <row r="50" spans="1:29" ht="17.25" customHeight="1">
      <c r="A50" s="176" t="s">
        <v>676</v>
      </c>
      <c r="B50" s="176"/>
      <c r="C50" s="176"/>
      <c r="D50" s="176"/>
      <c r="E50" s="176"/>
      <c r="F50" s="176"/>
      <c r="G50" s="176"/>
      <c r="H50" s="176"/>
      <c r="I50" s="176"/>
      <c r="J50" s="176"/>
      <c r="K50" s="176"/>
      <c r="L50" s="176"/>
      <c r="M50" s="176"/>
      <c r="N50" s="176"/>
      <c r="O50" s="176"/>
      <c r="P50" s="176"/>
      <c r="Q50" s="176"/>
      <c r="R50" s="176"/>
      <c r="S50" s="176"/>
      <c r="T50" s="176"/>
      <c r="U50" s="176"/>
      <c r="V50" s="176"/>
      <c r="W50" s="176"/>
      <c r="X50" s="176"/>
      <c r="Y50" s="176"/>
      <c r="Z50" s="176"/>
      <c r="AA50" s="176"/>
    </row>
    <row r="51" spans="1:29" ht="17.25" customHeight="1">
      <c r="A51" s="15"/>
      <c r="B51" s="15" t="s">
        <v>675</v>
      </c>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28"/>
    </row>
    <row r="52" spans="1:29" ht="17.25" customHeight="1">
      <c r="A52" s="6" t="s">
        <v>667</v>
      </c>
      <c r="B52" s="3" t="s">
        <v>674</v>
      </c>
      <c r="C52" s="3"/>
      <c r="D52" s="3"/>
      <c r="E52" s="3"/>
      <c r="F52" s="3"/>
      <c r="G52" s="3"/>
      <c r="H52" s="3"/>
      <c r="I52" s="3"/>
      <c r="J52" s="3"/>
      <c r="K52" s="3"/>
      <c r="L52" s="3"/>
      <c r="M52" s="3"/>
      <c r="N52" s="3"/>
      <c r="O52" s="3"/>
      <c r="P52" s="3"/>
      <c r="Q52" s="3"/>
      <c r="R52" s="3"/>
      <c r="S52" s="3"/>
      <c r="T52" s="3"/>
      <c r="U52" s="16"/>
      <c r="V52" s="16"/>
      <c r="W52" s="16"/>
      <c r="X52" s="16"/>
      <c r="Y52" s="16"/>
      <c r="Z52" s="16"/>
      <c r="AA52" s="16"/>
    </row>
    <row r="53" spans="1:29" ht="17.25" customHeight="1">
      <c r="A53" s="6"/>
      <c r="B53" s="3" t="s">
        <v>442</v>
      </c>
      <c r="C53" s="3"/>
      <c r="D53" s="3"/>
      <c r="E53" s="3"/>
      <c r="F53" s="3"/>
      <c r="G53" s="3"/>
      <c r="H53" s="3" t="str">
        <f>IF(項目一覧!$C$21=0,"",項目一覧!$C$21&amp;"  ")&amp;IF(項目一覧!$C$5=0,"",項目一覧!$C$5)</f>
        <v xml:space="preserve">  </v>
      </c>
      <c r="J53" s="3"/>
      <c r="K53" s="3"/>
      <c r="L53" s="3"/>
      <c r="M53" s="3"/>
      <c r="N53" s="3"/>
      <c r="O53" s="3"/>
      <c r="P53" s="3"/>
      <c r="Q53" s="3"/>
      <c r="R53" s="3"/>
      <c r="S53" s="3"/>
      <c r="T53" s="3"/>
      <c r="U53" s="3"/>
      <c r="V53" s="3"/>
      <c r="W53" s="3"/>
      <c r="X53" s="3"/>
      <c r="Y53" s="3"/>
      <c r="Z53" s="3"/>
      <c r="AA53" s="3"/>
    </row>
    <row r="54" spans="1:29" ht="17.25" customHeight="1">
      <c r="A54" s="6"/>
      <c r="B54" s="3" t="s">
        <v>419</v>
      </c>
      <c r="C54" s="3"/>
      <c r="D54" s="3"/>
      <c r="E54" s="3"/>
      <c r="F54" s="3"/>
      <c r="G54" s="3"/>
      <c r="H54" s="18" t="str">
        <f>IF(項目一覧!$C$183=0,"",項目一覧!$C$183&amp;"  ")&amp;IF(項目一覧!$C$4=0,"",項目一覧!$C$4)</f>
        <v xml:space="preserve">  </v>
      </c>
      <c r="I54" s="42"/>
      <c r="J54" s="18"/>
      <c r="K54" s="18"/>
      <c r="L54" s="18"/>
      <c r="M54" s="18"/>
      <c r="N54" s="18"/>
      <c r="O54" s="18"/>
      <c r="P54" s="18"/>
      <c r="Q54" s="18"/>
      <c r="R54" s="18"/>
      <c r="S54" s="18"/>
      <c r="T54" s="18"/>
      <c r="U54" s="18"/>
      <c r="V54" s="18"/>
      <c r="W54" s="18"/>
      <c r="X54" s="18"/>
      <c r="Y54" s="18"/>
      <c r="Z54" s="18"/>
      <c r="AA54" s="18"/>
      <c r="AB54" s="42"/>
      <c r="AC54" s="42"/>
    </row>
    <row r="55" spans="1:29" ht="17.25" customHeight="1">
      <c r="A55" s="6"/>
      <c r="B55" s="3" t="s">
        <v>410</v>
      </c>
      <c r="C55" s="3"/>
      <c r="D55" s="3"/>
      <c r="E55" s="3"/>
      <c r="F55" s="3"/>
      <c r="G55" s="3"/>
      <c r="H55" s="18" t="str">
        <f>項目一覧!$C$6</f>
        <v/>
      </c>
      <c r="I55" s="42"/>
      <c r="J55" s="18"/>
      <c r="K55" s="18"/>
      <c r="L55" s="18"/>
      <c r="M55" s="18"/>
      <c r="N55" s="18"/>
      <c r="O55" s="18"/>
      <c r="P55" s="18"/>
      <c r="Q55" s="18"/>
      <c r="R55" s="18"/>
      <c r="S55" s="18"/>
      <c r="T55" s="18"/>
      <c r="U55" s="18"/>
      <c r="V55" s="18"/>
      <c r="W55" s="18"/>
      <c r="X55" s="18"/>
      <c r="Y55" s="18"/>
      <c r="Z55" s="18"/>
      <c r="AA55" s="18"/>
      <c r="AB55" s="42"/>
      <c r="AC55" s="42"/>
    </row>
    <row r="56" spans="1:29" ht="17.25" customHeight="1">
      <c r="A56" s="6"/>
      <c r="B56" s="3" t="s">
        <v>441</v>
      </c>
      <c r="C56" s="3"/>
      <c r="D56" s="3"/>
      <c r="E56" s="3"/>
      <c r="F56" s="3"/>
      <c r="G56" s="3"/>
      <c r="H56" s="1512" t="str">
        <f>項目一覧!$C$7</f>
        <v/>
      </c>
      <c r="I56" s="1512"/>
      <c r="J56" s="1512"/>
      <c r="K56" s="1512"/>
      <c r="L56" s="1512"/>
      <c r="M56" s="1512"/>
      <c r="N56" s="1512"/>
      <c r="O56" s="1512"/>
      <c r="P56" s="1512"/>
      <c r="Q56" s="1512"/>
      <c r="R56" s="1512"/>
      <c r="S56" s="1512"/>
      <c r="T56" s="1512"/>
      <c r="U56" s="1512"/>
      <c r="V56" s="1512"/>
      <c r="W56" s="1512"/>
      <c r="X56" s="1512"/>
      <c r="Y56" s="1512"/>
      <c r="Z56" s="1512"/>
      <c r="AA56" s="1512"/>
      <c r="AB56" s="1512"/>
      <c r="AC56" s="1512"/>
    </row>
    <row r="57" spans="1:29" ht="17.25" customHeight="1">
      <c r="A57" s="32"/>
      <c r="B57" s="15" t="s">
        <v>408</v>
      </c>
      <c r="C57" s="15"/>
      <c r="D57" s="15"/>
      <c r="E57" s="15"/>
      <c r="F57" s="15"/>
      <c r="G57" s="15"/>
      <c r="H57" s="27" t="str">
        <f>項目一覧!$C$8</f>
        <v/>
      </c>
      <c r="I57" s="40"/>
      <c r="J57" s="27"/>
      <c r="K57" s="27"/>
      <c r="L57" s="27"/>
      <c r="M57" s="27"/>
      <c r="N57" s="27"/>
      <c r="O57" s="27"/>
      <c r="P57" s="27"/>
      <c r="Q57" s="27"/>
      <c r="R57" s="27"/>
      <c r="S57" s="27"/>
      <c r="T57" s="27"/>
      <c r="U57" s="27"/>
      <c r="V57" s="27"/>
      <c r="W57" s="27"/>
      <c r="X57" s="27"/>
      <c r="Y57" s="27"/>
      <c r="Z57" s="27"/>
      <c r="AA57" s="27"/>
      <c r="AB57" s="40"/>
      <c r="AC57" s="42"/>
    </row>
    <row r="58" spans="1:29" ht="17.25" customHeight="1">
      <c r="A58" s="6" t="s">
        <v>667</v>
      </c>
      <c r="B58" s="3" t="s">
        <v>440</v>
      </c>
      <c r="C58" s="3"/>
      <c r="D58" s="3"/>
      <c r="E58" s="3"/>
      <c r="F58" s="3"/>
      <c r="G58" s="3"/>
      <c r="H58" s="18"/>
      <c r="I58" s="18"/>
      <c r="J58" s="18"/>
      <c r="K58" s="18"/>
      <c r="L58" s="18"/>
      <c r="M58" s="18"/>
      <c r="N58" s="18"/>
      <c r="O58" s="18"/>
      <c r="P58" s="18"/>
      <c r="Q58" s="18"/>
      <c r="R58" s="18"/>
      <c r="S58" s="18"/>
      <c r="T58" s="18"/>
      <c r="U58" s="18"/>
      <c r="V58" s="18"/>
      <c r="W58" s="18"/>
      <c r="X58" s="18"/>
      <c r="Y58" s="18"/>
      <c r="Z58" s="18"/>
      <c r="AA58" s="18"/>
      <c r="AB58" s="42"/>
      <c r="AC58" s="42"/>
    </row>
    <row r="59" spans="1:29" ht="17.25" customHeight="1">
      <c r="A59" s="6"/>
      <c r="B59" s="3" t="s">
        <v>420</v>
      </c>
      <c r="C59" s="3"/>
      <c r="D59" s="3"/>
      <c r="E59" s="3"/>
      <c r="F59" s="3"/>
      <c r="G59" s="3"/>
      <c r="H59" s="50" t="str">
        <f>IF(項目一覧!$C$9=0,"","("&amp;項目一覧!$C$9&amp;") 建築士  （"&amp;項目一覧!$C$10&amp;"）登録　第　 "&amp;項目一覧!$C$11&amp;"　号")</f>
        <v>() 建築士  （）登録　第　 　号</v>
      </c>
      <c r="I59" s="42"/>
      <c r="J59" s="18"/>
      <c r="K59" s="18"/>
      <c r="L59" s="18"/>
      <c r="M59" s="18"/>
      <c r="N59" s="18"/>
      <c r="O59" s="18"/>
      <c r="P59" s="18"/>
      <c r="Q59" s="18"/>
      <c r="R59" s="18"/>
      <c r="S59" s="18"/>
      <c r="T59" s="18"/>
      <c r="U59" s="18"/>
      <c r="V59" s="18"/>
      <c r="W59" s="18"/>
      <c r="X59" s="18"/>
      <c r="Y59" s="18"/>
      <c r="Z59" s="18"/>
      <c r="AA59" s="18"/>
      <c r="AB59" s="42"/>
      <c r="AC59" s="42"/>
    </row>
    <row r="60" spans="1:29" ht="17.25" customHeight="1">
      <c r="A60" s="6"/>
      <c r="B60" s="3" t="s">
        <v>419</v>
      </c>
      <c r="C60" s="3"/>
      <c r="D60" s="3"/>
      <c r="E60" s="3"/>
      <c r="F60" s="3"/>
      <c r="G60" s="3"/>
      <c r="H60" s="18" t="str">
        <f>項目一覧!$C$12</f>
        <v/>
      </c>
      <c r="I60" s="42"/>
      <c r="J60" s="18"/>
      <c r="K60" s="18"/>
      <c r="L60" s="18"/>
      <c r="M60" s="18"/>
      <c r="N60" s="18"/>
      <c r="O60" s="18"/>
      <c r="P60" s="18"/>
      <c r="Q60" s="18"/>
      <c r="R60" s="18"/>
      <c r="S60" s="18"/>
      <c r="T60" s="18"/>
      <c r="U60" s="18"/>
      <c r="V60" s="18"/>
      <c r="W60" s="18"/>
      <c r="X60" s="18"/>
      <c r="Y60" s="18"/>
      <c r="Z60" s="18"/>
      <c r="AA60" s="18"/>
      <c r="AB60" s="42"/>
      <c r="AC60" s="42"/>
    </row>
    <row r="61" spans="1:29" ht="17.25" customHeight="1">
      <c r="A61" s="6"/>
      <c r="B61" s="3" t="s">
        <v>418</v>
      </c>
      <c r="C61" s="3"/>
      <c r="D61" s="3"/>
      <c r="E61" s="3"/>
      <c r="F61" s="3"/>
      <c r="G61" s="3"/>
      <c r="H61" s="50" t="str">
        <f>IF(項目一覧!$C$13=0,"","("&amp;項目一覧!$C$13&amp;") 建築士事務所  （"&amp;項目一覧!$C$14&amp;"）知事登録　第　 "&amp;項目一覧!$C$15&amp;"　号")</f>
        <v>() 建築士事務所  （）知事登録　第　 　号</v>
      </c>
      <c r="I61" s="42"/>
      <c r="J61" s="18"/>
      <c r="K61" s="18"/>
      <c r="L61" s="18"/>
      <c r="M61" s="18"/>
      <c r="N61" s="18"/>
      <c r="O61" s="18"/>
      <c r="P61" s="18"/>
      <c r="Q61" s="18"/>
      <c r="R61" s="18"/>
      <c r="S61" s="18"/>
      <c r="T61" s="18"/>
      <c r="U61" s="18"/>
      <c r="V61" s="18"/>
      <c r="W61" s="18"/>
      <c r="X61" s="18"/>
      <c r="Y61" s="18"/>
      <c r="Z61" s="18"/>
      <c r="AA61" s="18"/>
      <c r="AB61" s="42"/>
      <c r="AC61" s="42"/>
    </row>
    <row r="62" spans="1:29" ht="17.25" customHeight="1">
      <c r="A62" s="6"/>
      <c r="B62" s="3"/>
      <c r="C62" s="3"/>
      <c r="D62" s="3"/>
      <c r="E62" s="3"/>
      <c r="F62" s="3"/>
      <c r="G62" s="3"/>
      <c r="H62" s="18" t="str">
        <f>項目一覧!$C$16</f>
        <v/>
      </c>
      <c r="I62" s="42"/>
      <c r="J62" s="18"/>
      <c r="K62" s="18"/>
      <c r="L62" s="18"/>
      <c r="M62" s="18"/>
      <c r="N62" s="18"/>
      <c r="O62" s="18"/>
      <c r="P62" s="18"/>
      <c r="Q62" s="18"/>
      <c r="R62" s="18"/>
      <c r="S62" s="18"/>
      <c r="T62" s="18"/>
      <c r="U62" s="18"/>
      <c r="V62" s="18"/>
      <c r="W62" s="18"/>
      <c r="X62" s="18"/>
      <c r="Y62" s="18"/>
      <c r="Z62" s="18"/>
      <c r="AA62" s="18"/>
      <c r="AB62" s="42"/>
      <c r="AC62" s="42"/>
    </row>
    <row r="63" spans="1:29" ht="17.25" customHeight="1">
      <c r="A63" s="6"/>
      <c r="B63" s="3" t="s">
        <v>417</v>
      </c>
      <c r="C63" s="3"/>
      <c r="D63" s="3"/>
      <c r="E63" s="3"/>
      <c r="F63" s="3"/>
      <c r="G63" s="3"/>
      <c r="H63" s="18" t="str">
        <f>項目一覧!$C$17</f>
        <v/>
      </c>
      <c r="I63" s="42"/>
      <c r="J63" s="18"/>
      <c r="K63" s="18"/>
      <c r="L63" s="18"/>
      <c r="M63" s="18"/>
      <c r="N63" s="18"/>
      <c r="O63" s="18"/>
      <c r="P63" s="18"/>
      <c r="Q63" s="18"/>
      <c r="R63" s="18"/>
      <c r="S63" s="18"/>
      <c r="T63" s="18"/>
      <c r="U63" s="18"/>
      <c r="V63" s="18"/>
      <c r="W63" s="18"/>
      <c r="X63" s="18"/>
      <c r="Y63" s="18"/>
      <c r="Z63" s="18"/>
      <c r="AA63" s="18"/>
      <c r="AB63" s="42"/>
      <c r="AC63" s="42"/>
    </row>
    <row r="64" spans="1:29" ht="17.25" customHeight="1">
      <c r="A64" s="6"/>
      <c r="B64" s="3" t="s">
        <v>416</v>
      </c>
      <c r="C64" s="3"/>
      <c r="D64" s="3"/>
      <c r="E64" s="3"/>
      <c r="F64" s="3"/>
      <c r="G64" s="3"/>
      <c r="H64" s="1512" t="str">
        <f>項目一覧!$C$18</f>
        <v/>
      </c>
      <c r="I64" s="1512"/>
      <c r="J64" s="1512"/>
      <c r="K64" s="1512"/>
      <c r="L64" s="1512"/>
      <c r="M64" s="1512"/>
      <c r="N64" s="1512"/>
      <c r="O64" s="1512"/>
      <c r="P64" s="1512"/>
      <c r="Q64" s="1512"/>
      <c r="R64" s="1512"/>
      <c r="S64" s="1512"/>
      <c r="T64" s="1512"/>
      <c r="U64" s="1512"/>
      <c r="V64" s="1512"/>
      <c r="W64" s="1512"/>
      <c r="X64" s="1512"/>
      <c r="Y64" s="1512"/>
      <c r="Z64" s="1512"/>
      <c r="AA64" s="1512"/>
      <c r="AB64" s="1512"/>
      <c r="AC64" s="1512"/>
    </row>
    <row r="65" spans="1:29" ht="17.25" customHeight="1">
      <c r="A65" s="32"/>
      <c r="B65" s="15" t="s">
        <v>415</v>
      </c>
      <c r="C65" s="15"/>
      <c r="D65" s="15"/>
      <c r="E65" s="15"/>
      <c r="F65" s="15"/>
      <c r="G65" s="15"/>
      <c r="H65" s="27" t="str">
        <f>項目一覧!$C$19</f>
        <v/>
      </c>
      <c r="I65" s="40"/>
      <c r="J65" s="27"/>
      <c r="K65" s="27"/>
      <c r="L65" s="27"/>
      <c r="M65" s="27"/>
      <c r="N65" s="27"/>
      <c r="O65" s="27"/>
      <c r="P65" s="27"/>
      <c r="Q65" s="27"/>
      <c r="R65" s="27"/>
      <c r="S65" s="27"/>
      <c r="T65" s="27"/>
      <c r="U65" s="27"/>
      <c r="V65" s="27"/>
      <c r="W65" s="27"/>
      <c r="X65" s="27"/>
      <c r="Y65" s="27"/>
      <c r="Z65" s="27"/>
      <c r="AA65" s="27"/>
      <c r="AB65" s="40"/>
      <c r="AC65" s="42"/>
    </row>
    <row r="66" spans="1:29" ht="17.25" customHeight="1">
      <c r="A66" s="6" t="s">
        <v>667</v>
      </c>
      <c r="B66" s="3" t="s">
        <v>439</v>
      </c>
      <c r="C66" s="3"/>
      <c r="D66" s="3"/>
      <c r="E66" s="3"/>
      <c r="F66" s="3"/>
      <c r="G66" s="3"/>
      <c r="H66" s="18"/>
      <c r="I66" s="42"/>
      <c r="J66" s="18"/>
      <c r="K66" s="18"/>
      <c r="L66" s="18"/>
      <c r="M66" s="18"/>
      <c r="N66" s="18"/>
      <c r="O66" s="18"/>
      <c r="P66" s="18"/>
      <c r="Q66" s="18"/>
      <c r="R66" s="18"/>
      <c r="S66" s="18"/>
      <c r="T66" s="18"/>
      <c r="U66" s="18"/>
      <c r="V66" s="18"/>
      <c r="W66" s="18"/>
      <c r="X66" s="18"/>
      <c r="Y66" s="18"/>
      <c r="Z66" s="18"/>
      <c r="AA66" s="18"/>
      <c r="AB66" s="42"/>
      <c r="AC66" s="42"/>
    </row>
    <row r="67" spans="1:29" ht="18" customHeight="1">
      <c r="A67" s="6"/>
      <c r="B67" s="3" t="s">
        <v>438</v>
      </c>
      <c r="C67" s="3"/>
      <c r="D67" s="3"/>
      <c r="E67" s="3"/>
      <c r="F67" s="3"/>
      <c r="G67" s="3"/>
      <c r="H67" s="18"/>
      <c r="I67" s="18"/>
      <c r="J67" s="18"/>
      <c r="K67" s="18"/>
      <c r="L67" s="18"/>
      <c r="M67" s="18"/>
      <c r="N67" s="18"/>
      <c r="O67" s="18"/>
      <c r="P67" s="18"/>
      <c r="Q67" s="18"/>
      <c r="R67" s="18"/>
      <c r="S67" s="18"/>
      <c r="T67" s="18"/>
      <c r="U67" s="18"/>
      <c r="V67" s="18"/>
      <c r="W67" s="18"/>
      <c r="X67" s="18"/>
      <c r="Y67" s="18"/>
      <c r="Z67" s="18"/>
      <c r="AA67" s="18"/>
      <c r="AB67" s="42"/>
      <c r="AC67" s="42"/>
    </row>
    <row r="68" spans="1:29" ht="17.25" customHeight="1">
      <c r="A68" s="6"/>
      <c r="B68" s="3" t="s">
        <v>420</v>
      </c>
      <c r="C68" s="3"/>
      <c r="D68" s="3"/>
      <c r="E68" s="3"/>
      <c r="F68" s="3"/>
      <c r="G68" s="3"/>
      <c r="H68" s="50" t="str">
        <f>IF(項目一覧!$C$22=0,"","("&amp;項目一覧!$C$22&amp;") 建築士  （"&amp;項目一覧!$C$23&amp;"）登録　第　 "&amp;項目一覧!$C$24&amp;"　号")</f>
        <v>() 建築士  （）登録　第　 　号</v>
      </c>
      <c r="I68" s="42"/>
      <c r="J68" s="18"/>
      <c r="K68" s="18"/>
      <c r="L68" s="18"/>
      <c r="M68" s="18"/>
      <c r="N68" s="18"/>
      <c r="O68" s="18"/>
      <c r="P68" s="18"/>
      <c r="Q68" s="18"/>
      <c r="R68" s="18"/>
      <c r="S68" s="18"/>
      <c r="T68" s="18"/>
      <c r="U68" s="18"/>
      <c r="V68" s="18"/>
      <c r="W68" s="18"/>
      <c r="X68" s="18"/>
      <c r="Y68" s="18"/>
      <c r="Z68" s="18"/>
      <c r="AA68" s="18"/>
      <c r="AB68" s="42"/>
      <c r="AC68" s="42"/>
    </row>
    <row r="69" spans="1:29" ht="17.25" customHeight="1">
      <c r="A69" s="6"/>
      <c r="B69" s="3" t="s">
        <v>419</v>
      </c>
      <c r="C69" s="3"/>
      <c r="D69" s="3"/>
      <c r="E69" s="3"/>
      <c r="F69" s="3"/>
      <c r="G69" s="3"/>
      <c r="H69" s="18" t="str">
        <f>項目一覧!$C$25</f>
        <v/>
      </c>
      <c r="I69" s="42"/>
      <c r="J69" s="18"/>
      <c r="K69" s="18"/>
      <c r="L69" s="18"/>
      <c r="M69" s="18"/>
      <c r="N69" s="18"/>
      <c r="O69" s="18"/>
      <c r="P69" s="18"/>
      <c r="Q69" s="18"/>
      <c r="R69" s="18"/>
      <c r="S69" s="18"/>
      <c r="T69" s="18"/>
      <c r="U69" s="18"/>
      <c r="V69" s="18"/>
      <c r="W69" s="18"/>
      <c r="X69" s="18"/>
      <c r="Y69" s="18"/>
      <c r="Z69" s="18"/>
      <c r="AA69" s="18"/>
      <c r="AB69" s="42"/>
      <c r="AC69" s="42"/>
    </row>
    <row r="70" spans="1:29" ht="17.25" customHeight="1">
      <c r="A70" s="7"/>
      <c r="B70" s="3" t="s">
        <v>418</v>
      </c>
      <c r="C70" s="3"/>
      <c r="D70" s="3"/>
      <c r="E70" s="3"/>
      <c r="F70" s="3"/>
      <c r="G70" s="3"/>
      <c r="H70" s="50" t="str">
        <f>IF(項目一覧!$C$27=0,"","("&amp;項目一覧!$C$27&amp;") 建築士事務所  （"&amp;項目一覧!$C$28&amp;"）知事登録　第　 "&amp;項目一覧!$C$29&amp;"　号")</f>
        <v>() 建築士事務所  （）知事登録　第　 　号</v>
      </c>
      <c r="I70" s="42"/>
      <c r="J70" s="18"/>
      <c r="K70" s="18"/>
      <c r="L70" s="18"/>
      <c r="M70" s="18"/>
      <c r="N70" s="18"/>
      <c r="O70" s="18"/>
      <c r="P70" s="18"/>
      <c r="Q70" s="18"/>
      <c r="R70" s="18"/>
      <c r="S70" s="18"/>
      <c r="T70" s="18"/>
      <c r="U70" s="18"/>
      <c r="V70" s="18"/>
      <c r="W70" s="18"/>
      <c r="X70" s="18"/>
      <c r="Y70" s="18"/>
      <c r="Z70" s="18"/>
      <c r="AA70" s="18"/>
      <c r="AB70" s="42"/>
      <c r="AC70" s="42"/>
    </row>
    <row r="71" spans="1:29" ht="17.25" customHeight="1">
      <c r="A71" s="7"/>
      <c r="B71" s="3"/>
      <c r="C71" s="3"/>
      <c r="D71" s="3"/>
      <c r="E71" s="3"/>
      <c r="F71" s="3"/>
      <c r="G71" s="3"/>
      <c r="H71" s="18" t="str">
        <f>項目一覧!$C$30</f>
        <v/>
      </c>
      <c r="I71" s="42"/>
      <c r="J71" s="18"/>
      <c r="K71" s="18"/>
      <c r="L71" s="18"/>
      <c r="M71" s="18"/>
      <c r="N71" s="18"/>
      <c r="O71" s="18"/>
      <c r="P71" s="18"/>
      <c r="Q71" s="18"/>
      <c r="R71" s="18"/>
      <c r="S71" s="18"/>
      <c r="T71" s="18"/>
      <c r="U71" s="18"/>
      <c r="V71" s="18"/>
      <c r="W71" s="18"/>
      <c r="X71" s="18"/>
      <c r="Y71" s="18"/>
      <c r="Z71" s="18"/>
      <c r="AA71" s="18"/>
      <c r="AB71" s="42"/>
      <c r="AC71" s="42"/>
    </row>
    <row r="72" spans="1:29" ht="17.25" customHeight="1">
      <c r="A72" s="7"/>
      <c r="B72" s="3" t="s">
        <v>417</v>
      </c>
      <c r="C72" s="3"/>
      <c r="D72" s="3"/>
      <c r="E72" s="3"/>
      <c r="F72" s="3"/>
      <c r="G72" s="3"/>
      <c r="H72" s="18" t="str">
        <f>項目一覧!$C$31</f>
        <v/>
      </c>
      <c r="I72" s="42"/>
      <c r="J72" s="18"/>
      <c r="K72" s="18"/>
      <c r="L72" s="18"/>
      <c r="M72" s="18"/>
      <c r="N72" s="18"/>
      <c r="O72" s="18"/>
      <c r="P72" s="18"/>
      <c r="Q72" s="18"/>
      <c r="R72" s="18"/>
      <c r="S72" s="18"/>
      <c r="T72" s="18"/>
      <c r="U72" s="18"/>
      <c r="V72" s="18"/>
      <c r="W72" s="18"/>
      <c r="X72" s="18"/>
      <c r="Y72" s="18"/>
      <c r="Z72" s="18"/>
      <c r="AA72" s="18"/>
      <c r="AB72" s="42"/>
      <c r="AC72" s="42"/>
    </row>
    <row r="73" spans="1:29" ht="17.25" customHeight="1">
      <c r="A73" s="7"/>
      <c r="B73" s="3" t="s">
        <v>416</v>
      </c>
      <c r="C73" s="3"/>
      <c r="D73" s="3"/>
      <c r="E73" s="3"/>
      <c r="F73" s="3"/>
      <c r="G73" s="3"/>
      <c r="H73" s="1512" t="str">
        <f>項目一覧!$C$32</f>
        <v/>
      </c>
      <c r="I73" s="1512"/>
      <c r="J73" s="1512"/>
      <c r="K73" s="1512"/>
      <c r="L73" s="1512"/>
      <c r="M73" s="1512"/>
      <c r="N73" s="1512"/>
      <c r="O73" s="1512"/>
      <c r="P73" s="1512"/>
      <c r="Q73" s="1512"/>
      <c r="R73" s="1512"/>
      <c r="S73" s="1512"/>
      <c r="T73" s="1512"/>
      <c r="U73" s="1512"/>
      <c r="V73" s="1512"/>
      <c r="W73" s="1512"/>
      <c r="X73" s="1512"/>
      <c r="Y73" s="1512"/>
      <c r="Z73" s="1512"/>
      <c r="AA73" s="1512"/>
      <c r="AB73" s="1512"/>
      <c r="AC73" s="1512"/>
    </row>
    <row r="74" spans="1:29" ht="17.25" customHeight="1">
      <c r="A74" s="7"/>
      <c r="B74" s="3" t="s">
        <v>415</v>
      </c>
      <c r="C74" s="3"/>
      <c r="D74" s="3"/>
      <c r="E74" s="3"/>
      <c r="F74" s="3"/>
      <c r="G74" s="3"/>
      <c r="H74" s="18" t="str">
        <f>項目一覧!$C$33</f>
        <v/>
      </c>
      <c r="I74" s="42"/>
      <c r="J74" s="18"/>
      <c r="K74" s="18"/>
      <c r="L74" s="18"/>
      <c r="M74" s="18"/>
      <c r="N74" s="18"/>
      <c r="O74" s="18"/>
      <c r="P74" s="18"/>
      <c r="Q74" s="18"/>
      <c r="R74" s="18"/>
      <c r="S74" s="18"/>
      <c r="T74" s="18"/>
      <c r="U74" s="18"/>
      <c r="V74" s="18"/>
      <c r="W74" s="18"/>
      <c r="X74" s="18"/>
      <c r="Y74" s="18"/>
      <c r="Z74" s="18"/>
      <c r="AA74" s="18"/>
      <c r="AB74" s="42"/>
      <c r="AC74" s="42"/>
    </row>
    <row r="75" spans="1:29" ht="18" customHeight="1">
      <c r="A75" s="7"/>
      <c r="B75" s="34" t="s">
        <v>673</v>
      </c>
      <c r="C75" s="3"/>
      <c r="D75" s="3"/>
      <c r="E75" s="3"/>
      <c r="F75" s="3"/>
      <c r="G75" s="3"/>
      <c r="H75" s="1592" t="str">
        <f>項目一覧!$C$35</f>
        <v/>
      </c>
      <c r="I75" s="1592"/>
      <c r="J75" s="1592"/>
      <c r="K75" s="1592"/>
      <c r="L75" s="1592"/>
      <c r="M75" s="1592"/>
      <c r="N75" s="1592"/>
      <c r="O75" s="1592"/>
      <c r="P75" s="1592"/>
      <c r="Q75" s="1592"/>
      <c r="R75" s="1592"/>
      <c r="S75" s="1592"/>
      <c r="T75" s="1592"/>
      <c r="U75" s="1592"/>
      <c r="V75" s="1592"/>
      <c r="W75" s="1592"/>
      <c r="X75" s="1592"/>
      <c r="Y75" s="1592"/>
      <c r="Z75" s="1592"/>
      <c r="AA75" s="1592"/>
      <c r="AB75" s="1592"/>
      <c r="AC75" s="42"/>
    </row>
    <row r="76" spans="1:29" ht="9.75" customHeight="1">
      <c r="A76" s="7"/>
      <c r="B76" s="3"/>
      <c r="C76" s="3"/>
      <c r="D76" s="3"/>
      <c r="E76" s="3"/>
      <c r="F76" s="3"/>
      <c r="G76" s="3"/>
      <c r="H76" s="1592"/>
      <c r="I76" s="1592"/>
      <c r="J76" s="1592"/>
      <c r="K76" s="1592"/>
      <c r="L76" s="1592"/>
      <c r="M76" s="1592"/>
      <c r="N76" s="1592"/>
      <c r="O76" s="1592"/>
      <c r="P76" s="1592"/>
      <c r="Q76" s="1592"/>
      <c r="R76" s="1592"/>
      <c r="S76" s="1592"/>
      <c r="T76" s="1592"/>
      <c r="U76" s="1592"/>
      <c r="V76" s="1592"/>
      <c r="W76" s="1592"/>
      <c r="X76" s="1592"/>
      <c r="Y76" s="1592"/>
      <c r="Z76" s="1592"/>
      <c r="AA76" s="1592"/>
      <c r="AB76" s="1592"/>
      <c r="AC76" s="42"/>
    </row>
    <row r="77" spans="1:29" ht="18" customHeight="1">
      <c r="A77" s="6"/>
      <c r="B77" s="3" t="s">
        <v>437</v>
      </c>
      <c r="C77" s="3"/>
      <c r="D77" s="3"/>
      <c r="E77" s="3"/>
      <c r="F77" s="3"/>
      <c r="G77" s="3"/>
      <c r="H77" s="18"/>
      <c r="I77" s="18"/>
      <c r="J77" s="18"/>
      <c r="K77" s="18"/>
      <c r="L77" s="18"/>
      <c r="M77" s="18"/>
      <c r="N77" s="18"/>
      <c r="O77" s="18"/>
      <c r="P77" s="18"/>
      <c r="Q77" s="18"/>
      <c r="R77" s="18"/>
      <c r="S77" s="18"/>
      <c r="T77" s="18"/>
      <c r="U77" s="18"/>
      <c r="V77" s="18"/>
      <c r="W77" s="18"/>
      <c r="X77" s="18"/>
      <c r="Y77" s="18"/>
      <c r="Z77" s="18"/>
      <c r="AA77" s="18"/>
      <c r="AB77" s="42"/>
      <c r="AC77" s="42"/>
    </row>
    <row r="78" spans="1:29" ht="18" customHeight="1">
      <c r="A78" s="6"/>
      <c r="B78" s="3" t="s">
        <v>420</v>
      </c>
      <c r="C78" s="3"/>
      <c r="D78" s="3"/>
      <c r="E78" s="3"/>
      <c r="F78" s="3"/>
      <c r="G78" s="3"/>
      <c r="H78" s="50" t="str">
        <f>IF(項目一覧!$C$189=0,"","("&amp;項目一覧!$C$189&amp;") 建築士  （"&amp;項目一覧!$C$190&amp;"）登録　第　 "&amp;項目一覧!$C$191&amp;"　号")</f>
        <v>() 建築士  （）登録　第　 　号</v>
      </c>
      <c r="I78" s="42"/>
      <c r="J78" s="18"/>
      <c r="K78" s="18"/>
      <c r="L78" s="18"/>
      <c r="M78" s="18"/>
      <c r="N78" s="18"/>
      <c r="O78" s="18"/>
      <c r="P78" s="18"/>
      <c r="Q78" s="18"/>
      <c r="R78" s="18"/>
      <c r="S78" s="18"/>
      <c r="T78" s="18"/>
      <c r="U78" s="18"/>
      <c r="V78" s="18"/>
      <c r="W78" s="18"/>
      <c r="X78" s="18"/>
      <c r="Y78" s="18"/>
      <c r="Z78" s="18"/>
      <c r="AA78" s="18"/>
      <c r="AB78" s="42"/>
      <c r="AC78" s="42"/>
    </row>
    <row r="79" spans="1:29" ht="18" customHeight="1">
      <c r="A79" s="6"/>
      <c r="B79" s="3" t="s">
        <v>419</v>
      </c>
      <c r="C79" s="3"/>
      <c r="D79" s="3"/>
      <c r="E79" s="3"/>
      <c r="F79" s="3"/>
      <c r="G79" s="3"/>
      <c r="H79" s="18" t="str">
        <f>項目一覧!$C$192</f>
        <v/>
      </c>
      <c r="I79" s="42"/>
      <c r="J79" s="18"/>
      <c r="K79" s="18"/>
      <c r="L79" s="18"/>
      <c r="M79" s="18"/>
      <c r="N79" s="18"/>
      <c r="O79" s="18"/>
      <c r="P79" s="18"/>
      <c r="Q79" s="18"/>
      <c r="R79" s="18"/>
      <c r="S79" s="18"/>
      <c r="T79" s="18"/>
      <c r="U79" s="18"/>
      <c r="V79" s="18"/>
      <c r="W79" s="18"/>
      <c r="X79" s="18"/>
      <c r="Y79" s="18"/>
      <c r="Z79" s="18"/>
      <c r="AA79" s="18"/>
      <c r="AB79" s="42"/>
      <c r="AC79" s="42"/>
    </row>
    <row r="80" spans="1:29" ht="18" customHeight="1">
      <c r="A80" s="7"/>
      <c r="B80" s="3" t="s">
        <v>418</v>
      </c>
      <c r="C80" s="3"/>
      <c r="D80" s="3"/>
      <c r="E80" s="3"/>
      <c r="F80" s="3"/>
      <c r="G80" s="3"/>
      <c r="H80" s="44" t="str">
        <f>IF(項目一覧!$C$194=0,"","("&amp;項目一覧!$C$194&amp;") 建築士事務所  （"&amp;項目一覧!$C$195&amp;"）知事登録　第　 "&amp;項目一覧!$C$196&amp;"　号")</f>
        <v>() 建築士事務所  （）知事登録　第　 　号</v>
      </c>
      <c r="I80" s="42"/>
      <c r="J80" s="42"/>
      <c r="K80" s="42"/>
      <c r="L80" s="42"/>
      <c r="M80" s="42"/>
      <c r="N80" s="42"/>
      <c r="O80" s="42"/>
      <c r="P80" s="42"/>
      <c r="Q80" s="42"/>
      <c r="R80" s="42"/>
      <c r="S80" s="42"/>
      <c r="T80" s="42"/>
      <c r="U80" s="42"/>
      <c r="V80" s="42"/>
      <c r="W80" s="42"/>
      <c r="X80" s="42"/>
      <c r="Y80" s="42"/>
      <c r="Z80" s="42"/>
      <c r="AA80" s="42"/>
      <c r="AB80" s="42"/>
      <c r="AC80" s="42"/>
    </row>
    <row r="81" spans="1:29" ht="18" customHeight="1">
      <c r="A81" s="7"/>
      <c r="B81" s="3"/>
      <c r="C81" s="3"/>
      <c r="D81" s="3"/>
      <c r="E81" s="3"/>
      <c r="F81" s="3"/>
      <c r="G81" s="3"/>
      <c r="H81" s="18" t="str">
        <f>項目一覧!$C$197</f>
        <v/>
      </c>
      <c r="I81" s="42"/>
      <c r="J81" s="18"/>
      <c r="K81" s="18"/>
      <c r="L81" s="18"/>
      <c r="M81" s="18"/>
      <c r="N81" s="18"/>
      <c r="O81" s="18"/>
      <c r="P81" s="18"/>
      <c r="Q81" s="18"/>
      <c r="R81" s="18"/>
      <c r="S81" s="18"/>
      <c r="T81" s="18"/>
      <c r="U81" s="18"/>
      <c r="V81" s="18"/>
      <c r="W81" s="18"/>
      <c r="X81" s="18"/>
      <c r="Y81" s="18"/>
      <c r="Z81" s="18"/>
      <c r="AA81" s="18"/>
      <c r="AB81" s="42"/>
      <c r="AC81" s="42"/>
    </row>
    <row r="82" spans="1:29" ht="18" customHeight="1">
      <c r="A82" s="7"/>
      <c r="B82" s="3" t="s">
        <v>417</v>
      </c>
      <c r="C82" s="3"/>
      <c r="D82" s="3"/>
      <c r="E82" s="3"/>
      <c r="F82" s="3"/>
      <c r="G82" s="3"/>
      <c r="H82" s="18" t="str">
        <f>項目一覧!$C$198</f>
        <v/>
      </c>
      <c r="I82" s="42"/>
      <c r="J82" s="18"/>
      <c r="K82" s="18"/>
      <c r="L82" s="18"/>
      <c r="M82" s="18"/>
      <c r="N82" s="18"/>
      <c r="O82" s="18"/>
      <c r="P82" s="18"/>
      <c r="Q82" s="18"/>
      <c r="R82" s="18"/>
      <c r="S82" s="18"/>
      <c r="T82" s="18"/>
      <c r="U82" s="18"/>
      <c r="V82" s="18"/>
      <c r="W82" s="18"/>
      <c r="X82" s="18"/>
      <c r="Y82" s="18"/>
      <c r="Z82" s="18"/>
      <c r="AA82" s="18"/>
      <c r="AB82" s="42"/>
      <c r="AC82" s="42"/>
    </row>
    <row r="83" spans="1:29" ht="18" customHeight="1">
      <c r="A83" s="7"/>
      <c r="B83" s="3" t="s">
        <v>416</v>
      </c>
      <c r="C83" s="3"/>
      <c r="D83" s="3"/>
      <c r="E83" s="3"/>
      <c r="F83" s="3"/>
      <c r="G83" s="3"/>
      <c r="H83" s="1512" t="str">
        <f>項目一覧!$C$199</f>
        <v/>
      </c>
      <c r="I83" s="1512"/>
      <c r="J83" s="1512"/>
      <c r="K83" s="1512"/>
      <c r="L83" s="1512"/>
      <c r="M83" s="1512"/>
      <c r="N83" s="1512"/>
      <c r="O83" s="1512"/>
      <c r="P83" s="1512"/>
      <c r="Q83" s="1512"/>
      <c r="R83" s="1512"/>
      <c r="S83" s="1512"/>
      <c r="T83" s="1512"/>
      <c r="U83" s="1512"/>
      <c r="V83" s="1512"/>
      <c r="W83" s="1512"/>
      <c r="X83" s="1512"/>
      <c r="Y83" s="1512"/>
      <c r="Z83" s="1512"/>
      <c r="AA83" s="1512"/>
      <c r="AB83" s="1512"/>
      <c r="AC83" s="42"/>
    </row>
    <row r="84" spans="1:29" ht="18" customHeight="1">
      <c r="A84" s="7"/>
      <c r="B84" s="3" t="s">
        <v>415</v>
      </c>
      <c r="C84" s="3"/>
      <c r="D84" s="3"/>
      <c r="E84" s="3"/>
      <c r="F84" s="3"/>
      <c r="G84" s="3"/>
      <c r="H84" s="18" t="str">
        <f>項目一覧!$C$200</f>
        <v/>
      </c>
      <c r="I84" s="42"/>
      <c r="J84" s="18"/>
      <c r="K84" s="18"/>
      <c r="L84" s="18"/>
      <c r="M84" s="18"/>
      <c r="N84" s="18"/>
      <c r="O84" s="18"/>
      <c r="P84" s="18"/>
      <c r="Q84" s="18"/>
      <c r="R84" s="18"/>
      <c r="S84" s="18"/>
      <c r="T84" s="18"/>
      <c r="U84" s="18"/>
      <c r="V84" s="18"/>
      <c r="W84" s="18"/>
      <c r="X84" s="18"/>
      <c r="Y84" s="18"/>
      <c r="Z84" s="18"/>
      <c r="AA84" s="18"/>
      <c r="AB84" s="42"/>
      <c r="AC84" s="42"/>
    </row>
    <row r="85" spans="1:29" ht="18" customHeight="1">
      <c r="A85" s="7"/>
      <c r="B85" s="34" t="s">
        <v>673</v>
      </c>
      <c r="C85" s="3"/>
      <c r="D85" s="3"/>
      <c r="E85" s="3"/>
      <c r="F85" s="3"/>
      <c r="G85" s="3"/>
      <c r="H85" s="1592" t="str">
        <f>項目一覧!$C$202</f>
        <v/>
      </c>
      <c r="I85" s="1592"/>
      <c r="J85" s="1592"/>
      <c r="K85" s="1592"/>
      <c r="L85" s="1592"/>
      <c r="M85" s="1592"/>
      <c r="N85" s="1592"/>
      <c r="O85" s="1592"/>
      <c r="P85" s="1592"/>
      <c r="Q85" s="1592"/>
      <c r="R85" s="1592"/>
      <c r="S85" s="1592"/>
      <c r="T85" s="1592"/>
      <c r="U85" s="1592"/>
      <c r="V85" s="1592"/>
      <c r="W85" s="1592"/>
      <c r="X85" s="1592"/>
      <c r="Y85" s="1592"/>
      <c r="Z85" s="1592"/>
      <c r="AA85" s="1592"/>
      <c r="AB85" s="1592"/>
      <c r="AC85" s="42"/>
    </row>
    <row r="86" spans="1:29" ht="9" customHeight="1">
      <c r="A86" s="6"/>
      <c r="B86" s="3"/>
      <c r="C86" s="3"/>
      <c r="D86" s="3"/>
      <c r="E86" s="3"/>
      <c r="F86" s="3"/>
      <c r="G86" s="3"/>
      <c r="H86" s="1592"/>
      <c r="I86" s="1592"/>
      <c r="J86" s="1592"/>
      <c r="K86" s="1592"/>
      <c r="L86" s="1592"/>
      <c r="M86" s="1592"/>
      <c r="N86" s="1592"/>
      <c r="O86" s="1592"/>
      <c r="P86" s="1592"/>
      <c r="Q86" s="1592"/>
      <c r="R86" s="1592"/>
      <c r="S86" s="1592"/>
      <c r="T86" s="1592"/>
      <c r="U86" s="1592"/>
      <c r="V86" s="1592"/>
      <c r="W86" s="1592"/>
      <c r="X86" s="1592"/>
      <c r="Y86" s="1592"/>
      <c r="Z86" s="1592"/>
      <c r="AA86" s="1592"/>
      <c r="AB86" s="1592"/>
      <c r="AC86" s="42"/>
    </row>
    <row r="87" spans="1:29" ht="18" customHeight="1">
      <c r="A87" s="6"/>
      <c r="B87" s="3" t="s">
        <v>420</v>
      </c>
      <c r="C87" s="3"/>
      <c r="D87" s="3"/>
      <c r="E87" s="3"/>
      <c r="F87" s="3"/>
      <c r="G87" s="3"/>
      <c r="H87" s="50" t="str">
        <f>IF(項目一覧!$C$203=0,"","("&amp;項目一覧!$C$203&amp;") 建築士  （"&amp;項目一覧!$C$204&amp;"）登録　第　 "&amp;項目一覧!$C$205&amp;"　号")</f>
        <v>() 建築士  （）登録　第　 　号</v>
      </c>
      <c r="I87" s="42"/>
      <c r="J87" s="18"/>
      <c r="K87" s="18"/>
      <c r="L87" s="18"/>
      <c r="M87" s="18"/>
      <c r="N87" s="18"/>
      <c r="O87" s="18"/>
      <c r="P87" s="18"/>
      <c r="Q87" s="18"/>
      <c r="R87" s="18"/>
      <c r="S87" s="18"/>
      <c r="T87" s="18"/>
      <c r="U87" s="18"/>
      <c r="V87" s="18"/>
      <c r="W87" s="18"/>
      <c r="X87" s="18"/>
      <c r="Y87" s="18"/>
      <c r="Z87" s="18"/>
      <c r="AA87" s="18"/>
      <c r="AB87" s="42"/>
      <c r="AC87" s="42"/>
    </row>
    <row r="88" spans="1:29" ht="18" customHeight="1">
      <c r="A88" s="6"/>
      <c r="B88" s="3" t="s">
        <v>419</v>
      </c>
      <c r="C88" s="3"/>
      <c r="D88" s="3"/>
      <c r="E88" s="3"/>
      <c r="F88" s="3"/>
      <c r="G88" s="3"/>
      <c r="H88" s="18" t="str">
        <f>項目一覧!$C$206</f>
        <v/>
      </c>
      <c r="I88" s="42"/>
      <c r="J88" s="18"/>
      <c r="K88" s="18"/>
      <c r="L88" s="18"/>
      <c r="M88" s="18"/>
      <c r="N88" s="18"/>
      <c r="O88" s="18"/>
      <c r="P88" s="18"/>
      <c r="Q88" s="18"/>
      <c r="R88" s="18"/>
      <c r="S88" s="18"/>
      <c r="T88" s="18"/>
      <c r="U88" s="18"/>
      <c r="V88" s="18"/>
      <c r="W88" s="18"/>
      <c r="X88" s="18"/>
      <c r="Y88" s="18"/>
      <c r="Z88" s="18"/>
      <c r="AA88" s="18"/>
      <c r="AB88" s="42"/>
      <c r="AC88" s="42"/>
    </row>
    <row r="89" spans="1:29" ht="18" customHeight="1">
      <c r="A89" s="7"/>
      <c r="B89" s="3" t="s">
        <v>418</v>
      </c>
      <c r="C89" s="3"/>
      <c r="D89" s="3"/>
      <c r="E89" s="3"/>
      <c r="F89" s="3"/>
      <c r="G89" s="3"/>
      <c r="H89" s="44" t="str">
        <f>IF(項目一覧!$C$208=0,"","("&amp;項目一覧!$C$208&amp;") 建築士事務所  （"&amp;項目一覧!$C$209&amp;"）知事登録　第　 "&amp;項目一覧!$C$210&amp;"　号")</f>
        <v>() 建築士事務所  （）知事登録　第　 　号</v>
      </c>
      <c r="I89" s="42"/>
      <c r="J89" s="42"/>
      <c r="K89" s="42"/>
      <c r="L89" s="42"/>
      <c r="M89" s="42"/>
      <c r="N89" s="42"/>
      <c r="O89" s="42"/>
      <c r="P89" s="42"/>
      <c r="Q89" s="42"/>
      <c r="R89" s="42"/>
      <c r="S89" s="42"/>
      <c r="T89" s="42"/>
      <c r="U89" s="42"/>
      <c r="V89" s="42"/>
      <c r="W89" s="42"/>
      <c r="X89" s="42"/>
      <c r="Y89" s="42"/>
      <c r="Z89" s="42"/>
      <c r="AA89" s="42"/>
      <c r="AB89" s="42"/>
      <c r="AC89" s="42"/>
    </row>
    <row r="90" spans="1:29" ht="18" customHeight="1">
      <c r="A90" s="7"/>
      <c r="B90" s="3"/>
      <c r="C90" s="3"/>
      <c r="D90" s="3"/>
      <c r="E90" s="3"/>
      <c r="F90" s="3"/>
      <c r="G90" s="3"/>
      <c r="H90" s="18" t="str">
        <f>項目一覧!$C$211</f>
        <v/>
      </c>
      <c r="I90" s="42"/>
      <c r="J90" s="18"/>
      <c r="K90" s="18"/>
      <c r="L90" s="18"/>
      <c r="M90" s="18"/>
      <c r="N90" s="18"/>
      <c r="O90" s="18"/>
      <c r="P90" s="18"/>
      <c r="Q90" s="18"/>
      <c r="R90" s="18"/>
      <c r="S90" s="18"/>
      <c r="T90" s="18"/>
      <c r="U90" s="18"/>
      <c r="V90" s="18"/>
      <c r="W90" s="18"/>
      <c r="X90" s="18"/>
      <c r="Y90" s="18"/>
      <c r="Z90" s="18"/>
      <c r="AA90" s="18"/>
      <c r="AB90" s="42"/>
      <c r="AC90" s="42"/>
    </row>
    <row r="91" spans="1:29" ht="18" customHeight="1">
      <c r="A91" s="7"/>
      <c r="B91" s="3" t="s">
        <v>417</v>
      </c>
      <c r="C91" s="3"/>
      <c r="D91" s="3"/>
      <c r="E91" s="3"/>
      <c r="F91" s="3"/>
      <c r="G91" s="3"/>
      <c r="H91" s="18" t="str">
        <f>項目一覧!$C$212</f>
        <v/>
      </c>
      <c r="I91" s="42"/>
      <c r="J91" s="18"/>
      <c r="K91" s="18"/>
      <c r="L91" s="18"/>
      <c r="M91" s="18"/>
      <c r="N91" s="18"/>
      <c r="O91" s="18"/>
      <c r="P91" s="18"/>
      <c r="Q91" s="18"/>
      <c r="R91" s="18"/>
      <c r="S91" s="18"/>
      <c r="T91" s="18"/>
      <c r="U91" s="18"/>
      <c r="V91" s="18"/>
      <c r="W91" s="18"/>
      <c r="X91" s="18"/>
      <c r="Y91" s="18"/>
      <c r="Z91" s="18"/>
      <c r="AA91" s="18"/>
      <c r="AB91" s="42"/>
      <c r="AC91" s="42"/>
    </row>
    <row r="92" spans="1:29" ht="18" customHeight="1">
      <c r="A92" s="7"/>
      <c r="B92" s="3" t="s">
        <v>416</v>
      </c>
      <c r="C92" s="3"/>
      <c r="D92" s="3"/>
      <c r="E92" s="3"/>
      <c r="F92" s="3"/>
      <c r="G92" s="3"/>
      <c r="H92" s="1512" t="str">
        <f>項目一覧!$C$213</f>
        <v/>
      </c>
      <c r="I92" s="1512"/>
      <c r="J92" s="1512"/>
      <c r="K92" s="1512"/>
      <c r="L92" s="1512"/>
      <c r="M92" s="1512"/>
      <c r="N92" s="1512"/>
      <c r="O92" s="1512"/>
      <c r="P92" s="1512"/>
      <c r="Q92" s="1512"/>
      <c r="R92" s="1512"/>
      <c r="S92" s="1512"/>
      <c r="T92" s="1512"/>
      <c r="U92" s="1512"/>
      <c r="V92" s="1512"/>
      <c r="W92" s="1512"/>
      <c r="X92" s="1512"/>
      <c r="Y92" s="1512"/>
      <c r="Z92" s="1512"/>
      <c r="AA92" s="1512"/>
      <c r="AB92" s="1512"/>
      <c r="AC92" s="42"/>
    </row>
    <row r="93" spans="1:29" ht="18" customHeight="1">
      <c r="A93" s="7"/>
      <c r="B93" s="3" t="s">
        <v>415</v>
      </c>
      <c r="C93" s="3"/>
      <c r="D93" s="3"/>
      <c r="E93" s="3"/>
      <c r="F93" s="3"/>
      <c r="G93" s="3"/>
      <c r="H93" s="18" t="str">
        <f>項目一覧!$C$214</f>
        <v/>
      </c>
      <c r="I93" s="42"/>
      <c r="J93" s="18"/>
      <c r="K93" s="18"/>
      <c r="L93" s="18"/>
      <c r="M93" s="18"/>
      <c r="N93" s="18"/>
      <c r="O93" s="18"/>
      <c r="P93" s="18"/>
      <c r="Q93" s="18"/>
      <c r="R93" s="18"/>
      <c r="S93" s="18"/>
      <c r="T93" s="18"/>
      <c r="U93" s="18"/>
      <c r="V93" s="18"/>
      <c r="W93" s="18"/>
      <c r="X93" s="18"/>
      <c r="Y93" s="18"/>
      <c r="Z93" s="18"/>
      <c r="AA93" s="18"/>
      <c r="AB93" s="42"/>
      <c r="AC93" s="42"/>
    </row>
    <row r="94" spans="1:29" ht="18" customHeight="1">
      <c r="A94" s="7"/>
      <c r="B94" s="34" t="s">
        <v>673</v>
      </c>
      <c r="C94" s="3"/>
      <c r="D94" s="3"/>
      <c r="E94" s="3"/>
      <c r="F94" s="3"/>
      <c r="G94" s="3"/>
      <c r="H94" s="1592" t="str">
        <f>項目一覧!$C$216</f>
        <v/>
      </c>
      <c r="I94" s="1592"/>
      <c r="J94" s="1592"/>
      <c r="K94" s="1592"/>
      <c r="L94" s="1592"/>
      <c r="M94" s="1592"/>
      <c r="N94" s="1592"/>
      <c r="O94" s="1592"/>
      <c r="P94" s="1592"/>
      <c r="Q94" s="1592"/>
      <c r="R94" s="1592"/>
      <c r="S94" s="1592"/>
      <c r="T94" s="1592"/>
      <c r="U94" s="1592"/>
      <c r="V94" s="1592"/>
      <c r="W94" s="1592"/>
      <c r="X94" s="1592"/>
      <c r="Y94" s="1592"/>
      <c r="Z94" s="1592"/>
      <c r="AA94" s="1592"/>
      <c r="AB94" s="1592"/>
      <c r="AC94" s="42"/>
    </row>
    <row r="95" spans="1:29" ht="9" customHeight="1">
      <c r="A95" s="6"/>
      <c r="B95" s="3"/>
      <c r="C95" s="3"/>
      <c r="D95" s="3"/>
      <c r="E95" s="3"/>
      <c r="F95" s="3"/>
      <c r="G95" s="3"/>
      <c r="H95" s="1592"/>
      <c r="I95" s="1592"/>
      <c r="J95" s="1592"/>
      <c r="K95" s="1592"/>
      <c r="L95" s="1592"/>
      <c r="M95" s="1592"/>
      <c r="N95" s="1592"/>
      <c r="O95" s="1592"/>
      <c r="P95" s="1592"/>
      <c r="Q95" s="1592"/>
      <c r="R95" s="1592"/>
      <c r="S95" s="1592"/>
      <c r="T95" s="1592"/>
      <c r="U95" s="1592"/>
      <c r="V95" s="1592"/>
      <c r="W95" s="1592"/>
      <c r="X95" s="1592"/>
      <c r="Y95" s="1592"/>
      <c r="Z95" s="1592"/>
      <c r="AA95" s="1592"/>
      <c r="AB95" s="1592"/>
      <c r="AC95" s="42"/>
    </row>
    <row r="96" spans="1:29" ht="18" customHeight="1">
      <c r="A96" s="6"/>
      <c r="B96" s="3" t="s">
        <v>420</v>
      </c>
      <c r="C96" s="3"/>
      <c r="D96" s="3"/>
      <c r="E96" s="3"/>
      <c r="F96" s="3"/>
      <c r="G96" s="3"/>
      <c r="H96" s="50" t="str">
        <f>IF(項目一覧!$C$217=0,"","("&amp;項目一覧!$C$217&amp;") 建築士  （"&amp;項目一覧!$C$218&amp;"）登録　第　 "&amp;項目一覧!$C$219&amp;"　号")</f>
        <v>() 建築士  （）登録　第　 　号</v>
      </c>
      <c r="I96" s="42"/>
      <c r="J96" s="18"/>
      <c r="K96" s="18"/>
      <c r="L96" s="18"/>
      <c r="M96" s="18"/>
      <c r="N96" s="18"/>
      <c r="O96" s="18"/>
      <c r="P96" s="18"/>
      <c r="Q96" s="18"/>
      <c r="R96" s="18"/>
      <c r="S96" s="18"/>
      <c r="T96" s="18"/>
      <c r="U96" s="18"/>
      <c r="V96" s="18"/>
      <c r="W96" s="18"/>
      <c r="X96" s="18"/>
      <c r="Y96" s="18"/>
      <c r="Z96" s="18"/>
      <c r="AA96" s="18"/>
      <c r="AB96" s="42"/>
      <c r="AC96" s="42"/>
    </row>
    <row r="97" spans="1:29" ht="18" customHeight="1">
      <c r="A97" s="6"/>
      <c r="B97" s="3" t="s">
        <v>419</v>
      </c>
      <c r="C97" s="3"/>
      <c r="D97" s="3"/>
      <c r="E97" s="3"/>
      <c r="F97" s="3"/>
      <c r="G97" s="3"/>
      <c r="H97" s="18" t="str">
        <f>項目一覧!$C$220</f>
        <v/>
      </c>
      <c r="I97" s="42"/>
      <c r="J97" s="18"/>
      <c r="K97" s="18"/>
      <c r="L97" s="18"/>
      <c r="M97" s="18"/>
      <c r="N97" s="18"/>
      <c r="O97" s="18"/>
      <c r="P97" s="18"/>
      <c r="Q97" s="18"/>
      <c r="R97" s="18"/>
      <c r="S97" s="18"/>
      <c r="T97" s="18"/>
      <c r="U97" s="18"/>
      <c r="V97" s="18"/>
      <c r="W97" s="18"/>
      <c r="X97" s="18"/>
      <c r="Y97" s="18"/>
      <c r="Z97" s="18"/>
      <c r="AA97" s="18"/>
      <c r="AB97" s="42"/>
      <c r="AC97" s="42"/>
    </row>
    <row r="98" spans="1:29" ht="18" customHeight="1">
      <c r="A98" s="7"/>
      <c r="B98" s="3" t="s">
        <v>418</v>
      </c>
      <c r="C98" s="3"/>
      <c r="D98" s="3"/>
      <c r="E98" s="3"/>
      <c r="F98" s="3"/>
      <c r="G98" s="3"/>
      <c r="H98" s="44" t="str">
        <f>IF(項目一覧!$C$222=0,"","("&amp;項目一覧!$C$222&amp;") 建築士事務所  （"&amp;項目一覧!$C$223&amp;"）知事登録　第　 "&amp;項目一覧!$C$224&amp;"　号")</f>
        <v>() 建築士事務所  （）知事登録　第　 　号</v>
      </c>
      <c r="I98" s="42"/>
      <c r="J98" s="42"/>
      <c r="K98" s="42"/>
      <c r="L98" s="42"/>
      <c r="M98" s="42"/>
      <c r="N98" s="42"/>
      <c r="O98" s="42"/>
      <c r="P98" s="42"/>
      <c r="Q98" s="42"/>
      <c r="R98" s="42"/>
      <c r="S98" s="42"/>
      <c r="T98" s="42"/>
      <c r="U98" s="42"/>
      <c r="V98" s="42"/>
      <c r="W98" s="42"/>
      <c r="X98" s="42"/>
      <c r="Y98" s="42"/>
      <c r="Z98" s="42"/>
      <c r="AA98" s="42"/>
      <c r="AB98" s="42"/>
      <c r="AC98" s="42"/>
    </row>
    <row r="99" spans="1:29" ht="18" customHeight="1">
      <c r="A99" s="7"/>
      <c r="B99" s="3"/>
      <c r="C99" s="3"/>
      <c r="D99" s="3"/>
      <c r="E99" s="3"/>
      <c r="F99" s="3"/>
      <c r="G99" s="3"/>
      <c r="H99" s="18" t="str">
        <f>項目一覧!$C$225</f>
        <v/>
      </c>
      <c r="I99" s="42"/>
      <c r="J99" s="18"/>
      <c r="K99" s="18"/>
      <c r="L99" s="18"/>
      <c r="M99" s="18"/>
      <c r="N99" s="18"/>
      <c r="O99" s="18"/>
      <c r="P99" s="18"/>
      <c r="Q99" s="18"/>
      <c r="R99" s="18"/>
      <c r="S99" s="18"/>
      <c r="T99" s="18"/>
      <c r="U99" s="18"/>
      <c r="V99" s="18"/>
      <c r="W99" s="18"/>
      <c r="X99" s="18"/>
      <c r="Y99" s="18"/>
      <c r="Z99" s="18"/>
      <c r="AA99" s="18"/>
      <c r="AB99" s="42"/>
      <c r="AC99" s="42"/>
    </row>
    <row r="100" spans="1:29" ht="18" customHeight="1">
      <c r="A100" s="7"/>
      <c r="B100" s="3" t="s">
        <v>417</v>
      </c>
      <c r="C100" s="3"/>
      <c r="D100" s="3"/>
      <c r="E100" s="3"/>
      <c r="F100" s="3"/>
      <c r="G100" s="3"/>
      <c r="H100" s="18" t="str">
        <f>項目一覧!$C$226</f>
        <v/>
      </c>
      <c r="I100" s="42"/>
      <c r="J100" s="18"/>
      <c r="K100" s="18"/>
      <c r="L100" s="18"/>
      <c r="M100" s="18"/>
      <c r="N100" s="18"/>
      <c r="O100" s="18"/>
      <c r="P100" s="18"/>
      <c r="Q100" s="18"/>
      <c r="R100" s="18"/>
      <c r="S100" s="18"/>
      <c r="T100" s="18"/>
      <c r="U100" s="18"/>
      <c r="V100" s="18"/>
      <c r="W100" s="18"/>
      <c r="X100" s="18"/>
      <c r="Y100" s="18"/>
      <c r="Z100" s="18"/>
      <c r="AA100" s="18"/>
      <c r="AB100" s="42"/>
      <c r="AC100" s="42"/>
    </row>
    <row r="101" spans="1:29" ht="18" customHeight="1">
      <c r="A101" s="7"/>
      <c r="B101" s="3" t="s">
        <v>416</v>
      </c>
      <c r="C101" s="3"/>
      <c r="D101" s="3"/>
      <c r="E101" s="3"/>
      <c r="F101" s="3"/>
      <c r="G101" s="3"/>
      <c r="H101" s="1512" t="str">
        <f>項目一覧!$C$227</f>
        <v/>
      </c>
      <c r="I101" s="1512"/>
      <c r="J101" s="1512"/>
      <c r="K101" s="1512"/>
      <c r="L101" s="1512"/>
      <c r="M101" s="1512"/>
      <c r="N101" s="1512"/>
      <c r="O101" s="1512"/>
      <c r="P101" s="1512"/>
      <c r="Q101" s="1512"/>
      <c r="R101" s="1512"/>
      <c r="S101" s="1512"/>
      <c r="T101" s="1512"/>
      <c r="U101" s="1512"/>
      <c r="V101" s="1512"/>
      <c r="W101" s="1512"/>
      <c r="X101" s="1512"/>
      <c r="Y101" s="1512"/>
      <c r="Z101" s="1512"/>
      <c r="AA101" s="1512"/>
      <c r="AB101" s="1512"/>
      <c r="AC101" s="42"/>
    </row>
    <row r="102" spans="1:29" ht="18" customHeight="1">
      <c r="A102" s="7"/>
      <c r="B102" s="3" t="s">
        <v>415</v>
      </c>
      <c r="C102" s="3"/>
      <c r="D102" s="3"/>
      <c r="E102" s="3"/>
      <c r="F102" s="3"/>
      <c r="G102" s="3"/>
      <c r="H102" s="18" t="str">
        <f>項目一覧!$C$228</f>
        <v/>
      </c>
      <c r="I102" s="42"/>
      <c r="J102" s="18"/>
      <c r="K102" s="18"/>
      <c r="L102" s="18"/>
      <c r="M102" s="18"/>
      <c r="N102" s="18"/>
      <c r="O102" s="18"/>
      <c r="P102" s="18"/>
      <c r="Q102" s="18"/>
      <c r="R102" s="18"/>
      <c r="S102" s="18"/>
      <c r="T102" s="18"/>
      <c r="U102" s="18"/>
      <c r="V102" s="18"/>
      <c r="W102" s="18"/>
      <c r="X102" s="18"/>
      <c r="Y102" s="18"/>
      <c r="Z102" s="18"/>
      <c r="AA102" s="18"/>
      <c r="AB102" s="42"/>
      <c r="AC102" s="42"/>
    </row>
    <row r="103" spans="1:29" ht="18" customHeight="1">
      <c r="A103" s="7"/>
      <c r="B103" s="34" t="s">
        <v>673</v>
      </c>
      <c r="C103" s="3"/>
      <c r="D103" s="3"/>
      <c r="E103" s="3"/>
      <c r="F103" s="3"/>
      <c r="G103" s="3"/>
      <c r="H103" s="1592" t="str">
        <f>項目一覧!$C$230</f>
        <v/>
      </c>
      <c r="I103" s="1592"/>
      <c r="J103" s="1592"/>
      <c r="K103" s="1592"/>
      <c r="L103" s="1592"/>
      <c r="M103" s="1592"/>
      <c r="N103" s="1592"/>
      <c r="O103" s="1592"/>
      <c r="P103" s="1592"/>
      <c r="Q103" s="1592"/>
      <c r="R103" s="1592"/>
      <c r="S103" s="1592"/>
      <c r="T103" s="1592"/>
      <c r="U103" s="1592"/>
      <c r="V103" s="1592"/>
      <c r="W103" s="1592"/>
      <c r="X103" s="1592"/>
      <c r="Y103" s="1592"/>
      <c r="Z103" s="1592"/>
      <c r="AA103" s="1592"/>
      <c r="AB103" s="1592"/>
      <c r="AC103" s="42"/>
    </row>
    <row r="104" spans="1:29" ht="9" customHeight="1">
      <c r="A104" s="7"/>
      <c r="B104" s="3"/>
      <c r="C104" s="3"/>
      <c r="D104" s="3"/>
      <c r="E104" s="3"/>
      <c r="F104" s="3"/>
      <c r="G104" s="3"/>
      <c r="H104" s="1593"/>
      <c r="I104" s="1593"/>
      <c r="J104" s="1593"/>
      <c r="K104" s="1593"/>
      <c r="L104" s="1593"/>
      <c r="M104" s="1593"/>
      <c r="N104" s="1593"/>
      <c r="O104" s="1593"/>
      <c r="P104" s="1593"/>
      <c r="Q104" s="1593"/>
      <c r="R104" s="1593"/>
      <c r="S104" s="1593"/>
      <c r="T104" s="1593"/>
      <c r="U104" s="1593"/>
      <c r="V104" s="1593"/>
      <c r="W104" s="1593"/>
      <c r="X104" s="1593"/>
      <c r="Y104" s="1593"/>
      <c r="Z104" s="1593"/>
      <c r="AA104" s="1593"/>
      <c r="AB104" s="1593"/>
      <c r="AC104" s="42"/>
    </row>
    <row r="105" spans="1:29" ht="17.25" customHeight="1">
      <c r="A105" s="17" t="s">
        <v>667</v>
      </c>
      <c r="B105" s="16" t="s">
        <v>672</v>
      </c>
      <c r="C105" s="16"/>
      <c r="D105" s="16"/>
      <c r="E105" s="16"/>
      <c r="F105" s="16"/>
      <c r="G105" s="16"/>
      <c r="H105" s="74"/>
      <c r="I105" s="175"/>
      <c r="J105" s="74"/>
      <c r="K105" s="74"/>
      <c r="L105" s="74"/>
      <c r="M105" s="74"/>
      <c r="N105" s="74"/>
      <c r="O105" s="74"/>
      <c r="P105" s="74"/>
      <c r="Q105" s="74"/>
      <c r="R105" s="74"/>
      <c r="S105" s="74"/>
      <c r="T105" s="74"/>
      <c r="U105" s="74"/>
      <c r="V105" s="74"/>
      <c r="W105" s="74"/>
      <c r="X105" s="74"/>
      <c r="Y105" s="74"/>
      <c r="Z105" s="74"/>
      <c r="AA105" s="74"/>
      <c r="AB105" s="175"/>
      <c r="AC105" s="42"/>
    </row>
    <row r="106" spans="1:29" ht="18" customHeight="1">
      <c r="A106" s="6"/>
      <c r="B106" s="3" t="s">
        <v>216</v>
      </c>
      <c r="C106" s="3"/>
      <c r="D106" s="3"/>
      <c r="E106" s="3"/>
      <c r="F106" s="3"/>
      <c r="G106" s="3"/>
      <c r="H106" s="18"/>
      <c r="I106" s="18"/>
      <c r="J106" s="18"/>
      <c r="K106" s="18"/>
      <c r="L106" s="18"/>
      <c r="M106" s="18"/>
      <c r="N106" s="18"/>
      <c r="O106" s="18"/>
      <c r="P106" s="18"/>
      <c r="Q106" s="18"/>
      <c r="R106" s="18"/>
      <c r="S106" s="18"/>
      <c r="T106" s="18"/>
      <c r="U106" s="18"/>
      <c r="V106" s="18"/>
      <c r="W106" s="18"/>
      <c r="X106" s="18"/>
      <c r="Y106" s="18"/>
      <c r="Z106" s="18"/>
      <c r="AA106" s="18"/>
      <c r="AB106" s="42"/>
      <c r="AC106" s="42"/>
    </row>
    <row r="107" spans="1:29" ht="17.25" customHeight="1">
      <c r="A107" s="7"/>
      <c r="B107" s="3" t="s">
        <v>420</v>
      </c>
      <c r="C107" s="3"/>
      <c r="D107" s="3"/>
      <c r="E107" s="3"/>
      <c r="F107" s="3"/>
      <c r="G107" s="3"/>
      <c r="H107" s="50" t="str">
        <f>IF(項目一覧!$C$43=0,"","("&amp;項目一覧!$C$43&amp;") 建築士  （"&amp;項目一覧!$C$44&amp;"）登録　第　 "&amp;項目一覧!$C$45&amp;"　号")</f>
        <v>() 建築士  （）登録　第　 　号</v>
      </c>
      <c r="I107" s="42"/>
      <c r="J107" s="18"/>
      <c r="K107" s="18"/>
      <c r="L107" s="18"/>
      <c r="M107" s="18"/>
      <c r="N107" s="18"/>
      <c r="O107" s="18"/>
      <c r="P107" s="18"/>
      <c r="Q107" s="18"/>
      <c r="R107" s="18"/>
      <c r="S107" s="18"/>
      <c r="T107" s="18"/>
      <c r="U107" s="18"/>
      <c r="V107" s="18"/>
      <c r="W107" s="18"/>
      <c r="X107" s="18"/>
      <c r="Y107" s="18"/>
      <c r="Z107" s="18"/>
      <c r="AA107" s="18"/>
      <c r="AB107" s="42"/>
      <c r="AC107" s="42"/>
    </row>
    <row r="108" spans="1:29" ht="17.25" customHeight="1">
      <c r="A108" s="7"/>
      <c r="B108" s="3" t="s">
        <v>419</v>
      </c>
      <c r="C108" s="3"/>
      <c r="D108" s="3"/>
      <c r="E108" s="3"/>
      <c r="F108" s="3"/>
      <c r="G108" s="3"/>
      <c r="H108" s="18" t="str">
        <f>項目一覧!$C$46</f>
        <v/>
      </c>
      <c r="I108" s="42"/>
      <c r="J108" s="18"/>
      <c r="K108" s="18"/>
      <c r="L108" s="18"/>
      <c r="M108" s="18"/>
      <c r="N108" s="18"/>
      <c r="O108" s="18"/>
      <c r="P108" s="18"/>
      <c r="Q108" s="18"/>
      <c r="R108" s="18"/>
      <c r="S108" s="18"/>
      <c r="T108" s="18"/>
      <c r="U108" s="18"/>
      <c r="V108" s="18"/>
      <c r="W108" s="18"/>
      <c r="X108" s="18"/>
      <c r="Y108" s="18"/>
      <c r="Z108" s="18"/>
      <c r="AA108" s="18"/>
      <c r="AB108" s="42"/>
      <c r="AC108" s="42"/>
    </row>
    <row r="109" spans="1:29" ht="17.25" customHeight="1">
      <c r="A109" s="7"/>
      <c r="B109" s="3" t="s">
        <v>418</v>
      </c>
      <c r="C109" s="3"/>
      <c r="D109" s="3"/>
      <c r="E109" s="3"/>
      <c r="F109" s="3"/>
      <c r="G109" s="3"/>
      <c r="H109" s="50" t="str">
        <f>IF(項目一覧!$C$47=0,"","("&amp;項目一覧!$C$47&amp;") 建築士事務所  （"&amp;項目一覧!$C$48&amp;"）知事登録　第　 "&amp;項目一覧!$C$49&amp;"　号")</f>
        <v>() 建築士事務所  （）知事登録　第　 　号</v>
      </c>
      <c r="I109" s="42"/>
      <c r="J109" s="18"/>
      <c r="K109" s="18"/>
      <c r="L109" s="18"/>
      <c r="M109" s="18"/>
      <c r="N109" s="18"/>
      <c r="O109" s="18"/>
      <c r="P109" s="18"/>
      <c r="Q109" s="18"/>
      <c r="R109" s="18"/>
      <c r="S109" s="18"/>
      <c r="T109" s="18"/>
      <c r="U109" s="18"/>
      <c r="V109" s="18"/>
      <c r="W109" s="18"/>
      <c r="X109" s="18"/>
      <c r="Y109" s="18"/>
      <c r="Z109" s="18"/>
      <c r="AA109" s="18"/>
      <c r="AB109" s="42"/>
      <c r="AC109" s="42"/>
    </row>
    <row r="110" spans="1:29" ht="17.25" customHeight="1">
      <c r="A110" s="7"/>
      <c r="B110" s="3"/>
      <c r="C110" s="3"/>
      <c r="D110" s="3"/>
      <c r="E110" s="3"/>
      <c r="F110" s="3"/>
      <c r="G110" s="3"/>
      <c r="H110" s="18" t="str">
        <f>項目一覧!$C$50</f>
        <v/>
      </c>
      <c r="I110" s="42"/>
      <c r="J110" s="18"/>
      <c r="K110" s="18"/>
      <c r="L110" s="18"/>
      <c r="M110" s="18"/>
      <c r="N110" s="18"/>
      <c r="O110" s="18"/>
      <c r="P110" s="18"/>
      <c r="Q110" s="18"/>
      <c r="R110" s="18"/>
      <c r="S110" s="18"/>
      <c r="T110" s="18"/>
      <c r="U110" s="18"/>
      <c r="V110" s="18"/>
      <c r="W110" s="18"/>
      <c r="X110" s="18"/>
      <c r="Y110" s="18"/>
      <c r="Z110" s="18"/>
      <c r="AA110" s="18"/>
      <c r="AB110" s="42"/>
      <c r="AC110" s="42"/>
    </row>
    <row r="111" spans="1:29" ht="17.25" customHeight="1">
      <c r="A111" s="7"/>
      <c r="B111" s="3" t="s">
        <v>417</v>
      </c>
      <c r="C111" s="3"/>
      <c r="D111" s="3"/>
      <c r="E111" s="3"/>
      <c r="F111" s="3"/>
      <c r="G111" s="3"/>
      <c r="H111" s="18" t="str">
        <f>項目一覧!$C$51</f>
        <v/>
      </c>
      <c r="I111" s="42"/>
      <c r="J111" s="18"/>
      <c r="K111" s="18"/>
      <c r="L111" s="18"/>
      <c r="M111" s="18"/>
      <c r="N111" s="18"/>
      <c r="O111" s="18"/>
      <c r="P111" s="18"/>
      <c r="Q111" s="18"/>
      <c r="R111" s="18"/>
      <c r="S111" s="18"/>
      <c r="T111" s="18"/>
      <c r="U111" s="18"/>
      <c r="V111" s="18"/>
      <c r="W111" s="18"/>
      <c r="X111" s="18"/>
      <c r="Y111" s="18"/>
      <c r="Z111" s="18"/>
      <c r="AA111" s="18"/>
      <c r="AB111" s="42"/>
      <c r="AC111" s="42"/>
    </row>
    <row r="112" spans="1:29" ht="17.25" customHeight="1">
      <c r="A112" s="7"/>
      <c r="B112" s="3" t="s">
        <v>416</v>
      </c>
      <c r="C112" s="3"/>
      <c r="D112" s="3"/>
      <c r="E112" s="3"/>
      <c r="F112" s="3"/>
      <c r="G112" s="3"/>
      <c r="H112" s="1512" t="str">
        <f>項目一覧!$C$52</f>
        <v/>
      </c>
      <c r="I112" s="1512"/>
      <c r="J112" s="1512"/>
      <c r="K112" s="1512"/>
      <c r="L112" s="1512"/>
      <c r="M112" s="1512"/>
      <c r="N112" s="1512"/>
      <c r="O112" s="1512"/>
      <c r="P112" s="1512"/>
      <c r="Q112" s="1512"/>
      <c r="R112" s="1512"/>
      <c r="S112" s="1512"/>
      <c r="T112" s="1512"/>
      <c r="U112" s="1512"/>
      <c r="V112" s="1512"/>
      <c r="W112" s="1512"/>
      <c r="X112" s="1512"/>
      <c r="Y112" s="1512"/>
      <c r="Z112" s="1512"/>
      <c r="AA112" s="1512"/>
      <c r="AB112" s="1512"/>
      <c r="AC112" s="1512"/>
    </row>
    <row r="113" spans="1:29" ht="17.25" customHeight="1">
      <c r="A113" s="7"/>
      <c r="B113" s="3" t="s">
        <v>415</v>
      </c>
      <c r="C113" s="3"/>
      <c r="D113" s="3"/>
      <c r="E113" s="3"/>
      <c r="F113" s="3"/>
      <c r="G113" s="3"/>
      <c r="H113" s="18" t="str">
        <f>項目一覧!$C$53</f>
        <v/>
      </c>
      <c r="I113" s="42"/>
      <c r="J113" s="18"/>
      <c r="K113" s="18"/>
      <c r="L113" s="18"/>
      <c r="M113" s="18"/>
      <c r="N113" s="18"/>
      <c r="O113" s="18"/>
      <c r="P113" s="18"/>
      <c r="Q113" s="18"/>
      <c r="R113" s="18"/>
      <c r="S113" s="18"/>
      <c r="T113" s="18"/>
      <c r="U113" s="18"/>
      <c r="V113" s="18"/>
      <c r="W113" s="18"/>
      <c r="X113" s="18"/>
      <c r="Y113" s="18"/>
      <c r="Z113" s="18"/>
      <c r="AA113" s="18"/>
      <c r="AB113" s="42"/>
      <c r="AC113" s="42"/>
    </row>
    <row r="114" spans="1:29" ht="18" customHeight="1">
      <c r="A114" s="7"/>
      <c r="B114" s="47" t="s">
        <v>671</v>
      </c>
      <c r="C114" s="3"/>
      <c r="D114" s="3"/>
      <c r="E114" s="3"/>
      <c r="F114" s="3"/>
      <c r="G114" s="3"/>
      <c r="H114" s="18"/>
      <c r="I114" s="1592" t="str">
        <f>項目一覧!$C$54</f>
        <v/>
      </c>
      <c r="J114" s="1592"/>
      <c r="K114" s="1592"/>
      <c r="L114" s="1592"/>
      <c r="M114" s="1592"/>
      <c r="N114" s="1592"/>
      <c r="O114" s="1592"/>
      <c r="P114" s="1592"/>
      <c r="Q114" s="1592"/>
      <c r="R114" s="1592"/>
      <c r="S114" s="1592"/>
      <c r="T114" s="1592"/>
      <c r="U114" s="1592"/>
      <c r="V114" s="1592"/>
      <c r="W114" s="1592"/>
      <c r="X114" s="1592"/>
      <c r="Y114" s="1592"/>
      <c r="Z114" s="1592"/>
      <c r="AA114" s="1592"/>
      <c r="AB114" s="1592"/>
      <c r="AC114" s="42"/>
    </row>
    <row r="115" spans="1:29" ht="9" customHeight="1">
      <c r="A115" s="7"/>
      <c r="B115" s="34"/>
      <c r="C115" s="3"/>
      <c r="D115" s="3"/>
      <c r="E115" s="3"/>
      <c r="F115" s="3"/>
      <c r="G115" s="3"/>
      <c r="H115" s="18"/>
      <c r="I115" s="1592"/>
      <c r="J115" s="1592"/>
      <c r="K115" s="1592"/>
      <c r="L115" s="1592"/>
      <c r="M115" s="1592"/>
      <c r="N115" s="1592"/>
      <c r="O115" s="1592"/>
      <c r="P115" s="1592"/>
      <c r="Q115" s="1592"/>
      <c r="R115" s="1592"/>
      <c r="S115" s="1592"/>
      <c r="T115" s="1592"/>
      <c r="U115" s="1592"/>
      <c r="V115" s="1592"/>
      <c r="W115" s="1592"/>
      <c r="X115" s="1592"/>
      <c r="Y115" s="1592"/>
      <c r="Z115" s="1592"/>
      <c r="AA115" s="1592"/>
      <c r="AB115" s="1592"/>
      <c r="AC115" s="42"/>
    </row>
    <row r="116" spans="1:29" ht="18" customHeight="1">
      <c r="A116" s="6"/>
      <c r="B116" s="3" t="s">
        <v>421</v>
      </c>
      <c r="C116" s="3"/>
      <c r="D116" s="3"/>
      <c r="E116" s="3"/>
      <c r="F116" s="3"/>
      <c r="G116" s="3"/>
      <c r="H116" s="18"/>
      <c r="I116" s="18"/>
      <c r="J116" s="18"/>
      <c r="K116" s="18"/>
      <c r="L116" s="18"/>
      <c r="M116" s="18"/>
      <c r="N116" s="18"/>
      <c r="O116" s="18"/>
      <c r="P116" s="18"/>
      <c r="Q116" s="18"/>
      <c r="R116" s="18"/>
      <c r="S116" s="18"/>
      <c r="T116" s="18"/>
      <c r="U116" s="18"/>
      <c r="V116" s="18"/>
      <c r="W116" s="18"/>
      <c r="X116" s="18"/>
      <c r="Y116" s="18"/>
      <c r="Z116" s="18"/>
      <c r="AA116" s="18"/>
      <c r="AB116" s="42"/>
      <c r="AC116" s="42"/>
    </row>
    <row r="117" spans="1:29" ht="18" customHeight="1">
      <c r="A117" s="7"/>
      <c r="B117" s="3" t="s">
        <v>420</v>
      </c>
      <c r="C117" s="3"/>
      <c r="D117" s="3"/>
      <c r="E117" s="3"/>
      <c r="F117" s="3"/>
      <c r="G117" s="3"/>
      <c r="H117" s="50" t="str">
        <f>IF(項目一覧!$C$252=0,"","("&amp;項目一覧!$C$252&amp;") 建築士  （"&amp;項目一覧!$C$253&amp;"）登録　第　 "&amp;項目一覧!$C$254&amp;"　号")</f>
        <v>() 建築士  （）登録　第　 　号</v>
      </c>
      <c r="I117" s="42"/>
      <c r="J117" s="18"/>
      <c r="K117" s="18"/>
      <c r="L117" s="18"/>
      <c r="M117" s="18"/>
      <c r="N117" s="18"/>
      <c r="O117" s="18"/>
      <c r="P117" s="18"/>
      <c r="Q117" s="18"/>
      <c r="R117" s="18"/>
      <c r="S117" s="18"/>
      <c r="T117" s="18"/>
      <c r="U117" s="18"/>
      <c r="V117" s="18"/>
      <c r="W117" s="18"/>
      <c r="X117" s="18"/>
      <c r="Y117" s="18"/>
      <c r="Z117" s="18"/>
      <c r="AA117" s="18"/>
      <c r="AB117" s="42"/>
      <c r="AC117" s="42"/>
    </row>
    <row r="118" spans="1:29" ht="18" customHeight="1">
      <c r="A118" s="7"/>
      <c r="B118" s="3" t="s">
        <v>419</v>
      </c>
      <c r="C118" s="3"/>
      <c r="D118" s="3"/>
      <c r="E118" s="3"/>
      <c r="F118" s="3"/>
      <c r="G118" s="3"/>
      <c r="H118" s="18" t="str">
        <f>項目一覧!$C$255</f>
        <v/>
      </c>
      <c r="I118" s="42"/>
      <c r="J118" s="18"/>
      <c r="K118" s="18"/>
      <c r="L118" s="18"/>
      <c r="M118" s="18"/>
      <c r="N118" s="18"/>
      <c r="O118" s="18"/>
      <c r="P118" s="18"/>
      <c r="Q118" s="18"/>
      <c r="R118" s="18"/>
      <c r="S118" s="18"/>
      <c r="T118" s="18"/>
      <c r="U118" s="18"/>
      <c r="V118" s="18"/>
      <c r="W118" s="18"/>
      <c r="X118" s="18"/>
      <c r="Y118" s="18"/>
      <c r="Z118" s="18"/>
      <c r="AA118" s="18"/>
      <c r="AB118" s="42"/>
      <c r="AC118" s="42"/>
    </row>
    <row r="119" spans="1:29" ht="18" customHeight="1">
      <c r="A119" s="7"/>
      <c r="B119" s="3" t="s">
        <v>418</v>
      </c>
      <c r="C119" s="3"/>
      <c r="D119" s="3"/>
      <c r="E119" s="3"/>
      <c r="F119" s="3"/>
      <c r="G119" s="3"/>
      <c r="H119" s="50" t="str">
        <f>IF(項目一覧!$C$256=0,"","("&amp;項目一覧!$C$256&amp;") 建築士事務所  （"&amp;項目一覧!$C$257&amp;"）知事登録　第　 "&amp;項目一覧!$C$258&amp;"　号")</f>
        <v>() 建築士事務所  （）知事登録　第　 　号</v>
      </c>
      <c r="I119" s="42"/>
      <c r="J119" s="18"/>
      <c r="K119" s="18"/>
      <c r="L119" s="18"/>
      <c r="M119" s="18"/>
      <c r="N119" s="18"/>
      <c r="O119" s="18"/>
      <c r="P119" s="18"/>
      <c r="Q119" s="18"/>
      <c r="R119" s="18"/>
      <c r="S119" s="18"/>
      <c r="T119" s="18"/>
      <c r="U119" s="18"/>
      <c r="V119" s="18"/>
      <c r="W119" s="18"/>
      <c r="X119" s="18"/>
      <c r="Y119" s="18"/>
      <c r="Z119" s="18"/>
      <c r="AA119" s="18"/>
      <c r="AB119" s="42"/>
      <c r="AC119" s="42"/>
    </row>
    <row r="120" spans="1:29" ht="18" customHeight="1">
      <c r="A120" s="7"/>
      <c r="B120" s="3"/>
      <c r="C120" s="3"/>
      <c r="D120" s="3"/>
      <c r="E120" s="3"/>
      <c r="F120" s="3"/>
      <c r="G120" s="3"/>
      <c r="H120" s="18" t="str">
        <f>項目一覧!$C$259</f>
        <v/>
      </c>
      <c r="I120" s="42"/>
      <c r="J120" s="18"/>
      <c r="K120" s="18"/>
      <c r="L120" s="18"/>
      <c r="M120" s="18"/>
      <c r="N120" s="18"/>
      <c r="O120" s="18"/>
      <c r="P120" s="18"/>
      <c r="Q120" s="18"/>
      <c r="R120" s="18"/>
      <c r="S120" s="18"/>
      <c r="T120" s="18"/>
      <c r="U120" s="18"/>
      <c r="V120" s="18"/>
      <c r="W120" s="18"/>
      <c r="X120" s="18"/>
      <c r="Y120" s="18"/>
      <c r="Z120" s="18"/>
      <c r="AA120" s="18"/>
      <c r="AB120" s="42"/>
      <c r="AC120" s="42"/>
    </row>
    <row r="121" spans="1:29" ht="18" customHeight="1">
      <c r="A121" s="7"/>
      <c r="B121" s="3" t="s">
        <v>417</v>
      </c>
      <c r="C121" s="3"/>
      <c r="D121" s="3"/>
      <c r="E121" s="3"/>
      <c r="F121" s="3"/>
      <c r="G121" s="3"/>
      <c r="H121" s="18" t="str">
        <f>項目一覧!$C$260</f>
        <v/>
      </c>
      <c r="I121" s="42"/>
      <c r="J121" s="18"/>
      <c r="K121" s="18"/>
      <c r="L121" s="18"/>
      <c r="M121" s="18"/>
      <c r="N121" s="18"/>
      <c r="O121" s="18"/>
      <c r="P121" s="18"/>
      <c r="Q121" s="18"/>
      <c r="R121" s="18"/>
      <c r="S121" s="18"/>
      <c r="T121" s="18"/>
      <c r="U121" s="18"/>
      <c r="V121" s="18"/>
      <c r="W121" s="18"/>
      <c r="X121" s="18"/>
      <c r="Y121" s="18"/>
      <c r="Z121" s="18"/>
      <c r="AA121" s="18"/>
      <c r="AB121" s="42"/>
      <c r="AC121" s="42"/>
    </row>
    <row r="122" spans="1:29" ht="18" customHeight="1">
      <c r="A122" s="7"/>
      <c r="B122" s="3" t="s">
        <v>416</v>
      </c>
      <c r="C122" s="3"/>
      <c r="D122" s="3"/>
      <c r="E122" s="3"/>
      <c r="F122" s="3"/>
      <c r="G122" s="3"/>
      <c r="H122" s="1512" t="str">
        <f>項目一覧!$C$261</f>
        <v/>
      </c>
      <c r="I122" s="1512"/>
      <c r="J122" s="1512"/>
      <c r="K122" s="1512"/>
      <c r="L122" s="1512"/>
      <c r="M122" s="1512"/>
      <c r="N122" s="1512"/>
      <c r="O122" s="1512"/>
      <c r="P122" s="1512"/>
      <c r="Q122" s="1512"/>
      <c r="R122" s="1512"/>
      <c r="S122" s="1512"/>
      <c r="T122" s="1512"/>
      <c r="U122" s="1512"/>
      <c r="V122" s="1512"/>
      <c r="W122" s="1512"/>
      <c r="X122" s="1512"/>
      <c r="Y122" s="1512"/>
      <c r="Z122" s="1512"/>
      <c r="AA122" s="1512"/>
      <c r="AB122" s="1512"/>
      <c r="AC122" s="42"/>
    </row>
    <row r="123" spans="1:29" ht="18" customHeight="1">
      <c r="A123" s="7"/>
      <c r="B123" s="3" t="s">
        <v>415</v>
      </c>
      <c r="C123" s="3"/>
      <c r="D123" s="3"/>
      <c r="E123" s="3"/>
      <c r="F123" s="3"/>
      <c r="G123" s="3"/>
      <c r="H123" s="18" t="str">
        <f>項目一覧!$C$262</f>
        <v/>
      </c>
      <c r="I123" s="42"/>
      <c r="J123" s="18"/>
      <c r="K123" s="18"/>
      <c r="L123" s="18"/>
      <c r="M123" s="18"/>
      <c r="N123" s="18"/>
      <c r="O123" s="18"/>
      <c r="P123" s="18"/>
      <c r="Q123" s="18"/>
      <c r="R123" s="18"/>
      <c r="S123" s="18"/>
      <c r="T123" s="18"/>
      <c r="U123" s="18"/>
      <c r="V123" s="18"/>
      <c r="W123" s="18"/>
      <c r="X123" s="18"/>
      <c r="Y123" s="18"/>
      <c r="Z123" s="18"/>
      <c r="AA123" s="18"/>
      <c r="AB123" s="42"/>
      <c r="AC123" s="42"/>
    </row>
    <row r="124" spans="1:29" ht="18" customHeight="1">
      <c r="A124" s="7"/>
      <c r="B124" s="47" t="s">
        <v>671</v>
      </c>
      <c r="C124" s="3"/>
      <c r="D124" s="3"/>
      <c r="E124" s="3"/>
      <c r="F124" s="3"/>
      <c r="G124" s="3"/>
      <c r="H124" s="18"/>
      <c r="I124" s="1592" t="str">
        <f>項目一覧!$C$263</f>
        <v/>
      </c>
      <c r="J124" s="1592"/>
      <c r="K124" s="1592"/>
      <c r="L124" s="1592"/>
      <c r="M124" s="1592"/>
      <c r="N124" s="1592"/>
      <c r="O124" s="1592"/>
      <c r="P124" s="1592"/>
      <c r="Q124" s="1592"/>
      <c r="R124" s="1592"/>
      <c r="S124" s="1592"/>
      <c r="T124" s="1592"/>
      <c r="U124" s="1592"/>
      <c r="V124" s="1592"/>
      <c r="W124" s="1592"/>
      <c r="X124" s="1592"/>
      <c r="Y124" s="1592"/>
      <c r="Z124" s="1592"/>
      <c r="AA124" s="1592"/>
      <c r="AB124" s="1592"/>
      <c r="AC124" s="42"/>
    </row>
    <row r="125" spans="1:29" ht="9" customHeight="1">
      <c r="A125" s="6"/>
      <c r="B125" s="3"/>
      <c r="C125" s="3"/>
      <c r="D125" s="3"/>
      <c r="E125" s="3"/>
      <c r="F125" s="3"/>
      <c r="G125" s="3"/>
      <c r="H125" s="18"/>
      <c r="I125" s="1592"/>
      <c r="J125" s="1592"/>
      <c r="K125" s="1592"/>
      <c r="L125" s="1592"/>
      <c r="M125" s="1592"/>
      <c r="N125" s="1592"/>
      <c r="O125" s="1592"/>
      <c r="P125" s="1592"/>
      <c r="Q125" s="1592"/>
      <c r="R125" s="1592"/>
      <c r="S125" s="1592"/>
      <c r="T125" s="1592"/>
      <c r="U125" s="1592"/>
      <c r="V125" s="1592"/>
      <c r="W125" s="1592"/>
      <c r="X125" s="1592"/>
      <c r="Y125" s="1592"/>
      <c r="Z125" s="1592"/>
      <c r="AA125" s="1592"/>
      <c r="AB125" s="1592"/>
      <c r="AC125" s="42"/>
    </row>
    <row r="126" spans="1:29" ht="18" customHeight="1">
      <c r="A126" s="7"/>
      <c r="B126" s="3" t="s">
        <v>420</v>
      </c>
      <c r="C126" s="3"/>
      <c r="D126" s="3"/>
      <c r="E126" s="3"/>
      <c r="F126" s="3"/>
      <c r="G126" s="3"/>
      <c r="H126" s="50" t="str">
        <f>IF(項目一覧!$C$264=0,"","("&amp;項目一覧!$C$264&amp;") 建築士  （"&amp;項目一覧!$C$265&amp;"）登録　第　 "&amp;項目一覧!$C$266&amp;"　号")</f>
        <v>() 建築士  （）登録　第　 　号</v>
      </c>
      <c r="I126" s="42"/>
      <c r="J126" s="18"/>
      <c r="K126" s="18"/>
      <c r="L126" s="18"/>
      <c r="M126" s="18"/>
      <c r="N126" s="18"/>
      <c r="O126" s="18"/>
      <c r="P126" s="18"/>
      <c r="Q126" s="18"/>
      <c r="R126" s="18"/>
      <c r="S126" s="18"/>
      <c r="T126" s="18"/>
      <c r="U126" s="18"/>
      <c r="V126" s="18"/>
      <c r="W126" s="18"/>
      <c r="X126" s="18"/>
      <c r="Y126" s="18"/>
      <c r="Z126" s="18"/>
      <c r="AA126" s="18"/>
      <c r="AB126" s="42"/>
      <c r="AC126" s="42"/>
    </row>
    <row r="127" spans="1:29" ht="18" customHeight="1">
      <c r="A127" s="7"/>
      <c r="B127" s="3" t="s">
        <v>419</v>
      </c>
      <c r="C127" s="3"/>
      <c r="D127" s="3"/>
      <c r="E127" s="3"/>
      <c r="F127" s="3"/>
      <c r="G127" s="3"/>
      <c r="H127" s="18" t="str">
        <f>項目一覧!$C$267</f>
        <v/>
      </c>
      <c r="I127" s="42"/>
      <c r="J127" s="18"/>
      <c r="K127" s="18"/>
      <c r="L127" s="18"/>
      <c r="M127" s="18"/>
      <c r="N127" s="18"/>
      <c r="O127" s="18"/>
      <c r="P127" s="18"/>
      <c r="Q127" s="18"/>
      <c r="R127" s="18"/>
      <c r="S127" s="18"/>
      <c r="T127" s="18"/>
      <c r="U127" s="18"/>
      <c r="V127" s="18"/>
      <c r="W127" s="18"/>
      <c r="X127" s="18"/>
      <c r="Y127" s="18"/>
      <c r="Z127" s="18"/>
      <c r="AA127" s="18"/>
      <c r="AB127" s="42"/>
      <c r="AC127" s="42"/>
    </row>
    <row r="128" spans="1:29" ht="18" customHeight="1">
      <c r="A128" s="7"/>
      <c r="B128" s="3" t="s">
        <v>418</v>
      </c>
      <c r="C128" s="3"/>
      <c r="D128" s="3"/>
      <c r="E128" s="3"/>
      <c r="F128" s="3"/>
      <c r="G128" s="3"/>
      <c r="H128" s="50" t="str">
        <f>IF(項目一覧!$C$268=0,"","("&amp;項目一覧!$C$268&amp;") 建築士事務所  （"&amp;項目一覧!$C$269&amp;"）知事登録　第　 "&amp;項目一覧!$C$270&amp;"　号")</f>
        <v>() 建築士事務所  （）知事登録　第　 　号</v>
      </c>
      <c r="I128" s="42"/>
      <c r="J128" s="18"/>
      <c r="K128" s="18"/>
      <c r="L128" s="18"/>
      <c r="M128" s="18"/>
      <c r="N128" s="18"/>
      <c r="O128" s="18"/>
      <c r="P128" s="18"/>
      <c r="Q128" s="18"/>
      <c r="R128" s="18"/>
      <c r="S128" s="18"/>
      <c r="T128" s="18"/>
      <c r="U128" s="18"/>
      <c r="V128" s="18"/>
      <c r="W128" s="18"/>
      <c r="X128" s="18"/>
      <c r="Y128" s="18"/>
      <c r="Z128" s="18"/>
      <c r="AA128" s="18"/>
      <c r="AB128" s="42"/>
      <c r="AC128" s="42"/>
    </row>
    <row r="129" spans="1:29" ht="18" customHeight="1">
      <c r="A129" s="7"/>
      <c r="B129" s="3"/>
      <c r="C129" s="3"/>
      <c r="D129" s="3"/>
      <c r="E129" s="3"/>
      <c r="F129" s="3"/>
      <c r="G129" s="3"/>
      <c r="H129" s="18" t="str">
        <f>項目一覧!$C$271</f>
        <v/>
      </c>
      <c r="I129" s="42"/>
      <c r="J129" s="18"/>
      <c r="K129" s="18"/>
      <c r="L129" s="18"/>
      <c r="M129" s="18"/>
      <c r="N129" s="18"/>
      <c r="O129" s="18"/>
      <c r="P129" s="18"/>
      <c r="Q129" s="18"/>
      <c r="R129" s="18"/>
      <c r="S129" s="18"/>
      <c r="T129" s="18"/>
      <c r="U129" s="18"/>
      <c r="V129" s="18"/>
      <c r="W129" s="18"/>
      <c r="X129" s="18"/>
      <c r="Y129" s="18"/>
      <c r="Z129" s="18"/>
      <c r="AA129" s="18"/>
      <c r="AB129" s="42"/>
      <c r="AC129" s="42"/>
    </row>
    <row r="130" spans="1:29" ht="18" customHeight="1">
      <c r="A130" s="7"/>
      <c r="B130" s="3" t="s">
        <v>417</v>
      </c>
      <c r="C130" s="3"/>
      <c r="D130" s="3"/>
      <c r="E130" s="3"/>
      <c r="F130" s="3"/>
      <c r="G130" s="3"/>
      <c r="H130" s="18" t="str">
        <f>項目一覧!$C$272</f>
        <v/>
      </c>
      <c r="I130" s="42"/>
      <c r="J130" s="18"/>
      <c r="K130" s="18"/>
      <c r="L130" s="18"/>
      <c r="M130" s="18"/>
      <c r="N130" s="18"/>
      <c r="O130" s="18"/>
      <c r="P130" s="18"/>
      <c r="Q130" s="18"/>
      <c r="R130" s="18"/>
      <c r="S130" s="18"/>
      <c r="T130" s="18"/>
      <c r="U130" s="18"/>
      <c r="V130" s="18"/>
      <c r="W130" s="18"/>
      <c r="X130" s="18"/>
      <c r="Y130" s="18"/>
      <c r="Z130" s="18"/>
      <c r="AA130" s="18"/>
      <c r="AB130" s="42"/>
      <c r="AC130" s="42"/>
    </row>
    <row r="131" spans="1:29" ht="18" customHeight="1">
      <c r="A131" s="7"/>
      <c r="B131" s="3" t="s">
        <v>416</v>
      </c>
      <c r="C131" s="3"/>
      <c r="D131" s="3"/>
      <c r="E131" s="3"/>
      <c r="F131" s="3"/>
      <c r="G131" s="3"/>
      <c r="H131" s="1512" t="str">
        <f>項目一覧!$C$273</f>
        <v/>
      </c>
      <c r="I131" s="1512"/>
      <c r="J131" s="1512"/>
      <c r="K131" s="1512"/>
      <c r="L131" s="1512"/>
      <c r="M131" s="1512"/>
      <c r="N131" s="1512"/>
      <c r="O131" s="1512"/>
      <c r="P131" s="1512"/>
      <c r="Q131" s="1512"/>
      <c r="R131" s="1512"/>
      <c r="S131" s="1512"/>
      <c r="T131" s="1512"/>
      <c r="U131" s="1512"/>
      <c r="V131" s="1512"/>
      <c r="W131" s="1512"/>
      <c r="X131" s="1512"/>
      <c r="Y131" s="1512"/>
      <c r="Z131" s="1512"/>
      <c r="AA131" s="1512"/>
      <c r="AB131" s="1512"/>
      <c r="AC131" s="42"/>
    </row>
    <row r="132" spans="1:29" ht="18" customHeight="1">
      <c r="A132" s="7"/>
      <c r="B132" s="3" t="s">
        <v>415</v>
      </c>
      <c r="C132" s="3"/>
      <c r="D132" s="3"/>
      <c r="E132" s="3"/>
      <c r="F132" s="3"/>
      <c r="G132" s="3"/>
      <c r="H132" s="18" t="str">
        <f>項目一覧!$C$274</f>
        <v/>
      </c>
      <c r="I132" s="42"/>
      <c r="J132" s="18"/>
      <c r="K132" s="18"/>
      <c r="L132" s="18"/>
      <c r="M132" s="18"/>
      <c r="N132" s="18"/>
      <c r="O132" s="18"/>
      <c r="P132" s="18"/>
      <c r="Q132" s="18"/>
      <c r="R132" s="18"/>
      <c r="S132" s="18"/>
      <c r="T132" s="18"/>
      <c r="U132" s="18"/>
      <c r="V132" s="18"/>
      <c r="W132" s="18"/>
      <c r="X132" s="18"/>
      <c r="Y132" s="18"/>
      <c r="Z132" s="18"/>
      <c r="AA132" s="18"/>
      <c r="AB132" s="42"/>
      <c r="AC132" s="42"/>
    </row>
    <row r="133" spans="1:29" ht="18" customHeight="1">
      <c r="A133" s="7"/>
      <c r="B133" s="47" t="s">
        <v>671</v>
      </c>
      <c r="C133" s="3"/>
      <c r="D133" s="3"/>
      <c r="E133" s="3"/>
      <c r="F133" s="3"/>
      <c r="G133" s="3"/>
      <c r="H133" s="18"/>
      <c r="I133" s="1592" t="str">
        <f>項目一覧!$C$275</f>
        <v/>
      </c>
      <c r="J133" s="1592"/>
      <c r="K133" s="1592"/>
      <c r="L133" s="1592"/>
      <c r="M133" s="1592"/>
      <c r="N133" s="1592"/>
      <c r="O133" s="1592"/>
      <c r="P133" s="1592"/>
      <c r="Q133" s="1592"/>
      <c r="R133" s="1592"/>
      <c r="S133" s="1592"/>
      <c r="T133" s="1592"/>
      <c r="U133" s="1592"/>
      <c r="V133" s="1592"/>
      <c r="W133" s="1592"/>
      <c r="X133" s="1592"/>
      <c r="Y133" s="1592"/>
      <c r="Z133" s="1592"/>
      <c r="AA133" s="1592"/>
      <c r="AB133" s="1592"/>
      <c r="AC133" s="42"/>
    </row>
    <row r="134" spans="1:29" ht="9" customHeight="1">
      <c r="A134" s="6"/>
      <c r="B134" s="3"/>
      <c r="C134" s="3"/>
      <c r="D134" s="3"/>
      <c r="E134" s="3"/>
      <c r="F134" s="3"/>
      <c r="G134" s="3"/>
      <c r="H134" s="18"/>
      <c r="I134" s="1592"/>
      <c r="J134" s="1592"/>
      <c r="K134" s="1592"/>
      <c r="L134" s="1592"/>
      <c r="M134" s="1592"/>
      <c r="N134" s="1592"/>
      <c r="O134" s="1592"/>
      <c r="P134" s="1592"/>
      <c r="Q134" s="1592"/>
      <c r="R134" s="1592"/>
      <c r="S134" s="1592"/>
      <c r="T134" s="1592"/>
      <c r="U134" s="1592"/>
      <c r="V134" s="1592"/>
      <c r="W134" s="1592"/>
      <c r="X134" s="1592"/>
      <c r="Y134" s="1592"/>
      <c r="Z134" s="1592"/>
      <c r="AA134" s="1592"/>
      <c r="AB134" s="1592"/>
      <c r="AC134" s="42"/>
    </row>
    <row r="135" spans="1:29" ht="18" customHeight="1">
      <c r="A135" s="7"/>
      <c r="B135" s="3" t="s">
        <v>420</v>
      </c>
      <c r="C135" s="3"/>
      <c r="D135" s="3"/>
      <c r="E135" s="3"/>
      <c r="F135" s="3"/>
      <c r="G135" s="3"/>
      <c r="H135" s="50" t="str">
        <f>IF(項目一覧!$C$276=0,"","("&amp;項目一覧!$C$276&amp;") 建築士  （"&amp;項目一覧!$C$277&amp;"）登録　第　 "&amp;項目一覧!$C$278&amp;"　号")</f>
        <v>() 建築士  （）登録　第　 　号</v>
      </c>
      <c r="I135" s="42"/>
      <c r="J135" s="18"/>
      <c r="K135" s="18"/>
      <c r="L135" s="18"/>
      <c r="M135" s="18"/>
      <c r="N135" s="18"/>
      <c r="O135" s="18"/>
      <c r="P135" s="18"/>
      <c r="Q135" s="18"/>
      <c r="R135" s="18"/>
      <c r="S135" s="18"/>
      <c r="T135" s="18"/>
      <c r="U135" s="18"/>
      <c r="V135" s="18"/>
      <c r="W135" s="18"/>
      <c r="X135" s="18"/>
      <c r="Y135" s="18"/>
      <c r="Z135" s="18"/>
      <c r="AA135" s="18"/>
      <c r="AB135" s="42"/>
      <c r="AC135" s="42"/>
    </row>
    <row r="136" spans="1:29" ht="18" customHeight="1">
      <c r="A136" s="7"/>
      <c r="B136" s="3" t="s">
        <v>419</v>
      </c>
      <c r="C136" s="3"/>
      <c r="D136" s="3"/>
      <c r="E136" s="3"/>
      <c r="F136" s="3"/>
      <c r="G136" s="3"/>
      <c r="H136" s="18" t="str">
        <f>項目一覧!$C$279</f>
        <v/>
      </c>
      <c r="I136" s="42"/>
      <c r="J136" s="18"/>
      <c r="K136" s="18"/>
      <c r="L136" s="18"/>
      <c r="M136" s="18"/>
      <c r="N136" s="18"/>
      <c r="O136" s="18"/>
      <c r="P136" s="18"/>
      <c r="Q136" s="18"/>
      <c r="R136" s="18"/>
      <c r="S136" s="18"/>
      <c r="T136" s="18"/>
      <c r="U136" s="18"/>
      <c r="V136" s="18"/>
      <c r="W136" s="18"/>
      <c r="X136" s="18"/>
      <c r="Y136" s="18"/>
      <c r="Z136" s="18"/>
      <c r="AA136" s="18"/>
      <c r="AB136" s="42"/>
      <c r="AC136" s="42"/>
    </row>
    <row r="137" spans="1:29" ht="18" customHeight="1">
      <c r="A137" s="7"/>
      <c r="B137" s="3" t="s">
        <v>418</v>
      </c>
      <c r="C137" s="3"/>
      <c r="D137" s="3"/>
      <c r="E137" s="3"/>
      <c r="F137" s="3"/>
      <c r="G137" s="3"/>
      <c r="H137" s="50" t="str">
        <f>IF(項目一覧!$C$280=0,"","("&amp;項目一覧!$C$280&amp;") 建築士事務所  （"&amp;項目一覧!$C$281&amp;"）知事登録　第　 "&amp;項目一覧!$C$282&amp;"　号")</f>
        <v>() 建築士事務所  （）知事登録　第　 　号</v>
      </c>
      <c r="I137" s="42"/>
      <c r="J137" s="18"/>
      <c r="K137" s="18"/>
      <c r="L137" s="18"/>
      <c r="M137" s="18"/>
      <c r="N137" s="18"/>
      <c r="O137" s="18"/>
      <c r="P137" s="18"/>
      <c r="Q137" s="18"/>
      <c r="R137" s="18"/>
      <c r="S137" s="18"/>
      <c r="T137" s="18"/>
      <c r="U137" s="18"/>
      <c r="V137" s="18"/>
      <c r="W137" s="18"/>
      <c r="X137" s="18"/>
      <c r="Y137" s="18"/>
      <c r="Z137" s="18"/>
      <c r="AA137" s="18"/>
      <c r="AB137" s="42"/>
      <c r="AC137" s="42"/>
    </row>
    <row r="138" spans="1:29" ht="18" customHeight="1">
      <c r="A138" s="7"/>
      <c r="B138" s="3"/>
      <c r="C138" s="3"/>
      <c r="D138" s="3"/>
      <c r="E138" s="3"/>
      <c r="F138" s="3"/>
      <c r="G138" s="3"/>
      <c r="H138" s="18" t="str">
        <f>項目一覧!$C$283</f>
        <v/>
      </c>
      <c r="I138" s="42"/>
      <c r="J138" s="18"/>
      <c r="K138" s="18"/>
      <c r="L138" s="18"/>
      <c r="M138" s="18"/>
      <c r="N138" s="18"/>
      <c r="O138" s="18"/>
      <c r="P138" s="18"/>
      <c r="Q138" s="18"/>
      <c r="R138" s="18"/>
      <c r="S138" s="18"/>
      <c r="T138" s="18"/>
      <c r="U138" s="18"/>
      <c r="V138" s="18"/>
      <c r="W138" s="18"/>
      <c r="X138" s="18"/>
      <c r="Y138" s="18"/>
      <c r="Z138" s="18"/>
      <c r="AA138" s="18"/>
      <c r="AB138" s="42"/>
      <c r="AC138" s="42"/>
    </row>
    <row r="139" spans="1:29" ht="18" customHeight="1">
      <c r="A139" s="7"/>
      <c r="B139" s="3" t="s">
        <v>417</v>
      </c>
      <c r="C139" s="3"/>
      <c r="D139" s="3"/>
      <c r="E139" s="3"/>
      <c r="F139" s="3"/>
      <c r="G139" s="3"/>
      <c r="H139" s="18" t="str">
        <f>項目一覧!$C$284</f>
        <v/>
      </c>
      <c r="I139" s="42"/>
      <c r="J139" s="18"/>
      <c r="K139" s="18"/>
      <c r="L139" s="18"/>
      <c r="M139" s="18"/>
      <c r="N139" s="18"/>
      <c r="O139" s="18"/>
      <c r="P139" s="18"/>
      <c r="Q139" s="18"/>
      <c r="R139" s="18"/>
      <c r="S139" s="18"/>
      <c r="T139" s="18"/>
      <c r="U139" s="18"/>
      <c r="V139" s="18"/>
      <c r="W139" s="18"/>
      <c r="X139" s="18"/>
      <c r="Y139" s="18"/>
      <c r="Z139" s="18"/>
      <c r="AA139" s="18"/>
      <c r="AB139" s="42"/>
      <c r="AC139" s="42"/>
    </row>
    <row r="140" spans="1:29" ht="18" customHeight="1">
      <c r="A140" s="7"/>
      <c r="B140" s="3" t="s">
        <v>416</v>
      </c>
      <c r="C140" s="3"/>
      <c r="D140" s="3"/>
      <c r="E140" s="3"/>
      <c r="F140" s="3"/>
      <c r="G140" s="3"/>
      <c r="H140" s="1512" t="str">
        <f>項目一覧!$C$285</f>
        <v/>
      </c>
      <c r="I140" s="1512"/>
      <c r="J140" s="1512"/>
      <c r="K140" s="1512"/>
      <c r="L140" s="1512"/>
      <c r="M140" s="1512"/>
      <c r="N140" s="1512"/>
      <c r="O140" s="1512"/>
      <c r="P140" s="1512"/>
      <c r="Q140" s="1512"/>
      <c r="R140" s="1512"/>
      <c r="S140" s="1512"/>
      <c r="T140" s="1512"/>
      <c r="U140" s="1512"/>
      <c r="V140" s="1512"/>
      <c r="W140" s="1512"/>
      <c r="X140" s="1512"/>
      <c r="Y140" s="1512"/>
      <c r="Z140" s="1512"/>
      <c r="AA140" s="1512"/>
      <c r="AB140" s="1512"/>
      <c r="AC140" s="42"/>
    </row>
    <row r="141" spans="1:29" ht="18" customHeight="1">
      <c r="A141" s="7"/>
      <c r="B141" s="3" t="s">
        <v>415</v>
      </c>
      <c r="C141" s="3"/>
      <c r="D141" s="3"/>
      <c r="E141" s="3"/>
      <c r="F141" s="3"/>
      <c r="G141" s="3"/>
      <c r="H141" s="18" t="str">
        <f>項目一覧!$C$286</f>
        <v/>
      </c>
      <c r="I141" s="42"/>
      <c r="J141" s="18"/>
      <c r="K141" s="18"/>
      <c r="L141" s="18"/>
      <c r="M141" s="18"/>
      <c r="N141" s="18"/>
      <c r="O141" s="18"/>
      <c r="P141" s="18"/>
      <c r="Q141" s="18"/>
      <c r="R141" s="18"/>
      <c r="S141" s="18"/>
      <c r="T141" s="18"/>
      <c r="U141" s="18"/>
      <c r="V141" s="18"/>
      <c r="W141" s="18"/>
      <c r="X141" s="18"/>
      <c r="Y141" s="18"/>
      <c r="Z141" s="18"/>
      <c r="AA141" s="18"/>
      <c r="AB141" s="42"/>
      <c r="AC141" s="42"/>
    </row>
    <row r="142" spans="1:29" ht="18" customHeight="1">
      <c r="A142" s="7"/>
      <c r="B142" s="47" t="s">
        <v>671</v>
      </c>
      <c r="C142" s="3"/>
      <c r="D142" s="3"/>
      <c r="E142" s="3"/>
      <c r="F142" s="3"/>
      <c r="G142" s="3"/>
      <c r="H142" s="18"/>
      <c r="I142" s="1592" t="str">
        <f>項目一覧!$C$287</f>
        <v/>
      </c>
      <c r="J142" s="1592"/>
      <c r="K142" s="1592"/>
      <c r="L142" s="1592"/>
      <c r="M142" s="1592"/>
      <c r="N142" s="1592"/>
      <c r="O142" s="1592"/>
      <c r="P142" s="1592"/>
      <c r="Q142" s="1592"/>
      <c r="R142" s="1592"/>
      <c r="S142" s="1592"/>
      <c r="T142" s="1592"/>
      <c r="U142" s="1592"/>
      <c r="V142" s="1592"/>
      <c r="W142" s="1592"/>
      <c r="X142" s="1592"/>
      <c r="Y142" s="1592"/>
      <c r="Z142" s="1592"/>
      <c r="AA142" s="1592"/>
      <c r="AB142" s="1592"/>
      <c r="AC142" s="42"/>
    </row>
    <row r="143" spans="1:29" ht="11.25" customHeight="1">
      <c r="A143" s="31"/>
      <c r="B143" s="15"/>
      <c r="C143" s="15"/>
      <c r="D143" s="15"/>
      <c r="E143" s="15"/>
      <c r="F143" s="15"/>
      <c r="G143" s="15"/>
      <c r="H143" s="27"/>
      <c r="I143" s="1593"/>
      <c r="J143" s="1593"/>
      <c r="K143" s="1593"/>
      <c r="L143" s="1593"/>
      <c r="M143" s="1593"/>
      <c r="N143" s="1593"/>
      <c r="O143" s="1593"/>
      <c r="P143" s="1593"/>
      <c r="Q143" s="1593"/>
      <c r="R143" s="1593"/>
      <c r="S143" s="1593"/>
      <c r="T143" s="1593"/>
      <c r="U143" s="1593"/>
      <c r="V143" s="1593"/>
      <c r="W143" s="1593"/>
      <c r="X143" s="1593"/>
      <c r="Y143" s="1593"/>
      <c r="Z143" s="1593"/>
      <c r="AA143" s="1593"/>
      <c r="AB143" s="1593"/>
      <c r="AC143" s="42"/>
    </row>
    <row r="144" spans="1:29" ht="17.25" customHeight="1">
      <c r="A144" s="17" t="s">
        <v>667</v>
      </c>
      <c r="B144" s="16" t="s">
        <v>670</v>
      </c>
      <c r="C144" s="16"/>
      <c r="D144" s="16"/>
      <c r="E144" s="16"/>
      <c r="F144" s="16"/>
      <c r="G144" s="16"/>
      <c r="H144" s="16"/>
      <c r="I144" s="52"/>
      <c r="J144" s="16"/>
      <c r="K144" s="16"/>
      <c r="L144" s="16"/>
      <c r="M144" s="16"/>
      <c r="N144" s="16"/>
      <c r="O144" s="16"/>
      <c r="P144" s="16"/>
      <c r="Q144" s="16"/>
      <c r="R144" s="16"/>
      <c r="S144" s="16"/>
      <c r="T144" s="16"/>
      <c r="U144" s="16"/>
      <c r="V144" s="16"/>
      <c r="W144" s="16"/>
      <c r="X144" s="16"/>
      <c r="Y144" s="16"/>
      <c r="Z144" s="16"/>
      <c r="AA144" s="16"/>
      <c r="AB144" s="52"/>
    </row>
    <row r="145" spans="1:29" ht="18" customHeight="1">
      <c r="A145" s="6"/>
      <c r="B145" s="3" t="s">
        <v>669</v>
      </c>
      <c r="C145" s="3"/>
      <c r="D145" s="3"/>
      <c r="E145" s="3"/>
      <c r="F145" s="3"/>
      <c r="G145" s="3"/>
      <c r="H145" s="3"/>
      <c r="I145" s="3"/>
      <c r="J145" s="3"/>
      <c r="K145" s="3"/>
      <c r="L145" s="3"/>
      <c r="M145" s="3"/>
      <c r="N145" s="3"/>
      <c r="O145" s="3"/>
      <c r="P145" s="3"/>
      <c r="Q145" s="3"/>
      <c r="R145" s="3"/>
      <c r="S145" s="3"/>
      <c r="T145" s="3"/>
      <c r="U145" s="3"/>
      <c r="V145" s="3"/>
      <c r="W145" s="3"/>
      <c r="X145" s="3"/>
      <c r="Y145" s="3"/>
      <c r="Z145" s="3"/>
      <c r="AA145" s="3"/>
    </row>
    <row r="146" spans="1:29" ht="17.25" customHeight="1">
      <c r="A146" s="7"/>
      <c r="B146" s="3" t="s">
        <v>412</v>
      </c>
      <c r="C146" s="3"/>
      <c r="D146" s="3"/>
      <c r="E146" s="3"/>
      <c r="F146" s="3"/>
      <c r="G146" s="3"/>
      <c r="H146" s="18" t="str">
        <f>項目一覧!$C$288</f>
        <v/>
      </c>
      <c r="I146" s="42"/>
      <c r="J146" s="18"/>
      <c r="K146" s="18"/>
      <c r="L146" s="18"/>
      <c r="M146" s="18"/>
      <c r="N146" s="18"/>
      <c r="O146" s="18"/>
      <c r="P146" s="18"/>
      <c r="Q146" s="18"/>
      <c r="R146" s="18"/>
      <c r="S146" s="18"/>
      <c r="T146" s="18"/>
      <c r="U146" s="18"/>
      <c r="V146" s="18"/>
      <c r="W146" s="18"/>
      <c r="X146" s="18"/>
      <c r="Y146" s="18"/>
      <c r="Z146" s="18"/>
      <c r="AA146" s="18"/>
      <c r="AB146" s="42"/>
      <c r="AC146" s="42"/>
    </row>
    <row r="147" spans="1:29" ht="17.25" customHeight="1">
      <c r="A147" s="7"/>
      <c r="B147" s="3" t="s">
        <v>425</v>
      </c>
      <c r="C147" s="3"/>
      <c r="D147" s="3"/>
      <c r="E147" s="3"/>
      <c r="F147" s="3"/>
      <c r="G147" s="3"/>
      <c r="H147" s="18" t="str">
        <f>項目一覧!$C$289</f>
        <v/>
      </c>
      <c r="I147" s="42"/>
      <c r="J147" s="18"/>
      <c r="K147" s="18"/>
      <c r="L147" s="18"/>
      <c r="M147" s="18"/>
      <c r="N147" s="18"/>
      <c r="O147" s="18"/>
      <c r="P147" s="18"/>
      <c r="Q147" s="18"/>
      <c r="R147" s="18"/>
      <c r="S147" s="18"/>
      <c r="T147" s="18"/>
      <c r="U147" s="18"/>
      <c r="V147" s="18"/>
      <c r="W147" s="18"/>
      <c r="X147" s="18"/>
      <c r="Y147" s="18"/>
      <c r="Z147" s="18"/>
      <c r="AA147" s="18"/>
      <c r="AB147" s="42"/>
      <c r="AC147" s="42"/>
    </row>
    <row r="148" spans="1:29" ht="17.25" customHeight="1">
      <c r="A148" s="7"/>
      <c r="B148" s="3" t="s">
        <v>410</v>
      </c>
      <c r="C148" s="3"/>
      <c r="D148" s="3"/>
      <c r="E148" s="3"/>
      <c r="F148" s="3"/>
      <c r="G148" s="3"/>
      <c r="H148" s="18" t="str">
        <f>項目一覧!$C$290</f>
        <v/>
      </c>
      <c r="I148" s="42"/>
      <c r="J148" s="18"/>
      <c r="K148" s="18"/>
      <c r="L148" s="18"/>
      <c r="M148" s="18"/>
      <c r="N148" s="18"/>
      <c r="O148" s="18"/>
      <c r="P148" s="18"/>
      <c r="Q148" s="18"/>
      <c r="R148" s="18"/>
      <c r="S148" s="18"/>
      <c r="T148" s="18"/>
      <c r="U148" s="18"/>
      <c r="V148" s="18"/>
      <c r="W148" s="18"/>
      <c r="X148" s="18"/>
      <c r="Y148" s="18"/>
      <c r="Z148" s="18"/>
      <c r="AA148" s="18"/>
      <c r="AB148" s="42"/>
      <c r="AC148" s="42"/>
    </row>
    <row r="149" spans="1:29" ht="17.25" customHeight="1">
      <c r="A149" s="7"/>
      <c r="B149" s="3" t="s">
        <v>409</v>
      </c>
      <c r="C149" s="3"/>
      <c r="D149" s="3"/>
      <c r="E149" s="3"/>
      <c r="F149" s="3"/>
      <c r="G149" s="3"/>
      <c r="H149" s="1512" t="str">
        <f>項目一覧!$C$291</f>
        <v/>
      </c>
      <c r="I149" s="1512"/>
      <c r="J149" s="1512"/>
      <c r="K149" s="1512"/>
      <c r="L149" s="1512"/>
      <c r="M149" s="1512"/>
      <c r="N149" s="1512"/>
      <c r="O149" s="1512"/>
      <c r="P149" s="1512"/>
      <c r="Q149" s="1512"/>
      <c r="R149" s="1512"/>
      <c r="S149" s="1512"/>
      <c r="T149" s="1512"/>
      <c r="U149" s="1512"/>
      <c r="V149" s="1512"/>
      <c r="W149" s="1512"/>
      <c r="X149" s="1512"/>
      <c r="Y149" s="1512"/>
      <c r="Z149" s="1512"/>
      <c r="AA149" s="1512"/>
      <c r="AB149" s="1512"/>
      <c r="AC149" s="1512"/>
    </row>
    <row r="150" spans="1:29" ht="17.25" customHeight="1">
      <c r="A150" s="7"/>
      <c r="B150" s="3" t="s">
        <v>408</v>
      </c>
      <c r="C150" s="3"/>
      <c r="D150" s="3"/>
      <c r="E150" s="3"/>
      <c r="F150" s="3"/>
      <c r="G150" s="3"/>
      <c r="H150" s="18" t="str">
        <f>項目一覧!$C$292</f>
        <v/>
      </c>
      <c r="I150" s="42"/>
      <c r="J150" s="18"/>
      <c r="K150" s="18"/>
      <c r="L150" s="18"/>
      <c r="M150" s="18"/>
      <c r="N150" s="18"/>
      <c r="O150" s="18"/>
      <c r="P150" s="18"/>
      <c r="Q150" s="18"/>
      <c r="R150" s="18"/>
      <c r="S150" s="18"/>
      <c r="T150" s="18"/>
      <c r="U150" s="18"/>
      <c r="V150" s="18"/>
      <c r="W150" s="18"/>
      <c r="X150" s="18"/>
      <c r="Y150" s="18"/>
      <c r="Z150" s="18"/>
      <c r="AA150" s="18"/>
      <c r="AB150" s="42"/>
      <c r="AC150" s="42"/>
    </row>
    <row r="151" spans="1:29" ht="17.25" customHeight="1">
      <c r="A151" s="7"/>
      <c r="B151" s="3" t="s">
        <v>424</v>
      </c>
      <c r="C151" s="3"/>
      <c r="D151" s="3"/>
      <c r="E151" s="3"/>
      <c r="F151" s="3"/>
      <c r="G151" s="3"/>
      <c r="H151" s="18" t="str">
        <f>項目一覧!$C$293</f>
        <v/>
      </c>
      <c r="I151" s="42"/>
      <c r="J151" s="18"/>
      <c r="K151" s="18"/>
      <c r="L151" s="18"/>
      <c r="M151" s="18"/>
      <c r="N151" s="18"/>
      <c r="O151" s="18"/>
      <c r="P151" s="18"/>
      <c r="Q151" s="18"/>
      <c r="R151" s="18"/>
      <c r="S151" s="18"/>
      <c r="T151" s="18"/>
      <c r="U151" s="18"/>
      <c r="V151" s="18"/>
      <c r="W151" s="18"/>
      <c r="X151" s="18"/>
      <c r="Y151" s="18"/>
      <c r="Z151" s="18"/>
      <c r="AA151" s="18"/>
      <c r="AB151" s="42"/>
      <c r="AC151" s="42"/>
    </row>
    <row r="152" spans="1:29" ht="18" customHeight="1">
      <c r="A152" s="7"/>
      <c r="B152" s="34" t="s">
        <v>423</v>
      </c>
      <c r="C152" s="3"/>
      <c r="D152" s="3"/>
      <c r="E152" s="3"/>
      <c r="F152" s="3"/>
      <c r="G152" s="3"/>
      <c r="H152" s="18"/>
      <c r="I152" s="1592" t="str">
        <f>項目一覧!$C$294</f>
        <v/>
      </c>
      <c r="J152" s="1592"/>
      <c r="K152" s="1592"/>
      <c r="L152" s="1592"/>
      <c r="M152" s="1592"/>
      <c r="N152" s="1592"/>
      <c r="O152" s="1592"/>
      <c r="P152" s="1592"/>
      <c r="Q152" s="1592"/>
      <c r="R152" s="1592"/>
      <c r="S152" s="1592"/>
      <c r="T152" s="1592"/>
      <c r="U152" s="1592"/>
      <c r="V152" s="1592"/>
      <c r="W152" s="1592"/>
      <c r="X152" s="1592"/>
      <c r="Y152" s="1592"/>
      <c r="Z152" s="1592"/>
      <c r="AA152" s="1592"/>
      <c r="AB152" s="1592"/>
      <c r="AC152" s="1592"/>
    </row>
    <row r="153" spans="1:29" ht="11.25" customHeight="1">
      <c r="A153" s="7"/>
      <c r="B153" s="3"/>
      <c r="C153" s="3"/>
      <c r="D153" s="3"/>
      <c r="E153" s="3"/>
      <c r="F153" s="3"/>
      <c r="G153" s="3"/>
      <c r="H153" s="18"/>
      <c r="I153" s="1592"/>
      <c r="J153" s="1592"/>
      <c r="K153" s="1592"/>
      <c r="L153" s="1592"/>
      <c r="M153" s="1592"/>
      <c r="N153" s="1592"/>
      <c r="O153" s="1592"/>
      <c r="P153" s="1592"/>
      <c r="Q153" s="1592"/>
      <c r="R153" s="1592"/>
      <c r="S153" s="1592"/>
      <c r="T153" s="1592"/>
      <c r="U153" s="1592"/>
      <c r="V153" s="1592"/>
      <c r="W153" s="1592"/>
      <c r="X153" s="1592"/>
      <c r="Y153" s="1592"/>
      <c r="Z153" s="1592"/>
      <c r="AA153" s="1592"/>
      <c r="AB153" s="1592"/>
      <c r="AC153" s="1592"/>
    </row>
    <row r="154" spans="1:29" ht="18" customHeight="1">
      <c r="A154" s="6"/>
      <c r="B154" s="3" t="s">
        <v>668</v>
      </c>
      <c r="C154" s="3"/>
      <c r="D154" s="3"/>
      <c r="E154" s="3"/>
      <c r="F154" s="3"/>
      <c r="G154" s="3"/>
      <c r="H154" s="18"/>
      <c r="I154" s="18"/>
      <c r="J154" s="18"/>
      <c r="K154" s="18"/>
      <c r="L154" s="18"/>
      <c r="M154" s="18"/>
      <c r="N154" s="18"/>
      <c r="O154" s="18"/>
      <c r="P154" s="18"/>
      <c r="Q154" s="18"/>
      <c r="R154" s="18"/>
      <c r="S154" s="18"/>
      <c r="T154" s="18"/>
      <c r="U154" s="18"/>
      <c r="V154" s="18"/>
      <c r="W154" s="18"/>
      <c r="X154" s="18"/>
      <c r="Y154" s="18"/>
      <c r="Z154" s="18"/>
      <c r="AA154" s="18"/>
      <c r="AB154" s="42"/>
      <c r="AC154" s="42"/>
    </row>
    <row r="155" spans="1:29" ht="18" customHeight="1">
      <c r="A155" s="7"/>
      <c r="B155" s="3" t="s">
        <v>412</v>
      </c>
      <c r="C155" s="3"/>
      <c r="D155" s="3"/>
      <c r="E155" s="3"/>
      <c r="F155" s="3"/>
      <c r="G155" s="3"/>
      <c r="H155" s="18" t="str">
        <f>項目一覧!$C$295</f>
        <v/>
      </c>
      <c r="I155" s="42"/>
      <c r="J155" s="18"/>
      <c r="K155" s="18"/>
      <c r="L155" s="18"/>
      <c r="M155" s="18"/>
      <c r="N155" s="18"/>
      <c r="O155" s="18"/>
      <c r="P155" s="18"/>
      <c r="Q155" s="18"/>
      <c r="R155" s="18"/>
      <c r="S155" s="18"/>
      <c r="T155" s="18"/>
      <c r="U155" s="18"/>
      <c r="V155" s="18"/>
      <c r="W155" s="18"/>
      <c r="X155" s="18"/>
      <c r="Y155" s="18"/>
      <c r="Z155" s="18"/>
      <c r="AA155" s="18"/>
      <c r="AB155" s="42"/>
      <c r="AC155" s="42"/>
    </row>
    <row r="156" spans="1:29" ht="18" customHeight="1">
      <c r="A156" s="7"/>
      <c r="B156" s="3" t="s">
        <v>425</v>
      </c>
      <c r="C156" s="3"/>
      <c r="D156" s="3"/>
      <c r="E156" s="3"/>
      <c r="F156" s="3"/>
      <c r="G156" s="3"/>
      <c r="H156" s="18" t="str">
        <f>項目一覧!$C$296</f>
        <v/>
      </c>
      <c r="I156" s="42"/>
      <c r="J156" s="18"/>
      <c r="K156" s="18"/>
      <c r="L156" s="18"/>
      <c r="M156" s="18"/>
      <c r="N156" s="18"/>
      <c r="O156" s="18"/>
      <c r="P156" s="18"/>
      <c r="Q156" s="18"/>
      <c r="R156" s="18"/>
      <c r="S156" s="18"/>
      <c r="T156" s="18"/>
      <c r="U156" s="18"/>
      <c r="V156" s="18"/>
      <c r="W156" s="18"/>
      <c r="X156" s="18"/>
      <c r="Y156" s="18"/>
      <c r="Z156" s="18"/>
      <c r="AA156" s="18"/>
      <c r="AB156" s="42"/>
      <c r="AC156" s="42"/>
    </row>
    <row r="157" spans="1:29" ht="18" customHeight="1">
      <c r="A157" s="7"/>
      <c r="B157" s="3" t="s">
        <v>410</v>
      </c>
      <c r="C157" s="3"/>
      <c r="D157" s="3"/>
      <c r="E157" s="3"/>
      <c r="F157" s="3"/>
      <c r="G157" s="3"/>
      <c r="H157" s="18" t="str">
        <f>項目一覧!$C$297</f>
        <v/>
      </c>
      <c r="I157" s="42"/>
      <c r="J157" s="18"/>
      <c r="K157" s="18"/>
      <c r="L157" s="18"/>
      <c r="M157" s="18"/>
      <c r="N157" s="18"/>
      <c r="O157" s="18"/>
      <c r="P157" s="18"/>
      <c r="Q157" s="18"/>
      <c r="R157" s="18"/>
      <c r="S157" s="18"/>
      <c r="T157" s="18"/>
      <c r="U157" s="18"/>
      <c r="V157" s="18"/>
      <c r="W157" s="18"/>
      <c r="X157" s="18"/>
      <c r="Y157" s="18"/>
      <c r="Z157" s="18"/>
      <c r="AA157" s="18"/>
      <c r="AB157" s="42"/>
      <c r="AC157" s="42"/>
    </row>
    <row r="158" spans="1:29" ht="18" customHeight="1">
      <c r="A158" s="7"/>
      <c r="B158" s="3" t="s">
        <v>409</v>
      </c>
      <c r="C158" s="3"/>
      <c r="D158" s="3"/>
      <c r="E158" s="3"/>
      <c r="F158" s="3"/>
      <c r="G158" s="3"/>
      <c r="H158" s="1512" t="str">
        <f>項目一覧!$C$298</f>
        <v/>
      </c>
      <c r="I158" s="1512"/>
      <c r="J158" s="1512"/>
      <c r="K158" s="1512"/>
      <c r="L158" s="1512"/>
      <c r="M158" s="1512"/>
      <c r="N158" s="1512"/>
      <c r="O158" s="1512"/>
      <c r="P158" s="1512"/>
      <c r="Q158" s="1512"/>
      <c r="R158" s="1512"/>
      <c r="S158" s="1512"/>
      <c r="T158" s="1512"/>
      <c r="U158" s="1512"/>
      <c r="V158" s="1512"/>
      <c r="W158" s="1512"/>
      <c r="X158" s="1512"/>
      <c r="Y158" s="1512"/>
      <c r="Z158" s="1512"/>
      <c r="AA158" s="1512"/>
      <c r="AB158" s="1512"/>
      <c r="AC158" s="42"/>
    </row>
    <row r="159" spans="1:29" ht="18" customHeight="1">
      <c r="A159" s="7"/>
      <c r="B159" s="3" t="s">
        <v>408</v>
      </c>
      <c r="C159" s="3"/>
      <c r="D159" s="3"/>
      <c r="E159" s="3"/>
      <c r="F159" s="3"/>
      <c r="G159" s="3"/>
      <c r="H159" s="18" t="str">
        <f>項目一覧!$C$299</f>
        <v/>
      </c>
      <c r="I159" s="42"/>
      <c r="J159" s="18"/>
      <c r="K159" s="18"/>
      <c r="L159" s="18"/>
      <c r="M159" s="18"/>
      <c r="N159" s="18"/>
      <c r="O159" s="18"/>
      <c r="P159" s="18"/>
      <c r="Q159" s="18"/>
      <c r="R159" s="18"/>
      <c r="S159" s="18"/>
      <c r="T159" s="18"/>
      <c r="U159" s="18"/>
      <c r="V159" s="18"/>
      <c r="W159" s="18"/>
      <c r="X159" s="18"/>
      <c r="Y159" s="18"/>
      <c r="Z159" s="18"/>
      <c r="AA159" s="18"/>
      <c r="AB159" s="42"/>
      <c r="AC159" s="42"/>
    </row>
    <row r="160" spans="1:29" ht="17.25" customHeight="1">
      <c r="A160" s="7"/>
      <c r="B160" s="3" t="s">
        <v>424</v>
      </c>
      <c r="C160" s="3"/>
      <c r="D160" s="3"/>
      <c r="E160" s="3"/>
      <c r="F160" s="3"/>
      <c r="G160" s="3"/>
      <c r="H160" s="18" t="str">
        <f>項目一覧!$C$300</f>
        <v/>
      </c>
      <c r="I160" s="42"/>
      <c r="J160" s="18"/>
      <c r="K160" s="18"/>
      <c r="L160" s="18"/>
      <c r="M160" s="18"/>
      <c r="N160" s="18"/>
      <c r="O160" s="18"/>
      <c r="P160" s="18"/>
      <c r="Q160" s="18"/>
      <c r="R160" s="18"/>
      <c r="S160" s="18"/>
      <c r="T160" s="18"/>
      <c r="U160" s="18"/>
      <c r="V160" s="18"/>
      <c r="W160" s="18"/>
      <c r="X160" s="18"/>
      <c r="Y160" s="18"/>
      <c r="Z160" s="18"/>
      <c r="AA160" s="18"/>
      <c r="AB160" s="42"/>
      <c r="AC160" s="42"/>
    </row>
    <row r="161" spans="1:29" ht="18" customHeight="1">
      <c r="A161" s="7"/>
      <c r="B161" s="34" t="s">
        <v>423</v>
      </c>
      <c r="C161" s="3"/>
      <c r="D161" s="3"/>
      <c r="E161" s="3"/>
      <c r="F161" s="3"/>
      <c r="G161" s="3"/>
      <c r="H161" s="18"/>
      <c r="I161" s="1592" t="str">
        <f>項目一覧!$C$301</f>
        <v/>
      </c>
      <c r="J161" s="1592"/>
      <c r="K161" s="1592"/>
      <c r="L161" s="1592"/>
      <c r="M161" s="1592"/>
      <c r="N161" s="1592"/>
      <c r="O161" s="1592"/>
      <c r="P161" s="1592"/>
      <c r="Q161" s="1592"/>
      <c r="R161" s="1592"/>
      <c r="S161" s="1592"/>
      <c r="T161" s="1592"/>
      <c r="U161" s="1592"/>
      <c r="V161" s="1592"/>
      <c r="W161" s="1592"/>
      <c r="X161" s="1592"/>
      <c r="Y161" s="1592"/>
      <c r="Z161" s="1592"/>
      <c r="AA161" s="1592"/>
      <c r="AB161" s="1592"/>
      <c r="AC161" s="1592"/>
    </row>
    <row r="162" spans="1:29" ht="18" customHeight="1">
      <c r="A162" s="6"/>
      <c r="B162" s="3"/>
      <c r="C162" s="3"/>
      <c r="D162" s="3"/>
      <c r="E162" s="3"/>
      <c r="F162" s="3"/>
      <c r="G162" s="3"/>
      <c r="H162" s="18"/>
      <c r="I162" s="1592"/>
      <c r="J162" s="1592"/>
      <c r="K162" s="1592"/>
      <c r="L162" s="1592"/>
      <c r="M162" s="1592"/>
      <c r="N162" s="1592"/>
      <c r="O162" s="1592"/>
      <c r="P162" s="1592"/>
      <c r="Q162" s="1592"/>
      <c r="R162" s="1592"/>
      <c r="S162" s="1592"/>
      <c r="T162" s="1592"/>
      <c r="U162" s="1592"/>
      <c r="V162" s="1592"/>
      <c r="W162" s="1592"/>
      <c r="X162" s="1592"/>
      <c r="Y162" s="1592"/>
      <c r="Z162" s="1592"/>
      <c r="AA162" s="1592"/>
      <c r="AB162" s="1592"/>
      <c r="AC162" s="1592"/>
    </row>
    <row r="163" spans="1:29" ht="18" customHeight="1">
      <c r="A163" s="7"/>
      <c r="B163" s="3" t="s">
        <v>412</v>
      </c>
      <c r="C163" s="3"/>
      <c r="D163" s="3"/>
      <c r="E163" s="3"/>
      <c r="F163" s="3"/>
      <c r="G163" s="3"/>
      <c r="H163" s="18" t="str">
        <f>項目一覧!$C$302</f>
        <v/>
      </c>
      <c r="I163" s="42"/>
      <c r="J163" s="18"/>
      <c r="K163" s="18"/>
      <c r="L163" s="18"/>
      <c r="M163" s="18"/>
      <c r="N163" s="18"/>
      <c r="O163" s="18"/>
      <c r="P163" s="18"/>
      <c r="Q163" s="18"/>
      <c r="R163" s="18"/>
      <c r="S163" s="18"/>
      <c r="T163" s="18"/>
      <c r="U163" s="18"/>
      <c r="V163" s="18"/>
      <c r="W163" s="18"/>
      <c r="X163" s="18"/>
      <c r="Y163" s="18"/>
      <c r="Z163" s="18"/>
      <c r="AA163" s="18"/>
      <c r="AB163" s="42"/>
      <c r="AC163" s="42"/>
    </row>
    <row r="164" spans="1:29" ht="18" customHeight="1">
      <c r="A164" s="7"/>
      <c r="B164" s="3" t="s">
        <v>425</v>
      </c>
      <c r="C164" s="3"/>
      <c r="D164" s="3"/>
      <c r="E164" s="3"/>
      <c r="F164" s="3"/>
      <c r="G164" s="3"/>
      <c r="H164" s="18" t="str">
        <f>項目一覧!$C$303</f>
        <v/>
      </c>
      <c r="I164" s="42"/>
      <c r="J164" s="18"/>
      <c r="K164" s="18"/>
      <c r="L164" s="18"/>
      <c r="M164" s="18"/>
      <c r="N164" s="18"/>
      <c r="O164" s="18"/>
      <c r="P164" s="18"/>
      <c r="Q164" s="18"/>
      <c r="R164" s="18"/>
      <c r="S164" s="18"/>
      <c r="T164" s="18"/>
      <c r="U164" s="18"/>
      <c r="V164" s="18"/>
      <c r="W164" s="18"/>
      <c r="X164" s="18"/>
      <c r="Y164" s="18"/>
      <c r="Z164" s="18"/>
      <c r="AA164" s="18"/>
      <c r="AB164" s="42"/>
      <c r="AC164" s="42"/>
    </row>
    <row r="165" spans="1:29" ht="18" customHeight="1">
      <c r="A165" s="7"/>
      <c r="B165" s="3" t="s">
        <v>410</v>
      </c>
      <c r="C165" s="3"/>
      <c r="D165" s="3"/>
      <c r="E165" s="3"/>
      <c r="F165" s="3"/>
      <c r="G165" s="3"/>
      <c r="H165" s="18" t="str">
        <f>項目一覧!$C$304</f>
        <v/>
      </c>
      <c r="I165" s="42"/>
      <c r="J165" s="18"/>
      <c r="K165" s="18"/>
      <c r="L165" s="18"/>
      <c r="M165" s="18"/>
      <c r="N165" s="18"/>
      <c r="O165" s="18"/>
      <c r="P165" s="18"/>
      <c r="Q165" s="18"/>
      <c r="R165" s="18"/>
      <c r="S165" s="18"/>
      <c r="T165" s="18"/>
      <c r="U165" s="18"/>
      <c r="V165" s="18"/>
      <c r="W165" s="18"/>
      <c r="X165" s="18"/>
      <c r="Y165" s="18"/>
      <c r="Z165" s="18"/>
      <c r="AA165" s="18"/>
      <c r="AB165" s="42"/>
      <c r="AC165" s="42"/>
    </row>
    <row r="166" spans="1:29" ht="18" customHeight="1">
      <c r="A166" s="7"/>
      <c r="B166" s="3" t="s">
        <v>409</v>
      </c>
      <c r="C166" s="3"/>
      <c r="D166" s="3"/>
      <c r="E166" s="3"/>
      <c r="F166" s="3"/>
      <c r="G166" s="3"/>
      <c r="H166" s="1512" t="str">
        <f>項目一覧!$C$305</f>
        <v/>
      </c>
      <c r="I166" s="1512"/>
      <c r="J166" s="1512"/>
      <c r="K166" s="1512"/>
      <c r="L166" s="1512"/>
      <c r="M166" s="1512"/>
      <c r="N166" s="1512"/>
      <c r="O166" s="1512"/>
      <c r="P166" s="1512"/>
      <c r="Q166" s="1512"/>
      <c r="R166" s="1512"/>
      <c r="S166" s="1512"/>
      <c r="T166" s="1512"/>
      <c r="U166" s="1512"/>
      <c r="V166" s="1512"/>
      <c r="W166" s="1512"/>
      <c r="X166" s="1512"/>
      <c r="Y166" s="1512"/>
      <c r="Z166" s="1512"/>
      <c r="AA166" s="1512"/>
      <c r="AB166" s="1512"/>
      <c r="AC166" s="42"/>
    </row>
    <row r="167" spans="1:29" ht="18" customHeight="1">
      <c r="A167" s="7"/>
      <c r="B167" s="3" t="s">
        <v>408</v>
      </c>
      <c r="C167" s="3"/>
      <c r="D167" s="3"/>
      <c r="E167" s="3"/>
      <c r="F167" s="3"/>
      <c r="G167" s="3"/>
      <c r="H167" s="18" t="str">
        <f>項目一覧!$C$306</f>
        <v/>
      </c>
      <c r="I167" s="42"/>
      <c r="J167" s="18"/>
      <c r="K167" s="18"/>
      <c r="L167" s="18"/>
      <c r="M167" s="18"/>
      <c r="N167" s="18"/>
      <c r="O167" s="18"/>
      <c r="P167" s="18"/>
      <c r="Q167" s="18"/>
      <c r="R167" s="18"/>
      <c r="S167" s="18"/>
      <c r="T167" s="18"/>
      <c r="U167" s="18"/>
      <c r="V167" s="18"/>
      <c r="W167" s="18"/>
      <c r="X167" s="18"/>
      <c r="Y167" s="18"/>
      <c r="Z167" s="18"/>
      <c r="AA167" s="18"/>
      <c r="AB167" s="42"/>
      <c r="AC167" s="42"/>
    </row>
    <row r="168" spans="1:29" ht="17.25" customHeight="1">
      <c r="A168" s="7"/>
      <c r="B168" s="3" t="s">
        <v>424</v>
      </c>
      <c r="C168" s="3"/>
      <c r="D168" s="3"/>
      <c r="E168" s="3"/>
      <c r="F168" s="3"/>
      <c r="G168" s="3"/>
      <c r="H168" s="18" t="str">
        <f>項目一覧!$C$307</f>
        <v/>
      </c>
      <c r="I168" s="42"/>
      <c r="J168" s="18"/>
      <c r="K168" s="18"/>
      <c r="L168" s="18"/>
      <c r="M168" s="18"/>
      <c r="N168" s="18"/>
      <c r="O168" s="18"/>
      <c r="P168" s="18"/>
      <c r="Q168" s="18"/>
      <c r="R168" s="18"/>
      <c r="S168" s="18"/>
      <c r="T168" s="18"/>
      <c r="U168" s="18"/>
      <c r="V168" s="18"/>
      <c r="W168" s="18"/>
      <c r="X168" s="18"/>
      <c r="Y168" s="18"/>
      <c r="Z168" s="18"/>
      <c r="AA168" s="18"/>
      <c r="AB168" s="42"/>
      <c r="AC168" s="42"/>
    </row>
    <row r="169" spans="1:29" ht="18" customHeight="1">
      <c r="A169" s="7"/>
      <c r="B169" s="34" t="s">
        <v>423</v>
      </c>
      <c r="C169" s="3"/>
      <c r="D169" s="3"/>
      <c r="E169" s="3"/>
      <c r="F169" s="3"/>
      <c r="G169" s="3"/>
      <c r="H169" s="18"/>
      <c r="I169" s="1592" t="str">
        <f>項目一覧!$C$308</f>
        <v/>
      </c>
      <c r="J169" s="1592"/>
      <c r="K169" s="1592"/>
      <c r="L169" s="1592"/>
      <c r="M169" s="1592"/>
      <c r="N169" s="1592"/>
      <c r="O169" s="1592"/>
      <c r="P169" s="1592"/>
      <c r="Q169" s="1592"/>
      <c r="R169" s="1592"/>
      <c r="S169" s="1592"/>
      <c r="T169" s="1592"/>
      <c r="U169" s="1592"/>
      <c r="V169" s="1592"/>
      <c r="W169" s="1592"/>
      <c r="X169" s="1592"/>
      <c r="Y169" s="1592"/>
      <c r="Z169" s="1592"/>
      <c r="AA169" s="1592"/>
      <c r="AB169" s="1592"/>
      <c r="AC169" s="1592"/>
    </row>
    <row r="170" spans="1:29" ht="18" customHeight="1">
      <c r="A170" s="6"/>
      <c r="B170" s="3"/>
      <c r="C170" s="3"/>
      <c r="D170" s="3"/>
      <c r="E170" s="3"/>
      <c r="F170" s="3"/>
      <c r="G170" s="3"/>
      <c r="H170" s="18"/>
      <c r="I170" s="1592"/>
      <c r="J170" s="1592"/>
      <c r="K170" s="1592"/>
      <c r="L170" s="1592"/>
      <c r="M170" s="1592"/>
      <c r="N170" s="1592"/>
      <c r="O170" s="1592"/>
      <c r="P170" s="1592"/>
      <c r="Q170" s="1592"/>
      <c r="R170" s="1592"/>
      <c r="S170" s="1592"/>
      <c r="T170" s="1592"/>
      <c r="U170" s="1592"/>
      <c r="V170" s="1592"/>
      <c r="W170" s="1592"/>
      <c r="X170" s="1592"/>
      <c r="Y170" s="1592"/>
      <c r="Z170" s="1592"/>
      <c r="AA170" s="1592"/>
      <c r="AB170" s="1592"/>
      <c r="AC170" s="1592"/>
    </row>
    <row r="171" spans="1:29" ht="18" customHeight="1">
      <c r="A171" s="7"/>
      <c r="B171" s="3" t="s">
        <v>412</v>
      </c>
      <c r="C171" s="3"/>
      <c r="D171" s="3"/>
      <c r="E171" s="3"/>
      <c r="F171" s="3"/>
      <c r="G171" s="3"/>
      <c r="H171" s="18" t="str">
        <f>項目一覧!$C$309</f>
        <v/>
      </c>
      <c r="I171" s="42"/>
      <c r="J171" s="18"/>
      <c r="K171" s="18"/>
      <c r="L171" s="18"/>
      <c r="M171" s="18"/>
      <c r="N171" s="18"/>
      <c r="O171" s="18"/>
      <c r="P171" s="18"/>
      <c r="Q171" s="18"/>
      <c r="R171" s="18"/>
      <c r="S171" s="18"/>
      <c r="T171" s="18"/>
      <c r="U171" s="18"/>
      <c r="V171" s="18"/>
      <c r="W171" s="18"/>
      <c r="X171" s="18"/>
      <c r="Y171" s="18"/>
      <c r="Z171" s="18"/>
      <c r="AA171" s="18"/>
      <c r="AB171" s="42"/>
      <c r="AC171" s="42"/>
    </row>
    <row r="172" spans="1:29" ht="18" customHeight="1">
      <c r="A172" s="7"/>
      <c r="B172" s="3" t="s">
        <v>425</v>
      </c>
      <c r="C172" s="3"/>
      <c r="D172" s="3"/>
      <c r="E172" s="3"/>
      <c r="F172" s="3"/>
      <c r="G172" s="3"/>
      <c r="H172" s="18" t="str">
        <f>項目一覧!$C$310</f>
        <v/>
      </c>
      <c r="I172" s="42"/>
      <c r="J172" s="18"/>
      <c r="K172" s="18"/>
      <c r="L172" s="18"/>
      <c r="M172" s="18"/>
      <c r="N172" s="18"/>
      <c r="O172" s="18"/>
      <c r="P172" s="18"/>
      <c r="Q172" s="18"/>
      <c r="R172" s="18"/>
      <c r="S172" s="18"/>
      <c r="T172" s="18"/>
      <c r="U172" s="18"/>
      <c r="V172" s="18"/>
      <c r="W172" s="18"/>
      <c r="X172" s="18"/>
      <c r="Y172" s="18"/>
      <c r="Z172" s="18"/>
      <c r="AA172" s="18"/>
      <c r="AB172" s="42"/>
      <c r="AC172" s="42"/>
    </row>
    <row r="173" spans="1:29" ht="18" customHeight="1">
      <c r="A173" s="7"/>
      <c r="B173" s="3" t="s">
        <v>410</v>
      </c>
      <c r="C173" s="3"/>
      <c r="D173" s="3"/>
      <c r="E173" s="3"/>
      <c r="F173" s="3"/>
      <c r="G173" s="3"/>
      <c r="H173" s="18" t="str">
        <f>項目一覧!$C$311</f>
        <v/>
      </c>
      <c r="I173" s="42"/>
      <c r="J173" s="18"/>
      <c r="K173" s="18"/>
      <c r="L173" s="18"/>
      <c r="M173" s="18"/>
      <c r="N173" s="18"/>
      <c r="O173" s="18"/>
      <c r="P173" s="18"/>
      <c r="Q173" s="18"/>
      <c r="R173" s="18"/>
      <c r="S173" s="18"/>
      <c r="T173" s="18"/>
      <c r="U173" s="18"/>
      <c r="V173" s="18"/>
      <c r="W173" s="18"/>
      <c r="X173" s="18"/>
      <c r="Y173" s="18"/>
      <c r="Z173" s="18"/>
      <c r="AA173" s="18"/>
      <c r="AB173" s="42"/>
      <c r="AC173" s="42"/>
    </row>
    <row r="174" spans="1:29" ht="18" customHeight="1">
      <c r="A174" s="7"/>
      <c r="B174" s="3" t="s">
        <v>409</v>
      </c>
      <c r="C174" s="3"/>
      <c r="D174" s="3"/>
      <c r="E174" s="3"/>
      <c r="F174" s="3"/>
      <c r="G174" s="3"/>
      <c r="H174" s="1512" t="str">
        <f>項目一覧!$C$312</f>
        <v/>
      </c>
      <c r="I174" s="1512"/>
      <c r="J174" s="1512"/>
      <c r="K174" s="1512"/>
      <c r="L174" s="1512"/>
      <c r="M174" s="1512"/>
      <c r="N174" s="1512"/>
      <c r="O174" s="1512"/>
      <c r="P174" s="1512"/>
      <c r="Q174" s="1512"/>
      <c r="R174" s="1512"/>
      <c r="S174" s="1512"/>
      <c r="T174" s="1512"/>
      <c r="U174" s="1512"/>
      <c r="V174" s="1512"/>
      <c r="W174" s="1512"/>
      <c r="X174" s="1512"/>
      <c r="Y174" s="1512"/>
      <c r="Z174" s="1512"/>
      <c r="AA174" s="1512"/>
      <c r="AB174" s="1512"/>
      <c r="AC174" s="42"/>
    </row>
    <row r="175" spans="1:29" ht="18" customHeight="1">
      <c r="A175" s="7"/>
      <c r="B175" s="3" t="s">
        <v>408</v>
      </c>
      <c r="C175" s="3"/>
      <c r="D175" s="3"/>
      <c r="E175" s="3"/>
      <c r="F175" s="3"/>
      <c r="G175" s="3"/>
      <c r="H175" s="18" t="str">
        <f>項目一覧!$C$313</f>
        <v/>
      </c>
      <c r="I175" s="42"/>
      <c r="J175" s="18"/>
      <c r="K175" s="18"/>
      <c r="L175" s="18"/>
      <c r="M175" s="18"/>
      <c r="N175" s="18"/>
      <c r="O175" s="18"/>
      <c r="P175" s="18"/>
      <c r="Q175" s="18"/>
      <c r="R175" s="18"/>
      <c r="S175" s="18"/>
      <c r="T175" s="18"/>
      <c r="U175" s="18"/>
      <c r="V175" s="18"/>
      <c r="W175" s="18"/>
      <c r="X175" s="18"/>
      <c r="Y175" s="18"/>
      <c r="Z175" s="18"/>
      <c r="AA175" s="18"/>
      <c r="AB175" s="42"/>
      <c r="AC175" s="42"/>
    </row>
    <row r="176" spans="1:29" ht="17.25" customHeight="1">
      <c r="A176" s="7"/>
      <c r="B176" s="3" t="s">
        <v>424</v>
      </c>
      <c r="C176" s="3"/>
      <c r="D176" s="3"/>
      <c r="E176" s="3"/>
      <c r="F176" s="3"/>
      <c r="G176" s="3"/>
      <c r="H176" s="18" t="str">
        <f>項目一覧!$C$314</f>
        <v/>
      </c>
      <c r="I176" s="42"/>
      <c r="J176" s="18"/>
      <c r="K176" s="18"/>
      <c r="L176" s="18"/>
      <c r="M176" s="18"/>
      <c r="N176" s="18"/>
      <c r="O176" s="18"/>
      <c r="P176" s="18"/>
      <c r="Q176" s="18"/>
      <c r="R176" s="18"/>
      <c r="S176" s="18"/>
      <c r="T176" s="18"/>
      <c r="U176" s="18"/>
      <c r="V176" s="18"/>
      <c r="W176" s="18"/>
      <c r="X176" s="18"/>
      <c r="Y176" s="18"/>
      <c r="Z176" s="18"/>
      <c r="AA176" s="18"/>
      <c r="AB176" s="42"/>
      <c r="AC176" s="42"/>
    </row>
    <row r="177" spans="1:79" ht="18" customHeight="1">
      <c r="A177" s="7"/>
      <c r="B177" s="34" t="s">
        <v>423</v>
      </c>
      <c r="C177" s="3"/>
      <c r="D177" s="3"/>
      <c r="E177" s="3"/>
      <c r="F177" s="3"/>
      <c r="G177" s="3"/>
      <c r="H177" s="18"/>
      <c r="I177" s="1592" t="str">
        <f>項目一覧!$C$315</f>
        <v/>
      </c>
      <c r="J177" s="1592"/>
      <c r="K177" s="1592"/>
      <c r="L177" s="1592"/>
      <c r="M177" s="1592"/>
      <c r="N177" s="1592"/>
      <c r="O177" s="1592"/>
      <c r="P177" s="1592"/>
      <c r="Q177" s="1592"/>
      <c r="R177" s="1592"/>
      <c r="S177" s="1592"/>
      <c r="T177" s="1592"/>
      <c r="U177" s="1592"/>
      <c r="V177" s="1592"/>
      <c r="W177" s="1592"/>
      <c r="X177" s="1592"/>
      <c r="Y177" s="1592"/>
      <c r="Z177" s="1592"/>
      <c r="AA177" s="1592"/>
      <c r="AB177" s="1592"/>
      <c r="AC177" s="1592"/>
    </row>
    <row r="178" spans="1:79" ht="11.25" customHeight="1">
      <c r="A178" s="7"/>
      <c r="B178" s="3"/>
      <c r="C178" s="3"/>
      <c r="D178" s="3"/>
      <c r="E178" s="3"/>
      <c r="F178" s="3"/>
      <c r="G178" s="3"/>
      <c r="H178" s="18"/>
      <c r="I178" s="1593"/>
      <c r="J178" s="1593"/>
      <c r="K178" s="1593"/>
      <c r="L178" s="1593"/>
      <c r="M178" s="1593"/>
      <c r="N178" s="1593"/>
      <c r="O178" s="1593"/>
      <c r="P178" s="1593"/>
      <c r="Q178" s="1593"/>
      <c r="R178" s="1593"/>
      <c r="S178" s="1593"/>
      <c r="T178" s="1593"/>
      <c r="U178" s="1593"/>
      <c r="V178" s="1593"/>
      <c r="W178" s="1593"/>
      <c r="X178" s="1593"/>
      <c r="Y178" s="1593"/>
      <c r="Z178" s="1593"/>
      <c r="AA178" s="1593"/>
      <c r="AB178" s="1593"/>
      <c r="AC178" s="1593"/>
    </row>
    <row r="179" spans="1:79" ht="17.25" customHeight="1">
      <c r="A179" s="17" t="s">
        <v>667</v>
      </c>
      <c r="B179" s="16" t="s">
        <v>413</v>
      </c>
      <c r="C179" s="16"/>
      <c r="D179" s="16"/>
      <c r="E179" s="16"/>
      <c r="F179" s="16"/>
      <c r="G179" s="16"/>
      <c r="H179" s="16"/>
      <c r="J179" s="3"/>
      <c r="K179" s="3"/>
      <c r="L179" s="3"/>
      <c r="M179" s="3"/>
      <c r="N179" s="3"/>
      <c r="O179" s="3"/>
      <c r="P179" s="3"/>
      <c r="Q179" s="3"/>
      <c r="R179" s="3"/>
      <c r="S179" s="3"/>
      <c r="T179" s="3"/>
      <c r="U179" s="3"/>
      <c r="V179" s="3"/>
      <c r="W179" s="3"/>
      <c r="X179" s="3"/>
      <c r="Y179" s="3"/>
      <c r="Z179" s="3"/>
      <c r="AA179" s="3"/>
    </row>
    <row r="180" spans="1:79" ht="17.25" customHeight="1">
      <c r="A180" s="7"/>
      <c r="B180" s="3" t="s">
        <v>412</v>
      </c>
      <c r="C180" s="3"/>
      <c r="D180" s="3"/>
      <c r="E180" s="3"/>
      <c r="F180" s="18"/>
      <c r="G180" s="18"/>
      <c r="H180" s="18" t="str">
        <f>項目一覧!$C$55</f>
        <v/>
      </c>
      <c r="I180" s="42"/>
      <c r="J180" s="18"/>
      <c r="K180" s="18"/>
      <c r="L180" s="18"/>
      <c r="M180" s="18"/>
      <c r="N180" s="18"/>
      <c r="O180" s="18"/>
      <c r="P180" s="18"/>
      <c r="Q180" s="18"/>
      <c r="R180" s="18"/>
      <c r="S180" s="18"/>
      <c r="T180" s="18"/>
      <c r="U180" s="18"/>
      <c r="V180" s="18"/>
      <c r="W180" s="18"/>
      <c r="X180" s="18"/>
      <c r="Y180" s="18"/>
      <c r="Z180" s="18"/>
      <c r="AA180" s="18"/>
      <c r="AB180" s="42"/>
      <c r="AC180" s="42"/>
    </row>
    <row r="181" spans="1:79" ht="17.25" customHeight="1">
      <c r="A181" s="7"/>
      <c r="B181" s="3" t="s">
        <v>411</v>
      </c>
      <c r="C181" s="3"/>
      <c r="D181" s="3"/>
      <c r="E181" s="3"/>
      <c r="F181" s="18"/>
      <c r="G181" s="18"/>
      <c r="H181" s="44" t="str">
        <f>IF(項目一覧!$C$56=0,"","建設業の許可   ("&amp;項目一覧!$C$56&amp;")  第  （"&amp;項目一覧!$C$57&amp;"）　　 "&amp;項目一覧!C58&amp;"　号")</f>
        <v>建設業の許可   ()  第  （）　　 　号</v>
      </c>
      <c r="I181" s="42"/>
      <c r="J181" s="18"/>
      <c r="K181" s="18"/>
      <c r="L181" s="18"/>
      <c r="M181" s="18"/>
      <c r="N181" s="18"/>
      <c r="O181" s="18"/>
      <c r="P181" s="18"/>
      <c r="Q181" s="18"/>
      <c r="R181" s="18"/>
      <c r="S181" s="18"/>
      <c r="T181" s="18"/>
      <c r="U181" s="18"/>
      <c r="V181" s="18"/>
      <c r="W181" s="18"/>
      <c r="X181" s="18"/>
      <c r="Y181" s="18"/>
      <c r="Z181" s="18"/>
      <c r="AA181" s="18"/>
      <c r="AB181" s="42"/>
      <c r="AC181" s="42"/>
    </row>
    <row r="182" spans="1:79" ht="17.25" customHeight="1">
      <c r="A182" s="7"/>
      <c r="B182" s="3"/>
      <c r="C182" s="3"/>
      <c r="D182" s="3"/>
      <c r="E182" s="3"/>
      <c r="F182" s="18"/>
      <c r="G182" s="18"/>
      <c r="H182" s="18" t="str">
        <f>項目一覧!$C$59</f>
        <v/>
      </c>
      <c r="I182" s="42"/>
      <c r="J182" s="18"/>
      <c r="K182" s="18"/>
      <c r="L182" s="18"/>
      <c r="M182" s="18"/>
      <c r="N182" s="18"/>
      <c r="O182" s="18"/>
      <c r="P182" s="18"/>
      <c r="Q182" s="18"/>
      <c r="R182" s="18"/>
      <c r="S182" s="18"/>
      <c r="T182" s="18"/>
      <c r="U182" s="18"/>
      <c r="V182" s="18"/>
      <c r="W182" s="18"/>
      <c r="X182" s="18"/>
      <c r="Y182" s="18"/>
      <c r="Z182" s="18"/>
      <c r="AA182" s="18"/>
      <c r="AB182" s="42"/>
      <c r="AC182" s="42"/>
    </row>
    <row r="183" spans="1:79" ht="17.25" customHeight="1">
      <c r="A183" s="7"/>
      <c r="B183" s="3" t="s">
        <v>410</v>
      </c>
      <c r="C183" s="3"/>
      <c r="D183" s="3"/>
      <c r="E183" s="3"/>
      <c r="F183" s="18"/>
      <c r="G183" s="18"/>
      <c r="H183" s="18" t="str">
        <f>項目一覧!$C$60</f>
        <v/>
      </c>
      <c r="I183" s="42"/>
      <c r="J183" s="18"/>
      <c r="K183" s="18"/>
      <c r="L183" s="18"/>
      <c r="M183" s="18"/>
      <c r="N183" s="18"/>
      <c r="O183" s="18"/>
      <c r="P183" s="18"/>
      <c r="Q183" s="18"/>
      <c r="R183" s="18"/>
      <c r="S183" s="18"/>
      <c r="T183" s="18"/>
      <c r="U183" s="18"/>
      <c r="V183" s="18"/>
      <c r="W183" s="18"/>
      <c r="X183" s="18"/>
      <c r="Y183" s="18"/>
      <c r="Z183" s="18"/>
      <c r="AA183" s="18"/>
      <c r="AB183" s="42"/>
      <c r="AC183" s="42"/>
    </row>
    <row r="184" spans="1:79" ht="17.25" customHeight="1">
      <c r="A184" s="7"/>
      <c r="B184" s="3" t="s">
        <v>409</v>
      </c>
      <c r="C184" s="3"/>
      <c r="D184" s="3"/>
      <c r="E184" s="3"/>
      <c r="F184" s="18"/>
      <c r="G184" s="18"/>
      <c r="H184" s="1512" t="str">
        <f>項目一覧!$C$61</f>
        <v/>
      </c>
      <c r="I184" s="1512"/>
      <c r="J184" s="1512"/>
      <c r="K184" s="1512"/>
      <c r="L184" s="1512"/>
      <c r="M184" s="1512"/>
      <c r="N184" s="1512"/>
      <c r="O184" s="1512"/>
      <c r="P184" s="1512"/>
      <c r="Q184" s="1512"/>
      <c r="R184" s="1512"/>
      <c r="S184" s="1512"/>
      <c r="T184" s="1512"/>
      <c r="U184" s="1512"/>
      <c r="V184" s="1512"/>
      <c r="W184" s="1512"/>
      <c r="X184" s="1512"/>
      <c r="Y184" s="1512"/>
      <c r="Z184" s="1512"/>
      <c r="AA184" s="1512"/>
      <c r="AB184" s="1512"/>
      <c r="AC184" s="1512"/>
    </row>
    <row r="185" spans="1:79" ht="17.850000000000001" customHeight="1">
      <c r="A185" s="15"/>
      <c r="B185" s="15" t="s">
        <v>408</v>
      </c>
      <c r="C185" s="15"/>
      <c r="D185" s="15"/>
      <c r="E185" s="15"/>
      <c r="F185" s="27"/>
      <c r="G185" s="27"/>
      <c r="H185" s="27" t="str">
        <f>項目一覧!$C$62</f>
        <v/>
      </c>
      <c r="I185" s="42"/>
      <c r="J185" s="27"/>
      <c r="K185" s="27"/>
      <c r="L185" s="27"/>
      <c r="M185" s="27"/>
      <c r="N185" s="27"/>
      <c r="O185" s="27"/>
      <c r="P185" s="27"/>
      <c r="Q185" s="27"/>
      <c r="R185" s="27"/>
      <c r="S185" s="27"/>
      <c r="T185" s="27"/>
      <c r="U185" s="27"/>
      <c r="V185" s="27"/>
      <c r="W185" s="27"/>
      <c r="X185" s="27"/>
      <c r="Y185" s="27"/>
      <c r="Z185" s="27"/>
      <c r="AA185" s="27"/>
      <c r="AB185" s="40"/>
      <c r="AC185" s="42"/>
    </row>
    <row r="186" spans="1:79" ht="17.850000000000001" customHeight="1">
      <c r="A186" s="17" t="s">
        <v>667</v>
      </c>
      <c r="B186" s="16" t="s">
        <v>407</v>
      </c>
      <c r="C186" s="43"/>
      <c r="D186" s="43"/>
      <c r="E186" s="43"/>
      <c r="F186" s="1536" t="str">
        <f>項目一覧!$C$66</f>
        <v/>
      </c>
      <c r="G186" s="1536"/>
      <c r="H186" s="1536"/>
      <c r="I186" s="1536"/>
      <c r="J186" s="1536"/>
      <c r="K186" s="1536"/>
      <c r="L186" s="1536"/>
      <c r="M186" s="1536"/>
      <c r="N186" s="1536"/>
      <c r="O186" s="1536"/>
      <c r="P186" s="1536"/>
      <c r="Q186" s="1536"/>
      <c r="R186" s="1536"/>
      <c r="S186" s="1536"/>
      <c r="T186" s="1536"/>
      <c r="U186" s="1536"/>
      <c r="V186" s="1536"/>
      <c r="W186" s="1536"/>
      <c r="X186" s="1536"/>
      <c r="Y186" s="1536"/>
      <c r="Z186" s="1536"/>
      <c r="AA186" s="1536"/>
      <c r="AB186" s="175"/>
      <c r="AC186" s="42"/>
      <c r="AY186" s="128"/>
      <c r="AZ186" s="128"/>
      <c r="BA186" s="128"/>
      <c r="BB186" s="128"/>
      <c r="BC186" s="128"/>
    </row>
    <row r="187" spans="1:79" s="128" customFormat="1" ht="17.850000000000001" customHeight="1">
      <c r="A187" s="172"/>
      <c r="B187" s="30"/>
      <c r="C187" s="30"/>
      <c r="D187" s="30"/>
      <c r="E187" s="30"/>
      <c r="F187" s="1537"/>
      <c r="G187" s="1537"/>
      <c r="H187" s="1537"/>
      <c r="I187" s="1537"/>
      <c r="J187" s="1537"/>
      <c r="K187" s="1537"/>
      <c r="L187" s="1537"/>
      <c r="M187" s="1537"/>
      <c r="N187" s="1537"/>
      <c r="O187" s="1537"/>
      <c r="P187" s="1537"/>
      <c r="Q187" s="1537"/>
      <c r="R187" s="1537"/>
      <c r="S187" s="1537"/>
      <c r="T187" s="1537"/>
      <c r="U187" s="1537"/>
      <c r="V187" s="1537"/>
      <c r="W187" s="1537"/>
      <c r="X187" s="1537"/>
      <c r="Y187" s="1537"/>
      <c r="Z187" s="1537"/>
      <c r="AA187" s="1537"/>
      <c r="AB187" s="40"/>
      <c r="AC187" s="42"/>
      <c r="AD187" s="1"/>
      <c r="AE187" s="1"/>
      <c r="AF187" s="1"/>
      <c r="AG187" s="1"/>
      <c r="AH187" s="1"/>
      <c r="AI187" s="1"/>
      <c r="AJ187" s="1"/>
      <c r="AK187" s="1"/>
      <c r="AL187" s="1"/>
      <c r="AM187" s="1"/>
      <c r="AN187" s="1"/>
      <c r="AO187" s="1"/>
      <c r="AP187" s="1"/>
      <c r="AQ187" s="1"/>
      <c r="AR187" s="1"/>
      <c r="AS187" s="1"/>
      <c r="AT187" s="1"/>
      <c r="AU187" s="1"/>
      <c r="AV187" s="1"/>
      <c r="AW187" s="1"/>
      <c r="AX187" s="1"/>
    </row>
    <row r="188" spans="1:79" s="128" customFormat="1" ht="17.850000000000001" customHeight="1">
      <c r="A188" s="152" t="s">
        <v>666</v>
      </c>
      <c r="B188" s="152"/>
      <c r="C188" s="152"/>
      <c r="D188" s="152"/>
      <c r="E188" s="152"/>
      <c r="F188" s="152"/>
      <c r="G188" s="152"/>
      <c r="H188" s="152"/>
      <c r="I188" s="152"/>
      <c r="J188" s="152"/>
      <c r="K188" s="152"/>
      <c r="L188" s="152"/>
      <c r="M188" s="152"/>
      <c r="N188" s="152"/>
      <c r="O188" s="152"/>
      <c r="P188" s="152"/>
      <c r="Q188" s="152"/>
      <c r="R188" s="152"/>
      <c r="S188" s="152"/>
      <c r="T188" s="152"/>
      <c r="U188" s="152"/>
      <c r="V188" s="152"/>
      <c r="W188" s="152"/>
      <c r="X188" s="152"/>
      <c r="Y188" s="152"/>
      <c r="Z188" s="152"/>
      <c r="AA188" s="152"/>
      <c r="AB188" s="1"/>
      <c r="A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row>
    <row r="189" spans="1:79" s="128" customFormat="1" ht="17.850000000000001" customHeight="1">
      <c r="A189" s="173"/>
      <c r="B189" s="174" t="s">
        <v>665</v>
      </c>
      <c r="C189" s="173"/>
      <c r="D189" s="173"/>
      <c r="E189" s="173"/>
      <c r="F189" s="173"/>
      <c r="G189" s="173"/>
      <c r="H189" s="173"/>
      <c r="I189" s="173"/>
      <c r="J189" s="173"/>
      <c r="K189" s="173"/>
      <c r="L189" s="173"/>
      <c r="M189" s="173"/>
      <c r="N189" s="173"/>
      <c r="O189" s="173"/>
      <c r="P189" s="173"/>
      <c r="Q189" s="173"/>
      <c r="R189" s="173"/>
      <c r="S189" s="173"/>
      <c r="T189" s="173"/>
      <c r="U189" s="173"/>
      <c r="V189" s="173"/>
      <c r="W189" s="173"/>
      <c r="X189" s="173"/>
      <c r="Y189" s="173"/>
      <c r="Z189" s="173"/>
      <c r="AA189" s="173"/>
      <c r="AB189" s="28"/>
      <c r="AC189" s="1"/>
      <c r="AF189" s="1"/>
      <c r="AG189" s="1"/>
      <c r="AH189" s="1"/>
      <c r="AI189" s="1"/>
      <c r="AJ189" s="1"/>
      <c r="AK189" s="1"/>
      <c r="AL189" s="1"/>
      <c r="AM189" s="1"/>
      <c r="AN189" s="1"/>
      <c r="AO189" s="1"/>
      <c r="AP189" s="1"/>
      <c r="AQ189" s="1"/>
      <c r="AR189" s="1"/>
      <c r="AS189" s="1"/>
      <c r="AT189" s="1"/>
      <c r="AU189" s="1"/>
      <c r="AV189" s="1"/>
      <c r="AW189" s="1"/>
      <c r="AX189" s="1"/>
      <c r="AY189" s="1"/>
      <c r="AZ189" s="1"/>
    </row>
    <row r="190" spans="1:79" s="128" customFormat="1" ht="17.850000000000001" customHeight="1">
      <c r="A190" s="6" t="s">
        <v>106</v>
      </c>
      <c r="B190" s="3" t="s">
        <v>664</v>
      </c>
      <c r="C190" s="3"/>
      <c r="D190" s="3"/>
      <c r="E190" s="3"/>
      <c r="F190" s="3"/>
      <c r="G190" s="3"/>
      <c r="H190" s="16"/>
      <c r="I190" s="3"/>
      <c r="J190" s="3"/>
      <c r="K190" s="3"/>
      <c r="L190" s="3"/>
      <c r="M190" s="3"/>
      <c r="N190" s="3"/>
      <c r="O190" s="3"/>
      <c r="P190" s="3"/>
      <c r="Q190" s="3"/>
      <c r="R190" s="3"/>
      <c r="S190" s="3"/>
      <c r="T190" s="3"/>
      <c r="U190" s="3"/>
      <c r="V190" s="3"/>
      <c r="W190" s="3"/>
      <c r="X190" s="3"/>
      <c r="Y190" s="3"/>
      <c r="Z190" s="3"/>
      <c r="AA190" s="3"/>
      <c r="AB190" s="3"/>
      <c r="AD190" s="1"/>
      <c r="AE190" s="1"/>
      <c r="AF190" s="1"/>
      <c r="AG190" s="1"/>
      <c r="AH190" s="1"/>
      <c r="AI190" s="1"/>
      <c r="AJ190" s="1"/>
      <c r="AK190" s="1"/>
      <c r="AL190" s="1"/>
      <c r="AM190" s="1"/>
      <c r="AN190" s="1"/>
      <c r="AO190" s="1"/>
      <c r="AP190" s="1"/>
      <c r="AQ190" s="1"/>
      <c r="AR190" s="1"/>
      <c r="AS190" s="1"/>
      <c r="AT190" s="1"/>
      <c r="AU190" s="1"/>
      <c r="AV190" s="1"/>
      <c r="AW190" s="1"/>
      <c r="AX190" s="1"/>
      <c r="AY190" s="1"/>
      <c r="AZ190" s="1"/>
    </row>
    <row r="191" spans="1:79" s="128" customFormat="1" ht="27" customHeight="1">
      <c r="A191" s="6"/>
      <c r="B191" s="213" t="s">
        <v>663</v>
      </c>
      <c r="C191" s="3"/>
      <c r="D191" s="3"/>
      <c r="E191" s="3"/>
      <c r="F191" s="1551" t="str">
        <f>IF(項目一覧!$C$69=0,"",IF(項目一覧!$C$71=0,項目一覧!$C$69&amp;項目一覧!$C$70,項目一覧!$C$69&amp;項目一覧!$C$70&amp;項目一覧!$C$71))</f>
        <v/>
      </c>
      <c r="G191" s="1551"/>
      <c r="H191" s="1551"/>
      <c r="I191" s="1551"/>
      <c r="J191" s="1551"/>
      <c r="K191" s="1551"/>
      <c r="L191" s="1551"/>
      <c r="M191" s="1551"/>
      <c r="N191" s="1551"/>
      <c r="O191" s="1551"/>
      <c r="P191" s="1551"/>
      <c r="Q191" s="1551"/>
      <c r="R191" s="1551"/>
      <c r="S191" s="1551"/>
      <c r="T191" s="1551"/>
      <c r="U191" s="1551"/>
      <c r="V191" s="1551"/>
      <c r="W191" s="1551"/>
      <c r="X191" s="1551"/>
      <c r="Y191" s="1551"/>
      <c r="Z191" s="1551"/>
      <c r="AA191" s="1551"/>
      <c r="AB191" s="1551"/>
    </row>
    <row r="192" spans="1:79" s="128" customFormat="1" ht="27" customHeight="1">
      <c r="A192" s="6"/>
      <c r="B192" s="213" t="s">
        <v>662</v>
      </c>
      <c r="C192" s="3"/>
      <c r="D192" s="3"/>
      <c r="E192" s="3"/>
      <c r="F192" s="1552" t="str">
        <f>IF(項目一覧!$C$72=0,"",IF(項目一覧!$C$74=0,項目一覧!$C$72&amp;項目一覧!$C$73,項目一覧!$C$72&amp;項目一覧!$C$73&amp;項目一覧!$C$74))</f>
        <v/>
      </c>
      <c r="G192" s="1552"/>
      <c r="H192" s="1552"/>
      <c r="I192" s="1552"/>
      <c r="J192" s="1552"/>
      <c r="K192" s="1552"/>
      <c r="L192" s="1552"/>
      <c r="M192" s="1552"/>
      <c r="N192" s="1552"/>
      <c r="O192" s="1552"/>
      <c r="P192" s="1552"/>
      <c r="Q192" s="1552"/>
      <c r="R192" s="1552"/>
      <c r="S192" s="1552"/>
      <c r="T192" s="1552"/>
      <c r="U192" s="1552"/>
      <c r="V192" s="1552"/>
      <c r="W192" s="1552"/>
      <c r="X192" s="1552"/>
      <c r="Y192" s="1552"/>
      <c r="Z192" s="1552"/>
      <c r="AA192" s="1552"/>
      <c r="AB192" s="1552"/>
    </row>
    <row r="193" spans="1:55" s="128" customFormat="1" ht="17.850000000000001" customHeight="1">
      <c r="A193" s="17" t="s">
        <v>106</v>
      </c>
      <c r="B193" s="16" t="s">
        <v>661</v>
      </c>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3"/>
    </row>
    <row r="194" spans="1:55" s="128" customFormat="1" ht="17.850000000000001" customHeight="1">
      <c r="A194" s="6"/>
      <c r="B194" s="3" t="s">
        <v>660</v>
      </c>
      <c r="C194" s="3"/>
      <c r="D194" s="3"/>
      <c r="E194" s="3"/>
      <c r="F194" s="3"/>
      <c r="G194" s="3"/>
      <c r="H194" s="3"/>
      <c r="I194" s="3"/>
      <c r="J194" s="3"/>
      <c r="K194" s="3"/>
      <c r="L194" s="3"/>
      <c r="M194" s="3"/>
      <c r="N194" s="3"/>
      <c r="O194" s="3"/>
      <c r="P194" s="3"/>
      <c r="Q194" s="3"/>
      <c r="R194" s="3" t="s">
        <v>118</v>
      </c>
      <c r="S194" s="1497">
        <f>$AK$194</f>
        <v>0</v>
      </c>
      <c r="T194" s="1497"/>
      <c r="U194" s="1497"/>
      <c r="V194" s="3" t="s">
        <v>117</v>
      </c>
      <c r="W194" s="5"/>
      <c r="X194" s="5"/>
      <c r="Y194" s="5"/>
      <c r="AA194" s="3"/>
      <c r="AB194" s="3"/>
      <c r="AC194" s="111"/>
      <c r="AE194" s="3" t="s">
        <v>659</v>
      </c>
      <c r="AK194" s="1675"/>
      <c r="AL194" s="1676"/>
      <c r="AM194" s="1676"/>
      <c r="AN194" s="1676"/>
      <c r="AO194" s="1676"/>
      <c r="AP194" s="1676"/>
      <c r="AQ194" s="1677"/>
    </row>
    <row r="195" spans="1:55" s="128" customFormat="1" ht="17.850000000000001" customHeight="1">
      <c r="A195" s="6"/>
      <c r="B195" s="3" t="s">
        <v>658</v>
      </c>
      <c r="C195" s="3"/>
      <c r="D195" s="3"/>
      <c r="E195" s="3"/>
      <c r="F195" s="3"/>
      <c r="G195" s="5" t="str">
        <f>IF(項目一覧!$D$116=TRUE,"■","□")</f>
        <v>□</v>
      </c>
      <c r="H195" s="3" t="s">
        <v>132</v>
      </c>
      <c r="I195" s="3"/>
      <c r="J195" s="5"/>
      <c r="K195" s="5" t="str">
        <f>IF(項目一覧!$E$116=TRUE,"■","□")</f>
        <v>□</v>
      </c>
      <c r="L195" s="3" t="s">
        <v>131</v>
      </c>
      <c r="M195" s="3"/>
      <c r="N195" s="3"/>
      <c r="O195" s="5" t="str">
        <f>IF(項目一覧!$F$116=TRUE,"■","□")</f>
        <v>□</v>
      </c>
      <c r="P195" s="3" t="s">
        <v>130</v>
      </c>
      <c r="Q195" s="3"/>
      <c r="R195" s="3"/>
      <c r="S195" s="5" t="str">
        <f>IF(項目一覧!$G$116=TRUE,"■","□")</f>
        <v>□</v>
      </c>
      <c r="T195" s="3" t="s">
        <v>129</v>
      </c>
      <c r="U195" s="3"/>
      <c r="W195" s="3"/>
      <c r="X195" s="3"/>
      <c r="Y195" s="3"/>
      <c r="Z195" s="3"/>
      <c r="AA195" s="3"/>
      <c r="AB195" s="3"/>
      <c r="AC195" s="1"/>
      <c r="AE195" s="3"/>
    </row>
    <row r="196" spans="1:55" s="128" customFormat="1" ht="17.850000000000001" customHeight="1">
      <c r="A196" s="3"/>
      <c r="B196" s="3"/>
      <c r="C196" s="3"/>
      <c r="D196" s="3"/>
      <c r="E196" s="3"/>
      <c r="F196" s="3"/>
      <c r="G196" s="5" t="str">
        <f>IF(項目一覧!$I$116=TRUE,"■","□")</f>
        <v>□</v>
      </c>
      <c r="H196" s="3" t="s">
        <v>127</v>
      </c>
      <c r="I196" s="3"/>
      <c r="J196" s="3"/>
      <c r="K196" s="3"/>
      <c r="L196" s="3"/>
      <c r="M196" s="5" t="str">
        <f>IF(項目一覧!$J$116=TRUE,"■","□")</f>
        <v>□</v>
      </c>
      <c r="N196" s="3" t="s">
        <v>126</v>
      </c>
      <c r="O196" s="3"/>
      <c r="P196" s="3"/>
      <c r="Q196" s="3"/>
      <c r="R196" s="3"/>
      <c r="S196" s="3"/>
      <c r="T196" s="5" t="s">
        <v>657</v>
      </c>
      <c r="U196" s="3" t="s">
        <v>656</v>
      </c>
      <c r="V196" s="3"/>
      <c r="W196" s="3"/>
      <c r="X196" s="3"/>
      <c r="Y196" s="3"/>
      <c r="Z196" s="3"/>
      <c r="AA196" s="3"/>
      <c r="AB196" s="3"/>
      <c r="AE196" s="3"/>
    </row>
    <row r="197" spans="1:55" s="128" customFormat="1" ht="17.850000000000001" customHeight="1">
      <c r="A197" s="3"/>
      <c r="B197" s="3" t="s">
        <v>655</v>
      </c>
      <c r="C197" s="3"/>
      <c r="D197" s="3"/>
      <c r="E197" s="3"/>
      <c r="F197" s="3"/>
      <c r="G197" s="5"/>
      <c r="H197" s="3"/>
      <c r="I197" s="3"/>
      <c r="J197" s="3"/>
      <c r="K197" s="3"/>
      <c r="L197" s="3"/>
      <c r="M197" s="5"/>
      <c r="N197" s="3"/>
      <c r="O197" s="3"/>
      <c r="P197" s="3"/>
      <c r="Q197" s="3"/>
      <c r="R197" s="3"/>
      <c r="S197" s="1523">
        <f>$AK$197</f>
        <v>0</v>
      </c>
      <c r="T197" s="1523"/>
      <c r="U197" s="1523"/>
      <c r="V197" s="1523"/>
      <c r="W197" s="1523"/>
      <c r="X197" s="1523"/>
      <c r="Y197" s="1523"/>
      <c r="Z197" s="1523"/>
      <c r="AA197" s="1523"/>
      <c r="AB197" s="15"/>
      <c r="AE197" s="3" t="s">
        <v>654</v>
      </c>
      <c r="AK197" s="1675"/>
      <c r="AL197" s="1676"/>
      <c r="AM197" s="1676"/>
      <c r="AN197" s="1676"/>
      <c r="AO197" s="1676"/>
      <c r="AP197" s="1676"/>
      <c r="AQ197" s="1676"/>
      <c r="AR197" s="1676"/>
      <c r="AS197" s="1677"/>
      <c r="AT197" s="1"/>
      <c r="AU197" s="1"/>
      <c r="AV197" s="1"/>
      <c r="AW197" s="1"/>
      <c r="AX197" s="1"/>
      <c r="AY197" s="1"/>
      <c r="AZ197" s="1"/>
      <c r="BA197" s="1"/>
      <c r="BB197" s="1"/>
    </row>
    <row r="198" spans="1:55" s="128" customFormat="1" ht="21" customHeight="1">
      <c r="A198" s="22" t="s">
        <v>106</v>
      </c>
      <c r="B198" s="20" t="s">
        <v>653</v>
      </c>
      <c r="C198" s="20"/>
      <c r="D198" s="20"/>
      <c r="E198" s="20"/>
      <c r="F198" s="20"/>
      <c r="G198" s="20"/>
      <c r="H198" s="20"/>
      <c r="I198" s="20"/>
      <c r="J198" s="20"/>
      <c r="K198" s="20"/>
      <c r="L198" s="20"/>
      <c r="M198" s="20" t="s">
        <v>118</v>
      </c>
      <c r="N198" s="1558">
        <f>$AK$198</f>
        <v>0</v>
      </c>
      <c r="O198" s="1558"/>
      <c r="P198" s="1558"/>
      <c r="Q198" s="1558"/>
      <c r="R198" s="1558"/>
      <c r="S198" s="1558"/>
      <c r="T198" s="1558"/>
      <c r="U198" s="1558"/>
      <c r="V198" s="20" t="s">
        <v>117</v>
      </c>
      <c r="W198" s="20"/>
      <c r="X198" s="20"/>
      <c r="Y198" s="20"/>
      <c r="Z198" s="20"/>
      <c r="AA198" s="20"/>
      <c r="AB198" s="15"/>
      <c r="AE198" s="3" t="s">
        <v>652</v>
      </c>
      <c r="AK198" s="1675"/>
      <c r="AL198" s="1676"/>
      <c r="AM198" s="1676"/>
      <c r="AN198" s="1676"/>
      <c r="AO198" s="1676"/>
      <c r="AP198" s="1676"/>
      <c r="AQ198" s="1676"/>
      <c r="AR198" s="1677"/>
      <c r="AS198" s="1"/>
      <c r="AT198" s="1"/>
      <c r="AU198" s="1"/>
      <c r="AV198" s="1"/>
      <c r="AW198" s="1"/>
      <c r="AX198" s="1"/>
      <c r="AY198" s="1"/>
      <c r="AZ198" s="1"/>
      <c r="BA198" s="1"/>
      <c r="BB198" s="1"/>
    </row>
    <row r="199" spans="1:55" s="128" customFormat="1" ht="21" customHeight="1">
      <c r="A199" s="22" t="s">
        <v>106</v>
      </c>
      <c r="B199" s="20" t="s">
        <v>651</v>
      </c>
      <c r="C199" s="20"/>
      <c r="D199" s="20"/>
      <c r="E199" s="20"/>
      <c r="F199" s="20"/>
      <c r="G199" s="20"/>
      <c r="H199" s="20"/>
      <c r="I199" s="20"/>
      <c r="J199" s="20" t="str">
        <f>IF(AK199="","","令和")</f>
        <v/>
      </c>
      <c r="K199" s="20"/>
      <c r="L199" s="22" t="str">
        <f>IF(AK199=0,"",IF(DATE(2019,5,1)&gt;AK199,YEAR(AK199)-1988,IF(YEAR(AK199)-2018=1,"元",YEAR(AK199)-2018)))</f>
        <v/>
      </c>
      <c r="M199" s="20" t="s">
        <v>642</v>
      </c>
      <c r="N199" s="20"/>
      <c r="O199" s="20" t="str">
        <f>IF(AK199=0,"",MONTH(AK199))</f>
        <v/>
      </c>
      <c r="P199" s="20" t="s">
        <v>641</v>
      </c>
      <c r="Q199" s="20"/>
      <c r="R199" s="20" t="str">
        <f>IF(AK199=0,"",DAY(AK199))</f>
        <v/>
      </c>
      <c r="S199" s="20" t="s">
        <v>640</v>
      </c>
      <c r="T199" s="20"/>
      <c r="U199" s="20"/>
      <c r="V199" s="20"/>
      <c r="W199" s="20"/>
      <c r="X199" s="20"/>
      <c r="Y199" s="20"/>
      <c r="Z199" s="20"/>
      <c r="AA199" s="20"/>
      <c r="AB199" s="15"/>
      <c r="AC199" s="3"/>
      <c r="AD199" s="3"/>
      <c r="AE199" s="3" t="s">
        <v>650</v>
      </c>
      <c r="AF199" s="3"/>
      <c r="AG199" s="1"/>
      <c r="AH199" s="1"/>
      <c r="AI199" s="1"/>
      <c r="AJ199" s="3"/>
      <c r="AK199" s="1672"/>
      <c r="AL199" s="1673"/>
      <c r="AM199" s="1673"/>
      <c r="AN199" s="1673"/>
      <c r="AO199" s="1674"/>
      <c r="AP199" s="1"/>
      <c r="AQ199" s="1"/>
      <c r="AR199" s="1"/>
      <c r="AS199" s="1"/>
      <c r="AT199" s="1"/>
      <c r="AU199" s="1"/>
      <c r="AV199" s="1"/>
      <c r="AW199" s="1"/>
      <c r="AX199" s="1"/>
      <c r="AY199" s="1"/>
      <c r="AZ199" s="1"/>
      <c r="BA199" s="1"/>
      <c r="BB199" s="1"/>
    </row>
    <row r="200" spans="1:55" s="128" customFormat="1" ht="21" customHeight="1">
      <c r="A200" s="22" t="s">
        <v>106</v>
      </c>
      <c r="B200" s="20" t="s">
        <v>649</v>
      </c>
      <c r="C200" s="20"/>
      <c r="D200" s="20"/>
      <c r="E200" s="20"/>
      <c r="F200" s="20"/>
      <c r="G200" s="20"/>
      <c r="H200" s="20"/>
      <c r="I200" s="20"/>
      <c r="J200" s="1813">
        <f>$AK$200</f>
        <v>0</v>
      </c>
      <c r="K200" s="1813"/>
      <c r="L200" s="1813"/>
      <c r="M200" s="1813"/>
      <c r="N200" s="1813"/>
      <c r="O200" s="1813"/>
      <c r="P200" s="1813"/>
      <c r="Q200" s="1813"/>
      <c r="R200" s="1813"/>
      <c r="S200" s="1813"/>
      <c r="T200" s="1813"/>
      <c r="U200" s="1813"/>
      <c r="V200" s="1813"/>
      <c r="W200" s="1813"/>
      <c r="X200" s="1813"/>
      <c r="Y200" s="1813"/>
      <c r="Z200" s="1813"/>
      <c r="AA200" s="1813"/>
      <c r="AB200" s="15"/>
      <c r="AE200" s="3" t="s">
        <v>648</v>
      </c>
      <c r="AK200" s="1675"/>
      <c r="AL200" s="1676"/>
      <c r="AM200" s="1676"/>
      <c r="AN200" s="1676"/>
      <c r="AO200" s="1676"/>
      <c r="AP200" s="1676"/>
      <c r="AQ200" s="1676"/>
      <c r="AR200" s="1676"/>
      <c r="AS200" s="1676"/>
      <c r="AT200" s="1676"/>
      <c r="AU200" s="1676"/>
      <c r="AV200" s="1676"/>
      <c r="AW200" s="1676"/>
      <c r="AX200" s="1676"/>
      <c r="AY200" s="1676"/>
      <c r="AZ200" s="1676"/>
      <c r="BA200" s="1676"/>
      <c r="BB200" s="1677"/>
    </row>
    <row r="201" spans="1:55" s="128" customFormat="1" ht="21" customHeight="1">
      <c r="A201" s="22" t="s">
        <v>106</v>
      </c>
      <c r="B201" s="20" t="s">
        <v>647</v>
      </c>
      <c r="C201" s="20"/>
      <c r="D201" s="20"/>
      <c r="E201" s="20"/>
      <c r="F201" s="20"/>
      <c r="G201" s="20"/>
      <c r="H201" s="20"/>
      <c r="I201" s="20"/>
      <c r="J201" s="20" t="str">
        <f>IF(AK201="","","令和")</f>
        <v/>
      </c>
      <c r="K201" s="20"/>
      <c r="L201" s="20" t="str">
        <f>IF(AK201=0,"",IF(DATE(2019,5,1)&gt;AK201,YEAR(AK201)-1988,IF(YEAR(AK201)-2018=1,"元",YEAR(AK201)-2018)))</f>
        <v/>
      </c>
      <c r="M201" s="20" t="s">
        <v>642</v>
      </c>
      <c r="N201" s="20"/>
      <c r="O201" s="20" t="str">
        <f>IF(AK201=0,"",MONTH(AK201))</f>
        <v/>
      </c>
      <c r="P201" s="20" t="s">
        <v>641</v>
      </c>
      <c r="Q201" s="20"/>
      <c r="R201" s="20" t="str">
        <f>IF(AK201=0,"",DAY(AK201))</f>
        <v/>
      </c>
      <c r="S201" s="20" t="s">
        <v>640</v>
      </c>
      <c r="T201" s="20"/>
      <c r="U201" s="20"/>
      <c r="V201" s="20"/>
      <c r="W201" s="20"/>
      <c r="X201" s="20"/>
      <c r="Y201" s="20"/>
      <c r="Z201" s="20"/>
      <c r="AA201" s="20"/>
      <c r="AB201" s="15"/>
      <c r="AE201" s="3" t="s">
        <v>646</v>
      </c>
      <c r="AF201" s="3"/>
      <c r="AG201" s="1"/>
      <c r="AH201" s="1"/>
      <c r="AI201" s="1"/>
      <c r="AJ201" s="3"/>
      <c r="AK201" s="1672"/>
      <c r="AL201" s="1673"/>
      <c r="AM201" s="1673"/>
      <c r="AN201" s="1673"/>
      <c r="AO201" s="1674"/>
      <c r="AP201" s="1"/>
      <c r="AQ201" s="1"/>
      <c r="AR201" s="1"/>
      <c r="AS201" s="1"/>
      <c r="AT201" s="1"/>
      <c r="AU201" s="1"/>
      <c r="AV201" s="1"/>
      <c r="AW201" s="1"/>
      <c r="AX201" s="1"/>
      <c r="AY201" s="1"/>
      <c r="AZ201" s="1"/>
      <c r="BA201" s="1"/>
      <c r="BB201" s="1"/>
    </row>
    <row r="202" spans="1:55" s="128" customFormat="1" ht="21" customHeight="1">
      <c r="A202" s="22" t="s">
        <v>106</v>
      </c>
      <c r="B202" s="20" t="s">
        <v>645</v>
      </c>
      <c r="C202" s="20"/>
      <c r="D202" s="20"/>
      <c r="E202" s="20"/>
      <c r="F202" s="20"/>
      <c r="G202" s="20"/>
      <c r="H202" s="20"/>
      <c r="I202" s="20"/>
      <c r="J202" s="20" t="str">
        <f>IF(AK202="","","令和")</f>
        <v/>
      </c>
      <c r="K202" s="20"/>
      <c r="L202" s="20" t="str">
        <f>IF(AK202=0,"",IF(DATE(2019,5,1)&gt;AK202,YEAR(AK202)-1988,IF(YEAR(AK202)-2018=1,"元",YEAR(AK202)-2018)))</f>
        <v/>
      </c>
      <c r="M202" s="20" t="s">
        <v>642</v>
      </c>
      <c r="N202" s="20"/>
      <c r="O202" s="20" t="str">
        <f>IF(AK202=0,"",MONTH(AK202))</f>
        <v/>
      </c>
      <c r="P202" s="20" t="s">
        <v>641</v>
      </c>
      <c r="Q202" s="20"/>
      <c r="R202" s="20" t="str">
        <f>IF(AK202=0,"",DAY(AK202))</f>
        <v/>
      </c>
      <c r="S202" s="20" t="s">
        <v>640</v>
      </c>
      <c r="T202" s="20"/>
      <c r="U202" s="20"/>
      <c r="V202" s="20"/>
      <c r="W202" s="20"/>
      <c r="X202" s="20"/>
      <c r="Y202" s="20"/>
      <c r="Z202" s="20"/>
      <c r="AA202" s="20"/>
      <c r="AB202" s="15"/>
      <c r="AE202" s="3" t="s">
        <v>644</v>
      </c>
      <c r="AF202" s="3"/>
      <c r="AG202" s="1"/>
      <c r="AH202" s="1"/>
      <c r="AI202" s="1"/>
      <c r="AJ202" s="3"/>
      <c r="AK202" s="1672"/>
      <c r="AL202" s="1673"/>
      <c r="AM202" s="1673"/>
      <c r="AN202" s="1673"/>
      <c r="AO202" s="1674"/>
    </row>
    <row r="203" spans="1:55" s="128" customFormat="1" ht="17.850000000000001" customHeight="1">
      <c r="A203" s="6" t="s">
        <v>106</v>
      </c>
      <c r="B203" s="3" t="s">
        <v>643</v>
      </c>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E203" s="3"/>
    </row>
    <row r="204" spans="1:55" s="128" customFormat="1" ht="17.850000000000001" customHeight="1">
      <c r="A204" s="3"/>
      <c r="B204" s="3" t="s">
        <v>634</v>
      </c>
      <c r="C204" s="3"/>
      <c r="D204" s="3"/>
      <c r="E204" s="3"/>
      <c r="F204" s="3"/>
      <c r="G204" s="3"/>
      <c r="H204" s="3"/>
      <c r="I204" s="3"/>
      <c r="J204" s="3"/>
      <c r="K204" s="3"/>
      <c r="L204" s="3"/>
      <c r="M204" s="3"/>
      <c r="N204" s="3"/>
      <c r="O204" s="1512">
        <f>INDEX(値一覧項目!$O$2:$O$16,$AU$204)</f>
        <v>0</v>
      </c>
      <c r="P204" s="1512"/>
      <c r="Q204" s="1512"/>
      <c r="R204" s="1512"/>
      <c r="S204" s="1512"/>
      <c r="T204" s="1512"/>
      <c r="U204" s="1512"/>
      <c r="V204" s="1512"/>
      <c r="W204" s="1512"/>
      <c r="X204" s="1512"/>
      <c r="Y204" s="3"/>
      <c r="Z204" s="3"/>
      <c r="AA204" s="3"/>
      <c r="AB204" s="3"/>
      <c r="AE204" s="3" t="s">
        <v>624</v>
      </c>
      <c r="AU204" s="143">
        <v>1</v>
      </c>
    </row>
    <row r="205" spans="1:55" s="128" customFormat="1" ht="17.850000000000001" customHeight="1">
      <c r="A205" s="3"/>
      <c r="B205" s="3" t="s">
        <v>703</v>
      </c>
      <c r="C205" s="3"/>
      <c r="D205" s="3"/>
      <c r="E205" s="3"/>
      <c r="F205" s="3"/>
      <c r="G205" s="3"/>
      <c r="H205" s="3"/>
      <c r="I205" s="3"/>
      <c r="J205" s="3"/>
      <c r="K205" s="3"/>
      <c r="L205" s="3"/>
      <c r="M205" s="3"/>
      <c r="N205" s="3"/>
      <c r="O205" s="3" t="str">
        <f>IF(AK205="","","令和")</f>
        <v/>
      </c>
      <c r="P205" s="3"/>
      <c r="Q205" s="3" t="str">
        <f>IF(AK205=0,"",IF(DATE(2019,5,1)&gt;AK205,YEAR(AK205)-1988,IF(YEAR(AK205)-2018=1,"元",YEAR(AK205)-2018)))</f>
        <v/>
      </c>
      <c r="R205" s="3" t="s">
        <v>642</v>
      </c>
      <c r="S205" s="3"/>
      <c r="T205" s="3" t="str">
        <f>IF(AK205=0,"",MONTH(AK205))</f>
        <v/>
      </c>
      <c r="U205" s="3" t="s">
        <v>641</v>
      </c>
      <c r="V205" s="3"/>
      <c r="W205" s="3" t="str">
        <f>IF(AK205=0,"",DAY(AK205))</f>
        <v/>
      </c>
      <c r="X205" s="3" t="s">
        <v>640</v>
      </c>
      <c r="Y205" s="3"/>
      <c r="Z205" s="3"/>
      <c r="AA205" s="3"/>
      <c r="AB205" s="3"/>
      <c r="AE205" s="3" t="s">
        <v>639</v>
      </c>
      <c r="AK205" s="1672"/>
      <c r="AL205" s="1673"/>
      <c r="AM205" s="1673"/>
      <c r="AN205" s="1673"/>
      <c r="AO205" s="1674"/>
      <c r="AP205" s="1"/>
      <c r="AQ205" s="1"/>
    </row>
    <row r="206" spans="1:55" s="128" customFormat="1" ht="17.850000000000001" customHeight="1">
      <c r="A206" s="3"/>
      <c r="B206" s="3" t="s">
        <v>638</v>
      </c>
      <c r="C206" s="3"/>
      <c r="D206" s="3"/>
      <c r="E206" s="3"/>
      <c r="F206" s="3"/>
      <c r="G206" s="3"/>
      <c r="H206" s="3"/>
      <c r="I206" s="3"/>
      <c r="J206" s="15"/>
      <c r="K206" s="3"/>
      <c r="L206" s="15"/>
      <c r="M206" s="3"/>
      <c r="N206" s="3"/>
      <c r="O206" s="1574">
        <f>$AK$206</f>
        <v>0</v>
      </c>
      <c r="P206" s="1807"/>
      <c r="Q206" s="1807"/>
      <c r="R206" s="1807"/>
      <c r="S206" s="1807"/>
      <c r="T206" s="1807"/>
      <c r="U206" s="1807"/>
      <c r="V206" s="3" t="s">
        <v>702</v>
      </c>
      <c r="W206" s="3"/>
      <c r="X206" s="3"/>
      <c r="Y206" s="3"/>
      <c r="Z206" s="3"/>
      <c r="AA206" s="3"/>
      <c r="AB206" s="15"/>
      <c r="AE206" s="3" t="s">
        <v>637</v>
      </c>
      <c r="AK206" s="1810"/>
      <c r="AL206" s="1811"/>
      <c r="AM206" s="1811"/>
      <c r="AN206" s="1811"/>
      <c r="AO206" s="1811"/>
      <c r="AP206" s="1811"/>
      <c r="AQ206" s="1812"/>
    </row>
    <row r="207" spans="1:55" s="128" customFormat="1" ht="17.850000000000001" customHeight="1">
      <c r="A207" s="17" t="s">
        <v>106</v>
      </c>
      <c r="B207" s="16" t="s">
        <v>636</v>
      </c>
      <c r="C207" s="16"/>
      <c r="D207" s="16"/>
      <c r="E207" s="16"/>
      <c r="F207" s="16"/>
      <c r="G207" s="16"/>
      <c r="H207" s="16"/>
      <c r="I207" s="16"/>
      <c r="K207" s="16" t="s">
        <v>622</v>
      </c>
      <c r="L207" s="1502">
        <f>INDEX(値一覧項目!$R$2:$R$7,$BC$207)</f>
        <v>0</v>
      </c>
      <c r="M207" s="1502"/>
      <c r="N207" s="1502"/>
      <c r="O207" s="1502"/>
      <c r="P207" s="1502"/>
      <c r="Q207" s="1502"/>
      <c r="R207" s="1502"/>
      <c r="S207" s="74" t="s">
        <v>621</v>
      </c>
      <c r="T207" s="74" t="s">
        <v>622</v>
      </c>
      <c r="U207" s="1502">
        <f>INDEX(値一覧項目!$R$2:$R$7,$BC$208)</f>
        <v>0</v>
      </c>
      <c r="V207" s="1502"/>
      <c r="W207" s="1502"/>
      <c r="X207" s="1502"/>
      <c r="Y207" s="1502"/>
      <c r="Z207" s="1502"/>
      <c r="AA207" s="1502"/>
      <c r="AB207" s="16" t="s">
        <v>621</v>
      </c>
      <c r="AE207" s="126" t="s">
        <v>701</v>
      </c>
      <c r="BC207" s="128">
        <v>1</v>
      </c>
    </row>
    <row r="208" spans="1:55" s="128" customFormat="1" ht="17.850000000000001" customHeight="1">
      <c r="A208" s="6"/>
      <c r="B208" s="3" t="s">
        <v>634</v>
      </c>
      <c r="C208" s="3"/>
      <c r="D208" s="3"/>
      <c r="E208" s="3"/>
      <c r="F208" s="3"/>
      <c r="G208" s="3"/>
      <c r="H208" s="3"/>
      <c r="I208" s="3"/>
      <c r="K208" s="3" t="s">
        <v>622</v>
      </c>
      <c r="L208" s="1484">
        <f>INDEX(値一覧項目!$O$2:$O$16,$AU$208)</f>
        <v>0</v>
      </c>
      <c r="M208" s="1484"/>
      <c r="N208" s="1484"/>
      <c r="O208" s="1484"/>
      <c r="P208" s="1484"/>
      <c r="Q208" s="1484"/>
      <c r="R208" s="1484"/>
      <c r="S208" s="18" t="s">
        <v>621</v>
      </c>
      <c r="T208" s="18" t="s">
        <v>622</v>
      </c>
      <c r="U208" s="1484">
        <f>INDEX(値一覧項目!$O$2:$O$16,$AU$212)</f>
        <v>0</v>
      </c>
      <c r="V208" s="1484"/>
      <c r="W208" s="1484"/>
      <c r="X208" s="1484"/>
      <c r="Y208" s="1484"/>
      <c r="Z208" s="1484"/>
      <c r="AA208" s="1484"/>
      <c r="AB208" s="3" t="s">
        <v>621</v>
      </c>
      <c r="AE208" s="3" t="s">
        <v>624</v>
      </c>
      <c r="AU208" s="128">
        <v>1</v>
      </c>
      <c r="BC208" s="128">
        <v>1</v>
      </c>
    </row>
    <row r="209" spans="1:58" s="128" customFormat="1" ht="17.850000000000001" customHeight="1">
      <c r="A209" s="6"/>
      <c r="B209" s="3" t="s">
        <v>633</v>
      </c>
      <c r="C209" s="3"/>
      <c r="D209" s="3"/>
      <c r="E209" s="3"/>
      <c r="F209" s="3"/>
      <c r="G209" s="3"/>
      <c r="H209" s="3"/>
      <c r="I209" s="3"/>
      <c r="K209" s="3" t="s">
        <v>622</v>
      </c>
      <c r="L209" s="1497">
        <f>$AK$209</f>
        <v>0</v>
      </c>
      <c r="M209" s="1497"/>
      <c r="N209" s="1497"/>
      <c r="O209" s="1497"/>
      <c r="P209" s="1497"/>
      <c r="Q209" s="1497"/>
      <c r="R209" s="1497"/>
      <c r="S209" s="18" t="s">
        <v>621</v>
      </c>
      <c r="T209" s="18" t="s">
        <v>622</v>
      </c>
      <c r="U209" s="1497">
        <f>$AT$209</f>
        <v>0</v>
      </c>
      <c r="V209" s="1497"/>
      <c r="W209" s="1497"/>
      <c r="X209" s="1497"/>
      <c r="Y209" s="1497"/>
      <c r="Z209" s="1497"/>
      <c r="AA209" s="1497"/>
      <c r="AB209" s="3" t="s">
        <v>621</v>
      </c>
      <c r="AE209" s="3" t="s">
        <v>632</v>
      </c>
      <c r="AK209" s="1675"/>
      <c r="AL209" s="1676"/>
      <c r="AM209" s="1676"/>
      <c r="AN209" s="1676"/>
      <c r="AO209" s="1676"/>
      <c r="AP209" s="1676"/>
      <c r="AQ209" s="1676"/>
      <c r="AR209" s="1677"/>
      <c r="AT209" s="1675"/>
      <c r="AU209" s="1676"/>
      <c r="AV209" s="1676"/>
      <c r="AW209" s="1676"/>
      <c r="AX209" s="1676"/>
      <c r="AY209" s="1676"/>
      <c r="AZ209" s="1676"/>
      <c r="BA209" s="1677"/>
      <c r="BC209" s="128">
        <v>1</v>
      </c>
    </row>
    <row r="210" spans="1:58" s="128" customFormat="1" ht="17.850000000000001" customHeight="1">
      <c r="A210" s="6"/>
      <c r="B210" s="3" t="s">
        <v>631</v>
      </c>
      <c r="C210" s="3"/>
      <c r="D210" s="3"/>
      <c r="E210" s="3"/>
      <c r="F210" s="3"/>
      <c r="G210" s="3"/>
      <c r="H210" s="3"/>
      <c r="I210" s="3"/>
      <c r="K210" s="3" t="s">
        <v>622</v>
      </c>
      <c r="L210" s="1497">
        <f>$AK$210</f>
        <v>0</v>
      </c>
      <c r="M210" s="1497"/>
      <c r="N210" s="1497"/>
      <c r="O210" s="1497"/>
      <c r="P210" s="1497"/>
      <c r="Q210" s="1497"/>
      <c r="R210" s="1497"/>
      <c r="S210" s="18" t="s">
        <v>621</v>
      </c>
      <c r="T210" s="18" t="s">
        <v>622</v>
      </c>
      <c r="U210" s="1497">
        <f>$AT$210</f>
        <v>0</v>
      </c>
      <c r="V210" s="1497"/>
      <c r="W210" s="1497"/>
      <c r="X210" s="1497"/>
      <c r="Y210" s="1497"/>
      <c r="Z210" s="1497"/>
      <c r="AA210" s="1497"/>
      <c r="AB210" s="3" t="s">
        <v>621</v>
      </c>
      <c r="AE210" s="128" t="s">
        <v>630</v>
      </c>
      <c r="AK210" s="1675"/>
      <c r="AL210" s="1676"/>
      <c r="AM210" s="1676"/>
      <c r="AN210" s="1676"/>
      <c r="AO210" s="1676"/>
      <c r="AP210" s="1676"/>
      <c r="AQ210" s="1676"/>
      <c r="AR210" s="1677"/>
      <c r="AS210" s="1"/>
      <c r="AT210" s="1675"/>
      <c r="AU210" s="1676"/>
      <c r="AV210" s="1676"/>
      <c r="AW210" s="1676"/>
      <c r="AX210" s="1676"/>
      <c r="AY210" s="1676"/>
      <c r="AZ210" s="1676"/>
      <c r="BA210" s="1677"/>
      <c r="BB210" s="1"/>
      <c r="BC210" s="128">
        <v>1</v>
      </c>
    </row>
    <row r="211" spans="1:58" s="128" customFormat="1" ht="17.850000000000001" customHeight="1">
      <c r="A211" s="6"/>
      <c r="B211" s="3" t="s">
        <v>629</v>
      </c>
      <c r="C211" s="3"/>
      <c r="D211" s="3"/>
      <c r="E211" s="3"/>
      <c r="F211" s="3"/>
      <c r="G211" s="3"/>
      <c r="H211" s="3"/>
      <c r="I211" s="3"/>
      <c r="K211" s="15" t="s">
        <v>622</v>
      </c>
      <c r="L211" s="1808" t="str">
        <f>IF(AK211="","",IF(DATE(2019,5,1)&gt;AK211,AK211,"令和"&amp;IF(YEAR(AK211)-2018=1,"元",YEAR(AK211)-2018)&amp;"年"&amp;MONTH(AK211)&amp;"月"&amp;DAY(AK211)&amp;"日"))</f>
        <v/>
      </c>
      <c r="M211" s="1808"/>
      <c r="N211" s="1808"/>
      <c r="O211" s="1808"/>
      <c r="P211" s="1808"/>
      <c r="Q211" s="1808"/>
      <c r="R211" s="1808"/>
      <c r="S211" s="27" t="s">
        <v>621</v>
      </c>
      <c r="T211" s="27" t="s">
        <v>622</v>
      </c>
      <c r="U211" s="1808" t="str">
        <f>IF(AT211="","",IF(DATE(2019,5,1)&gt;AT211,AT211,"令和"&amp;IF(YEAR(AT211)-2018=1,"元",YEAR(AT211)-2018)&amp;"年"&amp;MONTH(AT211)&amp;"月"&amp;DAY(AT211)&amp;"日"))</f>
        <v/>
      </c>
      <c r="V211" s="1808"/>
      <c r="W211" s="1808"/>
      <c r="X211" s="1808"/>
      <c r="Y211" s="1808"/>
      <c r="Z211" s="1808"/>
      <c r="AA211" s="1808"/>
      <c r="AB211" s="15" t="s">
        <v>621</v>
      </c>
      <c r="AE211" s="128" t="s">
        <v>628</v>
      </c>
      <c r="AK211" s="1672"/>
      <c r="AL211" s="1673"/>
      <c r="AM211" s="1673"/>
      <c r="AN211" s="1673"/>
      <c r="AO211" s="1674"/>
      <c r="AP211" s="1"/>
      <c r="AQ211" s="1"/>
      <c r="AR211" s="1"/>
      <c r="AS211" s="1"/>
      <c r="AT211" s="1672"/>
      <c r="AU211" s="1673"/>
      <c r="AV211" s="1673"/>
      <c r="AW211" s="1673"/>
      <c r="AX211" s="1674"/>
      <c r="AY211" s="1"/>
      <c r="AZ211" s="1"/>
      <c r="BA211" s="1"/>
      <c r="BB211" s="1"/>
      <c r="BC211" s="128">
        <v>1</v>
      </c>
    </row>
    <row r="212" spans="1:58" s="128" customFormat="1" ht="17.850000000000001" customHeight="1">
      <c r="A212" s="17" t="s">
        <v>106</v>
      </c>
      <c r="B212" s="16" t="s">
        <v>627</v>
      </c>
      <c r="C212" s="16"/>
      <c r="D212" s="16"/>
      <c r="E212" s="16"/>
      <c r="F212" s="16"/>
      <c r="G212" s="16"/>
      <c r="H212" s="16"/>
      <c r="I212" s="16"/>
      <c r="J212" s="16"/>
      <c r="K212" s="16" t="s">
        <v>622</v>
      </c>
      <c r="L212" s="1502">
        <f>INDEX(値一覧項目!$R$2:$R$7,$BC$209)</f>
        <v>0</v>
      </c>
      <c r="M212" s="1502"/>
      <c r="N212" s="1502"/>
      <c r="O212" s="1502"/>
      <c r="P212" s="1502"/>
      <c r="Q212" s="1502"/>
      <c r="R212" s="1502"/>
      <c r="S212" s="74" t="s">
        <v>621</v>
      </c>
      <c r="T212" s="74" t="s">
        <v>622</v>
      </c>
      <c r="U212" s="1502">
        <f>INDEX(値一覧項目!$R$2:$R$7,$BC$210)</f>
        <v>0</v>
      </c>
      <c r="V212" s="1502"/>
      <c r="W212" s="1502"/>
      <c r="X212" s="1502"/>
      <c r="Y212" s="1502"/>
      <c r="Z212" s="1502"/>
      <c r="AA212" s="1502"/>
      <c r="AB212" s="3" t="s">
        <v>621</v>
      </c>
      <c r="AE212" s="126" t="s">
        <v>700</v>
      </c>
      <c r="AU212" s="128">
        <v>1</v>
      </c>
    </row>
    <row r="213" spans="1:58" s="128" customFormat="1" ht="17.850000000000001" customHeight="1">
      <c r="A213" s="6"/>
      <c r="B213" s="3" t="s">
        <v>625</v>
      </c>
      <c r="C213" s="3"/>
      <c r="D213" s="3"/>
      <c r="E213" s="3"/>
      <c r="F213" s="3"/>
      <c r="G213" s="3"/>
      <c r="H213" s="3"/>
      <c r="I213" s="3"/>
      <c r="J213" s="3"/>
      <c r="K213" s="3" t="s">
        <v>622</v>
      </c>
      <c r="L213" s="1484">
        <f>INDEX(値一覧項目!$O$2:$O$16,$AU$213)</f>
        <v>0</v>
      </c>
      <c r="M213" s="1484"/>
      <c r="N213" s="1484"/>
      <c r="O213" s="1484"/>
      <c r="P213" s="1484"/>
      <c r="Q213" s="1484"/>
      <c r="R213" s="1484"/>
      <c r="S213" s="18" t="s">
        <v>621</v>
      </c>
      <c r="T213" s="18" t="s">
        <v>622</v>
      </c>
      <c r="U213" s="1484">
        <f>INDEX(値一覧項目!$O$2:$O$16,$BC$211)</f>
        <v>0</v>
      </c>
      <c r="V213" s="1484"/>
      <c r="W213" s="1484"/>
      <c r="X213" s="1484"/>
      <c r="Y213" s="1484"/>
      <c r="Z213" s="1484"/>
      <c r="AA213" s="1484"/>
      <c r="AB213" s="3" t="s">
        <v>621</v>
      </c>
      <c r="AE213" s="3" t="s">
        <v>624</v>
      </c>
      <c r="AU213" s="143">
        <v>1</v>
      </c>
    </row>
    <row r="214" spans="1:58" s="128" customFormat="1" ht="17.850000000000001" customHeight="1">
      <c r="A214" s="6"/>
      <c r="B214" s="3" t="s">
        <v>623</v>
      </c>
      <c r="C214" s="3"/>
      <c r="D214" s="3"/>
      <c r="E214" s="3"/>
      <c r="F214" s="3"/>
      <c r="G214" s="3"/>
      <c r="H214" s="3"/>
      <c r="I214" s="3"/>
      <c r="J214" s="3"/>
      <c r="K214" s="3" t="s">
        <v>622</v>
      </c>
      <c r="L214" s="1808" t="str">
        <f>IF(AK214="","",IF(DATE(2019,5,1)&gt;AK214,AK214,"令和"&amp;IF(YEAR(AK214)-2018=1,"元",YEAR(AK214)-2018)&amp;"年"&amp;MONTH(AK214)&amp;"月"&amp;DAY(AK214)&amp;"日"))</f>
        <v/>
      </c>
      <c r="M214" s="1808"/>
      <c r="N214" s="1808"/>
      <c r="O214" s="1808"/>
      <c r="P214" s="1808"/>
      <c r="Q214" s="1808"/>
      <c r="R214" s="1808"/>
      <c r="S214" s="27" t="s">
        <v>621</v>
      </c>
      <c r="T214" s="27" t="s">
        <v>622</v>
      </c>
      <c r="U214" s="1808" t="str">
        <f>IF(AT214="","",IF(DATE(2019,5,1)&gt;AT214,AT214,"令和"&amp;IF(YEAR(AT214)-2018=1,"元",YEAR(AT214)-2018)&amp;"年"&amp;MONTH(AT214)&amp;"月"&amp;DAY(AT214)&amp;"日"))</f>
        <v/>
      </c>
      <c r="V214" s="1808"/>
      <c r="W214" s="1808"/>
      <c r="X214" s="1808"/>
      <c r="Y214" s="1808"/>
      <c r="Z214" s="1808"/>
      <c r="AA214" s="1808"/>
      <c r="AB214" s="15" t="s">
        <v>621</v>
      </c>
      <c r="AE214" s="3" t="s">
        <v>620</v>
      </c>
      <c r="AK214" s="1672"/>
      <c r="AL214" s="1673"/>
      <c r="AM214" s="1673"/>
      <c r="AN214" s="1673"/>
      <c r="AO214" s="1674"/>
      <c r="AP214" s="1"/>
      <c r="AQ214" s="1"/>
      <c r="AR214" s="1"/>
      <c r="AS214" s="1"/>
      <c r="AT214" s="1672"/>
      <c r="AU214" s="1673"/>
      <c r="AV214" s="1673"/>
      <c r="AW214" s="1673"/>
      <c r="AX214" s="1674"/>
      <c r="AY214" s="1"/>
      <c r="AZ214" s="1"/>
      <c r="BA214" s="1"/>
      <c r="BB214" s="1"/>
      <c r="BC214" s="1"/>
      <c r="BD214" s="1"/>
      <c r="BE214" s="1"/>
      <c r="BF214" s="1"/>
    </row>
    <row r="215" spans="1:58" s="128" customFormat="1" ht="17.850000000000001" customHeight="1">
      <c r="A215" s="17" t="s">
        <v>106</v>
      </c>
      <c r="B215" s="16" t="s">
        <v>619</v>
      </c>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3"/>
      <c r="AK215" s="1"/>
      <c r="AL215" s="1"/>
      <c r="AM215" s="1"/>
      <c r="AN215" s="1"/>
      <c r="AO215" s="1"/>
      <c r="AP215" s="1"/>
      <c r="AQ215" s="1"/>
      <c r="AR215" s="1"/>
      <c r="AS215" s="1"/>
      <c r="AT215" s="1"/>
      <c r="AU215" s="1"/>
      <c r="AV215" s="1"/>
      <c r="AW215" s="1"/>
      <c r="AX215" s="1"/>
      <c r="AY215" s="1"/>
      <c r="AZ215" s="1"/>
      <c r="BA215" s="1"/>
      <c r="BB215" s="1"/>
      <c r="BC215" s="1"/>
      <c r="BD215" s="1"/>
      <c r="BE215" s="1"/>
      <c r="BF215" s="1"/>
    </row>
    <row r="216" spans="1:58" s="128" customFormat="1" ht="17.850000000000001" customHeight="1">
      <c r="A216" s="6"/>
      <c r="B216" s="3" t="s">
        <v>618</v>
      </c>
      <c r="K216" s="1806">
        <f>$AK$216</f>
        <v>0</v>
      </c>
      <c r="L216" s="1806"/>
      <c r="M216" s="1806"/>
      <c r="N216" s="1806"/>
      <c r="O216" s="1806"/>
      <c r="P216" s="1806"/>
      <c r="Q216" s="1806"/>
      <c r="R216" s="1806"/>
      <c r="S216" s="1806"/>
      <c r="T216" s="1806"/>
      <c r="U216" s="1806"/>
      <c r="V216" s="1806"/>
      <c r="W216" s="1806"/>
      <c r="X216" s="1806"/>
      <c r="Y216" s="1806"/>
      <c r="Z216" s="1806"/>
      <c r="AA216" s="1806"/>
      <c r="AE216" s="128" t="s">
        <v>617</v>
      </c>
      <c r="AK216" s="1675"/>
      <c r="AL216" s="1676"/>
      <c r="AM216" s="1676"/>
      <c r="AN216" s="1676"/>
      <c r="AO216" s="1676"/>
      <c r="AP216" s="1676"/>
      <c r="AQ216" s="1676"/>
      <c r="AR216" s="1676"/>
      <c r="AS216" s="1676"/>
      <c r="AT216" s="1676"/>
      <c r="AU216" s="1676"/>
      <c r="AV216" s="1676"/>
      <c r="AW216" s="1676"/>
      <c r="AX216" s="1676"/>
      <c r="AY216" s="1676"/>
      <c r="AZ216" s="1676"/>
      <c r="BA216" s="1677"/>
      <c r="BB216" s="1"/>
      <c r="BC216" s="1"/>
      <c r="BD216" s="1"/>
      <c r="BE216" s="1"/>
      <c r="BF216" s="1"/>
    </row>
    <row r="217" spans="1:58" s="128" customFormat="1" ht="17.850000000000001" customHeight="1">
      <c r="A217" s="6"/>
      <c r="B217" s="3" t="s">
        <v>616</v>
      </c>
      <c r="K217" s="1805">
        <f>$AK$217</f>
        <v>0</v>
      </c>
      <c r="L217" s="1805"/>
      <c r="M217" s="1805"/>
      <c r="N217" s="1805"/>
      <c r="O217" s="1805"/>
      <c r="P217" s="1805"/>
      <c r="Q217" s="1805"/>
      <c r="R217" s="1805"/>
      <c r="S217" s="1805"/>
      <c r="T217" s="1805"/>
      <c r="U217" s="1805"/>
      <c r="V217" s="1805"/>
      <c r="W217" s="1805"/>
      <c r="X217" s="1805"/>
      <c r="Y217" s="1805"/>
      <c r="Z217" s="1805"/>
      <c r="AA217" s="1805"/>
      <c r="AB217" s="172"/>
      <c r="AE217" s="128" t="s">
        <v>615</v>
      </c>
      <c r="AK217" s="1675"/>
      <c r="AL217" s="1676"/>
      <c r="AM217" s="1676"/>
      <c r="AN217" s="1676"/>
      <c r="AO217" s="1676"/>
      <c r="AP217" s="1676"/>
      <c r="AQ217" s="1676"/>
      <c r="AR217" s="1676"/>
      <c r="AS217" s="1676"/>
      <c r="AT217" s="1676"/>
      <c r="AU217" s="1676"/>
      <c r="AV217" s="1676"/>
      <c r="AW217" s="1676"/>
      <c r="AX217" s="1676"/>
      <c r="AY217" s="1676"/>
      <c r="AZ217" s="1676"/>
      <c r="BA217" s="1677"/>
      <c r="BB217" s="1"/>
      <c r="BC217" s="1"/>
      <c r="BD217" s="1"/>
      <c r="BE217" s="1"/>
      <c r="BF217" s="1"/>
    </row>
    <row r="218" spans="1:58" s="128" customFormat="1" ht="17.850000000000001" customHeight="1">
      <c r="A218" s="17" t="s">
        <v>106</v>
      </c>
      <c r="B218" s="16" t="s">
        <v>614</v>
      </c>
      <c r="C218" s="171"/>
      <c r="D218" s="171"/>
      <c r="E218" s="171"/>
      <c r="F218" s="171"/>
      <c r="G218" s="171"/>
      <c r="H218" s="171"/>
      <c r="I218" s="171"/>
      <c r="J218" s="171"/>
      <c r="K218" s="182"/>
      <c r="L218" s="182"/>
      <c r="M218" s="182"/>
      <c r="N218" s="182"/>
      <c r="O218" s="182"/>
      <c r="P218" s="182"/>
      <c r="Q218" s="182"/>
      <c r="R218" s="182"/>
      <c r="S218" s="182"/>
      <c r="T218" s="182"/>
      <c r="U218" s="182"/>
      <c r="V218" s="182"/>
      <c r="W218" s="182"/>
      <c r="X218" s="182"/>
      <c r="Y218" s="182"/>
      <c r="Z218" s="182"/>
      <c r="AA218" s="182"/>
      <c r="AK218" s="1"/>
      <c r="AL218" s="1"/>
      <c r="AM218" s="1"/>
      <c r="AN218" s="1"/>
      <c r="AO218" s="1"/>
      <c r="AP218" s="1"/>
      <c r="AQ218" s="1"/>
      <c r="AR218" s="1"/>
      <c r="AS218" s="1"/>
      <c r="AT218" s="1"/>
      <c r="AU218" s="1"/>
      <c r="AV218" s="1"/>
      <c r="AW218" s="1"/>
      <c r="AX218" s="1"/>
      <c r="AY218" s="1"/>
      <c r="AZ218" s="1"/>
      <c r="BA218" s="1"/>
      <c r="BB218" s="1"/>
      <c r="BC218" s="1"/>
      <c r="BD218" s="1"/>
      <c r="BE218" s="1"/>
      <c r="BF218" s="1"/>
    </row>
    <row r="219" spans="1:58" s="128" customFormat="1" ht="17.850000000000001" customHeight="1">
      <c r="A219" s="6"/>
      <c r="F219" s="1479" t="str">
        <f>IF($AK$219="","",$AK$219)</f>
        <v/>
      </c>
      <c r="G219" s="1479"/>
      <c r="H219" s="1479"/>
      <c r="I219" s="1479"/>
      <c r="J219" s="1479"/>
      <c r="K219" s="1479"/>
      <c r="L219" s="1479"/>
      <c r="M219" s="1479"/>
      <c r="N219" s="1479"/>
      <c r="O219" s="1479"/>
      <c r="P219" s="1479"/>
      <c r="Q219" s="1479"/>
      <c r="R219" s="1479"/>
      <c r="S219" s="1479"/>
      <c r="T219" s="1479"/>
      <c r="U219" s="1479"/>
      <c r="V219" s="1479"/>
      <c r="W219" s="1479"/>
      <c r="X219" s="1479"/>
      <c r="Y219" s="1479"/>
      <c r="Z219" s="1479"/>
      <c r="AA219" s="1479"/>
      <c r="AE219" s="128" t="s">
        <v>613</v>
      </c>
      <c r="AK219" s="1796"/>
      <c r="AL219" s="1797"/>
      <c r="AM219" s="1797"/>
      <c r="AN219" s="1797"/>
      <c r="AO219" s="1797"/>
      <c r="AP219" s="1797"/>
      <c r="AQ219" s="1797"/>
      <c r="AR219" s="1797"/>
      <c r="AS219" s="1797"/>
      <c r="AT219" s="1797"/>
      <c r="AU219" s="1797"/>
      <c r="AV219" s="1797"/>
      <c r="AW219" s="1797"/>
      <c r="AX219" s="1797"/>
      <c r="AY219" s="1797"/>
      <c r="AZ219" s="1797"/>
      <c r="BA219" s="1797"/>
      <c r="BB219" s="1797"/>
      <c r="BC219" s="1797"/>
      <c r="BD219" s="1797"/>
      <c r="BE219" s="1797"/>
      <c r="BF219" s="1798"/>
    </row>
    <row r="220" spans="1:58" s="128" customFormat="1" ht="17.850000000000001" customHeight="1">
      <c r="F220" s="1479"/>
      <c r="G220" s="1479"/>
      <c r="H220" s="1479"/>
      <c r="I220" s="1479"/>
      <c r="J220" s="1479"/>
      <c r="K220" s="1479"/>
      <c r="L220" s="1479"/>
      <c r="M220" s="1479"/>
      <c r="N220" s="1479"/>
      <c r="O220" s="1479"/>
      <c r="P220" s="1479"/>
      <c r="Q220" s="1479"/>
      <c r="R220" s="1479"/>
      <c r="S220" s="1479"/>
      <c r="T220" s="1479"/>
      <c r="U220" s="1479"/>
      <c r="V220" s="1479"/>
      <c r="W220" s="1479"/>
      <c r="X220" s="1479"/>
      <c r="Y220" s="1479"/>
      <c r="Z220" s="1479"/>
      <c r="AA220" s="1479"/>
      <c r="AK220" s="1799"/>
      <c r="AL220" s="1800"/>
      <c r="AM220" s="1800"/>
      <c r="AN220" s="1800"/>
      <c r="AO220" s="1800"/>
      <c r="AP220" s="1800"/>
      <c r="AQ220" s="1800"/>
      <c r="AR220" s="1800"/>
      <c r="AS220" s="1800"/>
      <c r="AT220" s="1800"/>
      <c r="AU220" s="1800"/>
      <c r="AV220" s="1800"/>
      <c r="AW220" s="1800"/>
      <c r="AX220" s="1800"/>
      <c r="AY220" s="1800"/>
      <c r="AZ220" s="1800"/>
      <c r="BA220" s="1800"/>
      <c r="BB220" s="1800"/>
      <c r="BC220" s="1800"/>
      <c r="BD220" s="1800"/>
      <c r="BE220" s="1800"/>
      <c r="BF220" s="1801"/>
    </row>
    <row r="221" spans="1:58" s="128" customFormat="1" ht="17.850000000000001" customHeight="1">
      <c r="F221" s="1480"/>
      <c r="G221" s="1480"/>
      <c r="H221" s="1480"/>
      <c r="I221" s="1480"/>
      <c r="J221" s="1480"/>
      <c r="K221" s="1480"/>
      <c r="L221" s="1480"/>
      <c r="M221" s="1480"/>
      <c r="N221" s="1480"/>
      <c r="O221" s="1480"/>
      <c r="P221" s="1480"/>
      <c r="Q221" s="1480"/>
      <c r="R221" s="1480"/>
      <c r="S221" s="1480"/>
      <c r="T221" s="1480"/>
      <c r="U221" s="1480"/>
      <c r="V221" s="1480"/>
      <c r="W221" s="1480"/>
      <c r="X221" s="1480"/>
      <c r="Y221" s="1480"/>
      <c r="Z221" s="1480"/>
      <c r="AA221" s="1480"/>
      <c r="AB221" s="172"/>
      <c r="AD221" s="1"/>
      <c r="AE221" s="1"/>
      <c r="AF221" s="1"/>
      <c r="AG221" s="1"/>
      <c r="AH221" s="1"/>
      <c r="AI221" s="1"/>
      <c r="AJ221" s="1"/>
      <c r="AK221" s="1802"/>
      <c r="AL221" s="1803"/>
      <c r="AM221" s="1803"/>
      <c r="AN221" s="1803"/>
      <c r="AO221" s="1803"/>
      <c r="AP221" s="1803"/>
      <c r="AQ221" s="1803"/>
      <c r="AR221" s="1803"/>
      <c r="AS221" s="1803"/>
      <c r="AT221" s="1803"/>
      <c r="AU221" s="1803"/>
      <c r="AV221" s="1803"/>
      <c r="AW221" s="1803"/>
      <c r="AX221" s="1803"/>
      <c r="AY221" s="1803"/>
      <c r="AZ221" s="1803"/>
      <c r="BA221" s="1803"/>
      <c r="BB221" s="1803"/>
      <c r="BC221" s="1803"/>
      <c r="BD221" s="1803"/>
      <c r="BE221" s="1803"/>
      <c r="BF221" s="1804"/>
    </row>
    <row r="222" spans="1:58" ht="17.850000000000001" customHeight="1">
      <c r="A222" s="171"/>
      <c r="B222" s="171"/>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c r="AA222" s="171"/>
      <c r="AB222" s="128"/>
      <c r="AC222" s="128"/>
    </row>
    <row r="223" spans="1:58">
      <c r="A223" s="128"/>
      <c r="B223" s="128"/>
      <c r="C223" s="128"/>
      <c r="D223" s="128"/>
      <c r="E223" s="128"/>
      <c r="F223" s="128"/>
      <c r="G223" s="128"/>
      <c r="H223" s="128"/>
      <c r="I223" s="128"/>
      <c r="J223" s="128"/>
      <c r="K223" s="128"/>
      <c r="L223" s="128"/>
      <c r="M223" s="128"/>
      <c r="N223" s="128"/>
      <c r="O223" s="128"/>
      <c r="P223" s="128"/>
      <c r="Q223" s="128"/>
      <c r="R223" s="128"/>
      <c r="S223" s="128"/>
      <c r="T223" s="128"/>
      <c r="U223" s="128"/>
      <c r="V223" s="128"/>
      <c r="W223" s="128"/>
      <c r="X223" s="128"/>
      <c r="Y223" s="128"/>
      <c r="Z223" s="128"/>
      <c r="AA223" s="128"/>
      <c r="AB223" s="128"/>
      <c r="AC223" s="128"/>
    </row>
    <row r="224" spans="1:58">
      <c r="A224" s="128"/>
      <c r="B224" s="128"/>
      <c r="C224" s="128"/>
      <c r="D224" s="128"/>
      <c r="E224" s="128"/>
      <c r="F224" s="128"/>
      <c r="G224" s="128"/>
      <c r="H224" s="128"/>
      <c r="I224" s="128"/>
      <c r="J224" s="128"/>
      <c r="K224" s="128"/>
      <c r="L224" s="128"/>
      <c r="M224" s="128"/>
      <c r="N224" s="128"/>
      <c r="O224" s="128"/>
      <c r="P224" s="128"/>
      <c r="Q224" s="128"/>
      <c r="R224" s="128"/>
      <c r="S224" s="128"/>
      <c r="T224" s="128"/>
      <c r="U224" s="128"/>
      <c r="V224" s="128"/>
      <c r="W224" s="128"/>
      <c r="X224" s="128"/>
      <c r="Y224" s="128"/>
      <c r="Z224" s="128"/>
      <c r="AA224" s="128"/>
      <c r="AB224" s="128"/>
      <c r="AC224" s="128"/>
    </row>
    <row r="225" spans="1:31" ht="17.25" customHeight="1">
      <c r="A225" s="128"/>
      <c r="B225" s="128"/>
      <c r="C225" s="128"/>
      <c r="D225" s="128"/>
      <c r="E225" s="128"/>
      <c r="F225" s="128"/>
      <c r="G225" s="128"/>
      <c r="H225" s="128"/>
      <c r="I225" s="128"/>
      <c r="J225" s="128"/>
      <c r="K225" s="128"/>
      <c r="L225" s="128"/>
      <c r="M225" s="128"/>
      <c r="N225" s="128"/>
      <c r="O225" s="128"/>
      <c r="P225" s="128"/>
      <c r="Q225" s="128"/>
      <c r="R225" s="128"/>
      <c r="S225" s="128"/>
      <c r="T225" s="128"/>
      <c r="U225" s="128"/>
      <c r="V225" s="128"/>
      <c r="W225" s="128"/>
      <c r="X225" s="128"/>
      <c r="Y225" s="128"/>
      <c r="Z225" s="128"/>
      <c r="AA225" s="128"/>
      <c r="AB225" s="128"/>
      <c r="AC225" s="128"/>
    </row>
    <row r="226" spans="1:31" ht="11.25" customHeight="1">
      <c r="AE226" s="181"/>
    </row>
    <row r="227" spans="1:31" ht="17.25" customHeight="1">
      <c r="A227" s="152" t="s">
        <v>563</v>
      </c>
      <c r="B227" s="152"/>
      <c r="C227" s="152"/>
      <c r="D227" s="152"/>
      <c r="E227" s="152"/>
      <c r="F227" s="152"/>
      <c r="G227" s="152"/>
      <c r="H227" s="152"/>
      <c r="I227" s="152"/>
      <c r="J227" s="152"/>
      <c r="K227" s="152"/>
      <c r="L227" s="152"/>
      <c r="M227" s="152"/>
      <c r="N227" s="152"/>
      <c r="O227" s="152"/>
      <c r="P227" s="152"/>
      <c r="Q227" s="152"/>
      <c r="R227" s="152"/>
      <c r="S227" s="152"/>
      <c r="T227" s="152"/>
      <c r="U227" s="152"/>
      <c r="V227" s="152"/>
      <c r="W227" s="152"/>
      <c r="X227" s="152"/>
      <c r="Y227" s="152"/>
      <c r="Z227" s="152"/>
      <c r="AA227" s="152"/>
      <c r="AE227" s="170" t="s">
        <v>612</v>
      </c>
    </row>
    <row r="228" spans="1:31" s="2" customFormat="1" ht="17.25" customHeight="1">
      <c r="A228" s="2" t="s">
        <v>611</v>
      </c>
    </row>
    <row r="229" spans="1:31" ht="17.100000000000001" customHeight="1">
      <c r="A229" s="169"/>
      <c r="B229" s="52"/>
      <c r="C229" s="52"/>
      <c r="D229" s="52"/>
      <c r="E229" s="123"/>
      <c r="F229" s="1754" t="s">
        <v>610</v>
      </c>
      <c r="G229" s="1755"/>
      <c r="H229" s="1756"/>
      <c r="I229" s="1770" t="s">
        <v>609</v>
      </c>
      <c r="J229" s="1771"/>
      <c r="K229" s="1771"/>
      <c r="L229" s="1771"/>
      <c r="M229" s="1772"/>
      <c r="N229" s="1754" t="s">
        <v>608</v>
      </c>
      <c r="O229" s="1755"/>
      <c r="P229" s="1756"/>
      <c r="Q229" s="1754" t="s">
        <v>699</v>
      </c>
      <c r="R229" s="1755"/>
      <c r="S229" s="1755"/>
      <c r="T229" s="1755"/>
      <c r="U229" s="1756"/>
      <c r="V229" s="1754" t="s">
        <v>606</v>
      </c>
      <c r="W229" s="1755"/>
      <c r="X229" s="1755"/>
      <c r="Y229" s="1756"/>
      <c r="Z229" s="1829" t="s">
        <v>698</v>
      </c>
      <c r="AA229" s="1830"/>
      <c r="AB229" s="1830"/>
      <c r="AC229" s="1831"/>
    </row>
    <row r="230" spans="1:31" ht="17.100000000000001" customHeight="1">
      <c r="A230" s="145"/>
      <c r="E230" s="119"/>
      <c r="F230" s="1757"/>
      <c r="G230" s="1758"/>
      <c r="H230" s="1759"/>
      <c r="I230" s="1505"/>
      <c r="J230" s="1506"/>
      <c r="K230" s="1506"/>
      <c r="L230" s="1506"/>
      <c r="M230" s="1507"/>
      <c r="N230" s="1757"/>
      <c r="O230" s="1758"/>
      <c r="P230" s="1759"/>
      <c r="Q230" s="1757"/>
      <c r="R230" s="1758"/>
      <c r="S230" s="1758"/>
      <c r="T230" s="1758"/>
      <c r="U230" s="1759"/>
      <c r="V230" s="1757"/>
      <c r="W230" s="1758"/>
      <c r="X230" s="1758"/>
      <c r="Y230" s="1759"/>
      <c r="Z230" s="1757"/>
      <c r="AA230" s="1758"/>
      <c r="AB230" s="1758"/>
      <c r="AC230" s="1759"/>
    </row>
    <row r="231" spans="1:31" ht="17.100000000000001" customHeight="1">
      <c r="A231" s="145"/>
      <c r="E231" s="119"/>
      <c r="F231" s="1760"/>
      <c r="G231" s="1761"/>
      <c r="H231" s="1762"/>
      <c r="I231" s="1508"/>
      <c r="J231" s="1509"/>
      <c r="K231" s="1509"/>
      <c r="L231" s="1509"/>
      <c r="M231" s="1510"/>
      <c r="N231" s="1760"/>
      <c r="O231" s="1761"/>
      <c r="P231" s="1762"/>
      <c r="Q231" s="1760"/>
      <c r="R231" s="1761"/>
      <c r="S231" s="1761"/>
      <c r="T231" s="1761"/>
      <c r="U231" s="1762"/>
      <c r="V231" s="1760"/>
      <c r="W231" s="1761"/>
      <c r="X231" s="1761"/>
      <c r="Y231" s="1762"/>
      <c r="Z231" s="1760"/>
      <c r="AA231" s="1761"/>
      <c r="AB231" s="1761"/>
      <c r="AC231" s="1762"/>
    </row>
    <row r="232" spans="1:31" ht="17.100000000000001" customHeight="1">
      <c r="A232" s="1736" t="s">
        <v>604</v>
      </c>
      <c r="B232" s="1737"/>
      <c r="C232" s="1737"/>
      <c r="D232" s="1737"/>
      <c r="E232" s="1738"/>
      <c r="F232" s="1795"/>
      <c r="G232" s="1787"/>
      <c r="H232" s="1788"/>
      <c r="I232" s="1727"/>
      <c r="J232" s="1728"/>
      <c r="K232" s="1728"/>
      <c r="L232" s="1728"/>
      <c r="M232" s="1729"/>
      <c r="N232" s="1727"/>
      <c r="O232" s="1728"/>
      <c r="P232" s="1729"/>
      <c r="Q232" s="1727"/>
      <c r="R232" s="1728"/>
      <c r="S232" s="1728"/>
      <c r="T232" s="1728"/>
      <c r="U232" s="1729"/>
      <c r="V232" s="1727"/>
      <c r="W232" s="1728"/>
      <c r="X232" s="1728"/>
      <c r="Y232" s="1729"/>
      <c r="Z232" s="1827"/>
      <c r="AA232" s="1776"/>
      <c r="AB232" s="1776"/>
      <c r="AC232" s="1828"/>
    </row>
    <row r="233" spans="1:31" ht="17.100000000000001" customHeight="1">
      <c r="A233" s="1739"/>
      <c r="B233" s="1740"/>
      <c r="C233" s="1740"/>
      <c r="D233" s="1740"/>
      <c r="E233" s="1741"/>
      <c r="F233" s="1789"/>
      <c r="G233" s="1790"/>
      <c r="H233" s="1791"/>
      <c r="I233" s="1730"/>
      <c r="J233" s="1731"/>
      <c r="K233" s="1731"/>
      <c r="L233" s="1731"/>
      <c r="M233" s="1732"/>
      <c r="N233" s="1730"/>
      <c r="O233" s="1731"/>
      <c r="P233" s="1732"/>
      <c r="Q233" s="1730"/>
      <c r="R233" s="1731"/>
      <c r="S233" s="1731"/>
      <c r="T233" s="1731"/>
      <c r="U233" s="1732"/>
      <c r="V233" s="1730"/>
      <c r="W233" s="1731"/>
      <c r="X233" s="1731"/>
      <c r="Y233" s="1732"/>
      <c r="Z233" s="1730"/>
      <c r="AA233" s="1731"/>
      <c r="AB233" s="1731"/>
      <c r="AC233" s="1732"/>
    </row>
    <row r="234" spans="1:31" ht="17.100000000000001" customHeight="1">
      <c r="A234" s="1739"/>
      <c r="B234" s="1740"/>
      <c r="C234" s="1740"/>
      <c r="D234" s="1740"/>
      <c r="E234" s="1741"/>
      <c r="F234" s="1789"/>
      <c r="G234" s="1790"/>
      <c r="H234" s="1791"/>
      <c r="I234" s="1730"/>
      <c r="J234" s="1731"/>
      <c r="K234" s="1731"/>
      <c r="L234" s="1731"/>
      <c r="M234" s="1732"/>
      <c r="N234" s="1730"/>
      <c r="O234" s="1731"/>
      <c r="P234" s="1732"/>
      <c r="Q234" s="1730"/>
      <c r="R234" s="1731"/>
      <c r="S234" s="1731"/>
      <c r="T234" s="1731"/>
      <c r="U234" s="1732"/>
      <c r="V234" s="1730"/>
      <c r="W234" s="1731"/>
      <c r="X234" s="1731"/>
      <c r="Y234" s="1732"/>
      <c r="Z234" s="1730"/>
      <c r="AA234" s="1731"/>
      <c r="AB234" s="1731"/>
      <c r="AC234" s="1732"/>
    </row>
    <row r="235" spans="1:31" ht="17.100000000000001" customHeight="1">
      <c r="A235" s="1742"/>
      <c r="B235" s="1743"/>
      <c r="C235" s="1743"/>
      <c r="D235" s="1743"/>
      <c r="E235" s="1744"/>
      <c r="F235" s="1792"/>
      <c r="G235" s="1793"/>
      <c r="H235" s="1794"/>
      <c r="I235" s="1733"/>
      <c r="J235" s="1734"/>
      <c r="K235" s="1734"/>
      <c r="L235" s="1734"/>
      <c r="M235" s="1735"/>
      <c r="N235" s="1733"/>
      <c r="O235" s="1734"/>
      <c r="P235" s="1735"/>
      <c r="Q235" s="1733"/>
      <c r="R235" s="1734"/>
      <c r="S235" s="1734"/>
      <c r="T235" s="1734"/>
      <c r="U235" s="1735"/>
      <c r="V235" s="1733"/>
      <c r="W235" s="1734"/>
      <c r="X235" s="1734"/>
      <c r="Y235" s="1735"/>
      <c r="Z235" s="1733"/>
      <c r="AA235" s="1734"/>
      <c r="AB235" s="1734"/>
      <c r="AC235" s="1735"/>
    </row>
    <row r="236" spans="1:31" ht="17.100000000000001" customHeight="1">
      <c r="A236" s="1745" t="s">
        <v>603</v>
      </c>
      <c r="B236" s="1746"/>
      <c r="C236" s="1746"/>
      <c r="D236" s="1746"/>
      <c r="E236" s="1747"/>
      <c r="F236" s="1786"/>
      <c r="G236" s="1787"/>
      <c r="H236" s="1788"/>
      <c r="I236" s="1727"/>
      <c r="J236" s="1728"/>
      <c r="K236" s="1728"/>
      <c r="L236" s="1728"/>
      <c r="M236" s="1729"/>
      <c r="N236" s="1727"/>
      <c r="O236" s="1728"/>
      <c r="P236" s="1729"/>
      <c r="Q236" s="1727"/>
      <c r="R236" s="1728"/>
      <c r="S236" s="1728"/>
      <c r="T236" s="1728"/>
      <c r="U236" s="1729"/>
      <c r="V236" s="1727"/>
      <c r="W236" s="1728"/>
      <c r="X236" s="1728"/>
      <c r="Y236" s="1729"/>
      <c r="Z236" s="1827"/>
      <c r="AA236" s="1776"/>
      <c r="AB236" s="1776"/>
      <c r="AC236" s="1828"/>
    </row>
    <row r="237" spans="1:31" ht="17.100000000000001" customHeight="1">
      <c r="A237" s="1748"/>
      <c r="B237" s="1749"/>
      <c r="C237" s="1749"/>
      <c r="D237" s="1749"/>
      <c r="E237" s="1750"/>
      <c r="F237" s="1789"/>
      <c r="G237" s="1790"/>
      <c r="H237" s="1791"/>
      <c r="I237" s="1730"/>
      <c r="J237" s="1731"/>
      <c r="K237" s="1731"/>
      <c r="L237" s="1731"/>
      <c r="M237" s="1732"/>
      <c r="N237" s="1730"/>
      <c r="O237" s="1731"/>
      <c r="P237" s="1732"/>
      <c r="Q237" s="1730"/>
      <c r="R237" s="1731"/>
      <c r="S237" s="1731"/>
      <c r="T237" s="1731"/>
      <c r="U237" s="1732"/>
      <c r="V237" s="1730"/>
      <c r="W237" s="1731"/>
      <c r="X237" s="1731"/>
      <c r="Y237" s="1732"/>
      <c r="Z237" s="1730"/>
      <c r="AA237" s="1731"/>
      <c r="AB237" s="1731"/>
      <c r="AC237" s="1732"/>
    </row>
    <row r="238" spans="1:31" ht="17.100000000000001" customHeight="1">
      <c r="A238" s="1748"/>
      <c r="B238" s="1749"/>
      <c r="C238" s="1749"/>
      <c r="D238" s="1749"/>
      <c r="E238" s="1750"/>
      <c r="F238" s="1789"/>
      <c r="G238" s="1790"/>
      <c r="H238" s="1791"/>
      <c r="I238" s="1730"/>
      <c r="J238" s="1731"/>
      <c r="K238" s="1731"/>
      <c r="L238" s="1731"/>
      <c r="M238" s="1732"/>
      <c r="N238" s="1730"/>
      <c r="O238" s="1731"/>
      <c r="P238" s="1732"/>
      <c r="Q238" s="1730"/>
      <c r="R238" s="1731"/>
      <c r="S238" s="1731"/>
      <c r="T238" s="1731"/>
      <c r="U238" s="1732"/>
      <c r="V238" s="1730"/>
      <c r="W238" s="1731"/>
      <c r="X238" s="1731"/>
      <c r="Y238" s="1732"/>
      <c r="Z238" s="1730"/>
      <c r="AA238" s="1731"/>
      <c r="AB238" s="1731"/>
      <c r="AC238" s="1732"/>
    </row>
    <row r="239" spans="1:31" ht="17.100000000000001" customHeight="1">
      <c r="A239" s="1748"/>
      <c r="B239" s="1749"/>
      <c r="C239" s="1749"/>
      <c r="D239" s="1749"/>
      <c r="E239" s="1750"/>
      <c r="F239" s="1789"/>
      <c r="G239" s="1790"/>
      <c r="H239" s="1791"/>
      <c r="I239" s="1730"/>
      <c r="J239" s="1731"/>
      <c r="K239" s="1731"/>
      <c r="L239" s="1731"/>
      <c r="M239" s="1732"/>
      <c r="N239" s="1730"/>
      <c r="O239" s="1731"/>
      <c r="P239" s="1732"/>
      <c r="Q239" s="1730"/>
      <c r="R239" s="1731"/>
      <c r="S239" s="1731"/>
      <c r="T239" s="1731"/>
      <c r="U239" s="1732"/>
      <c r="V239" s="1730"/>
      <c r="W239" s="1731"/>
      <c r="X239" s="1731"/>
      <c r="Y239" s="1732"/>
      <c r="Z239" s="1730"/>
      <c r="AA239" s="1731"/>
      <c r="AB239" s="1731"/>
      <c r="AC239" s="1732"/>
    </row>
    <row r="240" spans="1:31" ht="17.100000000000001" customHeight="1">
      <c r="A240" s="1751"/>
      <c r="B240" s="1752"/>
      <c r="C240" s="1752"/>
      <c r="D240" s="1752"/>
      <c r="E240" s="1753"/>
      <c r="F240" s="1792"/>
      <c r="G240" s="1793"/>
      <c r="H240" s="1794"/>
      <c r="I240" s="1733"/>
      <c r="J240" s="1734"/>
      <c r="K240" s="1734"/>
      <c r="L240" s="1734"/>
      <c r="M240" s="1735"/>
      <c r="N240" s="1733"/>
      <c r="O240" s="1734"/>
      <c r="P240" s="1735"/>
      <c r="Q240" s="1733"/>
      <c r="R240" s="1734"/>
      <c r="S240" s="1734"/>
      <c r="T240" s="1734"/>
      <c r="U240" s="1735"/>
      <c r="V240" s="1733"/>
      <c r="W240" s="1734"/>
      <c r="X240" s="1734"/>
      <c r="Y240" s="1735"/>
      <c r="Z240" s="1733"/>
      <c r="AA240" s="1734"/>
      <c r="AB240" s="1734"/>
      <c r="AC240" s="1735"/>
    </row>
    <row r="241" spans="1:29" ht="17.100000000000001" customHeight="1">
      <c r="A241" s="1745" t="s">
        <v>602</v>
      </c>
      <c r="B241" s="1746"/>
      <c r="C241" s="1746"/>
      <c r="D241" s="1746"/>
      <c r="E241" s="1747"/>
      <c r="F241" s="1727"/>
      <c r="G241" s="1728"/>
      <c r="H241" s="1729"/>
      <c r="I241" s="1727"/>
      <c r="J241" s="1728"/>
      <c r="K241" s="1728"/>
      <c r="L241" s="1728"/>
      <c r="M241" s="1729"/>
      <c r="N241" s="1727"/>
      <c r="O241" s="1728"/>
      <c r="P241" s="1729"/>
      <c r="Q241" s="1727"/>
      <c r="R241" s="1728"/>
      <c r="S241" s="1728"/>
      <c r="T241" s="1728"/>
      <c r="U241" s="1729"/>
      <c r="V241" s="1727"/>
      <c r="W241" s="1728"/>
      <c r="X241" s="1728"/>
      <c r="Y241" s="1729"/>
      <c r="Z241" s="1827"/>
      <c r="AA241" s="1776"/>
      <c r="AB241" s="1776"/>
      <c r="AC241" s="1828"/>
    </row>
    <row r="242" spans="1:29" ht="17.100000000000001" customHeight="1">
      <c r="A242" s="1748"/>
      <c r="B242" s="1749"/>
      <c r="C242" s="1749"/>
      <c r="D242" s="1749"/>
      <c r="E242" s="1750"/>
      <c r="F242" s="1730"/>
      <c r="G242" s="1731"/>
      <c r="H242" s="1732"/>
      <c r="I242" s="1730"/>
      <c r="J242" s="1731"/>
      <c r="K242" s="1731"/>
      <c r="L242" s="1731"/>
      <c r="M242" s="1732"/>
      <c r="N242" s="1730"/>
      <c r="O242" s="1731"/>
      <c r="P242" s="1732"/>
      <c r="Q242" s="1730"/>
      <c r="R242" s="1731"/>
      <c r="S242" s="1731"/>
      <c r="T242" s="1731"/>
      <c r="U242" s="1732"/>
      <c r="V242" s="1730"/>
      <c r="W242" s="1731"/>
      <c r="X242" s="1731"/>
      <c r="Y242" s="1732"/>
      <c r="Z242" s="1730"/>
      <c r="AA242" s="1731"/>
      <c r="AB242" s="1731"/>
      <c r="AC242" s="1732"/>
    </row>
    <row r="243" spans="1:29" ht="17.100000000000001" customHeight="1">
      <c r="A243" s="1748"/>
      <c r="B243" s="1749"/>
      <c r="C243" s="1749"/>
      <c r="D243" s="1749"/>
      <c r="E243" s="1750"/>
      <c r="F243" s="1730"/>
      <c r="G243" s="1731"/>
      <c r="H243" s="1732"/>
      <c r="I243" s="1730"/>
      <c r="J243" s="1731"/>
      <c r="K243" s="1731"/>
      <c r="L243" s="1731"/>
      <c r="M243" s="1732"/>
      <c r="N243" s="1730"/>
      <c r="O243" s="1731"/>
      <c r="P243" s="1732"/>
      <c r="Q243" s="1730"/>
      <c r="R243" s="1731"/>
      <c r="S243" s="1731"/>
      <c r="T243" s="1731"/>
      <c r="U243" s="1732"/>
      <c r="V243" s="1730"/>
      <c r="W243" s="1731"/>
      <c r="X243" s="1731"/>
      <c r="Y243" s="1732"/>
      <c r="Z243" s="1730"/>
      <c r="AA243" s="1731"/>
      <c r="AB243" s="1731"/>
      <c r="AC243" s="1732"/>
    </row>
    <row r="244" spans="1:29" ht="17.100000000000001" customHeight="1">
      <c r="A244" s="1751"/>
      <c r="B244" s="1752"/>
      <c r="C244" s="1752"/>
      <c r="D244" s="1752"/>
      <c r="E244" s="1753"/>
      <c r="F244" s="1733"/>
      <c r="G244" s="1734"/>
      <c r="H244" s="1735"/>
      <c r="I244" s="1733"/>
      <c r="J244" s="1734"/>
      <c r="K244" s="1734"/>
      <c r="L244" s="1734"/>
      <c r="M244" s="1735"/>
      <c r="N244" s="1733"/>
      <c r="O244" s="1734"/>
      <c r="P244" s="1735"/>
      <c r="Q244" s="1733"/>
      <c r="R244" s="1734"/>
      <c r="S244" s="1734"/>
      <c r="T244" s="1734"/>
      <c r="U244" s="1735"/>
      <c r="V244" s="1733"/>
      <c r="W244" s="1734"/>
      <c r="X244" s="1734"/>
      <c r="Y244" s="1735"/>
      <c r="Z244" s="1733"/>
      <c r="AA244" s="1734"/>
      <c r="AB244" s="1734"/>
      <c r="AC244" s="1735"/>
    </row>
    <row r="245" spans="1:29" ht="17.100000000000001" customHeight="1">
      <c r="A245" s="1736" t="s">
        <v>601</v>
      </c>
      <c r="B245" s="1737"/>
      <c r="C245" s="1737"/>
      <c r="D245" s="1737"/>
      <c r="E245" s="1738"/>
      <c r="F245" s="1727"/>
      <c r="G245" s="1728"/>
      <c r="H245" s="1729"/>
      <c r="I245" s="1727"/>
      <c r="J245" s="1728"/>
      <c r="K245" s="1728"/>
      <c r="L245" s="1728"/>
      <c r="M245" s="1729"/>
      <c r="N245" s="1727"/>
      <c r="O245" s="1728"/>
      <c r="P245" s="1729"/>
      <c r="Q245" s="1727"/>
      <c r="R245" s="1728"/>
      <c r="S245" s="1728"/>
      <c r="T245" s="1728"/>
      <c r="U245" s="1729"/>
      <c r="V245" s="1727"/>
      <c r="W245" s="1728"/>
      <c r="X245" s="1728"/>
      <c r="Y245" s="1729"/>
      <c r="Z245" s="1827"/>
      <c r="AA245" s="1776"/>
      <c r="AB245" s="1776"/>
      <c r="AC245" s="1828"/>
    </row>
    <row r="246" spans="1:29" ht="17.100000000000001" customHeight="1">
      <c r="A246" s="1739"/>
      <c r="B246" s="1740"/>
      <c r="C246" s="1740"/>
      <c r="D246" s="1740"/>
      <c r="E246" s="1741"/>
      <c r="F246" s="1730"/>
      <c r="G246" s="1731"/>
      <c r="H246" s="1732"/>
      <c r="I246" s="1730"/>
      <c r="J246" s="1731"/>
      <c r="K246" s="1731"/>
      <c r="L246" s="1731"/>
      <c r="M246" s="1732"/>
      <c r="N246" s="1730"/>
      <c r="O246" s="1731"/>
      <c r="P246" s="1732"/>
      <c r="Q246" s="1730"/>
      <c r="R246" s="1731"/>
      <c r="S246" s="1731"/>
      <c r="T246" s="1731"/>
      <c r="U246" s="1732"/>
      <c r="V246" s="1730"/>
      <c r="W246" s="1731"/>
      <c r="X246" s="1731"/>
      <c r="Y246" s="1732"/>
      <c r="Z246" s="1730"/>
      <c r="AA246" s="1731"/>
      <c r="AB246" s="1731"/>
      <c r="AC246" s="1732"/>
    </row>
    <row r="247" spans="1:29" ht="17.100000000000001" customHeight="1">
      <c r="A247" s="1739"/>
      <c r="B247" s="1740"/>
      <c r="C247" s="1740"/>
      <c r="D247" s="1740"/>
      <c r="E247" s="1741"/>
      <c r="F247" s="1730"/>
      <c r="G247" s="1731"/>
      <c r="H247" s="1732"/>
      <c r="I247" s="1730"/>
      <c r="J247" s="1731"/>
      <c r="K247" s="1731"/>
      <c r="L247" s="1731"/>
      <c r="M247" s="1732"/>
      <c r="N247" s="1730"/>
      <c r="O247" s="1731"/>
      <c r="P247" s="1732"/>
      <c r="Q247" s="1730"/>
      <c r="R247" s="1731"/>
      <c r="S247" s="1731"/>
      <c r="T247" s="1731"/>
      <c r="U247" s="1732"/>
      <c r="V247" s="1730"/>
      <c r="W247" s="1731"/>
      <c r="X247" s="1731"/>
      <c r="Y247" s="1732"/>
      <c r="Z247" s="1730"/>
      <c r="AA247" s="1731"/>
      <c r="AB247" s="1731"/>
      <c r="AC247" s="1732"/>
    </row>
    <row r="248" spans="1:29" ht="17.100000000000001" customHeight="1">
      <c r="A248" s="1742"/>
      <c r="B248" s="1743"/>
      <c r="C248" s="1743"/>
      <c r="D248" s="1743"/>
      <c r="E248" s="1744"/>
      <c r="F248" s="1733"/>
      <c r="G248" s="1734"/>
      <c r="H248" s="1735"/>
      <c r="I248" s="1733"/>
      <c r="J248" s="1734"/>
      <c r="K248" s="1734"/>
      <c r="L248" s="1734"/>
      <c r="M248" s="1735"/>
      <c r="N248" s="1733"/>
      <c r="O248" s="1734"/>
      <c r="P248" s="1735"/>
      <c r="Q248" s="1733"/>
      <c r="R248" s="1734"/>
      <c r="S248" s="1734"/>
      <c r="T248" s="1734"/>
      <c r="U248" s="1735"/>
      <c r="V248" s="1733"/>
      <c r="W248" s="1734"/>
      <c r="X248" s="1734"/>
      <c r="Y248" s="1735"/>
      <c r="Z248" s="1733"/>
      <c r="AA248" s="1734"/>
      <c r="AB248" s="1734"/>
      <c r="AC248" s="1735"/>
    </row>
    <row r="249" spans="1:29" ht="17.100000000000001" customHeight="1">
      <c r="A249" s="1745" t="s">
        <v>600</v>
      </c>
      <c r="B249" s="1746"/>
      <c r="C249" s="1746"/>
      <c r="D249" s="1746"/>
      <c r="E249" s="1747"/>
      <c r="F249" s="1727"/>
      <c r="G249" s="1728"/>
      <c r="H249" s="1729"/>
      <c r="I249" s="1727"/>
      <c r="J249" s="1728"/>
      <c r="K249" s="1728"/>
      <c r="L249" s="1728"/>
      <c r="M249" s="1729"/>
      <c r="N249" s="1727"/>
      <c r="O249" s="1728"/>
      <c r="P249" s="1729"/>
      <c r="Q249" s="1727"/>
      <c r="R249" s="1728"/>
      <c r="S249" s="1728"/>
      <c r="T249" s="1728"/>
      <c r="U249" s="1729"/>
      <c r="V249" s="1727"/>
      <c r="W249" s="1728"/>
      <c r="X249" s="1728"/>
      <c r="Y249" s="1729"/>
      <c r="Z249" s="1827"/>
      <c r="AA249" s="1776"/>
      <c r="AB249" s="1776"/>
      <c r="AC249" s="1828"/>
    </row>
    <row r="250" spans="1:29" ht="17.100000000000001" customHeight="1">
      <c r="A250" s="1748"/>
      <c r="B250" s="1749"/>
      <c r="C250" s="1749"/>
      <c r="D250" s="1749"/>
      <c r="E250" s="1750"/>
      <c r="F250" s="1730"/>
      <c r="G250" s="1731"/>
      <c r="H250" s="1732"/>
      <c r="I250" s="1730"/>
      <c r="J250" s="1731"/>
      <c r="K250" s="1731"/>
      <c r="L250" s="1731"/>
      <c r="M250" s="1732"/>
      <c r="N250" s="1730"/>
      <c r="O250" s="1731"/>
      <c r="P250" s="1732"/>
      <c r="Q250" s="1730"/>
      <c r="R250" s="1731"/>
      <c r="S250" s="1731"/>
      <c r="T250" s="1731"/>
      <c r="U250" s="1732"/>
      <c r="V250" s="1730"/>
      <c r="W250" s="1731"/>
      <c r="X250" s="1731"/>
      <c r="Y250" s="1732"/>
      <c r="Z250" s="1730"/>
      <c r="AA250" s="1731"/>
      <c r="AB250" s="1731"/>
      <c r="AC250" s="1732"/>
    </row>
    <row r="251" spans="1:29" ht="17.100000000000001" customHeight="1">
      <c r="A251" s="1748"/>
      <c r="B251" s="1749"/>
      <c r="C251" s="1749"/>
      <c r="D251" s="1749"/>
      <c r="E251" s="1750"/>
      <c r="F251" s="1730"/>
      <c r="G251" s="1731"/>
      <c r="H251" s="1732"/>
      <c r="I251" s="1730"/>
      <c r="J251" s="1731"/>
      <c r="K251" s="1731"/>
      <c r="L251" s="1731"/>
      <c r="M251" s="1732"/>
      <c r="N251" s="1730"/>
      <c r="O251" s="1731"/>
      <c r="P251" s="1732"/>
      <c r="Q251" s="1730"/>
      <c r="R251" s="1731"/>
      <c r="S251" s="1731"/>
      <c r="T251" s="1731"/>
      <c r="U251" s="1732"/>
      <c r="V251" s="1730"/>
      <c r="W251" s="1731"/>
      <c r="X251" s="1731"/>
      <c r="Y251" s="1732"/>
      <c r="Z251" s="1730"/>
      <c r="AA251" s="1731"/>
      <c r="AB251" s="1731"/>
      <c r="AC251" s="1732"/>
    </row>
    <row r="252" spans="1:29" ht="17.100000000000001" customHeight="1">
      <c r="A252" s="1751"/>
      <c r="B252" s="1752"/>
      <c r="C252" s="1752"/>
      <c r="D252" s="1752"/>
      <c r="E252" s="1753"/>
      <c r="F252" s="1733"/>
      <c r="G252" s="1734"/>
      <c r="H252" s="1735"/>
      <c r="I252" s="1733"/>
      <c r="J252" s="1734"/>
      <c r="K252" s="1734"/>
      <c r="L252" s="1734"/>
      <c r="M252" s="1735"/>
      <c r="N252" s="1733"/>
      <c r="O252" s="1734"/>
      <c r="P252" s="1735"/>
      <c r="Q252" s="1733"/>
      <c r="R252" s="1734"/>
      <c r="S252" s="1734"/>
      <c r="T252" s="1734"/>
      <c r="U252" s="1735"/>
      <c r="V252" s="1733"/>
      <c r="W252" s="1734"/>
      <c r="X252" s="1734"/>
      <c r="Y252" s="1735"/>
      <c r="Z252" s="1733"/>
      <c r="AA252" s="1734"/>
      <c r="AB252" s="1734"/>
      <c r="AC252" s="1735"/>
    </row>
    <row r="253" spans="1:29" ht="17.100000000000001" customHeight="1">
      <c r="A253" s="1745" t="s">
        <v>599</v>
      </c>
      <c r="B253" s="1746"/>
      <c r="C253" s="1746"/>
      <c r="D253" s="1746"/>
      <c r="E253" s="1747"/>
      <c r="F253" s="1727"/>
      <c r="G253" s="1728"/>
      <c r="H253" s="1729"/>
      <c r="I253" s="1727"/>
      <c r="J253" s="1728"/>
      <c r="K253" s="1728"/>
      <c r="L253" s="1728"/>
      <c r="M253" s="1729"/>
      <c r="N253" s="1727"/>
      <c r="O253" s="1728"/>
      <c r="P253" s="1729"/>
      <c r="Q253" s="1727"/>
      <c r="R253" s="1728"/>
      <c r="S253" s="1728"/>
      <c r="T253" s="1728"/>
      <c r="U253" s="1729"/>
      <c r="V253" s="1727"/>
      <c r="W253" s="1728"/>
      <c r="X253" s="1728"/>
      <c r="Y253" s="1729"/>
      <c r="Z253" s="1827"/>
      <c r="AA253" s="1776"/>
      <c r="AB253" s="1776"/>
      <c r="AC253" s="1828"/>
    </row>
    <row r="254" spans="1:29" ht="17.100000000000001" customHeight="1">
      <c r="A254" s="1748"/>
      <c r="B254" s="1749"/>
      <c r="C254" s="1749"/>
      <c r="D254" s="1749"/>
      <c r="E254" s="1750"/>
      <c r="F254" s="1730"/>
      <c r="G254" s="1731"/>
      <c r="H254" s="1732"/>
      <c r="I254" s="1730"/>
      <c r="J254" s="1731"/>
      <c r="K254" s="1731"/>
      <c r="L254" s="1731"/>
      <c r="M254" s="1732"/>
      <c r="N254" s="1730"/>
      <c r="O254" s="1731"/>
      <c r="P254" s="1732"/>
      <c r="Q254" s="1730"/>
      <c r="R254" s="1731"/>
      <c r="S254" s="1731"/>
      <c r="T254" s="1731"/>
      <c r="U254" s="1732"/>
      <c r="V254" s="1730"/>
      <c r="W254" s="1731"/>
      <c r="X254" s="1731"/>
      <c r="Y254" s="1732"/>
      <c r="Z254" s="1730"/>
      <c r="AA254" s="1731"/>
      <c r="AB254" s="1731"/>
      <c r="AC254" s="1732"/>
    </row>
    <row r="255" spans="1:29" ht="17.100000000000001" customHeight="1">
      <c r="A255" s="1748"/>
      <c r="B255" s="1749"/>
      <c r="C255" s="1749"/>
      <c r="D255" s="1749"/>
      <c r="E255" s="1750"/>
      <c r="F255" s="1730"/>
      <c r="G255" s="1731"/>
      <c r="H255" s="1732"/>
      <c r="I255" s="1730"/>
      <c r="J255" s="1731"/>
      <c r="K255" s="1731"/>
      <c r="L255" s="1731"/>
      <c r="M255" s="1732"/>
      <c r="N255" s="1730"/>
      <c r="O255" s="1731"/>
      <c r="P255" s="1732"/>
      <c r="Q255" s="1730"/>
      <c r="R255" s="1731"/>
      <c r="S255" s="1731"/>
      <c r="T255" s="1731"/>
      <c r="U255" s="1732"/>
      <c r="V255" s="1730"/>
      <c r="W255" s="1731"/>
      <c r="X255" s="1731"/>
      <c r="Y255" s="1732"/>
      <c r="Z255" s="1730"/>
      <c r="AA255" s="1731"/>
      <c r="AB255" s="1731"/>
      <c r="AC255" s="1732"/>
    </row>
    <row r="256" spans="1:29" ht="17.100000000000001" customHeight="1">
      <c r="A256" s="1751"/>
      <c r="B256" s="1752"/>
      <c r="C256" s="1752"/>
      <c r="D256" s="1752"/>
      <c r="E256" s="1753"/>
      <c r="F256" s="1733"/>
      <c r="G256" s="1734"/>
      <c r="H256" s="1735"/>
      <c r="I256" s="1733"/>
      <c r="J256" s="1734"/>
      <c r="K256" s="1734"/>
      <c r="L256" s="1734"/>
      <c r="M256" s="1735"/>
      <c r="N256" s="1733"/>
      <c r="O256" s="1734"/>
      <c r="P256" s="1735"/>
      <c r="Q256" s="1733"/>
      <c r="R256" s="1734"/>
      <c r="S256" s="1734"/>
      <c r="T256" s="1734"/>
      <c r="U256" s="1735"/>
      <c r="V256" s="1733"/>
      <c r="W256" s="1734"/>
      <c r="X256" s="1734"/>
      <c r="Y256" s="1735"/>
      <c r="Z256" s="1733"/>
      <c r="AA256" s="1734"/>
      <c r="AB256" s="1734"/>
      <c r="AC256" s="1735"/>
    </row>
    <row r="257" spans="1:29" ht="17.25" customHeight="1">
      <c r="A257" s="1745" t="s">
        <v>697</v>
      </c>
      <c r="B257" s="1746"/>
      <c r="C257" s="1746"/>
      <c r="D257" s="1746"/>
      <c r="E257" s="1747"/>
      <c r="F257" s="1727"/>
      <c r="G257" s="1728"/>
      <c r="H257" s="1729"/>
      <c r="I257" s="1727"/>
      <c r="J257" s="1728"/>
      <c r="K257" s="1728"/>
      <c r="L257" s="1728"/>
      <c r="M257" s="1729"/>
      <c r="N257" s="1727"/>
      <c r="O257" s="1728"/>
      <c r="P257" s="1729"/>
      <c r="Q257" s="1727"/>
      <c r="R257" s="1728"/>
      <c r="S257" s="1728"/>
      <c r="T257" s="1728"/>
      <c r="U257" s="1729"/>
      <c r="V257" s="1727"/>
      <c r="W257" s="1728"/>
      <c r="X257" s="1728"/>
      <c r="Y257" s="1729"/>
      <c r="Z257" s="1827"/>
      <c r="AA257" s="1776"/>
      <c r="AB257" s="1776"/>
      <c r="AC257" s="1828"/>
    </row>
    <row r="258" spans="1:29" ht="17.25" customHeight="1">
      <c r="A258" s="1748"/>
      <c r="B258" s="1749"/>
      <c r="C258" s="1749"/>
      <c r="D258" s="1749"/>
      <c r="E258" s="1750"/>
      <c r="F258" s="1730"/>
      <c r="G258" s="1731"/>
      <c r="H258" s="1732"/>
      <c r="I258" s="1730"/>
      <c r="J258" s="1731"/>
      <c r="K258" s="1731"/>
      <c r="L258" s="1731"/>
      <c r="M258" s="1732"/>
      <c r="N258" s="1730"/>
      <c r="O258" s="1731"/>
      <c r="P258" s="1732"/>
      <c r="Q258" s="1730"/>
      <c r="R258" s="1731"/>
      <c r="S258" s="1731"/>
      <c r="T258" s="1731"/>
      <c r="U258" s="1732"/>
      <c r="V258" s="1730"/>
      <c r="W258" s="1731"/>
      <c r="X258" s="1731"/>
      <c r="Y258" s="1732"/>
      <c r="Z258" s="1730"/>
      <c r="AA258" s="1731"/>
      <c r="AB258" s="1731"/>
      <c r="AC258" s="1732"/>
    </row>
    <row r="259" spans="1:29" ht="17.25" customHeight="1">
      <c r="A259" s="1748"/>
      <c r="B259" s="1749"/>
      <c r="C259" s="1749"/>
      <c r="D259" s="1749"/>
      <c r="E259" s="1750"/>
      <c r="F259" s="1730"/>
      <c r="G259" s="1731"/>
      <c r="H259" s="1732"/>
      <c r="I259" s="1730"/>
      <c r="J259" s="1731"/>
      <c r="K259" s="1731"/>
      <c r="L259" s="1731"/>
      <c r="M259" s="1732"/>
      <c r="N259" s="1730"/>
      <c r="O259" s="1731"/>
      <c r="P259" s="1732"/>
      <c r="Q259" s="1730"/>
      <c r="R259" s="1731"/>
      <c r="S259" s="1731"/>
      <c r="T259" s="1731"/>
      <c r="U259" s="1732"/>
      <c r="V259" s="1730"/>
      <c r="W259" s="1731"/>
      <c r="X259" s="1731"/>
      <c r="Y259" s="1732"/>
      <c r="Z259" s="1730"/>
      <c r="AA259" s="1731"/>
      <c r="AB259" s="1731"/>
      <c r="AC259" s="1732"/>
    </row>
    <row r="260" spans="1:29" ht="17.25" customHeight="1">
      <c r="A260" s="1751"/>
      <c r="B260" s="1752"/>
      <c r="C260" s="1752"/>
      <c r="D260" s="1752"/>
      <c r="E260" s="1753"/>
      <c r="F260" s="1733"/>
      <c r="G260" s="1734"/>
      <c r="H260" s="1735"/>
      <c r="I260" s="1733"/>
      <c r="J260" s="1734"/>
      <c r="K260" s="1734"/>
      <c r="L260" s="1734"/>
      <c r="M260" s="1735"/>
      <c r="N260" s="1733"/>
      <c r="O260" s="1734"/>
      <c r="P260" s="1735"/>
      <c r="Q260" s="1733"/>
      <c r="R260" s="1734"/>
      <c r="S260" s="1734"/>
      <c r="T260" s="1734"/>
      <c r="U260" s="1735"/>
      <c r="V260" s="1733"/>
      <c r="W260" s="1734"/>
      <c r="X260" s="1734"/>
      <c r="Y260" s="1735"/>
      <c r="Z260" s="1733"/>
      <c r="AA260" s="1734"/>
      <c r="AB260" s="1734"/>
      <c r="AC260" s="1735"/>
    </row>
    <row r="261" spans="1:29" ht="17.25" customHeight="1">
      <c r="A261" s="1736" t="s">
        <v>597</v>
      </c>
      <c r="B261" s="1737"/>
      <c r="C261" s="1737"/>
      <c r="D261" s="1737"/>
      <c r="E261" s="1738"/>
      <c r="F261" s="1727"/>
      <c r="G261" s="1728"/>
      <c r="H261" s="1729"/>
      <c r="I261" s="1727"/>
      <c r="J261" s="1728"/>
      <c r="K261" s="1728"/>
      <c r="L261" s="1728"/>
      <c r="M261" s="1729"/>
      <c r="N261" s="1727"/>
      <c r="O261" s="1728"/>
      <c r="P261" s="1729"/>
      <c r="Q261" s="1727"/>
      <c r="R261" s="1728"/>
      <c r="S261" s="1728"/>
      <c r="T261" s="1728"/>
      <c r="U261" s="1729"/>
      <c r="V261" s="1727"/>
      <c r="W261" s="1728"/>
      <c r="X261" s="1728"/>
      <c r="Y261" s="1729"/>
      <c r="Z261" s="1827"/>
      <c r="AA261" s="1776"/>
      <c r="AB261" s="1776"/>
      <c r="AC261" s="1828"/>
    </row>
    <row r="262" spans="1:29" ht="17.25" customHeight="1">
      <c r="A262" s="1739"/>
      <c r="B262" s="1740"/>
      <c r="C262" s="1740"/>
      <c r="D262" s="1740"/>
      <c r="E262" s="1741"/>
      <c r="F262" s="1730"/>
      <c r="G262" s="1731"/>
      <c r="H262" s="1732"/>
      <c r="I262" s="1730"/>
      <c r="J262" s="1731"/>
      <c r="K262" s="1731"/>
      <c r="L262" s="1731"/>
      <c r="M262" s="1732"/>
      <c r="N262" s="1730"/>
      <c r="O262" s="1731"/>
      <c r="P262" s="1732"/>
      <c r="Q262" s="1730"/>
      <c r="R262" s="1731"/>
      <c r="S262" s="1731"/>
      <c r="T262" s="1731"/>
      <c r="U262" s="1732"/>
      <c r="V262" s="1730"/>
      <c r="W262" s="1731"/>
      <c r="X262" s="1731"/>
      <c r="Y262" s="1732"/>
      <c r="Z262" s="1730"/>
      <c r="AA262" s="1731"/>
      <c r="AB262" s="1731"/>
      <c r="AC262" s="1732"/>
    </row>
    <row r="263" spans="1:29" ht="17.25" customHeight="1">
      <c r="A263" s="1739"/>
      <c r="B263" s="1740"/>
      <c r="C263" s="1740"/>
      <c r="D263" s="1740"/>
      <c r="E263" s="1741"/>
      <c r="F263" s="1730"/>
      <c r="G263" s="1731"/>
      <c r="H263" s="1732"/>
      <c r="I263" s="1730"/>
      <c r="J263" s="1731"/>
      <c r="K263" s="1731"/>
      <c r="L263" s="1731"/>
      <c r="M263" s="1732"/>
      <c r="N263" s="1730"/>
      <c r="O263" s="1731"/>
      <c r="P263" s="1732"/>
      <c r="Q263" s="1730"/>
      <c r="R263" s="1731"/>
      <c r="S263" s="1731"/>
      <c r="T263" s="1731"/>
      <c r="U263" s="1732"/>
      <c r="V263" s="1730"/>
      <c r="W263" s="1731"/>
      <c r="X263" s="1731"/>
      <c r="Y263" s="1732"/>
      <c r="Z263" s="1730"/>
      <c r="AA263" s="1731"/>
      <c r="AB263" s="1731"/>
      <c r="AC263" s="1732"/>
    </row>
    <row r="264" spans="1:29" ht="17.25" customHeight="1">
      <c r="A264" s="1742"/>
      <c r="B264" s="1743"/>
      <c r="C264" s="1743"/>
      <c r="D264" s="1743"/>
      <c r="E264" s="1744"/>
      <c r="F264" s="1733"/>
      <c r="G264" s="1734"/>
      <c r="H264" s="1735"/>
      <c r="I264" s="1733"/>
      <c r="J264" s="1734"/>
      <c r="K264" s="1734"/>
      <c r="L264" s="1734"/>
      <c r="M264" s="1735"/>
      <c r="N264" s="1733"/>
      <c r="O264" s="1734"/>
      <c r="P264" s="1735"/>
      <c r="Q264" s="1733"/>
      <c r="R264" s="1734"/>
      <c r="S264" s="1734"/>
      <c r="T264" s="1734"/>
      <c r="U264" s="1735"/>
      <c r="V264" s="1733"/>
      <c r="W264" s="1734"/>
      <c r="X264" s="1734"/>
      <c r="Y264" s="1735"/>
      <c r="Z264" s="1733"/>
      <c r="AA264" s="1734"/>
      <c r="AB264" s="1734"/>
      <c r="AC264" s="1735"/>
    </row>
    <row r="265" spans="1:29" ht="17.100000000000001" customHeight="1">
      <c r="A265" s="1736" t="s">
        <v>596</v>
      </c>
      <c r="B265" s="1737"/>
      <c r="C265" s="1737"/>
      <c r="D265" s="1737"/>
      <c r="E265" s="1738"/>
      <c r="F265" s="1727"/>
      <c r="G265" s="1728"/>
      <c r="H265" s="1729"/>
      <c r="I265" s="1727"/>
      <c r="J265" s="1728"/>
      <c r="K265" s="1728"/>
      <c r="L265" s="1728"/>
      <c r="M265" s="1729"/>
      <c r="N265" s="1727"/>
      <c r="O265" s="1728"/>
      <c r="P265" s="1729"/>
      <c r="Q265" s="1727"/>
      <c r="R265" s="1728"/>
      <c r="S265" s="1728"/>
      <c r="T265" s="1728"/>
      <c r="U265" s="1729"/>
      <c r="V265" s="1727"/>
      <c r="W265" s="1728"/>
      <c r="X265" s="1728"/>
      <c r="Y265" s="1729"/>
      <c r="Z265" s="1827"/>
      <c r="AA265" s="1776"/>
      <c r="AB265" s="1776"/>
      <c r="AC265" s="1828"/>
    </row>
    <row r="266" spans="1:29" ht="17.100000000000001" customHeight="1">
      <c r="A266" s="1739"/>
      <c r="B266" s="1740"/>
      <c r="C266" s="1740"/>
      <c r="D266" s="1740"/>
      <c r="E266" s="1741"/>
      <c r="F266" s="1730"/>
      <c r="G266" s="1731"/>
      <c r="H266" s="1732"/>
      <c r="I266" s="1730"/>
      <c r="J266" s="1731"/>
      <c r="K266" s="1731"/>
      <c r="L266" s="1731"/>
      <c r="M266" s="1732"/>
      <c r="N266" s="1730"/>
      <c r="O266" s="1731"/>
      <c r="P266" s="1732"/>
      <c r="Q266" s="1730"/>
      <c r="R266" s="1731"/>
      <c r="S266" s="1731"/>
      <c r="T266" s="1731"/>
      <c r="U266" s="1732"/>
      <c r="V266" s="1730"/>
      <c r="W266" s="1731"/>
      <c r="X266" s="1731"/>
      <c r="Y266" s="1732"/>
      <c r="Z266" s="1730"/>
      <c r="AA266" s="1731"/>
      <c r="AB266" s="1731"/>
      <c r="AC266" s="1732"/>
    </row>
    <row r="267" spans="1:29" ht="17.100000000000001" customHeight="1">
      <c r="A267" s="1739"/>
      <c r="B267" s="1740"/>
      <c r="C267" s="1740"/>
      <c r="D267" s="1740"/>
      <c r="E267" s="1741"/>
      <c r="F267" s="1730"/>
      <c r="G267" s="1731"/>
      <c r="H267" s="1732"/>
      <c r="I267" s="1730"/>
      <c r="J267" s="1731"/>
      <c r="K267" s="1731"/>
      <c r="L267" s="1731"/>
      <c r="M267" s="1732"/>
      <c r="N267" s="1730"/>
      <c r="O267" s="1731"/>
      <c r="P267" s="1732"/>
      <c r="Q267" s="1730"/>
      <c r="R267" s="1731"/>
      <c r="S267" s="1731"/>
      <c r="T267" s="1731"/>
      <c r="U267" s="1732"/>
      <c r="V267" s="1730"/>
      <c r="W267" s="1731"/>
      <c r="X267" s="1731"/>
      <c r="Y267" s="1732"/>
      <c r="Z267" s="1730"/>
      <c r="AA267" s="1731"/>
      <c r="AB267" s="1731"/>
      <c r="AC267" s="1732"/>
    </row>
    <row r="268" spans="1:29" ht="17.100000000000001" customHeight="1">
      <c r="A268" s="1742"/>
      <c r="B268" s="1743"/>
      <c r="C268" s="1743"/>
      <c r="D268" s="1743"/>
      <c r="E268" s="1744"/>
      <c r="F268" s="1733"/>
      <c r="G268" s="1734"/>
      <c r="H268" s="1735"/>
      <c r="I268" s="1733"/>
      <c r="J268" s="1734"/>
      <c r="K268" s="1734"/>
      <c r="L268" s="1734"/>
      <c r="M268" s="1735"/>
      <c r="N268" s="1733"/>
      <c r="O268" s="1734"/>
      <c r="P268" s="1735"/>
      <c r="Q268" s="1733"/>
      <c r="R268" s="1734"/>
      <c r="S268" s="1734"/>
      <c r="T268" s="1734"/>
      <c r="U268" s="1735"/>
      <c r="V268" s="1733"/>
      <c r="W268" s="1734"/>
      <c r="X268" s="1734"/>
      <c r="Y268" s="1735"/>
      <c r="Z268" s="1733"/>
      <c r="AA268" s="1734"/>
      <c r="AB268" s="1734"/>
      <c r="AC268" s="1735"/>
    </row>
    <row r="269" spans="1:29" ht="17.100000000000001" customHeight="1">
      <c r="A269" s="1745" t="s">
        <v>696</v>
      </c>
      <c r="B269" s="1746"/>
      <c r="C269" s="1746"/>
      <c r="D269" s="1746"/>
      <c r="E269" s="1747"/>
      <c r="F269" s="1727"/>
      <c r="G269" s="1728"/>
      <c r="H269" s="1729"/>
      <c r="I269" s="1727"/>
      <c r="J269" s="1728"/>
      <c r="K269" s="1728"/>
      <c r="L269" s="1728"/>
      <c r="M269" s="1729"/>
      <c r="N269" s="1727"/>
      <c r="O269" s="1728"/>
      <c r="P269" s="1729"/>
      <c r="Q269" s="1727"/>
      <c r="R269" s="1728"/>
      <c r="S269" s="1728"/>
      <c r="T269" s="1728"/>
      <c r="U269" s="1729"/>
      <c r="V269" s="1727"/>
      <c r="W269" s="1728"/>
      <c r="X269" s="1728"/>
      <c r="Y269" s="1729"/>
      <c r="Z269" s="1827"/>
      <c r="AA269" s="1776"/>
      <c r="AB269" s="1776"/>
      <c r="AC269" s="1828"/>
    </row>
    <row r="270" spans="1:29" ht="17.100000000000001" customHeight="1">
      <c r="A270" s="1748"/>
      <c r="B270" s="1749"/>
      <c r="C270" s="1749"/>
      <c r="D270" s="1749"/>
      <c r="E270" s="1750"/>
      <c r="F270" s="1730"/>
      <c r="G270" s="1731"/>
      <c r="H270" s="1732"/>
      <c r="I270" s="1730"/>
      <c r="J270" s="1731"/>
      <c r="K270" s="1731"/>
      <c r="L270" s="1731"/>
      <c r="M270" s="1732"/>
      <c r="N270" s="1730"/>
      <c r="O270" s="1731"/>
      <c r="P270" s="1732"/>
      <c r="Q270" s="1730"/>
      <c r="R270" s="1731"/>
      <c r="S270" s="1731"/>
      <c r="T270" s="1731"/>
      <c r="U270" s="1732"/>
      <c r="V270" s="1730"/>
      <c r="W270" s="1731"/>
      <c r="X270" s="1731"/>
      <c r="Y270" s="1732"/>
      <c r="Z270" s="1730"/>
      <c r="AA270" s="1731"/>
      <c r="AB270" s="1731"/>
      <c r="AC270" s="1732"/>
    </row>
    <row r="271" spans="1:29" ht="17.100000000000001" customHeight="1">
      <c r="A271" s="1748"/>
      <c r="B271" s="1749"/>
      <c r="C271" s="1749"/>
      <c r="D271" s="1749"/>
      <c r="E271" s="1750"/>
      <c r="F271" s="1730"/>
      <c r="G271" s="1731"/>
      <c r="H271" s="1732"/>
      <c r="I271" s="1730"/>
      <c r="J271" s="1731"/>
      <c r="K271" s="1731"/>
      <c r="L271" s="1731"/>
      <c r="M271" s="1732"/>
      <c r="N271" s="1730"/>
      <c r="O271" s="1731"/>
      <c r="P271" s="1732"/>
      <c r="Q271" s="1730"/>
      <c r="R271" s="1731"/>
      <c r="S271" s="1731"/>
      <c r="T271" s="1731"/>
      <c r="U271" s="1732"/>
      <c r="V271" s="1730"/>
      <c r="W271" s="1731"/>
      <c r="X271" s="1731"/>
      <c r="Y271" s="1732"/>
      <c r="Z271" s="1730"/>
      <c r="AA271" s="1731"/>
      <c r="AB271" s="1731"/>
      <c r="AC271" s="1732"/>
    </row>
    <row r="272" spans="1:29" ht="17.100000000000001" customHeight="1">
      <c r="A272" s="1748"/>
      <c r="B272" s="1749"/>
      <c r="C272" s="1749"/>
      <c r="D272" s="1749"/>
      <c r="E272" s="1750"/>
      <c r="F272" s="1730"/>
      <c r="G272" s="1731"/>
      <c r="H272" s="1732"/>
      <c r="I272" s="1730"/>
      <c r="J272" s="1731"/>
      <c r="K272" s="1731"/>
      <c r="L272" s="1731"/>
      <c r="M272" s="1732"/>
      <c r="N272" s="1730"/>
      <c r="O272" s="1731"/>
      <c r="P272" s="1732"/>
      <c r="Q272" s="1730"/>
      <c r="R272" s="1731"/>
      <c r="S272" s="1731"/>
      <c r="T272" s="1731"/>
      <c r="U272" s="1732"/>
      <c r="V272" s="1730"/>
      <c r="W272" s="1731"/>
      <c r="X272" s="1731"/>
      <c r="Y272" s="1732"/>
      <c r="Z272" s="1730"/>
      <c r="AA272" s="1731"/>
      <c r="AB272" s="1731"/>
      <c r="AC272" s="1732"/>
    </row>
    <row r="273" spans="1:29" ht="17.100000000000001" customHeight="1">
      <c r="A273" s="1751"/>
      <c r="B273" s="1752"/>
      <c r="C273" s="1752"/>
      <c r="D273" s="1752"/>
      <c r="E273" s="1753"/>
      <c r="F273" s="1733"/>
      <c r="G273" s="1734"/>
      <c r="H273" s="1735"/>
      <c r="I273" s="1733"/>
      <c r="J273" s="1734"/>
      <c r="K273" s="1734"/>
      <c r="L273" s="1734"/>
      <c r="M273" s="1735"/>
      <c r="N273" s="1733"/>
      <c r="O273" s="1734"/>
      <c r="P273" s="1735"/>
      <c r="Q273" s="1733"/>
      <c r="R273" s="1734"/>
      <c r="S273" s="1734"/>
      <c r="T273" s="1734"/>
      <c r="U273" s="1735"/>
      <c r="V273" s="1733"/>
      <c r="W273" s="1734"/>
      <c r="X273" s="1734"/>
      <c r="Y273" s="1735"/>
      <c r="Z273" s="1733"/>
      <c r="AA273" s="1734"/>
      <c r="AB273" s="1734"/>
      <c r="AC273" s="1735"/>
    </row>
    <row r="274" spans="1:29" ht="17.100000000000001" customHeight="1">
      <c r="A274" s="1779" t="s">
        <v>594</v>
      </c>
      <c r="B274" s="1526"/>
      <c r="C274" s="1526"/>
      <c r="D274" s="1526"/>
      <c r="E274" s="1780"/>
      <c r="F274" s="1785"/>
      <c r="G274" s="1776"/>
      <c r="H274" s="1776"/>
      <c r="I274" s="1776"/>
      <c r="J274" s="1776"/>
      <c r="K274" s="1776"/>
      <c r="L274" s="1776"/>
      <c r="M274" s="1776"/>
      <c r="N274" s="1776"/>
      <c r="O274" s="1776"/>
      <c r="P274" s="1776"/>
      <c r="Q274" s="1776"/>
      <c r="R274" s="1776"/>
      <c r="S274" s="1776"/>
      <c r="T274" s="1776"/>
      <c r="U274" s="1776"/>
      <c r="V274" s="1776"/>
      <c r="W274" s="1776"/>
      <c r="X274" s="1776"/>
      <c r="Y274" s="1776"/>
      <c r="Z274" s="1776"/>
      <c r="AA274" s="1776"/>
      <c r="AB274" s="1776"/>
      <c r="AC274" s="1778"/>
    </row>
    <row r="275" spans="1:29" ht="17.100000000000001" customHeight="1">
      <c r="A275" s="1781"/>
      <c r="B275" s="1527"/>
      <c r="C275" s="1527"/>
      <c r="D275" s="1527"/>
      <c r="E275" s="1782"/>
      <c r="F275" s="1730"/>
      <c r="G275" s="1731"/>
      <c r="H275" s="1731"/>
      <c r="I275" s="1731"/>
      <c r="J275" s="1731"/>
      <c r="K275" s="1731"/>
      <c r="L275" s="1731"/>
      <c r="M275" s="1731"/>
      <c r="N275" s="1731"/>
      <c r="O275" s="1731"/>
      <c r="P275" s="1731"/>
      <c r="Q275" s="1731"/>
      <c r="R275" s="1731"/>
      <c r="S275" s="1731"/>
      <c r="T275" s="1731"/>
      <c r="U275" s="1731"/>
      <c r="V275" s="1731"/>
      <c r="W275" s="1731"/>
      <c r="X275" s="1731"/>
      <c r="Y275" s="1731"/>
      <c r="Z275" s="1731"/>
      <c r="AA275" s="1731"/>
      <c r="AB275" s="1731"/>
      <c r="AC275" s="1732"/>
    </row>
    <row r="276" spans="1:29" ht="17.100000000000001" customHeight="1">
      <c r="A276" s="1783"/>
      <c r="B276" s="1528"/>
      <c r="C276" s="1528"/>
      <c r="D276" s="1528"/>
      <c r="E276" s="1784"/>
      <c r="F276" s="1733"/>
      <c r="G276" s="1777"/>
      <c r="H276" s="1777"/>
      <c r="I276" s="1777"/>
      <c r="J276" s="1777"/>
      <c r="K276" s="1777"/>
      <c r="L276" s="1777"/>
      <c r="M276" s="1777"/>
      <c r="N276" s="1777"/>
      <c r="O276" s="1777"/>
      <c r="P276" s="1777"/>
      <c r="Q276" s="1777"/>
      <c r="R276" s="1777"/>
      <c r="S276" s="1777"/>
      <c r="T276" s="1777"/>
      <c r="U276" s="1777"/>
      <c r="V276" s="1777"/>
      <c r="W276" s="1777"/>
      <c r="X276" s="1777"/>
      <c r="Y276" s="1777"/>
      <c r="Z276" s="1777"/>
      <c r="AA276" s="1777"/>
      <c r="AB276" s="1777"/>
      <c r="AC276" s="1735"/>
    </row>
  </sheetData>
  <sheetProtection selectLockedCells="1"/>
  <mergeCells count="176">
    <mergeCell ref="R17:Z17"/>
    <mergeCell ref="K217:AA217"/>
    <mergeCell ref="F219:AA221"/>
    <mergeCell ref="AK202:AO202"/>
    <mergeCell ref="AT209:BA209"/>
    <mergeCell ref="AT210:BA210"/>
    <mergeCell ref="O204:X204"/>
    <mergeCell ref="AK205:AO205"/>
    <mergeCell ref="AK210:AR210"/>
    <mergeCell ref="AK206:AQ206"/>
    <mergeCell ref="U209:AA209"/>
    <mergeCell ref="L207:R207"/>
    <mergeCell ref="L210:R210"/>
    <mergeCell ref="AK209:AR209"/>
    <mergeCell ref="U210:AA210"/>
    <mergeCell ref="L209:R209"/>
    <mergeCell ref="O206:U206"/>
    <mergeCell ref="L208:R208"/>
    <mergeCell ref="U207:AA207"/>
    <mergeCell ref="K216:AA216"/>
    <mergeCell ref="AK216:BA216"/>
    <mergeCell ref="AT214:AX214"/>
    <mergeCell ref="L214:R214"/>
    <mergeCell ref="U214:AA214"/>
    <mergeCell ref="L212:R212"/>
    <mergeCell ref="AK211:AO211"/>
    <mergeCell ref="U208:AA208"/>
    <mergeCell ref="B14:Q15"/>
    <mergeCell ref="J200:AA200"/>
    <mergeCell ref="S197:AA197"/>
    <mergeCell ref="H184:AC184"/>
    <mergeCell ref="I26:N26"/>
    <mergeCell ref="H101:AB101"/>
    <mergeCell ref="H92:AB92"/>
    <mergeCell ref="A42:F42"/>
    <mergeCell ref="I22:N22"/>
    <mergeCell ref="N198:U198"/>
    <mergeCell ref="H56:AC56"/>
    <mergeCell ref="H64:AC64"/>
    <mergeCell ref="I161:AC162"/>
    <mergeCell ref="H94:AB95"/>
    <mergeCell ref="H103:AB104"/>
    <mergeCell ref="AK200:BB200"/>
    <mergeCell ref="AK201:AO201"/>
    <mergeCell ref="V45:AA45"/>
    <mergeCell ref="Q43:U45"/>
    <mergeCell ref="K43:P45"/>
    <mergeCell ref="G43:J45"/>
    <mergeCell ref="V229:Y231"/>
    <mergeCell ref="H158:AB158"/>
    <mergeCell ref="H166:AB166"/>
    <mergeCell ref="AK17:AO17"/>
    <mergeCell ref="AK194:AQ194"/>
    <mergeCell ref="I24:N24"/>
    <mergeCell ref="H83:AB83"/>
    <mergeCell ref="I114:AB115"/>
    <mergeCell ref="I124:AB125"/>
    <mergeCell ref="H140:AB140"/>
    <mergeCell ref="H122:AB122"/>
    <mergeCell ref="H131:AB131"/>
    <mergeCell ref="S194:U194"/>
    <mergeCell ref="F191:AB191"/>
    <mergeCell ref="F192:AB192"/>
    <mergeCell ref="I142:AB143"/>
    <mergeCell ref="I152:AC153"/>
    <mergeCell ref="F186:AA187"/>
    <mergeCell ref="AK219:BF221"/>
    <mergeCell ref="AK214:AO214"/>
    <mergeCell ref="AK217:BA217"/>
    <mergeCell ref="AT211:AX211"/>
    <mergeCell ref="U212:AA212"/>
    <mergeCell ref="U211:AA211"/>
    <mergeCell ref="Z229:AC231"/>
    <mergeCell ref="V42:AA42"/>
    <mergeCell ref="K42:P42"/>
    <mergeCell ref="Q42:U42"/>
    <mergeCell ref="H73:AC73"/>
    <mergeCell ref="F229:H231"/>
    <mergeCell ref="I133:AB134"/>
    <mergeCell ref="AK198:AR198"/>
    <mergeCell ref="H149:AC149"/>
    <mergeCell ref="I169:AC170"/>
    <mergeCell ref="AK197:AS197"/>
    <mergeCell ref="AK199:AO199"/>
    <mergeCell ref="L213:R213"/>
    <mergeCell ref="U213:AA213"/>
    <mergeCell ref="L211:R211"/>
    <mergeCell ref="I177:AC178"/>
    <mergeCell ref="H174:AB174"/>
    <mergeCell ref="H85:AB86"/>
    <mergeCell ref="V44:AA44"/>
    <mergeCell ref="H112:AC112"/>
    <mergeCell ref="H75:AB76"/>
    <mergeCell ref="I229:M231"/>
    <mergeCell ref="N229:P231"/>
    <mergeCell ref="Q229:U231"/>
    <mergeCell ref="F241:H244"/>
    <mergeCell ref="I241:M244"/>
    <mergeCell ref="N241:P244"/>
    <mergeCell ref="V245:Y248"/>
    <mergeCell ref="Z232:AC235"/>
    <mergeCell ref="Z236:AC240"/>
    <mergeCell ref="Q241:U244"/>
    <mergeCell ref="A236:E240"/>
    <mergeCell ref="F236:H240"/>
    <mergeCell ref="Q232:U235"/>
    <mergeCell ref="V232:Y235"/>
    <mergeCell ref="Q236:U240"/>
    <mergeCell ref="I232:M235"/>
    <mergeCell ref="N232:P235"/>
    <mergeCell ref="V236:Y240"/>
    <mergeCell ref="I236:M240"/>
    <mergeCell ref="N236:P240"/>
    <mergeCell ref="A232:E235"/>
    <mergeCell ref="F232:H235"/>
    <mergeCell ref="V241:Y244"/>
    <mergeCell ref="A241:E244"/>
    <mergeCell ref="A257:E260"/>
    <mergeCell ref="F257:H260"/>
    <mergeCell ref="Q257:U260"/>
    <mergeCell ref="V257:Y260"/>
    <mergeCell ref="I257:M260"/>
    <mergeCell ref="N257:P260"/>
    <mergeCell ref="Z257:AC260"/>
    <mergeCell ref="A261:E264"/>
    <mergeCell ref="F261:H264"/>
    <mergeCell ref="I261:M264"/>
    <mergeCell ref="N261:P264"/>
    <mergeCell ref="Q261:U264"/>
    <mergeCell ref="V261:Y264"/>
    <mergeCell ref="Z261:AC264"/>
    <mergeCell ref="Z274:AC276"/>
    <mergeCell ref="Q265:U268"/>
    <mergeCell ref="V265:Y268"/>
    <mergeCell ref="Z265:AC268"/>
    <mergeCell ref="Q269:U273"/>
    <mergeCell ref="V269:Y273"/>
    <mergeCell ref="Z269:AC273"/>
    <mergeCell ref="A274:E276"/>
    <mergeCell ref="F274:H276"/>
    <mergeCell ref="I274:M276"/>
    <mergeCell ref="N274:P276"/>
    <mergeCell ref="Q274:U276"/>
    <mergeCell ref="V274:Y276"/>
    <mergeCell ref="A265:E268"/>
    <mergeCell ref="F265:H268"/>
    <mergeCell ref="I265:M268"/>
    <mergeCell ref="N265:P268"/>
    <mergeCell ref="A269:E273"/>
    <mergeCell ref="F269:H273"/>
    <mergeCell ref="I269:M273"/>
    <mergeCell ref="N269:P273"/>
    <mergeCell ref="A8:AB10"/>
    <mergeCell ref="V43:AA43"/>
    <mergeCell ref="A43:F45"/>
    <mergeCell ref="Q253:U256"/>
    <mergeCell ref="V253:Y256"/>
    <mergeCell ref="Z253:AC256"/>
    <mergeCell ref="A253:E256"/>
    <mergeCell ref="F253:H256"/>
    <mergeCell ref="I253:M256"/>
    <mergeCell ref="N253:P256"/>
    <mergeCell ref="Z245:AC248"/>
    <mergeCell ref="A249:E252"/>
    <mergeCell ref="F249:H252"/>
    <mergeCell ref="I249:M252"/>
    <mergeCell ref="N249:P252"/>
    <mergeCell ref="Q249:U252"/>
    <mergeCell ref="Z241:AC244"/>
    <mergeCell ref="V249:Y252"/>
    <mergeCell ref="Z249:AC252"/>
    <mergeCell ref="A245:E248"/>
    <mergeCell ref="F245:H248"/>
    <mergeCell ref="I245:M248"/>
    <mergeCell ref="N245:P248"/>
    <mergeCell ref="Q245:U248"/>
  </mergeCells>
  <phoneticPr fontId="2"/>
  <dataValidations count="1">
    <dataValidation imeMode="off" allowBlank="1" showInputMessage="1" showErrorMessage="1" sqref="AK199:AO199 AK201:AO202 AK205:AO205 AK211:AO211 AT211:AX211 AK214:AO214 AT214:AX214" xr:uid="{00000000-0002-0000-1200-000000000000}"/>
  </dataValidations>
  <hyperlinks>
    <hyperlink ref="U1:X1" location="作業メニュー!A1" display="作業メニュー" xr:uid="{00000000-0004-0000-1200-000000000000}"/>
  </hyperlinks>
  <printOptions horizontalCentered="1"/>
  <pageMargins left="0.59055118110236227" right="0.39370078740157483" top="0.59055118110236227" bottom="0.39370078740157483" header="0.51181102362204722" footer="0.19685039370078741"/>
  <pageSetup paperSize="9" scale="91" orientation="portrait" r:id="rId1"/>
  <headerFooter alignWithMargins="0">
    <oddFooter>&amp;R210101</oddFooter>
  </headerFooter>
  <rowBreaks count="5" manualBreakCount="5">
    <brk id="47" max="28" man="1"/>
    <brk id="95" max="28" man="1"/>
    <brk id="143" max="28" man="1"/>
    <brk id="187" max="28" man="1"/>
    <brk id="226" max="28"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Drop Down 1">
              <controlPr defaultSize="0" print="0" autoLine="0" autoPict="0">
                <anchor moveWithCells="1">
                  <from>
                    <xdr:col>36</xdr:col>
                    <xdr:colOff>0</xdr:colOff>
                    <xdr:row>203</xdr:row>
                    <xdr:rowOff>0</xdr:rowOff>
                  </from>
                  <to>
                    <xdr:col>42</xdr:col>
                    <xdr:colOff>38100</xdr:colOff>
                    <xdr:row>203</xdr:row>
                    <xdr:rowOff>209550</xdr:rowOff>
                  </to>
                </anchor>
              </controlPr>
            </control>
          </mc:Choice>
        </mc:AlternateContent>
        <mc:AlternateContent xmlns:mc="http://schemas.openxmlformats.org/markup-compatibility/2006">
          <mc:Choice Requires="x14">
            <control shapeId="12290" r:id="rId5" name="Drop Down 2">
              <controlPr defaultSize="0" print="0" autoLine="0" autoPict="0">
                <anchor moveWithCells="1">
                  <from>
                    <xdr:col>36</xdr:col>
                    <xdr:colOff>0</xdr:colOff>
                    <xdr:row>207</xdr:row>
                    <xdr:rowOff>0</xdr:rowOff>
                  </from>
                  <to>
                    <xdr:col>42</xdr:col>
                    <xdr:colOff>38100</xdr:colOff>
                    <xdr:row>207</xdr:row>
                    <xdr:rowOff>209550</xdr:rowOff>
                  </to>
                </anchor>
              </controlPr>
            </control>
          </mc:Choice>
        </mc:AlternateContent>
        <mc:AlternateContent xmlns:mc="http://schemas.openxmlformats.org/markup-compatibility/2006">
          <mc:Choice Requires="x14">
            <control shapeId="12291" r:id="rId6" name="Drop Down 3">
              <controlPr defaultSize="0" print="0" autoLine="0" autoPict="0">
                <anchor moveWithCells="1">
                  <from>
                    <xdr:col>36</xdr:col>
                    <xdr:colOff>0</xdr:colOff>
                    <xdr:row>212</xdr:row>
                    <xdr:rowOff>0</xdr:rowOff>
                  </from>
                  <to>
                    <xdr:col>42</xdr:col>
                    <xdr:colOff>38100</xdr:colOff>
                    <xdr:row>213</xdr:row>
                    <xdr:rowOff>0</xdr:rowOff>
                  </to>
                </anchor>
              </controlPr>
            </control>
          </mc:Choice>
        </mc:AlternateContent>
        <mc:AlternateContent xmlns:mc="http://schemas.openxmlformats.org/markup-compatibility/2006">
          <mc:Choice Requires="x14">
            <control shapeId="12292" r:id="rId7" name="Drop Down 4">
              <controlPr defaultSize="0" print="0" autoLine="0" autoPict="0">
                <anchor moveWithCells="1">
                  <from>
                    <xdr:col>30</xdr:col>
                    <xdr:colOff>104775</xdr:colOff>
                    <xdr:row>39</xdr:row>
                    <xdr:rowOff>28575</xdr:rowOff>
                  </from>
                  <to>
                    <xdr:col>36</xdr:col>
                    <xdr:colOff>314325</xdr:colOff>
                    <xdr:row>40</xdr:row>
                    <xdr:rowOff>28575</xdr:rowOff>
                  </to>
                </anchor>
              </controlPr>
            </control>
          </mc:Choice>
        </mc:AlternateContent>
        <mc:AlternateContent xmlns:mc="http://schemas.openxmlformats.org/markup-compatibility/2006">
          <mc:Choice Requires="x14">
            <control shapeId="12293" r:id="rId8" name="Drop Down 5">
              <controlPr defaultSize="0" print="0" autoLine="0" autoPict="0">
                <anchor moveWithCells="1">
                  <from>
                    <xdr:col>45</xdr:col>
                    <xdr:colOff>0</xdr:colOff>
                    <xdr:row>207</xdr:row>
                    <xdr:rowOff>0</xdr:rowOff>
                  </from>
                  <to>
                    <xdr:col>51</xdr:col>
                    <xdr:colOff>200025</xdr:colOff>
                    <xdr:row>207</xdr:row>
                    <xdr:rowOff>209550</xdr:rowOff>
                  </to>
                </anchor>
              </controlPr>
            </control>
          </mc:Choice>
        </mc:AlternateContent>
        <mc:AlternateContent xmlns:mc="http://schemas.openxmlformats.org/markup-compatibility/2006">
          <mc:Choice Requires="x14">
            <control shapeId="12294" r:id="rId9" name="Drop Down 6">
              <controlPr defaultSize="0" print="0" autoLine="0" autoPict="0">
                <anchor moveWithCells="1">
                  <from>
                    <xdr:col>36</xdr:col>
                    <xdr:colOff>0</xdr:colOff>
                    <xdr:row>206</xdr:row>
                    <xdr:rowOff>0</xdr:rowOff>
                  </from>
                  <to>
                    <xdr:col>42</xdr:col>
                    <xdr:colOff>38100</xdr:colOff>
                    <xdr:row>207</xdr:row>
                    <xdr:rowOff>0</xdr:rowOff>
                  </to>
                </anchor>
              </controlPr>
            </control>
          </mc:Choice>
        </mc:AlternateContent>
        <mc:AlternateContent xmlns:mc="http://schemas.openxmlformats.org/markup-compatibility/2006">
          <mc:Choice Requires="x14">
            <control shapeId="12295" r:id="rId10" name="Drop Down 7">
              <controlPr defaultSize="0" print="0" autoLine="0" autoPict="0">
                <anchor moveWithCells="1">
                  <from>
                    <xdr:col>45</xdr:col>
                    <xdr:colOff>0</xdr:colOff>
                    <xdr:row>206</xdr:row>
                    <xdr:rowOff>0</xdr:rowOff>
                  </from>
                  <to>
                    <xdr:col>51</xdr:col>
                    <xdr:colOff>200025</xdr:colOff>
                    <xdr:row>207</xdr:row>
                    <xdr:rowOff>0</xdr:rowOff>
                  </to>
                </anchor>
              </controlPr>
            </control>
          </mc:Choice>
        </mc:AlternateContent>
        <mc:AlternateContent xmlns:mc="http://schemas.openxmlformats.org/markup-compatibility/2006">
          <mc:Choice Requires="x14">
            <control shapeId="12296" r:id="rId11" name="Drop Down 8">
              <controlPr defaultSize="0" print="0" autoLine="0" autoPict="0">
                <anchor moveWithCells="1">
                  <from>
                    <xdr:col>36</xdr:col>
                    <xdr:colOff>0</xdr:colOff>
                    <xdr:row>211</xdr:row>
                    <xdr:rowOff>0</xdr:rowOff>
                  </from>
                  <to>
                    <xdr:col>42</xdr:col>
                    <xdr:colOff>38100</xdr:colOff>
                    <xdr:row>211</xdr:row>
                    <xdr:rowOff>209550</xdr:rowOff>
                  </to>
                </anchor>
              </controlPr>
            </control>
          </mc:Choice>
        </mc:AlternateContent>
        <mc:AlternateContent xmlns:mc="http://schemas.openxmlformats.org/markup-compatibility/2006">
          <mc:Choice Requires="x14">
            <control shapeId="12297" r:id="rId12" name="Drop Down 9">
              <controlPr defaultSize="0" print="0" autoLine="0" autoPict="0">
                <anchor moveWithCells="1">
                  <from>
                    <xdr:col>45</xdr:col>
                    <xdr:colOff>0</xdr:colOff>
                    <xdr:row>211</xdr:row>
                    <xdr:rowOff>0</xdr:rowOff>
                  </from>
                  <to>
                    <xdr:col>51</xdr:col>
                    <xdr:colOff>200025</xdr:colOff>
                    <xdr:row>211</xdr:row>
                    <xdr:rowOff>209550</xdr:rowOff>
                  </to>
                </anchor>
              </controlPr>
            </control>
          </mc:Choice>
        </mc:AlternateContent>
        <mc:AlternateContent xmlns:mc="http://schemas.openxmlformats.org/markup-compatibility/2006">
          <mc:Choice Requires="x14">
            <control shapeId="12298" r:id="rId13" name="Drop Down 10">
              <controlPr defaultSize="0" print="0" autoLine="0" autoPict="0">
                <anchor moveWithCells="1">
                  <from>
                    <xdr:col>45</xdr:col>
                    <xdr:colOff>0</xdr:colOff>
                    <xdr:row>212</xdr:row>
                    <xdr:rowOff>0</xdr:rowOff>
                  </from>
                  <to>
                    <xdr:col>51</xdr:col>
                    <xdr:colOff>200025</xdr:colOff>
                    <xdr:row>213</xdr:row>
                    <xdr:rowOff>0</xdr:rowOff>
                  </to>
                </anchor>
              </controlPr>
            </control>
          </mc:Choice>
        </mc:AlternateContent>
        <mc:AlternateContent xmlns:mc="http://schemas.openxmlformats.org/markup-compatibility/2006">
          <mc:Choice Requires="x14">
            <control shapeId="12299" r:id="rId14" name="Check Box 11">
              <controlPr locked="0" defaultSize="0" autoFill="0" autoLine="0" autoPict="0">
                <anchor moveWithCells="1">
                  <from>
                    <xdr:col>31</xdr:col>
                    <xdr:colOff>76200</xdr:colOff>
                    <xdr:row>22</xdr:row>
                    <xdr:rowOff>85725</xdr:rowOff>
                  </from>
                  <to>
                    <xdr:col>36</xdr:col>
                    <xdr:colOff>104775</xdr:colOff>
                    <xdr:row>23</xdr:row>
                    <xdr:rowOff>114300</xdr:rowOff>
                  </to>
                </anchor>
              </controlPr>
            </control>
          </mc:Choice>
        </mc:AlternateContent>
        <mc:AlternateContent xmlns:mc="http://schemas.openxmlformats.org/markup-compatibility/2006">
          <mc:Choice Requires="x14">
            <control shapeId="12300" r:id="rId15" name="Check Box 12">
              <controlPr locked="0" defaultSize="0" autoFill="0" autoLine="0" autoPict="0">
                <anchor moveWithCells="1">
                  <from>
                    <xdr:col>31</xdr:col>
                    <xdr:colOff>76200</xdr:colOff>
                    <xdr:row>24</xdr:row>
                    <xdr:rowOff>85725</xdr:rowOff>
                  </from>
                  <to>
                    <xdr:col>36</xdr:col>
                    <xdr:colOff>104775</xdr:colOff>
                    <xdr:row>25</xdr:row>
                    <xdr:rowOff>114300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O75"/>
  <sheetViews>
    <sheetView showGridLines="0" workbookViewId="0"/>
  </sheetViews>
  <sheetFormatPr defaultColWidth="3.625" defaultRowHeight="15.75"/>
  <cols>
    <col min="1" max="16384" width="3.625" style="271"/>
  </cols>
  <sheetData>
    <row r="1" spans="1:41" s="1176" customFormat="1" ht="37.5" customHeight="1" thickBot="1">
      <c r="A1" s="1175" t="s">
        <v>68</v>
      </c>
      <c r="AG1" s="1251" t="s">
        <v>67</v>
      </c>
      <c r="AH1" s="1251"/>
      <c r="AI1" s="1251"/>
      <c r="AJ1" s="1251"/>
      <c r="AK1" s="1251"/>
    </row>
    <row r="2" spans="1:41" ht="7.5" customHeight="1" thickTop="1">
      <c r="A2" s="270"/>
      <c r="AG2" s="272"/>
      <c r="AH2" s="272"/>
      <c r="AI2" s="272"/>
      <c r="AJ2" s="272"/>
      <c r="AK2" s="272"/>
    </row>
    <row r="3" spans="1:41" ht="21" customHeight="1">
      <c r="A3" s="273"/>
      <c r="B3" s="274" t="s">
        <v>66</v>
      </c>
      <c r="C3" s="275"/>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s="276"/>
      <c r="AG3" s="277"/>
      <c r="AH3" s="277"/>
      <c r="AI3" s="277"/>
      <c r="AJ3" s="277"/>
      <c r="AK3" s="278"/>
      <c r="AL3" s="273"/>
      <c r="AM3" s="273"/>
      <c r="AN3" s="273"/>
      <c r="AO3" s="273"/>
    </row>
    <row r="4" spans="1:41" ht="15" customHeight="1">
      <c r="A4" s="273"/>
      <c r="B4" s="279"/>
      <c r="C4" s="280" t="s">
        <v>65</v>
      </c>
      <c r="D4" s="281"/>
      <c r="E4" s="281"/>
      <c r="F4" s="281"/>
      <c r="G4" s="281"/>
      <c r="H4" s="281"/>
      <c r="I4" s="281"/>
      <c r="J4" s="281"/>
      <c r="K4" s="281"/>
      <c r="L4" s="281"/>
      <c r="M4" s="281"/>
      <c r="N4" s="281"/>
      <c r="O4" s="281"/>
      <c r="P4" s="281"/>
      <c r="Q4" s="281"/>
      <c r="R4" s="281"/>
      <c r="S4" s="281"/>
      <c r="T4" s="281"/>
      <c r="U4" s="281"/>
      <c r="V4" s="281"/>
      <c r="W4" s="281"/>
      <c r="X4" s="281"/>
      <c r="Y4" s="281"/>
      <c r="Z4" s="281"/>
      <c r="AA4" s="281"/>
      <c r="AB4" s="281"/>
      <c r="AC4" s="281"/>
      <c r="AD4" s="281"/>
      <c r="AE4" s="281"/>
      <c r="AF4" s="281"/>
      <c r="AG4" s="282"/>
      <c r="AH4" s="282"/>
      <c r="AI4" s="282"/>
      <c r="AJ4" s="282"/>
      <c r="AK4" s="283"/>
      <c r="AL4" s="273"/>
      <c r="AM4" s="273"/>
      <c r="AN4" s="273"/>
      <c r="AO4" s="273"/>
    </row>
    <row r="5" spans="1:41" ht="15" customHeight="1">
      <c r="A5" s="273"/>
      <c r="B5" s="300"/>
      <c r="C5" s="301" t="s">
        <v>2606</v>
      </c>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c r="AD5" s="302"/>
      <c r="AE5" s="302"/>
      <c r="AF5" s="302"/>
      <c r="AG5" s="303"/>
      <c r="AH5" s="303"/>
      <c r="AI5" s="303"/>
      <c r="AJ5" s="303"/>
      <c r="AK5" s="778"/>
      <c r="AL5" s="273"/>
      <c r="AM5" s="273"/>
      <c r="AN5" s="273"/>
      <c r="AO5" s="273"/>
    </row>
    <row r="6" spans="1:41" ht="15" customHeight="1">
      <c r="A6" s="273"/>
      <c r="B6" s="300"/>
      <c r="C6" s="1254" t="s">
        <v>2607</v>
      </c>
      <c r="D6" s="1254"/>
      <c r="E6" s="1254"/>
      <c r="F6" s="1254"/>
      <c r="G6" s="1254"/>
      <c r="H6" s="1254"/>
      <c r="I6" s="1254"/>
      <c r="J6" s="1254"/>
      <c r="K6" s="1254"/>
      <c r="L6" s="1254"/>
      <c r="M6" s="1254"/>
      <c r="N6" s="1254"/>
      <c r="O6" s="1254"/>
      <c r="P6" s="1254"/>
      <c r="Q6" s="1254"/>
      <c r="R6" s="1254"/>
      <c r="S6" s="1254"/>
      <c r="T6" s="1254"/>
      <c r="U6" s="1254"/>
      <c r="V6" s="1254"/>
      <c r="W6" s="1254"/>
      <c r="X6" s="1254"/>
      <c r="Y6" s="1254"/>
      <c r="Z6" s="1254"/>
      <c r="AA6" s="1254"/>
      <c r="AB6" s="1254"/>
      <c r="AC6" s="1254"/>
      <c r="AD6" s="1254"/>
      <c r="AE6" s="1254"/>
      <c r="AF6" s="1254"/>
      <c r="AG6" s="1254"/>
      <c r="AH6" s="1254"/>
      <c r="AI6" s="1254"/>
      <c r="AJ6" s="1254"/>
      <c r="AK6" s="1255"/>
      <c r="AL6" s="273"/>
      <c r="AM6" s="273"/>
      <c r="AN6" s="273"/>
      <c r="AO6" s="273"/>
    </row>
    <row r="7" spans="1:41" ht="15" customHeight="1">
      <c r="A7" s="273"/>
      <c r="B7" s="284"/>
      <c r="C7" s="1256"/>
      <c r="D7" s="1256"/>
      <c r="E7" s="1256"/>
      <c r="F7" s="1256"/>
      <c r="G7" s="1256"/>
      <c r="H7" s="1256"/>
      <c r="I7" s="1256"/>
      <c r="J7" s="1256"/>
      <c r="K7" s="1256"/>
      <c r="L7" s="1256"/>
      <c r="M7" s="1256"/>
      <c r="N7" s="1256"/>
      <c r="O7" s="1256"/>
      <c r="P7" s="1256"/>
      <c r="Q7" s="1256"/>
      <c r="R7" s="1256"/>
      <c r="S7" s="1256"/>
      <c r="T7" s="1256"/>
      <c r="U7" s="1256"/>
      <c r="V7" s="1256"/>
      <c r="W7" s="1256"/>
      <c r="X7" s="1256"/>
      <c r="Y7" s="1256"/>
      <c r="Z7" s="1256"/>
      <c r="AA7" s="1256"/>
      <c r="AB7" s="1256"/>
      <c r="AC7" s="1256"/>
      <c r="AD7" s="1256"/>
      <c r="AE7" s="1256"/>
      <c r="AF7" s="1256"/>
      <c r="AG7" s="1256"/>
      <c r="AH7" s="1256"/>
      <c r="AI7" s="1256"/>
      <c r="AJ7" s="1256"/>
      <c r="AK7" s="1257"/>
      <c r="AL7" s="273"/>
      <c r="AM7" s="273"/>
      <c r="AN7" s="273"/>
      <c r="AO7" s="273"/>
    </row>
    <row r="8" spans="1:41" ht="7.5" customHeight="1">
      <c r="A8" s="273"/>
      <c r="B8" s="288"/>
      <c r="C8" s="289"/>
      <c r="Y8" s="776"/>
      <c r="Z8" s="776"/>
      <c r="AA8" s="776"/>
      <c r="AB8" s="776"/>
      <c r="AC8" s="776"/>
      <c r="AG8" s="273"/>
      <c r="AH8" s="273"/>
      <c r="AI8" s="273"/>
      <c r="AJ8" s="273"/>
      <c r="AK8" s="290"/>
      <c r="AL8" s="273"/>
      <c r="AM8" s="273"/>
      <c r="AN8" s="273"/>
      <c r="AO8" s="273"/>
    </row>
    <row r="9" spans="1:41" ht="19.5">
      <c r="A9" s="273"/>
      <c r="B9" s="306"/>
      <c r="C9" s="596"/>
      <c r="D9" s="1252" t="s">
        <v>64</v>
      </c>
      <c r="E9" s="1252"/>
      <c r="F9" s="1252"/>
      <c r="G9" s="1252"/>
      <c r="H9" s="1252"/>
      <c r="I9" s="1252"/>
      <c r="J9" s="1252"/>
      <c r="K9" s="1252"/>
      <c r="L9" s="1252"/>
      <c r="M9" s="1252"/>
      <c r="N9" s="1252" t="s">
        <v>63</v>
      </c>
      <c r="O9" s="1252"/>
      <c r="P9" s="1252"/>
      <c r="Q9" s="1252"/>
      <c r="R9" s="1252"/>
      <c r="S9" s="308"/>
      <c r="T9" s="308"/>
      <c r="U9" s="308"/>
      <c r="V9" s="308"/>
      <c r="W9" s="308"/>
      <c r="X9" s="308"/>
      <c r="Y9" s="268" t="s">
        <v>2598</v>
      </c>
      <c r="Z9" s="268"/>
      <c r="AA9" s="268"/>
      <c r="AB9" s="777" t="s">
        <v>2604</v>
      </c>
      <c r="AC9"/>
      <c r="AD9" s="308"/>
      <c r="AE9" s="308"/>
      <c r="AF9" s="308"/>
      <c r="AG9" s="597"/>
      <c r="AH9" s="597"/>
      <c r="AI9" s="597"/>
      <c r="AJ9" s="597"/>
      <c r="AK9" s="598"/>
      <c r="AL9" s="273"/>
      <c r="AM9" s="273"/>
      <c r="AN9" s="273"/>
      <c r="AO9" s="273"/>
    </row>
    <row r="10" spans="1:41" ht="19.5">
      <c r="A10" s="273"/>
      <c r="B10" s="288"/>
      <c r="C10" s="291"/>
      <c r="D10" s="1247" t="s">
        <v>62</v>
      </c>
      <c r="E10" s="1247"/>
      <c r="F10" s="1247"/>
      <c r="G10" s="1247"/>
      <c r="H10" s="1247"/>
      <c r="I10" s="1247"/>
      <c r="J10" s="1247"/>
      <c r="K10" s="1247"/>
      <c r="L10" s="1247"/>
      <c r="M10" s="1247"/>
      <c r="N10" s="314"/>
      <c r="Y10" s="314" t="s">
        <v>2597</v>
      </c>
      <c r="Z10" s="314"/>
      <c r="AA10" s="314"/>
      <c r="AB10" s="314"/>
      <c r="AC10" s="314"/>
      <c r="AD10" s="314"/>
      <c r="AE10" s="313"/>
      <c r="AF10" s="273"/>
      <c r="AG10" s="273"/>
      <c r="AH10" s="273"/>
      <c r="AI10" s="273"/>
      <c r="AJ10" s="273"/>
      <c r="AK10" s="290"/>
    </row>
    <row r="11" spans="1:41" ht="19.5">
      <c r="A11" s="273"/>
      <c r="B11" s="292"/>
      <c r="C11" s="293"/>
      <c r="D11" s="1253" t="s">
        <v>61</v>
      </c>
      <c r="E11" s="1253"/>
      <c r="F11" s="1253"/>
      <c r="G11" s="1253"/>
      <c r="H11" s="1253"/>
      <c r="I11" s="1253"/>
      <c r="J11" s="1253"/>
      <c r="K11" s="1253"/>
      <c r="L11" s="1253"/>
      <c r="M11" s="1253"/>
      <c r="N11" s="1253" t="s">
        <v>2394</v>
      </c>
      <c r="O11" s="1253"/>
      <c r="P11" s="1253"/>
      <c r="Q11" s="1253"/>
      <c r="R11" s="1253"/>
      <c r="S11" s="1253"/>
      <c r="T11" s="1253"/>
      <c r="U11" s="1253"/>
      <c r="V11" s="295"/>
      <c r="W11" s="295"/>
      <c r="X11" s="295"/>
      <c r="Y11" s="294" t="s">
        <v>2600</v>
      </c>
      <c r="Z11" s="294"/>
      <c r="AA11" s="294"/>
      <c r="AB11" s="333"/>
      <c r="AC11" s="295"/>
      <c r="AD11" s="295"/>
      <c r="AE11" s="295"/>
      <c r="AF11" s="295"/>
      <c r="AG11" s="296"/>
      <c r="AH11" s="296"/>
      <c r="AI11" s="296"/>
      <c r="AJ11" s="296"/>
      <c r="AK11" s="297"/>
      <c r="AL11" s="273"/>
      <c r="AM11" s="273"/>
      <c r="AN11" s="273"/>
      <c r="AO11" s="273"/>
    </row>
    <row r="12" spans="1:41" ht="7.5" customHeight="1">
      <c r="A12" s="273"/>
      <c r="C12" s="291"/>
      <c r="AE12" s="273"/>
      <c r="AF12" s="273"/>
      <c r="AG12" s="273"/>
      <c r="AH12" s="273"/>
      <c r="AI12" s="273"/>
      <c r="AJ12" s="273"/>
      <c r="AK12" s="273"/>
      <c r="AL12" s="273"/>
      <c r="AM12" s="273"/>
      <c r="AN12" s="273"/>
    </row>
    <row r="13" spans="1:41" ht="21" customHeight="1">
      <c r="A13" s="273"/>
      <c r="B13" s="274" t="s">
        <v>2060</v>
      </c>
      <c r="C13" s="298"/>
      <c r="D13" s="276"/>
      <c r="E13" s="276"/>
      <c r="F13" s="276"/>
      <c r="G13" s="276"/>
      <c r="H13" s="276"/>
      <c r="I13" s="276"/>
      <c r="J13" s="276"/>
      <c r="K13" s="276"/>
      <c r="L13" s="276"/>
      <c r="M13" s="276"/>
      <c r="N13" s="276"/>
      <c r="O13" s="276"/>
      <c r="P13" s="276"/>
      <c r="Q13" s="276"/>
      <c r="R13" s="276"/>
      <c r="S13" s="276"/>
      <c r="T13" s="276"/>
      <c r="U13" s="276"/>
      <c r="V13" s="276"/>
      <c r="W13" s="276"/>
      <c r="X13" s="276"/>
      <c r="Y13" s="276"/>
      <c r="Z13" s="276"/>
      <c r="AA13" s="276"/>
      <c r="AB13" s="276"/>
      <c r="AC13" s="276"/>
      <c r="AD13" s="276"/>
      <c r="AE13" s="276"/>
      <c r="AF13" s="276"/>
      <c r="AG13" s="277"/>
      <c r="AH13" s="277"/>
      <c r="AI13" s="277"/>
      <c r="AJ13" s="277"/>
      <c r="AK13" s="278"/>
    </row>
    <row r="14" spans="1:41" ht="15" customHeight="1">
      <c r="A14" s="273"/>
      <c r="B14" s="279"/>
      <c r="C14" s="280" t="s">
        <v>60</v>
      </c>
      <c r="D14" s="281"/>
      <c r="E14" s="281"/>
      <c r="F14" s="281"/>
      <c r="G14" s="281"/>
      <c r="H14" s="281"/>
      <c r="I14" s="281"/>
      <c r="J14" s="281"/>
      <c r="K14" s="281"/>
      <c r="L14" s="281"/>
      <c r="M14" s="281"/>
      <c r="N14" s="282"/>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99"/>
    </row>
    <row r="15" spans="1:41" ht="15" customHeight="1">
      <c r="A15" s="273"/>
      <c r="B15" s="300"/>
      <c r="C15" s="301" t="s">
        <v>59</v>
      </c>
      <c r="D15" s="302"/>
      <c r="E15" s="302"/>
      <c r="F15" s="302"/>
      <c r="G15" s="302"/>
      <c r="H15" s="302"/>
      <c r="I15" s="302"/>
      <c r="J15" s="302"/>
      <c r="K15" s="302"/>
      <c r="L15" s="302"/>
      <c r="M15" s="302"/>
      <c r="N15" s="303"/>
      <c r="O15" s="302"/>
      <c r="P15" s="302"/>
      <c r="Q15" s="302"/>
      <c r="R15" s="302"/>
      <c r="S15" s="302"/>
      <c r="T15" s="302"/>
      <c r="U15" s="302"/>
      <c r="V15" s="302"/>
      <c r="W15" s="302"/>
      <c r="X15" s="302"/>
      <c r="Y15" s="302"/>
      <c r="Z15" s="302"/>
      <c r="AA15" s="302"/>
      <c r="AB15" s="302"/>
      <c r="AC15" s="302"/>
      <c r="AD15" s="302"/>
      <c r="AE15" s="302"/>
      <c r="AF15" s="302"/>
      <c r="AG15" s="302"/>
      <c r="AH15" s="302"/>
      <c r="AI15" s="302"/>
      <c r="AJ15" s="302"/>
      <c r="AK15" s="304"/>
    </row>
    <row r="16" spans="1:41" ht="15" customHeight="1">
      <c r="A16" s="273"/>
      <c r="B16" s="284"/>
      <c r="C16" s="285" t="s">
        <v>58</v>
      </c>
      <c r="D16" s="286"/>
      <c r="E16" s="286"/>
      <c r="F16" s="286"/>
      <c r="G16" s="286"/>
      <c r="H16" s="286"/>
      <c r="I16" s="286"/>
      <c r="J16" s="286"/>
      <c r="K16" s="286"/>
      <c r="L16" s="286"/>
      <c r="M16" s="286"/>
      <c r="N16" s="287"/>
      <c r="O16" s="286"/>
      <c r="P16" s="286"/>
      <c r="Q16" s="286"/>
      <c r="R16" s="286"/>
      <c r="S16" s="286"/>
      <c r="T16" s="286"/>
      <c r="U16" s="286"/>
      <c r="V16" s="286"/>
      <c r="W16" s="286"/>
      <c r="X16" s="286"/>
      <c r="Y16" s="286"/>
      <c r="Z16" s="286"/>
      <c r="AA16" s="286"/>
      <c r="AB16" s="286"/>
      <c r="AC16" s="286"/>
      <c r="AD16" s="286"/>
      <c r="AE16" s="286"/>
      <c r="AF16" s="286"/>
      <c r="AG16" s="286"/>
      <c r="AH16" s="286"/>
      <c r="AI16" s="286"/>
      <c r="AJ16" s="286"/>
      <c r="AK16" s="305"/>
    </row>
    <row r="17" spans="1:37" ht="7.5" customHeight="1">
      <c r="A17" s="273"/>
      <c r="B17" s="306"/>
      <c r="C17" s="307"/>
      <c r="D17" s="308"/>
      <c r="E17" s="308"/>
      <c r="F17" s="308"/>
      <c r="G17" s="308"/>
      <c r="H17" s="308"/>
      <c r="I17" s="308"/>
      <c r="J17" s="308"/>
      <c r="K17" s="308"/>
      <c r="L17" s="308"/>
      <c r="M17" s="309"/>
      <c r="N17" s="310"/>
      <c r="O17" s="308"/>
      <c r="P17" s="308"/>
      <c r="Q17" s="308"/>
      <c r="R17" s="308"/>
      <c r="S17" s="308"/>
      <c r="T17" s="308"/>
      <c r="U17" s="308"/>
      <c r="V17" s="308"/>
      <c r="W17" s="308"/>
      <c r="X17" s="308"/>
      <c r="Y17" s="309"/>
      <c r="AK17" s="311"/>
    </row>
    <row r="18" spans="1:37" ht="17.25" customHeight="1">
      <c r="A18" s="273"/>
      <c r="B18" s="288"/>
      <c r="C18" s="312" t="s">
        <v>57</v>
      </c>
      <c r="D18" s="1246" t="s">
        <v>56</v>
      </c>
      <c r="E18" s="1249"/>
      <c r="F18" s="1249"/>
      <c r="G18" s="1249"/>
      <c r="H18" s="1249"/>
      <c r="I18" s="1248"/>
      <c r="J18" s="267"/>
      <c r="K18" s="313"/>
      <c r="L18" s="313"/>
      <c r="M18" s="311"/>
      <c r="N18" s="288"/>
      <c r="O18" s="312" t="s">
        <v>2063</v>
      </c>
      <c r="P18" s="314" t="s">
        <v>36</v>
      </c>
      <c r="Q18" s="268"/>
      <c r="R18" s="268"/>
      <c r="S18" s="268"/>
      <c r="T18" s="268"/>
      <c r="U18" s="268"/>
      <c r="V18" s="268"/>
      <c r="W18" s="268"/>
      <c r="X18" s="268"/>
      <c r="Y18" s="311"/>
      <c r="AB18" s="512" t="s">
        <v>2874</v>
      </c>
      <c r="AC18" s="268" t="s">
        <v>2873</v>
      </c>
      <c r="AD18" s="268"/>
      <c r="AE18" s="268"/>
      <c r="AF18" s="268"/>
      <c r="AG18" s="268"/>
      <c r="AH18" s="313"/>
      <c r="AI18" s="313"/>
      <c r="AK18" s="311"/>
    </row>
    <row r="19" spans="1:37" ht="17.25" customHeight="1">
      <c r="A19" s="273"/>
      <c r="B19" s="288"/>
      <c r="D19" s="1246" t="s">
        <v>44</v>
      </c>
      <c r="E19" s="1249"/>
      <c r="F19" s="1249"/>
      <c r="G19" s="1248"/>
      <c r="H19" s="267"/>
      <c r="I19" s="267"/>
      <c r="J19" s="267"/>
      <c r="K19" s="313"/>
      <c r="L19" s="313"/>
      <c r="M19" s="311"/>
      <c r="N19" s="288"/>
      <c r="P19" s="314" t="s">
        <v>34</v>
      </c>
      <c r="Q19" s="314"/>
      <c r="R19" s="314"/>
      <c r="S19" s="314"/>
      <c r="T19" s="314"/>
      <c r="U19" s="267"/>
      <c r="V19" s="267"/>
      <c r="W19" s="267"/>
      <c r="X19" s="267"/>
      <c r="Y19" s="311"/>
      <c r="AB19" s="512"/>
      <c r="AC19" s="313"/>
      <c r="AD19" s="976" t="s">
        <v>2872</v>
      </c>
      <c r="AE19" s="976"/>
      <c r="AF19" s="976"/>
      <c r="AG19" s="313"/>
      <c r="AH19" s="313"/>
      <c r="AI19" s="313"/>
      <c r="AK19" s="311"/>
    </row>
    <row r="20" spans="1:37" ht="17.25" customHeight="1">
      <c r="A20" s="273"/>
      <c r="B20" s="288"/>
      <c r="D20" s="1246" t="s">
        <v>43</v>
      </c>
      <c r="E20" s="1246"/>
      <c r="F20" s="1246"/>
      <c r="G20" s="1246"/>
      <c r="H20" s="1246"/>
      <c r="I20" s="313"/>
      <c r="J20" s="313"/>
      <c r="K20" s="313"/>
      <c r="L20" s="313"/>
      <c r="M20" s="311"/>
      <c r="N20" s="288"/>
      <c r="P20" s="267"/>
      <c r="Q20" s="268" t="s">
        <v>31</v>
      </c>
      <c r="R20" s="268"/>
      <c r="S20" s="267"/>
      <c r="Y20" s="311"/>
      <c r="AB20" s="512"/>
      <c r="AC20" s="313"/>
      <c r="AD20" s="313"/>
      <c r="AE20" s="313"/>
      <c r="AF20" s="313"/>
      <c r="AG20" s="313"/>
      <c r="AH20" s="313"/>
      <c r="AI20" s="313"/>
      <c r="AK20" s="311"/>
    </row>
    <row r="21" spans="1:37" ht="17.25" customHeight="1">
      <c r="A21" s="273"/>
      <c r="B21" s="288"/>
      <c r="D21" s="1247" t="s">
        <v>40</v>
      </c>
      <c r="E21" s="1246"/>
      <c r="F21" s="1246"/>
      <c r="G21" s="1246"/>
      <c r="H21" s="1246"/>
      <c r="K21" s="313"/>
      <c r="L21" s="313"/>
      <c r="M21" s="311"/>
      <c r="N21" s="288"/>
      <c r="Y21" s="311"/>
      <c r="AB21" s="512" t="s">
        <v>2871</v>
      </c>
      <c r="AC21" s="314" t="s">
        <v>30</v>
      </c>
      <c r="AD21" s="314"/>
      <c r="AE21" s="314"/>
      <c r="AF21" s="314"/>
      <c r="AG21" s="314"/>
      <c r="AH21" s="313"/>
      <c r="AI21" s="313"/>
      <c r="AK21" s="311"/>
    </row>
    <row r="22" spans="1:37" ht="17.25" customHeight="1">
      <c r="A22" s="273"/>
      <c r="B22" s="288"/>
      <c r="D22" s="315" t="s">
        <v>51</v>
      </c>
      <c r="E22" s="316"/>
      <c r="F22" s="315"/>
      <c r="G22" s="315"/>
      <c r="H22" s="268"/>
      <c r="I22" s="268"/>
      <c r="J22" s="268"/>
      <c r="K22" s="268"/>
      <c r="L22" s="268"/>
      <c r="M22" s="268"/>
      <c r="N22" s="288"/>
      <c r="O22" s="312" t="s">
        <v>2065</v>
      </c>
      <c r="P22" s="268" t="s">
        <v>28</v>
      </c>
      <c r="Q22" s="268"/>
      <c r="R22" s="268"/>
      <c r="S22" s="268"/>
      <c r="T22" s="268"/>
      <c r="U22" s="269"/>
      <c r="V22" s="269"/>
      <c r="W22" s="269"/>
      <c r="X22" s="269"/>
      <c r="Y22" s="311"/>
      <c r="AB22" s="512"/>
      <c r="AC22" s="314"/>
      <c r="AD22" s="314"/>
      <c r="AE22" s="314"/>
      <c r="AF22" s="314"/>
      <c r="AG22" s="314"/>
      <c r="AH22" s="313"/>
      <c r="AI22" s="313"/>
      <c r="AK22" s="311"/>
    </row>
    <row r="23" spans="1:37" ht="17.25" customHeight="1">
      <c r="A23" s="273"/>
      <c r="B23" s="288"/>
      <c r="D23" s="268" t="s">
        <v>2503</v>
      </c>
      <c r="E23" s="268"/>
      <c r="F23" s="268"/>
      <c r="G23" s="268"/>
      <c r="H23" s="268"/>
      <c r="I23" s="268"/>
      <c r="J23" s="314"/>
      <c r="K23" s="268"/>
      <c r="N23" s="288"/>
      <c r="P23" s="323" t="s">
        <v>26</v>
      </c>
      <c r="Y23" s="311"/>
      <c r="AB23" s="977" t="s">
        <v>2870</v>
      </c>
      <c r="AC23" s="314" t="s">
        <v>2869</v>
      </c>
      <c r="AD23" s="314"/>
      <c r="AE23" s="314"/>
      <c r="AF23" s="314"/>
      <c r="AG23" s="314"/>
      <c r="AH23" s="313"/>
      <c r="AI23" s="313"/>
      <c r="AK23" s="311"/>
    </row>
    <row r="24" spans="1:37" ht="17.25" customHeight="1">
      <c r="A24" s="273"/>
      <c r="B24" s="288"/>
      <c r="E24" s="314" t="s">
        <v>49</v>
      </c>
      <c r="F24" s="314"/>
      <c r="G24" s="314"/>
      <c r="N24" s="288"/>
      <c r="P24" s="267"/>
      <c r="Q24" s="268" t="s">
        <v>11</v>
      </c>
      <c r="R24" s="268"/>
      <c r="S24" s="267"/>
      <c r="T24" s="267"/>
      <c r="U24" s="267"/>
      <c r="V24" s="267"/>
      <c r="W24" s="267"/>
      <c r="X24" s="267"/>
      <c r="Y24" s="311"/>
      <c r="AB24" s="977"/>
      <c r="AC24" s="314"/>
      <c r="AD24" s="314"/>
      <c r="AE24" s="314"/>
      <c r="AF24" s="314"/>
      <c r="AG24" s="314"/>
      <c r="AH24" s="313"/>
      <c r="AI24" s="313"/>
      <c r="AK24" s="311"/>
    </row>
    <row r="25" spans="1:37" ht="17.25" customHeight="1">
      <c r="A25" s="273"/>
      <c r="B25" s="288"/>
      <c r="N25" s="288"/>
      <c r="Y25" s="311"/>
      <c r="AB25" s="512" t="s">
        <v>2868</v>
      </c>
      <c r="AC25" s="314" t="s">
        <v>2684</v>
      </c>
      <c r="AD25" s="314"/>
      <c r="AE25" s="314"/>
      <c r="AF25" s="314"/>
      <c r="AG25" s="314"/>
      <c r="AH25" s="313"/>
      <c r="AI25" s="313"/>
      <c r="AK25" s="311"/>
    </row>
    <row r="26" spans="1:37" ht="17.25" customHeight="1">
      <c r="A26" s="273"/>
      <c r="B26" s="288"/>
      <c r="C26" s="312" t="s">
        <v>46</v>
      </c>
      <c r="D26" s="314" t="s">
        <v>45</v>
      </c>
      <c r="E26" s="314"/>
      <c r="F26" s="314"/>
      <c r="G26" s="314"/>
      <c r="H26" s="314"/>
      <c r="I26" s="317"/>
      <c r="J26" s="317"/>
      <c r="K26" s="313"/>
      <c r="L26" s="313"/>
      <c r="M26" s="311"/>
      <c r="N26" s="288"/>
      <c r="O26" s="512" t="s">
        <v>2067</v>
      </c>
      <c r="P26" s="314" t="s">
        <v>23</v>
      </c>
      <c r="Q26" s="268"/>
      <c r="R26" s="268"/>
      <c r="S26" s="268"/>
      <c r="T26" s="268"/>
      <c r="U26" s="268"/>
      <c r="V26" s="268"/>
      <c r="W26" s="268"/>
      <c r="X26" s="268"/>
      <c r="Y26" s="311"/>
      <c r="AB26" s="512"/>
      <c r="AC26" s="314"/>
      <c r="AD26" s="314"/>
      <c r="AE26" s="314"/>
      <c r="AF26" s="314"/>
      <c r="AG26" s="314"/>
      <c r="AH26" s="313"/>
      <c r="AI26" s="313"/>
      <c r="AK26" s="311"/>
    </row>
    <row r="27" spans="1:37" ht="17.25" customHeight="1">
      <c r="A27" s="273"/>
      <c r="B27" s="288"/>
      <c r="D27" s="314" t="s">
        <v>34</v>
      </c>
      <c r="E27" s="314"/>
      <c r="F27" s="314"/>
      <c r="G27" s="314"/>
      <c r="H27" s="314"/>
      <c r="I27" s="313"/>
      <c r="J27" s="313"/>
      <c r="K27" s="313"/>
      <c r="L27" s="313"/>
      <c r="M27" s="311"/>
      <c r="N27" s="288"/>
      <c r="P27" s="268" t="s">
        <v>12</v>
      </c>
      <c r="Q27" s="268"/>
      <c r="R27" s="268"/>
      <c r="S27" s="268"/>
      <c r="T27" s="268"/>
      <c r="Y27" s="311"/>
      <c r="AB27" s="977" t="s">
        <v>2867</v>
      </c>
      <c r="AC27" s="314" t="s">
        <v>2689</v>
      </c>
      <c r="AD27" s="556"/>
      <c r="AE27" s="556"/>
      <c r="AF27" s="556"/>
      <c r="AG27" s="556"/>
      <c r="AH27" s="313"/>
      <c r="AI27" s="313"/>
      <c r="AK27" s="311"/>
    </row>
    <row r="28" spans="1:37" ht="17.25" customHeight="1">
      <c r="A28" s="273"/>
      <c r="B28" s="288"/>
      <c r="D28" s="314"/>
      <c r="E28" s="268" t="s">
        <v>42</v>
      </c>
      <c r="F28" s="315"/>
      <c r="G28" s="267"/>
      <c r="H28" s="267"/>
      <c r="I28" s="267"/>
      <c r="J28" s="267"/>
      <c r="K28" s="313"/>
      <c r="L28" s="313"/>
      <c r="M28" s="311"/>
      <c r="N28" s="288"/>
      <c r="O28" s="312"/>
      <c r="P28" s="268"/>
      <c r="Q28" s="268" t="s">
        <v>17</v>
      </c>
      <c r="R28" s="268"/>
      <c r="S28" s="267"/>
      <c r="T28" s="267"/>
      <c r="U28" s="268"/>
      <c r="V28" s="268"/>
      <c r="W28" s="268"/>
      <c r="X28" s="314"/>
      <c r="Y28" s="311"/>
      <c r="AB28" s="977"/>
      <c r="AC28" s="314"/>
      <c r="AD28" s="556"/>
      <c r="AE28" s="556"/>
      <c r="AF28" s="556"/>
      <c r="AG28" s="556"/>
      <c r="AH28" s="313"/>
      <c r="AI28" s="313"/>
      <c r="AK28" s="311"/>
    </row>
    <row r="29" spans="1:37" ht="17.25" customHeight="1">
      <c r="A29" s="273"/>
      <c r="B29" s="288"/>
      <c r="M29" s="318"/>
      <c r="N29" s="319"/>
      <c r="Y29" s="311"/>
      <c r="AB29" s="512" t="s">
        <v>2866</v>
      </c>
      <c r="AC29" s="314" t="s">
        <v>2865</v>
      </c>
      <c r="AD29" s="975"/>
      <c r="AE29" s="975"/>
      <c r="AF29" s="975"/>
      <c r="AG29" s="975"/>
      <c r="AH29" s="313"/>
      <c r="AI29" s="313"/>
      <c r="AK29" s="311"/>
    </row>
    <row r="30" spans="1:37" ht="17.25" customHeight="1">
      <c r="A30" s="273"/>
      <c r="B30" s="288"/>
      <c r="C30" s="312" t="s">
        <v>39</v>
      </c>
      <c r="D30" s="268" t="s">
        <v>38</v>
      </c>
      <c r="E30" s="268"/>
      <c r="F30" s="268"/>
      <c r="G30" s="268"/>
      <c r="H30" s="268"/>
      <c r="I30" s="268"/>
      <c r="J30" s="315"/>
      <c r="K30" s="315"/>
      <c r="L30" s="315"/>
      <c r="M30" s="311"/>
      <c r="N30" s="319"/>
      <c r="O30" s="512" t="s">
        <v>2068</v>
      </c>
      <c r="P30" s="268" t="s">
        <v>20</v>
      </c>
      <c r="Q30" s="268"/>
      <c r="R30" s="268"/>
      <c r="S30" s="268"/>
      <c r="T30" s="268"/>
      <c r="U30" s="268"/>
      <c r="V30" s="268"/>
      <c r="W30" s="268"/>
      <c r="X30" s="268"/>
      <c r="Y30" s="311"/>
      <c r="AB30" s="512"/>
      <c r="AC30" s="314"/>
      <c r="AD30" s="975"/>
      <c r="AE30" s="975"/>
      <c r="AF30" s="975"/>
      <c r="AG30" s="975"/>
      <c r="AH30" s="313"/>
      <c r="AI30" s="313"/>
      <c r="AK30" s="311"/>
    </row>
    <row r="31" spans="1:37" ht="17.25" customHeight="1">
      <c r="A31" s="273"/>
      <c r="B31" s="288"/>
      <c r="D31" s="314" t="s">
        <v>34</v>
      </c>
      <c r="E31" s="314"/>
      <c r="F31" s="314"/>
      <c r="G31" s="314"/>
      <c r="H31" s="314"/>
      <c r="K31" s="313"/>
      <c r="L31" s="313"/>
      <c r="M31" s="311"/>
      <c r="N31" s="319"/>
      <c r="P31" s="268" t="s">
        <v>12</v>
      </c>
      <c r="Q31" s="268"/>
      <c r="R31" s="268"/>
      <c r="S31" s="268"/>
      <c r="T31" s="268"/>
      <c r="U31" s="268"/>
      <c r="V31" s="268"/>
      <c r="W31" s="268"/>
      <c r="X31" s="314"/>
      <c r="Y31" s="322"/>
      <c r="AB31" s="977" t="s">
        <v>2864</v>
      </c>
      <c r="AC31" s="314" t="s">
        <v>2582</v>
      </c>
      <c r="AD31" s="314"/>
      <c r="AE31" s="314"/>
      <c r="AF31" s="314"/>
      <c r="AG31" s="314"/>
      <c r="AH31" s="314"/>
      <c r="AI31" s="314"/>
      <c r="AK31" s="311"/>
    </row>
    <row r="32" spans="1:37" ht="17.25" customHeight="1">
      <c r="A32" s="273"/>
      <c r="B32" s="288"/>
      <c r="D32" s="314"/>
      <c r="E32" s="268" t="s">
        <v>17</v>
      </c>
      <c r="F32" s="268"/>
      <c r="G32" s="267"/>
      <c r="H32" s="267"/>
      <c r="I32" s="267"/>
      <c r="J32" s="267"/>
      <c r="K32" s="313"/>
      <c r="L32" s="313"/>
      <c r="M32" s="311"/>
      <c r="N32" s="319"/>
      <c r="P32" s="268"/>
      <c r="Q32" s="268" t="s">
        <v>17</v>
      </c>
      <c r="R32" s="268"/>
      <c r="S32" s="267"/>
      <c r="T32" s="267"/>
      <c r="U32" s="268"/>
      <c r="V32" s="268"/>
      <c r="W32" s="268"/>
      <c r="X32" s="314"/>
      <c r="Y32" s="311"/>
      <c r="AB32" s="977"/>
      <c r="AC32" s="314"/>
      <c r="AD32" s="314"/>
      <c r="AE32" s="314"/>
      <c r="AF32" s="314"/>
      <c r="AG32" s="314"/>
      <c r="AH32" s="314"/>
      <c r="AI32" s="314"/>
      <c r="AK32" s="311"/>
    </row>
    <row r="33" spans="1:37" ht="17.25" customHeight="1">
      <c r="A33" s="273"/>
      <c r="B33" s="288"/>
      <c r="M33" s="311"/>
      <c r="N33" s="319"/>
      <c r="Y33" s="311"/>
      <c r="AB33" s="512" t="s">
        <v>2863</v>
      </c>
      <c r="AC33" s="314" t="s">
        <v>2047</v>
      </c>
      <c r="AD33" s="314"/>
      <c r="AE33" s="314"/>
      <c r="AF33" s="314"/>
      <c r="AG33" s="314"/>
      <c r="AH33" s="313"/>
      <c r="AI33" s="313"/>
      <c r="AK33" s="311"/>
    </row>
    <row r="34" spans="1:37" ht="17.25" customHeight="1">
      <c r="A34" s="273"/>
      <c r="B34" s="288"/>
      <c r="C34" s="312" t="s">
        <v>2064</v>
      </c>
      <c r="D34" s="314" t="s">
        <v>32</v>
      </c>
      <c r="E34" s="314"/>
      <c r="F34" s="314"/>
      <c r="G34" s="314"/>
      <c r="H34" s="314"/>
      <c r="I34" s="314"/>
      <c r="J34" s="314"/>
      <c r="K34" s="313"/>
      <c r="L34" s="313"/>
      <c r="M34" s="311"/>
      <c r="N34" s="319"/>
      <c r="O34" s="512" t="s">
        <v>2558</v>
      </c>
      <c r="P34" s="314" t="s">
        <v>54</v>
      </c>
      <c r="Q34" s="314"/>
      <c r="R34" s="314"/>
      <c r="S34" s="314"/>
      <c r="T34" s="314"/>
      <c r="Y34" s="311"/>
      <c r="AB34" s="512"/>
      <c r="AC34" s="314"/>
      <c r="AD34" s="314"/>
      <c r="AE34" s="314"/>
      <c r="AF34" s="314"/>
      <c r="AG34" s="314"/>
      <c r="AH34" s="313"/>
      <c r="AI34" s="313"/>
      <c r="AK34" s="311"/>
    </row>
    <row r="35" spans="1:37" ht="17.25" customHeight="1">
      <c r="A35" s="273"/>
      <c r="B35" s="288"/>
      <c r="C35" s="312"/>
      <c r="D35" s="320" t="s">
        <v>29</v>
      </c>
      <c r="E35" s="321"/>
      <c r="F35" s="321"/>
      <c r="G35" s="321"/>
      <c r="H35" s="321"/>
      <c r="I35" s="314"/>
      <c r="J35" s="314"/>
      <c r="K35" s="313"/>
      <c r="L35" s="313"/>
      <c r="M35" s="311"/>
      <c r="N35" s="319"/>
      <c r="O35" s="346"/>
      <c r="P35" s="1247" t="s">
        <v>44</v>
      </c>
      <c r="Q35" s="1247"/>
      <c r="R35" s="1247"/>
      <c r="S35" s="1247"/>
      <c r="T35" s="314"/>
      <c r="Y35" s="311"/>
      <c r="AB35" s="977" t="s">
        <v>2862</v>
      </c>
      <c r="AC35" s="314" t="s">
        <v>21</v>
      </c>
      <c r="AD35" s="314"/>
      <c r="AE35" s="314"/>
      <c r="AF35" s="324"/>
      <c r="AG35" s="324"/>
      <c r="AH35" s="313"/>
      <c r="AI35" s="313"/>
      <c r="AK35" s="311"/>
    </row>
    <row r="36" spans="1:37" ht="17.25" customHeight="1">
      <c r="A36" s="273"/>
      <c r="B36" s="288"/>
      <c r="D36" s="268" t="s">
        <v>12</v>
      </c>
      <c r="E36" s="268"/>
      <c r="F36" s="268"/>
      <c r="G36" s="268"/>
      <c r="H36" s="268"/>
      <c r="I36" s="313"/>
      <c r="J36" s="313"/>
      <c r="K36" s="313"/>
      <c r="L36" s="313"/>
      <c r="M36" s="311"/>
      <c r="N36" s="319"/>
      <c r="O36" s="346"/>
      <c r="P36" s="1247" t="s">
        <v>43</v>
      </c>
      <c r="Q36" s="1247"/>
      <c r="R36" s="1247"/>
      <c r="S36" s="1247"/>
      <c r="T36" s="1247"/>
      <c r="Y36" s="311"/>
      <c r="AB36" s="977"/>
      <c r="AC36" s="314"/>
      <c r="AD36" s="314"/>
      <c r="AE36" s="314"/>
      <c r="AF36" s="324"/>
      <c r="AG36" s="324"/>
      <c r="AH36" s="313"/>
      <c r="AI36" s="313"/>
      <c r="AK36" s="311"/>
    </row>
    <row r="37" spans="1:37" ht="17.25" customHeight="1">
      <c r="A37" s="273"/>
      <c r="B37" s="288"/>
      <c r="D37" s="314"/>
      <c r="E37" s="268" t="s">
        <v>11</v>
      </c>
      <c r="F37" s="268"/>
      <c r="G37" s="267"/>
      <c r="H37" s="267"/>
      <c r="I37" s="267"/>
      <c r="J37" s="267"/>
      <c r="K37" s="313"/>
      <c r="L37" s="313"/>
      <c r="M37" s="311"/>
      <c r="N37" s="319"/>
      <c r="O37" s="346"/>
      <c r="P37" s="1247" t="s">
        <v>40</v>
      </c>
      <c r="Q37" s="1247"/>
      <c r="R37" s="1247"/>
      <c r="S37" s="1247"/>
      <c r="T37" s="1247"/>
      <c r="Y37" s="311"/>
      <c r="AB37" s="512" t="s">
        <v>2861</v>
      </c>
      <c r="AC37" s="314" t="s">
        <v>19</v>
      </c>
      <c r="AD37" s="314"/>
      <c r="AE37" s="314"/>
      <c r="AF37" s="314"/>
      <c r="AG37" s="314"/>
      <c r="AH37" s="313"/>
      <c r="AI37" s="313"/>
      <c r="AK37" s="311"/>
    </row>
    <row r="38" spans="1:37" ht="17.25" customHeight="1">
      <c r="A38" s="273"/>
      <c r="B38" s="288"/>
      <c r="M38" s="311"/>
      <c r="N38" s="319"/>
      <c r="O38" s="346"/>
      <c r="Q38" s="268" t="s">
        <v>50</v>
      </c>
      <c r="R38" s="268"/>
      <c r="Y38" s="325"/>
      <c r="AB38" s="512"/>
      <c r="AC38" s="314"/>
      <c r="AD38" s="314"/>
      <c r="AE38" s="314"/>
      <c r="AF38" s="314"/>
      <c r="AG38" s="314"/>
      <c r="AH38" s="313"/>
      <c r="AI38" s="313"/>
      <c r="AK38" s="311"/>
    </row>
    <row r="39" spans="1:37" ht="17.25" customHeight="1">
      <c r="A39" s="273"/>
      <c r="B39" s="288"/>
      <c r="C39" s="312" t="s">
        <v>2066</v>
      </c>
      <c r="D39" s="268" t="s">
        <v>24</v>
      </c>
      <c r="E39" s="268"/>
      <c r="F39" s="268"/>
      <c r="G39" s="268"/>
      <c r="H39" s="268"/>
      <c r="I39" s="317"/>
      <c r="J39" s="317"/>
      <c r="K39" s="313"/>
      <c r="L39" s="313"/>
      <c r="M39" s="311"/>
      <c r="N39" s="319"/>
      <c r="Y39" s="311"/>
      <c r="AB39" s="977" t="s">
        <v>2860</v>
      </c>
      <c r="AC39" s="314" t="s">
        <v>16</v>
      </c>
      <c r="AD39" s="314"/>
      <c r="AE39" s="314"/>
      <c r="AF39" s="314"/>
      <c r="AG39" s="314"/>
      <c r="AH39" s="313"/>
      <c r="AI39" s="313"/>
      <c r="AK39" s="311"/>
    </row>
    <row r="40" spans="1:37" ht="17.25" customHeight="1">
      <c r="A40" s="273"/>
      <c r="B40" s="288"/>
      <c r="D40" s="323" t="s">
        <v>22</v>
      </c>
      <c r="E40" s="323"/>
      <c r="F40" s="323"/>
      <c r="G40" s="323"/>
      <c r="H40" s="323"/>
      <c r="K40" s="313"/>
      <c r="L40" s="313"/>
      <c r="M40" s="311"/>
      <c r="N40" s="319"/>
      <c r="O40" s="512" t="s">
        <v>2559</v>
      </c>
      <c r="P40" s="268" t="s">
        <v>47</v>
      </c>
      <c r="Q40" s="268"/>
      <c r="R40" s="268"/>
      <c r="S40" s="268"/>
      <c r="T40" s="268"/>
      <c r="Y40" s="325"/>
      <c r="AB40" s="977"/>
      <c r="AC40" s="314"/>
      <c r="AD40" s="314"/>
      <c r="AE40" s="314"/>
      <c r="AF40" s="314"/>
      <c r="AG40" s="314"/>
      <c r="AH40" s="313"/>
      <c r="AI40" s="313"/>
      <c r="AK40" s="311"/>
    </row>
    <row r="41" spans="1:37" ht="17.25" customHeight="1">
      <c r="A41" s="273"/>
      <c r="B41" s="288"/>
      <c r="D41" s="268" t="s">
        <v>12</v>
      </c>
      <c r="E41" s="268"/>
      <c r="F41" s="268"/>
      <c r="G41" s="268"/>
      <c r="H41" s="268"/>
      <c r="K41" s="313"/>
      <c r="L41" s="313"/>
      <c r="M41" s="311"/>
      <c r="N41" s="319"/>
      <c r="P41" s="1246" t="s">
        <v>44</v>
      </c>
      <c r="Q41" s="1246"/>
      <c r="R41" s="1246"/>
      <c r="S41" s="1248"/>
      <c r="T41" s="267"/>
      <c r="Y41" s="325"/>
      <c r="AB41" s="512" t="s">
        <v>2859</v>
      </c>
      <c r="AC41" s="314" t="s">
        <v>15</v>
      </c>
      <c r="AD41" s="314"/>
      <c r="AE41" s="314"/>
      <c r="AF41" s="314"/>
      <c r="AG41" s="314"/>
      <c r="AH41" s="313"/>
      <c r="AI41" s="313"/>
      <c r="AK41" s="311"/>
    </row>
    <row r="42" spans="1:37" ht="17.25" customHeight="1">
      <c r="A42" s="273"/>
      <c r="B42" s="288"/>
      <c r="E42" s="268" t="s">
        <v>17</v>
      </c>
      <c r="F42" s="268"/>
      <c r="G42" s="267"/>
      <c r="H42" s="267"/>
      <c r="I42" s="267"/>
      <c r="J42" s="267"/>
      <c r="K42" s="313"/>
      <c r="L42" s="313"/>
      <c r="M42" s="311"/>
      <c r="N42" s="319"/>
      <c r="P42" s="1247" t="s">
        <v>43</v>
      </c>
      <c r="Q42" s="1247"/>
      <c r="R42" s="1247"/>
      <c r="S42" s="1247"/>
      <c r="T42" s="1247"/>
      <c r="Y42" s="325"/>
      <c r="AB42" s="345"/>
      <c r="AC42" s="314" t="s">
        <v>14</v>
      </c>
      <c r="AD42" s="314"/>
      <c r="AE42" s="314"/>
      <c r="AF42" s="324"/>
      <c r="AG42" s="324"/>
      <c r="AH42" s="313"/>
      <c r="AI42" s="313"/>
      <c r="AK42" s="311"/>
    </row>
    <row r="43" spans="1:37" ht="17.25" customHeight="1">
      <c r="A43" s="273"/>
      <c r="B43" s="288"/>
      <c r="M43" s="311"/>
      <c r="N43" s="319"/>
      <c r="P43" s="1247" t="s">
        <v>40</v>
      </c>
      <c r="Q43" s="1247"/>
      <c r="R43" s="1247"/>
      <c r="S43" s="1247"/>
      <c r="T43" s="1247"/>
      <c r="Y43" s="325"/>
      <c r="AA43" s="559"/>
      <c r="AB43" s="556"/>
      <c r="AC43" s="268" t="s">
        <v>13</v>
      </c>
      <c r="AD43" s="268"/>
      <c r="AE43" s="268"/>
      <c r="AF43" s="268"/>
      <c r="AG43" s="314"/>
      <c r="AH43" s="313"/>
      <c r="AI43" s="313"/>
      <c r="AK43" s="311"/>
    </row>
    <row r="44" spans="1:37" ht="17.25" customHeight="1">
      <c r="A44" s="273"/>
      <c r="B44" s="288"/>
      <c r="C44" s="312" t="s">
        <v>2061</v>
      </c>
      <c r="D44" s="314" t="s">
        <v>55</v>
      </c>
      <c r="E44" s="268"/>
      <c r="F44" s="268"/>
      <c r="G44" s="268"/>
      <c r="H44" s="314"/>
      <c r="M44" s="311"/>
      <c r="N44" s="319"/>
      <c r="P44" s="314"/>
      <c r="Q44" s="268" t="s">
        <v>37</v>
      </c>
      <c r="R44" s="268"/>
      <c r="S44" s="267"/>
      <c r="T44" s="267"/>
      <c r="Y44" s="325"/>
      <c r="AA44" s="559"/>
      <c r="AB44" s="556"/>
      <c r="AC44" s="268" t="s">
        <v>12</v>
      </c>
      <c r="AD44" s="268"/>
      <c r="AE44" s="268"/>
      <c r="AF44" s="268"/>
      <c r="AG44" s="268"/>
      <c r="AH44" s="313"/>
      <c r="AI44" s="313"/>
      <c r="AK44" s="311"/>
    </row>
    <row r="45" spans="1:37" ht="17.25" customHeight="1">
      <c r="A45" s="273"/>
      <c r="B45" s="288"/>
      <c r="D45" s="1247" t="s">
        <v>53</v>
      </c>
      <c r="E45" s="1247"/>
      <c r="F45" s="1247"/>
      <c r="G45" s="1250"/>
      <c r="H45" s="314"/>
      <c r="M45" s="311"/>
      <c r="N45" s="319"/>
      <c r="Y45" s="325"/>
      <c r="AA45" s="559"/>
      <c r="AB45" s="556"/>
      <c r="AC45" s="515"/>
      <c r="AD45" s="314" t="s">
        <v>2858</v>
      </c>
      <c r="AE45" s="314"/>
      <c r="AF45" s="515"/>
      <c r="AG45" s="515"/>
      <c r="AH45" s="313"/>
      <c r="AI45" s="313"/>
      <c r="AK45" s="311"/>
    </row>
    <row r="46" spans="1:37" ht="17.25" customHeight="1">
      <c r="A46" s="273"/>
      <c r="B46" s="288"/>
      <c r="D46" s="1247" t="s">
        <v>52</v>
      </c>
      <c r="E46" s="1247"/>
      <c r="F46" s="1247"/>
      <c r="G46" s="1247"/>
      <c r="H46" s="314"/>
      <c r="M46" s="311"/>
      <c r="N46" s="319"/>
      <c r="O46" s="512" t="s">
        <v>2504</v>
      </c>
      <c r="P46" s="315" t="s">
        <v>35</v>
      </c>
      <c r="Q46" s="315"/>
      <c r="R46" s="315"/>
      <c r="S46" s="315"/>
      <c r="T46" s="315"/>
      <c r="Y46" s="325"/>
      <c r="AA46" s="345"/>
      <c r="AB46" s="314"/>
      <c r="AC46" s="314"/>
      <c r="AD46" s="314"/>
      <c r="AE46" s="314"/>
      <c r="AF46" s="314"/>
      <c r="AK46" s="311"/>
    </row>
    <row r="47" spans="1:37" ht="17.25" customHeight="1">
      <c r="A47" s="273"/>
      <c r="B47" s="288"/>
      <c r="D47" s="314" t="s">
        <v>40</v>
      </c>
      <c r="E47" s="314"/>
      <c r="F47" s="314"/>
      <c r="G47" s="314"/>
      <c r="H47" s="314"/>
      <c r="M47" s="311"/>
      <c r="N47" s="319"/>
      <c r="T47" s="268"/>
      <c r="X47" s="314"/>
      <c r="Y47" s="325"/>
      <c r="AA47" s="345"/>
      <c r="AB47" s="314"/>
      <c r="AC47" s="314"/>
      <c r="AD47" s="314"/>
      <c r="AE47" s="314"/>
      <c r="AF47" s="314"/>
      <c r="AK47" s="311"/>
    </row>
    <row r="48" spans="1:37" ht="17.25" customHeight="1">
      <c r="A48" s="273"/>
      <c r="B48" s="288"/>
      <c r="D48" s="317"/>
      <c r="E48" s="268" t="s">
        <v>50</v>
      </c>
      <c r="F48" s="268"/>
      <c r="G48" s="267"/>
      <c r="H48" s="267"/>
      <c r="I48" s="267"/>
      <c r="J48" s="267"/>
      <c r="K48" s="267"/>
      <c r="M48" s="311"/>
      <c r="N48" s="319"/>
      <c r="O48" s="512" t="s">
        <v>2560</v>
      </c>
      <c r="P48" s="268" t="s">
        <v>33</v>
      </c>
      <c r="Q48" s="268"/>
      <c r="R48" s="268"/>
      <c r="S48" s="268"/>
      <c r="T48" s="268"/>
      <c r="U48" s="268"/>
      <c r="V48" s="268"/>
      <c r="W48" s="268"/>
      <c r="X48" s="314"/>
      <c r="Y48" s="325"/>
      <c r="AA48" s="345"/>
      <c r="AB48" s="314"/>
      <c r="AC48" s="314"/>
      <c r="AD48" s="314"/>
      <c r="AE48" s="314"/>
      <c r="AF48" s="314"/>
      <c r="AK48" s="311"/>
    </row>
    <row r="49" spans="1:40" ht="17.25" customHeight="1">
      <c r="A49" s="273"/>
      <c r="B49" s="288"/>
      <c r="M49" s="311"/>
      <c r="N49" s="319"/>
      <c r="O49" s="512"/>
      <c r="P49" s="1246"/>
      <c r="Q49" s="1246"/>
      <c r="R49" s="1246"/>
      <c r="S49" s="1246"/>
      <c r="T49" s="1246"/>
      <c r="U49" s="1246"/>
      <c r="V49" s="268"/>
      <c r="W49" s="268"/>
      <c r="X49" s="314"/>
      <c r="Y49" s="325"/>
      <c r="AA49" s="345"/>
      <c r="AB49" s="314"/>
      <c r="AC49" s="314"/>
      <c r="AD49" s="314"/>
      <c r="AE49" s="314"/>
      <c r="AF49" s="314"/>
      <c r="AK49" s="311"/>
    </row>
    <row r="50" spans="1:40" ht="17.25" customHeight="1">
      <c r="A50" s="273"/>
      <c r="B50" s="288"/>
      <c r="C50" s="312" t="s">
        <v>2062</v>
      </c>
      <c r="D50" s="1246" t="s">
        <v>48</v>
      </c>
      <c r="E50" s="1246"/>
      <c r="F50" s="1246"/>
      <c r="G50" s="1246"/>
      <c r="H50" s="1246"/>
      <c r="I50" s="1246"/>
      <c r="J50" s="1246"/>
      <c r="K50" s="1246"/>
      <c r="L50" s="1246"/>
      <c r="M50" s="311"/>
      <c r="N50" s="319"/>
      <c r="O50" s="512"/>
      <c r="P50" s="1246"/>
      <c r="Q50" s="1246"/>
      <c r="R50" s="1246"/>
      <c r="S50" s="1246"/>
      <c r="T50" s="1246"/>
      <c r="U50" s="1246"/>
      <c r="V50" s="268"/>
      <c r="W50" s="268"/>
      <c r="X50" s="314"/>
      <c r="Y50" s="325"/>
      <c r="AA50" s="345"/>
      <c r="AB50" s="314"/>
      <c r="AC50" s="314"/>
      <c r="AD50" s="314"/>
      <c r="AE50" s="314"/>
      <c r="AF50" s="314"/>
      <c r="AK50" s="311"/>
    </row>
    <row r="51" spans="1:40" ht="17.25" customHeight="1">
      <c r="A51" s="273"/>
      <c r="B51" s="288"/>
      <c r="D51" s="1246" t="s">
        <v>44</v>
      </c>
      <c r="E51" s="1246"/>
      <c r="F51" s="1246"/>
      <c r="G51" s="1248"/>
      <c r="H51" s="267"/>
      <c r="I51" s="267"/>
      <c r="J51" s="267"/>
      <c r="K51" s="267"/>
      <c r="L51" s="267"/>
      <c r="M51" s="311"/>
      <c r="N51" s="319"/>
      <c r="O51" s="512"/>
      <c r="P51" s="1246"/>
      <c r="Q51" s="1246"/>
      <c r="R51" s="1246"/>
      <c r="S51" s="1246"/>
      <c r="T51" s="1246"/>
      <c r="U51" s="1246"/>
      <c r="V51" s="268"/>
      <c r="W51" s="268"/>
      <c r="X51" s="314"/>
      <c r="Y51" s="325"/>
      <c r="AA51" s="345"/>
      <c r="AB51" s="314"/>
      <c r="AC51" s="314"/>
      <c r="AD51" s="314"/>
      <c r="AE51" s="314"/>
      <c r="AF51" s="314"/>
      <c r="AK51" s="311"/>
    </row>
    <row r="52" spans="1:40" ht="17.25" customHeight="1">
      <c r="A52" s="273"/>
      <c r="B52" s="288"/>
      <c r="D52" s="1247" t="s">
        <v>43</v>
      </c>
      <c r="E52" s="1247"/>
      <c r="F52" s="1247"/>
      <c r="G52" s="1247"/>
      <c r="H52" s="1247"/>
      <c r="I52" s="267"/>
      <c r="J52" s="267"/>
      <c r="K52" s="267"/>
      <c r="L52" s="267"/>
      <c r="M52" s="311"/>
      <c r="N52" s="319"/>
      <c r="O52" s="512"/>
      <c r="P52" s="1246"/>
      <c r="Q52" s="1246"/>
      <c r="R52" s="1246"/>
      <c r="S52" s="1246"/>
      <c r="T52" s="1246"/>
      <c r="U52" s="1246"/>
      <c r="V52" s="268"/>
      <c r="W52" s="268"/>
      <c r="X52" s="314"/>
      <c r="Y52" s="325"/>
      <c r="AA52" s="345"/>
      <c r="AB52" s="314"/>
      <c r="AC52" s="314"/>
      <c r="AD52" s="314"/>
      <c r="AE52" s="314"/>
      <c r="AF52" s="314"/>
      <c r="AK52" s="311"/>
    </row>
    <row r="53" spans="1:40" ht="17.25" customHeight="1">
      <c r="A53" s="273"/>
      <c r="B53" s="288"/>
      <c r="D53" s="315"/>
      <c r="E53" s="268" t="s">
        <v>41</v>
      </c>
      <c r="F53" s="268"/>
      <c r="G53" s="315"/>
      <c r="H53" s="268"/>
      <c r="I53" s="268"/>
      <c r="J53" s="268"/>
      <c r="K53" s="268"/>
      <c r="L53" s="268"/>
      <c r="M53" s="311"/>
      <c r="N53" s="319"/>
      <c r="O53" s="512"/>
      <c r="P53" s="268"/>
      <c r="Q53" s="268"/>
      <c r="R53" s="268"/>
      <c r="S53" s="268"/>
      <c r="T53" s="268"/>
      <c r="U53" s="268"/>
      <c r="V53" s="268"/>
      <c r="W53" s="268"/>
      <c r="X53" s="314"/>
      <c r="Y53" s="325"/>
      <c r="AA53" s="345"/>
      <c r="AB53" s="314"/>
      <c r="AC53" s="314"/>
      <c r="AD53" s="314"/>
      <c r="AE53" s="314"/>
      <c r="AF53" s="314"/>
      <c r="AK53" s="311"/>
    </row>
    <row r="54" spans="1:40" ht="17.25" customHeight="1">
      <c r="A54" s="273"/>
      <c r="B54" s="292"/>
      <c r="C54" s="295"/>
      <c r="D54" s="295"/>
      <c r="E54" s="295"/>
      <c r="F54" s="295"/>
      <c r="G54" s="295"/>
      <c r="H54" s="295"/>
      <c r="I54" s="295"/>
      <c r="J54" s="295"/>
      <c r="K54" s="295"/>
      <c r="L54" s="295"/>
      <c r="M54" s="326"/>
      <c r="N54" s="292"/>
      <c r="O54" s="295"/>
      <c r="P54" s="295"/>
      <c r="Q54" s="295"/>
      <c r="R54" s="295"/>
      <c r="S54" s="295"/>
      <c r="T54" s="295"/>
      <c r="U54" s="295"/>
      <c r="V54" s="295"/>
      <c r="W54" s="295"/>
      <c r="X54" s="295"/>
      <c r="Y54" s="326"/>
      <c r="Z54" s="295"/>
      <c r="AA54" s="295"/>
      <c r="AB54" s="295"/>
      <c r="AC54" s="295"/>
      <c r="AD54" s="295"/>
      <c r="AE54" s="296"/>
      <c r="AF54" s="296"/>
      <c r="AG54" s="296"/>
      <c r="AH54" s="296"/>
      <c r="AI54" s="296"/>
      <c r="AJ54" s="296"/>
      <c r="AK54" s="297"/>
      <c r="AL54" s="273"/>
      <c r="AM54" s="273"/>
      <c r="AN54" s="273"/>
    </row>
    <row r="55" spans="1:40" ht="7.5" customHeight="1">
      <c r="A55" s="273"/>
      <c r="H55" s="273"/>
      <c r="I55" s="273"/>
      <c r="J55" s="273"/>
      <c r="K55" s="273"/>
      <c r="L55" s="273"/>
      <c r="M55" s="273"/>
      <c r="N55" s="273"/>
      <c r="O55" s="273"/>
      <c r="P55" s="273"/>
      <c r="Q55" s="273"/>
      <c r="R55" s="273"/>
    </row>
    <row r="56" spans="1:40" ht="21" customHeight="1">
      <c r="A56" s="273"/>
      <c r="B56" s="274" t="s">
        <v>10</v>
      </c>
      <c r="C56" s="276"/>
      <c r="D56" s="276"/>
      <c r="E56" s="276"/>
      <c r="F56" s="276"/>
      <c r="G56" s="276"/>
      <c r="H56" s="277"/>
      <c r="I56" s="277"/>
      <c r="J56" s="277"/>
      <c r="K56" s="277"/>
      <c r="L56" s="277"/>
      <c r="M56" s="277"/>
      <c r="N56" s="277"/>
      <c r="O56" s="277"/>
      <c r="P56" s="277"/>
      <c r="Q56" s="277"/>
      <c r="R56" s="277"/>
      <c r="S56" s="276"/>
      <c r="T56" s="276"/>
      <c r="U56" s="276"/>
      <c r="V56" s="276"/>
      <c r="W56" s="276"/>
      <c r="X56" s="276"/>
      <c r="Y56" s="276"/>
      <c r="Z56" s="276"/>
      <c r="AA56" s="276"/>
      <c r="AB56" s="276"/>
      <c r="AC56" s="276"/>
      <c r="AD56" s="276"/>
      <c r="AE56" s="276"/>
      <c r="AF56" s="276"/>
      <c r="AG56" s="276"/>
      <c r="AH56" s="276"/>
      <c r="AI56" s="276"/>
      <c r="AJ56" s="276"/>
      <c r="AK56" s="327"/>
    </row>
    <row r="57" spans="1:40" ht="17.25" customHeight="1">
      <c r="A57" s="273"/>
      <c r="B57" s="328"/>
      <c r="C57" s="329" t="s">
        <v>9</v>
      </c>
      <c r="D57" s="330"/>
      <c r="E57" s="330"/>
      <c r="F57" s="330"/>
      <c r="G57" s="330"/>
      <c r="H57" s="331"/>
      <c r="I57" s="331"/>
      <c r="J57" s="331"/>
      <c r="K57" s="331"/>
      <c r="L57" s="331"/>
      <c r="M57" s="331"/>
      <c r="N57" s="331"/>
      <c r="O57" s="331"/>
      <c r="P57" s="331"/>
      <c r="Q57" s="331"/>
      <c r="R57" s="331"/>
      <c r="S57" s="330"/>
      <c r="T57" s="330"/>
      <c r="U57" s="330"/>
      <c r="V57" s="330"/>
      <c r="W57" s="330"/>
      <c r="X57" s="330"/>
      <c r="Y57" s="330"/>
      <c r="Z57" s="330"/>
      <c r="AA57" s="330"/>
      <c r="AB57" s="330"/>
      <c r="AC57" s="330"/>
      <c r="AD57" s="330"/>
      <c r="AE57" s="330"/>
      <c r="AF57" s="330"/>
      <c r="AG57" s="330"/>
      <c r="AH57" s="330"/>
      <c r="AI57" s="330"/>
      <c r="AJ57" s="330"/>
      <c r="AK57" s="332"/>
    </row>
    <row r="58" spans="1:40" ht="7.5" customHeight="1">
      <c r="A58" s="273"/>
      <c r="B58" s="288"/>
      <c r="C58" s="313"/>
      <c r="H58" s="273"/>
      <c r="I58" s="273"/>
      <c r="J58" s="273"/>
      <c r="K58" s="273"/>
      <c r="L58" s="273"/>
      <c r="M58" s="273"/>
      <c r="N58" s="273"/>
      <c r="O58" s="273"/>
      <c r="P58" s="273"/>
      <c r="Q58" s="273"/>
      <c r="R58" s="273"/>
      <c r="AK58" s="311"/>
    </row>
    <row r="59" spans="1:40" ht="17.25" customHeight="1">
      <c r="B59" s="288"/>
      <c r="D59" s="314" t="s">
        <v>8</v>
      </c>
      <c r="E59" s="314"/>
      <c r="F59" s="314"/>
      <c r="G59" s="314"/>
      <c r="H59" s="314"/>
      <c r="I59" s="314"/>
      <c r="J59" s="314"/>
      <c r="K59" s="314"/>
      <c r="L59" s="314"/>
      <c r="M59" s="314"/>
      <c r="N59" s="314" t="s">
        <v>2598</v>
      </c>
      <c r="O59" s="314"/>
      <c r="P59" s="314"/>
      <c r="Q59" s="314"/>
      <c r="T59" s="314" t="s">
        <v>2597</v>
      </c>
      <c r="U59" s="314"/>
      <c r="V59" s="314"/>
      <c r="W59" s="314"/>
      <c r="X59" s="314"/>
      <c r="Y59" s="314"/>
      <c r="AK59" s="311"/>
    </row>
    <row r="60" spans="1:40" ht="17.25" customHeight="1">
      <c r="B60" s="292"/>
      <c r="C60" s="295"/>
      <c r="D60" s="294" t="s">
        <v>7</v>
      </c>
      <c r="E60" s="294"/>
      <c r="F60" s="294"/>
      <c r="G60" s="294"/>
      <c r="H60" s="333"/>
      <c r="I60" s="295"/>
      <c r="J60" s="295"/>
      <c r="K60" s="295"/>
      <c r="L60" s="295"/>
      <c r="M60" s="295"/>
      <c r="N60" s="295"/>
      <c r="O60" s="295"/>
      <c r="P60" s="295"/>
      <c r="Q60" s="295"/>
      <c r="R60" s="295"/>
      <c r="S60" s="295"/>
      <c r="T60" s="294" t="s">
        <v>2600</v>
      </c>
      <c r="U60" s="294"/>
      <c r="V60" s="294"/>
      <c r="W60" s="333"/>
      <c r="X60" s="295"/>
      <c r="Y60" s="295"/>
      <c r="Z60" s="295"/>
      <c r="AA60" s="295"/>
      <c r="AB60" s="295"/>
      <c r="AC60" s="295"/>
      <c r="AD60" s="295"/>
      <c r="AE60" s="295"/>
      <c r="AF60" s="295"/>
      <c r="AG60" s="295"/>
      <c r="AH60" s="295"/>
      <c r="AI60" s="295"/>
      <c r="AJ60" s="295"/>
      <c r="AK60" s="326"/>
    </row>
    <row r="61" spans="1:40" ht="17.25" customHeight="1"/>
    <row r="62" spans="1:40" ht="17.25" customHeight="1"/>
    <row r="63" spans="1:40" ht="17.25" customHeight="1"/>
    <row r="64" spans="1:40" ht="17.25" customHeight="1"/>
    <row r="65" spans="2:4" ht="17.25" customHeight="1"/>
    <row r="69" spans="2:4" ht="13.5" hidden="1" customHeight="1"/>
    <row r="70" spans="2:4" ht="13.5" hidden="1" customHeight="1"/>
    <row r="71" spans="2:4" ht="13.5" hidden="1" customHeight="1"/>
    <row r="72" spans="2:4" ht="13.5" hidden="1" customHeight="1"/>
    <row r="73" spans="2:4" ht="13.5" hidden="1" customHeight="1">
      <c r="B73" s="271" t="s">
        <v>6</v>
      </c>
      <c r="C73" s="271" t="s">
        <v>5</v>
      </c>
      <c r="D73" s="271" t="s">
        <v>4</v>
      </c>
    </row>
    <row r="74" spans="2:4" ht="13.5" hidden="1" customHeight="1"/>
    <row r="75" spans="2:4" ht="13.5" hidden="1" customHeight="1"/>
  </sheetData>
  <sheetProtection selectLockedCells="1"/>
  <mergeCells count="26">
    <mergeCell ref="D18:I18"/>
    <mergeCell ref="AG1:AK1"/>
    <mergeCell ref="D9:M9"/>
    <mergeCell ref="N9:R9"/>
    <mergeCell ref="D10:M10"/>
    <mergeCell ref="D11:M11"/>
    <mergeCell ref="N11:U11"/>
    <mergeCell ref="C6:AK7"/>
    <mergeCell ref="D19:G19"/>
    <mergeCell ref="D45:G45"/>
    <mergeCell ref="D46:G46"/>
    <mergeCell ref="D21:H21"/>
    <mergeCell ref="D20:H20"/>
    <mergeCell ref="P52:U52"/>
    <mergeCell ref="P35:S35"/>
    <mergeCell ref="P37:T37"/>
    <mergeCell ref="P36:T36"/>
    <mergeCell ref="D51:G51"/>
    <mergeCell ref="D50:L50"/>
    <mergeCell ref="P43:T43"/>
    <mergeCell ref="P41:S41"/>
    <mergeCell ref="P42:T42"/>
    <mergeCell ref="D52:H52"/>
    <mergeCell ref="P51:U51"/>
    <mergeCell ref="P49:U49"/>
    <mergeCell ref="P50:U50"/>
  </mergeCells>
  <phoneticPr fontId="2"/>
  <hyperlinks>
    <hyperlink ref="AG1" location="初期画面!A1" display="初期画面" xr:uid="{00000000-0004-0000-0100-000000000000}"/>
    <hyperlink ref="D9:M9" location="'確認申請書（建築）入力'!A3" display="確認申請書入力" xr:uid="{00000000-0004-0000-0100-000001000000}"/>
    <hyperlink ref="N9:P9" location="'確認申込書（注記）'!A1" display="確認申込書（注記）" xr:uid="{00000000-0004-0000-0100-000002000000}"/>
    <hyperlink ref="D27:H27" location="他の設置者!A1" display="別紙（他の設置者）" xr:uid="{00000000-0004-0000-0100-000003000000}"/>
    <hyperlink ref="D34:I34" location="'確認（工作物）'!A1" display="確認申込書（工作物）" xr:uid="{00000000-0004-0000-0100-000004000000}"/>
    <hyperlink ref="AM24:AO26" location="建築計画概要書!A1" display="建築計画概要書" xr:uid="{00000000-0004-0000-0100-000005000000}"/>
    <hyperlink ref="D46:H46" location="'建築計画概要書 (2)'!A1" display="建築主複数名用" xr:uid="{00000000-0004-0000-0100-000006000000}"/>
    <hyperlink ref="P34:S35" location="中間検査申込書!A1" display="中間検査申込書" xr:uid="{00000000-0004-0000-0100-000007000000}"/>
    <hyperlink ref="P36:S36" location="中間検査申請書_複数!A1" display="申請者複数名用" xr:uid="{00000000-0004-0000-0100-000008000000}"/>
    <hyperlink ref="P42:S42" location="完了検査申請書_複数!A1" display="申請者複数名用" xr:uid="{00000000-0004-0000-0100-000009000000}"/>
    <hyperlink ref="D59:K59" location="値一覧項目!A1" display="プルダウンメニュー値一覧" xr:uid="{00000000-0004-0000-0100-00000A000000}"/>
    <hyperlink ref="D60:G60" location="主要用途!A2" display="主要用途一覧" xr:uid="{00000000-0004-0000-0100-00000B000000}"/>
    <hyperlink ref="D31:H31" location="他の設置者!A2" display="別紙（他の設置者）" xr:uid="{00000000-0004-0000-0100-00000C000000}"/>
    <hyperlink ref="D20" location="'確認申請書（建築）印刷 (2)'!Print_Area" display="建築主複数名用" xr:uid="{00000000-0004-0000-0100-00000D000000}"/>
    <hyperlink ref="D18" location="'確認申請書（建築）印刷'!A1" display="確認申請書（建築物）" xr:uid="{00000000-0004-0000-0100-00000E000000}"/>
    <hyperlink ref="D19" location="'確認申請書（建築）印刷'!A1" display="建築主１名用" xr:uid="{00000000-0004-0000-0100-00000F000000}"/>
    <hyperlink ref="D50" location="計画変更確認申請書!A1" display="計画変更確認申請書（建築物）" xr:uid="{00000000-0004-0000-0100-000010000000}"/>
    <hyperlink ref="D51" location="計画変更確認申請書!A1" display="建築主１名用" xr:uid="{00000000-0004-0000-0100-000011000000}"/>
    <hyperlink ref="P22:S22" location="'計画変更確認申請書（昇降機以外）'!A1" display="計画変更確認申請書" xr:uid="{00000000-0004-0000-0100-000012000000}"/>
    <hyperlink ref="P34:S34" location="中間検査申請書!A2" display="中間検査申請書" xr:uid="{00000000-0004-0000-0100-000013000000}"/>
    <hyperlink ref="P35:S35" location="中間検査申請書!A1" display="建築主１名用" xr:uid="{00000000-0004-0000-0100-000014000000}"/>
    <hyperlink ref="N9:R9" location="'注記（確認申請建築時）'!A2" display="確認申請書（注記）" xr:uid="{00000000-0004-0000-0100-000015000000}"/>
    <hyperlink ref="P30:X30" location="'計画変更（工作物） (2)'!A2" display="計画変更確認申請書（工作物２）" xr:uid="{00000000-0004-0000-0100-000016000000}"/>
    <hyperlink ref="P40:S40" location="完了検査申請書!A2" display="完了検査申請書" xr:uid="{00000000-0004-0000-0100-000017000000}"/>
    <hyperlink ref="P41:R41" location="完了検査申請書!A2" display="建築主１名用" xr:uid="{00000000-0004-0000-0100-000018000000}"/>
    <hyperlink ref="E24" location="'注記（確認申請建築時）'!A1" display="（注記）" xr:uid="{00000000-0004-0000-0100-000019000000}"/>
    <hyperlink ref="E28" location="'注記（確認申請昇降機）'!A1" display="（注記）" xr:uid="{00000000-0004-0000-0100-00001A000000}"/>
    <hyperlink ref="E32:F32" location="'注記（確認申請昇降機以外）'!A2" display="（注記）" xr:uid="{00000000-0004-0000-0100-00001B000000}"/>
    <hyperlink ref="E37:F37" location="'注記（確認申請工作物１）'!A2" display="（注記）" xr:uid="{00000000-0004-0000-0100-00001C000000}"/>
    <hyperlink ref="E42:F42" location="'注記（確認申請工作物２）'!A2" display="（注記）" xr:uid="{00000000-0004-0000-0100-00001D000000}"/>
    <hyperlink ref="E48:F48" location="'注記（建築計画概要書）'!A2" display="（注記）" xr:uid="{00000000-0004-0000-0100-00001E000000}"/>
    <hyperlink ref="E53:F53" location="'注記（計画変更建築物）'!A2" display="（注記）" xr:uid="{00000000-0004-0000-0100-00001F000000}"/>
    <hyperlink ref="Q20:R20" location="'注記（計画変更昇降機）'!A2" display="（注記）" xr:uid="{00000000-0004-0000-0100-000020000000}"/>
    <hyperlink ref="Q24:R24" location="'注記（計画変更昇降機以外）'!A2" display="（注記）" xr:uid="{00000000-0004-0000-0100-000021000000}"/>
    <hyperlink ref="Q28:R28" location="'注記（計画変更工作物１）'!A2" display="（注記）" xr:uid="{00000000-0004-0000-0100-000022000000}"/>
    <hyperlink ref="Q32:R32" location="'注記（計画変更工作物２）'!A2" display="（注記）" xr:uid="{00000000-0004-0000-0100-000023000000}"/>
    <hyperlink ref="Q38:R38" location="'注記（中間検査）'!A2" display="（注記）" xr:uid="{00000000-0004-0000-0100-000024000000}"/>
    <hyperlink ref="D18:H18" location="'確認申請書（建築）印刷'!A2" display="確認申請書（建築物）" xr:uid="{00000000-0004-0000-0100-000025000000}"/>
    <hyperlink ref="D19:F19" location="'確認申請書（建築）印刷'!A2" display="建築主１名用" xr:uid="{00000000-0004-0000-0100-000026000000}"/>
    <hyperlink ref="D21" location="他の建築主!A2" display="別紙（他の建築主）" xr:uid="{00000000-0004-0000-0100-000027000000}"/>
    <hyperlink ref="E24:F24" location="'注記（確認申請建築時）'!A2" display="（注記）" xr:uid="{00000000-0004-0000-0100-000028000000}"/>
    <hyperlink ref="D26" location="'確認（昇降機）'!A2" display="確認申請書（昇降機）" xr:uid="{00000000-0004-0000-0100-000029000000}"/>
    <hyperlink ref="D27" location="他の設置者!A2" display="別紙（他の設置者）" xr:uid="{00000000-0004-0000-0100-00002A000000}"/>
    <hyperlink ref="E28:F28" location="'注記（確認申請昇降機）'!A2" display="（注記）" xr:uid="{00000000-0004-0000-0100-00002B000000}"/>
    <hyperlink ref="D29:M29" location="'確認申請書（昇降機以外）'!A2" display="確認申請書（昇降機以外の建築設備）" xr:uid="{00000000-0004-0000-0100-00002C000000}"/>
    <hyperlink ref="D34:H34" location="'確認（工作物）'!A2" display="確認申請書（工作物１）" xr:uid="{00000000-0004-0000-0100-00002D000000}"/>
    <hyperlink ref="D39:H39" location="'確認（工作物） (2)'!A2" display="確認申請書（工作物２）" xr:uid="{00000000-0004-0000-0100-00002E000000}"/>
    <hyperlink ref="D44:G44" location="建築計画概要書!A2" display="建築計画概要書" xr:uid="{00000000-0004-0000-0100-00002F000000}"/>
    <hyperlink ref="D45:F45" location="建築計画概要書!A2" display="建築主１名用" xr:uid="{00000000-0004-0000-0100-000030000000}"/>
    <hyperlink ref="D46:G46" location="建築計画概要書_連名!A1" display="建築主複数名用" xr:uid="{00000000-0004-0000-0100-000031000000}"/>
    <hyperlink ref="D50:L50" location="計画変更確認申請書!A2" display="計画変更確認申請書（建築物）" xr:uid="{00000000-0004-0000-0100-000032000000}"/>
    <hyperlink ref="D51:F51" location="計画変更確認申請書!A2" display="建築主１名用" xr:uid="{00000000-0004-0000-0100-000033000000}"/>
    <hyperlink ref="D52:G52" location="計画変更確認申請書_複数!A1" display="申請者複数名用" xr:uid="{00000000-0004-0000-0100-000034000000}"/>
    <hyperlink ref="P18:X18" location="'計画変更（昇降機）'!A2" display="計画変更確認申請書（昇降機）" xr:uid="{00000000-0004-0000-0100-000035000000}"/>
    <hyperlink ref="P22:T22" location="'計画変更確認申請書（昇降機以外）'!A1" display="計画変更確認申請書" xr:uid="{00000000-0004-0000-0100-000036000000}"/>
    <hyperlink ref="P26:X26" location="'計画変更（工作物）'!A2" display="計画変更確認申請書（工作物１）" xr:uid="{00000000-0004-0000-0100-000037000000}"/>
    <hyperlink ref="P35:R35" location="中間検査申請書!A2" display="建築主１名用" xr:uid="{00000000-0004-0000-0100-000038000000}"/>
    <hyperlink ref="D59:I59" location="値一覧項目!A2" display="プルダウンメニュー値一覧" xr:uid="{00000000-0004-0000-0100-000039000000}"/>
    <hyperlink ref="D20:G20" location="'確認申請書（建築）_複数印刷'!A1" display="申請者複数名用" xr:uid="{00000000-0004-0000-0100-00003A000000}"/>
    <hyperlink ref="P43" location="他の建築主!A2" display="別紙（他の建築主）" xr:uid="{00000000-0004-0000-0100-00003B000000}"/>
    <hyperlink ref="P37" location="他の建築主!A2" display="別紙（他の建築主）" xr:uid="{00000000-0004-0000-0100-00003C000000}"/>
    <hyperlink ref="P46:S46" location="検査添付写真!A2" display="検査添付写真（軸組仕口）" xr:uid="{00000000-0004-0000-0100-00003D000000}"/>
    <hyperlink ref="P19:T19" location="他の設置者!A1" display="別紙（他の設置者）" xr:uid="{00000000-0004-0000-0100-00003E000000}"/>
    <hyperlink ref="P19" location="他の設置者!A2" display="別紙（他の設置者）" xr:uid="{00000000-0004-0000-0100-00003F000000}"/>
    <hyperlink ref="P48:S48" location="建築工事届!A3" display="建築工事届" xr:uid="{00000000-0004-0000-0100-000040000000}"/>
    <hyperlink ref="D22:K22" location="'建築物別概要（追加）入力'!A1" display="建築物の階別概要（第五面５～１４）" xr:uid="{00000000-0004-0000-0100-000041000000}"/>
    <hyperlink ref="D11" location="'建築物別概要（追加）入力'!A1" display="建築物別概要（追加）入力" xr:uid="{00000000-0004-0000-0100-000042000000}"/>
    <hyperlink ref="D22" location="'建築物別概要（追加）印刷'!A1" display="建築物別概要（追加）" xr:uid="{00000000-0004-0000-0100-000043000000}"/>
    <hyperlink ref="D11:I11" location="'建築物別概要（追加）入力'!A1" display="建築物別概要（追加）入力" xr:uid="{00000000-0004-0000-0100-000044000000}"/>
    <hyperlink ref="D22:H22" location="'建築物別概要（追加）印刷'!A1" display="建築物別概要（追加）" xr:uid="{00000000-0004-0000-0100-000045000000}"/>
    <hyperlink ref="D21:H21" location="'他の建築主（申請書用）'!A1" display="別紙（他の建築主）" xr:uid="{00000000-0004-0000-0100-000046000000}"/>
    <hyperlink ref="P37:S37" location="'他の建築主（申請書用）'!A1" display="別紙（他の建築主）" xr:uid="{00000000-0004-0000-0100-000047000000}"/>
    <hyperlink ref="P43:S43" location="'他の建築主（申請書用）'!A1" display="別紙（他の建築主）" xr:uid="{00000000-0004-0000-0100-000048000000}"/>
    <hyperlink ref="P22" location="'計画変更確認申請書（昇降機以外）'!A1" display="計画変更確認申請書" xr:uid="{00000000-0004-0000-0100-000049000000}"/>
    <hyperlink ref="Q44:R44" location="'注記（完了検査）'!A2" display="（注記）" xr:uid="{00000000-0004-0000-0100-00004A000000}"/>
    <hyperlink ref="N11:U11" location="'建築物独立部分別概要（追加）入力'!A1" display="建築物独立部分別概要（追加）入力" xr:uid="{00000000-0004-0000-0100-00004B000000}"/>
    <hyperlink ref="D10:M10" location="他の建築主入力!A1" display="他の建築主入力" xr:uid="{00000000-0004-0000-0100-00004C000000}"/>
    <hyperlink ref="D23:K23" location="'建築物独立部分別概要（追加）印刷'!A1" display="建築物独立部分別概要（追加）" xr:uid="{00000000-0004-0000-0100-00004D000000}"/>
    <hyperlink ref="N59:Q59" location="担当者登録!A1" display="担当者一覧" xr:uid="{00000000-0004-0000-0100-00004E000000}"/>
    <hyperlink ref="Y10:AD10" location="構造・設備担当者登録!A1" display="構造･設備担当者登録" xr:uid="{00000000-0004-0000-0100-00004F000000}"/>
    <hyperlink ref="Y11:AA11" location="施工者登録!A1" display="施工者登録" xr:uid="{00000000-0004-0000-0100-000050000000}"/>
    <hyperlink ref="T59:Y59" location="構造・設備担当者登録!A1" display="構造･設備担当者登録" xr:uid="{00000000-0004-0000-0100-000051000000}"/>
    <hyperlink ref="T60:V60" location="施工者登録!A1" display="施工者登録" xr:uid="{00000000-0004-0000-0100-000052000000}"/>
    <hyperlink ref="Y9:AA9" location="担当者登録!A1" display="担当者登録" xr:uid="{00000000-0004-0000-0100-000053000000}"/>
    <hyperlink ref="N59" location="担当者登録!B3" display="担当者登録" xr:uid="{00000000-0004-0000-0100-000054000000}"/>
    <hyperlink ref="Y9" location="担当者登録!B3" display="担当者登録" xr:uid="{00000000-0004-0000-0100-000055000000}"/>
    <hyperlink ref="Y10" location="構造・設備担当者登録!B3" display="構造･設備担当者登録" xr:uid="{00000000-0004-0000-0100-000056000000}"/>
    <hyperlink ref="Y11" location="施工者登録!B3" display="施工者登録" xr:uid="{00000000-0004-0000-0100-000057000000}"/>
    <hyperlink ref="T59" location="構造・設備担当者登録!B3" display="構造･設備担当者登録" xr:uid="{00000000-0004-0000-0100-000058000000}"/>
    <hyperlink ref="T60" location="施工者登録!B3" display="施工者登録" xr:uid="{00000000-0004-0000-0100-000059000000}"/>
    <hyperlink ref="AC33:AF33" location="建築主変更!A2" display="建築主等変更届" xr:uid="{00000000-0004-0000-0100-00005A000000}"/>
    <hyperlink ref="AC37:AF37" location="工事施工者届!A2" display="工事施工者届" xr:uid="{00000000-0004-0000-0100-00005B000000}"/>
    <hyperlink ref="AC25:AF25" location="工事取止!A2" display="工事取り止め届" xr:uid="{00000000-0004-0000-0100-00005C000000}"/>
    <hyperlink ref="AC41" location="築造計画概要書!A1" display="築造計画概要書" xr:uid="{00000000-0004-0000-0100-00005D000000}"/>
    <hyperlink ref="AC42" location="築造計画概要書!A1" display="築造主１名用" xr:uid="{00000000-0004-0000-0100-00005E000000}"/>
    <hyperlink ref="AC23:AF23" location="確認取下!A2" display="確認申請取り下げ届" xr:uid="{00000000-0004-0000-0100-00005F000000}"/>
    <hyperlink ref="AD45:AE45" location="'注記（築造計画概要書）'!A2" display="（注記）" xr:uid="{00000000-0004-0000-0100-000060000000}"/>
    <hyperlink ref="AC41:AF41" location="築造計画概要書!A2" display="築造計画概要書" xr:uid="{00000000-0004-0000-0100-000061000000}"/>
    <hyperlink ref="AC42:AE42" location="築造計画概要書!A2" display="築造主１名用" xr:uid="{00000000-0004-0000-0100-000062000000}"/>
    <hyperlink ref="AC35:AE35" location="工事監理者届!A2" display="工事監理者届" xr:uid="{00000000-0004-0000-0100-000063000000}"/>
    <hyperlink ref="AC39:AF39" location="完了追加説明書!A1" display="完了検査追加説明書" xr:uid="{00000000-0004-0000-0100-000064000000}"/>
    <hyperlink ref="AC29" location="完了検査取下!A1" display="完了検査取下!A1" xr:uid="{00000000-0004-0000-0100-000065000000}"/>
    <hyperlink ref="AC27" location="中間検査取下!A1" display="中間検査取り下げ届" xr:uid="{00000000-0004-0000-0100-000066000000}"/>
    <hyperlink ref="AC29:AF29" location="完了検査取下!A1" display="完了検査申請取り下げ届" xr:uid="{00000000-0004-0000-0100-000067000000}"/>
    <hyperlink ref="AC31:AI31" location="仮使用申請取下!A1" display="仮使用認定申請取下げ届" xr:uid="{00000000-0004-0000-0100-000068000000}"/>
    <hyperlink ref="AC21:AF21" location="軽微変更!A2" display="軽微変更報告書" xr:uid="{00000000-0004-0000-0100-000069000000}"/>
    <hyperlink ref="AC21:AE21" location="軽微変更!A1" display="軽微変更届" xr:uid="{00000000-0004-0000-0100-00006A000000}"/>
    <hyperlink ref="AD19:AF19" location="'注記（仮使用認定）'!Print_Area" display="（注記）" xr:uid="{00000000-0004-0000-0100-00006B000000}"/>
    <hyperlink ref="AC18:AG18" location="仮使用認定申請書印刷!A1" display="仮使用認定申請書" xr:uid="{00000000-0004-0000-0100-00006C000000}"/>
    <hyperlink ref="AC43:AG43" location="'築造計画概要書(連名用)'!A1" display="築造主複数名用" xr:uid="{00000000-0004-0000-0100-00006D000000}"/>
    <hyperlink ref="AC44:AG44" location="他の築造主!A1" display="別紙（他の築造主）" xr:uid="{00000000-0004-0000-0100-00006E000000}"/>
    <hyperlink ref="P31:T31" location="他の築造主!A1" display="別紙（他の築造主）" xr:uid="{00000000-0004-0000-0100-00006F000000}"/>
    <hyperlink ref="P27:T27" location="他の築造主!A1" display="別紙（他の築造主）" xr:uid="{00000000-0004-0000-0100-000070000000}"/>
    <hyperlink ref="D36:H36" location="他の築造主!A1" display="別紙（他の築造主）" xr:uid="{00000000-0004-0000-0100-000071000000}"/>
    <hyperlink ref="D41:H41" location="他の築造主!A1" display="別紙（他の築造主）" xr:uid="{00000000-0004-0000-0100-000072000000}"/>
    <hyperlink ref="D47" location="'他の建築主(概要書用)'!A1" display="別紙（他の建築主）" xr:uid="{00000000-0004-0000-0100-000073000000}"/>
    <hyperlink ref="D47:G47" location="'他の建築主(概要書用)'!A1" display="別紙（他の建築主）" xr:uid="{00000000-0004-0000-0100-000074000000}"/>
    <hyperlink ref="D30:I30" location="'確認申請書（昇降機以外）'!A1" display="確認申請書（昇降機以外の建築設備）" xr:uid="{00000000-0004-0000-0100-000075000000}"/>
  </hyperlinks>
  <pageMargins left="0.75" right="0.75" top="0.91" bottom="0.91" header="0.51200000000000001" footer="0.51200000000000001"/>
  <pageSetup paperSize="9" scale="56"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autoPageBreaks="0"/>
  </sheetPr>
  <dimension ref="A1:BK310"/>
  <sheetViews>
    <sheetView showGridLines="0" zoomScale="90" zoomScaleNormal="90" zoomScaleSheetLayoutView="115" workbookViewId="0"/>
  </sheetViews>
  <sheetFormatPr defaultColWidth="9" defaultRowHeight="13.5"/>
  <cols>
    <col min="1" max="27" width="3.125" style="1" customWidth="1"/>
    <col min="28" max="28" width="4.75" style="1" customWidth="1"/>
    <col min="29" max="31" width="3.125" style="1" customWidth="1"/>
    <col min="32" max="36" width="3" style="1" customWidth="1"/>
    <col min="37" max="46" width="3.125" style="1" customWidth="1"/>
    <col min="47" max="47" width="1.375" style="1" customWidth="1"/>
    <col min="48" max="49" width="3.125" style="1" customWidth="1"/>
    <col min="50" max="50" width="3.125" style="1" hidden="1" customWidth="1"/>
    <col min="51" max="57" width="3.125" style="1" customWidth="1"/>
    <col min="58" max="62" width="3" style="1" customWidth="1"/>
    <col min="63" max="63" width="6.625" style="1" hidden="1" customWidth="1"/>
    <col min="64" max="64" width="3" style="1" customWidth="1"/>
    <col min="65" max="97" width="3.125" style="1" customWidth="1"/>
    <col min="98" max="16384" width="9" style="1"/>
  </cols>
  <sheetData>
    <row r="1" spans="1:61" s="14" customFormat="1" ht="38.25" customHeight="1" thickBot="1">
      <c r="A1" s="13" t="s">
        <v>47</v>
      </c>
      <c r="Q1" s="12" t="s">
        <v>68</v>
      </c>
      <c r="R1" s="12"/>
      <c r="S1" s="12"/>
      <c r="T1" s="12"/>
      <c r="AD1" s="87" t="s">
        <v>506</v>
      </c>
    </row>
    <row r="2" spans="1:61" ht="14.25" thickTop="1">
      <c r="A2" s="84"/>
    </row>
    <row r="3" spans="1:61" ht="12" customHeight="1">
      <c r="B3" s="126" t="s">
        <v>728</v>
      </c>
    </row>
    <row r="4" spans="1:61" ht="18.95" customHeight="1"/>
    <row r="5" spans="1:61" ht="18.95" customHeight="1">
      <c r="A5" s="159" t="s">
        <v>727</v>
      </c>
      <c r="B5" s="186"/>
      <c r="C5" s="186"/>
      <c r="D5" s="186"/>
      <c r="E5" s="186"/>
      <c r="F5" s="186"/>
      <c r="G5" s="186"/>
      <c r="H5" s="186"/>
      <c r="I5" s="186"/>
      <c r="J5" s="186"/>
      <c r="K5" s="186"/>
      <c r="L5" s="186"/>
      <c r="M5" s="186"/>
      <c r="N5" s="186"/>
      <c r="O5" s="186"/>
      <c r="P5" s="186"/>
      <c r="Q5" s="186"/>
      <c r="R5" s="186"/>
      <c r="S5" s="186"/>
      <c r="T5" s="186"/>
      <c r="U5" s="186"/>
      <c r="V5" s="186"/>
      <c r="W5" s="186"/>
      <c r="X5" s="186"/>
      <c r="Y5" s="186"/>
      <c r="Z5" s="186"/>
      <c r="AA5" s="186"/>
    </row>
    <row r="6" spans="1:61" ht="18.95" customHeight="1">
      <c r="A6" s="186"/>
      <c r="B6" s="186"/>
      <c r="C6" s="186"/>
      <c r="D6" s="186"/>
      <c r="E6" s="186"/>
      <c r="F6" s="186"/>
      <c r="G6" s="186"/>
      <c r="H6" s="186"/>
      <c r="I6" s="186"/>
      <c r="J6" s="186"/>
      <c r="K6" s="186"/>
      <c r="L6" s="186"/>
      <c r="M6" s="186"/>
      <c r="N6" s="186"/>
      <c r="O6" s="186"/>
      <c r="P6" s="186"/>
      <c r="Q6" s="186"/>
      <c r="R6" s="186"/>
      <c r="S6" s="186"/>
      <c r="T6" s="186"/>
      <c r="U6" s="186"/>
      <c r="V6" s="186"/>
      <c r="W6" s="186"/>
      <c r="X6" s="186"/>
      <c r="Y6" s="186"/>
      <c r="Z6" s="186"/>
      <c r="AA6" s="186"/>
    </row>
    <row r="7" spans="1:61" ht="18.95" customHeight="1">
      <c r="A7" s="152" t="s">
        <v>693</v>
      </c>
      <c r="B7" s="152"/>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F7" s="152"/>
      <c r="AG7" s="152"/>
      <c r="AH7" s="152"/>
      <c r="AI7" s="152"/>
      <c r="AJ7" s="152"/>
      <c r="AK7" s="152"/>
      <c r="AL7" s="152"/>
      <c r="AM7" s="152"/>
      <c r="AN7" s="152"/>
      <c r="AO7" s="152"/>
      <c r="AP7" s="152"/>
      <c r="AQ7" s="152"/>
      <c r="AR7" s="152"/>
      <c r="AS7" s="152"/>
      <c r="AT7" s="152"/>
      <c r="AU7" s="152"/>
      <c r="AV7" s="152"/>
      <c r="AW7" s="152"/>
      <c r="AX7" s="152"/>
      <c r="AY7" s="152"/>
      <c r="AZ7" s="152"/>
      <c r="BA7" s="152"/>
      <c r="BB7" s="152"/>
      <c r="BC7" s="152"/>
      <c r="BD7" s="152"/>
      <c r="BE7" s="152"/>
      <c r="BF7" s="152"/>
      <c r="BG7" s="152"/>
      <c r="BH7" s="152"/>
      <c r="BI7" s="152"/>
    </row>
    <row r="8" spans="1:61" ht="18.95" customHeight="1">
      <c r="A8" s="152"/>
      <c r="B8" s="152"/>
      <c r="C8" s="152"/>
      <c r="D8" s="152"/>
      <c r="E8" s="152"/>
      <c r="F8" s="152"/>
      <c r="G8" s="152"/>
      <c r="H8" s="152"/>
      <c r="I8" s="152"/>
      <c r="J8" s="152"/>
      <c r="K8" s="152"/>
      <c r="L8" s="152"/>
      <c r="M8" s="152"/>
      <c r="N8" s="152"/>
      <c r="O8" s="152"/>
      <c r="P8" s="152"/>
      <c r="Q8" s="152"/>
      <c r="R8" s="152"/>
      <c r="S8" s="152"/>
      <c r="T8" s="152"/>
      <c r="U8" s="152"/>
      <c r="V8" s="152"/>
      <c r="W8" s="152"/>
      <c r="X8" s="152"/>
      <c r="Y8" s="152"/>
      <c r="Z8" s="152"/>
      <c r="AA8" s="152"/>
    </row>
    <row r="9" spans="1:61" ht="18.95" customHeight="1">
      <c r="A9" s="1726" t="s">
        <v>3460</v>
      </c>
      <c r="B9" s="1726"/>
      <c r="C9" s="1726"/>
      <c r="D9" s="1726"/>
      <c r="E9" s="1726"/>
      <c r="F9" s="1726"/>
      <c r="G9" s="1726"/>
      <c r="H9" s="1726"/>
      <c r="I9" s="1726"/>
      <c r="J9" s="1726"/>
      <c r="K9" s="1726"/>
      <c r="L9" s="1726"/>
      <c r="M9" s="1726"/>
      <c r="N9" s="1726"/>
      <c r="O9" s="1726"/>
      <c r="P9" s="1726"/>
      <c r="Q9" s="1726"/>
      <c r="R9" s="1726"/>
      <c r="S9" s="1726"/>
      <c r="T9" s="1726"/>
      <c r="U9" s="1726"/>
      <c r="V9" s="1726"/>
      <c r="W9" s="1726"/>
      <c r="X9" s="1726"/>
      <c r="Y9" s="1726"/>
      <c r="Z9" s="1726"/>
      <c r="AA9" s="1726"/>
      <c r="AB9" s="1726"/>
    </row>
    <row r="10" spans="1:61" ht="18.95" customHeight="1">
      <c r="A10" s="1726"/>
      <c r="B10" s="1726"/>
      <c r="C10" s="1726"/>
      <c r="D10" s="1726"/>
      <c r="E10" s="1726"/>
      <c r="F10" s="1726"/>
      <c r="G10" s="1726"/>
      <c r="H10" s="1726"/>
      <c r="I10" s="1726"/>
      <c r="J10" s="1726"/>
      <c r="K10" s="1726"/>
      <c r="L10" s="1726"/>
      <c r="M10" s="1726"/>
      <c r="N10" s="1726"/>
      <c r="O10" s="1726"/>
      <c r="P10" s="1726"/>
      <c r="Q10" s="1726"/>
      <c r="R10" s="1726"/>
      <c r="S10" s="1726"/>
      <c r="T10" s="1726"/>
      <c r="U10" s="1726"/>
      <c r="V10" s="1726"/>
      <c r="W10" s="1726"/>
      <c r="X10" s="1726"/>
      <c r="Y10" s="1726"/>
      <c r="Z10" s="1726"/>
      <c r="AA10" s="1726"/>
      <c r="AB10" s="1726"/>
    </row>
    <row r="11" spans="1:61" ht="18.95" customHeight="1">
      <c r="A11" s="1726"/>
      <c r="B11" s="1726"/>
      <c r="C11" s="1726"/>
      <c r="D11" s="1726"/>
      <c r="E11" s="1726"/>
      <c r="F11" s="1726"/>
      <c r="G11" s="1726"/>
      <c r="H11" s="1726"/>
      <c r="I11" s="1726"/>
      <c r="J11" s="1726"/>
      <c r="K11" s="1726"/>
      <c r="L11" s="1726"/>
      <c r="M11" s="1726"/>
      <c r="N11" s="1726"/>
      <c r="O11" s="1726"/>
      <c r="P11" s="1726"/>
      <c r="Q11" s="1726"/>
      <c r="R11" s="1726"/>
      <c r="S11" s="1726"/>
      <c r="T11" s="1726"/>
      <c r="U11" s="1726"/>
      <c r="V11" s="1726"/>
      <c r="W11" s="1726"/>
      <c r="X11" s="1726"/>
      <c r="Y11" s="1726"/>
      <c r="Z11" s="1726"/>
      <c r="AA11" s="1726"/>
      <c r="AB11" s="1726"/>
    </row>
    <row r="12" spans="1:61" ht="18.95" customHeight="1">
      <c r="A12" s="185"/>
      <c r="B12" s="120"/>
      <c r="C12" s="120"/>
      <c r="D12" s="120"/>
      <c r="E12" s="120"/>
      <c r="F12" s="120"/>
      <c r="G12" s="120"/>
      <c r="H12" s="120"/>
      <c r="I12" s="120"/>
      <c r="J12" s="120"/>
      <c r="K12" s="120"/>
      <c r="L12" s="120"/>
      <c r="M12" s="120"/>
      <c r="N12" s="120"/>
      <c r="O12" s="120"/>
      <c r="P12" s="120"/>
      <c r="Q12" s="120"/>
      <c r="R12" s="120"/>
      <c r="S12" s="120"/>
      <c r="T12" s="120"/>
      <c r="U12" s="120"/>
      <c r="V12" s="120"/>
      <c r="W12" s="120"/>
      <c r="X12" s="120"/>
      <c r="Y12" s="120"/>
      <c r="Z12" s="120"/>
      <c r="AA12" s="120"/>
    </row>
    <row r="13" spans="1:61" ht="18.95" customHeight="1">
      <c r="A13" s="185"/>
      <c r="B13" s="120"/>
      <c r="C13" s="120"/>
      <c r="D13" s="120"/>
      <c r="E13" s="120"/>
      <c r="F13" s="120"/>
      <c r="G13" s="120"/>
      <c r="H13" s="120"/>
      <c r="I13" s="120"/>
      <c r="J13" s="120"/>
      <c r="K13" s="120"/>
      <c r="L13" s="120"/>
      <c r="M13" s="120"/>
      <c r="N13" s="120"/>
      <c r="O13" s="120"/>
      <c r="P13" s="120"/>
      <c r="Q13" s="120"/>
      <c r="R13" s="120"/>
      <c r="S13" s="120"/>
      <c r="T13" s="120"/>
      <c r="U13" s="120"/>
      <c r="V13" s="120"/>
      <c r="W13" s="120"/>
      <c r="X13" s="120"/>
      <c r="Y13" s="120"/>
      <c r="Z13" s="120"/>
      <c r="AA13" s="120"/>
    </row>
    <row r="14" spans="1:61" ht="18.95" customHeight="1">
      <c r="A14" s="185"/>
      <c r="B14" s="120"/>
      <c r="C14" s="120"/>
      <c r="D14" s="120"/>
      <c r="E14" s="120"/>
      <c r="F14" s="120"/>
      <c r="G14" s="120"/>
      <c r="H14" s="120"/>
      <c r="I14" s="120"/>
      <c r="J14" s="120"/>
      <c r="K14" s="120"/>
      <c r="L14" s="120"/>
      <c r="M14" s="120"/>
      <c r="N14" s="120"/>
      <c r="O14" s="120"/>
      <c r="P14" s="120"/>
      <c r="Q14" s="120"/>
      <c r="R14" s="120"/>
      <c r="S14" s="120"/>
      <c r="T14" s="120"/>
      <c r="U14" s="120"/>
      <c r="V14" s="120"/>
      <c r="W14" s="120"/>
      <c r="X14" s="120"/>
      <c r="Y14" s="120"/>
      <c r="Z14" s="120"/>
      <c r="AA14" s="120"/>
    </row>
    <row r="15" spans="1:61" ht="18.95" customHeight="1">
      <c r="A15" s="146"/>
      <c r="B15" s="120"/>
      <c r="C15" s="120"/>
      <c r="D15" s="120"/>
      <c r="E15" s="120"/>
      <c r="F15" s="120"/>
      <c r="G15" s="120"/>
      <c r="H15" s="120"/>
      <c r="I15" s="120"/>
      <c r="J15" s="120"/>
      <c r="K15" s="120"/>
      <c r="L15" s="120"/>
      <c r="M15" s="120"/>
      <c r="N15" s="120"/>
      <c r="O15" s="120"/>
      <c r="P15" s="120"/>
      <c r="Q15" s="120"/>
      <c r="R15" s="120"/>
      <c r="S15" s="120"/>
      <c r="T15" s="120"/>
      <c r="U15" s="120"/>
      <c r="V15" s="120"/>
      <c r="W15" s="120"/>
      <c r="X15" s="120"/>
      <c r="Y15" s="120"/>
      <c r="Z15" s="120"/>
      <c r="AA15" s="120"/>
    </row>
    <row r="16" spans="1:61" ht="16.5" customHeight="1">
      <c r="A16" s="2"/>
      <c r="D16" s="2"/>
      <c r="E16" s="2"/>
      <c r="F16" s="2"/>
      <c r="G16" s="2"/>
      <c r="H16" s="2"/>
      <c r="I16" s="2"/>
      <c r="J16" s="2"/>
      <c r="K16" s="2"/>
      <c r="L16" s="2"/>
      <c r="M16" s="2"/>
      <c r="N16" s="2"/>
      <c r="O16" s="2"/>
      <c r="P16" s="2"/>
      <c r="Q16" s="2"/>
      <c r="R16" s="2"/>
      <c r="S16" s="2"/>
      <c r="T16" s="2"/>
      <c r="U16" s="2"/>
      <c r="V16" s="2"/>
      <c r="W16" s="2"/>
      <c r="X16" s="2"/>
      <c r="Y16" s="2"/>
      <c r="Z16" s="2"/>
      <c r="AA16" s="2"/>
    </row>
    <row r="17" spans="1:44" ht="18.95" customHeight="1">
      <c r="B17" s="1518" t="str">
        <f>IF('確認申請書（建築）入力'!$M$4=0,"",'確認申請書（建築）入力'!$M$4)</f>
        <v>指定確認検査機関
　株式会社東日本住宅評価センター　様</v>
      </c>
      <c r="C17" s="1518"/>
      <c r="D17" s="1518"/>
      <c r="E17" s="1518"/>
      <c r="F17" s="1518"/>
      <c r="G17" s="1518"/>
      <c r="H17" s="1518"/>
      <c r="I17" s="1518"/>
      <c r="J17" s="1518"/>
      <c r="K17" s="1518"/>
      <c r="L17" s="1518"/>
      <c r="M17" s="1518"/>
      <c r="N17" s="1518"/>
      <c r="O17" s="1518"/>
      <c r="P17" s="1518"/>
      <c r="Q17" s="1518"/>
    </row>
    <row r="18" spans="1:44" ht="18.95" customHeight="1">
      <c r="B18" s="1518"/>
      <c r="C18" s="1518"/>
      <c r="D18" s="1518"/>
      <c r="E18" s="1518"/>
      <c r="F18" s="1518"/>
      <c r="G18" s="1518"/>
      <c r="H18" s="1518"/>
      <c r="I18" s="1518"/>
      <c r="J18" s="1518"/>
      <c r="K18" s="1518"/>
      <c r="L18" s="1518"/>
      <c r="M18" s="1518"/>
      <c r="N18" s="1518"/>
      <c r="O18" s="1518"/>
      <c r="P18" s="1518"/>
      <c r="Q18" s="1518"/>
      <c r="AE18" s="138" t="s">
        <v>584</v>
      </c>
    </row>
    <row r="19" spans="1:44" ht="18.95" customHeight="1">
      <c r="S19" s="1823" t="str">
        <f>IF($AK$19="","　　　年　　　　月　　　　日",IF(YEAR($AK$19)-2018&gt;0,"令和"&amp;IF(YEAR($AK$19)-2018=1,"元",YEAR($AK$19)-2018)&amp;"年"&amp;MONTH($AK$19)&amp;"月"&amp;DAY($AK$19)&amp;"日"))</f>
        <v>　　　年　　　　月　　　　日</v>
      </c>
      <c r="T19" s="1680"/>
      <c r="U19" s="1680"/>
      <c r="V19" s="1680"/>
      <c r="W19" s="1680"/>
      <c r="X19" s="1680"/>
      <c r="Y19" s="1680"/>
      <c r="Z19" s="1680"/>
      <c r="AA19" s="1680"/>
      <c r="AE19" s="3" t="s">
        <v>726</v>
      </c>
      <c r="AF19" s="3"/>
      <c r="AJ19" s="3"/>
      <c r="AK19" s="1672"/>
      <c r="AL19" s="1673"/>
      <c r="AM19" s="1673"/>
      <c r="AN19" s="1673"/>
      <c r="AO19" s="1832"/>
      <c r="AP19" s="1832"/>
      <c r="AQ19" s="1832"/>
      <c r="AR19" s="1674"/>
    </row>
    <row r="20" spans="1:44" ht="18.95" customHeight="1">
      <c r="AE20" s="128" t="s">
        <v>3066</v>
      </c>
    </row>
    <row r="21" spans="1:44" ht="18.75" customHeight="1">
      <c r="I21" s="2"/>
      <c r="J21" s="2"/>
      <c r="K21" s="2"/>
      <c r="L21" s="2"/>
      <c r="M21" s="2"/>
      <c r="N21" s="2"/>
      <c r="O21" s="2"/>
      <c r="P21" s="2"/>
      <c r="Q21" s="2"/>
      <c r="R21" s="2"/>
      <c r="S21" s="2"/>
      <c r="T21" s="2"/>
      <c r="U21" s="2"/>
      <c r="V21" s="2"/>
      <c r="W21" s="2"/>
      <c r="Z21" s="2"/>
    </row>
    <row r="22" spans="1:44" ht="18.75" customHeight="1">
      <c r="K22" s="2"/>
      <c r="L22" s="2"/>
      <c r="M22" s="2"/>
      <c r="N22" s="2"/>
      <c r="P22" s="2"/>
      <c r="Q22" s="2"/>
      <c r="R22" s="2"/>
      <c r="S22" s="2"/>
      <c r="T22" s="2"/>
      <c r="U22" s="2"/>
      <c r="V22" s="2"/>
      <c r="W22" s="2"/>
    </row>
    <row r="23" spans="1:44" ht="18.75" customHeight="1">
      <c r="I23" s="2"/>
      <c r="K23" s="2"/>
      <c r="L23" s="2"/>
      <c r="M23" s="2"/>
      <c r="N23" s="2"/>
      <c r="O23" s="68" t="str">
        <f>項目一覧!$C$183</f>
        <v/>
      </c>
      <c r="P23" s="67"/>
      <c r="Q23" s="67"/>
      <c r="R23" s="67"/>
      <c r="S23" s="67"/>
      <c r="T23" s="67"/>
      <c r="U23" s="67"/>
      <c r="V23" s="67"/>
      <c r="W23" s="67"/>
      <c r="X23" s="67"/>
      <c r="Y23" s="67"/>
      <c r="AA23" s="67"/>
      <c r="AB23" s="67"/>
    </row>
    <row r="24" spans="1:44" ht="18.75" customHeight="1">
      <c r="I24" s="2"/>
      <c r="J24" s="2" t="s">
        <v>691</v>
      </c>
      <c r="K24" s="2"/>
      <c r="L24" s="2"/>
      <c r="M24" s="2"/>
      <c r="N24" s="2"/>
      <c r="O24" s="68" t="str">
        <f>項目一覧!$C$4</f>
        <v/>
      </c>
      <c r="P24" s="67"/>
      <c r="Q24" s="67"/>
      <c r="R24" s="67"/>
      <c r="S24" s="67"/>
      <c r="T24" s="67"/>
      <c r="U24" s="67"/>
      <c r="V24" s="67"/>
      <c r="W24" s="67"/>
      <c r="X24" s="67"/>
      <c r="Y24" s="67"/>
      <c r="Z24" s="2"/>
      <c r="AA24" s="67"/>
      <c r="AB24" s="67"/>
    </row>
    <row r="25" spans="1:44" ht="18.75" customHeight="1">
      <c r="I25" s="2"/>
      <c r="J25" s="2"/>
      <c r="K25" s="2"/>
      <c r="L25" s="2"/>
      <c r="M25" s="2"/>
      <c r="N25" s="2"/>
      <c r="O25" s="2"/>
      <c r="P25" s="2"/>
      <c r="Q25" s="2"/>
      <c r="R25" s="2"/>
      <c r="S25" s="2"/>
      <c r="T25" s="2"/>
      <c r="U25" s="2"/>
      <c r="V25" s="2"/>
      <c r="W25" s="2"/>
      <c r="Z25" s="2"/>
    </row>
    <row r="26" spans="1:44" ht="18.75" customHeight="1">
      <c r="I26" s="2"/>
      <c r="J26" s="2"/>
      <c r="K26" s="2"/>
      <c r="L26" s="2"/>
      <c r="M26" s="2"/>
      <c r="N26" s="2"/>
      <c r="O26" s="67"/>
      <c r="P26" s="67"/>
      <c r="Q26" s="67"/>
      <c r="R26" s="67"/>
      <c r="S26" s="67"/>
      <c r="T26" s="67"/>
      <c r="U26" s="67"/>
      <c r="V26" s="67"/>
      <c r="W26" s="67"/>
      <c r="X26" s="67"/>
      <c r="Y26" s="67"/>
      <c r="Z26" s="67"/>
      <c r="AA26" s="67"/>
      <c r="AB26" s="67"/>
    </row>
    <row r="27" spans="1:44" ht="12" customHeight="1">
      <c r="I27" s="2"/>
      <c r="J27" s="2"/>
      <c r="K27" s="2"/>
      <c r="L27" s="2"/>
      <c r="M27" s="2"/>
      <c r="N27" s="2"/>
      <c r="O27" s="67"/>
      <c r="P27" s="67"/>
      <c r="Q27" s="67"/>
      <c r="R27" s="67"/>
      <c r="S27" s="67"/>
      <c r="T27" s="67"/>
      <c r="U27" s="67"/>
      <c r="V27" s="67"/>
      <c r="W27" s="67"/>
      <c r="X27" s="67"/>
      <c r="Y27" s="67"/>
      <c r="Z27" s="67"/>
      <c r="AA27" s="67"/>
      <c r="AB27" s="67"/>
    </row>
    <row r="28" spans="1:44" ht="12.95" customHeight="1">
      <c r="A28" s="126"/>
      <c r="I28" s="2"/>
      <c r="J28" s="2"/>
      <c r="K28" s="2"/>
      <c r="L28" s="2"/>
      <c r="M28" s="2"/>
      <c r="N28" s="2"/>
      <c r="O28" s="67"/>
      <c r="P28" s="67"/>
      <c r="Q28" s="67"/>
      <c r="R28" s="67"/>
      <c r="S28" s="67"/>
      <c r="T28" s="67"/>
      <c r="U28" s="67"/>
      <c r="V28" s="67"/>
      <c r="W28" s="67"/>
      <c r="X28" s="67"/>
      <c r="Y28" s="67"/>
      <c r="Z28" s="67"/>
      <c r="AA28" s="67"/>
      <c r="AB28" s="67"/>
    </row>
    <row r="29" spans="1:44" ht="18.75" customHeight="1">
      <c r="A29" s="28"/>
      <c r="B29" s="28"/>
      <c r="C29" s="28"/>
      <c r="D29" s="28"/>
      <c r="E29" s="28"/>
      <c r="F29" s="28"/>
      <c r="G29" s="28"/>
      <c r="H29" s="28"/>
      <c r="I29" s="28"/>
      <c r="J29" s="28"/>
      <c r="K29" s="28"/>
      <c r="L29" s="28"/>
      <c r="M29" s="28"/>
      <c r="N29" s="28"/>
      <c r="O29" s="155"/>
      <c r="P29" s="155"/>
      <c r="Q29" s="155"/>
      <c r="R29" s="155"/>
      <c r="S29" s="155"/>
      <c r="T29" s="155"/>
      <c r="U29" s="155"/>
      <c r="V29" s="155"/>
      <c r="W29" s="155"/>
      <c r="X29" s="155"/>
      <c r="Y29" s="155"/>
      <c r="Z29" s="155"/>
      <c r="AA29" s="155"/>
      <c r="AB29" s="155"/>
    </row>
    <row r="30" spans="1:44" ht="18.75" customHeight="1">
      <c r="O30" s="67"/>
      <c r="P30" s="67"/>
      <c r="Q30" s="67"/>
      <c r="R30" s="67"/>
      <c r="S30" s="67"/>
      <c r="T30" s="67"/>
      <c r="U30" s="67"/>
      <c r="V30" s="67"/>
      <c r="W30" s="67"/>
      <c r="X30" s="67"/>
      <c r="Y30" s="67"/>
      <c r="Z30" s="67"/>
      <c r="AA30" s="67"/>
      <c r="AB30" s="67"/>
    </row>
    <row r="31" spans="1:44" ht="18.75" customHeight="1">
      <c r="A31" s="152" t="s">
        <v>706</v>
      </c>
      <c r="B31" s="152"/>
      <c r="C31" s="152"/>
      <c r="D31" s="152"/>
      <c r="E31" s="152"/>
      <c r="F31" s="152"/>
      <c r="G31" s="152"/>
      <c r="H31" s="152"/>
      <c r="I31" s="152"/>
      <c r="J31" s="152"/>
      <c r="K31" s="152"/>
      <c r="L31" s="152"/>
      <c r="M31" s="152"/>
      <c r="N31" s="152"/>
      <c r="O31" s="152"/>
      <c r="P31" s="152"/>
      <c r="Q31" s="152"/>
      <c r="R31" s="152"/>
      <c r="S31" s="152"/>
      <c r="T31" s="152"/>
      <c r="U31" s="152"/>
      <c r="V31" s="152"/>
      <c r="W31" s="152"/>
      <c r="X31" s="152"/>
      <c r="Y31" s="152"/>
      <c r="Z31" s="152"/>
      <c r="AA31" s="152"/>
    </row>
    <row r="32" spans="1:44" ht="18.75" customHeight="1"/>
    <row r="33" spans="1:51" ht="18.75" customHeight="1">
      <c r="I33" s="2"/>
      <c r="J33" s="2"/>
      <c r="K33" s="2"/>
      <c r="L33" s="2"/>
      <c r="M33" s="2"/>
      <c r="N33" s="2"/>
      <c r="O33" s="68" t="str">
        <f>項目一覧!$C$50</f>
        <v/>
      </c>
      <c r="R33" s="2"/>
      <c r="S33" s="2"/>
      <c r="T33" s="2"/>
      <c r="U33" s="2"/>
      <c r="V33" s="2"/>
      <c r="W33" s="2"/>
    </row>
    <row r="34" spans="1:51" ht="18.75" customHeight="1">
      <c r="I34" s="2" t="s">
        <v>705</v>
      </c>
      <c r="J34" s="2"/>
      <c r="K34" s="2"/>
      <c r="L34" s="2"/>
      <c r="M34" s="2"/>
      <c r="N34" s="2"/>
      <c r="O34" s="68" t="str">
        <f>項目一覧!$C$46</f>
        <v/>
      </c>
      <c r="R34" s="2"/>
      <c r="S34" s="2"/>
      <c r="T34" s="2"/>
      <c r="U34" s="2"/>
      <c r="V34" s="2"/>
      <c r="W34" s="2"/>
      <c r="X34" s="2"/>
      <c r="Z34" s="2"/>
    </row>
    <row r="35" spans="1:51" ht="18.75" customHeight="1">
      <c r="I35" s="2"/>
      <c r="J35" s="2"/>
      <c r="K35" s="2"/>
      <c r="L35" s="2"/>
      <c r="M35" s="2"/>
      <c r="N35" s="2"/>
      <c r="O35" s="67"/>
      <c r="P35" s="67"/>
      <c r="Q35" s="67"/>
      <c r="R35" s="67"/>
      <c r="S35" s="67"/>
      <c r="T35" s="67"/>
      <c r="U35" s="67"/>
      <c r="V35" s="67"/>
      <c r="W35" s="67"/>
      <c r="X35" s="67"/>
      <c r="Y35" s="67"/>
      <c r="Z35" s="67"/>
      <c r="AA35" s="67"/>
      <c r="AB35" s="67"/>
    </row>
    <row r="36" spans="1:51" ht="18.75" customHeight="1">
      <c r="O36" s="155"/>
      <c r="P36" s="155"/>
      <c r="Q36" s="155"/>
      <c r="R36" s="155"/>
      <c r="S36" s="155"/>
      <c r="T36" s="155"/>
      <c r="U36" s="155"/>
      <c r="V36" s="155"/>
      <c r="W36" s="155"/>
      <c r="X36" s="155"/>
      <c r="Y36" s="155"/>
      <c r="Z36" s="155"/>
      <c r="AA36" s="155"/>
      <c r="AB36" s="155"/>
    </row>
    <row r="37" spans="1:51" ht="18.75" customHeight="1">
      <c r="A37" s="52"/>
      <c r="B37" s="52"/>
      <c r="C37" s="52"/>
      <c r="D37" s="52"/>
      <c r="E37" s="52"/>
      <c r="F37" s="52"/>
      <c r="G37" s="52"/>
      <c r="H37" s="52"/>
      <c r="I37" s="52"/>
      <c r="J37" s="52"/>
      <c r="K37" s="52"/>
      <c r="L37" s="52"/>
      <c r="M37" s="52"/>
      <c r="N37" s="52"/>
      <c r="O37" s="52"/>
      <c r="P37" s="52"/>
      <c r="Q37" s="52"/>
      <c r="R37" s="52"/>
      <c r="S37" s="52"/>
      <c r="T37" s="52"/>
      <c r="U37" s="52"/>
      <c r="V37" s="52"/>
      <c r="W37" s="52"/>
      <c r="X37" s="52"/>
      <c r="Y37" s="52"/>
      <c r="Z37" s="52"/>
      <c r="AA37" s="52"/>
    </row>
    <row r="38" spans="1:51" ht="18.75" customHeight="1">
      <c r="B38" s="1" t="s">
        <v>688</v>
      </c>
      <c r="AF38" s="138" t="s">
        <v>687</v>
      </c>
    </row>
    <row r="39" spans="1:51" ht="18.75" customHeight="1">
      <c r="C39" s="1" t="str">
        <f>IF(AU39=2,"■","□")</f>
        <v>□</v>
      </c>
      <c r="D39" s="1" t="s">
        <v>686</v>
      </c>
      <c r="L39" s="1" t="str">
        <f>IF(AU39=3,"■","□")</f>
        <v>□</v>
      </c>
      <c r="M39" s="1" t="s">
        <v>685</v>
      </c>
      <c r="U39" s="1" t="str">
        <f>IF(AU39=4,"■","□")</f>
        <v>□</v>
      </c>
      <c r="V39" s="1" t="s">
        <v>704</v>
      </c>
      <c r="AR39" s="84"/>
      <c r="AS39" s="84"/>
      <c r="AT39" s="84"/>
      <c r="AU39" s="84">
        <v>1</v>
      </c>
      <c r="AV39" s="84"/>
      <c r="AW39" s="84"/>
      <c r="AX39" s="84"/>
      <c r="AY39" s="84"/>
    </row>
    <row r="40" spans="1:51" ht="18.75" customHeight="1">
      <c r="C40" s="1" t="str">
        <f>IF(AU39=5,"■","□")</f>
        <v>□</v>
      </c>
      <c r="D40" s="1" t="s">
        <v>683</v>
      </c>
      <c r="L40" s="1" t="str">
        <f>IF(AU39=6,"■","□")</f>
        <v>□</v>
      </c>
      <c r="M40" s="1" t="s">
        <v>725</v>
      </c>
    </row>
    <row r="41" spans="1:51" ht="18.75" customHeight="1"/>
    <row r="42" spans="1:51" ht="18.75" customHeight="1">
      <c r="A42" s="1543" t="s">
        <v>682</v>
      </c>
      <c r="B42" s="1544"/>
      <c r="C42" s="1544"/>
      <c r="D42" s="1544"/>
      <c r="E42" s="1544"/>
      <c r="F42" s="1545"/>
      <c r="G42" s="178" t="s">
        <v>681</v>
      </c>
      <c r="H42" s="178"/>
      <c r="I42" s="178"/>
      <c r="J42" s="177"/>
      <c r="K42" s="1543" t="s">
        <v>680</v>
      </c>
      <c r="L42" s="1544"/>
      <c r="M42" s="1544"/>
      <c r="N42" s="1544"/>
      <c r="O42" s="1544"/>
      <c r="P42" s="1545"/>
      <c r="Q42" s="1543" t="s">
        <v>679</v>
      </c>
      <c r="R42" s="1544"/>
      <c r="S42" s="1544"/>
      <c r="T42" s="1544"/>
      <c r="U42" s="1545"/>
      <c r="V42" s="1543" t="s">
        <v>724</v>
      </c>
      <c r="W42" s="1544"/>
      <c r="X42" s="1544"/>
      <c r="Y42" s="1544"/>
      <c r="Z42" s="1544"/>
      <c r="AA42" s="1544"/>
      <c r="AB42" s="1545"/>
    </row>
    <row r="43" spans="1:51" ht="39" customHeight="1">
      <c r="A43" s="1814"/>
      <c r="B43" s="1815"/>
      <c r="C43" s="1815"/>
      <c r="D43" s="1815"/>
      <c r="E43" s="1815"/>
      <c r="F43" s="1816"/>
      <c r="G43" s="1767"/>
      <c r="H43" s="1768"/>
      <c r="I43" s="1768"/>
      <c r="J43" s="1769"/>
      <c r="K43" s="1770" t="s">
        <v>447</v>
      </c>
      <c r="L43" s="1771"/>
      <c r="M43" s="1771"/>
      <c r="N43" s="1771"/>
      <c r="O43" s="1771"/>
      <c r="P43" s="1772"/>
      <c r="Q43" s="1770" t="s">
        <v>447</v>
      </c>
      <c r="R43" s="1771"/>
      <c r="S43" s="1771"/>
      <c r="T43" s="1771"/>
      <c r="U43" s="1772"/>
      <c r="V43" s="1849" t="s">
        <v>3071</v>
      </c>
      <c r="W43" s="1850"/>
      <c r="X43" s="1850"/>
      <c r="Y43" s="1850"/>
      <c r="Z43" s="1850"/>
      <c r="AA43" s="1850"/>
      <c r="AB43" s="1851"/>
    </row>
    <row r="44" spans="1:51" ht="77.25" customHeight="1">
      <c r="A44" s="1817"/>
      <c r="B44" s="1818"/>
      <c r="C44" s="1818"/>
      <c r="D44" s="1818"/>
      <c r="E44" s="1818"/>
      <c r="F44" s="1819"/>
      <c r="G44" s="1711"/>
      <c r="H44" s="1501"/>
      <c r="I44" s="1501"/>
      <c r="J44" s="1712"/>
      <c r="K44" s="1505"/>
      <c r="L44" s="1506"/>
      <c r="M44" s="1506"/>
      <c r="N44" s="1506"/>
      <c r="O44" s="1506"/>
      <c r="P44" s="1507"/>
      <c r="Q44" s="1505"/>
      <c r="R44" s="1506"/>
      <c r="S44" s="1506"/>
      <c r="T44" s="1506"/>
      <c r="U44" s="1507"/>
      <c r="V44" s="1764" t="s">
        <v>723</v>
      </c>
      <c r="W44" s="1765"/>
      <c r="X44" s="1765"/>
      <c r="Y44" s="1765"/>
      <c r="Z44" s="1765"/>
      <c r="AA44" s="1765"/>
      <c r="AB44" s="1766"/>
    </row>
    <row r="45" spans="1:51" ht="20.100000000000001" customHeight="1">
      <c r="A45" s="1820"/>
      <c r="B45" s="1821"/>
      <c r="C45" s="1821"/>
      <c r="D45" s="1821"/>
      <c r="E45" s="1821"/>
      <c r="F45" s="1822"/>
      <c r="G45" s="1713"/>
      <c r="H45" s="1714"/>
      <c r="I45" s="1714"/>
      <c r="J45" s="1715"/>
      <c r="K45" s="1508"/>
      <c r="L45" s="1509"/>
      <c r="M45" s="1509"/>
      <c r="N45" s="1509"/>
      <c r="O45" s="1509"/>
      <c r="P45" s="1510"/>
      <c r="Q45" s="1508"/>
      <c r="R45" s="1509"/>
      <c r="S45" s="1509"/>
      <c r="T45" s="1509"/>
      <c r="U45" s="1510"/>
      <c r="V45" s="1508" t="s">
        <v>2589</v>
      </c>
      <c r="W45" s="1509"/>
      <c r="X45" s="1509"/>
      <c r="Y45" s="1509"/>
      <c r="Z45" s="1509"/>
      <c r="AA45" s="1509"/>
      <c r="AB45" s="1510"/>
    </row>
    <row r="46" spans="1:51" ht="12" customHeight="1">
      <c r="I46" s="2"/>
      <c r="J46" s="2"/>
      <c r="K46" s="2"/>
      <c r="L46" s="2"/>
      <c r="M46" s="2"/>
      <c r="N46" s="2"/>
      <c r="O46" s="67"/>
      <c r="P46" s="67"/>
      <c r="Q46" s="67"/>
      <c r="R46" s="67"/>
      <c r="S46" s="67"/>
      <c r="T46" s="67"/>
      <c r="U46" s="67"/>
      <c r="V46" s="67"/>
      <c r="W46" s="67"/>
      <c r="X46" s="67"/>
      <c r="Y46" s="67"/>
      <c r="Z46" s="67"/>
      <c r="AA46" s="67"/>
      <c r="AB46" s="67"/>
    </row>
    <row r="47" spans="1:51" ht="11.25" customHeight="1"/>
    <row r="48" spans="1:51" ht="18" customHeight="1">
      <c r="A48" s="176" t="s">
        <v>676</v>
      </c>
      <c r="B48" s="176"/>
      <c r="C48" s="176"/>
      <c r="D48" s="176"/>
      <c r="E48" s="176"/>
      <c r="F48" s="176"/>
      <c r="G48" s="176"/>
      <c r="H48" s="176"/>
      <c r="I48" s="176"/>
      <c r="J48" s="176"/>
      <c r="K48" s="176"/>
      <c r="L48" s="176"/>
      <c r="M48" s="176"/>
      <c r="N48" s="176"/>
      <c r="O48" s="176"/>
      <c r="P48" s="176"/>
      <c r="Q48" s="176"/>
      <c r="R48" s="176"/>
      <c r="S48" s="176"/>
      <c r="T48" s="176"/>
      <c r="U48" s="176"/>
      <c r="V48" s="176"/>
      <c r="W48" s="176"/>
      <c r="X48" s="176"/>
      <c r="Y48" s="176"/>
      <c r="Z48" s="176"/>
      <c r="AA48" s="176"/>
    </row>
    <row r="49" spans="1:29" ht="18" customHeight="1">
      <c r="A49" s="15"/>
      <c r="B49" s="15" t="s">
        <v>675</v>
      </c>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28"/>
    </row>
    <row r="50" spans="1:29" ht="18" customHeight="1">
      <c r="A50" s="6" t="s">
        <v>667</v>
      </c>
      <c r="B50" s="3" t="s">
        <v>674</v>
      </c>
      <c r="C50" s="3"/>
      <c r="D50" s="3"/>
      <c r="E50" s="3"/>
      <c r="F50" s="3"/>
      <c r="G50" s="3"/>
      <c r="H50" s="3"/>
      <c r="I50" s="3"/>
      <c r="J50" s="3"/>
      <c r="K50" s="3"/>
      <c r="L50" s="3"/>
      <c r="M50" s="3"/>
      <c r="N50" s="3"/>
      <c r="O50" s="3"/>
      <c r="P50" s="3"/>
      <c r="Q50" s="3"/>
      <c r="R50" s="3"/>
      <c r="S50" s="3"/>
      <c r="T50" s="3"/>
      <c r="U50" s="16"/>
      <c r="V50" s="16"/>
      <c r="W50" s="16"/>
      <c r="X50" s="16"/>
      <c r="Y50" s="16"/>
      <c r="Z50" s="16"/>
      <c r="AA50" s="16"/>
    </row>
    <row r="51" spans="1:29" ht="18" customHeight="1">
      <c r="A51" s="6"/>
      <c r="B51" s="3" t="s">
        <v>442</v>
      </c>
      <c r="C51" s="3"/>
      <c r="D51" s="3"/>
      <c r="E51" s="3"/>
      <c r="F51" s="3"/>
      <c r="G51" s="3"/>
      <c r="H51" s="3" t="str">
        <f>IF(項目一覧!$C$21=0,"",項目一覧!$C$21&amp;"  ")&amp;IF(項目一覧!$C$5=0,"",項目一覧!$C$5)</f>
        <v xml:space="preserve">  </v>
      </c>
      <c r="J51" s="3"/>
      <c r="K51" s="3"/>
      <c r="L51" s="3"/>
      <c r="M51" s="3"/>
      <c r="N51" s="3"/>
      <c r="O51" s="3"/>
      <c r="P51" s="3"/>
      <c r="Q51" s="3"/>
      <c r="R51" s="3"/>
      <c r="S51" s="3"/>
      <c r="T51" s="3"/>
      <c r="U51" s="3"/>
      <c r="V51" s="3"/>
      <c r="W51" s="3"/>
      <c r="X51" s="3"/>
      <c r="Y51" s="3"/>
      <c r="Z51" s="3"/>
      <c r="AA51" s="3"/>
    </row>
    <row r="52" spans="1:29" ht="18" customHeight="1">
      <c r="A52" s="6"/>
      <c r="B52" s="3" t="s">
        <v>419</v>
      </c>
      <c r="C52" s="3"/>
      <c r="D52" s="3"/>
      <c r="E52" s="3"/>
      <c r="F52" s="3"/>
      <c r="G52" s="3"/>
      <c r="H52" s="18" t="str">
        <f>IF(項目一覧!$C$183=0,"",項目一覧!$C$183&amp;"  ")&amp;IF(項目一覧!$C$4=0,"",項目一覧!$C$4)</f>
        <v xml:space="preserve">  </v>
      </c>
      <c r="I52" s="42"/>
      <c r="J52" s="18"/>
      <c r="K52" s="18"/>
      <c r="L52" s="18"/>
      <c r="M52" s="18"/>
      <c r="N52" s="18"/>
      <c r="O52" s="18"/>
      <c r="P52" s="18"/>
      <c r="Q52" s="18"/>
      <c r="R52" s="18"/>
      <c r="S52" s="18"/>
      <c r="T52" s="18"/>
      <c r="U52" s="18"/>
      <c r="V52" s="18"/>
      <c r="W52" s="18"/>
      <c r="X52" s="18"/>
      <c r="Y52" s="18"/>
      <c r="Z52" s="18"/>
      <c r="AA52" s="18"/>
      <c r="AB52" s="42"/>
      <c r="AC52" s="42"/>
    </row>
    <row r="53" spans="1:29" ht="18" customHeight="1">
      <c r="A53" s="6"/>
      <c r="B53" s="3" t="s">
        <v>410</v>
      </c>
      <c r="C53" s="3"/>
      <c r="D53" s="3"/>
      <c r="E53" s="3"/>
      <c r="F53" s="3"/>
      <c r="G53" s="3"/>
      <c r="H53" s="18" t="str">
        <f>項目一覧!$C$6</f>
        <v/>
      </c>
      <c r="I53" s="42"/>
      <c r="J53" s="18"/>
      <c r="K53" s="18"/>
      <c r="L53" s="18"/>
      <c r="M53" s="18"/>
      <c r="N53" s="18"/>
      <c r="O53" s="18"/>
      <c r="P53" s="18"/>
      <c r="Q53" s="18"/>
      <c r="R53" s="18"/>
      <c r="S53" s="18"/>
      <c r="T53" s="18"/>
      <c r="U53" s="18"/>
      <c r="V53" s="18"/>
      <c r="W53" s="18"/>
      <c r="X53" s="18"/>
      <c r="Y53" s="18"/>
      <c r="Z53" s="18"/>
      <c r="AA53" s="18"/>
      <c r="AB53" s="42"/>
      <c r="AC53" s="42"/>
    </row>
    <row r="54" spans="1:29" ht="18" customHeight="1">
      <c r="A54" s="6"/>
      <c r="B54" s="3" t="s">
        <v>441</v>
      </c>
      <c r="C54" s="3"/>
      <c r="D54" s="3"/>
      <c r="E54" s="3"/>
      <c r="F54" s="3"/>
      <c r="G54" s="3"/>
      <c r="H54" s="1512" t="str">
        <f>項目一覧!$C$7</f>
        <v/>
      </c>
      <c r="I54" s="1512"/>
      <c r="J54" s="1512"/>
      <c r="K54" s="1512"/>
      <c r="L54" s="1512"/>
      <c r="M54" s="1512"/>
      <c r="N54" s="1512"/>
      <c r="O54" s="1512"/>
      <c r="P54" s="1512"/>
      <c r="Q54" s="1512"/>
      <c r="R54" s="1512"/>
      <c r="S54" s="1512"/>
      <c r="T54" s="1512"/>
      <c r="U54" s="1512"/>
      <c r="V54" s="1512"/>
      <c r="W54" s="1512"/>
      <c r="X54" s="1512"/>
      <c r="Y54" s="1512"/>
      <c r="Z54" s="1512"/>
      <c r="AA54" s="1512"/>
      <c r="AB54" s="1512"/>
      <c r="AC54" s="1512"/>
    </row>
    <row r="55" spans="1:29" ht="18" customHeight="1">
      <c r="A55" s="32"/>
      <c r="B55" s="15" t="s">
        <v>408</v>
      </c>
      <c r="C55" s="15"/>
      <c r="D55" s="15"/>
      <c r="E55" s="15"/>
      <c r="F55" s="15"/>
      <c r="G55" s="15"/>
      <c r="H55" s="27" t="str">
        <f>項目一覧!$C$8</f>
        <v/>
      </c>
      <c r="I55" s="40"/>
      <c r="J55" s="27"/>
      <c r="K55" s="27"/>
      <c r="L55" s="27"/>
      <c r="M55" s="27"/>
      <c r="N55" s="27"/>
      <c r="O55" s="27"/>
      <c r="P55" s="27"/>
      <c r="Q55" s="27"/>
      <c r="R55" s="27"/>
      <c r="S55" s="27"/>
      <c r="T55" s="27"/>
      <c r="U55" s="27"/>
      <c r="V55" s="27"/>
      <c r="W55" s="27"/>
      <c r="X55" s="27"/>
      <c r="Y55" s="27"/>
      <c r="Z55" s="27"/>
      <c r="AA55" s="27"/>
      <c r="AB55" s="40"/>
      <c r="AC55" s="42"/>
    </row>
    <row r="56" spans="1:29" ht="18" customHeight="1">
      <c r="A56" s="6" t="s">
        <v>667</v>
      </c>
      <c r="B56" s="3" t="s">
        <v>440</v>
      </c>
      <c r="C56" s="3"/>
      <c r="D56" s="3"/>
      <c r="E56" s="3"/>
      <c r="F56" s="3"/>
      <c r="G56" s="3"/>
      <c r="H56" s="18"/>
      <c r="I56" s="18"/>
      <c r="J56" s="18"/>
      <c r="K56" s="18"/>
      <c r="L56" s="18"/>
      <c r="M56" s="18"/>
      <c r="N56" s="18"/>
      <c r="O56" s="18"/>
      <c r="P56" s="18"/>
      <c r="Q56" s="18"/>
      <c r="R56" s="18"/>
      <c r="S56" s="18"/>
      <c r="T56" s="18"/>
      <c r="U56" s="18"/>
      <c r="V56" s="18"/>
      <c r="W56" s="18"/>
      <c r="X56" s="18"/>
      <c r="Y56" s="18"/>
      <c r="Z56" s="18"/>
      <c r="AA56" s="18"/>
      <c r="AB56" s="42"/>
      <c r="AC56" s="42"/>
    </row>
    <row r="57" spans="1:29" ht="18" customHeight="1">
      <c r="A57" s="6"/>
      <c r="B57" s="3" t="s">
        <v>420</v>
      </c>
      <c r="C57" s="3"/>
      <c r="D57" s="3"/>
      <c r="E57" s="3"/>
      <c r="F57" s="3"/>
      <c r="G57" s="3"/>
      <c r="H57" s="50" t="str">
        <f>IF(項目一覧!$C$9=0,"","("&amp;項目一覧!$C$9&amp;") 建築士  （"&amp;項目一覧!$C$10&amp;"）登録　第　 "&amp;項目一覧!$C$11&amp;"　号")</f>
        <v>() 建築士  （）登録　第　 　号</v>
      </c>
      <c r="I57" s="42"/>
      <c r="J57" s="18"/>
      <c r="K57" s="18"/>
      <c r="L57" s="18"/>
      <c r="M57" s="18"/>
      <c r="N57" s="18"/>
      <c r="O57" s="18"/>
      <c r="P57" s="18"/>
      <c r="Q57" s="18"/>
      <c r="R57" s="18"/>
      <c r="S57" s="18"/>
      <c r="T57" s="18"/>
      <c r="U57" s="18"/>
      <c r="V57" s="18"/>
      <c r="W57" s="18"/>
      <c r="X57" s="18"/>
      <c r="Y57" s="18"/>
      <c r="Z57" s="18"/>
      <c r="AA57" s="18"/>
      <c r="AB57" s="42"/>
      <c r="AC57" s="42"/>
    </row>
    <row r="58" spans="1:29" ht="18" customHeight="1">
      <c r="A58" s="6"/>
      <c r="B58" s="3" t="s">
        <v>419</v>
      </c>
      <c r="C58" s="3"/>
      <c r="D58" s="3"/>
      <c r="E58" s="3"/>
      <c r="F58" s="3"/>
      <c r="G58" s="3"/>
      <c r="H58" s="18" t="str">
        <f>項目一覧!$C$12</f>
        <v/>
      </c>
      <c r="I58" s="42"/>
      <c r="J58" s="18"/>
      <c r="K58" s="18"/>
      <c r="L58" s="18"/>
      <c r="M58" s="18"/>
      <c r="N58" s="18"/>
      <c r="O58" s="18"/>
      <c r="P58" s="18"/>
      <c r="Q58" s="18"/>
      <c r="R58" s="18"/>
      <c r="S58" s="18"/>
      <c r="T58" s="18"/>
      <c r="U58" s="18"/>
      <c r="V58" s="18"/>
      <c r="W58" s="18"/>
      <c r="X58" s="18"/>
      <c r="Y58" s="18"/>
      <c r="Z58" s="18"/>
      <c r="AA58" s="18"/>
      <c r="AB58" s="42"/>
      <c r="AC58" s="42"/>
    </row>
    <row r="59" spans="1:29" ht="18" customHeight="1">
      <c r="A59" s="6"/>
      <c r="B59" s="3" t="s">
        <v>418</v>
      </c>
      <c r="C59" s="3"/>
      <c r="D59" s="3"/>
      <c r="E59" s="3"/>
      <c r="F59" s="3"/>
      <c r="G59" s="3"/>
      <c r="H59" s="50" t="str">
        <f>IF(項目一覧!$C$13=0,"","("&amp;項目一覧!$C$13&amp;") 建築士事務所  （"&amp;項目一覧!$C$14&amp;"）知事登録　第　 "&amp;項目一覧!$C$15&amp;"　号")</f>
        <v>() 建築士事務所  （）知事登録　第　 　号</v>
      </c>
      <c r="I59" s="42"/>
      <c r="J59" s="18"/>
      <c r="K59" s="18"/>
      <c r="L59" s="18"/>
      <c r="M59" s="18"/>
      <c r="N59" s="18"/>
      <c r="O59" s="18"/>
      <c r="P59" s="18"/>
      <c r="Q59" s="18"/>
      <c r="R59" s="18"/>
      <c r="S59" s="18"/>
      <c r="T59" s="18"/>
      <c r="U59" s="18"/>
      <c r="V59" s="18"/>
      <c r="W59" s="18"/>
      <c r="X59" s="18"/>
      <c r="Y59" s="18"/>
      <c r="Z59" s="18"/>
      <c r="AA59" s="18"/>
      <c r="AB59" s="42"/>
      <c r="AC59" s="42"/>
    </row>
    <row r="60" spans="1:29" ht="18" customHeight="1">
      <c r="A60" s="6"/>
      <c r="B60" s="3"/>
      <c r="C60" s="3"/>
      <c r="D60" s="3"/>
      <c r="E60" s="3"/>
      <c r="F60" s="3"/>
      <c r="G60" s="3"/>
      <c r="H60" s="18" t="str">
        <f>項目一覧!$C$16</f>
        <v/>
      </c>
      <c r="I60" s="42"/>
      <c r="J60" s="18"/>
      <c r="K60" s="18"/>
      <c r="L60" s="18"/>
      <c r="M60" s="18"/>
      <c r="N60" s="18"/>
      <c r="O60" s="18"/>
      <c r="P60" s="18"/>
      <c r="Q60" s="18"/>
      <c r="R60" s="18"/>
      <c r="S60" s="18"/>
      <c r="T60" s="18"/>
      <c r="U60" s="18"/>
      <c r="V60" s="18"/>
      <c r="W60" s="18"/>
      <c r="X60" s="18"/>
      <c r="Y60" s="18"/>
      <c r="Z60" s="18"/>
      <c r="AA60" s="18"/>
      <c r="AB60" s="42"/>
      <c r="AC60" s="42"/>
    </row>
    <row r="61" spans="1:29" ht="18" customHeight="1">
      <c r="A61" s="6"/>
      <c r="B61" s="3" t="s">
        <v>417</v>
      </c>
      <c r="C61" s="3"/>
      <c r="D61" s="3"/>
      <c r="E61" s="3"/>
      <c r="F61" s="3"/>
      <c r="G61" s="3"/>
      <c r="H61" s="18" t="str">
        <f>項目一覧!$C$17</f>
        <v/>
      </c>
      <c r="I61" s="42"/>
      <c r="J61" s="18"/>
      <c r="K61" s="18"/>
      <c r="L61" s="18"/>
      <c r="M61" s="18"/>
      <c r="N61" s="18"/>
      <c r="O61" s="18"/>
      <c r="P61" s="18"/>
      <c r="Q61" s="18"/>
      <c r="R61" s="18"/>
      <c r="S61" s="18"/>
      <c r="T61" s="18"/>
      <c r="U61" s="18"/>
      <c r="V61" s="18"/>
      <c r="W61" s="18"/>
      <c r="X61" s="18"/>
      <c r="Y61" s="18"/>
      <c r="Z61" s="18"/>
      <c r="AA61" s="18"/>
      <c r="AB61" s="42"/>
      <c r="AC61" s="42"/>
    </row>
    <row r="62" spans="1:29" ht="18" customHeight="1">
      <c r="A62" s="6"/>
      <c r="B62" s="3" t="s">
        <v>416</v>
      </c>
      <c r="C62" s="3"/>
      <c r="D62" s="3"/>
      <c r="E62" s="3"/>
      <c r="F62" s="3"/>
      <c r="G62" s="3"/>
      <c r="H62" s="1512" t="str">
        <f>項目一覧!$C$18</f>
        <v/>
      </c>
      <c r="I62" s="1512"/>
      <c r="J62" s="1512"/>
      <c r="K62" s="1512"/>
      <c r="L62" s="1512"/>
      <c r="M62" s="1512"/>
      <c r="N62" s="1512"/>
      <c r="O62" s="1512"/>
      <c r="P62" s="1512"/>
      <c r="Q62" s="1512"/>
      <c r="R62" s="1512"/>
      <c r="S62" s="1512"/>
      <c r="T62" s="1512"/>
      <c r="U62" s="1512"/>
      <c r="V62" s="1512"/>
      <c r="W62" s="1512"/>
      <c r="X62" s="1512"/>
      <c r="Y62" s="1512"/>
      <c r="Z62" s="1512"/>
      <c r="AA62" s="1512"/>
      <c r="AB62" s="1512"/>
      <c r="AC62" s="1512"/>
    </row>
    <row r="63" spans="1:29" ht="18" customHeight="1">
      <c r="A63" s="32"/>
      <c r="B63" s="15" t="s">
        <v>415</v>
      </c>
      <c r="C63" s="15"/>
      <c r="D63" s="15"/>
      <c r="E63" s="15"/>
      <c r="F63" s="15"/>
      <c r="G63" s="15"/>
      <c r="H63" s="27" t="str">
        <f>項目一覧!$C$19</f>
        <v/>
      </c>
      <c r="I63" s="40"/>
      <c r="J63" s="27"/>
      <c r="K63" s="27"/>
      <c r="L63" s="27"/>
      <c r="M63" s="27"/>
      <c r="N63" s="27"/>
      <c r="O63" s="27"/>
      <c r="P63" s="27"/>
      <c r="Q63" s="27"/>
      <c r="R63" s="27"/>
      <c r="S63" s="27"/>
      <c r="T63" s="27"/>
      <c r="U63" s="27"/>
      <c r="V63" s="27"/>
      <c r="W63" s="27"/>
      <c r="X63" s="27"/>
      <c r="Y63" s="27"/>
      <c r="Z63" s="27"/>
      <c r="AA63" s="27"/>
      <c r="AB63" s="40"/>
      <c r="AC63" s="42"/>
    </row>
    <row r="64" spans="1:29" ht="18" customHeight="1">
      <c r="A64" s="6" t="s">
        <v>667</v>
      </c>
      <c r="B64" s="3" t="s">
        <v>439</v>
      </c>
      <c r="C64" s="3"/>
      <c r="D64" s="3"/>
      <c r="E64" s="3"/>
      <c r="F64" s="3"/>
      <c r="G64" s="3"/>
      <c r="H64" s="3"/>
      <c r="J64" s="3"/>
      <c r="K64" s="3"/>
      <c r="L64" s="3"/>
      <c r="M64" s="3"/>
      <c r="N64" s="3"/>
      <c r="O64" s="3"/>
      <c r="P64" s="3"/>
      <c r="Q64" s="3"/>
      <c r="R64" s="3"/>
      <c r="S64" s="3"/>
      <c r="T64" s="3"/>
      <c r="U64" s="3"/>
      <c r="V64" s="3"/>
      <c r="W64" s="3"/>
      <c r="X64" s="3"/>
      <c r="Y64" s="3"/>
      <c r="Z64" s="3"/>
      <c r="AA64" s="3"/>
    </row>
    <row r="65" spans="1:29" ht="18" customHeight="1">
      <c r="A65" s="6"/>
      <c r="B65" s="3" t="s">
        <v>438</v>
      </c>
      <c r="C65" s="3"/>
      <c r="D65" s="3"/>
      <c r="E65" s="3"/>
      <c r="F65" s="3"/>
      <c r="G65" s="3"/>
      <c r="H65" s="3"/>
      <c r="I65" s="3"/>
      <c r="J65" s="3"/>
      <c r="K65" s="3"/>
      <c r="L65" s="3"/>
      <c r="M65" s="3"/>
      <c r="N65" s="3"/>
      <c r="O65" s="3"/>
      <c r="P65" s="3"/>
      <c r="Q65" s="3"/>
      <c r="R65" s="3"/>
      <c r="S65" s="3"/>
      <c r="T65" s="3"/>
      <c r="U65" s="3"/>
      <c r="V65" s="3"/>
      <c r="W65" s="3"/>
      <c r="X65" s="3"/>
      <c r="Y65" s="3"/>
      <c r="Z65" s="3"/>
      <c r="AA65" s="3"/>
    </row>
    <row r="66" spans="1:29" ht="18" customHeight="1">
      <c r="A66" s="6"/>
      <c r="B66" s="3" t="s">
        <v>420</v>
      </c>
      <c r="C66" s="3"/>
      <c r="D66" s="3"/>
      <c r="E66" s="3"/>
      <c r="F66" s="3"/>
      <c r="G66" s="3"/>
      <c r="H66" s="50" t="str">
        <f>IF(項目一覧!$C$22=0,"","("&amp;項目一覧!$C$22&amp;") 建築士  （"&amp;項目一覧!$C$23&amp;"）登録　第　 "&amp;項目一覧!$C$24&amp;"　号")</f>
        <v>() 建築士  （）登録　第　 　号</v>
      </c>
      <c r="I66" s="42"/>
      <c r="J66" s="18"/>
      <c r="K66" s="18"/>
      <c r="L66" s="18"/>
      <c r="M66" s="18"/>
      <c r="N66" s="18"/>
      <c r="O66" s="18"/>
      <c r="P66" s="18"/>
      <c r="Q66" s="18"/>
      <c r="R66" s="18"/>
      <c r="S66" s="18"/>
      <c r="T66" s="18"/>
      <c r="U66" s="18"/>
      <c r="V66" s="18"/>
      <c r="W66" s="18"/>
      <c r="X66" s="18"/>
      <c r="Y66" s="18"/>
      <c r="Z66" s="18"/>
      <c r="AA66" s="18"/>
      <c r="AB66" s="42"/>
      <c r="AC66" s="42"/>
    </row>
    <row r="67" spans="1:29" ht="18" customHeight="1">
      <c r="A67" s="6"/>
      <c r="B67" s="3" t="s">
        <v>419</v>
      </c>
      <c r="C67" s="3"/>
      <c r="D67" s="3"/>
      <c r="E67" s="3"/>
      <c r="F67" s="3"/>
      <c r="G67" s="3"/>
      <c r="H67" s="18" t="str">
        <f>項目一覧!$C$25</f>
        <v/>
      </c>
      <c r="I67" s="42"/>
      <c r="J67" s="18"/>
      <c r="K67" s="18"/>
      <c r="L67" s="18"/>
      <c r="M67" s="18"/>
      <c r="N67" s="18"/>
      <c r="O67" s="18"/>
      <c r="P67" s="18"/>
      <c r="Q67" s="18"/>
      <c r="R67" s="18"/>
      <c r="S67" s="18"/>
      <c r="T67" s="18"/>
      <c r="U67" s="18"/>
      <c r="V67" s="18"/>
      <c r="W67" s="18"/>
      <c r="X67" s="18"/>
      <c r="Y67" s="18"/>
      <c r="Z67" s="18"/>
      <c r="AA67" s="18"/>
      <c r="AB67" s="42"/>
      <c r="AC67" s="42"/>
    </row>
    <row r="68" spans="1:29" ht="18" customHeight="1">
      <c r="A68" s="7"/>
      <c r="B68" s="3" t="s">
        <v>418</v>
      </c>
      <c r="C68" s="3"/>
      <c r="D68" s="3"/>
      <c r="E68" s="3"/>
      <c r="F68" s="3"/>
      <c r="G68" s="3"/>
      <c r="H68" s="50" t="str">
        <f>IF(項目一覧!$C$27=0,"","("&amp;項目一覧!$C$27&amp;") 建築士事務所  （"&amp;項目一覧!$C$28&amp;"）知事登録　第　 "&amp;項目一覧!$C$29&amp;"　号")</f>
        <v>() 建築士事務所  （）知事登録　第　 　号</v>
      </c>
      <c r="I68" s="42"/>
      <c r="J68" s="18"/>
      <c r="K68" s="18"/>
      <c r="L68" s="18"/>
      <c r="M68" s="18"/>
      <c r="N68" s="18"/>
      <c r="O68" s="18"/>
      <c r="P68" s="18"/>
      <c r="Q68" s="18"/>
      <c r="R68" s="18"/>
      <c r="S68" s="18"/>
      <c r="T68" s="18"/>
      <c r="U68" s="18"/>
      <c r="V68" s="18"/>
      <c r="W68" s="18"/>
      <c r="X68" s="18"/>
      <c r="Y68" s="18"/>
      <c r="Z68" s="18"/>
      <c r="AA68" s="18"/>
      <c r="AB68" s="42"/>
      <c r="AC68" s="42"/>
    </row>
    <row r="69" spans="1:29" ht="18" customHeight="1">
      <c r="A69" s="7"/>
      <c r="B69" s="3"/>
      <c r="C69" s="3"/>
      <c r="D69" s="3"/>
      <c r="E69" s="3"/>
      <c r="F69" s="3"/>
      <c r="G69" s="3"/>
      <c r="H69" s="18" t="str">
        <f>項目一覧!$C$30</f>
        <v/>
      </c>
      <c r="I69" s="42"/>
      <c r="J69" s="18"/>
      <c r="K69" s="18"/>
      <c r="L69" s="18"/>
      <c r="M69" s="18"/>
      <c r="N69" s="18"/>
      <c r="O69" s="18"/>
      <c r="P69" s="18"/>
      <c r="Q69" s="18"/>
      <c r="R69" s="18"/>
      <c r="S69" s="18"/>
      <c r="T69" s="18"/>
      <c r="U69" s="18"/>
      <c r="V69" s="18"/>
      <c r="W69" s="18"/>
      <c r="X69" s="18"/>
      <c r="Y69" s="18"/>
      <c r="Z69" s="18"/>
      <c r="AA69" s="18"/>
      <c r="AB69" s="42"/>
      <c r="AC69" s="42"/>
    </row>
    <row r="70" spans="1:29" ht="18" customHeight="1">
      <c r="A70" s="7"/>
      <c r="B70" s="3" t="s">
        <v>417</v>
      </c>
      <c r="C70" s="3"/>
      <c r="D70" s="3"/>
      <c r="E70" s="3"/>
      <c r="F70" s="3"/>
      <c r="G70" s="3"/>
      <c r="H70" s="18" t="str">
        <f>項目一覧!$C$31</f>
        <v/>
      </c>
      <c r="I70" s="42"/>
      <c r="J70" s="18"/>
      <c r="K70" s="18"/>
      <c r="L70" s="18"/>
      <c r="M70" s="18"/>
      <c r="N70" s="18"/>
      <c r="O70" s="18"/>
      <c r="P70" s="18"/>
      <c r="Q70" s="18"/>
      <c r="R70" s="18"/>
      <c r="S70" s="18"/>
      <c r="T70" s="18"/>
      <c r="U70" s="18"/>
      <c r="V70" s="18"/>
      <c r="W70" s="18"/>
      <c r="X70" s="18"/>
      <c r="Y70" s="18"/>
      <c r="Z70" s="18"/>
      <c r="AA70" s="18"/>
      <c r="AB70" s="42"/>
      <c r="AC70" s="42"/>
    </row>
    <row r="71" spans="1:29" ht="18" customHeight="1">
      <c r="A71" s="7"/>
      <c r="B71" s="3" t="s">
        <v>416</v>
      </c>
      <c r="C71" s="3"/>
      <c r="D71" s="3"/>
      <c r="E71" s="3"/>
      <c r="F71" s="3"/>
      <c r="G71" s="3"/>
      <c r="H71" s="1512" t="str">
        <f>項目一覧!$C$32</f>
        <v/>
      </c>
      <c r="I71" s="1512"/>
      <c r="J71" s="1512"/>
      <c r="K71" s="1512"/>
      <c r="L71" s="1512"/>
      <c r="M71" s="1512"/>
      <c r="N71" s="1512"/>
      <c r="O71" s="1512"/>
      <c r="P71" s="1512"/>
      <c r="Q71" s="1512"/>
      <c r="R71" s="1512"/>
      <c r="S71" s="1512"/>
      <c r="T71" s="1512"/>
      <c r="U71" s="1512"/>
      <c r="V71" s="1512"/>
      <c r="W71" s="1512"/>
      <c r="X71" s="1512"/>
      <c r="Y71" s="1512"/>
      <c r="Z71" s="1512"/>
      <c r="AA71" s="1512"/>
      <c r="AB71" s="1512"/>
      <c r="AC71" s="1512"/>
    </row>
    <row r="72" spans="1:29" ht="18" customHeight="1">
      <c r="A72" s="7"/>
      <c r="B72" s="3" t="s">
        <v>415</v>
      </c>
      <c r="C72" s="3"/>
      <c r="D72" s="3"/>
      <c r="E72" s="3"/>
      <c r="F72" s="3"/>
      <c r="G72" s="3"/>
      <c r="H72" s="18" t="str">
        <f>項目一覧!$C$33</f>
        <v/>
      </c>
      <c r="I72" s="42"/>
      <c r="J72" s="18"/>
      <c r="K72" s="18"/>
      <c r="L72" s="18"/>
      <c r="M72" s="18"/>
      <c r="N72" s="18"/>
      <c r="O72" s="18"/>
      <c r="P72" s="18"/>
      <c r="Q72" s="18"/>
      <c r="R72" s="18"/>
      <c r="S72" s="18"/>
      <c r="T72" s="18"/>
      <c r="U72" s="18"/>
      <c r="V72" s="18"/>
      <c r="W72" s="18"/>
      <c r="X72" s="18"/>
      <c r="Y72" s="18"/>
      <c r="Z72" s="18"/>
      <c r="AA72" s="18"/>
      <c r="AB72" s="42"/>
      <c r="AC72" s="42"/>
    </row>
    <row r="73" spans="1:29" ht="18" customHeight="1">
      <c r="A73" s="7"/>
      <c r="B73" s="34" t="s">
        <v>673</v>
      </c>
      <c r="C73" s="3"/>
      <c r="D73" s="3"/>
      <c r="E73" s="3"/>
      <c r="F73" s="3"/>
      <c r="G73" s="3"/>
      <c r="H73" s="1592" t="str">
        <f>項目一覧!$C$35</f>
        <v/>
      </c>
      <c r="I73" s="1592"/>
      <c r="J73" s="1592"/>
      <c r="K73" s="1592"/>
      <c r="L73" s="1592"/>
      <c r="M73" s="1592"/>
      <c r="N73" s="1592"/>
      <c r="O73" s="1592"/>
      <c r="P73" s="1592"/>
      <c r="Q73" s="1592"/>
      <c r="R73" s="1592"/>
      <c r="S73" s="1592"/>
      <c r="T73" s="1592"/>
      <c r="U73" s="1592"/>
      <c r="V73" s="1592"/>
      <c r="W73" s="1592"/>
      <c r="X73" s="1592"/>
      <c r="Y73" s="1592"/>
      <c r="Z73" s="1592"/>
      <c r="AA73" s="1592"/>
      <c r="AB73" s="1592"/>
      <c r="AC73" s="42"/>
    </row>
    <row r="74" spans="1:29" ht="10.5" customHeight="1">
      <c r="A74" s="7"/>
      <c r="B74" s="3"/>
      <c r="C74" s="3"/>
      <c r="D74" s="3"/>
      <c r="E74" s="3"/>
      <c r="F74" s="3"/>
      <c r="G74" s="3"/>
      <c r="H74" s="1592"/>
      <c r="I74" s="1592"/>
      <c r="J74" s="1592"/>
      <c r="K74" s="1592"/>
      <c r="L74" s="1592"/>
      <c r="M74" s="1592"/>
      <c r="N74" s="1592"/>
      <c r="O74" s="1592"/>
      <c r="P74" s="1592"/>
      <c r="Q74" s="1592"/>
      <c r="R74" s="1592"/>
      <c r="S74" s="1592"/>
      <c r="T74" s="1592"/>
      <c r="U74" s="1592"/>
      <c r="V74" s="1592"/>
      <c r="W74" s="1592"/>
      <c r="X74" s="1592"/>
      <c r="Y74" s="1592"/>
      <c r="Z74" s="1592"/>
      <c r="AA74" s="1592"/>
      <c r="AB74" s="1592"/>
      <c r="AC74" s="42"/>
    </row>
    <row r="75" spans="1:29" ht="18" customHeight="1">
      <c r="A75" s="6"/>
      <c r="B75" s="3" t="s">
        <v>437</v>
      </c>
      <c r="C75" s="3"/>
      <c r="D75" s="3"/>
      <c r="E75" s="3"/>
      <c r="F75" s="3"/>
      <c r="G75" s="3"/>
      <c r="H75" s="18"/>
      <c r="I75" s="18"/>
      <c r="J75" s="18"/>
      <c r="K75" s="18"/>
      <c r="L75" s="18"/>
      <c r="M75" s="18"/>
      <c r="N75" s="18"/>
      <c r="O75" s="18"/>
      <c r="P75" s="18"/>
      <c r="Q75" s="18"/>
      <c r="R75" s="18"/>
      <c r="S75" s="18"/>
      <c r="T75" s="18"/>
      <c r="U75" s="18"/>
      <c r="V75" s="18"/>
      <c r="W75" s="18"/>
      <c r="X75" s="18"/>
      <c r="Y75" s="18"/>
      <c r="Z75" s="18"/>
      <c r="AA75" s="18"/>
      <c r="AB75" s="42"/>
      <c r="AC75" s="42"/>
    </row>
    <row r="76" spans="1:29" ht="18" customHeight="1">
      <c r="A76" s="6"/>
      <c r="B76" s="3" t="s">
        <v>420</v>
      </c>
      <c r="C76" s="3"/>
      <c r="D76" s="3"/>
      <c r="E76" s="3"/>
      <c r="F76" s="3"/>
      <c r="G76" s="3"/>
      <c r="H76" s="50" t="str">
        <f>IF(項目一覧!$C$189=0,"","("&amp;項目一覧!$C$189&amp;") 建築士  （"&amp;項目一覧!$C$190&amp;"）登録　第　 "&amp;項目一覧!$C$191&amp;"　号")</f>
        <v>() 建築士  （）登録　第　 　号</v>
      </c>
      <c r="I76" s="42"/>
      <c r="J76" s="18"/>
      <c r="K76" s="18"/>
      <c r="L76" s="18"/>
      <c r="M76" s="18"/>
      <c r="N76" s="18"/>
      <c r="O76" s="18"/>
      <c r="P76" s="18"/>
      <c r="Q76" s="18"/>
      <c r="R76" s="18"/>
      <c r="S76" s="18"/>
      <c r="T76" s="18"/>
      <c r="U76" s="18"/>
      <c r="V76" s="18"/>
      <c r="W76" s="18"/>
      <c r="X76" s="18"/>
      <c r="Y76" s="18"/>
      <c r="Z76" s="18"/>
      <c r="AA76" s="18"/>
      <c r="AB76" s="42"/>
      <c r="AC76" s="42"/>
    </row>
    <row r="77" spans="1:29" ht="18" customHeight="1">
      <c r="A77" s="6"/>
      <c r="B77" s="3" t="s">
        <v>419</v>
      </c>
      <c r="C77" s="3"/>
      <c r="D77" s="3"/>
      <c r="E77" s="3"/>
      <c r="F77" s="3"/>
      <c r="G77" s="3"/>
      <c r="H77" s="18" t="str">
        <f>項目一覧!$C$192</f>
        <v/>
      </c>
      <c r="I77" s="42"/>
      <c r="J77" s="18"/>
      <c r="K77" s="18"/>
      <c r="L77" s="18"/>
      <c r="M77" s="18"/>
      <c r="N77" s="18"/>
      <c r="O77" s="18"/>
      <c r="P77" s="18"/>
      <c r="Q77" s="18"/>
      <c r="R77" s="18"/>
      <c r="S77" s="18"/>
      <c r="T77" s="18"/>
      <c r="U77" s="18"/>
      <c r="V77" s="18"/>
      <c r="W77" s="18"/>
      <c r="X77" s="18"/>
      <c r="Y77" s="18"/>
      <c r="Z77" s="18"/>
      <c r="AA77" s="18"/>
      <c r="AB77" s="42"/>
      <c r="AC77" s="42"/>
    </row>
    <row r="78" spans="1:29" ht="18" customHeight="1">
      <c r="A78" s="7"/>
      <c r="B78" s="3" t="s">
        <v>418</v>
      </c>
      <c r="C78" s="3"/>
      <c r="D78" s="3"/>
      <c r="E78" s="3"/>
      <c r="F78" s="3"/>
      <c r="G78" s="3"/>
      <c r="H78" s="44" t="str">
        <f>IF(項目一覧!$C$194=0,"","("&amp;項目一覧!$C$194&amp;") 建築士事務所  （"&amp;項目一覧!$C$195&amp;"）知事登録　第　 "&amp;項目一覧!$C$196&amp;"　号")</f>
        <v>() 建築士事務所  （）知事登録　第　 　号</v>
      </c>
      <c r="I78" s="42"/>
      <c r="J78" s="42"/>
      <c r="K78" s="42"/>
      <c r="L78" s="42"/>
      <c r="M78" s="42"/>
      <c r="N78" s="42"/>
      <c r="O78" s="42"/>
      <c r="P78" s="42"/>
      <c r="Q78" s="42"/>
      <c r="R78" s="42"/>
      <c r="S78" s="42"/>
      <c r="T78" s="42"/>
      <c r="U78" s="42"/>
      <c r="V78" s="42"/>
      <c r="W78" s="42"/>
      <c r="X78" s="42"/>
      <c r="Y78" s="42"/>
      <c r="Z78" s="42"/>
      <c r="AA78" s="42"/>
      <c r="AB78" s="42"/>
      <c r="AC78" s="42"/>
    </row>
    <row r="79" spans="1:29" ht="18" customHeight="1">
      <c r="A79" s="7"/>
      <c r="B79" s="3"/>
      <c r="C79" s="3"/>
      <c r="D79" s="3"/>
      <c r="E79" s="3"/>
      <c r="F79" s="3"/>
      <c r="G79" s="3"/>
      <c r="H79" s="18" t="str">
        <f>項目一覧!$C$197</f>
        <v/>
      </c>
      <c r="I79" s="42"/>
      <c r="J79" s="18"/>
      <c r="K79" s="18"/>
      <c r="L79" s="18"/>
      <c r="M79" s="18"/>
      <c r="N79" s="18"/>
      <c r="O79" s="18"/>
      <c r="P79" s="18"/>
      <c r="Q79" s="18"/>
      <c r="R79" s="18"/>
      <c r="S79" s="18"/>
      <c r="T79" s="18"/>
      <c r="U79" s="18"/>
      <c r="V79" s="18"/>
      <c r="W79" s="18"/>
      <c r="X79" s="18"/>
      <c r="Y79" s="18"/>
      <c r="Z79" s="18"/>
      <c r="AA79" s="18"/>
      <c r="AB79" s="42"/>
      <c r="AC79" s="42"/>
    </row>
    <row r="80" spans="1:29" ht="18" customHeight="1">
      <c r="A80" s="7"/>
      <c r="B80" s="3" t="s">
        <v>417</v>
      </c>
      <c r="C80" s="3"/>
      <c r="D80" s="3"/>
      <c r="E80" s="3"/>
      <c r="F80" s="3"/>
      <c r="G80" s="3"/>
      <c r="H80" s="18" t="str">
        <f>項目一覧!$C$198</f>
        <v/>
      </c>
      <c r="I80" s="42"/>
      <c r="J80" s="18"/>
      <c r="K80" s="18"/>
      <c r="L80" s="18"/>
      <c r="M80" s="18"/>
      <c r="N80" s="18"/>
      <c r="O80" s="18"/>
      <c r="P80" s="18"/>
      <c r="Q80" s="18"/>
      <c r="R80" s="18"/>
      <c r="S80" s="18"/>
      <c r="T80" s="18"/>
      <c r="U80" s="18"/>
      <c r="V80" s="18"/>
      <c r="W80" s="18"/>
      <c r="X80" s="18"/>
      <c r="Y80" s="18"/>
      <c r="Z80" s="18"/>
      <c r="AA80" s="18"/>
      <c r="AB80" s="42"/>
      <c r="AC80" s="42"/>
    </row>
    <row r="81" spans="1:29" ht="18" customHeight="1">
      <c r="A81" s="7"/>
      <c r="B81" s="3" t="s">
        <v>416</v>
      </c>
      <c r="C81" s="3"/>
      <c r="D81" s="3"/>
      <c r="E81" s="3"/>
      <c r="F81" s="3"/>
      <c r="G81" s="3"/>
      <c r="H81" s="1512" t="str">
        <f>項目一覧!$C$199</f>
        <v/>
      </c>
      <c r="I81" s="1512"/>
      <c r="J81" s="1512"/>
      <c r="K81" s="1512"/>
      <c r="L81" s="1512"/>
      <c r="M81" s="1512"/>
      <c r="N81" s="1512"/>
      <c r="O81" s="1512"/>
      <c r="P81" s="1512"/>
      <c r="Q81" s="1512"/>
      <c r="R81" s="1512"/>
      <c r="S81" s="1512"/>
      <c r="T81" s="1512"/>
      <c r="U81" s="1512"/>
      <c r="V81" s="1512"/>
      <c r="W81" s="1512"/>
      <c r="X81" s="1512"/>
      <c r="Y81" s="1512"/>
      <c r="Z81" s="1512"/>
      <c r="AA81" s="1512"/>
      <c r="AB81" s="1512"/>
      <c r="AC81" s="42"/>
    </row>
    <row r="82" spans="1:29" ht="18" customHeight="1">
      <c r="A82" s="7"/>
      <c r="B82" s="3" t="s">
        <v>415</v>
      </c>
      <c r="C82" s="3"/>
      <c r="D82" s="3"/>
      <c r="E82" s="3"/>
      <c r="F82" s="3"/>
      <c r="G82" s="3"/>
      <c r="H82" s="18" t="str">
        <f>項目一覧!$C$200</f>
        <v/>
      </c>
      <c r="I82" s="42"/>
      <c r="J82" s="18"/>
      <c r="K82" s="18"/>
      <c r="L82" s="18"/>
      <c r="M82" s="18"/>
      <c r="N82" s="18"/>
      <c r="O82" s="18"/>
      <c r="P82" s="18"/>
      <c r="Q82" s="18"/>
      <c r="R82" s="18"/>
      <c r="S82" s="18"/>
      <c r="T82" s="18"/>
      <c r="U82" s="18"/>
      <c r="V82" s="18"/>
      <c r="W82" s="18"/>
      <c r="X82" s="18"/>
      <c r="Y82" s="18"/>
      <c r="Z82" s="18"/>
      <c r="AA82" s="18"/>
      <c r="AB82" s="42"/>
      <c r="AC82" s="42"/>
    </row>
    <row r="83" spans="1:29" ht="18" customHeight="1">
      <c r="A83" s="7"/>
      <c r="B83" s="34" t="s">
        <v>673</v>
      </c>
      <c r="C83" s="3"/>
      <c r="D83" s="3"/>
      <c r="E83" s="3"/>
      <c r="F83" s="3"/>
      <c r="G83" s="3"/>
      <c r="H83" s="1592" t="str">
        <f>項目一覧!$C$202</f>
        <v/>
      </c>
      <c r="I83" s="1592"/>
      <c r="J83" s="1592"/>
      <c r="K83" s="1592"/>
      <c r="L83" s="1592"/>
      <c r="M83" s="1592"/>
      <c r="N83" s="1592"/>
      <c r="O83" s="1592"/>
      <c r="P83" s="1592"/>
      <c r="Q83" s="1592"/>
      <c r="R83" s="1592"/>
      <c r="S83" s="1592"/>
      <c r="T83" s="1592"/>
      <c r="U83" s="1592"/>
      <c r="V83" s="1592"/>
      <c r="W83" s="1592"/>
      <c r="X83" s="1592"/>
      <c r="Y83" s="1592"/>
      <c r="Z83" s="1592"/>
      <c r="AA83" s="1592"/>
      <c r="AB83" s="1592"/>
      <c r="AC83" s="42"/>
    </row>
    <row r="84" spans="1:29" ht="15.75" customHeight="1">
      <c r="A84" s="6"/>
      <c r="B84" s="3"/>
      <c r="C84" s="3"/>
      <c r="D84" s="3"/>
      <c r="E84" s="3"/>
      <c r="F84" s="3"/>
      <c r="G84" s="3"/>
      <c r="H84" s="1592"/>
      <c r="I84" s="1592"/>
      <c r="J84" s="1592"/>
      <c r="K84" s="1592"/>
      <c r="L84" s="1592"/>
      <c r="M84" s="1592"/>
      <c r="N84" s="1592"/>
      <c r="O84" s="1592"/>
      <c r="P84" s="1592"/>
      <c r="Q84" s="1592"/>
      <c r="R84" s="1592"/>
      <c r="S84" s="1592"/>
      <c r="T84" s="1592"/>
      <c r="U84" s="1592"/>
      <c r="V84" s="1592"/>
      <c r="W84" s="1592"/>
      <c r="X84" s="1592"/>
      <c r="Y84" s="1592"/>
      <c r="Z84" s="1592"/>
      <c r="AA84" s="1592"/>
      <c r="AB84" s="1592"/>
      <c r="AC84" s="42"/>
    </row>
    <row r="85" spans="1:29" ht="18" customHeight="1">
      <c r="A85" s="6"/>
      <c r="B85" s="3" t="s">
        <v>420</v>
      </c>
      <c r="C85" s="3"/>
      <c r="D85" s="3"/>
      <c r="E85" s="3"/>
      <c r="F85" s="3"/>
      <c r="G85" s="3"/>
      <c r="H85" s="50" t="str">
        <f>IF(項目一覧!$C$203=0,"","("&amp;項目一覧!$C$203&amp;") 建築士  （"&amp;項目一覧!$C$204&amp;"）登録　第　 "&amp;項目一覧!$C$205&amp;"　号")</f>
        <v>() 建築士  （）登録　第　 　号</v>
      </c>
      <c r="I85" s="42"/>
      <c r="J85" s="18"/>
      <c r="K85" s="18"/>
      <c r="L85" s="18"/>
      <c r="M85" s="18"/>
      <c r="N85" s="18"/>
      <c r="O85" s="18"/>
      <c r="P85" s="18"/>
      <c r="Q85" s="18"/>
      <c r="R85" s="18"/>
      <c r="S85" s="18"/>
      <c r="T85" s="18"/>
      <c r="U85" s="18"/>
      <c r="V85" s="18"/>
      <c r="W85" s="18"/>
      <c r="X85" s="18"/>
      <c r="Y85" s="18"/>
      <c r="Z85" s="18"/>
      <c r="AA85" s="18"/>
      <c r="AB85" s="42"/>
      <c r="AC85" s="42"/>
    </row>
    <row r="86" spans="1:29" ht="18" customHeight="1">
      <c r="A86" s="6"/>
      <c r="B86" s="3" t="s">
        <v>419</v>
      </c>
      <c r="C86" s="3"/>
      <c r="D86" s="3"/>
      <c r="E86" s="3"/>
      <c r="F86" s="3"/>
      <c r="G86" s="3"/>
      <c r="H86" s="18" t="str">
        <f>項目一覧!$C$206</f>
        <v/>
      </c>
      <c r="I86" s="42"/>
      <c r="J86" s="18"/>
      <c r="K86" s="18"/>
      <c r="L86" s="18"/>
      <c r="M86" s="18"/>
      <c r="N86" s="18"/>
      <c r="O86" s="18"/>
      <c r="P86" s="18"/>
      <c r="Q86" s="18"/>
      <c r="R86" s="18"/>
      <c r="S86" s="18"/>
      <c r="T86" s="18"/>
      <c r="U86" s="18"/>
      <c r="V86" s="18"/>
      <c r="W86" s="18"/>
      <c r="X86" s="18"/>
      <c r="Y86" s="18"/>
      <c r="Z86" s="18"/>
      <c r="AA86" s="18"/>
      <c r="AB86" s="42"/>
      <c r="AC86" s="42"/>
    </row>
    <row r="87" spans="1:29" ht="18" customHeight="1">
      <c r="A87" s="7"/>
      <c r="B87" s="3" t="s">
        <v>418</v>
      </c>
      <c r="C87" s="3"/>
      <c r="D87" s="3"/>
      <c r="E87" s="3"/>
      <c r="F87" s="3"/>
      <c r="G87" s="3"/>
      <c r="H87" s="44" t="str">
        <f>IF(項目一覧!$C$208=0,"","("&amp;項目一覧!$C$208&amp;") 建築士事務所  （"&amp;項目一覧!$C$209&amp;"）知事登録　第　 "&amp;項目一覧!$C$210&amp;"　号")</f>
        <v>() 建築士事務所  （）知事登録　第　 　号</v>
      </c>
      <c r="I87" s="42"/>
      <c r="J87" s="42"/>
      <c r="K87" s="42"/>
      <c r="L87" s="42"/>
      <c r="M87" s="42"/>
      <c r="N87" s="42"/>
      <c r="O87" s="42"/>
      <c r="P87" s="42"/>
      <c r="Q87" s="42"/>
      <c r="R87" s="42"/>
      <c r="S87" s="42"/>
      <c r="T87" s="42"/>
      <c r="U87" s="42"/>
      <c r="V87" s="42"/>
      <c r="W87" s="42"/>
      <c r="X87" s="42"/>
      <c r="Y87" s="42"/>
      <c r="Z87" s="42"/>
      <c r="AA87" s="42"/>
      <c r="AB87" s="42"/>
      <c r="AC87" s="42"/>
    </row>
    <row r="88" spans="1:29" ht="18" customHeight="1">
      <c r="A88" s="7"/>
      <c r="B88" s="3"/>
      <c r="C88" s="3"/>
      <c r="D88" s="3"/>
      <c r="E88" s="3"/>
      <c r="F88" s="3"/>
      <c r="G88" s="3"/>
      <c r="H88" s="18" t="str">
        <f>項目一覧!$C$211</f>
        <v/>
      </c>
      <c r="I88" s="42"/>
      <c r="J88" s="18"/>
      <c r="K88" s="18"/>
      <c r="L88" s="18"/>
      <c r="M88" s="18"/>
      <c r="N88" s="18"/>
      <c r="O88" s="18"/>
      <c r="P88" s="18"/>
      <c r="Q88" s="18"/>
      <c r="R88" s="18"/>
      <c r="S88" s="18"/>
      <c r="T88" s="18"/>
      <c r="U88" s="18"/>
      <c r="V88" s="18"/>
      <c r="W88" s="18"/>
      <c r="X88" s="18"/>
      <c r="Y88" s="18"/>
      <c r="Z88" s="18"/>
      <c r="AA88" s="18"/>
      <c r="AB88" s="42"/>
      <c r="AC88" s="42"/>
    </row>
    <row r="89" spans="1:29" ht="18" customHeight="1">
      <c r="A89" s="7"/>
      <c r="B89" s="3" t="s">
        <v>417</v>
      </c>
      <c r="C89" s="3"/>
      <c r="D89" s="3"/>
      <c r="E89" s="3"/>
      <c r="F89" s="3"/>
      <c r="G89" s="3"/>
      <c r="H89" s="18" t="str">
        <f>項目一覧!$C$212</f>
        <v/>
      </c>
      <c r="I89" s="42"/>
      <c r="J89" s="18"/>
      <c r="K89" s="18"/>
      <c r="L89" s="18"/>
      <c r="M89" s="18"/>
      <c r="N89" s="18"/>
      <c r="O89" s="18"/>
      <c r="P89" s="18"/>
      <c r="Q89" s="18"/>
      <c r="R89" s="18"/>
      <c r="S89" s="18"/>
      <c r="T89" s="18"/>
      <c r="U89" s="18"/>
      <c r="V89" s="18"/>
      <c r="W89" s="18"/>
      <c r="X89" s="18"/>
      <c r="Y89" s="18"/>
      <c r="Z89" s="18"/>
      <c r="AA89" s="18"/>
      <c r="AB89" s="42"/>
      <c r="AC89" s="42"/>
    </row>
    <row r="90" spans="1:29" ht="18" customHeight="1">
      <c r="A90" s="7"/>
      <c r="B90" s="3" t="s">
        <v>416</v>
      </c>
      <c r="C90" s="3"/>
      <c r="D90" s="3"/>
      <c r="E90" s="3"/>
      <c r="F90" s="3"/>
      <c r="G90" s="3"/>
      <c r="H90" s="1512" t="str">
        <f>項目一覧!$C$213</f>
        <v/>
      </c>
      <c r="I90" s="1512"/>
      <c r="J90" s="1512"/>
      <c r="K90" s="1512"/>
      <c r="L90" s="1512"/>
      <c r="M90" s="1512"/>
      <c r="N90" s="1512"/>
      <c r="O90" s="1512"/>
      <c r="P90" s="1512"/>
      <c r="Q90" s="1512"/>
      <c r="R90" s="1512"/>
      <c r="S90" s="1512"/>
      <c r="T90" s="1512"/>
      <c r="U90" s="1512"/>
      <c r="V90" s="1512"/>
      <c r="W90" s="1512"/>
      <c r="X90" s="1512"/>
      <c r="Y90" s="1512"/>
      <c r="Z90" s="1512"/>
      <c r="AA90" s="1512"/>
      <c r="AB90" s="1512"/>
      <c r="AC90" s="42"/>
    </row>
    <row r="91" spans="1:29" ht="18" customHeight="1">
      <c r="A91" s="7"/>
      <c r="B91" s="3" t="s">
        <v>415</v>
      </c>
      <c r="C91" s="3"/>
      <c r="D91" s="3"/>
      <c r="E91" s="3"/>
      <c r="F91" s="3"/>
      <c r="G91" s="3"/>
      <c r="H91" s="18" t="str">
        <f>項目一覧!$C$214</f>
        <v/>
      </c>
      <c r="I91" s="42"/>
      <c r="J91" s="18"/>
      <c r="K91" s="18"/>
      <c r="L91" s="18"/>
      <c r="M91" s="18"/>
      <c r="N91" s="18"/>
      <c r="O91" s="18"/>
      <c r="P91" s="18"/>
      <c r="Q91" s="18"/>
      <c r="R91" s="18"/>
      <c r="S91" s="18"/>
      <c r="T91" s="18"/>
      <c r="U91" s="18"/>
      <c r="V91" s="18"/>
      <c r="W91" s="18"/>
      <c r="X91" s="18"/>
      <c r="Y91" s="18"/>
      <c r="Z91" s="18"/>
      <c r="AA91" s="18"/>
      <c r="AB91" s="42"/>
      <c r="AC91" s="42"/>
    </row>
    <row r="92" spans="1:29" ht="18" customHeight="1">
      <c r="A92" s="7"/>
      <c r="B92" s="34" t="s">
        <v>673</v>
      </c>
      <c r="C92" s="3"/>
      <c r="D92" s="3"/>
      <c r="E92" s="3"/>
      <c r="F92" s="3"/>
      <c r="G92" s="3"/>
      <c r="H92" s="1592" t="str">
        <f>項目一覧!$C$216</f>
        <v/>
      </c>
      <c r="I92" s="1592"/>
      <c r="J92" s="1592"/>
      <c r="K92" s="1592"/>
      <c r="L92" s="1592"/>
      <c r="M92" s="1592"/>
      <c r="N92" s="1592"/>
      <c r="O92" s="1592"/>
      <c r="P92" s="1592"/>
      <c r="Q92" s="1592"/>
      <c r="R92" s="1592"/>
      <c r="S92" s="1592"/>
      <c r="T92" s="1592"/>
      <c r="U92" s="1592"/>
      <c r="V92" s="1592"/>
      <c r="W92" s="1592"/>
      <c r="X92" s="1592"/>
      <c r="Y92" s="1592"/>
      <c r="Z92" s="1592"/>
      <c r="AA92" s="1592"/>
      <c r="AB92" s="1592"/>
      <c r="AC92" s="42"/>
    </row>
    <row r="93" spans="1:29" ht="15.75" customHeight="1">
      <c r="A93" s="6"/>
      <c r="B93" s="3"/>
      <c r="C93" s="3"/>
      <c r="D93" s="3"/>
      <c r="E93" s="3"/>
      <c r="F93" s="3"/>
      <c r="G93" s="3"/>
      <c r="H93" s="1592"/>
      <c r="I93" s="1592"/>
      <c r="J93" s="1592"/>
      <c r="K93" s="1592"/>
      <c r="L93" s="1592"/>
      <c r="M93" s="1592"/>
      <c r="N93" s="1592"/>
      <c r="O93" s="1592"/>
      <c r="P93" s="1592"/>
      <c r="Q93" s="1592"/>
      <c r="R93" s="1592"/>
      <c r="S93" s="1592"/>
      <c r="T93" s="1592"/>
      <c r="U93" s="1592"/>
      <c r="V93" s="1592"/>
      <c r="W93" s="1592"/>
      <c r="X93" s="1592"/>
      <c r="Y93" s="1592"/>
      <c r="Z93" s="1592"/>
      <c r="AA93" s="1592"/>
      <c r="AB93" s="1592"/>
      <c r="AC93" s="42"/>
    </row>
    <row r="94" spans="1:29" ht="18" customHeight="1">
      <c r="A94" s="6"/>
      <c r="B94" s="3" t="s">
        <v>420</v>
      </c>
      <c r="C94" s="3"/>
      <c r="D94" s="3"/>
      <c r="E94" s="3"/>
      <c r="F94" s="3"/>
      <c r="G94" s="3"/>
      <c r="H94" s="48" t="str">
        <f>IF(項目一覧!$C$217=0,"","("&amp;項目一覧!$C$217&amp;") 建築士  （"&amp;項目一覧!$C$218&amp;"）登録　第　 "&amp;項目一覧!$C$219&amp;"　号")</f>
        <v>() 建築士  （）登録　第　 　号</v>
      </c>
      <c r="J94" s="3"/>
      <c r="K94" s="3"/>
      <c r="L94" s="3"/>
      <c r="M94" s="3"/>
      <c r="N94" s="3"/>
      <c r="O94" s="3"/>
      <c r="P94" s="3"/>
      <c r="Q94" s="3"/>
      <c r="R94" s="3"/>
      <c r="S94" s="3"/>
      <c r="T94" s="3"/>
      <c r="U94" s="3"/>
      <c r="V94" s="3"/>
      <c r="W94" s="3"/>
      <c r="X94" s="3"/>
      <c r="Y94" s="3"/>
      <c r="Z94" s="3"/>
      <c r="AA94" s="3"/>
    </row>
    <row r="95" spans="1:29" ht="18" customHeight="1">
      <c r="A95" s="6"/>
      <c r="B95" s="3" t="s">
        <v>419</v>
      </c>
      <c r="C95" s="3"/>
      <c r="D95" s="3"/>
      <c r="E95" s="3"/>
      <c r="F95" s="3"/>
      <c r="G95" s="3"/>
      <c r="H95" s="18" t="str">
        <f>項目一覧!$C$220</f>
        <v/>
      </c>
      <c r="I95" s="42"/>
      <c r="J95" s="18"/>
      <c r="K95" s="18"/>
      <c r="L95" s="18"/>
      <c r="M95" s="18"/>
      <c r="N95" s="18"/>
      <c r="O95" s="18"/>
      <c r="P95" s="18"/>
      <c r="Q95" s="18"/>
      <c r="R95" s="18"/>
      <c r="S95" s="18"/>
      <c r="T95" s="18"/>
      <c r="U95" s="18"/>
      <c r="V95" s="18"/>
      <c r="W95" s="18"/>
      <c r="X95" s="18"/>
      <c r="Y95" s="18"/>
      <c r="Z95" s="18"/>
      <c r="AA95" s="18"/>
      <c r="AB95" s="42"/>
      <c r="AC95" s="42"/>
    </row>
    <row r="96" spans="1:29" ht="18" customHeight="1">
      <c r="A96" s="7"/>
      <c r="B96" s="3" t="s">
        <v>418</v>
      </c>
      <c r="C96" s="3"/>
      <c r="D96" s="3"/>
      <c r="E96" s="3"/>
      <c r="F96" s="3"/>
      <c r="G96" s="3"/>
      <c r="H96" s="44" t="str">
        <f>IF(項目一覧!$C$222=0,"","("&amp;項目一覧!$C$222&amp;") 建築士事務所  （"&amp;項目一覧!$C$223&amp;"）知事登録　第　 "&amp;項目一覧!$C$224&amp;"　号")</f>
        <v>() 建築士事務所  （）知事登録　第　 　号</v>
      </c>
      <c r="I96" s="42"/>
      <c r="J96" s="42"/>
      <c r="K96" s="42"/>
      <c r="L96" s="42"/>
      <c r="M96" s="42"/>
      <c r="N96" s="42"/>
      <c r="O96" s="42"/>
      <c r="P96" s="42"/>
      <c r="Q96" s="42"/>
      <c r="R96" s="42"/>
      <c r="S96" s="42"/>
      <c r="T96" s="42"/>
      <c r="U96" s="42"/>
      <c r="V96" s="42"/>
      <c r="W96" s="42"/>
      <c r="X96" s="42"/>
      <c r="Y96" s="42"/>
      <c r="Z96" s="42"/>
      <c r="AA96" s="42"/>
      <c r="AB96" s="42"/>
      <c r="AC96" s="42"/>
    </row>
    <row r="97" spans="1:29" ht="18" customHeight="1">
      <c r="A97" s="7"/>
      <c r="B97" s="3"/>
      <c r="C97" s="3"/>
      <c r="D97" s="3"/>
      <c r="E97" s="3"/>
      <c r="F97" s="3"/>
      <c r="G97" s="3"/>
      <c r="H97" s="18" t="str">
        <f>項目一覧!$C$225</f>
        <v/>
      </c>
      <c r="I97" s="42"/>
      <c r="J97" s="18"/>
      <c r="K97" s="18"/>
      <c r="L97" s="18"/>
      <c r="M97" s="18"/>
      <c r="N97" s="18"/>
      <c r="O97" s="18"/>
      <c r="P97" s="18"/>
      <c r="Q97" s="18"/>
      <c r="R97" s="18"/>
      <c r="S97" s="18"/>
      <c r="T97" s="18"/>
      <c r="U97" s="18"/>
      <c r="V97" s="18"/>
      <c r="W97" s="18"/>
      <c r="X97" s="18"/>
      <c r="Y97" s="18"/>
      <c r="Z97" s="18"/>
      <c r="AA97" s="18"/>
      <c r="AB97" s="42"/>
      <c r="AC97" s="42"/>
    </row>
    <row r="98" spans="1:29" ht="18" customHeight="1">
      <c r="A98" s="7"/>
      <c r="B98" s="3" t="s">
        <v>417</v>
      </c>
      <c r="C98" s="3"/>
      <c r="D98" s="3"/>
      <c r="E98" s="3"/>
      <c r="F98" s="3"/>
      <c r="G98" s="3"/>
      <c r="H98" s="18" t="str">
        <f>項目一覧!$C$226</f>
        <v/>
      </c>
      <c r="I98" s="42"/>
      <c r="J98" s="18"/>
      <c r="K98" s="18"/>
      <c r="L98" s="18"/>
      <c r="M98" s="18"/>
      <c r="N98" s="18"/>
      <c r="O98" s="18"/>
      <c r="P98" s="18"/>
      <c r="Q98" s="18"/>
      <c r="R98" s="18"/>
      <c r="S98" s="18"/>
      <c r="T98" s="18"/>
      <c r="U98" s="18"/>
      <c r="V98" s="18"/>
      <c r="W98" s="18"/>
      <c r="X98" s="18"/>
      <c r="Y98" s="18"/>
      <c r="Z98" s="18"/>
      <c r="AA98" s="18"/>
      <c r="AB98" s="42"/>
      <c r="AC98" s="42"/>
    </row>
    <row r="99" spans="1:29" ht="18" customHeight="1">
      <c r="A99" s="7"/>
      <c r="B99" s="3" t="s">
        <v>416</v>
      </c>
      <c r="C99" s="3"/>
      <c r="D99" s="3"/>
      <c r="E99" s="3"/>
      <c r="F99" s="3"/>
      <c r="G99" s="3"/>
      <c r="H99" s="1512" t="str">
        <f>項目一覧!$C$227</f>
        <v/>
      </c>
      <c r="I99" s="1512"/>
      <c r="J99" s="1512"/>
      <c r="K99" s="1512"/>
      <c r="L99" s="1512"/>
      <c r="M99" s="1512"/>
      <c r="N99" s="1512"/>
      <c r="O99" s="1512"/>
      <c r="P99" s="1512"/>
      <c r="Q99" s="1512"/>
      <c r="R99" s="1512"/>
      <c r="S99" s="1512"/>
      <c r="T99" s="1512"/>
      <c r="U99" s="1512"/>
      <c r="V99" s="1512"/>
      <c r="W99" s="1512"/>
      <c r="X99" s="1512"/>
      <c r="Y99" s="1512"/>
      <c r="Z99" s="1512"/>
      <c r="AA99" s="1512"/>
      <c r="AB99" s="1512"/>
      <c r="AC99" s="42"/>
    </row>
    <row r="100" spans="1:29" ht="18" customHeight="1">
      <c r="A100" s="7"/>
      <c r="B100" s="3" t="s">
        <v>415</v>
      </c>
      <c r="C100" s="3"/>
      <c r="D100" s="3"/>
      <c r="E100" s="3"/>
      <c r="F100" s="3"/>
      <c r="G100" s="3"/>
      <c r="H100" s="18" t="str">
        <f>項目一覧!$C$228</f>
        <v/>
      </c>
      <c r="I100" s="42"/>
      <c r="J100" s="18"/>
      <c r="K100" s="18"/>
      <c r="L100" s="18"/>
      <c r="M100" s="18"/>
      <c r="N100" s="18"/>
      <c r="O100" s="18"/>
      <c r="P100" s="18"/>
      <c r="Q100" s="18"/>
      <c r="R100" s="18"/>
      <c r="S100" s="18"/>
      <c r="T100" s="18"/>
      <c r="U100" s="18"/>
      <c r="V100" s="18"/>
      <c r="W100" s="18"/>
      <c r="X100" s="18"/>
      <c r="Y100" s="18"/>
      <c r="Z100" s="18"/>
      <c r="AA100" s="18"/>
      <c r="AB100" s="42"/>
      <c r="AC100" s="42"/>
    </row>
    <row r="101" spans="1:29" ht="18" customHeight="1">
      <c r="A101" s="7"/>
      <c r="B101" s="34" t="s">
        <v>673</v>
      </c>
      <c r="C101" s="3"/>
      <c r="D101" s="3"/>
      <c r="E101" s="3"/>
      <c r="F101" s="3"/>
      <c r="G101" s="3"/>
      <c r="H101" s="1592" t="str">
        <f>項目一覧!$C$230</f>
        <v/>
      </c>
      <c r="I101" s="1592"/>
      <c r="J101" s="1592"/>
      <c r="K101" s="1592"/>
      <c r="L101" s="1592"/>
      <c r="M101" s="1592"/>
      <c r="N101" s="1592"/>
      <c r="O101" s="1592"/>
      <c r="P101" s="1592"/>
      <c r="Q101" s="1592"/>
      <c r="R101" s="1592"/>
      <c r="S101" s="1592"/>
      <c r="T101" s="1592"/>
      <c r="U101" s="1592"/>
      <c r="V101" s="1592"/>
      <c r="W101" s="1592"/>
      <c r="X101" s="1592"/>
      <c r="Y101" s="1592"/>
      <c r="Z101" s="1592"/>
      <c r="AA101" s="1592"/>
      <c r="AB101" s="1592"/>
      <c r="AC101" s="42"/>
    </row>
    <row r="102" spans="1:29" ht="18" customHeight="1">
      <c r="A102" s="7"/>
      <c r="B102" s="3"/>
      <c r="C102" s="3"/>
      <c r="D102" s="3"/>
      <c r="E102" s="3"/>
      <c r="F102" s="3"/>
      <c r="G102" s="3"/>
      <c r="H102" s="1593"/>
      <c r="I102" s="1593"/>
      <c r="J102" s="1593"/>
      <c r="K102" s="1593"/>
      <c r="L102" s="1593"/>
      <c r="M102" s="1593"/>
      <c r="N102" s="1593"/>
      <c r="O102" s="1593"/>
      <c r="P102" s="1593"/>
      <c r="Q102" s="1593"/>
      <c r="R102" s="1593"/>
      <c r="S102" s="1593"/>
      <c r="T102" s="1593"/>
      <c r="U102" s="1593"/>
      <c r="V102" s="1593"/>
      <c r="W102" s="1593"/>
      <c r="X102" s="1593"/>
      <c r="Y102" s="1593"/>
      <c r="Z102" s="1593"/>
      <c r="AA102" s="1593"/>
      <c r="AB102" s="1593"/>
      <c r="AC102" s="42"/>
    </row>
    <row r="103" spans="1:29" ht="17.25" customHeight="1">
      <c r="A103" s="17" t="s">
        <v>667</v>
      </c>
      <c r="B103" s="16" t="s">
        <v>672</v>
      </c>
      <c r="C103" s="16"/>
      <c r="D103" s="16"/>
      <c r="E103" s="16"/>
      <c r="F103" s="16"/>
      <c r="G103" s="16"/>
      <c r="H103" s="74"/>
      <c r="I103" s="175"/>
      <c r="J103" s="74"/>
      <c r="K103" s="74"/>
      <c r="L103" s="74"/>
      <c r="M103" s="74"/>
      <c r="N103" s="74"/>
      <c r="O103" s="74"/>
      <c r="P103" s="74"/>
      <c r="Q103" s="74"/>
      <c r="R103" s="74"/>
      <c r="S103" s="74"/>
      <c r="T103" s="74"/>
      <c r="U103" s="74"/>
      <c r="V103" s="74"/>
      <c r="W103" s="74"/>
      <c r="X103" s="74"/>
      <c r="Y103" s="74"/>
      <c r="Z103" s="74"/>
      <c r="AA103" s="74"/>
      <c r="AB103" s="175"/>
      <c r="AC103" s="42"/>
    </row>
    <row r="104" spans="1:29" ht="18" customHeight="1">
      <c r="A104" s="6"/>
      <c r="B104" s="3" t="s">
        <v>216</v>
      </c>
      <c r="C104" s="3"/>
      <c r="D104" s="3"/>
      <c r="E104" s="3"/>
      <c r="F104" s="3"/>
      <c r="G104" s="3"/>
      <c r="H104" s="18"/>
      <c r="I104" s="18"/>
      <c r="J104" s="18"/>
      <c r="K104" s="18"/>
      <c r="L104" s="18"/>
      <c r="M104" s="18"/>
      <c r="N104" s="18"/>
      <c r="O104" s="18"/>
      <c r="P104" s="18"/>
      <c r="Q104" s="18"/>
      <c r="R104" s="18"/>
      <c r="S104" s="18"/>
      <c r="T104" s="18"/>
      <c r="U104" s="18"/>
      <c r="V104" s="18"/>
      <c r="W104" s="18"/>
      <c r="X104" s="18"/>
      <c r="Y104" s="18"/>
      <c r="Z104" s="18"/>
      <c r="AA104" s="18"/>
      <c r="AB104" s="42"/>
      <c r="AC104" s="42"/>
    </row>
    <row r="105" spans="1:29" ht="17.25" customHeight="1">
      <c r="A105" s="7"/>
      <c r="B105" s="3" t="s">
        <v>420</v>
      </c>
      <c r="C105" s="3"/>
      <c r="D105" s="3"/>
      <c r="E105" s="3"/>
      <c r="F105" s="3"/>
      <c r="G105" s="3"/>
      <c r="H105" s="50" t="str">
        <f>IF(項目一覧!$C$43=0,"","("&amp;項目一覧!$C$43&amp;") 建築士  （"&amp;項目一覧!$C$44&amp;"）登録　第　 "&amp;項目一覧!$C$45&amp;"　号")</f>
        <v>() 建築士  （）登録　第　 　号</v>
      </c>
      <c r="I105" s="42"/>
      <c r="J105" s="18"/>
      <c r="K105" s="18"/>
      <c r="L105" s="18"/>
      <c r="M105" s="18"/>
      <c r="N105" s="18"/>
      <c r="O105" s="18"/>
      <c r="P105" s="18"/>
      <c r="Q105" s="18"/>
      <c r="R105" s="18"/>
      <c r="S105" s="18"/>
      <c r="T105" s="18"/>
      <c r="U105" s="18"/>
      <c r="V105" s="18"/>
      <c r="W105" s="18"/>
      <c r="X105" s="18"/>
      <c r="Y105" s="18"/>
      <c r="Z105" s="18"/>
      <c r="AA105" s="18"/>
      <c r="AB105" s="42"/>
      <c r="AC105" s="42"/>
    </row>
    <row r="106" spans="1:29" ht="17.25" customHeight="1">
      <c r="A106" s="7"/>
      <c r="B106" s="3" t="s">
        <v>419</v>
      </c>
      <c r="C106" s="3"/>
      <c r="D106" s="3"/>
      <c r="E106" s="3"/>
      <c r="F106" s="3"/>
      <c r="G106" s="3"/>
      <c r="H106" s="18" t="str">
        <f>項目一覧!$C$46</f>
        <v/>
      </c>
      <c r="I106" s="42"/>
      <c r="J106" s="18"/>
      <c r="K106" s="18"/>
      <c r="L106" s="18"/>
      <c r="M106" s="18"/>
      <c r="N106" s="18"/>
      <c r="O106" s="18"/>
      <c r="P106" s="18"/>
      <c r="Q106" s="18"/>
      <c r="R106" s="18"/>
      <c r="S106" s="18"/>
      <c r="T106" s="18"/>
      <c r="U106" s="18"/>
      <c r="V106" s="18"/>
      <c r="W106" s="18"/>
      <c r="X106" s="18"/>
      <c r="Y106" s="18"/>
      <c r="Z106" s="18"/>
      <c r="AA106" s="18"/>
      <c r="AB106" s="42"/>
      <c r="AC106" s="42"/>
    </row>
    <row r="107" spans="1:29" ht="17.25" customHeight="1">
      <c r="A107" s="7"/>
      <c r="B107" s="3" t="s">
        <v>418</v>
      </c>
      <c r="C107" s="3"/>
      <c r="D107" s="3"/>
      <c r="E107" s="3"/>
      <c r="F107" s="3"/>
      <c r="G107" s="3"/>
      <c r="H107" s="50" t="str">
        <f>IF(項目一覧!$C$47=0,"","("&amp;項目一覧!$C$47&amp;") 建築士事務所  （"&amp;項目一覧!$C$48&amp;"）知事登録　第　 "&amp;項目一覧!$C$49&amp;"　号")</f>
        <v>() 建築士事務所  （）知事登録　第　 　号</v>
      </c>
      <c r="I107" s="42"/>
      <c r="J107" s="18"/>
      <c r="K107" s="18"/>
      <c r="L107" s="18"/>
      <c r="M107" s="18"/>
      <c r="N107" s="18"/>
      <c r="O107" s="18"/>
      <c r="P107" s="18"/>
      <c r="Q107" s="18"/>
      <c r="R107" s="18"/>
      <c r="S107" s="18"/>
      <c r="T107" s="18"/>
      <c r="U107" s="18"/>
      <c r="V107" s="18"/>
      <c r="W107" s="18"/>
      <c r="X107" s="18"/>
      <c r="Y107" s="18"/>
      <c r="Z107" s="18"/>
      <c r="AA107" s="18"/>
      <c r="AB107" s="42"/>
      <c r="AC107" s="42"/>
    </row>
    <row r="108" spans="1:29" ht="17.25" customHeight="1">
      <c r="A108" s="7"/>
      <c r="B108" s="3"/>
      <c r="C108" s="3"/>
      <c r="D108" s="3"/>
      <c r="E108" s="3"/>
      <c r="F108" s="3"/>
      <c r="G108" s="3"/>
      <c r="H108" s="18" t="str">
        <f>項目一覧!$C$50</f>
        <v/>
      </c>
      <c r="I108" s="42"/>
      <c r="J108" s="18"/>
      <c r="K108" s="18"/>
      <c r="L108" s="18"/>
      <c r="M108" s="18"/>
      <c r="N108" s="18"/>
      <c r="O108" s="18"/>
      <c r="P108" s="18"/>
      <c r="Q108" s="18"/>
      <c r="R108" s="18"/>
      <c r="S108" s="18"/>
      <c r="T108" s="18"/>
      <c r="U108" s="18"/>
      <c r="V108" s="18"/>
      <c r="W108" s="18"/>
      <c r="X108" s="18"/>
      <c r="Y108" s="18"/>
      <c r="Z108" s="18"/>
      <c r="AA108" s="18"/>
      <c r="AB108" s="42"/>
      <c r="AC108" s="42"/>
    </row>
    <row r="109" spans="1:29" ht="17.25" customHeight="1">
      <c r="A109" s="7"/>
      <c r="B109" s="3" t="s">
        <v>417</v>
      </c>
      <c r="C109" s="3"/>
      <c r="D109" s="3"/>
      <c r="E109" s="3"/>
      <c r="F109" s="3"/>
      <c r="G109" s="3"/>
      <c r="H109" s="18" t="str">
        <f>項目一覧!$C$51</f>
        <v/>
      </c>
      <c r="I109" s="42"/>
      <c r="J109" s="18"/>
      <c r="K109" s="18"/>
      <c r="L109" s="18"/>
      <c r="M109" s="18"/>
      <c r="N109" s="18"/>
      <c r="O109" s="18"/>
      <c r="P109" s="18"/>
      <c r="Q109" s="18"/>
      <c r="R109" s="18"/>
      <c r="S109" s="18"/>
      <c r="T109" s="18"/>
      <c r="U109" s="18"/>
      <c r="V109" s="18"/>
      <c r="W109" s="18"/>
      <c r="X109" s="18"/>
      <c r="Y109" s="18"/>
      <c r="Z109" s="18"/>
      <c r="AA109" s="18"/>
      <c r="AB109" s="42"/>
      <c r="AC109" s="42"/>
    </row>
    <row r="110" spans="1:29" ht="17.25" customHeight="1">
      <c r="A110" s="7"/>
      <c r="B110" s="3" t="s">
        <v>416</v>
      </c>
      <c r="C110" s="3"/>
      <c r="D110" s="3"/>
      <c r="E110" s="3"/>
      <c r="F110" s="3"/>
      <c r="G110" s="3"/>
      <c r="H110" s="1512" t="str">
        <f>項目一覧!$C$52</f>
        <v/>
      </c>
      <c r="I110" s="1512"/>
      <c r="J110" s="1512"/>
      <c r="K110" s="1512"/>
      <c r="L110" s="1512"/>
      <c r="M110" s="1512"/>
      <c r="N110" s="1512"/>
      <c r="O110" s="1512"/>
      <c r="P110" s="1512"/>
      <c r="Q110" s="1512"/>
      <c r="R110" s="1512"/>
      <c r="S110" s="1512"/>
      <c r="T110" s="1512"/>
      <c r="U110" s="1512"/>
      <c r="V110" s="1512"/>
      <c r="W110" s="1512"/>
      <c r="X110" s="1512"/>
      <c r="Y110" s="1512"/>
      <c r="Z110" s="1512"/>
      <c r="AA110" s="1512"/>
      <c r="AB110" s="1512"/>
      <c r="AC110" s="1512"/>
    </row>
    <row r="111" spans="1:29" ht="17.25" customHeight="1">
      <c r="A111" s="7"/>
      <c r="B111" s="3" t="s">
        <v>415</v>
      </c>
      <c r="C111" s="3"/>
      <c r="D111" s="3"/>
      <c r="E111" s="3"/>
      <c r="F111" s="3"/>
      <c r="G111" s="3"/>
      <c r="H111" s="18" t="str">
        <f>項目一覧!$C$53</f>
        <v/>
      </c>
      <c r="I111" s="42"/>
      <c r="J111" s="18"/>
      <c r="K111" s="18"/>
      <c r="L111" s="18"/>
      <c r="M111" s="18"/>
      <c r="N111" s="18"/>
      <c r="O111" s="18"/>
      <c r="P111" s="18"/>
      <c r="Q111" s="18"/>
      <c r="R111" s="18"/>
      <c r="S111" s="18"/>
      <c r="T111" s="18"/>
      <c r="U111" s="18"/>
      <c r="V111" s="18"/>
      <c r="W111" s="18"/>
      <c r="X111" s="18"/>
      <c r="Y111" s="18"/>
      <c r="Z111" s="18"/>
      <c r="AA111" s="18"/>
      <c r="AB111" s="42"/>
      <c r="AC111" s="42"/>
    </row>
    <row r="112" spans="1:29" ht="18" customHeight="1">
      <c r="A112" s="7"/>
      <c r="B112" s="47" t="s">
        <v>671</v>
      </c>
      <c r="C112" s="3"/>
      <c r="D112" s="3"/>
      <c r="E112" s="3"/>
      <c r="F112" s="3"/>
      <c r="G112" s="3"/>
      <c r="H112" s="18"/>
      <c r="I112" s="1592" t="str">
        <f>項目一覧!$C$54</f>
        <v/>
      </c>
      <c r="J112" s="1592"/>
      <c r="K112" s="1592"/>
      <c r="L112" s="1592"/>
      <c r="M112" s="1592"/>
      <c r="N112" s="1592"/>
      <c r="O112" s="1592"/>
      <c r="P112" s="1592"/>
      <c r="Q112" s="1592"/>
      <c r="R112" s="1592"/>
      <c r="S112" s="1592"/>
      <c r="T112" s="1592"/>
      <c r="U112" s="1592"/>
      <c r="V112" s="1592"/>
      <c r="W112" s="1592"/>
      <c r="X112" s="1592"/>
      <c r="Y112" s="1592"/>
      <c r="Z112" s="1592"/>
      <c r="AA112" s="1592"/>
      <c r="AB112" s="1592"/>
      <c r="AC112" s="42"/>
    </row>
    <row r="113" spans="1:29" ht="9" customHeight="1">
      <c r="A113" s="7"/>
      <c r="B113" s="34"/>
      <c r="C113" s="3"/>
      <c r="D113" s="3"/>
      <c r="E113" s="3"/>
      <c r="F113" s="3"/>
      <c r="G113" s="3"/>
      <c r="H113" s="18"/>
      <c r="I113" s="1592"/>
      <c r="J113" s="1592"/>
      <c r="K113" s="1592"/>
      <c r="L113" s="1592"/>
      <c r="M113" s="1592"/>
      <c r="N113" s="1592"/>
      <c r="O113" s="1592"/>
      <c r="P113" s="1592"/>
      <c r="Q113" s="1592"/>
      <c r="R113" s="1592"/>
      <c r="S113" s="1592"/>
      <c r="T113" s="1592"/>
      <c r="U113" s="1592"/>
      <c r="V113" s="1592"/>
      <c r="W113" s="1592"/>
      <c r="X113" s="1592"/>
      <c r="Y113" s="1592"/>
      <c r="Z113" s="1592"/>
      <c r="AA113" s="1592"/>
      <c r="AB113" s="1592"/>
      <c r="AC113" s="42"/>
    </row>
    <row r="114" spans="1:29" ht="18" customHeight="1">
      <c r="A114" s="6"/>
      <c r="B114" s="3" t="s">
        <v>421</v>
      </c>
      <c r="C114" s="3"/>
      <c r="D114" s="3"/>
      <c r="E114" s="3"/>
      <c r="F114" s="3"/>
      <c r="G114" s="3"/>
      <c r="H114" s="18"/>
      <c r="I114" s="18"/>
      <c r="J114" s="18"/>
      <c r="K114" s="18"/>
      <c r="L114" s="18"/>
      <c r="M114" s="18"/>
      <c r="N114" s="18"/>
      <c r="O114" s="18"/>
      <c r="P114" s="18"/>
      <c r="Q114" s="18"/>
      <c r="R114" s="18"/>
      <c r="S114" s="18"/>
      <c r="T114" s="18"/>
      <c r="U114" s="18"/>
      <c r="V114" s="18"/>
      <c r="W114" s="18"/>
      <c r="X114" s="18"/>
      <c r="Y114" s="18"/>
      <c r="Z114" s="18"/>
      <c r="AA114" s="18"/>
      <c r="AB114" s="42"/>
      <c r="AC114" s="42"/>
    </row>
    <row r="115" spans="1:29" ht="18" customHeight="1">
      <c r="A115" s="7"/>
      <c r="B115" s="3" t="s">
        <v>420</v>
      </c>
      <c r="C115" s="3"/>
      <c r="D115" s="3"/>
      <c r="E115" s="3"/>
      <c r="F115" s="3"/>
      <c r="G115" s="3"/>
      <c r="H115" s="50" t="str">
        <f>IF(項目一覧!$C$252=0,"","("&amp;項目一覧!$C$252&amp;") 建築士  （"&amp;項目一覧!$C$253&amp;"）登録　第　 "&amp;項目一覧!$C$254&amp;"　号")</f>
        <v>() 建築士  （）登録　第　 　号</v>
      </c>
      <c r="I115" s="42"/>
      <c r="J115" s="18"/>
      <c r="K115" s="18"/>
      <c r="L115" s="18"/>
      <c r="M115" s="18"/>
      <c r="N115" s="18"/>
      <c r="O115" s="18"/>
      <c r="P115" s="18"/>
      <c r="Q115" s="18"/>
      <c r="R115" s="18"/>
      <c r="S115" s="18"/>
      <c r="T115" s="18"/>
      <c r="U115" s="18"/>
      <c r="V115" s="18"/>
      <c r="W115" s="18"/>
      <c r="X115" s="18"/>
      <c r="Y115" s="18"/>
      <c r="Z115" s="18"/>
      <c r="AA115" s="18"/>
      <c r="AB115" s="42"/>
      <c r="AC115" s="42"/>
    </row>
    <row r="116" spans="1:29" ht="18" customHeight="1">
      <c r="A116" s="7"/>
      <c r="B116" s="3" t="s">
        <v>419</v>
      </c>
      <c r="C116" s="3"/>
      <c r="D116" s="3"/>
      <c r="E116" s="3"/>
      <c r="F116" s="3"/>
      <c r="G116" s="3"/>
      <c r="H116" s="18" t="str">
        <f>項目一覧!$C$255</f>
        <v/>
      </c>
      <c r="I116" s="42"/>
      <c r="J116" s="18"/>
      <c r="K116" s="18"/>
      <c r="L116" s="18"/>
      <c r="M116" s="18"/>
      <c r="N116" s="18"/>
      <c r="O116" s="18"/>
      <c r="P116" s="18"/>
      <c r="Q116" s="18"/>
      <c r="R116" s="18"/>
      <c r="S116" s="18"/>
      <c r="T116" s="18"/>
      <c r="U116" s="18"/>
      <c r="V116" s="18"/>
      <c r="W116" s="18"/>
      <c r="X116" s="18"/>
      <c r="Y116" s="18"/>
      <c r="Z116" s="18"/>
      <c r="AA116" s="18"/>
      <c r="AB116" s="42"/>
      <c r="AC116" s="42"/>
    </row>
    <row r="117" spans="1:29" ht="18" customHeight="1">
      <c r="A117" s="7"/>
      <c r="B117" s="3" t="s">
        <v>418</v>
      </c>
      <c r="C117" s="3"/>
      <c r="D117" s="3"/>
      <c r="E117" s="3"/>
      <c r="F117" s="3"/>
      <c r="G117" s="3"/>
      <c r="H117" s="50" t="str">
        <f>IF(項目一覧!$C$256=0,"","("&amp;項目一覧!$C$256&amp;") 建築士事務所  （"&amp;項目一覧!$C$257&amp;"）知事登録　第　 "&amp;項目一覧!$C$258&amp;"　号")</f>
        <v>() 建築士事務所  （）知事登録　第　 　号</v>
      </c>
      <c r="I117" s="42"/>
      <c r="J117" s="18"/>
      <c r="K117" s="18"/>
      <c r="L117" s="18"/>
      <c r="M117" s="18"/>
      <c r="N117" s="18"/>
      <c r="O117" s="18"/>
      <c r="P117" s="18"/>
      <c r="Q117" s="18"/>
      <c r="R117" s="18"/>
      <c r="S117" s="18"/>
      <c r="T117" s="18"/>
      <c r="U117" s="18"/>
      <c r="V117" s="18"/>
      <c r="W117" s="18"/>
      <c r="X117" s="18"/>
      <c r="Y117" s="18"/>
      <c r="Z117" s="18"/>
      <c r="AA117" s="18"/>
      <c r="AB117" s="42"/>
      <c r="AC117" s="42"/>
    </row>
    <row r="118" spans="1:29" ht="18" customHeight="1">
      <c r="A118" s="7"/>
      <c r="B118" s="3"/>
      <c r="C118" s="3"/>
      <c r="D118" s="3"/>
      <c r="E118" s="3"/>
      <c r="F118" s="3"/>
      <c r="G118" s="3"/>
      <c r="H118" s="18" t="str">
        <f>項目一覧!$C$259</f>
        <v/>
      </c>
      <c r="I118" s="42"/>
      <c r="J118" s="18"/>
      <c r="K118" s="18"/>
      <c r="L118" s="18"/>
      <c r="M118" s="18"/>
      <c r="N118" s="18"/>
      <c r="O118" s="18"/>
      <c r="P118" s="18"/>
      <c r="Q118" s="18"/>
      <c r="R118" s="18"/>
      <c r="S118" s="18"/>
      <c r="T118" s="18"/>
      <c r="U118" s="18"/>
      <c r="V118" s="18"/>
      <c r="W118" s="18"/>
      <c r="X118" s="18"/>
      <c r="Y118" s="18"/>
      <c r="Z118" s="18"/>
      <c r="AA118" s="18"/>
      <c r="AB118" s="42"/>
    </row>
    <row r="119" spans="1:29" ht="18" customHeight="1">
      <c r="A119" s="7"/>
      <c r="B119" s="3" t="s">
        <v>417</v>
      </c>
      <c r="C119" s="3"/>
      <c r="D119" s="3"/>
      <c r="E119" s="3"/>
      <c r="F119" s="3"/>
      <c r="G119" s="3"/>
      <c r="H119" s="18" t="str">
        <f>項目一覧!$C$260</f>
        <v/>
      </c>
      <c r="I119" s="42"/>
      <c r="J119" s="18"/>
      <c r="K119" s="18"/>
      <c r="L119" s="18"/>
      <c r="M119" s="18"/>
      <c r="N119" s="18"/>
      <c r="O119" s="18"/>
      <c r="P119" s="18"/>
      <c r="Q119" s="18"/>
      <c r="R119" s="18"/>
      <c r="S119" s="18"/>
      <c r="T119" s="18"/>
      <c r="U119" s="18"/>
      <c r="V119" s="18"/>
      <c r="W119" s="18"/>
      <c r="X119" s="18"/>
      <c r="Y119" s="18"/>
      <c r="Z119" s="18"/>
      <c r="AA119" s="18"/>
      <c r="AB119" s="42"/>
    </row>
    <row r="120" spans="1:29" ht="18" customHeight="1">
      <c r="A120" s="7"/>
      <c r="B120" s="3" t="s">
        <v>416</v>
      </c>
      <c r="C120" s="3"/>
      <c r="D120" s="3"/>
      <c r="E120" s="3"/>
      <c r="F120" s="3"/>
      <c r="G120" s="3"/>
      <c r="H120" s="1512" t="str">
        <f>項目一覧!$C$261</f>
        <v/>
      </c>
      <c r="I120" s="1512"/>
      <c r="J120" s="1512"/>
      <c r="K120" s="1512"/>
      <c r="L120" s="1512"/>
      <c r="M120" s="1512"/>
      <c r="N120" s="1512"/>
      <c r="O120" s="1512"/>
      <c r="P120" s="1512"/>
      <c r="Q120" s="1512"/>
      <c r="R120" s="1512"/>
      <c r="S120" s="1512"/>
      <c r="T120" s="1512"/>
      <c r="U120" s="1512"/>
      <c r="V120" s="1512"/>
      <c r="W120" s="1512"/>
      <c r="X120" s="1512"/>
      <c r="Y120" s="1512"/>
      <c r="Z120" s="1512"/>
      <c r="AA120" s="1512"/>
      <c r="AB120" s="1512"/>
    </row>
    <row r="121" spans="1:29" ht="18" customHeight="1">
      <c r="A121" s="7"/>
      <c r="B121" s="3" t="s">
        <v>415</v>
      </c>
      <c r="C121" s="3"/>
      <c r="D121" s="3"/>
      <c r="E121" s="3"/>
      <c r="F121" s="3"/>
      <c r="G121" s="3"/>
      <c r="H121" s="18" t="str">
        <f>項目一覧!$C$262</f>
        <v/>
      </c>
      <c r="I121" s="42"/>
      <c r="J121" s="18"/>
      <c r="K121" s="18"/>
      <c r="L121" s="18"/>
      <c r="M121" s="18"/>
      <c r="N121" s="18"/>
      <c r="O121" s="18"/>
      <c r="P121" s="18"/>
      <c r="Q121" s="18"/>
      <c r="R121" s="18"/>
      <c r="S121" s="18"/>
      <c r="T121" s="18"/>
      <c r="U121" s="18"/>
      <c r="V121" s="18"/>
      <c r="W121" s="18"/>
      <c r="X121" s="18"/>
      <c r="Y121" s="18"/>
      <c r="Z121" s="18"/>
      <c r="AA121" s="18"/>
      <c r="AB121" s="42"/>
    </row>
    <row r="122" spans="1:29" ht="18" customHeight="1">
      <c r="A122" s="7"/>
      <c r="B122" s="47" t="s">
        <v>671</v>
      </c>
      <c r="C122" s="3"/>
      <c r="D122" s="3"/>
      <c r="E122" s="3"/>
      <c r="F122" s="3"/>
      <c r="G122" s="3"/>
      <c r="H122" s="18"/>
      <c r="I122" s="1592" t="str">
        <f>項目一覧!$C$263</f>
        <v/>
      </c>
      <c r="J122" s="1592"/>
      <c r="K122" s="1592"/>
      <c r="L122" s="1592"/>
      <c r="M122" s="1592"/>
      <c r="N122" s="1592"/>
      <c r="O122" s="1592"/>
      <c r="P122" s="1592"/>
      <c r="Q122" s="1592"/>
      <c r="R122" s="1592"/>
      <c r="S122" s="1592"/>
      <c r="T122" s="1592"/>
      <c r="U122" s="1592"/>
      <c r="V122" s="1592"/>
      <c r="W122" s="1592"/>
      <c r="X122" s="1592"/>
      <c r="Y122" s="1592"/>
      <c r="Z122" s="1592"/>
      <c r="AA122" s="1592"/>
      <c r="AB122" s="1592"/>
    </row>
    <row r="123" spans="1:29" ht="9" customHeight="1">
      <c r="A123" s="6"/>
      <c r="B123" s="3"/>
      <c r="C123" s="3"/>
      <c r="D123" s="3"/>
      <c r="E123" s="3"/>
      <c r="F123" s="3"/>
      <c r="G123" s="3"/>
      <c r="H123" s="18"/>
      <c r="I123" s="1592"/>
      <c r="J123" s="1592"/>
      <c r="K123" s="1592"/>
      <c r="L123" s="1592"/>
      <c r="M123" s="1592"/>
      <c r="N123" s="1592"/>
      <c r="O123" s="1592"/>
      <c r="P123" s="1592"/>
      <c r="Q123" s="1592"/>
      <c r="R123" s="1592"/>
      <c r="S123" s="1592"/>
      <c r="T123" s="1592"/>
      <c r="U123" s="1592"/>
      <c r="V123" s="1592"/>
      <c r="W123" s="1592"/>
      <c r="X123" s="1592"/>
      <c r="Y123" s="1592"/>
      <c r="Z123" s="1592"/>
      <c r="AA123" s="1592"/>
      <c r="AB123" s="1592"/>
    </row>
    <row r="124" spans="1:29" ht="18" customHeight="1">
      <c r="A124" s="7"/>
      <c r="B124" s="3" t="s">
        <v>420</v>
      </c>
      <c r="C124" s="3"/>
      <c r="D124" s="3"/>
      <c r="E124" s="3"/>
      <c r="F124" s="3"/>
      <c r="G124" s="3"/>
      <c r="H124" s="50" t="str">
        <f>IF(項目一覧!$C$264=0,"","("&amp;項目一覧!$C$264&amp;") 建築士  （"&amp;項目一覧!$C$265&amp;"）登録　第　 "&amp;項目一覧!$C$266&amp;"　号")</f>
        <v>() 建築士  （）登録　第　 　号</v>
      </c>
      <c r="I124" s="42"/>
      <c r="J124" s="18"/>
      <c r="K124" s="18"/>
      <c r="L124" s="18"/>
      <c r="M124" s="18"/>
      <c r="N124" s="18"/>
      <c r="O124" s="18"/>
      <c r="P124" s="18"/>
      <c r="Q124" s="18"/>
      <c r="R124" s="18"/>
      <c r="S124" s="18"/>
      <c r="T124" s="18"/>
      <c r="U124" s="18"/>
      <c r="V124" s="18"/>
      <c r="W124" s="18"/>
      <c r="X124" s="18"/>
      <c r="Y124" s="18"/>
      <c r="Z124" s="18"/>
      <c r="AA124" s="18"/>
      <c r="AB124" s="42"/>
    </row>
    <row r="125" spans="1:29" ht="18" customHeight="1">
      <c r="A125" s="7"/>
      <c r="B125" s="3" t="s">
        <v>419</v>
      </c>
      <c r="C125" s="3"/>
      <c r="D125" s="3"/>
      <c r="E125" s="3"/>
      <c r="F125" s="3"/>
      <c r="G125" s="3"/>
      <c r="H125" s="18" t="str">
        <f>項目一覧!$C$267</f>
        <v/>
      </c>
      <c r="I125" s="42"/>
      <c r="J125" s="18"/>
      <c r="K125" s="18"/>
      <c r="L125" s="18"/>
      <c r="M125" s="18"/>
      <c r="N125" s="18"/>
      <c r="O125" s="18"/>
      <c r="P125" s="18"/>
      <c r="Q125" s="18"/>
      <c r="R125" s="18"/>
      <c r="S125" s="18"/>
      <c r="T125" s="18"/>
      <c r="U125" s="18"/>
      <c r="V125" s="18"/>
      <c r="W125" s="18"/>
      <c r="X125" s="18"/>
      <c r="Y125" s="18"/>
      <c r="Z125" s="18"/>
      <c r="AA125" s="18"/>
      <c r="AB125" s="42"/>
    </row>
    <row r="126" spans="1:29" ht="18" customHeight="1">
      <c r="A126" s="7"/>
      <c r="B126" s="3" t="s">
        <v>418</v>
      </c>
      <c r="C126" s="3"/>
      <c r="D126" s="3"/>
      <c r="E126" s="3"/>
      <c r="F126" s="3"/>
      <c r="G126" s="3"/>
      <c r="H126" s="50" t="str">
        <f>IF(項目一覧!$C$268=0,"","("&amp;項目一覧!$C$268&amp;") 建築士事務所  （"&amp;項目一覧!$C$269&amp;"）知事登録　第　 "&amp;項目一覧!$C$270&amp;"　号")</f>
        <v>() 建築士事務所  （）知事登録　第　 　号</v>
      </c>
      <c r="I126" s="42"/>
      <c r="J126" s="18"/>
      <c r="K126" s="18"/>
      <c r="L126" s="18"/>
      <c r="M126" s="18"/>
      <c r="N126" s="18"/>
      <c r="O126" s="18"/>
      <c r="P126" s="18"/>
      <c r="Q126" s="18"/>
      <c r="R126" s="18"/>
      <c r="S126" s="18"/>
      <c r="T126" s="18"/>
      <c r="U126" s="18"/>
      <c r="V126" s="18"/>
      <c r="W126" s="18"/>
      <c r="X126" s="18"/>
      <c r="Y126" s="18"/>
      <c r="Z126" s="18"/>
      <c r="AA126" s="18"/>
      <c r="AB126" s="42"/>
    </row>
    <row r="127" spans="1:29" ht="18" customHeight="1">
      <c r="A127" s="7"/>
      <c r="B127" s="3"/>
      <c r="C127" s="3"/>
      <c r="D127" s="3"/>
      <c r="E127" s="3"/>
      <c r="F127" s="3"/>
      <c r="G127" s="3"/>
      <c r="H127" s="18" t="str">
        <f>項目一覧!$C$271</f>
        <v/>
      </c>
      <c r="I127" s="42"/>
      <c r="J127" s="18"/>
      <c r="K127" s="18"/>
      <c r="L127" s="18"/>
      <c r="M127" s="18"/>
      <c r="N127" s="18"/>
      <c r="O127" s="18"/>
      <c r="P127" s="18"/>
      <c r="Q127" s="18"/>
      <c r="R127" s="18"/>
      <c r="S127" s="18"/>
      <c r="T127" s="18"/>
      <c r="U127" s="18"/>
      <c r="V127" s="18"/>
      <c r="W127" s="18"/>
      <c r="X127" s="18"/>
      <c r="Y127" s="18"/>
      <c r="Z127" s="18"/>
      <c r="AA127" s="18"/>
      <c r="AB127" s="42"/>
    </row>
    <row r="128" spans="1:29" ht="18" customHeight="1">
      <c r="A128" s="7"/>
      <c r="B128" s="3" t="s">
        <v>417</v>
      </c>
      <c r="C128" s="3"/>
      <c r="D128" s="3"/>
      <c r="E128" s="3"/>
      <c r="F128" s="3"/>
      <c r="G128" s="3"/>
      <c r="H128" s="18" t="str">
        <f>項目一覧!$C$272</f>
        <v/>
      </c>
      <c r="I128" s="42"/>
      <c r="J128" s="18"/>
      <c r="K128" s="18"/>
      <c r="L128" s="18"/>
      <c r="M128" s="18"/>
      <c r="N128" s="18"/>
      <c r="O128" s="18"/>
      <c r="P128" s="18"/>
      <c r="Q128" s="18"/>
      <c r="R128" s="18"/>
      <c r="S128" s="18"/>
      <c r="T128" s="18"/>
      <c r="U128" s="18"/>
      <c r="V128" s="18"/>
      <c r="W128" s="18"/>
      <c r="X128" s="18"/>
      <c r="Y128" s="18"/>
      <c r="Z128" s="18"/>
      <c r="AA128" s="18"/>
      <c r="AB128" s="42"/>
    </row>
    <row r="129" spans="1:29" ht="18" customHeight="1">
      <c r="A129" s="7"/>
      <c r="B129" s="3" t="s">
        <v>416</v>
      </c>
      <c r="C129" s="3"/>
      <c r="D129" s="3"/>
      <c r="E129" s="3"/>
      <c r="F129" s="3"/>
      <c r="G129" s="3"/>
      <c r="H129" s="1512" t="str">
        <f>項目一覧!$C$273</f>
        <v/>
      </c>
      <c r="I129" s="1512"/>
      <c r="J129" s="1512"/>
      <c r="K129" s="1512"/>
      <c r="L129" s="1512"/>
      <c r="M129" s="1512"/>
      <c r="N129" s="1512"/>
      <c r="O129" s="1512"/>
      <c r="P129" s="1512"/>
      <c r="Q129" s="1512"/>
      <c r="R129" s="1512"/>
      <c r="S129" s="1512"/>
      <c r="T129" s="1512"/>
      <c r="U129" s="1512"/>
      <c r="V129" s="1512"/>
      <c r="W129" s="1512"/>
      <c r="X129" s="1512"/>
      <c r="Y129" s="1512"/>
      <c r="Z129" s="1512"/>
      <c r="AA129" s="1512"/>
      <c r="AB129" s="1512"/>
    </row>
    <row r="130" spans="1:29" ht="18" customHeight="1">
      <c r="A130" s="7"/>
      <c r="B130" s="3" t="s">
        <v>415</v>
      </c>
      <c r="C130" s="3"/>
      <c r="D130" s="3"/>
      <c r="E130" s="3"/>
      <c r="F130" s="3"/>
      <c r="G130" s="3"/>
      <c r="H130" s="18" t="str">
        <f>項目一覧!$C$274</f>
        <v/>
      </c>
      <c r="I130" s="42"/>
      <c r="J130" s="18"/>
      <c r="K130" s="18"/>
      <c r="L130" s="18"/>
      <c r="M130" s="18"/>
      <c r="N130" s="18"/>
      <c r="O130" s="18"/>
      <c r="P130" s="18"/>
      <c r="Q130" s="18"/>
      <c r="R130" s="18"/>
      <c r="S130" s="18"/>
      <c r="T130" s="18"/>
      <c r="U130" s="18"/>
      <c r="V130" s="18"/>
      <c r="W130" s="18"/>
      <c r="X130" s="18"/>
      <c r="Y130" s="18"/>
      <c r="Z130" s="18"/>
      <c r="AA130" s="18"/>
      <c r="AB130" s="42"/>
    </row>
    <row r="131" spans="1:29" ht="18" customHeight="1">
      <c r="A131" s="7"/>
      <c r="B131" s="47" t="s">
        <v>671</v>
      </c>
      <c r="C131" s="3"/>
      <c r="D131" s="3"/>
      <c r="E131" s="3"/>
      <c r="F131" s="3"/>
      <c r="G131" s="3"/>
      <c r="H131" s="18"/>
      <c r="I131" s="1592" t="str">
        <f>項目一覧!$C$275</f>
        <v/>
      </c>
      <c r="J131" s="1592"/>
      <c r="K131" s="1592"/>
      <c r="L131" s="1592"/>
      <c r="M131" s="1592"/>
      <c r="N131" s="1592"/>
      <c r="O131" s="1592"/>
      <c r="P131" s="1592"/>
      <c r="Q131" s="1592"/>
      <c r="R131" s="1592"/>
      <c r="S131" s="1592"/>
      <c r="T131" s="1592"/>
      <c r="U131" s="1592"/>
      <c r="V131" s="1592"/>
      <c r="W131" s="1592"/>
      <c r="X131" s="1592"/>
      <c r="Y131" s="1592"/>
      <c r="Z131" s="1592"/>
      <c r="AA131" s="1592"/>
      <c r="AB131" s="1592"/>
    </row>
    <row r="132" spans="1:29" ht="9" customHeight="1">
      <c r="A132" s="6"/>
      <c r="B132" s="3"/>
      <c r="C132" s="3"/>
      <c r="D132" s="3"/>
      <c r="E132" s="3"/>
      <c r="F132" s="3"/>
      <c r="G132" s="3"/>
      <c r="H132" s="18"/>
      <c r="I132" s="1592"/>
      <c r="J132" s="1592"/>
      <c r="K132" s="1592"/>
      <c r="L132" s="1592"/>
      <c r="M132" s="1592"/>
      <c r="N132" s="1592"/>
      <c r="O132" s="1592"/>
      <c r="P132" s="1592"/>
      <c r="Q132" s="1592"/>
      <c r="R132" s="1592"/>
      <c r="S132" s="1592"/>
      <c r="T132" s="1592"/>
      <c r="U132" s="1592"/>
      <c r="V132" s="1592"/>
      <c r="W132" s="1592"/>
      <c r="X132" s="1592"/>
      <c r="Y132" s="1592"/>
      <c r="Z132" s="1592"/>
      <c r="AA132" s="1592"/>
      <c r="AB132" s="1592"/>
    </row>
    <row r="133" spans="1:29" ht="18" customHeight="1">
      <c r="A133" s="7"/>
      <c r="B133" s="3" t="s">
        <v>420</v>
      </c>
      <c r="C133" s="3"/>
      <c r="D133" s="3"/>
      <c r="E133" s="3"/>
      <c r="F133" s="3"/>
      <c r="G133" s="3"/>
      <c r="H133" s="50" t="str">
        <f>IF(項目一覧!$C$276=0,"","("&amp;項目一覧!$C$276&amp;") 建築士  （"&amp;項目一覧!$C$277&amp;"）登録　第　 "&amp;項目一覧!$C$278&amp;"　号")</f>
        <v>() 建築士  （）登録　第　 　号</v>
      </c>
      <c r="I133" s="42"/>
      <c r="J133" s="18"/>
      <c r="K133" s="18"/>
      <c r="L133" s="18"/>
      <c r="M133" s="18"/>
      <c r="N133" s="18"/>
      <c r="O133" s="18"/>
      <c r="P133" s="18"/>
      <c r="Q133" s="18"/>
      <c r="R133" s="18"/>
      <c r="S133" s="18"/>
      <c r="T133" s="18"/>
      <c r="U133" s="18"/>
      <c r="V133" s="18"/>
      <c r="W133" s="18"/>
      <c r="X133" s="18"/>
      <c r="Y133" s="18"/>
      <c r="Z133" s="18"/>
      <c r="AA133" s="18"/>
      <c r="AB133" s="42"/>
    </row>
    <row r="134" spans="1:29" ht="18" customHeight="1">
      <c r="A134" s="7"/>
      <c r="B134" s="3" t="s">
        <v>419</v>
      </c>
      <c r="C134" s="3"/>
      <c r="D134" s="3"/>
      <c r="E134" s="3"/>
      <c r="F134" s="3"/>
      <c r="G134" s="3"/>
      <c r="H134" s="18" t="str">
        <f>項目一覧!$C$279</f>
        <v/>
      </c>
      <c r="I134" s="42"/>
      <c r="J134" s="18"/>
      <c r="K134" s="18"/>
      <c r="L134" s="18"/>
      <c r="M134" s="18"/>
      <c r="N134" s="18"/>
      <c r="O134" s="18"/>
      <c r="P134" s="18"/>
      <c r="Q134" s="18"/>
      <c r="R134" s="18"/>
      <c r="S134" s="18"/>
      <c r="T134" s="18"/>
      <c r="U134" s="18"/>
      <c r="V134" s="18"/>
      <c r="W134" s="18"/>
      <c r="X134" s="18"/>
      <c r="Y134" s="18"/>
      <c r="Z134" s="18"/>
      <c r="AA134" s="18"/>
      <c r="AB134" s="42"/>
    </row>
    <row r="135" spans="1:29" ht="18" customHeight="1">
      <c r="A135" s="7"/>
      <c r="B135" s="3" t="s">
        <v>418</v>
      </c>
      <c r="C135" s="3"/>
      <c r="D135" s="3"/>
      <c r="E135" s="3"/>
      <c r="F135" s="3"/>
      <c r="G135" s="3"/>
      <c r="H135" s="50" t="str">
        <f>IF(項目一覧!$C$280=0,"","("&amp;項目一覧!$C$280&amp;") 建築士事務所  （"&amp;項目一覧!$C$281&amp;"）知事登録　第　 "&amp;項目一覧!$C$282&amp;"　号")</f>
        <v>() 建築士事務所  （）知事登録　第　 　号</v>
      </c>
      <c r="I135" s="42"/>
      <c r="J135" s="18"/>
      <c r="K135" s="18"/>
      <c r="L135" s="18"/>
      <c r="M135" s="18"/>
      <c r="N135" s="18"/>
      <c r="O135" s="18"/>
      <c r="P135" s="18"/>
      <c r="Q135" s="18"/>
      <c r="R135" s="18"/>
      <c r="S135" s="18"/>
      <c r="T135" s="18"/>
      <c r="U135" s="18"/>
      <c r="V135" s="18"/>
      <c r="W135" s="18"/>
      <c r="X135" s="18"/>
      <c r="Y135" s="18"/>
      <c r="Z135" s="18"/>
      <c r="AA135" s="18"/>
      <c r="AB135" s="42"/>
    </row>
    <row r="136" spans="1:29" ht="18" customHeight="1">
      <c r="A136" s="7"/>
      <c r="B136" s="3"/>
      <c r="C136" s="3"/>
      <c r="D136" s="3"/>
      <c r="E136" s="3"/>
      <c r="F136" s="3"/>
      <c r="G136" s="3"/>
      <c r="H136" s="18" t="str">
        <f>項目一覧!$C$283</f>
        <v/>
      </c>
      <c r="I136" s="42"/>
      <c r="J136" s="18"/>
      <c r="K136" s="18"/>
      <c r="L136" s="18"/>
      <c r="M136" s="18"/>
      <c r="N136" s="18"/>
      <c r="O136" s="18"/>
      <c r="P136" s="18"/>
      <c r="Q136" s="18"/>
      <c r="R136" s="18"/>
      <c r="S136" s="18"/>
      <c r="T136" s="18"/>
      <c r="U136" s="18"/>
      <c r="V136" s="18"/>
      <c r="W136" s="18"/>
      <c r="X136" s="18"/>
      <c r="Y136" s="18"/>
      <c r="Z136" s="18"/>
      <c r="AA136" s="18"/>
      <c r="AB136" s="42"/>
    </row>
    <row r="137" spans="1:29" ht="18" customHeight="1">
      <c r="A137" s="7"/>
      <c r="B137" s="3" t="s">
        <v>417</v>
      </c>
      <c r="C137" s="3"/>
      <c r="D137" s="3"/>
      <c r="E137" s="3"/>
      <c r="F137" s="3"/>
      <c r="G137" s="3"/>
      <c r="H137" s="18" t="str">
        <f>項目一覧!$C$284</f>
        <v/>
      </c>
      <c r="I137" s="42"/>
      <c r="J137" s="18"/>
      <c r="K137" s="18"/>
      <c r="L137" s="18"/>
      <c r="M137" s="18"/>
      <c r="N137" s="18"/>
      <c r="O137" s="18"/>
      <c r="P137" s="18"/>
      <c r="Q137" s="18"/>
      <c r="R137" s="18"/>
      <c r="S137" s="18"/>
      <c r="T137" s="18"/>
      <c r="U137" s="18"/>
      <c r="V137" s="18"/>
      <c r="W137" s="18"/>
      <c r="X137" s="18"/>
      <c r="Y137" s="18"/>
      <c r="Z137" s="18"/>
      <c r="AA137" s="18"/>
      <c r="AB137" s="42"/>
    </row>
    <row r="138" spans="1:29" ht="18" customHeight="1">
      <c r="A138" s="7"/>
      <c r="B138" s="3" t="s">
        <v>416</v>
      </c>
      <c r="C138" s="3"/>
      <c r="D138" s="3"/>
      <c r="E138" s="3"/>
      <c r="F138" s="3"/>
      <c r="G138" s="3"/>
      <c r="H138" s="1512" t="str">
        <f>項目一覧!$C$285</f>
        <v/>
      </c>
      <c r="I138" s="1512"/>
      <c r="J138" s="1512"/>
      <c r="K138" s="1512"/>
      <c r="L138" s="1512"/>
      <c r="M138" s="1512"/>
      <c r="N138" s="1512"/>
      <c r="O138" s="1512"/>
      <c r="P138" s="1512"/>
      <c r="Q138" s="1512"/>
      <c r="R138" s="1512"/>
      <c r="S138" s="1512"/>
      <c r="T138" s="1512"/>
      <c r="U138" s="1512"/>
      <c r="V138" s="1512"/>
      <c r="W138" s="1512"/>
      <c r="X138" s="1512"/>
      <c r="Y138" s="1512"/>
      <c r="Z138" s="1512"/>
      <c r="AA138" s="1512"/>
      <c r="AB138" s="1512"/>
    </row>
    <row r="139" spans="1:29" ht="18" customHeight="1">
      <c r="A139" s="7"/>
      <c r="B139" s="3" t="s">
        <v>415</v>
      </c>
      <c r="C139" s="3"/>
      <c r="D139" s="3"/>
      <c r="E139" s="3"/>
      <c r="F139" s="3"/>
      <c r="G139" s="3"/>
      <c r="H139" s="18" t="str">
        <f>項目一覧!$C$286</f>
        <v/>
      </c>
      <c r="I139" s="42"/>
      <c r="J139" s="18"/>
      <c r="K139" s="18"/>
      <c r="L139" s="18"/>
      <c r="M139" s="18"/>
      <c r="N139" s="18"/>
      <c r="O139" s="18"/>
      <c r="P139" s="18"/>
      <c r="Q139" s="18"/>
      <c r="R139" s="18"/>
      <c r="S139" s="18"/>
      <c r="T139" s="18"/>
      <c r="U139" s="18"/>
      <c r="V139" s="18"/>
      <c r="W139" s="18"/>
      <c r="X139" s="18"/>
      <c r="Y139" s="18"/>
      <c r="Z139" s="18"/>
      <c r="AA139" s="18"/>
      <c r="AB139" s="42"/>
    </row>
    <row r="140" spans="1:29" ht="18" customHeight="1">
      <c r="A140" s="7"/>
      <c r="B140" s="47" t="s">
        <v>671</v>
      </c>
      <c r="C140" s="3"/>
      <c r="D140" s="3"/>
      <c r="E140" s="3"/>
      <c r="F140" s="3"/>
      <c r="G140" s="3"/>
      <c r="H140" s="38"/>
      <c r="I140" s="1592" t="str">
        <f>項目一覧!$C$287</f>
        <v/>
      </c>
      <c r="J140" s="1592"/>
      <c r="K140" s="1592"/>
      <c r="L140" s="1592"/>
      <c r="M140" s="1592"/>
      <c r="N140" s="1592"/>
      <c r="O140" s="1592"/>
      <c r="P140" s="1592"/>
      <c r="Q140" s="1592"/>
      <c r="R140" s="1592"/>
      <c r="S140" s="1592"/>
      <c r="T140" s="1592"/>
      <c r="U140" s="1592"/>
      <c r="V140" s="1592"/>
      <c r="W140" s="1592"/>
      <c r="X140" s="1592"/>
      <c r="Y140" s="1592"/>
      <c r="Z140" s="1592"/>
      <c r="AA140" s="1592"/>
      <c r="AB140" s="1592"/>
    </row>
    <row r="141" spans="1:29" ht="11.25" customHeight="1">
      <c r="A141" s="31"/>
      <c r="B141" s="15"/>
      <c r="C141" s="15"/>
      <c r="D141" s="15"/>
      <c r="E141" s="15"/>
      <c r="F141" s="15"/>
      <c r="G141" s="15"/>
      <c r="H141" s="99"/>
      <c r="I141" s="1593"/>
      <c r="J141" s="1593"/>
      <c r="K141" s="1593"/>
      <c r="L141" s="1593"/>
      <c r="M141" s="1593"/>
      <c r="N141" s="1593"/>
      <c r="O141" s="1593"/>
      <c r="P141" s="1593"/>
      <c r="Q141" s="1593"/>
      <c r="R141" s="1593"/>
      <c r="S141" s="1593"/>
      <c r="T141" s="1593"/>
      <c r="U141" s="1593"/>
      <c r="V141" s="1593"/>
      <c r="W141" s="1593"/>
      <c r="X141" s="1593"/>
      <c r="Y141" s="1593"/>
      <c r="Z141" s="1593"/>
      <c r="AA141" s="1593"/>
      <c r="AB141" s="1593"/>
    </row>
    <row r="142" spans="1:29" ht="17.25" customHeight="1">
      <c r="A142" s="17" t="s">
        <v>667</v>
      </c>
      <c r="B142" s="16" t="s">
        <v>670</v>
      </c>
      <c r="C142" s="16"/>
      <c r="D142" s="16"/>
      <c r="E142" s="16"/>
      <c r="F142" s="16"/>
      <c r="G142" s="16"/>
      <c r="H142" s="16"/>
      <c r="I142" s="52"/>
      <c r="J142" s="16"/>
      <c r="K142" s="16"/>
      <c r="L142" s="16"/>
      <c r="M142" s="16"/>
      <c r="N142" s="16"/>
      <c r="O142" s="16"/>
      <c r="P142" s="16"/>
      <c r="Q142" s="16"/>
      <c r="R142" s="16"/>
      <c r="S142" s="16"/>
      <c r="T142" s="16"/>
      <c r="U142" s="16"/>
      <c r="V142" s="16"/>
      <c r="W142" s="16"/>
      <c r="X142" s="16"/>
      <c r="Y142" s="16"/>
      <c r="Z142" s="16"/>
      <c r="AA142" s="16"/>
      <c r="AB142" s="52"/>
    </row>
    <row r="143" spans="1:29" ht="18" customHeight="1">
      <c r="A143" s="6"/>
      <c r="B143" s="3" t="s">
        <v>669</v>
      </c>
      <c r="C143" s="3"/>
      <c r="D143" s="3"/>
      <c r="E143" s="3"/>
      <c r="F143" s="3"/>
      <c r="G143" s="3"/>
      <c r="H143" s="3"/>
      <c r="I143" s="3"/>
      <c r="J143" s="3"/>
      <c r="K143" s="3"/>
      <c r="L143" s="3"/>
      <c r="M143" s="3"/>
      <c r="N143" s="3"/>
      <c r="O143" s="3"/>
      <c r="P143" s="3"/>
      <c r="Q143" s="3"/>
      <c r="R143" s="3"/>
      <c r="S143" s="3"/>
      <c r="T143" s="3"/>
      <c r="U143" s="3"/>
      <c r="V143" s="3"/>
      <c r="W143" s="3"/>
      <c r="X143" s="3"/>
      <c r="Y143" s="3"/>
      <c r="Z143" s="3"/>
      <c r="AA143" s="3"/>
    </row>
    <row r="144" spans="1:29" ht="17.25" customHeight="1">
      <c r="A144" s="7"/>
      <c r="B144" s="3" t="s">
        <v>412</v>
      </c>
      <c r="C144" s="3"/>
      <c r="D144" s="3"/>
      <c r="E144" s="3"/>
      <c r="F144" s="3"/>
      <c r="G144" s="3"/>
      <c r="H144" s="18" t="str">
        <f>項目一覧!$C$288</f>
        <v/>
      </c>
      <c r="I144" s="42"/>
      <c r="J144" s="18"/>
      <c r="K144" s="18"/>
      <c r="L144" s="18"/>
      <c r="M144" s="18"/>
      <c r="N144" s="18"/>
      <c r="O144" s="18"/>
      <c r="P144" s="18"/>
      <c r="Q144" s="18"/>
      <c r="R144" s="18"/>
      <c r="S144" s="18"/>
      <c r="T144" s="18"/>
      <c r="U144" s="18"/>
      <c r="V144" s="18"/>
      <c r="W144" s="18"/>
      <c r="X144" s="18"/>
      <c r="Y144" s="18"/>
      <c r="Z144" s="18"/>
      <c r="AA144" s="18"/>
      <c r="AB144" s="42"/>
      <c r="AC144" s="42"/>
    </row>
    <row r="145" spans="1:29" ht="17.25" customHeight="1">
      <c r="A145" s="7"/>
      <c r="B145" s="3" t="s">
        <v>425</v>
      </c>
      <c r="C145" s="3"/>
      <c r="D145" s="3"/>
      <c r="E145" s="3"/>
      <c r="F145" s="3"/>
      <c r="G145" s="3"/>
      <c r="H145" s="18" t="str">
        <f>項目一覧!$C$289</f>
        <v/>
      </c>
      <c r="I145" s="42"/>
      <c r="J145" s="18"/>
      <c r="K145" s="18"/>
      <c r="L145" s="18"/>
      <c r="M145" s="18"/>
      <c r="N145" s="18"/>
      <c r="O145" s="18"/>
      <c r="P145" s="18"/>
      <c r="Q145" s="18"/>
      <c r="R145" s="18"/>
      <c r="S145" s="18"/>
      <c r="T145" s="18"/>
      <c r="U145" s="18"/>
      <c r="V145" s="18"/>
      <c r="W145" s="18"/>
      <c r="X145" s="18"/>
      <c r="Y145" s="18"/>
      <c r="Z145" s="18"/>
      <c r="AA145" s="18"/>
      <c r="AB145" s="42"/>
      <c r="AC145" s="42"/>
    </row>
    <row r="146" spans="1:29" ht="17.25" customHeight="1">
      <c r="A146" s="7"/>
      <c r="B146" s="3" t="s">
        <v>410</v>
      </c>
      <c r="C146" s="3"/>
      <c r="D146" s="3"/>
      <c r="E146" s="3"/>
      <c r="F146" s="3"/>
      <c r="G146" s="3"/>
      <c r="H146" s="18" t="str">
        <f>項目一覧!$C$290</f>
        <v/>
      </c>
      <c r="I146" s="42"/>
      <c r="J146" s="18"/>
      <c r="K146" s="18"/>
      <c r="L146" s="18"/>
      <c r="M146" s="18"/>
      <c r="N146" s="18"/>
      <c r="O146" s="18"/>
      <c r="P146" s="18"/>
      <c r="Q146" s="18"/>
      <c r="R146" s="18"/>
      <c r="S146" s="18"/>
      <c r="T146" s="18"/>
      <c r="U146" s="18"/>
      <c r="V146" s="18"/>
      <c r="W146" s="18"/>
      <c r="X146" s="18"/>
      <c r="Y146" s="18"/>
      <c r="Z146" s="18"/>
      <c r="AA146" s="18"/>
      <c r="AB146" s="42"/>
      <c r="AC146" s="42"/>
    </row>
    <row r="147" spans="1:29" ht="17.25" customHeight="1">
      <c r="A147" s="7"/>
      <c r="B147" s="3" t="s">
        <v>409</v>
      </c>
      <c r="C147" s="3"/>
      <c r="D147" s="3"/>
      <c r="E147" s="3"/>
      <c r="F147" s="3"/>
      <c r="G147" s="3"/>
      <c r="H147" s="1512" t="str">
        <f>項目一覧!$C$291</f>
        <v/>
      </c>
      <c r="I147" s="1512"/>
      <c r="J147" s="1512"/>
      <c r="K147" s="1512"/>
      <c r="L147" s="1512"/>
      <c r="M147" s="1512"/>
      <c r="N147" s="1512"/>
      <c r="O147" s="1512"/>
      <c r="P147" s="1512"/>
      <c r="Q147" s="1512"/>
      <c r="R147" s="1512"/>
      <c r="S147" s="1512"/>
      <c r="T147" s="1512"/>
      <c r="U147" s="1512"/>
      <c r="V147" s="1512"/>
      <c r="W147" s="1512"/>
      <c r="X147" s="1512"/>
      <c r="Y147" s="1512"/>
      <c r="Z147" s="1512"/>
      <c r="AA147" s="1512"/>
      <c r="AB147" s="1512"/>
      <c r="AC147" s="1512"/>
    </row>
    <row r="148" spans="1:29" ht="17.25" customHeight="1">
      <c r="A148" s="7"/>
      <c r="B148" s="3" t="s">
        <v>408</v>
      </c>
      <c r="C148" s="3"/>
      <c r="D148" s="3"/>
      <c r="E148" s="3"/>
      <c r="F148" s="3"/>
      <c r="G148" s="3"/>
      <c r="H148" s="18" t="str">
        <f>項目一覧!$C$292</f>
        <v/>
      </c>
      <c r="I148" s="42"/>
      <c r="J148" s="18"/>
      <c r="K148" s="18"/>
      <c r="L148" s="18"/>
      <c r="M148" s="18"/>
      <c r="N148" s="18"/>
      <c r="O148" s="18"/>
      <c r="P148" s="18"/>
      <c r="Q148" s="18"/>
      <c r="R148" s="18"/>
      <c r="S148" s="18"/>
      <c r="T148" s="18"/>
      <c r="U148" s="18"/>
      <c r="V148" s="18"/>
      <c r="W148" s="18"/>
      <c r="X148" s="18"/>
      <c r="Y148" s="18"/>
      <c r="Z148" s="18"/>
      <c r="AA148" s="18"/>
      <c r="AB148" s="42"/>
      <c r="AC148" s="42"/>
    </row>
    <row r="149" spans="1:29" ht="17.25" customHeight="1">
      <c r="A149" s="7"/>
      <c r="B149" s="3" t="s">
        <v>424</v>
      </c>
      <c r="C149" s="3"/>
      <c r="D149" s="3"/>
      <c r="E149" s="3"/>
      <c r="F149" s="3"/>
      <c r="G149" s="3"/>
      <c r="H149" s="18" t="str">
        <f>項目一覧!$C$293</f>
        <v/>
      </c>
      <c r="I149" s="42"/>
      <c r="J149" s="18"/>
      <c r="K149" s="18"/>
      <c r="L149" s="18"/>
      <c r="M149" s="18"/>
      <c r="N149" s="18"/>
      <c r="O149" s="18"/>
      <c r="P149" s="18"/>
      <c r="Q149" s="18"/>
      <c r="R149" s="18"/>
      <c r="S149" s="18"/>
      <c r="T149" s="18"/>
      <c r="U149" s="18"/>
      <c r="V149" s="18"/>
      <c r="W149" s="18"/>
      <c r="X149" s="18"/>
      <c r="Y149" s="18"/>
      <c r="Z149" s="18"/>
      <c r="AA149" s="18"/>
      <c r="AB149" s="42"/>
      <c r="AC149" s="42"/>
    </row>
    <row r="150" spans="1:29" ht="18" customHeight="1">
      <c r="A150" s="7"/>
      <c r="B150" s="34" t="s">
        <v>423</v>
      </c>
      <c r="C150" s="3"/>
      <c r="D150" s="3"/>
      <c r="E150" s="3"/>
      <c r="F150" s="3"/>
      <c r="G150" s="3"/>
      <c r="H150" s="18"/>
      <c r="I150" s="1592" t="str">
        <f>項目一覧!$C$294</f>
        <v/>
      </c>
      <c r="J150" s="1592"/>
      <c r="K150" s="1592"/>
      <c r="L150" s="1592"/>
      <c r="M150" s="1592"/>
      <c r="N150" s="1592"/>
      <c r="O150" s="1592"/>
      <c r="P150" s="1592"/>
      <c r="Q150" s="1592"/>
      <c r="R150" s="1592"/>
      <c r="S150" s="1592"/>
      <c r="T150" s="1592"/>
      <c r="U150" s="1592"/>
      <c r="V150" s="1592"/>
      <c r="W150" s="1592"/>
      <c r="X150" s="1592"/>
      <c r="Y150" s="1592"/>
      <c r="Z150" s="1592"/>
      <c r="AA150" s="1592"/>
      <c r="AB150" s="1592"/>
      <c r="AC150" s="1592"/>
    </row>
    <row r="151" spans="1:29" ht="11.25" customHeight="1">
      <c r="A151" s="7"/>
      <c r="B151" s="3"/>
      <c r="C151" s="3"/>
      <c r="D151" s="3"/>
      <c r="E151" s="3"/>
      <c r="F151" s="3"/>
      <c r="G151" s="3"/>
      <c r="H151" s="18"/>
      <c r="I151" s="1592"/>
      <c r="J151" s="1592"/>
      <c r="K151" s="1592"/>
      <c r="L151" s="1592"/>
      <c r="M151" s="1592"/>
      <c r="N151" s="1592"/>
      <c r="O151" s="1592"/>
      <c r="P151" s="1592"/>
      <c r="Q151" s="1592"/>
      <c r="R151" s="1592"/>
      <c r="S151" s="1592"/>
      <c r="T151" s="1592"/>
      <c r="U151" s="1592"/>
      <c r="V151" s="1592"/>
      <c r="W151" s="1592"/>
      <c r="X151" s="1592"/>
      <c r="Y151" s="1592"/>
      <c r="Z151" s="1592"/>
      <c r="AA151" s="1592"/>
      <c r="AB151" s="1592"/>
      <c r="AC151" s="1592"/>
    </row>
    <row r="152" spans="1:29" ht="18" customHeight="1">
      <c r="A152" s="6"/>
      <c r="B152" s="3" t="s">
        <v>668</v>
      </c>
      <c r="C152" s="3"/>
      <c r="D152" s="3"/>
      <c r="E152" s="3"/>
      <c r="F152" s="3"/>
      <c r="G152" s="3"/>
      <c r="H152" s="18"/>
      <c r="I152" s="18"/>
      <c r="J152" s="18"/>
      <c r="K152" s="18"/>
      <c r="L152" s="18"/>
      <c r="M152" s="18"/>
      <c r="N152" s="18"/>
      <c r="O152" s="18"/>
      <c r="P152" s="18"/>
      <c r="Q152" s="18"/>
      <c r="R152" s="18"/>
      <c r="S152" s="18"/>
      <c r="T152" s="18"/>
      <c r="U152" s="18"/>
      <c r="V152" s="18"/>
      <c r="W152" s="18"/>
      <c r="X152" s="18"/>
      <c r="Y152" s="18"/>
      <c r="Z152" s="18"/>
      <c r="AA152" s="18"/>
      <c r="AB152" s="42"/>
      <c r="AC152" s="42"/>
    </row>
    <row r="153" spans="1:29" ht="18" customHeight="1">
      <c r="A153" s="7"/>
      <c r="B153" s="3" t="s">
        <v>412</v>
      </c>
      <c r="C153" s="3"/>
      <c r="D153" s="3"/>
      <c r="E153" s="3"/>
      <c r="F153" s="3"/>
      <c r="G153" s="3"/>
      <c r="H153" s="18" t="str">
        <f>項目一覧!$C$295</f>
        <v/>
      </c>
      <c r="I153" s="42"/>
      <c r="J153" s="18"/>
      <c r="K153" s="18"/>
      <c r="L153" s="18"/>
      <c r="M153" s="18"/>
      <c r="N153" s="18"/>
      <c r="O153" s="18"/>
      <c r="P153" s="18"/>
      <c r="Q153" s="18"/>
      <c r="R153" s="18"/>
      <c r="S153" s="18"/>
      <c r="T153" s="18"/>
      <c r="U153" s="18"/>
      <c r="V153" s="18"/>
      <c r="W153" s="18"/>
      <c r="X153" s="18"/>
      <c r="Y153" s="18"/>
      <c r="Z153" s="18"/>
      <c r="AA153" s="18"/>
      <c r="AB153" s="42"/>
      <c r="AC153" s="42"/>
    </row>
    <row r="154" spans="1:29" ht="18" customHeight="1">
      <c r="A154" s="7"/>
      <c r="B154" s="3" t="s">
        <v>425</v>
      </c>
      <c r="C154" s="3"/>
      <c r="D154" s="3"/>
      <c r="E154" s="3"/>
      <c r="F154" s="3"/>
      <c r="G154" s="3"/>
      <c r="H154" s="18" t="str">
        <f>項目一覧!$C$296</f>
        <v/>
      </c>
      <c r="I154" s="42"/>
      <c r="J154" s="18"/>
      <c r="K154" s="18"/>
      <c r="L154" s="18"/>
      <c r="M154" s="18"/>
      <c r="N154" s="18"/>
      <c r="O154" s="18"/>
      <c r="P154" s="18"/>
      <c r="Q154" s="18"/>
      <c r="R154" s="18"/>
      <c r="S154" s="18"/>
      <c r="T154" s="18"/>
      <c r="U154" s="18"/>
      <c r="V154" s="18"/>
      <c r="W154" s="18"/>
      <c r="X154" s="18"/>
      <c r="Y154" s="18"/>
      <c r="Z154" s="18"/>
      <c r="AA154" s="18"/>
      <c r="AB154" s="42"/>
      <c r="AC154" s="42"/>
    </row>
    <row r="155" spans="1:29" ht="18" customHeight="1">
      <c r="A155" s="7"/>
      <c r="B155" s="3" t="s">
        <v>410</v>
      </c>
      <c r="C155" s="3"/>
      <c r="D155" s="3"/>
      <c r="E155" s="3"/>
      <c r="F155" s="3"/>
      <c r="G155" s="3"/>
      <c r="H155" s="18" t="str">
        <f>項目一覧!$C$297</f>
        <v/>
      </c>
      <c r="I155" s="42"/>
      <c r="J155" s="18"/>
      <c r="K155" s="18"/>
      <c r="L155" s="18"/>
      <c r="M155" s="18"/>
      <c r="N155" s="18"/>
      <c r="O155" s="18"/>
      <c r="P155" s="18"/>
      <c r="Q155" s="18"/>
      <c r="R155" s="18"/>
      <c r="S155" s="18"/>
      <c r="T155" s="18"/>
      <c r="U155" s="18"/>
      <c r="V155" s="18"/>
      <c r="W155" s="18"/>
      <c r="X155" s="18"/>
      <c r="Y155" s="18"/>
      <c r="Z155" s="18"/>
      <c r="AA155" s="18"/>
      <c r="AB155" s="42"/>
      <c r="AC155" s="42"/>
    </row>
    <row r="156" spans="1:29" ht="18" customHeight="1">
      <c r="A156" s="7"/>
      <c r="B156" s="3" t="s">
        <v>409</v>
      </c>
      <c r="C156" s="3"/>
      <c r="D156" s="3"/>
      <c r="E156" s="3"/>
      <c r="F156" s="3"/>
      <c r="G156" s="3"/>
      <c r="H156" s="1512" t="str">
        <f>項目一覧!$C$298</f>
        <v/>
      </c>
      <c r="I156" s="1512"/>
      <c r="J156" s="1512"/>
      <c r="K156" s="1512"/>
      <c r="L156" s="1512"/>
      <c r="M156" s="1512"/>
      <c r="N156" s="1512"/>
      <c r="O156" s="1512"/>
      <c r="P156" s="1512"/>
      <c r="Q156" s="1512"/>
      <c r="R156" s="1512"/>
      <c r="S156" s="1512"/>
      <c r="T156" s="1512"/>
      <c r="U156" s="1512"/>
      <c r="V156" s="1512"/>
      <c r="W156" s="1512"/>
      <c r="X156" s="1512"/>
      <c r="Y156" s="1512"/>
      <c r="Z156" s="1512"/>
      <c r="AA156" s="1512"/>
      <c r="AB156" s="1512"/>
      <c r="AC156" s="42"/>
    </row>
    <row r="157" spans="1:29" ht="18" customHeight="1">
      <c r="A157" s="7"/>
      <c r="B157" s="3" t="s">
        <v>408</v>
      </c>
      <c r="C157" s="3"/>
      <c r="D157" s="3"/>
      <c r="E157" s="3"/>
      <c r="F157" s="3"/>
      <c r="G157" s="3"/>
      <c r="H157" s="18" t="str">
        <f>項目一覧!$C$299</f>
        <v/>
      </c>
      <c r="I157" s="42"/>
      <c r="J157" s="18"/>
      <c r="K157" s="18"/>
      <c r="L157" s="18"/>
      <c r="M157" s="18"/>
      <c r="N157" s="18"/>
      <c r="O157" s="18"/>
      <c r="P157" s="18"/>
      <c r="Q157" s="18"/>
      <c r="R157" s="18"/>
      <c r="S157" s="18"/>
      <c r="T157" s="18"/>
      <c r="U157" s="18"/>
      <c r="V157" s="18"/>
      <c r="W157" s="18"/>
      <c r="X157" s="18"/>
      <c r="Y157" s="18"/>
      <c r="Z157" s="18"/>
      <c r="AA157" s="18"/>
      <c r="AB157" s="42"/>
      <c r="AC157" s="42"/>
    </row>
    <row r="158" spans="1:29" ht="17.25" customHeight="1">
      <c r="A158" s="7"/>
      <c r="B158" s="3" t="s">
        <v>424</v>
      </c>
      <c r="C158" s="3"/>
      <c r="D158" s="3"/>
      <c r="E158" s="3"/>
      <c r="F158" s="3"/>
      <c r="G158" s="3"/>
      <c r="H158" s="18" t="str">
        <f>項目一覧!$C$300</f>
        <v/>
      </c>
      <c r="I158" s="42"/>
      <c r="J158" s="18"/>
      <c r="K158" s="18"/>
      <c r="L158" s="18"/>
      <c r="M158" s="18"/>
      <c r="N158" s="18"/>
      <c r="O158" s="18"/>
      <c r="P158" s="18"/>
      <c r="Q158" s="18"/>
      <c r="R158" s="18"/>
      <c r="S158" s="18"/>
      <c r="T158" s="18"/>
      <c r="U158" s="18"/>
      <c r="V158" s="18"/>
      <c r="W158" s="18"/>
      <c r="X158" s="18"/>
      <c r="Y158" s="18"/>
      <c r="Z158" s="18"/>
      <c r="AA158" s="18"/>
      <c r="AB158" s="42"/>
      <c r="AC158" s="42"/>
    </row>
    <row r="159" spans="1:29" ht="18" customHeight="1">
      <c r="A159" s="7"/>
      <c r="B159" s="34" t="s">
        <v>423</v>
      </c>
      <c r="C159" s="3"/>
      <c r="D159" s="3"/>
      <c r="E159" s="3"/>
      <c r="F159" s="3"/>
      <c r="G159" s="3"/>
      <c r="H159" s="18"/>
      <c r="I159" s="1592" t="str">
        <f>項目一覧!$C$301</f>
        <v/>
      </c>
      <c r="J159" s="1592"/>
      <c r="K159" s="1592"/>
      <c r="L159" s="1592"/>
      <c r="M159" s="1592"/>
      <c r="N159" s="1592"/>
      <c r="O159" s="1592"/>
      <c r="P159" s="1592"/>
      <c r="Q159" s="1592"/>
      <c r="R159" s="1592"/>
      <c r="S159" s="1592"/>
      <c r="T159" s="1592"/>
      <c r="U159" s="1592"/>
      <c r="V159" s="1592"/>
      <c r="W159" s="1592"/>
      <c r="X159" s="1592"/>
      <c r="Y159" s="1592"/>
      <c r="Z159" s="1592"/>
      <c r="AA159" s="1592"/>
      <c r="AB159" s="1592"/>
      <c r="AC159" s="1592"/>
    </row>
    <row r="160" spans="1:29" ht="18" customHeight="1">
      <c r="A160" s="6"/>
      <c r="B160" s="3"/>
      <c r="C160" s="3"/>
      <c r="D160" s="3"/>
      <c r="E160" s="3"/>
      <c r="F160" s="3"/>
      <c r="G160" s="3"/>
      <c r="H160" s="18"/>
      <c r="I160" s="1592"/>
      <c r="J160" s="1592"/>
      <c r="K160" s="1592"/>
      <c r="L160" s="1592"/>
      <c r="M160" s="1592"/>
      <c r="N160" s="1592"/>
      <c r="O160" s="1592"/>
      <c r="P160" s="1592"/>
      <c r="Q160" s="1592"/>
      <c r="R160" s="1592"/>
      <c r="S160" s="1592"/>
      <c r="T160" s="1592"/>
      <c r="U160" s="1592"/>
      <c r="V160" s="1592"/>
      <c r="W160" s="1592"/>
      <c r="X160" s="1592"/>
      <c r="Y160" s="1592"/>
      <c r="Z160" s="1592"/>
      <c r="AA160" s="1592"/>
      <c r="AB160" s="1592"/>
      <c r="AC160" s="1592"/>
    </row>
    <row r="161" spans="1:29" ht="18" customHeight="1">
      <c r="A161" s="7"/>
      <c r="B161" s="3" t="s">
        <v>412</v>
      </c>
      <c r="C161" s="3"/>
      <c r="D161" s="3"/>
      <c r="E161" s="3"/>
      <c r="F161" s="3"/>
      <c r="G161" s="3"/>
      <c r="H161" s="18" t="str">
        <f>項目一覧!$C$302</f>
        <v/>
      </c>
      <c r="I161" s="42"/>
      <c r="J161" s="18"/>
      <c r="K161" s="18"/>
      <c r="L161" s="18"/>
      <c r="M161" s="18"/>
      <c r="N161" s="18"/>
      <c r="O161" s="18"/>
      <c r="P161" s="18"/>
      <c r="Q161" s="18"/>
      <c r="R161" s="18"/>
      <c r="S161" s="18"/>
      <c r="T161" s="18"/>
      <c r="U161" s="18"/>
      <c r="V161" s="18"/>
      <c r="W161" s="18"/>
      <c r="X161" s="18"/>
      <c r="Y161" s="18"/>
      <c r="Z161" s="18"/>
      <c r="AA161" s="18"/>
      <c r="AB161" s="42"/>
      <c r="AC161" s="42"/>
    </row>
    <row r="162" spans="1:29" ht="18" customHeight="1">
      <c r="A162" s="7"/>
      <c r="B162" s="3" t="s">
        <v>425</v>
      </c>
      <c r="C162" s="3"/>
      <c r="D162" s="3"/>
      <c r="E162" s="3"/>
      <c r="F162" s="3"/>
      <c r="G162" s="3"/>
      <c r="H162" s="18" t="str">
        <f>項目一覧!$C$303</f>
        <v/>
      </c>
      <c r="I162" s="42"/>
      <c r="J162" s="18"/>
      <c r="K162" s="18"/>
      <c r="L162" s="18"/>
      <c r="M162" s="18"/>
      <c r="N162" s="18"/>
      <c r="O162" s="18"/>
      <c r="P162" s="18"/>
      <c r="Q162" s="18"/>
      <c r="R162" s="18"/>
      <c r="S162" s="18"/>
      <c r="T162" s="18"/>
      <c r="U162" s="18"/>
      <c r="V162" s="18"/>
      <c r="W162" s="18"/>
      <c r="X162" s="18"/>
      <c r="Y162" s="18"/>
      <c r="Z162" s="18"/>
      <c r="AA162" s="18"/>
      <c r="AB162" s="42"/>
      <c r="AC162" s="42"/>
    </row>
    <row r="163" spans="1:29" ht="18" customHeight="1">
      <c r="A163" s="7"/>
      <c r="B163" s="3" t="s">
        <v>410</v>
      </c>
      <c r="C163" s="3"/>
      <c r="D163" s="3"/>
      <c r="E163" s="3"/>
      <c r="F163" s="3"/>
      <c r="G163" s="3"/>
      <c r="H163" s="18" t="str">
        <f>項目一覧!$C$304</f>
        <v/>
      </c>
      <c r="I163" s="42"/>
      <c r="J163" s="18"/>
      <c r="K163" s="18"/>
      <c r="L163" s="18"/>
      <c r="M163" s="18"/>
      <c r="N163" s="18"/>
      <c r="O163" s="18"/>
      <c r="P163" s="18"/>
      <c r="Q163" s="18"/>
      <c r="R163" s="18"/>
      <c r="S163" s="18"/>
      <c r="T163" s="18"/>
      <c r="U163" s="18"/>
      <c r="V163" s="18"/>
      <c r="W163" s="18"/>
      <c r="X163" s="18"/>
      <c r="Y163" s="18"/>
      <c r="Z163" s="18"/>
      <c r="AA163" s="18"/>
      <c r="AB163" s="42"/>
      <c r="AC163" s="42"/>
    </row>
    <row r="164" spans="1:29" ht="18" customHeight="1">
      <c r="A164" s="7"/>
      <c r="B164" s="3" t="s">
        <v>409</v>
      </c>
      <c r="C164" s="3"/>
      <c r="D164" s="3"/>
      <c r="E164" s="3"/>
      <c r="F164" s="3"/>
      <c r="G164" s="3"/>
      <c r="H164" s="1512" t="str">
        <f>項目一覧!$C$305</f>
        <v/>
      </c>
      <c r="I164" s="1512"/>
      <c r="J164" s="1512"/>
      <c r="K164" s="1512"/>
      <c r="L164" s="1512"/>
      <c r="M164" s="1512"/>
      <c r="N164" s="1512"/>
      <c r="O164" s="1512"/>
      <c r="P164" s="1512"/>
      <c r="Q164" s="1512"/>
      <c r="R164" s="1512"/>
      <c r="S164" s="1512"/>
      <c r="T164" s="1512"/>
      <c r="U164" s="1512"/>
      <c r="V164" s="1512"/>
      <c r="W164" s="1512"/>
      <c r="X164" s="1512"/>
      <c r="Y164" s="1512"/>
      <c r="Z164" s="1512"/>
      <c r="AA164" s="1512"/>
      <c r="AB164" s="1512"/>
      <c r="AC164" s="42"/>
    </row>
    <row r="165" spans="1:29" ht="18" customHeight="1">
      <c r="A165" s="7"/>
      <c r="B165" s="3" t="s">
        <v>408</v>
      </c>
      <c r="C165" s="3"/>
      <c r="D165" s="3"/>
      <c r="E165" s="3"/>
      <c r="F165" s="3"/>
      <c r="G165" s="3"/>
      <c r="H165" s="18" t="str">
        <f>項目一覧!$C$306</f>
        <v/>
      </c>
      <c r="I165" s="42"/>
      <c r="J165" s="18"/>
      <c r="K165" s="18"/>
      <c r="L165" s="18"/>
      <c r="M165" s="18"/>
      <c r="N165" s="18"/>
      <c r="O165" s="18"/>
      <c r="P165" s="18"/>
      <c r="Q165" s="18"/>
      <c r="R165" s="18"/>
      <c r="S165" s="18"/>
      <c r="T165" s="18"/>
      <c r="U165" s="18"/>
      <c r="V165" s="18"/>
      <c r="W165" s="18"/>
      <c r="X165" s="18"/>
      <c r="Y165" s="18"/>
      <c r="Z165" s="18"/>
      <c r="AA165" s="18"/>
      <c r="AB165" s="42"/>
      <c r="AC165" s="42"/>
    </row>
    <row r="166" spans="1:29" ht="17.25" customHeight="1">
      <c r="A166" s="7"/>
      <c r="B166" s="3" t="s">
        <v>424</v>
      </c>
      <c r="C166" s="3"/>
      <c r="D166" s="3"/>
      <c r="E166" s="3"/>
      <c r="F166" s="3"/>
      <c r="G166" s="3"/>
      <c r="H166" s="18" t="str">
        <f>項目一覧!$C$307</f>
        <v/>
      </c>
      <c r="I166" s="42"/>
      <c r="J166" s="18"/>
      <c r="K166" s="18"/>
      <c r="L166" s="18"/>
      <c r="M166" s="18"/>
      <c r="N166" s="18"/>
      <c r="O166" s="18"/>
      <c r="P166" s="18"/>
      <c r="Q166" s="18"/>
      <c r="R166" s="18"/>
      <c r="S166" s="18"/>
      <c r="T166" s="18"/>
      <c r="U166" s="18"/>
      <c r="V166" s="18"/>
      <c r="W166" s="18"/>
      <c r="X166" s="18"/>
      <c r="Y166" s="18"/>
      <c r="Z166" s="18"/>
      <c r="AA166" s="18"/>
      <c r="AB166" s="42"/>
      <c r="AC166" s="42"/>
    </row>
    <row r="167" spans="1:29" ht="18" customHeight="1">
      <c r="A167" s="7"/>
      <c r="B167" s="34" t="s">
        <v>423</v>
      </c>
      <c r="C167" s="3"/>
      <c r="D167" s="3"/>
      <c r="E167" s="3"/>
      <c r="F167" s="3"/>
      <c r="G167" s="3"/>
      <c r="H167" s="18"/>
      <c r="I167" s="1592" t="str">
        <f>項目一覧!$C$308</f>
        <v/>
      </c>
      <c r="J167" s="1592"/>
      <c r="K167" s="1592"/>
      <c r="L167" s="1592"/>
      <c r="M167" s="1592"/>
      <c r="N167" s="1592"/>
      <c r="O167" s="1592"/>
      <c r="P167" s="1592"/>
      <c r="Q167" s="1592"/>
      <c r="R167" s="1592"/>
      <c r="S167" s="1592"/>
      <c r="T167" s="1592"/>
      <c r="U167" s="1592"/>
      <c r="V167" s="1592"/>
      <c r="W167" s="1592"/>
      <c r="X167" s="1592"/>
      <c r="Y167" s="1592"/>
      <c r="Z167" s="1592"/>
      <c r="AA167" s="1592"/>
      <c r="AB167" s="1592"/>
      <c r="AC167" s="1592"/>
    </row>
    <row r="168" spans="1:29" ht="18" customHeight="1">
      <c r="A168" s="6"/>
      <c r="B168" s="3"/>
      <c r="C168" s="3"/>
      <c r="D168" s="3"/>
      <c r="E168" s="3"/>
      <c r="F168" s="3"/>
      <c r="G168" s="3"/>
      <c r="H168" s="18"/>
      <c r="I168" s="1592"/>
      <c r="J168" s="1592"/>
      <c r="K168" s="1592"/>
      <c r="L168" s="1592"/>
      <c r="M168" s="1592"/>
      <c r="N168" s="1592"/>
      <c r="O168" s="1592"/>
      <c r="P168" s="1592"/>
      <c r="Q168" s="1592"/>
      <c r="R168" s="1592"/>
      <c r="S168" s="1592"/>
      <c r="T168" s="1592"/>
      <c r="U168" s="1592"/>
      <c r="V168" s="1592"/>
      <c r="W168" s="1592"/>
      <c r="X168" s="1592"/>
      <c r="Y168" s="1592"/>
      <c r="Z168" s="1592"/>
      <c r="AA168" s="1592"/>
      <c r="AB168" s="1592"/>
      <c r="AC168" s="1592"/>
    </row>
    <row r="169" spans="1:29" ht="18" customHeight="1">
      <c r="A169" s="7"/>
      <c r="B169" s="3" t="s">
        <v>412</v>
      </c>
      <c r="C169" s="3"/>
      <c r="D169" s="3"/>
      <c r="E169" s="3"/>
      <c r="F169" s="3"/>
      <c r="G169" s="3"/>
      <c r="H169" s="18" t="str">
        <f>項目一覧!$C$309</f>
        <v/>
      </c>
      <c r="I169" s="42"/>
      <c r="J169" s="18"/>
      <c r="K169" s="18"/>
      <c r="L169" s="18"/>
      <c r="M169" s="18"/>
      <c r="N169" s="18"/>
      <c r="O169" s="18"/>
      <c r="P169" s="18"/>
      <c r="Q169" s="18"/>
      <c r="R169" s="18"/>
      <c r="S169" s="18"/>
      <c r="T169" s="18"/>
      <c r="U169" s="18"/>
      <c r="V169" s="18"/>
      <c r="W169" s="18"/>
      <c r="X169" s="18"/>
      <c r="Y169" s="18"/>
      <c r="Z169" s="18"/>
      <c r="AA169" s="18"/>
      <c r="AB169" s="42"/>
      <c r="AC169" s="42"/>
    </row>
    <row r="170" spans="1:29" ht="18" customHeight="1">
      <c r="A170" s="7"/>
      <c r="B170" s="3" t="s">
        <v>425</v>
      </c>
      <c r="C170" s="3"/>
      <c r="D170" s="3"/>
      <c r="E170" s="3"/>
      <c r="F170" s="3"/>
      <c r="G170" s="3"/>
      <c r="H170" s="18" t="str">
        <f>項目一覧!$C$310</f>
        <v/>
      </c>
      <c r="I170" s="42"/>
      <c r="J170" s="18"/>
      <c r="K170" s="18"/>
      <c r="L170" s="18"/>
      <c r="M170" s="18"/>
      <c r="N170" s="18"/>
      <c r="O170" s="18"/>
      <c r="P170" s="18"/>
      <c r="Q170" s="18"/>
      <c r="R170" s="18"/>
      <c r="S170" s="18"/>
      <c r="T170" s="18"/>
      <c r="U170" s="18"/>
      <c r="V170" s="18"/>
      <c r="W170" s="18"/>
      <c r="X170" s="18"/>
      <c r="Y170" s="18"/>
      <c r="Z170" s="18"/>
      <c r="AA170" s="18"/>
      <c r="AB170" s="42"/>
      <c r="AC170" s="42"/>
    </row>
    <row r="171" spans="1:29" ht="18" customHeight="1">
      <c r="A171" s="7"/>
      <c r="B171" s="3" t="s">
        <v>410</v>
      </c>
      <c r="C171" s="3"/>
      <c r="D171" s="3"/>
      <c r="E171" s="3"/>
      <c r="F171" s="3"/>
      <c r="G171" s="3"/>
      <c r="H171" s="18" t="str">
        <f>項目一覧!$C$311</f>
        <v/>
      </c>
      <c r="I171" s="42"/>
      <c r="J171" s="18"/>
      <c r="K171" s="18"/>
      <c r="L171" s="18"/>
      <c r="M171" s="18"/>
      <c r="N171" s="18"/>
      <c r="O171" s="18"/>
      <c r="P171" s="18"/>
      <c r="Q171" s="18"/>
      <c r="R171" s="18"/>
      <c r="S171" s="18"/>
      <c r="T171" s="18"/>
      <c r="U171" s="18"/>
      <c r="V171" s="18"/>
      <c r="W171" s="18"/>
      <c r="X171" s="18"/>
      <c r="Y171" s="18"/>
      <c r="Z171" s="18"/>
      <c r="AA171" s="18"/>
      <c r="AB171" s="42"/>
      <c r="AC171" s="42"/>
    </row>
    <row r="172" spans="1:29" ht="18" customHeight="1">
      <c r="A172" s="7"/>
      <c r="B172" s="3" t="s">
        <v>409</v>
      </c>
      <c r="C172" s="3"/>
      <c r="D172" s="3"/>
      <c r="E172" s="3"/>
      <c r="F172" s="3"/>
      <c r="G172" s="3"/>
      <c r="H172" s="1512" t="str">
        <f>項目一覧!$C$312</f>
        <v/>
      </c>
      <c r="I172" s="1512"/>
      <c r="J172" s="1512"/>
      <c r="K172" s="1512"/>
      <c r="L172" s="1512"/>
      <c r="M172" s="1512"/>
      <c r="N172" s="1512"/>
      <c r="O172" s="1512"/>
      <c r="P172" s="1512"/>
      <c r="Q172" s="1512"/>
      <c r="R172" s="1512"/>
      <c r="S172" s="1512"/>
      <c r="T172" s="1512"/>
      <c r="U172" s="1512"/>
      <c r="V172" s="1512"/>
      <c r="W172" s="1512"/>
      <c r="X172" s="1512"/>
      <c r="Y172" s="1512"/>
      <c r="Z172" s="1512"/>
      <c r="AA172" s="1512"/>
      <c r="AB172" s="1512"/>
      <c r="AC172" s="42"/>
    </row>
    <row r="173" spans="1:29" ht="18" customHeight="1">
      <c r="A173" s="7"/>
      <c r="B173" s="3" t="s">
        <v>408</v>
      </c>
      <c r="C173" s="3"/>
      <c r="D173" s="3"/>
      <c r="E173" s="3"/>
      <c r="F173" s="3"/>
      <c r="G173" s="3"/>
      <c r="H173" s="18" t="str">
        <f>項目一覧!$C$313</f>
        <v/>
      </c>
      <c r="I173" s="42"/>
      <c r="J173" s="18"/>
      <c r="K173" s="18"/>
      <c r="L173" s="18"/>
      <c r="M173" s="18"/>
      <c r="N173" s="18"/>
      <c r="O173" s="18"/>
      <c r="P173" s="18"/>
      <c r="Q173" s="18"/>
      <c r="R173" s="18"/>
      <c r="S173" s="18"/>
      <c r="T173" s="18"/>
      <c r="U173" s="18"/>
      <c r="V173" s="18"/>
      <c r="W173" s="18"/>
      <c r="X173" s="18"/>
      <c r="Y173" s="18"/>
      <c r="Z173" s="18"/>
      <c r="AA173" s="18"/>
      <c r="AB173" s="42"/>
      <c r="AC173" s="42"/>
    </row>
    <row r="174" spans="1:29" ht="17.25" customHeight="1">
      <c r="A174" s="7"/>
      <c r="B174" s="3" t="s">
        <v>424</v>
      </c>
      <c r="C174" s="3"/>
      <c r="D174" s="3"/>
      <c r="E174" s="3"/>
      <c r="F174" s="3"/>
      <c r="G174" s="3"/>
      <c r="H174" s="18" t="str">
        <f>項目一覧!$C$314</f>
        <v/>
      </c>
      <c r="I174" s="42"/>
      <c r="J174" s="18"/>
      <c r="K174" s="18"/>
      <c r="L174" s="18"/>
      <c r="M174" s="18"/>
      <c r="N174" s="18"/>
      <c r="O174" s="18"/>
      <c r="P174" s="18"/>
      <c r="Q174" s="18"/>
      <c r="R174" s="18"/>
      <c r="S174" s="18"/>
      <c r="T174" s="18"/>
      <c r="U174" s="18"/>
      <c r="V174" s="18"/>
      <c r="W174" s="18"/>
      <c r="X174" s="18"/>
      <c r="Y174" s="18"/>
      <c r="Z174" s="18"/>
      <c r="AA174" s="18"/>
      <c r="AB174" s="42"/>
      <c r="AC174" s="42"/>
    </row>
    <row r="175" spans="1:29" ht="18" customHeight="1">
      <c r="A175" s="7"/>
      <c r="B175" s="34" t="s">
        <v>423</v>
      </c>
      <c r="C175" s="3"/>
      <c r="D175" s="3"/>
      <c r="E175" s="3"/>
      <c r="F175" s="3"/>
      <c r="G175" s="3"/>
      <c r="H175" s="18"/>
      <c r="I175" s="1592" t="str">
        <f>項目一覧!$C$315</f>
        <v/>
      </c>
      <c r="J175" s="1592"/>
      <c r="K175" s="1592"/>
      <c r="L175" s="1592"/>
      <c r="M175" s="1592"/>
      <c r="N175" s="1592"/>
      <c r="O175" s="1592"/>
      <c r="P175" s="1592"/>
      <c r="Q175" s="1592"/>
      <c r="R175" s="1592"/>
      <c r="S175" s="1592"/>
      <c r="T175" s="1592"/>
      <c r="U175" s="1592"/>
      <c r="V175" s="1592"/>
      <c r="W175" s="1592"/>
      <c r="X175" s="1592"/>
      <c r="Y175" s="1592"/>
      <c r="Z175" s="1592"/>
      <c r="AA175" s="1592"/>
      <c r="AB175" s="1592"/>
      <c r="AC175" s="1592"/>
    </row>
    <row r="176" spans="1:29" ht="11.25" customHeight="1">
      <c r="A176" s="7"/>
      <c r="B176" s="3"/>
      <c r="C176" s="3"/>
      <c r="D176" s="3"/>
      <c r="E176" s="3"/>
      <c r="F176" s="3"/>
      <c r="G176" s="3"/>
      <c r="H176" s="18"/>
      <c r="I176" s="1593"/>
      <c r="J176" s="1593"/>
      <c r="K176" s="1593"/>
      <c r="L176" s="1593"/>
      <c r="M176" s="1593"/>
      <c r="N176" s="1593"/>
      <c r="O176" s="1593"/>
      <c r="P176" s="1593"/>
      <c r="Q176" s="1593"/>
      <c r="R176" s="1593"/>
      <c r="S176" s="1593"/>
      <c r="T176" s="1593"/>
      <c r="U176" s="1593"/>
      <c r="V176" s="1593"/>
      <c r="W176" s="1593"/>
      <c r="X176" s="1593"/>
      <c r="Y176" s="1593"/>
      <c r="Z176" s="1593"/>
      <c r="AA176" s="1593"/>
      <c r="AB176" s="1593"/>
      <c r="AC176" s="1593"/>
    </row>
    <row r="177" spans="1:61" ht="18" customHeight="1">
      <c r="A177" s="17" t="s">
        <v>667</v>
      </c>
      <c r="B177" s="16" t="s">
        <v>413</v>
      </c>
      <c r="C177" s="16"/>
      <c r="D177" s="16"/>
      <c r="E177" s="16"/>
      <c r="F177" s="16"/>
      <c r="G177" s="16"/>
      <c r="H177" s="74"/>
      <c r="I177" s="42"/>
      <c r="J177" s="18"/>
      <c r="K177" s="18"/>
      <c r="L177" s="18"/>
      <c r="M177" s="18"/>
      <c r="N177" s="18"/>
      <c r="O177" s="18"/>
      <c r="P177" s="18"/>
      <c r="Q177" s="18"/>
      <c r="R177" s="18"/>
      <c r="S177" s="18"/>
      <c r="T177" s="18"/>
      <c r="U177" s="18"/>
      <c r="V177" s="18"/>
      <c r="W177" s="18"/>
      <c r="X177" s="18"/>
      <c r="Y177" s="18"/>
      <c r="Z177" s="18"/>
      <c r="AA177" s="18"/>
      <c r="AB177" s="42"/>
      <c r="AC177" s="42"/>
    </row>
    <row r="178" spans="1:61" ht="18" customHeight="1">
      <c r="A178" s="7"/>
      <c r="B178" s="3" t="s">
        <v>412</v>
      </c>
      <c r="C178" s="3"/>
      <c r="D178" s="3"/>
      <c r="E178" s="3"/>
      <c r="F178" s="3"/>
      <c r="G178" s="3"/>
      <c r="H178" s="18" t="str">
        <f>項目一覧!$C$55</f>
        <v/>
      </c>
      <c r="I178" s="42"/>
      <c r="J178" s="18"/>
      <c r="K178" s="18"/>
      <c r="L178" s="18"/>
      <c r="M178" s="18"/>
      <c r="N178" s="18"/>
      <c r="O178" s="18"/>
      <c r="P178" s="18"/>
      <c r="Q178" s="18"/>
      <c r="R178" s="18"/>
      <c r="S178" s="18"/>
      <c r="T178" s="18"/>
      <c r="U178" s="18"/>
      <c r="V178" s="18"/>
      <c r="W178" s="18"/>
      <c r="X178" s="18"/>
      <c r="Y178" s="18"/>
      <c r="Z178" s="18"/>
      <c r="AA178" s="18"/>
      <c r="AB178" s="42"/>
      <c r="AC178" s="42"/>
    </row>
    <row r="179" spans="1:61" ht="18" customHeight="1">
      <c r="A179" s="7"/>
      <c r="B179" s="3" t="s">
        <v>411</v>
      </c>
      <c r="C179" s="3"/>
      <c r="D179" s="3"/>
      <c r="E179" s="3"/>
      <c r="F179" s="3"/>
      <c r="G179" s="3"/>
      <c r="H179" s="44" t="str">
        <f>IF(項目一覧!$C$56=0,"","建設業の許可   ("&amp;項目一覧!$C$56&amp;")  第  （"&amp;項目一覧!$C$57&amp;"）　　 "&amp;項目一覧!C58&amp;"　号")</f>
        <v>建設業の許可   ()  第  （）　　 　号</v>
      </c>
      <c r="I179" s="42"/>
      <c r="J179" s="18"/>
      <c r="K179" s="18"/>
      <c r="L179" s="18"/>
      <c r="M179" s="18"/>
      <c r="N179" s="18"/>
      <c r="O179" s="18"/>
      <c r="P179" s="18"/>
      <c r="Q179" s="18"/>
      <c r="R179" s="18"/>
      <c r="S179" s="18"/>
      <c r="T179" s="18"/>
      <c r="U179" s="18"/>
      <c r="V179" s="18"/>
      <c r="W179" s="18"/>
      <c r="X179" s="18"/>
      <c r="Y179" s="18"/>
      <c r="Z179" s="18"/>
      <c r="AA179" s="18"/>
      <c r="AB179" s="42"/>
      <c r="AC179" s="42"/>
    </row>
    <row r="180" spans="1:61" ht="18" customHeight="1">
      <c r="A180" s="7"/>
      <c r="B180" s="3"/>
      <c r="C180" s="3"/>
      <c r="D180" s="3"/>
      <c r="E180" s="3"/>
      <c r="F180" s="3"/>
      <c r="G180" s="3"/>
      <c r="H180" s="18" t="str">
        <f>項目一覧!$C$59</f>
        <v/>
      </c>
      <c r="I180" s="42"/>
      <c r="J180" s="18"/>
      <c r="K180" s="18"/>
      <c r="L180" s="18"/>
      <c r="M180" s="18"/>
      <c r="N180" s="18"/>
      <c r="O180" s="18"/>
      <c r="P180" s="18"/>
      <c r="Q180" s="18"/>
      <c r="R180" s="18"/>
      <c r="S180" s="18"/>
      <c r="T180" s="18"/>
      <c r="U180" s="18"/>
      <c r="V180" s="18"/>
      <c r="W180" s="18"/>
      <c r="X180" s="18"/>
      <c r="Y180" s="18"/>
      <c r="Z180" s="18"/>
      <c r="AA180" s="18"/>
      <c r="AB180" s="42"/>
      <c r="AC180" s="42"/>
    </row>
    <row r="181" spans="1:61" ht="18" customHeight="1">
      <c r="A181" s="7"/>
      <c r="B181" s="3" t="s">
        <v>410</v>
      </c>
      <c r="C181" s="3"/>
      <c r="D181" s="3"/>
      <c r="E181" s="3"/>
      <c r="F181" s="3"/>
      <c r="G181" s="3"/>
      <c r="H181" s="18" t="str">
        <f>項目一覧!$C$60</f>
        <v/>
      </c>
      <c r="I181" s="42"/>
      <c r="J181" s="18"/>
      <c r="K181" s="18"/>
      <c r="L181" s="18"/>
      <c r="M181" s="18"/>
      <c r="N181" s="18"/>
      <c r="O181" s="18"/>
      <c r="P181" s="18"/>
      <c r="Q181" s="18"/>
      <c r="R181" s="18"/>
      <c r="S181" s="18"/>
      <c r="T181" s="18"/>
      <c r="U181" s="18"/>
      <c r="V181" s="18"/>
      <c r="W181" s="18"/>
      <c r="X181" s="18"/>
      <c r="Y181" s="18"/>
      <c r="Z181" s="18"/>
      <c r="AA181" s="18"/>
      <c r="AB181" s="42"/>
      <c r="AC181" s="42"/>
    </row>
    <row r="182" spans="1:61" ht="19.5" customHeight="1">
      <c r="A182" s="7"/>
      <c r="B182" s="3" t="s">
        <v>409</v>
      </c>
      <c r="C182" s="3"/>
      <c r="D182" s="3"/>
      <c r="E182" s="3"/>
      <c r="F182" s="3"/>
      <c r="G182" s="3"/>
      <c r="H182" s="1512" t="str">
        <f>項目一覧!$C$61</f>
        <v/>
      </c>
      <c r="I182" s="1512"/>
      <c r="J182" s="1512"/>
      <c r="K182" s="1512"/>
      <c r="L182" s="1512"/>
      <c r="M182" s="1512"/>
      <c r="N182" s="1512"/>
      <c r="O182" s="1512"/>
      <c r="P182" s="1512"/>
      <c r="Q182" s="1512"/>
      <c r="R182" s="1512"/>
      <c r="S182" s="1512"/>
      <c r="T182" s="1512"/>
      <c r="U182" s="1512"/>
      <c r="V182" s="1512"/>
      <c r="W182" s="1512"/>
      <c r="X182" s="1512"/>
      <c r="Y182" s="1512"/>
      <c r="Z182" s="1512"/>
      <c r="AA182" s="1512"/>
      <c r="AB182" s="1512"/>
      <c r="AC182" s="1512"/>
    </row>
    <row r="183" spans="1:61" ht="18" customHeight="1">
      <c r="A183" s="15"/>
      <c r="B183" s="15" t="s">
        <v>408</v>
      </c>
      <c r="C183" s="15"/>
      <c r="D183" s="15"/>
      <c r="E183" s="15"/>
      <c r="F183" s="15"/>
      <c r="G183" s="15"/>
      <c r="H183" s="27" t="str">
        <f>項目一覧!$C$62</f>
        <v/>
      </c>
      <c r="I183" s="42"/>
      <c r="J183" s="27"/>
      <c r="K183" s="27"/>
      <c r="L183" s="27"/>
      <c r="M183" s="27"/>
      <c r="N183" s="27"/>
      <c r="O183" s="27"/>
      <c r="P183" s="27"/>
      <c r="Q183" s="27"/>
      <c r="R183" s="27"/>
      <c r="S183" s="27"/>
      <c r="T183" s="27"/>
      <c r="U183" s="27"/>
      <c r="V183" s="27"/>
      <c r="W183" s="27"/>
      <c r="X183" s="27"/>
      <c r="Y183" s="27"/>
      <c r="Z183" s="27"/>
      <c r="AA183" s="27"/>
      <c r="AB183" s="40"/>
      <c r="AC183" s="42"/>
    </row>
    <row r="184" spans="1:61" ht="29.25" customHeight="1">
      <c r="A184" s="17" t="s">
        <v>667</v>
      </c>
      <c r="B184" s="16" t="s">
        <v>407</v>
      </c>
      <c r="C184" s="43"/>
      <c r="D184" s="43"/>
      <c r="E184" s="43"/>
      <c r="F184" s="1536" t="str">
        <f>項目一覧!$C$66</f>
        <v/>
      </c>
      <c r="G184" s="1536"/>
      <c r="H184" s="1536"/>
      <c r="I184" s="1536"/>
      <c r="J184" s="1536"/>
      <c r="K184" s="1536"/>
      <c r="L184" s="1536"/>
      <c r="M184" s="1536"/>
      <c r="N184" s="1536"/>
      <c r="O184" s="1536"/>
      <c r="P184" s="1536"/>
      <c r="Q184" s="1536"/>
      <c r="R184" s="1536"/>
      <c r="S184" s="1536"/>
      <c r="T184" s="1536"/>
      <c r="U184" s="1536"/>
      <c r="V184" s="1536"/>
      <c r="W184" s="1536"/>
      <c r="X184" s="1536"/>
      <c r="Y184" s="1536"/>
      <c r="Z184" s="1536"/>
      <c r="AA184" s="1536"/>
      <c r="AB184" s="52"/>
      <c r="BB184" s="128"/>
      <c r="BC184" s="128"/>
      <c r="BD184" s="128"/>
      <c r="BE184" s="128"/>
      <c r="BF184" s="128"/>
    </row>
    <row r="185" spans="1:61" ht="6.75" customHeight="1">
      <c r="A185" s="172"/>
      <c r="B185" s="30"/>
      <c r="C185" s="30"/>
      <c r="D185" s="30"/>
      <c r="E185" s="30"/>
      <c r="F185" s="76"/>
      <c r="G185" s="76"/>
      <c r="H185" s="76"/>
      <c r="I185" s="76"/>
      <c r="J185" s="76"/>
      <c r="K185" s="76"/>
      <c r="L185" s="76"/>
      <c r="M185" s="76"/>
      <c r="N185" s="76"/>
      <c r="O185" s="76"/>
      <c r="P185" s="76"/>
      <c r="Q185" s="76"/>
      <c r="R185" s="76"/>
      <c r="S185" s="76"/>
      <c r="T185" s="76"/>
      <c r="U185" s="76"/>
      <c r="V185" s="76"/>
      <c r="W185" s="76"/>
      <c r="X185" s="76"/>
      <c r="Y185" s="76"/>
      <c r="Z185" s="76"/>
      <c r="AA185" s="76"/>
      <c r="AB185" s="28"/>
      <c r="BB185" s="128"/>
      <c r="BC185" s="128"/>
      <c r="BD185" s="128"/>
      <c r="BE185" s="128"/>
      <c r="BF185" s="128"/>
      <c r="BG185" s="128"/>
      <c r="BH185" s="128"/>
      <c r="BI185" s="128"/>
    </row>
    <row r="186" spans="1:61" ht="18" customHeight="1">
      <c r="A186" s="152" t="s">
        <v>666</v>
      </c>
      <c r="B186" s="152"/>
      <c r="C186" s="152"/>
      <c r="D186" s="152"/>
      <c r="E186" s="152"/>
      <c r="F186" s="152"/>
      <c r="G186" s="152"/>
      <c r="H186" s="152"/>
      <c r="I186" s="152"/>
      <c r="J186" s="152"/>
      <c r="K186" s="152"/>
      <c r="L186" s="152"/>
      <c r="M186" s="152"/>
      <c r="N186" s="152"/>
      <c r="O186" s="152"/>
      <c r="P186" s="152"/>
      <c r="Q186" s="152"/>
      <c r="R186" s="152"/>
      <c r="S186" s="152"/>
      <c r="T186" s="152"/>
      <c r="U186" s="152"/>
      <c r="V186" s="152"/>
      <c r="W186" s="152"/>
      <c r="X186" s="152"/>
      <c r="Y186" s="152"/>
      <c r="Z186" s="152"/>
      <c r="AA186" s="152"/>
      <c r="AD186" s="128"/>
      <c r="AE186" s="128"/>
      <c r="AF186" s="128"/>
      <c r="AG186" s="128"/>
      <c r="AH186" s="128"/>
      <c r="AI186" s="128"/>
      <c r="AJ186" s="128"/>
      <c r="AK186" s="128"/>
      <c r="AL186" s="128"/>
      <c r="AM186" s="128"/>
      <c r="AN186" s="128"/>
      <c r="AO186" s="128"/>
      <c r="AP186" s="128"/>
      <c r="AQ186" s="128"/>
      <c r="AR186" s="128"/>
      <c r="AS186" s="128"/>
      <c r="AT186" s="128"/>
      <c r="AU186" s="128"/>
      <c r="AV186" s="128"/>
      <c r="AW186" s="128"/>
      <c r="AX186" s="128"/>
      <c r="AY186" s="128"/>
      <c r="AZ186" s="128"/>
      <c r="BA186" s="128"/>
      <c r="BB186" s="128"/>
      <c r="BC186" s="128"/>
      <c r="BD186" s="128"/>
      <c r="BE186" s="128"/>
      <c r="BF186" s="128"/>
    </row>
    <row r="187" spans="1:61" ht="18" customHeight="1">
      <c r="A187" s="173"/>
      <c r="B187" s="174" t="s">
        <v>665</v>
      </c>
      <c r="C187" s="173"/>
      <c r="D187" s="173"/>
      <c r="E187" s="173"/>
      <c r="F187" s="173"/>
      <c r="G187" s="173"/>
      <c r="H187" s="173"/>
      <c r="I187" s="173"/>
      <c r="J187" s="173"/>
      <c r="K187" s="173"/>
      <c r="L187" s="173"/>
      <c r="M187" s="173"/>
      <c r="N187" s="173"/>
      <c r="O187" s="173"/>
      <c r="P187" s="173"/>
      <c r="Q187" s="173"/>
      <c r="R187" s="173"/>
      <c r="S187" s="173"/>
      <c r="T187" s="173"/>
      <c r="U187" s="173"/>
      <c r="V187" s="173"/>
      <c r="W187" s="173"/>
      <c r="X187" s="173"/>
      <c r="Y187" s="173"/>
      <c r="Z187" s="173"/>
      <c r="AA187" s="173"/>
      <c r="AB187" s="28"/>
      <c r="AD187" s="128"/>
      <c r="AE187" s="128"/>
      <c r="BD187" s="128"/>
      <c r="BE187" s="128"/>
      <c r="BF187" s="128"/>
      <c r="BG187" s="128"/>
      <c r="BH187" s="128"/>
      <c r="BI187" s="128"/>
    </row>
    <row r="188" spans="1:61" ht="18" customHeight="1">
      <c r="A188" s="6" t="s">
        <v>106</v>
      </c>
      <c r="B188" s="3" t="s">
        <v>664</v>
      </c>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128"/>
      <c r="BD188" s="128"/>
      <c r="BE188" s="128"/>
      <c r="BF188" s="128"/>
      <c r="BG188" s="128"/>
      <c r="BH188" s="128"/>
      <c r="BI188" s="128"/>
    </row>
    <row r="189" spans="1:61" ht="26.25" customHeight="1">
      <c r="A189" s="6"/>
      <c r="B189" s="213" t="s">
        <v>663</v>
      </c>
      <c r="C189" s="3"/>
      <c r="D189" s="3"/>
      <c r="E189" s="3"/>
      <c r="F189" s="1551" t="str">
        <f>IF(項目一覧!$C$69=0,"",IF(項目一覧!$C$71=0,項目一覧!$C$69&amp;項目一覧!$C$70,項目一覧!$C$69&amp;項目一覧!$C$70&amp;項目一覧!$C$71))</f>
        <v/>
      </c>
      <c r="G189" s="1551"/>
      <c r="H189" s="1551"/>
      <c r="I189" s="1551"/>
      <c r="J189" s="1551"/>
      <c r="K189" s="1551"/>
      <c r="L189" s="1551"/>
      <c r="M189" s="1551"/>
      <c r="N189" s="1551"/>
      <c r="O189" s="1551"/>
      <c r="P189" s="1551"/>
      <c r="Q189" s="1551"/>
      <c r="R189" s="1551"/>
      <c r="S189" s="1551"/>
      <c r="T189" s="1551"/>
      <c r="U189" s="1551"/>
      <c r="V189" s="1551"/>
      <c r="W189" s="1551"/>
      <c r="X189" s="1551"/>
      <c r="Y189" s="1551"/>
      <c r="Z189" s="1551"/>
      <c r="AA189" s="1551"/>
      <c r="AB189" s="1551"/>
      <c r="AC189" s="128"/>
      <c r="AD189" s="128"/>
      <c r="AE189" s="128"/>
      <c r="AF189" s="128"/>
      <c r="AG189" s="128"/>
      <c r="AH189" s="128"/>
      <c r="AI189" s="128"/>
      <c r="AJ189" s="128"/>
      <c r="AK189" s="128"/>
      <c r="AL189" s="128"/>
      <c r="AM189" s="128"/>
      <c r="AN189" s="128"/>
      <c r="AO189" s="128"/>
      <c r="AP189" s="128"/>
      <c r="AQ189" s="128"/>
      <c r="AR189" s="128"/>
      <c r="AS189" s="128"/>
      <c r="AT189" s="128"/>
      <c r="AU189" s="128"/>
      <c r="AV189" s="128"/>
      <c r="AW189" s="128"/>
      <c r="AX189" s="128"/>
      <c r="AY189" s="128"/>
      <c r="AZ189" s="128"/>
      <c r="BA189" s="128"/>
      <c r="BB189" s="128"/>
      <c r="BC189" s="128"/>
      <c r="BD189" s="128"/>
      <c r="BE189" s="128"/>
      <c r="BF189" s="128"/>
      <c r="BG189" s="128"/>
      <c r="BH189" s="128"/>
      <c r="BI189" s="128"/>
    </row>
    <row r="190" spans="1:61" ht="26.25" customHeight="1">
      <c r="A190" s="6"/>
      <c r="B190" s="213" t="s">
        <v>662</v>
      </c>
      <c r="C190" s="3"/>
      <c r="D190" s="3"/>
      <c r="E190" s="3"/>
      <c r="F190" s="1552" t="str">
        <f>IF(項目一覧!$C$72=0,"",IF(項目一覧!$C$74=0,項目一覧!$C$72&amp;項目一覧!$C$73,項目一覧!$C$72&amp;項目一覧!$C$73&amp;項目一覧!$C$74))</f>
        <v/>
      </c>
      <c r="G190" s="1552"/>
      <c r="H190" s="1552"/>
      <c r="I190" s="1552"/>
      <c r="J190" s="1552"/>
      <c r="K190" s="1552"/>
      <c r="L190" s="1552"/>
      <c r="M190" s="1552"/>
      <c r="N190" s="1552"/>
      <c r="O190" s="1552"/>
      <c r="P190" s="1552"/>
      <c r="Q190" s="1552"/>
      <c r="R190" s="1552"/>
      <c r="S190" s="1552"/>
      <c r="T190" s="1552"/>
      <c r="U190" s="1552"/>
      <c r="V190" s="1552"/>
      <c r="W190" s="1552"/>
      <c r="X190" s="1552"/>
      <c r="Y190" s="1552"/>
      <c r="Z190" s="1552"/>
      <c r="AA190" s="1552"/>
      <c r="AB190" s="1552"/>
      <c r="AC190" s="128"/>
      <c r="AD190" s="128"/>
      <c r="AE190" s="128"/>
      <c r="AF190" s="128"/>
      <c r="AG190" s="128"/>
      <c r="AH190" s="128"/>
      <c r="AI190" s="128"/>
      <c r="AJ190" s="128"/>
      <c r="AK190" s="128"/>
      <c r="AL190" s="128"/>
      <c r="AM190" s="128"/>
      <c r="AN190" s="128"/>
      <c r="AO190" s="128"/>
      <c r="AP190" s="128"/>
      <c r="AQ190" s="128"/>
      <c r="AR190" s="128"/>
      <c r="AS190" s="128"/>
      <c r="AT190" s="128"/>
      <c r="AU190" s="128"/>
      <c r="AV190" s="128"/>
      <c r="AW190" s="128"/>
      <c r="AX190" s="128"/>
      <c r="AY190" s="128"/>
      <c r="AZ190" s="128"/>
      <c r="BA190" s="128"/>
      <c r="BB190" s="128"/>
      <c r="BC190" s="128"/>
      <c r="BD190" s="128"/>
      <c r="BE190" s="128"/>
      <c r="BF190" s="128"/>
      <c r="BG190" s="128"/>
      <c r="BH190" s="128"/>
      <c r="BI190" s="128"/>
    </row>
    <row r="191" spans="1:61" ht="18" customHeight="1">
      <c r="A191" s="17" t="s">
        <v>106</v>
      </c>
      <c r="B191" s="16" t="s">
        <v>661</v>
      </c>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3"/>
      <c r="AC191" s="128"/>
      <c r="AD191" s="128"/>
      <c r="AE191" s="128"/>
      <c r="AF191" s="128"/>
      <c r="AG191" s="128"/>
      <c r="AH191" s="128"/>
      <c r="AI191" s="128"/>
      <c r="AJ191" s="128"/>
      <c r="AK191" s="128"/>
      <c r="AL191" s="128"/>
      <c r="AM191" s="128"/>
      <c r="AN191" s="128"/>
      <c r="AO191" s="128"/>
      <c r="AP191" s="128"/>
      <c r="AQ191" s="128"/>
      <c r="AR191" s="128"/>
      <c r="AS191" s="128"/>
      <c r="AT191" s="128"/>
      <c r="AU191" s="128"/>
      <c r="AV191" s="128"/>
      <c r="AW191" s="128"/>
      <c r="AX191" s="128"/>
      <c r="AY191" s="128"/>
      <c r="AZ191" s="128"/>
      <c r="BA191" s="128"/>
      <c r="BB191" s="128"/>
      <c r="BC191" s="128"/>
      <c r="BD191" s="128"/>
      <c r="BE191" s="128"/>
      <c r="BF191" s="128"/>
      <c r="BG191" s="128"/>
      <c r="BH191" s="128"/>
      <c r="BI191" s="128"/>
    </row>
    <row r="192" spans="1:61" ht="18" customHeight="1">
      <c r="A192" s="6"/>
      <c r="B192" s="3" t="s">
        <v>660</v>
      </c>
      <c r="C192" s="3"/>
      <c r="D192" s="3"/>
      <c r="E192" s="3"/>
      <c r="F192" s="3"/>
      <c r="G192" s="3"/>
      <c r="H192" s="3"/>
      <c r="I192" s="3"/>
      <c r="J192" s="3"/>
      <c r="K192" s="3"/>
      <c r="L192" s="3"/>
      <c r="M192" s="3"/>
      <c r="N192" s="3"/>
      <c r="O192" s="3"/>
      <c r="P192" s="3"/>
      <c r="Q192" s="3"/>
      <c r="R192" s="3" t="s">
        <v>118</v>
      </c>
      <c r="S192" s="1497">
        <f>$AK$192</f>
        <v>0</v>
      </c>
      <c r="T192" s="1497"/>
      <c r="U192" s="1497"/>
      <c r="V192" s="3" t="s">
        <v>117</v>
      </c>
      <c r="W192" s="5"/>
      <c r="X192" s="5"/>
      <c r="Y192" s="5"/>
      <c r="AA192" s="3"/>
      <c r="AB192" s="3"/>
      <c r="AC192" s="111"/>
      <c r="AD192" s="128"/>
      <c r="AE192" s="3" t="s">
        <v>659</v>
      </c>
      <c r="AF192" s="128"/>
      <c r="AG192" s="128"/>
      <c r="AH192" s="128"/>
      <c r="AI192" s="128"/>
      <c r="AJ192" s="128"/>
      <c r="AK192" s="1675"/>
      <c r="AL192" s="1676"/>
      <c r="AM192" s="1676"/>
      <c r="AN192" s="1676"/>
      <c r="AO192" s="1833"/>
      <c r="AP192" s="1833"/>
      <c r="AQ192" s="1833"/>
      <c r="AR192" s="1676"/>
      <c r="AS192" s="1676"/>
      <c r="AT192" s="1677"/>
      <c r="AU192" s="128"/>
      <c r="AV192" s="128"/>
      <c r="AW192" s="128"/>
      <c r="AX192" s="128"/>
      <c r="AY192" s="128"/>
      <c r="AZ192" s="128"/>
      <c r="BA192" s="128"/>
      <c r="BB192" s="128"/>
      <c r="BC192" s="128"/>
      <c r="BD192" s="128"/>
      <c r="BE192" s="128"/>
      <c r="BF192" s="128"/>
      <c r="BG192" s="128"/>
      <c r="BH192" s="128"/>
      <c r="BI192" s="128"/>
    </row>
    <row r="193" spans="1:61" ht="18" customHeight="1">
      <c r="A193" s="6"/>
      <c r="B193" s="3" t="s">
        <v>658</v>
      </c>
      <c r="C193" s="3"/>
      <c r="D193" s="3"/>
      <c r="E193" s="3"/>
      <c r="F193" s="3"/>
      <c r="G193" s="5" t="str">
        <f>IF(項目一覧!$D$116=TRUE,"■","□")</f>
        <v>□</v>
      </c>
      <c r="H193" s="3" t="s">
        <v>132</v>
      </c>
      <c r="I193" s="3"/>
      <c r="J193" s="5"/>
      <c r="K193" s="5" t="str">
        <f>IF(項目一覧!$E$116=TRUE,"■","□")</f>
        <v>□</v>
      </c>
      <c r="L193" s="3" t="s">
        <v>131</v>
      </c>
      <c r="M193" s="3"/>
      <c r="N193" s="3"/>
      <c r="O193" s="5" t="str">
        <f>IF(項目一覧!$F$116=TRUE,"■","□")</f>
        <v>□</v>
      </c>
      <c r="P193" s="3" t="s">
        <v>130</v>
      </c>
      <c r="Q193" s="3"/>
      <c r="R193" s="3"/>
      <c r="S193" s="5" t="str">
        <f>IF(項目一覧!$G$116=TRUE,"■","□")</f>
        <v>□</v>
      </c>
      <c r="T193" s="3" t="s">
        <v>129</v>
      </c>
      <c r="U193" s="3"/>
      <c r="V193" s="128"/>
      <c r="W193" s="3"/>
      <c r="X193" s="3"/>
      <c r="Y193" s="3"/>
      <c r="Z193" s="3"/>
      <c r="AA193" s="3"/>
      <c r="AB193" s="3"/>
      <c r="AD193" s="128"/>
      <c r="AE193" s="3"/>
      <c r="AF193" s="128"/>
      <c r="AG193" s="128"/>
      <c r="AH193" s="128"/>
      <c r="AI193" s="128"/>
      <c r="AJ193" s="128"/>
      <c r="AK193" s="128"/>
      <c r="AL193" s="128"/>
      <c r="AM193" s="128"/>
      <c r="AN193" s="128"/>
      <c r="AO193" s="128"/>
      <c r="AP193" s="128"/>
      <c r="AQ193" s="128"/>
      <c r="AR193" s="128"/>
      <c r="AS193" s="128"/>
      <c r="AT193" s="128"/>
      <c r="AU193" s="128"/>
      <c r="AV193" s="128"/>
      <c r="AW193" s="128"/>
      <c r="AX193" s="128"/>
      <c r="AY193" s="128"/>
      <c r="AZ193" s="128"/>
      <c r="BA193" s="128"/>
      <c r="BB193" s="128"/>
      <c r="BC193" s="128"/>
      <c r="BD193" s="128"/>
      <c r="BE193" s="128"/>
      <c r="BF193" s="128"/>
      <c r="BG193" s="128"/>
      <c r="BH193" s="128"/>
      <c r="BI193" s="128"/>
    </row>
    <row r="194" spans="1:61" ht="18" customHeight="1">
      <c r="A194" s="3"/>
      <c r="B194" s="3"/>
      <c r="C194" s="3"/>
      <c r="D194" s="3"/>
      <c r="E194" s="3"/>
      <c r="F194" s="3"/>
      <c r="G194" s="5" t="str">
        <f>IF(項目一覧!$I$116=TRUE,"■","□")</f>
        <v>□</v>
      </c>
      <c r="H194" s="3" t="s">
        <v>127</v>
      </c>
      <c r="I194" s="3"/>
      <c r="J194" s="3"/>
      <c r="K194" s="3"/>
      <c r="L194" s="3"/>
      <c r="M194" s="5" t="str">
        <f>IF(項目一覧!$J$116=TRUE,"■","□")</f>
        <v>□</v>
      </c>
      <c r="N194" s="3" t="s">
        <v>126</v>
      </c>
      <c r="O194" s="3"/>
      <c r="P194" s="3"/>
      <c r="Q194" s="3"/>
      <c r="R194" s="3"/>
      <c r="S194" s="3"/>
      <c r="T194" s="5" t="s">
        <v>657</v>
      </c>
      <c r="U194" s="3" t="s">
        <v>656</v>
      </c>
      <c r="V194" s="3"/>
      <c r="W194" s="3"/>
      <c r="X194" s="3"/>
      <c r="Y194" s="3"/>
      <c r="Z194" s="3"/>
      <c r="AA194" s="3"/>
      <c r="AB194" s="3"/>
      <c r="AC194" s="128"/>
      <c r="AD194" s="128"/>
      <c r="AE194" s="3"/>
      <c r="AF194" s="128"/>
      <c r="AG194" s="128"/>
      <c r="AH194" s="128"/>
      <c r="AI194" s="128"/>
      <c r="AJ194" s="128"/>
      <c r="AK194" s="128"/>
      <c r="AL194" s="128"/>
      <c r="AM194" s="128"/>
      <c r="AN194" s="128"/>
      <c r="AO194" s="128"/>
      <c r="AP194" s="128"/>
      <c r="AQ194" s="128"/>
      <c r="AR194" s="128"/>
      <c r="AS194" s="128"/>
      <c r="AT194" s="128"/>
      <c r="AU194" s="128"/>
      <c r="AV194" s="128"/>
      <c r="AW194" s="128"/>
      <c r="AX194" s="128"/>
      <c r="AY194" s="128"/>
      <c r="AZ194" s="128"/>
      <c r="BA194" s="128"/>
      <c r="BB194" s="128"/>
      <c r="BC194" s="128"/>
      <c r="BD194" s="128"/>
      <c r="BE194" s="128"/>
      <c r="BF194" s="128"/>
      <c r="BG194" s="128"/>
      <c r="BH194" s="128"/>
      <c r="BI194" s="128"/>
    </row>
    <row r="195" spans="1:61" ht="18" customHeight="1">
      <c r="A195" s="3"/>
      <c r="B195" s="3" t="s">
        <v>655</v>
      </c>
      <c r="C195" s="3"/>
      <c r="D195" s="3"/>
      <c r="E195" s="3"/>
      <c r="F195" s="3"/>
      <c r="G195" s="5"/>
      <c r="H195" s="3"/>
      <c r="I195" s="3"/>
      <c r="J195" s="3"/>
      <c r="K195" s="3"/>
      <c r="L195" s="3"/>
      <c r="M195" s="5"/>
      <c r="N195" s="3"/>
      <c r="O195" s="3"/>
      <c r="P195" s="3"/>
      <c r="Q195" s="3"/>
      <c r="R195" s="3"/>
      <c r="S195" s="1523">
        <f>$AK$195</f>
        <v>0</v>
      </c>
      <c r="T195" s="1523"/>
      <c r="U195" s="1523"/>
      <c r="V195" s="1523"/>
      <c r="W195" s="1523"/>
      <c r="X195" s="1523"/>
      <c r="Y195" s="1523"/>
      <c r="Z195" s="1523"/>
      <c r="AA195" s="1523"/>
      <c r="AB195" s="15"/>
      <c r="AC195" s="128"/>
      <c r="AD195" s="128"/>
      <c r="AE195" s="3" t="s">
        <v>654</v>
      </c>
      <c r="AF195" s="128"/>
      <c r="AG195" s="128"/>
      <c r="AH195" s="128"/>
      <c r="AI195" s="128"/>
      <c r="AJ195" s="128"/>
      <c r="AK195" s="1675"/>
      <c r="AL195" s="1676"/>
      <c r="AM195" s="1676"/>
      <c r="AN195" s="1676"/>
      <c r="AO195" s="1833"/>
      <c r="AP195" s="1833"/>
      <c r="AQ195" s="1833"/>
      <c r="AR195" s="1676"/>
      <c r="AS195" s="1676"/>
      <c r="AT195" s="1676"/>
      <c r="AU195" s="1676"/>
      <c r="AV195" s="1677"/>
      <c r="AW195" s="128"/>
      <c r="AX195" s="128"/>
      <c r="AY195" s="128"/>
      <c r="AZ195" s="128"/>
      <c r="BA195" s="128"/>
      <c r="BB195" s="128"/>
      <c r="BC195" s="128"/>
      <c r="BD195" s="128"/>
      <c r="BE195" s="128"/>
      <c r="BF195" s="128"/>
      <c r="BG195" s="128"/>
      <c r="BH195" s="128"/>
      <c r="BI195" s="128"/>
    </row>
    <row r="196" spans="1:61" ht="21" customHeight="1">
      <c r="A196" s="22" t="s">
        <v>106</v>
      </c>
      <c r="B196" s="20" t="s">
        <v>653</v>
      </c>
      <c r="C196" s="20"/>
      <c r="D196" s="20"/>
      <c r="E196" s="20"/>
      <c r="F196" s="20"/>
      <c r="G196" s="20"/>
      <c r="H196" s="20"/>
      <c r="I196" s="20"/>
      <c r="J196" s="20"/>
      <c r="K196" s="20"/>
      <c r="L196" s="20"/>
      <c r="M196" s="20" t="s">
        <v>118</v>
      </c>
      <c r="N196" s="1558">
        <f>$AK$196</f>
        <v>0</v>
      </c>
      <c r="O196" s="1558"/>
      <c r="P196" s="1558"/>
      <c r="Q196" s="1558"/>
      <c r="R196" s="1558"/>
      <c r="S196" s="1558"/>
      <c r="T196" s="1558"/>
      <c r="U196" s="1558"/>
      <c r="V196" s="20" t="s">
        <v>117</v>
      </c>
      <c r="W196" s="20"/>
      <c r="X196" s="20"/>
      <c r="Y196" s="20"/>
      <c r="Z196" s="20"/>
      <c r="AA196" s="20"/>
      <c r="AB196" s="15"/>
      <c r="AC196" s="128"/>
      <c r="AD196" s="128"/>
      <c r="AE196" s="3" t="s">
        <v>652</v>
      </c>
      <c r="AF196" s="128"/>
      <c r="AG196" s="128"/>
      <c r="AH196" s="128"/>
      <c r="AI196" s="128"/>
      <c r="AJ196" s="128"/>
      <c r="AK196" s="1675"/>
      <c r="AL196" s="1676"/>
      <c r="AM196" s="1676"/>
      <c r="AN196" s="1676"/>
      <c r="AO196" s="1833"/>
      <c r="AP196" s="1833"/>
      <c r="AQ196" s="1833"/>
      <c r="AR196" s="1676"/>
      <c r="AS196" s="1676"/>
      <c r="AT196" s="1676"/>
      <c r="AU196" s="1677"/>
      <c r="AV196" s="128"/>
      <c r="AW196" s="128"/>
      <c r="AX196" s="128"/>
      <c r="AY196" s="128"/>
      <c r="AZ196" s="128"/>
      <c r="BA196" s="128"/>
      <c r="BB196" s="128"/>
      <c r="BC196" s="128"/>
      <c r="BD196" s="128"/>
      <c r="BE196" s="128"/>
      <c r="BF196" s="128"/>
      <c r="BG196" s="128"/>
      <c r="BH196" s="128"/>
      <c r="BI196" s="128"/>
    </row>
    <row r="197" spans="1:61" ht="21" customHeight="1">
      <c r="A197" s="22" t="s">
        <v>106</v>
      </c>
      <c r="B197" s="20" t="s">
        <v>651</v>
      </c>
      <c r="C197" s="20"/>
      <c r="D197" s="20"/>
      <c r="E197" s="20"/>
      <c r="F197" s="20"/>
      <c r="G197" s="20"/>
      <c r="H197" s="20"/>
      <c r="I197" s="20"/>
      <c r="J197" s="20" t="str">
        <f>IF(AK197="","","令和")</f>
        <v/>
      </c>
      <c r="K197" s="20"/>
      <c r="L197" s="20" t="str">
        <f>IF(OR(AK197=0,AK197=""),"",IF(DATE(2019,5,1)&gt;AK197,YEAR(AK197)-1988,IF(YEAR(AK197)-2018=1,"元",YEAR(AK197)-2018)))</f>
        <v/>
      </c>
      <c r="M197" s="20" t="s">
        <v>642</v>
      </c>
      <c r="N197" s="20"/>
      <c r="O197" s="20" t="str">
        <f>IF(AK197=0,"",MONTH(AK197))</f>
        <v/>
      </c>
      <c r="P197" s="20" t="s">
        <v>641</v>
      </c>
      <c r="Q197" s="20"/>
      <c r="R197" s="20" t="str">
        <f>IF(AK197=0,"",DAY(AK197))</f>
        <v/>
      </c>
      <c r="S197" s="20" t="s">
        <v>640</v>
      </c>
      <c r="T197" s="20"/>
      <c r="U197" s="20"/>
      <c r="V197" s="20"/>
      <c r="W197" s="20"/>
      <c r="X197" s="20"/>
      <c r="Y197" s="20"/>
      <c r="Z197" s="20"/>
      <c r="AA197" s="20"/>
      <c r="AB197" s="15"/>
      <c r="AC197" s="3"/>
      <c r="AD197" s="3"/>
      <c r="AE197" s="3" t="s">
        <v>650</v>
      </c>
      <c r="AF197" s="3"/>
      <c r="AJ197" s="3"/>
      <c r="AK197" s="1672"/>
      <c r="AL197" s="1673"/>
      <c r="AM197" s="1673"/>
      <c r="AN197" s="1673"/>
      <c r="AO197" s="1832"/>
      <c r="AP197" s="1832"/>
      <c r="AQ197" s="1832"/>
      <c r="AR197" s="1674"/>
      <c r="AS197" s="128"/>
      <c r="AT197" s="128"/>
      <c r="AU197" s="128"/>
      <c r="AV197" s="128"/>
      <c r="AW197" s="128"/>
      <c r="AX197" s="128"/>
      <c r="AY197" s="128"/>
      <c r="AZ197" s="128"/>
      <c r="BA197" s="128"/>
      <c r="BB197" s="128"/>
      <c r="BC197" s="128"/>
      <c r="BD197" s="128"/>
      <c r="BE197" s="128"/>
      <c r="BF197" s="128"/>
      <c r="BG197" s="128"/>
      <c r="BH197" s="128"/>
      <c r="BI197" s="128"/>
    </row>
    <row r="198" spans="1:61" ht="21" customHeight="1">
      <c r="A198" s="22" t="s">
        <v>106</v>
      </c>
      <c r="B198" s="20" t="s">
        <v>649</v>
      </c>
      <c r="C198" s="20"/>
      <c r="D198" s="20"/>
      <c r="E198" s="20"/>
      <c r="F198" s="20"/>
      <c r="G198" s="20"/>
      <c r="H198" s="20"/>
      <c r="I198" s="20"/>
      <c r="J198" s="1813">
        <f>$AK$198</f>
        <v>0</v>
      </c>
      <c r="K198" s="1813"/>
      <c r="L198" s="1813"/>
      <c r="M198" s="1813"/>
      <c r="N198" s="1813"/>
      <c r="O198" s="1813"/>
      <c r="P198" s="1813"/>
      <c r="Q198" s="1813"/>
      <c r="R198" s="1813"/>
      <c r="S198" s="1813"/>
      <c r="T198" s="1813"/>
      <c r="U198" s="1813"/>
      <c r="V198" s="1813"/>
      <c r="W198" s="1813"/>
      <c r="X198" s="1813"/>
      <c r="Y198" s="1813"/>
      <c r="Z198" s="1813"/>
      <c r="AA198" s="1813"/>
      <c r="AB198" s="15"/>
      <c r="AC198" s="128"/>
      <c r="AD198" s="128"/>
      <c r="AE198" s="3" t="s">
        <v>648</v>
      </c>
      <c r="AF198" s="128"/>
      <c r="AG198" s="128"/>
      <c r="AH198" s="128"/>
      <c r="AI198" s="128"/>
      <c r="AJ198" s="128"/>
      <c r="AK198" s="1675"/>
      <c r="AL198" s="1676"/>
      <c r="AM198" s="1676"/>
      <c r="AN198" s="1676"/>
      <c r="AO198" s="1833"/>
      <c r="AP198" s="1833"/>
      <c r="AQ198" s="1833"/>
      <c r="AR198" s="1676"/>
      <c r="AS198" s="1676"/>
      <c r="AT198" s="1676"/>
      <c r="AU198" s="1676"/>
      <c r="AV198" s="1676"/>
      <c r="AW198" s="1676"/>
      <c r="AX198" s="1676"/>
      <c r="AY198" s="1676"/>
      <c r="AZ198" s="1676"/>
      <c r="BA198" s="1676"/>
      <c r="BB198" s="1676"/>
      <c r="BC198" s="1676"/>
      <c r="BD198" s="1676"/>
      <c r="BE198" s="1677"/>
      <c r="BF198" s="128"/>
      <c r="BG198" s="128"/>
      <c r="BH198" s="128"/>
      <c r="BI198" s="128"/>
    </row>
    <row r="199" spans="1:61" ht="21" customHeight="1">
      <c r="A199" s="22" t="s">
        <v>106</v>
      </c>
      <c r="B199" s="20" t="s">
        <v>647</v>
      </c>
      <c r="C199" s="20"/>
      <c r="D199" s="20"/>
      <c r="E199" s="20"/>
      <c r="F199" s="20"/>
      <c r="G199" s="20"/>
      <c r="H199" s="20"/>
      <c r="I199" s="20"/>
      <c r="J199" s="20" t="str">
        <f t="shared" ref="J199:J200" si="0">IF(AK199="","","令和")</f>
        <v/>
      </c>
      <c r="K199" s="20"/>
      <c r="L199" s="20" t="str">
        <f>IF(OR(AK199=0,AK199=""),"",IF(DATE(2019,5,1)&gt;AK199,YEAR(AK199)-1988,IF(YEAR(AK199)-2018=1,"元",YEAR(AK199)-2018)))</f>
        <v/>
      </c>
      <c r="M199" s="20" t="s">
        <v>642</v>
      </c>
      <c r="N199" s="20"/>
      <c r="O199" s="20" t="str">
        <f>IF(AK199=0,"",MONTH(AK199))</f>
        <v/>
      </c>
      <c r="P199" s="20" t="s">
        <v>641</v>
      </c>
      <c r="Q199" s="20"/>
      <c r="R199" s="20" t="str">
        <f>IF(AK199=0,"",DAY(AK199))</f>
        <v/>
      </c>
      <c r="S199" s="20" t="s">
        <v>640</v>
      </c>
      <c r="T199" s="20"/>
      <c r="U199" s="20"/>
      <c r="V199" s="20"/>
      <c r="W199" s="20"/>
      <c r="X199" s="20"/>
      <c r="Y199" s="20"/>
      <c r="Z199" s="20"/>
      <c r="AA199" s="20"/>
      <c r="AB199" s="15"/>
      <c r="AC199" s="128"/>
      <c r="AD199" s="3"/>
      <c r="AE199" s="3" t="s">
        <v>646</v>
      </c>
      <c r="AF199" s="3"/>
      <c r="AJ199" s="3"/>
      <c r="AK199" s="1672"/>
      <c r="AL199" s="1673"/>
      <c r="AM199" s="1673"/>
      <c r="AN199" s="1673"/>
      <c r="AO199" s="1832"/>
      <c r="AP199" s="1832"/>
      <c r="AQ199" s="1832"/>
      <c r="AR199" s="1674"/>
      <c r="AS199" s="128"/>
      <c r="AT199" s="128"/>
      <c r="AU199" s="128"/>
      <c r="AV199" s="128"/>
      <c r="AW199" s="128"/>
      <c r="AX199" s="128"/>
      <c r="AY199" s="128"/>
      <c r="AZ199" s="128"/>
      <c r="BA199" s="128"/>
      <c r="BB199" s="128"/>
      <c r="BC199" s="128"/>
      <c r="BD199" s="128"/>
      <c r="BE199" s="128"/>
      <c r="BF199" s="128"/>
      <c r="BG199" s="128"/>
      <c r="BH199" s="128"/>
      <c r="BI199" s="128"/>
    </row>
    <row r="200" spans="1:61" ht="21" customHeight="1">
      <c r="A200" s="22" t="s">
        <v>106</v>
      </c>
      <c r="B200" s="20" t="s">
        <v>3461</v>
      </c>
      <c r="C200" s="20"/>
      <c r="D200" s="20"/>
      <c r="E200" s="20"/>
      <c r="F200" s="20"/>
      <c r="G200" s="20"/>
      <c r="H200" s="20"/>
      <c r="I200" s="20"/>
      <c r="J200" s="20" t="str">
        <f t="shared" si="0"/>
        <v/>
      </c>
      <c r="K200" s="20"/>
      <c r="L200" s="20" t="str">
        <f>IF(OR(AK200=0,AK200=""),"",IF(DATE(2019,5,1)&gt;AK200,YEAR(AK200)-1988,IF(YEAR(AK200)-2018=1,"元",YEAR(AK200)-2018)))</f>
        <v/>
      </c>
      <c r="M200" s="20" t="s">
        <v>642</v>
      </c>
      <c r="N200" s="20"/>
      <c r="O200" s="20" t="str">
        <f>IF(AK200=0,"",MONTH(AK200))</f>
        <v/>
      </c>
      <c r="P200" s="20" t="s">
        <v>641</v>
      </c>
      <c r="Q200" s="20"/>
      <c r="R200" s="20" t="str">
        <f>IF(AK200=0,"",DAY(AK200))</f>
        <v/>
      </c>
      <c r="S200" s="20" t="s">
        <v>640</v>
      </c>
      <c r="T200" s="20"/>
      <c r="U200" s="20"/>
      <c r="V200" s="20"/>
      <c r="W200" s="20"/>
      <c r="X200" s="20"/>
      <c r="Y200" s="20"/>
      <c r="Z200" s="20"/>
      <c r="AA200" s="20"/>
      <c r="AB200" s="15"/>
      <c r="AC200" s="128"/>
      <c r="AD200" s="128"/>
      <c r="AE200" s="3" t="s">
        <v>644</v>
      </c>
      <c r="AF200" s="3"/>
      <c r="AJ200" s="3"/>
      <c r="AK200" s="1672"/>
      <c r="AL200" s="1673"/>
      <c r="AM200" s="1673"/>
      <c r="AN200" s="1673"/>
      <c r="AO200" s="1832"/>
      <c r="AP200" s="1832"/>
      <c r="AQ200" s="1832"/>
      <c r="AR200" s="1674"/>
    </row>
    <row r="201" spans="1:61" ht="21" customHeight="1">
      <c r="A201" s="6" t="s">
        <v>106</v>
      </c>
      <c r="B201" s="3" t="s">
        <v>722</v>
      </c>
      <c r="C201" s="3"/>
      <c r="D201" s="3"/>
      <c r="E201" s="3"/>
      <c r="F201" s="3"/>
      <c r="G201" s="3"/>
      <c r="H201" s="3"/>
      <c r="I201" s="3"/>
      <c r="J201" s="20"/>
      <c r="K201" s="20"/>
      <c r="L201" s="1846" t="str">
        <f>IF($AK$201="","",$AK$201)</f>
        <v/>
      </c>
      <c r="M201" s="1474"/>
      <c r="N201" s="1474"/>
      <c r="O201" s="1474"/>
      <c r="P201" s="1474"/>
      <c r="Q201" s="1474"/>
      <c r="R201" s="1474"/>
      <c r="S201" s="20" t="s">
        <v>73</v>
      </c>
      <c r="T201" s="20"/>
      <c r="U201" s="20"/>
      <c r="V201" s="20"/>
      <c r="W201" s="20"/>
      <c r="X201" s="20"/>
      <c r="Y201" s="20"/>
      <c r="Z201" s="20"/>
      <c r="AA201" s="20"/>
      <c r="AB201" s="28"/>
      <c r="AE201" s="3" t="s">
        <v>721</v>
      </c>
      <c r="AF201" s="128"/>
      <c r="AG201" s="128"/>
      <c r="AH201" s="128"/>
      <c r="AI201" s="128"/>
      <c r="AJ201" s="128"/>
      <c r="AK201" s="1810"/>
      <c r="AL201" s="1811"/>
      <c r="AM201" s="1811"/>
      <c r="AN201" s="1811"/>
      <c r="AO201" s="1848"/>
      <c r="AP201" s="1848"/>
      <c r="AQ201" s="1848"/>
      <c r="AR201" s="1811"/>
      <c r="AS201" s="1811"/>
      <c r="AT201" s="1812"/>
      <c r="AU201" s="128"/>
      <c r="AV201" s="128"/>
      <c r="AW201" s="128"/>
      <c r="AX201" s="128"/>
      <c r="AY201" s="128"/>
      <c r="AZ201" s="128"/>
      <c r="BA201" s="128"/>
      <c r="BB201" s="128"/>
      <c r="BC201" s="128"/>
      <c r="BD201" s="128"/>
      <c r="BE201" s="128"/>
      <c r="BF201" s="128"/>
      <c r="BG201" s="128"/>
      <c r="BH201" s="128"/>
      <c r="BI201" s="128"/>
    </row>
    <row r="202" spans="1:61" ht="18" customHeight="1">
      <c r="A202" s="17" t="s">
        <v>106</v>
      </c>
      <c r="B202" s="16" t="s">
        <v>720</v>
      </c>
      <c r="C202" s="16"/>
      <c r="D202" s="16"/>
      <c r="E202" s="16"/>
      <c r="F202" s="16"/>
      <c r="G202" s="16"/>
      <c r="H202" s="16"/>
      <c r="I202" s="16"/>
      <c r="J202" s="5" t="s">
        <v>75</v>
      </c>
      <c r="K202" s="1497">
        <f>INDEX(値一覧項目!$R$2:$R$7,AX202)</f>
        <v>0</v>
      </c>
      <c r="L202" s="1497"/>
      <c r="M202" s="1497"/>
      <c r="N202" s="1497"/>
      <c r="O202" s="1497"/>
      <c r="P202" s="1497"/>
      <c r="Q202" s="1497"/>
      <c r="R202" s="73" t="s">
        <v>717</v>
      </c>
      <c r="S202" s="73" t="s">
        <v>75</v>
      </c>
      <c r="T202" s="1497">
        <f>INDEX(値一覧項目!$R$2:$R$7,AX208)</f>
        <v>0</v>
      </c>
      <c r="U202" s="1497"/>
      <c r="V202" s="1497"/>
      <c r="W202" s="1497"/>
      <c r="X202" s="1497"/>
      <c r="Y202" s="1497"/>
      <c r="Z202" s="1497"/>
      <c r="AA202" s="5" t="s">
        <v>717</v>
      </c>
      <c r="AE202" s="3" t="s">
        <v>719</v>
      </c>
      <c r="AF202" s="128"/>
      <c r="AG202" s="128"/>
      <c r="AH202" s="128"/>
      <c r="AI202" s="128"/>
      <c r="AJ202" s="128"/>
      <c r="AK202" s="1847"/>
      <c r="AL202" s="1847"/>
      <c r="AM202" s="1847"/>
      <c r="AN202" s="1847"/>
      <c r="AO202" s="1847"/>
      <c r="AP202" s="1847"/>
      <c r="AQ202" s="1847"/>
      <c r="AR202" s="1847"/>
      <c r="AS202" s="128"/>
      <c r="AT202" s="128"/>
      <c r="AU202" s="128"/>
      <c r="AV202" s="128"/>
      <c r="AW202" s="128"/>
      <c r="AX202" s="128">
        <v>1</v>
      </c>
      <c r="AY202" s="128"/>
      <c r="AZ202" s="128"/>
      <c r="BA202" s="128"/>
      <c r="BB202" s="128"/>
      <c r="BC202" s="128"/>
      <c r="BD202" s="128"/>
      <c r="BE202" s="128"/>
      <c r="BF202" s="128"/>
      <c r="BG202" s="128"/>
      <c r="BH202" s="128"/>
      <c r="BI202" s="128"/>
    </row>
    <row r="203" spans="1:61" ht="18" customHeight="1">
      <c r="A203" s="6"/>
      <c r="B203" s="3" t="s">
        <v>634</v>
      </c>
      <c r="C203" s="3"/>
      <c r="D203" s="3"/>
      <c r="E203" s="3"/>
      <c r="F203" s="3"/>
      <c r="G203" s="3"/>
      <c r="H203" s="3"/>
      <c r="I203" s="3"/>
      <c r="J203" s="5" t="s">
        <v>75</v>
      </c>
      <c r="K203" s="1484">
        <f>INDEX(値一覧項目!$O$2:$O$16,AX203)</f>
        <v>0</v>
      </c>
      <c r="L203" s="1484"/>
      <c r="M203" s="1484"/>
      <c r="N203" s="1484"/>
      <c r="O203" s="1484"/>
      <c r="P203" s="1484"/>
      <c r="Q203" s="1484"/>
      <c r="R203" s="73" t="s">
        <v>717</v>
      </c>
      <c r="S203" s="73" t="s">
        <v>75</v>
      </c>
      <c r="T203" s="1484">
        <f>INDEX(値一覧項目!$O$2:$O$16,AX209)</f>
        <v>0</v>
      </c>
      <c r="U203" s="1484"/>
      <c r="V203" s="1484"/>
      <c r="W203" s="1484"/>
      <c r="X203" s="1484"/>
      <c r="Y203" s="1484"/>
      <c r="Z203" s="1484"/>
      <c r="AA203" s="3" t="s">
        <v>717</v>
      </c>
      <c r="AE203" s="3" t="s">
        <v>624</v>
      </c>
      <c r="AF203" s="128"/>
      <c r="AG203" s="128"/>
      <c r="AH203" s="128"/>
      <c r="AI203" s="128"/>
      <c r="AJ203" s="128"/>
      <c r="AK203" s="128"/>
      <c r="AL203" s="128"/>
      <c r="AM203" s="128"/>
      <c r="AN203" s="128"/>
      <c r="AO203" s="128"/>
      <c r="AP203" s="128"/>
      <c r="AQ203" s="128"/>
      <c r="AR203" s="128"/>
      <c r="AS203" s="128"/>
      <c r="AT203" s="128"/>
      <c r="AU203" s="128"/>
      <c r="AV203" s="128"/>
      <c r="AW203" s="128"/>
      <c r="AX203" s="143">
        <v>1</v>
      </c>
      <c r="AY203" s="128"/>
      <c r="AZ203" s="128"/>
      <c r="BA203" s="128"/>
      <c r="BB203" s="128"/>
      <c r="BC203" s="128"/>
      <c r="BD203" s="128"/>
      <c r="BE203" s="128"/>
      <c r="BF203" s="128"/>
      <c r="BG203" s="128"/>
      <c r="BH203" s="128"/>
      <c r="BI203" s="128"/>
    </row>
    <row r="204" spans="1:61" ht="18" customHeight="1">
      <c r="A204" s="6"/>
      <c r="B204" s="3" t="s">
        <v>633</v>
      </c>
      <c r="C204" s="3"/>
      <c r="D204" s="3"/>
      <c r="E204" s="3"/>
      <c r="F204" s="3"/>
      <c r="G204" s="3"/>
      <c r="H204" s="3"/>
      <c r="I204" s="3"/>
      <c r="J204" s="5" t="s">
        <v>75</v>
      </c>
      <c r="K204" s="1497">
        <f>$AK$204</f>
        <v>0</v>
      </c>
      <c r="L204" s="1497"/>
      <c r="M204" s="1497"/>
      <c r="N204" s="1497"/>
      <c r="O204" s="1497"/>
      <c r="P204" s="1497"/>
      <c r="Q204" s="1497"/>
      <c r="R204" s="73" t="s">
        <v>717</v>
      </c>
      <c r="S204" s="73" t="s">
        <v>75</v>
      </c>
      <c r="T204" s="1497">
        <f>$AK$210</f>
        <v>0</v>
      </c>
      <c r="U204" s="1497"/>
      <c r="V204" s="1497"/>
      <c r="W204" s="1497"/>
      <c r="X204" s="1497"/>
      <c r="Y204" s="1497"/>
      <c r="Z204" s="1497"/>
      <c r="AA204" s="3" t="s">
        <v>717</v>
      </c>
      <c r="AE204" s="3" t="s">
        <v>632</v>
      </c>
      <c r="AF204" s="128"/>
      <c r="AG204" s="128"/>
      <c r="AH204" s="128"/>
      <c r="AI204" s="128"/>
      <c r="AJ204" s="128"/>
      <c r="AK204" s="1675"/>
      <c r="AL204" s="1676"/>
      <c r="AM204" s="1676"/>
      <c r="AN204" s="1676"/>
      <c r="AO204" s="1833"/>
      <c r="AP204" s="1833"/>
      <c r="AQ204" s="1833"/>
      <c r="AR204" s="1676"/>
      <c r="AS204" s="1676"/>
      <c r="AT204" s="1676"/>
      <c r="AU204" s="1676"/>
      <c r="AV204" s="1676"/>
      <c r="AW204" s="1676"/>
      <c r="AX204" s="1676"/>
      <c r="AY204" s="1676"/>
      <c r="AZ204" s="1676"/>
      <c r="BA204" s="1676"/>
      <c r="BB204" s="1676"/>
      <c r="BC204" s="1676"/>
      <c r="BD204" s="1676"/>
      <c r="BE204" s="1677"/>
      <c r="BF204" s="128"/>
      <c r="BG204" s="128"/>
      <c r="BH204" s="128"/>
      <c r="BI204" s="128"/>
    </row>
    <row r="205" spans="1:61" ht="18" customHeight="1">
      <c r="A205" s="6"/>
      <c r="B205" s="3" t="s">
        <v>718</v>
      </c>
      <c r="C205" s="3"/>
      <c r="D205" s="3"/>
      <c r="E205" s="3"/>
      <c r="F205" s="3"/>
      <c r="G205" s="3"/>
      <c r="H205" s="3"/>
      <c r="I205" s="3"/>
      <c r="J205" s="5" t="s">
        <v>75</v>
      </c>
      <c r="K205" s="1497">
        <f>$AK$205</f>
        <v>0</v>
      </c>
      <c r="L205" s="1497"/>
      <c r="M205" s="1497"/>
      <c r="N205" s="1497"/>
      <c r="O205" s="1497"/>
      <c r="P205" s="1497"/>
      <c r="Q205" s="1497"/>
      <c r="R205" s="73" t="s">
        <v>717</v>
      </c>
      <c r="S205" s="73" t="s">
        <v>75</v>
      </c>
      <c r="T205" s="1497">
        <f>$AK$211</f>
        <v>0</v>
      </c>
      <c r="U205" s="1497"/>
      <c r="V205" s="1497"/>
      <c r="W205" s="1497"/>
      <c r="X205" s="1497"/>
      <c r="Y205" s="1497"/>
      <c r="Z205" s="1497"/>
      <c r="AA205" s="3" t="s">
        <v>717</v>
      </c>
      <c r="AE205" s="3" t="s">
        <v>630</v>
      </c>
      <c r="AF205" s="128"/>
      <c r="AG205" s="128"/>
      <c r="AH205" s="128"/>
      <c r="AI205" s="128"/>
      <c r="AJ205" s="128"/>
      <c r="AK205" s="1675"/>
      <c r="AL205" s="1676"/>
      <c r="AM205" s="1676"/>
      <c r="AN205" s="1676"/>
      <c r="AO205" s="1833"/>
      <c r="AP205" s="1833"/>
      <c r="AQ205" s="1833"/>
      <c r="AR205" s="1676"/>
      <c r="AS205" s="1676"/>
      <c r="AT205" s="1676"/>
      <c r="AU205" s="1677"/>
      <c r="AV205" s="128"/>
      <c r="AW205" s="128"/>
      <c r="AX205" s="128"/>
      <c r="AY205" s="128"/>
      <c r="AZ205" s="128"/>
      <c r="BA205" s="128"/>
      <c r="BB205" s="128"/>
      <c r="BC205" s="128"/>
      <c r="BD205" s="128"/>
      <c r="BE205" s="128"/>
      <c r="BF205" s="128"/>
      <c r="BG205" s="128"/>
      <c r="BH205" s="128"/>
      <c r="BI205" s="128"/>
    </row>
    <row r="206" spans="1:61" ht="18" customHeight="1">
      <c r="A206" s="6"/>
      <c r="B206" s="3" t="s">
        <v>629</v>
      </c>
      <c r="C206" s="3"/>
      <c r="D206" s="3"/>
      <c r="E206" s="3"/>
      <c r="F206" s="3"/>
      <c r="G206" s="3"/>
      <c r="H206" s="3"/>
      <c r="I206" s="3"/>
      <c r="J206" s="5" t="s">
        <v>75</v>
      </c>
      <c r="K206" s="1808" t="str">
        <f>IF($AK$206="","",IF(DATE(2019,5,1)&gt;$AK$206,$AK$206,"令和"&amp;IF(YEAR($AK$206)-2018=1,"元",YEAR($AK$206)-2018)&amp;"年"&amp;MONTH($AK$206)&amp;"月"&amp;DAY($AK$206)&amp;"日"))</f>
        <v/>
      </c>
      <c r="L206" s="1808"/>
      <c r="M206" s="1808"/>
      <c r="N206" s="1808"/>
      <c r="O206" s="1808"/>
      <c r="P206" s="1808"/>
      <c r="Q206" s="1808"/>
      <c r="R206" s="73" t="s">
        <v>717</v>
      </c>
      <c r="S206" s="73" t="s">
        <v>75</v>
      </c>
      <c r="T206" s="1808" t="str">
        <f>IF($AK$212="","",IF(DATE(2019,5,1)&gt;$AK$212,$AK$212,"令和"&amp;IF(YEAR($AK$212)-2018=1,"元",YEAR($AK$212)-2018)&amp;"年"&amp;MONTH($AK$212)&amp;"月"&amp;DAY($AK$212)&amp;"日"))</f>
        <v/>
      </c>
      <c r="U206" s="1808"/>
      <c r="V206" s="1808"/>
      <c r="W206" s="1808"/>
      <c r="X206" s="1808"/>
      <c r="Y206" s="1808"/>
      <c r="Z206" s="1808"/>
      <c r="AA206" s="3" t="s">
        <v>717</v>
      </c>
      <c r="AB206" s="28"/>
      <c r="AE206" s="3" t="s">
        <v>628</v>
      </c>
      <c r="AF206" s="128"/>
      <c r="AG206" s="128"/>
      <c r="AH206" s="128"/>
      <c r="AI206" s="128"/>
      <c r="AJ206" s="128"/>
      <c r="AK206" s="1672"/>
      <c r="AL206" s="1673"/>
      <c r="AM206" s="1673"/>
      <c r="AN206" s="1673"/>
      <c r="AO206" s="1832"/>
      <c r="AP206" s="1832"/>
      <c r="AQ206" s="1832"/>
      <c r="AR206" s="1674"/>
      <c r="AS206" s="128"/>
      <c r="AT206" s="128"/>
      <c r="AU206" s="128"/>
      <c r="AV206" s="128"/>
      <c r="AW206" s="128"/>
      <c r="AX206" s="128"/>
      <c r="AY206" s="128"/>
      <c r="AZ206" s="128"/>
      <c r="BA206" s="128"/>
      <c r="BB206" s="128"/>
      <c r="BC206" s="128"/>
      <c r="BD206" s="128"/>
      <c r="BE206" s="128"/>
      <c r="BF206" s="128"/>
      <c r="BG206" s="128"/>
      <c r="BH206" s="128"/>
      <c r="BI206" s="128"/>
    </row>
    <row r="207" spans="1:61" ht="18" customHeight="1">
      <c r="A207" s="17" t="s">
        <v>106</v>
      </c>
      <c r="B207" s="16" t="s">
        <v>716</v>
      </c>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E207" s="3"/>
      <c r="AF207" s="128"/>
      <c r="AG207" s="128"/>
      <c r="AH207" s="128"/>
      <c r="AI207" s="128"/>
      <c r="AJ207" s="128"/>
      <c r="AK207" s="184"/>
      <c r="AL207" s="184"/>
      <c r="AM207" s="184"/>
      <c r="AN207" s="184"/>
      <c r="AO207" s="184"/>
      <c r="AP207" s="184"/>
      <c r="AQ207" s="184"/>
      <c r="AR207" s="184"/>
      <c r="AS207" s="128"/>
      <c r="AT207" s="128"/>
      <c r="AU207" s="128"/>
      <c r="AV207" s="128"/>
      <c r="AW207" s="128"/>
      <c r="AX207" s="128"/>
      <c r="AY207" s="128"/>
      <c r="AZ207" s="128"/>
      <c r="BA207" s="128"/>
      <c r="BB207" s="128"/>
      <c r="BC207" s="128"/>
      <c r="BD207" s="128"/>
      <c r="BE207" s="128"/>
      <c r="BF207" s="128"/>
      <c r="BG207" s="128"/>
      <c r="BH207" s="128"/>
      <c r="BI207" s="128"/>
    </row>
    <row r="208" spans="1:61" ht="18" customHeight="1">
      <c r="A208" s="6"/>
      <c r="B208" s="3" t="s">
        <v>715</v>
      </c>
      <c r="C208" s="3"/>
      <c r="D208" s="3"/>
      <c r="E208" s="3"/>
      <c r="F208" s="3"/>
      <c r="G208" s="3"/>
      <c r="H208" s="3"/>
      <c r="I208" s="3"/>
      <c r="J208" s="3"/>
      <c r="K208" s="1500">
        <f>$AK$214</f>
        <v>0</v>
      </c>
      <c r="L208" s="1500"/>
      <c r="M208" s="1500"/>
      <c r="N208" s="1500"/>
      <c r="O208" s="1500"/>
      <c r="P208" s="1500"/>
      <c r="Q208" s="1500"/>
      <c r="R208" s="1500"/>
      <c r="S208" s="1500"/>
      <c r="T208" s="1500"/>
      <c r="U208" s="1500"/>
      <c r="V208" s="1500"/>
      <c r="W208" s="1500"/>
      <c r="X208" s="1500"/>
      <c r="Y208" s="1500"/>
      <c r="Z208" s="1500"/>
      <c r="AA208" s="1500"/>
      <c r="AE208" s="3" t="s">
        <v>714</v>
      </c>
      <c r="AF208" s="128"/>
      <c r="AG208" s="128"/>
      <c r="AH208" s="128"/>
      <c r="AI208" s="128"/>
      <c r="AJ208" s="128"/>
      <c r="AK208" s="1847"/>
      <c r="AL208" s="1847"/>
      <c r="AM208" s="1847"/>
      <c r="AN208" s="1847"/>
      <c r="AO208" s="1847"/>
      <c r="AP208" s="1847"/>
      <c r="AQ208" s="1847"/>
      <c r="AR208" s="1847"/>
      <c r="AS208" s="128"/>
      <c r="AT208" s="128"/>
      <c r="AU208" s="128"/>
      <c r="AV208" s="128"/>
      <c r="AW208" s="128"/>
      <c r="AX208" s="128">
        <v>1</v>
      </c>
      <c r="AY208" s="128"/>
      <c r="AZ208" s="128"/>
      <c r="BA208" s="128"/>
      <c r="BB208" s="128"/>
      <c r="BC208" s="128"/>
      <c r="BD208" s="128"/>
      <c r="BE208" s="128"/>
      <c r="BF208" s="128"/>
      <c r="BG208" s="128"/>
      <c r="BH208" s="128"/>
      <c r="BI208" s="128"/>
    </row>
    <row r="209" spans="1:63" ht="18" customHeight="1">
      <c r="A209" s="6"/>
      <c r="B209" s="3" t="s">
        <v>713</v>
      </c>
      <c r="C209" s="3"/>
      <c r="D209" s="3"/>
      <c r="E209" s="3"/>
      <c r="F209" s="3"/>
      <c r="G209" s="3"/>
      <c r="H209" s="3"/>
      <c r="I209" s="3"/>
      <c r="J209" s="3"/>
      <c r="K209" s="1845">
        <f>$AK$215</f>
        <v>0</v>
      </c>
      <c r="L209" s="1845"/>
      <c r="M209" s="1845"/>
      <c r="N209" s="1845"/>
      <c r="O209" s="1845"/>
      <c r="P209" s="1845"/>
      <c r="Q209" s="1845"/>
      <c r="R209" s="1845"/>
      <c r="S209" s="1845"/>
      <c r="T209" s="1845"/>
      <c r="U209" s="1845"/>
      <c r="V209" s="1845"/>
      <c r="W209" s="1845"/>
      <c r="X209" s="1845"/>
      <c r="Y209" s="1845"/>
      <c r="Z209" s="1845"/>
      <c r="AA209" s="1845"/>
      <c r="AB209" s="28"/>
      <c r="AE209" s="3" t="s">
        <v>624</v>
      </c>
      <c r="AF209" s="128"/>
      <c r="AG209" s="128"/>
      <c r="AH209" s="128"/>
      <c r="AI209" s="128"/>
      <c r="AJ209" s="128"/>
      <c r="AK209" s="128"/>
      <c r="AL209" s="128"/>
      <c r="AM209" s="128"/>
      <c r="AN209" s="128"/>
      <c r="AO209" s="128"/>
      <c r="AP209" s="128"/>
      <c r="AQ209" s="128"/>
      <c r="AR209" s="128"/>
      <c r="AS209" s="128"/>
      <c r="AT209" s="128"/>
      <c r="AU209" s="128"/>
      <c r="AV209" s="128"/>
      <c r="AW209" s="128"/>
      <c r="AX209" s="143">
        <v>1</v>
      </c>
      <c r="AY209" s="128"/>
      <c r="AZ209" s="128"/>
      <c r="BA209" s="128"/>
      <c r="BB209" s="128"/>
      <c r="BC209" s="128"/>
      <c r="BD209" s="128"/>
      <c r="BE209" s="128"/>
      <c r="BF209" s="128"/>
      <c r="BG209" s="128"/>
      <c r="BH209" s="128"/>
      <c r="BI209" s="128"/>
    </row>
    <row r="210" spans="1:63" ht="18.75" customHeight="1">
      <c r="A210" s="17" t="s">
        <v>106</v>
      </c>
      <c r="B210" s="16" t="s">
        <v>712</v>
      </c>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c r="Z210" s="171"/>
      <c r="AA210" s="171"/>
      <c r="AE210" s="3" t="s">
        <v>632</v>
      </c>
      <c r="AF210" s="128"/>
      <c r="AG210" s="128"/>
      <c r="AH210" s="128"/>
      <c r="AI210" s="128"/>
      <c r="AJ210" s="128"/>
      <c r="AK210" s="1675"/>
      <c r="AL210" s="1676"/>
      <c r="AM210" s="1676"/>
      <c r="AN210" s="1676"/>
      <c r="AO210" s="1833"/>
      <c r="AP210" s="1833"/>
      <c r="AQ210" s="1833"/>
      <c r="AR210" s="1676"/>
      <c r="AS210" s="1676"/>
      <c r="AT210" s="1676"/>
      <c r="AU210" s="1676"/>
      <c r="AV210" s="1676"/>
      <c r="AW210" s="1676"/>
      <c r="AX210" s="1676"/>
      <c r="AY210" s="1676"/>
      <c r="AZ210" s="1676"/>
      <c r="BA210" s="1676"/>
      <c r="BB210" s="1676"/>
      <c r="BC210" s="1676"/>
      <c r="BD210" s="1676"/>
      <c r="BE210" s="1677"/>
      <c r="BF210" s="128"/>
      <c r="BG210" s="128"/>
      <c r="BH210" s="128"/>
      <c r="BI210" s="128"/>
    </row>
    <row r="211" spans="1:63" ht="18.75" customHeight="1">
      <c r="A211" s="6"/>
      <c r="B211" s="128"/>
      <c r="C211" s="128"/>
      <c r="D211" s="128"/>
      <c r="E211" s="128"/>
      <c r="F211" s="1618" t="str">
        <f>IF($BK$217=FALSE,IF($AK$219="","",$AK$219),"■　"&amp;$AL$217&amp;CHAR(10)&amp;CHAR(10)&amp;IF($AK$219="","",$AK$219))</f>
        <v/>
      </c>
      <c r="G211" s="1618"/>
      <c r="H211" s="1618"/>
      <c r="I211" s="1618"/>
      <c r="J211" s="1618"/>
      <c r="K211" s="1618"/>
      <c r="L211" s="1618"/>
      <c r="M211" s="1618"/>
      <c r="N211" s="1618"/>
      <c r="O211" s="1618"/>
      <c r="P211" s="1618"/>
      <c r="Q211" s="1618"/>
      <c r="R211" s="1618"/>
      <c r="S211" s="1618"/>
      <c r="T211" s="1618"/>
      <c r="U211" s="1618"/>
      <c r="V211" s="1618"/>
      <c r="W211" s="1618"/>
      <c r="X211" s="1618"/>
      <c r="Y211" s="1618"/>
      <c r="Z211" s="1618"/>
      <c r="AA211" s="1618"/>
      <c r="AE211" s="3" t="s">
        <v>630</v>
      </c>
      <c r="AF211" s="128"/>
      <c r="AG211" s="128"/>
      <c r="AH211" s="128"/>
      <c r="AI211" s="128"/>
      <c r="AJ211" s="128"/>
      <c r="AK211" s="1675"/>
      <c r="AL211" s="1676"/>
      <c r="AM211" s="1676"/>
      <c r="AN211" s="1676"/>
      <c r="AO211" s="1833"/>
      <c r="AP211" s="1833"/>
      <c r="AQ211" s="1833"/>
      <c r="AR211" s="1676"/>
      <c r="AS211" s="1676"/>
      <c r="AT211" s="1676"/>
      <c r="AU211" s="1677"/>
      <c r="AV211" s="7"/>
      <c r="AW211" s="7"/>
      <c r="AX211" s="7"/>
      <c r="AY211" s="7"/>
      <c r="AZ211" s="7"/>
      <c r="BA211" s="7"/>
      <c r="BB211" s="7"/>
      <c r="BC211" s="7"/>
      <c r="BD211" s="7"/>
      <c r="BE211" s="7"/>
      <c r="BF211" s="128"/>
      <c r="BG211" s="128"/>
      <c r="BH211" s="128"/>
      <c r="BI211" s="128"/>
    </row>
    <row r="212" spans="1:63" ht="18.75" customHeight="1">
      <c r="A212" s="128"/>
      <c r="B212" s="128"/>
      <c r="C212" s="128"/>
      <c r="D212" s="128"/>
      <c r="E212" s="128"/>
      <c r="F212" s="1618"/>
      <c r="G212" s="1618"/>
      <c r="H212" s="1618"/>
      <c r="I212" s="1618"/>
      <c r="J212" s="1618"/>
      <c r="K212" s="1618"/>
      <c r="L212" s="1618"/>
      <c r="M212" s="1618"/>
      <c r="N212" s="1618"/>
      <c r="O212" s="1618"/>
      <c r="P212" s="1618"/>
      <c r="Q212" s="1618"/>
      <c r="R212" s="1618"/>
      <c r="S212" s="1618"/>
      <c r="T212" s="1618"/>
      <c r="U212" s="1618"/>
      <c r="V212" s="1618"/>
      <c r="W212" s="1618"/>
      <c r="X212" s="1618"/>
      <c r="Y212" s="1618"/>
      <c r="Z212" s="1618"/>
      <c r="AA212" s="1618"/>
      <c r="AE212" s="3" t="s">
        <v>628</v>
      </c>
      <c r="AF212" s="128"/>
      <c r="AG212" s="128"/>
      <c r="AH212" s="128"/>
      <c r="AI212" s="128"/>
      <c r="AJ212" s="128"/>
      <c r="AK212" s="1672"/>
      <c r="AL212" s="1673"/>
      <c r="AM212" s="1673"/>
      <c r="AN212" s="1673"/>
      <c r="AO212" s="1832"/>
      <c r="AP212" s="1832"/>
      <c r="AQ212" s="1832"/>
      <c r="AR212" s="1674"/>
      <c r="AS212" s="128"/>
      <c r="AT212" s="128"/>
      <c r="AU212" s="128"/>
      <c r="AV212" s="128"/>
      <c r="AW212" s="128"/>
      <c r="AX212" s="128"/>
      <c r="AY212" s="128"/>
      <c r="AZ212" s="128"/>
      <c r="BA212" s="128"/>
      <c r="BB212" s="128"/>
      <c r="BC212" s="128"/>
      <c r="BD212" s="128"/>
      <c r="BE212" s="128"/>
      <c r="BF212" s="128"/>
      <c r="BG212" s="128"/>
      <c r="BH212" s="128"/>
      <c r="BI212" s="128"/>
    </row>
    <row r="213" spans="1:63" ht="18.75" customHeight="1">
      <c r="A213" s="128"/>
      <c r="B213" s="128"/>
      <c r="C213" s="128"/>
      <c r="D213" s="128"/>
      <c r="E213" s="128"/>
      <c r="F213" s="1618"/>
      <c r="G213" s="1618"/>
      <c r="H213" s="1618"/>
      <c r="I213" s="1618"/>
      <c r="J213" s="1618"/>
      <c r="K213" s="1618"/>
      <c r="L213" s="1618"/>
      <c r="M213" s="1618"/>
      <c r="N213" s="1618"/>
      <c r="O213" s="1618"/>
      <c r="P213" s="1618"/>
      <c r="Q213" s="1618"/>
      <c r="R213" s="1618"/>
      <c r="S213" s="1618"/>
      <c r="T213" s="1618"/>
      <c r="U213" s="1618"/>
      <c r="V213" s="1618"/>
      <c r="W213" s="1618"/>
      <c r="X213" s="1618"/>
      <c r="Y213" s="1618"/>
      <c r="Z213" s="1618"/>
      <c r="AA213" s="1618"/>
      <c r="AE213" s="128"/>
      <c r="AF213" s="128"/>
      <c r="AG213" s="128"/>
      <c r="AH213" s="128"/>
      <c r="AI213" s="128"/>
      <c r="AJ213" s="128"/>
      <c r="AK213" s="128"/>
      <c r="AL213" s="128"/>
      <c r="AM213" s="128"/>
      <c r="AN213" s="128"/>
      <c r="AO213" s="128"/>
      <c r="AP213" s="128"/>
      <c r="AQ213" s="128"/>
      <c r="AR213" s="128"/>
      <c r="AS213" s="128"/>
      <c r="AT213" s="128"/>
      <c r="AU213" s="128"/>
      <c r="AV213" s="128"/>
      <c r="AW213" s="128"/>
      <c r="AX213" s="128"/>
      <c r="AY213" s="128"/>
      <c r="AZ213" s="128"/>
      <c r="BA213" s="128"/>
      <c r="BB213" s="128"/>
      <c r="BC213" s="128"/>
      <c r="BD213" s="128"/>
      <c r="BE213" s="128"/>
      <c r="BF213" s="128"/>
      <c r="BG213" s="128"/>
      <c r="BH213" s="128"/>
      <c r="BI213" s="128"/>
    </row>
    <row r="214" spans="1:63" ht="18.75" customHeight="1">
      <c r="A214" s="128"/>
      <c r="B214" s="128"/>
      <c r="C214" s="128"/>
      <c r="D214" s="128"/>
      <c r="E214" s="128"/>
      <c r="F214" s="1618"/>
      <c r="G214" s="1618"/>
      <c r="H214" s="1618"/>
      <c r="I214" s="1618"/>
      <c r="J214" s="1618"/>
      <c r="K214" s="1618"/>
      <c r="L214" s="1618"/>
      <c r="M214" s="1618"/>
      <c r="N214" s="1618"/>
      <c r="O214" s="1618"/>
      <c r="P214" s="1618"/>
      <c r="Q214" s="1618"/>
      <c r="R214" s="1618"/>
      <c r="S214" s="1618"/>
      <c r="T214" s="1618"/>
      <c r="U214" s="1618"/>
      <c r="V214" s="1618"/>
      <c r="W214" s="1618"/>
      <c r="X214" s="1618"/>
      <c r="Y214" s="1618"/>
      <c r="Z214" s="1618"/>
      <c r="AA214" s="1618"/>
      <c r="AE214" s="3" t="s">
        <v>617</v>
      </c>
      <c r="AF214" s="128"/>
      <c r="AG214" s="128"/>
      <c r="AH214" s="128"/>
      <c r="AI214" s="128"/>
      <c r="AJ214" s="128"/>
      <c r="AK214" s="1675"/>
      <c r="AL214" s="1676"/>
      <c r="AM214" s="1676"/>
      <c r="AN214" s="1676"/>
      <c r="AO214" s="1833"/>
      <c r="AP214" s="1833"/>
      <c r="AQ214" s="1833"/>
      <c r="AR214" s="1676"/>
      <c r="AS214" s="1676"/>
      <c r="AT214" s="1676"/>
      <c r="AU214" s="1676"/>
      <c r="AV214" s="1676"/>
      <c r="AW214" s="1676"/>
      <c r="AX214" s="1676"/>
      <c r="AY214" s="1676"/>
      <c r="AZ214" s="1676"/>
      <c r="BA214" s="1676"/>
      <c r="BB214" s="1676"/>
      <c r="BC214" s="1676"/>
      <c r="BD214" s="1677"/>
      <c r="BE214" s="128"/>
      <c r="BF214" s="128"/>
      <c r="BG214" s="128"/>
      <c r="BH214" s="128"/>
      <c r="BI214" s="128"/>
    </row>
    <row r="215" spans="1:63" ht="18.75" customHeight="1">
      <c r="A215" s="128"/>
      <c r="B215" s="128"/>
      <c r="C215" s="128"/>
      <c r="D215" s="128"/>
      <c r="E215" s="128"/>
      <c r="F215" s="1618"/>
      <c r="G215" s="1618"/>
      <c r="H215" s="1618"/>
      <c r="I215" s="1618"/>
      <c r="J215" s="1618"/>
      <c r="K215" s="1618"/>
      <c r="L215" s="1618"/>
      <c r="M215" s="1618"/>
      <c r="N215" s="1618"/>
      <c r="O215" s="1618"/>
      <c r="P215" s="1618"/>
      <c r="Q215" s="1618"/>
      <c r="R215" s="1618"/>
      <c r="S215" s="1618"/>
      <c r="T215" s="1618"/>
      <c r="U215" s="1618"/>
      <c r="V215" s="1618"/>
      <c r="W215" s="1618"/>
      <c r="X215" s="1618"/>
      <c r="Y215" s="1618"/>
      <c r="Z215" s="1618"/>
      <c r="AA215" s="1618"/>
      <c r="AE215" s="3" t="s">
        <v>615</v>
      </c>
      <c r="AF215" s="128"/>
      <c r="AG215" s="128"/>
      <c r="AH215" s="128"/>
      <c r="AI215" s="128"/>
      <c r="AJ215" s="128"/>
      <c r="AK215" s="1675"/>
      <c r="AL215" s="1676"/>
      <c r="AM215" s="1676"/>
      <c r="AN215" s="1676"/>
      <c r="AO215" s="1833"/>
      <c r="AP215" s="1833"/>
      <c r="AQ215" s="1833"/>
      <c r="AR215" s="1676"/>
      <c r="AS215" s="1676"/>
      <c r="AT215" s="1676"/>
      <c r="AU215" s="1676"/>
      <c r="AV215" s="1676"/>
      <c r="AW215" s="1676"/>
      <c r="AX215" s="1676"/>
      <c r="AY215" s="1676"/>
      <c r="AZ215" s="1676"/>
      <c r="BA215" s="1676"/>
      <c r="BB215" s="1676"/>
      <c r="BC215" s="1676"/>
      <c r="BD215" s="1677"/>
      <c r="BE215" s="128"/>
      <c r="BF215" s="128"/>
      <c r="BG215" s="128"/>
      <c r="BH215" s="128"/>
      <c r="BI215" s="128"/>
    </row>
    <row r="216" spans="1:63" ht="18.75" customHeight="1">
      <c r="A216" s="128"/>
      <c r="B216" s="128"/>
      <c r="C216" s="128"/>
      <c r="D216" s="128"/>
      <c r="E216" s="128"/>
      <c r="F216" s="1618"/>
      <c r="G216" s="1618"/>
      <c r="H216" s="1618"/>
      <c r="I216" s="1618"/>
      <c r="J216" s="1618"/>
      <c r="K216" s="1618"/>
      <c r="L216" s="1618"/>
      <c r="M216" s="1618"/>
      <c r="N216" s="1618"/>
      <c r="O216" s="1618"/>
      <c r="P216" s="1618"/>
      <c r="Q216" s="1618"/>
      <c r="R216" s="1618"/>
      <c r="S216" s="1618"/>
      <c r="T216" s="1618"/>
      <c r="U216" s="1618"/>
      <c r="V216" s="1618"/>
      <c r="W216" s="1618"/>
      <c r="X216" s="1618"/>
      <c r="Y216" s="1618"/>
      <c r="Z216" s="1618"/>
      <c r="AA216" s="1618"/>
      <c r="AE216" s="128"/>
      <c r="AF216" s="128"/>
      <c r="AG216" s="128"/>
      <c r="AH216" s="128"/>
      <c r="AI216" s="128"/>
      <c r="AJ216" s="128"/>
      <c r="AK216" s="128"/>
      <c r="AL216" s="128"/>
      <c r="AM216" s="128"/>
      <c r="AN216" s="128"/>
      <c r="AO216" s="128"/>
      <c r="AP216" s="128"/>
      <c r="AQ216" s="128"/>
      <c r="AR216" s="128"/>
      <c r="AS216" s="128"/>
      <c r="AT216" s="128"/>
      <c r="AU216" s="128"/>
      <c r="AV216" s="128"/>
      <c r="AW216" s="128"/>
      <c r="AX216" s="128"/>
      <c r="AY216" s="128"/>
      <c r="AZ216" s="128"/>
      <c r="BA216" s="128"/>
      <c r="BB216" s="128"/>
      <c r="BC216" s="128"/>
      <c r="BD216" s="128"/>
      <c r="BE216" s="128"/>
      <c r="BF216" s="128"/>
      <c r="BG216" s="128"/>
      <c r="BH216" s="128"/>
      <c r="BI216" s="128"/>
    </row>
    <row r="217" spans="1:63" ht="18.75" customHeight="1">
      <c r="A217" s="128"/>
      <c r="B217" s="128"/>
      <c r="C217" s="128"/>
      <c r="D217" s="128"/>
      <c r="E217" s="128"/>
      <c r="F217" s="1618"/>
      <c r="G217" s="1618"/>
      <c r="H217" s="1618"/>
      <c r="I217" s="1618"/>
      <c r="J217" s="1618"/>
      <c r="K217" s="1618"/>
      <c r="L217" s="1618"/>
      <c r="M217" s="1618"/>
      <c r="N217" s="1618"/>
      <c r="O217" s="1618"/>
      <c r="P217" s="1618"/>
      <c r="Q217" s="1618"/>
      <c r="R217" s="1618"/>
      <c r="S217" s="1618"/>
      <c r="T217" s="1618"/>
      <c r="U217" s="1618"/>
      <c r="V217" s="1618"/>
      <c r="W217" s="1618"/>
      <c r="X217" s="1618"/>
      <c r="Y217" s="1618"/>
      <c r="Z217" s="1618"/>
      <c r="AA217" s="1618"/>
      <c r="AE217" s="3" t="s">
        <v>613</v>
      </c>
      <c r="AF217" s="128"/>
      <c r="AG217" s="128"/>
      <c r="AH217" s="128"/>
      <c r="AI217" s="128"/>
      <c r="AJ217" s="128"/>
      <c r="AK217" s="1005"/>
      <c r="AL217" s="1844" t="s">
        <v>3208</v>
      </c>
      <c r="AM217" s="1844"/>
      <c r="AN217" s="1844"/>
      <c r="AO217" s="1844"/>
      <c r="AP217" s="1844"/>
      <c r="AQ217" s="1844"/>
      <c r="AR217" s="1844"/>
      <c r="AS217" s="1844"/>
      <c r="AT217" s="1844"/>
      <c r="AU217" s="1844"/>
      <c r="AV217" s="1844"/>
      <c r="AW217" s="1844"/>
      <c r="AX217" s="1844"/>
      <c r="AY217" s="1844"/>
      <c r="AZ217" s="1844"/>
      <c r="BA217" s="1844"/>
      <c r="BB217" s="1844"/>
      <c r="BC217" s="1844"/>
      <c r="BD217" s="1844"/>
      <c r="BE217" s="1844"/>
      <c r="BF217" s="1844"/>
      <c r="BG217" s="1844"/>
      <c r="BH217" s="1844"/>
      <c r="BI217" s="1844"/>
      <c r="BK217" s="1" t="b">
        <v>0</v>
      </c>
    </row>
    <row r="218" spans="1:63" ht="18.75" customHeight="1">
      <c r="F218" s="1618"/>
      <c r="G218" s="1618"/>
      <c r="H218" s="1618"/>
      <c r="I218" s="1618"/>
      <c r="J218" s="1618"/>
      <c r="K218" s="1618"/>
      <c r="L218" s="1618"/>
      <c r="M218" s="1618"/>
      <c r="N218" s="1618"/>
      <c r="O218" s="1618"/>
      <c r="P218" s="1618"/>
      <c r="Q218" s="1618"/>
      <c r="R218" s="1618"/>
      <c r="S218" s="1618"/>
      <c r="T218" s="1618"/>
      <c r="U218" s="1618"/>
      <c r="V218" s="1618"/>
      <c r="W218" s="1618"/>
      <c r="X218" s="1618"/>
      <c r="Y218" s="1618"/>
      <c r="Z218" s="1618"/>
      <c r="AA218" s="1618"/>
      <c r="AE218" s="128"/>
      <c r="AF218" s="128"/>
      <c r="AG218" s="128"/>
      <c r="AH218" s="128"/>
      <c r="AI218" s="128"/>
      <c r="AJ218" s="128"/>
      <c r="AL218" s="1844"/>
      <c r="AM218" s="1844"/>
      <c r="AN218" s="1844"/>
      <c r="AO218" s="1844"/>
      <c r="AP218" s="1844"/>
      <c r="AQ218" s="1844"/>
      <c r="AR218" s="1844"/>
      <c r="AS218" s="1844"/>
      <c r="AT218" s="1844"/>
      <c r="AU218" s="1844"/>
      <c r="AV218" s="1844"/>
      <c r="AW218" s="1844"/>
      <c r="AX218" s="1844"/>
      <c r="AY218" s="1844"/>
      <c r="AZ218" s="1844"/>
      <c r="BA218" s="1844"/>
      <c r="BB218" s="1844"/>
      <c r="BC218" s="1844"/>
      <c r="BD218" s="1844"/>
      <c r="BE218" s="1844"/>
      <c r="BF218" s="1844"/>
      <c r="BG218" s="1844"/>
      <c r="BH218" s="1844"/>
      <c r="BI218" s="1844"/>
    </row>
    <row r="219" spans="1:63" ht="18.75" customHeight="1">
      <c r="F219" s="1618"/>
      <c r="G219" s="1618"/>
      <c r="H219" s="1618"/>
      <c r="I219" s="1618"/>
      <c r="J219" s="1618"/>
      <c r="K219" s="1618"/>
      <c r="L219" s="1618"/>
      <c r="M219" s="1618"/>
      <c r="N219" s="1618"/>
      <c r="O219" s="1618"/>
      <c r="P219" s="1618"/>
      <c r="Q219" s="1618"/>
      <c r="R219" s="1618"/>
      <c r="S219" s="1618"/>
      <c r="T219" s="1618"/>
      <c r="U219" s="1618"/>
      <c r="V219" s="1618"/>
      <c r="W219" s="1618"/>
      <c r="X219" s="1618"/>
      <c r="Y219" s="1618"/>
      <c r="Z219" s="1618"/>
      <c r="AA219" s="1618"/>
      <c r="AK219" s="1834"/>
      <c r="AL219" s="1835"/>
      <c r="AM219" s="1835"/>
      <c r="AN219" s="1835"/>
      <c r="AO219" s="1836"/>
      <c r="AP219" s="1836"/>
      <c r="AQ219" s="1836"/>
      <c r="AR219" s="1835"/>
      <c r="AS219" s="1835"/>
      <c r="AT219" s="1835"/>
      <c r="AU219" s="1835"/>
      <c r="AV219" s="1835"/>
      <c r="AW219" s="1835"/>
      <c r="AX219" s="1835"/>
      <c r="AY219" s="1835"/>
      <c r="AZ219" s="1835"/>
      <c r="BA219" s="1835"/>
      <c r="BB219" s="1835"/>
      <c r="BC219" s="1835"/>
      <c r="BD219" s="1835"/>
      <c r="BE219" s="1835"/>
      <c r="BF219" s="1835"/>
      <c r="BG219" s="1835"/>
      <c r="BH219" s="1835"/>
      <c r="BI219" s="1837"/>
    </row>
    <row r="220" spans="1:63" ht="18.75" customHeight="1">
      <c r="F220" s="1618"/>
      <c r="G220" s="1618"/>
      <c r="H220" s="1618"/>
      <c r="I220" s="1618"/>
      <c r="J220" s="1618"/>
      <c r="K220" s="1618"/>
      <c r="L220" s="1618"/>
      <c r="M220" s="1618"/>
      <c r="N220" s="1618"/>
      <c r="O220" s="1618"/>
      <c r="P220" s="1618"/>
      <c r="Q220" s="1618"/>
      <c r="R220" s="1618"/>
      <c r="S220" s="1618"/>
      <c r="T220" s="1618"/>
      <c r="U220" s="1618"/>
      <c r="V220" s="1618"/>
      <c r="W220" s="1618"/>
      <c r="X220" s="1618"/>
      <c r="Y220" s="1618"/>
      <c r="Z220" s="1618"/>
      <c r="AA220" s="1618"/>
      <c r="AK220" s="1838"/>
      <c r="AL220" s="1839"/>
      <c r="AM220" s="1839"/>
      <c r="AN220" s="1839"/>
      <c r="AO220" s="1839"/>
      <c r="AP220" s="1839"/>
      <c r="AQ220" s="1839"/>
      <c r="AR220" s="1839"/>
      <c r="AS220" s="1839"/>
      <c r="AT220" s="1839"/>
      <c r="AU220" s="1839"/>
      <c r="AV220" s="1839"/>
      <c r="AW220" s="1839"/>
      <c r="AX220" s="1839"/>
      <c r="AY220" s="1839"/>
      <c r="AZ220" s="1839"/>
      <c r="BA220" s="1839"/>
      <c r="BB220" s="1839"/>
      <c r="BC220" s="1839"/>
      <c r="BD220" s="1839"/>
      <c r="BE220" s="1839"/>
      <c r="BF220" s="1839"/>
      <c r="BG220" s="1839"/>
      <c r="BH220" s="1839"/>
      <c r="BI220" s="1840"/>
    </row>
    <row r="221" spans="1:63" ht="18.75" customHeight="1">
      <c r="F221" s="1618"/>
      <c r="G221" s="1618"/>
      <c r="H221" s="1618"/>
      <c r="I221" s="1618"/>
      <c r="J221" s="1618"/>
      <c r="K221" s="1618"/>
      <c r="L221" s="1618"/>
      <c r="M221" s="1618"/>
      <c r="N221" s="1618"/>
      <c r="O221" s="1618"/>
      <c r="P221" s="1618"/>
      <c r="Q221" s="1618"/>
      <c r="R221" s="1618"/>
      <c r="S221" s="1618"/>
      <c r="T221" s="1618"/>
      <c r="U221" s="1618"/>
      <c r="V221" s="1618"/>
      <c r="W221" s="1618"/>
      <c r="X221" s="1618"/>
      <c r="Y221" s="1618"/>
      <c r="Z221" s="1618"/>
      <c r="AA221" s="1618"/>
      <c r="AK221" s="1841"/>
      <c r="AL221" s="1842"/>
      <c r="AM221" s="1842"/>
      <c r="AN221" s="1842"/>
      <c r="AO221" s="1842"/>
      <c r="AP221" s="1842"/>
      <c r="AQ221" s="1842"/>
      <c r="AR221" s="1842"/>
      <c r="AS221" s="1842"/>
      <c r="AT221" s="1842"/>
      <c r="AU221" s="1842"/>
      <c r="AV221" s="1842"/>
      <c r="AW221" s="1842"/>
      <c r="AX221" s="1842"/>
      <c r="AY221" s="1842"/>
      <c r="AZ221" s="1842"/>
      <c r="BA221" s="1842"/>
      <c r="BB221" s="1842"/>
      <c r="BC221" s="1842"/>
      <c r="BD221" s="1842"/>
      <c r="BE221" s="1842"/>
      <c r="BF221" s="1842"/>
      <c r="BG221" s="1842"/>
      <c r="BH221" s="1842"/>
      <c r="BI221" s="1843"/>
    </row>
    <row r="222" spans="1:63" ht="18.75" customHeight="1"/>
    <row r="223" spans="1:63" ht="18.75" customHeight="1">
      <c r="AK223" s="1004"/>
      <c r="AL223" s="1004"/>
      <c r="AM223" s="1004"/>
      <c r="AN223" s="1004"/>
      <c r="AO223" s="1004"/>
      <c r="AP223" s="1004"/>
      <c r="AQ223" s="1004"/>
      <c r="AR223" s="1004"/>
      <c r="AS223" s="1004"/>
      <c r="AT223" s="1004"/>
      <c r="AU223" s="1004"/>
      <c r="AV223" s="1004"/>
      <c r="AW223" s="1004"/>
      <c r="AX223" s="1004"/>
      <c r="AY223" s="1004"/>
      <c r="AZ223" s="1004"/>
      <c r="BA223" s="1004"/>
      <c r="BB223" s="1004"/>
      <c r="BC223" s="1004"/>
      <c r="BD223" s="1004"/>
      <c r="BE223" s="1004"/>
      <c r="BF223" s="1004"/>
      <c r="BG223" s="1004"/>
      <c r="BH223" s="1004"/>
      <c r="BI223" s="1004"/>
    </row>
    <row r="224" spans="1:63" ht="18.75" customHeight="1">
      <c r="AK224" s="1004"/>
      <c r="AL224" s="1004"/>
      <c r="AM224" s="1004"/>
      <c r="AN224" s="1004"/>
      <c r="AO224" s="1004"/>
      <c r="AP224" s="1004"/>
      <c r="AQ224" s="1004"/>
      <c r="AR224" s="1004"/>
      <c r="AS224" s="1004"/>
      <c r="AT224" s="1004"/>
      <c r="AU224" s="1004"/>
      <c r="AV224" s="1004"/>
      <c r="AW224" s="1004"/>
      <c r="AX224" s="1004"/>
      <c r="AY224" s="1004"/>
      <c r="AZ224" s="1004"/>
      <c r="BA224" s="1004"/>
      <c r="BB224" s="1004"/>
      <c r="BC224" s="1004"/>
      <c r="BD224" s="1004"/>
      <c r="BE224" s="1004"/>
      <c r="BF224" s="1004"/>
      <c r="BG224" s="1004"/>
      <c r="BH224" s="1004"/>
      <c r="BI224" s="1004"/>
    </row>
    <row r="225" spans="1:61" ht="18.75" customHeight="1">
      <c r="AK225" s="1004"/>
      <c r="AL225" s="1004"/>
      <c r="AM225" s="1004"/>
      <c r="AN225" s="1004"/>
      <c r="AO225" s="1004"/>
      <c r="AP225" s="1004"/>
      <c r="AQ225" s="1004"/>
      <c r="AR225" s="1004"/>
      <c r="AS225" s="1004"/>
      <c r="AT225" s="1004"/>
      <c r="AU225" s="1004"/>
      <c r="AV225" s="1004"/>
      <c r="AW225" s="1004"/>
      <c r="AX225" s="1004"/>
      <c r="AY225" s="1004"/>
      <c r="AZ225" s="1004"/>
      <c r="BA225" s="1004"/>
      <c r="BB225" s="1004"/>
      <c r="BC225" s="1004"/>
      <c r="BD225" s="1004"/>
      <c r="BE225" s="1004"/>
      <c r="BF225" s="1004"/>
      <c r="BG225" s="1004"/>
      <c r="BH225" s="1004"/>
      <c r="BI225" s="1004"/>
    </row>
    <row r="226" spans="1:61" ht="18.75" customHeight="1">
      <c r="AK226" s="1004"/>
      <c r="AL226" s="1004"/>
      <c r="AM226" s="1004"/>
      <c r="AN226" s="1004"/>
      <c r="AO226" s="1004"/>
      <c r="AP226" s="1004"/>
      <c r="AQ226" s="1004"/>
      <c r="AR226" s="1004"/>
      <c r="AS226" s="1004"/>
      <c r="AT226" s="1004"/>
      <c r="AU226" s="1004"/>
      <c r="AV226" s="1004"/>
      <c r="AW226" s="1004"/>
      <c r="AX226" s="1004"/>
      <c r="AY226" s="1004"/>
      <c r="AZ226" s="1004"/>
      <c r="BA226" s="1004"/>
      <c r="BB226" s="1004"/>
      <c r="BC226" s="1004"/>
      <c r="BD226" s="1004"/>
      <c r="BE226" s="1004"/>
      <c r="BF226" s="1004"/>
      <c r="BG226" s="1004"/>
      <c r="BH226" s="1004"/>
      <c r="BI226" s="1004"/>
    </row>
    <row r="227" spans="1:61" ht="18.75" customHeight="1"/>
    <row r="228" spans="1:61" ht="17.25" customHeight="1">
      <c r="A228" s="152" t="s">
        <v>563</v>
      </c>
      <c r="B228" s="152"/>
      <c r="C228" s="152"/>
      <c r="D228" s="152"/>
      <c r="E228" s="152"/>
      <c r="F228" s="152"/>
      <c r="G228" s="152"/>
      <c r="H228" s="152"/>
      <c r="I228" s="152"/>
      <c r="J228" s="152"/>
      <c r="K228" s="152"/>
      <c r="L228" s="152"/>
      <c r="M228" s="152"/>
      <c r="N228" s="152"/>
      <c r="O228" s="152"/>
      <c r="P228" s="152"/>
      <c r="Q228" s="152"/>
      <c r="R228" s="152"/>
      <c r="S228" s="152"/>
      <c r="T228" s="152"/>
      <c r="U228" s="152"/>
      <c r="V228" s="152"/>
      <c r="W228" s="152"/>
      <c r="X228" s="152"/>
      <c r="Y228" s="152"/>
      <c r="Z228" s="152"/>
      <c r="AA228" s="152"/>
      <c r="AE228" s="170" t="s">
        <v>612</v>
      </c>
    </row>
    <row r="229" spans="1:61" s="2" customFormat="1" ht="17.25" customHeight="1">
      <c r="A229" s="2" t="s">
        <v>611</v>
      </c>
    </row>
    <row r="230" spans="1:61" ht="17.25" customHeight="1">
      <c r="A230" s="169"/>
      <c r="B230" s="52"/>
      <c r="C230" s="52"/>
      <c r="D230" s="52"/>
      <c r="E230" s="123"/>
      <c r="F230" s="1754" t="s">
        <v>610</v>
      </c>
      <c r="G230" s="1755"/>
      <c r="H230" s="1756"/>
      <c r="I230" s="1520" t="s">
        <v>609</v>
      </c>
      <c r="J230" s="1521"/>
      <c r="K230" s="1521"/>
      <c r="L230" s="1521"/>
      <c r="M230" s="1522"/>
      <c r="N230" s="1754" t="s">
        <v>608</v>
      </c>
      <c r="O230" s="1755"/>
      <c r="P230" s="1756"/>
      <c r="Q230" s="1754" t="s">
        <v>711</v>
      </c>
      <c r="R230" s="1755"/>
      <c r="S230" s="1755"/>
      <c r="T230" s="1755"/>
      <c r="U230" s="1756"/>
      <c r="V230" s="1754" t="s">
        <v>606</v>
      </c>
      <c r="W230" s="1755"/>
      <c r="X230" s="1755"/>
      <c r="Y230" s="1756"/>
      <c r="Z230" s="1754" t="s">
        <v>605</v>
      </c>
      <c r="AA230" s="1755"/>
      <c r="AB230" s="1755"/>
      <c r="AC230" s="1756"/>
    </row>
    <row r="231" spans="1:61" ht="17.25" customHeight="1">
      <c r="A231" s="145"/>
      <c r="E231" s="119"/>
      <c r="F231" s="1757"/>
      <c r="G231" s="1758"/>
      <c r="H231" s="1759"/>
      <c r="I231" s="1505"/>
      <c r="J231" s="1506"/>
      <c r="K231" s="1506"/>
      <c r="L231" s="1506"/>
      <c r="M231" s="1507"/>
      <c r="N231" s="1757"/>
      <c r="O231" s="1758"/>
      <c r="P231" s="1759"/>
      <c r="Q231" s="1757"/>
      <c r="R231" s="1758"/>
      <c r="S231" s="1758"/>
      <c r="T231" s="1758"/>
      <c r="U231" s="1759"/>
      <c r="V231" s="1757"/>
      <c r="W231" s="1758"/>
      <c r="X231" s="1758"/>
      <c r="Y231" s="1759"/>
      <c r="Z231" s="1757"/>
      <c r="AA231" s="1758"/>
      <c r="AB231" s="1758"/>
      <c r="AC231" s="1759"/>
    </row>
    <row r="232" spans="1:61" ht="17.25" customHeight="1">
      <c r="A232" s="145"/>
      <c r="E232" s="119"/>
      <c r="F232" s="1760"/>
      <c r="G232" s="1761"/>
      <c r="H232" s="1762"/>
      <c r="I232" s="1508"/>
      <c r="J232" s="1509"/>
      <c r="K232" s="1509"/>
      <c r="L232" s="1509"/>
      <c r="M232" s="1510"/>
      <c r="N232" s="1760"/>
      <c r="O232" s="1761"/>
      <c r="P232" s="1762"/>
      <c r="Q232" s="1760"/>
      <c r="R232" s="1761"/>
      <c r="S232" s="1761"/>
      <c r="T232" s="1761"/>
      <c r="U232" s="1762"/>
      <c r="V232" s="1760"/>
      <c r="W232" s="1761"/>
      <c r="X232" s="1761"/>
      <c r="Y232" s="1762"/>
      <c r="Z232" s="1760"/>
      <c r="AA232" s="1761"/>
      <c r="AB232" s="1761"/>
      <c r="AC232" s="1762"/>
    </row>
    <row r="233" spans="1:61" ht="17.25" customHeight="1">
      <c r="A233" s="1736" t="s">
        <v>604</v>
      </c>
      <c r="B233" s="1737"/>
      <c r="C233" s="1737"/>
      <c r="D233" s="1737"/>
      <c r="E233" s="1738"/>
      <c r="F233" s="1795"/>
      <c r="G233" s="1787"/>
      <c r="H233" s="1788"/>
      <c r="I233" s="1727"/>
      <c r="J233" s="1728"/>
      <c r="K233" s="1728"/>
      <c r="L233" s="1728"/>
      <c r="M233" s="1729"/>
      <c r="N233" s="1727"/>
      <c r="O233" s="1728"/>
      <c r="P233" s="1729"/>
      <c r="Q233" s="1727"/>
      <c r="R233" s="1728"/>
      <c r="S233" s="1728"/>
      <c r="T233" s="1728"/>
      <c r="U233" s="1729"/>
      <c r="V233" s="1727"/>
      <c r="W233" s="1728"/>
      <c r="X233" s="1728"/>
      <c r="Y233" s="1729"/>
      <c r="Z233" s="1727"/>
      <c r="AA233" s="1728"/>
      <c r="AB233" s="1728"/>
      <c r="AC233" s="1729"/>
    </row>
    <row r="234" spans="1:61" ht="17.25" customHeight="1">
      <c r="A234" s="1739"/>
      <c r="B234" s="1740"/>
      <c r="C234" s="1740"/>
      <c r="D234" s="1740"/>
      <c r="E234" s="1741"/>
      <c r="F234" s="1789"/>
      <c r="G234" s="1790"/>
      <c r="H234" s="1791"/>
      <c r="I234" s="1730"/>
      <c r="J234" s="1731"/>
      <c r="K234" s="1731"/>
      <c r="L234" s="1731"/>
      <c r="M234" s="1732"/>
      <c r="N234" s="1730"/>
      <c r="O234" s="1731"/>
      <c r="P234" s="1732"/>
      <c r="Q234" s="1730"/>
      <c r="R234" s="1731"/>
      <c r="S234" s="1731"/>
      <c r="T234" s="1731"/>
      <c r="U234" s="1732"/>
      <c r="V234" s="1730"/>
      <c r="W234" s="1731"/>
      <c r="X234" s="1731"/>
      <c r="Y234" s="1732"/>
      <c r="Z234" s="1730"/>
      <c r="AA234" s="1731"/>
      <c r="AB234" s="1731"/>
      <c r="AC234" s="1732"/>
    </row>
    <row r="235" spans="1:61" ht="17.25" customHeight="1">
      <c r="A235" s="1739"/>
      <c r="B235" s="1740"/>
      <c r="C235" s="1740"/>
      <c r="D235" s="1740"/>
      <c r="E235" s="1741"/>
      <c r="F235" s="1789"/>
      <c r="G235" s="1790"/>
      <c r="H235" s="1791"/>
      <c r="I235" s="1730"/>
      <c r="J235" s="1731"/>
      <c r="K235" s="1731"/>
      <c r="L235" s="1731"/>
      <c r="M235" s="1732"/>
      <c r="N235" s="1730"/>
      <c r="O235" s="1731"/>
      <c r="P235" s="1732"/>
      <c r="Q235" s="1730"/>
      <c r="R235" s="1731"/>
      <c r="S235" s="1731"/>
      <c r="T235" s="1731"/>
      <c r="U235" s="1732"/>
      <c r="V235" s="1730"/>
      <c r="W235" s="1731"/>
      <c r="X235" s="1731"/>
      <c r="Y235" s="1732"/>
      <c r="Z235" s="1730"/>
      <c r="AA235" s="1731"/>
      <c r="AB235" s="1731"/>
      <c r="AC235" s="1732"/>
    </row>
    <row r="236" spans="1:61" ht="17.25" customHeight="1">
      <c r="A236" s="1742"/>
      <c r="B236" s="1743"/>
      <c r="C236" s="1743"/>
      <c r="D236" s="1743"/>
      <c r="E236" s="1744"/>
      <c r="F236" s="1792"/>
      <c r="G236" s="1793"/>
      <c r="H236" s="1794"/>
      <c r="I236" s="1733"/>
      <c r="J236" s="1734"/>
      <c r="K236" s="1734"/>
      <c r="L236" s="1734"/>
      <c r="M236" s="1735"/>
      <c r="N236" s="1733"/>
      <c r="O236" s="1734"/>
      <c r="P236" s="1735"/>
      <c r="Q236" s="1733"/>
      <c r="R236" s="1734"/>
      <c r="S236" s="1734"/>
      <c r="T236" s="1734"/>
      <c r="U236" s="1735"/>
      <c r="V236" s="1733"/>
      <c r="W236" s="1734"/>
      <c r="X236" s="1734"/>
      <c r="Y236" s="1735"/>
      <c r="Z236" s="1733"/>
      <c r="AA236" s="1734"/>
      <c r="AB236" s="1734"/>
      <c r="AC236" s="1735"/>
    </row>
    <row r="237" spans="1:61" ht="17.25" customHeight="1">
      <c r="A237" s="1745" t="s">
        <v>603</v>
      </c>
      <c r="B237" s="1746"/>
      <c r="C237" s="1746"/>
      <c r="D237" s="1746"/>
      <c r="E237" s="1747"/>
      <c r="F237" s="1786"/>
      <c r="G237" s="1787"/>
      <c r="H237" s="1788"/>
      <c r="I237" s="1727"/>
      <c r="J237" s="1728"/>
      <c r="K237" s="1728"/>
      <c r="L237" s="1728"/>
      <c r="M237" s="1729"/>
      <c r="N237" s="1727"/>
      <c r="O237" s="1728"/>
      <c r="P237" s="1729"/>
      <c r="Q237" s="1727"/>
      <c r="R237" s="1728"/>
      <c r="S237" s="1728"/>
      <c r="T237" s="1728"/>
      <c r="U237" s="1729"/>
      <c r="V237" s="1727"/>
      <c r="W237" s="1728"/>
      <c r="X237" s="1728"/>
      <c r="Y237" s="1729"/>
      <c r="Z237" s="1727"/>
      <c r="AA237" s="1728"/>
      <c r="AB237" s="1728"/>
      <c r="AC237" s="1729"/>
    </row>
    <row r="238" spans="1:61" ht="17.25" customHeight="1">
      <c r="A238" s="1748"/>
      <c r="B238" s="1749"/>
      <c r="C238" s="1749"/>
      <c r="D238" s="1749"/>
      <c r="E238" s="1750"/>
      <c r="F238" s="1789"/>
      <c r="G238" s="1790"/>
      <c r="H238" s="1791"/>
      <c r="I238" s="1730"/>
      <c r="J238" s="1731"/>
      <c r="K238" s="1731"/>
      <c r="L238" s="1731"/>
      <c r="M238" s="1732"/>
      <c r="N238" s="1730"/>
      <c r="O238" s="1731"/>
      <c r="P238" s="1732"/>
      <c r="Q238" s="1730"/>
      <c r="R238" s="1731"/>
      <c r="S238" s="1731"/>
      <c r="T238" s="1731"/>
      <c r="U238" s="1732"/>
      <c r="V238" s="1730"/>
      <c r="W238" s="1731"/>
      <c r="X238" s="1731"/>
      <c r="Y238" s="1732"/>
      <c r="Z238" s="1730"/>
      <c r="AA238" s="1731"/>
      <c r="AB238" s="1731"/>
      <c r="AC238" s="1732"/>
    </row>
    <row r="239" spans="1:61" ht="17.25" customHeight="1">
      <c r="A239" s="1748"/>
      <c r="B239" s="1749"/>
      <c r="C239" s="1749"/>
      <c r="D239" s="1749"/>
      <c r="E239" s="1750"/>
      <c r="F239" s="1789"/>
      <c r="G239" s="1790"/>
      <c r="H239" s="1791"/>
      <c r="I239" s="1730"/>
      <c r="J239" s="1731"/>
      <c r="K239" s="1731"/>
      <c r="L239" s="1731"/>
      <c r="M239" s="1732"/>
      <c r="N239" s="1730"/>
      <c r="O239" s="1731"/>
      <c r="P239" s="1732"/>
      <c r="Q239" s="1730"/>
      <c r="R239" s="1731"/>
      <c r="S239" s="1731"/>
      <c r="T239" s="1731"/>
      <c r="U239" s="1732"/>
      <c r="V239" s="1730"/>
      <c r="W239" s="1731"/>
      <c r="X239" s="1731"/>
      <c r="Y239" s="1732"/>
      <c r="Z239" s="1730"/>
      <c r="AA239" s="1731"/>
      <c r="AB239" s="1731"/>
      <c r="AC239" s="1732"/>
    </row>
    <row r="240" spans="1:61" ht="17.25" customHeight="1">
      <c r="A240" s="1748"/>
      <c r="B240" s="1749"/>
      <c r="C240" s="1749"/>
      <c r="D240" s="1749"/>
      <c r="E240" s="1750"/>
      <c r="F240" s="1789"/>
      <c r="G240" s="1790"/>
      <c r="H240" s="1791"/>
      <c r="I240" s="1730"/>
      <c r="J240" s="1731"/>
      <c r="K240" s="1731"/>
      <c r="L240" s="1731"/>
      <c r="M240" s="1732"/>
      <c r="N240" s="1730"/>
      <c r="O240" s="1731"/>
      <c r="P240" s="1732"/>
      <c r="Q240" s="1730"/>
      <c r="R240" s="1731"/>
      <c r="S240" s="1731"/>
      <c r="T240" s="1731"/>
      <c r="U240" s="1732"/>
      <c r="V240" s="1730"/>
      <c r="W240" s="1731"/>
      <c r="X240" s="1731"/>
      <c r="Y240" s="1732"/>
      <c r="Z240" s="1730"/>
      <c r="AA240" s="1731"/>
      <c r="AB240" s="1731"/>
      <c r="AC240" s="1732"/>
    </row>
    <row r="241" spans="1:29" ht="17.25" customHeight="1">
      <c r="A241" s="1751"/>
      <c r="B241" s="1752"/>
      <c r="C241" s="1752"/>
      <c r="D241" s="1752"/>
      <c r="E241" s="1753"/>
      <c r="F241" s="1792"/>
      <c r="G241" s="1793"/>
      <c r="H241" s="1794"/>
      <c r="I241" s="1733"/>
      <c r="J241" s="1734"/>
      <c r="K241" s="1734"/>
      <c r="L241" s="1734"/>
      <c r="M241" s="1735"/>
      <c r="N241" s="1733"/>
      <c r="O241" s="1734"/>
      <c r="P241" s="1735"/>
      <c r="Q241" s="1733"/>
      <c r="R241" s="1734"/>
      <c r="S241" s="1734"/>
      <c r="T241" s="1734"/>
      <c r="U241" s="1735"/>
      <c r="V241" s="1733"/>
      <c r="W241" s="1734"/>
      <c r="X241" s="1734"/>
      <c r="Y241" s="1735"/>
      <c r="Z241" s="1733"/>
      <c r="AA241" s="1734"/>
      <c r="AB241" s="1734"/>
      <c r="AC241" s="1735"/>
    </row>
    <row r="242" spans="1:29" ht="17.25" customHeight="1">
      <c r="A242" s="1745" t="s">
        <v>602</v>
      </c>
      <c r="B242" s="1746"/>
      <c r="C242" s="1746"/>
      <c r="D242" s="1746"/>
      <c r="E242" s="1747"/>
      <c r="F242" s="1727"/>
      <c r="G242" s="1728"/>
      <c r="H242" s="1729"/>
      <c r="I242" s="1727"/>
      <c r="J242" s="1728"/>
      <c r="K242" s="1728"/>
      <c r="L242" s="1728"/>
      <c r="M242" s="1729"/>
      <c r="N242" s="1727"/>
      <c r="O242" s="1728"/>
      <c r="P242" s="1729"/>
      <c r="Q242" s="1727"/>
      <c r="R242" s="1728"/>
      <c r="S242" s="1728"/>
      <c r="T242" s="1728"/>
      <c r="U242" s="1729"/>
      <c r="V242" s="1727"/>
      <c r="W242" s="1728"/>
      <c r="X242" s="1728"/>
      <c r="Y242" s="1729"/>
      <c r="Z242" s="1727"/>
      <c r="AA242" s="1728"/>
      <c r="AB242" s="1728"/>
      <c r="AC242" s="1729"/>
    </row>
    <row r="243" spans="1:29" ht="17.25" customHeight="1">
      <c r="A243" s="1748"/>
      <c r="B243" s="1749"/>
      <c r="C243" s="1749"/>
      <c r="D243" s="1749"/>
      <c r="E243" s="1750"/>
      <c r="F243" s="1730"/>
      <c r="G243" s="1731"/>
      <c r="H243" s="1732"/>
      <c r="I243" s="1730"/>
      <c r="J243" s="1731"/>
      <c r="K243" s="1731"/>
      <c r="L243" s="1731"/>
      <c r="M243" s="1732"/>
      <c r="N243" s="1730"/>
      <c r="O243" s="1731"/>
      <c r="P243" s="1732"/>
      <c r="Q243" s="1730"/>
      <c r="R243" s="1731"/>
      <c r="S243" s="1731"/>
      <c r="T243" s="1731"/>
      <c r="U243" s="1732"/>
      <c r="V243" s="1730"/>
      <c r="W243" s="1731"/>
      <c r="X243" s="1731"/>
      <c r="Y243" s="1732"/>
      <c r="Z243" s="1730"/>
      <c r="AA243" s="1731"/>
      <c r="AB243" s="1731"/>
      <c r="AC243" s="1732"/>
    </row>
    <row r="244" spans="1:29" ht="17.25" customHeight="1">
      <c r="A244" s="1748"/>
      <c r="B244" s="1749"/>
      <c r="C244" s="1749"/>
      <c r="D244" s="1749"/>
      <c r="E244" s="1750"/>
      <c r="F244" s="1730"/>
      <c r="G244" s="1731"/>
      <c r="H244" s="1732"/>
      <c r="I244" s="1730"/>
      <c r="J244" s="1731"/>
      <c r="K244" s="1731"/>
      <c r="L244" s="1731"/>
      <c r="M244" s="1732"/>
      <c r="N244" s="1730"/>
      <c r="O244" s="1731"/>
      <c r="P244" s="1732"/>
      <c r="Q244" s="1730"/>
      <c r="R244" s="1731"/>
      <c r="S244" s="1731"/>
      <c r="T244" s="1731"/>
      <c r="U244" s="1732"/>
      <c r="V244" s="1730"/>
      <c r="W244" s="1731"/>
      <c r="X244" s="1731"/>
      <c r="Y244" s="1732"/>
      <c r="Z244" s="1730"/>
      <c r="AA244" s="1731"/>
      <c r="AB244" s="1731"/>
      <c r="AC244" s="1732"/>
    </row>
    <row r="245" spans="1:29" ht="17.25" customHeight="1">
      <c r="A245" s="1751"/>
      <c r="B245" s="1752"/>
      <c r="C245" s="1752"/>
      <c r="D245" s="1752"/>
      <c r="E245" s="1753"/>
      <c r="F245" s="1733"/>
      <c r="G245" s="1734"/>
      <c r="H245" s="1735"/>
      <c r="I245" s="1733"/>
      <c r="J245" s="1734"/>
      <c r="K245" s="1734"/>
      <c r="L245" s="1734"/>
      <c r="M245" s="1735"/>
      <c r="N245" s="1733"/>
      <c r="O245" s="1734"/>
      <c r="P245" s="1735"/>
      <c r="Q245" s="1733"/>
      <c r="R245" s="1734"/>
      <c r="S245" s="1734"/>
      <c r="T245" s="1734"/>
      <c r="U245" s="1735"/>
      <c r="V245" s="1733"/>
      <c r="W245" s="1734"/>
      <c r="X245" s="1734"/>
      <c r="Y245" s="1735"/>
      <c r="Z245" s="1733"/>
      <c r="AA245" s="1734"/>
      <c r="AB245" s="1734"/>
      <c r="AC245" s="1735"/>
    </row>
    <row r="246" spans="1:29" ht="17.25" customHeight="1">
      <c r="A246" s="1736" t="s">
        <v>601</v>
      </c>
      <c r="B246" s="1737"/>
      <c r="C246" s="1737"/>
      <c r="D246" s="1737"/>
      <c r="E246" s="1738"/>
      <c r="F246" s="1727"/>
      <c r="G246" s="1728"/>
      <c r="H246" s="1729"/>
      <c r="I246" s="1727"/>
      <c r="J246" s="1728"/>
      <c r="K246" s="1728"/>
      <c r="L246" s="1728"/>
      <c r="M246" s="1729"/>
      <c r="N246" s="1727"/>
      <c r="O246" s="1728"/>
      <c r="P246" s="1729"/>
      <c r="Q246" s="1727"/>
      <c r="R246" s="1728"/>
      <c r="S246" s="1728"/>
      <c r="T246" s="1728"/>
      <c r="U246" s="1729"/>
      <c r="V246" s="1727"/>
      <c r="W246" s="1728"/>
      <c r="X246" s="1728"/>
      <c r="Y246" s="1729"/>
      <c r="Z246" s="1727"/>
      <c r="AA246" s="1728"/>
      <c r="AB246" s="1728"/>
      <c r="AC246" s="1729"/>
    </row>
    <row r="247" spans="1:29" ht="17.25" customHeight="1">
      <c r="A247" s="1739"/>
      <c r="B247" s="1740"/>
      <c r="C247" s="1740"/>
      <c r="D247" s="1740"/>
      <c r="E247" s="1741"/>
      <c r="F247" s="1730"/>
      <c r="G247" s="1731"/>
      <c r="H247" s="1732"/>
      <c r="I247" s="1730"/>
      <c r="J247" s="1731"/>
      <c r="K247" s="1731"/>
      <c r="L247" s="1731"/>
      <c r="M247" s="1732"/>
      <c r="N247" s="1730"/>
      <c r="O247" s="1731"/>
      <c r="P247" s="1732"/>
      <c r="Q247" s="1730"/>
      <c r="R247" s="1731"/>
      <c r="S247" s="1731"/>
      <c r="T247" s="1731"/>
      <c r="U247" s="1732"/>
      <c r="V247" s="1730"/>
      <c r="W247" s="1731"/>
      <c r="X247" s="1731"/>
      <c r="Y247" s="1732"/>
      <c r="Z247" s="1730"/>
      <c r="AA247" s="1731"/>
      <c r="AB247" s="1731"/>
      <c r="AC247" s="1732"/>
    </row>
    <row r="248" spans="1:29" ht="17.25" customHeight="1">
      <c r="A248" s="1739"/>
      <c r="B248" s="1740"/>
      <c r="C248" s="1740"/>
      <c r="D248" s="1740"/>
      <c r="E248" s="1741"/>
      <c r="F248" s="1730"/>
      <c r="G248" s="1731"/>
      <c r="H248" s="1732"/>
      <c r="I248" s="1730"/>
      <c r="J248" s="1731"/>
      <c r="K248" s="1731"/>
      <c r="L248" s="1731"/>
      <c r="M248" s="1732"/>
      <c r="N248" s="1730"/>
      <c r="O248" s="1731"/>
      <c r="P248" s="1732"/>
      <c r="Q248" s="1730"/>
      <c r="R248" s="1731"/>
      <c r="S248" s="1731"/>
      <c r="T248" s="1731"/>
      <c r="U248" s="1732"/>
      <c r="V248" s="1730"/>
      <c r="W248" s="1731"/>
      <c r="X248" s="1731"/>
      <c r="Y248" s="1732"/>
      <c r="Z248" s="1730"/>
      <c r="AA248" s="1731"/>
      <c r="AB248" s="1731"/>
      <c r="AC248" s="1732"/>
    </row>
    <row r="249" spans="1:29" ht="17.25" customHeight="1">
      <c r="A249" s="1742"/>
      <c r="B249" s="1743"/>
      <c r="C249" s="1743"/>
      <c r="D249" s="1743"/>
      <c r="E249" s="1744"/>
      <c r="F249" s="1733"/>
      <c r="G249" s="1734"/>
      <c r="H249" s="1735"/>
      <c r="I249" s="1733"/>
      <c r="J249" s="1734"/>
      <c r="K249" s="1734"/>
      <c r="L249" s="1734"/>
      <c r="M249" s="1735"/>
      <c r="N249" s="1733"/>
      <c r="O249" s="1734"/>
      <c r="P249" s="1735"/>
      <c r="Q249" s="1733"/>
      <c r="R249" s="1734"/>
      <c r="S249" s="1734"/>
      <c r="T249" s="1734"/>
      <c r="U249" s="1735"/>
      <c r="V249" s="1733"/>
      <c r="W249" s="1734"/>
      <c r="X249" s="1734"/>
      <c r="Y249" s="1735"/>
      <c r="Z249" s="1733"/>
      <c r="AA249" s="1734"/>
      <c r="AB249" s="1734"/>
      <c r="AC249" s="1735"/>
    </row>
    <row r="250" spans="1:29" ht="17.25" customHeight="1">
      <c r="A250" s="1745" t="s">
        <v>600</v>
      </c>
      <c r="B250" s="1746"/>
      <c r="C250" s="1746"/>
      <c r="D250" s="1746"/>
      <c r="E250" s="1747"/>
      <c r="F250" s="1727"/>
      <c r="G250" s="1728"/>
      <c r="H250" s="1729"/>
      <c r="I250" s="1727"/>
      <c r="J250" s="1728"/>
      <c r="K250" s="1728"/>
      <c r="L250" s="1728"/>
      <c r="M250" s="1729"/>
      <c r="N250" s="1727"/>
      <c r="O250" s="1728"/>
      <c r="P250" s="1729"/>
      <c r="Q250" s="1727"/>
      <c r="R250" s="1728"/>
      <c r="S250" s="1728"/>
      <c r="T250" s="1728"/>
      <c r="U250" s="1729"/>
      <c r="V250" s="1727"/>
      <c r="W250" s="1728"/>
      <c r="X250" s="1728"/>
      <c r="Y250" s="1729"/>
      <c r="Z250" s="1727"/>
      <c r="AA250" s="1728"/>
      <c r="AB250" s="1728"/>
      <c r="AC250" s="1729"/>
    </row>
    <row r="251" spans="1:29" ht="17.25" customHeight="1">
      <c r="A251" s="1748"/>
      <c r="B251" s="1749"/>
      <c r="C251" s="1749"/>
      <c r="D251" s="1749"/>
      <c r="E251" s="1750"/>
      <c r="F251" s="1730"/>
      <c r="G251" s="1731"/>
      <c r="H251" s="1732"/>
      <c r="I251" s="1730"/>
      <c r="J251" s="1731"/>
      <c r="K251" s="1731"/>
      <c r="L251" s="1731"/>
      <c r="M251" s="1732"/>
      <c r="N251" s="1730"/>
      <c r="O251" s="1731"/>
      <c r="P251" s="1732"/>
      <c r="Q251" s="1730"/>
      <c r="R251" s="1731"/>
      <c r="S251" s="1731"/>
      <c r="T251" s="1731"/>
      <c r="U251" s="1732"/>
      <c r="V251" s="1730"/>
      <c r="W251" s="1731"/>
      <c r="X251" s="1731"/>
      <c r="Y251" s="1732"/>
      <c r="Z251" s="1730"/>
      <c r="AA251" s="1731"/>
      <c r="AB251" s="1731"/>
      <c r="AC251" s="1732"/>
    </row>
    <row r="252" spans="1:29" ht="17.25" customHeight="1">
      <c r="A252" s="1748"/>
      <c r="B252" s="1749"/>
      <c r="C252" s="1749"/>
      <c r="D252" s="1749"/>
      <c r="E252" s="1750"/>
      <c r="F252" s="1730"/>
      <c r="G252" s="1731"/>
      <c r="H252" s="1732"/>
      <c r="I252" s="1730"/>
      <c r="J252" s="1731"/>
      <c r="K252" s="1731"/>
      <c r="L252" s="1731"/>
      <c r="M252" s="1732"/>
      <c r="N252" s="1730"/>
      <c r="O252" s="1731"/>
      <c r="P252" s="1732"/>
      <c r="Q252" s="1730"/>
      <c r="R252" s="1731"/>
      <c r="S252" s="1731"/>
      <c r="T252" s="1731"/>
      <c r="U252" s="1732"/>
      <c r="V252" s="1730"/>
      <c r="W252" s="1731"/>
      <c r="X252" s="1731"/>
      <c r="Y252" s="1732"/>
      <c r="Z252" s="1730"/>
      <c r="AA252" s="1731"/>
      <c r="AB252" s="1731"/>
      <c r="AC252" s="1732"/>
    </row>
    <row r="253" spans="1:29" ht="17.25" customHeight="1">
      <c r="A253" s="1751"/>
      <c r="B253" s="1752"/>
      <c r="C253" s="1752"/>
      <c r="D253" s="1752"/>
      <c r="E253" s="1753"/>
      <c r="F253" s="1733"/>
      <c r="G253" s="1734"/>
      <c r="H253" s="1735"/>
      <c r="I253" s="1733"/>
      <c r="J253" s="1734"/>
      <c r="K253" s="1734"/>
      <c r="L253" s="1734"/>
      <c r="M253" s="1735"/>
      <c r="N253" s="1733"/>
      <c r="O253" s="1734"/>
      <c r="P253" s="1735"/>
      <c r="Q253" s="1733"/>
      <c r="R253" s="1734"/>
      <c r="S253" s="1734"/>
      <c r="T253" s="1734"/>
      <c r="U253" s="1735"/>
      <c r="V253" s="1733"/>
      <c r="W253" s="1734"/>
      <c r="X253" s="1734"/>
      <c r="Y253" s="1735"/>
      <c r="Z253" s="1733"/>
      <c r="AA253" s="1734"/>
      <c r="AB253" s="1734"/>
      <c r="AC253" s="1735"/>
    </row>
    <row r="254" spans="1:29" ht="17.25" customHeight="1">
      <c r="A254" s="1745" t="s">
        <v>599</v>
      </c>
      <c r="B254" s="1746"/>
      <c r="C254" s="1746"/>
      <c r="D254" s="1746"/>
      <c r="E254" s="1747"/>
      <c r="F254" s="1727"/>
      <c r="G254" s="1728"/>
      <c r="H254" s="1729"/>
      <c r="I254" s="1727"/>
      <c r="J254" s="1728"/>
      <c r="K254" s="1728"/>
      <c r="L254" s="1728"/>
      <c r="M254" s="1729"/>
      <c r="N254" s="1727"/>
      <c r="O254" s="1728"/>
      <c r="P254" s="1729"/>
      <c r="Q254" s="1727"/>
      <c r="R254" s="1728"/>
      <c r="S254" s="1728"/>
      <c r="T254" s="1728"/>
      <c r="U254" s="1729"/>
      <c r="V254" s="1727"/>
      <c r="W254" s="1728"/>
      <c r="X254" s="1728"/>
      <c r="Y254" s="1729"/>
      <c r="Z254" s="1727"/>
      <c r="AA254" s="1728"/>
      <c r="AB254" s="1728"/>
      <c r="AC254" s="1729"/>
    </row>
    <row r="255" spans="1:29" ht="17.25" customHeight="1">
      <c r="A255" s="1748"/>
      <c r="B255" s="1749"/>
      <c r="C255" s="1749"/>
      <c r="D255" s="1749"/>
      <c r="E255" s="1750"/>
      <c r="F255" s="1730"/>
      <c r="G255" s="1731"/>
      <c r="H255" s="1732"/>
      <c r="I255" s="1730"/>
      <c r="J255" s="1731"/>
      <c r="K255" s="1731"/>
      <c r="L255" s="1731"/>
      <c r="M255" s="1732"/>
      <c r="N255" s="1730"/>
      <c r="O255" s="1731"/>
      <c r="P255" s="1732"/>
      <c r="Q255" s="1730"/>
      <c r="R255" s="1731"/>
      <c r="S255" s="1731"/>
      <c r="T255" s="1731"/>
      <c r="U255" s="1732"/>
      <c r="V255" s="1730"/>
      <c r="W255" s="1731"/>
      <c r="X255" s="1731"/>
      <c r="Y255" s="1732"/>
      <c r="Z255" s="1730"/>
      <c r="AA255" s="1731"/>
      <c r="AB255" s="1731"/>
      <c r="AC255" s="1732"/>
    </row>
    <row r="256" spans="1:29" ht="17.25" customHeight="1">
      <c r="A256" s="1748"/>
      <c r="B256" s="1749"/>
      <c r="C256" s="1749"/>
      <c r="D256" s="1749"/>
      <c r="E256" s="1750"/>
      <c r="F256" s="1730"/>
      <c r="G256" s="1731"/>
      <c r="H256" s="1732"/>
      <c r="I256" s="1730"/>
      <c r="J256" s="1731"/>
      <c r="K256" s="1731"/>
      <c r="L256" s="1731"/>
      <c r="M256" s="1732"/>
      <c r="N256" s="1730"/>
      <c r="O256" s="1731"/>
      <c r="P256" s="1732"/>
      <c r="Q256" s="1730"/>
      <c r="R256" s="1731"/>
      <c r="S256" s="1731"/>
      <c r="T256" s="1731"/>
      <c r="U256" s="1732"/>
      <c r="V256" s="1730"/>
      <c r="W256" s="1731"/>
      <c r="X256" s="1731"/>
      <c r="Y256" s="1732"/>
      <c r="Z256" s="1730"/>
      <c r="AA256" s="1731"/>
      <c r="AB256" s="1731"/>
      <c r="AC256" s="1732"/>
    </row>
    <row r="257" spans="1:29" ht="17.25" customHeight="1">
      <c r="A257" s="1751"/>
      <c r="B257" s="1752"/>
      <c r="C257" s="1752"/>
      <c r="D257" s="1752"/>
      <c r="E257" s="1753"/>
      <c r="F257" s="1733"/>
      <c r="G257" s="1734"/>
      <c r="H257" s="1735"/>
      <c r="I257" s="1733"/>
      <c r="J257" s="1734"/>
      <c r="K257" s="1734"/>
      <c r="L257" s="1734"/>
      <c r="M257" s="1735"/>
      <c r="N257" s="1733"/>
      <c r="O257" s="1734"/>
      <c r="P257" s="1735"/>
      <c r="Q257" s="1733"/>
      <c r="R257" s="1734"/>
      <c r="S257" s="1734"/>
      <c r="T257" s="1734"/>
      <c r="U257" s="1735"/>
      <c r="V257" s="1733"/>
      <c r="W257" s="1734"/>
      <c r="X257" s="1734"/>
      <c r="Y257" s="1735"/>
      <c r="Z257" s="1733"/>
      <c r="AA257" s="1734"/>
      <c r="AB257" s="1734"/>
      <c r="AC257" s="1735"/>
    </row>
    <row r="258" spans="1:29" ht="17.25" customHeight="1">
      <c r="A258" s="1745" t="s">
        <v>710</v>
      </c>
      <c r="B258" s="1746"/>
      <c r="C258" s="1746"/>
      <c r="D258" s="1746"/>
      <c r="E258" s="1747"/>
      <c r="F258" s="1727"/>
      <c r="G258" s="1728"/>
      <c r="H258" s="1729"/>
      <c r="I258" s="1727"/>
      <c r="J258" s="1728"/>
      <c r="K258" s="1728"/>
      <c r="L258" s="1728"/>
      <c r="M258" s="1729"/>
      <c r="N258" s="1727"/>
      <c r="O258" s="1728"/>
      <c r="P258" s="1729"/>
      <c r="Q258" s="1727"/>
      <c r="R258" s="1728"/>
      <c r="S258" s="1728"/>
      <c r="T258" s="1728"/>
      <c r="U258" s="1729"/>
      <c r="V258" s="1727"/>
      <c r="W258" s="1728"/>
      <c r="X258" s="1728"/>
      <c r="Y258" s="1729"/>
      <c r="Z258" s="1727"/>
      <c r="AA258" s="1728"/>
      <c r="AB258" s="1728"/>
      <c r="AC258" s="1729"/>
    </row>
    <row r="259" spans="1:29" ht="17.25" customHeight="1">
      <c r="A259" s="1748"/>
      <c r="B259" s="1749"/>
      <c r="C259" s="1749"/>
      <c r="D259" s="1749"/>
      <c r="E259" s="1750"/>
      <c r="F259" s="1730"/>
      <c r="G259" s="1731"/>
      <c r="H259" s="1732"/>
      <c r="I259" s="1730"/>
      <c r="J259" s="1731"/>
      <c r="K259" s="1731"/>
      <c r="L259" s="1731"/>
      <c r="M259" s="1732"/>
      <c r="N259" s="1730"/>
      <c r="O259" s="1731"/>
      <c r="P259" s="1732"/>
      <c r="Q259" s="1730"/>
      <c r="R259" s="1731"/>
      <c r="S259" s="1731"/>
      <c r="T259" s="1731"/>
      <c r="U259" s="1732"/>
      <c r="V259" s="1730"/>
      <c r="W259" s="1731"/>
      <c r="X259" s="1731"/>
      <c r="Y259" s="1732"/>
      <c r="Z259" s="1730"/>
      <c r="AA259" s="1731"/>
      <c r="AB259" s="1731"/>
      <c r="AC259" s="1732"/>
    </row>
    <row r="260" spans="1:29" ht="17.25" customHeight="1">
      <c r="A260" s="1748"/>
      <c r="B260" s="1749"/>
      <c r="C260" s="1749"/>
      <c r="D260" s="1749"/>
      <c r="E260" s="1750"/>
      <c r="F260" s="1730"/>
      <c r="G260" s="1731"/>
      <c r="H260" s="1732"/>
      <c r="I260" s="1730"/>
      <c r="J260" s="1731"/>
      <c r="K260" s="1731"/>
      <c r="L260" s="1731"/>
      <c r="M260" s="1732"/>
      <c r="N260" s="1730"/>
      <c r="O260" s="1731"/>
      <c r="P260" s="1732"/>
      <c r="Q260" s="1730"/>
      <c r="R260" s="1731"/>
      <c r="S260" s="1731"/>
      <c r="T260" s="1731"/>
      <c r="U260" s="1732"/>
      <c r="V260" s="1730"/>
      <c r="W260" s="1731"/>
      <c r="X260" s="1731"/>
      <c r="Y260" s="1732"/>
      <c r="Z260" s="1730"/>
      <c r="AA260" s="1731"/>
      <c r="AB260" s="1731"/>
      <c r="AC260" s="1732"/>
    </row>
    <row r="261" spans="1:29" ht="17.25" customHeight="1">
      <c r="A261" s="1751"/>
      <c r="B261" s="1752"/>
      <c r="C261" s="1752"/>
      <c r="D261" s="1752"/>
      <c r="E261" s="1753"/>
      <c r="F261" s="1733"/>
      <c r="G261" s="1734"/>
      <c r="H261" s="1735"/>
      <c r="I261" s="1733"/>
      <c r="J261" s="1734"/>
      <c r="K261" s="1734"/>
      <c r="L261" s="1734"/>
      <c r="M261" s="1735"/>
      <c r="N261" s="1733"/>
      <c r="O261" s="1734"/>
      <c r="P261" s="1735"/>
      <c r="Q261" s="1733"/>
      <c r="R261" s="1734"/>
      <c r="S261" s="1734"/>
      <c r="T261" s="1734"/>
      <c r="U261" s="1735"/>
      <c r="V261" s="1733"/>
      <c r="W261" s="1734"/>
      <c r="X261" s="1734"/>
      <c r="Y261" s="1735"/>
      <c r="Z261" s="1733"/>
      <c r="AA261" s="1734"/>
      <c r="AB261" s="1734"/>
      <c r="AC261" s="1735"/>
    </row>
    <row r="262" spans="1:29" ht="17.25" customHeight="1">
      <c r="A262" s="1736" t="s">
        <v>597</v>
      </c>
      <c r="B262" s="1737"/>
      <c r="C262" s="1737"/>
      <c r="D262" s="1737"/>
      <c r="E262" s="1738"/>
      <c r="F262" s="1727"/>
      <c r="G262" s="1728"/>
      <c r="H262" s="1729"/>
      <c r="I262" s="1727"/>
      <c r="J262" s="1728"/>
      <c r="K262" s="1728"/>
      <c r="L262" s="1728"/>
      <c r="M262" s="1729"/>
      <c r="N262" s="1727"/>
      <c r="O262" s="1728"/>
      <c r="P262" s="1729"/>
      <c r="Q262" s="1727"/>
      <c r="R262" s="1728"/>
      <c r="S262" s="1728"/>
      <c r="T262" s="1728"/>
      <c r="U262" s="1729"/>
      <c r="V262" s="1727"/>
      <c r="W262" s="1728"/>
      <c r="X262" s="1728"/>
      <c r="Y262" s="1729"/>
      <c r="Z262" s="1727"/>
      <c r="AA262" s="1728"/>
      <c r="AB262" s="1728"/>
      <c r="AC262" s="1729"/>
    </row>
    <row r="263" spans="1:29" ht="17.25" customHeight="1">
      <c r="A263" s="1739"/>
      <c r="B263" s="1740"/>
      <c r="C263" s="1740"/>
      <c r="D263" s="1740"/>
      <c r="E263" s="1741"/>
      <c r="F263" s="1730"/>
      <c r="G263" s="1731"/>
      <c r="H263" s="1732"/>
      <c r="I263" s="1730"/>
      <c r="J263" s="1731"/>
      <c r="K263" s="1731"/>
      <c r="L263" s="1731"/>
      <c r="M263" s="1732"/>
      <c r="N263" s="1730"/>
      <c r="O263" s="1731"/>
      <c r="P263" s="1732"/>
      <c r="Q263" s="1730"/>
      <c r="R263" s="1731"/>
      <c r="S263" s="1731"/>
      <c r="T263" s="1731"/>
      <c r="U263" s="1732"/>
      <c r="V263" s="1730"/>
      <c r="W263" s="1731"/>
      <c r="X263" s="1731"/>
      <c r="Y263" s="1732"/>
      <c r="Z263" s="1730"/>
      <c r="AA263" s="1731"/>
      <c r="AB263" s="1731"/>
      <c r="AC263" s="1732"/>
    </row>
    <row r="264" spans="1:29" ht="17.25" customHeight="1">
      <c r="A264" s="1739"/>
      <c r="B264" s="1740"/>
      <c r="C264" s="1740"/>
      <c r="D264" s="1740"/>
      <c r="E264" s="1741"/>
      <c r="F264" s="1730"/>
      <c r="G264" s="1731"/>
      <c r="H264" s="1732"/>
      <c r="I264" s="1730"/>
      <c r="J264" s="1731"/>
      <c r="K264" s="1731"/>
      <c r="L264" s="1731"/>
      <c r="M264" s="1732"/>
      <c r="N264" s="1730"/>
      <c r="O264" s="1731"/>
      <c r="P264" s="1732"/>
      <c r="Q264" s="1730"/>
      <c r="R264" s="1731"/>
      <c r="S264" s="1731"/>
      <c r="T264" s="1731"/>
      <c r="U264" s="1732"/>
      <c r="V264" s="1730"/>
      <c r="W264" s="1731"/>
      <c r="X264" s="1731"/>
      <c r="Y264" s="1732"/>
      <c r="Z264" s="1730"/>
      <c r="AA264" s="1731"/>
      <c r="AB264" s="1731"/>
      <c r="AC264" s="1732"/>
    </row>
    <row r="265" spans="1:29" ht="17.25" customHeight="1">
      <c r="A265" s="1742"/>
      <c r="B265" s="1743"/>
      <c r="C265" s="1743"/>
      <c r="D265" s="1743"/>
      <c r="E265" s="1744"/>
      <c r="F265" s="1733"/>
      <c r="G265" s="1734"/>
      <c r="H265" s="1735"/>
      <c r="I265" s="1733"/>
      <c r="J265" s="1734"/>
      <c r="K265" s="1734"/>
      <c r="L265" s="1734"/>
      <c r="M265" s="1735"/>
      <c r="N265" s="1733"/>
      <c r="O265" s="1734"/>
      <c r="P265" s="1735"/>
      <c r="Q265" s="1733"/>
      <c r="R265" s="1734"/>
      <c r="S265" s="1734"/>
      <c r="T265" s="1734"/>
      <c r="U265" s="1735"/>
      <c r="V265" s="1733"/>
      <c r="W265" s="1734"/>
      <c r="X265" s="1734"/>
      <c r="Y265" s="1735"/>
      <c r="Z265" s="1733"/>
      <c r="AA265" s="1734"/>
      <c r="AB265" s="1734"/>
      <c r="AC265" s="1735"/>
    </row>
    <row r="266" spans="1:29" ht="17.25" customHeight="1">
      <c r="A266" s="1736" t="s">
        <v>596</v>
      </c>
      <c r="B266" s="1737"/>
      <c r="C266" s="1737"/>
      <c r="D266" s="1737"/>
      <c r="E266" s="1738"/>
      <c r="F266" s="1727"/>
      <c r="G266" s="1728"/>
      <c r="H266" s="1729"/>
      <c r="I266" s="1727"/>
      <c r="J266" s="1728"/>
      <c r="K266" s="1728"/>
      <c r="L266" s="1728"/>
      <c r="M266" s="1729"/>
      <c r="N266" s="1727"/>
      <c r="O266" s="1728"/>
      <c r="P266" s="1729"/>
      <c r="Q266" s="1727"/>
      <c r="R266" s="1728"/>
      <c r="S266" s="1728"/>
      <c r="T266" s="1728"/>
      <c r="U266" s="1729"/>
      <c r="V266" s="1727"/>
      <c r="W266" s="1728"/>
      <c r="X266" s="1728"/>
      <c r="Y266" s="1729"/>
      <c r="Z266" s="1727"/>
      <c r="AA266" s="1728"/>
      <c r="AB266" s="1728"/>
      <c r="AC266" s="1729"/>
    </row>
    <row r="267" spans="1:29" ht="17.25" customHeight="1">
      <c r="A267" s="1739"/>
      <c r="B267" s="1740"/>
      <c r="C267" s="1740"/>
      <c r="D267" s="1740"/>
      <c r="E267" s="1741"/>
      <c r="F267" s="1730"/>
      <c r="G267" s="1731"/>
      <c r="H267" s="1732"/>
      <c r="I267" s="1730"/>
      <c r="J267" s="1731"/>
      <c r="K267" s="1731"/>
      <c r="L267" s="1731"/>
      <c r="M267" s="1732"/>
      <c r="N267" s="1730"/>
      <c r="O267" s="1731"/>
      <c r="P267" s="1732"/>
      <c r="Q267" s="1730"/>
      <c r="R267" s="1731"/>
      <c r="S267" s="1731"/>
      <c r="T267" s="1731"/>
      <c r="U267" s="1732"/>
      <c r="V267" s="1730"/>
      <c r="W267" s="1731"/>
      <c r="X267" s="1731"/>
      <c r="Y267" s="1732"/>
      <c r="Z267" s="1730"/>
      <c r="AA267" s="1731"/>
      <c r="AB267" s="1731"/>
      <c r="AC267" s="1732"/>
    </row>
    <row r="268" spans="1:29" ht="17.25" customHeight="1">
      <c r="A268" s="1739"/>
      <c r="B268" s="1740"/>
      <c r="C268" s="1740"/>
      <c r="D268" s="1740"/>
      <c r="E268" s="1741"/>
      <c r="F268" s="1730"/>
      <c r="G268" s="1731"/>
      <c r="H268" s="1732"/>
      <c r="I268" s="1730"/>
      <c r="J268" s="1731"/>
      <c r="K268" s="1731"/>
      <c r="L268" s="1731"/>
      <c r="M268" s="1732"/>
      <c r="N268" s="1730"/>
      <c r="O268" s="1731"/>
      <c r="P268" s="1732"/>
      <c r="Q268" s="1730"/>
      <c r="R268" s="1731"/>
      <c r="S268" s="1731"/>
      <c r="T268" s="1731"/>
      <c r="U268" s="1732"/>
      <c r="V268" s="1730"/>
      <c r="W268" s="1731"/>
      <c r="X268" s="1731"/>
      <c r="Y268" s="1732"/>
      <c r="Z268" s="1730"/>
      <c r="AA268" s="1731"/>
      <c r="AB268" s="1731"/>
      <c r="AC268" s="1732"/>
    </row>
    <row r="269" spans="1:29" ht="17.25" customHeight="1">
      <c r="A269" s="1742"/>
      <c r="B269" s="1743"/>
      <c r="C269" s="1743"/>
      <c r="D269" s="1743"/>
      <c r="E269" s="1744"/>
      <c r="F269" s="1733"/>
      <c r="G269" s="1734"/>
      <c r="H269" s="1735"/>
      <c r="I269" s="1733"/>
      <c r="J269" s="1734"/>
      <c r="K269" s="1734"/>
      <c r="L269" s="1734"/>
      <c r="M269" s="1735"/>
      <c r="N269" s="1733"/>
      <c r="O269" s="1734"/>
      <c r="P269" s="1735"/>
      <c r="Q269" s="1733"/>
      <c r="R269" s="1734"/>
      <c r="S269" s="1734"/>
      <c r="T269" s="1734"/>
      <c r="U269" s="1735"/>
      <c r="V269" s="1733"/>
      <c r="W269" s="1734"/>
      <c r="X269" s="1734"/>
      <c r="Y269" s="1735"/>
      <c r="Z269" s="1733"/>
      <c r="AA269" s="1734"/>
      <c r="AB269" s="1734"/>
      <c r="AC269" s="1735"/>
    </row>
    <row r="270" spans="1:29" ht="17.25" customHeight="1">
      <c r="A270" s="1745" t="s">
        <v>696</v>
      </c>
      <c r="B270" s="1746"/>
      <c r="C270" s="1746"/>
      <c r="D270" s="1746"/>
      <c r="E270" s="1747"/>
      <c r="F270" s="1727"/>
      <c r="G270" s="1728"/>
      <c r="H270" s="1729"/>
      <c r="I270" s="1727"/>
      <c r="J270" s="1728"/>
      <c r="K270" s="1728"/>
      <c r="L270" s="1728"/>
      <c r="M270" s="1729"/>
      <c r="N270" s="1727"/>
      <c r="O270" s="1728"/>
      <c r="P270" s="1729"/>
      <c r="Q270" s="1727"/>
      <c r="R270" s="1728"/>
      <c r="S270" s="1728"/>
      <c r="T270" s="1728"/>
      <c r="U270" s="1729"/>
      <c r="V270" s="1727"/>
      <c r="W270" s="1728"/>
      <c r="X270" s="1728"/>
      <c r="Y270" s="1729"/>
      <c r="Z270" s="1727"/>
      <c r="AA270" s="1728"/>
      <c r="AB270" s="1728"/>
      <c r="AC270" s="1729"/>
    </row>
    <row r="271" spans="1:29" ht="17.25" customHeight="1">
      <c r="A271" s="1748"/>
      <c r="B271" s="1749"/>
      <c r="C271" s="1749"/>
      <c r="D271" s="1749"/>
      <c r="E271" s="1750"/>
      <c r="F271" s="1730"/>
      <c r="G271" s="1731"/>
      <c r="H271" s="1732"/>
      <c r="I271" s="1730"/>
      <c r="J271" s="1731"/>
      <c r="K271" s="1731"/>
      <c r="L271" s="1731"/>
      <c r="M271" s="1732"/>
      <c r="N271" s="1730"/>
      <c r="O271" s="1731"/>
      <c r="P271" s="1732"/>
      <c r="Q271" s="1730"/>
      <c r="R271" s="1731"/>
      <c r="S271" s="1731"/>
      <c r="T271" s="1731"/>
      <c r="U271" s="1732"/>
      <c r="V271" s="1730"/>
      <c r="W271" s="1731"/>
      <c r="X271" s="1731"/>
      <c r="Y271" s="1732"/>
      <c r="Z271" s="1730"/>
      <c r="AA271" s="1731"/>
      <c r="AB271" s="1731"/>
      <c r="AC271" s="1732"/>
    </row>
    <row r="272" spans="1:29" ht="17.25" customHeight="1">
      <c r="A272" s="1748"/>
      <c r="B272" s="1749"/>
      <c r="C272" s="1749"/>
      <c r="D272" s="1749"/>
      <c r="E272" s="1750"/>
      <c r="F272" s="1730"/>
      <c r="G272" s="1731"/>
      <c r="H272" s="1732"/>
      <c r="I272" s="1730"/>
      <c r="J272" s="1731"/>
      <c r="K272" s="1731"/>
      <c r="L272" s="1731"/>
      <c r="M272" s="1732"/>
      <c r="N272" s="1730"/>
      <c r="O272" s="1731"/>
      <c r="P272" s="1732"/>
      <c r="Q272" s="1730"/>
      <c r="R272" s="1731"/>
      <c r="S272" s="1731"/>
      <c r="T272" s="1731"/>
      <c r="U272" s="1732"/>
      <c r="V272" s="1730"/>
      <c r="W272" s="1731"/>
      <c r="X272" s="1731"/>
      <c r="Y272" s="1732"/>
      <c r="Z272" s="1730"/>
      <c r="AA272" s="1731"/>
      <c r="AB272" s="1731"/>
      <c r="AC272" s="1732"/>
    </row>
    <row r="273" spans="1:29" ht="17.25" customHeight="1">
      <c r="A273" s="1748"/>
      <c r="B273" s="1749"/>
      <c r="C273" s="1749"/>
      <c r="D273" s="1749"/>
      <c r="E273" s="1750"/>
      <c r="F273" s="1730"/>
      <c r="G273" s="1731"/>
      <c r="H273" s="1732"/>
      <c r="I273" s="1730"/>
      <c r="J273" s="1731"/>
      <c r="K273" s="1731"/>
      <c r="L273" s="1731"/>
      <c r="M273" s="1732"/>
      <c r="N273" s="1730"/>
      <c r="O273" s="1731"/>
      <c r="P273" s="1732"/>
      <c r="Q273" s="1730"/>
      <c r="R273" s="1731"/>
      <c r="S273" s="1731"/>
      <c r="T273" s="1731"/>
      <c r="U273" s="1732"/>
      <c r="V273" s="1730"/>
      <c r="W273" s="1731"/>
      <c r="X273" s="1731"/>
      <c r="Y273" s="1732"/>
      <c r="Z273" s="1730"/>
      <c r="AA273" s="1731"/>
      <c r="AB273" s="1731"/>
      <c r="AC273" s="1732"/>
    </row>
    <row r="274" spans="1:29" ht="17.25" customHeight="1">
      <c r="A274" s="1751"/>
      <c r="B274" s="1752"/>
      <c r="C274" s="1752"/>
      <c r="D274" s="1752"/>
      <c r="E274" s="1753"/>
      <c r="F274" s="1733"/>
      <c r="G274" s="1734"/>
      <c r="H274" s="1735"/>
      <c r="I274" s="1733"/>
      <c r="J274" s="1734"/>
      <c r="K274" s="1734"/>
      <c r="L274" s="1734"/>
      <c r="M274" s="1735"/>
      <c r="N274" s="1733"/>
      <c r="O274" s="1734"/>
      <c r="P274" s="1735"/>
      <c r="Q274" s="1733"/>
      <c r="R274" s="1734"/>
      <c r="S274" s="1734"/>
      <c r="T274" s="1734"/>
      <c r="U274" s="1735"/>
      <c r="V274" s="1733"/>
      <c r="W274" s="1734"/>
      <c r="X274" s="1734"/>
      <c r="Y274" s="1735"/>
      <c r="Z274" s="1733"/>
      <c r="AA274" s="1734"/>
      <c r="AB274" s="1734"/>
      <c r="AC274" s="1735"/>
    </row>
    <row r="275" spans="1:29" ht="17.25" customHeight="1">
      <c r="A275" s="1779" t="s">
        <v>594</v>
      </c>
      <c r="B275" s="1526"/>
      <c r="C275" s="1526"/>
      <c r="D275" s="1526"/>
      <c r="E275" s="1780"/>
      <c r="F275" s="1785"/>
      <c r="G275" s="1776"/>
      <c r="H275" s="1776"/>
      <c r="I275" s="1776"/>
      <c r="J275" s="1776"/>
      <c r="K275" s="1776"/>
      <c r="L275" s="1776"/>
      <c r="M275" s="1776"/>
      <c r="N275" s="1776"/>
      <c r="O275" s="1776"/>
      <c r="P275" s="1776"/>
      <c r="Q275" s="1776"/>
      <c r="R275" s="1776"/>
      <c r="S275" s="1776"/>
      <c r="T275" s="1776"/>
      <c r="U275" s="1776"/>
      <c r="V275" s="1776"/>
      <c r="W275" s="1776"/>
      <c r="X275" s="1776"/>
      <c r="Y275" s="1776"/>
      <c r="Z275" s="1776"/>
      <c r="AA275" s="1776"/>
      <c r="AB275" s="1776"/>
      <c r="AC275" s="1778"/>
    </row>
    <row r="276" spans="1:29" ht="17.25" customHeight="1">
      <c r="A276" s="1781"/>
      <c r="B276" s="1527"/>
      <c r="C276" s="1527"/>
      <c r="D276" s="1527"/>
      <c r="E276" s="1782"/>
      <c r="F276" s="1730"/>
      <c r="G276" s="1731"/>
      <c r="H276" s="1731"/>
      <c r="I276" s="1731"/>
      <c r="J276" s="1731"/>
      <c r="K276" s="1731"/>
      <c r="L276" s="1731"/>
      <c r="M276" s="1731"/>
      <c r="N276" s="1731"/>
      <c r="O276" s="1731"/>
      <c r="P276" s="1731"/>
      <c r="Q276" s="1731"/>
      <c r="R276" s="1731"/>
      <c r="S276" s="1731"/>
      <c r="T276" s="1731"/>
      <c r="U276" s="1731"/>
      <c r="V276" s="1731"/>
      <c r="W276" s="1731"/>
      <c r="X276" s="1731"/>
      <c r="Y276" s="1731"/>
      <c r="Z276" s="1731"/>
      <c r="AA276" s="1731"/>
      <c r="AB276" s="1731"/>
      <c r="AC276" s="1732"/>
    </row>
    <row r="277" spans="1:29" ht="17.25" customHeight="1">
      <c r="A277" s="1783"/>
      <c r="B277" s="1528"/>
      <c r="C277" s="1528"/>
      <c r="D277" s="1528"/>
      <c r="E277" s="1784"/>
      <c r="F277" s="1733"/>
      <c r="G277" s="1777"/>
      <c r="H277" s="1777"/>
      <c r="I277" s="1777"/>
      <c r="J277" s="1777"/>
      <c r="K277" s="1777"/>
      <c r="L277" s="1777"/>
      <c r="M277" s="1777"/>
      <c r="N277" s="1777"/>
      <c r="O277" s="1777"/>
      <c r="P277" s="1777"/>
      <c r="Q277" s="1777"/>
      <c r="R277" s="1777"/>
      <c r="S277" s="1777"/>
      <c r="T277" s="1777"/>
      <c r="U277" s="1777"/>
      <c r="V277" s="1777"/>
      <c r="W277" s="1777"/>
      <c r="X277" s="1777"/>
      <c r="Y277" s="1777"/>
      <c r="Z277" s="1777"/>
      <c r="AA277" s="1777"/>
      <c r="AB277" s="1777"/>
      <c r="AC277" s="1735"/>
    </row>
    <row r="278" spans="1:29" ht="18.75" customHeight="1"/>
    <row r="279" spans="1:29" ht="18.75" customHeight="1"/>
    <row r="280" spans="1:29" ht="18.75" customHeight="1"/>
    <row r="281" spans="1:29" ht="18.75" customHeight="1"/>
    <row r="282" spans="1:29" ht="18.75" customHeight="1"/>
    <row r="283" spans="1:29" ht="18.75" customHeight="1"/>
    <row r="309" spans="1:29" ht="18.75" customHeight="1">
      <c r="A309" s="98"/>
      <c r="B309" s="98"/>
      <c r="C309" s="98"/>
      <c r="D309" s="98"/>
      <c r="E309" s="98"/>
      <c r="F309" s="98"/>
      <c r="G309" s="98"/>
      <c r="H309" s="98"/>
      <c r="I309" s="98"/>
      <c r="J309" s="98"/>
      <c r="K309" s="98"/>
      <c r="L309" s="98"/>
      <c r="M309" s="98"/>
      <c r="N309" s="98"/>
      <c r="O309" s="98"/>
      <c r="P309" s="98"/>
      <c r="Q309" s="98"/>
      <c r="R309" s="98"/>
      <c r="S309" s="98"/>
      <c r="T309" s="98"/>
      <c r="U309" s="98"/>
      <c r="V309" s="98"/>
      <c r="W309" s="98"/>
      <c r="X309" s="98"/>
      <c r="Y309" s="98"/>
      <c r="Z309" s="98"/>
      <c r="AA309" s="98"/>
      <c r="AB309" s="98"/>
      <c r="AC309" s="97"/>
    </row>
    <row r="310" spans="1:29">
      <c r="A310" s="98"/>
      <c r="B310" s="98"/>
      <c r="C310" s="98"/>
      <c r="D310" s="98"/>
      <c r="E310" s="98"/>
      <c r="F310" s="98"/>
      <c r="G310" s="98"/>
      <c r="H310" s="98"/>
      <c r="I310" s="98"/>
      <c r="J310" s="98"/>
      <c r="K310" s="98"/>
      <c r="L310" s="98"/>
      <c r="M310" s="98"/>
      <c r="N310" s="98"/>
      <c r="O310" s="98"/>
      <c r="P310" s="98"/>
      <c r="Q310" s="98"/>
      <c r="R310" s="98"/>
      <c r="S310" s="98"/>
      <c r="T310" s="98"/>
      <c r="U310" s="98"/>
      <c r="V310" s="98"/>
      <c r="W310" s="98"/>
      <c r="X310" s="98"/>
      <c r="Y310" s="98"/>
      <c r="Z310" s="98"/>
      <c r="AA310" s="98"/>
      <c r="AB310" s="98"/>
      <c r="AC310" s="97"/>
    </row>
  </sheetData>
  <sheetProtection selectLockedCells="1"/>
  <mergeCells count="166">
    <mergeCell ref="AK19:AR19"/>
    <mergeCell ref="A42:F42"/>
    <mergeCell ref="V42:AB42"/>
    <mergeCell ref="S19:AA19"/>
    <mergeCell ref="Q42:U42"/>
    <mergeCell ref="K42:P42"/>
    <mergeCell ref="K202:Q202"/>
    <mergeCell ref="T202:Z202"/>
    <mergeCell ref="AK201:AT201"/>
    <mergeCell ref="V43:AB43"/>
    <mergeCell ref="I175:AC176"/>
    <mergeCell ref="H172:AB172"/>
    <mergeCell ref="H156:AB156"/>
    <mergeCell ref="H99:AB99"/>
    <mergeCell ref="H71:AC71"/>
    <mergeCell ref="AK197:AR197"/>
    <mergeCell ref="AK200:AR200"/>
    <mergeCell ref="J198:AA198"/>
    <mergeCell ref="AK198:BE198"/>
    <mergeCell ref="S195:AA195"/>
    <mergeCell ref="AK195:AV195"/>
    <mergeCell ref="AK199:AR199"/>
    <mergeCell ref="F190:AB190"/>
    <mergeCell ref="S192:U192"/>
    <mergeCell ref="H54:AC54"/>
    <mergeCell ref="B17:Q18"/>
    <mergeCell ref="V44:AB44"/>
    <mergeCell ref="I122:AB123"/>
    <mergeCell ref="I131:AB132"/>
    <mergeCell ref="I140:AB141"/>
    <mergeCell ref="H138:AB138"/>
    <mergeCell ref="H62:AC62"/>
    <mergeCell ref="H129:AB129"/>
    <mergeCell ref="H73:AB74"/>
    <mergeCell ref="H101:AB102"/>
    <mergeCell ref="H81:AB81"/>
    <mergeCell ref="H120:AB120"/>
    <mergeCell ref="V45:AB45"/>
    <mergeCell ref="Q43:U45"/>
    <mergeCell ref="K43:P45"/>
    <mergeCell ref="G43:J45"/>
    <mergeCell ref="A43:F45"/>
    <mergeCell ref="AK210:BE210"/>
    <mergeCell ref="H164:AB164"/>
    <mergeCell ref="H90:AB90"/>
    <mergeCell ref="H147:AC147"/>
    <mergeCell ref="H83:AB84"/>
    <mergeCell ref="I150:AC151"/>
    <mergeCell ref="H110:AC110"/>
    <mergeCell ref="I112:AB113"/>
    <mergeCell ref="I159:AC160"/>
    <mergeCell ref="H92:AB93"/>
    <mergeCell ref="H182:AC182"/>
    <mergeCell ref="F184:AA184"/>
    <mergeCell ref="T203:Z203"/>
    <mergeCell ref="N196:U196"/>
    <mergeCell ref="AK196:AU196"/>
    <mergeCell ref="I167:AC168"/>
    <mergeCell ref="AK192:AT192"/>
    <mergeCell ref="F189:AB189"/>
    <mergeCell ref="K209:AA209"/>
    <mergeCell ref="T206:Z206"/>
    <mergeCell ref="AK206:AR206"/>
    <mergeCell ref="L201:R201"/>
    <mergeCell ref="AK202:AR202"/>
    <mergeCell ref="AK208:AR208"/>
    <mergeCell ref="AK204:BE204"/>
    <mergeCell ref="AK205:AU205"/>
    <mergeCell ref="K203:Q203"/>
    <mergeCell ref="K206:Q206"/>
    <mergeCell ref="K208:AA208"/>
    <mergeCell ref="K204:Q204"/>
    <mergeCell ref="T204:Z204"/>
    <mergeCell ref="K205:Q205"/>
    <mergeCell ref="T205:Z205"/>
    <mergeCell ref="F230:H232"/>
    <mergeCell ref="I230:M232"/>
    <mergeCell ref="N230:P232"/>
    <mergeCell ref="Q230:U232"/>
    <mergeCell ref="AK212:AR212"/>
    <mergeCell ref="AK211:AU211"/>
    <mergeCell ref="AK215:BD215"/>
    <mergeCell ref="AK219:BI221"/>
    <mergeCell ref="V230:Y232"/>
    <mergeCell ref="Z230:AC232"/>
    <mergeCell ref="AK214:BD214"/>
    <mergeCell ref="AL217:BI218"/>
    <mergeCell ref="F211:AA221"/>
    <mergeCell ref="Q233:U236"/>
    <mergeCell ref="V233:Y236"/>
    <mergeCell ref="Z233:AC236"/>
    <mergeCell ref="A233:E236"/>
    <mergeCell ref="F233:H236"/>
    <mergeCell ref="I233:M236"/>
    <mergeCell ref="N233:P236"/>
    <mergeCell ref="Q242:U245"/>
    <mergeCell ref="N242:P245"/>
    <mergeCell ref="I242:M245"/>
    <mergeCell ref="I237:M241"/>
    <mergeCell ref="F242:H245"/>
    <mergeCell ref="Z237:AC241"/>
    <mergeCell ref="V242:Y245"/>
    <mergeCell ref="Z242:AC245"/>
    <mergeCell ref="Q237:U241"/>
    <mergeCell ref="V237:Y241"/>
    <mergeCell ref="N237:P241"/>
    <mergeCell ref="A237:E241"/>
    <mergeCell ref="F237:H241"/>
    <mergeCell ref="A242:E245"/>
    <mergeCell ref="A275:E277"/>
    <mergeCell ref="F275:H277"/>
    <mergeCell ref="I275:M277"/>
    <mergeCell ref="F266:H269"/>
    <mergeCell ref="A270:E274"/>
    <mergeCell ref="F270:H274"/>
    <mergeCell ref="I266:M269"/>
    <mergeCell ref="I270:M274"/>
    <mergeCell ref="A266:E269"/>
    <mergeCell ref="I262:M265"/>
    <mergeCell ref="N262:P265"/>
    <mergeCell ref="I254:M257"/>
    <mergeCell ref="N254:P257"/>
    <mergeCell ref="A262:E265"/>
    <mergeCell ref="F262:H265"/>
    <mergeCell ref="I258:M261"/>
    <mergeCell ref="N258:P261"/>
    <mergeCell ref="N250:P253"/>
    <mergeCell ref="Z246:AC249"/>
    <mergeCell ref="Q250:U253"/>
    <mergeCell ref="I250:M253"/>
    <mergeCell ref="I246:M249"/>
    <mergeCell ref="N246:P249"/>
    <mergeCell ref="A250:E253"/>
    <mergeCell ref="F250:H253"/>
    <mergeCell ref="A258:E261"/>
    <mergeCell ref="F258:H261"/>
    <mergeCell ref="A254:E257"/>
    <mergeCell ref="F254:H257"/>
    <mergeCell ref="Q254:U257"/>
    <mergeCell ref="Q258:U261"/>
    <mergeCell ref="A246:E249"/>
    <mergeCell ref="F246:H249"/>
    <mergeCell ref="A9:AB11"/>
    <mergeCell ref="N275:P277"/>
    <mergeCell ref="N270:P274"/>
    <mergeCell ref="Q270:U274"/>
    <mergeCell ref="Q266:U269"/>
    <mergeCell ref="Q275:U277"/>
    <mergeCell ref="N266:P269"/>
    <mergeCell ref="V275:Y277"/>
    <mergeCell ref="Z275:AC277"/>
    <mergeCell ref="Z258:AC261"/>
    <mergeCell ref="V262:Y265"/>
    <mergeCell ref="Z262:AC265"/>
    <mergeCell ref="V258:Y261"/>
    <mergeCell ref="V270:Y274"/>
    <mergeCell ref="Z270:AC274"/>
    <mergeCell ref="V266:Y269"/>
    <mergeCell ref="Z266:AC269"/>
    <mergeCell ref="Q262:U265"/>
    <mergeCell ref="V254:Y257"/>
    <mergeCell ref="Z254:AC257"/>
    <mergeCell ref="V250:Y253"/>
    <mergeCell ref="Z250:AC253"/>
    <mergeCell ref="Q246:U249"/>
    <mergeCell ref="V246:Y249"/>
  </mergeCells>
  <phoneticPr fontId="2"/>
  <dataValidations count="1">
    <dataValidation imeMode="off" allowBlank="1" showInputMessage="1" showErrorMessage="1" sqref="AK197:AR197 AK199:AR200 AK206:AR206 AK212:AR212" xr:uid="{00000000-0002-0000-1300-000000000000}"/>
  </dataValidations>
  <hyperlinks>
    <hyperlink ref="Q1:T1" location="作業メニュー!A1" display="作業メニュー" xr:uid="{00000000-0004-0000-1300-000000000000}"/>
  </hyperlinks>
  <printOptions horizontalCentered="1"/>
  <pageMargins left="0.78740157480314965" right="0.39370078740157483" top="0.59055118110236227" bottom="0.39370078740157483" header="0.39370078740157483" footer="0.19685039370078741"/>
  <pageSetup paperSize="9" scale="87" orientation="portrait" r:id="rId1"/>
  <headerFooter alignWithMargins="0">
    <oddFooter>&amp;R210101</oddFooter>
  </headerFooter>
  <rowBreaks count="6" manualBreakCount="6">
    <brk id="45" max="28" man="1"/>
    <brk id="93" max="28" man="1"/>
    <brk id="141" max="28" man="1"/>
    <brk id="185" max="16383" man="1"/>
    <brk id="227" max="28" man="1"/>
    <brk id="283" max="28" man="1"/>
  </rowBreak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Drop Down 1">
              <controlPr defaultSize="0" print="0" autoLine="0" autoPict="0">
                <anchor moveWithCells="1">
                  <from>
                    <xdr:col>36</xdr:col>
                    <xdr:colOff>9525</xdr:colOff>
                    <xdr:row>202</xdr:row>
                    <xdr:rowOff>9525</xdr:rowOff>
                  </from>
                  <to>
                    <xdr:col>43</xdr:col>
                    <xdr:colOff>228600</xdr:colOff>
                    <xdr:row>202</xdr:row>
                    <xdr:rowOff>219075</xdr:rowOff>
                  </to>
                </anchor>
              </controlPr>
            </control>
          </mc:Choice>
        </mc:AlternateContent>
        <mc:AlternateContent xmlns:mc="http://schemas.openxmlformats.org/markup-compatibility/2006">
          <mc:Choice Requires="x14">
            <control shapeId="13314" r:id="rId5" name="Drop Down 2">
              <controlPr defaultSize="0" print="0" autoLine="0" autoPict="0">
                <anchor moveWithCells="1">
                  <from>
                    <xdr:col>35</xdr:col>
                    <xdr:colOff>228600</xdr:colOff>
                    <xdr:row>208</xdr:row>
                    <xdr:rowOff>9525</xdr:rowOff>
                  </from>
                  <to>
                    <xdr:col>43</xdr:col>
                    <xdr:colOff>219075</xdr:colOff>
                    <xdr:row>209</xdr:row>
                    <xdr:rowOff>0</xdr:rowOff>
                  </to>
                </anchor>
              </controlPr>
            </control>
          </mc:Choice>
        </mc:AlternateContent>
        <mc:AlternateContent xmlns:mc="http://schemas.openxmlformats.org/markup-compatibility/2006">
          <mc:Choice Requires="x14">
            <control shapeId="13315" r:id="rId6" name="Drop Down 3">
              <controlPr defaultSize="0" print="0" autoLine="0" autoPict="0">
                <anchor moveWithCells="1">
                  <from>
                    <xdr:col>31</xdr:col>
                    <xdr:colOff>104775</xdr:colOff>
                    <xdr:row>38</xdr:row>
                    <xdr:rowOff>57150</xdr:rowOff>
                  </from>
                  <to>
                    <xdr:col>39</xdr:col>
                    <xdr:colOff>85725</xdr:colOff>
                    <xdr:row>39</xdr:row>
                    <xdr:rowOff>57150</xdr:rowOff>
                  </to>
                </anchor>
              </controlPr>
            </control>
          </mc:Choice>
        </mc:AlternateContent>
        <mc:AlternateContent xmlns:mc="http://schemas.openxmlformats.org/markup-compatibility/2006">
          <mc:Choice Requires="x14">
            <control shapeId="13316" r:id="rId7" name="Drop Down 4">
              <controlPr defaultSize="0" print="0" autoLine="0" autoPict="0">
                <anchor moveWithCells="1">
                  <from>
                    <xdr:col>36</xdr:col>
                    <xdr:colOff>9525</xdr:colOff>
                    <xdr:row>201</xdr:row>
                    <xdr:rowOff>9525</xdr:rowOff>
                  </from>
                  <to>
                    <xdr:col>43</xdr:col>
                    <xdr:colOff>228600</xdr:colOff>
                    <xdr:row>202</xdr:row>
                    <xdr:rowOff>0</xdr:rowOff>
                  </to>
                </anchor>
              </controlPr>
            </control>
          </mc:Choice>
        </mc:AlternateContent>
        <mc:AlternateContent xmlns:mc="http://schemas.openxmlformats.org/markup-compatibility/2006">
          <mc:Choice Requires="x14">
            <control shapeId="13317" r:id="rId8" name="Drop Down 5">
              <controlPr defaultSize="0" print="0" autoLine="0" autoPict="0">
                <anchor moveWithCells="1">
                  <from>
                    <xdr:col>35</xdr:col>
                    <xdr:colOff>228600</xdr:colOff>
                    <xdr:row>207</xdr:row>
                    <xdr:rowOff>9525</xdr:rowOff>
                  </from>
                  <to>
                    <xdr:col>43</xdr:col>
                    <xdr:colOff>219075</xdr:colOff>
                    <xdr:row>207</xdr:row>
                    <xdr:rowOff>219075</xdr:rowOff>
                  </to>
                </anchor>
              </controlPr>
            </control>
          </mc:Choice>
        </mc:AlternateContent>
        <mc:AlternateContent xmlns:mc="http://schemas.openxmlformats.org/markup-compatibility/2006">
          <mc:Choice Requires="x14">
            <control shapeId="13319" r:id="rId9" name="Check Box 7">
              <controlPr defaultSize="0" autoFill="0" autoLine="0" autoPict="0">
                <anchor moveWithCells="1">
                  <from>
                    <xdr:col>36</xdr:col>
                    <xdr:colOff>9525</xdr:colOff>
                    <xdr:row>215</xdr:row>
                    <xdr:rowOff>219075</xdr:rowOff>
                  </from>
                  <to>
                    <xdr:col>37</xdr:col>
                    <xdr:colOff>95250</xdr:colOff>
                    <xdr:row>216</xdr:row>
                    <xdr:rowOff>228600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autoPageBreaks="0"/>
  </sheetPr>
  <dimension ref="A1:BK282"/>
  <sheetViews>
    <sheetView showGridLines="0" zoomScale="90" zoomScaleNormal="90" workbookViewId="0"/>
  </sheetViews>
  <sheetFormatPr defaultColWidth="9" defaultRowHeight="13.5"/>
  <cols>
    <col min="1" max="27" width="3.125" style="1" customWidth="1"/>
    <col min="28" max="28" width="5.375" style="1" customWidth="1"/>
    <col min="29" max="29" width="2.375" style="1" customWidth="1"/>
    <col min="30" max="30" width="2.875" style="1" customWidth="1"/>
    <col min="31" max="31" width="3.125" style="1" customWidth="1"/>
    <col min="32" max="40" width="3" style="1" customWidth="1"/>
    <col min="41" max="41" width="7.75" style="1" customWidth="1"/>
    <col min="42" max="43" width="3" style="1" customWidth="1"/>
    <col min="44" max="44" width="0.625" style="1" customWidth="1"/>
    <col min="45" max="46" width="3" style="1" customWidth="1"/>
    <col min="47" max="47" width="3.25" style="1" hidden="1" customWidth="1"/>
    <col min="48" max="61" width="3" style="1" customWidth="1"/>
    <col min="62" max="62" width="3.125" style="1" customWidth="1"/>
    <col min="63" max="63" width="3.125" style="1" hidden="1" customWidth="1"/>
    <col min="64" max="94" width="3.125" style="1" customWidth="1"/>
    <col min="95" max="16384" width="9" style="1"/>
  </cols>
  <sheetData>
    <row r="1" spans="1:58" s="14" customFormat="1" ht="38.25" customHeight="1" thickBot="1">
      <c r="A1" s="13" t="s">
        <v>732</v>
      </c>
      <c r="Q1" s="12" t="s">
        <v>68</v>
      </c>
      <c r="R1" s="12"/>
      <c r="S1" s="12"/>
      <c r="T1" s="12"/>
      <c r="AD1" s="87" t="s">
        <v>506</v>
      </c>
    </row>
    <row r="2" spans="1:58" s="84" customFormat="1" ht="12" customHeight="1" thickTop="1">
      <c r="A2" s="161"/>
      <c r="Q2" s="11"/>
      <c r="R2" s="11"/>
      <c r="S2" s="11"/>
      <c r="T2" s="11"/>
      <c r="AD2" s="160"/>
    </row>
    <row r="3" spans="1:58" ht="12" customHeight="1">
      <c r="B3" s="126" t="s">
        <v>731</v>
      </c>
    </row>
    <row r="4" spans="1:58" ht="6.75" customHeight="1"/>
    <row r="5" spans="1:58" ht="18.95" customHeight="1">
      <c r="A5" s="159" t="s">
        <v>727</v>
      </c>
      <c r="B5" s="186"/>
      <c r="C5" s="186"/>
      <c r="D5" s="186"/>
      <c r="E5" s="186"/>
      <c r="F5" s="186"/>
      <c r="G5" s="186"/>
      <c r="H5" s="186"/>
      <c r="I5" s="186"/>
      <c r="J5" s="186"/>
      <c r="K5" s="186"/>
      <c r="L5" s="186"/>
      <c r="M5" s="186"/>
      <c r="N5" s="186"/>
      <c r="O5" s="186"/>
      <c r="P5" s="186"/>
      <c r="Q5" s="186"/>
      <c r="R5" s="186"/>
      <c r="S5" s="186"/>
      <c r="T5" s="186"/>
      <c r="U5" s="186"/>
      <c r="V5" s="186"/>
      <c r="W5" s="186"/>
      <c r="X5" s="186"/>
      <c r="Y5" s="186"/>
      <c r="Z5" s="186"/>
      <c r="AA5" s="186"/>
    </row>
    <row r="6" spans="1:58" ht="18.95" customHeight="1">
      <c r="A6" s="186"/>
      <c r="B6" s="186"/>
      <c r="C6" s="186"/>
      <c r="D6" s="186"/>
      <c r="E6" s="186"/>
      <c r="F6" s="186"/>
      <c r="G6" s="186"/>
      <c r="H6" s="186"/>
      <c r="I6" s="186"/>
      <c r="J6" s="186"/>
      <c r="K6" s="186"/>
      <c r="L6" s="186"/>
      <c r="M6" s="186"/>
      <c r="N6" s="186"/>
      <c r="O6" s="186"/>
      <c r="P6" s="186"/>
      <c r="Q6" s="186"/>
      <c r="R6" s="186"/>
      <c r="S6" s="186"/>
      <c r="T6" s="186"/>
      <c r="U6" s="186"/>
      <c r="V6" s="186"/>
      <c r="W6" s="186"/>
      <c r="X6" s="186"/>
      <c r="Y6" s="186"/>
      <c r="Z6" s="186"/>
      <c r="AA6" s="186"/>
    </row>
    <row r="7" spans="1:58" ht="18.95" customHeight="1">
      <c r="A7" s="152" t="s">
        <v>693</v>
      </c>
      <c r="B7" s="152"/>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F7" s="152"/>
      <c r="AG7" s="152"/>
      <c r="AH7" s="152"/>
      <c r="AI7" s="152"/>
      <c r="AJ7" s="152"/>
      <c r="AK7" s="152"/>
      <c r="AL7" s="152"/>
      <c r="AM7" s="152"/>
      <c r="AN7" s="152"/>
      <c r="AO7" s="152"/>
      <c r="AP7" s="152"/>
      <c r="AQ7" s="152"/>
      <c r="AR7" s="152"/>
      <c r="AS7" s="152"/>
      <c r="AT7" s="152"/>
      <c r="AU7" s="152"/>
      <c r="AV7" s="152"/>
      <c r="AW7" s="152"/>
      <c r="AX7" s="152"/>
      <c r="AY7" s="152"/>
      <c r="AZ7" s="152"/>
      <c r="BA7" s="152"/>
      <c r="BB7" s="152"/>
      <c r="BC7" s="152"/>
      <c r="BD7" s="152"/>
      <c r="BE7" s="152"/>
      <c r="BF7" s="152"/>
    </row>
    <row r="8" spans="1:58" ht="18.95" customHeight="1">
      <c r="A8" s="152"/>
      <c r="B8" s="152"/>
      <c r="C8" s="152"/>
      <c r="D8" s="152"/>
      <c r="E8" s="152"/>
      <c r="F8" s="152"/>
      <c r="G8" s="152"/>
      <c r="H8" s="152"/>
      <c r="I8" s="152"/>
      <c r="J8" s="152"/>
      <c r="K8" s="152"/>
      <c r="L8" s="152"/>
      <c r="M8" s="152"/>
      <c r="N8" s="152"/>
      <c r="O8" s="152"/>
      <c r="P8" s="152"/>
      <c r="Q8" s="152"/>
      <c r="R8" s="152"/>
      <c r="S8" s="152"/>
      <c r="T8" s="152"/>
      <c r="U8" s="152"/>
      <c r="V8" s="152"/>
      <c r="W8" s="152"/>
      <c r="X8" s="152"/>
      <c r="Y8" s="152"/>
      <c r="Z8" s="152"/>
      <c r="AA8" s="152"/>
    </row>
    <row r="9" spans="1:58" ht="18.95" customHeight="1">
      <c r="A9" s="1726" t="s">
        <v>3460</v>
      </c>
      <c r="B9" s="1726"/>
      <c r="C9" s="1726"/>
      <c r="D9" s="1726"/>
      <c r="E9" s="1726"/>
      <c r="F9" s="1726"/>
      <c r="G9" s="1726"/>
      <c r="H9" s="1726"/>
      <c r="I9" s="1726"/>
      <c r="J9" s="1726"/>
      <c r="K9" s="1726"/>
      <c r="L9" s="1726"/>
      <c r="M9" s="1726"/>
      <c r="N9" s="1726"/>
      <c r="O9" s="1726"/>
      <c r="P9" s="1726"/>
      <c r="Q9" s="1726"/>
      <c r="R9" s="1726"/>
      <c r="S9" s="1726"/>
      <c r="T9" s="1726"/>
      <c r="U9" s="1726"/>
      <c r="V9" s="1726"/>
      <c r="W9" s="1726"/>
      <c r="X9" s="1726"/>
      <c r="Y9" s="1726"/>
      <c r="Z9" s="1726"/>
      <c r="AA9" s="1726"/>
      <c r="AB9" s="1726"/>
    </row>
    <row r="10" spans="1:58" ht="18.95" customHeight="1">
      <c r="A10" s="1726"/>
      <c r="B10" s="1726"/>
      <c r="C10" s="1726"/>
      <c r="D10" s="1726"/>
      <c r="E10" s="1726"/>
      <c r="F10" s="1726"/>
      <c r="G10" s="1726"/>
      <c r="H10" s="1726"/>
      <c r="I10" s="1726"/>
      <c r="J10" s="1726"/>
      <c r="K10" s="1726"/>
      <c r="L10" s="1726"/>
      <c r="M10" s="1726"/>
      <c r="N10" s="1726"/>
      <c r="O10" s="1726"/>
      <c r="P10" s="1726"/>
      <c r="Q10" s="1726"/>
      <c r="R10" s="1726"/>
      <c r="S10" s="1726"/>
      <c r="T10" s="1726"/>
      <c r="U10" s="1726"/>
      <c r="V10" s="1726"/>
      <c r="W10" s="1726"/>
      <c r="X10" s="1726"/>
      <c r="Y10" s="1726"/>
      <c r="Z10" s="1726"/>
      <c r="AA10" s="1726"/>
      <c r="AB10" s="1726"/>
    </row>
    <row r="11" spans="1:58" ht="18.95" customHeight="1">
      <c r="A11" s="1726"/>
      <c r="B11" s="1726"/>
      <c r="C11" s="1726"/>
      <c r="D11" s="1726"/>
      <c r="E11" s="1726"/>
      <c r="F11" s="1726"/>
      <c r="G11" s="1726"/>
      <c r="H11" s="1726"/>
      <c r="I11" s="1726"/>
      <c r="J11" s="1726"/>
      <c r="K11" s="1726"/>
      <c r="L11" s="1726"/>
      <c r="M11" s="1726"/>
      <c r="N11" s="1726"/>
      <c r="O11" s="1726"/>
      <c r="P11" s="1726"/>
      <c r="Q11" s="1726"/>
      <c r="R11" s="1726"/>
      <c r="S11" s="1726"/>
      <c r="T11" s="1726"/>
      <c r="U11" s="1726"/>
      <c r="V11" s="1726"/>
      <c r="W11" s="1726"/>
      <c r="X11" s="1726"/>
      <c r="Y11" s="1726"/>
      <c r="Z11" s="1726"/>
      <c r="AA11" s="1726"/>
      <c r="AB11" s="1726"/>
    </row>
    <row r="12" spans="1:58" ht="18.95" customHeight="1">
      <c r="A12" s="185"/>
      <c r="B12" s="120"/>
      <c r="C12" s="120"/>
      <c r="D12" s="120"/>
      <c r="E12" s="120"/>
      <c r="F12" s="120"/>
      <c r="G12" s="120"/>
      <c r="H12" s="120"/>
      <c r="I12" s="120"/>
      <c r="J12" s="120"/>
      <c r="K12" s="120"/>
      <c r="L12" s="120"/>
      <c r="M12" s="120"/>
      <c r="N12" s="120"/>
      <c r="O12" s="120"/>
      <c r="P12" s="120"/>
      <c r="Q12" s="120"/>
      <c r="R12" s="120"/>
      <c r="S12" s="120"/>
      <c r="T12" s="120"/>
      <c r="U12" s="120"/>
      <c r="V12" s="120"/>
      <c r="W12" s="120"/>
      <c r="X12" s="120"/>
      <c r="Y12" s="120"/>
      <c r="Z12" s="120"/>
      <c r="AA12" s="120"/>
    </row>
    <row r="13" spans="1:58" ht="18.95" customHeight="1">
      <c r="A13" s="185"/>
      <c r="B13" s="120"/>
      <c r="C13" s="120"/>
      <c r="D13" s="120"/>
      <c r="E13" s="120"/>
      <c r="F13" s="120"/>
      <c r="G13" s="120"/>
      <c r="H13" s="120"/>
      <c r="I13" s="120"/>
      <c r="J13" s="120"/>
      <c r="K13" s="120"/>
      <c r="L13" s="120"/>
      <c r="M13" s="120"/>
      <c r="N13" s="120"/>
      <c r="O13" s="120"/>
      <c r="P13" s="120"/>
      <c r="Q13" s="120"/>
      <c r="R13" s="120"/>
      <c r="S13" s="120"/>
      <c r="T13" s="120"/>
      <c r="U13" s="120"/>
      <c r="V13" s="120"/>
      <c r="W13" s="120"/>
      <c r="X13" s="120"/>
      <c r="Y13" s="120"/>
      <c r="Z13" s="120"/>
      <c r="AA13" s="120"/>
    </row>
    <row r="14" spans="1:58" ht="18.95" customHeight="1">
      <c r="A14" s="185"/>
      <c r="B14" s="120"/>
      <c r="C14" s="120"/>
      <c r="D14" s="120"/>
      <c r="E14" s="120"/>
      <c r="F14" s="120"/>
      <c r="G14" s="120"/>
      <c r="H14" s="120"/>
      <c r="I14" s="120"/>
      <c r="J14" s="120"/>
      <c r="K14" s="120"/>
      <c r="L14" s="120"/>
      <c r="M14" s="120"/>
      <c r="N14" s="120"/>
      <c r="O14" s="120"/>
      <c r="P14" s="120"/>
      <c r="Q14" s="120"/>
      <c r="R14" s="120"/>
      <c r="S14" s="120"/>
      <c r="T14" s="120"/>
      <c r="U14" s="120"/>
      <c r="V14" s="120"/>
      <c r="W14" s="120"/>
      <c r="X14" s="120"/>
      <c r="Y14" s="120"/>
      <c r="Z14" s="120"/>
      <c r="AA14" s="120"/>
    </row>
    <row r="15" spans="1:58" ht="18.95" customHeight="1">
      <c r="A15" s="146"/>
      <c r="B15" s="120"/>
      <c r="C15" s="120"/>
      <c r="D15" s="120"/>
      <c r="E15" s="120"/>
      <c r="F15" s="120"/>
      <c r="G15" s="120"/>
      <c r="H15" s="120"/>
      <c r="I15" s="120"/>
      <c r="J15" s="120"/>
      <c r="K15" s="120"/>
      <c r="L15" s="120"/>
      <c r="M15" s="120"/>
      <c r="N15" s="120"/>
      <c r="O15" s="120"/>
      <c r="P15" s="120"/>
      <c r="Q15" s="120"/>
      <c r="R15" s="120"/>
      <c r="S15" s="120"/>
      <c r="T15" s="120"/>
      <c r="U15" s="120"/>
      <c r="V15" s="120"/>
      <c r="W15" s="120"/>
      <c r="X15" s="120"/>
      <c r="Y15" s="120"/>
      <c r="Z15" s="120"/>
      <c r="AA15" s="120"/>
    </row>
    <row r="16" spans="1:58" ht="16.5" customHeight="1">
      <c r="A16" s="2"/>
      <c r="D16" s="2"/>
      <c r="E16" s="2"/>
      <c r="F16" s="2"/>
      <c r="G16" s="2"/>
      <c r="H16" s="2"/>
      <c r="I16" s="2"/>
      <c r="J16" s="2"/>
      <c r="K16" s="2"/>
      <c r="L16" s="2"/>
      <c r="M16" s="2"/>
      <c r="N16" s="2"/>
      <c r="O16" s="2"/>
      <c r="P16" s="2"/>
      <c r="Q16" s="2"/>
      <c r="R16" s="2"/>
      <c r="S16" s="2"/>
      <c r="T16" s="2"/>
      <c r="U16" s="2"/>
      <c r="V16" s="2"/>
      <c r="W16" s="2"/>
      <c r="X16" s="2"/>
      <c r="Y16" s="2"/>
      <c r="Z16" s="2"/>
      <c r="AA16" s="2"/>
    </row>
    <row r="17" spans="2:41" ht="18.95" customHeight="1">
      <c r="B17" s="1518" t="str">
        <f>IF('確認申請書（建築）入力'!$M$4=0,"",'確認申請書（建築）入力'!$M$4)</f>
        <v>指定確認検査機関
　株式会社東日本住宅評価センター　様</v>
      </c>
      <c r="C17" s="1518"/>
      <c r="D17" s="1518"/>
      <c r="E17" s="1518"/>
      <c r="F17" s="1518"/>
      <c r="G17" s="1518"/>
      <c r="H17" s="1518"/>
      <c r="I17" s="1518"/>
      <c r="J17" s="1518"/>
      <c r="K17" s="1518"/>
      <c r="L17" s="1518"/>
      <c r="M17" s="1518"/>
      <c r="N17" s="1518"/>
      <c r="O17" s="1518"/>
      <c r="P17" s="1518"/>
      <c r="Q17" s="1518"/>
    </row>
    <row r="18" spans="2:41" ht="18.95" customHeight="1">
      <c r="B18" s="1518"/>
      <c r="C18" s="1518"/>
      <c r="D18" s="1518"/>
      <c r="E18" s="1518"/>
      <c r="F18" s="1518"/>
      <c r="G18" s="1518"/>
      <c r="H18" s="1518"/>
      <c r="I18" s="1518"/>
      <c r="J18" s="1518"/>
      <c r="K18" s="1518"/>
      <c r="L18" s="1518"/>
      <c r="M18" s="1518"/>
      <c r="N18" s="1518"/>
      <c r="O18" s="1518"/>
      <c r="P18" s="1518"/>
      <c r="Q18" s="1518"/>
      <c r="AE18" s="138" t="s">
        <v>584</v>
      </c>
    </row>
    <row r="19" spans="2:41" ht="18.95" customHeight="1">
      <c r="S19" s="1823" t="str">
        <f>IF($AK$19="","　　　年　　　　月　　　　日",IF(YEAR($AK$19)-2018&gt;0,"令和"&amp;IF(YEAR($AK$19)-2018=1,"元",YEAR($AK$19)-2018)&amp;"年"&amp;MONTH($AK$19)&amp;"月"&amp;DAY($AK$19)&amp;"日"))</f>
        <v>　　　年　　　　月　　　　日</v>
      </c>
      <c r="T19" s="1680"/>
      <c r="U19" s="1680"/>
      <c r="V19" s="1680"/>
      <c r="W19" s="1680"/>
      <c r="X19" s="1680"/>
      <c r="Y19" s="1680"/>
      <c r="Z19" s="1680"/>
      <c r="AA19" s="1680"/>
      <c r="AE19" s="3" t="s">
        <v>726</v>
      </c>
      <c r="AF19" s="3"/>
      <c r="AJ19" s="3"/>
      <c r="AK19" s="1672"/>
      <c r="AL19" s="1673"/>
      <c r="AM19" s="1673"/>
      <c r="AN19" s="1673"/>
      <c r="AO19" s="1674"/>
    </row>
    <row r="20" spans="2:41" ht="11.25" customHeight="1">
      <c r="AE20" s="128" t="s">
        <v>3066</v>
      </c>
    </row>
    <row r="21" spans="2:41" ht="8.25" customHeight="1">
      <c r="AE21" s="128"/>
    </row>
    <row r="22" spans="2:41" ht="15" customHeight="1">
      <c r="O22" s="68" t="str">
        <f>項目一覧!$C$183</f>
        <v/>
      </c>
    </row>
    <row r="23" spans="2:41" ht="15.75" customHeight="1">
      <c r="J23" s="2" t="s">
        <v>730</v>
      </c>
      <c r="K23" s="2"/>
      <c r="L23" s="2"/>
      <c r="M23" s="2"/>
      <c r="N23" s="2"/>
      <c r="O23" s="68" t="str">
        <f>項目一覧!$C$4</f>
        <v/>
      </c>
      <c r="P23" s="2"/>
      <c r="Q23" s="2"/>
      <c r="R23" s="2"/>
      <c r="S23" s="2"/>
      <c r="T23" s="2"/>
      <c r="U23" s="2"/>
      <c r="V23" s="2"/>
      <c r="W23" s="2"/>
      <c r="Z23" s="2"/>
    </row>
    <row r="24" spans="2:41" ht="15.75" customHeight="1">
      <c r="I24" s="2"/>
      <c r="J24" s="2"/>
      <c r="K24" s="2"/>
      <c r="L24" s="2"/>
      <c r="M24" s="2"/>
      <c r="N24" s="2"/>
      <c r="O24" s="167"/>
      <c r="P24" s="82"/>
      <c r="Q24" s="82"/>
      <c r="R24" s="82"/>
      <c r="S24" s="82"/>
      <c r="T24" s="82"/>
      <c r="U24" s="82"/>
      <c r="V24" s="82"/>
      <c r="W24" s="82"/>
      <c r="X24" s="82"/>
      <c r="Y24" s="82"/>
      <c r="Z24" s="82"/>
      <c r="AA24" s="82"/>
      <c r="AB24" s="82"/>
      <c r="AC24" s="82"/>
    </row>
    <row r="25" spans="2:41" ht="15.75" customHeight="1">
      <c r="I25" s="1628" t="s">
        <v>729</v>
      </c>
      <c r="J25" s="1628"/>
      <c r="K25" s="1628"/>
      <c r="L25" s="1628"/>
      <c r="M25" s="1628"/>
      <c r="N25" s="1628"/>
      <c r="O25" s="68" t="str">
        <f>項目一覧!$C$173</f>
        <v/>
      </c>
      <c r="P25" s="2"/>
      <c r="Q25" s="2"/>
      <c r="R25" s="2"/>
      <c r="S25" s="2"/>
      <c r="T25" s="2"/>
      <c r="U25" s="2"/>
      <c r="V25" s="2"/>
      <c r="W25" s="2"/>
      <c r="Z25" s="2"/>
      <c r="AD25" s="166" t="b">
        <v>0</v>
      </c>
    </row>
    <row r="26" spans="2:41" ht="15.75" customHeight="1">
      <c r="I26" s="1628"/>
      <c r="J26" s="1628"/>
      <c r="K26" s="1628"/>
      <c r="L26" s="1628"/>
      <c r="M26" s="1628"/>
      <c r="N26" s="1628"/>
      <c r="O26" s="167"/>
      <c r="P26" s="82"/>
      <c r="Q26" s="82"/>
      <c r="R26" s="82"/>
      <c r="S26" s="82"/>
      <c r="T26" s="82"/>
      <c r="U26" s="82"/>
      <c r="V26" s="82"/>
      <c r="W26" s="82"/>
      <c r="X26" s="82"/>
      <c r="Y26" s="82"/>
      <c r="Z26" s="82"/>
      <c r="AA26" s="82"/>
      <c r="AB26" s="82"/>
      <c r="AC26" s="82"/>
      <c r="AD26" s="166"/>
    </row>
    <row r="27" spans="2:41" ht="15.75" customHeight="1">
      <c r="I27" s="1628" t="str">
        <f>IF(AD25=TRUE,"　　 　　　　　　 氏　名","")</f>
        <v/>
      </c>
      <c r="J27" s="1628"/>
      <c r="K27" s="1628"/>
      <c r="L27" s="1628"/>
      <c r="M27" s="1628"/>
      <c r="N27" s="1628"/>
      <c r="O27" s="2" t="str">
        <f>IF(AD25=TRUE,項目一覧!$C$178,"")</f>
        <v/>
      </c>
      <c r="P27" s="2"/>
      <c r="Q27" s="2"/>
      <c r="R27" s="2"/>
      <c r="S27" s="2"/>
      <c r="T27" s="2"/>
      <c r="U27" s="2"/>
      <c r="V27" s="2"/>
      <c r="W27" s="2"/>
      <c r="Z27" s="2" t="str">
        <f>IF(AD25=TRUE,"印","")</f>
        <v/>
      </c>
      <c r="AD27" s="166" t="b">
        <v>0</v>
      </c>
    </row>
    <row r="28" spans="2:41" ht="15.75" customHeight="1">
      <c r="I28" s="1628"/>
      <c r="J28" s="1628"/>
      <c r="K28" s="1628"/>
      <c r="L28" s="1628"/>
      <c r="M28" s="1628"/>
      <c r="N28" s="1628"/>
      <c r="O28" s="82"/>
      <c r="P28" s="82"/>
      <c r="Q28" s="82"/>
      <c r="R28" s="82"/>
      <c r="S28" s="82"/>
      <c r="T28" s="82"/>
      <c r="U28" s="82"/>
      <c r="V28" s="82"/>
      <c r="W28" s="82"/>
      <c r="X28" s="82"/>
      <c r="Y28" s="82"/>
      <c r="Z28" s="82"/>
      <c r="AA28" s="82"/>
      <c r="AB28" s="82"/>
      <c r="AC28" s="82"/>
      <c r="AD28" s="166"/>
    </row>
    <row r="29" spans="2:41" ht="15.75" customHeight="1">
      <c r="I29" s="1628" t="str">
        <f>IF(AD27=TRUE,"　　 　　　　　　 氏　名","")</f>
        <v/>
      </c>
      <c r="J29" s="1628"/>
      <c r="K29" s="1628"/>
      <c r="L29" s="1628"/>
      <c r="M29" s="1628"/>
      <c r="N29" s="1628"/>
      <c r="O29" s="2" t="str">
        <f>IF(AD27=TRUE,項目一覧!$C$184,"")</f>
        <v/>
      </c>
      <c r="P29" s="2"/>
      <c r="Q29" s="2"/>
      <c r="R29" s="2"/>
      <c r="S29" s="2"/>
      <c r="T29" s="2"/>
      <c r="U29" s="2"/>
      <c r="V29" s="2"/>
      <c r="W29" s="2"/>
      <c r="Z29" s="2" t="str">
        <f>IF(AD27=TRUE,"印","")</f>
        <v/>
      </c>
    </row>
    <row r="30" spans="2:41" ht="15.75" customHeight="1">
      <c r="I30" s="1628"/>
      <c r="J30" s="1628"/>
      <c r="K30" s="1628"/>
      <c r="L30" s="1628"/>
      <c r="M30" s="1628"/>
      <c r="N30" s="1628"/>
      <c r="O30" s="82"/>
      <c r="P30" s="82"/>
      <c r="Q30" s="82"/>
      <c r="R30" s="82"/>
      <c r="S30" s="82"/>
      <c r="T30" s="82"/>
      <c r="U30" s="82"/>
      <c r="V30" s="82"/>
      <c r="W30" s="82"/>
      <c r="X30" s="82"/>
      <c r="Y30" s="82"/>
      <c r="Z30" s="82"/>
      <c r="AA30" s="82"/>
      <c r="AB30" s="82"/>
      <c r="AC30" s="82"/>
    </row>
    <row r="31" spans="2:41" ht="15.75" customHeight="1">
      <c r="I31" s="2"/>
      <c r="J31" s="2"/>
      <c r="K31" s="2"/>
      <c r="L31" s="2"/>
      <c r="M31" s="2"/>
      <c r="N31" s="2"/>
      <c r="O31" s="82"/>
      <c r="P31" s="82"/>
      <c r="Q31" s="82"/>
      <c r="R31" s="82"/>
      <c r="S31" s="82"/>
      <c r="T31" s="82"/>
      <c r="U31" s="82"/>
      <c r="V31" s="82"/>
      <c r="W31" s="82"/>
      <c r="X31" s="82"/>
      <c r="Y31" s="82"/>
      <c r="Z31" s="82"/>
      <c r="AA31" s="82"/>
      <c r="AB31" s="82"/>
      <c r="AC31" s="82"/>
    </row>
    <row r="32" spans="2:41" ht="15.75" customHeight="1">
      <c r="I32" s="2"/>
      <c r="J32" s="2"/>
      <c r="K32" s="2"/>
      <c r="L32" s="2"/>
      <c r="M32" s="2"/>
      <c r="N32" s="2"/>
      <c r="O32" s="67"/>
      <c r="P32" s="67"/>
      <c r="Q32" s="67"/>
      <c r="R32" s="67"/>
      <c r="S32" s="67"/>
      <c r="T32" s="67"/>
      <c r="U32" s="67"/>
      <c r="V32" s="67"/>
      <c r="W32" s="67"/>
      <c r="X32" s="67"/>
      <c r="Y32" s="67"/>
      <c r="Z32" s="67"/>
      <c r="AA32" s="67"/>
      <c r="AB32" s="67"/>
    </row>
    <row r="33" spans="1:48" ht="15.75" customHeight="1">
      <c r="I33" s="2"/>
      <c r="J33" s="2"/>
      <c r="K33" s="2"/>
      <c r="L33" s="2"/>
      <c r="M33" s="2"/>
      <c r="N33" s="2"/>
      <c r="O33" s="67"/>
      <c r="P33" s="67"/>
      <c r="Q33" s="67"/>
      <c r="R33" s="67"/>
      <c r="S33" s="67"/>
      <c r="T33" s="67"/>
      <c r="U33" s="67"/>
      <c r="V33" s="67"/>
      <c r="W33" s="67"/>
      <c r="X33" s="67"/>
      <c r="Y33" s="67"/>
      <c r="Z33" s="67"/>
      <c r="AA33" s="67"/>
      <c r="AB33" s="67"/>
    </row>
    <row r="34" spans="1:48" ht="6" customHeight="1">
      <c r="I34" s="2"/>
      <c r="J34" s="2"/>
      <c r="K34" s="2"/>
      <c r="L34" s="2"/>
      <c r="M34" s="2"/>
      <c r="N34" s="2"/>
      <c r="O34" s="67"/>
      <c r="P34" s="67"/>
      <c r="Q34" s="67"/>
      <c r="R34" s="67"/>
      <c r="S34" s="67"/>
      <c r="T34" s="67"/>
      <c r="U34" s="67"/>
      <c r="V34" s="67"/>
      <c r="W34" s="67"/>
      <c r="X34" s="67"/>
      <c r="Y34" s="67"/>
      <c r="Z34" s="67"/>
      <c r="AA34" s="67"/>
      <c r="AB34" s="67"/>
    </row>
    <row r="35" spans="1:48" ht="12.95" customHeight="1">
      <c r="A35" s="126"/>
      <c r="I35" s="2"/>
      <c r="J35" s="2"/>
      <c r="K35" s="2"/>
      <c r="L35" s="2"/>
      <c r="M35" s="2"/>
      <c r="N35" s="2"/>
      <c r="O35" s="67"/>
      <c r="P35" s="67"/>
      <c r="Q35" s="67"/>
      <c r="R35" s="67"/>
      <c r="S35" s="67"/>
      <c r="T35" s="67"/>
      <c r="U35" s="67"/>
      <c r="V35" s="67"/>
      <c r="W35" s="67"/>
      <c r="X35" s="67"/>
      <c r="Y35" s="67"/>
      <c r="Z35" s="67"/>
      <c r="AA35" s="67"/>
      <c r="AB35" s="67"/>
    </row>
    <row r="36" spans="1:48" ht="15.75" customHeight="1">
      <c r="A36" s="28"/>
      <c r="B36" s="28"/>
      <c r="C36" s="28"/>
      <c r="D36" s="28"/>
      <c r="E36" s="28"/>
      <c r="F36" s="28"/>
      <c r="G36" s="28"/>
      <c r="H36" s="28"/>
      <c r="I36" s="28"/>
      <c r="J36" s="28"/>
      <c r="K36" s="28"/>
      <c r="L36" s="28"/>
      <c r="M36" s="28"/>
      <c r="N36" s="28"/>
      <c r="O36" s="155"/>
      <c r="P36" s="155"/>
      <c r="Q36" s="155"/>
      <c r="R36" s="155"/>
      <c r="S36" s="155"/>
      <c r="T36" s="155"/>
      <c r="U36" s="155"/>
      <c r="V36" s="155"/>
      <c r="W36" s="155"/>
      <c r="X36" s="155"/>
      <c r="Y36" s="155"/>
      <c r="Z36" s="155"/>
      <c r="AA36" s="155"/>
      <c r="AB36" s="155"/>
    </row>
    <row r="37" spans="1:48" ht="15.75" customHeight="1">
      <c r="O37" s="67"/>
      <c r="P37" s="67"/>
      <c r="Q37" s="67"/>
      <c r="R37" s="67"/>
      <c r="S37" s="67"/>
      <c r="T37" s="67"/>
      <c r="U37" s="67"/>
      <c r="V37" s="67"/>
      <c r="W37" s="67"/>
      <c r="X37" s="67"/>
      <c r="Y37" s="67"/>
      <c r="Z37" s="67"/>
      <c r="AA37" s="67"/>
      <c r="AB37" s="67"/>
    </row>
    <row r="38" spans="1:48" ht="18.75" customHeight="1">
      <c r="A38" s="152" t="s">
        <v>706</v>
      </c>
      <c r="B38" s="152"/>
      <c r="C38" s="152"/>
      <c r="D38" s="152"/>
      <c r="E38" s="152"/>
      <c r="F38" s="152"/>
      <c r="G38" s="152"/>
      <c r="H38" s="152"/>
      <c r="I38" s="152"/>
      <c r="J38" s="152"/>
      <c r="K38" s="152"/>
      <c r="L38" s="152"/>
      <c r="M38" s="152"/>
      <c r="N38" s="152"/>
      <c r="O38" s="152"/>
      <c r="P38" s="152"/>
      <c r="Q38" s="152"/>
      <c r="R38" s="152"/>
      <c r="S38" s="152"/>
      <c r="T38" s="152"/>
      <c r="U38" s="152"/>
      <c r="V38" s="152"/>
      <c r="W38" s="152"/>
      <c r="X38" s="152"/>
      <c r="Y38" s="152"/>
      <c r="Z38" s="152"/>
      <c r="AA38" s="152"/>
    </row>
    <row r="39" spans="1:48" ht="14.25" customHeight="1"/>
    <row r="40" spans="1:48" ht="21" customHeight="1">
      <c r="O40" s="68" t="str">
        <f>項目一覧!$C$50</f>
        <v/>
      </c>
    </row>
    <row r="41" spans="1:48" ht="18.75" customHeight="1">
      <c r="I41" s="2" t="s">
        <v>705</v>
      </c>
      <c r="J41" s="2"/>
      <c r="K41" s="2"/>
      <c r="L41" s="2"/>
      <c r="M41" s="2"/>
      <c r="N41" s="2"/>
      <c r="O41" s="68" t="str">
        <f>項目一覧!$C$46</f>
        <v/>
      </c>
      <c r="R41" s="2"/>
      <c r="S41" s="2"/>
      <c r="T41" s="2"/>
      <c r="U41" s="2"/>
      <c r="V41" s="2"/>
      <c r="W41" s="2"/>
      <c r="X41" s="2"/>
      <c r="Z41" s="2"/>
    </row>
    <row r="42" spans="1:48" ht="18.75" customHeight="1">
      <c r="A42" s="28"/>
      <c r="B42" s="28"/>
      <c r="C42" s="28"/>
      <c r="D42" s="28"/>
      <c r="E42" s="28"/>
      <c r="F42" s="28"/>
      <c r="G42" s="28"/>
      <c r="H42" s="28"/>
      <c r="I42" s="28"/>
      <c r="J42" s="28"/>
      <c r="K42" s="28"/>
      <c r="L42" s="28"/>
      <c r="M42" s="28"/>
      <c r="N42" s="28"/>
      <c r="O42" s="1853"/>
      <c r="P42" s="1853"/>
      <c r="Q42" s="1853"/>
      <c r="R42" s="1853"/>
      <c r="S42" s="1853"/>
      <c r="T42" s="1853"/>
      <c r="U42" s="1853"/>
      <c r="V42" s="1853"/>
      <c r="W42" s="1853"/>
      <c r="X42" s="1853"/>
      <c r="Y42" s="1853"/>
      <c r="Z42" s="1853"/>
      <c r="AA42" s="1853"/>
      <c r="AB42" s="1853"/>
    </row>
    <row r="43" spans="1:48" ht="18.75" customHeight="1">
      <c r="B43" s="1" t="s">
        <v>688</v>
      </c>
      <c r="AF43" s="138" t="s">
        <v>687</v>
      </c>
    </row>
    <row r="44" spans="1:48" ht="18.75" customHeight="1">
      <c r="C44" s="1" t="str">
        <f>IF(AR44=2,"■","□")</f>
        <v>□</v>
      </c>
      <c r="D44" s="1" t="s">
        <v>686</v>
      </c>
      <c r="L44" s="1" t="str">
        <f>IF(AR44=3,"■","□")</f>
        <v>□</v>
      </c>
      <c r="M44" s="1" t="s">
        <v>685</v>
      </c>
      <c r="U44" s="1" t="str">
        <f>IF(AR44=4,"■","□")</f>
        <v>□</v>
      </c>
      <c r="V44" s="1" t="s">
        <v>704</v>
      </c>
      <c r="AO44" s="84"/>
      <c r="AP44" s="84"/>
      <c r="AQ44" s="84"/>
      <c r="AR44" s="84">
        <v>1</v>
      </c>
      <c r="AS44" s="84"/>
      <c r="AT44" s="84"/>
      <c r="AU44" s="84"/>
      <c r="AV44" s="84"/>
    </row>
    <row r="45" spans="1:48" ht="18.75" customHeight="1">
      <c r="C45" s="1" t="str">
        <f>IF(AR44=5,"■","□")</f>
        <v>□</v>
      </c>
      <c r="D45" s="1" t="s">
        <v>683</v>
      </c>
      <c r="L45" s="1" t="str">
        <f>IF(AR44=6,"■","□")</f>
        <v>□</v>
      </c>
      <c r="M45" s="1" t="s">
        <v>725</v>
      </c>
    </row>
    <row r="46" spans="1:48" ht="12" customHeight="1"/>
    <row r="47" spans="1:48" ht="18.75" customHeight="1">
      <c r="A47" s="1543" t="s">
        <v>682</v>
      </c>
      <c r="B47" s="1544"/>
      <c r="C47" s="1544"/>
      <c r="D47" s="1544"/>
      <c r="E47" s="1544"/>
      <c r="F47" s="1545"/>
      <c r="G47" s="178" t="s">
        <v>681</v>
      </c>
      <c r="H47" s="178"/>
      <c r="I47" s="178"/>
      <c r="J47" s="177"/>
      <c r="K47" s="1543" t="s">
        <v>680</v>
      </c>
      <c r="L47" s="1544"/>
      <c r="M47" s="1544"/>
      <c r="N47" s="1544"/>
      <c r="O47" s="1544"/>
      <c r="P47" s="1545"/>
      <c r="Q47" s="1543" t="s">
        <v>679</v>
      </c>
      <c r="R47" s="1544"/>
      <c r="S47" s="1544"/>
      <c r="T47" s="1544"/>
      <c r="U47" s="1545"/>
      <c r="V47" s="1543" t="s">
        <v>724</v>
      </c>
      <c r="W47" s="1544"/>
      <c r="X47" s="1544"/>
      <c r="Y47" s="1544"/>
      <c r="Z47" s="1544"/>
      <c r="AA47" s="1544"/>
      <c r="AB47" s="1545"/>
    </row>
    <row r="48" spans="1:48" ht="45.75" customHeight="1">
      <c r="A48" s="1770"/>
      <c r="B48" s="1771"/>
      <c r="C48" s="1771"/>
      <c r="D48" s="1771"/>
      <c r="E48" s="1771"/>
      <c r="F48" s="1772"/>
      <c r="G48" s="1770"/>
      <c r="H48" s="1771"/>
      <c r="I48" s="1771"/>
      <c r="J48" s="1772"/>
      <c r="K48" s="1770" t="s">
        <v>447</v>
      </c>
      <c r="L48" s="1771"/>
      <c r="M48" s="1771"/>
      <c r="N48" s="1771"/>
      <c r="O48" s="1771"/>
      <c r="P48" s="1772"/>
      <c r="Q48" s="1770" t="s">
        <v>447</v>
      </c>
      <c r="R48" s="1771"/>
      <c r="S48" s="1771"/>
      <c r="T48" s="1771"/>
      <c r="U48" s="1772"/>
      <c r="V48" s="1849" t="s">
        <v>3072</v>
      </c>
      <c r="W48" s="1850"/>
      <c r="X48" s="1850"/>
      <c r="Y48" s="1850"/>
      <c r="Z48" s="1850"/>
      <c r="AA48" s="1850"/>
      <c r="AB48" s="1851"/>
    </row>
    <row r="49" spans="1:29" ht="71.25" customHeight="1">
      <c r="A49" s="1505"/>
      <c r="B49" s="1506"/>
      <c r="C49" s="1506"/>
      <c r="D49" s="1506"/>
      <c r="E49" s="1506"/>
      <c r="F49" s="1507"/>
      <c r="G49" s="1505"/>
      <c r="H49" s="1506"/>
      <c r="I49" s="1506"/>
      <c r="J49" s="1507"/>
      <c r="K49" s="1505"/>
      <c r="L49" s="1506"/>
      <c r="M49" s="1506"/>
      <c r="N49" s="1506"/>
      <c r="O49" s="1506"/>
      <c r="P49" s="1507"/>
      <c r="Q49" s="1505"/>
      <c r="R49" s="1506"/>
      <c r="S49" s="1506"/>
      <c r="T49" s="1506"/>
      <c r="U49" s="1507"/>
      <c r="V49" s="1764" t="s">
        <v>723</v>
      </c>
      <c r="W49" s="1765"/>
      <c r="X49" s="1765"/>
      <c r="Y49" s="1765"/>
      <c r="Z49" s="1765"/>
      <c r="AA49" s="1765"/>
      <c r="AB49" s="1766"/>
    </row>
    <row r="50" spans="1:29" ht="20.100000000000001" customHeight="1">
      <c r="A50" s="1508"/>
      <c r="B50" s="1509"/>
      <c r="C50" s="1509"/>
      <c r="D50" s="1509"/>
      <c r="E50" s="1509"/>
      <c r="F50" s="1510"/>
      <c r="G50" s="1508"/>
      <c r="H50" s="1509"/>
      <c r="I50" s="1509"/>
      <c r="J50" s="1510"/>
      <c r="K50" s="1508"/>
      <c r="L50" s="1509"/>
      <c r="M50" s="1509"/>
      <c r="N50" s="1509"/>
      <c r="O50" s="1509"/>
      <c r="P50" s="1510"/>
      <c r="Q50" s="1508"/>
      <c r="R50" s="1509"/>
      <c r="S50" s="1509"/>
      <c r="T50" s="1509"/>
      <c r="U50" s="1510"/>
      <c r="V50" s="1508" t="s">
        <v>2589</v>
      </c>
      <c r="W50" s="1509"/>
      <c r="X50" s="1509"/>
      <c r="Y50" s="1509"/>
      <c r="Z50" s="1509"/>
      <c r="AA50" s="1509"/>
      <c r="AB50" s="1510"/>
    </row>
    <row r="51" spans="1:29" ht="15.75" customHeight="1">
      <c r="I51" s="2"/>
      <c r="J51" s="2"/>
      <c r="K51" s="2"/>
      <c r="L51" s="2"/>
      <c r="M51" s="2"/>
      <c r="N51" s="2"/>
      <c r="O51" s="2"/>
      <c r="P51" s="2"/>
      <c r="Q51" s="2"/>
      <c r="R51" s="2"/>
      <c r="S51" s="2"/>
      <c r="T51" s="2"/>
      <c r="U51" s="2"/>
      <c r="V51" s="2"/>
      <c r="W51" s="2"/>
      <c r="Z51" s="2"/>
    </row>
    <row r="52" spans="1:29" ht="18" customHeight="1">
      <c r="A52" s="176" t="s">
        <v>676</v>
      </c>
      <c r="B52" s="176"/>
      <c r="C52" s="176"/>
      <c r="D52" s="176"/>
      <c r="E52" s="176"/>
      <c r="F52" s="176"/>
      <c r="G52" s="176"/>
      <c r="H52" s="176"/>
      <c r="I52" s="176"/>
      <c r="J52" s="176"/>
      <c r="K52" s="176"/>
      <c r="L52" s="176"/>
      <c r="M52" s="176"/>
      <c r="N52" s="176"/>
      <c r="O52" s="176"/>
      <c r="P52" s="176"/>
      <c r="Q52" s="176"/>
      <c r="R52" s="176"/>
      <c r="S52" s="176"/>
      <c r="T52" s="176"/>
      <c r="U52" s="176"/>
      <c r="V52" s="176"/>
      <c r="W52" s="176"/>
      <c r="X52" s="176"/>
      <c r="Y52" s="176"/>
      <c r="Z52" s="176"/>
      <c r="AA52" s="176"/>
    </row>
    <row r="53" spans="1:29" ht="18" customHeight="1">
      <c r="A53" s="15"/>
      <c r="B53" s="15" t="s">
        <v>675</v>
      </c>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28"/>
    </row>
    <row r="54" spans="1:29" ht="18" customHeight="1">
      <c r="A54" s="6" t="s">
        <v>667</v>
      </c>
      <c r="B54" s="3" t="s">
        <v>674</v>
      </c>
      <c r="C54" s="3"/>
      <c r="D54" s="3"/>
      <c r="E54" s="3"/>
      <c r="F54" s="3"/>
      <c r="G54" s="3"/>
      <c r="H54" s="3"/>
      <c r="I54" s="3"/>
      <c r="J54" s="3"/>
      <c r="K54" s="3"/>
      <c r="L54" s="3"/>
      <c r="M54" s="3"/>
      <c r="N54" s="3"/>
      <c r="O54" s="3"/>
      <c r="P54" s="3"/>
      <c r="Q54" s="3"/>
      <c r="R54" s="3"/>
      <c r="S54" s="3"/>
      <c r="T54" s="3"/>
      <c r="U54" s="16"/>
      <c r="V54" s="16"/>
      <c r="W54" s="16"/>
      <c r="X54" s="16"/>
      <c r="Y54" s="16"/>
      <c r="Z54" s="16"/>
      <c r="AA54" s="16"/>
    </row>
    <row r="55" spans="1:29" ht="18" customHeight="1">
      <c r="A55" s="6"/>
      <c r="B55" s="3" t="s">
        <v>442</v>
      </c>
      <c r="C55" s="3"/>
      <c r="D55" s="3"/>
      <c r="E55" s="3"/>
      <c r="F55" s="3"/>
      <c r="G55" s="3"/>
      <c r="H55" s="3" t="str">
        <f>IF(項目一覧!$C$21=0,"",項目一覧!$C$21&amp;"  ")&amp;IF(項目一覧!$C$5=0,"",項目一覧!$C$5)</f>
        <v xml:space="preserve">  </v>
      </c>
      <c r="J55" s="3"/>
      <c r="K55" s="3"/>
      <c r="L55" s="3"/>
      <c r="M55" s="3"/>
      <c r="N55" s="3"/>
      <c r="O55" s="3"/>
      <c r="P55" s="3"/>
      <c r="Q55" s="3"/>
      <c r="R55" s="3"/>
      <c r="S55" s="3"/>
      <c r="T55" s="3"/>
      <c r="U55" s="3"/>
      <c r="V55" s="3"/>
      <c r="W55" s="3"/>
      <c r="X55" s="3"/>
      <c r="Y55" s="3"/>
      <c r="Z55" s="3"/>
      <c r="AA55" s="3"/>
    </row>
    <row r="56" spans="1:29" ht="18" customHeight="1">
      <c r="A56" s="6"/>
      <c r="B56" s="3" t="s">
        <v>419</v>
      </c>
      <c r="C56" s="3"/>
      <c r="D56" s="3"/>
      <c r="E56" s="3"/>
      <c r="F56" s="3"/>
      <c r="G56" s="3"/>
      <c r="H56" s="18" t="str">
        <f>IF(項目一覧!$C$183=0,"",項目一覧!$C$183&amp;"  ")&amp;IF(項目一覧!$C$4=0,"",項目一覧!$C$4)</f>
        <v xml:space="preserve">  </v>
      </c>
      <c r="I56" s="42"/>
      <c r="J56" s="18"/>
      <c r="K56" s="18"/>
      <c r="L56" s="18"/>
      <c r="M56" s="18"/>
      <c r="N56" s="18"/>
      <c r="O56" s="18"/>
      <c r="P56" s="18"/>
      <c r="Q56" s="18"/>
      <c r="R56" s="18"/>
      <c r="S56" s="18"/>
      <c r="T56" s="18"/>
      <c r="U56" s="18"/>
      <c r="V56" s="18"/>
      <c r="W56" s="18"/>
      <c r="X56" s="18"/>
      <c r="Y56" s="18"/>
      <c r="Z56" s="18"/>
      <c r="AA56" s="18"/>
      <c r="AB56" s="42"/>
      <c r="AC56" s="42"/>
    </row>
    <row r="57" spans="1:29" ht="18" customHeight="1">
      <c r="A57" s="6"/>
      <c r="B57" s="3" t="s">
        <v>410</v>
      </c>
      <c r="C57" s="3"/>
      <c r="D57" s="3"/>
      <c r="E57" s="3"/>
      <c r="F57" s="3"/>
      <c r="G57" s="3"/>
      <c r="H57" s="18" t="str">
        <f>項目一覧!$C$6</f>
        <v/>
      </c>
      <c r="I57" s="42"/>
      <c r="J57" s="18"/>
      <c r="K57" s="18"/>
      <c r="L57" s="18"/>
      <c r="M57" s="18"/>
      <c r="N57" s="18"/>
      <c r="O57" s="18"/>
      <c r="P57" s="18"/>
      <c r="Q57" s="18"/>
      <c r="R57" s="18"/>
      <c r="S57" s="18"/>
      <c r="T57" s="18"/>
      <c r="U57" s="18"/>
      <c r="V57" s="18"/>
      <c r="W57" s="18"/>
      <c r="X57" s="18"/>
      <c r="Y57" s="18"/>
      <c r="Z57" s="18"/>
      <c r="AA57" s="18"/>
      <c r="AB57" s="42"/>
      <c r="AC57" s="42"/>
    </row>
    <row r="58" spans="1:29" ht="18" customHeight="1">
      <c r="A58" s="6"/>
      <c r="B58" s="3" t="s">
        <v>441</v>
      </c>
      <c r="C58" s="3"/>
      <c r="D58" s="3"/>
      <c r="E58" s="3"/>
      <c r="F58" s="3"/>
      <c r="G58" s="3"/>
      <c r="H58" s="1512" t="str">
        <f>項目一覧!$C$7</f>
        <v/>
      </c>
      <c r="I58" s="1512"/>
      <c r="J58" s="1512"/>
      <c r="K58" s="1512"/>
      <c r="L58" s="1512"/>
      <c r="M58" s="1512"/>
      <c r="N58" s="1512"/>
      <c r="O58" s="1512"/>
      <c r="P58" s="1512"/>
      <c r="Q58" s="1512"/>
      <c r="R58" s="1512"/>
      <c r="S58" s="1512"/>
      <c r="T58" s="1512"/>
      <c r="U58" s="1512"/>
      <c r="V58" s="1512"/>
      <c r="W58" s="1512"/>
      <c r="X58" s="1512"/>
      <c r="Y58" s="1512"/>
      <c r="Z58" s="1512"/>
      <c r="AA58" s="1512"/>
      <c r="AB58" s="1512"/>
      <c r="AC58" s="1512"/>
    </row>
    <row r="59" spans="1:29" ht="18" customHeight="1">
      <c r="A59" s="32"/>
      <c r="B59" s="15" t="s">
        <v>408</v>
      </c>
      <c r="C59" s="15"/>
      <c r="D59" s="15"/>
      <c r="E59" s="15"/>
      <c r="F59" s="15"/>
      <c r="G59" s="15"/>
      <c r="H59" s="27" t="str">
        <f>項目一覧!$C$8</f>
        <v/>
      </c>
      <c r="I59" s="40"/>
      <c r="J59" s="27"/>
      <c r="K59" s="27"/>
      <c r="L59" s="27"/>
      <c r="M59" s="27"/>
      <c r="N59" s="27"/>
      <c r="O59" s="27"/>
      <c r="P59" s="27"/>
      <c r="Q59" s="27"/>
      <c r="R59" s="27"/>
      <c r="S59" s="27"/>
      <c r="T59" s="27"/>
      <c r="U59" s="27"/>
      <c r="V59" s="27"/>
      <c r="W59" s="27"/>
      <c r="X59" s="27"/>
      <c r="Y59" s="27"/>
      <c r="Z59" s="27"/>
      <c r="AA59" s="27"/>
      <c r="AB59" s="40"/>
      <c r="AC59" s="42"/>
    </row>
    <row r="60" spans="1:29" ht="18" customHeight="1">
      <c r="A60" s="6" t="s">
        <v>667</v>
      </c>
      <c r="B60" s="3" t="s">
        <v>440</v>
      </c>
      <c r="C60" s="3"/>
      <c r="D60" s="3"/>
      <c r="E60" s="3"/>
      <c r="F60" s="3"/>
      <c r="G60" s="3"/>
      <c r="H60" s="18"/>
      <c r="I60" s="18"/>
      <c r="J60" s="18"/>
      <c r="K60" s="18"/>
      <c r="L60" s="18"/>
      <c r="M60" s="18"/>
      <c r="N60" s="18"/>
      <c r="O60" s="18"/>
      <c r="P60" s="18"/>
      <c r="Q60" s="18"/>
      <c r="R60" s="18"/>
      <c r="S60" s="18"/>
      <c r="T60" s="18"/>
      <c r="U60" s="18"/>
      <c r="V60" s="18"/>
      <c r="W60" s="18"/>
      <c r="X60" s="18"/>
      <c r="Y60" s="18"/>
      <c r="Z60" s="18"/>
      <c r="AA60" s="18"/>
      <c r="AB60" s="42"/>
      <c r="AC60" s="42"/>
    </row>
    <row r="61" spans="1:29" ht="18" customHeight="1">
      <c r="A61" s="6"/>
      <c r="B61" s="3" t="s">
        <v>420</v>
      </c>
      <c r="C61" s="3"/>
      <c r="D61" s="3"/>
      <c r="E61" s="3"/>
      <c r="F61" s="3"/>
      <c r="G61" s="3"/>
      <c r="H61" s="50" t="str">
        <f>IF(項目一覧!$C$9=0,"","("&amp;項目一覧!$C$9&amp;") 建築士  （"&amp;項目一覧!$C$10&amp;"）登録　第　 "&amp;項目一覧!$C$11&amp;"　号")</f>
        <v>() 建築士  （）登録　第　 　号</v>
      </c>
      <c r="I61" s="42"/>
      <c r="J61" s="18"/>
      <c r="K61" s="18"/>
      <c r="L61" s="18"/>
      <c r="M61" s="18"/>
      <c r="N61" s="18"/>
      <c r="O61" s="18"/>
      <c r="P61" s="18"/>
      <c r="Q61" s="18"/>
      <c r="R61" s="18"/>
      <c r="S61" s="18"/>
      <c r="T61" s="18"/>
      <c r="U61" s="18"/>
      <c r="V61" s="18"/>
      <c r="W61" s="18"/>
      <c r="X61" s="18"/>
      <c r="Y61" s="18"/>
      <c r="Z61" s="18"/>
      <c r="AA61" s="18"/>
      <c r="AB61" s="42"/>
      <c r="AC61" s="42"/>
    </row>
    <row r="62" spans="1:29" ht="18" customHeight="1">
      <c r="A62" s="6"/>
      <c r="B62" s="3" t="s">
        <v>419</v>
      </c>
      <c r="C62" s="3"/>
      <c r="D62" s="3"/>
      <c r="E62" s="3"/>
      <c r="F62" s="3"/>
      <c r="G62" s="3"/>
      <c r="H62" s="18" t="str">
        <f>項目一覧!$C$12</f>
        <v/>
      </c>
      <c r="I62" s="42"/>
      <c r="J62" s="18"/>
      <c r="K62" s="18"/>
      <c r="L62" s="18"/>
      <c r="M62" s="18"/>
      <c r="N62" s="18"/>
      <c r="O62" s="18"/>
      <c r="P62" s="18"/>
      <c r="Q62" s="18"/>
      <c r="R62" s="18"/>
      <c r="S62" s="18"/>
      <c r="T62" s="18"/>
      <c r="U62" s="18"/>
      <c r="V62" s="18"/>
      <c r="W62" s="18"/>
      <c r="X62" s="18"/>
      <c r="Y62" s="18"/>
      <c r="Z62" s="18"/>
      <c r="AA62" s="18"/>
      <c r="AB62" s="42"/>
      <c r="AC62" s="42"/>
    </row>
    <row r="63" spans="1:29" ht="18" customHeight="1">
      <c r="A63" s="6"/>
      <c r="B63" s="3" t="s">
        <v>418</v>
      </c>
      <c r="C63" s="3"/>
      <c r="D63" s="3"/>
      <c r="E63" s="3"/>
      <c r="F63" s="3"/>
      <c r="G63" s="3"/>
      <c r="H63" s="50" t="str">
        <f>IF(項目一覧!$C$13=0,"","("&amp;項目一覧!$C$13&amp;") 建築士事務所  （"&amp;項目一覧!$C$14&amp;"）知事登録　第　 "&amp;項目一覧!$C$15&amp;"　号")</f>
        <v>() 建築士事務所  （）知事登録　第　 　号</v>
      </c>
      <c r="I63" s="42"/>
      <c r="J63" s="18"/>
      <c r="K63" s="18"/>
      <c r="L63" s="18"/>
      <c r="M63" s="18"/>
      <c r="N63" s="18"/>
      <c r="O63" s="18"/>
      <c r="P63" s="18"/>
      <c r="Q63" s="18"/>
      <c r="R63" s="18"/>
      <c r="S63" s="18"/>
      <c r="T63" s="18"/>
      <c r="U63" s="18"/>
      <c r="V63" s="18"/>
      <c r="W63" s="18"/>
      <c r="X63" s="18"/>
      <c r="Y63" s="18"/>
      <c r="Z63" s="18"/>
      <c r="AA63" s="18"/>
      <c r="AB63" s="42"/>
      <c r="AC63" s="42"/>
    </row>
    <row r="64" spans="1:29" ht="18" customHeight="1">
      <c r="A64" s="6"/>
      <c r="B64" s="3"/>
      <c r="C64" s="3"/>
      <c r="D64" s="3"/>
      <c r="E64" s="3"/>
      <c r="F64" s="3"/>
      <c r="G64" s="3"/>
      <c r="H64" s="18" t="str">
        <f>項目一覧!$C$16</f>
        <v/>
      </c>
      <c r="I64" s="42"/>
      <c r="J64" s="18"/>
      <c r="K64" s="18"/>
      <c r="L64" s="18"/>
      <c r="M64" s="18"/>
      <c r="N64" s="18"/>
      <c r="O64" s="18"/>
      <c r="P64" s="18"/>
      <c r="Q64" s="18"/>
      <c r="R64" s="18"/>
      <c r="S64" s="18"/>
      <c r="T64" s="18"/>
      <c r="U64" s="18"/>
      <c r="V64" s="18"/>
      <c r="W64" s="18"/>
      <c r="X64" s="18"/>
      <c r="Y64" s="18"/>
      <c r="Z64" s="18"/>
      <c r="AA64" s="18"/>
      <c r="AB64" s="42"/>
      <c r="AC64" s="42"/>
    </row>
    <row r="65" spans="1:29" ht="18" customHeight="1">
      <c r="A65" s="6"/>
      <c r="B65" s="3" t="s">
        <v>417</v>
      </c>
      <c r="C65" s="3"/>
      <c r="D65" s="3"/>
      <c r="E65" s="3"/>
      <c r="F65" s="3"/>
      <c r="G65" s="3"/>
      <c r="H65" s="18" t="str">
        <f>項目一覧!$C$17</f>
        <v/>
      </c>
      <c r="I65" s="42"/>
      <c r="J65" s="18"/>
      <c r="K65" s="18"/>
      <c r="L65" s="18"/>
      <c r="M65" s="18"/>
      <c r="N65" s="18"/>
      <c r="O65" s="18"/>
      <c r="P65" s="18"/>
      <c r="Q65" s="18"/>
      <c r="R65" s="18"/>
      <c r="S65" s="18"/>
      <c r="T65" s="18"/>
      <c r="U65" s="18"/>
      <c r="V65" s="18"/>
      <c r="W65" s="18"/>
      <c r="X65" s="18"/>
      <c r="Y65" s="18"/>
      <c r="Z65" s="18"/>
      <c r="AA65" s="18"/>
      <c r="AB65" s="42"/>
      <c r="AC65" s="42"/>
    </row>
    <row r="66" spans="1:29" ht="18" customHeight="1">
      <c r="A66" s="6"/>
      <c r="B66" s="3" t="s">
        <v>416</v>
      </c>
      <c r="C66" s="3"/>
      <c r="D66" s="3"/>
      <c r="E66" s="3"/>
      <c r="F66" s="3"/>
      <c r="G66" s="3"/>
      <c r="H66" s="1512" t="str">
        <f>項目一覧!$C$18</f>
        <v/>
      </c>
      <c r="I66" s="1512"/>
      <c r="J66" s="1512"/>
      <c r="K66" s="1512"/>
      <c r="L66" s="1512"/>
      <c r="M66" s="1512"/>
      <c r="N66" s="1512"/>
      <c r="O66" s="1512"/>
      <c r="P66" s="1512"/>
      <c r="Q66" s="1512"/>
      <c r="R66" s="1512"/>
      <c r="S66" s="1512"/>
      <c r="T66" s="1512"/>
      <c r="U66" s="1512"/>
      <c r="V66" s="1512"/>
      <c r="W66" s="1512"/>
      <c r="X66" s="1512"/>
      <c r="Y66" s="1512"/>
      <c r="Z66" s="1512"/>
      <c r="AA66" s="1512"/>
      <c r="AB66" s="1512"/>
      <c r="AC66" s="1512"/>
    </row>
    <row r="67" spans="1:29" ht="18" customHeight="1">
      <c r="A67" s="32"/>
      <c r="B67" s="15" t="s">
        <v>415</v>
      </c>
      <c r="C67" s="15"/>
      <c r="D67" s="15"/>
      <c r="E67" s="15"/>
      <c r="F67" s="15"/>
      <c r="G67" s="15"/>
      <c r="H67" s="27" t="str">
        <f>項目一覧!$C$19</f>
        <v/>
      </c>
      <c r="I67" s="40"/>
      <c r="J67" s="27"/>
      <c r="K67" s="27"/>
      <c r="L67" s="27"/>
      <c r="M67" s="27"/>
      <c r="N67" s="27"/>
      <c r="O67" s="27"/>
      <c r="P67" s="27"/>
      <c r="Q67" s="27"/>
      <c r="R67" s="27"/>
      <c r="S67" s="27"/>
      <c r="T67" s="27"/>
      <c r="U67" s="27"/>
      <c r="V67" s="27"/>
      <c r="W67" s="27"/>
      <c r="X67" s="27"/>
      <c r="Y67" s="27"/>
      <c r="Z67" s="27"/>
      <c r="AA67" s="27"/>
      <c r="AB67" s="40"/>
      <c r="AC67" s="42"/>
    </row>
    <row r="68" spans="1:29" ht="18" customHeight="1">
      <c r="A68" s="6" t="s">
        <v>667</v>
      </c>
      <c r="B68" s="3" t="s">
        <v>439</v>
      </c>
      <c r="C68" s="3"/>
      <c r="D68" s="3"/>
      <c r="E68" s="3"/>
      <c r="F68" s="3"/>
      <c r="G68" s="3"/>
      <c r="H68" s="18"/>
      <c r="I68" s="42"/>
      <c r="J68" s="18"/>
      <c r="K68" s="18"/>
      <c r="L68" s="18"/>
      <c r="M68" s="18"/>
      <c r="N68" s="18"/>
      <c r="O68" s="18"/>
      <c r="P68" s="18"/>
      <c r="Q68" s="18"/>
      <c r="R68" s="18"/>
      <c r="S68" s="18"/>
      <c r="T68" s="18"/>
      <c r="U68" s="18"/>
      <c r="V68" s="18"/>
      <c r="W68" s="18"/>
      <c r="X68" s="18"/>
      <c r="Y68" s="18"/>
      <c r="Z68" s="18"/>
      <c r="AA68" s="18"/>
      <c r="AB68" s="42"/>
      <c r="AC68" s="42"/>
    </row>
    <row r="69" spans="1:29" ht="18" customHeight="1">
      <c r="A69" s="6"/>
      <c r="B69" s="3" t="s">
        <v>438</v>
      </c>
      <c r="C69" s="3"/>
      <c r="D69" s="3"/>
      <c r="E69" s="3"/>
      <c r="F69" s="3"/>
      <c r="G69" s="3"/>
      <c r="H69" s="18"/>
      <c r="I69" s="18"/>
      <c r="J69" s="18"/>
      <c r="K69" s="18"/>
      <c r="L69" s="18"/>
      <c r="M69" s="18"/>
      <c r="N69" s="18"/>
      <c r="O69" s="18"/>
      <c r="P69" s="18"/>
      <c r="Q69" s="18"/>
      <c r="R69" s="18"/>
      <c r="S69" s="18"/>
      <c r="T69" s="18"/>
      <c r="U69" s="18"/>
      <c r="V69" s="18"/>
      <c r="W69" s="18"/>
      <c r="X69" s="18"/>
      <c r="Y69" s="18"/>
      <c r="Z69" s="18"/>
      <c r="AA69" s="18"/>
      <c r="AB69" s="42"/>
      <c r="AC69" s="42"/>
    </row>
    <row r="70" spans="1:29" ht="18" customHeight="1">
      <c r="A70" s="6"/>
      <c r="B70" s="3" t="s">
        <v>420</v>
      </c>
      <c r="C70" s="3"/>
      <c r="D70" s="3"/>
      <c r="E70" s="3"/>
      <c r="F70" s="3"/>
      <c r="G70" s="3"/>
      <c r="H70" s="50" t="str">
        <f>IF(項目一覧!$C$22=0,"","("&amp;項目一覧!$C$22&amp;") 建築士  （"&amp;項目一覧!$C$23&amp;"）登録　第　 "&amp;項目一覧!$C$24&amp;"　号")</f>
        <v>() 建築士  （）登録　第　 　号</v>
      </c>
      <c r="I70" s="42"/>
      <c r="J70" s="18"/>
      <c r="K70" s="18"/>
      <c r="L70" s="18"/>
      <c r="M70" s="18"/>
      <c r="N70" s="18"/>
      <c r="O70" s="18"/>
      <c r="P70" s="18"/>
      <c r="Q70" s="18"/>
      <c r="R70" s="18"/>
      <c r="S70" s="18"/>
      <c r="T70" s="18"/>
      <c r="U70" s="18"/>
      <c r="V70" s="18"/>
      <c r="W70" s="18"/>
      <c r="X70" s="18"/>
      <c r="Y70" s="18"/>
      <c r="Z70" s="18"/>
      <c r="AA70" s="18"/>
      <c r="AB70" s="42"/>
      <c r="AC70" s="42"/>
    </row>
    <row r="71" spans="1:29" ht="18" customHeight="1">
      <c r="A71" s="6"/>
      <c r="B71" s="3" t="s">
        <v>419</v>
      </c>
      <c r="C71" s="3"/>
      <c r="D71" s="3"/>
      <c r="E71" s="3"/>
      <c r="F71" s="3"/>
      <c r="G71" s="3"/>
      <c r="H71" s="18" t="str">
        <f>項目一覧!$C$25</f>
        <v/>
      </c>
      <c r="I71" s="42"/>
      <c r="J71" s="18"/>
      <c r="K71" s="18"/>
      <c r="L71" s="18"/>
      <c r="M71" s="18"/>
      <c r="N71" s="18"/>
      <c r="O71" s="18"/>
      <c r="P71" s="18"/>
      <c r="Q71" s="18"/>
      <c r="R71" s="18"/>
      <c r="S71" s="18"/>
      <c r="T71" s="18"/>
      <c r="U71" s="18"/>
      <c r="V71" s="18"/>
      <c r="W71" s="18"/>
      <c r="X71" s="18"/>
      <c r="Y71" s="18"/>
      <c r="Z71" s="18"/>
      <c r="AA71" s="18"/>
      <c r="AB71" s="42"/>
      <c r="AC71" s="42"/>
    </row>
    <row r="72" spans="1:29" ht="18" customHeight="1">
      <c r="A72" s="7"/>
      <c r="B72" s="3" t="s">
        <v>418</v>
      </c>
      <c r="C72" s="3"/>
      <c r="D72" s="3"/>
      <c r="E72" s="3"/>
      <c r="F72" s="3"/>
      <c r="G72" s="3"/>
      <c r="H72" s="50" t="str">
        <f>IF(項目一覧!$C$27=0,"","("&amp;項目一覧!$C$27&amp;") 建築士事務所  （"&amp;項目一覧!$C$28&amp;"）知事登録　第　 "&amp;項目一覧!$C$29&amp;"　号")</f>
        <v>() 建築士事務所  （）知事登録　第　 　号</v>
      </c>
      <c r="I72" s="42"/>
      <c r="J72" s="18"/>
      <c r="K72" s="18"/>
      <c r="L72" s="18"/>
      <c r="M72" s="18"/>
      <c r="N72" s="18"/>
      <c r="O72" s="18"/>
      <c r="P72" s="18"/>
      <c r="Q72" s="18"/>
      <c r="R72" s="18"/>
      <c r="S72" s="18"/>
      <c r="T72" s="18"/>
      <c r="U72" s="18"/>
      <c r="V72" s="18"/>
      <c r="W72" s="18"/>
      <c r="X72" s="18"/>
      <c r="Y72" s="18"/>
      <c r="Z72" s="18"/>
      <c r="AA72" s="18"/>
      <c r="AB72" s="42"/>
      <c r="AC72" s="42"/>
    </row>
    <row r="73" spans="1:29" ht="18" customHeight="1">
      <c r="A73" s="7"/>
      <c r="B73" s="3"/>
      <c r="C73" s="3"/>
      <c r="D73" s="3"/>
      <c r="E73" s="3"/>
      <c r="F73" s="3"/>
      <c r="G73" s="3"/>
      <c r="H73" s="18" t="str">
        <f>項目一覧!$C$30</f>
        <v/>
      </c>
      <c r="I73" s="42"/>
      <c r="J73" s="18"/>
      <c r="K73" s="18"/>
      <c r="L73" s="18"/>
      <c r="M73" s="18"/>
      <c r="N73" s="18"/>
      <c r="O73" s="18"/>
      <c r="P73" s="18"/>
      <c r="Q73" s="18"/>
      <c r="R73" s="18"/>
      <c r="S73" s="18"/>
      <c r="T73" s="18"/>
      <c r="U73" s="18"/>
      <c r="V73" s="18"/>
      <c r="W73" s="18"/>
      <c r="X73" s="18"/>
      <c r="Y73" s="18"/>
      <c r="Z73" s="18"/>
      <c r="AA73" s="18"/>
      <c r="AB73" s="42"/>
      <c r="AC73" s="42"/>
    </row>
    <row r="74" spans="1:29" ht="18" customHeight="1">
      <c r="A74" s="7"/>
      <c r="B74" s="3" t="s">
        <v>417</v>
      </c>
      <c r="C74" s="3"/>
      <c r="D74" s="3"/>
      <c r="E74" s="3"/>
      <c r="F74" s="3"/>
      <c r="G74" s="3"/>
      <c r="H74" s="18" t="str">
        <f>項目一覧!$C$31</f>
        <v/>
      </c>
      <c r="I74" s="42"/>
      <c r="J74" s="18"/>
      <c r="K74" s="18"/>
      <c r="L74" s="18"/>
      <c r="M74" s="18"/>
      <c r="N74" s="18"/>
      <c r="O74" s="18"/>
      <c r="P74" s="18"/>
      <c r="Q74" s="18"/>
      <c r="R74" s="18"/>
      <c r="S74" s="18"/>
      <c r="T74" s="18"/>
      <c r="U74" s="18"/>
      <c r="V74" s="18"/>
      <c r="W74" s="18"/>
      <c r="X74" s="18"/>
      <c r="Y74" s="18"/>
      <c r="Z74" s="18"/>
      <c r="AA74" s="18"/>
      <c r="AB74" s="42"/>
      <c r="AC74" s="42"/>
    </row>
    <row r="75" spans="1:29" ht="18" customHeight="1">
      <c r="A75" s="7"/>
      <c r="B75" s="3" t="s">
        <v>416</v>
      </c>
      <c r="C75" s="3"/>
      <c r="D75" s="3"/>
      <c r="E75" s="3"/>
      <c r="F75" s="3"/>
      <c r="G75" s="3"/>
      <c r="H75" s="1512" t="str">
        <f>項目一覧!$C$32</f>
        <v/>
      </c>
      <c r="I75" s="1512"/>
      <c r="J75" s="1512"/>
      <c r="K75" s="1512"/>
      <c r="L75" s="1512"/>
      <c r="M75" s="1512"/>
      <c r="N75" s="1512"/>
      <c r="O75" s="1512"/>
      <c r="P75" s="1512"/>
      <c r="Q75" s="1512"/>
      <c r="R75" s="1512"/>
      <c r="S75" s="1512"/>
      <c r="T75" s="1512"/>
      <c r="U75" s="1512"/>
      <c r="V75" s="1512"/>
      <c r="W75" s="1512"/>
      <c r="X75" s="1512"/>
      <c r="Y75" s="1512"/>
      <c r="Z75" s="1512"/>
      <c r="AA75" s="1512"/>
      <c r="AB75" s="1512"/>
      <c r="AC75" s="1512"/>
    </row>
    <row r="76" spans="1:29" ht="18" customHeight="1">
      <c r="A76" s="7"/>
      <c r="B76" s="3" t="s">
        <v>415</v>
      </c>
      <c r="C76" s="3"/>
      <c r="D76" s="3"/>
      <c r="E76" s="3"/>
      <c r="F76" s="3"/>
      <c r="G76" s="3"/>
      <c r="H76" s="18" t="str">
        <f>項目一覧!$C$33</f>
        <v/>
      </c>
      <c r="I76" s="42"/>
      <c r="J76" s="18"/>
      <c r="K76" s="18"/>
      <c r="L76" s="18"/>
      <c r="M76" s="18"/>
      <c r="N76" s="18"/>
      <c r="O76" s="18"/>
      <c r="P76" s="18"/>
      <c r="Q76" s="18"/>
      <c r="R76" s="18"/>
      <c r="S76" s="18"/>
      <c r="T76" s="18"/>
      <c r="U76" s="18"/>
      <c r="V76" s="18"/>
      <c r="W76" s="18"/>
      <c r="X76" s="18"/>
      <c r="Y76" s="18"/>
      <c r="Z76" s="18"/>
      <c r="AA76" s="18"/>
      <c r="AB76" s="42"/>
      <c r="AC76" s="42"/>
    </row>
    <row r="77" spans="1:29" ht="18" customHeight="1">
      <c r="A77" s="7"/>
      <c r="B77" s="34" t="s">
        <v>673</v>
      </c>
      <c r="C77" s="3"/>
      <c r="D77" s="3"/>
      <c r="E77" s="3"/>
      <c r="F77" s="3"/>
      <c r="G77" s="3"/>
      <c r="H77" s="1592" t="str">
        <f>項目一覧!$C$35</f>
        <v/>
      </c>
      <c r="I77" s="1592"/>
      <c r="J77" s="1592"/>
      <c r="K77" s="1592"/>
      <c r="L77" s="1592"/>
      <c r="M77" s="1592"/>
      <c r="N77" s="1592"/>
      <c r="O77" s="1592"/>
      <c r="P77" s="1592"/>
      <c r="Q77" s="1592"/>
      <c r="R77" s="1592"/>
      <c r="S77" s="1592"/>
      <c r="T77" s="1592"/>
      <c r="U77" s="1592"/>
      <c r="V77" s="1592"/>
      <c r="W77" s="1592"/>
      <c r="X77" s="1592"/>
      <c r="Y77" s="1592"/>
      <c r="Z77" s="1592"/>
      <c r="AA77" s="1592"/>
      <c r="AB77" s="1592"/>
      <c r="AC77" s="42"/>
    </row>
    <row r="78" spans="1:29" ht="10.5" customHeight="1">
      <c r="A78" s="7"/>
      <c r="B78" s="3"/>
      <c r="C78" s="3"/>
      <c r="D78" s="3"/>
      <c r="E78" s="3"/>
      <c r="F78" s="3"/>
      <c r="G78" s="3"/>
      <c r="H78" s="1592"/>
      <c r="I78" s="1592"/>
      <c r="J78" s="1592"/>
      <c r="K78" s="1592"/>
      <c r="L78" s="1592"/>
      <c r="M78" s="1592"/>
      <c r="N78" s="1592"/>
      <c r="O78" s="1592"/>
      <c r="P78" s="1592"/>
      <c r="Q78" s="1592"/>
      <c r="R78" s="1592"/>
      <c r="S78" s="1592"/>
      <c r="T78" s="1592"/>
      <c r="U78" s="1592"/>
      <c r="V78" s="1592"/>
      <c r="W78" s="1592"/>
      <c r="X78" s="1592"/>
      <c r="Y78" s="1592"/>
      <c r="Z78" s="1592"/>
      <c r="AA78" s="1592"/>
      <c r="AB78" s="1592"/>
      <c r="AC78" s="42"/>
    </row>
    <row r="79" spans="1:29" ht="18" customHeight="1">
      <c r="A79" s="6"/>
      <c r="B79" s="3" t="s">
        <v>437</v>
      </c>
      <c r="C79" s="3"/>
      <c r="D79" s="3"/>
      <c r="E79" s="3"/>
      <c r="F79" s="3"/>
      <c r="G79" s="3"/>
      <c r="H79" s="18"/>
      <c r="I79" s="18"/>
      <c r="J79" s="18"/>
      <c r="K79" s="18"/>
      <c r="L79" s="18"/>
      <c r="M79" s="18"/>
      <c r="N79" s="18"/>
      <c r="O79" s="18"/>
      <c r="P79" s="18"/>
      <c r="Q79" s="18"/>
      <c r="R79" s="18"/>
      <c r="S79" s="18"/>
      <c r="T79" s="18"/>
      <c r="U79" s="18"/>
      <c r="V79" s="18"/>
      <c r="W79" s="18"/>
      <c r="X79" s="18"/>
      <c r="Y79" s="18"/>
      <c r="Z79" s="18"/>
      <c r="AA79" s="18"/>
      <c r="AB79" s="42"/>
      <c r="AC79" s="42"/>
    </row>
    <row r="80" spans="1:29" ht="18" customHeight="1">
      <c r="A80" s="6"/>
      <c r="B80" s="3" t="s">
        <v>420</v>
      </c>
      <c r="C80" s="3"/>
      <c r="D80" s="3"/>
      <c r="E80" s="3"/>
      <c r="F80" s="3"/>
      <c r="G80" s="3"/>
      <c r="H80" s="50" t="str">
        <f>IF(項目一覧!$C$189=0,"","("&amp;項目一覧!$C$189&amp;") 建築士  （"&amp;項目一覧!$C$190&amp;"）登録　第　 "&amp;項目一覧!$C$191&amp;"　号")</f>
        <v>() 建築士  （）登録　第　 　号</v>
      </c>
      <c r="I80" s="42"/>
      <c r="J80" s="18"/>
      <c r="K80" s="18"/>
      <c r="L80" s="18"/>
      <c r="M80" s="18"/>
      <c r="N80" s="18"/>
      <c r="O80" s="18"/>
      <c r="P80" s="18"/>
      <c r="Q80" s="18"/>
      <c r="R80" s="18"/>
      <c r="S80" s="18"/>
      <c r="T80" s="18"/>
      <c r="U80" s="18"/>
      <c r="V80" s="18"/>
      <c r="W80" s="18"/>
      <c r="X80" s="18"/>
      <c r="Y80" s="18"/>
      <c r="Z80" s="18"/>
      <c r="AA80" s="18"/>
      <c r="AB80" s="42"/>
      <c r="AC80" s="42"/>
    </row>
    <row r="81" spans="1:29" ht="18" customHeight="1">
      <c r="A81" s="6"/>
      <c r="B81" s="3" t="s">
        <v>419</v>
      </c>
      <c r="C81" s="3"/>
      <c r="D81" s="3"/>
      <c r="E81" s="3"/>
      <c r="F81" s="3"/>
      <c r="G81" s="3"/>
      <c r="H81" s="18" t="str">
        <f>項目一覧!$C$192</f>
        <v/>
      </c>
      <c r="I81" s="42"/>
      <c r="J81" s="18"/>
      <c r="K81" s="18"/>
      <c r="L81" s="18"/>
      <c r="M81" s="18"/>
      <c r="N81" s="18"/>
      <c r="O81" s="18"/>
      <c r="P81" s="18"/>
      <c r="Q81" s="18"/>
      <c r="R81" s="18"/>
      <c r="S81" s="18"/>
      <c r="T81" s="18"/>
      <c r="U81" s="18"/>
      <c r="V81" s="18"/>
      <c r="W81" s="18"/>
      <c r="X81" s="18"/>
      <c r="Y81" s="18"/>
      <c r="Z81" s="18"/>
      <c r="AA81" s="18"/>
      <c r="AB81" s="42"/>
      <c r="AC81" s="42"/>
    </row>
    <row r="82" spans="1:29" ht="18" customHeight="1">
      <c r="A82" s="7"/>
      <c r="B82" s="3" t="s">
        <v>418</v>
      </c>
      <c r="C82" s="3"/>
      <c r="D82" s="3"/>
      <c r="E82" s="3"/>
      <c r="F82" s="3"/>
      <c r="G82" s="3"/>
      <c r="H82" s="44" t="str">
        <f>IF(項目一覧!$C$194=0,"","("&amp;項目一覧!$C$194&amp;") 建築士事務所  （"&amp;項目一覧!$C$195&amp;"）知事登録　第　 "&amp;項目一覧!$C$196&amp;"　号")</f>
        <v>() 建築士事務所  （）知事登録　第　 　号</v>
      </c>
      <c r="I82" s="42"/>
      <c r="J82" s="42"/>
      <c r="K82" s="42"/>
      <c r="L82" s="42"/>
      <c r="M82" s="42"/>
      <c r="N82" s="42"/>
      <c r="O82" s="42"/>
      <c r="P82" s="42"/>
      <c r="Q82" s="42"/>
      <c r="R82" s="42"/>
      <c r="S82" s="42"/>
      <c r="T82" s="42"/>
      <c r="U82" s="42"/>
      <c r="V82" s="42"/>
      <c r="W82" s="42"/>
      <c r="X82" s="42"/>
      <c r="Y82" s="42"/>
      <c r="Z82" s="42"/>
      <c r="AA82" s="42"/>
      <c r="AB82" s="42"/>
      <c r="AC82" s="42"/>
    </row>
    <row r="83" spans="1:29" ht="18" customHeight="1">
      <c r="A83" s="7"/>
      <c r="B83" s="3"/>
      <c r="C83" s="3"/>
      <c r="D83" s="3"/>
      <c r="E83" s="3"/>
      <c r="F83" s="3"/>
      <c r="G83" s="3"/>
      <c r="H83" s="18" t="str">
        <f>項目一覧!$C$197</f>
        <v/>
      </c>
      <c r="I83" s="42"/>
      <c r="J83" s="18"/>
      <c r="K83" s="18"/>
      <c r="L83" s="18"/>
      <c r="M83" s="18"/>
      <c r="N83" s="18"/>
      <c r="O83" s="18"/>
      <c r="P83" s="18"/>
      <c r="Q83" s="18"/>
      <c r="R83" s="18"/>
      <c r="S83" s="18"/>
      <c r="T83" s="18"/>
      <c r="U83" s="18"/>
      <c r="V83" s="18"/>
      <c r="W83" s="18"/>
      <c r="X83" s="18"/>
      <c r="Y83" s="18"/>
      <c r="Z83" s="18"/>
      <c r="AA83" s="18"/>
      <c r="AB83" s="42"/>
      <c r="AC83" s="42"/>
    </row>
    <row r="84" spans="1:29" ht="18" customHeight="1">
      <c r="A84" s="7"/>
      <c r="B84" s="3" t="s">
        <v>417</v>
      </c>
      <c r="C84" s="3"/>
      <c r="D84" s="3"/>
      <c r="E84" s="3"/>
      <c r="F84" s="3"/>
      <c r="G84" s="3"/>
      <c r="H84" s="18" t="str">
        <f>項目一覧!$C$198</f>
        <v/>
      </c>
      <c r="I84" s="42"/>
      <c r="J84" s="18"/>
      <c r="K84" s="18"/>
      <c r="L84" s="18"/>
      <c r="M84" s="18"/>
      <c r="N84" s="18"/>
      <c r="O84" s="18"/>
      <c r="P84" s="18"/>
      <c r="Q84" s="18"/>
      <c r="R84" s="18"/>
      <c r="S84" s="18"/>
      <c r="T84" s="18"/>
      <c r="U84" s="18"/>
      <c r="V84" s="18"/>
      <c r="W84" s="18"/>
      <c r="X84" s="18"/>
      <c r="Y84" s="18"/>
      <c r="Z84" s="18"/>
      <c r="AA84" s="18"/>
      <c r="AB84" s="42"/>
      <c r="AC84" s="42"/>
    </row>
    <row r="85" spans="1:29" ht="18" customHeight="1">
      <c r="A85" s="7"/>
      <c r="B85" s="3" t="s">
        <v>416</v>
      </c>
      <c r="C85" s="3"/>
      <c r="D85" s="3"/>
      <c r="E85" s="3"/>
      <c r="F85" s="3"/>
      <c r="G85" s="3"/>
      <c r="H85" s="1512" t="str">
        <f>項目一覧!$C$199</f>
        <v/>
      </c>
      <c r="I85" s="1512"/>
      <c r="J85" s="1512"/>
      <c r="K85" s="1512"/>
      <c r="L85" s="1512"/>
      <c r="M85" s="1512"/>
      <c r="N85" s="1512"/>
      <c r="O85" s="1512"/>
      <c r="P85" s="1512"/>
      <c r="Q85" s="1512"/>
      <c r="R85" s="1512"/>
      <c r="S85" s="1512"/>
      <c r="T85" s="1512"/>
      <c r="U85" s="1512"/>
      <c r="V85" s="1512"/>
      <c r="W85" s="1512"/>
      <c r="X85" s="1512"/>
      <c r="Y85" s="1512"/>
      <c r="Z85" s="1512"/>
      <c r="AA85" s="1512"/>
      <c r="AB85" s="1512"/>
      <c r="AC85" s="42"/>
    </row>
    <row r="86" spans="1:29" ht="18" customHeight="1">
      <c r="A86" s="7"/>
      <c r="B86" s="3" t="s">
        <v>415</v>
      </c>
      <c r="C86" s="3"/>
      <c r="D86" s="3"/>
      <c r="E86" s="3"/>
      <c r="F86" s="3"/>
      <c r="G86" s="3"/>
      <c r="H86" s="18" t="str">
        <f>項目一覧!$C$200</f>
        <v/>
      </c>
      <c r="I86" s="42"/>
      <c r="J86" s="18"/>
      <c r="K86" s="18"/>
      <c r="L86" s="18"/>
      <c r="M86" s="18"/>
      <c r="N86" s="18"/>
      <c r="O86" s="18"/>
      <c r="P86" s="18"/>
      <c r="Q86" s="18"/>
      <c r="R86" s="18"/>
      <c r="S86" s="18"/>
      <c r="T86" s="18"/>
      <c r="U86" s="18"/>
      <c r="V86" s="18"/>
      <c r="W86" s="18"/>
      <c r="X86" s="18"/>
      <c r="Y86" s="18"/>
      <c r="Z86" s="18"/>
      <c r="AA86" s="18"/>
      <c r="AB86" s="42"/>
      <c r="AC86" s="42"/>
    </row>
    <row r="87" spans="1:29" ht="18" customHeight="1">
      <c r="A87" s="7"/>
      <c r="B87" s="34" t="s">
        <v>673</v>
      </c>
      <c r="C87" s="3"/>
      <c r="D87" s="3"/>
      <c r="E87" s="3"/>
      <c r="F87" s="3"/>
      <c r="G87" s="3"/>
      <c r="H87" s="1592" t="str">
        <f>項目一覧!$C$202</f>
        <v/>
      </c>
      <c r="I87" s="1592"/>
      <c r="J87" s="1592"/>
      <c r="K87" s="1592"/>
      <c r="L87" s="1592"/>
      <c r="M87" s="1592"/>
      <c r="N87" s="1592"/>
      <c r="O87" s="1592"/>
      <c r="P87" s="1592"/>
      <c r="Q87" s="1592"/>
      <c r="R87" s="1592"/>
      <c r="S87" s="1592"/>
      <c r="T87" s="1592"/>
      <c r="U87" s="1592"/>
      <c r="V87" s="1592"/>
      <c r="W87" s="1592"/>
      <c r="X87" s="1592"/>
      <c r="Y87" s="1592"/>
      <c r="Z87" s="1592"/>
      <c r="AA87" s="1592"/>
      <c r="AB87" s="1592"/>
    </row>
    <row r="88" spans="1:29" ht="15.75" customHeight="1">
      <c r="A88" s="6"/>
      <c r="B88" s="3"/>
      <c r="C88" s="3"/>
      <c r="D88" s="3"/>
      <c r="E88" s="3"/>
      <c r="F88" s="3"/>
      <c r="G88" s="3"/>
      <c r="H88" s="1592"/>
      <c r="I88" s="1592"/>
      <c r="J88" s="1592"/>
      <c r="K88" s="1592"/>
      <c r="L88" s="1592"/>
      <c r="M88" s="1592"/>
      <c r="N88" s="1592"/>
      <c r="O88" s="1592"/>
      <c r="P88" s="1592"/>
      <c r="Q88" s="1592"/>
      <c r="R88" s="1592"/>
      <c r="S88" s="1592"/>
      <c r="T88" s="1592"/>
      <c r="U88" s="1592"/>
      <c r="V88" s="1592"/>
      <c r="W88" s="1592"/>
      <c r="X88" s="1592"/>
      <c r="Y88" s="1592"/>
      <c r="Z88" s="1592"/>
      <c r="AA88" s="1592"/>
      <c r="AB88" s="1592"/>
    </row>
    <row r="89" spans="1:29" ht="18" customHeight="1">
      <c r="A89" s="6"/>
      <c r="B89" s="3" t="s">
        <v>420</v>
      </c>
      <c r="C89" s="3"/>
      <c r="D89" s="3"/>
      <c r="E89" s="3"/>
      <c r="F89" s="3"/>
      <c r="G89" s="3"/>
      <c r="H89" s="50" t="str">
        <f>IF(項目一覧!$C$203=0,"","("&amp;項目一覧!$C$203&amp;") 建築士  （"&amp;項目一覧!$C$204&amp;"）登録　第　 "&amp;項目一覧!$C$205&amp;"　号")</f>
        <v>() 建築士  （）登録　第　 　号</v>
      </c>
      <c r="I89" s="42"/>
      <c r="J89" s="18"/>
      <c r="K89" s="18"/>
      <c r="L89" s="18"/>
      <c r="M89" s="18"/>
      <c r="N89" s="18"/>
      <c r="O89" s="18"/>
      <c r="P89" s="18"/>
      <c r="Q89" s="18"/>
      <c r="R89" s="18"/>
      <c r="S89" s="18"/>
      <c r="T89" s="18"/>
      <c r="U89" s="18"/>
      <c r="V89" s="18"/>
      <c r="W89" s="18"/>
      <c r="X89" s="18"/>
      <c r="Y89" s="18"/>
      <c r="Z89" s="18"/>
      <c r="AA89" s="18"/>
      <c r="AB89" s="42"/>
    </row>
    <row r="90" spans="1:29" ht="18" customHeight="1">
      <c r="A90" s="6"/>
      <c r="B90" s="3" t="s">
        <v>419</v>
      </c>
      <c r="C90" s="3"/>
      <c r="D90" s="3"/>
      <c r="E90" s="3"/>
      <c r="F90" s="3"/>
      <c r="G90" s="3"/>
      <c r="H90" s="18" t="str">
        <f>項目一覧!$C$206</f>
        <v/>
      </c>
      <c r="I90" s="42"/>
      <c r="J90" s="18"/>
      <c r="K90" s="18"/>
      <c r="L90" s="18"/>
      <c r="M90" s="18"/>
      <c r="N90" s="18"/>
      <c r="O90" s="18"/>
      <c r="P90" s="18"/>
      <c r="Q90" s="18"/>
      <c r="R90" s="18"/>
      <c r="S90" s="18"/>
      <c r="T90" s="18"/>
      <c r="U90" s="18"/>
      <c r="V90" s="18"/>
      <c r="W90" s="18"/>
      <c r="X90" s="18"/>
      <c r="Y90" s="18"/>
      <c r="Z90" s="18"/>
      <c r="AA90" s="18"/>
      <c r="AB90" s="42"/>
    </row>
    <row r="91" spans="1:29" ht="18" customHeight="1">
      <c r="A91" s="7"/>
      <c r="B91" s="3" t="s">
        <v>418</v>
      </c>
      <c r="C91" s="3"/>
      <c r="D91" s="3"/>
      <c r="E91" s="3"/>
      <c r="F91" s="3"/>
      <c r="G91" s="3"/>
      <c r="H91" s="44" t="str">
        <f>IF(項目一覧!$C$208=0,"","("&amp;項目一覧!$C$208&amp;") 建築士事務所  （"&amp;項目一覧!$C$209&amp;"）知事登録　第　 "&amp;項目一覧!$C$210&amp;"　号")</f>
        <v>() 建築士事務所  （）知事登録　第　 　号</v>
      </c>
      <c r="I91" s="42"/>
      <c r="J91" s="42"/>
      <c r="K91" s="42"/>
      <c r="L91" s="42"/>
      <c r="M91" s="42"/>
      <c r="N91" s="42"/>
      <c r="O91" s="42"/>
      <c r="P91" s="42"/>
      <c r="Q91" s="42"/>
      <c r="R91" s="42"/>
      <c r="S91" s="42"/>
      <c r="T91" s="42"/>
      <c r="U91" s="42"/>
      <c r="V91" s="42"/>
      <c r="W91" s="42"/>
      <c r="X91" s="42"/>
      <c r="Y91" s="42"/>
      <c r="Z91" s="42"/>
      <c r="AA91" s="42"/>
      <c r="AB91" s="42"/>
    </row>
    <row r="92" spans="1:29" ht="18" customHeight="1">
      <c r="A92" s="7"/>
      <c r="B92" s="3"/>
      <c r="C92" s="3"/>
      <c r="D92" s="3"/>
      <c r="E92" s="3"/>
      <c r="F92" s="3"/>
      <c r="G92" s="3"/>
      <c r="H92" s="18" t="str">
        <f>項目一覧!$C$211</f>
        <v/>
      </c>
      <c r="I92" s="42"/>
      <c r="J92" s="18"/>
      <c r="K92" s="18"/>
      <c r="L92" s="18"/>
      <c r="M92" s="18"/>
      <c r="N92" s="18"/>
      <c r="O92" s="18"/>
      <c r="P92" s="18"/>
      <c r="Q92" s="18"/>
      <c r="R92" s="18"/>
      <c r="S92" s="18"/>
      <c r="T92" s="18"/>
      <c r="U92" s="18"/>
      <c r="V92" s="18"/>
      <c r="W92" s="18"/>
      <c r="X92" s="18"/>
      <c r="Y92" s="18"/>
      <c r="Z92" s="18"/>
      <c r="AA92" s="18"/>
      <c r="AB92" s="42"/>
    </row>
    <row r="93" spans="1:29" ht="18" customHeight="1">
      <c r="A93" s="7"/>
      <c r="B93" s="3" t="s">
        <v>417</v>
      </c>
      <c r="C93" s="3"/>
      <c r="D93" s="3"/>
      <c r="E93" s="3"/>
      <c r="F93" s="3"/>
      <c r="G93" s="3"/>
      <c r="H93" s="18" t="str">
        <f>項目一覧!$C$212</f>
        <v/>
      </c>
      <c r="I93" s="42"/>
      <c r="J93" s="18"/>
      <c r="K93" s="18"/>
      <c r="L93" s="18"/>
      <c r="M93" s="18"/>
      <c r="N93" s="18"/>
      <c r="O93" s="18"/>
      <c r="P93" s="18"/>
      <c r="Q93" s="18"/>
      <c r="R93" s="18"/>
      <c r="S93" s="18"/>
      <c r="T93" s="18"/>
      <c r="U93" s="18"/>
      <c r="V93" s="18"/>
      <c r="W93" s="18"/>
      <c r="X93" s="18"/>
      <c r="Y93" s="18"/>
      <c r="Z93" s="18"/>
      <c r="AA93" s="18"/>
      <c r="AB93" s="42"/>
    </row>
    <row r="94" spans="1:29" ht="18" customHeight="1">
      <c r="A94" s="7"/>
      <c r="B94" s="3" t="s">
        <v>416</v>
      </c>
      <c r="C94" s="3"/>
      <c r="D94" s="3"/>
      <c r="E94" s="3"/>
      <c r="F94" s="3"/>
      <c r="G94" s="3"/>
      <c r="H94" s="1512" t="str">
        <f>項目一覧!$C$213</f>
        <v/>
      </c>
      <c r="I94" s="1512"/>
      <c r="J94" s="1512"/>
      <c r="K94" s="1512"/>
      <c r="L94" s="1512"/>
      <c r="M94" s="1512"/>
      <c r="N94" s="1512"/>
      <c r="O94" s="1512"/>
      <c r="P94" s="1512"/>
      <c r="Q94" s="1512"/>
      <c r="R94" s="1512"/>
      <c r="S94" s="1512"/>
      <c r="T94" s="1512"/>
      <c r="U94" s="1512"/>
      <c r="V94" s="1512"/>
      <c r="W94" s="1512"/>
      <c r="X94" s="1512"/>
      <c r="Y94" s="1512"/>
      <c r="Z94" s="1512"/>
      <c r="AA94" s="1512"/>
      <c r="AB94" s="1512"/>
    </row>
    <row r="95" spans="1:29" ht="18" customHeight="1">
      <c r="A95" s="7"/>
      <c r="B95" s="3" t="s">
        <v>415</v>
      </c>
      <c r="C95" s="3"/>
      <c r="D95" s="3"/>
      <c r="E95" s="3"/>
      <c r="F95" s="3"/>
      <c r="G95" s="3"/>
      <c r="H95" s="18" t="str">
        <f>項目一覧!$C$214</f>
        <v/>
      </c>
      <c r="I95" s="42"/>
      <c r="J95" s="18"/>
      <c r="K95" s="18"/>
      <c r="L95" s="18"/>
      <c r="M95" s="18"/>
      <c r="N95" s="18"/>
      <c r="O95" s="18"/>
      <c r="P95" s="18"/>
      <c r="Q95" s="18"/>
      <c r="R95" s="18"/>
      <c r="S95" s="18"/>
      <c r="T95" s="18"/>
      <c r="U95" s="18"/>
      <c r="V95" s="18"/>
      <c r="W95" s="18"/>
      <c r="X95" s="18"/>
      <c r="Y95" s="18"/>
      <c r="Z95" s="18"/>
      <c r="AA95" s="18"/>
      <c r="AB95" s="42"/>
    </row>
    <row r="96" spans="1:29" ht="18" customHeight="1">
      <c r="A96" s="7"/>
      <c r="B96" s="34" t="s">
        <v>673</v>
      </c>
      <c r="C96" s="3"/>
      <c r="D96" s="3"/>
      <c r="E96" s="3"/>
      <c r="F96" s="3"/>
      <c r="G96" s="3"/>
      <c r="H96" s="1592" t="str">
        <f>項目一覧!$C$216</f>
        <v/>
      </c>
      <c r="I96" s="1592"/>
      <c r="J96" s="1592"/>
      <c r="K96" s="1592"/>
      <c r="L96" s="1592"/>
      <c r="M96" s="1592"/>
      <c r="N96" s="1592"/>
      <c r="O96" s="1592"/>
      <c r="P96" s="1592"/>
      <c r="Q96" s="1592"/>
      <c r="R96" s="1592"/>
      <c r="S96" s="1592"/>
      <c r="T96" s="1592"/>
      <c r="U96" s="1592"/>
      <c r="V96" s="1592"/>
      <c r="W96" s="1592"/>
      <c r="X96" s="1592"/>
      <c r="Y96" s="1592"/>
      <c r="Z96" s="1592"/>
      <c r="AA96" s="1592"/>
      <c r="AB96" s="1592"/>
    </row>
    <row r="97" spans="1:29" ht="12" customHeight="1">
      <c r="A97" s="6"/>
      <c r="B97" s="3"/>
      <c r="C97" s="3"/>
      <c r="D97" s="3"/>
      <c r="E97" s="3"/>
      <c r="F97" s="3"/>
      <c r="G97" s="3"/>
      <c r="H97" s="1592"/>
      <c r="I97" s="1592"/>
      <c r="J97" s="1592"/>
      <c r="K97" s="1592"/>
      <c r="L97" s="1592"/>
      <c r="M97" s="1592"/>
      <c r="N97" s="1592"/>
      <c r="O97" s="1592"/>
      <c r="P97" s="1592"/>
      <c r="Q97" s="1592"/>
      <c r="R97" s="1592"/>
      <c r="S97" s="1592"/>
      <c r="T97" s="1592"/>
      <c r="U97" s="1592"/>
      <c r="V97" s="1592"/>
      <c r="W97" s="1592"/>
      <c r="X97" s="1592"/>
      <c r="Y97" s="1592"/>
      <c r="Z97" s="1592"/>
      <c r="AA97" s="1592"/>
      <c r="AB97" s="1592"/>
    </row>
    <row r="98" spans="1:29" ht="18" customHeight="1">
      <c r="A98" s="6"/>
      <c r="B98" s="3" t="s">
        <v>420</v>
      </c>
      <c r="C98" s="3"/>
      <c r="D98" s="3"/>
      <c r="E98" s="3"/>
      <c r="F98" s="3"/>
      <c r="G98" s="3"/>
      <c r="H98" s="50" t="str">
        <f>IF(項目一覧!$C$217=0,"","("&amp;項目一覧!$C$217&amp;") 建築士  （"&amp;項目一覧!$C$218&amp;"）登録　第　 "&amp;項目一覧!$C$219&amp;"　号")</f>
        <v>() 建築士  （）登録　第　 　号</v>
      </c>
      <c r="I98" s="42"/>
      <c r="J98" s="18"/>
      <c r="K98" s="18"/>
      <c r="L98" s="18"/>
      <c r="M98" s="18"/>
      <c r="N98" s="18"/>
      <c r="O98" s="18"/>
      <c r="P98" s="18"/>
      <c r="Q98" s="18"/>
      <c r="R98" s="18"/>
      <c r="S98" s="18"/>
      <c r="T98" s="18"/>
      <c r="U98" s="18"/>
      <c r="V98" s="18"/>
      <c r="W98" s="18"/>
      <c r="X98" s="18"/>
      <c r="Y98" s="18"/>
      <c r="Z98" s="18"/>
      <c r="AA98" s="18"/>
      <c r="AB98" s="42"/>
    </row>
    <row r="99" spans="1:29" ht="18" customHeight="1">
      <c r="A99" s="6"/>
      <c r="B99" s="3" t="s">
        <v>419</v>
      </c>
      <c r="C99" s="3"/>
      <c r="D99" s="3"/>
      <c r="E99" s="3"/>
      <c r="F99" s="3"/>
      <c r="G99" s="3"/>
      <c r="H99" s="18" t="str">
        <f>項目一覧!$C$220</f>
        <v/>
      </c>
      <c r="I99" s="42"/>
      <c r="J99" s="18"/>
      <c r="K99" s="18"/>
      <c r="L99" s="18"/>
      <c r="M99" s="18"/>
      <c r="N99" s="18"/>
      <c r="O99" s="18"/>
      <c r="P99" s="18"/>
      <c r="Q99" s="18"/>
      <c r="R99" s="18"/>
      <c r="S99" s="18"/>
      <c r="T99" s="18"/>
      <c r="U99" s="18"/>
      <c r="V99" s="18"/>
      <c r="W99" s="18"/>
      <c r="X99" s="18"/>
      <c r="Y99" s="18"/>
      <c r="Z99" s="18"/>
      <c r="AA99" s="18"/>
      <c r="AB99" s="42"/>
    </row>
    <row r="100" spans="1:29" ht="18" customHeight="1">
      <c r="A100" s="7"/>
      <c r="B100" s="3" t="s">
        <v>418</v>
      </c>
      <c r="C100" s="3"/>
      <c r="D100" s="3"/>
      <c r="E100" s="3"/>
      <c r="F100" s="3"/>
      <c r="G100" s="3"/>
      <c r="H100" s="44" t="str">
        <f>IF(項目一覧!$C$222=0,"","("&amp;項目一覧!$C$222&amp;") 建築士事務所  （"&amp;項目一覧!$C$223&amp;"）知事登録　第　 "&amp;項目一覧!$C$224&amp;"　号")</f>
        <v>() 建築士事務所  （）知事登録　第　 　号</v>
      </c>
      <c r="I100" s="42"/>
      <c r="J100" s="42"/>
      <c r="K100" s="42"/>
      <c r="L100" s="42"/>
      <c r="M100" s="42"/>
      <c r="N100" s="42"/>
      <c r="O100" s="42"/>
      <c r="P100" s="42"/>
      <c r="Q100" s="42"/>
      <c r="R100" s="42"/>
      <c r="S100" s="42"/>
      <c r="T100" s="42"/>
      <c r="U100" s="42"/>
      <c r="V100" s="42"/>
      <c r="W100" s="42"/>
      <c r="X100" s="42"/>
      <c r="Y100" s="42"/>
      <c r="Z100" s="42"/>
      <c r="AA100" s="42"/>
      <c r="AB100" s="42"/>
    </row>
    <row r="101" spans="1:29" ht="18" customHeight="1">
      <c r="A101" s="7"/>
      <c r="B101" s="3"/>
      <c r="C101" s="3"/>
      <c r="D101" s="3"/>
      <c r="E101" s="3"/>
      <c r="F101" s="3"/>
      <c r="G101" s="3"/>
      <c r="H101" s="18" t="str">
        <f>項目一覧!$C$225</f>
        <v/>
      </c>
      <c r="I101" s="42"/>
      <c r="J101" s="18"/>
      <c r="K101" s="18"/>
      <c r="L101" s="18"/>
      <c r="M101" s="18"/>
      <c r="N101" s="18"/>
      <c r="O101" s="18"/>
      <c r="P101" s="18"/>
      <c r="Q101" s="18"/>
      <c r="R101" s="18"/>
      <c r="S101" s="18"/>
      <c r="T101" s="18"/>
      <c r="U101" s="18"/>
      <c r="V101" s="18"/>
      <c r="W101" s="18"/>
      <c r="X101" s="18"/>
      <c r="Y101" s="18"/>
      <c r="Z101" s="18"/>
      <c r="AA101" s="18"/>
      <c r="AB101" s="42"/>
    </row>
    <row r="102" spans="1:29" ht="18" customHeight="1">
      <c r="A102" s="7"/>
      <c r="B102" s="3" t="s">
        <v>417</v>
      </c>
      <c r="C102" s="3"/>
      <c r="D102" s="3"/>
      <c r="E102" s="3"/>
      <c r="F102" s="3"/>
      <c r="G102" s="3"/>
      <c r="H102" s="18" t="str">
        <f>項目一覧!$C$226</f>
        <v/>
      </c>
      <c r="I102" s="42"/>
      <c r="J102" s="18"/>
      <c r="K102" s="18"/>
      <c r="L102" s="18"/>
      <c r="M102" s="18"/>
      <c r="N102" s="18"/>
      <c r="O102" s="18"/>
      <c r="P102" s="18"/>
      <c r="Q102" s="18"/>
      <c r="R102" s="18"/>
      <c r="S102" s="18"/>
      <c r="T102" s="18"/>
      <c r="U102" s="18"/>
      <c r="V102" s="18"/>
      <c r="W102" s="18"/>
      <c r="X102" s="18"/>
      <c r="Y102" s="18"/>
      <c r="Z102" s="18"/>
      <c r="AA102" s="18"/>
      <c r="AB102" s="42"/>
    </row>
    <row r="103" spans="1:29" ht="18" customHeight="1">
      <c r="A103" s="7"/>
      <c r="B103" s="3" t="s">
        <v>416</v>
      </c>
      <c r="C103" s="3"/>
      <c r="D103" s="3"/>
      <c r="E103" s="3"/>
      <c r="F103" s="3"/>
      <c r="G103" s="3"/>
      <c r="H103" s="1512" t="str">
        <f>項目一覧!$C$227</f>
        <v/>
      </c>
      <c r="I103" s="1512"/>
      <c r="J103" s="1512"/>
      <c r="K103" s="1512"/>
      <c r="L103" s="1512"/>
      <c r="M103" s="1512"/>
      <c r="N103" s="1512"/>
      <c r="O103" s="1512"/>
      <c r="P103" s="1512"/>
      <c r="Q103" s="1512"/>
      <c r="R103" s="1512"/>
      <c r="S103" s="1512"/>
      <c r="T103" s="1512"/>
      <c r="U103" s="1512"/>
      <c r="V103" s="1512"/>
      <c r="W103" s="1512"/>
      <c r="X103" s="1512"/>
      <c r="Y103" s="1512"/>
      <c r="Z103" s="1512"/>
      <c r="AA103" s="1512"/>
      <c r="AB103" s="1512"/>
    </row>
    <row r="104" spans="1:29" ht="18" customHeight="1">
      <c r="A104" s="7"/>
      <c r="B104" s="3" t="s">
        <v>415</v>
      </c>
      <c r="C104" s="3"/>
      <c r="D104" s="3"/>
      <c r="E104" s="3"/>
      <c r="F104" s="3"/>
      <c r="G104" s="3"/>
      <c r="H104" s="18" t="str">
        <f>項目一覧!$C$228</f>
        <v/>
      </c>
      <c r="I104" s="42"/>
      <c r="J104" s="18"/>
      <c r="K104" s="18"/>
      <c r="L104" s="18"/>
      <c r="M104" s="18"/>
      <c r="N104" s="18"/>
      <c r="O104" s="18"/>
      <c r="P104" s="18"/>
      <c r="Q104" s="18"/>
      <c r="R104" s="18"/>
      <c r="S104" s="18"/>
      <c r="T104" s="18"/>
      <c r="U104" s="18"/>
      <c r="V104" s="18"/>
      <c r="W104" s="18"/>
      <c r="X104" s="18"/>
      <c r="Y104" s="18"/>
      <c r="Z104" s="18"/>
      <c r="AA104" s="18"/>
      <c r="AB104" s="42"/>
    </row>
    <row r="105" spans="1:29" ht="18" customHeight="1">
      <c r="A105" s="7"/>
      <c r="B105" s="34" t="s">
        <v>673</v>
      </c>
      <c r="C105" s="3"/>
      <c r="D105" s="3"/>
      <c r="E105" s="3"/>
      <c r="F105" s="3"/>
      <c r="G105" s="3"/>
      <c r="H105" s="1592" t="str">
        <f>項目一覧!$C$230</f>
        <v/>
      </c>
      <c r="I105" s="1592"/>
      <c r="J105" s="1592"/>
      <c r="K105" s="1592"/>
      <c r="L105" s="1592"/>
      <c r="M105" s="1592"/>
      <c r="N105" s="1592"/>
      <c r="O105" s="1592"/>
      <c r="P105" s="1592"/>
      <c r="Q105" s="1592"/>
      <c r="R105" s="1592"/>
      <c r="S105" s="1592"/>
      <c r="T105" s="1592"/>
      <c r="U105" s="1592"/>
      <c r="V105" s="1592"/>
      <c r="W105" s="1592"/>
      <c r="X105" s="1592"/>
      <c r="Y105" s="1592"/>
      <c r="Z105" s="1592"/>
      <c r="AA105" s="1592"/>
      <c r="AB105" s="1592"/>
    </row>
    <row r="106" spans="1:29" ht="12" customHeight="1">
      <c r="A106" s="7"/>
      <c r="B106" s="3"/>
      <c r="C106" s="3"/>
      <c r="D106" s="3"/>
      <c r="E106" s="3"/>
      <c r="F106" s="3"/>
      <c r="G106" s="3"/>
      <c r="H106" s="1593"/>
      <c r="I106" s="1593"/>
      <c r="J106" s="1593"/>
      <c r="K106" s="1593"/>
      <c r="L106" s="1593"/>
      <c r="M106" s="1593"/>
      <c r="N106" s="1593"/>
      <c r="O106" s="1593"/>
      <c r="P106" s="1593"/>
      <c r="Q106" s="1593"/>
      <c r="R106" s="1593"/>
      <c r="S106" s="1593"/>
      <c r="T106" s="1593"/>
      <c r="U106" s="1593"/>
      <c r="V106" s="1593"/>
      <c r="W106" s="1593"/>
      <c r="X106" s="1593"/>
      <c r="Y106" s="1593"/>
      <c r="Z106" s="1593"/>
      <c r="AA106" s="1593"/>
      <c r="AB106" s="1593"/>
    </row>
    <row r="107" spans="1:29" ht="17.25" customHeight="1">
      <c r="A107" s="17" t="s">
        <v>667</v>
      </c>
      <c r="B107" s="16" t="s">
        <v>672</v>
      </c>
      <c r="C107" s="16"/>
      <c r="D107" s="16"/>
      <c r="E107" s="16"/>
      <c r="F107" s="16"/>
      <c r="G107" s="16"/>
      <c r="H107" s="16"/>
      <c r="I107" s="52"/>
      <c r="J107" s="16"/>
      <c r="K107" s="16"/>
      <c r="L107" s="16"/>
      <c r="M107" s="16"/>
      <c r="N107" s="16"/>
      <c r="O107" s="16"/>
      <c r="P107" s="16"/>
      <c r="Q107" s="16"/>
      <c r="R107" s="16"/>
      <c r="S107" s="16"/>
      <c r="T107" s="16"/>
      <c r="U107" s="16"/>
      <c r="V107" s="16"/>
      <c r="W107" s="16"/>
      <c r="X107" s="16"/>
      <c r="Y107" s="16"/>
      <c r="Z107" s="16"/>
      <c r="AA107" s="16"/>
      <c r="AB107" s="52"/>
    </row>
    <row r="108" spans="1:29" ht="18" customHeight="1">
      <c r="A108" s="6"/>
      <c r="B108" s="3" t="s">
        <v>216</v>
      </c>
      <c r="C108" s="3"/>
      <c r="D108" s="3"/>
      <c r="E108" s="3"/>
      <c r="F108" s="3"/>
      <c r="G108" s="3"/>
      <c r="H108" s="3"/>
      <c r="I108" s="3"/>
      <c r="J108" s="3"/>
      <c r="K108" s="3"/>
      <c r="L108" s="3"/>
      <c r="M108" s="3"/>
      <c r="N108" s="3"/>
      <c r="O108" s="3"/>
      <c r="P108" s="3"/>
      <c r="Q108" s="3"/>
      <c r="R108" s="3"/>
      <c r="S108" s="3"/>
      <c r="T108" s="3"/>
      <c r="U108" s="3"/>
      <c r="V108" s="3"/>
      <c r="W108" s="3"/>
      <c r="X108" s="3"/>
      <c r="Y108" s="3"/>
      <c r="Z108" s="3"/>
      <c r="AA108" s="3"/>
    </row>
    <row r="109" spans="1:29" ht="17.25" customHeight="1">
      <c r="A109" s="7"/>
      <c r="B109" s="3" t="s">
        <v>420</v>
      </c>
      <c r="C109" s="3"/>
      <c r="D109" s="3"/>
      <c r="E109" s="3"/>
      <c r="F109" s="3"/>
      <c r="G109" s="3"/>
      <c r="H109" s="50" t="str">
        <f>IF(項目一覧!$C$43=0,"","("&amp;項目一覧!$C$43&amp;") 建築士  （"&amp;項目一覧!$C$44&amp;"）登録　第　 "&amp;項目一覧!$C$45&amp;"　号")</f>
        <v>() 建築士  （）登録　第　 　号</v>
      </c>
      <c r="I109" s="42"/>
      <c r="J109" s="18"/>
      <c r="K109" s="18"/>
      <c r="L109" s="18"/>
      <c r="M109" s="18"/>
      <c r="N109" s="18"/>
      <c r="O109" s="18"/>
      <c r="P109" s="18"/>
      <c r="Q109" s="18"/>
      <c r="R109" s="18"/>
      <c r="S109" s="18"/>
      <c r="T109" s="18"/>
      <c r="U109" s="18"/>
      <c r="V109" s="18"/>
      <c r="W109" s="18"/>
      <c r="X109" s="18"/>
      <c r="Y109" s="18"/>
      <c r="Z109" s="18"/>
      <c r="AA109" s="18"/>
      <c r="AB109" s="42"/>
      <c r="AC109" s="42"/>
    </row>
    <row r="110" spans="1:29" ht="17.25" customHeight="1">
      <c r="A110" s="7"/>
      <c r="B110" s="3" t="s">
        <v>419</v>
      </c>
      <c r="C110" s="3"/>
      <c r="D110" s="3"/>
      <c r="E110" s="3"/>
      <c r="F110" s="3"/>
      <c r="G110" s="3"/>
      <c r="H110" s="18" t="str">
        <f>項目一覧!$C$46</f>
        <v/>
      </c>
      <c r="I110" s="42"/>
      <c r="J110" s="18"/>
      <c r="K110" s="18"/>
      <c r="L110" s="18"/>
      <c r="M110" s="18"/>
      <c r="N110" s="18"/>
      <c r="O110" s="18"/>
      <c r="P110" s="18"/>
      <c r="Q110" s="18"/>
      <c r="R110" s="18"/>
      <c r="S110" s="18"/>
      <c r="T110" s="18"/>
      <c r="U110" s="18"/>
      <c r="V110" s="18"/>
      <c r="W110" s="18"/>
      <c r="X110" s="18"/>
      <c r="Y110" s="18"/>
      <c r="Z110" s="18"/>
      <c r="AA110" s="18"/>
      <c r="AB110" s="42"/>
      <c r="AC110" s="42"/>
    </row>
    <row r="111" spans="1:29" ht="17.25" customHeight="1">
      <c r="A111" s="7"/>
      <c r="B111" s="3" t="s">
        <v>418</v>
      </c>
      <c r="C111" s="3"/>
      <c r="D111" s="3"/>
      <c r="E111" s="3"/>
      <c r="F111" s="3"/>
      <c r="G111" s="3"/>
      <c r="H111" s="50" t="str">
        <f>IF(項目一覧!$C$47=0,"","("&amp;項目一覧!$C$47&amp;") 建築士事務所  （"&amp;項目一覧!$C$48&amp;"）知事登録　第　 "&amp;項目一覧!$C$49&amp;"　号")</f>
        <v>() 建築士事務所  （）知事登録　第　 　号</v>
      </c>
      <c r="I111" s="42"/>
      <c r="J111" s="18"/>
      <c r="K111" s="18"/>
      <c r="L111" s="18"/>
      <c r="M111" s="18"/>
      <c r="N111" s="18"/>
      <c r="O111" s="18"/>
      <c r="P111" s="18"/>
      <c r="Q111" s="18"/>
      <c r="R111" s="18"/>
      <c r="S111" s="18"/>
      <c r="T111" s="18"/>
      <c r="U111" s="18"/>
      <c r="V111" s="18"/>
      <c r="W111" s="18"/>
      <c r="X111" s="18"/>
      <c r="Y111" s="18"/>
      <c r="Z111" s="18"/>
      <c r="AA111" s="18"/>
      <c r="AB111" s="42"/>
      <c r="AC111" s="42"/>
    </row>
    <row r="112" spans="1:29" ht="17.25" customHeight="1">
      <c r="A112" s="7"/>
      <c r="B112" s="3"/>
      <c r="C112" s="3"/>
      <c r="D112" s="3"/>
      <c r="E112" s="3"/>
      <c r="F112" s="3"/>
      <c r="G112" s="3"/>
      <c r="H112" s="18" t="str">
        <f>項目一覧!$C$50</f>
        <v/>
      </c>
      <c r="I112" s="42"/>
      <c r="J112" s="18"/>
      <c r="K112" s="18"/>
      <c r="L112" s="18"/>
      <c r="M112" s="18"/>
      <c r="N112" s="18"/>
      <c r="O112" s="18"/>
      <c r="P112" s="18"/>
      <c r="Q112" s="18"/>
      <c r="R112" s="18"/>
      <c r="S112" s="18"/>
      <c r="T112" s="18"/>
      <c r="U112" s="18"/>
      <c r="V112" s="18"/>
      <c r="W112" s="18"/>
      <c r="X112" s="18"/>
      <c r="Y112" s="18"/>
      <c r="Z112" s="18"/>
      <c r="AA112" s="18"/>
      <c r="AB112" s="42"/>
      <c r="AC112" s="42"/>
    </row>
    <row r="113" spans="1:29" ht="17.25" customHeight="1">
      <c r="A113" s="7"/>
      <c r="B113" s="3" t="s">
        <v>417</v>
      </c>
      <c r="C113" s="3"/>
      <c r="D113" s="3"/>
      <c r="E113" s="3"/>
      <c r="F113" s="3"/>
      <c r="G113" s="3"/>
      <c r="H113" s="18" t="str">
        <f>項目一覧!$C$51</f>
        <v/>
      </c>
      <c r="I113" s="42"/>
      <c r="J113" s="18"/>
      <c r="K113" s="18"/>
      <c r="L113" s="18"/>
      <c r="M113" s="18"/>
      <c r="N113" s="18"/>
      <c r="O113" s="18"/>
      <c r="P113" s="18"/>
      <c r="Q113" s="18"/>
      <c r="R113" s="18"/>
      <c r="S113" s="18"/>
      <c r="T113" s="18"/>
      <c r="U113" s="18"/>
      <c r="V113" s="18"/>
      <c r="W113" s="18"/>
      <c r="X113" s="18"/>
      <c r="Y113" s="18"/>
      <c r="Z113" s="18"/>
      <c r="AA113" s="18"/>
      <c r="AB113" s="42"/>
      <c r="AC113" s="42"/>
    </row>
    <row r="114" spans="1:29" ht="17.25" customHeight="1">
      <c r="A114" s="7"/>
      <c r="B114" s="3" t="s">
        <v>416</v>
      </c>
      <c r="C114" s="3"/>
      <c r="D114" s="3"/>
      <c r="E114" s="3"/>
      <c r="F114" s="3"/>
      <c r="G114" s="3"/>
      <c r="H114" s="1512" t="str">
        <f>項目一覧!$C$52</f>
        <v/>
      </c>
      <c r="I114" s="1512"/>
      <c r="J114" s="1512"/>
      <c r="K114" s="1512"/>
      <c r="L114" s="1512"/>
      <c r="M114" s="1512"/>
      <c r="N114" s="1512"/>
      <c r="O114" s="1512"/>
      <c r="P114" s="1512"/>
      <c r="Q114" s="1512"/>
      <c r="R114" s="1512"/>
      <c r="S114" s="1512"/>
      <c r="T114" s="1512"/>
      <c r="U114" s="1512"/>
      <c r="V114" s="1512"/>
      <c r="W114" s="1512"/>
      <c r="X114" s="1512"/>
      <c r="Y114" s="1512"/>
      <c r="Z114" s="1512"/>
      <c r="AA114" s="1512"/>
      <c r="AB114" s="1512"/>
      <c r="AC114" s="1512"/>
    </row>
    <row r="115" spans="1:29" ht="17.25" customHeight="1">
      <c r="A115" s="7"/>
      <c r="B115" s="3" t="s">
        <v>415</v>
      </c>
      <c r="C115" s="3"/>
      <c r="D115" s="3"/>
      <c r="E115" s="3"/>
      <c r="F115" s="3"/>
      <c r="G115" s="3"/>
      <c r="H115" s="18" t="str">
        <f>項目一覧!$C$53</f>
        <v/>
      </c>
      <c r="I115" s="42"/>
      <c r="J115" s="18"/>
      <c r="K115" s="18"/>
      <c r="L115" s="18"/>
      <c r="M115" s="18"/>
      <c r="N115" s="18"/>
      <c r="O115" s="18"/>
      <c r="P115" s="18"/>
      <c r="Q115" s="18"/>
      <c r="R115" s="18"/>
      <c r="S115" s="18"/>
      <c r="T115" s="18"/>
      <c r="U115" s="18"/>
      <c r="V115" s="18"/>
      <c r="W115" s="18"/>
      <c r="X115" s="18"/>
      <c r="Y115" s="18"/>
      <c r="Z115" s="18"/>
      <c r="AA115" s="18"/>
      <c r="AB115" s="42"/>
      <c r="AC115" s="42"/>
    </row>
    <row r="116" spans="1:29" ht="18" customHeight="1">
      <c r="A116" s="7"/>
      <c r="B116" s="47" t="s">
        <v>671</v>
      </c>
      <c r="C116" s="3"/>
      <c r="D116" s="3"/>
      <c r="E116" s="3"/>
      <c r="F116" s="3"/>
      <c r="G116" s="3"/>
      <c r="H116" s="18"/>
      <c r="I116" s="1592" t="str">
        <f>項目一覧!$C$54</f>
        <v/>
      </c>
      <c r="J116" s="1592"/>
      <c r="K116" s="1592"/>
      <c r="L116" s="1592"/>
      <c r="M116" s="1592"/>
      <c r="N116" s="1592"/>
      <c r="O116" s="1592"/>
      <c r="P116" s="1592"/>
      <c r="Q116" s="1592"/>
      <c r="R116" s="1592"/>
      <c r="S116" s="1592"/>
      <c r="T116" s="1592"/>
      <c r="U116" s="1592"/>
      <c r="V116" s="1592"/>
      <c r="W116" s="1592"/>
      <c r="X116" s="1592"/>
      <c r="Y116" s="1592"/>
      <c r="Z116" s="1592"/>
      <c r="AA116" s="1592"/>
      <c r="AB116" s="1592"/>
      <c r="AC116" s="42"/>
    </row>
    <row r="117" spans="1:29" ht="9" customHeight="1">
      <c r="A117" s="7"/>
      <c r="B117" s="34"/>
      <c r="C117" s="3"/>
      <c r="D117" s="3"/>
      <c r="E117" s="3"/>
      <c r="F117" s="3"/>
      <c r="G117" s="3"/>
      <c r="H117" s="18"/>
      <c r="I117" s="1592"/>
      <c r="J117" s="1592"/>
      <c r="K117" s="1592"/>
      <c r="L117" s="1592"/>
      <c r="M117" s="1592"/>
      <c r="N117" s="1592"/>
      <c r="O117" s="1592"/>
      <c r="P117" s="1592"/>
      <c r="Q117" s="1592"/>
      <c r="R117" s="1592"/>
      <c r="S117" s="1592"/>
      <c r="T117" s="1592"/>
      <c r="U117" s="1592"/>
      <c r="V117" s="1592"/>
      <c r="W117" s="1592"/>
      <c r="X117" s="1592"/>
      <c r="Y117" s="1592"/>
      <c r="Z117" s="1592"/>
      <c r="AA117" s="1592"/>
      <c r="AB117" s="1592"/>
      <c r="AC117" s="42"/>
    </row>
    <row r="118" spans="1:29" ht="18" customHeight="1">
      <c r="A118" s="6"/>
      <c r="B118" s="3" t="s">
        <v>421</v>
      </c>
      <c r="C118" s="3"/>
      <c r="D118" s="3"/>
      <c r="E118" s="3"/>
      <c r="F118" s="3"/>
      <c r="G118" s="3"/>
      <c r="H118" s="18"/>
      <c r="I118" s="18"/>
      <c r="J118" s="18"/>
      <c r="K118" s="18"/>
      <c r="L118" s="18"/>
      <c r="M118" s="18"/>
      <c r="N118" s="18"/>
      <c r="O118" s="18"/>
      <c r="P118" s="18"/>
      <c r="Q118" s="18"/>
      <c r="R118" s="18"/>
      <c r="S118" s="18"/>
      <c r="T118" s="18"/>
      <c r="U118" s="18"/>
      <c r="V118" s="18"/>
      <c r="W118" s="18"/>
      <c r="X118" s="18"/>
      <c r="Y118" s="18"/>
      <c r="Z118" s="18"/>
      <c r="AA118" s="18"/>
      <c r="AB118" s="42"/>
      <c r="AC118" s="42"/>
    </row>
    <row r="119" spans="1:29" ht="18" customHeight="1">
      <c r="A119" s="7"/>
      <c r="B119" s="3" t="s">
        <v>420</v>
      </c>
      <c r="C119" s="3"/>
      <c r="D119" s="3"/>
      <c r="E119" s="3"/>
      <c r="F119" s="3"/>
      <c r="G119" s="3"/>
      <c r="H119" s="50" t="str">
        <f>IF(項目一覧!$C$252=0,"","("&amp;項目一覧!$C$252&amp;") 建築士  （"&amp;項目一覧!$C$253&amp;"）登録　第　 "&amp;項目一覧!$C$254&amp;"　号")</f>
        <v>() 建築士  （）登録　第　 　号</v>
      </c>
      <c r="I119" s="42"/>
      <c r="J119" s="18"/>
      <c r="K119" s="18"/>
      <c r="L119" s="18"/>
      <c r="M119" s="18"/>
      <c r="N119" s="18"/>
      <c r="O119" s="18"/>
      <c r="P119" s="18"/>
      <c r="Q119" s="18"/>
      <c r="R119" s="18"/>
      <c r="S119" s="18"/>
      <c r="T119" s="18"/>
      <c r="U119" s="18"/>
      <c r="V119" s="18"/>
      <c r="W119" s="18"/>
      <c r="X119" s="18"/>
      <c r="Y119" s="18"/>
      <c r="Z119" s="18"/>
      <c r="AA119" s="18"/>
      <c r="AB119" s="42"/>
      <c r="AC119" s="42"/>
    </row>
    <row r="120" spans="1:29" ht="18" customHeight="1">
      <c r="A120" s="7"/>
      <c r="B120" s="3" t="s">
        <v>419</v>
      </c>
      <c r="C120" s="3"/>
      <c r="D120" s="3"/>
      <c r="E120" s="3"/>
      <c r="F120" s="3"/>
      <c r="G120" s="3"/>
      <c r="H120" s="18" t="str">
        <f>項目一覧!$C$255</f>
        <v/>
      </c>
      <c r="I120" s="42"/>
      <c r="J120" s="18"/>
      <c r="K120" s="18"/>
      <c r="L120" s="18"/>
      <c r="M120" s="18"/>
      <c r="N120" s="18"/>
      <c r="O120" s="18"/>
      <c r="P120" s="18"/>
      <c r="Q120" s="18"/>
      <c r="R120" s="18"/>
      <c r="S120" s="18"/>
      <c r="T120" s="18"/>
      <c r="U120" s="18"/>
      <c r="V120" s="18"/>
      <c r="W120" s="18"/>
      <c r="X120" s="18"/>
      <c r="Y120" s="18"/>
      <c r="Z120" s="18"/>
      <c r="AA120" s="18"/>
      <c r="AB120" s="42"/>
      <c r="AC120" s="42"/>
    </row>
    <row r="121" spans="1:29" ht="18" customHeight="1">
      <c r="A121" s="7"/>
      <c r="B121" s="3" t="s">
        <v>418</v>
      </c>
      <c r="C121" s="3"/>
      <c r="D121" s="3"/>
      <c r="E121" s="3"/>
      <c r="F121" s="3"/>
      <c r="G121" s="3"/>
      <c r="H121" s="50" t="str">
        <f>IF(項目一覧!$C$256=0,"","("&amp;項目一覧!$C$256&amp;") 建築士事務所  （"&amp;項目一覧!$C$257&amp;"）知事登録　第　 "&amp;項目一覧!$C$258&amp;"　号")</f>
        <v>() 建築士事務所  （）知事登録　第　 　号</v>
      </c>
      <c r="I121" s="42"/>
      <c r="J121" s="18"/>
      <c r="K121" s="18"/>
      <c r="L121" s="18"/>
      <c r="M121" s="18"/>
      <c r="N121" s="18"/>
      <c r="O121" s="18"/>
      <c r="P121" s="18"/>
      <c r="Q121" s="18"/>
      <c r="R121" s="18"/>
      <c r="S121" s="18"/>
      <c r="T121" s="18"/>
      <c r="U121" s="18"/>
      <c r="V121" s="18"/>
      <c r="W121" s="18"/>
      <c r="X121" s="18"/>
      <c r="Y121" s="18"/>
      <c r="Z121" s="18"/>
      <c r="AA121" s="18"/>
      <c r="AB121" s="42"/>
      <c r="AC121" s="42"/>
    </row>
    <row r="122" spans="1:29" ht="18" customHeight="1">
      <c r="A122" s="7"/>
      <c r="B122" s="3"/>
      <c r="C122" s="3"/>
      <c r="D122" s="3"/>
      <c r="E122" s="3"/>
      <c r="F122" s="3"/>
      <c r="G122" s="3"/>
      <c r="H122" s="18" t="str">
        <f>項目一覧!$C$259</f>
        <v/>
      </c>
      <c r="I122" s="42"/>
      <c r="J122" s="18"/>
      <c r="K122" s="18"/>
      <c r="L122" s="18"/>
      <c r="M122" s="18"/>
      <c r="N122" s="18"/>
      <c r="O122" s="18"/>
      <c r="P122" s="18"/>
      <c r="Q122" s="18"/>
      <c r="R122" s="18"/>
      <c r="S122" s="18"/>
      <c r="T122" s="18"/>
      <c r="U122" s="18"/>
      <c r="V122" s="18"/>
      <c r="W122" s="18"/>
      <c r="X122" s="18"/>
      <c r="Y122" s="18"/>
      <c r="Z122" s="18"/>
      <c r="AA122" s="18"/>
      <c r="AB122" s="42"/>
      <c r="AC122" s="42"/>
    </row>
    <row r="123" spans="1:29" ht="18" customHeight="1">
      <c r="A123" s="7"/>
      <c r="B123" s="3" t="s">
        <v>417</v>
      </c>
      <c r="C123" s="3"/>
      <c r="D123" s="3"/>
      <c r="E123" s="3"/>
      <c r="F123" s="3"/>
      <c r="G123" s="3"/>
      <c r="H123" s="18" t="str">
        <f>項目一覧!$C$260</f>
        <v/>
      </c>
      <c r="I123" s="42"/>
      <c r="J123" s="18"/>
      <c r="K123" s="18"/>
      <c r="L123" s="18"/>
      <c r="M123" s="18"/>
      <c r="N123" s="18"/>
      <c r="O123" s="18"/>
      <c r="P123" s="18"/>
      <c r="Q123" s="18"/>
      <c r="R123" s="18"/>
      <c r="S123" s="18"/>
      <c r="T123" s="18"/>
      <c r="U123" s="18"/>
      <c r="V123" s="18"/>
      <c r="W123" s="18"/>
      <c r="X123" s="18"/>
      <c r="Y123" s="18"/>
      <c r="Z123" s="18"/>
      <c r="AA123" s="18"/>
      <c r="AB123" s="42"/>
      <c r="AC123" s="42"/>
    </row>
    <row r="124" spans="1:29" ht="18" customHeight="1">
      <c r="A124" s="7"/>
      <c r="B124" s="3" t="s">
        <v>416</v>
      </c>
      <c r="C124" s="3"/>
      <c r="D124" s="3"/>
      <c r="E124" s="3"/>
      <c r="F124" s="3"/>
      <c r="G124" s="3"/>
      <c r="H124" s="1512" t="str">
        <f>項目一覧!$C$261</f>
        <v/>
      </c>
      <c r="I124" s="1512"/>
      <c r="J124" s="1512"/>
      <c r="K124" s="1512"/>
      <c r="L124" s="1512"/>
      <c r="M124" s="1512"/>
      <c r="N124" s="1512"/>
      <c r="O124" s="1512"/>
      <c r="P124" s="1512"/>
      <c r="Q124" s="1512"/>
      <c r="R124" s="1512"/>
      <c r="S124" s="1512"/>
      <c r="T124" s="1512"/>
      <c r="U124" s="1512"/>
      <c r="V124" s="1512"/>
      <c r="W124" s="1512"/>
      <c r="X124" s="1512"/>
      <c r="Y124" s="1512"/>
      <c r="Z124" s="1512"/>
      <c r="AA124" s="1512"/>
      <c r="AB124" s="1512"/>
      <c r="AC124" s="42"/>
    </row>
    <row r="125" spans="1:29" ht="18" customHeight="1">
      <c r="A125" s="7"/>
      <c r="B125" s="3" t="s">
        <v>415</v>
      </c>
      <c r="C125" s="3"/>
      <c r="D125" s="3"/>
      <c r="E125" s="3"/>
      <c r="F125" s="3"/>
      <c r="G125" s="3"/>
      <c r="H125" s="18" t="str">
        <f>項目一覧!$C$262</f>
        <v/>
      </c>
      <c r="I125" s="42"/>
      <c r="J125" s="18"/>
      <c r="K125" s="18"/>
      <c r="L125" s="18"/>
      <c r="M125" s="18"/>
      <c r="N125" s="18"/>
      <c r="O125" s="18"/>
      <c r="P125" s="18"/>
      <c r="Q125" s="18"/>
      <c r="R125" s="18"/>
      <c r="S125" s="18"/>
      <c r="T125" s="18"/>
      <c r="U125" s="18"/>
      <c r="V125" s="18"/>
      <c r="W125" s="18"/>
      <c r="X125" s="18"/>
      <c r="Y125" s="18"/>
      <c r="Z125" s="18"/>
      <c r="AA125" s="18"/>
      <c r="AB125" s="42"/>
      <c r="AC125" s="42"/>
    </row>
    <row r="126" spans="1:29" ht="18" customHeight="1">
      <c r="A126" s="7"/>
      <c r="B126" s="47" t="s">
        <v>671</v>
      </c>
      <c r="C126" s="3"/>
      <c r="D126" s="3"/>
      <c r="E126" s="3"/>
      <c r="F126" s="3"/>
      <c r="G126" s="3"/>
      <c r="H126" s="18"/>
      <c r="I126" s="1592" t="str">
        <f>項目一覧!$C$263</f>
        <v/>
      </c>
      <c r="J126" s="1592"/>
      <c r="K126" s="1592"/>
      <c r="L126" s="1592"/>
      <c r="M126" s="1592"/>
      <c r="N126" s="1592"/>
      <c r="O126" s="1592"/>
      <c r="P126" s="1592"/>
      <c r="Q126" s="1592"/>
      <c r="R126" s="1592"/>
      <c r="S126" s="1592"/>
      <c r="T126" s="1592"/>
      <c r="U126" s="1592"/>
      <c r="V126" s="1592"/>
      <c r="W126" s="1592"/>
      <c r="X126" s="1592"/>
      <c r="Y126" s="1592"/>
      <c r="Z126" s="1592"/>
      <c r="AA126" s="1592"/>
      <c r="AB126" s="1592"/>
      <c r="AC126" s="42"/>
    </row>
    <row r="127" spans="1:29" ht="9" customHeight="1">
      <c r="A127" s="6"/>
      <c r="B127" s="3"/>
      <c r="C127" s="3"/>
      <c r="D127" s="3"/>
      <c r="E127" s="3"/>
      <c r="F127" s="3"/>
      <c r="G127" s="3"/>
      <c r="H127" s="18"/>
      <c r="I127" s="1592"/>
      <c r="J127" s="1592"/>
      <c r="K127" s="1592"/>
      <c r="L127" s="1592"/>
      <c r="M127" s="1592"/>
      <c r="N127" s="1592"/>
      <c r="O127" s="1592"/>
      <c r="P127" s="1592"/>
      <c r="Q127" s="1592"/>
      <c r="R127" s="1592"/>
      <c r="S127" s="1592"/>
      <c r="T127" s="1592"/>
      <c r="U127" s="1592"/>
      <c r="V127" s="1592"/>
      <c r="W127" s="1592"/>
      <c r="X127" s="1592"/>
      <c r="Y127" s="1592"/>
      <c r="Z127" s="1592"/>
      <c r="AA127" s="1592"/>
      <c r="AB127" s="1592"/>
      <c r="AC127" s="42"/>
    </row>
    <row r="128" spans="1:29" ht="18" customHeight="1">
      <c r="A128" s="7"/>
      <c r="B128" s="3" t="s">
        <v>420</v>
      </c>
      <c r="C128" s="3"/>
      <c r="D128" s="3"/>
      <c r="E128" s="3"/>
      <c r="F128" s="3"/>
      <c r="G128" s="3"/>
      <c r="H128" s="50" t="str">
        <f>IF(項目一覧!$C$264=0,"","("&amp;項目一覧!$C$264&amp;") 建築士  （"&amp;項目一覧!$C$265&amp;"）登録　第　 "&amp;項目一覧!$C$266&amp;"　号")</f>
        <v>() 建築士  （）登録　第　 　号</v>
      </c>
      <c r="I128" s="42"/>
      <c r="J128" s="18"/>
      <c r="K128" s="18"/>
      <c r="L128" s="18"/>
      <c r="M128" s="18"/>
      <c r="N128" s="18"/>
      <c r="O128" s="18"/>
      <c r="P128" s="18"/>
      <c r="Q128" s="18"/>
      <c r="R128" s="18"/>
      <c r="S128" s="18"/>
      <c r="T128" s="18"/>
      <c r="U128" s="18"/>
      <c r="V128" s="18"/>
      <c r="W128" s="18"/>
      <c r="X128" s="18"/>
      <c r="Y128" s="18"/>
      <c r="Z128" s="18"/>
      <c r="AA128" s="18"/>
      <c r="AB128" s="42"/>
      <c r="AC128" s="42"/>
    </row>
    <row r="129" spans="1:29" ht="18" customHeight="1">
      <c r="A129" s="7"/>
      <c r="B129" s="3" t="s">
        <v>419</v>
      </c>
      <c r="C129" s="3"/>
      <c r="D129" s="3"/>
      <c r="E129" s="3"/>
      <c r="F129" s="3"/>
      <c r="G129" s="3"/>
      <c r="H129" s="18" t="str">
        <f>項目一覧!$C$267</f>
        <v/>
      </c>
      <c r="I129" s="42"/>
      <c r="J129" s="18"/>
      <c r="K129" s="18"/>
      <c r="L129" s="18"/>
      <c r="M129" s="18"/>
      <c r="N129" s="18"/>
      <c r="O129" s="18"/>
      <c r="P129" s="18"/>
      <c r="Q129" s="18"/>
      <c r="R129" s="18"/>
      <c r="S129" s="18"/>
      <c r="T129" s="18"/>
      <c r="U129" s="18"/>
      <c r="V129" s="18"/>
      <c r="W129" s="18"/>
      <c r="X129" s="18"/>
      <c r="Y129" s="18"/>
      <c r="Z129" s="18"/>
      <c r="AA129" s="18"/>
      <c r="AB129" s="42"/>
      <c r="AC129" s="42"/>
    </row>
    <row r="130" spans="1:29" ht="18" customHeight="1">
      <c r="A130" s="7"/>
      <c r="B130" s="3" t="s">
        <v>418</v>
      </c>
      <c r="C130" s="3"/>
      <c r="D130" s="3"/>
      <c r="E130" s="3"/>
      <c r="F130" s="3"/>
      <c r="G130" s="3"/>
      <c r="H130" s="50" t="str">
        <f>IF(項目一覧!$C$268=0,"","("&amp;項目一覧!$C$268&amp;") 建築士事務所  （"&amp;項目一覧!$C$269&amp;"）知事登録　第　 "&amp;項目一覧!$C$270&amp;"　号")</f>
        <v>() 建築士事務所  （）知事登録　第　 　号</v>
      </c>
      <c r="I130" s="42"/>
      <c r="J130" s="18"/>
      <c r="K130" s="18"/>
      <c r="L130" s="18"/>
      <c r="M130" s="18"/>
      <c r="N130" s="18"/>
      <c r="O130" s="18"/>
      <c r="P130" s="18"/>
      <c r="Q130" s="18"/>
      <c r="R130" s="18"/>
      <c r="S130" s="18"/>
      <c r="T130" s="18"/>
      <c r="U130" s="18"/>
      <c r="V130" s="18"/>
      <c r="W130" s="18"/>
      <c r="X130" s="18"/>
      <c r="Y130" s="18"/>
      <c r="Z130" s="18"/>
      <c r="AA130" s="18"/>
      <c r="AB130" s="42"/>
      <c r="AC130" s="42"/>
    </row>
    <row r="131" spans="1:29" ht="18" customHeight="1">
      <c r="A131" s="7"/>
      <c r="B131" s="3"/>
      <c r="C131" s="3"/>
      <c r="D131" s="3"/>
      <c r="E131" s="3"/>
      <c r="F131" s="3"/>
      <c r="G131" s="3"/>
      <c r="H131" s="18" t="str">
        <f>項目一覧!$C$271</f>
        <v/>
      </c>
      <c r="I131" s="42"/>
      <c r="J131" s="18"/>
      <c r="K131" s="18"/>
      <c r="L131" s="18"/>
      <c r="M131" s="18"/>
      <c r="N131" s="18"/>
      <c r="O131" s="18"/>
      <c r="P131" s="18"/>
      <c r="Q131" s="18"/>
      <c r="R131" s="18"/>
      <c r="S131" s="18"/>
      <c r="T131" s="18"/>
      <c r="U131" s="18"/>
      <c r="V131" s="18"/>
      <c r="W131" s="18"/>
      <c r="X131" s="18"/>
      <c r="Y131" s="18"/>
      <c r="Z131" s="18"/>
      <c r="AA131" s="18"/>
      <c r="AB131" s="42"/>
      <c r="AC131" s="42"/>
    </row>
    <row r="132" spans="1:29" ht="18" customHeight="1">
      <c r="A132" s="7"/>
      <c r="B132" s="3" t="s">
        <v>417</v>
      </c>
      <c r="C132" s="3"/>
      <c r="D132" s="3"/>
      <c r="E132" s="3"/>
      <c r="F132" s="3"/>
      <c r="G132" s="3"/>
      <c r="H132" s="18" t="str">
        <f>項目一覧!$C$272</f>
        <v/>
      </c>
      <c r="I132" s="42"/>
      <c r="J132" s="18"/>
      <c r="K132" s="18"/>
      <c r="L132" s="18"/>
      <c r="M132" s="18"/>
      <c r="N132" s="18"/>
      <c r="O132" s="18"/>
      <c r="P132" s="18"/>
      <c r="Q132" s="18"/>
      <c r="R132" s="18"/>
      <c r="S132" s="18"/>
      <c r="T132" s="18"/>
      <c r="U132" s="18"/>
      <c r="V132" s="18"/>
      <c r="W132" s="18"/>
      <c r="X132" s="18"/>
      <c r="Y132" s="18"/>
      <c r="Z132" s="18"/>
      <c r="AA132" s="18"/>
      <c r="AB132" s="42"/>
      <c r="AC132" s="42"/>
    </row>
    <row r="133" spans="1:29" ht="18" customHeight="1">
      <c r="A133" s="7"/>
      <c r="B133" s="3" t="s">
        <v>416</v>
      </c>
      <c r="C133" s="3"/>
      <c r="D133" s="3"/>
      <c r="E133" s="3"/>
      <c r="F133" s="3"/>
      <c r="G133" s="3"/>
      <c r="H133" s="1512" t="str">
        <f>項目一覧!$C$273</f>
        <v/>
      </c>
      <c r="I133" s="1512"/>
      <c r="J133" s="1512"/>
      <c r="K133" s="1512"/>
      <c r="L133" s="1512"/>
      <c r="M133" s="1512"/>
      <c r="N133" s="1512"/>
      <c r="O133" s="1512"/>
      <c r="P133" s="1512"/>
      <c r="Q133" s="1512"/>
      <c r="R133" s="1512"/>
      <c r="S133" s="1512"/>
      <c r="T133" s="1512"/>
      <c r="U133" s="1512"/>
      <c r="V133" s="1512"/>
      <c r="W133" s="1512"/>
      <c r="X133" s="1512"/>
      <c r="Y133" s="1512"/>
      <c r="Z133" s="1512"/>
      <c r="AA133" s="1512"/>
      <c r="AB133" s="1512"/>
      <c r="AC133" s="42"/>
    </row>
    <row r="134" spans="1:29" ht="18" customHeight="1">
      <c r="A134" s="7"/>
      <c r="B134" s="3" t="s">
        <v>415</v>
      </c>
      <c r="C134" s="3"/>
      <c r="D134" s="3"/>
      <c r="E134" s="3"/>
      <c r="F134" s="3"/>
      <c r="G134" s="3"/>
      <c r="H134" s="18" t="str">
        <f>項目一覧!$C$274</f>
        <v/>
      </c>
      <c r="I134" s="42"/>
      <c r="J134" s="18"/>
      <c r="K134" s="18"/>
      <c r="L134" s="18"/>
      <c r="M134" s="18"/>
      <c r="N134" s="18"/>
      <c r="O134" s="18"/>
      <c r="P134" s="18"/>
      <c r="Q134" s="18"/>
      <c r="R134" s="18"/>
      <c r="S134" s="18"/>
      <c r="T134" s="18"/>
      <c r="U134" s="18"/>
      <c r="V134" s="18"/>
      <c r="W134" s="18"/>
      <c r="X134" s="18"/>
      <c r="Y134" s="18"/>
      <c r="Z134" s="18"/>
      <c r="AA134" s="18"/>
      <c r="AB134" s="42"/>
      <c r="AC134" s="42"/>
    </row>
    <row r="135" spans="1:29" ht="18" customHeight="1">
      <c r="A135" s="7"/>
      <c r="B135" s="47" t="s">
        <v>671</v>
      </c>
      <c r="C135" s="3"/>
      <c r="D135" s="3"/>
      <c r="E135" s="3"/>
      <c r="F135" s="3"/>
      <c r="G135" s="3"/>
      <c r="H135" s="18"/>
      <c r="I135" s="1592" t="str">
        <f>項目一覧!$C$275</f>
        <v/>
      </c>
      <c r="J135" s="1592"/>
      <c r="K135" s="1592"/>
      <c r="L135" s="1592"/>
      <c r="M135" s="1592"/>
      <c r="N135" s="1592"/>
      <c r="O135" s="1592"/>
      <c r="P135" s="1592"/>
      <c r="Q135" s="1592"/>
      <c r="R135" s="1592"/>
      <c r="S135" s="1592"/>
      <c r="T135" s="1592"/>
      <c r="U135" s="1592"/>
      <c r="V135" s="1592"/>
      <c r="W135" s="1592"/>
      <c r="X135" s="1592"/>
      <c r="Y135" s="1592"/>
      <c r="Z135" s="1592"/>
      <c r="AA135" s="1592"/>
      <c r="AB135" s="1592"/>
      <c r="AC135" s="42"/>
    </row>
    <row r="136" spans="1:29" ht="9" customHeight="1">
      <c r="A136" s="6"/>
      <c r="B136" s="3"/>
      <c r="C136" s="3"/>
      <c r="D136" s="3"/>
      <c r="E136" s="3"/>
      <c r="F136" s="3"/>
      <c r="G136" s="3"/>
      <c r="H136" s="18"/>
      <c r="I136" s="1592"/>
      <c r="J136" s="1592"/>
      <c r="K136" s="1592"/>
      <c r="L136" s="1592"/>
      <c r="M136" s="1592"/>
      <c r="N136" s="1592"/>
      <c r="O136" s="1592"/>
      <c r="P136" s="1592"/>
      <c r="Q136" s="1592"/>
      <c r="R136" s="1592"/>
      <c r="S136" s="1592"/>
      <c r="T136" s="1592"/>
      <c r="U136" s="1592"/>
      <c r="V136" s="1592"/>
      <c r="W136" s="1592"/>
      <c r="X136" s="1592"/>
      <c r="Y136" s="1592"/>
      <c r="Z136" s="1592"/>
      <c r="AA136" s="1592"/>
      <c r="AB136" s="1592"/>
      <c r="AC136" s="42"/>
    </row>
    <row r="137" spans="1:29" ht="18" customHeight="1">
      <c r="A137" s="7"/>
      <c r="B137" s="3" t="s">
        <v>420</v>
      </c>
      <c r="C137" s="3"/>
      <c r="D137" s="3"/>
      <c r="E137" s="3"/>
      <c r="F137" s="3"/>
      <c r="G137" s="3"/>
      <c r="H137" s="48" t="str">
        <f>IF(項目一覧!$C$276=0,"","("&amp;項目一覧!$C$276&amp;") 建築士  （"&amp;項目一覧!$C$277&amp;"）登録　第　 "&amp;項目一覧!$C$278&amp;"　号")</f>
        <v>() 建築士  （）登録　第　 　号</v>
      </c>
      <c r="J137" s="3"/>
      <c r="K137" s="3"/>
      <c r="L137" s="3"/>
      <c r="M137" s="3"/>
      <c r="N137" s="3"/>
      <c r="O137" s="3"/>
      <c r="P137" s="3"/>
      <c r="Q137" s="3"/>
      <c r="R137" s="3"/>
      <c r="S137" s="3"/>
      <c r="T137" s="3"/>
      <c r="U137" s="3"/>
      <c r="V137" s="3"/>
      <c r="W137" s="3"/>
      <c r="X137" s="3"/>
      <c r="Y137" s="3"/>
      <c r="Z137" s="3"/>
      <c r="AA137" s="3"/>
    </row>
    <row r="138" spans="1:29" ht="18" customHeight="1">
      <c r="A138" s="7"/>
      <c r="B138" s="3" t="s">
        <v>419</v>
      </c>
      <c r="C138" s="3"/>
      <c r="D138" s="3"/>
      <c r="E138" s="3"/>
      <c r="F138" s="3"/>
      <c r="G138" s="3"/>
      <c r="H138" s="18" t="str">
        <f>項目一覧!$C$279</f>
        <v/>
      </c>
      <c r="I138" s="42"/>
      <c r="J138" s="18"/>
      <c r="K138" s="18"/>
      <c r="L138" s="18"/>
      <c r="M138" s="18"/>
      <c r="N138" s="18"/>
      <c r="O138" s="18"/>
      <c r="P138" s="18"/>
      <c r="Q138" s="18"/>
      <c r="R138" s="18"/>
      <c r="S138" s="18"/>
      <c r="T138" s="18"/>
      <c r="U138" s="18"/>
      <c r="V138" s="18"/>
      <c r="W138" s="18"/>
      <c r="X138" s="18"/>
      <c r="Y138" s="18"/>
      <c r="Z138" s="18"/>
      <c r="AA138" s="18"/>
      <c r="AB138" s="42"/>
      <c r="AC138" s="42"/>
    </row>
    <row r="139" spans="1:29" ht="18" customHeight="1">
      <c r="A139" s="7"/>
      <c r="B139" s="3" t="s">
        <v>418</v>
      </c>
      <c r="C139" s="3"/>
      <c r="D139" s="3"/>
      <c r="E139" s="3"/>
      <c r="F139" s="3"/>
      <c r="G139" s="3"/>
      <c r="H139" s="50" t="str">
        <f>IF(項目一覧!$C$280=0,"","("&amp;項目一覧!$C$280&amp;") 建築士事務所  （"&amp;項目一覧!$C$281&amp;"）知事登録　第　 "&amp;項目一覧!$C$282&amp;"　号")</f>
        <v>() 建築士事務所  （）知事登録　第　 　号</v>
      </c>
      <c r="I139" s="42"/>
      <c r="J139" s="18"/>
      <c r="K139" s="18"/>
      <c r="L139" s="18"/>
      <c r="M139" s="18"/>
      <c r="N139" s="18"/>
      <c r="O139" s="18"/>
      <c r="P139" s="18"/>
      <c r="Q139" s="18"/>
      <c r="R139" s="18"/>
      <c r="S139" s="18"/>
      <c r="T139" s="18"/>
      <c r="U139" s="18"/>
      <c r="V139" s="18"/>
      <c r="W139" s="18"/>
      <c r="X139" s="18"/>
      <c r="Y139" s="18"/>
      <c r="Z139" s="18"/>
      <c r="AA139" s="18"/>
      <c r="AB139" s="42"/>
      <c r="AC139" s="42"/>
    </row>
    <row r="140" spans="1:29" ht="18" customHeight="1">
      <c r="A140" s="7"/>
      <c r="B140" s="3"/>
      <c r="C140" s="3"/>
      <c r="D140" s="3"/>
      <c r="E140" s="3"/>
      <c r="F140" s="3"/>
      <c r="G140" s="3"/>
      <c r="H140" s="18" t="str">
        <f>項目一覧!$C$283</f>
        <v/>
      </c>
      <c r="I140" s="42"/>
      <c r="J140" s="18"/>
      <c r="K140" s="18"/>
      <c r="L140" s="18"/>
      <c r="M140" s="18"/>
      <c r="N140" s="18"/>
      <c r="O140" s="18"/>
      <c r="P140" s="18"/>
      <c r="Q140" s="18"/>
      <c r="R140" s="18"/>
      <c r="S140" s="18"/>
      <c r="T140" s="18"/>
      <c r="U140" s="18"/>
      <c r="V140" s="18"/>
      <c r="W140" s="18"/>
      <c r="X140" s="18"/>
      <c r="Y140" s="18"/>
      <c r="Z140" s="18"/>
      <c r="AA140" s="18"/>
      <c r="AB140" s="42"/>
      <c r="AC140" s="42"/>
    </row>
    <row r="141" spans="1:29" ht="18" customHeight="1">
      <c r="A141" s="7"/>
      <c r="B141" s="3" t="s">
        <v>417</v>
      </c>
      <c r="C141" s="3"/>
      <c r="D141" s="3"/>
      <c r="E141" s="3"/>
      <c r="F141" s="3"/>
      <c r="G141" s="3"/>
      <c r="H141" s="18" t="str">
        <f>項目一覧!$C$284</f>
        <v/>
      </c>
      <c r="I141" s="42"/>
      <c r="J141" s="18"/>
      <c r="K141" s="18"/>
      <c r="L141" s="18"/>
      <c r="M141" s="18"/>
      <c r="N141" s="18"/>
      <c r="O141" s="18"/>
      <c r="P141" s="18"/>
      <c r="Q141" s="18"/>
      <c r="R141" s="18"/>
      <c r="S141" s="18"/>
      <c r="T141" s="18"/>
      <c r="U141" s="18"/>
      <c r="V141" s="18"/>
      <c r="W141" s="18"/>
      <c r="X141" s="18"/>
      <c r="Y141" s="18"/>
      <c r="Z141" s="18"/>
      <c r="AA141" s="18"/>
      <c r="AB141" s="42"/>
      <c r="AC141" s="42"/>
    </row>
    <row r="142" spans="1:29" ht="18" customHeight="1">
      <c r="A142" s="7"/>
      <c r="B142" s="3" t="s">
        <v>416</v>
      </c>
      <c r="C142" s="3"/>
      <c r="D142" s="3"/>
      <c r="E142" s="3"/>
      <c r="F142" s="3"/>
      <c r="G142" s="3"/>
      <c r="H142" s="1512" t="str">
        <f>項目一覧!$C$285</f>
        <v/>
      </c>
      <c r="I142" s="1512"/>
      <c r="J142" s="1512"/>
      <c r="K142" s="1512"/>
      <c r="L142" s="1512"/>
      <c r="M142" s="1512"/>
      <c r="N142" s="1512"/>
      <c r="O142" s="1512"/>
      <c r="P142" s="1512"/>
      <c r="Q142" s="1512"/>
      <c r="R142" s="1512"/>
      <c r="S142" s="1512"/>
      <c r="T142" s="1512"/>
      <c r="U142" s="1512"/>
      <c r="V142" s="1512"/>
      <c r="W142" s="1512"/>
      <c r="X142" s="1512"/>
      <c r="Y142" s="1512"/>
      <c r="Z142" s="1512"/>
      <c r="AA142" s="1512"/>
      <c r="AB142" s="1512"/>
      <c r="AC142" s="42"/>
    </row>
    <row r="143" spans="1:29" ht="18" customHeight="1">
      <c r="A143" s="7"/>
      <c r="B143" s="3" t="s">
        <v>415</v>
      </c>
      <c r="C143" s="3"/>
      <c r="D143" s="3"/>
      <c r="E143" s="3"/>
      <c r="F143" s="3"/>
      <c r="G143" s="3"/>
      <c r="H143" s="18" t="str">
        <f>項目一覧!$C$286</f>
        <v/>
      </c>
      <c r="I143" s="42"/>
      <c r="J143" s="18"/>
      <c r="K143" s="18"/>
      <c r="L143" s="18"/>
      <c r="M143" s="18"/>
      <c r="N143" s="18"/>
      <c r="O143" s="18"/>
      <c r="P143" s="18"/>
      <c r="Q143" s="18"/>
      <c r="R143" s="18"/>
      <c r="S143" s="18"/>
      <c r="T143" s="18"/>
      <c r="U143" s="18"/>
      <c r="V143" s="18"/>
      <c r="W143" s="18"/>
      <c r="X143" s="18"/>
      <c r="Y143" s="18"/>
      <c r="Z143" s="18"/>
      <c r="AA143" s="18"/>
      <c r="AB143" s="42"/>
      <c r="AC143" s="42"/>
    </row>
    <row r="144" spans="1:29" ht="18" customHeight="1">
      <c r="A144" s="7"/>
      <c r="B144" s="47" t="s">
        <v>671</v>
      </c>
      <c r="C144" s="3"/>
      <c r="D144" s="3"/>
      <c r="E144" s="3"/>
      <c r="F144" s="3"/>
      <c r="G144" s="3"/>
      <c r="H144" s="18"/>
      <c r="I144" s="1592" t="str">
        <f>項目一覧!$C$287</f>
        <v/>
      </c>
      <c r="J144" s="1592"/>
      <c r="K144" s="1592"/>
      <c r="L144" s="1592"/>
      <c r="M144" s="1592"/>
      <c r="N144" s="1592"/>
      <c r="O144" s="1592"/>
      <c r="P144" s="1592"/>
      <c r="Q144" s="1592"/>
      <c r="R144" s="1592"/>
      <c r="S144" s="1592"/>
      <c r="T144" s="1592"/>
      <c r="U144" s="1592"/>
      <c r="V144" s="1592"/>
      <c r="W144" s="1592"/>
      <c r="X144" s="1592"/>
      <c r="Y144" s="1592"/>
      <c r="Z144" s="1592"/>
      <c r="AA144" s="1592"/>
      <c r="AB144" s="1592"/>
      <c r="AC144" s="42"/>
    </row>
    <row r="145" spans="1:29" ht="11.25" customHeight="1">
      <c r="A145" s="31"/>
      <c r="B145" s="15"/>
      <c r="C145" s="15"/>
      <c r="D145" s="15"/>
      <c r="E145" s="15"/>
      <c r="F145" s="15"/>
      <c r="G145" s="15"/>
      <c r="H145" s="27"/>
      <c r="I145" s="1593"/>
      <c r="J145" s="1593"/>
      <c r="K145" s="1593"/>
      <c r="L145" s="1593"/>
      <c r="M145" s="1593"/>
      <c r="N145" s="1593"/>
      <c r="O145" s="1593"/>
      <c r="P145" s="1593"/>
      <c r="Q145" s="1593"/>
      <c r="R145" s="1593"/>
      <c r="S145" s="1593"/>
      <c r="T145" s="1593"/>
      <c r="U145" s="1593"/>
      <c r="V145" s="1593"/>
      <c r="W145" s="1593"/>
      <c r="X145" s="1593"/>
      <c r="Y145" s="1593"/>
      <c r="Z145" s="1593"/>
      <c r="AA145" s="1593"/>
      <c r="AB145" s="1593"/>
      <c r="AC145" s="42"/>
    </row>
    <row r="146" spans="1:29" ht="17.25" customHeight="1">
      <c r="A146" s="17" t="s">
        <v>667</v>
      </c>
      <c r="B146" s="16" t="s">
        <v>670</v>
      </c>
      <c r="C146" s="16"/>
      <c r="D146" s="16"/>
      <c r="E146" s="16"/>
      <c r="F146" s="16"/>
      <c r="G146" s="16"/>
      <c r="H146" s="74"/>
      <c r="I146" s="175"/>
      <c r="J146" s="74"/>
      <c r="K146" s="74"/>
      <c r="L146" s="74"/>
      <c r="M146" s="74"/>
      <c r="N146" s="74"/>
      <c r="O146" s="74"/>
      <c r="P146" s="74"/>
      <c r="Q146" s="74"/>
      <c r="R146" s="74"/>
      <c r="S146" s="74"/>
      <c r="T146" s="74"/>
      <c r="U146" s="74"/>
      <c r="V146" s="74"/>
      <c r="W146" s="74"/>
      <c r="X146" s="74"/>
      <c r="Y146" s="74"/>
      <c r="Z146" s="74"/>
      <c r="AA146" s="74"/>
      <c r="AB146" s="175"/>
      <c r="AC146" s="42"/>
    </row>
    <row r="147" spans="1:29" ht="18" customHeight="1">
      <c r="A147" s="6"/>
      <c r="B147" s="3" t="s">
        <v>669</v>
      </c>
      <c r="C147" s="3"/>
      <c r="D147" s="3"/>
      <c r="E147" s="3"/>
      <c r="F147" s="3"/>
      <c r="G147" s="3"/>
      <c r="H147" s="18"/>
      <c r="I147" s="18"/>
      <c r="J147" s="18"/>
      <c r="K147" s="18"/>
      <c r="L147" s="18"/>
      <c r="M147" s="18"/>
      <c r="N147" s="18"/>
      <c r="O147" s="18"/>
      <c r="P147" s="18"/>
      <c r="Q147" s="18"/>
      <c r="R147" s="18"/>
      <c r="S147" s="18"/>
      <c r="T147" s="18"/>
      <c r="U147" s="18"/>
      <c r="V147" s="18"/>
      <c r="W147" s="18"/>
      <c r="X147" s="18"/>
      <c r="Y147" s="18"/>
      <c r="Z147" s="18"/>
      <c r="AA147" s="18"/>
      <c r="AB147" s="42"/>
      <c r="AC147" s="42"/>
    </row>
    <row r="148" spans="1:29" ht="17.25" customHeight="1">
      <c r="A148" s="7"/>
      <c r="B148" s="3" t="s">
        <v>412</v>
      </c>
      <c r="C148" s="3"/>
      <c r="D148" s="3"/>
      <c r="E148" s="3"/>
      <c r="F148" s="3"/>
      <c r="G148" s="3"/>
      <c r="H148" s="18" t="str">
        <f>項目一覧!$C$288</f>
        <v/>
      </c>
      <c r="I148" s="42"/>
      <c r="J148" s="18"/>
      <c r="K148" s="18"/>
      <c r="L148" s="18"/>
      <c r="M148" s="18"/>
      <c r="N148" s="18"/>
      <c r="O148" s="18"/>
      <c r="P148" s="18"/>
      <c r="Q148" s="18"/>
      <c r="R148" s="18"/>
      <c r="S148" s="18"/>
      <c r="T148" s="18"/>
      <c r="U148" s="18"/>
      <c r="V148" s="18"/>
      <c r="W148" s="18"/>
      <c r="X148" s="18"/>
      <c r="Y148" s="18"/>
      <c r="Z148" s="18"/>
      <c r="AA148" s="18"/>
      <c r="AB148" s="42"/>
      <c r="AC148" s="42"/>
    </row>
    <row r="149" spans="1:29" ht="17.25" customHeight="1">
      <c r="A149" s="7"/>
      <c r="B149" s="3" t="s">
        <v>425</v>
      </c>
      <c r="C149" s="3"/>
      <c r="D149" s="3"/>
      <c r="E149" s="3"/>
      <c r="F149" s="3"/>
      <c r="G149" s="3"/>
      <c r="H149" s="18" t="str">
        <f>項目一覧!$C$289</f>
        <v/>
      </c>
      <c r="I149" s="42"/>
      <c r="J149" s="18"/>
      <c r="K149" s="18"/>
      <c r="L149" s="18"/>
      <c r="M149" s="18"/>
      <c r="N149" s="18"/>
      <c r="O149" s="18"/>
      <c r="P149" s="18"/>
      <c r="Q149" s="18"/>
      <c r="R149" s="18"/>
      <c r="S149" s="18"/>
      <c r="T149" s="18"/>
      <c r="U149" s="18"/>
      <c r="V149" s="18"/>
      <c r="W149" s="18"/>
      <c r="X149" s="18"/>
      <c r="Y149" s="18"/>
      <c r="Z149" s="18"/>
      <c r="AA149" s="18"/>
      <c r="AB149" s="42"/>
      <c r="AC149" s="42"/>
    </row>
    <row r="150" spans="1:29" ht="17.25" customHeight="1">
      <c r="A150" s="7"/>
      <c r="B150" s="3" t="s">
        <v>410</v>
      </c>
      <c r="C150" s="3"/>
      <c r="D150" s="3"/>
      <c r="E150" s="3"/>
      <c r="F150" s="3"/>
      <c r="G150" s="3"/>
      <c r="H150" s="18" t="str">
        <f>項目一覧!$C$290</f>
        <v/>
      </c>
      <c r="I150" s="42"/>
      <c r="J150" s="18"/>
      <c r="K150" s="18"/>
      <c r="L150" s="18"/>
      <c r="M150" s="18"/>
      <c r="N150" s="18"/>
      <c r="O150" s="18"/>
      <c r="P150" s="18"/>
      <c r="Q150" s="18"/>
      <c r="R150" s="18"/>
      <c r="S150" s="18"/>
      <c r="T150" s="18"/>
      <c r="U150" s="18"/>
      <c r="V150" s="18"/>
      <c r="W150" s="18"/>
      <c r="X150" s="18"/>
      <c r="Y150" s="18"/>
      <c r="Z150" s="18"/>
      <c r="AA150" s="18"/>
      <c r="AB150" s="42"/>
      <c r="AC150" s="42"/>
    </row>
    <row r="151" spans="1:29" ht="17.25" customHeight="1">
      <c r="A151" s="7"/>
      <c r="B151" s="3" t="s">
        <v>409</v>
      </c>
      <c r="C151" s="3"/>
      <c r="D151" s="3"/>
      <c r="E151" s="3"/>
      <c r="F151" s="3"/>
      <c r="G151" s="3"/>
      <c r="H151" s="1512" t="str">
        <f>項目一覧!$C$291</f>
        <v/>
      </c>
      <c r="I151" s="1512"/>
      <c r="J151" s="1512"/>
      <c r="K151" s="1512"/>
      <c r="L151" s="1512"/>
      <c r="M151" s="1512"/>
      <c r="N151" s="1512"/>
      <c r="O151" s="1512"/>
      <c r="P151" s="1512"/>
      <c r="Q151" s="1512"/>
      <c r="R151" s="1512"/>
      <c r="S151" s="1512"/>
      <c r="T151" s="1512"/>
      <c r="U151" s="1512"/>
      <c r="V151" s="1512"/>
      <c r="W151" s="1512"/>
      <c r="X151" s="1512"/>
      <c r="Y151" s="1512"/>
      <c r="Z151" s="1512"/>
      <c r="AA151" s="1512"/>
      <c r="AB151" s="1512"/>
      <c r="AC151" s="1512"/>
    </row>
    <row r="152" spans="1:29" ht="17.25" customHeight="1">
      <c r="A152" s="7"/>
      <c r="B152" s="3" t="s">
        <v>408</v>
      </c>
      <c r="C152" s="3"/>
      <c r="D152" s="3"/>
      <c r="E152" s="3"/>
      <c r="F152" s="3"/>
      <c r="G152" s="3"/>
      <c r="H152" s="18" t="str">
        <f>項目一覧!$C$292</f>
        <v/>
      </c>
      <c r="I152" s="42"/>
      <c r="J152" s="18"/>
      <c r="K152" s="18"/>
      <c r="L152" s="18"/>
      <c r="M152" s="18"/>
      <c r="N152" s="18"/>
      <c r="O152" s="18"/>
      <c r="P152" s="18"/>
      <c r="Q152" s="18"/>
      <c r="R152" s="18"/>
      <c r="S152" s="18"/>
      <c r="T152" s="18"/>
      <c r="U152" s="18"/>
      <c r="V152" s="18"/>
      <c r="W152" s="18"/>
      <c r="X152" s="18"/>
      <c r="Y152" s="18"/>
      <c r="Z152" s="18"/>
      <c r="AA152" s="18"/>
      <c r="AB152" s="42"/>
      <c r="AC152" s="42"/>
    </row>
    <row r="153" spans="1:29" ht="17.25" customHeight="1">
      <c r="A153" s="7"/>
      <c r="B153" s="3" t="s">
        <v>424</v>
      </c>
      <c r="C153" s="3"/>
      <c r="D153" s="3"/>
      <c r="E153" s="3"/>
      <c r="F153" s="3"/>
      <c r="G153" s="3"/>
      <c r="H153" s="18" t="str">
        <f>項目一覧!$C$293</f>
        <v/>
      </c>
      <c r="I153" s="42"/>
      <c r="J153" s="18"/>
      <c r="K153" s="18"/>
      <c r="L153" s="18"/>
      <c r="M153" s="18"/>
      <c r="N153" s="18"/>
      <c r="O153" s="18"/>
      <c r="P153" s="18"/>
      <c r="Q153" s="18"/>
      <c r="R153" s="18"/>
      <c r="S153" s="18"/>
      <c r="T153" s="18"/>
      <c r="U153" s="18"/>
      <c r="V153" s="18"/>
      <c r="W153" s="18"/>
      <c r="X153" s="18"/>
      <c r="Y153" s="18"/>
      <c r="Z153" s="18"/>
      <c r="AA153" s="18"/>
      <c r="AB153" s="42"/>
      <c r="AC153" s="42"/>
    </row>
    <row r="154" spans="1:29" ht="18" customHeight="1">
      <c r="A154" s="7"/>
      <c r="B154" s="34" t="s">
        <v>423</v>
      </c>
      <c r="C154" s="3"/>
      <c r="D154" s="3"/>
      <c r="E154" s="3"/>
      <c r="F154" s="3"/>
      <c r="G154" s="3"/>
      <c r="H154" s="18"/>
      <c r="I154" s="1592" t="str">
        <f>項目一覧!$C$294</f>
        <v/>
      </c>
      <c r="J154" s="1592"/>
      <c r="K154" s="1592"/>
      <c r="L154" s="1592"/>
      <c r="M154" s="1592"/>
      <c r="N154" s="1592"/>
      <c r="O154" s="1592"/>
      <c r="P154" s="1592"/>
      <c r="Q154" s="1592"/>
      <c r="R154" s="1592"/>
      <c r="S154" s="1592"/>
      <c r="T154" s="1592"/>
      <c r="U154" s="1592"/>
      <c r="V154" s="1592"/>
      <c r="W154" s="1592"/>
      <c r="X154" s="1592"/>
      <c r="Y154" s="1592"/>
      <c r="Z154" s="1592"/>
      <c r="AA154" s="1592"/>
      <c r="AB154" s="1592"/>
      <c r="AC154" s="1592"/>
    </row>
    <row r="155" spans="1:29" ht="11.25" customHeight="1">
      <c r="A155" s="7"/>
      <c r="B155" s="3"/>
      <c r="C155" s="3"/>
      <c r="D155" s="3"/>
      <c r="E155" s="3"/>
      <c r="F155" s="3"/>
      <c r="G155" s="3"/>
      <c r="H155" s="18"/>
      <c r="I155" s="1592"/>
      <c r="J155" s="1592"/>
      <c r="K155" s="1592"/>
      <c r="L155" s="1592"/>
      <c r="M155" s="1592"/>
      <c r="N155" s="1592"/>
      <c r="O155" s="1592"/>
      <c r="P155" s="1592"/>
      <c r="Q155" s="1592"/>
      <c r="R155" s="1592"/>
      <c r="S155" s="1592"/>
      <c r="T155" s="1592"/>
      <c r="U155" s="1592"/>
      <c r="V155" s="1592"/>
      <c r="W155" s="1592"/>
      <c r="X155" s="1592"/>
      <c r="Y155" s="1592"/>
      <c r="Z155" s="1592"/>
      <c r="AA155" s="1592"/>
      <c r="AB155" s="1592"/>
      <c r="AC155" s="1592"/>
    </row>
    <row r="156" spans="1:29" ht="18" customHeight="1">
      <c r="A156" s="6"/>
      <c r="B156" s="3" t="s">
        <v>668</v>
      </c>
      <c r="C156" s="3"/>
      <c r="D156" s="3"/>
      <c r="E156" s="3"/>
      <c r="F156" s="3"/>
      <c r="G156" s="3"/>
      <c r="H156" s="18"/>
      <c r="I156" s="18"/>
      <c r="J156" s="18"/>
      <c r="K156" s="18"/>
      <c r="L156" s="18"/>
      <c r="M156" s="18"/>
      <c r="N156" s="18"/>
      <c r="O156" s="18"/>
      <c r="P156" s="18"/>
      <c r="Q156" s="18"/>
      <c r="R156" s="18"/>
      <c r="S156" s="18"/>
      <c r="T156" s="18"/>
      <c r="U156" s="18"/>
      <c r="V156" s="18"/>
      <c r="W156" s="18"/>
      <c r="X156" s="18"/>
      <c r="Y156" s="18"/>
      <c r="Z156" s="18"/>
      <c r="AA156" s="18"/>
      <c r="AB156" s="42"/>
      <c r="AC156" s="42"/>
    </row>
    <row r="157" spans="1:29" ht="18" customHeight="1">
      <c r="A157" s="7"/>
      <c r="B157" s="3" t="s">
        <v>412</v>
      </c>
      <c r="C157" s="3"/>
      <c r="D157" s="3"/>
      <c r="E157" s="3"/>
      <c r="F157" s="3"/>
      <c r="G157" s="3"/>
      <c r="H157" s="18" t="str">
        <f>項目一覧!$C$295</f>
        <v/>
      </c>
      <c r="I157" s="42"/>
      <c r="J157" s="18"/>
      <c r="K157" s="18"/>
      <c r="L157" s="18"/>
      <c r="M157" s="18"/>
      <c r="N157" s="18"/>
      <c r="O157" s="18"/>
      <c r="P157" s="18"/>
      <c r="Q157" s="18"/>
      <c r="R157" s="18"/>
      <c r="S157" s="18"/>
      <c r="T157" s="18"/>
      <c r="U157" s="18"/>
      <c r="V157" s="18"/>
      <c r="W157" s="18"/>
      <c r="X157" s="18"/>
      <c r="Y157" s="18"/>
      <c r="Z157" s="18"/>
      <c r="AA157" s="18"/>
      <c r="AB157" s="42"/>
      <c r="AC157" s="42"/>
    </row>
    <row r="158" spans="1:29" ht="18" customHeight="1">
      <c r="A158" s="7"/>
      <c r="B158" s="3" t="s">
        <v>425</v>
      </c>
      <c r="C158" s="3"/>
      <c r="D158" s="3"/>
      <c r="E158" s="3"/>
      <c r="F158" s="3"/>
      <c r="G158" s="3"/>
      <c r="H158" s="18" t="str">
        <f>項目一覧!$C$296</f>
        <v/>
      </c>
      <c r="I158" s="42"/>
      <c r="J158" s="18"/>
      <c r="K158" s="18"/>
      <c r="L158" s="18"/>
      <c r="M158" s="18"/>
      <c r="N158" s="18"/>
      <c r="O158" s="18"/>
      <c r="P158" s="18"/>
      <c r="Q158" s="18"/>
      <c r="R158" s="18"/>
      <c r="S158" s="18"/>
      <c r="T158" s="18"/>
      <c r="U158" s="18"/>
      <c r="V158" s="18"/>
      <c r="W158" s="18"/>
      <c r="X158" s="18"/>
      <c r="Y158" s="18"/>
      <c r="Z158" s="18"/>
      <c r="AA158" s="18"/>
      <c r="AB158" s="42"/>
      <c r="AC158" s="42"/>
    </row>
    <row r="159" spans="1:29" ht="18" customHeight="1">
      <c r="A159" s="7"/>
      <c r="B159" s="3" t="s">
        <v>410</v>
      </c>
      <c r="C159" s="3"/>
      <c r="D159" s="3"/>
      <c r="E159" s="3"/>
      <c r="F159" s="3"/>
      <c r="G159" s="3"/>
      <c r="H159" s="18" t="str">
        <f>項目一覧!$C$297</f>
        <v/>
      </c>
      <c r="I159" s="42"/>
      <c r="J159" s="18"/>
      <c r="K159" s="18"/>
      <c r="L159" s="18"/>
      <c r="M159" s="18"/>
      <c r="N159" s="18"/>
      <c r="O159" s="18"/>
      <c r="P159" s="18"/>
      <c r="Q159" s="18"/>
      <c r="R159" s="18"/>
      <c r="S159" s="18"/>
      <c r="T159" s="18"/>
      <c r="U159" s="18"/>
      <c r="V159" s="18"/>
      <c r="W159" s="18"/>
      <c r="X159" s="18"/>
      <c r="Y159" s="18"/>
      <c r="Z159" s="18"/>
      <c r="AA159" s="18"/>
      <c r="AB159" s="42"/>
      <c r="AC159" s="42"/>
    </row>
    <row r="160" spans="1:29" ht="18" customHeight="1">
      <c r="A160" s="7"/>
      <c r="B160" s="3" t="s">
        <v>409</v>
      </c>
      <c r="C160" s="3"/>
      <c r="D160" s="3"/>
      <c r="E160" s="3"/>
      <c r="F160" s="3"/>
      <c r="G160" s="3"/>
      <c r="H160" s="1512" t="str">
        <f>項目一覧!$C$298</f>
        <v/>
      </c>
      <c r="I160" s="1512"/>
      <c r="J160" s="1512"/>
      <c r="K160" s="1512"/>
      <c r="L160" s="1512"/>
      <c r="M160" s="1512"/>
      <c r="N160" s="1512"/>
      <c r="O160" s="1512"/>
      <c r="P160" s="1512"/>
      <c r="Q160" s="1512"/>
      <c r="R160" s="1512"/>
      <c r="S160" s="1512"/>
      <c r="T160" s="1512"/>
      <c r="U160" s="1512"/>
      <c r="V160" s="1512"/>
      <c r="W160" s="1512"/>
      <c r="X160" s="1512"/>
      <c r="Y160" s="1512"/>
      <c r="Z160" s="1512"/>
      <c r="AA160" s="1512"/>
      <c r="AB160" s="1512"/>
      <c r="AC160" s="42"/>
    </row>
    <row r="161" spans="1:29" ht="18" customHeight="1">
      <c r="A161" s="7"/>
      <c r="B161" s="3" t="s">
        <v>408</v>
      </c>
      <c r="C161" s="3"/>
      <c r="D161" s="3"/>
      <c r="E161" s="3"/>
      <c r="F161" s="3"/>
      <c r="G161" s="3"/>
      <c r="H161" s="18" t="str">
        <f>項目一覧!$C$299</f>
        <v/>
      </c>
      <c r="I161" s="42"/>
      <c r="J161" s="18"/>
      <c r="K161" s="18"/>
      <c r="L161" s="18"/>
      <c r="M161" s="18"/>
      <c r="N161" s="18"/>
      <c r="O161" s="18"/>
      <c r="P161" s="18"/>
      <c r="Q161" s="18"/>
      <c r="R161" s="18"/>
      <c r="S161" s="18"/>
      <c r="T161" s="18"/>
      <c r="U161" s="18"/>
      <c r="V161" s="18"/>
      <c r="W161" s="18"/>
      <c r="X161" s="18"/>
      <c r="Y161" s="18"/>
      <c r="Z161" s="18"/>
      <c r="AA161" s="18"/>
      <c r="AB161" s="42"/>
      <c r="AC161" s="42"/>
    </row>
    <row r="162" spans="1:29" ht="17.25" customHeight="1">
      <c r="A162" s="7"/>
      <c r="B162" s="3" t="s">
        <v>424</v>
      </c>
      <c r="C162" s="3"/>
      <c r="D162" s="3"/>
      <c r="E162" s="3"/>
      <c r="F162" s="3"/>
      <c r="G162" s="3"/>
      <c r="H162" s="18" t="str">
        <f>項目一覧!$C$300</f>
        <v/>
      </c>
      <c r="I162" s="42"/>
      <c r="J162" s="18"/>
      <c r="K162" s="18"/>
      <c r="L162" s="18"/>
      <c r="M162" s="18"/>
      <c r="N162" s="18"/>
      <c r="O162" s="18"/>
      <c r="P162" s="18"/>
      <c r="Q162" s="18"/>
      <c r="R162" s="18"/>
      <c r="S162" s="18"/>
      <c r="T162" s="18"/>
      <c r="U162" s="18"/>
      <c r="V162" s="18"/>
      <c r="W162" s="18"/>
      <c r="X162" s="18"/>
      <c r="Y162" s="18"/>
      <c r="Z162" s="18"/>
      <c r="AA162" s="18"/>
      <c r="AB162" s="42"/>
      <c r="AC162" s="42"/>
    </row>
    <row r="163" spans="1:29" ht="18" customHeight="1">
      <c r="A163" s="7"/>
      <c r="B163" s="34" t="s">
        <v>423</v>
      </c>
      <c r="C163" s="3"/>
      <c r="D163" s="3"/>
      <c r="E163" s="3"/>
      <c r="F163" s="3"/>
      <c r="G163" s="3"/>
      <c r="H163" s="18"/>
      <c r="I163" s="1592" t="str">
        <f>項目一覧!$C$301</f>
        <v/>
      </c>
      <c r="J163" s="1592"/>
      <c r="K163" s="1592"/>
      <c r="L163" s="1592"/>
      <c r="M163" s="1592"/>
      <c r="N163" s="1592"/>
      <c r="O163" s="1592"/>
      <c r="P163" s="1592"/>
      <c r="Q163" s="1592"/>
      <c r="R163" s="1592"/>
      <c r="S163" s="1592"/>
      <c r="T163" s="1592"/>
      <c r="U163" s="1592"/>
      <c r="V163" s="1592"/>
      <c r="W163" s="1592"/>
      <c r="X163" s="1592"/>
      <c r="Y163" s="1592"/>
      <c r="Z163" s="1592"/>
      <c r="AA163" s="1592"/>
      <c r="AB163" s="1592"/>
      <c r="AC163" s="1592"/>
    </row>
    <row r="164" spans="1:29" ht="18" customHeight="1">
      <c r="A164" s="6"/>
      <c r="B164" s="3"/>
      <c r="C164" s="3"/>
      <c r="D164" s="3"/>
      <c r="E164" s="3"/>
      <c r="F164" s="3"/>
      <c r="G164" s="3"/>
      <c r="H164" s="18"/>
      <c r="I164" s="1592"/>
      <c r="J164" s="1592"/>
      <c r="K164" s="1592"/>
      <c r="L164" s="1592"/>
      <c r="M164" s="1592"/>
      <c r="N164" s="1592"/>
      <c r="O164" s="1592"/>
      <c r="P164" s="1592"/>
      <c r="Q164" s="1592"/>
      <c r="R164" s="1592"/>
      <c r="S164" s="1592"/>
      <c r="T164" s="1592"/>
      <c r="U164" s="1592"/>
      <c r="V164" s="1592"/>
      <c r="W164" s="1592"/>
      <c r="X164" s="1592"/>
      <c r="Y164" s="1592"/>
      <c r="Z164" s="1592"/>
      <c r="AA164" s="1592"/>
      <c r="AB164" s="1592"/>
      <c r="AC164" s="1592"/>
    </row>
    <row r="165" spans="1:29" ht="18" customHeight="1">
      <c r="A165" s="7"/>
      <c r="B165" s="3" t="s">
        <v>412</v>
      </c>
      <c r="C165" s="3"/>
      <c r="D165" s="3"/>
      <c r="E165" s="3"/>
      <c r="F165" s="3"/>
      <c r="G165" s="3"/>
      <c r="H165" s="18" t="str">
        <f>項目一覧!$C$302</f>
        <v/>
      </c>
      <c r="I165" s="42"/>
      <c r="J165" s="18"/>
      <c r="K165" s="18"/>
      <c r="L165" s="18"/>
      <c r="M165" s="18"/>
      <c r="N165" s="18"/>
      <c r="O165" s="18"/>
      <c r="P165" s="18"/>
      <c r="Q165" s="18"/>
      <c r="R165" s="18"/>
      <c r="S165" s="18"/>
      <c r="T165" s="18"/>
      <c r="U165" s="18"/>
      <c r="V165" s="18"/>
      <c r="W165" s="18"/>
      <c r="X165" s="18"/>
      <c r="Y165" s="18"/>
      <c r="Z165" s="18"/>
      <c r="AA165" s="18"/>
      <c r="AB165" s="42"/>
      <c r="AC165" s="42"/>
    </row>
    <row r="166" spans="1:29" ht="18" customHeight="1">
      <c r="A166" s="7"/>
      <c r="B166" s="3" t="s">
        <v>425</v>
      </c>
      <c r="C166" s="3"/>
      <c r="D166" s="3"/>
      <c r="E166" s="3"/>
      <c r="F166" s="3"/>
      <c r="G166" s="3"/>
      <c r="H166" s="18" t="str">
        <f>項目一覧!$C$303</f>
        <v/>
      </c>
      <c r="I166" s="42"/>
      <c r="J166" s="18"/>
      <c r="K166" s="18"/>
      <c r="L166" s="18"/>
      <c r="M166" s="18"/>
      <c r="N166" s="18"/>
      <c r="O166" s="18"/>
      <c r="P166" s="18"/>
      <c r="Q166" s="18"/>
      <c r="R166" s="18"/>
      <c r="S166" s="18"/>
      <c r="T166" s="18"/>
      <c r="U166" s="18"/>
      <c r="V166" s="18"/>
      <c r="W166" s="18"/>
      <c r="X166" s="18"/>
      <c r="Y166" s="18"/>
      <c r="Z166" s="18"/>
      <c r="AA166" s="18"/>
      <c r="AB166" s="42"/>
      <c r="AC166" s="42"/>
    </row>
    <row r="167" spans="1:29" ht="18" customHeight="1">
      <c r="A167" s="7"/>
      <c r="B167" s="3" t="s">
        <v>410</v>
      </c>
      <c r="C167" s="3"/>
      <c r="D167" s="3"/>
      <c r="E167" s="3"/>
      <c r="F167" s="3"/>
      <c r="G167" s="3"/>
      <c r="H167" s="18" t="str">
        <f>項目一覧!$C$304</f>
        <v/>
      </c>
      <c r="I167" s="42"/>
      <c r="J167" s="18"/>
      <c r="K167" s="18"/>
      <c r="L167" s="18"/>
      <c r="M167" s="18"/>
      <c r="N167" s="18"/>
      <c r="O167" s="18"/>
      <c r="P167" s="18"/>
      <c r="Q167" s="18"/>
      <c r="R167" s="18"/>
      <c r="S167" s="18"/>
      <c r="T167" s="18"/>
      <c r="U167" s="18"/>
      <c r="V167" s="18"/>
      <c r="W167" s="18"/>
      <c r="X167" s="18"/>
      <c r="Y167" s="18"/>
      <c r="Z167" s="18"/>
      <c r="AA167" s="18"/>
      <c r="AB167" s="42"/>
      <c r="AC167" s="42"/>
    </row>
    <row r="168" spans="1:29" ht="18" customHeight="1">
      <c r="A168" s="7"/>
      <c r="B168" s="3" t="s">
        <v>409</v>
      </c>
      <c r="C168" s="3"/>
      <c r="D168" s="3"/>
      <c r="E168" s="3"/>
      <c r="F168" s="3"/>
      <c r="G168" s="3"/>
      <c r="H168" s="1512" t="str">
        <f>項目一覧!$C$305</f>
        <v/>
      </c>
      <c r="I168" s="1512"/>
      <c r="J168" s="1512"/>
      <c r="K168" s="1512"/>
      <c r="L168" s="1512"/>
      <c r="M168" s="1512"/>
      <c r="N168" s="1512"/>
      <c r="O168" s="1512"/>
      <c r="P168" s="1512"/>
      <c r="Q168" s="1512"/>
      <c r="R168" s="1512"/>
      <c r="S168" s="1512"/>
      <c r="T168" s="1512"/>
      <c r="U168" s="1512"/>
      <c r="V168" s="1512"/>
      <c r="W168" s="1512"/>
      <c r="X168" s="1512"/>
      <c r="Y168" s="1512"/>
      <c r="Z168" s="1512"/>
      <c r="AA168" s="1512"/>
      <c r="AB168" s="1512"/>
      <c r="AC168" s="42"/>
    </row>
    <row r="169" spans="1:29" ht="18" customHeight="1">
      <c r="A169" s="7"/>
      <c r="B169" s="3" t="s">
        <v>408</v>
      </c>
      <c r="C169" s="3"/>
      <c r="D169" s="3"/>
      <c r="E169" s="3"/>
      <c r="F169" s="3"/>
      <c r="G169" s="3"/>
      <c r="H169" s="18" t="str">
        <f>項目一覧!$C$306</f>
        <v/>
      </c>
      <c r="I169" s="42"/>
      <c r="J169" s="18"/>
      <c r="K169" s="18"/>
      <c r="L169" s="18"/>
      <c r="M169" s="18"/>
      <c r="N169" s="18"/>
      <c r="O169" s="18"/>
      <c r="P169" s="18"/>
      <c r="Q169" s="18"/>
      <c r="R169" s="18"/>
      <c r="S169" s="18"/>
      <c r="T169" s="18"/>
      <c r="U169" s="18"/>
      <c r="V169" s="18"/>
      <c r="W169" s="18"/>
      <c r="X169" s="18"/>
      <c r="Y169" s="18"/>
      <c r="Z169" s="18"/>
      <c r="AA169" s="18"/>
      <c r="AB169" s="42"/>
      <c r="AC169" s="42"/>
    </row>
    <row r="170" spans="1:29" ht="17.25" customHeight="1">
      <c r="A170" s="7"/>
      <c r="B170" s="3" t="s">
        <v>424</v>
      </c>
      <c r="C170" s="3"/>
      <c r="D170" s="3"/>
      <c r="E170" s="3"/>
      <c r="F170" s="3"/>
      <c r="G170" s="3"/>
      <c r="H170" s="18" t="str">
        <f>項目一覧!$C$307</f>
        <v/>
      </c>
      <c r="I170" s="42"/>
      <c r="J170" s="18"/>
      <c r="K170" s="18"/>
      <c r="L170" s="18"/>
      <c r="M170" s="18"/>
      <c r="N170" s="18"/>
      <c r="O170" s="18"/>
      <c r="P170" s="18"/>
      <c r="Q170" s="18"/>
      <c r="R170" s="18"/>
      <c r="S170" s="18"/>
      <c r="T170" s="18"/>
      <c r="U170" s="18"/>
      <c r="V170" s="18"/>
      <c r="W170" s="18"/>
      <c r="X170" s="18"/>
      <c r="Y170" s="18"/>
      <c r="Z170" s="18"/>
      <c r="AA170" s="18"/>
      <c r="AB170" s="42"/>
      <c r="AC170" s="42"/>
    </row>
    <row r="171" spans="1:29" ht="18" customHeight="1">
      <c r="A171" s="7"/>
      <c r="B171" s="34" t="s">
        <v>423</v>
      </c>
      <c r="C171" s="3"/>
      <c r="D171" s="3"/>
      <c r="E171" s="3"/>
      <c r="F171" s="3"/>
      <c r="G171" s="3"/>
      <c r="H171" s="18"/>
      <c r="I171" s="1592" t="str">
        <f>項目一覧!$C$308</f>
        <v/>
      </c>
      <c r="J171" s="1592"/>
      <c r="K171" s="1592"/>
      <c r="L171" s="1592"/>
      <c r="M171" s="1592"/>
      <c r="N171" s="1592"/>
      <c r="O171" s="1592"/>
      <c r="P171" s="1592"/>
      <c r="Q171" s="1592"/>
      <c r="R171" s="1592"/>
      <c r="S171" s="1592"/>
      <c r="T171" s="1592"/>
      <c r="U171" s="1592"/>
      <c r="V171" s="1592"/>
      <c r="W171" s="1592"/>
      <c r="X171" s="1592"/>
      <c r="Y171" s="1592"/>
      <c r="Z171" s="1592"/>
      <c r="AA171" s="1592"/>
      <c r="AB171" s="1592"/>
      <c r="AC171" s="1592"/>
    </row>
    <row r="172" spans="1:29" ht="18" customHeight="1">
      <c r="A172" s="6"/>
      <c r="B172" s="3"/>
      <c r="C172" s="3"/>
      <c r="D172" s="3"/>
      <c r="E172" s="3"/>
      <c r="F172" s="3"/>
      <c r="G172" s="3"/>
      <c r="H172" s="18"/>
      <c r="I172" s="1592"/>
      <c r="J172" s="1592"/>
      <c r="K172" s="1592"/>
      <c r="L172" s="1592"/>
      <c r="M172" s="1592"/>
      <c r="N172" s="1592"/>
      <c r="O172" s="1592"/>
      <c r="P172" s="1592"/>
      <c r="Q172" s="1592"/>
      <c r="R172" s="1592"/>
      <c r="S172" s="1592"/>
      <c r="T172" s="1592"/>
      <c r="U172" s="1592"/>
      <c r="V172" s="1592"/>
      <c r="W172" s="1592"/>
      <c r="X172" s="1592"/>
      <c r="Y172" s="1592"/>
      <c r="Z172" s="1592"/>
      <c r="AA172" s="1592"/>
      <c r="AB172" s="1592"/>
      <c r="AC172" s="1592"/>
    </row>
    <row r="173" spans="1:29" ht="18" customHeight="1">
      <c r="A173" s="7"/>
      <c r="B173" s="3" t="s">
        <v>412</v>
      </c>
      <c r="C173" s="3"/>
      <c r="D173" s="3"/>
      <c r="E173" s="3"/>
      <c r="F173" s="3"/>
      <c r="G173" s="3"/>
      <c r="H173" s="18" t="str">
        <f>項目一覧!$C$309</f>
        <v/>
      </c>
      <c r="I173" s="42"/>
      <c r="J173" s="18"/>
      <c r="K173" s="18"/>
      <c r="L173" s="18"/>
      <c r="M173" s="18"/>
      <c r="N173" s="18"/>
      <c r="O173" s="18"/>
      <c r="P173" s="18"/>
      <c r="Q173" s="18"/>
      <c r="R173" s="18"/>
      <c r="S173" s="18"/>
      <c r="T173" s="18"/>
      <c r="U173" s="18"/>
      <c r="V173" s="18"/>
      <c r="W173" s="18"/>
      <c r="X173" s="18"/>
      <c r="Y173" s="18"/>
      <c r="Z173" s="18"/>
      <c r="AA173" s="18"/>
      <c r="AB173" s="42"/>
      <c r="AC173" s="42"/>
    </row>
    <row r="174" spans="1:29" ht="18" customHeight="1">
      <c r="A174" s="7"/>
      <c r="B174" s="3" t="s">
        <v>425</v>
      </c>
      <c r="C174" s="3"/>
      <c r="D174" s="3"/>
      <c r="E174" s="3"/>
      <c r="F174" s="3"/>
      <c r="G174" s="3"/>
      <c r="H174" s="18" t="str">
        <f>項目一覧!$C$310</f>
        <v/>
      </c>
      <c r="I174" s="42"/>
      <c r="J174" s="18"/>
      <c r="K174" s="18"/>
      <c r="L174" s="18"/>
      <c r="M174" s="18"/>
      <c r="N174" s="18"/>
      <c r="O174" s="18"/>
      <c r="P174" s="18"/>
      <c r="Q174" s="18"/>
      <c r="R174" s="18"/>
      <c r="S174" s="18"/>
      <c r="T174" s="18"/>
      <c r="U174" s="18"/>
      <c r="V174" s="18"/>
      <c r="W174" s="18"/>
      <c r="X174" s="18"/>
      <c r="Y174" s="18"/>
      <c r="Z174" s="18"/>
      <c r="AA174" s="18"/>
      <c r="AB174" s="42"/>
      <c r="AC174" s="42"/>
    </row>
    <row r="175" spans="1:29" ht="18" customHeight="1">
      <c r="A175" s="7"/>
      <c r="B175" s="3" t="s">
        <v>410</v>
      </c>
      <c r="C175" s="3"/>
      <c r="D175" s="3"/>
      <c r="E175" s="3"/>
      <c r="F175" s="3"/>
      <c r="G175" s="3"/>
      <c r="H175" s="18" t="str">
        <f>項目一覧!$C$311</f>
        <v/>
      </c>
      <c r="I175" s="42"/>
      <c r="J175" s="18"/>
      <c r="K175" s="18"/>
      <c r="L175" s="18"/>
      <c r="M175" s="18"/>
      <c r="N175" s="18"/>
      <c r="O175" s="18"/>
      <c r="P175" s="18"/>
      <c r="Q175" s="18"/>
      <c r="R175" s="18"/>
      <c r="S175" s="18"/>
      <c r="T175" s="18"/>
      <c r="U175" s="18"/>
      <c r="V175" s="18"/>
      <c r="W175" s="18"/>
      <c r="X175" s="18"/>
      <c r="Y175" s="18"/>
      <c r="Z175" s="18"/>
      <c r="AA175" s="18"/>
      <c r="AB175" s="42"/>
      <c r="AC175" s="42"/>
    </row>
    <row r="176" spans="1:29" ht="18" customHeight="1">
      <c r="A176" s="7"/>
      <c r="B176" s="3" t="s">
        <v>409</v>
      </c>
      <c r="C176" s="3"/>
      <c r="D176" s="3"/>
      <c r="E176" s="3"/>
      <c r="F176" s="3"/>
      <c r="G176" s="3"/>
      <c r="H176" s="1512" t="str">
        <f>項目一覧!$C$312</f>
        <v/>
      </c>
      <c r="I176" s="1512"/>
      <c r="J176" s="1512"/>
      <c r="K176" s="1512"/>
      <c r="L176" s="1512"/>
      <c r="M176" s="1512"/>
      <c r="N176" s="1512"/>
      <c r="O176" s="1512"/>
      <c r="P176" s="1512"/>
      <c r="Q176" s="1512"/>
      <c r="R176" s="1512"/>
      <c r="S176" s="1512"/>
      <c r="T176" s="1512"/>
      <c r="U176" s="1512"/>
      <c r="V176" s="1512"/>
      <c r="W176" s="1512"/>
      <c r="X176" s="1512"/>
      <c r="Y176" s="1512"/>
      <c r="Z176" s="1512"/>
      <c r="AA176" s="1512"/>
      <c r="AB176" s="1512"/>
      <c r="AC176" s="42"/>
    </row>
    <row r="177" spans="1:58" ht="18" customHeight="1">
      <c r="A177" s="7"/>
      <c r="B177" s="3" t="s">
        <v>408</v>
      </c>
      <c r="C177" s="3"/>
      <c r="D177" s="3"/>
      <c r="E177" s="3"/>
      <c r="F177" s="3"/>
      <c r="G177" s="3"/>
      <c r="H177" s="18" t="str">
        <f>項目一覧!$C$313</f>
        <v/>
      </c>
      <c r="I177" s="42"/>
      <c r="J177" s="18"/>
      <c r="K177" s="18"/>
      <c r="L177" s="18"/>
      <c r="M177" s="18"/>
      <c r="N177" s="18"/>
      <c r="O177" s="18"/>
      <c r="P177" s="18"/>
      <c r="Q177" s="18"/>
      <c r="R177" s="18"/>
      <c r="S177" s="18"/>
      <c r="T177" s="18"/>
      <c r="U177" s="18"/>
      <c r="V177" s="18"/>
      <c r="W177" s="18"/>
      <c r="X177" s="18"/>
      <c r="Y177" s="18"/>
      <c r="Z177" s="18"/>
      <c r="AA177" s="18"/>
      <c r="AB177" s="42"/>
      <c r="AC177" s="42"/>
    </row>
    <row r="178" spans="1:58" ht="17.25" customHeight="1">
      <c r="A178" s="7"/>
      <c r="B178" s="3" t="s">
        <v>424</v>
      </c>
      <c r="C178" s="3"/>
      <c r="D178" s="3"/>
      <c r="E178" s="3"/>
      <c r="F178" s="3"/>
      <c r="G178" s="3"/>
      <c r="H178" s="18" t="str">
        <f>項目一覧!$C$314</f>
        <v/>
      </c>
      <c r="I178" s="42"/>
      <c r="J178" s="18"/>
      <c r="K178" s="18"/>
      <c r="L178" s="18"/>
      <c r="M178" s="18"/>
      <c r="N178" s="18"/>
      <c r="O178" s="18"/>
      <c r="P178" s="18"/>
      <c r="Q178" s="18"/>
      <c r="R178" s="18"/>
      <c r="S178" s="18"/>
      <c r="T178" s="18"/>
      <c r="U178" s="18"/>
      <c r="V178" s="18"/>
      <c r="W178" s="18"/>
      <c r="X178" s="18"/>
      <c r="Y178" s="18"/>
      <c r="Z178" s="18"/>
      <c r="AA178" s="18"/>
      <c r="AB178" s="42"/>
      <c r="AC178" s="42"/>
    </row>
    <row r="179" spans="1:58" ht="18" customHeight="1">
      <c r="A179" s="7"/>
      <c r="B179" s="34" t="s">
        <v>423</v>
      </c>
      <c r="C179" s="3"/>
      <c r="D179" s="3"/>
      <c r="E179" s="3"/>
      <c r="F179" s="3"/>
      <c r="G179" s="3"/>
      <c r="H179" s="18"/>
      <c r="I179" s="1592" t="str">
        <f>項目一覧!$C$315</f>
        <v/>
      </c>
      <c r="J179" s="1592"/>
      <c r="K179" s="1592"/>
      <c r="L179" s="1592"/>
      <c r="M179" s="1592"/>
      <c r="N179" s="1592"/>
      <c r="O179" s="1592"/>
      <c r="P179" s="1592"/>
      <c r="Q179" s="1592"/>
      <c r="R179" s="1592"/>
      <c r="S179" s="1592"/>
      <c r="T179" s="1592"/>
      <c r="U179" s="1592"/>
      <c r="V179" s="1592"/>
      <c r="W179" s="1592"/>
      <c r="X179" s="1592"/>
      <c r="Y179" s="1592"/>
      <c r="Z179" s="1592"/>
      <c r="AA179" s="1592"/>
      <c r="AB179" s="1592"/>
      <c r="AC179" s="1592"/>
    </row>
    <row r="180" spans="1:58" ht="11.25" customHeight="1">
      <c r="A180" s="7"/>
      <c r="B180" s="3"/>
      <c r="C180" s="3"/>
      <c r="D180" s="3"/>
      <c r="E180" s="3"/>
      <c r="F180" s="3"/>
      <c r="G180" s="3"/>
      <c r="H180" s="18"/>
      <c r="I180" s="1593"/>
      <c r="J180" s="1593"/>
      <c r="K180" s="1593"/>
      <c r="L180" s="1593"/>
      <c r="M180" s="1593"/>
      <c r="N180" s="1593"/>
      <c r="O180" s="1593"/>
      <c r="P180" s="1593"/>
      <c r="Q180" s="1593"/>
      <c r="R180" s="1593"/>
      <c r="S180" s="1593"/>
      <c r="T180" s="1593"/>
      <c r="U180" s="1593"/>
      <c r="V180" s="1593"/>
      <c r="W180" s="1593"/>
      <c r="X180" s="1593"/>
      <c r="Y180" s="1593"/>
      <c r="Z180" s="1593"/>
      <c r="AA180" s="1593"/>
      <c r="AB180" s="1593"/>
      <c r="AC180" s="1593"/>
    </row>
    <row r="181" spans="1:58" ht="18" customHeight="1">
      <c r="A181" s="17" t="s">
        <v>667</v>
      </c>
      <c r="B181" s="16" t="s">
        <v>413</v>
      </c>
      <c r="C181" s="16"/>
      <c r="D181" s="16"/>
      <c r="E181" s="16"/>
      <c r="F181" s="16"/>
      <c r="G181" s="16"/>
      <c r="H181" s="74"/>
      <c r="I181" s="42"/>
      <c r="J181" s="18"/>
      <c r="K181" s="18"/>
      <c r="L181" s="18"/>
      <c r="M181" s="18"/>
      <c r="N181" s="18"/>
      <c r="O181" s="18"/>
      <c r="P181" s="18"/>
      <c r="Q181" s="18"/>
      <c r="R181" s="18"/>
      <c r="S181" s="18"/>
      <c r="T181" s="18"/>
      <c r="U181" s="18"/>
      <c r="V181" s="18"/>
      <c r="W181" s="18"/>
      <c r="X181" s="18"/>
      <c r="Y181" s="18"/>
      <c r="Z181" s="18"/>
      <c r="AA181" s="18"/>
      <c r="AB181" s="42"/>
      <c r="AC181" s="42"/>
    </row>
    <row r="182" spans="1:58" ht="18" customHeight="1">
      <c r="A182" s="7"/>
      <c r="B182" s="3" t="s">
        <v>412</v>
      </c>
      <c r="C182" s="3"/>
      <c r="D182" s="3"/>
      <c r="E182" s="3"/>
      <c r="F182" s="3"/>
      <c r="G182" s="3"/>
      <c r="H182" s="18" t="str">
        <f>項目一覧!$C$55</f>
        <v/>
      </c>
      <c r="I182" s="42"/>
      <c r="J182" s="18"/>
      <c r="K182" s="18"/>
      <c r="L182" s="18"/>
      <c r="M182" s="18"/>
      <c r="N182" s="18"/>
      <c r="O182" s="18"/>
      <c r="P182" s="18"/>
      <c r="Q182" s="18"/>
      <c r="R182" s="18"/>
      <c r="S182" s="18"/>
      <c r="T182" s="18"/>
      <c r="U182" s="18"/>
      <c r="V182" s="18"/>
      <c r="W182" s="18"/>
      <c r="X182" s="18"/>
      <c r="Y182" s="18"/>
      <c r="Z182" s="18"/>
      <c r="AA182" s="18"/>
      <c r="AB182" s="42"/>
      <c r="AC182" s="42"/>
    </row>
    <row r="183" spans="1:58" ht="18" customHeight="1">
      <c r="A183" s="7"/>
      <c r="B183" s="3" t="s">
        <v>411</v>
      </c>
      <c r="C183" s="3"/>
      <c r="D183" s="3"/>
      <c r="E183" s="3"/>
      <c r="F183" s="3"/>
      <c r="G183" s="3"/>
      <c r="H183" s="44" t="str">
        <f>IF(項目一覧!$C$56=0,"","建設業の許可   ("&amp;項目一覧!$C$56&amp;")  第  （"&amp;項目一覧!$C$57&amp;"）　　 "&amp;項目一覧!C58&amp;"　号")</f>
        <v>建設業の許可   ()  第  （）　　 　号</v>
      </c>
      <c r="I183" s="42"/>
      <c r="J183" s="18"/>
      <c r="K183" s="18"/>
      <c r="L183" s="18"/>
      <c r="M183" s="18"/>
      <c r="N183" s="18"/>
      <c r="O183" s="18"/>
      <c r="P183" s="18"/>
      <c r="Q183" s="18"/>
      <c r="R183" s="18"/>
      <c r="S183" s="18"/>
      <c r="T183" s="18"/>
      <c r="U183" s="18"/>
      <c r="V183" s="18"/>
      <c r="W183" s="18"/>
      <c r="X183" s="18"/>
      <c r="Y183" s="18"/>
      <c r="Z183" s="18"/>
      <c r="AA183" s="18"/>
      <c r="AB183" s="42"/>
      <c r="AC183" s="42"/>
    </row>
    <row r="184" spans="1:58" ht="18" customHeight="1">
      <c r="A184" s="7"/>
      <c r="B184" s="3"/>
      <c r="C184" s="3"/>
      <c r="D184" s="3"/>
      <c r="E184" s="3"/>
      <c r="F184" s="3"/>
      <c r="G184" s="3"/>
      <c r="H184" s="18" t="str">
        <f>項目一覧!$C$59</f>
        <v/>
      </c>
      <c r="I184" s="42"/>
      <c r="J184" s="18"/>
      <c r="K184" s="18"/>
      <c r="L184" s="18"/>
      <c r="M184" s="18"/>
      <c r="N184" s="18"/>
      <c r="O184" s="18"/>
      <c r="P184" s="18"/>
      <c r="Q184" s="18"/>
      <c r="R184" s="18"/>
      <c r="S184" s="18"/>
      <c r="T184" s="18"/>
      <c r="U184" s="18"/>
      <c r="V184" s="18"/>
      <c r="W184" s="18"/>
      <c r="X184" s="18"/>
      <c r="Y184" s="18"/>
      <c r="Z184" s="18"/>
      <c r="AA184" s="18"/>
      <c r="AB184" s="42"/>
      <c r="AC184" s="42"/>
    </row>
    <row r="185" spans="1:58" ht="18" customHeight="1">
      <c r="A185" s="7"/>
      <c r="B185" s="3" t="s">
        <v>410</v>
      </c>
      <c r="C185" s="3"/>
      <c r="D185" s="3"/>
      <c r="E185" s="3"/>
      <c r="F185" s="3"/>
      <c r="G185" s="3"/>
      <c r="H185" s="18" t="str">
        <f>項目一覧!$C$60</f>
        <v/>
      </c>
      <c r="I185" s="42"/>
      <c r="J185" s="18"/>
      <c r="K185" s="18"/>
      <c r="L185" s="18"/>
      <c r="M185" s="18"/>
      <c r="N185" s="18"/>
      <c r="O185" s="18"/>
      <c r="P185" s="18"/>
      <c r="Q185" s="18"/>
      <c r="R185" s="18"/>
      <c r="S185" s="18"/>
      <c r="T185" s="18"/>
      <c r="U185" s="18"/>
      <c r="V185" s="18"/>
      <c r="W185" s="18"/>
      <c r="X185" s="18"/>
      <c r="Y185" s="18"/>
      <c r="Z185" s="18"/>
      <c r="AA185" s="18"/>
      <c r="AB185" s="42"/>
      <c r="AC185" s="42"/>
    </row>
    <row r="186" spans="1:58" ht="19.5" customHeight="1">
      <c r="A186" s="7"/>
      <c r="B186" s="3" t="s">
        <v>409</v>
      </c>
      <c r="C186" s="3"/>
      <c r="D186" s="3"/>
      <c r="E186" s="3"/>
      <c r="F186" s="3"/>
      <c r="G186" s="3"/>
      <c r="H186" s="1512" t="str">
        <f>項目一覧!$C$61</f>
        <v/>
      </c>
      <c r="I186" s="1512"/>
      <c r="J186" s="1512"/>
      <c r="K186" s="1512"/>
      <c r="L186" s="1512"/>
      <c r="M186" s="1512"/>
      <c r="N186" s="1512"/>
      <c r="O186" s="1512"/>
      <c r="P186" s="1512"/>
      <c r="Q186" s="1512"/>
      <c r="R186" s="1512"/>
      <c r="S186" s="1512"/>
      <c r="T186" s="1512"/>
      <c r="U186" s="1512"/>
      <c r="V186" s="1512"/>
      <c r="W186" s="1512"/>
      <c r="X186" s="1512"/>
      <c r="Y186" s="1512"/>
      <c r="Z186" s="1512"/>
      <c r="AA186" s="1512"/>
      <c r="AB186" s="1512"/>
      <c r="AC186" s="1512"/>
    </row>
    <row r="187" spans="1:58" ht="18" customHeight="1">
      <c r="A187" s="15"/>
      <c r="B187" s="15" t="s">
        <v>408</v>
      </c>
      <c r="C187" s="15"/>
      <c r="D187" s="15"/>
      <c r="E187" s="15"/>
      <c r="F187" s="15"/>
      <c r="G187" s="15"/>
      <c r="H187" s="27" t="str">
        <f>項目一覧!$C$62</f>
        <v/>
      </c>
      <c r="J187" s="15"/>
      <c r="K187" s="15"/>
      <c r="L187" s="15"/>
      <c r="M187" s="15"/>
      <c r="N187" s="15"/>
      <c r="O187" s="15"/>
      <c r="P187" s="15"/>
      <c r="Q187" s="15"/>
      <c r="R187" s="15"/>
      <c r="S187" s="15"/>
      <c r="T187" s="15"/>
      <c r="U187" s="15"/>
      <c r="V187" s="15"/>
      <c r="W187" s="15"/>
      <c r="X187" s="15"/>
      <c r="Y187" s="15"/>
      <c r="Z187" s="15"/>
      <c r="AA187" s="15"/>
      <c r="AB187" s="28"/>
    </row>
    <row r="188" spans="1:58" ht="29.25" customHeight="1">
      <c r="A188" s="17" t="s">
        <v>667</v>
      </c>
      <c r="B188" s="16" t="s">
        <v>407</v>
      </c>
      <c r="C188" s="43"/>
      <c r="D188" s="43"/>
      <c r="E188" s="43"/>
      <c r="F188" s="1536" t="str">
        <f>項目一覧!$C$66</f>
        <v/>
      </c>
      <c r="G188" s="1536"/>
      <c r="H188" s="1536"/>
      <c r="I188" s="1536"/>
      <c r="J188" s="1536"/>
      <c r="K188" s="1536"/>
      <c r="L188" s="1536"/>
      <c r="M188" s="1536"/>
      <c r="N188" s="1536"/>
      <c r="O188" s="1536"/>
      <c r="P188" s="1536"/>
      <c r="Q188" s="1536"/>
      <c r="R188" s="1536"/>
      <c r="S188" s="1536"/>
      <c r="T188" s="1536"/>
      <c r="U188" s="1536"/>
      <c r="V188" s="1536"/>
      <c r="W188" s="1536"/>
      <c r="X188" s="1536"/>
      <c r="Y188" s="1536"/>
      <c r="Z188" s="1536"/>
      <c r="AA188" s="1536"/>
      <c r="AB188" s="52"/>
      <c r="AY188" s="128"/>
      <c r="AZ188" s="128"/>
      <c r="BA188" s="128"/>
      <c r="BB188" s="128"/>
      <c r="BC188" s="128"/>
    </row>
    <row r="189" spans="1:58" ht="6.75" customHeight="1">
      <c r="A189" s="172"/>
      <c r="B189" s="30"/>
      <c r="C189" s="30"/>
      <c r="D189" s="30"/>
      <c r="E189" s="30"/>
      <c r="F189" s="76"/>
      <c r="G189" s="76"/>
      <c r="H189" s="76"/>
      <c r="I189" s="76"/>
      <c r="J189" s="76"/>
      <c r="K189" s="76"/>
      <c r="L189" s="76"/>
      <c r="M189" s="76"/>
      <c r="N189" s="76"/>
      <c r="O189" s="76"/>
      <c r="P189" s="76"/>
      <c r="Q189" s="76"/>
      <c r="R189" s="76"/>
      <c r="S189" s="76"/>
      <c r="T189" s="76"/>
      <c r="U189" s="76"/>
      <c r="V189" s="76"/>
      <c r="W189" s="76"/>
      <c r="X189" s="76"/>
      <c r="Y189" s="76"/>
      <c r="Z189" s="76"/>
      <c r="AA189" s="76"/>
      <c r="AB189" s="28"/>
      <c r="AY189" s="128"/>
      <c r="AZ189" s="128"/>
      <c r="BA189" s="128"/>
      <c r="BB189" s="128"/>
      <c r="BC189" s="128"/>
      <c r="BD189" s="128"/>
      <c r="BE189" s="128"/>
      <c r="BF189" s="128"/>
    </row>
    <row r="190" spans="1:58" ht="18" customHeight="1">
      <c r="A190" s="152" t="s">
        <v>666</v>
      </c>
      <c r="B190" s="152"/>
      <c r="C190" s="152"/>
      <c r="D190" s="152"/>
      <c r="E190" s="152"/>
      <c r="F190" s="152"/>
      <c r="G190" s="152"/>
      <c r="H190" s="152"/>
      <c r="I190" s="152"/>
      <c r="J190" s="152"/>
      <c r="K190" s="152"/>
      <c r="L190" s="152"/>
      <c r="M190" s="152"/>
      <c r="N190" s="152"/>
      <c r="O190" s="152"/>
      <c r="P190" s="152"/>
      <c r="Q190" s="152"/>
      <c r="R190" s="152"/>
      <c r="S190" s="152"/>
      <c r="T190" s="152"/>
      <c r="U190" s="152"/>
      <c r="V190" s="152"/>
      <c r="W190" s="152"/>
      <c r="X190" s="152"/>
      <c r="Y190" s="152"/>
      <c r="Z190" s="152"/>
      <c r="AA190" s="152"/>
      <c r="AD190" s="128"/>
      <c r="AE190" s="128"/>
      <c r="AF190" s="128"/>
      <c r="AG190" s="128"/>
      <c r="AH190" s="128"/>
      <c r="AI190" s="128"/>
      <c r="AJ190" s="128"/>
      <c r="AK190" s="128"/>
      <c r="AL190" s="128"/>
      <c r="AM190" s="128"/>
      <c r="AN190" s="128"/>
      <c r="AO190" s="128"/>
      <c r="AP190" s="128"/>
      <c r="AQ190" s="128"/>
      <c r="AR190" s="128"/>
      <c r="AS190" s="128"/>
      <c r="AT190" s="128"/>
      <c r="AU190" s="128"/>
      <c r="AV190" s="128"/>
      <c r="AW190" s="128"/>
      <c r="AX190" s="128"/>
      <c r="AY190" s="128"/>
      <c r="AZ190" s="128"/>
      <c r="BA190" s="128"/>
      <c r="BB190" s="128"/>
      <c r="BC190" s="128"/>
    </row>
    <row r="191" spans="1:58" ht="18" customHeight="1">
      <c r="A191" s="173"/>
      <c r="B191" s="174" t="s">
        <v>665</v>
      </c>
      <c r="C191" s="173"/>
      <c r="D191" s="173"/>
      <c r="E191" s="173"/>
      <c r="F191" s="173"/>
      <c r="G191" s="173"/>
      <c r="H191" s="173"/>
      <c r="I191" s="173"/>
      <c r="J191" s="173"/>
      <c r="K191" s="173"/>
      <c r="L191" s="173"/>
      <c r="M191" s="173"/>
      <c r="N191" s="173"/>
      <c r="O191" s="173"/>
      <c r="P191" s="173"/>
      <c r="Q191" s="173"/>
      <c r="R191" s="173"/>
      <c r="S191" s="173"/>
      <c r="T191" s="173"/>
      <c r="U191" s="173"/>
      <c r="V191" s="173"/>
      <c r="W191" s="173"/>
      <c r="X191" s="173"/>
      <c r="Y191" s="173"/>
      <c r="Z191" s="173"/>
      <c r="AA191" s="173"/>
      <c r="AB191" s="28"/>
      <c r="AD191" s="128"/>
      <c r="AE191" s="128"/>
      <c r="BA191" s="128"/>
      <c r="BB191" s="128"/>
      <c r="BC191" s="128"/>
      <c r="BD191" s="128"/>
      <c r="BE191" s="128"/>
      <c r="BF191" s="128"/>
    </row>
    <row r="192" spans="1:58" ht="18" customHeight="1">
      <c r="A192" s="6" t="s">
        <v>106</v>
      </c>
      <c r="B192" s="3" t="s">
        <v>664</v>
      </c>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128"/>
      <c r="BA192" s="128"/>
      <c r="BB192" s="128"/>
      <c r="BC192" s="128"/>
      <c r="BD192" s="128"/>
      <c r="BE192" s="128"/>
      <c r="BF192" s="128"/>
    </row>
    <row r="193" spans="1:58" ht="26.25" customHeight="1">
      <c r="A193" s="6"/>
      <c r="B193" s="3" t="s">
        <v>663</v>
      </c>
      <c r="C193" s="3"/>
      <c r="D193" s="3"/>
      <c r="E193" s="3"/>
      <c r="F193" s="1551" t="str">
        <f>IF(項目一覧!$C$69=0,"",IF(項目一覧!$C$71=0,項目一覧!$C$69&amp;項目一覧!$C$70,項目一覧!$C$69&amp;項目一覧!$C$70&amp;項目一覧!$C$71))</f>
        <v/>
      </c>
      <c r="G193" s="1551"/>
      <c r="H193" s="1551"/>
      <c r="I193" s="1551"/>
      <c r="J193" s="1551"/>
      <c r="K193" s="1551"/>
      <c r="L193" s="1551"/>
      <c r="M193" s="1551"/>
      <c r="N193" s="1551"/>
      <c r="O193" s="1551"/>
      <c r="P193" s="1551"/>
      <c r="Q193" s="1551"/>
      <c r="R193" s="1551"/>
      <c r="S193" s="1551"/>
      <c r="T193" s="1551"/>
      <c r="U193" s="1551"/>
      <c r="V193" s="1551"/>
      <c r="W193" s="1551"/>
      <c r="X193" s="1551"/>
      <c r="Y193" s="1551"/>
      <c r="Z193" s="1551"/>
      <c r="AA193" s="1551"/>
      <c r="AB193" s="1551"/>
      <c r="AC193" s="128"/>
      <c r="AD193" s="128"/>
      <c r="AE193" s="128"/>
      <c r="AF193" s="128"/>
      <c r="AG193" s="128"/>
      <c r="AH193" s="128"/>
      <c r="AI193" s="128"/>
      <c r="AJ193" s="128"/>
      <c r="AK193" s="128"/>
      <c r="AL193" s="128"/>
      <c r="AM193" s="128"/>
      <c r="AN193" s="128"/>
      <c r="AO193" s="128"/>
      <c r="AP193" s="128"/>
      <c r="AQ193" s="128"/>
      <c r="AR193" s="128"/>
      <c r="AS193" s="128"/>
      <c r="AT193" s="128"/>
      <c r="AU193" s="128"/>
      <c r="AV193" s="128"/>
      <c r="AW193" s="128"/>
      <c r="AX193" s="128"/>
      <c r="AY193" s="128"/>
      <c r="AZ193" s="128"/>
      <c r="BA193" s="128"/>
      <c r="BB193" s="128"/>
      <c r="BC193" s="128"/>
      <c r="BD193" s="128"/>
      <c r="BE193" s="128"/>
      <c r="BF193" s="128"/>
    </row>
    <row r="194" spans="1:58" ht="26.25" customHeight="1">
      <c r="A194" s="6"/>
      <c r="B194" s="3" t="s">
        <v>662</v>
      </c>
      <c r="C194" s="3"/>
      <c r="D194" s="3"/>
      <c r="E194" s="3"/>
      <c r="F194" s="1552" t="str">
        <f>IF(項目一覧!$C$72=0,"",IF(項目一覧!$C$74=0,項目一覧!$C$72&amp;項目一覧!$C$73,項目一覧!$C$72&amp;項目一覧!$C$73&amp;項目一覧!$C$74))</f>
        <v/>
      </c>
      <c r="G194" s="1552"/>
      <c r="H194" s="1552"/>
      <c r="I194" s="1552"/>
      <c r="J194" s="1552"/>
      <c r="K194" s="1552"/>
      <c r="L194" s="1552"/>
      <c r="M194" s="1552"/>
      <c r="N194" s="1552"/>
      <c r="O194" s="1552"/>
      <c r="P194" s="1552"/>
      <c r="Q194" s="1552"/>
      <c r="R194" s="1552"/>
      <c r="S194" s="1552"/>
      <c r="T194" s="1552"/>
      <c r="U194" s="1552"/>
      <c r="V194" s="1552"/>
      <c r="W194" s="1552"/>
      <c r="X194" s="1552"/>
      <c r="Y194" s="1552"/>
      <c r="Z194" s="1552"/>
      <c r="AA194" s="1552"/>
      <c r="AB194" s="1552"/>
      <c r="AC194" s="128"/>
      <c r="AD194" s="128"/>
      <c r="AE194" s="128"/>
      <c r="AF194" s="128"/>
      <c r="AG194" s="128"/>
      <c r="AH194" s="128"/>
      <c r="AI194" s="128"/>
      <c r="AJ194" s="128"/>
      <c r="AK194" s="128"/>
      <c r="AL194" s="128"/>
      <c r="AM194" s="128"/>
      <c r="AN194" s="128"/>
      <c r="AO194" s="128"/>
      <c r="AP194" s="128"/>
      <c r="AQ194" s="128"/>
      <c r="AR194" s="128"/>
      <c r="AS194" s="128"/>
      <c r="AT194" s="128"/>
      <c r="AU194" s="128"/>
      <c r="AV194" s="128"/>
      <c r="AW194" s="128"/>
      <c r="AX194" s="128"/>
      <c r="AY194" s="128"/>
      <c r="AZ194" s="128"/>
      <c r="BA194" s="128"/>
      <c r="BB194" s="128"/>
      <c r="BC194" s="128"/>
      <c r="BD194" s="128"/>
      <c r="BE194" s="128"/>
      <c r="BF194" s="128"/>
    </row>
    <row r="195" spans="1:58" ht="18" customHeight="1">
      <c r="A195" s="17" t="s">
        <v>106</v>
      </c>
      <c r="B195" s="16" t="s">
        <v>661</v>
      </c>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3"/>
      <c r="AC195" s="128"/>
      <c r="AD195" s="128"/>
      <c r="AE195" s="128"/>
      <c r="AF195" s="128"/>
      <c r="AG195" s="128"/>
      <c r="AH195" s="128"/>
      <c r="AI195" s="128"/>
      <c r="AJ195" s="128"/>
      <c r="AK195" s="128"/>
      <c r="AL195" s="128"/>
      <c r="AM195" s="128"/>
      <c r="AN195" s="128"/>
      <c r="AO195" s="128"/>
      <c r="AP195" s="128"/>
      <c r="AQ195" s="128"/>
      <c r="AR195" s="128"/>
      <c r="AS195" s="128"/>
      <c r="AT195" s="128"/>
      <c r="AU195" s="128"/>
      <c r="AV195" s="128"/>
      <c r="AW195" s="128"/>
      <c r="AX195" s="128"/>
      <c r="AY195" s="128"/>
      <c r="AZ195" s="128"/>
      <c r="BA195" s="128"/>
      <c r="BB195" s="128"/>
      <c r="BC195" s="128"/>
      <c r="BD195" s="128"/>
      <c r="BE195" s="128"/>
      <c r="BF195" s="128"/>
    </row>
    <row r="196" spans="1:58" ht="18" customHeight="1">
      <c r="A196" s="6"/>
      <c r="B196" s="3" t="s">
        <v>660</v>
      </c>
      <c r="C196" s="3"/>
      <c r="D196" s="3"/>
      <c r="E196" s="3"/>
      <c r="F196" s="3"/>
      <c r="G196" s="3"/>
      <c r="H196" s="3"/>
      <c r="I196" s="3"/>
      <c r="J196" s="3"/>
      <c r="K196" s="3"/>
      <c r="L196" s="3"/>
      <c r="M196" s="3"/>
      <c r="N196" s="3"/>
      <c r="O196" s="3"/>
      <c r="P196" s="3"/>
      <c r="Q196" s="3"/>
      <c r="R196" s="3" t="s">
        <v>118</v>
      </c>
      <c r="S196" s="1497">
        <f>$AK$196</f>
        <v>0</v>
      </c>
      <c r="T196" s="1497"/>
      <c r="U196" s="1497"/>
      <c r="V196" s="3" t="s">
        <v>117</v>
      </c>
      <c r="W196" s="5"/>
      <c r="X196" s="5"/>
      <c r="Y196" s="5"/>
      <c r="AA196" s="3"/>
      <c r="AB196" s="3"/>
      <c r="AC196" s="111"/>
      <c r="AD196" s="128"/>
      <c r="AE196" s="3" t="s">
        <v>659</v>
      </c>
      <c r="AF196" s="128"/>
      <c r="AG196" s="128"/>
      <c r="AH196" s="128"/>
      <c r="AI196" s="128"/>
      <c r="AJ196" s="128"/>
      <c r="AK196" s="1675"/>
      <c r="AL196" s="1676"/>
      <c r="AM196" s="1676"/>
      <c r="AN196" s="1676"/>
      <c r="AO196" s="1676"/>
      <c r="AP196" s="1676"/>
      <c r="AQ196" s="1677"/>
      <c r="AR196" s="128"/>
      <c r="AS196" s="128"/>
      <c r="AT196" s="128"/>
      <c r="AU196" s="128"/>
      <c r="AV196" s="128"/>
      <c r="AW196" s="128"/>
      <c r="AX196" s="128"/>
      <c r="AY196" s="128"/>
      <c r="AZ196" s="128"/>
      <c r="BA196" s="128"/>
      <c r="BB196" s="128"/>
      <c r="BC196" s="128"/>
      <c r="BD196" s="128"/>
      <c r="BE196" s="128"/>
      <c r="BF196" s="128"/>
    </row>
    <row r="197" spans="1:58" ht="18" customHeight="1">
      <c r="A197" s="6"/>
      <c r="B197" s="3" t="s">
        <v>658</v>
      </c>
      <c r="C197" s="3"/>
      <c r="D197" s="3"/>
      <c r="E197" s="3"/>
      <c r="F197" s="3"/>
      <c r="G197" s="5" t="str">
        <f>IF(項目一覧!$D$116=TRUE,"■","□")</f>
        <v>□</v>
      </c>
      <c r="H197" s="3" t="s">
        <v>132</v>
      </c>
      <c r="I197" s="3"/>
      <c r="J197" s="5"/>
      <c r="K197" s="5" t="str">
        <f>IF(項目一覧!$E$116=TRUE,"■","□")</f>
        <v>□</v>
      </c>
      <c r="L197" s="3" t="s">
        <v>131</v>
      </c>
      <c r="M197" s="3"/>
      <c r="N197" s="3"/>
      <c r="O197" s="5" t="str">
        <f>IF(項目一覧!$F$116=TRUE,"■","□")</f>
        <v>□</v>
      </c>
      <c r="P197" s="3" t="s">
        <v>130</v>
      </c>
      <c r="Q197" s="3"/>
      <c r="R197" s="3"/>
      <c r="S197" s="5" t="str">
        <f>IF(項目一覧!$G$116=TRUE,"■","□")</f>
        <v>□</v>
      </c>
      <c r="T197" s="3" t="s">
        <v>129</v>
      </c>
      <c r="U197" s="3"/>
      <c r="V197" s="128"/>
      <c r="W197" s="3"/>
      <c r="X197" s="3"/>
      <c r="Y197" s="3"/>
      <c r="Z197" s="3"/>
      <c r="AA197" s="3"/>
      <c r="AB197" s="3"/>
      <c r="AD197" s="128"/>
      <c r="AE197" s="3"/>
      <c r="AF197" s="128"/>
      <c r="AG197" s="128"/>
      <c r="AH197" s="128"/>
      <c r="AI197" s="128"/>
      <c r="AJ197" s="128"/>
      <c r="AK197" s="128"/>
      <c r="AL197" s="128"/>
      <c r="AM197" s="128"/>
      <c r="AN197" s="128"/>
      <c r="AO197" s="128"/>
      <c r="AP197" s="128"/>
      <c r="AQ197" s="128"/>
      <c r="AR197" s="128"/>
      <c r="AS197" s="128"/>
      <c r="AT197" s="128"/>
      <c r="AU197" s="128"/>
      <c r="AV197" s="128"/>
      <c r="AW197" s="128"/>
      <c r="AX197" s="128"/>
      <c r="AY197" s="128"/>
      <c r="AZ197" s="128"/>
      <c r="BA197" s="128"/>
      <c r="BB197" s="128"/>
      <c r="BC197" s="128"/>
      <c r="BD197" s="128"/>
      <c r="BE197" s="128"/>
      <c r="BF197" s="128"/>
    </row>
    <row r="198" spans="1:58" ht="18" customHeight="1">
      <c r="A198" s="3"/>
      <c r="B198" s="3"/>
      <c r="C198" s="3"/>
      <c r="D198" s="3"/>
      <c r="E198" s="3"/>
      <c r="F198" s="3"/>
      <c r="G198" s="5" t="str">
        <f>IF(項目一覧!$I$116=TRUE,"■","□")</f>
        <v>□</v>
      </c>
      <c r="H198" s="3" t="s">
        <v>127</v>
      </c>
      <c r="I198" s="3"/>
      <c r="J198" s="3"/>
      <c r="K198" s="3"/>
      <c r="L198" s="3"/>
      <c r="M198" s="5" t="str">
        <f>IF(項目一覧!$J$116=TRUE,"■","□")</f>
        <v>□</v>
      </c>
      <c r="N198" s="3" t="s">
        <v>126</v>
      </c>
      <c r="O198" s="3"/>
      <c r="P198" s="3"/>
      <c r="Q198" s="3"/>
      <c r="R198" s="3"/>
      <c r="S198" s="3"/>
      <c r="T198" s="5" t="s">
        <v>657</v>
      </c>
      <c r="U198" s="3" t="s">
        <v>656</v>
      </c>
      <c r="V198" s="3"/>
      <c r="W198" s="3"/>
      <c r="X198" s="3"/>
      <c r="Y198" s="3"/>
      <c r="Z198" s="3"/>
      <c r="AA198" s="3"/>
      <c r="AB198" s="3"/>
      <c r="AC198" s="128"/>
      <c r="AD198" s="128"/>
      <c r="AE198" s="3"/>
      <c r="AF198" s="128"/>
      <c r="AG198" s="128"/>
      <c r="AH198" s="128"/>
      <c r="AI198" s="128"/>
      <c r="AJ198" s="128"/>
      <c r="AK198" s="128"/>
      <c r="AL198" s="128"/>
      <c r="AM198" s="128"/>
      <c r="AN198" s="128"/>
      <c r="AO198" s="128"/>
      <c r="AP198" s="128"/>
      <c r="AQ198" s="128"/>
      <c r="AR198" s="128"/>
      <c r="AS198" s="128"/>
      <c r="AT198" s="128"/>
      <c r="AU198" s="128"/>
      <c r="AV198" s="128"/>
      <c r="AW198" s="128"/>
      <c r="AX198" s="128"/>
      <c r="AY198" s="128"/>
      <c r="AZ198" s="128"/>
      <c r="BA198" s="128"/>
      <c r="BB198" s="128"/>
      <c r="BC198" s="128"/>
      <c r="BD198" s="128"/>
      <c r="BE198" s="128"/>
      <c r="BF198" s="128"/>
    </row>
    <row r="199" spans="1:58" ht="18" customHeight="1">
      <c r="A199" s="3"/>
      <c r="B199" s="3" t="s">
        <v>655</v>
      </c>
      <c r="C199" s="3"/>
      <c r="D199" s="3"/>
      <c r="E199" s="3"/>
      <c r="F199" s="3"/>
      <c r="G199" s="5"/>
      <c r="H199" s="3"/>
      <c r="I199" s="3"/>
      <c r="J199" s="3"/>
      <c r="K199" s="3"/>
      <c r="L199" s="3"/>
      <c r="M199" s="5"/>
      <c r="N199" s="3"/>
      <c r="O199" s="3"/>
      <c r="P199" s="3"/>
      <c r="Q199" s="3"/>
      <c r="R199" s="3"/>
      <c r="S199" s="1523">
        <f>$AK$199</f>
        <v>0</v>
      </c>
      <c r="T199" s="1523"/>
      <c r="U199" s="1523"/>
      <c r="V199" s="1523"/>
      <c r="W199" s="1523"/>
      <c r="X199" s="1523"/>
      <c r="Y199" s="1523"/>
      <c r="Z199" s="1523"/>
      <c r="AA199" s="1523"/>
      <c r="AB199" s="15"/>
      <c r="AC199" s="128"/>
      <c r="AD199" s="128"/>
      <c r="AE199" s="3" t="s">
        <v>654</v>
      </c>
      <c r="AF199" s="128"/>
      <c r="AG199" s="128"/>
      <c r="AH199" s="128"/>
      <c r="AI199" s="128"/>
      <c r="AJ199" s="128"/>
      <c r="AK199" s="1675"/>
      <c r="AL199" s="1676"/>
      <c r="AM199" s="1676"/>
      <c r="AN199" s="1676"/>
      <c r="AO199" s="1676"/>
      <c r="AP199" s="1676"/>
      <c r="AQ199" s="1676"/>
      <c r="AR199" s="1676"/>
      <c r="AS199" s="1677"/>
      <c r="AT199" s="128"/>
      <c r="AU199" s="128"/>
      <c r="AV199" s="128"/>
      <c r="AW199" s="128"/>
      <c r="AX199" s="128"/>
      <c r="AY199" s="128"/>
      <c r="AZ199" s="128"/>
      <c r="BA199" s="128"/>
      <c r="BB199" s="128"/>
      <c r="BC199" s="128"/>
      <c r="BD199" s="128"/>
      <c r="BE199" s="128"/>
      <c r="BF199" s="128"/>
    </row>
    <row r="200" spans="1:58" ht="21" customHeight="1">
      <c r="A200" s="22" t="s">
        <v>106</v>
      </c>
      <c r="B200" s="20" t="s">
        <v>653</v>
      </c>
      <c r="C200" s="20"/>
      <c r="D200" s="20"/>
      <c r="E200" s="20"/>
      <c r="F200" s="20"/>
      <c r="G200" s="20"/>
      <c r="H200" s="20"/>
      <c r="I200" s="20"/>
      <c r="J200" s="20"/>
      <c r="K200" s="20"/>
      <c r="L200" s="20"/>
      <c r="M200" s="20" t="s">
        <v>118</v>
      </c>
      <c r="N200" s="1558">
        <f>$AK$200</f>
        <v>0</v>
      </c>
      <c r="O200" s="1558"/>
      <c r="P200" s="1558"/>
      <c r="Q200" s="1558"/>
      <c r="R200" s="1558"/>
      <c r="S200" s="1558"/>
      <c r="T200" s="1558"/>
      <c r="U200" s="1558"/>
      <c r="V200" s="20" t="s">
        <v>117</v>
      </c>
      <c r="W200" s="20"/>
      <c r="X200" s="20"/>
      <c r="Y200" s="20"/>
      <c r="Z200" s="20"/>
      <c r="AA200" s="20"/>
      <c r="AB200" s="15"/>
      <c r="AC200" s="128"/>
      <c r="AD200" s="128"/>
      <c r="AE200" s="3" t="s">
        <v>652</v>
      </c>
      <c r="AF200" s="128"/>
      <c r="AG200" s="128"/>
      <c r="AH200" s="128"/>
      <c r="AI200" s="128"/>
      <c r="AJ200" s="128"/>
      <c r="AK200" s="1675"/>
      <c r="AL200" s="1676"/>
      <c r="AM200" s="1676"/>
      <c r="AN200" s="1676"/>
      <c r="AO200" s="1676"/>
      <c r="AP200" s="1676"/>
      <c r="AQ200" s="1676"/>
      <c r="AR200" s="1677"/>
      <c r="AS200" s="128"/>
      <c r="AT200" s="128"/>
      <c r="AU200" s="128"/>
      <c r="AV200" s="128"/>
      <c r="AW200" s="128"/>
      <c r="AX200" s="128"/>
      <c r="AY200" s="128"/>
      <c r="AZ200" s="128"/>
      <c r="BA200" s="128"/>
      <c r="BB200" s="128"/>
      <c r="BC200" s="128"/>
      <c r="BD200" s="128"/>
      <c r="BE200" s="128"/>
      <c r="BF200" s="128"/>
    </row>
    <row r="201" spans="1:58" ht="21" customHeight="1">
      <c r="A201" s="22" t="s">
        <v>106</v>
      </c>
      <c r="B201" s="20" t="s">
        <v>651</v>
      </c>
      <c r="C201" s="20"/>
      <c r="D201" s="20"/>
      <c r="E201" s="20"/>
      <c r="F201" s="20"/>
      <c r="G201" s="20"/>
      <c r="H201" s="20"/>
      <c r="I201" s="20"/>
      <c r="J201" s="20" t="str">
        <f>IF(AK201="","",IF(DATE(2019,5,1)&gt;AK201,"平成","令和"))</f>
        <v/>
      </c>
      <c r="K201" s="20"/>
      <c r="L201" s="20" t="str">
        <f>IF(OR(AK201=0,AK201=""),"",IF(DATE(2019,5,1)&gt;AK201,YEAR(AK201)-1988,IF(YEAR(AK201)-2018=1,"元",YEAR(AK201)-2018)))</f>
        <v/>
      </c>
      <c r="M201" s="20" t="s">
        <v>642</v>
      </c>
      <c r="N201" s="20"/>
      <c r="O201" s="20" t="str">
        <f>IF(AK201=0,"",MONTH(AK201))</f>
        <v/>
      </c>
      <c r="P201" s="20" t="s">
        <v>641</v>
      </c>
      <c r="Q201" s="20"/>
      <c r="R201" s="20" t="str">
        <f>IF(AK201=0,"",DAY(AK201))</f>
        <v/>
      </c>
      <c r="S201" s="20" t="s">
        <v>640</v>
      </c>
      <c r="T201" s="20"/>
      <c r="U201" s="20"/>
      <c r="V201" s="20"/>
      <c r="W201" s="20"/>
      <c r="X201" s="20"/>
      <c r="Y201" s="20"/>
      <c r="Z201" s="20"/>
      <c r="AA201" s="20"/>
      <c r="AB201" s="15"/>
      <c r="AC201" s="3"/>
      <c r="AD201" s="3"/>
      <c r="AE201" s="3" t="s">
        <v>650</v>
      </c>
      <c r="AF201" s="3"/>
      <c r="AJ201" s="3"/>
      <c r="AK201" s="1672"/>
      <c r="AL201" s="1673"/>
      <c r="AM201" s="1673"/>
      <c r="AN201" s="1673"/>
      <c r="AO201" s="1674"/>
      <c r="AP201" s="128"/>
      <c r="AQ201" s="128"/>
      <c r="AR201" s="128"/>
      <c r="AS201" s="128"/>
      <c r="AT201" s="128"/>
      <c r="AU201" s="128"/>
      <c r="AV201" s="128"/>
      <c r="AW201" s="128"/>
      <c r="AX201" s="128"/>
      <c r="AY201" s="128"/>
      <c r="AZ201" s="128"/>
      <c r="BA201" s="128"/>
      <c r="BB201" s="128"/>
      <c r="BC201" s="128"/>
      <c r="BD201" s="128"/>
      <c r="BE201" s="128"/>
      <c r="BF201" s="128"/>
    </row>
    <row r="202" spans="1:58" ht="21" customHeight="1">
      <c r="A202" s="22" t="s">
        <v>106</v>
      </c>
      <c r="B202" s="20" t="s">
        <v>649</v>
      </c>
      <c r="C202" s="20"/>
      <c r="D202" s="20"/>
      <c r="E202" s="20"/>
      <c r="F202" s="20"/>
      <c r="G202" s="20"/>
      <c r="H202" s="20"/>
      <c r="I202" s="20"/>
      <c r="J202" s="1813">
        <f>$AK$202</f>
        <v>0</v>
      </c>
      <c r="K202" s="1813"/>
      <c r="L202" s="1813"/>
      <c r="M202" s="1813"/>
      <c r="N202" s="1813"/>
      <c r="O202" s="1813"/>
      <c r="P202" s="1813"/>
      <c r="Q202" s="1813"/>
      <c r="R202" s="1813"/>
      <c r="S202" s="1813"/>
      <c r="T202" s="1813"/>
      <c r="U202" s="1813"/>
      <c r="V202" s="1813"/>
      <c r="W202" s="1813"/>
      <c r="X202" s="1813"/>
      <c r="Y202" s="1813"/>
      <c r="Z202" s="1813"/>
      <c r="AA202" s="1813"/>
      <c r="AB202" s="15"/>
      <c r="AC202" s="128"/>
      <c r="AD202" s="128"/>
      <c r="AE202" s="3" t="s">
        <v>648</v>
      </c>
      <c r="AF202" s="128"/>
      <c r="AG202" s="128"/>
      <c r="AH202" s="128"/>
      <c r="AI202" s="128"/>
      <c r="AJ202" s="128"/>
      <c r="AK202" s="1675"/>
      <c r="AL202" s="1676"/>
      <c r="AM202" s="1676"/>
      <c r="AN202" s="1676"/>
      <c r="AO202" s="1676"/>
      <c r="AP202" s="1676"/>
      <c r="AQ202" s="1676"/>
      <c r="AR202" s="1676"/>
      <c r="AS202" s="1676"/>
      <c r="AT202" s="1676"/>
      <c r="AU202" s="1676"/>
      <c r="AV202" s="1676"/>
      <c r="AW202" s="1676"/>
      <c r="AX202" s="1676"/>
      <c r="AY202" s="1676"/>
      <c r="AZ202" s="1676"/>
      <c r="BA202" s="1676"/>
      <c r="BB202" s="1677"/>
      <c r="BC202" s="128"/>
      <c r="BD202" s="128"/>
      <c r="BE202" s="128"/>
      <c r="BF202" s="128"/>
    </row>
    <row r="203" spans="1:58" ht="21" customHeight="1">
      <c r="A203" s="22" t="s">
        <v>106</v>
      </c>
      <c r="B203" s="20" t="s">
        <v>647</v>
      </c>
      <c r="C203" s="20"/>
      <c r="D203" s="20"/>
      <c r="E203" s="20"/>
      <c r="F203" s="20"/>
      <c r="G203" s="20"/>
      <c r="H203" s="20"/>
      <c r="I203" s="20"/>
      <c r="J203" s="20" t="str">
        <f>IF(AK203="","",IF(DATE(2019,5,1)&gt;AK203,"平成","令和"))</f>
        <v/>
      </c>
      <c r="K203" s="20"/>
      <c r="L203" s="20" t="str">
        <f>IF(OR(AK203=0,AK203=""),"",IF(DATE(2019,5,1)&gt;AK203,YEAR(AK203)-1988,IF(YEAR(AK203)-2018=1,"元",YEAR(AK203)-2018)))</f>
        <v/>
      </c>
      <c r="M203" s="20" t="s">
        <v>642</v>
      </c>
      <c r="N203" s="20"/>
      <c r="O203" s="20" t="str">
        <f>IF(AK203=0,"",MONTH(AK203))</f>
        <v/>
      </c>
      <c r="P203" s="20" t="s">
        <v>641</v>
      </c>
      <c r="Q203" s="20"/>
      <c r="R203" s="20" t="str">
        <f>IF(AK203=0,"",DAY(AK203))</f>
        <v/>
      </c>
      <c r="S203" s="20" t="s">
        <v>640</v>
      </c>
      <c r="T203" s="20"/>
      <c r="U203" s="20"/>
      <c r="V203" s="20"/>
      <c r="W203" s="20"/>
      <c r="X203" s="20"/>
      <c r="Y203" s="20"/>
      <c r="Z203" s="20"/>
      <c r="AA203" s="20"/>
      <c r="AB203" s="15"/>
      <c r="AC203" s="128"/>
      <c r="AD203" s="3"/>
      <c r="AE203" s="3" t="s">
        <v>646</v>
      </c>
      <c r="AF203" s="3"/>
      <c r="AJ203" s="3"/>
      <c r="AK203" s="1672"/>
      <c r="AL203" s="1673"/>
      <c r="AM203" s="1673"/>
      <c r="AN203" s="1673"/>
      <c r="AO203" s="1674"/>
      <c r="AP203" s="128"/>
      <c r="AQ203" s="128"/>
      <c r="AR203" s="128"/>
      <c r="AS203" s="128"/>
      <c r="AT203" s="128"/>
      <c r="AU203" s="128"/>
      <c r="AV203" s="128"/>
      <c r="AW203" s="128"/>
      <c r="AX203" s="128"/>
      <c r="AY203" s="128"/>
      <c r="AZ203" s="128"/>
      <c r="BA203" s="128"/>
      <c r="BB203" s="128"/>
      <c r="BC203" s="128"/>
      <c r="BD203" s="128"/>
      <c r="BE203" s="128"/>
      <c r="BF203" s="128"/>
    </row>
    <row r="204" spans="1:58" ht="21" customHeight="1">
      <c r="A204" s="22" t="s">
        <v>106</v>
      </c>
      <c r="B204" s="20" t="s">
        <v>3461</v>
      </c>
      <c r="C204" s="20"/>
      <c r="D204" s="20"/>
      <c r="E204" s="20"/>
      <c r="F204" s="20"/>
      <c r="G204" s="20"/>
      <c r="H204" s="20"/>
      <c r="I204" s="20"/>
      <c r="J204" s="20" t="str">
        <f>IF(AK204="","",IF(DATE(2019,5,1)&gt;AK204,"平成","令和"))</f>
        <v/>
      </c>
      <c r="K204" s="20"/>
      <c r="L204" s="20" t="str">
        <f>IF(OR(AK204=0,AK204=""),"",IF(DATE(2019,5,1)&gt;AK204,YEAR(AK204)-1988,IF(YEAR(AK204)-2018=1,"元",YEAR(AK204)-2018)))</f>
        <v/>
      </c>
      <c r="M204" s="20" t="s">
        <v>642</v>
      </c>
      <c r="N204" s="20"/>
      <c r="O204" s="20" t="str">
        <f>IF(AK204=0,"",MONTH(AK204))</f>
        <v/>
      </c>
      <c r="P204" s="20" t="s">
        <v>641</v>
      </c>
      <c r="Q204" s="20"/>
      <c r="R204" s="20" t="str">
        <f>IF(AK204=0,"",DAY(AK204))</f>
        <v/>
      </c>
      <c r="S204" s="20" t="s">
        <v>640</v>
      </c>
      <c r="T204" s="20"/>
      <c r="U204" s="20"/>
      <c r="V204" s="20"/>
      <c r="W204" s="20"/>
      <c r="X204" s="20"/>
      <c r="Y204" s="20"/>
      <c r="Z204" s="20"/>
      <c r="AA204" s="20"/>
      <c r="AB204" s="15"/>
      <c r="AC204" s="128"/>
      <c r="AD204" s="128"/>
      <c r="AE204" s="3" t="s">
        <v>644</v>
      </c>
      <c r="AF204" s="3"/>
      <c r="AJ204" s="3"/>
      <c r="AK204" s="1672"/>
      <c r="AL204" s="1673"/>
      <c r="AM204" s="1673"/>
      <c r="AN204" s="1673"/>
      <c r="AO204" s="1674"/>
    </row>
    <row r="205" spans="1:58" ht="21" customHeight="1">
      <c r="A205" s="6" t="s">
        <v>106</v>
      </c>
      <c r="B205" s="3" t="s">
        <v>722</v>
      </c>
      <c r="C205" s="3"/>
      <c r="D205" s="3"/>
      <c r="E205" s="3"/>
      <c r="F205" s="3"/>
      <c r="G205" s="3"/>
      <c r="H205" s="3"/>
      <c r="I205" s="3"/>
      <c r="J205" s="20"/>
      <c r="K205" s="20"/>
      <c r="L205" s="1846" t="str">
        <f>IF($AK$205="","",$AK$205)</f>
        <v/>
      </c>
      <c r="M205" s="1474"/>
      <c r="N205" s="1474"/>
      <c r="O205" s="1474"/>
      <c r="P205" s="1474"/>
      <c r="Q205" s="1474"/>
      <c r="R205" s="1474"/>
      <c r="S205" s="20" t="s">
        <v>73</v>
      </c>
      <c r="T205" s="20"/>
      <c r="U205" s="20"/>
      <c r="V205" s="20"/>
      <c r="W205" s="20"/>
      <c r="X205" s="20"/>
      <c r="Y205" s="20"/>
      <c r="Z205" s="20"/>
      <c r="AA205" s="20"/>
      <c r="AB205" s="28"/>
      <c r="AE205" s="3" t="s">
        <v>721</v>
      </c>
      <c r="AF205" s="128"/>
      <c r="AG205" s="128"/>
      <c r="AH205" s="128"/>
      <c r="AI205" s="128"/>
      <c r="AJ205" s="128"/>
      <c r="AK205" s="1810"/>
      <c r="AL205" s="1811"/>
      <c r="AM205" s="1811"/>
      <c r="AN205" s="1811"/>
      <c r="AO205" s="1811"/>
      <c r="AP205" s="1811"/>
      <c r="AQ205" s="1812"/>
      <c r="AR205" s="128"/>
      <c r="AS205" s="128"/>
      <c r="AT205" s="128"/>
      <c r="AU205" s="128"/>
      <c r="AV205" s="128"/>
      <c r="AW205" s="128"/>
      <c r="AX205" s="128"/>
      <c r="AY205" s="128"/>
      <c r="AZ205" s="128"/>
      <c r="BA205" s="128"/>
      <c r="BB205" s="128"/>
      <c r="BC205" s="128"/>
      <c r="BD205" s="128"/>
      <c r="BE205" s="128"/>
      <c r="BF205" s="128"/>
    </row>
    <row r="206" spans="1:58" ht="18" customHeight="1">
      <c r="A206" s="17" t="s">
        <v>106</v>
      </c>
      <c r="B206" s="16" t="s">
        <v>720</v>
      </c>
      <c r="C206" s="16"/>
      <c r="D206" s="16"/>
      <c r="E206" s="16"/>
      <c r="F206" s="16"/>
      <c r="G206" s="16"/>
      <c r="H206" s="16"/>
      <c r="I206" s="16"/>
      <c r="J206" s="5" t="s">
        <v>75</v>
      </c>
      <c r="K206" s="1497">
        <f>INDEX(値一覧項目!$R$2:$R$7,AU206)</f>
        <v>0</v>
      </c>
      <c r="L206" s="1497"/>
      <c r="M206" s="1497"/>
      <c r="N206" s="1497"/>
      <c r="O206" s="1497"/>
      <c r="P206" s="1497"/>
      <c r="Q206" s="1497"/>
      <c r="R206" s="73" t="s">
        <v>717</v>
      </c>
      <c r="S206" s="73" t="s">
        <v>75</v>
      </c>
      <c r="T206" s="1497">
        <f>INDEX(値一覧項目!$R$2:$R$7,AU212)</f>
        <v>0</v>
      </c>
      <c r="U206" s="1497"/>
      <c r="V206" s="1497"/>
      <c r="W206" s="1497"/>
      <c r="X206" s="1497"/>
      <c r="Y206" s="1497"/>
      <c r="Z206" s="1497"/>
      <c r="AA206" s="73" t="s">
        <v>717</v>
      </c>
      <c r="AE206" s="3" t="s">
        <v>719</v>
      </c>
      <c r="AF206" s="128"/>
      <c r="AG206" s="128"/>
      <c r="AH206" s="128"/>
      <c r="AI206" s="128"/>
      <c r="AJ206" s="128"/>
      <c r="AK206" s="1847"/>
      <c r="AL206" s="1847"/>
      <c r="AM206" s="1847"/>
      <c r="AN206" s="1847"/>
      <c r="AO206" s="1847"/>
      <c r="AP206" s="128"/>
      <c r="AQ206" s="128"/>
      <c r="AR206" s="128"/>
      <c r="AS206" s="128"/>
      <c r="AT206" s="128"/>
      <c r="AU206" s="128">
        <v>1</v>
      </c>
      <c r="AV206" s="128"/>
      <c r="AW206" s="128"/>
      <c r="AX206" s="128"/>
      <c r="AY206" s="128"/>
      <c r="AZ206" s="128"/>
      <c r="BA206" s="128"/>
      <c r="BB206" s="128"/>
      <c r="BC206" s="128"/>
      <c r="BD206" s="128"/>
      <c r="BE206" s="128"/>
      <c r="BF206" s="128"/>
    </row>
    <row r="207" spans="1:58" ht="18" customHeight="1">
      <c r="A207" s="6"/>
      <c r="B207" s="3" t="s">
        <v>634</v>
      </c>
      <c r="C207" s="3"/>
      <c r="D207" s="3"/>
      <c r="E207" s="3"/>
      <c r="F207" s="3"/>
      <c r="G207" s="3"/>
      <c r="H207" s="3"/>
      <c r="I207" s="3"/>
      <c r="J207" s="5" t="s">
        <v>75</v>
      </c>
      <c r="K207" s="1484">
        <f>INDEX(値一覧項目!$O$2:$O$16,AU207)</f>
        <v>0</v>
      </c>
      <c r="L207" s="1484"/>
      <c r="M207" s="1484"/>
      <c r="N207" s="1484"/>
      <c r="O207" s="1484"/>
      <c r="P207" s="1484"/>
      <c r="Q207" s="1484"/>
      <c r="R207" s="73" t="s">
        <v>717</v>
      </c>
      <c r="S207" s="73" t="s">
        <v>75</v>
      </c>
      <c r="T207" s="1484">
        <f>INDEX(値一覧項目!$O$2:$O$16,AU213)</f>
        <v>0</v>
      </c>
      <c r="U207" s="1484"/>
      <c r="V207" s="1484"/>
      <c r="W207" s="1484"/>
      <c r="X207" s="1484"/>
      <c r="Y207" s="1484"/>
      <c r="Z207" s="1484"/>
      <c r="AA207" s="18" t="s">
        <v>717</v>
      </c>
      <c r="AE207" s="3" t="s">
        <v>624</v>
      </c>
      <c r="AF207" s="128"/>
      <c r="AG207" s="128"/>
      <c r="AH207" s="128"/>
      <c r="AI207" s="128"/>
      <c r="AJ207" s="128"/>
      <c r="AK207" s="128"/>
      <c r="AL207" s="128"/>
      <c r="AM207" s="128"/>
      <c r="AN207" s="128"/>
      <c r="AO207" s="128"/>
      <c r="AP207" s="128"/>
      <c r="AQ207" s="128"/>
      <c r="AR207" s="128"/>
      <c r="AS207" s="128"/>
      <c r="AT207" s="128"/>
      <c r="AU207" s="143">
        <v>1</v>
      </c>
      <c r="AV207" s="128"/>
      <c r="AW207" s="128"/>
      <c r="AX207" s="128"/>
      <c r="AY207" s="128"/>
      <c r="AZ207" s="128"/>
      <c r="BA207" s="128"/>
      <c r="BB207" s="128"/>
      <c r="BC207" s="128"/>
      <c r="BD207" s="128"/>
      <c r="BE207" s="128"/>
      <c r="BF207" s="128"/>
    </row>
    <row r="208" spans="1:58" ht="18" customHeight="1">
      <c r="A208" s="6"/>
      <c r="B208" s="3" t="s">
        <v>633</v>
      </c>
      <c r="C208" s="3"/>
      <c r="D208" s="3"/>
      <c r="E208" s="3"/>
      <c r="F208" s="3"/>
      <c r="G208" s="3"/>
      <c r="H208" s="3"/>
      <c r="I208" s="3"/>
      <c r="J208" s="5" t="s">
        <v>75</v>
      </c>
      <c r="K208" s="1497">
        <f>$AK$208</f>
        <v>0</v>
      </c>
      <c r="L208" s="1497"/>
      <c r="M208" s="1497"/>
      <c r="N208" s="1497"/>
      <c r="O208" s="1497"/>
      <c r="P208" s="1497"/>
      <c r="Q208" s="1497"/>
      <c r="R208" s="73" t="s">
        <v>717</v>
      </c>
      <c r="S208" s="73" t="s">
        <v>75</v>
      </c>
      <c r="T208" s="1497">
        <f>$AK$214</f>
        <v>0</v>
      </c>
      <c r="U208" s="1497"/>
      <c r="V208" s="1497"/>
      <c r="W208" s="1497"/>
      <c r="X208" s="1497"/>
      <c r="Y208" s="1497"/>
      <c r="Z208" s="1497"/>
      <c r="AA208" s="18" t="s">
        <v>717</v>
      </c>
      <c r="AE208" s="3" t="s">
        <v>632</v>
      </c>
      <c r="AF208" s="128"/>
      <c r="AG208" s="128"/>
      <c r="AH208" s="128"/>
      <c r="AI208" s="128"/>
      <c r="AJ208" s="128"/>
      <c r="AK208" s="1675"/>
      <c r="AL208" s="1676"/>
      <c r="AM208" s="1676"/>
      <c r="AN208" s="1676"/>
      <c r="AO208" s="1676"/>
      <c r="AP208" s="1676"/>
      <c r="AQ208" s="1676"/>
      <c r="AR208" s="1676"/>
      <c r="AS208" s="1676"/>
      <c r="AT208" s="1676"/>
      <c r="AU208" s="1676"/>
      <c r="AV208" s="1676"/>
      <c r="AW208" s="1676"/>
      <c r="AX208" s="1676"/>
      <c r="AY208" s="1676"/>
      <c r="AZ208" s="1676"/>
      <c r="BA208" s="1676"/>
      <c r="BB208" s="1677"/>
      <c r="BC208" s="128"/>
      <c r="BD208" s="128"/>
      <c r="BE208" s="128"/>
      <c r="BF208" s="128"/>
    </row>
    <row r="209" spans="1:63" ht="18" customHeight="1">
      <c r="A209" s="6"/>
      <c r="B209" s="3" t="s">
        <v>718</v>
      </c>
      <c r="C209" s="3"/>
      <c r="D209" s="3"/>
      <c r="E209" s="3"/>
      <c r="F209" s="3"/>
      <c r="G209" s="3"/>
      <c r="H209" s="3"/>
      <c r="I209" s="3"/>
      <c r="J209" s="5" t="s">
        <v>75</v>
      </c>
      <c r="K209" s="1497">
        <f>$AK$209</f>
        <v>0</v>
      </c>
      <c r="L209" s="1497"/>
      <c r="M209" s="1497"/>
      <c r="N209" s="1497"/>
      <c r="O209" s="1497"/>
      <c r="P209" s="1497"/>
      <c r="Q209" s="1497"/>
      <c r="R209" s="73" t="s">
        <v>717</v>
      </c>
      <c r="S209" s="73" t="s">
        <v>75</v>
      </c>
      <c r="T209" s="1497">
        <f>$AK$215</f>
        <v>0</v>
      </c>
      <c r="U209" s="1497"/>
      <c r="V209" s="1497"/>
      <c r="W209" s="1497"/>
      <c r="X209" s="1497"/>
      <c r="Y209" s="1497"/>
      <c r="Z209" s="1497"/>
      <c r="AA209" s="18" t="s">
        <v>717</v>
      </c>
      <c r="AE209" s="3" t="s">
        <v>630</v>
      </c>
      <c r="AF209" s="128"/>
      <c r="AG209" s="128"/>
      <c r="AH209" s="128"/>
      <c r="AI209" s="128"/>
      <c r="AJ209" s="128"/>
      <c r="AK209" s="1675"/>
      <c r="AL209" s="1676"/>
      <c r="AM209" s="1676"/>
      <c r="AN209" s="1676"/>
      <c r="AO209" s="1676"/>
      <c r="AP209" s="1676"/>
      <c r="AQ209" s="1676"/>
      <c r="AR209" s="1677"/>
      <c r="AS209" s="128"/>
      <c r="AT209" s="128"/>
      <c r="AU209" s="128"/>
      <c r="AV209" s="128"/>
      <c r="AW209" s="128"/>
      <c r="AX209" s="128"/>
      <c r="AY209" s="128"/>
      <c r="AZ209" s="128"/>
      <c r="BA209" s="128"/>
      <c r="BB209" s="128"/>
      <c r="BC209" s="128"/>
      <c r="BD209" s="128"/>
      <c r="BE209" s="128"/>
      <c r="BF209" s="128"/>
    </row>
    <row r="210" spans="1:63" ht="18" customHeight="1">
      <c r="A210" s="6"/>
      <c r="B210" s="3" t="s">
        <v>629</v>
      </c>
      <c r="C210" s="3"/>
      <c r="D210" s="3"/>
      <c r="E210" s="3"/>
      <c r="F210" s="3"/>
      <c r="G210" s="3"/>
      <c r="H210" s="3"/>
      <c r="I210" s="3"/>
      <c r="J210" s="5" t="s">
        <v>75</v>
      </c>
      <c r="K210" s="1808" t="str">
        <f>IF($AK$210="","",IF(DATE(2019,5,1)&gt;$AK$210,$AK$210,"令和"&amp;IF(YEAR($AK$210)-2018=1,"元",YEAR($AK$210)-2018)&amp;"年"&amp;MONTH($AK$210)&amp;"月"&amp;DAY($AK$210)&amp;"日"))</f>
        <v/>
      </c>
      <c r="L210" s="1808"/>
      <c r="M210" s="1808"/>
      <c r="N210" s="1808"/>
      <c r="O210" s="1808"/>
      <c r="P210" s="1808"/>
      <c r="Q210" s="1808"/>
      <c r="R210" s="73" t="s">
        <v>717</v>
      </c>
      <c r="S210" s="73" t="s">
        <v>75</v>
      </c>
      <c r="T210" s="1808" t="str">
        <f>IF($AK$216="","",IF(DATE(2019,5,1)&gt;$AK$216,$AK$216,"令和"&amp;IF(YEAR($AK$216)-2018=1,"元",YEAR($AK$216)-2018)&amp;"年"&amp;MONTH($AK$216)&amp;"月"&amp;DAY($AK$216)&amp;"日"))</f>
        <v/>
      </c>
      <c r="U210" s="1808"/>
      <c r="V210" s="1808"/>
      <c r="W210" s="1808"/>
      <c r="X210" s="1808"/>
      <c r="Y210" s="1808"/>
      <c r="Z210" s="1808"/>
      <c r="AA210" s="18" t="s">
        <v>717</v>
      </c>
      <c r="AB210" s="28"/>
      <c r="AE210" s="3" t="s">
        <v>628</v>
      </c>
      <c r="AF210" s="128"/>
      <c r="AG210" s="128"/>
      <c r="AH210" s="128"/>
      <c r="AI210" s="128"/>
      <c r="AJ210" s="128"/>
      <c r="AK210" s="1672"/>
      <c r="AL210" s="1673"/>
      <c r="AM210" s="1673"/>
      <c r="AN210" s="1673"/>
      <c r="AO210" s="1674"/>
      <c r="AP210" s="128"/>
      <c r="AQ210" s="128"/>
      <c r="AR210" s="128"/>
      <c r="AS210" s="128"/>
      <c r="AT210" s="128"/>
      <c r="AU210" s="128"/>
      <c r="AV210" s="128"/>
      <c r="AW210" s="128"/>
      <c r="AX210" s="128"/>
      <c r="AY210" s="128"/>
      <c r="AZ210" s="128"/>
      <c r="BA210" s="128"/>
      <c r="BB210" s="128"/>
      <c r="BC210" s="128"/>
      <c r="BD210" s="128"/>
      <c r="BE210" s="128"/>
      <c r="BF210" s="128"/>
    </row>
    <row r="211" spans="1:63" ht="18" customHeight="1">
      <c r="A211" s="17" t="s">
        <v>106</v>
      </c>
      <c r="B211" s="16" t="s">
        <v>716</v>
      </c>
      <c r="C211" s="16"/>
      <c r="D211" s="16"/>
      <c r="E211" s="16"/>
      <c r="F211" s="16"/>
      <c r="G211" s="16"/>
      <c r="H211" s="16"/>
      <c r="I211" s="16"/>
      <c r="J211" s="16"/>
      <c r="K211" s="74"/>
      <c r="L211" s="74"/>
      <c r="M211" s="74"/>
      <c r="N211" s="74"/>
      <c r="O211" s="74"/>
      <c r="P211" s="74"/>
      <c r="Q211" s="74"/>
      <c r="R211" s="74"/>
      <c r="S211" s="74"/>
      <c r="T211" s="74"/>
      <c r="U211" s="74"/>
      <c r="V211" s="74"/>
      <c r="W211" s="74"/>
      <c r="X211" s="74"/>
      <c r="Y211" s="74"/>
      <c r="Z211" s="74"/>
      <c r="AA211" s="74"/>
      <c r="AE211" s="3"/>
      <c r="AF211" s="128"/>
      <c r="AG211" s="128"/>
      <c r="AH211" s="128"/>
      <c r="AI211" s="128"/>
      <c r="AJ211" s="128"/>
      <c r="AK211" s="184"/>
      <c r="AL211" s="184"/>
      <c r="AM211" s="184"/>
      <c r="AN211" s="184"/>
      <c r="AO211" s="184"/>
      <c r="AP211" s="128"/>
      <c r="AQ211" s="128"/>
      <c r="AR211" s="128"/>
      <c r="AS211" s="128"/>
      <c r="AT211" s="128"/>
      <c r="AU211" s="128"/>
      <c r="AV211" s="128"/>
      <c r="AW211" s="128"/>
      <c r="AX211" s="128"/>
      <c r="AY211" s="128"/>
      <c r="AZ211" s="128"/>
      <c r="BA211" s="128"/>
      <c r="BB211" s="128"/>
      <c r="BC211" s="128"/>
      <c r="BD211" s="128"/>
      <c r="BE211" s="128"/>
      <c r="BF211" s="128"/>
    </row>
    <row r="212" spans="1:63" ht="18" customHeight="1">
      <c r="A212" s="6"/>
      <c r="B212" s="3" t="s">
        <v>715</v>
      </c>
      <c r="C212" s="3"/>
      <c r="D212" s="3"/>
      <c r="E212" s="3"/>
      <c r="F212" s="3"/>
      <c r="G212" s="3"/>
      <c r="H212" s="3"/>
      <c r="I212" s="3"/>
      <c r="J212" s="3"/>
      <c r="K212" s="1500">
        <f>$AK$218</f>
        <v>0</v>
      </c>
      <c r="L212" s="1500"/>
      <c r="M212" s="1500"/>
      <c r="N212" s="1500"/>
      <c r="O212" s="1500"/>
      <c r="P212" s="1500"/>
      <c r="Q212" s="1500"/>
      <c r="R212" s="1500"/>
      <c r="S212" s="1500"/>
      <c r="T212" s="1500"/>
      <c r="U212" s="1500"/>
      <c r="V212" s="1500"/>
      <c r="W212" s="1500"/>
      <c r="X212" s="1500"/>
      <c r="Y212" s="1500"/>
      <c r="Z212" s="1500"/>
      <c r="AA212" s="1500"/>
      <c r="AE212" s="3" t="s">
        <v>714</v>
      </c>
      <c r="AF212" s="128"/>
      <c r="AG212" s="128"/>
      <c r="AH212" s="128"/>
      <c r="AI212" s="128"/>
      <c r="AJ212" s="128"/>
      <c r="AK212" s="1847"/>
      <c r="AL212" s="1847"/>
      <c r="AM212" s="1847"/>
      <c r="AN212" s="1847"/>
      <c r="AO212" s="1847"/>
      <c r="AP212" s="128"/>
      <c r="AQ212" s="128"/>
      <c r="AR212" s="128"/>
      <c r="AS212" s="128"/>
      <c r="AT212" s="128"/>
      <c r="AU212" s="128">
        <v>1</v>
      </c>
      <c r="AV212" s="128"/>
      <c r="AW212" s="128"/>
      <c r="AX212" s="128"/>
      <c r="AY212" s="128"/>
      <c r="AZ212" s="128"/>
      <c r="BA212" s="128"/>
      <c r="BB212" s="128"/>
      <c r="BC212" s="128"/>
      <c r="BD212" s="128"/>
      <c r="BE212" s="128"/>
      <c r="BF212" s="128"/>
    </row>
    <row r="213" spans="1:63" ht="18" customHeight="1">
      <c r="A213" s="6"/>
      <c r="B213" s="3" t="s">
        <v>713</v>
      </c>
      <c r="C213" s="3"/>
      <c r="D213" s="3"/>
      <c r="E213" s="3"/>
      <c r="F213" s="3"/>
      <c r="G213" s="3"/>
      <c r="H213" s="3"/>
      <c r="I213" s="3"/>
      <c r="J213" s="3"/>
      <c r="K213" s="1845">
        <f>$AK$219</f>
        <v>0</v>
      </c>
      <c r="L213" s="1845"/>
      <c r="M213" s="1845"/>
      <c r="N213" s="1845"/>
      <c r="O213" s="1845"/>
      <c r="P213" s="1845"/>
      <c r="Q213" s="1845"/>
      <c r="R213" s="1845"/>
      <c r="S213" s="1845"/>
      <c r="T213" s="1845"/>
      <c r="U213" s="1845"/>
      <c r="V213" s="1845"/>
      <c r="W213" s="1845"/>
      <c r="X213" s="1845"/>
      <c r="Y213" s="1845"/>
      <c r="Z213" s="1845"/>
      <c r="AA213" s="1845"/>
      <c r="AB213" s="28"/>
      <c r="AE213" s="3" t="s">
        <v>624</v>
      </c>
      <c r="AF213" s="128"/>
      <c r="AG213" s="128"/>
      <c r="AH213" s="128"/>
      <c r="AI213" s="128"/>
      <c r="AJ213" s="128"/>
      <c r="AK213" s="128"/>
      <c r="AL213" s="128"/>
      <c r="AM213" s="128"/>
      <c r="AN213" s="128"/>
      <c r="AO213" s="128"/>
      <c r="AP213" s="128"/>
      <c r="AQ213" s="128"/>
      <c r="AR213" s="128"/>
      <c r="AS213" s="128"/>
      <c r="AT213" s="128"/>
      <c r="AU213" s="143">
        <v>1</v>
      </c>
      <c r="AV213" s="128"/>
      <c r="AW213" s="128"/>
      <c r="AX213" s="128"/>
      <c r="AY213" s="128"/>
      <c r="AZ213" s="128"/>
      <c r="BA213" s="128"/>
      <c r="BB213" s="128"/>
      <c r="BC213" s="128"/>
      <c r="BD213" s="128"/>
      <c r="BE213" s="128"/>
      <c r="BF213" s="128"/>
    </row>
    <row r="214" spans="1:63" ht="18.75" customHeight="1">
      <c r="A214" s="17" t="s">
        <v>106</v>
      </c>
      <c r="B214" s="16" t="s">
        <v>712</v>
      </c>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c r="AA214" s="171"/>
      <c r="AE214" s="3" t="s">
        <v>632</v>
      </c>
      <c r="AF214" s="128"/>
      <c r="AG214" s="128"/>
      <c r="AH214" s="128"/>
      <c r="AI214" s="128"/>
      <c r="AJ214" s="128"/>
      <c r="AK214" s="1675"/>
      <c r="AL214" s="1676"/>
      <c r="AM214" s="1676"/>
      <c r="AN214" s="1676"/>
      <c r="AO214" s="1676"/>
      <c r="AP214" s="1676"/>
      <c r="AQ214" s="1676"/>
      <c r="AR214" s="1676"/>
      <c r="AS214" s="1676"/>
      <c r="AT214" s="1676"/>
      <c r="AU214" s="1676"/>
      <c r="AV214" s="1676"/>
      <c r="AW214" s="1676"/>
      <c r="AX214" s="1676"/>
      <c r="AY214" s="1676"/>
      <c r="AZ214" s="1676"/>
      <c r="BA214" s="1676"/>
      <c r="BB214" s="1677"/>
      <c r="BC214" s="128"/>
      <c r="BD214" s="128"/>
      <c r="BE214" s="128"/>
      <c r="BF214" s="128"/>
    </row>
    <row r="215" spans="1:63" ht="18.75" customHeight="1">
      <c r="A215" s="6"/>
      <c r="B215" s="128"/>
      <c r="C215" s="128"/>
      <c r="D215" s="128"/>
      <c r="E215" s="128"/>
      <c r="F215" s="1618" t="str">
        <f>IF($BK$221=FALSE,IF($AK$223="","",$AK$223),"■　"&amp;$AL$221&amp;CHAR(10)&amp;CHAR(10)&amp;IF($AK$223="","",$AK$223))</f>
        <v/>
      </c>
      <c r="G215" s="1618"/>
      <c r="H215" s="1618"/>
      <c r="I215" s="1618"/>
      <c r="J215" s="1618"/>
      <c r="K215" s="1618"/>
      <c r="L215" s="1618"/>
      <c r="M215" s="1618"/>
      <c r="N215" s="1618"/>
      <c r="O215" s="1618"/>
      <c r="P215" s="1618"/>
      <c r="Q215" s="1618"/>
      <c r="R215" s="1618"/>
      <c r="S215" s="1618"/>
      <c r="T215" s="1618"/>
      <c r="U215" s="1618"/>
      <c r="V215" s="1618"/>
      <c r="W215" s="1618"/>
      <c r="X215" s="1618"/>
      <c r="Y215" s="1618"/>
      <c r="Z215" s="1618"/>
      <c r="AA215" s="1618"/>
      <c r="AE215" s="3" t="s">
        <v>630</v>
      </c>
      <c r="AF215" s="128"/>
      <c r="AG215" s="128"/>
      <c r="AH215" s="128"/>
      <c r="AI215" s="128"/>
      <c r="AJ215" s="128"/>
      <c r="AK215" s="1675"/>
      <c r="AL215" s="1676"/>
      <c r="AM215" s="1676"/>
      <c r="AN215" s="1676"/>
      <c r="AO215" s="1676"/>
      <c r="AP215" s="1676"/>
      <c r="AQ215" s="1676"/>
      <c r="AR215" s="1677"/>
      <c r="AS215" s="7"/>
      <c r="AT215" s="7"/>
      <c r="AU215" s="7"/>
      <c r="AV215" s="7"/>
      <c r="AW215" s="7"/>
      <c r="AX215" s="7"/>
      <c r="AY215" s="7"/>
      <c r="AZ215" s="7"/>
      <c r="BA215" s="7"/>
      <c r="BB215" s="7"/>
      <c r="BC215" s="128"/>
      <c r="BD215" s="128"/>
      <c r="BE215" s="128"/>
      <c r="BF215" s="128"/>
    </row>
    <row r="216" spans="1:63" ht="18.75" customHeight="1">
      <c r="A216" s="128"/>
      <c r="B216" s="128"/>
      <c r="C216" s="128"/>
      <c r="D216" s="128"/>
      <c r="E216" s="128"/>
      <c r="F216" s="1618"/>
      <c r="G216" s="1618"/>
      <c r="H216" s="1618"/>
      <c r="I216" s="1618"/>
      <c r="J216" s="1618"/>
      <c r="K216" s="1618"/>
      <c r="L216" s="1618"/>
      <c r="M216" s="1618"/>
      <c r="N216" s="1618"/>
      <c r="O216" s="1618"/>
      <c r="P216" s="1618"/>
      <c r="Q216" s="1618"/>
      <c r="R216" s="1618"/>
      <c r="S216" s="1618"/>
      <c r="T216" s="1618"/>
      <c r="U216" s="1618"/>
      <c r="V216" s="1618"/>
      <c r="W216" s="1618"/>
      <c r="X216" s="1618"/>
      <c r="Y216" s="1618"/>
      <c r="Z216" s="1618"/>
      <c r="AA216" s="1618"/>
      <c r="AE216" s="3" t="s">
        <v>628</v>
      </c>
      <c r="AF216" s="128"/>
      <c r="AG216" s="128"/>
      <c r="AH216" s="128"/>
      <c r="AI216" s="128"/>
      <c r="AJ216" s="128"/>
      <c r="AK216" s="1672"/>
      <c r="AL216" s="1673"/>
      <c r="AM216" s="1673"/>
      <c r="AN216" s="1673"/>
      <c r="AO216" s="1674"/>
      <c r="AP216" s="128"/>
      <c r="AQ216" s="128"/>
      <c r="AR216" s="128"/>
      <c r="AS216" s="128"/>
      <c r="AT216" s="128"/>
      <c r="AU216" s="128"/>
      <c r="AV216" s="128"/>
      <c r="AW216" s="128"/>
      <c r="AX216" s="128"/>
      <c r="AY216" s="128"/>
      <c r="AZ216" s="128"/>
      <c r="BA216" s="128"/>
      <c r="BB216" s="128"/>
      <c r="BC216" s="128"/>
      <c r="BD216" s="128"/>
      <c r="BE216" s="128"/>
      <c r="BF216" s="128"/>
    </row>
    <row r="217" spans="1:63" ht="18.75" customHeight="1">
      <c r="A217" s="128"/>
      <c r="B217" s="128"/>
      <c r="C217" s="128"/>
      <c r="D217" s="128"/>
      <c r="E217" s="128"/>
      <c r="F217" s="1618"/>
      <c r="G217" s="1618"/>
      <c r="H217" s="1618"/>
      <c r="I217" s="1618"/>
      <c r="J217" s="1618"/>
      <c r="K217" s="1618"/>
      <c r="L217" s="1618"/>
      <c r="M217" s="1618"/>
      <c r="N217" s="1618"/>
      <c r="O217" s="1618"/>
      <c r="P217" s="1618"/>
      <c r="Q217" s="1618"/>
      <c r="R217" s="1618"/>
      <c r="S217" s="1618"/>
      <c r="T217" s="1618"/>
      <c r="U217" s="1618"/>
      <c r="V217" s="1618"/>
      <c r="W217" s="1618"/>
      <c r="X217" s="1618"/>
      <c r="Y217" s="1618"/>
      <c r="Z217" s="1618"/>
      <c r="AA217" s="1618"/>
      <c r="AE217" s="128"/>
      <c r="AF217" s="128"/>
      <c r="AG217" s="128"/>
      <c r="AH217" s="128"/>
      <c r="AI217" s="128"/>
      <c r="AJ217" s="128"/>
      <c r="AK217" s="128"/>
      <c r="AL217" s="128"/>
      <c r="AM217" s="128"/>
      <c r="AN217" s="128"/>
      <c r="AO217" s="128"/>
      <c r="AP217" s="128"/>
      <c r="AQ217" s="128"/>
      <c r="AR217" s="128"/>
      <c r="AS217" s="128"/>
      <c r="AT217" s="128"/>
      <c r="AU217" s="128"/>
      <c r="AV217" s="128"/>
      <c r="AW217" s="128"/>
      <c r="AX217" s="128"/>
      <c r="AY217" s="128"/>
      <c r="AZ217" s="128"/>
      <c r="BA217" s="128"/>
      <c r="BB217" s="128"/>
      <c r="BC217" s="128"/>
      <c r="BD217" s="128"/>
      <c r="BE217" s="128"/>
      <c r="BF217" s="128"/>
    </row>
    <row r="218" spans="1:63" ht="18.75" customHeight="1">
      <c r="A218" s="128"/>
      <c r="B218" s="128"/>
      <c r="C218" s="128"/>
      <c r="D218" s="128"/>
      <c r="E218" s="128"/>
      <c r="F218" s="1618"/>
      <c r="G218" s="1618"/>
      <c r="H218" s="1618"/>
      <c r="I218" s="1618"/>
      <c r="J218" s="1618"/>
      <c r="K218" s="1618"/>
      <c r="L218" s="1618"/>
      <c r="M218" s="1618"/>
      <c r="N218" s="1618"/>
      <c r="O218" s="1618"/>
      <c r="P218" s="1618"/>
      <c r="Q218" s="1618"/>
      <c r="R218" s="1618"/>
      <c r="S218" s="1618"/>
      <c r="T218" s="1618"/>
      <c r="U218" s="1618"/>
      <c r="V218" s="1618"/>
      <c r="W218" s="1618"/>
      <c r="X218" s="1618"/>
      <c r="Y218" s="1618"/>
      <c r="Z218" s="1618"/>
      <c r="AA218" s="1618"/>
      <c r="AE218" s="3" t="s">
        <v>617</v>
      </c>
      <c r="AF218" s="128"/>
      <c r="AG218" s="128"/>
      <c r="AH218" s="128"/>
      <c r="AI218" s="128"/>
      <c r="AJ218" s="128"/>
      <c r="AK218" s="1675"/>
      <c r="AL218" s="1676"/>
      <c r="AM218" s="1676"/>
      <c r="AN218" s="1676"/>
      <c r="AO218" s="1676"/>
      <c r="AP218" s="1676"/>
      <c r="AQ218" s="1676"/>
      <c r="AR218" s="1676"/>
      <c r="AS218" s="1676"/>
      <c r="AT218" s="1676"/>
      <c r="AU218" s="1676"/>
      <c r="AV218" s="1676"/>
      <c r="AW218" s="1676"/>
      <c r="AX218" s="1676"/>
      <c r="AY218" s="1676"/>
      <c r="AZ218" s="1676"/>
      <c r="BA218" s="1677"/>
      <c r="BB218" s="128"/>
      <c r="BC218" s="128"/>
      <c r="BD218" s="128"/>
      <c r="BE218" s="128"/>
      <c r="BF218" s="128"/>
    </row>
    <row r="219" spans="1:63" ht="18.75" customHeight="1">
      <c r="A219" s="128"/>
      <c r="B219" s="128"/>
      <c r="C219" s="128"/>
      <c r="D219" s="128"/>
      <c r="E219" s="128"/>
      <c r="F219" s="1618"/>
      <c r="G219" s="1618"/>
      <c r="H219" s="1618"/>
      <c r="I219" s="1618"/>
      <c r="J219" s="1618"/>
      <c r="K219" s="1618"/>
      <c r="L219" s="1618"/>
      <c r="M219" s="1618"/>
      <c r="N219" s="1618"/>
      <c r="O219" s="1618"/>
      <c r="P219" s="1618"/>
      <c r="Q219" s="1618"/>
      <c r="R219" s="1618"/>
      <c r="S219" s="1618"/>
      <c r="T219" s="1618"/>
      <c r="U219" s="1618"/>
      <c r="V219" s="1618"/>
      <c r="W219" s="1618"/>
      <c r="X219" s="1618"/>
      <c r="Y219" s="1618"/>
      <c r="Z219" s="1618"/>
      <c r="AA219" s="1618"/>
      <c r="AE219" s="3" t="s">
        <v>615</v>
      </c>
      <c r="AF219" s="128"/>
      <c r="AG219" s="128"/>
      <c r="AH219" s="128"/>
      <c r="AI219" s="128"/>
      <c r="AJ219" s="128"/>
      <c r="AK219" s="1675"/>
      <c r="AL219" s="1676"/>
      <c r="AM219" s="1676"/>
      <c r="AN219" s="1676"/>
      <c r="AO219" s="1676"/>
      <c r="AP219" s="1676"/>
      <c r="AQ219" s="1676"/>
      <c r="AR219" s="1676"/>
      <c r="AS219" s="1676"/>
      <c r="AT219" s="1676"/>
      <c r="AU219" s="1676"/>
      <c r="AV219" s="1676"/>
      <c r="AW219" s="1676"/>
      <c r="AX219" s="1676"/>
      <c r="AY219" s="1676"/>
      <c r="AZ219" s="1676"/>
      <c r="BA219" s="1677"/>
      <c r="BB219" s="128"/>
      <c r="BC219" s="128"/>
      <c r="BD219" s="128"/>
      <c r="BE219" s="128"/>
      <c r="BF219" s="128"/>
    </row>
    <row r="220" spans="1:63" ht="18.75" customHeight="1">
      <c r="A220" s="128"/>
      <c r="B220" s="128"/>
      <c r="C220" s="128"/>
      <c r="D220" s="128"/>
      <c r="E220" s="128"/>
      <c r="F220" s="1618"/>
      <c r="G220" s="1618"/>
      <c r="H220" s="1618"/>
      <c r="I220" s="1618"/>
      <c r="J220" s="1618"/>
      <c r="K220" s="1618"/>
      <c r="L220" s="1618"/>
      <c r="M220" s="1618"/>
      <c r="N220" s="1618"/>
      <c r="O220" s="1618"/>
      <c r="P220" s="1618"/>
      <c r="Q220" s="1618"/>
      <c r="R220" s="1618"/>
      <c r="S220" s="1618"/>
      <c r="T220" s="1618"/>
      <c r="U220" s="1618"/>
      <c r="V220" s="1618"/>
      <c r="W220" s="1618"/>
      <c r="X220" s="1618"/>
      <c r="Y220" s="1618"/>
      <c r="Z220" s="1618"/>
      <c r="AA220" s="1618"/>
      <c r="AE220" s="128"/>
      <c r="AF220" s="128"/>
      <c r="AG220" s="128"/>
      <c r="AH220" s="128"/>
      <c r="AI220" s="128"/>
      <c r="AJ220" s="128"/>
      <c r="AK220" s="128"/>
      <c r="AL220" s="128"/>
      <c r="AM220" s="128"/>
      <c r="AN220" s="128"/>
      <c r="AO220" s="128"/>
      <c r="AP220" s="128"/>
      <c r="AQ220" s="128"/>
      <c r="AR220" s="128"/>
      <c r="AS220" s="128"/>
      <c r="AT220" s="128"/>
      <c r="AU220" s="128"/>
      <c r="AV220" s="128"/>
      <c r="AW220" s="128"/>
      <c r="AX220" s="128"/>
      <c r="AY220" s="128"/>
      <c r="AZ220" s="128"/>
      <c r="BA220" s="128"/>
      <c r="BB220" s="128"/>
      <c r="BC220" s="128"/>
      <c r="BD220" s="128"/>
      <c r="BE220" s="128"/>
      <c r="BF220" s="128"/>
    </row>
    <row r="221" spans="1:63" ht="18.75" customHeight="1">
      <c r="A221" s="128"/>
      <c r="B221" s="128"/>
      <c r="C221" s="128"/>
      <c r="D221" s="128"/>
      <c r="E221" s="128"/>
      <c r="F221" s="1618"/>
      <c r="G221" s="1618"/>
      <c r="H221" s="1618"/>
      <c r="I221" s="1618"/>
      <c r="J221" s="1618"/>
      <c r="K221" s="1618"/>
      <c r="L221" s="1618"/>
      <c r="M221" s="1618"/>
      <c r="N221" s="1618"/>
      <c r="O221" s="1618"/>
      <c r="P221" s="1618"/>
      <c r="Q221" s="1618"/>
      <c r="R221" s="1618"/>
      <c r="S221" s="1618"/>
      <c r="T221" s="1618"/>
      <c r="U221" s="1618"/>
      <c r="V221" s="1618"/>
      <c r="W221" s="1618"/>
      <c r="X221" s="1618"/>
      <c r="Y221" s="1618"/>
      <c r="Z221" s="1618"/>
      <c r="AA221" s="1618"/>
      <c r="AE221" s="3" t="s">
        <v>613</v>
      </c>
      <c r="AF221" s="128"/>
      <c r="AG221" s="128"/>
      <c r="AH221" s="128"/>
      <c r="AI221" s="128"/>
      <c r="AJ221" s="128"/>
      <c r="AK221" s="1005"/>
      <c r="AL221" s="1844" t="s">
        <v>3043</v>
      </c>
      <c r="AM221" s="1844"/>
      <c r="AN221" s="1844"/>
      <c r="AO221" s="1844"/>
      <c r="AP221" s="1844"/>
      <c r="AQ221" s="1844"/>
      <c r="AR221" s="1844"/>
      <c r="AS221" s="1844"/>
      <c r="AT221" s="1844"/>
      <c r="AU221" s="1844"/>
      <c r="AV221" s="1844"/>
      <c r="AW221" s="1844"/>
      <c r="AX221" s="1844"/>
      <c r="AY221" s="1844"/>
      <c r="AZ221" s="1844"/>
      <c r="BA221" s="1844"/>
      <c r="BB221" s="1844"/>
      <c r="BC221" s="1844"/>
      <c r="BD221" s="1844"/>
      <c r="BE221" s="1844"/>
      <c r="BF221" s="1844"/>
      <c r="BG221" s="1006"/>
      <c r="BH221" s="1006"/>
      <c r="BI221" s="1006"/>
      <c r="BK221" s="1" t="b">
        <v>0</v>
      </c>
    </row>
    <row r="222" spans="1:63" ht="18.75" customHeight="1">
      <c r="F222" s="1618"/>
      <c r="G222" s="1618"/>
      <c r="H222" s="1618"/>
      <c r="I222" s="1618"/>
      <c r="J222" s="1618"/>
      <c r="K222" s="1618"/>
      <c r="L222" s="1618"/>
      <c r="M222" s="1618"/>
      <c r="N222" s="1618"/>
      <c r="O222" s="1618"/>
      <c r="P222" s="1618"/>
      <c r="Q222" s="1618"/>
      <c r="R222" s="1618"/>
      <c r="S222" s="1618"/>
      <c r="T222" s="1618"/>
      <c r="U222" s="1618"/>
      <c r="V222" s="1618"/>
      <c r="W222" s="1618"/>
      <c r="X222" s="1618"/>
      <c r="Y222" s="1618"/>
      <c r="Z222" s="1618"/>
      <c r="AA222" s="1618"/>
      <c r="AE222" s="128"/>
      <c r="AF222" s="128"/>
      <c r="AG222" s="128"/>
      <c r="AH222" s="128"/>
      <c r="AI222" s="128"/>
      <c r="AJ222" s="128"/>
      <c r="AL222" s="1852"/>
      <c r="AM222" s="1852"/>
      <c r="AN222" s="1852"/>
      <c r="AO222" s="1852"/>
      <c r="AP222" s="1852"/>
      <c r="AQ222" s="1852"/>
      <c r="AR222" s="1852"/>
      <c r="AS222" s="1852"/>
      <c r="AT222" s="1852"/>
      <c r="AU222" s="1852"/>
      <c r="AV222" s="1852"/>
      <c r="AW222" s="1852"/>
      <c r="AX222" s="1852"/>
      <c r="AY222" s="1852"/>
      <c r="AZ222" s="1852"/>
      <c r="BA222" s="1852"/>
      <c r="BB222" s="1852"/>
      <c r="BC222" s="1852"/>
      <c r="BD222" s="1852"/>
      <c r="BE222" s="1852"/>
      <c r="BF222" s="1852"/>
      <c r="BG222" s="1006"/>
      <c r="BH222" s="1006"/>
      <c r="BI222" s="1006"/>
    </row>
    <row r="223" spans="1:63" ht="18.75" customHeight="1">
      <c r="F223" s="1618"/>
      <c r="G223" s="1618"/>
      <c r="H223" s="1618"/>
      <c r="I223" s="1618"/>
      <c r="J223" s="1618"/>
      <c r="K223" s="1618"/>
      <c r="L223" s="1618"/>
      <c r="M223" s="1618"/>
      <c r="N223" s="1618"/>
      <c r="O223" s="1618"/>
      <c r="P223" s="1618"/>
      <c r="Q223" s="1618"/>
      <c r="R223" s="1618"/>
      <c r="S223" s="1618"/>
      <c r="T223" s="1618"/>
      <c r="U223" s="1618"/>
      <c r="V223" s="1618"/>
      <c r="W223" s="1618"/>
      <c r="X223" s="1618"/>
      <c r="Y223" s="1618"/>
      <c r="Z223" s="1618"/>
      <c r="AA223" s="1618"/>
      <c r="AK223" s="1834"/>
      <c r="AL223" s="1835"/>
      <c r="AM223" s="1835"/>
      <c r="AN223" s="1835"/>
      <c r="AO223" s="1835"/>
      <c r="AP223" s="1835"/>
      <c r="AQ223" s="1835"/>
      <c r="AR223" s="1835"/>
      <c r="AS223" s="1835"/>
      <c r="AT223" s="1835"/>
      <c r="AU223" s="1835"/>
      <c r="AV223" s="1835"/>
      <c r="AW223" s="1835"/>
      <c r="AX223" s="1835"/>
      <c r="AY223" s="1835"/>
      <c r="AZ223" s="1835"/>
      <c r="BA223" s="1835"/>
      <c r="BB223" s="1835"/>
      <c r="BC223" s="1835"/>
      <c r="BD223" s="1835"/>
      <c r="BE223" s="1835"/>
      <c r="BF223" s="1837"/>
    </row>
    <row r="224" spans="1:63" ht="18.75" customHeight="1">
      <c r="F224" s="1618"/>
      <c r="G224" s="1618"/>
      <c r="H224" s="1618"/>
      <c r="I224" s="1618"/>
      <c r="J224" s="1618"/>
      <c r="K224" s="1618"/>
      <c r="L224" s="1618"/>
      <c r="M224" s="1618"/>
      <c r="N224" s="1618"/>
      <c r="O224" s="1618"/>
      <c r="P224" s="1618"/>
      <c r="Q224" s="1618"/>
      <c r="R224" s="1618"/>
      <c r="S224" s="1618"/>
      <c r="T224" s="1618"/>
      <c r="U224" s="1618"/>
      <c r="V224" s="1618"/>
      <c r="W224" s="1618"/>
      <c r="X224" s="1618"/>
      <c r="Y224" s="1618"/>
      <c r="Z224" s="1618"/>
      <c r="AA224" s="1618"/>
      <c r="AK224" s="1838"/>
      <c r="AL224" s="1839"/>
      <c r="AM224" s="1839"/>
      <c r="AN224" s="1839"/>
      <c r="AO224" s="1839"/>
      <c r="AP224" s="1839"/>
      <c r="AQ224" s="1839"/>
      <c r="AR224" s="1839"/>
      <c r="AS224" s="1839"/>
      <c r="AT224" s="1839"/>
      <c r="AU224" s="1839"/>
      <c r="AV224" s="1839"/>
      <c r="AW224" s="1839"/>
      <c r="AX224" s="1839"/>
      <c r="AY224" s="1839"/>
      <c r="AZ224" s="1839"/>
      <c r="BA224" s="1839"/>
      <c r="BB224" s="1839"/>
      <c r="BC224" s="1839"/>
      <c r="BD224" s="1839"/>
      <c r="BE224" s="1839"/>
      <c r="BF224" s="1840"/>
    </row>
    <row r="225" spans="1:58" ht="18.75" customHeight="1">
      <c r="F225" s="1618"/>
      <c r="G225" s="1618"/>
      <c r="H225" s="1618"/>
      <c r="I225" s="1618"/>
      <c r="J225" s="1618"/>
      <c r="K225" s="1618"/>
      <c r="L225" s="1618"/>
      <c r="M225" s="1618"/>
      <c r="N225" s="1618"/>
      <c r="O225" s="1618"/>
      <c r="P225" s="1618"/>
      <c r="Q225" s="1618"/>
      <c r="R225" s="1618"/>
      <c r="S225" s="1618"/>
      <c r="T225" s="1618"/>
      <c r="U225" s="1618"/>
      <c r="V225" s="1618"/>
      <c r="W225" s="1618"/>
      <c r="X225" s="1618"/>
      <c r="Y225" s="1618"/>
      <c r="Z225" s="1618"/>
      <c r="AA225" s="1618"/>
      <c r="AK225" s="1841"/>
      <c r="AL225" s="1842"/>
      <c r="AM225" s="1842"/>
      <c r="AN225" s="1842"/>
      <c r="AO225" s="1842"/>
      <c r="AP225" s="1842"/>
      <c r="AQ225" s="1842"/>
      <c r="AR225" s="1842"/>
      <c r="AS225" s="1842"/>
      <c r="AT225" s="1842"/>
      <c r="AU225" s="1842"/>
      <c r="AV225" s="1842"/>
      <c r="AW225" s="1842"/>
      <c r="AX225" s="1842"/>
      <c r="AY225" s="1842"/>
      <c r="AZ225" s="1842"/>
      <c r="BA225" s="1842"/>
      <c r="BB225" s="1842"/>
      <c r="BC225" s="1842"/>
      <c r="BD225" s="1842"/>
      <c r="BE225" s="1842"/>
      <c r="BF225" s="1843"/>
    </row>
    <row r="226" spans="1:58" ht="18.75" customHeight="1"/>
    <row r="227" spans="1:58" ht="18.75" customHeight="1"/>
    <row r="228" spans="1:58" ht="18.75" customHeight="1"/>
    <row r="229" spans="1:58" ht="18.75" customHeight="1"/>
    <row r="230" spans="1:58" ht="18.75" customHeight="1"/>
    <row r="231" spans="1:58" ht="17.25" customHeight="1">
      <c r="A231" s="152" t="s">
        <v>563</v>
      </c>
      <c r="B231" s="152"/>
      <c r="C231" s="152"/>
      <c r="D231" s="152"/>
      <c r="E231" s="152"/>
      <c r="F231" s="152"/>
      <c r="G231" s="152"/>
      <c r="H231" s="152"/>
      <c r="I231" s="152"/>
      <c r="J231" s="152"/>
      <c r="K231" s="152"/>
      <c r="L231" s="152"/>
      <c r="M231" s="152"/>
      <c r="N231" s="152"/>
      <c r="O231" s="152"/>
      <c r="P231" s="152"/>
      <c r="Q231" s="152"/>
      <c r="R231" s="152"/>
      <c r="S231" s="152"/>
      <c r="T231" s="152"/>
      <c r="U231" s="152"/>
      <c r="V231" s="152"/>
      <c r="W231" s="152"/>
      <c r="X231" s="152"/>
      <c r="Y231" s="152"/>
      <c r="Z231" s="152"/>
      <c r="AA231" s="152"/>
      <c r="AE231" s="170" t="s">
        <v>612</v>
      </c>
    </row>
    <row r="232" spans="1:58" s="2" customFormat="1" ht="17.25" customHeight="1">
      <c r="A232" s="2" t="s">
        <v>611</v>
      </c>
    </row>
    <row r="233" spans="1:58" ht="17.25" customHeight="1">
      <c r="A233" s="169"/>
      <c r="B233" s="52"/>
      <c r="C233" s="52"/>
      <c r="D233" s="52"/>
      <c r="E233" s="123"/>
      <c r="F233" s="1754" t="s">
        <v>610</v>
      </c>
      <c r="G233" s="1755"/>
      <c r="H233" s="1756"/>
      <c r="I233" s="1520" t="s">
        <v>609</v>
      </c>
      <c r="J233" s="1521"/>
      <c r="K233" s="1521"/>
      <c r="L233" s="1521"/>
      <c r="M233" s="1522"/>
      <c r="N233" s="1754" t="s">
        <v>608</v>
      </c>
      <c r="O233" s="1755"/>
      <c r="P233" s="1756"/>
      <c r="Q233" s="1754" t="s">
        <v>607</v>
      </c>
      <c r="R233" s="1755"/>
      <c r="S233" s="1755"/>
      <c r="T233" s="1755"/>
      <c r="U233" s="1756"/>
      <c r="V233" s="1754" t="s">
        <v>606</v>
      </c>
      <c r="W233" s="1755"/>
      <c r="X233" s="1755"/>
      <c r="Y233" s="1756"/>
      <c r="Z233" s="1754" t="s">
        <v>605</v>
      </c>
      <c r="AA233" s="1755"/>
      <c r="AB233" s="1755"/>
      <c r="AC233" s="1756"/>
    </row>
    <row r="234" spans="1:58" ht="17.25" customHeight="1">
      <c r="A234" s="145"/>
      <c r="E234" s="119"/>
      <c r="F234" s="1757"/>
      <c r="G234" s="1758"/>
      <c r="H234" s="1759"/>
      <c r="I234" s="1505"/>
      <c r="J234" s="1506"/>
      <c r="K234" s="1506"/>
      <c r="L234" s="1506"/>
      <c r="M234" s="1507"/>
      <c r="N234" s="1757"/>
      <c r="O234" s="1758"/>
      <c r="P234" s="1759"/>
      <c r="Q234" s="1757"/>
      <c r="R234" s="1758"/>
      <c r="S234" s="1758"/>
      <c r="T234" s="1758"/>
      <c r="U234" s="1759"/>
      <c r="V234" s="1757"/>
      <c r="W234" s="1758"/>
      <c r="X234" s="1758"/>
      <c r="Y234" s="1759"/>
      <c r="Z234" s="1757"/>
      <c r="AA234" s="1758"/>
      <c r="AB234" s="1758"/>
      <c r="AC234" s="1759"/>
    </row>
    <row r="235" spans="1:58" ht="17.25" customHeight="1">
      <c r="A235" s="145"/>
      <c r="E235" s="119"/>
      <c r="F235" s="1760"/>
      <c r="G235" s="1761"/>
      <c r="H235" s="1762"/>
      <c r="I235" s="1508"/>
      <c r="J235" s="1509"/>
      <c r="K235" s="1509"/>
      <c r="L235" s="1509"/>
      <c r="M235" s="1510"/>
      <c r="N235" s="1760"/>
      <c r="O235" s="1761"/>
      <c r="P235" s="1762"/>
      <c r="Q235" s="1760"/>
      <c r="R235" s="1761"/>
      <c r="S235" s="1761"/>
      <c r="T235" s="1761"/>
      <c r="U235" s="1762"/>
      <c r="V235" s="1760"/>
      <c r="W235" s="1761"/>
      <c r="X235" s="1761"/>
      <c r="Y235" s="1762"/>
      <c r="Z235" s="1760"/>
      <c r="AA235" s="1761"/>
      <c r="AB235" s="1761"/>
      <c r="AC235" s="1762"/>
    </row>
    <row r="236" spans="1:58" ht="17.25" customHeight="1">
      <c r="A236" s="1736" t="s">
        <v>604</v>
      </c>
      <c r="B236" s="1737"/>
      <c r="C236" s="1737"/>
      <c r="D236" s="1737"/>
      <c r="E236" s="1738"/>
      <c r="F236" s="1795"/>
      <c r="G236" s="1787"/>
      <c r="H236" s="1788"/>
      <c r="I236" s="1727"/>
      <c r="J236" s="1728"/>
      <c r="K236" s="1728"/>
      <c r="L236" s="1728"/>
      <c r="M236" s="1729"/>
      <c r="N236" s="1727"/>
      <c r="O236" s="1728"/>
      <c r="P236" s="1729"/>
      <c r="Q236" s="1727"/>
      <c r="R236" s="1728"/>
      <c r="S236" s="1728"/>
      <c r="T236" s="1728"/>
      <c r="U236" s="1729"/>
      <c r="V236" s="1727"/>
      <c r="W236" s="1728"/>
      <c r="X236" s="1728"/>
      <c r="Y236" s="1729"/>
      <c r="Z236" s="1727"/>
      <c r="AA236" s="1728"/>
      <c r="AB236" s="1728"/>
      <c r="AC236" s="1729"/>
    </row>
    <row r="237" spans="1:58" ht="17.25" customHeight="1">
      <c r="A237" s="1739"/>
      <c r="B237" s="1740"/>
      <c r="C237" s="1740"/>
      <c r="D237" s="1740"/>
      <c r="E237" s="1741"/>
      <c r="F237" s="1789"/>
      <c r="G237" s="1790"/>
      <c r="H237" s="1791"/>
      <c r="I237" s="1730"/>
      <c r="J237" s="1731"/>
      <c r="K237" s="1731"/>
      <c r="L237" s="1731"/>
      <c r="M237" s="1732"/>
      <c r="N237" s="1730"/>
      <c r="O237" s="1731"/>
      <c r="P237" s="1732"/>
      <c r="Q237" s="1730"/>
      <c r="R237" s="1731"/>
      <c r="S237" s="1731"/>
      <c r="T237" s="1731"/>
      <c r="U237" s="1732"/>
      <c r="V237" s="1730"/>
      <c r="W237" s="1731"/>
      <c r="X237" s="1731"/>
      <c r="Y237" s="1732"/>
      <c r="Z237" s="1730"/>
      <c r="AA237" s="1731"/>
      <c r="AB237" s="1731"/>
      <c r="AC237" s="1732"/>
    </row>
    <row r="238" spans="1:58" ht="17.25" customHeight="1">
      <c r="A238" s="1739"/>
      <c r="B238" s="1740"/>
      <c r="C238" s="1740"/>
      <c r="D238" s="1740"/>
      <c r="E238" s="1741"/>
      <c r="F238" s="1789"/>
      <c r="G238" s="1790"/>
      <c r="H238" s="1791"/>
      <c r="I238" s="1730"/>
      <c r="J238" s="1731"/>
      <c r="K238" s="1731"/>
      <c r="L238" s="1731"/>
      <c r="M238" s="1732"/>
      <c r="N238" s="1730"/>
      <c r="O238" s="1731"/>
      <c r="P238" s="1732"/>
      <c r="Q238" s="1730"/>
      <c r="R238" s="1731"/>
      <c r="S238" s="1731"/>
      <c r="T238" s="1731"/>
      <c r="U238" s="1732"/>
      <c r="V238" s="1730"/>
      <c r="W238" s="1731"/>
      <c r="X238" s="1731"/>
      <c r="Y238" s="1732"/>
      <c r="Z238" s="1730"/>
      <c r="AA238" s="1731"/>
      <c r="AB238" s="1731"/>
      <c r="AC238" s="1732"/>
    </row>
    <row r="239" spans="1:58" ht="17.25" customHeight="1">
      <c r="A239" s="1742"/>
      <c r="B239" s="1743"/>
      <c r="C239" s="1743"/>
      <c r="D239" s="1743"/>
      <c r="E239" s="1744"/>
      <c r="F239" s="1792"/>
      <c r="G239" s="1793"/>
      <c r="H239" s="1794"/>
      <c r="I239" s="1733"/>
      <c r="J239" s="1734"/>
      <c r="K239" s="1734"/>
      <c r="L239" s="1734"/>
      <c r="M239" s="1735"/>
      <c r="N239" s="1733"/>
      <c r="O239" s="1734"/>
      <c r="P239" s="1735"/>
      <c r="Q239" s="1733"/>
      <c r="R239" s="1734"/>
      <c r="S239" s="1734"/>
      <c r="T239" s="1734"/>
      <c r="U239" s="1735"/>
      <c r="V239" s="1733"/>
      <c r="W239" s="1734"/>
      <c r="X239" s="1734"/>
      <c r="Y239" s="1735"/>
      <c r="Z239" s="1733"/>
      <c r="AA239" s="1734"/>
      <c r="AB239" s="1734"/>
      <c r="AC239" s="1735"/>
    </row>
    <row r="240" spans="1:58" ht="17.25" customHeight="1">
      <c r="A240" s="1745" t="s">
        <v>603</v>
      </c>
      <c r="B240" s="1746"/>
      <c r="C240" s="1746"/>
      <c r="D240" s="1746"/>
      <c r="E240" s="1747"/>
      <c r="F240" s="1786"/>
      <c r="G240" s="1787"/>
      <c r="H240" s="1788"/>
      <c r="I240" s="1727"/>
      <c r="J240" s="1728"/>
      <c r="K240" s="1728"/>
      <c r="L240" s="1728"/>
      <c r="M240" s="1729"/>
      <c r="N240" s="1727"/>
      <c r="O240" s="1728"/>
      <c r="P240" s="1729"/>
      <c r="Q240" s="1727"/>
      <c r="R240" s="1728"/>
      <c r="S240" s="1728"/>
      <c r="T240" s="1728"/>
      <c r="U240" s="1729"/>
      <c r="V240" s="1727"/>
      <c r="W240" s="1728"/>
      <c r="X240" s="1728"/>
      <c r="Y240" s="1729"/>
      <c r="Z240" s="1727"/>
      <c r="AA240" s="1728"/>
      <c r="AB240" s="1728"/>
      <c r="AC240" s="1729"/>
    </row>
    <row r="241" spans="1:29" ht="17.25" customHeight="1">
      <c r="A241" s="1748"/>
      <c r="B241" s="1749"/>
      <c r="C241" s="1749"/>
      <c r="D241" s="1749"/>
      <c r="E241" s="1750"/>
      <c r="F241" s="1789"/>
      <c r="G241" s="1790"/>
      <c r="H241" s="1791"/>
      <c r="I241" s="1730"/>
      <c r="J241" s="1731"/>
      <c r="K241" s="1731"/>
      <c r="L241" s="1731"/>
      <c r="M241" s="1732"/>
      <c r="N241" s="1730"/>
      <c r="O241" s="1731"/>
      <c r="P241" s="1732"/>
      <c r="Q241" s="1730"/>
      <c r="R241" s="1731"/>
      <c r="S241" s="1731"/>
      <c r="T241" s="1731"/>
      <c r="U241" s="1732"/>
      <c r="V241" s="1730"/>
      <c r="W241" s="1731"/>
      <c r="X241" s="1731"/>
      <c r="Y241" s="1732"/>
      <c r="Z241" s="1730"/>
      <c r="AA241" s="1731"/>
      <c r="AB241" s="1731"/>
      <c r="AC241" s="1732"/>
    </row>
    <row r="242" spans="1:29" ht="17.25" customHeight="1">
      <c r="A242" s="1748"/>
      <c r="B242" s="1749"/>
      <c r="C242" s="1749"/>
      <c r="D242" s="1749"/>
      <c r="E242" s="1750"/>
      <c r="F242" s="1789"/>
      <c r="G242" s="1790"/>
      <c r="H242" s="1791"/>
      <c r="I242" s="1730"/>
      <c r="J242" s="1731"/>
      <c r="K242" s="1731"/>
      <c r="L242" s="1731"/>
      <c r="M242" s="1732"/>
      <c r="N242" s="1730"/>
      <c r="O242" s="1731"/>
      <c r="P242" s="1732"/>
      <c r="Q242" s="1730"/>
      <c r="R242" s="1731"/>
      <c r="S242" s="1731"/>
      <c r="T242" s="1731"/>
      <c r="U242" s="1732"/>
      <c r="V242" s="1730"/>
      <c r="W242" s="1731"/>
      <c r="X242" s="1731"/>
      <c r="Y242" s="1732"/>
      <c r="Z242" s="1730"/>
      <c r="AA242" s="1731"/>
      <c r="AB242" s="1731"/>
      <c r="AC242" s="1732"/>
    </row>
    <row r="243" spans="1:29" ht="17.25" customHeight="1">
      <c r="A243" s="1748"/>
      <c r="B243" s="1749"/>
      <c r="C243" s="1749"/>
      <c r="D243" s="1749"/>
      <c r="E243" s="1750"/>
      <c r="F243" s="1789"/>
      <c r="G243" s="1790"/>
      <c r="H243" s="1791"/>
      <c r="I243" s="1730"/>
      <c r="J243" s="1731"/>
      <c r="K243" s="1731"/>
      <c r="L243" s="1731"/>
      <c r="M243" s="1732"/>
      <c r="N243" s="1730"/>
      <c r="O243" s="1731"/>
      <c r="P243" s="1732"/>
      <c r="Q243" s="1730"/>
      <c r="R243" s="1731"/>
      <c r="S243" s="1731"/>
      <c r="T243" s="1731"/>
      <c r="U243" s="1732"/>
      <c r="V243" s="1730"/>
      <c r="W243" s="1731"/>
      <c r="X243" s="1731"/>
      <c r="Y243" s="1732"/>
      <c r="Z243" s="1730"/>
      <c r="AA243" s="1731"/>
      <c r="AB243" s="1731"/>
      <c r="AC243" s="1732"/>
    </row>
    <row r="244" spans="1:29" ht="17.25" customHeight="1">
      <c r="A244" s="1751"/>
      <c r="B244" s="1752"/>
      <c r="C244" s="1752"/>
      <c r="D244" s="1752"/>
      <c r="E244" s="1753"/>
      <c r="F244" s="1792"/>
      <c r="G244" s="1793"/>
      <c r="H244" s="1794"/>
      <c r="I244" s="1733"/>
      <c r="J244" s="1734"/>
      <c r="K244" s="1734"/>
      <c r="L244" s="1734"/>
      <c r="M244" s="1735"/>
      <c r="N244" s="1733"/>
      <c r="O244" s="1734"/>
      <c r="P244" s="1735"/>
      <c r="Q244" s="1733"/>
      <c r="R244" s="1734"/>
      <c r="S244" s="1734"/>
      <c r="T244" s="1734"/>
      <c r="U244" s="1735"/>
      <c r="V244" s="1733"/>
      <c r="W244" s="1734"/>
      <c r="X244" s="1734"/>
      <c r="Y244" s="1735"/>
      <c r="Z244" s="1733"/>
      <c r="AA244" s="1734"/>
      <c r="AB244" s="1734"/>
      <c r="AC244" s="1735"/>
    </row>
    <row r="245" spans="1:29" ht="17.25" customHeight="1">
      <c r="A245" s="1745" t="s">
        <v>602</v>
      </c>
      <c r="B245" s="1746"/>
      <c r="C245" s="1746"/>
      <c r="D245" s="1746"/>
      <c r="E245" s="1747"/>
      <c r="F245" s="1727"/>
      <c r="G245" s="1728"/>
      <c r="H245" s="1729"/>
      <c r="I245" s="1727"/>
      <c r="J245" s="1728"/>
      <c r="K245" s="1728"/>
      <c r="L245" s="1728"/>
      <c r="M245" s="1729"/>
      <c r="N245" s="1727"/>
      <c r="O245" s="1728"/>
      <c r="P245" s="1729"/>
      <c r="Q245" s="1727"/>
      <c r="R245" s="1728"/>
      <c r="S245" s="1728"/>
      <c r="T245" s="1728"/>
      <c r="U245" s="1729"/>
      <c r="V245" s="1727"/>
      <c r="W245" s="1728"/>
      <c r="X245" s="1728"/>
      <c r="Y245" s="1729"/>
      <c r="Z245" s="1727"/>
      <c r="AA245" s="1728"/>
      <c r="AB245" s="1728"/>
      <c r="AC245" s="1729"/>
    </row>
    <row r="246" spans="1:29" ht="17.25" customHeight="1">
      <c r="A246" s="1748"/>
      <c r="B246" s="1749"/>
      <c r="C246" s="1749"/>
      <c r="D246" s="1749"/>
      <c r="E246" s="1750"/>
      <c r="F246" s="1730"/>
      <c r="G246" s="1731"/>
      <c r="H246" s="1732"/>
      <c r="I246" s="1730"/>
      <c r="J246" s="1731"/>
      <c r="K246" s="1731"/>
      <c r="L246" s="1731"/>
      <c r="M246" s="1732"/>
      <c r="N246" s="1730"/>
      <c r="O246" s="1731"/>
      <c r="P246" s="1732"/>
      <c r="Q246" s="1730"/>
      <c r="R246" s="1731"/>
      <c r="S246" s="1731"/>
      <c r="T246" s="1731"/>
      <c r="U246" s="1732"/>
      <c r="V246" s="1730"/>
      <c r="W246" s="1731"/>
      <c r="X246" s="1731"/>
      <c r="Y246" s="1732"/>
      <c r="Z246" s="1730"/>
      <c r="AA246" s="1731"/>
      <c r="AB246" s="1731"/>
      <c r="AC246" s="1732"/>
    </row>
    <row r="247" spans="1:29" ht="17.25" customHeight="1">
      <c r="A247" s="1748"/>
      <c r="B247" s="1749"/>
      <c r="C247" s="1749"/>
      <c r="D247" s="1749"/>
      <c r="E247" s="1750"/>
      <c r="F247" s="1730"/>
      <c r="G247" s="1731"/>
      <c r="H247" s="1732"/>
      <c r="I247" s="1730"/>
      <c r="J247" s="1731"/>
      <c r="K247" s="1731"/>
      <c r="L247" s="1731"/>
      <c r="M247" s="1732"/>
      <c r="N247" s="1730"/>
      <c r="O247" s="1731"/>
      <c r="P247" s="1732"/>
      <c r="Q247" s="1730"/>
      <c r="R247" s="1731"/>
      <c r="S247" s="1731"/>
      <c r="T247" s="1731"/>
      <c r="U247" s="1732"/>
      <c r="V247" s="1730"/>
      <c r="W247" s="1731"/>
      <c r="X247" s="1731"/>
      <c r="Y247" s="1732"/>
      <c r="Z247" s="1730"/>
      <c r="AA247" s="1731"/>
      <c r="AB247" s="1731"/>
      <c r="AC247" s="1732"/>
    </row>
    <row r="248" spans="1:29" ht="17.25" customHeight="1">
      <c r="A248" s="1751"/>
      <c r="B248" s="1752"/>
      <c r="C248" s="1752"/>
      <c r="D248" s="1752"/>
      <c r="E248" s="1753"/>
      <c r="F248" s="1733"/>
      <c r="G248" s="1734"/>
      <c r="H248" s="1735"/>
      <c r="I248" s="1733"/>
      <c r="J248" s="1734"/>
      <c r="K248" s="1734"/>
      <c r="L248" s="1734"/>
      <c r="M248" s="1735"/>
      <c r="N248" s="1733"/>
      <c r="O248" s="1734"/>
      <c r="P248" s="1735"/>
      <c r="Q248" s="1733"/>
      <c r="R248" s="1734"/>
      <c r="S248" s="1734"/>
      <c r="T248" s="1734"/>
      <c r="U248" s="1735"/>
      <c r="V248" s="1733"/>
      <c r="W248" s="1734"/>
      <c r="X248" s="1734"/>
      <c r="Y248" s="1735"/>
      <c r="Z248" s="1733"/>
      <c r="AA248" s="1734"/>
      <c r="AB248" s="1734"/>
      <c r="AC248" s="1735"/>
    </row>
    <row r="249" spans="1:29" ht="17.25" customHeight="1">
      <c r="A249" s="1736" t="s">
        <v>601</v>
      </c>
      <c r="B249" s="1737"/>
      <c r="C249" s="1737"/>
      <c r="D249" s="1737"/>
      <c r="E249" s="1738"/>
      <c r="F249" s="1727"/>
      <c r="G249" s="1728"/>
      <c r="H249" s="1729"/>
      <c r="I249" s="1727"/>
      <c r="J249" s="1728"/>
      <c r="K249" s="1728"/>
      <c r="L249" s="1728"/>
      <c r="M249" s="1729"/>
      <c r="N249" s="1727"/>
      <c r="O249" s="1728"/>
      <c r="P249" s="1729"/>
      <c r="Q249" s="1727"/>
      <c r="R249" s="1728"/>
      <c r="S249" s="1728"/>
      <c r="T249" s="1728"/>
      <c r="U249" s="1729"/>
      <c r="V249" s="1727"/>
      <c r="W249" s="1728"/>
      <c r="X249" s="1728"/>
      <c r="Y249" s="1729"/>
      <c r="Z249" s="1727"/>
      <c r="AA249" s="1728"/>
      <c r="AB249" s="1728"/>
      <c r="AC249" s="1729"/>
    </row>
    <row r="250" spans="1:29" ht="17.25" customHeight="1">
      <c r="A250" s="1739"/>
      <c r="B250" s="1740"/>
      <c r="C250" s="1740"/>
      <c r="D250" s="1740"/>
      <c r="E250" s="1741"/>
      <c r="F250" s="1730"/>
      <c r="G250" s="1731"/>
      <c r="H250" s="1732"/>
      <c r="I250" s="1730"/>
      <c r="J250" s="1731"/>
      <c r="K250" s="1731"/>
      <c r="L250" s="1731"/>
      <c r="M250" s="1732"/>
      <c r="N250" s="1730"/>
      <c r="O250" s="1731"/>
      <c r="P250" s="1732"/>
      <c r="Q250" s="1730"/>
      <c r="R250" s="1731"/>
      <c r="S250" s="1731"/>
      <c r="T250" s="1731"/>
      <c r="U250" s="1732"/>
      <c r="V250" s="1730"/>
      <c r="W250" s="1731"/>
      <c r="X250" s="1731"/>
      <c r="Y250" s="1732"/>
      <c r="Z250" s="1730"/>
      <c r="AA250" s="1731"/>
      <c r="AB250" s="1731"/>
      <c r="AC250" s="1732"/>
    </row>
    <row r="251" spans="1:29" ht="17.25" customHeight="1">
      <c r="A251" s="1739"/>
      <c r="B251" s="1740"/>
      <c r="C251" s="1740"/>
      <c r="D251" s="1740"/>
      <c r="E251" s="1741"/>
      <c r="F251" s="1730"/>
      <c r="G251" s="1731"/>
      <c r="H251" s="1732"/>
      <c r="I251" s="1730"/>
      <c r="J251" s="1731"/>
      <c r="K251" s="1731"/>
      <c r="L251" s="1731"/>
      <c r="M251" s="1732"/>
      <c r="N251" s="1730"/>
      <c r="O251" s="1731"/>
      <c r="P251" s="1732"/>
      <c r="Q251" s="1730"/>
      <c r="R251" s="1731"/>
      <c r="S251" s="1731"/>
      <c r="T251" s="1731"/>
      <c r="U251" s="1732"/>
      <c r="V251" s="1730"/>
      <c r="W251" s="1731"/>
      <c r="X251" s="1731"/>
      <c r="Y251" s="1732"/>
      <c r="Z251" s="1730"/>
      <c r="AA251" s="1731"/>
      <c r="AB251" s="1731"/>
      <c r="AC251" s="1732"/>
    </row>
    <row r="252" spans="1:29" ht="17.25" customHeight="1">
      <c r="A252" s="1742"/>
      <c r="B252" s="1743"/>
      <c r="C252" s="1743"/>
      <c r="D252" s="1743"/>
      <c r="E252" s="1744"/>
      <c r="F252" s="1733"/>
      <c r="G252" s="1734"/>
      <c r="H252" s="1735"/>
      <c r="I252" s="1733"/>
      <c r="J252" s="1734"/>
      <c r="K252" s="1734"/>
      <c r="L252" s="1734"/>
      <c r="M252" s="1735"/>
      <c r="N252" s="1733"/>
      <c r="O252" s="1734"/>
      <c r="P252" s="1735"/>
      <c r="Q252" s="1733"/>
      <c r="R252" s="1734"/>
      <c r="S252" s="1734"/>
      <c r="T252" s="1734"/>
      <c r="U252" s="1735"/>
      <c r="V252" s="1733"/>
      <c r="W252" s="1734"/>
      <c r="X252" s="1734"/>
      <c r="Y252" s="1735"/>
      <c r="Z252" s="1733"/>
      <c r="AA252" s="1734"/>
      <c r="AB252" s="1734"/>
      <c r="AC252" s="1735"/>
    </row>
    <row r="253" spans="1:29" ht="17.25" customHeight="1">
      <c r="A253" s="1745" t="s">
        <v>600</v>
      </c>
      <c r="B253" s="1746"/>
      <c r="C253" s="1746"/>
      <c r="D253" s="1746"/>
      <c r="E253" s="1747"/>
      <c r="F253" s="1727"/>
      <c r="G253" s="1728"/>
      <c r="H253" s="1729"/>
      <c r="I253" s="1727"/>
      <c r="J253" s="1728"/>
      <c r="K253" s="1728"/>
      <c r="L253" s="1728"/>
      <c r="M253" s="1729"/>
      <c r="N253" s="1727"/>
      <c r="O253" s="1728"/>
      <c r="P253" s="1729"/>
      <c r="Q253" s="1727"/>
      <c r="R253" s="1728"/>
      <c r="S253" s="1728"/>
      <c r="T253" s="1728"/>
      <c r="U253" s="1729"/>
      <c r="V253" s="1727"/>
      <c r="W253" s="1728"/>
      <c r="X253" s="1728"/>
      <c r="Y253" s="1729"/>
      <c r="Z253" s="1727"/>
      <c r="AA253" s="1728"/>
      <c r="AB253" s="1728"/>
      <c r="AC253" s="1729"/>
    </row>
    <row r="254" spans="1:29" ht="17.25" customHeight="1">
      <c r="A254" s="1748"/>
      <c r="B254" s="1749"/>
      <c r="C254" s="1749"/>
      <c r="D254" s="1749"/>
      <c r="E254" s="1750"/>
      <c r="F254" s="1730"/>
      <c r="G254" s="1731"/>
      <c r="H254" s="1732"/>
      <c r="I254" s="1730"/>
      <c r="J254" s="1731"/>
      <c r="K254" s="1731"/>
      <c r="L254" s="1731"/>
      <c r="M254" s="1732"/>
      <c r="N254" s="1730"/>
      <c r="O254" s="1731"/>
      <c r="P254" s="1732"/>
      <c r="Q254" s="1730"/>
      <c r="R254" s="1731"/>
      <c r="S254" s="1731"/>
      <c r="T254" s="1731"/>
      <c r="U254" s="1732"/>
      <c r="V254" s="1730"/>
      <c r="W254" s="1731"/>
      <c r="X254" s="1731"/>
      <c r="Y254" s="1732"/>
      <c r="Z254" s="1730"/>
      <c r="AA254" s="1731"/>
      <c r="AB254" s="1731"/>
      <c r="AC254" s="1732"/>
    </row>
    <row r="255" spans="1:29" ht="17.25" customHeight="1">
      <c r="A255" s="1748"/>
      <c r="B255" s="1749"/>
      <c r="C255" s="1749"/>
      <c r="D255" s="1749"/>
      <c r="E255" s="1750"/>
      <c r="F255" s="1730"/>
      <c r="G255" s="1731"/>
      <c r="H255" s="1732"/>
      <c r="I255" s="1730"/>
      <c r="J255" s="1731"/>
      <c r="K255" s="1731"/>
      <c r="L255" s="1731"/>
      <c r="M255" s="1732"/>
      <c r="N255" s="1730"/>
      <c r="O255" s="1731"/>
      <c r="P255" s="1732"/>
      <c r="Q255" s="1730"/>
      <c r="R255" s="1731"/>
      <c r="S255" s="1731"/>
      <c r="T255" s="1731"/>
      <c r="U255" s="1732"/>
      <c r="V255" s="1730"/>
      <c r="W255" s="1731"/>
      <c r="X255" s="1731"/>
      <c r="Y255" s="1732"/>
      <c r="Z255" s="1730"/>
      <c r="AA255" s="1731"/>
      <c r="AB255" s="1731"/>
      <c r="AC255" s="1732"/>
    </row>
    <row r="256" spans="1:29" ht="17.25" customHeight="1">
      <c r="A256" s="1751"/>
      <c r="B256" s="1752"/>
      <c r="C256" s="1752"/>
      <c r="D256" s="1752"/>
      <c r="E256" s="1753"/>
      <c r="F256" s="1733"/>
      <c r="G256" s="1734"/>
      <c r="H256" s="1735"/>
      <c r="I256" s="1733"/>
      <c r="J256" s="1734"/>
      <c r="K256" s="1734"/>
      <c r="L256" s="1734"/>
      <c r="M256" s="1735"/>
      <c r="N256" s="1733"/>
      <c r="O256" s="1734"/>
      <c r="P256" s="1735"/>
      <c r="Q256" s="1733"/>
      <c r="R256" s="1734"/>
      <c r="S256" s="1734"/>
      <c r="T256" s="1734"/>
      <c r="U256" s="1735"/>
      <c r="V256" s="1733"/>
      <c r="W256" s="1734"/>
      <c r="X256" s="1734"/>
      <c r="Y256" s="1735"/>
      <c r="Z256" s="1733"/>
      <c r="AA256" s="1734"/>
      <c r="AB256" s="1734"/>
      <c r="AC256" s="1735"/>
    </row>
    <row r="257" spans="1:29" ht="17.25" customHeight="1">
      <c r="A257" s="1745" t="s">
        <v>599</v>
      </c>
      <c r="B257" s="1746"/>
      <c r="C257" s="1746"/>
      <c r="D257" s="1746"/>
      <c r="E257" s="1747"/>
      <c r="F257" s="1727"/>
      <c r="G257" s="1728"/>
      <c r="H257" s="1729"/>
      <c r="I257" s="1727"/>
      <c r="J257" s="1728"/>
      <c r="K257" s="1728"/>
      <c r="L257" s="1728"/>
      <c r="M257" s="1729"/>
      <c r="N257" s="1727"/>
      <c r="O257" s="1728"/>
      <c r="P257" s="1729"/>
      <c r="Q257" s="1727"/>
      <c r="R257" s="1728"/>
      <c r="S257" s="1728"/>
      <c r="T257" s="1728"/>
      <c r="U257" s="1729"/>
      <c r="V257" s="1727"/>
      <c r="W257" s="1728"/>
      <c r="X257" s="1728"/>
      <c r="Y257" s="1729"/>
      <c r="Z257" s="1727"/>
      <c r="AA257" s="1728"/>
      <c r="AB257" s="1728"/>
      <c r="AC257" s="1729"/>
    </row>
    <row r="258" spans="1:29" ht="17.25" customHeight="1">
      <c r="A258" s="1748"/>
      <c r="B258" s="1749"/>
      <c r="C258" s="1749"/>
      <c r="D258" s="1749"/>
      <c r="E258" s="1750"/>
      <c r="F258" s="1730"/>
      <c r="G258" s="1731"/>
      <c r="H258" s="1732"/>
      <c r="I258" s="1730"/>
      <c r="J258" s="1731"/>
      <c r="K258" s="1731"/>
      <c r="L258" s="1731"/>
      <c r="M258" s="1732"/>
      <c r="N258" s="1730"/>
      <c r="O258" s="1731"/>
      <c r="P258" s="1732"/>
      <c r="Q258" s="1730"/>
      <c r="R258" s="1731"/>
      <c r="S258" s="1731"/>
      <c r="T258" s="1731"/>
      <c r="U258" s="1732"/>
      <c r="V258" s="1730"/>
      <c r="W258" s="1731"/>
      <c r="X258" s="1731"/>
      <c r="Y258" s="1732"/>
      <c r="Z258" s="1730"/>
      <c r="AA258" s="1731"/>
      <c r="AB258" s="1731"/>
      <c r="AC258" s="1732"/>
    </row>
    <row r="259" spans="1:29" ht="17.25" customHeight="1">
      <c r="A259" s="1748"/>
      <c r="B259" s="1749"/>
      <c r="C259" s="1749"/>
      <c r="D259" s="1749"/>
      <c r="E259" s="1750"/>
      <c r="F259" s="1730"/>
      <c r="G259" s="1731"/>
      <c r="H259" s="1732"/>
      <c r="I259" s="1730"/>
      <c r="J259" s="1731"/>
      <c r="K259" s="1731"/>
      <c r="L259" s="1731"/>
      <c r="M259" s="1732"/>
      <c r="N259" s="1730"/>
      <c r="O259" s="1731"/>
      <c r="P259" s="1732"/>
      <c r="Q259" s="1730"/>
      <c r="R259" s="1731"/>
      <c r="S259" s="1731"/>
      <c r="T259" s="1731"/>
      <c r="U259" s="1732"/>
      <c r="V259" s="1730"/>
      <c r="W259" s="1731"/>
      <c r="X259" s="1731"/>
      <c r="Y259" s="1732"/>
      <c r="Z259" s="1730"/>
      <c r="AA259" s="1731"/>
      <c r="AB259" s="1731"/>
      <c r="AC259" s="1732"/>
    </row>
    <row r="260" spans="1:29" ht="17.25" customHeight="1">
      <c r="A260" s="1751"/>
      <c r="B260" s="1752"/>
      <c r="C260" s="1752"/>
      <c r="D260" s="1752"/>
      <c r="E260" s="1753"/>
      <c r="F260" s="1733"/>
      <c r="G260" s="1734"/>
      <c r="H260" s="1735"/>
      <c r="I260" s="1733"/>
      <c r="J260" s="1734"/>
      <c r="K260" s="1734"/>
      <c r="L260" s="1734"/>
      <c r="M260" s="1735"/>
      <c r="N260" s="1733"/>
      <c r="O260" s="1734"/>
      <c r="P260" s="1735"/>
      <c r="Q260" s="1733"/>
      <c r="R260" s="1734"/>
      <c r="S260" s="1734"/>
      <c r="T260" s="1734"/>
      <c r="U260" s="1735"/>
      <c r="V260" s="1733"/>
      <c r="W260" s="1734"/>
      <c r="X260" s="1734"/>
      <c r="Y260" s="1735"/>
      <c r="Z260" s="1733"/>
      <c r="AA260" s="1734"/>
      <c r="AB260" s="1734"/>
      <c r="AC260" s="1735"/>
    </row>
    <row r="261" spans="1:29" ht="17.25" customHeight="1">
      <c r="A261" s="1745" t="s">
        <v>598</v>
      </c>
      <c r="B261" s="1746"/>
      <c r="C261" s="1746"/>
      <c r="D261" s="1746"/>
      <c r="E261" s="1747"/>
      <c r="F261" s="1727"/>
      <c r="G261" s="1728"/>
      <c r="H261" s="1729"/>
      <c r="I261" s="1727"/>
      <c r="J261" s="1728"/>
      <c r="K261" s="1728"/>
      <c r="L261" s="1728"/>
      <c r="M261" s="1729"/>
      <c r="N261" s="1727"/>
      <c r="O261" s="1728"/>
      <c r="P261" s="1729"/>
      <c r="Q261" s="1727"/>
      <c r="R261" s="1728"/>
      <c r="S261" s="1728"/>
      <c r="T261" s="1728"/>
      <c r="U261" s="1729"/>
      <c r="V261" s="1727"/>
      <c r="W261" s="1728"/>
      <c r="X261" s="1728"/>
      <c r="Y261" s="1729"/>
      <c r="Z261" s="1727"/>
      <c r="AA261" s="1728"/>
      <c r="AB261" s="1728"/>
      <c r="AC261" s="1729"/>
    </row>
    <row r="262" spans="1:29" ht="17.25" customHeight="1">
      <c r="A262" s="1748"/>
      <c r="B262" s="1749"/>
      <c r="C262" s="1749"/>
      <c r="D262" s="1749"/>
      <c r="E262" s="1750"/>
      <c r="F262" s="1730"/>
      <c r="G262" s="1731"/>
      <c r="H262" s="1732"/>
      <c r="I262" s="1730"/>
      <c r="J262" s="1731"/>
      <c r="K262" s="1731"/>
      <c r="L262" s="1731"/>
      <c r="M262" s="1732"/>
      <c r="N262" s="1730"/>
      <c r="O262" s="1731"/>
      <c r="P262" s="1732"/>
      <c r="Q262" s="1730"/>
      <c r="R262" s="1731"/>
      <c r="S262" s="1731"/>
      <c r="T262" s="1731"/>
      <c r="U262" s="1732"/>
      <c r="V262" s="1730"/>
      <c r="W262" s="1731"/>
      <c r="X262" s="1731"/>
      <c r="Y262" s="1732"/>
      <c r="Z262" s="1730"/>
      <c r="AA262" s="1731"/>
      <c r="AB262" s="1731"/>
      <c r="AC262" s="1732"/>
    </row>
    <row r="263" spans="1:29" ht="17.25" customHeight="1">
      <c r="A263" s="1748"/>
      <c r="B263" s="1749"/>
      <c r="C263" s="1749"/>
      <c r="D263" s="1749"/>
      <c r="E263" s="1750"/>
      <c r="F263" s="1730"/>
      <c r="G263" s="1731"/>
      <c r="H263" s="1732"/>
      <c r="I263" s="1730"/>
      <c r="J263" s="1731"/>
      <c r="K263" s="1731"/>
      <c r="L263" s="1731"/>
      <c r="M263" s="1732"/>
      <c r="N263" s="1730"/>
      <c r="O263" s="1731"/>
      <c r="P263" s="1732"/>
      <c r="Q263" s="1730"/>
      <c r="R263" s="1731"/>
      <c r="S263" s="1731"/>
      <c r="T263" s="1731"/>
      <c r="U263" s="1732"/>
      <c r="V263" s="1730"/>
      <c r="W263" s="1731"/>
      <c r="X263" s="1731"/>
      <c r="Y263" s="1732"/>
      <c r="Z263" s="1730"/>
      <c r="AA263" s="1731"/>
      <c r="AB263" s="1731"/>
      <c r="AC263" s="1732"/>
    </row>
    <row r="264" spans="1:29" ht="17.25" customHeight="1">
      <c r="A264" s="1751"/>
      <c r="B264" s="1752"/>
      <c r="C264" s="1752"/>
      <c r="D264" s="1752"/>
      <c r="E264" s="1753"/>
      <c r="F264" s="1733"/>
      <c r="G264" s="1734"/>
      <c r="H264" s="1735"/>
      <c r="I264" s="1733"/>
      <c r="J264" s="1734"/>
      <c r="K264" s="1734"/>
      <c r="L264" s="1734"/>
      <c r="M264" s="1735"/>
      <c r="N264" s="1733"/>
      <c r="O264" s="1734"/>
      <c r="P264" s="1735"/>
      <c r="Q264" s="1733"/>
      <c r="R264" s="1734"/>
      <c r="S264" s="1734"/>
      <c r="T264" s="1734"/>
      <c r="U264" s="1735"/>
      <c r="V264" s="1733"/>
      <c r="W264" s="1734"/>
      <c r="X264" s="1734"/>
      <c r="Y264" s="1735"/>
      <c r="Z264" s="1733"/>
      <c r="AA264" s="1734"/>
      <c r="AB264" s="1734"/>
      <c r="AC264" s="1735"/>
    </row>
    <row r="265" spans="1:29" ht="17.25" customHeight="1">
      <c r="A265" s="1736" t="s">
        <v>597</v>
      </c>
      <c r="B265" s="1737"/>
      <c r="C265" s="1737"/>
      <c r="D265" s="1737"/>
      <c r="E265" s="1738"/>
      <c r="F265" s="1727"/>
      <c r="G265" s="1728"/>
      <c r="H265" s="1729"/>
      <c r="I265" s="1727"/>
      <c r="J265" s="1728"/>
      <c r="K265" s="1728"/>
      <c r="L265" s="1728"/>
      <c r="M265" s="1729"/>
      <c r="N265" s="1727"/>
      <c r="O265" s="1728"/>
      <c r="P265" s="1729"/>
      <c r="Q265" s="1727"/>
      <c r="R265" s="1728"/>
      <c r="S265" s="1728"/>
      <c r="T265" s="1728"/>
      <c r="U265" s="1729"/>
      <c r="V265" s="1727"/>
      <c r="W265" s="1728"/>
      <c r="X265" s="1728"/>
      <c r="Y265" s="1729"/>
      <c r="Z265" s="1727"/>
      <c r="AA265" s="1728"/>
      <c r="AB265" s="1728"/>
      <c r="AC265" s="1729"/>
    </row>
    <row r="266" spans="1:29" ht="17.25" customHeight="1">
      <c r="A266" s="1739"/>
      <c r="B266" s="1740"/>
      <c r="C266" s="1740"/>
      <c r="D266" s="1740"/>
      <c r="E266" s="1741"/>
      <c r="F266" s="1730"/>
      <c r="G266" s="1731"/>
      <c r="H266" s="1732"/>
      <c r="I266" s="1730"/>
      <c r="J266" s="1731"/>
      <c r="K266" s="1731"/>
      <c r="L266" s="1731"/>
      <c r="M266" s="1732"/>
      <c r="N266" s="1730"/>
      <c r="O266" s="1731"/>
      <c r="P266" s="1732"/>
      <c r="Q266" s="1730"/>
      <c r="R266" s="1731"/>
      <c r="S266" s="1731"/>
      <c r="T266" s="1731"/>
      <c r="U266" s="1732"/>
      <c r="V266" s="1730"/>
      <c r="W266" s="1731"/>
      <c r="X266" s="1731"/>
      <c r="Y266" s="1732"/>
      <c r="Z266" s="1730"/>
      <c r="AA266" s="1731"/>
      <c r="AB266" s="1731"/>
      <c r="AC266" s="1732"/>
    </row>
    <row r="267" spans="1:29" ht="17.25" customHeight="1">
      <c r="A267" s="1739"/>
      <c r="B267" s="1740"/>
      <c r="C267" s="1740"/>
      <c r="D267" s="1740"/>
      <c r="E267" s="1741"/>
      <c r="F267" s="1730"/>
      <c r="G267" s="1731"/>
      <c r="H267" s="1732"/>
      <c r="I267" s="1730"/>
      <c r="J267" s="1731"/>
      <c r="K267" s="1731"/>
      <c r="L267" s="1731"/>
      <c r="M267" s="1732"/>
      <c r="N267" s="1730"/>
      <c r="O267" s="1731"/>
      <c r="P267" s="1732"/>
      <c r="Q267" s="1730"/>
      <c r="R267" s="1731"/>
      <c r="S267" s="1731"/>
      <c r="T267" s="1731"/>
      <c r="U267" s="1732"/>
      <c r="V267" s="1730"/>
      <c r="W267" s="1731"/>
      <c r="X267" s="1731"/>
      <c r="Y267" s="1732"/>
      <c r="Z267" s="1730"/>
      <c r="AA267" s="1731"/>
      <c r="AB267" s="1731"/>
      <c r="AC267" s="1732"/>
    </row>
    <row r="268" spans="1:29" ht="17.25" customHeight="1">
      <c r="A268" s="1742"/>
      <c r="B268" s="1743"/>
      <c r="C268" s="1743"/>
      <c r="D268" s="1743"/>
      <c r="E268" s="1744"/>
      <c r="F268" s="1733"/>
      <c r="G268" s="1734"/>
      <c r="H268" s="1735"/>
      <c r="I268" s="1733"/>
      <c r="J268" s="1734"/>
      <c r="K268" s="1734"/>
      <c r="L268" s="1734"/>
      <c r="M268" s="1735"/>
      <c r="N268" s="1733"/>
      <c r="O268" s="1734"/>
      <c r="P268" s="1735"/>
      <c r="Q268" s="1733"/>
      <c r="R268" s="1734"/>
      <c r="S268" s="1734"/>
      <c r="T268" s="1734"/>
      <c r="U268" s="1735"/>
      <c r="V268" s="1733"/>
      <c r="W268" s="1734"/>
      <c r="X268" s="1734"/>
      <c r="Y268" s="1735"/>
      <c r="Z268" s="1733"/>
      <c r="AA268" s="1734"/>
      <c r="AB268" s="1734"/>
      <c r="AC268" s="1735"/>
    </row>
    <row r="269" spans="1:29" ht="17.25" customHeight="1">
      <c r="A269" s="1736" t="s">
        <v>596</v>
      </c>
      <c r="B269" s="1737"/>
      <c r="C269" s="1737"/>
      <c r="D269" s="1737"/>
      <c r="E269" s="1738"/>
      <c r="F269" s="1727"/>
      <c r="G269" s="1728"/>
      <c r="H269" s="1729"/>
      <c r="I269" s="1727"/>
      <c r="J269" s="1728"/>
      <c r="K269" s="1728"/>
      <c r="L269" s="1728"/>
      <c r="M269" s="1729"/>
      <c r="N269" s="1727"/>
      <c r="O269" s="1728"/>
      <c r="P269" s="1729"/>
      <c r="Q269" s="1727"/>
      <c r="R269" s="1728"/>
      <c r="S269" s="1728"/>
      <c r="T269" s="1728"/>
      <c r="U269" s="1729"/>
      <c r="V269" s="1727"/>
      <c r="W269" s="1728"/>
      <c r="X269" s="1728"/>
      <c r="Y269" s="1729"/>
      <c r="Z269" s="1727"/>
      <c r="AA269" s="1728"/>
      <c r="AB269" s="1728"/>
      <c r="AC269" s="1729"/>
    </row>
    <row r="270" spans="1:29" ht="17.25" customHeight="1">
      <c r="A270" s="1739"/>
      <c r="B270" s="1740"/>
      <c r="C270" s="1740"/>
      <c r="D270" s="1740"/>
      <c r="E270" s="1741"/>
      <c r="F270" s="1730"/>
      <c r="G270" s="1731"/>
      <c r="H270" s="1732"/>
      <c r="I270" s="1730"/>
      <c r="J270" s="1731"/>
      <c r="K270" s="1731"/>
      <c r="L270" s="1731"/>
      <c r="M270" s="1732"/>
      <c r="N270" s="1730"/>
      <c r="O270" s="1731"/>
      <c r="P270" s="1732"/>
      <c r="Q270" s="1730"/>
      <c r="R270" s="1731"/>
      <c r="S270" s="1731"/>
      <c r="T270" s="1731"/>
      <c r="U270" s="1732"/>
      <c r="V270" s="1730"/>
      <c r="W270" s="1731"/>
      <c r="X270" s="1731"/>
      <c r="Y270" s="1732"/>
      <c r="Z270" s="1730"/>
      <c r="AA270" s="1731"/>
      <c r="AB270" s="1731"/>
      <c r="AC270" s="1732"/>
    </row>
    <row r="271" spans="1:29" ht="17.25" customHeight="1">
      <c r="A271" s="1739"/>
      <c r="B271" s="1740"/>
      <c r="C271" s="1740"/>
      <c r="D271" s="1740"/>
      <c r="E271" s="1741"/>
      <c r="F271" s="1730"/>
      <c r="G271" s="1731"/>
      <c r="H271" s="1732"/>
      <c r="I271" s="1730"/>
      <c r="J271" s="1731"/>
      <c r="K271" s="1731"/>
      <c r="L271" s="1731"/>
      <c r="M271" s="1732"/>
      <c r="N271" s="1730"/>
      <c r="O271" s="1731"/>
      <c r="P271" s="1732"/>
      <c r="Q271" s="1730"/>
      <c r="R271" s="1731"/>
      <c r="S271" s="1731"/>
      <c r="T271" s="1731"/>
      <c r="U271" s="1732"/>
      <c r="V271" s="1730"/>
      <c r="W271" s="1731"/>
      <c r="X271" s="1731"/>
      <c r="Y271" s="1732"/>
      <c r="Z271" s="1730"/>
      <c r="AA271" s="1731"/>
      <c r="AB271" s="1731"/>
      <c r="AC271" s="1732"/>
    </row>
    <row r="272" spans="1:29" ht="17.25" customHeight="1">
      <c r="A272" s="1742"/>
      <c r="B272" s="1743"/>
      <c r="C272" s="1743"/>
      <c r="D272" s="1743"/>
      <c r="E272" s="1744"/>
      <c r="F272" s="1733"/>
      <c r="G272" s="1734"/>
      <c r="H272" s="1735"/>
      <c r="I272" s="1733"/>
      <c r="J272" s="1734"/>
      <c r="K272" s="1734"/>
      <c r="L272" s="1734"/>
      <c r="M272" s="1735"/>
      <c r="N272" s="1733"/>
      <c r="O272" s="1734"/>
      <c r="P272" s="1735"/>
      <c r="Q272" s="1733"/>
      <c r="R272" s="1734"/>
      <c r="S272" s="1734"/>
      <c r="T272" s="1734"/>
      <c r="U272" s="1735"/>
      <c r="V272" s="1733"/>
      <c r="W272" s="1734"/>
      <c r="X272" s="1734"/>
      <c r="Y272" s="1735"/>
      <c r="Z272" s="1733"/>
      <c r="AA272" s="1734"/>
      <c r="AB272" s="1734"/>
      <c r="AC272" s="1735"/>
    </row>
    <row r="273" spans="1:29" ht="17.25" customHeight="1">
      <c r="A273" s="1745" t="s">
        <v>696</v>
      </c>
      <c r="B273" s="1746"/>
      <c r="C273" s="1746"/>
      <c r="D273" s="1746"/>
      <c r="E273" s="1747"/>
      <c r="F273" s="1727"/>
      <c r="G273" s="1728"/>
      <c r="H273" s="1729"/>
      <c r="I273" s="1727"/>
      <c r="J273" s="1728"/>
      <c r="K273" s="1728"/>
      <c r="L273" s="1728"/>
      <c r="M273" s="1729"/>
      <c r="N273" s="1727"/>
      <c r="O273" s="1728"/>
      <c r="P273" s="1729"/>
      <c r="Q273" s="1727"/>
      <c r="R273" s="1728"/>
      <c r="S273" s="1728"/>
      <c r="T273" s="1728"/>
      <c r="U273" s="1729"/>
      <c r="V273" s="1727"/>
      <c r="W273" s="1728"/>
      <c r="X273" s="1728"/>
      <c r="Y273" s="1729"/>
      <c r="Z273" s="1727"/>
      <c r="AA273" s="1728"/>
      <c r="AB273" s="1728"/>
      <c r="AC273" s="1729"/>
    </row>
    <row r="274" spans="1:29" ht="17.25" customHeight="1">
      <c r="A274" s="1748"/>
      <c r="B274" s="1749"/>
      <c r="C274" s="1749"/>
      <c r="D274" s="1749"/>
      <c r="E274" s="1750"/>
      <c r="F274" s="1730"/>
      <c r="G274" s="1731"/>
      <c r="H274" s="1732"/>
      <c r="I274" s="1730"/>
      <c r="J274" s="1731"/>
      <c r="K274" s="1731"/>
      <c r="L274" s="1731"/>
      <c r="M274" s="1732"/>
      <c r="N274" s="1730"/>
      <c r="O274" s="1731"/>
      <c r="P274" s="1732"/>
      <c r="Q274" s="1730"/>
      <c r="R274" s="1731"/>
      <c r="S274" s="1731"/>
      <c r="T274" s="1731"/>
      <c r="U274" s="1732"/>
      <c r="V274" s="1730"/>
      <c r="W274" s="1731"/>
      <c r="X274" s="1731"/>
      <c r="Y274" s="1732"/>
      <c r="Z274" s="1730"/>
      <c r="AA274" s="1731"/>
      <c r="AB274" s="1731"/>
      <c r="AC274" s="1732"/>
    </row>
    <row r="275" spans="1:29" ht="17.25" customHeight="1">
      <c r="A275" s="1748"/>
      <c r="B275" s="1749"/>
      <c r="C275" s="1749"/>
      <c r="D275" s="1749"/>
      <c r="E275" s="1750"/>
      <c r="F275" s="1730"/>
      <c r="G275" s="1731"/>
      <c r="H275" s="1732"/>
      <c r="I275" s="1730"/>
      <c r="J275" s="1731"/>
      <c r="K275" s="1731"/>
      <c r="L275" s="1731"/>
      <c r="M275" s="1732"/>
      <c r="N275" s="1730"/>
      <c r="O275" s="1731"/>
      <c r="P275" s="1732"/>
      <c r="Q275" s="1730"/>
      <c r="R275" s="1731"/>
      <c r="S275" s="1731"/>
      <c r="T275" s="1731"/>
      <c r="U275" s="1732"/>
      <c r="V275" s="1730"/>
      <c r="W275" s="1731"/>
      <c r="X275" s="1731"/>
      <c r="Y275" s="1732"/>
      <c r="Z275" s="1730"/>
      <c r="AA275" s="1731"/>
      <c r="AB275" s="1731"/>
      <c r="AC275" s="1732"/>
    </row>
    <row r="276" spans="1:29" ht="17.25" customHeight="1">
      <c r="A276" s="1748"/>
      <c r="B276" s="1749"/>
      <c r="C276" s="1749"/>
      <c r="D276" s="1749"/>
      <c r="E276" s="1750"/>
      <c r="F276" s="1730"/>
      <c r="G276" s="1731"/>
      <c r="H276" s="1732"/>
      <c r="I276" s="1730"/>
      <c r="J276" s="1731"/>
      <c r="K276" s="1731"/>
      <c r="L276" s="1731"/>
      <c r="M276" s="1732"/>
      <c r="N276" s="1730"/>
      <c r="O276" s="1731"/>
      <c r="P276" s="1732"/>
      <c r="Q276" s="1730"/>
      <c r="R276" s="1731"/>
      <c r="S276" s="1731"/>
      <c r="T276" s="1731"/>
      <c r="U276" s="1732"/>
      <c r="V276" s="1730"/>
      <c r="W276" s="1731"/>
      <c r="X276" s="1731"/>
      <c r="Y276" s="1732"/>
      <c r="Z276" s="1730"/>
      <c r="AA276" s="1731"/>
      <c r="AB276" s="1731"/>
      <c r="AC276" s="1732"/>
    </row>
    <row r="277" spans="1:29" ht="17.25" customHeight="1">
      <c r="A277" s="1751"/>
      <c r="B277" s="1752"/>
      <c r="C277" s="1752"/>
      <c r="D277" s="1752"/>
      <c r="E277" s="1753"/>
      <c r="F277" s="1733"/>
      <c r="G277" s="1734"/>
      <c r="H277" s="1735"/>
      <c r="I277" s="1733"/>
      <c r="J277" s="1734"/>
      <c r="K277" s="1734"/>
      <c r="L277" s="1734"/>
      <c r="M277" s="1735"/>
      <c r="N277" s="1733"/>
      <c r="O277" s="1734"/>
      <c r="P277" s="1735"/>
      <c r="Q277" s="1733"/>
      <c r="R277" s="1734"/>
      <c r="S277" s="1734"/>
      <c r="T277" s="1734"/>
      <c r="U277" s="1735"/>
      <c r="V277" s="1733"/>
      <c r="W277" s="1734"/>
      <c r="X277" s="1734"/>
      <c r="Y277" s="1735"/>
      <c r="Z277" s="1733"/>
      <c r="AA277" s="1734"/>
      <c r="AB277" s="1734"/>
      <c r="AC277" s="1735"/>
    </row>
    <row r="278" spans="1:29" ht="17.25" customHeight="1">
      <c r="A278" s="1779" t="s">
        <v>594</v>
      </c>
      <c r="B278" s="1526"/>
      <c r="C278" s="1526"/>
      <c r="D278" s="1526"/>
      <c r="E278" s="1780"/>
      <c r="F278" s="1785"/>
      <c r="G278" s="1776"/>
      <c r="H278" s="1776"/>
      <c r="I278" s="1776"/>
      <c r="J278" s="1776"/>
      <c r="K278" s="1776"/>
      <c r="L278" s="1776"/>
      <c r="M278" s="1776"/>
      <c r="N278" s="1776"/>
      <c r="O278" s="1776"/>
      <c r="P278" s="1776"/>
      <c r="Q278" s="1776"/>
      <c r="R278" s="1776"/>
      <c r="S278" s="1776"/>
      <c r="T278" s="1776"/>
      <c r="U278" s="1776"/>
      <c r="V278" s="1776"/>
      <c r="W278" s="1776"/>
      <c r="X278" s="1776"/>
      <c r="Y278" s="1776"/>
      <c r="Z278" s="1776"/>
      <c r="AA278" s="1776"/>
      <c r="AB278" s="1776"/>
      <c r="AC278" s="1778"/>
    </row>
    <row r="279" spans="1:29" ht="17.25" customHeight="1">
      <c r="A279" s="1781"/>
      <c r="B279" s="1527"/>
      <c r="C279" s="1527"/>
      <c r="D279" s="1527"/>
      <c r="E279" s="1782"/>
      <c r="F279" s="1730"/>
      <c r="G279" s="1731"/>
      <c r="H279" s="1731"/>
      <c r="I279" s="1731"/>
      <c r="J279" s="1731"/>
      <c r="K279" s="1731"/>
      <c r="L279" s="1731"/>
      <c r="M279" s="1731"/>
      <c r="N279" s="1731"/>
      <c r="O279" s="1731"/>
      <c r="P279" s="1731"/>
      <c r="Q279" s="1731"/>
      <c r="R279" s="1731"/>
      <c r="S279" s="1731"/>
      <c r="T279" s="1731"/>
      <c r="U279" s="1731"/>
      <c r="V279" s="1731"/>
      <c r="W279" s="1731"/>
      <c r="X279" s="1731"/>
      <c r="Y279" s="1731"/>
      <c r="Z279" s="1731"/>
      <c r="AA279" s="1731"/>
      <c r="AB279" s="1731"/>
      <c r="AC279" s="1732"/>
    </row>
    <row r="280" spans="1:29" ht="17.25" customHeight="1">
      <c r="A280" s="1783"/>
      <c r="B280" s="1528"/>
      <c r="C280" s="1528"/>
      <c r="D280" s="1528"/>
      <c r="E280" s="1784"/>
      <c r="F280" s="1733"/>
      <c r="G280" s="1777"/>
      <c r="H280" s="1777"/>
      <c r="I280" s="1777"/>
      <c r="J280" s="1777"/>
      <c r="K280" s="1777"/>
      <c r="L280" s="1777"/>
      <c r="M280" s="1777"/>
      <c r="N280" s="1777"/>
      <c r="O280" s="1777"/>
      <c r="P280" s="1777"/>
      <c r="Q280" s="1777"/>
      <c r="R280" s="1777"/>
      <c r="S280" s="1777"/>
      <c r="T280" s="1777"/>
      <c r="U280" s="1777"/>
      <c r="V280" s="1777"/>
      <c r="W280" s="1777"/>
      <c r="X280" s="1777"/>
      <c r="Y280" s="1777"/>
      <c r="Z280" s="1777"/>
      <c r="AA280" s="1777"/>
      <c r="AB280" s="1777"/>
      <c r="AC280" s="1735"/>
    </row>
    <row r="281" spans="1:29" ht="18.75" customHeight="1">
      <c r="A281" s="98"/>
      <c r="B281" s="98"/>
      <c r="C281" s="98"/>
      <c r="D281" s="98"/>
      <c r="E281" s="98"/>
      <c r="F281" s="98"/>
      <c r="G281" s="98"/>
      <c r="H281" s="98"/>
      <c r="I281" s="98"/>
      <c r="J281" s="98"/>
      <c r="K281" s="98"/>
      <c r="L281" s="98"/>
      <c r="M281" s="98"/>
      <c r="N281" s="98"/>
      <c r="O281" s="98"/>
      <c r="P281" s="98"/>
      <c r="Q281" s="98"/>
      <c r="R281" s="98"/>
      <c r="S281" s="98"/>
      <c r="T281" s="98"/>
      <c r="U281" s="98"/>
      <c r="V281" s="98"/>
      <c r="W281" s="98"/>
      <c r="X281" s="98"/>
      <c r="Y281" s="98"/>
      <c r="Z281" s="98"/>
      <c r="AA281" s="98"/>
      <c r="AB281" s="98"/>
      <c r="AC281" s="97"/>
    </row>
    <row r="282" spans="1:29">
      <c r="A282" s="98"/>
      <c r="B282" s="98"/>
      <c r="C282" s="98"/>
      <c r="D282" s="98"/>
      <c r="E282" s="98"/>
      <c r="F282" s="98"/>
      <c r="G282" s="98"/>
      <c r="H282" s="98"/>
      <c r="I282" s="98"/>
      <c r="J282" s="98"/>
      <c r="K282" s="98"/>
      <c r="L282" s="98"/>
      <c r="M282" s="98"/>
      <c r="N282" s="98"/>
      <c r="O282" s="98"/>
      <c r="P282" s="98"/>
      <c r="Q282" s="98"/>
      <c r="R282" s="98"/>
      <c r="S282" s="98"/>
      <c r="T282" s="98"/>
      <c r="U282" s="98"/>
      <c r="V282" s="98"/>
      <c r="W282" s="98"/>
      <c r="X282" s="98"/>
      <c r="Y282" s="98"/>
      <c r="Z282" s="98"/>
      <c r="AA282" s="98"/>
      <c r="AB282" s="98"/>
      <c r="AC282" s="97"/>
    </row>
  </sheetData>
  <sheetProtection selectLockedCells="1"/>
  <mergeCells count="173">
    <mergeCell ref="AK214:BB214"/>
    <mergeCell ref="AK216:AO216"/>
    <mergeCell ref="AK215:AR215"/>
    <mergeCell ref="AK212:AO212"/>
    <mergeCell ref="AK219:BA219"/>
    <mergeCell ref="AK223:BF225"/>
    <mergeCell ref="AK218:BA218"/>
    <mergeCell ref="H176:AB176"/>
    <mergeCell ref="K210:Q210"/>
    <mergeCell ref="K208:Q208"/>
    <mergeCell ref="K213:AA213"/>
    <mergeCell ref="K212:AA212"/>
    <mergeCell ref="AK208:BB208"/>
    <mergeCell ref="AK209:AR209"/>
    <mergeCell ref="AK210:AO210"/>
    <mergeCell ref="T210:Z210"/>
    <mergeCell ref="AK206:AO206"/>
    <mergeCell ref="S196:U196"/>
    <mergeCell ref="T208:Z208"/>
    <mergeCell ref="K209:Q209"/>
    <mergeCell ref="T209:Z209"/>
    <mergeCell ref="N200:U200"/>
    <mergeCell ref="J202:AA202"/>
    <mergeCell ref="AK205:AQ205"/>
    <mergeCell ref="AK200:AR200"/>
    <mergeCell ref="AK201:AO201"/>
    <mergeCell ref="AK202:BB202"/>
    <mergeCell ref="AK204:AO204"/>
    <mergeCell ref="AK196:AQ196"/>
    <mergeCell ref="AK203:AO203"/>
    <mergeCell ref="AK199:AS199"/>
    <mergeCell ref="I163:AC164"/>
    <mergeCell ref="F193:AB193"/>
    <mergeCell ref="I179:AC180"/>
    <mergeCell ref="H85:AB85"/>
    <mergeCell ref="H94:AB94"/>
    <mergeCell ref="B17:Q18"/>
    <mergeCell ref="H75:AC75"/>
    <mergeCell ref="AK19:AO19"/>
    <mergeCell ref="S19:AA19"/>
    <mergeCell ref="I28:N28"/>
    <mergeCell ref="I25:N25"/>
    <mergeCell ref="I26:N26"/>
    <mergeCell ref="I27:N27"/>
    <mergeCell ref="I29:N29"/>
    <mergeCell ref="A47:F47"/>
    <mergeCell ref="V48:AB48"/>
    <mergeCell ref="V49:AB49"/>
    <mergeCell ref="H77:AB78"/>
    <mergeCell ref="Q47:U47"/>
    <mergeCell ref="K47:P47"/>
    <mergeCell ref="V47:AB47"/>
    <mergeCell ref="V50:AB50"/>
    <mergeCell ref="Q48:U50"/>
    <mergeCell ref="K48:P50"/>
    <mergeCell ref="K207:Q207"/>
    <mergeCell ref="T207:Z207"/>
    <mergeCell ref="I30:N30"/>
    <mergeCell ref="O42:AB42"/>
    <mergeCell ref="K206:Q206"/>
    <mergeCell ref="T206:Z206"/>
    <mergeCell ref="H58:AC58"/>
    <mergeCell ref="H66:AC66"/>
    <mergeCell ref="I135:AB136"/>
    <mergeCell ref="I144:AB145"/>
    <mergeCell ref="H151:AC151"/>
    <mergeCell ref="F188:AA188"/>
    <mergeCell ref="H186:AC186"/>
    <mergeCell ref="H168:AB168"/>
    <mergeCell ref="H105:AB106"/>
    <mergeCell ref="H103:AB103"/>
    <mergeCell ref="H114:AC114"/>
    <mergeCell ref="H160:AB160"/>
    <mergeCell ref="F194:AB194"/>
    <mergeCell ref="I171:AC172"/>
    <mergeCell ref="H124:AB124"/>
    <mergeCell ref="H142:AB142"/>
    <mergeCell ref="H133:AB133"/>
    <mergeCell ref="H87:AB88"/>
    <mergeCell ref="I116:AB117"/>
    <mergeCell ref="I154:AC155"/>
    <mergeCell ref="I126:AB127"/>
    <mergeCell ref="H96:AB97"/>
    <mergeCell ref="L205:R205"/>
    <mergeCell ref="S199:AA199"/>
    <mergeCell ref="G48:J50"/>
    <mergeCell ref="A48:F50"/>
    <mergeCell ref="A265:E268"/>
    <mergeCell ref="F265:H268"/>
    <mergeCell ref="I265:M268"/>
    <mergeCell ref="N265:P268"/>
    <mergeCell ref="Q265:U268"/>
    <mergeCell ref="Q261:U264"/>
    <mergeCell ref="A249:E252"/>
    <mergeCell ref="F249:H252"/>
    <mergeCell ref="I249:M252"/>
    <mergeCell ref="N249:P252"/>
    <mergeCell ref="I245:M248"/>
    <mergeCell ref="N245:P248"/>
    <mergeCell ref="V236:Y239"/>
    <mergeCell ref="Z236:AC239"/>
    <mergeCell ref="F233:H235"/>
    <mergeCell ref="I233:M235"/>
    <mergeCell ref="A253:E256"/>
    <mergeCell ref="F253:H256"/>
    <mergeCell ref="I253:M256"/>
    <mergeCell ref="N253:P256"/>
    <mergeCell ref="A261:E264"/>
    <mergeCell ref="F261:H264"/>
    <mergeCell ref="I261:M264"/>
    <mergeCell ref="N261:P264"/>
    <mergeCell ref="A257:E260"/>
    <mergeCell ref="F257:H260"/>
    <mergeCell ref="I257:M260"/>
    <mergeCell ref="N257:P260"/>
    <mergeCell ref="A273:E277"/>
    <mergeCell ref="F273:H277"/>
    <mergeCell ref="I273:M277"/>
    <mergeCell ref="N273:P277"/>
    <mergeCell ref="A278:E280"/>
    <mergeCell ref="F278:H280"/>
    <mergeCell ref="I278:M280"/>
    <mergeCell ref="N278:P280"/>
    <mergeCell ref="A269:E272"/>
    <mergeCell ref="F269:H272"/>
    <mergeCell ref="I269:M272"/>
    <mergeCell ref="N269:P272"/>
    <mergeCell ref="Z278:AC280"/>
    <mergeCell ref="Z269:AC272"/>
    <mergeCell ref="Z273:AC277"/>
    <mergeCell ref="V265:Y268"/>
    <mergeCell ref="Z265:AC268"/>
    <mergeCell ref="V249:Y252"/>
    <mergeCell ref="V261:Y264"/>
    <mergeCell ref="V278:Y280"/>
    <mergeCell ref="Q269:U272"/>
    <mergeCell ref="V269:Y272"/>
    <mergeCell ref="Q273:U277"/>
    <mergeCell ref="V273:Y277"/>
    <mergeCell ref="Q278:U280"/>
    <mergeCell ref="Z261:AC264"/>
    <mergeCell ref="V253:Y256"/>
    <mergeCell ref="Z249:AC252"/>
    <mergeCell ref="Q249:U252"/>
    <mergeCell ref="Q257:U260"/>
    <mergeCell ref="V257:Y260"/>
    <mergeCell ref="Z257:AC260"/>
    <mergeCell ref="Z253:AC256"/>
    <mergeCell ref="Q253:U256"/>
    <mergeCell ref="A9:AB11"/>
    <mergeCell ref="AL221:BF222"/>
    <mergeCell ref="F215:AA225"/>
    <mergeCell ref="Z240:AC244"/>
    <mergeCell ref="Z245:AC248"/>
    <mergeCell ref="V245:Y248"/>
    <mergeCell ref="Q240:U244"/>
    <mergeCell ref="V240:Y244"/>
    <mergeCell ref="Q245:U248"/>
    <mergeCell ref="A240:E244"/>
    <mergeCell ref="F240:H244"/>
    <mergeCell ref="I240:M244"/>
    <mergeCell ref="N240:P244"/>
    <mergeCell ref="A245:E248"/>
    <mergeCell ref="F245:H248"/>
    <mergeCell ref="A236:E239"/>
    <mergeCell ref="F236:H239"/>
    <mergeCell ref="I236:M239"/>
    <mergeCell ref="N236:P239"/>
    <mergeCell ref="N233:P235"/>
    <mergeCell ref="Q233:U235"/>
    <mergeCell ref="V233:Y235"/>
    <mergeCell ref="Z233:AC235"/>
    <mergeCell ref="Q236:U239"/>
  </mergeCells>
  <phoneticPr fontId="2"/>
  <dataValidations count="1">
    <dataValidation imeMode="off" allowBlank="1" showInputMessage="1" showErrorMessage="1" sqref="AK201:AO201 AK203:AO204 AK210:AO210 AK216:AO216" xr:uid="{00000000-0002-0000-1400-000000000000}"/>
  </dataValidations>
  <hyperlinks>
    <hyperlink ref="Q1:T1" location="作業メニュー!A1" display="作業メニュー" xr:uid="{00000000-0004-0000-1400-000000000000}"/>
  </hyperlinks>
  <printOptions horizontalCentered="1"/>
  <pageMargins left="0.74803149606299213" right="0.35433070866141736" top="0.70866141732283472" bottom="0.35433070866141736" header="0.51181102362204722" footer="0.27559055118110237"/>
  <pageSetup paperSize="9" scale="85" orientation="portrait" r:id="rId1"/>
  <headerFooter alignWithMargins="0">
    <oddFooter>&amp;R210101</oddFooter>
  </headerFooter>
  <rowBreaks count="5" manualBreakCount="5">
    <brk id="51" max="28" man="1"/>
    <brk id="97" max="28" man="1"/>
    <brk id="145" max="28" man="1"/>
    <brk id="189" max="16383" man="1"/>
    <brk id="230" max="28" man="1"/>
  </row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Drop Down 1">
              <controlPr defaultSize="0" print="0" autoLine="0" autoPict="0">
                <anchor moveWithCells="1">
                  <from>
                    <xdr:col>35</xdr:col>
                    <xdr:colOff>209550</xdr:colOff>
                    <xdr:row>206</xdr:row>
                    <xdr:rowOff>0</xdr:rowOff>
                  </from>
                  <to>
                    <xdr:col>42</xdr:col>
                    <xdr:colOff>133350</xdr:colOff>
                    <xdr:row>206</xdr:row>
                    <xdr:rowOff>219075</xdr:rowOff>
                  </to>
                </anchor>
              </controlPr>
            </control>
          </mc:Choice>
        </mc:AlternateContent>
        <mc:AlternateContent xmlns:mc="http://schemas.openxmlformats.org/markup-compatibility/2006">
          <mc:Choice Requires="x14">
            <control shapeId="14338" r:id="rId5" name="Drop Down 2">
              <controlPr defaultSize="0" print="0" autoLine="0" autoPict="0">
                <anchor moveWithCells="1">
                  <from>
                    <xdr:col>35</xdr:col>
                    <xdr:colOff>209550</xdr:colOff>
                    <xdr:row>211</xdr:row>
                    <xdr:rowOff>209550</xdr:rowOff>
                  </from>
                  <to>
                    <xdr:col>42</xdr:col>
                    <xdr:colOff>133350</xdr:colOff>
                    <xdr:row>212</xdr:row>
                    <xdr:rowOff>200025</xdr:rowOff>
                  </to>
                </anchor>
              </controlPr>
            </control>
          </mc:Choice>
        </mc:AlternateContent>
        <mc:AlternateContent xmlns:mc="http://schemas.openxmlformats.org/markup-compatibility/2006">
          <mc:Choice Requires="x14">
            <control shapeId="14339" r:id="rId6" name="Drop Down 3">
              <controlPr defaultSize="0" print="0" autoLine="0" autoPict="0">
                <anchor moveWithCells="1">
                  <from>
                    <xdr:col>35</xdr:col>
                    <xdr:colOff>209550</xdr:colOff>
                    <xdr:row>205</xdr:row>
                    <xdr:rowOff>19050</xdr:rowOff>
                  </from>
                  <to>
                    <xdr:col>42</xdr:col>
                    <xdr:colOff>133350</xdr:colOff>
                    <xdr:row>206</xdr:row>
                    <xdr:rowOff>0</xdr:rowOff>
                  </to>
                </anchor>
              </controlPr>
            </control>
          </mc:Choice>
        </mc:AlternateContent>
        <mc:AlternateContent xmlns:mc="http://schemas.openxmlformats.org/markup-compatibility/2006">
          <mc:Choice Requires="x14">
            <control shapeId="14340" r:id="rId7" name="Drop Down 4">
              <controlPr defaultSize="0" print="0" autoLine="0" autoPict="0">
                <anchor moveWithCells="1">
                  <from>
                    <xdr:col>35</xdr:col>
                    <xdr:colOff>209550</xdr:colOff>
                    <xdr:row>211</xdr:row>
                    <xdr:rowOff>0</xdr:rowOff>
                  </from>
                  <to>
                    <xdr:col>42</xdr:col>
                    <xdr:colOff>133350</xdr:colOff>
                    <xdr:row>211</xdr:row>
                    <xdr:rowOff>209550</xdr:rowOff>
                  </to>
                </anchor>
              </controlPr>
            </control>
          </mc:Choice>
        </mc:AlternateContent>
        <mc:AlternateContent xmlns:mc="http://schemas.openxmlformats.org/markup-compatibility/2006">
          <mc:Choice Requires="x14">
            <control shapeId="14341" r:id="rId8" name="Drop Down 5">
              <controlPr defaultSize="0" print="0" autoLine="0" autoPict="0">
                <anchor moveWithCells="1">
                  <from>
                    <xdr:col>31</xdr:col>
                    <xdr:colOff>95250</xdr:colOff>
                    <xdr:row>43</xdr:row>
                    <xdr:rowOff>76200</xdr:rowOff>
                  </from>
                  <to>
                    <xdr:col>39</xdr:col>
                    <xdr:colOff>104775</xdr:colOff>
                    <xdr:row>44</xdr:row>
                    <xdr:rowOff>66675</xdr:rowOff>
                  </to>
                </anchor>
              </controlPr>
            </control>
          </mc:Choice>
        </mc:AlternateContent>
        <mc:AlternateContent xmlns:mc="http://schemas.openxmlformats.org/markup-compatibility/2006">
          <mc:Choice Requires="x14">
            <control shapeId="14342" r:id="rId9" name="Check Box 6">
              <controlPr locked="0" defaultSize="0" autoFill="0" autoLine="0" autoPict="0">
                <anchor moveWithCells="1">
                  <from>
                    <xdr:col>31</xdr:col>
                    <xdr:colOff>28575</xdr:colOff>
                    <xdr:row>24</xdr:row>
                    <xdr:rowOff>85725</xdr:rowOff>
                  </from>
                  <to>
                    <xdr:col>36</xdr:col>
                    <xdr:colOff>95250</xdr:colOff>
                    <xdr:row>25</xdr:row>
                    <xdr:rowOff>114300</xdr:rowOff>
                  </to>
                </anchor>
              </controlPr>
            </control>
          </mc:Choice>
        </mc:AlternateContent>
        <mc:AlternateContent xmlns:mc="http://schemas.openxmlformats.org/markup-compatibility/2006">
          <mc:Choice Requires="x14">
            <control shapeId="14343" r:id="rId10" name="Check Box 7">
              <controlPr locked="0" defaultSize="0" autoFill="0" autoLine="0" autoPict="0">
                <anchor moveWithCells="1">
                  <from>
                    <xdr:col>31</xdr:col>
                    <xdr:colOff>28575</xdr:colOff>
                    <xdr:row>26</xdr:row>
                    <xdr:rowOff>19050</xdr:rowOff>
                  </from>
                  <to>
                    <xdr:col>36</xdr:col>
                    <xdr:colOff>95250</xdr:colOff>
                    <xdr:row>27</xdr:row>
                    <xdr:rowOff>57150</xdr:rowOff>
                  </to>
                </anchor>
              </controlPr>
            </control>
          </mc:Choice>
        </mc:AlternateContent>
        <mc:AlternateContent xmlns:mc="http://schemas.openxmlformats.org/markup-compatibility/2006">
          <mc:Choice Requires="x14">
            <control shapeId="14344" r:id="rId11" name="Check Box 8">
              <controlPr locked="0" defaultSize="0" autoFill="0" autoLine="0" autoPict="0">
                <anchor moveWithCells="1">
                  <from>
                    <xdr:col>31</xdr:col>
                    <xdr:colOff>28575</xdr:colOff>
                    <xdr:row>24</xdr:row>
                    <xdr:rowOff>85725</xdr:rowOff>
                  </from>
                  <to>
                    <xdr:col>36</xdr:col>
                    <xdr:colOff>95250</xdr:colOff>
                    <xdr:row>25</xdr:row>
                    <xdr:rowOff>114300</xdr:rowOff>
                  </to>
                </anchor>
              </controlPr>
            </control>
          </mc:Choice>
        </mc:AlternateContent>
        <mc:AlternateContent xmlns:mc="http://schemas.openxmlformats.org/markup-compatibility/2006">
          <mc:Choice Requires="x14">
            <control shapeId="14345" r:id="rId12" name="Check Box 9">
              <controlPr locked="0" defaultSize="0" autoFill="0" autoLine="0" autoPict="0">
                <anchor moveWithCells="1">
                  <from>
                    <xdr:col>31</xdr:col>
                    <xdr:colOff>28575</xdr:colOff>
                    <xdr:row>26</xdr:row>
                    <xdr:rowOff>19050</xdr:rowOff>
                  </from>
                  <to>
                    <xdr:col>36</xdr:col>
                    <xdr:colOff>95250</xdr:colOff>
                    <xdr:row>27</xdr:row>
                    <xdr:rowOff>57150</xdr:rowOff>
                  </to>
                </anchor>
              </controlPr>
            </control>
          </mc:Choice>
        </mc:AlternateContent>
        <mc:AlternateContent xmlns:mc="http://schemas.openxmlformats.org/markup-compatibility/2006">
          <mc:Choice Requires="x14">
            <control shapeId="14346" r:id="rId13" name="Check Box 10">
              <controlPr defaultSize="0" autoFill="0" autoLine="0" autoPict="0">
                <anchor moveWithCells="1">
                  <from>
                    <xdr:col>36</xdr:col>
                    <xdr:colOff>9525</xdr:colOff>
                    <xdr:row>219</xdr:row>
                    <xdr:rowOff>219075</xdr:rowOff>
                  </from>
                  <to>
                    <xdr:col>37</xdr:col>
                    <xdr:colOff>104775</xdr:colOff>
                    <xdr:row>220</xdr:row>
                    <xdr:rowOff>228600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7">
    <pageSetUpPr fitToPage="1"/>
  </sheetPr>
  <dimension ref="A1:AR302"/>
  <sheetViews>
    <sheetView showGridLines="0" zoomScale="85" zoomScaleNormal="85" workbookViewId="0"/>
  </sheetViews>
  <sheetFormatPr defaultColWidth="9" defaultRowHeight="13.5"/>
  <cols>
    <col min="1" max="1" width="1.5" style="1" customWidth="1"/>
    <col min="2" max="5" width="3.5" style="1" customWidth="1"/>
    <col min="6" max="6" width="4.125" style="1" customWidth="1"/>
    <col min="7" max="27" width="3.5" style="1" customWidth="1"/>
    <col min="28" max="30" width="3" style="1" customWidth="1"/>
    <col min="31" max="33" width="2.625" style="1" customWidth="1"/>
    <col min="34" max="34" width="9" style="1" customWidth="1"/>
    <col min="35" max="35" width="2" style="1" customWidth="1"/>
    <col min="36" max="36" width="1.75" style="1" customWidth="1"/>
    <col min="37" max="37" width="1.5" style="1" customWidth="1"/>
    <col min="38" max="38" width="2.25" style="1" customWidth="1"/>
    <col min="39" max="39" width="1.375" style="1" customWidth="1"/>
    <col min="40" max="42" width="2.125" style="1" customWidth="1"/>
    <col min="43" max="43" width="2.625" style="1" customWidth="1"/>
    <col min="44" max="16384" width="9" style="1"/>
  </cols>
  <sheetData>
    <row r="1" spans="1:31" s="14" customFormat="1" ht="38.25" customHeight="1" thickBot="1">
      <c r="A1" s="13" t="s">
        <v>45</v>
      </c>
      <c r="Q1" s="12" t="s">
        <v>68</v>
      </c>
      <c r="R1" s="12"/>
      <c r="S1" s="12"/>
      <c r="T1" s="12"/>
      <c r="AE1" s="87" t="s">
        <v>578</v>
      </c>
    </row>
    <row r="2" spans="1:31" ht="12" customHeight="1" thickTop="1">
      <c r="A2" s="84"/>
    </row>
    <row r="3" spans="1:31" s="97" customFormat="1" ht="12" customHeight="1">
      <c r="B3" s="225" t="s">
        <v>2356</v>
      </c>
      <c r="C3" s="225"/>
      <c r="D3" s="225"/>
      <c r="E3" s="225"/>
      <c r="AD3" s="1"/>
    </row>
    <row r="4" spans="1:31" s="97" customFormat="1" ht="30.75" customHeight="1">
      <c r="B4" s="224" t="s">
        <v>831</v>
      </c>
      <c r="C4" s="224"/>
      <c r="D4" s="224"/>
      <c r="E4" s="224"/>
      <c r="F4" s="224"/>
      <c r="G4" s="224"/>
      <c r="H4" s="224"/>
      <c r="I4" s="224"/>
      <c r="J4" s="224"/>
      <c r="K4" s="224"/>
      <c r="L4" s="224"/>
      <c r="M4" s="224"/>
      <c r="N4" s="224"/>
      <c r="O4" s="224"/>
      <c r="P4" s="224"/>
      <c r="Q4" s="224"/>
      <c r="R4" s="224"/>
      <c r="S4" s="224"/>
      <c r="T4" s="224"/>
      <c r="U4" s="224"/>
      <c r="V4" s="224"/>
      <c r="W4" s="224"/>
      <c r="X4" s="224"/>
      <c r="Y4" s="224"/>
      <c r="Z4" s="224"/>
      <c r="AA4" s="224"/>
      <c r="AD4" s="1"/>
    </row>
    <row r="5" spans="1:31" s="97" customFormat="1">
      <c r="AD5" s="1"/>
    </row>
    <row r="6" spans="1:31" s="97" customFormat="1">
      <c r="M6" s="98"/>
      <c r="N6" s="98" t="s">
        <v>830</v>
      </c>
      <c r="O6" s="98"/>
      <c r="P6" s="98"/>
      <c r="Q6" s="98"/>
      <c r="AD6" s="1"/>
    </row>
    <row r="7" spans="1:31" s="97" customFormat="1">
      <c r="AD7" s="1"/>
    </row>
    <row r="8" spans="1:31" s="97" customFormat="1" ht="18.95" customHeight="1">
      <c r="C8" s="1854" t="s">
        <v>3147</v>
      </c>
      <c r="D8" s="1854"/>
      <c r="E8" s="1854"/>
      <c r="F8" s="1854"/>
      <c r="G8" s="1854"/>
      <c r="H8" s="1854"/>
      <c r="I8" s="1854"/>
      <c r="J8" s="1854"/>
      <c r="K8" s="1854"/>
      <c r="L8" s="1854"/>
      <c r="M8" s="1854"/>
      <c r="N8" s="1854"/>
      <c r="O8" s="1854"/>
      <c r="P8" s="1854"/>
      <c r="Q8" s="1854"/>
      <c r="R8" s="1854"/>
      <c r="S8" s="1854"/>
      <c r="T8" s="1854"/>
      <c r="U8" s="1854"/>
      <c r="V8" s="1854"/>
      <c r="W8" s="1854"/>
      <c r="X8" s="1854"/>
      <c r="Y8" s="1854"/>
      <c r="Z8" s="1854"/>
      <c r="AD8" s="1"/>
    </row>
    <row r="9" spans="1:31" s="97" customFormat="1" ht="18.95" customHeight="1">
      <c r="C9" s="1854"/>
      <c r="D9" s="1854"/>
      <c r="E9" s="1854"/>
      <c r="F9" s="1854"/>
      <c r="G9" s="1854"/>
      <c r="H9" s="1854"/>
      <c r="I9" s="1854"/>
      <c r="J9" s="1854"/>
      <c r="K9" s="1854"/>
      <c r="L9" s="1854"/>
      <c r="M9" s="1854"/>
      <c r="N9" s="1854"/>
      <c r="O9" s="1854"/>
      <c r="P9" s="1854"/>
      <c r="Q9" s="1854"/>
      <c r="R9" s="1854"/>
      <c r="S9" s="1854"/>
      <c r="T9" s="1854"/>
      <c r="U9" s="1854"/>
      <c r="V9" s="1854"/>
      <c r="W9" s="1854"/>
      <c r="X9" s="1854"/>
      <c r="Y9" s="1854"/>
      <c r="Z9" s="1854"/>
      <c r="AD9" s="1"/>
    </row>
    <row r="10" spans="1:31" s="97" customFormat="1" ht="18.95" customHeight="1">
      <c r="C10" s="209"/>
      <c r="AD10" s="1"/>
    </row>
    <row r="11" spans="1:31" s="97" customFormat="1" ht="18.95" customHeight="1">
      <c r="C11" s="209"/>
      <c r="AD11" s="1"/>
    </row>
    <row r="12" spans="1:31" s="97" customFormat="1" ht="18.95" customHeight="1">
      <c r="C12" s="209"/>
      <c r="AD12" s="1"/>
    </row>
    <row r="13" spans="1:31" s="97" customFormat="1" ht="18.75" customHeight="1">
      <c r="C13" s="209"/>
      <c r="AD13" s="1"/>
    </row>
    <row r="14" spans="1:31" ht="19.5" customHeight="1">
      <c r="A14" s="2"/>
      <c r="C14" s="2"/>
      <c r="D14" s="2"/>
      <c r="E14" s="2"/>
      <c r="F14" s="2"/>
      <c r="G14" s="2"/>
      <c r="H14" s="2"/>
      <c r="I14" s="2"/>
      <c r="J14" s="2"/>
      <c r="K14" s="2"/>
      <c r="L14" s="2"/>
      <c r="M14" s="2"/>
      <c r="N14" s="2"/>
      <c r="O14" s="2"/>
      <c r="P14" s="2"/>
      <c r="Q14" s="2"/>
      <c r="R14" s="2"/>
      <c r="S14" s="2"/>
      <c r="T14" s="2"/>
      <c r="U14" s="2"/>
      <c r="V14" s="2"/>
      <c r="W14" s="2"/>
      <c r="X14" s="2"/>
      <c r="Y14" s="2"/>
      <c r="Z14" s="2"/>
      <c r="AA14" s="2"/>
    </row>
    <row r="15" spans="1:31" ht="24.75" customHeight="1">
      <c r="A15" s="2"/>
      <c r="B15" s="1518" t="str">
        <f>IF('確認申請書（建築）入力'!$M$4=0,"",'確認申請書（建築）入力'!$M$4)</f>
        <v>指定確認検査機関
　株式会社東日本住宅評価センター　様</v>
      </c>
      <c r="C15" s="1518"/>
      <c r="D15" s="1518"/>
      <c r="E15" s="1518"/>
      <c r="F15" s="1518"/>
      <c r="G15" s="1518"/>
      <c r="H15" s="1518"/>
      <c r="I15" s="1518"/>
      <c r="J15" s="1518"/>
      <c r="K15" s="1518"/>
      <c r="L15" s="1518"/>
      <c r="M15" s="1518"/>
      <c r="N15" s="1518"/>
      <c r="O15" s="1518"/>
      <c r="P15" s="1518"/>
      <c r="Q15" s="1518"/>
      <c r="R15" s="2"/>
      <c r="S15" s="2"/>
      <c r="T15" s="2"/>
      <c r="U15" s="2"/>
      <c r="V15" s="2"/>
      <c r="W15" s="2"/>
      <c r="X15" s="2"/>
      <c r="Y15" s="2"/>
      <c r="Z15" s="2"/>
      <c r="AA15" s="2"/>
    </row>
    <row r="16" spans="1:31" ht="22.5" customHeight="1">
      <c r="A16" s="2"/>
      <c r="B16" s="1518"/>
      <c r="C16" s="1518"/>
      <c r="D16" s="1518"/>
      <c r="E16" s="1518"/>
      <c r="F16" s="1518"/>
      <c r="G16" s="1518"/>
      <c r="H16" s="1518"/>
      <c r="I16" s="1518"/>
      <c r="J16" s="1518"/>
      <c r="K16" s="1518"/>
      <c r="L16" s="1518"/>
      <c r="M16" s="1518"/>
      <c r="N16" s="1518"/>
      <c r="O16" s="1518"/>
      <c r="P16" s="1518"/>
      <c r="Q16" s="1518"/>
      <c r="R16" s="2"/>
      <c r="S16" s="2"/>
      <c r="T16" s="2"/>
      <c r="U16" s="2"/>
      <c r="V16" s="2"/>
      <c r="W16" s="2"/>
      <c r="X16" s="2"/>
      <c r="Y16" s="2"/>
      <c r="Z16" s="2"/>
      <c r="AA16" s="2"/>
    </row>
    <row r="17" spans="1:44" ht="18.75" customHeight="1">
      <c r="A17" s="2"/>
      <c r="B17" s="2"/>
      <c r="C17" s="2"/>
      <c r="D17" s="2"/>
      <c r="E17" s="2"/>
      <c r="F17" s="2"/>
      <c r="G17" s="2"/>
      <c r="H17" s="2"/>
      <c r="I17" s="2"/>
      <c r="J17" s="2"/>
      <c r="K17" s="2"/>
      <c r="L17" s="2"/>
      <c r="M17" s="2"/>
      <c r="N17" s="2"/>
      <c r="O17" s="2"/>
      <c r="P17" s="2"/>
      <c r="Q17" s="2"/>
      <c r="R17" s="2"/>
      <c r="S17" s="2"/>
      <c r="T17" s="2"/>
      <c r="U17" s="2"/>
      <c r="V17" s="2"/>
      <c r="W17" s="2"/>
      <c r="X17" s="2"/>
      <c r="Y17" s="2"/>
      <c r="Z17" s="2"/>
      <c r="AA17" s="2"/>
    </row>
    <row r="18" spans="1:44" ht="18.75" customHeight="1">
      <c r="A18" s="2"/>
      <c r="B18" s="2"/>
      <c r="C18" s="2"/>
      <c r="D18" s="2"/>
      <c r="E18" s="2"/>
      <c r="F18" s="2"/>
      <c r="G18" s="2"/>
      <c r="H18" s="2"/>
      <c r="I18" s="2"/>
      <c r="J18" s="2"/>
      <c r="K18" s="2"/>
      <c r="L18" s="2"/>
      <c r="M18" s="2"/>
      <c r="N18" s="2"/>
      <c r="O18" s="2"/>
      <c r="P18" s="2"/>
      <c r="Q18" s="2"/>
      <c r="R18" s="2"/>
      <c r="S18" s="2"/>
      <c r="T18" s="2"/>
      <c r="U18" s="1857" t="s">
        <v>3063</v>
      </c>
      <c r="V18" s="1857"/>
      <c r="W18" s="1857"/>
      <c r="X18" s="1857"/>
      <c r="Y18" s="1857"/>
      <c r="Z18" s="1857"/>
      <c r="AA18" s="1857"/>
      <c r="AH18" s="138"/>
    </row>
    <row r="19" spans="1:44" ht="18.75" customHeight="1">
      <c r="A19" s="2"/>
      <c r="B19" s="2"/>
      <c r="C19" s="2"/>
      <c r="D19" s="2"/>
      <c r="E19" s="2"/>
      <c r="F19" s="2"/>
      <c r="G19" s="2"/>
      <c r="H19" s="2"/>
      <c r="I19" s="2"/>
      <c r="J19" s="2"/>
      <c r="K19" s="2"/>
      <c r="L19" s="2"/>
      <c r="M19" s="2"/>
      <c r="N19" s="2"/>
      <c r="O19" s="2"/>
      <c r="P19" s="2"/>
      <c r="Q19" s="2"/>
      <c r="R19" s="2"/>
      <c r="AH19" s="3"/>
      <c r="AI19" s="3"/>
      <c r="AM19" s="3"/>
      <c r="AN19" s="1862"/>
      <c r="AO19" s="1862"/>
      <c r="AP19" s="1862"/>
      <c r="AQ19" s="1862"/>
      <c r="AR19" s="1862"/>
    </row>
    <row r="20" spans="1:44" ht="18.75" customHeight="1">
      <c r="A20" s="2"/>
      <c r="B20" s="2"/>
      <c r="C20" s="2"/>
      <c r="D20" s="2"/>
      <c r="E20" s="2"/>
      <c r="F20" s="2"/>
      <c r="G20" s="2"/>
      <c r="H20" s="2"/>
      <c r="I20" s="2"/>
      <c r="J20" s="2"/>
      <c r="K20" s="2"/>
      <c r="L20" s="2"/>
      <c r="M20" s="2"/>
      <c r="N20" s="2"/>
      <c r="O20" s="2"/>
      <c r="P20" s="2"/>
      <c r="Q20" s="2"/>
      <c r="R20" s="2"/>
      <c r="S20" s="2"/>
      <c r="T20" s="2"/>
      <c r="U20" s="2"/>
      <c r="AH20" s="128"/>
    </row>
    <row r="21" spans="1:44" ht="13.5" customHeight="1">
      <c r="A21" s="2"/>
      <c r="B21" s="2"/>
      <c r="C21" s="2"/>
      <c r="D21" s="2"/>
      <c r="E21" s="2"/>
      <c r="F21" s="2"/>
      <c r="G21" s="2"/>
      <c r="H21" s="2"/>
      <c r="I21" s="2"/>
      <c r="J21" s="2"/>
      <c r="K21" s="2"/>
      <c r="L21" s="2"/>
      <c r="M21" s="2"/>
      <c r="N21" s="2"/>
      <c r="O21" s="2"/>
      <c r="P21" s="2"/>
      <c r="Q21" s="2"/>
      <c r="R21" s="2"/>
      <c r="S21" s="2"/>
      <c r="T21" s="2"/>
      <c r="U21" s="2"/>
      <c r="V21" s="2"/>
      <c r="W21" s="2"/>
      <c r="X21" s="2"/>
      <c r="AA21" s="2"/>
    </row>
    <row r="22" spans="1:44" ht="13.5" customHeight="1">
      <c r="A22" s="2"/>
      <c r="B22" s="2"/>
      <c r="C22" s="2"/>
      <c r="D22" s="2"/>
      <c r="E22" s="2"/>
      <c r="F22" s="2"/>
      <c r="G22" s="2"/>
      <c r="H22" s="2"/>
      <c r="I22" s="2"/>
      <c r="J22" s="2"/>
      <c r="K22" s="2"/>
      <c r="L22" s="2"/>
      <c r="M22" s="2"/>
      <c r="N22" s="2"/>
      <c r="O22" s="2"/>
      <c r="P22" s="2"/>
      <c r="Q22" s="2"/>
      <c r="R22" s="2"/>
      <c r="S22" s="2"/>
      <c r="T22" s="2"/>
      <c r="U22" s="2"/>
      <c r="V22" s="2"/>
      <c r="W22" s="2"/>
      <c r="X22" s="2"/>
      <c r="AA22" s="2"/>
    </row>
    <row r="23" spans="1:44" ht="18.75" customHeight="1">
      <c r="A23" s="2"/>
      <c r="B23" s="2"/>
      <c r="C23" s="2"/>
      <c r="D23" s="2"/>
      <c r="E23" s="2"/>
      <c r="F23" s="2"/>
      <c r="G23" s="2"/>
      <c r="H23" s="2"/>
      <c r="I23" s="2"/>
      <c r="J23" s="2"/>
      <c r="K23" s="2"/>
      <c r="L23" s="2"/>
      <c r="M23" s="2"/>
      <c r="N23" s="2"/>
      <c r="O23" s="2"/>
      <c r="P23" s="2"/>
      <c r="Q23" s="2"/>
      <c r="R23" s="2"/>
      <c r="S23" s="2"/>
      <c r="T23" s="2"/>
      <c r="U23" s="2"/>
      <c r="V23" s="2"/>
      <c r="W23" s="2"/>
      <c r="X23" s="2"/>
      <c r="AA23" s="2"/>
    </row>
    <row r="24" spans="1:44" ht="18.75" customHeight="1">
      <c r="A24" s="2"/>
      <c r="B24" s="2"/>
      <c r="C24" s="2"/>
      <c r="D24" s="2"/>
      <c r="E24" s="2"/>
      <c r="F24" s="2"/>
      <c r="G24" s="2"/>
      <c r="H24" s="2"/>
      <c r="I24" s="2"/>
      <c r="K24" s="2"/>
      <c r="L24" s="2"/>
      <c r="M24" s="2"/>
      <c r="N24" s="2"/>
      <c r="O24" s="2"/>
      <c r="P24" s="2" t="str">
        <f>IF(項目一覧!$C$183=0,"",項目一覧!$C$183)</f>
        <v/>
      </c>
      <c r="Q24" s="2"/>
      <c r="R24" s="2"/>
      <c r="S24" s="2"/>
      <c r="T24" s="2"/>
      <c r="U24" s="2"/>
      <c r="V24" s="2"/>
      <c r="W24" s="2"/>
      <c r="X24" s="2"/>
    </row>
    <row r="25" spans="1:44" ht="18.75" customHeight="1">
      <c r="A25" s="2"/>
      <c r="B25" s="2"/>
      <c r="C25" s="2"/>
      <c r="D25" s="2"/>
      <c r="E25" s="2"/>
      <c r="F25" s="2"/>
      <c r="G25" s="2"/>
      <c r="H25" s="2"/>
      <c r="I25" s="2"/>
      <c r="J25" s="2" t="s">
        <v>453</v>
      </c>
      <c r="K25" s="2"/>
      <c r="L25" s="2"/>
      <c r="M25" s="2"/>
      <c r="N25" s="2"/>
      <c r="O25" s="2"/>
      <c r="P25" s="2" t="str">
        <f>IF(項目一覧!$C$4=0,"",項目一覧!$C$4)</f>
        <v/>
      </c>
      <c r="Q25" s="67"/>
      <c r="R25" s="67"/>
      <c r="S25" s="67"/>
      <c r="T25" s="67"/>
      <c r="U25" s="67"/>
      <c r="V25" s="67"/>
      <c r="W25" s="67"/>
      <c r="X25" s="67"/>
      <c r="Y25" s="67"/>
      <c r="Z25" s="67"/>
      <c r="AA25" s="2"/>
    </row>
    <row r="26" spans="1:44" ht="18.75" customHeight="1">
      <c r="A26" s="2"/>
      <c r="B26" s="2"/>
      <c r="C26" s="2"/>
      <c r="D26" s="2"/>
      <c r="E26" s="2"/>
      <c r="F26" s="2"/>
      <c r="G26" s="2"/>
      <c r="H26" s="2"/>
      <c r="I26" s="2"/>
      <c r="J26" s="2"/>
      <c r="K26" s="2"/>
      <c r="L26" s="2"/>
      <c r="M26" s="2"/>
      <c r="N26" s="2"/>
      <c r="O26" s="2"/>
      <c r="P26" s="67"/>
      <c r="Q26" s="67"/>
      <c r="R26" s="67"/>
      <c r="S26" s="67"/>
      <c r="T26" s="67"/>
      <c r="U26" s="67"/>
      <c r="V26" s="67"/>
      <c r="W26" s="67"/>
      <c r="X26" s="67"/>
      <c r="Y26" s="67"/>
      <c r="Z26" s="67"/>
      <c r="AA26" s="67"/>
    </row>
    <row r="27" spans="1:44" ht="18.75" customHeight="1">
      <c r="A27" s="2"/>
      <c r="B27" s="2"/>
      <c r="C27" s="2"/>
      <c r="D27" s="2"/>
      <c r="E27" s="2"/>
      <c r="F27" s="2"/>
      <c r="G27" s="2"/>
      <c r="H27" s="2"/>
      <c r="I27" s="2"/>
      <c r="J27" s="2"/>
      <c r="K27" s="2"/>
      <c r="L27" s="2"/>
      <c r="M27" s="2"/>
      <c r="N27" s="2"/>
      <c r="O27" s="2"/>
      <c r="P27" s="67"/>
      <c r="Q27" s="67"/>
      <c r="R27" s="67"/>
      <c r="S27" s="67"/>
      <c r="T27" s="67"/>
      <c r="U27" s="67"/>
      <c r="V27" s="67"/>
      <c r="W27" s="67"/>
      <c r="X27" s="67"/>
      <c r="Y27" s="67"/>
      <c r="Z27" s="67"/>
      <c r="AA27" s="67"/>
    </row>
    <row r="28" spans="1:44" ht="13.5" customHeight="1">
      <c r="A28" s="2"/>
      <c r="B28" s="2"/>
      <c r="C28" s="2"/>
      <c r="D28" s="2"/>
      <c r="E28" s="2"/>
      <c r="F28" s="2"/>
      <c r="G28" s="2"/>
      <c r="H28" s="2"/>
      <c r="I28" s="2"/>
      <c r="J28" s="2"/>
      <c r="K28" s="2"/>
      <c r="L28" s="2"/>
      <c r="M28" s="2"/>
      <c r="N28" s="2"/>
      <c r="O28" s="2"/>
      <c r="P28" s="2"/>
      <c r="Q28" s="2"/>
      <c r="R28" s="2"/>
      <c r="S28" s="2"/>
      <c r="T28" s="2"/>
      <c r="U28" s="2"/>
      <c r="V28" s="2"/>
      <c r="W28" s="2"/>
      <c r="X28" s="2"/>
      <c r="AA28" s="2"/>
    </row>
    <row r="29" spans="1:44" ht="18.75" customHeight="1">
      <c r="A29" s="2"/>
      <c r="B29" s="2"/>
      <c r="C29" s="2"/>
      <c r="D29" s="2"/>
      <c r="E29" s="2"/>
      <c r="F29" s="2"/>
      <c r="G29" s="2"/>
      <c r="H29" s="2"/>
      <c r="I29" s="2"/>
      <c r="J29" s="2"/>
      <c r="K29" s="2"/>
      <c r="L29" s="2"/>
      <c r="M29" s="2"/>
      <c r="N29" s="2"/>
      <c r="O29" s="2"/>
      <c r="P29" s="1589"/>
      <c r="Q29" s="1589"/>
      <c r="R29" s="1589"/>
      <c r="S29" s="1589"/>
      <c r="T29" s="1589"/>
      <c r="U29" s="1589"/>
      <c r="V29" s="1589"/>
      <c r="W29" s="1589"/>
      <c r="X29" s="1589"/>
      <c r="Y29" s="1589"/>
      <c r="Z29" s="1589"/>
      <c r="AA29" s="1589"/>
    </row>
    <row r="30" spans="1:44" ht="18.75" customHeight="1">
      <c r="A30" s="2"/>
      <c r="B30" s="2"/>
      <c r="C30" s="2"/>
      <c r="D30" s="2"/>
      <c r="E30" s="2"/>
      <c r="F30" s="2"/>
      <c r="G30" s="2"/>
      <c r="H30" s="2"/>
      <c r="I30" s="2"/>
      <c r="J30" s="2"/>
      <c r="K30" s="2"/>
      <c r="L30" s="2"/>
      <c r="M30" s="2"/>
      <c r="N30" s="2"/>
      <c r="O30" s="2"/>
      <c r="P30" s="1589"/>
      <c r="Q30" s="1589"/>
      <c r="R30" s="1589"/>
      <c r="S30" s="1589"/>
      <c r="T30" s="1589"/>
      <c r="U30" s="1589"/>
      <c r="V30" s="1589"/>
      <c r="W30" s="1589"/>
      <c r="X30" s="1589"/>
      <c r="Y30" s="1589"/>
      <c r="Z30" s="1589"/>
      <c r="AA30" s="1589"/>
    </row>
    <row r="31" spans="1:44" ht="18.75" customHeight="1">
      <c r="A31" s="2"/>
      <c r="B31" s="2"/>
      <c r="C31" s="2"/>
      <c r="D31" s="2"/>
      <c r="E31" s="2"/>
      <c r="F31" s="2"/>
      <c r="G31" s="2"/>
      <c r="H31" s="2"/>
      <c r="I31" s="2"/>
      <c r="J31" s="2"/>
      <c r="K31" s="2"/>
      <c r="L31" s="2"/>
      <c r="M31" s="2"/>
      <c r="N31" s="2"/>
      <c r="O31" s="2"/>
      <c r="P31" s="67"/>
      <c r="Q31" s="67"/>
      <c r="R31" s="67"/>
      <c r="S31" s="67"/>
      <c r="T31" s="67"/>
      <c r="U31" s="67"/>
      <c r="V31" s="67"/>
      <c r="W31" s="67"/>
      <c r="X31" s="67"/>
      <c r="Y31" s="67"/>
      <c r="Z31" s="67"/>
      <c r="AA31" s="67"/>
    </row>
    <row r="32" spans="1:44" ht="18.75" customHeight="1">
      <c r="A32" s="2"/>
      <c r="B32" s="2"/>
      <c r="C32" s="2"/>
      <c r="D32" s="2"/>
      <c r="E32" s="2"/>
      <c r="F32" s="2"/>
      <c r="G32" s="2"/>
      <c r="H32" s="2"/>
      <c r="I32" s="2"/>
      <c r="J32" s="2"/>
      <c r="K32" s="2"/>
      <c r="L32" s="2"/>
      <c r="M32" s="2"/>
      <c r="N32" s="2"/>
      <c r="O32" s="2"/>
      <c r="P32" s="67"/>
      <c r="Q32" s="67"/>
      <c r="R32" s="67"/>
      <c r="S32" s="67"/>
      <c r="T32" s="67"/>
      <c r="U32" s="67"/>
      <c r="V32" s="67"/>
      <c r="W32" s="67"/>
      <c r="X32" s="67"/>
      <c r="Y32" s="67"/>
      <c r="Z32" s="67"/>
      <c r="AA32" s="67"/>
    </row>
    <row r="33" spans="1:30" ht="18.7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row>
    <row r="34" spans="1:30" ht="18.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row>
    <row r="35" spans="1:30" ht="18.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row>
    <row r="36" spans="1:30" ht="18.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row>
    <row r="37" spans="1:30" ht="26.25" customHeight="1">
      <c r="A37" s="2"/>
      <c r="B37" s="1543" t="s">
        <v>451</v>
      </c>
      <c r="C37" s="1544"/>
      <c r="D37" s="1544"/>
      <c r="E37" s="1544"/>
      <c r="F37" s="1544"/>
      <c r="G37" s="1544"/>
      <c r="H37" s="1545"/>
      <c r="I37" s="1543" t="s">
        <v>449</v>
      </c>
      <c r="J37" s="1544"/>
      <c r="K37" s="1544"/>
      <c r="L37" s="1544"/>
      <c r="M37" s="1544"/>
      <c r="N37" s="1544"/>
      <c r="O37" s="1544"/>
      <c r="P37" s="1544"/>
      <c r="Q37" s="1544"/>
      <c r="R37" s="1544"/>
      <c r="S37" s="1544"/>
      <c r="T37" s="1545"/>
      <c r="U37" s="1543" t="s">
        <v>448</v>
      </c>
      <c r="V37" s="1544"/>
      <c r="W37" s="1544"/>
      <c r="X37" s="1544"/>
      <c r="Y37" s="1544"/>
      <c r="Z37" s="1544"/>
      <c r="AA37" s="1544"/>
      <c r="AB37" s="1545"/>
      <c r="AC37" s="2"/>
    </row>
    <row r="38" spans="1:30" ht="33" customHeight="1">
      <c r="A38" s="2"/>
      <c r="B38" s="1547"/>
      <c r="C38" s="1548"/>
      <c r="D38" s="1548"/>
      <c r="E38" s="1548"/>
      <c r="F38" s="1548"/>
      <c r="G38" s="1548"/>
      <c r="H38" s="1549"/>
      <c r="I38" s="1520" t="s">
        <v>447</v>
      </c>
      <c r="J38" s="1521"/>
      <c r="K38" s="1521"/>
      <c r="L38" s="1521"/>
      <c r="M38" s="1521"/>
      <c r="N38" s="1521"/>
      <c r="O38" s="1521"/>
      <c r="P38" s="1521"/>
      <c r="Q38" s="1521"/>
      <c r="R38" s="1521"/>
      <c r="S38" s="1521"/>
      <c r="T38" s="1522"/>
      <c r="U38" s="1543" t="s">
        <v>3073</v>
      </c>
      <c r="V38" s="1544"/>
      <c r="W38" s="1544"/>
      <c r="X38" s="1544"/>
      <c r="Y38" s="1544"/>
      <c r="Z38" s="1544"/>
      <c r="AA38" s="1544"/>
      <c r="AB38" s="1545"/>
      <c r="AC38" s="2"/>
    </row>
    <row r="39" spans="1:30" ht="63" customHeight="1">
      <c r="A39" s="2"/>
      <c r="B39" s="60"/>
      <c r="C39" s="2"/>
      <c r="D39" s="2"/>
      <c r="E39" s="2"/>
      <c r="F39" s="2"/>
      <c r="G39" s="2"/>
      <c r="H39" s="64"/>
      <c r="I39" s="1505"/>
      <c r="J39" s="1506"/>
      <c r="K39" s="1506"/>
      <c r="L39" s="1506"/>
      <c r="M39" s="1506"/>
      <c r="N39" s="1506"/>
      <c r="O39" s="1506"/>
      <c r="P39" s="1506"/>
      <c r="Q39" s="1506"/>
      <c r="R39" s="1506"/>
      <c r="S39" s="1506"/>
      <c r="T39" s="1507"/>
      <c r="U39" s="1858" t="s">
        <v>829</v>
      </c>
      <c r="V39" s="1859"/>
      <c r="W39" s="1859"/>
      <c r="X39" s="1859"/>
      <c r="Y39" s="1859"/>
      <c r="Z39" s="1859"/>
      <c r="AA39" s="1859"/>
      <c r="AB39" s="1860"/>
      <c r="AC39" s="2"/>
    </row>
    <row r="40" spans="1:30" ht="33" customHeight="1">
      <c r="A40" s="2"/>
      <c r="B40" s="58"/>
      <c r="C40" s="30"/>
      <c r="D40" s="30"/>
      <c r="E40" s="30"/>
      <c r="F40" s="30"/>
      <c r="G40" s="30"/>
      <c r="H40" s="59"/>
      <c r="I40" s="1508"/>
      <c r="J40" s="1509"/>
      <c r="K40" s="1509"/>
      <c r="L40" s="1509"/>
      <c r="M40" s="1509"/>
      <c r="N40" s="1509"/>
      <c r="O40" s="1509"/>
      <c r="P40" s="1509"/>
      <c r="Q40" s="1509"/>
      <c r="R40" s="1509"/>
      <c r="S40" s="1509"/>
      <c r="T40" s="1510"/>
      <c r="U40" s="1508" t="s">
        <v>2589</v>
      </c>
      <c r="V40" s="1509"/>
      <c r="W40" s="1509"/>
      <c r="X40" s="1509"/>
      <c r="Y40" s="1509"/>
      <c r="Z40" s="1509"/>
      <c r="AA40" s="1509"/>
      <c r="AB40" s="1510"/>
      <c r="AC40" s="2"/>
    </row>
    <row r="41" spans="1:30"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row>
    <row r="42" spans="1:30" ht="15.75" customHeight="1">
      <c r="A42" s="2"/>
      <c r="B42" s="2"/>
      <c r="C42" s="2"/>
      <c r="D42" s="2"/>
      <c r="E42" s="128"/>
      <c r="F42" s="2"/>
      <c r="G42" s="2"/>
      <c r="H42" s="2"/>
      <c r="I42" s="2"/>
      <c r="J42" s="2"/>
      <c r="K42" s="2"/>
      <c r="L42" s="2"/>
      <c r="M42" s="2"/>
      <c r="N42" s="2"/>
      <c r="O42" s="2"/>
      <c r="P42" s="2"/>
      <c r="Q42" s="2"/>
      <c r="R42" s="2"/>
      <c r="S42" s="2"/>
      <c r="T42" s="2"/>
      <c r="U42" s="2"/>
      <c r="V42" s="2"/>
      <c r="W42" s="2"/>
      <c r="X42" s="2"/>
      <c r="Y42" s="2"/>
      <c r="Z42" s="2"/>
      <c r="AA42" s="2"/>
      <c r="AB42" s="2"/>
      <c r="AC42" s="2"/>
      <c r="AD42" s="2"/>
    </row>
    <row r="43" spans="1:30" ht="15.75" customHeight="1">
      <c r="A43" s="2"/>
      <c r="B43" s="2"/>
      <c r="C43" s="2"/>
      <c r="D43" s="2"/>
      <c r="E43" s="128"/>
      <c r="F43" s="128"/>
      <c r="G43" s="2"/>
      <c r="H43" s="2"/>
      <c r="I43" s="2"/>
      <c r="J43" s="2"/>
      <c r="K43" s="2"/>
      <c r="L43" s="2"/>
      <c r="M43" s="2"/>
      <c r="N43" s="2"/>
      <c r="O43" s="2"/>
      <c r="P43" s="2"/>
      <c r="Q43" s="2"/>
      <c r="R43" s="2"/>
      <c r="S43" s="2"/>
      <c r="T43" s="2"/>
      <c r="U43" s="2"/>
      <c r="V43" s="2"/>
      <c r="W43" s="2"/>
      <c r="X43" s="2"/>
      <c r="Y43" s="2"/>
      <c r="Z43" s="2"/>
      <c r="AA43" s="2"/>
    </row>
    <row r="44" spans="1:30" ht="6.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row>
    <row r="45" spans="1:30" ht="15.75" customHeight="1">
      <c r="A45" s="1501" t="s">
        <v>445</v>
      </c>
      <c r="B45" s="1501"/>
      <c r="C45" s="1501"/>
      <c r="D45" s="1501"/>
      <c r="E45" s="1501"/>
      <c r="F45" s="1501"/>
      <c r="G45" s="1501"/>
      <c r="H45" s="1501"/>
      <c r="I45" s="1501"/>
      <c r="J45" s="1501"/>
      <c r="K45" s="1501"/>
      <c r="L45" s="1501"/>
      <c r="M45" s="1501"/>
      <c r="N45" s="1501"/>
      <c r="O45" s="1501"/>
      <c r="P45" s="1501"/>
      <c r="Q45" s="1501"/>
      <c r="R45" s="1501"/>
      <c r="S45" s="1501"/>
      <c r="T45" s="1501"/>
      <c r="U45" s="1501"/>
      <c r="V45" s="1501"/>
      <c r="W45" s="1501"/>
      <c r="X45" s="1501"/>
      <c r="Y45" s="1501"/>
      <c r="Z45" s="1501"/>
      <c r="AA45" s="1501"/>
    </row>
    <row r="46" spans="1:30" ht="15.75" customHeight="1">
      <c r="A46" s="17" t="s">
        <v>802</v>
      </c>
      <c r="B46" s="16" t="s">
        <v>828</v>
      </c>
      <c r="C46" s="16"/>
      <c r="D46" s="16"/>
      <c r="E46" s="16"/>
      <c r="F46" s="16"/>
      <c r="G46" s="16"/>
      <c r="H46" s="52"/>
      <c r="I46" s="52"/>
      <c r="J46" s="16"/>
      <c r="K46" s="16"/>
      <c r="L46" s="16"/>
      <c r="M46" s="16"/>
      <c r="N46" s="16"/>
      <c r="O46" s="16"/>
      <c r="P46" s="16"/>
      <c r="Q46" s="16"/>
      <c r="R46" s="16"/>
      <c r="S46" s="16"/>
      <c r="T46" s="16"/>
      <c r="U46" s="16"/>
      <c r="V46" s="16"/>
      <c r="W46" s="16"/>
      <c r="X46" s="16"/>
      <c r="Y46" s="16"/>
      <c r="Z46" s="16"/>
      <c r="AA46" s="16"/>
    </row>
    <row r="47" spans="1:30" ht="15.75" customHeight="1">
      <c r="A47" s="6"/>
      <c r="B47" s="3" t="s">
        <v>442</v>
      </c>
      <c r="C47" s="3"/>
      <c r="D47" s="3"/>
      <c r="E47" s="3"/>
      <c r="F47" s="3"/>
      <c r="G47" s="3" t="str">
        <f>IF(項目一覧!$C$21=0,"",項目一覧!$C$21&amp;"  ")&amp;IF(項目一覧!$C$5=0,"",項目一覧!$C$5)</f>
        <v xml:space="preserve">  </v>
      </c>
      <c r="J47" s="3"/>
      <c r="K47" s="3"/>
      <c r="L47" s="3"/>
      <c r="M47" s="3"/>
      <c r="N47" s="3"/>
      <c r="O47" s="3"/>
      <c r="P47" s="3"/>
      <c r="Q47" s="3"/>
      <c r="R47" s="3"/>
      <c r="S47" s="3"/>
      <c r="T47" s="3"/>
      <c r="U47" s="3"/>
      <c r="V47" s="3"/>
      <c r="W47" s="3"/>
      <c r="X47" s="3"/>
      <c r="Y47" s="3"/>
      <c r="Z47" s="3"/>
      <c r="AA47" s="3"/>
    </row>
    <row r="48" spans="1:30" ht="15.75" customHeight="1">
      <c r="A48" s="6"/>
      <c r="B48" s="3" t="s">
        <v>419</v>
      </c>
      <c r="C48" s="3"/>
      <c r="D48" s="3"/>
      <c r="E48" s="3"/>
      <c r="F48" s="3"/>
      <c r="G48" s="3" t="str">
        <f>IF(項目一覧!$C$183=0,"",項目一覧!$C$183&amp;"  ")&amp;IF(項目一覧!$C$4=0,"",項目一覧!$C$4)</f>
        <v xml:space="preserve">  </v>
      </c>
      <c r="J48" s="3"/>
      <c r="K48" s="3"/>
      <c r="L48" s="3"/>
      <c r="M48" s="3"/>
      <c r="N48" s="3"/>
      <c r="O48" s="3"/>
      <c r="P48" s="3"/>
      <c r="Q48" s="3"/>
      <c r="R48" s="3"/>
      <c r="S48" s="3"/>
      <c r="T48" s="3"/>
      <c r="U48" s="3"/>
      <c r="V48" s="3"/>
      <c r="W48" s="3"/>
      <c r="X48" s="3"/>
      <c r="Y48" s="3"/>
      <c r="Z48" s="3"/>
      <c r="AA48" s="3"/>
    </row>
    <row r="49" spans="1:27" ht="15.75" customHeight="1">
      <c r="A49" s="6"/>
      <c r="B49" s="3" t="s">
        <v>410</v>
      </c>
      <c r="C49" s="3"/>
      <c r="D49" s="3"/>
      <c r="E49" s="3"/>
      <c r="F49" s="3"/>
      <c r="G49" s="3" t="str">
        <f>IF(項目一覧!$C$6=0,"",項目一覧!$C$6)</f>
        <v/>
      </c>
      <c r="J49" s="3"/>
      <c r="K49" s="3"/>
      <c r="L49" s="3"/>
      <c r="M49" s="3"/>
      <c r="N49" s="3"/>
      <c r="O49" s="3"/>
      <c r="P49" s="3"/>
      <c r="Q49" s="3"/>
      <c r="R49" s="3"/>
      <c r="S49" s="3"/>
      <c r="T49" s="3"/>
      <c r="U49" s="3"/>
      <c r="V49" s="3"/>
      <c r="W49" s="3"/>
      <c r="X49" s="3"/>
      <c r="Y49" s="3"/>
      <c r="Z49" s="3"/>
      <c r="AA49" s="3"/>
    </row>
    <row r="50" spans="1:27" ht="15.75" customHeight="1">
      <c r="A50" s="6"/>
      <c r="B50" s="3" t="s">
        <v>441</v>
      </c>
      <c r="C50" s="3"/>
      <c r="D50" s="3"/>
      <c r="E50" s="3"/>
      <c r="F50" s="3"/>
      <c r="G50" s="3" t="str">
        <f>IF(項目一覧!$C$7=0,"",項目一覧!$C$7)</f>
        <v/>
      </c>
      <c r="J50" s="3"/>
      <c r="K50" s="3"/>
      <c r="L50" s="3"/>
      <c r="M50" s="3"/>
      <c r="N50" s="3"/>
      <c r="O50" s="3"/>
      <c r="P50" s="3"/>
      <c r="Q50" s="3"/>
      <c r="R50" s="3"/>
      <c r="S50" s="3"/>
      <c r="T50" s="3"/>
      <c r="U50" s="3"/>
      <c r="V50" s="3"/>
      <c r="W50" s="3"/>
      <c r="X50" s="3"/>
      <c r="Y50" s="3"/>
      <c r="Z50" s="3"/>
      <c r="AA50" s="3"/>
    </row>
    <row r="51" spans="1:27" ht="15.75" customHeight="1">
      <c r="A51" s="32"/>
      <c r="B51" s="15" t="s">
        <v>408</v>
      </c>
      <c r="C51" s="15"/>
      <c r="D51" s="15"/>
      <c r="E51" s="15"/>
      <c r="F51" s="15"/>
      <c r="G51" s="15" t="str">
        <f>IF(項目一覧!$C$8=0,"",項目一覧!$C$8)</f>
        <v/>
      </c>
      <c r="H51" s="28"/>
      <c r="I51" s="28"/>
      <c r="J51" s="15"/>
      <c r="K51" s="15"/>
      <c r="L51" s="15"/>
      <c r="M51" s="15"/>
      <c r="N51" s="15"/>
      <c r="O51" s="15"/>
      <c r="P51" s="15"/>
      <c r="Q51" s="15"/>
      <c r="R51" s="15"/>
      <c r="S51" s="15"/>
      <c r="T51" s="15"/>
      <c r="U51" s="15"/>
      <c r="V51" s="15"/>
      <c r="W51" s="15"/>
      <c r="X51" s="15"/>
      <c r="Y51" s="15"/>
      <c r="Z51" s="15"/>
      <c r="AA51" s="15"/>
    </row>
    <row r="52" spans="1:27" ht="15.75" customHeight="1">
      <c r="A52" s="6" t="s">
        <v>802</v>
      </c>
      <c r="B52" s="3" t="s">
        <v>440</v>
      </c>
      <c r="C52" s="3"/>
      <c r="D52" s="3"/>
      <c r="E52" s="3"/>
      <c r="F52" s="3"/>
      <c r="G52" s="3"/>
      <c r="J52" s="3"/>
      <c r="K52" s="3"/>
      <c r="L52" s="3"/>
      <c r="M52" s="3"/>
      <c r="N52" s="3"/>
      <c r="O52" s="3"/>
      <c r="P52" s="3"/>
      <c r="Q52" s="3"/>
      <c r="R52" s="3"/>
      <c r="S52" s="3"/>
      <c r="T52" s="3"/>
      <c r="U52" s="3"/>
      <c r="V52" s="3"/>
      <c r="W52" s="3"/>
      <c r="X52" s="3"/>
      <c r="Y52" s="3"/>
      <c r="Z52" s="3"/>
      <c r="AA52" s="3"/>
    </row>
    <row r="53" spans="1:27" ht="15.75" customHeight="1">
      <c r="A53" s="6"/>
      <c r="B53" s="3" t="s">
        <v>420</v>
      </c>
      <c r="C53" s="3"/>
      <c r="D53" s="3"/>
      <c r="E53" s="3"/>
      <c r="F53" s="3"/>
      <c r="G53" s="48" t="str">
        <f>IF(項目一覧!$C$9=0,"","("&amp;項目一覧!$C$9&amp;") 建築士  （"&amp;項目一覧!$C$10&amp;"）登録　第　 "&amp;項目一覧!$C$11&amp;"　号")</f>
        <v>() 建築士  （）登録　第　 　号</v>
      </c>
      <c r="J53" s="3"/>
      <c r="K53" s="3"/>
      <c r="L53" s="3"/>
      <c r="M53" s="3"/>
      <c r="N53" s="3"/>
      <c r="O53" s="3"/>
      <c r="P53" s="3"/>
      <c r="Q53" s="3"/>
      <c r="R53" s="3"/>
      <c r="S53" s="3"/>
      <c r="T53" s="3"/>
      <c r="U53" s="3"/>
      <c r="V53" s="3"/>
      <c r="W53" s="3"/>
      <c r="X53" s="3"/>
      <c r="Y53" s="3"/>
      <c r="Z53" s="3"/>
      <c r="AA53" s="3"/>
    </row>
    <row r="54" spans="1:27" ht="15.75" customHeight="1">
      <c r="A54" s="6"/>
      <c r="B54" s="3" t="s">
        <v>419</v>
      </c>
      <c r="C54" s="3"/>
      <c r="D54" s="3"/>
      <c r="E54" s="3"/>
      <c r="F54" s="3"/>
      <c r="G54" s="3" t="str">
        <f>IF(項目一覧!$C$12=0,"",項目一覧!$C$12)</f>
        <v/>
      </c>
      <c r="J54" s="3"/>
      <c r="K54" s="3"/>
      <c r="L54" s="3"/>
      <c r="M54" s="3"/>
      <c r="N54" s="3"/>
      <c r="O54" s="3"/>
      <c r="P54" s="3"/>
      <c r="Q54" s="3"/>
      <c r="R54" s="3"/>
      <c r="S54" s="3"/>
      <c r="T54" s="3"/>
      <c r="U54" s="3"/>
      <c r="V54" s="3"/>
      <c r="W54" s="3"/>
      <c r="X54" s="3"/>
      <c r="Y54" s="3"/>
      <c r="Z54" s="3"/>
      <c r="AA54" s="3"/>
    </row>
    <row r="55" spans="1:27" ht="15.75" customHeight="1">
      <c r="A55" s="6"/>
      <c r="B55" s="3" t="s">
        <v>418</v>
      </c>
      <c r="C55" s="3"/>
      <c r="D55" s="3"/>
      <c r="E55" s="3"/>
      <c r="F55" s="3"/>
      <c r="G55" s="48" t="str">
        <f>IF(項目一覧!$C$13=0,"","("&amp;項目一覧!$C$13&amp;") 建築士事務所  （"&amp;項目一覧!$C$14&amp;"）知事登録　第　 "&amp;項目一覧!$C$15&amp;"　号")</f>
        <v>() 建築士事務所  （）知事登録　第　 　号</v>
      </c>
      <c r="J55" s="3"/>
      <c r="K55" s="3"/>
      <c r="L55" s="3"/>
      <c r="M55" s="3"/>
      <c r="N55" s="3"/>
      <c r="O55" s="3"/>
      <c r="P55" s="3"/>
      <c r="Q55" s="3"/>
      <c r="R55" s="3"/>
      <c r="S55" s="3"/>
      <c r="T55" s="3"/>
      <c r="U55" s="3"/>
      <c r="V55" s="3"/>
      <c r="W55" s="3"/>
      <c r="X55" s="3"/>
      <c r="Y55" s="3"/>
      <c r="Z55" s="3"/>
      <c r="AA55" s="3"/>
    </row>
    <row r="56" spans="1:27" ht="15.75" customHeight="1">
      <c r="A56" s="6"/>
      <c r="B56" s="3"/>
      <c r="C56" s="3"/>
      <c r="D56" s="3"/>
      <c r="E56" s="3"/>
      <c r="F56" s="3"/>
      <c r="G56" s="3" t="str">
        <f>IF(項目一覧!$C$16=0,"",項目一覧!$C$16)</f>
        <v/>
      </c>
      <c r="J56" s="3"/>
      <c r="K56" s="3"/>
      <c r="L56" s="3"/>
      <c r="M56" s="3"/>
      <c r="N56" s="3"/>
      <c r="O56" s="3"/>
      <c r="P56" s="3"/>
      <c r="Q56" s="3"/>
      <c r="R56" s="3"/>
      <c r="S56" s="3"/>
      <c r="T56" s="3"/>
      <c r="U56" s="3"/>
      <c r="V56" s="3"/>
      <c r="W56" s="3"/>
      <c r="X56" s="3"/>
      <c r="Y56" s="3"/>
      <c r="Z56" s="3"/>
      <c r="AA56" s="3"/>
    </row>
    <row r="57" spans="1:27" ht="15.75" customHeight="1">
      <c r="A57" s="6"/>
      <c r="B57" s="3" t="s">
        <v>417</v>
      </c>
      <c r="C57" s="3"/>
      <c r="D57" s="3"/>
      <c r="E57" s="3"/>
      <c r="F57" s="3"/>
      <c r="G57" s="3" t="str">
        <f>IF(項目一覧!$C$17=0,"",項目一覧!$C$17)</f>
        <v/>
      </c>
      <c r="J57" s="3"/>
      <c r="K57" s="3"/>
      <c r="L57" s="3"/>
      <c r="M57" s="3"/>
      <c r="N57" s="3"/>
      <c r="O57" s="3"/>
      <c r="P57" s="3"/>
      <c r="Q57" s="3"/>
      <c r="R57" s="3"/>
      <c r="S57" s="3"/>
      <c r="T57" s="3"/>
      <c r="U57" s="3"/>
      <c r="V57" s="3"/>
      <c r="W57" s="3"/>
      <c r="X57" s="3"/>
      <c r="Y57" s="3"/>
      <c r="Z57" s="3"/>
      <c r="AA57" s="3"/>
    </row>
    <row r="58" spans="1:27" ht="15.75" customHeight="1">
      <c r="A58" s="6"/>
      <c r="B58" s="3" t="s">
        <v>416</v>
      </c>
      <c r="C58" s="3"/>
      <c r="D58" s="3"/>
      <c r="E58" s="3"/>
      <c r="F58" s="3"/>
      <c r="G58" s="3" t="str">
        <f>IF(項目一覧!$C$18=0,"",項目一覧!$C$18)</f>
        <v/>
      </c>
      <c r="J58" s="3"/>
      <c r="K58" s="3"/>
      <c r="L58" s="3"/>
      <c r="M58" s="3"/>
      <c r="N58" s="3"/>
      <c r="O58" s="3"/>
      <c r="P58" s="3"/>
      <c r="Q58" s="3"/>
      <c r="R58" s="3"/>
      <c r="S58" s="3"/>
      <c r="T58" s="3"/>
      <c r="U58" s="3"/>
      <c r="V58" s="3"/>
      <c r="W58" s="3"/>
      <c r="X58" s="3"/>
      <c r="Y58" s="3"/>
      <c r="Z58" s="3"/>
      <c r="AA58" s="3"/>
    </row>
    <row r="59" spans="1:27" ht="15.75" customHeight="1">
      <c r="A59" s="32"/>
      <c r="B59" s="15" t="s">
        <v>415</v>
      </c>
      <c r="C59" s="15"/>
      <c r="D59" s="15"/>
      <c r="E59" s="15"/>
      <c r="F59" s="15"/>
      <c r="G59" s="15" t="str">
        <f>IF(項目一覧!$C$19=0,"",項目一覧!$C$19)</f>
        <v/>
      </c>
      <c r="H59" s="28"/>
      <c r="I59" s="28"/>
      <c r="J59" s="15"/>
      <c r="K59" s="15"/>
      <c r="L59" s="15"/>
      <c r="M59" s="15"/>
      <c r="N59" s="15"/>
      <c r="O59" s="15"/>
      <c r="P59" s="15"/>
      <c r="Q59" s="15"/>
      <c r="R59" s="15"/>
      <c r="S59" s="15"/>
      <c r="T59" s="15"/>
      <c r="U59" s="15"/>
      <c r="V59" s="15"/>
      <c r="W59" s="15"/>
      <c r="X59" s="15"/>
      <c r="Y59" s="15"/>
      <c r="Z59" s="15"/>
      <c r="AA59" s="15"/>
    </row>
    <row r="60" spans="1:27" ht="15.75" customHeight="1">
      <c r="A60" s="6" t="s">
        <v>802</v>
      </c>
      <c r="B60" s="3" t="s">
        <v>439</v>
      </c>
      <c r="C60" s="3"/>
      <c r="D60" s="3"/>
      <c r="E60" s="3"/>
      <c r="F60" s="3"/>
      <c r="G60" s="3"/>
      <c r="J60" s="3"/>
      <c r="K60" s="3"/>
      <c r="L60" s="3"/>
      <c r="M60" s="3"/>
      <c r="N60" s="3"/>
      <c r="O60" s="3"/>
      <c r="P60" s="3"/>
      <c r="Q60" s="3"/>
      <c r="R60" s="3"/>
      <c r="S60" s="3"/>
      <c r="T60" s="3"/>
      <c r="U60" s="3"/>
      <c r="V60" s="3"/>
      <c r="W60" s="3"/>
      <c r="X60" s="3"/>
      <c r="Y60" s="3"/>
      <c r="Z60" s="3"/>
      <c r="AA60" s="3"/>
    </row>
    <row r="61" spans="1:27" ht="18" customHeight="1">
      <c r="A61" s="6"/>
      <c r="B61" s="3" t="s">
        <v>438</v>
      </c>
      <c r="C61" s="3"/>
      <c r="D61" s="3"/>
      <c r="E61" s="3"/>
      <c r="F61" s="3"/>
      <c r="G61" s="3"/>
      <c r="H61" s="3"/>
      <c r="I61" s="3"/>
      <c r="J61" s="3"/>
      <c r="K61" s="3"/>
      <c r="L61" s="3"/>
      <c r="M61" s="3"/>
      <c r="N61" s="3"/>
      <c r="O61" s="3"/>
      <c r="P61" s="3"/>
      <c r="Q61" s="3"/>
      <c r="R61" s="3"/>
      <c r="S61" s="3"/>
      <c r="T61" s="3"/>
      <c r="U61" s="3"/>
      <c r="V61" s="3"/>
      <c r="W61" s="3"/>
      <c r="X61" s="3"/>
      <c r="Y61" s="3"/>
      <c r="Z61" s="3"/>
      <c r="AA61" s="3"/>
    </row>
    <row r="62" spans="1:27" ht="15.75" customHeight="1">
      <c r="A62" s="6"/>
      <c r="B62" s="3" t="s">
        <v>420</v>
      </c>
      <c r="C62" s="3"/>
      <c r="D62" s="3"/>
      <c r="E62" s="3"/>
      <c r="F62" s="3"/>
      <c r="G62" s="48" t="str">
        <f>IF(項目一覧!$C$22=0,"","("&amp;項目一覧!$C$22&amp;") 建築士  （"&amp;項目一覧!$C$23&amp;"）登録　第　 "&amp;項目一覧!$C$24&amp;"　号")</f>
        <v>() 建築士  （）登録　第　 　号</v>
      </c>
      <c r="J62" s="3"/>
      <c r="K62" s="3"/>
      <c r="L62" s="3"/>
      <c r="M62" s="3"/>
      <c r="N62" s="3"/>
      <c r="O62" s="3"/>
      <c r="P62" s="3"/>
      <c r="Q62" s="3"/>
      <c r="R62" s="3"/>
      <c r="S62" s="3"/>
      <c r="T62" s="3"/>
      <c r="U62" s="3"/>
      <c r="V62" s="3"/>
      <c r="W62" s="3"/>
      <c r="X62" s="3"/>
      <c r="Y62" s="3"/>
      <c r="Z62" s="3"/>
      <c r="AA62" s="3"/>
    </row>
    <row r="63" spans="1:27" ht="15.75" customHeight="1">
      <c r="A63" s="6"/>
      <c r="B63" s="3" t="s">
        <v>419</v>
      </c>
      <c r="C63" s="3"/>
      <c r="D63" s="3"/>
      <c r="E63" s="3"/>
      <c r="F63" s="3"/>
      <c r="G63" s="3" t="str">
        <f>IF(項目一覧!$C$25=0,"",項目一覧!$C$25)</f>
        <v/>
      </c>
      <c r="J63" s="3"/>
      <c r="K63" s="3"/>
      <c r="L63" s="3"/>
      <c r="M63" s="3"/>
      <c r="N63" s="3"/>
      <c r="O63" s="3"/>
      <c r="P63" s="3"/>
      <c r="Q63" s="3"/>
      <c r="R63" s="3"/>
      <c r="S63" s="3"/>
      <c r="T63" s="3"/>
      <c r="U63" s="3"/>
      <c r="V63" s="3"/>
      <c r="W63" s="3"/>
      <c r="X63" s="3"/>
      <c r="Y63" s="3"/>
      <c r="Z63" s="3"/>
      <c r="AA63" s="3"/>
    </row>
    <row r="64" spans="1:27" ht="15.75" customHeight="1">
      <c r="A64" s="7"/>
      <c r="B64" s="3" t="s">
        <v>418</v>
      </c>
      <c r="C64" s="3"/>
      <c r="D64" s="3"/>
      <c r="E64" s="3"/>
      <c r="F64" s="3"/>
      <c r="G64" s="205" t="str">
        <f>IF(項目一覧!$C$27=0,"","("&amp;項目一覧!$C$27&amp;") 建築士事務所  （"&amp;項目一覧!$C$28&amp;"）知事登録　第　 "&amp;項目一覧!$C$29&amp;"　号")</f>
        <v>() 建築士事務所  （）知事登録　第　 　号</v>
      </c>
    </row>
    <row r="65" spans="1:28" ht="15.75" customHeight="1">
      <c r="A65" s="7"/>
      <c r="B65" s="3"/>
      <c r="C65" s="3"/>
      <c r="D65" s="3"/>
      <c r="E65" s="3"/>
      <c r="F65" s="3"/>
      <c r="G65" s="3" t="str">
        <f>IF(項目一覧!$C$30=0,"",項目一覧!$C$30)</f>
        <v/>
      </c>
      <c r="J65" s="3"/>
      <c r="K65" s="3"/>
      <c r="L65" s="3"/>
      <c r="M65" s="3"/>
      <c r="N65" s="3"/>
      <c r="O65" s="3"/>
      <c r="P65" s="3"/>
      <c r="Q65" s="3"/>
      <c r="R65" s="3"/>
      <c r="S65" s="3"/>
      <c r="T65" s="3"/>
      <c r="U65" s="3"/>
      <c r="V65" s="3"/>
      <c r="W65" s="3"/>
      <c r="X65" s="3"/>
      <c r="Y65" s="3"/>
      <c r="Z65" s="3"/>
      <c r="AA65" s="3"/>
    </row>
    <row r="66" spans="1:28" ht="15.75" customHeight="1">
      <c r="A66" s="7"/>
      <c r="B66" s="3" t="s">
        <v>417</v>
      </c>
      <c r="C66" s="3"/>
      <c r="D66" s="3"/>
      <c r="E66" s="3"/>
      <c r="F66" s="3"/>
      <c r="G66" s="3" t="str">
        <f>IF(項目一覧!$C$31=0,"",項目一覧!$C$31)</f>
        <v/>
      </c>
      <c r="J66" s="3"/>
      <c r="K66" s="3"/>
      <c r="L66" s="3"/>
      <c r="M66" s="3"/>
      <c r="N66" s="3"/>
      <c r="O66" s="3"/>
      <c r="P66" s="3"/>
      <c r="Q66" s="3"/>
      <c r="R66" s="3"/>
      <c r="S66" s="3"/>
      <c r="T66" s="3"/>
      <c r="U66" s="3"/>
      <c r="V66" s="3"/>
      <c r="W66" s="3"/>
      <c r="X66" s="3"/>
      <c r="Y66" s="3"/>
      <c r="Z66" s="3"/>
      <c r="AA66" s="3"/>
    </row>
    <row r="67" spans="1:28" ht="15.75" customHeight="1">
      <c r="A67" s="7"/>
      <c r="B67" s="3" t="s">
        <v>416</v>
      </c>
      <c r="C67" s="3"/>
      <c r="D67" s="3"/>
      <c r="E67" s="3"/>
      <c r="F67" s="3"/>
      <c r="G67" s="3" t="str">
        <f>IF(項目一覧!$C$32=0,"",項目一覧!$C$32)</f>
        <v/>
      </c>
      <c r="J67" s="3"/>
      <c r="K67" s="3"/>
      <c r="L67" s="3"/>
      <c r="M67" s="3"/>
      <c r="N67" s="3"/>
      <c r="O67" s="3"/>
      <c r="P67" s="3"/>
      <c r="Q67" s="3"/>
      <c r="R67" s="3"/>
      <c r="S67" s="3"/>
      <c r="T67" s="3"/>
      <c r="U67" s="3"/>
      <c r="V67" s="3"/>
      <c r="W67" s="3"/>
      <c r="X67" s="3"/>
      <c r="Y67" s="3"/>
      <c r="Z67" s="3"/>
      <c r="AA67" s="3"/>
    </row>
    <row r="68" spans="1:28" ht="15.75" customHeight="1">
      <c r="A68" s="7"/>
      <c r="B68" s="3" t="s">
        <v>415</v>
      </c>
      <c r="C68" s="3"/>
      <c r="D68" s="3"/>
      <c r="E68" s="3"/>
      <c r="F68" s="3"/>
      <c r="G68" s="3" t="str">
        <f>IF(項目一覧!$C$33=0,"",項目一覧!$C$33)</f>
        <v/>
      </c>
      <c r="J68" s="3"/>
      <c r="K68" s="3"/>
      <c r="L68" s="3"/>
      <c r="M68" s="3"/>
      <c r="N68" s="3"/>
      <c r="O68" s="3"/>
      <c r="P68" s="3"/>
      <c r="Q68" s="3"/>
      <c r="R68" s="3"/>
      <c r="S68" s="3"/>
      <c r="T68" s="3"/>
      <c r="U68" s="3"/>
      <c r="V68" s="3"/>
      <c r="W68" s="3"/>
      <c r="X68" s="3"/>
      <c r="Y68" s="3"/>
      <c r="Z68" s="3"/>
      <c r="AA68" s="3"/>
    </row>
    <row r="69" spans="1:28" ht="18" customHeight="1">
      <c r="A69" s="7"/>
      <c r="B69" s="34" t="s">
        <v>770</v>
      </c>
      <c r="C69" s="3"/>
      <c r="D69" s="3"/>
      <c r="E69" s="3"/>
      <c r="F69" s="3"/>
      <c r="G69" s="1551" t="str">
        <f>IF(項目一覧!$C$35=0,"",項目一覧!$C$35)</f>
        <v/>
      </c>
      <c r="H69" s="1551"/>
      <c r="I69" s="1551"/>
      <c r="J69" s="1551"/>
      <c r="K69" s="1551"/>
      <c r="L69" s="1551"/>
      <c r="M69" s="1551"/>
      <c r="N69" s="1551"/>
      <c r="O69" s="1551"/>
      <c r="P69" s="1551"/>
      <c r="Q69" s="1551"/>
      <c r="R69" s="1551"/>
      <c r="S69" s="1551"/>
      <c r="T69" s="1551"/>
      <c r="U69" s="1551"/>
      <c r="V69" s="1551"/>
      <c r="W69" s="1551"/>
      <c r="X69" s="1551"/>
      <c r="Y69" s="1551"/>
      <c r="Z69" s="1551"/>
      <c r="AA69" s="1551"/>
      <c r="AB69" s="1551"/>
    </row>
    <row r="70" spans="1:28" ht="6" customHeight="1">
      <c r="A70" s="7"/>
      <c r="B70" s="3"/>
      <c r="C70" s="3"/>
      <c r="D70" s="3"/>
      <c r="E70" s="3"/>
      <c r="F70" s="3"/>
      <c r="G70" s="1551"/>
      <c r="H70" s="1551"/>
      <c r="I70" s="1551"/>
      <c r="J70" s="1551"/>
      <c r="K70" s="1551"/>
      <c r="L70" s="1551"/>
      <c r="M70" s="1551"/>
      <c r="N70" s="1551"/>
      <c r="O70" s="1551"/>
      <c r="P70" s="1551"/>
      <c r="Q70" s="1551"/>
      <c r="R70" s="1551"/>
      <c r="S70" s="1551"/>
      <c r="T70" s="1551"/>
      <c r="U70" s="1551"/>
      <c r="V70" s="1551"/>
      <c r="W70" s="1551"/>
      <c r="X70" s="1551"/>
      <c r="Y70" s="1551"/>
      <c r="Z70" s="1551"/>
      <c r="AA70" s="1551"/>
      <c r="AB70" s="1551"/>
    </row>
    <row r="71" spans="1:28" ht="18" customHeight="1">
      <c r="A71" s="6"/>
      <c r="B71" s="3" t="s">
        <v>437</v>
      </c>
      <c r="C71" s="3"/>
      <c r="D71" s="3"/>
      <c r="E71" s="3"/>
      <c r="F71" s="3"/>
      <c r="G71" s="3"/>
      <c r="H71" s="3"/>
      <c r="I71" s="3"/>
      <c r="J71" s="3"/>
      <c r="K71" s="3"/>
      <c r="L71" s="3"/>
      <c r="M71" s="3"/>
      <c r="N71" s="3"/>
      <c r="O71" s="3"/>
      <c r="P71" s="3"/>
      <c r="Q71" s="3"/>
      <c r="R71" s="3"/>
      <c r="S71" s="3"/>
      <c r="T71" s="3"/>
      <c r="U71" s="3"/>
      <c r="V71" s="3"/>
      <c r="W71" s="3"/>
      <c r="X71" s="3"/>
      <c r="Y71" s="3"/>
      <c r="Z71" s="3"/>
      <c r="AA71" s="3"/>
    </row>
    <row r="72" spans="1:28" ht="18" customHeight="1">
      <c r="A72" s="6"/>
      <c r="B72" s="3" t="s">
        <v>420</v>
      </c>
      <c r="C72" s="3"/>
      <c r="D72" s="3"/>
      <c r="E72" s="3"/>
      <c r="F72" s="3"/>
      <c r="G72" s="48" t="str">
        <f>IF(項目一覧!$C$189=0,"","("&amp;項目一覧!$C$189&amp;") 建築士  （"&amp;項目一覧!$C$190&amp;"）登録　第　 "&amp;項目一覧!$C$191&amp;"　号")</f>
        <v>() 建築士  （）登録　第　 　号</v>
      </c>
      <c r="J72" s="3"/>
      <c r="K72" s="3"/>
      <c r="L72" s="3"/>
      <c r="M72" s="3"/>
      <c r="N72" s="3"/>
      <c r="O72" s="3"/>
      <c r="P72" s="3"/>
      <c r="Q72" s="3"/>
      <c r="R72" s="3"/>
      <c r="S72" s="3"/>
      <c r="T72" s="3"/>
      <c r="U72" s="3"/>
      <c r="V72" s="3"/>
      <c r="W72" s="3"/>
      <c r="X72" s="3"/>
      <c r="Y72" s="3"/>
      <c r="Z72" s="3"/>
      <c r="AA72" s="3"/>
    </row>
    <row r="73" spans="1:28" ht="18" customHeight="1">
      <c r="A73" s="6"/>
      <c r="B73" s="3" t="s">
        <v>419</v>
      </c>
      <c r="C73" s="3"/>
      <c r="D73" s="3"/>
      <c r="E73" s="3"/>
      <c r="F73" s="3"/>
      <c r="G73" s="3" t="str">
        <f>IF(項目一覧!$C$192=0,"",項目一覧!$C$192)</f>
        <v/>
      </c>
      <c r="J73" s="3"/>
      <c r="K73" s="3"/>
      <c r="L73" s="3"/>
      <c r="M73" s="3"/>
      <c r="N73" s="3"/>
      <c r="O73" s="3"/>
      <c r="P73" s="3"/>
      <c r="Q73" s="3"/>
      <c r="R73" s="3"/>
      <c r="S73" s="3"/>
      <c r="T73" s="3"/>
      <c r="U73" s="3"/>
      <c r="V73" s="3"/>
      <c r="W73" s="3"/>
      <c r="X73" s="3"/>
      <c r="Y73" s="3"/>
      <c r="Z73" s="3"/>
      <c r="AA73" s="3"/>
    </row>
    <row r="74" spans="1:28" ht="18" customHeight="1">
      <c r="A74" s="7"/>
      <c r="B74" s="3" t="s">
        <v>418</v>
      </c>
      <c r="C74" s="3"/>
      <c r="D74" s="3"/>
      <c r="E74" s="3"/>
      <c r="F74" s="3"/>
      <c r="G74" s="3" t="str">
        <f>IF(項目一覧!$C$194=0,"","("&amp;項目一覧!$C$194&amp;") 建築士事務所  （"&amp;項目一覧!$C$195&amp;"）知事登録　第　 "&amp;項目一覧!$C$196&amp;"　号")</f>
        <v>() 建築士事務所  （）知事登録　第　 　号</v>
      </c>
      <c r="H74" s="205"/>
    </row>
    <row r="75" spans="1:28" ht="18" customHeight="1">
      <c r="A75" s="7"/>
      <c r="B75" s="3"/>
      <c r="C75" s="3"/>
      <c r="D75" s="3"/>
      <c r="E75" s="3"/>
      <c r="F75" s="3"/>
      <c r="G75" s="3" t="str">
        <f>IF(項目一覧!$C$197=0,"",項目一覧!$C$197)</f>
        <v/>
      </c>
      <c r="J75" s="3"/>
      <c r="K75" s="3"/>
      <c r="L75" s="3"/>
      <c r="M75" s="3"/>
      <c r="N75" s="3"/>
      <c r="O75" s="3"/>
      <c r="P75" s="3"/>
      <c r="Q75" s="3"/>
      <c r="R75" s="3"/>
      <c r="S75" s="3"/>
      <c r="T75" s="3"/>
      <c r="U75" s="3"/>
      <c r="V75" s="3"/>
      <c r="W75" s="3"/>
      <c r="X75" s="3"/>
      <c r="Y75" s="3"/>
      <c r="Z75" s="3"/>
      <c r="AA75" s="3"/>
    </row>
    <row r="76" spans="1:28" ht="18" customHeight="1">
      <c r="A76" s="7"/>
      <c r="B76" s="3" t="s">
        <v>417</v>
      </c>
      <c r="C76" s="3"/>
      <c r="D76" s="3"/>
      <c r="E76" s="3"/>
      <c r="F76" s="3"/>
      <c r="G76" s="3" t="str">
        <f>IF(項目一覧!$C$198=0,"",項目一覧!$C$198)</f>
        <v/>
      </c>
      <c r="J76" s="3"/>
      <c r="K76" s="3"/>
      <c r="L76" s="3"/>
      <c r="M76" s="3"/>
      <c r="N76" s="3"/>
      <c r="O76" s="3"/>
      <c r="P76" s="3"/>
      <c r="Q76" s="3"/>
      <c r="R76" s="3"/>
      <c r="S76" s="3"/>
      <c r="T76" s="3"/>
      <c r="U76" s="3"/>
      <c r="V76" s="3"/>
      <c r="W76" s="3"/>
      <c r="X76" s="3"/>
      <c r="Y76" s="3"/>
      <c r="Z76" s="3"/>
      <c r="AA76" s="3"/>
    </row>
    <row r="77" spans="1:28" ht="18" customHeight="1">
      <c r="A77" s="7"/>
      <c r="B77" s="3" t="s">
        <v>416</v>
      </c>
      <c r="C77" s="3"/>
      <c r="D77" s="3"/>
      <c r="E77" s="3"/>
      <c r="F77" s="3"/>
      <c r="G77" s="1863" t="str">
        <f>IF(項目一覧!$C$199=0,"",項目一覧!$C$199)</f>
        <v/>
      </c>
      <c r="H77" s="1864"/>
      <c r="I77" s="1864"/>
      <c r="J77" s="1864"/>
      <c r="K77" s="1864"/>
      <c r="L77" s="1864"/>
      <c r="M77" s="1864"/>
      <c r="N77" s="1864"/>
      <c r="O77" s="1864"/>
      <c r="P77" s="1864"/>
      <c r="Q77" s="1864"/>
      <c r="R77" s="1864"/>
      <c r="S77" s="1864"/>
      <c r="T77" s="1864"/>
      <c r="U77" s="1864"/>
      <c r="V77" s="1864"/>
      <c r="W77" s="1864"/>
      <c r="X77" s="1864"/>
      <c r="Y77" s="1864"/>
      <c r="Z77" s="1864"/>
      <c r="AA77" s="1864"/>
      <c r="AB77" s="1864"/>
    </row>
    <row r="78" spans="1:28" ht="18" customHeight="1">
      <c r="A78" s="7"/>
      <c r="B78" s="3" t="s">
        <v>415</v>
      </c>
      <c r="C78" s="3"/>
      <c r="D78" s="3"/>
      <c r="E78" s="3"/>
      <c r="F78" s="3"/>
      <c r="G78" s="3" t="str">
        <f>IF(項目一覧!$C$200=0,"",項目一覧!$C$200)</f>
        <v/>
      </c>
      <c r="J78" s="3"/>
      <c r="K78" s="3"/>
      <c r="L78" s="3"/>
      <c r="M78" s="3"/>
      <c r="N78" s="3"/>
      <c r="O78" s="3"/>
      <c r="P78" s="3"/>
      <c r="Q78" s="3"/>
      <c r="R78" s="3"/>
      <c r="S78" s="3"/>
      <c r="T78" s="3"/>
      <c r="U78" s="3"/>
      <c r="V78" s="3"/>
      <c r="W78" s="3"/>
      <c r="X78" s="3"/>
      <c r="Y78" s="3"/>
      <c r="Z78" s="3"/>
      <c r="AA78" s="3"/>
    </row>
    <row r="79" spans="1:28" ht="18" customHeight="1">
      <c r="A79" s="7"/>
      <c r="B79" s="34" t="s">
        <v>770</v>
      </c>
      <c r="C79" s="3"/>
      <c r="D79" s="3"/>
      <c r="E79" s="3"/>
      <c r="F79" s="3"/>
      <c r="G79" s="1551" t="str">
        <f>IF(項目一覧!$C$202=0,"",項目一覧!$C$202)</f>
        <v/>
      </c>
      <c r="H79" s="1551"/>
      <c r="I79" s="1551"/>
      <c r="J79" s="1551"/>
      <c r="K79" s="1551"/>
      <c r="L79" s="1551"/>
      <c r="M79" s="1551"/>
      <c r="N79" s="1551"/>
      <c r="O79" s="1551"/>
      <c r="P79" s="1551"/>
      <c r="Q79" s="1551"/>
      <c r="R79" s="1551"/>
      <c r="S79" s="1551"/>
      <c r="T79" s="1551"/>
      <c r="U79" s="1551"/>
      <c r="V79" s="1551"/>
      <c r="W79" s="1551"/>
      <c r="X79" s="1551"/>
      <c r="Y79" s="1551"/>
      <c r="Z79" s="1551"/>
      <c r="AA79" s="1551"/>
      <c r="AB79" s="1551"/>
    </row>
    <row r="80" spans="1:28" ht="9.75" customHeight="1">
      <c r="A80" s="6"/>
      <c r="B80" s="3"/>
      <c r="C80" s="3"/>
      <c r="D80" s="3"/>
      <c r="E80" s="3"/>
      <c r="F80" s="3"/>
      <c r="G80" s="1551"/>
      <c r="H80" s="1551"/>
      <c r="I80" s="1551"/>
      <c r="J80" s="1551"/>
      <c r="K80" s="1551"/>
      <c r="L80" s="1551"/>
      <c r="M80" s="1551"/>
      <c r="N80" s="1551"/>
      <c r="O80" s="1551"/>
      <c r="P80" s="1551"/>
      <c r="Q80" s="1551"/>
      <c r="R80" s="1551"/>
      <c r="S80" s="1551"/>
      <c r="T80" s="1551"/>
      <c r="U80" s="1551"/>
      <c r="V80" s="1551"/>
      <c r="W80" s="1551"/>
      <c r="X80" s="1551"/>
      <c r="Y80" s="1551"/>
      <c r="Z80" s="1551"/>
      <c r="AA80" s="1551"/>
      <c r="AB80" s="1551"/>
    </row>
    <row r="81" spans="1:34" ht="18" customHeight="1">
      <c r="A81" s="6"/>
      <c r="B81" s="3" t="s">
        <v>420</v>
      </c>
      <c r="C81" s="3"/>
      <c r="D81" s="3"/>
      <c r="E81" s="3"/>
      <c r="F81" s="3"/>
      <c r="G81" s="48" t="str">
        <f>IF(項目一覧!$C$203=0,"","("&amp;項目一覧!$C$203&amp;") 建築士  （"&amp;項目一覧!$C$204&amp;"）登録　第　 "&amp;項目一覧!$C$205&amp;"　号")</f>
        <v>() 建築士  （）登録　第　 　号</v>
      </c>
      <c r="J81" s="3"/>
      <c r="K81" s="3"/>
      <c r="L81" s="3"/>
      <c r="M81" s="3"/>
      <c r="N81" s="3"/>
      <c r="O81" s="3"/>
      <c r="P81" s="3"/>
      <c r="Q81" s="3"/>
      <c r="R81" s="3"/>
      <c r="S81" s="3"/>
      <c r="T81" s="3"/>
      <c r="U81" s="3"/>
      <c r="V81" s="3"/>
      <c r="W81" s="3"/>
      <c r="X81" s="3"/>
      <c r="Y81" s="3"/>
      <c r="Z81" s="3"/>
      <c r="AA81" s="3"/>
    </row>
    <row r="82" spans="1:34" ht="18" customHeight="1">
      <c r="A82" s="6"/>
      <c r="B82" s="3" t="s">
        <v>419</v>
      </c>
      <c r="C82" s="3"/>
      <c r="D82" s="3"/>
      <c r="E82" s="3"/>
      <c r="F82" s="3"/>
      <c r="G82" s="3" t="str">
        <f>IF(項目一覧!$C$206=0,"",項目一覧!$C$206)</f>
        <v/>
      </c>
      <c r="J82" s="3"/>
      <c r="K82" s="3"/>
      <c r="L82" s="3"/>
      <c r="M82" s="3"/>
      <c r="N82" s="3"/>
      <c r="O82" s="3"/>
      <c r="P82" s="3"/>
      <c r="Q82" s="3"/>
      <c r="R82" s="3"/>
      <c r="S82" s="3"/>
      <c r="T82" s="3"/>
      <c r="U82" s="3"/>
      <c r="V82" s="3"/>
      <c r="W82" s="3"/>
      <c r="X82" s="3"/>
      <c r="Y82" s="3"/>
      <c r="Z82" s="3"/>
      <c r="AA82" s="3"/>
    </row>
    <row r="83" spans="1:34" ht="18" customHeight="1">
      <c r="A83" s="7"/>
      <c r="B83" s="3" t="s">
        <v>418</v>
      </c>
      <c r="C83" s="3"/>
      <c r="D83" s="3"/>
      <c r="E83" s="3"/>
      <c r="F83" s="3"/>
      <c r="G83" s="205" t="str">
        <f>IF(項目一覧!$C$208=0,"","("&amp;項目一覧!$C$208&amp;") 建築士事務所  （"&amp;項目一覧!$C$209&amp;"）知事登録　第　 "&amp;項目一覧!$C$210&amp;"　号")</f>
        <v>() 建築士事務所  （）知事登録　第　 　号</v>
      </c>
    </row>
    <row r="84" spans="1:34" ht="18" customHeight="1">
      <c r="A84" s="7"/>
      <c r="B84" s="3"/>
      <c r="C84" s="3"/>
      <c r="D84" s="3"/>
      <c r="E84" s="3"/>
      <c r="F84" s="3"/>
      <c r="G84" s="3" t="str">
        <f>IF(項目一覧!$C$211=0,"",項目一覧!$C$211)</f>
        <v/>
      </c>
      <c r="J84" s="3"/>
      <c r="K84" s="3"/>
      <c r="L84" s="3"/>
      <c r="M84" s="3"/>
      <c r="N84" s="3"/>
      <c r="O84" s="3"/>
      <c r="P84" s="3"/>
      <c r="Q84" s="3"/>
      <c r="R84" s="3"/>
      <c r="S84" s="3"/>
      <c r="T84" s="3"/>
      <c r="U84" s="3"/>
      <c r="V84" s="3"/>
      <c r="W84" s="3"/>
      <c r="X84" s="3"/>
      <c r="Y84" s="3"/>
      <c r="Z84" s="3"/>
      <c r="AA84" s="3"/>
    </row>
    <row r="85" spans="1:34" ht="18" customHeight="1">
      <c r="A85" s="7"/>
      <c r="B85" s="3" t="s">
        <v>417</v>
      </c>
      <c r="C85" s="3"/>
      <c r="D85" s="3"/>
      <c r="E85" s="3"/>
      <c r="F85" s="3"/>
      <c r="G85" s="3" t="str">
        <f>IF(項目一覧!$C$212=0,"",項目一覧!$C$212)</f>
        <v/>
      </c>
      <c r="J85" s="3"/>
      <c r="K85" s="3"/>
      <c r="L85" s="3"/>
      <c r="M85" s="3"/>
      <c r="N85" s="3"/>
      <c r="O85" s="3"/>
      <c r="P85" s="3"/>
      <c r="Q85" s="3"/>
      <c r="R85" s="3"/>
      <c r="S85" s="3"/>
      <c r="T85" s="3"/>
      <c r="U85" s="3"/>
      <c r="V85" s="3"/>
      <c r="W85" s="3"/>
      <c r="X85" s="3"/>
      <c r="Y85" s="3"/>
      <c r="Z85" s="3"/>
      <c r="AA85" s="3"/>
    </row>
    <row r="86" spans="1:34" ht="18" customHeight="1">
      <c r="A86" s="7"/>
      <c r="B86" s="3" t="s">
        <v>416</v>
      </c>
      <c r="C86" s="3"/>
      <c r="D86" s="3"/>
      <c r="E86" s="3"/>
      <c r="F86" s="3"/>
      <c r="G86" s="1863" t="str">
        <f>IF(項目一覧!$C$213=0,"",項目一覧!$C$213)</f>
        <v/>
      </c>
      <c r="H86" s="1864"/>
      <c r="I86" s="1864"/>
      <c r="J86" s="1864"/>
      <c r="K86" s="1864"/>
      <c r="L86" s="1864"/>
      <c r="M86" s="1864"/>
      <c r="N86" s="1864"/>
      <c r="O86" s="1864"/>
      <c r="P86" s="1864"/>
      <c r="Q86" s="1864"/>
      <c r="R86" s="1864"/>
      <c r="S86" s="1864"/>
      <c r="T86" s="1864"/>
      <c r="U86" s="1864"/>
      <c r="V86" s="1864"/>
      <c r="W86" s="1864"/>
      <c r="X86" s="1864"/>
      <c r="Y86" s="1864"/>
      <c r="Z86" s="1864"/>
      <c r="AA86" s="1864"/>
      <c r="AB86" s="1864"/>
    </row>
    <row r="87" spans="1:34" ht="18" customHeight="1">
      <c r="A87" s="7"/>
      <c r="B87" s="3" t="s">
        <v>415</v>
      </c>
      <c r="C87" s="3"/>
      <c r="D87" s="3"/>
      <c r="E87" s="3"/>
      <c r="F87" s="3"/>
      <c r="G87" s="3" t="str">
        <f>IF(項目一覧!$C$214=0,"",項目一覧!$C$214)</f>
        <v/>
      </c>
      <c r="J87" s="3"/>
      <c r="K87" s="3"/>
      <c r="L87" s="3"/>
      <c r="M87" s="3"/>
      <c r="N87" s="3"/>
      <c r="O87" s="3"/>
      <c r="P87" s="3"/>
      <c r="Q87" s="3"/>
      <c r="R87" s="3"/>
      <c r="S87" s="3"/>
      <c r="T87" s="3"/>
      <c r="U87" s="3"/>
      <c r="V87" s="3"/>
      <c r="W87" s="3"/>
      <c r="X87" s="3"/>
      <c r="Y87" s="3"/>
      <c r="Z87" s="3"/>
      <c r="AA87" s="3"/>
    </row>
    <row r="88" spans="1:34" ht="18" customHeight="1">
      <c r="A88" s="7"/>
      <c r="B88" s="34" t="s">
        <v>770</v>
      </c>
      <c r="C88" s="3"/>
      <c r="D88" s="3"/>
      <c r="E88" s="3"/>
      <c r="F88" s="3"/>
      <c r="G88" s="1551" t="str">
        <f>IF(項目一覧!$C$216=0,"",項目一覧!$C$216)</f>
        <v/>
      </c>
      <c r="H88" s="1551"/>
      <c r="I88" s="1551"/>
      <c r="J88" s="1551"/>
      <c r="K88" s="1551"/>
      <c r="L88" s="1551"/>
      <c r="M88" s="1551"/>
      <c r="N88" s="1551"/>
      <c r="O88" s="1551"/>
      <c r="P88" s="1551"/>
      <c r="Q88" s="1551"/>
      <c r="R88" s="1551"/>
      <c r="S88" s="1551"/>
      <c r="T88" s="1551"/>
      <c r="U88" s="1551"/>
      <c r="V88" s="1551"/>
      <c r="W88" s="1551"/>
      <c r="X88" s="1551"/>
      <c r="Y88" s="1551"/>
      <c r="Z88" s="1551"/>
      <c r="AA88" s="1551"/>
      <c r="AB88" s="1551"/>
      <c r="AC88" s="208"/>
      <c r="AE88" s="208"/>
      <c r="AF88" s="208"/>
      <c r="AG88" s="208"/>
      <c r="AH88" s="208"/>
    </row>
    <row r="89" spans="1:34" ht="8.25" customHeight="1">
      <c r="A89" s="6"/>
      <c r="B89" s="3"/>
      <c r="C89" s="3"/>
      <c r="D89" s="3"/>
      <c r="E89" s="3"/>
      <c r="F89" s="3"/>
      <c r="G89" s="1551"/>
      <c r="H89" s="1551"/>
      <c r="I89" s="1551"/>
      <c r="J89" s="1551"/>
      <c r="K89" s="1551"/>
      <c r="L89" s="1551"/>
      <c r="M89" s="1551"/>
      <c r="N89" s="1551"/>
      <c r="O89" s="1551"/>
      <c r="P89" s="1551"/>
      <c r="Q89" s="1551"/>
      <c r="R89" s="1551"/>
      <c r="S89" s="1551"/>
      <c r="T89" s="1551"/>
      <c r="U89" s="1551"/>
      <c r="V89" s="1551"/>
      <c r="W89" s="1551"/>
      <c r="X89" s="1551"/>
      <c r="Y89" s="1551"/>
      <c r="Z89" s="1551"/>
      <c r="AA89" s="1551"/>
      <c r="AB89" s="1551"/>
    </row>
    <row r="90" spans="1:34" ht="18" customHeight="1">
      <c r="A90" s="6"/>
      <c r="B90" s="3" t="s">
        <v>420</v>
      </c>
      <c r="C90" s="3"/>
      <c r="D90" s="3"/>
      <c r="E90" s="3"/>
      <c r="F90" s="3"/>
      <c r="G90" s="48" t="str">
        <f>IF(項目一覧!$C$217=0,"","("&amp;項目一覧!$C$217&amp;") 建築士  （"&amp;項目一覧!$C$218&amp;"）登録　第　 "&amp;項目一覧!$C$219&amp;"　号")</f>
        <v>() 建築士  （）登録　第　 　号</v>
      </c>
      <c r="J90" s="3"/>
      <c r="K90" s="3"/>
      <c r="L90" s="3"/>
      <c r="M90" s="3"/>
      <c r="N90" s="3"/>
      <c r="O90" s="3"/>
      <c r="P90" s="3"/>
      <c r="Q90" s="3"/>
      <c r="R90" s="3"/>
      <c r="S90" s="3"/>
      <c r="T90" s="3"/>
      <c r="U90" s="3"/>
      <c r="V90" s="3"/>
      <c r="W90" s="3"/>
      <c r="X90" s="3"/>
      <c r="Y90" s="3"/>
      <c r="Z90" s="3"/>
      <c r="AA90" s="3"/>
    </row>
    <row r="91" spans="1:34" ht="18" customHeight="1">
      <c r="A91" s="6"/>
      <c r="B91" s="3" t="s">
        <v>419</v>
      </c>
      <c r="C91" s="3"/>
      <c r="D91" s="3"/>
      <c r="E91" s="3"/>
      <c r="F91" s="3"/>
      <c r="G91" s="3" t="str">
        <f>IF(項目一覧!$C$220=0,"",項目一覧!$C$220)</f>
        <v/>
      </c>
      <c r="J91" s="3"/>
      <c r="K91" s="3"/>
      <c r="L91" s="3"/>
      <c r="M91" s="3"/>
      <c r="N91" s="3"/>
      <c r="O91" s="3"/>
      <c r="P91" s="3"/>
      <c r="Q91" s="3"/>
      <c r="R91" s="3"/>
      <c r="S91" s="3"/>
      <c r="T91" s="3"/>
      <c r="U91" s="3"/>
      <c r="V91" s="3"/>
      <c r="W91" s="3"/>
      <c r="X91" s="3"/>
      <c r="Y91" s="3"/>
      <c r="Z91" s="3"/>
      <c r="AA91" s="3"/>
    </row>
    <row r="92" spans="1:34" ht="18" customHeight="1">
      <c r="A92" s="7"/>
      <c r="B92" s="3" t="s">
        <v>418</v>
      </c>
      <c r="C92" s="3"/>
      <c r="D92" s="3"/>
      <c r="E92" s="3"/>
      <c r="F92" s="3"/>
      <c r="G92" s="205" t="str">
        <f>IF(項目一覧!$C$222=0,"","("&amp;項目一覧!$C$222&amp;") 建築士事務所  （"&amp;項目一覧!$C$223&amp;"）知事登録　第　 "&amp;項目一覧!$C$224&amp;"　号")</f>
        <v>() 建築士事務所  （）知事登録　第　 　号</v>
      </c>
    </row>
    <row r="93" spans="1:34" ht="18" customHeight="1">
      <c r="A93" s="7"/>
      <c r="B93" s="3"/>
      <c r="C93" s="3"/>
      <c r="D93" s="3"/>
      <c r="E93" s="3"/>
      <c r="F93" s="3"/>
      <c r="G93" s="3" t="str">
        <f>IF(項目一覧!$C$225=0,"",項目一覧!$C$225)</f>
        <v/>
      </c>
      <c r="J93" s="3"/>
      <c r="K93" s="3"/>
      <c r="L93" s="3"/>
      <c r="M93" s="3"/>
      <c r="N93" s="3"/>
      <c r="O93" s="3"/>
      <c r="P93" s="3"/>
      <c r="Q93" s="3"/>
      <c r="R93" s="3"/>
      <c r="S93" s="3"/>
      <c r="T93" s="3"/>
      <c r="U93" s="3"/>
      <c r="V93" s="3"/>
      <c r="W93" s="3"/>
      <c r="X93" s="3"/>
      <c r="Y93" s="3"/>
      <c r="Z93" s="3"/>
      <c r="AA93" s="3"/>
    </row>
    <row r="94" spans="1:34" ht="18" customHeight="1">
      <c r="A94" s="7"/>
      <c r="B94" s="3" t="s">
        <v>417</v>
      </c>
      <c r="C94" s="3"/>
      <c r="D94" s="3"/>
      <c r="E94" s="3"/>
      <c r="F94" s="3"/>
      <c r="G94" s="3" t="str">
        <f>IF(項目一覧!$C$226=0,"",項目一覧!$C$226)</f>
        <v/>
      </c>
      <c r="J94" s="3"/>
      <c r="K94" s="3"/>
      <c r="L94" s="3"/>
      <c r="M94" s="3"/>
      <c r="N94" s="3"/>
      <c r="O94" s="3"/>
      <c r="P94" s="3"/>
      <c r="Q94" s="3"/>
      <c r="R94" s="3"/>
      <c r="S94" s="3"/>
      <c r="T94" s="3"/>
      <c r="U94" s="3"/>
      <c r="V94" s="3"/>
      <c r="W94" s="3"/>
      <c r="X94" s="3"/>
      <c r="Y94" s="3"/>
      <c r="Z94" s="3"/>
      <c r="AA94" s="3"/>
    </row>
    <row r="95" spans="1:34" ht="18" customHeight="1">
      <c r="A95" s="7"/>
      <c r="B95" s="3" t="s">
        <v>416</v>
      </c>
      <c r="C95" s="3"/>
      <c r="D95" s="3"/>
      <c r="E95" s="3"/>
      <c r="F95" s="3"/>
      <c r="G95" s="1863" t="str">
        <f>IF(項目一覧!$C$227=0,"",項目一覧!$C$227)</f>
        <v/>
      </c>
      <c r="H95" s="1864"/>
      <c r="I95" s="1864"/>
      <c r="J95" s="1864"/>
      <c r="K95" s="1864"/>
      <c r="L95" s="1864"/>
      <c r="M95" s="1864"/>
      <c r="N95" s="1864"/>
      <c r="O95" s="1864"/>
      <c r="P95" s="1864"/>
      <c r="Q95" s="1864"/>
      <c r="R95" s="1864"/>
      <c r="S95" s="1864"/>
      <c r="T95" s="1864"/>
      <c r="U95" s="1864"/>
      <c r="V95" s="1864"/>
      <c r="W95" s="1864"/>
      <c r="X95" s="1864"/>
      <c r="Y95" s="1864"/>
      <c r="Z95" s="1864"/>
      <c r="AA95" s="1864"/>
      <c r="AB95" s="1864"/>
    </row>
    <row r="96" spans="1:34" ht="18" customHeight="1">
      <c r="A96" s="7"/>
      <c r="B96" s="3" t="s">
        <v>415</v>
      </c>
      <c r="C96" s="3"/>
      <c r="D96" s="3"/>
      <c r="E96" s="3"/>
      <c r="F96" s="3"/>
      <c r="G96" s="3" t="str">
        <f>IF(項目一覧!$C$228=0,"",項目一覧!$C$228)</f>
        <v/>
      </c>
      <c r="J96" s="3"/>
      <c r="K96" s="3"/>
      <c r="L96" s="3"/>
      <c r="M96" s="3"/>
      <c r="N96" s="3"/>
      <c r="O96" s="3"/>
      <c r="P96" s="3"/>
      <c r="Q96" s="3"/>
      <c r="R96" s="3"/>
      <c r="S96" s="3"/>
      <c r="T96" s="3"/>
      <c r="U96" s="3"/>
      <c r="V96" s="3"/>
      <c r="W96" s="3"/>
      <c r="X96" s="3"/>
      <c r="Y96" s="3"/>
      <c r="Z96" s="3"/>
      <c r="AA96" s="3"/>
    </row>
    <row r="97" spans="1:30" ht="18" customHeight="1">
      <c r="A97" s="7"/>
      <c r="B97" s="34" t="s">
        <v>770</v>
      </c>
      <c r="C97" s="3"/>
      <c r="D97" s="3"/>
      <c r="E97" s="3"/>
      <c r="F97" s="3"/>
      <c r="G97" s="1551" t="str">
        <f>IF(項目一覧!$C$230=0,"",項目一覧!$C$230)</f>
        <v/>
      </c>
      <c r="H97" s="1551"/>
      <c r="I97" s="1551"/>
      <c r="J97" s="1551"/>
      <c r="K97" s="1551"/>
      <c r="L97" s="1551"/>
      <c r="M97" s="1551"/>
      <c r="N97" s="1551"/>
      <c r="O97" s="1551"/>
      <c r="P97" s="1551"/>
      <c r="Q97" s="1551"/>
      <c r="R97" s="1551"/>
      <c r="S97" s="1551"/>
      <c r="T97" s="1551"/>
      <c r="U97" s="1551"/>
      <c r="V97" s="1551"/>
      <c r="W97" s="1551"/>
      <c r="X97" s="1551"/>
      <c r="Y97" s="1551"/>
      <c r="Z97" s="1551"/>
      <c r="AA97" s="1551"/>
      <c r="AB97" s="1551"/>
    </row>
    <row r="98" spans="1:30" ht="9" customHeight="1">
      <c r="A98" s="31"/>
      <c r="B98" s="15"/>
      <c r="C98" s="15"/>
      <c r="D98" s="15"/>
      <c r="E98" s="15"/>
      <c r="F98" s="15"/>
      <c r="G98" s="1552"/>
      <c r="H98" s="1552"/>
      <c r="I98" s="1552"/>
      <c r="J98" s="1552"/>
      <c r="K98" s="1552"/>
      <c r="L98" s="1552"/>
      <c r="M98" s="1552"/>
      <c r="N98" s="1552"/>
      <c r="O98" s="1552"/>
      <c r="P98" s="1552"/>
      <c r="Q98" s="1552"/>
      <c r="R98" s="1552"/>
      <c r="S98" s="1552"/>
      <c r="T98" s="1552"/>
      <c r="U98" s="1552"/>
      <c r="V98" s="1552"/>
      <c r="W98" s="1552"/>
      <c r="X98" s="1552"/>
      <c r="Y98" s="1552"/>
      <c r="Z98" s="1552"/>
      <c r="AA98" s="1552"/>
      <c r="AB98" s="1552"/>
    </row>
    <row r="99" spans="1:30" ht="15.75" customHeight="1">
      <c r="A99" s="17" t="s">
        <v>802</v>
      </c>
      <c r="B99" s="16" t="s">
        <v>769</v>
      </c>
      <c r="C99" s="16"/>
      <c r="D99" s="16"/>
      <c r="E99" s="16"/>
      <c r="F99" s="16"/>
      <c r="G99" s="16"/>
      <c r="H99" s="52"/>
      <c r="I99" s="52"/>
      <c r="J99" s="16"/>
      <c r="K99" s="16"/>
      <c r="L99" s="16"/>
      <c r="M99" s="16"/>
      <c r="N99" s="16"/>
      <c r="O99" s="16"/>
      <c r="P99" s="16"/>
      <c r="Q99" s="16"/>
      <c r="R99" s="16"/>
      <c r="S99" s="16"/>
      <c r="T99" s="16"/>
      <c r="U99" s="16"/>
      <c r="V99" s="16"/>
      <c r="W99" s="16"/>
      <c r="X99" s="16"/>
      <c r="Y99" s="16"/>
      <c r="Z99" s="16"/>
      <c r="AA99" s="16"/>
    </row>
    <row r="100" spans="1:30" ht="15.75" customHeight="1">
      <c r="A100" s="7"/>
      <c r="B100" s="3" t="s">
        <v>412</v>
      </c>
      <c r="C100" s="3"/>
      <c r="D100" s="3"/>
      <c r="E100" s="3"/>
      <c r="F100" s="3"/>
      <c r="G100" s="3" t="str">
        <f>IF(項目一覧!$C$55=0,"",項目一覧!$C$55)</f>
        <v/>
      </c>
      <c r="J100" s="3"/>
      <c r="K100" s="3"/>
      <c r="L100" s="3"/>
      <c r="M100" s="3"/>
      <c r="N100" s="3"/>
      <c r="O100" s="3"/>
      <c r="P100" s="3"/>
      <c r="Q100" s="3"/>
      <c r="R100" s="3"/>
      <c r="S100" s="3"/>
      <c r="T100" s="3"/>
      <c r="U100" s="3"/>
      <c r="V100" s="3"/>
      <c r="W100" s="3"/>
      <c r="X100" s="3"/>
      <c r="Y100" s="3"/>
      <c r="Z100" s="3"/>
      <c r="AA100" s="3"/>
    </row>
    <row r="101" spans="1:30" ht="15.75" customHeight="1">
      <c r="A101" s="7"/>
      <c r="B101" s="3" t="s">
        <v>411</v>
      </c>
      <c r="C101" s="3"/>
      <c r="D101" s="3"/>
      <c r="E101" s="3"/>
      <c r="F101" s="3"/>
      <c r="G101" s="205" t="str">
        <f>IF(項目一覧!$C$56=0,"","建設業の許可   ("&amp;項目一覧!$C$56&amp;")  第  （"&amp;項目一覧!$C$57&amp;"）　　 "&amp;項目一覧!$C$58&amp;"　号")</f>
        <v>建設業の許可   ()  第  （）　　 　号</v>
      </c>
      <c r="J101" s="3"/>
      <c r="K101" s="3"/>
      <c r="L101" s="3"/>
      <c r="M101" s="3"/>
      <c r="N101" s="3"/>
      <c r="O101" s="3"/>
      <c r="P101" s="3"/>
      <c r="Q101" s="3"/>
      <c r="R101" s="3"/>
      <c r="S101" s="3"/>
      <c r="T101" s="3"/>
      <c r="U101" s="3"/>
      <c r="V101" s="3"/>
      <c r="W101" s="3"/>
      <c r="X101" s="3"/>
      <c r="Y101" s="3"/>
      <c r="Z101" s="3"/>
      <c r="AA101" s="3"/>
    </row>
    <row r="102" spans="1:30" ht="15.75" customHeight="1">
      <c r="A102" s="7"/>
      <c r="B102" s="3"/>
      <c r="C102" s="3"/>
      <c r="D102" s="3"/>
      <c r="E102" s="3"/>
      <c r="F102" s="3"/>
      <c r="G102" s="3" t="str">
        <f>IF(項目一覧!$C$59=0,"",項目一覧!$C$59)</f>
        <v/>
      </c>
      <c r="J102" s="3"/>
      <c r="K102" s="3"/>
      <c r="L102" s="3"/>
      <c r="M102" s="3"/>
      <c r="N102" s="3"/>
      <c r="O102" s="3"/>
      <c r="P102" s="3"/>
      <c r="Q102" s="3"/>
      <c r="R102" s="3"/>
      <c r="S102" s="3"/>
      <c r="T102" s="3"/>
      <c r="U102" s="3"/>
      <c r="V102" s="3"/>
      <c r="W102" s="3"/>
      <c r="X102" s="3"/>
      <c r="Y102" s="3"/>
      <c r="Z102" s="3"/>
      <c r="AA102" s="3"/>
    </row>
    <row r="103" spans="1:30" ht="15.75" customHeight="1">
      <c r="A103" s="7"/>
      <c r="B103" s="3" t="s">
        <v>410</v>
      </c>
      <c r="C103" s="3"/>
      <c r="D103" s="3"/>
      <c r="E103" s="3"/>
      <c r="F103" s="3"/>
      <c r="G103" s="3" t="str">
        <f>IF(項目一覧!$C$60=0,"",項目一覧!$C$60)</f>
        <v/>
      </c>
      <c r="J103" s="3"/>
      <c r="K103" s="3"/>
      <c r="L103" s="3"/>
      <c r="M103" s="3"/>
      <c r="N103" s="3"/>
      <c r="O103" s="3"/>
      <c r="P103" s="3"/>
      <c r="Q103" s="3"/>
      <c r="R103" s="3"/>
      <c r="S103" s="3"/>
      <c r="T103" s="3"/>
      <c r="U103" s="3"/>
      <c r="V103" s="3"/>
      <c r="W103" s="3"/>
      <c r="X103" s="3"/>
      <c r="Y103" s="3"/>
      <c r="Z103" s="3"/>
      <c r="AA103" s="3"/>
    </row>
    <row r="104" spans="1:30" ht="15.75" customHeight="1">
      <c r="A104" s="7"/>
      <c r="B104" s="3" t="s">
        <v>409</v>
      </c>
      <c r="C104" s="3"/>
      <c r="D104" s="3"/>
      <c r="E104" s="3"/>
      <c r="F104" s="3"/>
      <c r="G104" s="3" t="str">
        <f>IF(項目一覧!$C$61=0,"",項目一覧!$C$61)</f>
        <v/>
      </c>
      <c r="J104" s="3"/>
      <c r="K104" s="3"/>
      <c r="L104" s="3"/>
      <c r="M104" s="3"/>
      <c r="N104" s="3"/>
      <c r="O104" s="3"/>
      <c r="P104" s="3"/>
      <c r="Q104" s="3"/>
      <c r="R104" s="3"/>
      <c r="S104" s="3"/>
      <c r="T104" s="3"/>
      <c r="U104" s="3"/>
      <c r="V104" s="3"/>
      <c r="W104" s="3"/>
      <c r="X104" s="3"/>
      <c r="Y104" s="3"/>
      <c r="Z104" s="3"/>
      <c r="AA104" s="3"/>
    </row>
    <row r="105" spans="1:30" ht="15.75" customHeight="1">
      <c r="A105" s="15"/>
      <c r="B105" s="15" t="s">
        <v>408</v>
      </c>
      <c r="C105" s="15"/>
      <c r="D105" s="15"/>
      <c r="E105" s="15"/>
      <c r="F105" s="15"/>
      <c r="G105" s="15" t="str">
        <f>IF(項目一覧!$C$62=0,"",項目一覧!$C$62)</f>
        <v/>
      </c>
      <c r="H105" s="28"/>
      <c r="I105" s="28"/>
      <c r="J105" s="15"/>
      <c r="K105" s="15"/>
      <c r="L105" s="15"/>
      <c r="M105" s="15"/>
      <c r="N105" s="15"/>
      <c r="O105" s="15"/>
      <c r="P105" s="15"/>
      <c r="Q105" s="15"/>
      <c r="R105" s="15"/>
      <c r="S105" s="15"/>
      <c r="T105" s="15"/>
      <c r="U105" s="15"/>
      <c r="V105" s="15"/>
      <c r="W105" s="15"/>
      <c r="X105" s="15"/>
      <c r="Y105" s="15"/>
      <c r="Z105" s="15"/>
      <c r="AA105" s="15"/>
    </row>
    <row r="106" spans="1:30" s="97" customFormat="1" ht="15.75" customHeight="1">
      <c r="A106" s="204" t="s">
        <v>106</v>
      </c>
      <c r="B106" s="38" t="s">
        <v>827</v>
      </c>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D106" s="1"/>
    </row>
    <row r="107" spans="1:30" s="97" customFormat="1" ht="15.75" customHeight="1">
      <c r="A107" s="223"/>
      <c r="B107" s="38" t="s">
        <v>826</v>
      </c>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98"/>
      <c r="AD107" s="1"/>
    </row>
    <row r="108" spans="1:30" s="97" customFormat="1" ht="15.75" customHeight="1">
      <c r="A108" s="223"/>
      <c r="B108" s="38" t="s">
        <v>825</v>
      </c>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98"/>
      <c r="AD108" s="1"/>
    </row>
    <row r="109" spans="1:30" s="97" customFormat="1" ht="15.75" customHeight="1">
      <c r="A109" s="223"/>
      <c r="B109" s="38" t="s">
        <v>824</v>
      </c>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98"/>
      <c r="AD109" s="1"/>
    </row>
    <row r="110" spans="1:30" s="97" customFormat="1" ht="15.75" customHeight="1">
      <c r="A110" s="223"/>
      <c r="B110" s="38" t="s">
        <v>823</v>
      </c>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98"/>
      <c r="AD110" s="1"/>
    </row>
    <row r="111" spans="1:30" s="97" customFormat="1" ht="15.75" customHeight="1">
      <c r="A111" s="204" t="s">
        <v>106</v>
      </c>
      <c r="B111" s="102" t="s">
        <v>822</v>
      </c>
      <c r="C111" s="102"/>
      <c r="D111" s="102"/>
      <c r="E111" s="102"/>
      <c r="F111" s="102"/>
      <c r="G111" s="102"/>
      <c r="H111" s="102" t="s">
        <v>821</v>
      </c>
      <c r="I111" s="102"/>
      <c r="J111" s="102"/>
      <c r="K111" s="102"/>
      <c r="L111" s="102"/>
      <c r="M111" s="102"/>
      <c r="N111" s="102"/>
      <c r="O111" s="102"/>
      <c r="P111" s="102"/>
      <c r="Q111" s="102"/>
      <c r="R111" s="102"/>
      <c r="S111" s="102"/>
      <c r="T111" s="102"/>
      <c r="U111" s="102"/>
      <c r="V111" s="102"/>
      <c r="W111" s="102"/>
      <c r="X111" s="102"/>
      <c r="Y111" s="102"/>
      <c r="Z111" s="102"/>
      <c r="AA111" s="102"/>
      <c r="AD111" s="1"/>
    </row>
    <row r="112" spans="1:30" s="97" customFormat="1" ht="15.75" customHeight="1">
      <c r="A112" s="223"/>
      <c r="B112" s="38" t="s">
        <v>820</v>
      </c>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D112" s="1"/>
    </row>
    <row r="113" spans="1:30" s="97" customFormat="1" ht="15.75" customHeight="1">
      <c r="A113" s="223"/>
      <c r="B113" s="38" t="s">
        <v>819</v>
      </c>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D113" s="1"/>
    </row>
    <row r="114" spans="1:30" s="97" customFormat="1" ht="15.75" customHeight="1">
      <c r="A114" s="223"/>
      <c r="B114" s="38" t="s">
        <v>818</v>
      </c>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D114" s="1"/>
    </row>
    <row r="115" spans="1:30" s="97" customFormat="1" ht="15.75" customHeight="1">
      <c r="A115" s="38"/>
      <c r="B115" s="38" t="s">
        <v>817</v>
      </c>
      <c r="C115" s="38"/>
      <c r="D115" s="38"/>
      <c r="E115" s="38"/>
      <c r="F115" s="38"/>
      <c r="G115" s="204"/>
      <c r="H115" s="38"/>
      <c r="I115" s="38"/>
      <c r="J115" s="38"/>
      <c r="K115" s="204"/>
      <c r="L115" s="38"/>
      <c r="M115" s="38"/>
      <c r="N115" s="38"/>
      <c r="O115" s="204"/>
      <c r="P115" s="38"/>
      <c r="Q115" s="38"/>
      <c r="R115" s="38"/>
      <c r="S115" s="204"/>
      <c r="T115" s="38"/>
      <c r="U115" s="38"/>
      <c r="V115" s="38"/>
      <c r="W115" s="38"/>
      <c r="X115" s="38"/>
      <c r="Y115" s="38"/>
      <c r="Z115" s="38"/>
      <c r="AA115" s="38"/>
      <c r="AD115" s="1"/>
    </row>
    <row r="116" spans="1:30" s="97" customFormat="1" ht="15.75" customHeight="1">
      <c r="A116" s="38"/>
      <c r="B116" s="38" t="s">
        <v>816</v>
      </c>
      <c r="C116" s="38"/>
      <c r="D116" s="38"/>
      <c r="E116" s="38"/>
      <c r="F116" s="38"/>
      <c r="G116" s="38"/>
      <c r="H116" s="204"/>
      <c r="I116" s="38"/>
      <c r="J116" s="38"/>
      <c r="K116" s="38"/>
      <c r="L116" s="204"/>
      <c r="M116" s="38"/>
      <c r="N116" s="38"/>
      <c r="O116" s="38"/>
      <c r="P116" s="204"/>
      <c r="Q116" s="38"/>
      <c r="R116" s="38"/>
      <c r="S116" s="38"/>
      <c r="T116" s="204"/>
      <c r="U116" s="38"/>
      <c r="V116" s="38"/>
      <c r="W116" s="38"/>
      <c r="X116" s="38"/>
      <c r="Y116" s="38"/>
      <c r="Z116" s="38"/>
      <c r="AA116" s="38"/>
      <c r="AD116" s="1"/>
    </row>
    <row r="117" spans="1:30" s="97" customFormat="1" ht="15.75" customHeight="1">
      <c r="A117" s="222"/>
      <c r="B117" s="99" t="s">
        <v>815</v>
      </c>
      <c r="C117" s="99"/>
      <c r="D117" s="99"/>
      <c r="E117" s="99"/>
      <c r="F117" s="99"/>
      <c r="G117" s="99"/>
      <c r="H117" s="99"/>
      <c r="I117" s="99"/>
      <c r="J117" s="99"/>
      <c r="K117" s="99"/>
      <c r="L117" s="99"/>
      <c r="M117" s="99"/>
      <c r="N117" s="99"/>
      <c r="O117" s="99"/>
      <c r="P117" s="99"/>
      <c r="Q117" s="99"/>
      <c r="R117" s="99"/>
      <c r="S117" s="99"/>
      <c r="T117" s="99"/>
      <c r="U117" s="99"/>
      <c r="V117" s="99"/>
      <c r="W117" s="99"/>
      <c r="X117" s="99"/>
      <c r="Y117" s="99"/>
      <c r="Z117" s="99"/>
      <c r="AA117" s="99"/>
      <c r="AD117" s="1"/>
    </row>
    <row r="118" spans="1:30" s="97" customFormat="1" ht="18" customHeight="1">
      <c r="A118" s="216" t="s">
        <v>106</v>
      </c>
      <c r="B118" s="102" t="s">
        <v>814</v>
      </c>
      <c r="C118" s="215"/>
      <c r="D118" s="215"/>
      <c r="E118" s="215"/>
      <c r="F118" s="215"/>
      <c r="G118" s="215"/>
      <c r="H118" s="215"/>
      <c r="I118" s="215"/>
      <c r="J118" s="220"/>
      <c r="K118" s="219" t="s">
        <v>3056</v>
      </c>
      <c r="L118" s="218"/>
      <c r="M118" s="218"/>
      <c r="N118" s="218"/>
      <c r="O118" s="218"/>
      <c r="P118" s="218"/>
      <c r="Q118" s="220"/>
      <c r="R118" s="215"/>
      <c r="S118" s="215"/>
      <c r="T118" s="215"/>
      <c r="U118" s="215"/>
      <c r="V118" s="215"/>
      <c r="W118" s="215"/>
      <c r="X118" s="215"/>
      <c r="Y118" s="215"/>
      <c r="Z118" s="215"/>
      <c r="AA118" s="215"/>
      <c r="AD118" s="1"/>
    </row>
    <row r="119" spans="1:30" s="97" customFormat="1" ht="18" customHeight="1">
      <c r="A119" s="221" t="s">
        <v>106</v>
      </c>
      <c r="B119" s="219" t="s">
        <v>813</v>
      </c>
      <c r="C119" s="220"/>
      <c r="D119" s="220"/>
      <c r="E119" s="220"/>
      <c r="F119" s="220"/>
      <c r="G119" s="220"/>
      <c r="H119" s="220"/>
      <c r="I119" s="217"/>
      <c r="J119" s="217"/>
      <c r="K119" s="219" t="s">
        <v>3056</v>
      </c>
      <c r="L119" s="218"/>
      <c r="M119" s="218"/>
      <c r="N119" s="218"/>
      <c r="O119" s="218"/>
      <c r="P119" s="218"/>
      <c r="Q119" s="217"/>
      <c r="R119" s="217"/>
      <c r="S119" s="217"/>
      <c r="T119" s="217"/>
      <c r="U119" s="217"/>
      <c r="V119" s="217"/>
      <c r="W119" s="217"/>
      <c r="X119" s="217"/>
      <c r="Y119" s="217"/>
      <c r="Z119" s="217"/>
      <c r="AA119" s="217"/>
      <c r="AD119" s="1"/>
    </row>
    <row r="120" spans="1:30" s="97" customFormat="1" ht="15.75" customHeight="1">
      <c r="A120" s="204" t="s">
        <v>106</v>
      </c>
      <c r="B120" s="38" t="s">
        <v>812</v>
      </c>
      <c r="C120" s="104"/>
      <c r="D120" s="104"/>
      <c r="E120" s="104"/>
      <c r="F120" s="104"/>
      <c r="G120" s="104"/>
      <c r="H120" s="104"/>
      <c r="Q120" s="98"/>
      <c r="R120" s="98" t="s">
        <v>810</v>
      </c>
      <c r="S120" s="98"/>
      <c r="T120" s="98"/>
      <c r="U120" s="98"/>
      <c r="V120" s="98"/>
      <c r="AD120" s="1"/>
    </row>
    <row r="121" spans="1:30" s="97" customFormat="1" ht="15.75" customHeight="1">
      <c r="A121" s="204"/>
      <c r="B121" s="38"/>
      <c r="C121" s="38"/>
      <c r="D121" s="38" t="s">
        <v>808</v>
      </c>
      <c r="E121" s="38"/>
      <c r="F121" s="38"/>
      <c r="G121" s="38"/>
      <c r="H121" s="38" t="s">
        <v>3056</v>
      </c>
      <c r="I121" s="98"/>
      <c r="J121" s="98"/>
      <c r="K121" s="98"/>
      <c r="L121" s="98"/>
      <c r="M121" s="98"/>
      <c r="N121" s="98"/>
      <c r="O121" s="98" t="s">
        <v>75</v>
      </c>
      <c r="P121" s="1856"/>
      <c r="Q121" s="1856"/>
      <c r="R121" s="1856"/>
      <c r="S121" s="1856"/>
      <c r="T121" s="1856"/>
      <c r="U121" s="1856"/>
      <c r="V121" s="1856"/>
      <c r="W121" s="1856"/>
      <c r="X121" s="98" t="s">
        <v>107</v>
      </c>
      <c r="Y121" s="98"/>
      <c r="AD121" s="1"/>
    </row>
    <row r="122" spans="1:30" s="97" customFormat="1" ht="15.75" customHeight="1">
      <c r="A122" s="204"/>
      <c r="B122" s="38"/>
      <c r="C122" s="38"/>
      <c r="D122" s="38" t="s">
        <v>808</v>
      </c>
      <c r="E122" s="38"/>
      <c r="F122" s="38"/>
      <c r="G122" s="38"/>
      <c r="H122" s="38" t="s">
        <v>3056</v>
      </c>
      <c r="I122" s="98"/>
      <c r="J122" s="98"/>
      <c r="K122" s="98"/>
      <c r="L122" s="98"/>
      <c r="M122" s="98"/>
      <c r="N122" s="98"/>
      <c r="O122" s="98" t="s">
        <v>75</v>
      </c>
      <c r="P122" s="1855"/>
      <c r="Q122" s="1855"/>
      <c r="R122" s="1855"/>
      <c r="S122" s="1855"/>
      <c r="T122" s="1855"/>
      <c r="U122" s="1855"/>
      <c r="V122" s="1855"/>
      <c r="W122" s="1855"/>
      <c r="X122" s="98" t="s">
        <v>107</v>
      </c>
      <c r="Y122" s="98"/>
      <c r="AD122" s="1"/>
    </row>
    <row r="123" spans="1:30" s="97" customFormat="1" ht="15.75" customHeight="1">
      <c r="A123" s="216" t="s">
        <v>106</v>
      </c>
      <c r="B123" s="102" t="s">
        <v>807</v>
      </c>
      <c r="C123" s="215"/>
      <c r="D123" s="215"/>
      <c r="E123" s="215"/>
      <c r="F123" s="215"/>
      <c r="G123" s="215"/>
      <c r="H123" s="215"/>
      <c r="I123" s="214"/>
      <c r="J123" s="214"/>
      <c r="K123" s="214"/>
      <c r="L123" s="214"/>
      <c r="M123" s="214"/>
      <c r="N123" s="214"/>
      <c r="O123" s="214"/>
      <c r="P123" s="214"/>
      <c r="Q123" s="214"/>
      <c r="R123" s="214"/>
      <c r="S123" s="214"/>
      <c r="T123" s="214"/>
      <c r="U123" s="214"/>
      <c r="V123" s="214"/>
      <c r="W123" s="214"/>
      <c r="X123" s="214"/>
      <c r="Y123" s="214"/>
      <c r="Z123" s="214"/>
      <c r="AA123" s="214"/>
      <c r="AD123" s="1"/>
    </row>
    <row r="124" spans="1:30" s="97" customFormat="1" ht="15.75" customHeight="1">
      <c r="AD124" s="1"/>
    </row>
    <row r="125" spans="1:30" s="97" customFormat="1" ht="15.75" customHeight="1">
      <c r="AD125" s="1"/>
    </row>
    <row r="126" spans="1:30" s="97" customFormat="1">
      <c r="A126" s="9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98"/>
      <c r="Z126" s="98"/>
      <c r="AA126" s="98"/>
      <c r="AD126" s="1"/>
    </row>
    <row r="127" spans="1:30" s="97" customFormat="1">
      <c r="A127" s="98"/>
      <c r="B127" s="98"/>
      <c r="C127" s="98"/>
      <c r="D127" s="98"/>
      <c r="E127" s="98"/>
      <c r="F127" s="98"/>
      <c r="G127" s="98"/>
      <c r="H127" s="98"/>
      <c r="I127" s="98"/>
      <c r="J127" s="98"/>
      <c r="K127" s="98"/>
      <c r="L127" s="98"/>
      <c r="M127" s="98"/>
      <c r="N127" s="98"/>
      <c r="O127" s="98"/>
      <c r="P127" s="98"/>
      <c r="Q127" s="98"/>
      <c r="R127" s="98"/>
      <c r="S127" s="98"/>
      <c r="T127" s="98"/>
      <c r="U127" s="98"/>
      <c r="V127" s="98"/>
      <c r="W127" s="98"/>
      <c r="X127" s="98"/>
      <c r="Y127" s="98"/>
      <c r="Z127" s="98"/>
      <c r="AA127" s="98"/>
      <c r="AD127" s="1"/>
    </row>
    <row r="128" spans="1:30" s="97" customFormat="1">
      <c r="A128" s="98"/>
      <c r="B128" s="98"/>
      <c r="C128" s="98"/>
      <c r="D128" s="98"/>
      <c r="E128" s="98"/>
      <c r="F128" s="98"/>
      <c r="G128" s="98"/>
      <c r="H128" s="98"/>
      <c r="I128" s="98"/>
      <c r="J128" s="98"/>
      <c r="K128" s="98"/>
      <c r="L128" s="98"/>
      <c r="M128" s="98"/>
      <c r="N128" s="98"/>
      <c r="O128" s="98"/>
      <c r="P128" s="98"/>
      <c r="Q128" s="98"/>
      <c r="R128" s="98"/>
      <c r="S128" s="98"/>
      <c r="T128" s="98"/>
      <c r="U128" s="98"/>
      <c r="V128" s="98"/>
      <c r="W128" s="98"/>
      <c r="X128" s="98"/>
      <c r="Y128" s="98"/>
      <c r="Z128" s="98"/>
      <c r="AA128" s="98"/>
      <c r="AD128" s="1"/>
    </row>
    <row r="129" spans="1:30" s="97" customFormat="1">
      <c r="A129" s="98"/>
      <c r="B129" s="98"/>
      <c r="C129" s="98"/>
      <c r="D129" s="98"/>
      <c r="E129" s="98"/>
      <c r="F129" s="98"/>
      <c r="G129" s="98"/>
      <c r="H129" s="98"/>
      <c r="I129" s="98"/>
      <c r="J129" s="98"/>
      <c r="K129" s="98"/>
      <c r="L129" s="98"/>
      <c r="M129" s="98"/>
      <c r="N129" s="98"/>
      <c r="O129" s="98"/>
      <c r="P129" s="98"/>
      <c r="Q129" s="98"/>
      <c r="R129" s="98"/>
      <c r="S129" s="98"/>
      <c r="T129" s="98"/>
      <c r="U129" s="98"/>
      <c r="V129" s="98"/>
      <c r="W129" s="98"/>
      <c r="X129" s="98"/>
      <c r="Y129" s="98"/>
      <c r="Z129" s="98"/>
      <c r="AA129" s="98"/>
      <c r="AD129" s="1"/>
    </row>
    <row r="130" spans="1:30" s="97" customFormat="1">
      <c r="A130" s="98"/>
      <c r="B130" s="98"/>
      <c r="C130" s="98"/>
      <c r="D130" s="98"/>
      <c r="E130" s="98"/>
      <c r="F130" s="98"/>
      <c r="G130" s="98"/>
      <c r="H130" s="98"/>
      <c r="I130" s="98"/>
      <c r="J130" s="98"/>
      <c r="K130" s="98"/>
      <c r="L130" s="98"/>
      <c r="M130" s="98"/>
      <c r="N130" s="98"/>
      <c r="O130" s="98"/>
      <c r="P130" s="98"/>
      <c r="Q130" s="98"/>
      <c r="R130" s="98"/>
      <c r="S130" s="98"/>
      <c r="T130" s="98"/>
      <c r="U130" s="98"/>
      <c r="V130" s="98"/>
      <c r="W130" s="98"/>
      <c r="X130" s="98"/>
      <c r="Y130" s="98"/>
      <c r="Z130" s="98"/>
      <c r="AA130" s="98"/>
      <c r="AD130" s="1"/>
    </row>
    <row r="131" spans="1:30" s="97" customFormat="1">
      <c r="A131" s="98"/>
      <c r="B131" s="98"/>
      <c r="C131" s="98"/>
      <c r="D131" s="98"/>
      <c r="E131" s="98"/>
      <c r="F131" s="98"/>
      <c r="G131" s="98"/>
      <c r="H131" s="98"/>
      <c r="I131" s="98"/>
      <c r="J131" s="98"/>
      <c r="K131" s="98"/>
      <c r="L131" s="98"/>
      <c r="M131" s="98"/>
      <c r="N131" s="98"/>
      <c r="O131" s="98"/>
      <c r="P131" s="98"/>
      <c r="Q131" s="98"/>
      <c r="R131" s="98"/>
      <c r="S131" s="98"/>
      <c r="T131" s="98"/>
      <c r="U131" s="98"/>
      <c r="V131" s="98"/>
      <c r="W131" s="98"/>
      <c r="X131" s="98"/>
      <c r="Y131" s="98"/>
      <c r="Z131" s="98"/>
      <c r="AA131" s="98"/>
      <c r="AD131" s="1"/>
    </row>
    <row r="132" spans="1:30" s="97" customFormat="1">
      <c r="A132" s="98"/>
      <c r="B132" s="98"/>
      <c r="C132" s="98"/>
      <c r="D132" s="98"/>
      <c r="E132" s="98"/>
      <c r="F132" s="98"/>
      <c r="G132" s="98"/>
      <c r="H132" s="98"/>
      <c r="I132" s="98"/>
      <c r="J132" s="98"/>
      <c r="K132" s="98"/>
      <c r="L132" s="98"/>
      <c r="M132" s="98"/>
      <c r="N132" s="98"/>
      <c r="O132" s="98"/>
      <c r="P132" s="98"/>
      <c r="Q132" s="98"/>
      <c r="R132" s="98"/>
      <c r="S132" s="98"/>
      <c r="T132" s="98"/>
      <c r="U132" s="98"/>
      <c r="V132" s="98"/>
      <c r="W132" s="98"/>
      <c r="X132" s="98"/>
      <c r="Y132" s="98"/>
      <c r="Z132" s="98"/>
      <c r="AA132" s="98"/>
      <c r="AD132" s="1"/>
    </row>
    <row r="133" spans="1:30" s="97" customFormat="1">
      <c r="A133" s="98"/>
      <c r="B133" s="98"/>
      <c r="C133" s="98"/>
      <c r="D133" s="98"/>
      <c r="E133" s="98"/>
      <c r="F133" s="98"/>
      <c r="G133" s="98"/>
      <c r="H133" s="98"/>
      <c r="I133" s="98"/>
      <c r="J133" s="98"/>
      <c r="K133" s="98"/>
      <c r="L133" s="98"/>
      <c r="M133" s="98"/>
      <c r="N133" s="98"/>
      <c r="O133" s="98"/>
      <c r="P133" s="98"/>
      <c r="Q133" s="98"/>
      <c r="R133" s="98"/>
      <c r="S133" s="98"/>
      <c r="T133" s="98"/>
      <c r="U133" s="98"/>
      <c r="V133" s="98"/>
      <c r="W133" s="98"/>
      <c r="X133" s="98"/>
      <c r="Y133" s="98"/>
      <c r="Z133" s="98"/>
      <c r="AA133" s="98"/>
      <c r="AD133" s="1"/>
    </row>
    <row r="134" spans="1:30" s="97" customFormat="1">
      <c r="A134" s="98"/>
      <c r="B134" s="98"/>
      <c r="C134" s="98"/>
      <c r="D134" s="98"/>
      <c r="E134" s="98"/>
      <c r="F134" s="98"/>
      <c r="G134" s="98"/>
      <c r="H134" s="98"/>
      <c r="I134" s="98"/>
      <c r="J134" s="98"/>
      <c r="K134" s="98"/>
      <c r="L134" s="98"/>
      <c r="M134" s="98"/>
      <c r="N134" s="98"/>
      <c r="O134" s="98"/>
      <c r="P134" s="98"/>
      <c r="Q134" s="98"/>
      <c r="R134" s="98"/>
      <c r="S134" s="98"/>
      <c r="T134" s="98"/>
      <c r="U134" s="98"/>
      <c r="V134" s="98"/>
      <c r="W134" s="98"/>
      <c r="X134" s="98"/>
      <c r="Y134" s="98"/>
      <c r="Z134" s="98"/>
      <c r="AA134" s="98"/>
      <c r="AD134" s="1"/>
    </row>
    <row r="135" spans="1:30" s="97" customFormat="1">
      <c r="A135" s="98"/>
      <c r="B135" s="98"/>
      <c r="C135" s="98"/>
      <c r="D135" s="98"/>
      <c r="E135" s="98"/>
      <c r="F135" s="98"/>
      <c r="G135" s="98"/>
      <c r="H135" s="98"/>
      <c r="I135" s="98"/>
      <c r="J135" s="98"/>
      <c r="K135" s="98"/>
      <c r="L135" s="98"/>
      <c r="M135" s="98"/>
      <c r="N135" s="98"/>
      <c r="O135" s="98"/>
      <c r="P135" s="98"/>
      <c r="Q135" s="98"/>
      <c r="R135" s="98"/>
      <c r="S135" s="98"/>
      <c r="T135" s="98"/>
      <c r="U135" s="98"/>
      <c r="V135" s="98"/>
      <c r="W135" s="98"/>
      <c r="X135" s="98"/>
      <c r="Y135" s="98"/>
      <c r="Z135" s="98"/>
      <c r="AA135" s="98"/>
      <c r="AD135" s="1"/>
    </row>
    <row r="136" spans="1:30" ht="13.5" customHeight="1">
      <c r="A136" s="6"/>
      <c r="B136" s="3"/>
      <c r="C136" s="3"/>
      <c r="D136" s="3"/>
      <c r="E136" s="3"/>
      <c r="F136" s="3"/>
      <c r="G136" s="3"/>
      <c r="H136" s="213"/>
      <c r="I136" s="213"/>
      <c r="J136" s="213"/>
      <c r="K136" s="213"/>
      <c r="L136" s="213"/>
      <c r="M136" s="213"/>
      <c r="N136" s="213"/>
      <c r="O136" s="213"/>
      <c r="P136" s="213"/>
      <c r="Q136" s="213"/>
      <c r="R136" s="213"/>
      <c r="S136" s="213"/>
      <c r="T136" s="213"/>
      <c r="U136" s="213"/>
      <c r="V136" s="213"/>
      <c r="W136" s="213"/>
      <c r="X136" s="213"/>
      <c r="Y136" s="213"/>
      <c r="Z136" s="213"/>
      <c r="AA136" s="213"/>
    </row>
    <row r="137" spans="1:30">
      <c r="A137" s="6"/>
      <c r="B137" s="3"/>
      <c r="C137" s="3"/>
      <c r="D137" s="3"/>
      <c r="E137" s="3"/>
      <c r="F137" s="3"/>
      <c r="G137" s="3"/>
      <c r="H137" s="213"/>
      <c r="I137" s="213"/>
      <c r="J137" s="213"/>
      <c r="K137" s="213"/>
      <c r="L137" s="213"/>
      <c r="M137" s="213"/>
      <c r="N137" s="213"/>
      <c r="O137" s="213"/>
      <c r="P137" s="213"/>
      <c r="Q137" s="213"/>
      <c r="R137" s="213"/>
      <c r="S137" s="213"/>
      <c r="T137" s="213"/>
      <c r="U137" s="213"/>
      <c r="V137" s="213"/>
      <c r="W137" s="213"/>
      <c r="X137" s="213"/>
      <c r="Y137" s="213"/>
      <c r="Z137" s="213"/>
      <c r="AA137" s="213"/>
    </row>
    <row r="138" spans="1:30">
      <c r="A138" s="6"/>
      <c r="B138" s="98"/>
      <c r="C138" s="3"/>
      <c r="D138" s="3"/>
      <c r="E138" s="3"/>
      <c r="F138" s="3"/>
      <c r="G138" s="3"/>
      <c r="H138" s="213"/>
      <c r="I138" s="213"/>
      <c r="J138" s="213"/>
      <c r="K138" s="213"/>
      <c r="L138" s="213"/>
      <c r="M138" s="213"/>
      <c r="N138" s="213"/>
      <c r="O138" s="213"/>
      <c r="P138" s="213"/>
      <c r="Q138" s="213"/>
      <c r="R138" s="213"/>
      <c r="S138" s="213"/>
      <c r="T138" s="213"/>
      <c r="U138" s="213"/>
      <c r="V138" s="213"/>
      <c r="W138" s="213"/>
      <c r="X138" s="213"/>
      <c r="Y138" s="213"/>
      <c r="Z138" s="213"/>
      <c r="AA138" s="213"/>
    </row>
    <row r="139" spans="1:30">
      <c r="A139" s="6"/>
      <c r="B139" s="98"/>
      <c r="C139" s="3"/>
      <c r="D139" s="3"/>
      <c r="E139" s="3"/>
      <c r="F139" s="3"/>
      <c r="G139" s="3"/>
      <c r="H139" s="3"/>
      <c r="I139" s="3"/>
      <c r="J139" s="3"/>
      <c r="K139" s="3"/>
      <c r="L139" s="6"/>
      <c r="M139" s="3"/>
      <c r="N139" s="6"/>
      <c r="O139" s="3"/>
      <c r="P139" s="6"/>
      <c r="Q139" s="3"/>
      <c r="R139" s="3"/>
      <c r="S139" s="2"/>
      <c r="T139" s="2"/>
      <c r="U139" s="3"/>
      <c r="V139" s="3"/>
      <c r="W139" s="3"/>
      <c r="X139" s="3"/>
      <c r="Y139" s="3"/>
      <c r="Z139" s="3"/>
      <c r="AA139" s="3"/>
    </row>
    <row r="140" spans="1:30">
      <c r="A140" s="6"/>
      <c r="B140" s="3"/>
      <c r="C140" s="3"/>
      <c r="D140" s="3"/>
      <c r="E140" s="3"/>
      <c r="F140" s="3"/>
      <c r="G140" s="3"/>
      <c r="H140" s="3"/>
      <c r="I140" s="3"/>
      <c r="J140" s="3"/>
      <c r="K140" s="3"/>
      <c r="L140" s="6"/>
      <c r="M140" s="3"/>
      <c r="N140" s="6"/>
      <c r="O140" s="3"/>
      <c r="P140" s="6"/>
      <c r="Q140" s="3"/>
      <c r="R140" s="3"/>
      <c r="S140" s="2"/>
      <c r="T140" s="2"/>
      <c r="U140" s="3"/>
      <c r="V140" s="3"/>
      <c r="W140" s="3"/>
      <c r="X140" s="3"/>
      <c r="Y140" s="3"/>
      <c r="Z140" s="3"/>
      <c r="AA140" s="3"/>
    </row>
    <row r="141" spans="1:30" ht="13.5" customHeight="1">
      <c r="C141" s="3"/>
      <c r="D141" s="3"/>
      <c r="E141" s="3"/>
      <c r="F141" s="3"/>
      <c r="G141" s="3"/>
      <c r="H141" s="3"/>
      <c r="I141" s="3"/>
      <c r="J141" s="3"/>
      <c r="K141" s="3"/>
      <c r="L141" s="3"/>
      <c r="M141" s="3"/>
      <c r="N141" s="3"/>
      <c r="O141" s="3"/>
      <c r="P141" s="3"/>
      <c r="Q141" s="3"/>
      <c r="R141" s="3"/>
      <c r="S141" s="2"/>
      <c r="T141" s="2"/>
      <c r="U141" s="3"/>
      <c r="V141" s="3"/>
      <c r="W141" s="3"/>
      <c r="X141" s="3"/>
      <c r="Y141" s="3"/>
      <c r="Z141" s="3"/>
      <c r="AA141" s="3"/>
    </row>
    <row r="142" spans="1:30" ht="15" customHeight="1">
      <c r="A142" s="6"/>
      <c r="C142" s="3"/>
      <c r="D142" s="3"/>
      <c r="E142" s="5"/>
      <c r="F142" s="3"/>
      <c r="G142" s="3"/>
      <c r="H142" s="3"/>
      <c r="I142" s="5"/>
      <c r="J142" s="3"/>
      <c r="K142" s="3"/>
      <c r="L142" s="6"/>
      <c r="M142" s="3"/>
      <c r="N142" s="3"/>
      <c r="O142" s="3"/>
      <c r="P142" s="3"/>
      <c r="Q142" s="3"/>
      <c r="R142" s="5"/>
      <c r="S142" s="1473"/>
      <c r="T142" s="1473"/>
      <c r="U142" s="1473"/>
      <c r="V142" s="1473"/>
      <c r="W142" s="1473"/>
      <c r="X142" s="1473"/>
      <c r="Y142" s="1473"/>
      <c r="Z142" s="1473"/>
      <c r="AA142" s="5"/>
    </row>
    <row r="143" spans="1:30" ht="15" customHeight="1">
      <c r="A143" s="2"/>
      <c r="B143" s="2"/>
      <c r="C143" s="2"/>
      <c r="D143" s="2"/>
      <c r="E143" s="5"/>
      <c r="F143" s="1473"/>
      <c r="G143" s="1473"/>
      <c r="H143" s="1473"/>
      <c r="I143" s="5"/>
      <c r="J143" s="2"/>
      <c r="K143" s="3"/>
      <c r="L143" s="3"/>
      <c r="M143" s="3"/>
      <c r="N143" s="3"/>
      <c r="O143" s="3"/>
      <c r="P143" s="3"/>
      <c r="Q143" s="3"/>
      <c r="R143" s="5"/>
      <c r="S143" s="1473"/>
      <c r="T143" s="1473"/>
      <c r="U143" s="1473"/>
      <c r="V143" s="1473"/>
      <c r="W143" s="1473"/>
      <c r="X143" s="1473"/>
      <c r="Y143" s="1473"/>
      <c r="Z143" s="1473"/>
      <c r="AA143" s="33"/>
    </row>
    <row r="144" spans="1:30" ht="15" customHeight="1">
      <c r="A144" s="2"/>
      <c r="B144" s="2"/>
      <c r="C144" s="2"/>
      <c r="D144" s="2"/>
      <c r="E144" s="5"/>
      <c r="F144" s="1473"/>
      <c r="G144" s="1473"/>
      <c r="H144" s="1473"/>
      <c r="I144" s="5"/>
      <c r="J144" s="2"/>
      <c r="K144" s="3"/>
      <c r="L144" s="3"/>
      <c r="M144" s="3"/>
      <c r="N144" s="3"/>
      <c r="O144" s="3"/>
      <c r="P144" s="3"/>
      <c r="Q144" s="3"/>
      <c r="R144" s="5"/>
      <c r="S144" s="1473"/>
      <c r="T144" s="1473"/>
      <c r="U144" s="1473"/>
      <c r="V144" s="1473"/>
      <c r="W144" s="1473"/>
      <c r="X144" s="1473"/>
      <c r="Y144" s="1473"/>
      <c r="Z144" s="1473"/>
      <c r="AA144" s="33"/>
    </row>
    <row r="145" spans="1:27" ht="13.5" customHeight="1">
      <c r="A145" s="6"/>
      <c r="B145" s="3"/>
      <c r="C145" s="3"/>
      <c r="D145" s="3"/>
      <c r="E145" s="3"/>
      <c r="F145" s="3"/>
      <c r="G145" s="3"/>
      <c r="H145" s="3"/>
      <c r="I145" s="1531"/>
      <c r="J145" s="1531"/>
      <c r="K145" s="1531"/>
      <c r="L145" s="1531"/>
      <c r="M145" s="1531"/>
      <c r="N145" s="1531"/>
      <c r="O145" s="1531"/>
      <c r="P145" s="1531"/>
      <c r="Q145" s="1531"/>
      <c r="R145" s="1531"/>
      <c r="S145" s="1531"/>
      <c r="T145" s="1531"/>
      <c r="U145" s="1531"/>
      <c r="V145" s="1531"/>
      <c r="W145" s="1531"/>
      <c r="X145" s="1531"/>
      <c r="Y145" s="1531"/>
      <c r="Z145" s="1531"/>
      <c r="AA145" s="1531"/>
    </row>
    <row r="146" spans="1:27" ht="15.75" customHeight="1">
      <c r="A146" s="2"/>
      <c r="B146" s="2"/>
      <c r="C146" s="2"/>
      <c r="D146" s="2"/>
      <c r="E146" s="2"/>
      <c r="F146" s="2"/>
      <c r="G146" s="2"/>
      <c r="H146" s="2"/>
      <c r="I146" s="1531"/>
      <c r="J146" s="1531"/>
      <c r="K146" s="1531"/>
      <c r="L146" s="1531"/>
      <c r="M146" s="1531"/>
      <c r="N146" s="1531"/>
      <c r="O146" s="1531"/>
      <c r="P146" s="1531"/>
      <c r="Q146" s="1531"/>
      <c r="R146" s="1531"/>
      <c r="S146" s="1531"/>
      <c r="T146" s="1531"/>
      <c r="U146" s="1531"/>
      <c r="V146" s="1531"/>
      <c r="W146" s="1531"/>
      <c r="X146" s="1531"/>
      <c r="Y146" s="1531"/>
      <c r="Z146" s="1531"/>
      <c r="AA146" s="1531"/>
    </row>
    <row r="147" spans="1:27" ht="15.75" customHeight="1">
      <c r="A147" s="6"/>
      <c r="B147" s="3"/>
      <c r="C147" s="3"/>
      <c r="D147" s="3"/>
      <c r="E147" s="3"/>
      <c r="F147" s="3"/>
      <c r="G147" s="3"/>
      <c r="H147" s="3"/>
      <c r="I147" s="1531"/>
      <c r="J147" s="1602"/>
      <c r="K147" s="1602"/>
      <c r="L147" s="1602"/>
      <c r="M147" s="1602"/>
      <c r="N147" s="1602"/>
      <c r="O147" s="1602"/>
      <c r="P147" s="1602"/>
      <c r="Q147" s="1602"/>
      <c r="R147" s="1602"/>
      <c r="S147" s="1602"/>
      <c r="T147" s="1602"/>
      <c r="U147" s="1602"/>
      <c r="V147" s="1602"/>
      <c r="W147" s="1602"/>
      <c r="X147" s="1602"/>
      <c r="Y147" s="1602"/>
      <c r="Z147" s="1602"/>
      <c r="AA147" s="1602"/>
    </row>
    <row r="148" spans="1:27" ht="15.75" customHeight="1">
      <c r="A148" s="2"/>
      <c r="B148" s="2"/>
      <c r="C148" s="2"/>
      <c r="D148" s="2"/>
      <c r="E148" s="2"/>
      <c r="F148" s="2"/>
      <c r="G148" s="2"/>
      <c r="H148" s="2"/>
      <c r="I148" s="1602"/>
      <c r="J148" s="1602"/>
      <c r="K148" s="1602"/>
      <c r="L148" s="1602"/>
      <c r="M148" s="1602"/>
      <c r="N148" s="1602"/>
      <c r="O148" s="1602"/>
      <c r="P148" s="1602"/>
      <c r="Q148" s="1602"/>
      <c r="R148" s="1602"/>
      <c r="S148" s="1602"/>
      <c r="T148" s="1602"/>
      <c r="U148" s="1602"/>
      <c r="V148" s="1602"/>
      <c r="W148" s="1602"/>
      <c r="X148" s="1602"/>
      <c r="Y148" s="1602"/>
      <c r="Z148" s="1602"/>
      <c r="AA148" s="1602"/>
    </row>
    <row r="149" spans="1:27" ht="18" customHeight="1">
      <c r="A149" s="1501"/>
      <c r="B149" s="1501"/>
      <c r="C149" s="1501"/>
      <c r="D149" s="1501"/>
      <c r="E149" s="1501"/>
      <c r="F149" s="1501"/>
      <c r="G149" s="1501"/>
      <c r="H149" s="1501"/>
      <c r="I149" s="1501"/>
      <c r="J149" s="1501"/>
      <c r="K149" s="1501"/>
      <c r="L149" s="1501"/>
      <c r="M149" s="1501"/>
      <c r="N149" s="1501"/>
      <c r="O149" s="1501"/>
      <c r="P149" s="1501"/>
      <c r="Q149" s="1501"/>
      <c r="R149" s="1501"/>
      <c r="S149" s="1501"/>
      <c r="T149" s="1501"/>
      <c r="U149" s="1501"/>
      <c r="V149" s="1501"/>
      <c r="W149" s="1501"/>
      <c r="X149" s="1501"/>
      <c r="Y149" s="1501"/>
      <c r="Z149" s="1501"/>
      <c r="AA149" s="1501"/>
    </row>
    <row r="150" spans="1:27"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row>
    <row r="151" spans="1:27" ht="15.75" customHeight="1">
      <c r="A151" s="6"/>
      <c r="B151" s="3"/>
      <c r="C151" s="3"/>
      <c r="D151" s="3"/>
      <c r="E151" s="3"/>
      <c r="F151" s="1473"/>
      <c r="G151" s="1473"/>
      <c r="H151" s="1473"/>
      <c r="I151" s="1473"/>
      <c r="K151" s="3"/>
      <c r="L151" s="3"/>
      <c r="M151" s="3"/>
      <c r="N151" s="3"/>
      <c r="O151" s="3"/>
      <c r="P151" s="3"/>
      <c r="Q151" s="3"/>
      <c r="R151" s="3"/>
      <c r="S151" s="3"/>
      <c r="T151" s="3"/>
      <c r="U151" s="3"/>
      <c r="V151" s="3"/>
      <c r="W151" s="3"/>
      <c r="X151" s="3"/>
      <c r="Y151" s="3"/>
      <c r="Z151" s="3"/>
      <c r="AA151" s="3"/>
    </row>
    <row r="152" spans="1:27" ht="15.75" customHeight="1">
      <c r="A152" s="6"/>
      <c r="B152" s="3"/>
      <c r="C152" s="3"/>
      <c r="D152" s="3"/>
      <c r="E152" s="3"/>
      <c r="F152" s="3"/>
      <c r="G152" s="1473"/>
      <c r="H152" s="1473"/>
      <c r="I152" s="3"/>
      <c r="J152" s="1550"/>
      <c r="K152" s="1550"/>
      <c r="L152" s="1550"/>
      <c r="M152" s="1550"/>
      <c r="N152" s="1550"/>
      <c r="O152" s="1550"/>
      <c r="P152" s="1550"/>
      <c r="Q152" s="1550"/>
      <c r="R152" s="1550"/>
      <c r="S152" s="1550"/>
      <c r="T152" s="1550"/>
      <c r="U152" s="1550"/>
      <c r="V152" s="1550"/>
      <c r="W152" s="1550"/>
      <c r="X152" s="1550"/>
      <c r="Y152" s="1550"/>
      <c r="Z152" s="1550"/>
      <c r="AA152" s="1550"/>
    </row>
    <row r="153" spans="1:27" ht="15.75" customHeight="1">
      <c r="A153" s="3"/>
      <c r="B153" s="3"/>
      <c r="C153" s="3"/>
      <c r="D153" s="3"/>
      <c r="E153" s="3"/>
      <c r="F153" s="3"/>
      <c r="G153" s="1473"/>
      <c r="H153" s="1473"/>
      <c r="I153" s="3"/>
      <c r="J153" s="1550"/>
      <c r="K153" s="1550"/>
      <c r="L153" s="1550"/>
      <c r="M153" s="1550"/>
      <c r="N153" s="1550"/>
      <c r="O153" s="1550"/>
      <c r="P153" s="1550"/>
      <c r="Q153" s="1550"/>
      <c r="R153" s="1550"/>
      <c r="S153" s="1550"/>
      <c r="T153" s="1550"/>
      <c r="U153" s="1550"/>
      <c r="V153" s="1550"/>
      <c r="W153" s="1550"/>
      <c r="X153" s="1550"/>
      <c r="Y153" s="1550"/>
      <c r="Z153" s="1550"/>
      <c r="AA153" s="1550"/>
    </row>
    <row r="154" spans="1:27" ht="15.75" customHeight="1">
      <c r="A154" s="3"/>
      <c r="B154" s="3"/>
      <c r="C154" s="3"/>
      <c r="D154" s="3"/>
      <c r="E154" s="3"/>
      <c r="F154" s="3"/>
      <c r="G154" s="1473"/>
      <c r="H154" s="1473"/>
      <c r="I154" s="3"/>
      <c r="J154" s="1550"/>
      <c r="K154" s="1550"/>
      <c r="L154" s="1550"/>
      <c r="M154" s="1550"/>
      <c r="N154" s="1550"/>
      <c r="O154" s="1550"/>
      <c r="P154" s="1550"/>
      <c r="Q154" s="1550"/>
      <c r="R154" s="1550"/>
      <c r="S154" s="1550"/>
      <c r="T154" s="1550"/>
      <c r="U154" s="1550"/>
      <c r="V154" s="1550"/>
      <c r="W154" s="1550"/>
      <c r="X154" s="1550"/>
      <c r="Y154" s="1550"/>
      <c r="Z154" s="1550"/>
      <c r="AA154" s="1550"/>
    </row>
    <row r="155" spans="1:27"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row>
    <row r="156" spans="1:27" ht="15.75" customHeight="1">
      <c r="A156" s="6"/>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row>
    <row r="157" spans="1:27">
      <c r="A157" s="6"/>
      <c r="B157" s="6"/>
      <c r="C157" s="3"/>
      <c r="D157" s="3"/>
      <c r="E157" s="6"/>
      <c r="F157" s="3"/>
      <c r="G157" s="3"/>
      <c r="H157" s="6"/>
      <c r="I157" s="3"/>
      <c r="J157" s="3"/>
      <c r="K157" s="6"/>
      <c r="L157" s="3"/>
      <c r="M157" s="3"/>
      <c r="N157" s="6"/>
      <c r="O157" s="3"/>
      <c r="P157" s="3"/>
      <c r="Q157" s="3"/>
      <c r="R157" s="6"/>
      <c r="S157" s="3"/>
      <c r="T157" s="3"/>
      <c r="U157" s="3"/>
      <c r="V157" s="3"/>
      <c r="W157" s="6"/>
      <c r="X157" s="7"/>
      <c r="Y157" s="3"/>
      <c r="Z157" s="3"/>
      <c r="AA157" s="2"/>
    </row>
    <row r="158" spans="1:27" ht="15.75" customHeight="1">
      <c r="A158" s="6"/>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row>
    <row r="159" spans="1:27" ht="15.75" customHeight="1">
      <c r="A159" s="6"/>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row>
    <row r="160" spans="1:27" ht="15.75" customHeight="1">
      <c r="A160" s="6"/>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row>
    <row r="161" spans="1:27" ht="15.75" customHeight="1">
      <c r="A161" s="3"/>
      <c r="B161" s="3"/>
      <c r="C161" s="3"/>
      <c r="D161" s="3"/>
      <c r="E161" s="3"/>
      <c r="F161" s="3"/>
      <c r="G161" s="3"/>
      <c r="H161" s="3"/>
      <c r="I161" s="3"/>
      <c r="J161" s="3"/>
      <c r="K161" s="1473"/>
      <c r="L161" s="1473"/>
      <c r="M161" s="1473"/>
      <c r="N161" s="3"/>
      <c r="O161" s="3"/>
      <c r="P161" s="3"/>
      <c r="Q161" s="3"/>
      <c r="R161" s="3"/>
      <c r="S161" s="3"/>
      <c r="T161" s="3"/>
      <c r="U161" s="3"/>
      <c r="V161" s="3"/>
      <c r="W161" s="3"/>
      <c r="X161" s="3"/>
      <c r="Y161" s="3"/>
      <c r="Z161" s="3"/>
      <c r="AA161" s="3"/>
    </row>
    <row r="162" spans="1:27" ht="15.75" customHeight="1">
      <c r="A162" s="3"/>
      <c r="B162" s="3"/>
      <c r="C162" s="3"/>
      <c r="D162" s="3"/>
      <c r="E162" s="3"/>
      <c r="F162" s="3"/>
      <c r="G162" s="3"/>
      <c r="H162" s="3"/>
      <c r="I162" s="3"/>
      <c r="J162" s="3"/>
      <c r="K162" s="1473"/>
      <c r="L162" s="1473"/>
      <c r="M162" s="1473"/>
      <c r="N162" s="3"/>
      <c r="O162" s="3"/>
      <c r="P162" s="3"/>
      <c r="Q162" s="3"/>
      <c r="R162" s="3"/>
      <c r="S162" s="3"/>
      <c r="T162" s="3"/>
      <c r="U162" s="3"/>
      <c r="V162" s="3"/>
      <c r="W162" s="3"/>
      <c r="X162" s="3"/>
      <c r="Y162" s="3"/>
      <c r="Z162" s="3"/>
      <c r="AA162" s="3"/>
    </row>
    <row r="163" spans="1:27" ht="15.75" customHeight="1">
      <c r="A163" s="3"/>
      <c r="B163" s="3"/>
      <c r="C163" s="3"/>
      <c r="D163" s="3"/>
      <c r="E163" s="3"/>
      <c r="F163" s="3"/>
      <c r="G163" s="3"/>
      <c r="H163" s="3"/>
      <c r="I163" s="3"/>
      <c r="J163" s="3"/>
      <c r="K163" s="1473"/>
      <c r="L163" s="1473"/>
      <c r="M163" s="1473"/>
      <c r="N163" s="3"/>
      <c r="O163" s="3"/>
      <c r="P163" s="3"/>
      <c r="Q163" s="3"/>
      <c r="R163" s="3"/>
      <c r="S163" s="3"/>
      <c r="T163" s="3"/>
      <c r="U163" s="3"/>
      <c r="V163" s="3"/>
      <c r="W163" s="3"/>
      <c r="X163" s="3"/>
      <c r="Y163" s="3"/>
      <c r="Z163" s="3"/>
      <c r="AA163" s="3"/>
    </row>
    <row r="164" spans="1:27" ht="15.75" customHeight="1">
      <c r="A164" s="3"/>
      <c r="B164" s="3"/>
      <c r="C164" s="3"/>
      <c r="D164" s="3"/>
      <c r="E164" s="3"/>
      <c r="F164" s="3"/>
      <c r="G164" s="3"/>
      <c r="H164" s="3"/>
      <c r="I164" s="3"/>
      <c r="J164" s="3"/>
      <c r="K164" s="1473"/>
      <c r="L164" s="1473"/>
      <c r="M164" s="1473"/>
      <c r="N164" s="3"/>
      <c r="O164" s="3"/>
      <c r="P164" s="3"/>
      <c r="Q164" s="3"/>
      <c r="R164" s="3"/>
      <c r="S164" s="3"/>
      <c r="T164" s="3"/>
      <c r="U164" s="3"/>
      <c r="V164" s="3"/>
      <c r="W164" s="3"/>
      <c r="X164" s="3"/>
      <c r="Y164" s="3"/>
      <c r="Z164" s="3"/>
      <c r="AA164" s="3"/>
    </row>
    <row r="165" spans="1:27" ht="15.75" customHeight="1">
      <c r="A165" s="6"/>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row>
    <row r="166" spans="1:27" ht="15.75" customHeight="1">
      <c r="A166" s="3"/>
      <c r="B166" s="3"/>
      <c r="C166" s="3"/>
      <c r="D166" s="3"/>
      <c r="E166" s="3"/>
      <c r="F166" s="3"/>
      <c r="G166" s="3"/>
      <c r="H166" s="3"/>
      <c r="I166" s="3"/>
      <c r="J166" s="3"/>
      <c r="K166" s="1485"/>
      <c r="L166" s="1485"/>
      <c r="M166" s="1485"/>
      <c r="N166" s="1485"/>
      <c r="O166" s="3"/>
      <c r="P166" s="3"/>
      <c r="Q166" s="3"/>
      <c r="R166" s="3"/>
      <c r="S166" s="3"/>
      <c r="T166" s="3"/>
      <c r="U166" s="3"/>
      <c r="V166" s="3"/>
      <c r="W166" s="3"/>
      <c r="X166" s="3"/>
      <c r="Y166" s="3"/>
      <c r="Z166" s="3"/>
      <c r="AA166" s="3"/>
    </row>
    <row r="167" spans="1:27" ht="15.75" customHeight="1">
      <c r="A167" s="3"/>
      <c r="B167" s="3"/>
      <c r="C167" s="3"/>
      <c r="D167" s="3"/>
      <c r="E167" s="3"/>
      <c r="F167" s="3"/>
      <c r="G167" s="3"/>
      <c r="H167" s="3"/>
      <c r="I167" s="3"/>
      <c r="J167" s="3"/>
      <c r="K167" s="1485"/>
      <c r="L167" s="1485"/>
      <c r="M167" s="1485"/>
      <c r="N167" s="1485"/>
      <c r="O167" s="3"/>
      <c r="P167" s="3"/>
      <c r="Q167" s="3"/>
      <c r="R167" s="3"/>
      <c r="S167" s="3"/>
      <c r="T167" s="3"/>
      <c r="U167" s="3"/>
      <c r="V167" s="3"/>
      <c r="W167" s="3"/>
      <c r="X167" s="3"/>
      <c r="Y167" s="3"/>
      <c r="Z167" s="3"/>
      <c r="AA167" s="3"/>
    </row>
    <row r="168" spans="1:27" ht="15.75" customHeight="1">
      <c r="A168" s="6"/>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row>
    <row r="169" spans="1:27" ht="15.75" customHeight="1">
      <c r="A169" s="6"/>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row>
    <row r="170" spans="1:27" ht="15.75" customHeight="1">
      <c r="A170" s="3"/>
      <c r="B170" s="3"/>
      <c r="C170" s="3"/>
      <c r="D170" s="3"/>
      <c r="E170" s="3"/>
      <c r="F170" s="3"/>
      <c r="G170" s="3"/>
      <c r="H170" s="3"/>
      <c r="I170" s="3"/>
      <c r="J170" s="3"/>
      <c r="K170" s="3"/>
      <c r="L170" s="3"/>
      <c r="M170" s="3"/>
      <c r="N170" s="3"/>
      <c r="O170" s="3"/>
      <c r="P170" s="3"/>
      <c r="Q170" s="3"/>
      <c r="R170" s="3"/>
      <c r="S170" s="3"/>
      <c r="T170" s="3"/>
      <c r="U170" s="6"/>
      <c r="V170" s="3"/>
      <c r="W170" s="3"/>
      <c r="X170" s="6"/>
      <c r="Y170" s="3"/>
      <c r="Z170" s="3"/>
      <c r="AA170" s="3"/>
    </row>
    <row r="171" spans="1:27"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row>
    <row r="172" spans="1:27"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row>
    <row r="173" spans="1:27"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row>
    <row r="174" spans="1:27"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row>
    <row r="175" spans="1:27"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row>
    <row r="176" spans="1:27"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row>
    <row r="177" spans="1:27" ht="15.75" customHeight="1">
      <c r="A177" s="6"/>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row>
    <row r="178" spans="1:27" ht="15.75" customHeight="1">
      <c r="A178" s="3"/>
      <c r="B178" s="3"/>
      <c r="C178" s="3"/>
      <c r="D178" s="3"/>
      <c r="E178" s="3"/>
      <c r="F178" s="3"/>
      <c r="G178" s="3"/>
      <c r="H178" s="3"/>
      <c r="I178" s="5"/>
      <c r="J178" s="1473"/>
      <c r="K178" s="1473"/>
      <c r="L178" s="1473"/>
      <c r="M178" s="1473"/>
      <c r="N178" s="5"/>
      <c r="O178" s="5"/>
      <c r="P178" s="1473"/>
      <c r="Q178" s="1473"/>
      <c r="R178" s="1473"/>
      <c r="S178" s="1473"/>
      <c r="T178" s="5"/>
      <c r="U178" s="5"/>
      <c r="V178" s="1473"/>
      <c r="W178" s="1473"/>
      <c r="X178" s="1473"/>
      <c r="Y178" s="1473"/>
      <c r="Z178" s="7"/>
      <c r="AA178" s="3"/>
    </row>
    <row r="179" spans="1:27" ht="15.75" customHeight="1">
      <c r="A179" s="3"/>
      <c r="B179" s="3"/>
      <c r="C179" s="3"/>
      <c r="D179" s="5"/>
      <c r="E179" s="1473"/>
      <c r="F179" s="1473"/>
      <c r="G179" s="5"/>
      <c r="H179" s="3"/>
      <c r="I179" s="5"/>
      <c r="J179" s="1494"/>
      <c r="K179" s="1494"/>
      <c r="L179" s="1494"/>
      <c r="M179" s="1494"/>
      <c r="N179" s="5"/>
      <c r="O179" s="5"/>
      <c r="P179" s="1494"/>
      <c r="Q179" s="1494"/>
      <c r="R179" s="1494"/>
      <c r="S179" s="1494"/>
      <c r="T179" s="5"/>
      <c r="U179" s="5"/>
      <c r="V179" s="1492"/>
      <c r="W179" s="1492"/>
      <c r="X179" s="1492"/>
      <c r="Y179" s="1492"/>
      <c r="Z179" s="3"/>
      <c r="AA179" s="3"/>
    </row>
    <row r="180" spans="1:27" ht="15.75" customHeight="1">
      <c r="A180" s="3"/>
      <c r="B180" s="3"/>
      <c r="C180" s="3"/>
      <c r="D180" s="5"/>
      <c r="E180" s="1473"/>
      <c r="F180" s="1473"/>
      <c r="G180" s="5"/>
      <c r="H180" s="3"/>
      <c r="I180" s="5"/>
      <c r="J180" s="1494"/>
      <c r="K180" s="1494"/>
      <c r="L180" s="1494"/>
      <c r="M180" s="1494"/>
      <c r="N180" s="5"/>
      <c r="O180" s="5"/>
      <c r="P180" s="1494"/>
      <c r="Q180" s="1494"/>
      <c r="R180" s="1494"/>
      <c r="S180" s="1494"/>
      <c r="T180" s="5"/>
      <c r="U180" s="5"/>
      <c r="V180" s="1492"/>
      <c r="W180" s="1492"/>
      <c r="X180" s="1492"/>
      <c r="Y180" s="1492"/>
      <c r="Z180" s="3"/>
      <c r="AA180" s="3"/>
    </row>
    <row r="181" spans="1:27" ht="15.75" customHeight="1">
      <c r="A181" s="3"/>
      <c r="B181" s="3"/>
      <c r="C181" s="3"/>
      <c r="D181" s="5"/>
      <c r="E181" s="1473"/>
      <c r="F181" s="1473"/>
      <c r="G181" s="5"/>
      <c r="H181" s="3"/>
      <c r="I181" s="5"/>
      <c r="J181" s="1494"/>
      <c r="K181" s="1494"/>
      <c r="L181" s="1494"/>
      <c r="M181" s="1494"/>
      <c r="N181" s="5"/>
      <c r="O181" s="5"/>
      <c r="P181" s="1494"/>
      <c r="Q181" s="1494"/>
      <c r="R181" s="1494"/>
      <c r="S181" s="1494"/>
      <c r="T181" s="5"/>
      <c r="U181" s="5"/>
      <c r="V181" s="1492"/>
      <c r="W181" s="1492"/>
      <c r="X181" s="1492"/>
      <c r="Y181" s="1492"/>
      <c r="Z181" s="3"/>
      <c r="AA181" s="3"/>
    </row>
    <row r="182" spans="1:27" ht="15.75" customHeight="1">
      <c r="A182" s="3"/>
      <c r="B182" s="3"/>
      <c r="C182" s="3"/>
      <c r="D182" s="5"/>
      <c r="E182" s="1473"/>
      <c r="F182" s="1473"/>
      <c r="G182" s="5"/>
      <c r="H182" s="3"/>
      <c r="I182" s="5"/>
      <c r="J182" s="1494"/>
      <c r="K182" s="1494"/>
      <c r="L182" s="1494"/>
      <c r="M182" s="1494"/>
      <c r="N182" s="5"/>
      <c r="O182" s="5"/>
      <c r="P182" s="1494"/>
      <c r="Q182" s="1494"/>
      <c r="R182" s="1494"/>
      <c r="S182" s="1494"/>
      <c r="T182" s="5"/>
      <c r="U182" s="5"/>
      <c r="V182" s="1492"/>
      <c r="W182" s="1492"/>
      <c r="X182" s="1492"/>
      <c r="Y182" s="1492"/>
      <c r="Z182" s="3"/>
      <c r="AA182" s="3"/>
    </row>
    <row r="183" spans="1:27" ht="15.75" customHeight="1">
      <c r="A183" s="3"/>
      <c r="B183" s="3"/>
      <c r="C183" s="3"/>
      <c r="D183" s="5"/>
      <c r="E183" s="3"/>
      <c r="F183" s="3"/>
      <c r="G183" s="5"/>
      <c r="H183" s="3"/>
      <c r="I183" s="5"/>
      <c r="J183" s="3"/>
      <c r="K183" s="3"/>
      <c r="L183" s="3"/>
      <c r="M183" s="3"/>
      <c r="N183" s="5"/>
      <c r="O183" s="5"/>
      <c r="P183" s="5"/>
      <c r="Q183" s="3"/>
      <c r="R183" s="3"/>
      <c r="S183" s="5"/>
      <c r="T183" s="5"/>
      <c r="U183" s="5"/>
      <c r="V183" s="3"/>
      <c r="W183" s="3"/>
      <c r="X183" s="3"/>
      <c r="Y183" s="3"/>
      <c r="Z183" s="3"/>
      <c r="AA183" s="3"/>
    </row>
    <row r="184" spans="1:27" ht="15.75" customHeight="1">
      <c r="A184" s="3"/>
      <c r="B184" s="3"/>
      <c r="C184" s="3"/>
      <c r="D184" s="5"/>
      <c r="E184" s="3"/>
      <c r="F184" s="3"/>
      <c r="G184" s="5"/>
      <c r="H184" s="3"/>
      <c r="I184" s="5"/>
      <c r="J184" s="3"/>
      <c r="K184" s="3"/>
      <c r="L184" s="3"/>
      <c r="M184" s="3"/>
      <c r="N184" s="5"/>
      <c r="O184" s="5"/>
      <c r="P184" s="5"/>
      <c r="Q184" s="3"/>
      <c r="R184" s="3"/>
      <c r="S184" s="5"/>
      <c r="T184" s="5"/>
      <c r="U184" s="5"/>
      <c r="V184" s="3"/>
      <c r="W184" s="3"/>
      <c r="X184" s="3"/>
      <c r="Y184" s="3"/>
      <c r="Z184" s="3"/>
      <c r="AA184" s="3"/>
    </row>
    <row r="185" spans="1:27" ht="15.75" customHeight="1">
      <c r="A185" s="3"/>
      <c r="B185" s="3"/>
      <c r="C185" s="3"/>
      <c r="D185" s="5"/>
      <c r="E185" s="3"/>
      <c r="F185" s="3"/>
      <c r="G185" s="5"/>
      <c r="H185" s="3"/>
      <c r="I185" s="5"/>
      <c r="J185" s="3"/>
      <c r="K185" s="3"/>
      <c r="L185" s="3"/>
      <c r="M185" s="3"/>
      <c r="N185" s="5"/>
      <c r="O185" s="5"/>
      <c r="P185" s="5"/>
      <c r="Q185" s="3"/>
      <c r="R185" s="3"/>
      <c r="S185" s="5"/>
      <c r="T185" s="5"/>
      <c r="U185" s="5"/>
      <c r="V185" s="3"/>
      <c r="W185" s="3"/>
      <c r="X185" s="3"/>
      <c r="Y185" s="3"/>
      <c r="Z185" s="3"/>
      <c r="AA185" s="3"/>
    </row>
    <row r="186" spans="1:27" ht="15.75" customHeight="1">
      <c r="A186" s="3"/>
      <c r="B186" s="3"/>
      <c r="C186" s="3"/>
      <c r="D186" s="5"/>
      <c r="E186" s="3"/>
      <c r="F186" s="3"/>
      <c r="G186" s="5"/>
      <c r="H186" s="3"/>
      <c r="I186" s="5"/>
      <c r="J186" s="3"/>
      <c r="K186" s="3"/>
      <c r="L186" s="3"/>
      <c r="M186" s="3"/>
      <c r="N186" s="5"/>
      <c r="O186" s="5"/>
      <c r="P186" s="5"/>
      <c r="Q186" s="3"/>
      <c r="R186" s="3"/>
      <c r="S186" s="5"/>
      <c r="T186" s="5"/>
      <c r="U186" s="5"/>
      <c r="V186" s="3"/>
      <c r="W186" s="3"/>
      <c r="X186" s="3"/>
      <c r="Y186" s="3"/>
      <c r="Z186" s="3"/>
      <c r="AA186" s="3"/>
    </row>
    <row r="187" spans="1:27" ht="15.75" customHeight="1">
      <c r="A187" s="3"/>
      <c r="B187" s="3"/>
      <c r="C187" s="3"/>
      <c r="D187" s="3"/>
      <c r="E187" s="3"/>
      <c r="F187" s="3"/>
      <c r="G187" s="3"/>
      <c r="H187" s="3"/>
      <c r="I187" s="5"/>
      <c r="J187" s="1494"/>
      <c r="K187" s="1494"/>
      <c r="L187" s="1494"/>
      <c r="M187" s="1494"/>
      <c r="N187" s="5"/>
      <c r="O187" s="5"/>
      <c r="P187" s="1494"/>
      <c r="Q187" s="1494"/>
      <c r="R187" s="1494"/>
      <c r="S187" s="1494"/>
      <c r="T187" s="5"/>
      <c r="U187" s="5"/>
      <c r="V187" s="1494"/>
      <c r="W187" s="1494"/>
      <c r="X187" s="1494"/>
      <c r="Y187" s="1494"/>
      <c r="Z187" s="3"/>
      <c r="AA187" s="3"/>
    </row>
    <row r="188" spans="1:27" ht="15.75" customHeight="1">
      <c r="A188" s="6"/>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row>
    <row r="189" spans="1:27" ht="15.75" customHeight="1">
      <c r="A189" s="6"/>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row>
    <row r="190" spans="1:27" ht="15.75" customHeight="1">
      <c r="A190" s="6"/>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row>
    <row r="191" spans="1:27" ht="15.75" customHeight="1">
      <c r="A191" s="6"/>
      <c r="B191" s="3"/>
      <c r="C191" s="3"/>
      <c r="D191" s="3"/>
      <c r="E191" s="3"/>
      <c r="F191" s="3"/>
      <c r="G191" s="3"/>
      <c r="H191" s="3"/>
      <c r="I191" s="3"/>
      <c r="J191" s="1570"/>
      <c r="K191" s="1570"/>
      <c r="L191" s="1570"/>
      <c r="M191" s="1570"/>
      <c r="N191" s="1570"/>
      <c r="O191" s="5"/>
      <c r="P191" s="3"/>
      <c r="Q191" s="3"/>
      <c r="R191" s="3"/>
      <c r="S191" s="3"/>
      <c r="T191" s="3"/>
      <c r="U191" s="3"/>
      <c r="V191" s="3"/>
      <c r="W191" s="3"/>
      <c r="X191" s="3"/>
      <c r="Y191" s="3"/>
      <c r="Z191" s="3"/>
      <c r="AA191" s="3"/>
    </row>
    <row r="192" spans="1:27" ht="15.75" customHeight="1">
      <c r="A192" s="6"/>
      <c r="B192" s="3"/>
      <c r="C192" s="3"/>
      <c r="D192" s="3"/>
      <c r="E192" s="3"/>
      <c r="F192" s="3"/>
      <c r="G192" s="3"/>
      <c r="H192" s="3"/>
      <c r="I192" s="3"/>
      <c r="J192" s="3"/>
      <c r="K192" s="3"/>
      <c r="L192" s="1473"/>
      <c r="M192" s="1473"/>
      <c r="N192" s="1473"/>
      <c r="O192" s="1473"/>
      <c r="P192" s="1473"/>
      <c r="Q192" s="1473"/>
      <c r="R192" s="3"/>
      <c r="S192" s="3"/>
      <c r="T192" s="3"/>
      <c r="U192" s="3"/>
      <c r="V192" s="3"/>
      <c r="W192" s="3"/>
      <c r="X192" s="3"/>
      <c r="Y192" s="3"/>
      <c r="Z192" s="3"/>
      <c r="AA192" s="3"/>
    </row>
    <row r="193" spans="1:28" ht="15.75" customHeight="1">
      <c r="A193" s="6"/>
      <c r="B193" s="3"/>
      <c r="C193" s="3"/>
      <c r="D193" s="3"/>
      <c r="E193" s="3"/>
      <c r="F193" s="3"/>
      <c r="G193" s="3"/>
      <c r="H193" s="3"/>
      <c r="I193" s="1551"/>
      <c r="J193" s="1551"/>
      <c r="K193" s="1551"/>
      <c r="L193" s="1551"/>
      <c r="M193" s="1551"/>
      <c r="N193" s="1551"/>
      <c r="O193" s="1551"/>
      <c r="P193" s="1551"/>
      <c r="Q193" s="1551"/>
      <c r="R193" s="1551"/>
      <c r="S193" s="1551"/>
      <c r="T193" s="1551"/>
      <c r="U193" s="1551"/>
      <c r="V193" s="1551"/>
      <c r="W193" s="1551"/>
      <c r="X193" s="1551"/>
      <c r="Y193" s="1551"/>
      <c r="Z193" s="1551"/>
      <c r="AA193" s="1551"/>
    </row>
    <row r="194" spans="1:28">
      <c r="I194" s="1861"/>
      <c r="J194" s="1861"/>
      <c r="K194" s="1861"/>
      <c r="L194" s="1861"/>
      <c r="M194" s="1861"/>
      <c r="N194" s="1861"/>
      <c r="O194" s="1861"/>
      <c r="P194" s="1861"/>
      <c r="Q194" s="1861"/>
      <c r="R194" s="1861"/>
      <c r="S194" s="1861"/>
      <c r="T194" s="1861"/>
      <c r="U194" s="1861"/>
      <c r="V194" s="1861"/>
      <c r="W194" s="1861"/>
      <c r="X194" s="1861"/>
      <c r="Y194" s="1861"/>
      <c r="Z194" s="1861"/>
      <c r="AA194" s="1861"/>
    </row>
    <row r="195" spans="1:28" ht="13.5" customHeight="1">
      <c r="A195" s="6"/>
      <c r="B195" s="3"/>
      <c r="C195" s="3"/>
      <c r="D195" s="3"/>
      <c r="E195" s="3"/>
      <c r="F195" s="1551"/>
      <c r="G195" s="1551"/>
      <c r="H195" s="1551"/>
      <c r="I195" s="1551"/>
      <c r="J195" s="1551"/>
      <c r="K195" s="1551"/>
      <c r="L195" s="1551"/>
      <c r="M195" s="1551"/>
      <c r="N195" s="1551"/>
      <c r="O195" s="1551"/>
      <c r="P195" s="1551"/>
      <c r="Q195" s="1551"/>
      <c r="R195" s="1551"/>
      <c r="S195" s="1551"/>
      <c r="T195" s="1551"/>
      <c r="U195" s="1551"/>
      <c r="V195" s="1551"/>
      <c r="W195" s="1551"/>
      <c r="X195" s="1551"/>
      <c r="Y195" s="1551"/>
      <c r="Z195" s="1551"/>
      <c r="AA195" s="1551"/>
    </row>
    <row r="196" spans="1:28">
      <c r="A196" s="3"/>
      <c r="B196" s="3"/>
      <c r="C196" s="3"/>
      <c r="D196" s="3"/>
      <c r="E196" s="3"/>
      <c r="F196" s="1518"/>
      <c r="G196" s="1518"/>
      <c r="H196" s="1518"/>
      <c r="I196" s="1518"/>
      <c r="J196" s="1518"/>
      <c r="K196" s="1518"/>
      <c r="L196" s="1518"/>
      <c r="M196" s="1518"/>
      <c r="N196" s="1518"/>
      <c r="O196" s="1518"/>
      <c r="P196" s="1518"/>
      <c r="Q196" s="1518"/>
      <c r="R196" s="1518"/>
      <c r="S196" s="1518"/>
      <c r="T196" s="1518"/>
      <c r="U196" s="1518"/>
      <c r="V196" s="1518"/>
      <c r="W196" s="1518"/>
      <c r="X196" s="1518"/>
      <c r="Y196" s="1518"/>
      <c r="Z196" s="1518"/>
      <c r="AA196" s="1518"/>
    </row>
    <row r="197" spans="1:28">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row>
    <row r="198" spans="1:28"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row>
    <row r="199" spans="1:28"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row>
    <row r="200" spans="1:28" ht="18.75" customHeight="1">
      <c r="A200" s="1473"/>
      <c r="B200" s="1473"/>
      <c r="C200" s="1473"/>
      <c r="D200" s="1473"/>
      <c r="E200" s="1473"/>
      <c r="F200" s="1473"/>
      <c r="G200" s="1473"/>
      <c r="H200" s="1473"/>
      <c r="I200" s="1473"/>
      <c r="J200" s="1473"/>
      <c r="K200" s="1473"/>
      <c r="L200" s="1473"/>
      <c r="M200" s="1473"/>
      <c r="N200" s="1473"/>
      <c r="O200" s="1473"/>
      <c r="P200" s="1473"/>
      <c r="Q200" s="1473"/>
      <c r="R200" s="1473"/>
      <c r="S200" s="1473"/>
      <c r="T200" s="1473"/>
      <c r="U200" s="1473"/>
      <c r="V200" s="1473"/>
      <c r="W200" s="1473"/>
      <c r="X200" s="1473"/>
      <c r="Y200" s="1473"/>
      <c r="Z200" s="1473"/>
      <c r="AA200" s="1473"/>
      <c r="AB200" s="2"/>
    </row>
    <row r="201" spans="1:28"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2"/>
    </row>
    <row r="202" spans="1:28" ht="15.75" customHeight="1">
      <c r="A202" s="6"/>
      <c r="B202" s="3"/>
      <c r="C202" s="3"/>
      <c r="D202" s="3"/>
      <c r="E202" s="3"/>
      <c r="F202" s="3"/>
      <c r="G202" s="2"/>
      <c r="H202" s="3"/>
      <c r="I202" s="3"/>
      <c r="J202" s="3"/>
      <c r="K202" s="3"/>
      <c r="L202" s="3"/>
      <c r="M202" s="3"/>
      <c r="N202" s="3"/>
      <c r="O202" s="3"/>
      <c r="P202" s="3"/>
      <c r="Q202" s="3"/>
      <c r="R202" s="3"/>
      <c r="S202" s="3"/>
      <c r="T202" s="3"/>
      <c r="U202" s="3"/>
      <c r="V202" s="3"/>
      <c r="W202" s="3"/>
      <c r="X202" s="3"/>
      <c r="Y202" s="3"/>
      <c r="Z202" s="3"/>
      <c r="AA202" s="3"/>
      <c r="AB202" s="2"/>
    </row>
    <row r="203" spans="1:28" ht="15.75" customHeight="1">
      <c r="A203" s="6"/>
      <c r="B203" s="3"/>
      <c r="C203" s="3"/>
      <c r="D203" s="3"/>
      <c r="E203" s="3"/>
      <c r="F203" s="3"/>
      <c r="G203" s="2"/>
      <c r="H203" s="2"/>
      <c r="I203" s="3"/>
      <c r="J203" s="3"/>
      <c r="K203" s="3"/>
      <c r="L203" s="2"/>
      <c r="M203" s="3"/>
      <c r="N203" s="3"/>
      <c r="O203" s="3"/>
      <c r="P203" s="3"/>
      <c r="Q203" s="3"/>
      <c r="R203" s="3"/>
      <c r="S203" s="3"/>
      <c r="T203" s="3"/>
      <c r="U203" s="3"/>
      <c r="V203" s="3"/>
      <c r="W203" s="3"/>
      <c r="X203" s="3"/>
      <c r="Y203" s="3"/>
      <c r="Z203" s="3"/>
      <c r="AA203" s="3"/>
      <c r="AB203" s="2"/>
    </row>
    <row r="204" spans="1:28" ht="15.75" customHeight="1">
      <c r="A204" s="6"/>
      <c r="B204" s="3"/>
      <c r="C204" s="3"/>
      <c r="D204" s="3"/>
      <c r="E204" s="3"/>
      <c r="F204" s="3"/>
      <c r="G204" s="3"/>
      <c r="H204" s="3"/>
      <c r="I204" s="3"/>
      <c r="J204" s="1570"/>
      <c r="K204" s="1570"/>
      <c r="L204" s="1570"/>
      <c r="M204" s="1570"/>
      <c r="N204" s="4"/>
      <c r="O204" s="3"/>
      <c r="P204" s="3"/>
      <c r="Q204" s="3"/>
      <c r="R204" s="3"/>
      <c r="S204" s="3"/>
      <c r="T204" s="3"/>
      <c r="U204" s="3"/>
      <c r="V204" s="3"/>
      <c r="W204" s="3"/>
      <c r="X204" s="3"/>
      <c r="Y204" s="3"/>
      <c r="Z204" s="3"/>
      <c r="AA204" s="3"/>
      <c r="AB204" s="2"/>
    </row>
    <row r="205" spans="1:28" ht="15.75" customHeight="1">
      <c r="A205" s="6"/>
      <c r="B205" s="3"/>
      <c r="C205" s="3"/>
      <c r="D205" s="3"/>
      <c r="E205" s="3"/>
      <c r="F205" s="3"/>
      <c r="G205" s="3"/>
      <c r="H205" s="3"/>
      <c r="I205" s="3"/>
      <c r="J205" s="1570"/>
      <c r="K205" s="1570"/>
      <c r="L205" s="1570"/>
      <c r="M205" s="1570"/>
      <c r="N205" s="4"/>
      <c r="O205" s="3"/>
      <c r="P205" s="3"/>
      <c r="Q205" s="3"/>
      <c r="R205" s="3"/>
      <c r="S205" s="3"/>
      <c r="T205" s="3"/>
      <c r="U205" s="3"/>
      <c r="V205" s="3"/>
      <c r="W205" s="3"/>
      <c r="X205" s="3"/>
      <c r="Y205" s="3"/>
      <c r="Z205" s="3"/>
      <c r="AA205" s="3"/>
      <c r="AB205" s="2"/>
    </row>
    <row r="206" spans="1:28" ht="15.75" customHeight="1">
      <c r="A206" s="6"/>
      <c r="B206" s="3"/>
      <c r="C206" s="3"/>
      <c r="D206" s="3"/>
      <c r="E206" s="3"/>
      <c r="F206" s="3"/>
      <c r="G206" s="3"/>
      <c r="H206" s="3"/>
      <c r="I206" s="3"/>
      <c r="J206" s="1570"/>
      <c r="K206" s="1570"/>
      <c r="L206" s="1570"/>
      <c r="M206" s="1570"/>
      <c r="N206" s="4"/>
      <c r="O206" s="3"/>
      <c r="P206" s="3"/>
      <c r="Q206" s="3"/>
      <c r="R206" s="3"/>
      <c r="S206" s="3"/>
      <c r="T206" s="3"/>
      <c r="U206" s="3"/>
      <c r="V206" s="3"/>
      <c r="W206" s="3"/>
      <c r="X206" s="3"/>
      <c r="Y206" s="3"/>
      <c r="Z206" s="3"/>
      <c r="AA206" s="3"/>
      <c r="AB206" s="2"/>
    </row>
    <row r="207" spans="1:28" ht="15.75" customHeight="1">
      <c r="A207" s="6"/>
      <c r="B207" s="3"/>
      <c r="C207" s="3"/>
      <c r="D207" s="3"/>
      <c r="E207" s="3"/>
      <c r="F207" s="3"/>
      <c r="G207" s="3"/>
      <c r="H207" s="3"/>
      <c r="I207" s="3"/>
      <c r="J207" s="1570"/>
      <c r="K207" s="1570"/>
      <c r="L207" s="1570"/>
      <c r="M207" s="1570"/>
      <c r="N207" s="4"/>
      <c r="O207" s="3"/>
      <c r="P207" s="3"/>
      <c r="Q207" s="3"/>
      <c r="R207" s="3"/>
      <c r="S207" s="3"/>
      <c r="T207" s="3"/>
      <c r="U207" s="3"/>
      <c r="V207" s="3"/>
      <c r="W207" s="3"/>
      <c r="X207" s="3"/>
      <c r="Y207" s="3"/>
      <c r="Z207" s="3"/>
      <c r="AA207" s="3"/>
      <c r="AB207" s="2"/>
    </row>
    <row r="208" spans="1:28" ht="15.75" customHeight="1">
      <c r="A208" s="6"/>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2"/>
    </row>
    <row r="209" spans="1:28" ht="15.75" customHeight="1">
      <c r="A209" s="3"/>
      <c r="B209" s="3"/>
      <c r="C209" s="3"/>
      <c r="D209" s="1473"/>
      <c r="E209" s="1473"/>
      <c r="F209" s="1473"/>
      <c r="G209" s="1473"/>
      <c r="H209" s="5"/>
      <c r="I209" s="1473"/>
      <c r="J209" s="1473"/>
      <c r="K209" s="1473"/>
      <c r="L209" s="1473"/>
      <c r="M209" s="1473"/>
      <c r="N209" s="1473"/>
      <c r="O209" s="1473"/>
      <c r="P209" s="1473"/>
      <c r="Q209" s="1473"/>
      <c r="R209" s="1473"/>
      <c r="S209" s="1473"/>
      <c r="T209" s="1473"/>
      <c r="U209" s="1473"/>
      <c r="V209" s="5"/>
      <c r="W209" s="5"/>
      <c r="X209" s="1473"/>
      <c r="Y209" s="1473"/>
      <c r="Z209" s="1473"/>
      <c r="AA209" s="3"/>
      <c r="AB209" s="2"/>
    </row>
    <row r="210" spans="1:28" ht="15.75" customHeight="1">
      <c r="A210" s="3"/>
      <c r="B210" s="3"/>
      <c r="C210" s="3"/>
      <c r="D210" s="5"/>
      <c r="E210" s="1501"/>
      <c r="F210" s="1501"/>
      <c r="G210" s="5"/>
      <c r="H210" s="5"/>
      <c r="I210" s="3"/>
      <c r="J210" s="3"/>
      <c r="K210" s="3"/>
      <c r="L210" s="2"/>
      <c r="M210" s="3"/>
      <c r="N210" s="3"/>
      <c r="O210" s="3"/>
      <c r="P210" s="3"/>
      <c r="Q210" s="3"/>
      <c r="R210" s="2"/>
      <c r="S210" s="2"/>
      <c r="T210" s="2"/>
      <c r="U210" s="2"/>
      <c r="V210" s="5"/>
      <c r="W210" s="5"/>
      <c r="X210" s="1568"/>
      <c r="Y210" s="1568"/>
      <c r="Z210" s="1568"/>
      <c r="AA210" s="3"/>
      <c r="AB210" s="2"/>
    </row>
    <row r="211" spans="1:28" ht="15.75" customHeight="1">
      <c r="A211" s="3"/>
      <c r="B211" s="3"/>
      <c r="C211" s="3"/>
      <c r="D211" s="5"/>
      <c r="E211" s="1501"/>
      <c r="F211" s="1501"/>
      <c r="G211" s="5"/>
      <c r="H211" s="5"/>
      <c r="I211" s="3"/>
      <c r="J211" s="3"/>
      <c r="K211" s="3"/>
      <c r="L211" s="2"/>
      <c r="M211" s="3"/>
      <c r="N211" s="3"/>
      <c r="O211" s="3"/>
      <c r="P211" s="3"/>
      <c r="Q211" s="3"/>
      <c r="R211" s="2"/>
      <c r="S211" s="2"/>
      <c r="T211" s="2"/>
      <c r="U211" s="2"/>
      <c r="V211" s="5"/>
      <c r="W211" s="5"/>
      <c r="X211" s="1568"/>
      <c r="Y211" s="1568"/>
      <c r="Z211" s="1568"/>
      <c r="AA211" s="3"/>
      <c r="AB211" s="2"/>
    </row>
    <row r="212" spans="1:28" ht="15.75" customHeight="1">
      <c r="A212" s="3"/>
      <c r="B212" s="3"/>
      <c r="C212" s="3"/>
      <c r="D212" s="5"/>
      <c r="E212" s="1501"/>
      <c r="F212" s="1501"/>
      <c r="G212" s="5"/>
      <c r="H212" s="5"/>
      <c r="I212" s="3"/>
      <c r="J212" s="3"/>
      <c r="K212" s="3"/>
      <c r="L212" s="2"/>
      <c r="M212" s="3"/>
      <c r="N212" s="3"/>
      <c r="O212" s="3"/>
      <c r="P212" s="3"/>
      <c r="Q212" s="3"/>
      <c r="R212" s="2"/>
      <c r="S212" s="2"/>
      <c r="T212" s="2"/>
      <c r="U212" s="2"/>
      <c r="V212" s="5"/>
      <c r="W212" s="5"/>
      <c r="X212" s="1568"/>
      <c r="Y212" s="1568"/>
      <c r="Z212" s="1568"/>
      <c r="AA212" s="3"/>
      <c r="AB212" s="2"/>
    </row>
    <row r="213" spans="1:28" ht="15.75" customHeight="1">
      <c r="A213" s="3"/>
      <c r="B213" s="3"/>
      <c r="C213" s="3"/>
      <c r="D213" s="5"/>
      <c r="E213" s="1501"/>
      <c r="F213" s="1501"/>
      <c r="G213" s="5"/>
      <c r="H213" s="5"/>
      <c r="I213" s="3"/>
      <c r="J213" s="3"/>
      <c r="K213" s="3"/>
      <c r="L213" s="2"/>
      <c r="M213" s="3"/>
      <c r="N213" s="3"/>
      <c r="O213" s="3"/>
      <c r="P213" s="3"/>
      <c r="Q213" s="3"/>
      <c r="R213" s="2"/>
      <c r="S213" s="2"/>
      <c r="T213" s="2"/>
      <c r="U213" s="2"/>
      <c r="V213" s="5"/>
      <c r="W213" s="5"/>
      <c r="X213" s="1568"/>
      <c r="Y213" s="1568"/>
      <c r="Z213" s="1568"/>
      <c r="AA213" s="3"/>
      <c r="AB213" s="2"/>
    </row>
    <row r="214" spans="1:28" ht="15.75" customHeight="1">
      <c r="A214" s="3"/>
      <c r="B214" s="3"/>
      <c r="C214" s="3"/>
      <c r="D214" s="5"/>
      <c r="E214" s="1501"/>
      <c r="F214" s="1501"/>
      <c r="G214" s="5"/>
      <c r="H214" s="5"/>
      <c r="I214" s="3"/>
      <c r="J214" s="3"/>
      <c r="K214" s="3"/>
      <c r="L214" s="2"/>
      <c r="M214" s="3"/>
      <c r="N214" s="3"/>
      <c r="O214" s="3"/>
      <c r="P214" s="3"/>
      <c r="Q214" s="3"/>
      <c r="R214" s="2"/>
      <c r="S214" s="2"/>
      <c r="T214" s="2"/>
      <c r="U214" s="2"/>
      <c r="V214" s="5"/>
      <c r="W214" s="5"/>
      <c r="X214" s="1568"/>
      <c r="Y214" s="1568"/>
      <c r="Z214" s="1568"/>
      <c r="AA214" s="3"/>
      <c r="AB214" s="2"/>
    </row>
    <row r="215" spans="1:28" ht="15.75" customHeight="1">
      <c r="A215" s="3"/>
      <c r="B215" s="3"/>
      <c r="C215" s="3"/>
      <c r="D215" s="5"/>
      <c r="E215" s="1501"/>
      <c r="F215" s="1501"/>
      <c r="G215" s="5"/>
      <c r="H215" s="5"/>
      <c r="I215" s="3"/>
      <c r="J215" s="3"/>
      <c r="K215" s="3"/>
      <c r="L215" s="2"/>
      <c r="M215" s="3"/>
      <c r="N215" s="3"/>
      <c r="O215" s="3"/>
      <c r="P215" s="3"/>
      <c r="Q215" s="3"/>
      <c r="R215" s="2"/>
      <c r="S215" s="2"/>
      <c r="T215" s="2"/>
      <c r="U215" s="2"/>
      <c r="V215" s="5"/>
      <c r="W215" s="5"/>
      <c r="X215" s="1568"/>
      <c r="Y215" s="1568"/>
      <c r="Z215" s="1568"/>
      <c r="AA215" s="3"/>
      <c r="AB215" s="2"/>
    </row>
    <row r="216" spans="1:28" ht="15.75" customHeight="1">
      <c r="A216" s="6"/>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2"/>
    </row>
    <row r="217" spans="1:28" ht="15.75" customHeight="1">
      <c r="A217" s="6"/>
      <c r="B217" s="3"/>
      <c r="C217" s="3"/>
      <c r="D217" s="3"/>
      <c r="E217" s="3"/>
      <c r="F217" s="1489"/>
      <c r="G217" s="1489"/>
      <c r="H217" s="1489"/>
      <c r="I217" s="1489"/>
      <c r="J217" s="1489"/>
      <c r="K217" s="1489"/>
      <c r="L217" s="1489"/>
      <c r="M217" s="1489"/>
      <c r="N217" s="1489"/>
      <c r="O217" s="1489"/>
      <c r="P217" s="1489"/>
      <c r="Q217" s="1489"/>
      <c r="R217" s="1489"/>
      <c r="S217" s="1489"/>
      <c r="T217" s="1489"/>
      <c r="U217" s="1489"/>
      <c r="V217" s="1489"/>
      <c r="W217" s="1489"/>
      <c r="X217" s="1489"/>
      <c r="Y217" s="1489"/>
      <c r="Z217" s="1489"/>
      <c r="AA217" s="1489"/>
      <c r="AB217" s="2"/>
    </row>
    <row r="218" spans="1:28" ht="15.75" customHeight="1">
      <c r="A218" s="3"/>
      <c r="B218" s="3"/>
      <c r="C218" s="3"/>
      <c r="D218" s="3"/>
      <c r="E218" s="3"/>
      <c r="F218" s="1489"/>
      <c r="G218" s="1489"/>
      <c r="H218" s="1489"/>
      <c r="I218" s="1489"/>
      <c r="J218" s="1489"/>
      <c r="K218" s="1489"/>
      <c r="L218" s="1489"/>
      <c r="M218" s="1489"/>
      <c r="N218" s="1489"/>
      <c r="O218" s="1489"/>
      <c r="P218" s="1489"/>
      <c r="Q218" s="1489"/>
      <c r="R218" s="1489"/>
      <c r="S218" s="1489"/>
      <c r="T218" s="1489"/>
      <c r="U218" s="1489"/>
      <c r="V218" s="1489"/>
      <c r="W218" s="1489"/>
      <c r="X218" s="1489"/>
      <c r="Y218" s="1489"/>
      <c r="Z218" s="1489"/>
      <c r="AA218" s="1489"/>
      <c r="AB218" s="2"/>
    </row>
    <row r="219" spans="1:28" ht="15.75" customHeight="1">
      <c r="A219" s="6"/>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2"/>
    </row>
    <row r="220" spans="1:28" ht="15.75" customHeight="1">
      <c r="A220" s="3"/>
      <c r="B220" s="3"/>
      <c r="C220" s="3"/>
      <c r="D220" s="3"/>
      <c r="E220" s="3"/>
      <c r="F220" s="1489"/>
      <c r="G220" s="1489"/>
      <c r="H220" s="1489"/>
      <c r="I220" s="1489"/>
      <c r="J220" s="1489"/>
      <c r="K220" s="1489"/>
      <c r="L220" s="1489"/>
      <c r="M220" s="1489"/>
      <c r="N220" s="1489"/>
      <c r="O220" s="1489"/>
      <c r="P220" s="1489"/>
      <c r="Q220" s="1489"/>
      <c r="R220" s="1489"/>
      <c r="S220" s="1489"/>
      <c r="T220" s="1489"/>
      <c r="U220" s="1489"/>
      <c r="V220" s="1489"/>
      <c r="W220" s="1489"/>
      <c r="X220" s="1489"/>
      <c r="Y220" s="1489"/>
      <c r="Z220" s="1489"/>
      <c r="AA220" s="1489"/>
      <c r="AB220" s="2"/>
    </row>
    <row r="221" spans="1:28" ht="15.75" customHeight="1">
      <c r="A221" s="3"/>
      <c r="B221" s="3"/>
      <c r="C221" s="3"/>
      <c r="D221" s="3"/>
      <c r="E221" s="3"/>
      <c r="F221" s="1489"/>
      <c r="G221" s="1489"/>
      <c r="H221" s="1489"/>
      <c r="I221" s="1489"/>
      <c r="J221" s="1489"/>
      <c r="K221" s="1489"/>
      <c r="L221" s="1489"/>
      <c r="M221" s="1489"/>
      <c r="N221" s="1489"/>
      <c r="O221" s="1489"/>
      <c r="P221" s="1489"/>
      <c r="Q221" s="1489"/>
      <c r="R221" s="1489"/>
      <c r="S221" s="1489"/>
      <c r="T221" s="1489"/>
      <c r="U221" s="1489"/>
      <c r="V221" s="1489"/>
      <c r="W221" s="1489"/>
      <c r="X221" s="1489"/>
      <c r="Y221" s="1489"/>
      <c r="Z221" s="1489"/>
      <c r="AA221" s="1489"/>
      <c r="AB221" s="2"/>
    </row>
    <row r="222" spans="1:28"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2"/>
    </row>
    <row r="223" spans="1:28" ht="15.75" customHeight="1">
      <c r="A223" s="128"/>
      <c r="B223" s="128"/>
      <c r="C223" s="128"/>
      <c r="D223" s="128"/>
      <c r="E223" s="128"/>
      <c r="F223" s="128"/>
      <c r="G223" s="128"/>
      <c r="H223" s="128"/>
      <c r="I223" s="128"/>
      <c r="J223" s="128"/>
      <c r="K223" s="128"/>
      <c r="L223" s="128"/>
      <c r="M223" s="128"/>
      <c r="N223" s="128"/>
      <c r="O223" s="128"/>
      <c r="P223" s="128"/>
      <c r="Q223" s="128"/>
      <c r="R223" s="128"/>
      <c r="S223" s="128"/>
      <c r="T223" s="128"/>
      <c r="U223" s="128"/>
      <c r="V223" s="128"/>
      <c r="W223" s="128"/>
      <c r="X223" s="128"/>
      <c r="Y223" s="128"/>
      <c r="Z223" s="128"/>
      <c r="AA223" s="128"/>
    </row>
    <row r="224" spans="1:28" ht="15.75" customHeight="1">
      <c r="A224" s="128"/>
      <c r="B224" s="128"/>
      <c r="C224" s="128"/>
      <c r="D224" s="128"/>
      <c r="E224" s="128"/>
      <c r="F224" s="128"/>
      <c r="G224" s="128"/>
      <c r="H224" s="128"/>
      <c r="I224" s="128"/>
      <c r="J224" s="128"/>
      <c r="K224" s="128"/>
      <c r="L224" s="128"/>
      <c r="M224" s="128"/>
      <c r="N224" s="128"/>
      <c r="O224" s="128"/>
      <c r="P224" s="128"/>
      <c r="Q224" s="128"/>
      <c r="R224" s="128"/>
      <c r="S224" s="128"/>
      <c r="T224" s="128"/>
      <c r="U224" s="128"/>
      <c r="V224" s="128"/>
      <c r="W224" s="128"/>
      <c r="X224" s="128"/>
      <c r="Y224" s="128"/>
      <c r="Z224" s="128"/>
      <c r="AA224" s="128"/>
    </row>
    <row r="225" spans="1:28" ht="15.75" customHeight="1">
      <c r="A225" s="128"/>
      <c r="B225" s="128"/>
      <c r="C225" s="128"/>
      <c r="D225" s="128"/>
      <c r="E225" s="128"/>
      <c r="F225" s="128"/>
      <c r="G225" s="128"/>
      <c r="H225" s="128"/>
      <c r="I225" s="128"/>
      <c r="J225" s="128"/>
      <c r="K225" s="128"/>
      <c r="L225" s="128"/>
      <c r="M225" s="128"/>
      <c r="N225" s="128"/>
      <c r="O225" s="128"/>
      <c r="P225" s="128"/>
      <c r="Q225" s="128"/>
      <c r="R225" s="128"/>
      <c r="S225" s="128"/>
      <c r="T225" s="128"/>
      <c r="U225" s="128"/>
      <c r="V225" s="128"/>
      <c r="W225" s="128"/>
      <c r="X225" s="128"/>
      <c r="Y225" s="128"/>
      <c r="Z225" s="128"/>
      <c r="AA225" s="128"/>
    </row>
    <row r="226" spans="1:28" ht="18.75" customHeight="1">
      <c r="A226" s="1473"/>
      <c r="B226" s="1473"/>
      <c r="C226" s="1473"/>
      <c r="D226" s="1473"/>
      <c r="E226" s="1473"/>
      <c r="F226" s="1473"/>
      <c r="G226" s="1473"/>
      <c r="H226" s="1473"/>
      <c r="I226" s="1473"/>
      <c r="J226" s="1473"/>
      <c r="K226" s="1473"/>
      <c r="L226" s="1473"/>
      <c r="M226" s="1473"/>
      <c r="N226" s="1473"/>
      <c r="O226" s="1473"/>
      <c r="P226" s="1473"/>
      <c r="Q226" s="1473"/>
      <c r="R226" s="1473"/>
      <c r="S226" s="1473"/>
      <c r="T226" s="1473"/>
      <c r="U226" s="1473"/>
      <c r="V226" s="1473"/>
      <c r="W226" s="1473"/>
      <c r="X226" s="1473"/>
      <c r="Y226" s="1473"/>
      <c r="Z226" s="1473"/>
      <c r="AA226" s="1473"/>
      <c r="AB226" s="2"/>
    </row>
    <row r="227" spans="1:28"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2"/>
    </row>
    <row r="228" spans="1:28" ht="15.75" customHeight="1">
      <c r="A228" s="6"/>
      <c r="B228" s="3"/>
      <c r="C228" s="3"/>
      <c r="D228" s="3"/>
      <c r="E228" s="3"/>
      <c r="F228" s="3"/>
      <c r="G228" s="2"/>
      <c r="H228" s="3"/>
      <c r="I228" s="3"/>
      <c r="J228" s="3"/>
      <c r="K228" s="3"/>
      <c r="L228" s="3"/>
      <c r="M228" s="3"/>
      <c r="N228" s="3"/>
      <c r="O228" s="3"/>
      <c r="P228" s="3"/>
      <c r="Q228" s="3"/>
      <c r="R228" s="3"/>
      <c r="S228" s="3"/>
      <c r="T228" s="3"/>
      <c r="U228" s="3"/>
      <c r="V228" s="3"/>
      <c r="W228" s="3"/>
      <c r="X228" s="3"/>
      <c r="Y228" s="3"/>
      <c r="Z228" s="3"/>
      <c r="AA228" s="3"/>
      <c r="AB228" s="2"/>
    </row>
    <row r="229" spans="1:28" ht="15.75" customHeight="1">
      <c r="A229" s="6"/>
      <c r="B229" s="3"/>
      <c r="C229" s="3"/>
      <c r="D229" s="3"/>
      <c r="E229" s="3"/>
      <c r="F229" s="3"/>
      <c r="G229" s="2"/>
      <c r="H229" s="2"/>
      <c r="I229" s="3"/>
      <c r="J229" s="3"/>
      <c r="K229" s="3"/>
      <c r="L229" s="2"/>
      <c r="M229" s="3"/>
      <c r="N229" s="3"/>
      <c r="O229" s="3"/>
      <c r="P229" s="3"/>
      <c r="Q229" s="3"/>
      <c r="R229" s="3"/>
      <c r="S229" s="3"/>
      <c r="T229" s="3"/>
      <c r="U229" s="3"/>
      <c r="V229" s="3"/>
      <c r="W229" s="3"/>
      <c r="X229" s="3"/>
      <c r="Y229" s="3"/>
      <c r="Z229" s="3"/>
      <c r="AA229" s="3"/>
      <c r="AB229" s="2"/>
    </row>
    <row r="230" spans="1:28" ht="15.75" customHeight="1">
      <c r="A230" s="6"/>
      <c r="B230" s="3"/>
      <c r="C230" s="3"/>
      <c r="D230" s="3"/>
      <c r="E230" s="3"/>
      <c r="F230" s="3"/>
      <c r="G230" s="3"/>
      <c r="H230" s="3"/>
      <c r="I230" s="3"/>
      <c r="J230" s="1570"/>
      <c r="K230" s="1570"/>
      <c r="L230" s="1570"/>
      <c r="M230" s="1570"/>
      <c r="N230" s="4"/>
      <c r="O230" s="3"/>
      <c r="P230" s="3"/>
      <c r="Q230" s="3"/>
      <c r="R230" s="3"/>
      <c r="S230" s="3"/>
      <c r="T230" s="3"/>
      <c r="U230" s="3"/>
      <c r="V230" s="3"/>
      <c r="W230" s="3"/>
      <c r="X230" s="3"/>
      <c r="Y230" s="3"/>
      <c r="Z230" s="3"/>
      <c r="AA230" s="3"/>
      <c r="AB230" s="2"/>
    </row>
    <row r="231" spans="1:28" ht="15.75" customHeight="1">
      <c r="A231" s="6"/>
      <c r="B231" s="3"/>
      <c r="C231" s="3"/>
      <c r="D231" s="3"/>
      <c r="E231" s="3"/>
      <c r="F231" s="3"/>
      <c r="G231" s="3"/>
      <c r="H231" s="3"/>
      <c r="I231" s="3"/>
      <c r="J231" s="1570"/>
      <c r="K231" s="1570"/>
      <c r="L231" s="1570"/>
      <c r="M231" s="1570"/>
      <c r="N231" s="4"/>
      <c r="O231" s="3"/>
      <c r="P231" s="3"/>
      <c r="Q231" s="3"/>
      <c r="R231" s="3"/>
      <c r="S231" s="3"/>
      <c r="T231" s="3"/>
      <c r="U231" s="3"/>
      <c r="V231" s="3"/>
      <c r="W231" s="3"/>
      <c r="X231" s="3"/>
      <c r="Y231" s="3"/>
      <c r="Z231" s="3"/>
      <c r="AA231" s="3"/>
      <c r="AB231" s="2"/>
    </row>
    <row r="232" spans="1:28" ht="15.75" customHeight="1">
      <c r="A232" s="6"/>
      <c r="B232" s="3"/>
      <c r="C232" s="3"/>
      <c r="D232" s="3"/>
      <c r="E232" s="3"/>
      <c r="F232" s="3"/>
      <c r="G232" s="3"/>
      <c r="H232" s="3"/>
      <c r="I232" s="3"/>
      <c r="J232" s="1570"/>
      <c r="K232" s="1570"/>
      <c r="L232" s="1570"/>
      <c r="M232" s="1570"/>
      <c r="N232" s="4"/>
      <c r="O232" s="3"/>
      <c r="P232" s="3"/>
      <c r="Q232" s="3"/>
      <c r="R232" s="3"/>
      <c r="S232" s="3"/>
      <c r="T232" s="3"/>
      <c r="U232" s="3"/>
      <c r="V232" s="3"/>
      <c r="W232" s="3"/>
      <c r="X232" s="3"/>
      <c r="Y232" s="3"/>
      <c r="Z232" s="3"/>
      <c r="AA232" s="3"/>
      <c r="AB232" s="2"/>
    </row>
    <row r="233" spans="1:28" ht="15.75" customHeight="1">
      <c r="A233" s="6"/>
      <c r="B233" s="3"/>
      <c r="C233" s="3"/>
      <c r="D233" s="3"/>
      <c r="E233" s="3"/>
      <c r="F233" s="3"/>
      <c r="G233" s="3"/>
      <c r="H233" s="3"/>
      <c r="I233" s="3"/>
      <c r="J233" s="1570"/>
      <c r="K233" s="1570"/>
      <c r="L233" s="1570"/>
      <c r="M233" s="1570"/>
      <c r="N233" s="4"/>
      <c r="O233" s="3"/>
      <c r="P233" s="3"/>
      <c r="Q233" s="3"/>
      <c r="R233" s="3"/>
      <c r="S233" s="3"/>
      <c r="T233" s="3"/>
      <c r="U233" s="3"/>
      <c r="V233" s="3"/>
      <c r="W233" s="3"/>
      <c r="X233" s="3"/>
      <c r="Y233" s="3"/>
      <c r="Z233" s="3"/>
      <c r="AA233" s="3"/>
      <c r="AB233" s="2"/>
    </row>
    <row r="234" spans="1:28" ht="15.75" customHeight="1">
      <c r="A234" s="6"/>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2"/>
    </row>
    <row r="235" spans="1:28" ht="15.75" customHeight="1">
      <c r="A235" s="3"/>
      <c r="B235" s="3"/>
      <c r="C235" s="3"/>
      <c r="D235" s="1473"/>
      <c r="E235" s="1473"/>
      <c r="F235" s="1473"/>
      <c r="G235" s="1473"/>
      <c r="H235" s="5"/>
      <c r="I235" s="1473"/>
      <c r="J235" s="1473"/>
      <c r="K235" s="1473"/>
      <c r="L235" s="1473"/>
      <c r="M235" s="1473"/>
      <c r="N235" s="1473"/>
      <c r="O235" s="1473"/>
      <c r="P235" s="1473"/>
      <c r="Q235" s="1473"/>
      <c r="R235" s="1473"/>
      <c r="S235" s="1473"/>
      <c r="T235" s="1473"/>
      <c r="U235" s="1473"/>
      <c r="V235" s="5"/>
      <c r="W235" s="5"/>
      <c r="X235" s="1473"/>
      <c r="Y235" s="1473"/>
      <c r="Z235" s="1473"/>
      <c r="AA235" s="3"/>
      <c r="AB235" s="2"/>
    </row>
    <row r="236" spans="1:28" ht="15.75" customHeight="1">
      <c r="A236" s="3"/>
      <c r="B236" s="3"/>
      <c r="C236" s="3"/>
      <c r="D236" s="5"/>
      <c r="E236" s="1501"/>
      <c r="F236" s="1501"/>
      <c r="G236" s="5"/>
      <c r="H236" s="5"/>
      <c r="I236" s="3"/>
      <c r="J236" s="3"/>
      <c r="K236" s="3"/>
      <c r="L236" s="2"/>
      <c r="M236" s="3"/>
      <c r="N236" s="3"/>
      <c r="O236" s="3"/>
      <c r="P236" s="3"/>
      <c r="Q236" s="3"/>
      <c r="R236" s="2"/>
      <c r="S236" s="2"/>
      <c r="T236" s="2"/>
      <c r="U236" s="2"/>
      <c r="V236" s="5"/>
      <c r="W236" s="5"/>
      <c r="X236" s="1568"/>
      <c r="Y236" s="1568"/>
      <c r="Z236" s="1568"/>
      <c r="AA236" s="3"/>
      <c r="AB236" s="2"/>
    </row>
    <row r="237" spans="1:28" ht="15.75" customHeight="1">
      <c r="A237" s="3"/>
      <c r="B237" s="3"/>
      <c r="C237" s="3"/>
      <c r="D237" s="5"/>
      <c r="E237" s="1501"/>
      <c r="F237" s="1501"/>
      <c r="G237" s="5"/>
      <c r="H237" s="5"/>
      <c r="I237" s="3"/>
      <c r="J237" s="3"/>
      <c r="K237" s="3"/>
      <c r="L237" s="2"/>
      <c r="M237" s="3"/>
      <c r="N237" s="3"/>
      <c r="O237" s="3"/>
      <c r="P237" s="3"/>
      <c r="Q237" s="3"/>
      <c r="R237" s="2"/>
      <c r="S237" s="2"/>
      <c r="T237" s="2"/>
      <c r="U237" s="2"/>
      <c r="V237" s="5"/>
      <c r="W237" s="5"/>
      <c r="X237" s="1568"/>
      <c r="Y237" s="1568"/>
      <c r="Z237" s="1568"/>
      <c r="AA237" s="3"/>
      <c r="AB237" s="2"/>
    </row>
    <row r="238" spans="1:28" ht="15.75" customHeight="1">
      <c r="A238" s="3"/>
      <c r="B238" s="3"/>
      <c r="C238" s="3"/>
      <c r="D238" s="5"/>
      <c r="E238" s="1501"/>
      <c r="F238" s="1501"/>
      <c r="G238" s="5"/>
      <c r="H238" s="5"/>
      <c r="I238" s="3"/>
      <c r="J238" s="3"/>
      <c r="K238" s="3"/>
      <c r="L238" s="2"/>
      <c r="M238" s="3"/>
      <c r="N238" s="3"/>
      <c r="O238" s="3"/>
      <c r="P238" s="3"/>
      <c r="Q238" s="3"/>
      <c r="R238" s="2"/>
      <c r="S238" s="2"/>
      <c r="T238" s="2"/>
      <c r="U238" s="2"/>
      <c r="V238" s="5"/>
      <c r="W238" s="5"/>
      <c r="X238" s="1568"/>
      <c r="Y238" s="1568"/>
      <c r="Z238" s="1568"/>
      <c r="AA238" s="3"/>
      <c r="AB238" s="2"/>
    </row>
    <row r="239" spans="1:28" ht="15.75" customHeight="1">
      <c r="A239" s="3"/>
      <c r="B239" s="3"/>
      <c r="C239" s="3"/>
      <c r="D239" s="5"/>
      <c r="E239" s="1501"/>
      <c r="F239" s="1501"/>
      <c r="G239" s="5"/>
      <c r="H239" s="5"/>
      <c r="I239" s="3"/>
      <c r="J239" s="3"/>
      <c r="K239" s="3"/>
      <c r="L239" s="2"/>
      <c r="M239" s="3"/>
      <c r="N239" s="3"/>
      <c r="O239" s="3"/>
      <c r="P239" s="3"/>
      <c r="Q239" s="3"/>
      <c r="R239" s="2"/>
      <c r="S239" s="2"/>
      <c r="T239" s="2"/>
      <c r="U239" s="2"/>
      <c r="V239" s="5"/>
      <c r="W239" s="5"/>
      <c r="X239" s="1568"/>
      <c r="Y239" s="1568"/>
      <c r="Z239" s="1568"/>
      <c r="AA239" s="3"/>
      <c r="AB239" s="2"/>
    </row>
    <row r="240" spans="1:28" ht="15.75" customHeight="1">
      <c r="A240" s="3"/>
      <c r="B240" s="3"/>
      <c r="C240" s="3"/>
      <c r="D240" s="5"/>
      <c r="E240" s="1501"/>
      <c r="F240" s="1501"/>
      <c r="G240" s="5"/>
      <c r="H240" s="5"/>
      <c r="I240" s="3"/>
      <c r="J240" s="3"/>
      <c r="K240" s="3"/>
      <c r="L240" s="2"/>
      <c r="M240" s="3"/>
      <c r="N240" s="3"/>
      <c r="O240" s="3"/>
      <c r="P240" s="3"/>
      <c r="Q240" s="3"/>
      <c r="R240" s="2"/>
      <c r="S240" s="2"/>
      <c r="T240" s="2"/>
      <c r="U240" s="2"/>
      <c r="V240" s="5"/>
      <c r="W240" s="5"/>
      <c r="X240" s="1568"/>
      <c r="Y240" s="1568"/>
      <c r="Z240" s="1568"/>
      <c r="AA240" s="3"/>
      <c r="AB240" s="2"/>
    </row>
    <row r="241" spans="1:28" ht="15.75" customHeight="1">
      <c r="A241" s="3"/>
      <c r="B241" s="3"/>
      <c r="C241" s="3"/>
      <c r="D241" s="5"/>
      <c r="E241" s="1501"/>
      <c r="F241" s="1501"/>
      <c r="G241" s="5"/>
      <c r="H241" s="5"/>
      <c r="I241" s="3"/>
      <c r="J241" s="3"/>
      <c r="K241" s="3"/>
      <c r="L241" s="2"/>
      <c r="M241" s="3"/>
      <c r="N241" s="3"/>
      <c r="O241" s="3"/>
      <c r="P241" s="3"/>
      <c r="Q241" s="3"/>
      <c r="R241" s="2"/>
      <c r="S241" s="2"/>
      <c r="T241" s="2"/>
      <c r="U241" s="2"/>
      <c r="V241" s="5"/>
      <c r="W241" s="5"/>
      <c r="X241" s="1568"/>
      <c r="Y241" s="1568"/>
      <c r="Z241" s="1568"/>
      <c r="AA241" s="3"/>
      <c r="AB241" s="2"/>
    </row>
    <row r="242" spans="1:28" ht="15.75" customHeight="1">
      <c r="A242" s="6"/>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2"/>
    </row>
    <row r="243" spans="1:28" ht="15.75" customHeight="1">
      <c r="A243" s="6"/>
      <c r="B243" s="3"/>
      <c r="C243" s="3"/>
      <c r="D243" s="3"/>
      <c r="E243" s="3"/>
      <c r="F243" s="1489"/>
      <c r="G243" s="1489"/>
      <c r="H243" s="1489"/>
      <c r="I243" s="1489"/>
      <c r="J243" s="1489"/>
      <c r="K243" s="1489"/>
      <c r="L243" s="1489"/>
      <c r="M243" s="1489"/>
      <c r="N243" s="1489"/>
      <c r="O243" s="1489"/>
      <c r="P243" s="1489"/>
      <c r="Q243" s="1489"/>
      <c r="R243" s="1489"/>
      <c r="S243" s="1489"/>
      <c r="T243" s="1489"/>
      <c r="U243" s="1489"/>
      <c r="V243" s="1489"/>
      <c r="W243" s="1489"/>
      <c r="X243" s="1489"/>
      <c r="Y243" s="1489"/>
      <c r="Z243" s="1489"/>
      <c r="AA243" s="1489"/>
      <c r="AB243" s="2"/>
    </row>
    <row r="244" spans="1:28" ht="15.75" customHeight="1">
      <c r="A244" s="3"/>
      <c r="B244" s="3"/>
      <c r="C244" s="3"/>
      <c r="D244" s="3"/>
      <c r="E244" s="3"/>
      <c r="F244" s="1489"/>
      <c r="G244" s="1489"/>
      <c r="H244" s="1489"/>
      <c r="I244" s="1489"/>
      <c r="J244" s="1489"/>
      <c r="K244" s="1489"/>
      <c r="L244" s="1489"/>
      <c r="M244" s="1489"/>
      <c r="N244" s="1489"/>
      <c r="O244" s="1489"/>
      <c r="P244" s="1489"/>
      <c r="Q244" s="1489"/>
      <c r="R244" s="1489"/>
      <c r="S244" s="1489"/>
      <c r="T244" s="1489"/>
      <c r="U244" s="1489"/>
      <c r="V244" s="1489"/>
      <c r="W244" s="1489"/>
      <c r="X244" s="1489"/>
      <c r="Y244" s="1489"/>
      <c r="Z244" s="1489"/>
      <c r="AA244" s="1489"/>
      <c r="AB244" s="2"/>
    </row>
    <row r="245" spans="1:28" ht="15.75" customHeight="1">
      <c r="A245" s="6"/>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2"/>
    </row>
    <row r="246" spans="1:28" ht="15.75" customHeight="1">
      <c r="A246" s="3"/>
      <c r="B246" s="3"/>
      <c r="C246" s="3"/>
      <c r="D246" s="3"/>
      <c r="E246" s="3"/>
      <c r="F246" s="1489"/>
      <c r="G246" s="1489"/>
      <c r="H246" s="1489"/>
      <c r="I246" s="1489"/>
      <c r="J246" s="1489"/>
      <c r="K246" s="1489"/>
      <c r="L246" s="1489"/>
      <c r="M246" s="1489"/>
      <c r="N246" s="1489"/>
      <c r="O246" s="1489"/>
      <c r="P246" s="1489"/>
      <c r="Q246" s="1489"/>
      <c r="R246" s="1489"/>
      <c r="S246" s="1489"/>
      <c r="T246" s="1489"/>
      <c r="U246" s="1489"/>
      <c r="V246" s="1489"/>
      <c r="W246" s="1489"/>
      <c r="X246" s="1489"/>
      <c r="Y246" s="1489"/>
      <c r="Z246" s="1489"/>
      <c r="AA246" s="1489"/>
      <c r="AB246" s="2"/>
    </row>
    <row r="247" spans="1:28" ht="15.75" customHeight="1">
      <c r="A247" s="3"/>
      <c r="B247" s="3"/>
      <c r="C247" s="3"/>
      <c r="D247" s="3"/>
      <c r="E247" s="3"/>
      <c r="F247" s="1489"/>
      <c r="G247" s="1489"/>
      <c r="H247" s="1489"/>
      <c r="I247" s="1489"/>
      <c r="J247" s="1489"/>
      <c r="K247" s="1489"/>
      <c r="L247" s="1489"/>
      <c r="M247" s="1489"/>
      <c r="N247" s="1489"/>
      <c r="O247" s="1489"/>
      <c r="P247" s="1489"/>
      <c r="Q247" s="1489"/>
      <c r="R247" s="1489"/>
      <c r="S247" s="1489"/>
      <c r="T247" s="1489"/>
      <c r="U247" s="1489"/>
      <c r="V247" s="1489"/>
      <c r="W247" s="1489"/>
      <c r="X247" s="1489"/>
      <c r="Y247" s="1489"/>
      <c r="Z247" s="1489"/>
      <c r="AA247" s="1489"/>
      <c r="AB247" s="2"/>
    </row>
    <row r="248" spans="1:28"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2"/>
    </row>
    <row r="254" spans="1:28" ht="18.75" customHeight="1">
      <c r="A254" s="1473"/>
      <c r="B254" s="1473"/>
      <c r="C254" s="1473"/>
      <c r="D254" s="1473"/>
      <c r="E254" s="1473"/>
      <c r="F254" s="1473"/>
      <c r="G254" s="1473"/>
      <c r="H254" s="1473"/>
      <c r="I254" s="1473"/>
      <c r="J254" s="1473"/>
      <c r="K254" s="1473"/>
      <c r="L254" s="1473"/>
      <c r="M254" s="1473"/>
      <c r="N254" s="1473"/>
      <c r="O254" s="1473"/>
      <c r="P254" s="1473"/>
      <c r="Q254" s="1473"/>
      <c r="R254" s="1473"/>
      <c r="S254" s="1473"/>
      <c r="T254" s="1473"/>
      <c r="U254" s="1473"/>
      <c r="V254" s="1473"/>
      <c r="W254" s="1473"/>
      <c r="X254" s="1473"/>
      <c r="Y254" s="1473"/>
      <c r="Z254" s="1473"/>
      <c r="AA254" s="1473"/>
      <c r="AB254" s="2"/>
    </row>
    <row r="255" spans="1:28"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2"/>
    </row>
    <row r="256" spans="1:28" ht="15.75" customHeight="1">
      <c r="A256" s="6"/>
      <c r="B256" s="3"/>
      <c r="C256" s="3"/>
      <c r="D256" s="3"/>
      <c r="E256" s="3"/>
      <c r="F256" s="3"/>
      <c r="G256" s="2"/>
      <c r="H256" s="3"/>
      <c r="I256" s="3"/>
      <c r="J256" s="3"/>
      <c r="K256" s="3"/>
      <c r="L256" s="3"/>
      <c r="M256" s="3"/>
      <c r="N256" s="3"/>
      <c r="O256" s="3"/>
      <c r="P256" s="3"/>
      <c r="Q256" s="3"/>
      <c r="R256" s="3"/>
      <c r="S256" s="3"/>
      <c r="T256" s="3"/>
      <c r="U256" s="3"/>
      <c r="V256" s="3"/>
      <c r="W256" s="3"/>
      <c r="X256" s="3"/>
      <c r="Y256" s="3"/>
      <c r="Z256" s="3"/>
      <c r="AA256" s="3"/>
      <c r="AB256" s="2"/>
    </row>
    <row r="257" spans="1:28" ht="15.75" customHeight="1">
      <c r="A257" s="6"/>
      <c r="B257" s="3"/>
      <c r="C257" s="3"/>
      <c r="D257" s="3"/>
      <c r="E257" s="3"/>
      <c r="F257" s="3"/>
      <c r="G257" s="2"/>
      <c r="H257" s="2"/>
      <c r="I257" s="3"/>
      <c r="J257" s="3"/>
      <c r="K257" s="3"/>
      <c r="L257" s="2"/>
      <c r="M257" s="3"/>
      <c r="N257" s="3"/>
      <c r="O257" s="3"/>
      <c r="P257" s="3"/>
      <c r="Q257" s="3"/>
      <c r="R257" s="3"/>
      <c r="S257" s="3"/>
      <c r="T257" s="3"/>
      <c r="U257" s="3"/>
      <c r="V257" s="3"/>
      <c r="W257" s="3"/>
      <c r="X257" s="3"/>
      <c r="Y257" s="3"/>
      <c r="Z257" s="3"/>
      <c r="AA257" s="3"/>
      <c r="AB257" s="2"/>
    </row>
    <row r="258" spans="1:28" ht="15.75" customHeight="1">
      <c r="A258" s="6"/>
      <c r="B258" s="3"/>
      <c r="C258" s="3"/>
      <c r="D258" s="3"/>
      <c r="E258" s="3"/>
      <c r="F258" s="3"/>
      <c r="G258" s="3"/>
      <c r="H258" s="3"/>
      <c r="I258" s="3"/>
      <c r="J258" s="1570"/>
      <c r="K258" s="1570"/>
      <c r="L258" s="1570"/>
      <c r="M258" s="1570"/>
      <c r="N258" s="4"/>
      <c r="O258" s="3"/>
      <c r="P258" s="3"/>
      <c r="Q258" s="3"/>
      <c r="R258" s="3"/>
      <c r="S258" s="3"/>
      <c r="T258" s="3"/>
      <c r="U258" s="3"/>
      <c r="V258" s="3"/>
      <c r="W258" s="3"/>
      <c r="X258" s="3"/>
      <c r="Y258" s="3"/>
      <c r="Z258" s="3"/>
      <c r="AA258" s="3"/>
      <c r="AB258" s="2"/>
    </row>
    <row r="259" spans="1:28" ht="15.75" customHeight="1">
      <c r="A259" s="6"/>
      <c r="B259" s="3"/>
      <c r="C259" s="3"/>
      <c r="D259" s="3"/>
      <c r="E259" s="3"/>
      <c r="F259" s="3"/>
      <c r="G259" s="3"/>
      <c r="H259" s="3"/>
      <c r="I259" s="3"/>
      <c r="J259" s="1570"/>
      <c r="K259" s="1570"/>
      <c r="L259" s="1570"/>
      <c r="M259" s="1570"/>
      <c r="N259" s="4"/>
      <c r="O259" s="3"/>
      <c r="P259" s="3"/>
      <c r="Q259" s="3"/>
      <c r="R259" s="3"/>
      <c r="S259" s="3"/>
      <c r="T259" s="3"/>
      <c r="U259" s="3"/>
      <c r="V259" s="3"/>
      <c r="W259" s="3"/>
      <c r="X259" s="3"/>
      <c r="Y259" s="3"/>
      <c r="Z259" s="3"/>
      <c r="AA259" s="3"/>
      <c r="AB259" s="2"/>
    </row>
    <row r="260" spans="1:28" ht="15.75" customHeight="1">
      <c r="A260" s="6"/>
      <c r="B260" s="3"/>
      <c r="C260" s="3"/>
      <c r="D260" s="3"/>
      <c r="E260" s="3"/>
      <c r="F260" s="3"/>
      <c r="G260" s="3"/>
      <c r="H260" s="3"/>
      <c r="I260" s="3"/>
      <c r="J260" s="1570"/>
      <c r="K260" s="1570"/>
      <c r="L260" s="1570"/>
      <c r="M260" s="1570"/>
      <c r="N260" s="4"/>
      <c r="O260" s="3"/>
      <c r="P260" s="3"/>
      <c r="Q260" s="3"/>
      <c r="R260" s="3"/>
      <c r="S260" s="3"/>
      <c r="T260" s="3"/>
      <c r="U260" s="3"/>
      <c r="V260" s="3"/>
      <c r="W260" s="3"/>
      <c r="X260" s="3"/>
      <c r="Y260" s="3"/>
      <c r="Z260" s="3"/>
      <c r="AA260" s="3"/>
      <c r="AB260" s="2"/>
    </row>
    <row r="261" spans="1:28" ht="15.75" customHeight="1">
      <c r="A261" s="6"/>
      <c r="B261" s="3"/>
      <c r="C261" s="3"/>
      <c r="D261" s="3"/>
      <c r="E261" s="3"/>
      <c r="F261" s="3"/>
      <c r="G261" s="3"/>
      <c r="H261" s="3"/>
      <c r="I261" s="3"/>
      <c r="J261" s="1570"/>
      <c r="K261" s="1570"/>
      <c r="L261" s="1570"/>
      <c r="M261" s="1570"/>
      <c r="N261" s="4"/>
      <c r="O261" s="3"/>
      <c r="P261" s="3"/>
      <c r="Q261" s="3"/>
      <c r="R261" s="3"/>
      <c r="S261" s="3"/>
      <c r="T261" s="3"/>
      <c r="U261" s="3"/>
      <c r="V261" s="3"/>
      <c r="W261" s="3"/>
      <c r="X261" s="3"/>
      <c r="Y261" s="3"/>
      <c r="Z261" s="3"/>
      <c r="AA261" s="3"/>
      <c r="AB261" s="2"/>
    </row>
    <row r="262" spans="1:28" ht="15.75" customHeight="1">
      <c r="A262" s="6"/>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2"/>
    </row>
    <row r="263" spans="1:28" ht="15.75" customHeight="1">
      <c r="A263" s="3"/>
      <c r="B263" s="3"/>
      <c r="C263" s="3"/>
      <c r="D263" s="1473"/>
      <c r="E263" s="1473"/>
      <c r="F263" s="1473"/>
      <c r="G263" s="1473"/>
      <c r="H263" s="5"/>
      <c r="I263" s="1473"/>
      <c r="J263" s="1473"/>
      <c r="K263" s="1473"/>
      <c r="L263" s="1473"/>
      <c r="M263" s="1473"/>
      <c r="N263" s="1473"/>
      <c r="O263" s="1473"/>
      <c r="P263" s="1473"/>
      <c r="Q263" s="1473"/>
      <c r="R263" s="1473"/>
      <c r="S263" s="1473"/>
      <c r="T263" s="1473"/>
      <c r="U263" s="1473"/>
      <c r="V263" s="5"/>
      <c r="W263" s="5"/>
      <c r="X263" s="1473"/>
      <c r="Y263" s="1473"/>
      <c r="Z263" s="1473"/>
      <c r="AA263" s="3"/>
      <c r="AB263" s="2"/>
    </row>
    <row r="264" spans="1:28" ht="15.75" customHeight="1">
      <c r="A264" s="3"/>
      <c r="B264" s="3"/>
      <c r="C264" s="3"/>
      <c r="D264" s="5"/>
      <c r="E264" s="1501"/>
      <c r="F264" s="1501"/>
      <c r="G264" s="5"/>
      <c r="H264" s="5"/>
      <c r="I264" s="3"/>
      <c r="J264" s="3"/>
      <c r="K264" s="3"/>
      <c r="L264" s="2"/>
      <c r="M264" s="3"/>
      <c r="N264" s="3"/>
      <c r="O264" s="3"/>
      <c r="P264" s="3"/>
      <c r="Q264" s="3"/>
      <c r="R264" s="2"/>
      <c r="S264" s="2"/>
      <c r="T264" s="2"/>
      <c r="U264" s="2"/>
      <c r="V264" s="5"/>
      <c r="W264" s="5"/>
      <c r="X264" s="1568"/>
      <c r="Y264" s="1568"/>
      <c r="Z264" s="1568"/>
      <c r="AA264" s="3"/>
      <c r="AB264" s="2"/>
    </row>
    <row r="265" spans="1:28" ht="15.75" customHeight="1">
      <c r="A265" s="3"/>
      <c r="B265" s="3"/>
      <c r="C265" s="3"/>
      <c r="D265" s="5"/>
      <c r="E265" s="1501"/>
      <c r="F265" s="1501"/>
      <c r="G265" s="5"/>
      <c r="H265" s="5"/>
      <c r="I265" s="3"/>
      <c r="J265" s="3"/>
      <c r="K265" s="3"/>
      <c r="L265" s="2"/>
      <c r="M265" s="3"/>
      <c r="N265" s="3"/>
      <c r="O265" s="3"/>
      <c r="P265" s="3"/>
      <c r="Q265" s="3"/>
      <c r="R265" s="2"/>
      <c r="S265" s="2"/>
      <c r="T265" s="2"/>
      <c r="U265" s="2"/>
      <c r="V265" s="5"/>
      <c r="W265" s="5"/>
      <c r="X265" s="1568"/>
      <c r="Y265" s="1568"/>
      <c r="Z265" s="1568"/>
      <c r="AA265" s="3"/>
      <c r="AB265" s="2"/>
    </row>
    <row r="266" spans="1:28" ht="15.75" customHeight="1">
      <c r="A266" s="3"/>
      <c r="B266" s="3"/>
      <c r="C266" s="3"/>
      <c r="D266" s="5"/>
      <c r="E266" s="1501"/>
      <c r="F266" s="1501"/>
      <c r="G266" s="5"/>
      <c r="H266" s="5"/>
      <c r="I266" s="3"/>
      <c r="J266" s="3"/>
      <c r="K266" s="3"/>
      <c r="L266" s="2"/>
      <c r="M266" s="3"/>
      <c r="N266" s="3"/>
      <c r="O266" s="3"/>
      <c r="P266" s="3"/>
      <c r="Q266" s="3"/>
      <c r="R266" s="2"/>
      <c r="S266" s="2"/>
      <c r="T266" s="2"/>
      <c r="U266" s="2"/>
      <c r="V266" s="5"/>
      <c r="W266" s="5"/>
      <c r="X266" s="1568"/>
      <c r="Y266" s="1568"/>
      <c r="Z266" s="1568"/>
      <c r="AA266" s="3"/>
      <c r="AB266" s="2"/>
    </row>
    <row r="267" spans="1:28" ht="15.75" customHeight="1">
      <c r="A267" s="3"/>
      <c r="B267" s="3"/>
      <c r="C267" s="3"/>
      <c r="D267" s="5"/>
      <c r="E267" s="1501"/>
      <c r="F267" s="1501"/>
      <c r="G267" s="5"/>
      <c r="H267" s="5"/>
      <c r="I267" s="3"/>
      <c r="J267" s="3"/>
      <c r="K267" s="3"/>
      <c r="L267" s="2"/>
      <c r="M267" s="3"/>
      <c r="N267" s="3"/>
      <c r="O267" s="3"/>
      <c r="P267" s="3"/>
      <c r="Q267" s="3"/>
      <c r="R267" s="2"/>
      <c r="S267" s="2"/>
      <c r="T267" s="2"/>
      <c r="U267" s="2"/>
      <c r="V267" s="5"/>
      <c r="W267" s="5"/>
      <c r="X267" s="1568"/>
      <c r="Y267" s="1568"/>
      <c r="Z267" s="1568"/>
      <c r="AA267" s="3"/>
      <c r="AB267" s="2"/>
    </row>
    <row r="268" spans="1:28" ht="15.75" customHeight="1">
      <c r="A268" s="3"/>
      <c r="B268" s="3"/>
      <c r="C268" s="3"/>
      <c r="D268" s="5"/>
      <c r="E268" s="1501"/>
      <c r="F268" s="1501"/>
      <c r="G268" s="5"/>
      <c r="H268" s="5"/>
      <c r="I268" s="3"/>
      <c r="J268" s="3"/>
      <c r="K268" s="3"/>
      <c r="L268" s="2"/>
      <c r="M268" s="3"/>
      <c r="N268" s="3"/>
      <c r="O268" s="3"/>
      <c r="P268" s="3"/>
      <c r="Q268" s="3"/>
      <c r="R268" s="2"/>
      <c r="S268" s="2"/>
      <c r="T268" s="2"/>
      <c r="U268" s="2"/>
      <c r="V268" s="5"/>
      <c r="W268" s="5"/>
      <c r="X268" s="1568"/>
      <c r="Y268" s="1568"/>
      <c r="Z268" s="1568"/>
      <c r="AA268" s="3"/>
      <c r="AB268" s="2"/>
    </row>
    <row r="269" spans="1:28" ht="15.75" customHeight="1">
      <c r="A269" s="3"/>
      <c r="B269" s="3"/>
      <c r="C269" s="3"/>
      <c r="D269" s="5"/>
      <c r="E269" s="1501"/>
      <c r="F269" s="1501"/>
      <c r="G269" s="5"/>
      <c r="H269" s="5"/>
      <c r="I269" s="3"/>
      <c r="J269" s="3"/>
      <c r="K269" s="3"/>
      <c r="L269" s="2"/>
      <c r="M269" s="3"/>
      <c r="N269" s="3"/>
      <c r="O269" s="3"/>
      <c r="P269" s="3"/>
      <c r="Q269" s="3"/>
      <c r="R269" s="2"/>
      <c r="S269" s="2"/>
      <c r="T269" s="2"/>
      <c r="U269" s="2"/>
      <c r="V269" s="5"/>
      <c r="W269" s="5"/>
      <c r="X269" s="1568"/>
      <c r="Y269" s="1568"/>
      <c r="Z269" s="1568"/>
      <c r="AA269" s="3"/>
      <c r="AB269" s="2"/>
    </row>
    <row r="270" spans="1:28" ht="15.75" customHeight="1">
      <c r="A270" s="6"/>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2"/>
    </row>
    <row r="271" spans="1:28" ht="15.75" customHeight="1">
      <c r="A271" s="6"/>
      <c r="B271" s="3"/>
      <c r="C271" s="3"/>
      <c r="D271" s="3"/>
      <c r="E271" s="3"/>
      <c r="F271" s="1489"/>
      <c r="G271" s="1489"/>
      <c r="H271" s="1489"/>
      <c r="I271" s="1489"/>
      <c r="J271" s="1489"/>
      <c r="K271" s="1489"/>
      <c r="L271" s="1489"/>
      <c r="M271" s="1489"/>
      <c r="N271" s="1489"/>
      <c r="O271" s="1489"/>
      <c r="P271" s="1489"/>
      <c r="Q271" s="1489"/>
      <c r="R271" s="1489"/>
      <c r="S271" s="1489"/>
      <c r="T271" s="1489"/>
      <c r="U271" s="1489"/>
      <c r="V271" s="1489"/>
      <c r="W271" s="1489"/>
      <c r="X271" s="1489"/>
      <c r="Y271" s="1489"/>
      <c r="Z271" s="1489"/>
      <c r="AA271" s="1489"/>
      <c r="AB271" s="2"/>
    </row>
    <row r="272" spans="1:28" ht="15.75" customHeight="1">
      <c r="A272" s="3"/>
      <c r="B272" s="3"/>
      <c r="C272" s="3"/>
      <c r="D272" s="3"/>
      <c r="E272" s="3"/>
      <c r="F272" s="1489"/>
      <c r="G272" s="1489"/>
      <c r="H272" s="1489"/>
      <c r="I272" s="1489"/>
      <c r="J272" s="1489"/>
      <c r="K272" s="1489"/>
      <c r="L272" s="1489"/>
      <c r="M272" s="1489"/>
      <c r="N272" s="1489"/>
      <c r="O272" s="1489"/>
      <c r="P272" s="1489"/>
      <c r="Q272" s="1489"/>
      <c r="R272" s="1489"/>
      <c r="S272" s="1489"/>
      <c r="T272" s="1489"/>
      <c r="U272" s="1489"/>
      <c r="V272" s="1489"/>
      <c r="W272" s="1489"/>
      <c r="X272" s="1489"/>
      <c r="Y272" s="1489"/>
      <c r="Z272" s="1489"/>
      <c r="AA272" s="1489"/>
      <c r="AB272" s="2"/>
    </row>
    <row r="273" spans="1:28" ht="15.75" customHeight="1">
      <c r="A273" s="6"/>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2"/>
    </row>
    <row r="274" spans="1:28" ht="15.75" customHeight="1">
      <c r="A274" s="3"/>
      <c r="B274" s="3"/>
      <c r="C274" s="3"/>
      <c r="D274" s="3"/>
      <c r="E274" s="3"/>
      <c r="F274" s="1489"/>
      <c r="G274" s="1489"/>
      <c r="H274" s="1489"/>
      <c r="I274" s="1489"/>
      <c r="J274" s="1489"/>
      <c r="K274" s="1489"/>
      <c r="L274" s="1489"/>
      <c r="M274" s="1489"/>
      <c r="N274" s="1489"/>
      <c r="O274" s="1489"/>
      <c r="P274" s="1489"/>
      <c r="Q274" s="1489"/>
      <c r="R274" s="1489"/>
      <c r="S274" s="1489"/>
      <c r="T274" s="1489"/>
      <c r="U274" s="1489"/>
      <c r="V274" s="1489"/>
      <c r="W274" s="1489"/>
      <c r="X274" s="1489"/>
      <c r="Y274" s="1489"/>
      <c r="Z274" s="1489"/>
      <c r="AA274" s="1489"/>
      <c r="AB274" s="2"/>
    </row>
    <row r="275" spans="1:28" ht="15.75" customHeight="1">
      <c r="A275" s="3"/>
      <c r="B275" s="3"/>
      <c r="C275" s="3"/>
      <c r="D275" s="3"/>
      <c r="E275" s="3"/>
      <c r="F275" s="1489"/>
      <c r="G275" s="1489"/>
      <c r="H275" s="1489"/>
      <c r="I275" s="1489"/>
      <c r="J275" s="1489"/>
      <c r="K275" s="1489"/>
      <c r="L275" s="1489"/>
      <c r="M275" s="1489"/>
      <c r="N275" s="1489"/>
      <c r="O275" s="1489"/>
      <c r="P275" s="1489"/>
      <c r="Q275" s="1489"/>
      <c r="R275" s="1489"/>
      <c r="S275" s="1489"/>
      <c r="T275" s="1489"/>
      <c r="U275" s="1489"/>
      <c r="V275" s="1489"/>
      <c r="W275" s="1489"/>
      <c r="X275" s="1489"/>
      <c r="Y275" s="1489"/>
      <c r="Z275" s="1489"/>
      <c r="AA275" s="1489"/>
      <c r="AB275" s="2"/>
    </row>
    <row r="276" spans="1:28"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2"/>
    </row>
    <row r="277" spans="1:28" ht="15.75" customHeight="1">
      <c r="A277" s="128"/>
      <c r="B277" s="128"/>
      <c r="C277" s="128"/>
      <c r="D277" s="128"/>
      <c r="E277" s="128"/>
      <c r="F277" s="128"/>
      <c r="G277" s="128"/>
      <c r="H277" s="128"/>
      <c r="I277" s="128"/>
      <c r="J277" s="128"/>
      <c r="K277" s="128"/>
      <c r="L277" s="128"/>
      <c r="M277" s="128"/>
      <c r="N277" s="128"/>
      <c r="O277" s="128"/>
      <c r="P277" s="128"/>
      <c r="Q277" s="128"/>
      <c r="R277" s="128"/>
      <c r="S277" s="128"/>
      <c r="T277" s="128"/>
      <c r="U277" s="128"/>
      <c r="V277" s="128"/>
      <c r="W277" s="128"/>
      <c r="X277" s="128"/>
      <c r="Y277" s="128"/>
      <c r="Z277" s="128"/>
      <c r="AA277" s="128"/>
    </row>
    <row r="278" spans="1:28" ht="15.75" customHeight="1">
      <c r="A278" s="128"/>
      <c r="B278" s="128"/>
      <c r="C278" s="128"/>
      <c r="D278" s="128"/>
      <c r="E278" s="128"/>
      <c r="F278" s="128"/>
      <c r="G278" s="128"/>
      <c r="H278" s="128"/>
      <c r="I278" s="128"/>
      <c r="J278" s="128"/>
      <c r="K278" s="128"/>
      <c r="L278" s="128"/>
      <c r="M278" s="128"/>
      <c r="N278" s="128"/>
      <c r="O278" s="128"/>
      <c r="P278" s="128"/>
      <c r="Q278" s="128"/>
      <c r="R278" s="128"/>
      <c r="S278" s="128"/>
      <c r="T278" s="128"/>
      <c r="U278" s="128"/>
      <c r="V278" s="128"/>
      <c r="W278" s="128"/>
      <c r="X278" s="128"/>
      <c r="Y278" s="128"/>
      <c r="Z278" s="128"/>
      <c r="AA278" s="128"/>
    </row>
    <row r="279" spans="1:28" ht="15.75" customHeight="1">
      <c r="A279" s="128"/>
      <c r="B279" s="128"/>
      <c r="C279" s="128"/>
      <c r="D279" s="128"/>
      <c r="E279" s="128"/>
      <c r="F279" s="128"/>
      <c r="G279" s="128"/>
      <c r="H279" s="128"/>
      <c r="I279" s="128"/>
      <c r="J279" s="128"/>
      <c r="K279" s="128"/>
      <c r="L279" s="128"/>
      <c r="M279" s="128"/>
      <c r="N279" s="128"/>
      <c r="O279" s="128"/>
      <c r="P279" s="128"/>
      <c r="Q279" s="128"/>
      <c r="R279" s="128"/>
      <c r="S279" s="128"/>
      <c r="T279" s="128"/>
      <c r="U279" s="128"/>
      <c r="V279" s="128"/>
      <c r="W279" s="128"/>
      <c r="X279" s="128"/>
      <c r="Y279" s="128"/>
      <c r="Z279" s="128"/>
      <c r="AA279" s="128"/>
    </row>
    <row r="280" spans="1:28" ht="18.75" customHeight="1">
      <c r="A280" s="1473"/>
      <c r="B280" s="1473"/>
      <c r="C280" s="1473"/>
      <c r="D280" s="1473"/>
      <c r="E280" s="1473"/>
      <c r="F280" s="1473"/>
      <c r="G280" s="1473"/>
      <c r="H280" s="1473"/>
      <c r="I280" s="1473"/>
      <c r="J280" s="1473"/>
      <c r="K280" s="1473"/>
      <c r="L280" s="1473"/>
      <c r="M280" s="1473"/>
      <c r="N280" s="1473"/>
      <c r="O280" s="1473"/>
      <c r="P280" s="1473"/>
      <c r="Q280" s="1473"/>
      <c r="R280" s="1473"/>
      <c r="S280" s="1473"/>
      <c r="T280" s="1473"/>
      <c r="U280" s="1473"/>
      <c r="V280" s="1473"/>
      <c r="W280" s="1473"/>
      <c r="X280" s="1473"/>
      <c r="Y280" s="1473"/>
      <c r="Z280" s="1473"/>
      <c r="AA280" s="1473"/>
      <c r="AB280" s="2"/>
    </row>
    <row r="281" spans="1:28"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2"/>
    </row>
    <row r="282" spans="1:28" ht="15.75" customHeight="1">
      <c r="A282" s="6"/>
      <c r="B282" s="3"/>
      <c r="C282" s="3"/>
      <c r="D282" s="3"/>
      <c r="E282" s="3"/>
      <c r="F282" s="3"/>
      <c r="G282" s="2"/>
      <c r="H282" s="3"/>
      <c r="I282" s="3"/>
      <c r="J282" s="3"/>
      <c r="K282" s="3"/>
      <c r="L282" s="3"/>
      <c r="M282" s="3"/>
      <c r="N282" s="3"/>
      <c r="O282" s="3"/>
      <c r="P282" s="3"/>
      <c r="Q282" s="3"/>
      <c r="R282" s="3"/>
      <c r="S282" s="3"/>
      <c r="T282" s="3"/>
      <c r="U282" s="3"/>
      <c r="V282" s="3"/>
      <c r="W282" s="3"/>
      <c r="X282" s="3"/>
      <c r="Y282" s="3"/>
      <c r="Z282" s="3"/>
      <c r="AA282" s="3"/>
      <c r="AB282" s="2"/>
    </row>
    <row r="283" spans="1:28" ht="15.75" customHeight="1">
      <c r="A283" s="6"/>
      <c r="B283" s="3"/>
      <c r="C283" s="3"/>
      <c r="D283" s="3"/>
      <c r="E283" s="3"/>
      <c r="F283" s="3"/>
      <c r="G283" s="2"/>
      <c r="H283" s="2"/>
      <c r="I283" s="3"/>
      <c r="J283" s="3"/>
      <c r="K283" s="3"/>
      <c r="L283" s="2"/>
      <c r="M283" s="3"/>
      <c r="N283" s="3"/>
      <c r="O283" s="3"/>
      <c r="P283" s="3"/>
      <c r="Q283" s="3"/>
      <c r="R283" s="3"/>
      <c r="S283" s="3"/>
      <c r="T283" s="3"/>
      <c r="U283" s="3"/>
      <c r="V283" s="3"/>
      <c r="W283" s="3"/>
      <c r="X283" s="3"/>
      <c r="Y283" s="3"/>
      <c r="Z283" s="3"/>
      <c r="AA283" s="3"/>
      <c r="AB283" s="2"/>
    </row>
    <row r="284" spans="1:28" ht="15.75" customHeight="1">
      <c r="A284" s="6"/>
      <c r="B284" s="3"/>
      <c r="C284" s="3"/>
      <c r="D284" s="3"/>
      <c r="E284" s="3"/>
      <c r="F284" s="3"/>
      <c r="G284" s="3"/>
      <c r="H284" s="3"/>
      <c r="I284" s="3"/>
      <c r="J284" s="1570"/>
      <c r="K284" s="1570"/>
      <c r="L284" s="1570"/>
      <c r="M284" s="1570"/>
      <c r="N284" s="4"/>
      <c r="O284" s="3"/>
      <c r="P284" s="3"/>
      <c r="Q284" s="3"/>
      <c r="R284" s="3"/>
      <c r="S284" s="3"/>
      <c r="T284" s="3"/>
      <c r="U284" s="3"/>
      <c r="V284" s="3"/>
      <c r="W284" s="3"/>
      <c r="X284" s="3"/>
      <c r="Y284" s="3"/>
      <c r="Z284" s="3"/>
      <c r="AA284" s="3"/>
      <c r="AB284" s="2"/>
    </row>
    <row r="285" spans="1:28" ht="15.75" customHeight="1">
      <c r="A285" s="6"/>
      <c r="B285" s="3"/>
      <c r="C285" s="3"/>
      <c r="D285" s="3"/>
      <c r="E285" s="3"/>
      <c r="F285" s="3"/>
      <c r="G285" s="3"/>
      <c r="H285" s="3"/>
      <c r="I285" s="3"/>
      <c r="J285" s="1570"/>
      <c r="K285" s="1570"/>
      <c r="L285" s="1570"/>
      <c r="M285" s="1570"/>
      <c r="N285" s="4"/>
      <c r="O285" s="3"/>
      <c r="P285" s="3"/>
      <c r="Q285" s="3"/>
      <c r="R285" s="3"/>
      <c r="S285" s="3"/>
      <c r="T285" s="3"/>
      <c r="U285" s="3"/>
      <c r="V285" s="3"/>
      <c r="W285" s="3"/>
      <c r="X285" s="3"/>
      <c r="Y285" s="3"/>
      <c r="Z285" s="3"/>
      <c r="AA285" s="3"/>
      <c r="AB285" s="2"/>
    </row>
    <row r="286" spans="1:28" ht="15.75" customHeight="1">
      <c r="A286" s="6"/>
      <c r="B286" s="3"/>
      <c r="C286" s="3"/>
      <c r="D286" s="3"/>
      <c r="E286" s="3"/>
      <c r="F286" s="3"/>
      <c r="G286" s="3"/>
      <c r="H286" s="3"/>
      <c r="I286" s="3"/>
      <c r="J286" s="1570"/>
      <c r="K286" s="1570"/>
      <c r="L286" s="1570"/>
      <c r="M286" s="1570"/>
      <c r="N286" s="4"/>
      <c r="O286" s="3"/>
      <c r="P286" s="3"/>
      <c r="Q286" s="3"/>
      <c r="R286" s="3"/>
      <c r="S286" s="3"/>
      <c r="T286" s="3"/>
      <c r="U286" s="3"/>
      <c r="V286" s="3"/>
      <c r="W286" s="3"/>
      <c r="X286" s="3"/>
      <c r="Y286" s="3"/>
      <c r="Z286" s="3"/>
      <c r="AA286" s="3"/>
      <c r="AB286" s="2"/>
    </row>
    <row r="287" spans="1:28" ht="15.75" customHeight="1">
      <c r="A287" s="6"/>
      <c r="B287" s="3"/>
      <c r="C287" s="3"/>
      <c r="D287" s="3"/>
      <c r="E287" s="3"/>
      <c r="F287" s="3"/>
      <c r="G287" s="3"/>
      <c r="H287" s="3"/>
      <c r="I287" s="3"/>
      <c r="J287" s="1570"/>
      <c r="K287" s="1570"/>
      <c r="L287" s="1570"/>
      <c r="M287" s="1570"/>
      <c r="N287" s="4"/>
      <c r="O287" s="3"/>
      <c r="P287" s="3"/>
      <c r="Q287" s="3"/>
      <c r="R287" s="3"/>
      <c r="S287" s="3"/>
      <c r="T287" s="3"/>
      <c r="U287" s="3"/>
      <c r="V287" s="3"/>
      <c r="W287" s="3"/>
      <c r="X287" s="3"/>
      <c r="Y287" s="3"/>
      <c r="Z287" s="3"/>
      <c r="AA287" s="3"/>
      <c r="AB287" s="2"/>
    </row>
    <row r="288" spans="1:28" ht="15.75" customHeight="1">
      <c r="A288" s="6"/>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2"/>
    </row>
    <row r="289" spans="1:28" ht="15.75" customHeight="1">
      <c r="A289" s="3"/>
      <c r="B289" s="3"/>
      <c r="C289" s="3"/>
      <c r="D289" s="1473"/>
      <c r="E289" s="1473"/>
      <c r="F289" s="1473"/>
      <c r="G289" s="1473"/>
      <c r="H289" s="5"/>
      <c r="I289" s="1473"/>
      <c r="J289" s="1473"/>
      <c r="K289" s="1473"/>
      <c r="L289" s="1473"/>
      <c r="M289" s="1473"/>
      <c r="N289" s="1473"/>
      <c r="O289" s="1473"/>
      <c r="P289" s="1473"/>
      <c r="Q289" s="1473"/>
      <c r="R289" s="1473"/>
      <c r="S289" s="1473"/>
      <c r="T289" s="1473"/>
      <c r="U289" s="1473"/>
      <c r="V289" s="5"/>
      <c r="W289" s="5"/>
      <c r="X289" s="1473"/>
      <c r="Y289" s="1473"/>
      <c r="Z289" s="1473"/>
      <c r="AA289" s="3"/>
      <c r="AB289" s="2"/>
    </row>
    <row r="290" spans="1:28" ht="15.75" customHeight="1">
      <c r="A290" s="3"/>
      <c r="B290" s="3"/>
      <c r="C290" s="3"/>
      <c r="D290" s="5"/>
      <c r="E290" s="1501"/>
      <c r="F290" s="1501"/>
      <c r="G290" s="5"/>
      <c r="H290" s="5"/>
      <c r="I290" s="3"/>
      <c r="J290" s="3"/>
      <c r="K290" s="3"/>
      <c r="L290" s="2"/>
      <c r="M290" s="3"/>
      <c r="N290" s="3"/>
      <c r="O290" s="3"/>
      <c r="P290" s="3"/>
      <c r="Q290" s="3"/>
      <c r="R290" s="2"/>
      <c r="S290" s="2"/>
      <c r="T290" s="2"/>
      <c r="U290" s="2"/>
      <c r="V290" s="5"/>
      <c r="W290" s="5"/>
      <c r="X290" s="1568"/>
      <c r="Y290" s="1568"/>
      <c r="Z290" s="1568"/>
      <c r="AA290" s="3"/>
      <c r="AB290" s="2"/>
    </row>
    <row r="291" spans="1:28" ht="15.75" customHeight="1">
      <c r="A291" s="3"/>
      <c r="B291" s="3"/>
      <c r="C291" s="3"/>
      <c r="D291" s="5"/>
      <c r="E291" s="1501"/>
      <c r="F291" s="1501"/>
      <c r="G291" s="5"/>
      <c r="H291" s="5"/>
      <c r="I291" s="3"/>
      <c r="J291" s="3"/>
      <c r="K291" s="3"/>
      <c r="L291" s="2"/>
      <c r="M291" s="3"/>
      <c r="N291" s="3"/>
      <c r="O291" s="3"/>
      <c r="P291" s="3"/>
      <c r="Q291" s="3"/>
      <c r="R291" s="2"/>
      <c r="S291" s="2"/>
      <c r="T291" s="2"/>
      <c r="U291" s="2"/>
      <c r="V291" s="5"/>
      <c r="W291" s="5"/>
      <c r="X291" s="1568"/>
      <c r="Y291" s="1568"/>
      <c r="Z291" s="1568"/>
      <c r="AA291" s="3"/>
      <c r="AB291" s="2"/>
    </row>
    <row r="292" spans="1:28" ht="15.75" customHeight="1">
      <c r="A292" s="3"/>
      <c r="B292" s="3"/>
      <c r="C292" s="3"/>
      <c r="D292" s="5"/>
      <c r="E292" s="1501"/>
      <c r="F292" s="1501"/>
      <c r="G292" s="5"/>
      <c r="H292" s="5"/>
      <c r="I292" s="3"/>
      <c r="J292" s="3"/>
      <c r="K292" s="3"/>
      <c r="L292" s="2"/>
      <c r="M292" s="3"/>
      <c r="N292" s="3"/>
      <c r="O292" s="3"/>
      <c r="P292" s="3"/>
      <c r="Q292" s="3"/>
      <c r="R292" s="2"/>
      <c r="S292" s="2"/>
      <c r="T292" s="2"/>
      <c r="U292" s="2"/>
      <c r="V292" s="5"/>
      <c r="W292" s="5"/>
      <c r="X292" s="1568"/>
      <c r="Y292" s="1568"/>
      <c r="Z292" s="1568"/>
      <c r="AA292" s="3"/>
      <c r="AB292" s="2"/>
    </row>
    <row r="293" spans="1:28" ht="15.75" customHeight="1">
      <c r="A293" s="3"/>
      <c r="B293" s="3"/>
      <c r="C293" s="3"/>
      <c r="D293" s="5"/>
      <c r="E293" s="1501"/>
      <c r="F293" s="1501"/>
      <c r="G293" s="5"/>
      <c r="H293" s="5"/>
      <c r="I293" s="3"/>
      <c r="J293" s="3"/>
      <c r="K293" s="3"/>
      <c r="L293" s="2"/>
      <c r="M293" s="3"/>
      <c r="N293" s="3"/>
      <c r="O293" s="3"/>
      <c r="P293" s="3"/>
      <c r="Q293" s="3"/>
      <c r="R293" s="2"/>
      <c r="S293" s="2"/>
      <c r="T293" s="2"/>
      <c r="U293" s="2"/>
      <c r="V293" s="5"/>
      <c r="W293" s="5"/>
      <c r="X293" s="1568"/>
      <c r="Y293" s="1568"/>
      <c r="Z293" s="1568"/>
      <c r="AA293" s="3"/>
      <c r="AB293" s="2"/>
    </row>
    <row r="294" spans="1:28" ht="15.75" customHeight="1">
      <c r="A294" s="3"/>
      <c r="B294" s="3"/>
      <c r="C294" s="3"/>
      <c r="D294" s="5"/>
      <c r="E294" s="1501"/>
      <c r="F294" s="1501"/>
      <c r="G294" s="5"/>
      <c r="H294" s="5"/>
      <c r="I294" s="3"/>
      <c r="J294" s="3"/>
      <c r="K294" s="3"/>
      <c r="L294" s="2"/>
      <c r="M294" s="3"/>
      <c r="N294" s="3"/>
      <c r="O294" s="3"/>
      <c r="P294" s="3"/>
      <c r="Q294" s="3"/>
      <c r="R294" s="2"/>
      <c r="S294" s="2"/>
      <c r="T294" s="2"/>
      <c r="U294" s="2"/>
      <c r="V294" s="5"/>
      <c r="W294" s="5"/>
      <c r="X294" s="1568"/>
      <c r="Y294" s="1568"/>
      <c r="Z294" s="1568"/>
      <c r="AA294" s="3"/>
      <c r="AB294" s="2"/>
    </row>
    <row r="295" spans="1:28" ht="15.75" customHeight="1">
      <c r="A295" s="3"/>
      <c r="B295" s="3"/>
      <c r="C295" s="3"/>
      <c r="D295" s="5"/>
      <c r="E295" s="1501"/>
      <c r="F295" s="1501"/>
      <c r="G295" s="5"/>
      <c r="H295" s="5"/>
      <c r="I295" s="3"/>
      <c r="J295" s="3"/>
      <c r="K295" s="3"/>
      <c r="L295" s="2"/>
      <c r="M295" s="3"/>
      <c r="N295" s="3"/>
      <c r="O295" s="3"/>
      <c r="P295" s="3"/>
      <c r="Q295" s="3"/>
      <c r="R295" s="2"/>
      <c r="S295" s="2"/>
      <c r="T295" s="2"/>
      <c r="U295" s="2"/>
      <c r="V295" s="5"/>
      <c r="W295" s="5"/>
      <c r="X295" s="1568"/>
      <c r="Y295" s="1568"/>
      <c r="Z295" s="1568"/>
      <c r="AA295" s="3"/>
      <c r="AB295" s="2"/>
    </row>
    <row r="296" spans="1:28" ht="15.75" customHeight="1">
      <c r="A296" s="6"/>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2"/>
    </row>
    <row r="297" spans="1:28" ht="15.75" customHeight="1">
      <c r="A297" s="6"/>
      <c r="B297" s="3"/>
      <c r="C297" s="3"/>
      <c r="D297" s="3"/>
      <c r="E297" s="3"/>
      <c r="F297" s="1489"/>
      <c r="G297" s="1489"/>
      <c r="H297" s="1489"/>
      <c r="I297" s="1489"/>
      <c r="J297" s="1489"/>
      <c r="K297" s="1489"/>
      <c r="L297" s="1489"/>
      <c r="M297" s="1489"/>
      <c r="N297" s="1489"/>
      <c r="O297" s="1489"/>
      <c r="P297" s="1489"/>
      <c r="Q297" s="1489"/>
      <c r="R297" s="1489"/>
      <c r="S297" s="1489"/>
      <c r="T297" s="1489"/>
      <c r="U297" s="1489"/>
      <c r="V297" s="1489"/>
      <c r="W297" s="1489"/>
      <c r="X297" s="1489"/>
      <c r="Y297" s="1489"/>
      <c r="Z297" s="1489"/>
      <c r="AA297" s="1489"/>
      <c r="AB297" s="2"/>
    </row>
    <row r="298" spans="1:28" ht="15.75" customHeight="1">
      <c r="A298" s="3"/>
      <c r="B298" s="3"/>
      <c r="C298" s="3"/>
      <c r="D298" s="3"/>
      <c r="E298" s="3"/>
      <c r="F298" s="1489"/>
      <c r="G298" s="1489"/>
      <c r="H298" s="1489"/>
      <c r="I298" s="1489"/>
      <c r="J298" s="1489"/>
      <c r="K298" s="1489"/>
      <c r="L298" s="1489"/>
      <c r="M298" s="1489"/>
      <c r="N298" s="1489"/>
      <c r="O298" s="1489"/>
      <c r="P298" s="1489"/>
      <c r="Q298" s="1489"/>
      <c r="R298" s="1489"/>
      <c r="S298" s="1489"/>
      <c r="T298" s="1489"/>
      <c r="U298" s="1489"/>
      <c r="V298" s="1489"/>
      <c r="W298" s="1489"/>
      <c r="X298" s="1489"/>
      <c r="Y298" s="1489"/>
      <c r="Z298" s="1489"/>
      <c r="AA298" s="1489"/>
      <c r="AB298" s="2"/>
    </row>
    <row r="299" spans="1:28" ht="15.75" customHeight="1">
      <c r="A299" s="6"/>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2"/>
    </row>
    <row r="300" spans="1:28" ht="15.75" customHeight="1">
      <c r="A300" s="3"/>
      <c r="B300" s="3"/>
      <c r="C300" s="3"/>
      <c r="D300" s="3"/>
      <c r="E300" s="3"/>
      <c r="F300" s="1489"/>
      <c r="G300" s="1489"/>
      <c r="H300" s="1489"/>
      <c r="I300" s="1489"/>
      <c r="J300" s="1489"/>
      <c r="K300" s="1489"/>
      <c r="L300" s="1489"/>
      <c r="M300" s="1489"/>
      <c r="N300" s="1489"/>
      <c r="O300" s="1489"/>
      <c r="P300" s="1489"/>
      <c r="Q300" s="1489"/>
      <c r="R300" s="1489"/>
      <c r="S300" s="1489"/>
      <c r="T300" s="1489"/>
      <c r="U300" s="1489"/>
      <c r="V300" s="1489"/>
      <c r="W300" s="1489"/>
      <c r="X300" s="1489"/>
      <c r="Y300" s="1489"/>
      <c r="Z300" s="1489"/>
      <c r="AA300" s="1489"/>
      <c r="AB300" s="2"/>
    </row>
    <row r="301" spans="1:28" ht="15.75" customHeight="1">
      <c r="A301" s="3"/>
      <c r="B301" s="3"/>
      <c r="C301" s="3"/>
      <c r="D301" s="3"/>
      <c r="E301" s="3"/>
      <c r="F301" s="1489"/>
      <c r="G301" s="1489"/>
      <c r="H301" s="1489"/>
      <c r="I301" s="1489"/>
      <c r="J301" s="1489"/>
      <c r="K301" s="1489"/>
      <c r="L301" s="1489"/>
      <c r="M301" s="1489"/>
      <c r="N301" s="1489"/>
      <c r="O301" s="1489"/>
      <c r="P301" s="1489"/>
      <c r="Q301" s="1489"/>
      <c r="R301" s="1489"/>
      <c r="S301" s="1489"/>
      <c r="T301" s="1489"/>
      <c r="U301" s="1489"/>
      <c r="V301" s="1489"/>
      <c r="W301" s="1489"/>
      <c r="X301" s="1489"/>
      <c r="Y301" s="1489"/>
      <c r="Z301" s="1489"/>
      <c r="AA301" s="1489"/>
      <c r="AB301" s="2"/>
    </row>
    <row r="302" spans="1:28"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2"/>
    </row>
  </sheetData>
  <sheetProtection selectLockedCells="1"/>
  <mergeCells count="158">
    <mergeCell ref="F297:AA298"/>
    <mergeCell ref="F300:AA301"/>
    <mergeCell ref="E294:F294"/>
    <mergeCell ref="X294:Z294"/>
    <mergeCell ref="E295:F295"/>
    <mergeCell ref="X295:Z295"/>
    <mergeCell ref="E293:F293"/>
    <mergeCell ref="X293:Z293"/>
    <mergeCell ref="D263:G263"/>
    <mergeCell ref="I263:U263"/>
    <mergeCell ref="X263:Z263"/>
    <mergeCell ref="E264:F264"/>
    <mergeCell ref="X264:Z264"/>
    <mergeCell ref="E265:F265"/>
    <mergeCell ref="E292:F292"/>
    <mergeCell ref="E291:F291"/>
    <mergeCell ref="X265:Z265"/>
    <mergeCell ref="E266:F266"/>
    <mergeCell ref="X266:Z266"/>
    <mergeCell ref="E268:F268"/>
    <mergeCell ref="X268:Z268"/>
    <mergeCell ref="X292:Z292"/>
    <mergeCell ref="J285:M285"/>
    <mergeCell ref="J286:M286"/>
    <mergeCell ref="J287:M287"/>
    <mergeCell ref="X291:Z291"/>
    <mergeCell ref="I289:U289"/>
    <mergeCell ref="E269:F269"/>
    <mergeCell ref="X269:Z269"/>
    <mergeCell ref="X290:Z290"/>
    <mergeCell ref="F271:AA272"/>
    <mergeCell ref="F274:AA275"/>
    <mergeCell ref="A280:AA280"/>
    <mergeCell ref="J284:M284"/>
    <mergeCell ref="D289:G289"/>
    <mergeCell ref="E290:F290"/>
    <mergeCell ref="X289:Z289"/>
    <mergeCell ref="E267:F267"/>
    <mergeCell ref="X267:Z267"/>
    <mergeCell ref="G77:AB77"/>
    <mergeCell ref="G86:AB86"/>
    <mergeCell ref="J259:M259"/>
    <mergeCell ref="J260:M260"/>
    <mergeCell ref="J261:M261"/>
    <mergeCell ref="G88:AB89"/>
    <mergeCell ref="G97:AB98"/>
    <mergeCell ref="F246:AA247"/>
    <mergeCell ref="X238:Z238"/>
    <mergeCell ref="E239:F239"/>
    <mergeCell ref="X239:Z239"/>
    <mergeCell ref="E236:F236"/>
    <mergeCell ref="X236:Z236"/>
    <mergeCell ref="E238:F238"/>
    <mergeCell ref="J258:M258"/>
    <mergeCell ref="A254:AA254"/>
    <mergeCell ref="J233:M233"/>
    <mergeCell ref="D235:G235"/>
    <mergeCell ref="I235:U235"/>
    <mergeCell ref="X235:Z235"/>
    <mergeCell ref="E237:F237"/>
    <mergeCell ref="X237:Z237"/>
    <mergeCell ref="AN19:AR19"/>
    <mergeCell ref="I37:T37"/>
    <mergeCell ref="G69:AB70"/>
    <mergeCell ref="G79:AB80"/>
    <mergeCell ref="U38:AB38"/>
    <mergeCell ref="G95:AB95"/>
    <mergeCell ref="I38:T40"/>
    <mergeCell ref="J231:M231"/>
    <mergeCell ref="J232:M232"/>
    <mergeCell ref="P178:S178"/>
    <mergeCell ref="V178:Y178"/>
    <mergeCell ref="P179:S179"/>
    <mergeCell ref="V179:Y179"/>
    <mergeCell ref="V181:Y181"/>
    <mergeCell ref="P180:S180"/>
    <mergeCell ref="V180:Y180"/>
    <mergeCell ref="P181:S181"/>
    <mergeCell ref="G154:H154"/>
    <mergeCell ref="J154:AA154"/>
    <mergeCell ref="K163:M163"/>
    <mergeCell ref="K164:M164"/>
    <mergeCell ref="G152:H152"/>
    <mergeCell ref="J152:AA152"/>
    <mergeCell ref="G153:H153"/>
    <mergeCell ref="F243:AA244"/>
    <mergeCell ref="F217:AA218"/>
    <mergeCell ref="E213:F213"/>
    <mergeCell ref="X213:Z213"/>
    <mergeCell ref="F220:AA221"/>
    <mergeCell ref="A226:AA226"/>
    <mergeCell ref="J230:M230"/>
    <mergeCell ref="E214:F214"/>
    <mergeCell ref="X214:Z214"/>
    <mergeCell ref="E215:F215"/>
    <mergeCell ref="X215:Z215"/>
    <mergeCell ref="E240:F240"/>
    <mergeCell ref="X240:Z240"/>
    <mergeCell ref="E241:F241"/>
    <mergeCell ref="X241:Z241"/>
    <mergeCell ref="E210:F210"/>
    <mergeCell ref="X210:Z210"/>
    <mergeCell ref="E211:F211"/>
    <mergeCell ref="X211:Z211"/>
    <mergeCell ref="E212:F212"/>
    <mergeCell ref="J191:N191"/>
    <mergeCell ref="X212:Z212"/>
    <mergeCell ref="F195:AA196"/>
    <mergeCell ref="A200:AA200"/>
    <mergeCell ref="J204:M204"/>
    <mergeCell ref="E182:F182"/>
    <mergeCell ref="J207:M207"/>
    <mergeCell ref="J205:M205"/>
    <mergeCell ref="D209:G209"/>
    <mergeCell ref="I209:U209"/>
    <mergeCell ref="X209:Z209"/>
    <mergeCell ref="L192:Q192"/>
    <mergeCell ref="I193:AA194"/>
    <mergeCell ref="J206:M206"/>
    <mergeCell ref="V182:Y182"/>
    <mergeCell ref="J187:M187"/>
    <mergeCell ref="P187:S187"/>
    <mergeCell ref="J182:M182"/>
    <mergeCell ref="P182:S182"/>
    <mergeCell ref="V187:Y187"/>
    <mergeCell ref="E179:F179"/>
    <mergeCell ref="J179:M179"/>
    <mergeCell ref="K166:N166"/>
    <mergeCell ref="K167:N167"/>
    <mergeCell ref="J178:M178"/>
    <mergeCell ref="E181:F181"/>
    <mergeCell ref="J181:M181"/>
    <mergeCell ref="E180:F180"/>
    <mergeCell ref="J180:M180"/>
    <mergeCell ref="J153:AA153"/>
    <mergeCell ref="K161:M161"/>
    <mergeCell ref="K162:M162"/>
    <mergeCell ref="F151:I151"/>
    <mergeCell ref="S142:Z142"/>
    <mergeCell ref="I145:AA146"/>
    <mergeCell ref="I147:AA148"/>
    <mergeCell ref="F144:H144"/>
    <mergeCell ref="S144:Z144"/>
    <mergeCell ref="F143:H143"/>
    <mergeCell ref="S143:Z143"/>
    <mergeCell ref="A149:AA149"/>
    <mergeCell ref="C8:Z9"/>
    <mergeCell ref="P122:W122"/>
    <mergeCell ref="P121:W121"/>
    <mergeCell ref="B15:Q16"/>
    <mergeCell ref="B37:H37"/>
    <mergeCell ref="U37:AB37"/>
    <mergeCell ref="P29:AA30"/>
    <mergeCell ref="U18:AA18"/>
    <mergeCell ref="A45:AA45"/>
    <mergeCell ref="B38:H38"/>
    <mergeCell ref="U39:AB39"/>
    <mergeCell ref="U40:AB40"/>
  </mergeCells>
  <phoneticPr fontId="2"/>
  <hyperlinks>
    <hyperlink ref="Q1:T1" location="作業メニュー!A1" display="作業メニュー" xr:uid="{00000000-0004-0000-1500-000000000000}"/>
  </hyperlinks>
  <printOptions horizontalCentered="1"/>
  <pageMargins left="0.59055118110236227" right="0.39370078740157483" top="0.59055118110236227" bottom="0.39370078740157483" header="0.51181102362204722" footer="0.19685039370078741"/>
  <pageSetup paperSize="9" scale="88" fitToHeight="0" orientation="portrait" r:id="rId1"/>
  <headerFooter alignWithMargins="0">
    <oddFooter>&amp;R210101</oddFooter>
  </headerFooter>
  <rowBreaks count="2" manualBreakCount="2">
    <brk id="44" max="27" man="1"/>
    <brk id="98" max="27"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8"/>
  <dimension ref="A1:BU37"/>
  <sheetViews>
    <sheetView showGridLines="0" zoomScale="90" zoomScaleNormal="90" workbookViewId="0"/>
  </sheetViews>
  <sheetFormatPr defaultColWidth="9" defaultRowHeight="13.5"/>
  <cols>
    <col min="1" max="1" width="3.125" style="1" customWidth="1"/>
    <col min="2" max="2" width="2.75" style="1" customWidth="1"/>
    <col min="3" max="8" width="3.125" style="1" customWidth="1"/>
    <col min="9" max="9" width="3.375" style="1" customWidth="1"/>
    <col min="10" max="20" width="3.125" style="1" customWidth="1"/>
    <col min="21" max="21" width="2.875" style="1" customWidth="1"/>
    <col min="22" max="24" width="3.125" style="1" customWidth="1"/>
    <col min="25" max="25" width="2.625" style="1" customWidth="1"/>
    <col min="26" max="26" width="3.5" style="1" customWidth="1"/>
    <col min="27" max="27" width="3.625" style="1" customWidth="1"/>
    <col min="28" max="28" width="3.75" style="1" customWidth="1"/>
    <col min="29" max="29" width="4.375" style="1" customWidth="1"/>
    <col min="30" max="30" width="13.625" style="1" customWidth="1"/>
    <col min="31" max="58" width="2.875" style="1" customWidth="1"/>
    <col min="59" max="63" width="2.75" style="1" customWidth="1"/>
    <col min="64" max="64" width="9" style="1" customWidth="1"/>
    <col min="65" max="72" width="2.75" style="1" customWidth="1"/>
    <col min="73" max="16384" width="9" style="1"/>
  </cols>
  <sheetData>
    <row r="1" spans="1:73" s="14" customFormat="1" ht="38.25" customHeight="1" thickBot="1">
      <c r="A1" s="88" t="s">
        <v>835</v>
      </c>
      <c r="T1" s="12" t="s">
        <v>68</v>
      </c>
      <c r="U1" s="12"/>
      <c r="V1" s="12"/>
      <c r="W1" s="12"/>
    </row>
    <row r="2" spans="1:73" ht="4.5" customHeight="1" thickTop="1">
      <c r="A2" s="96"/>
      <c r="B2" s="95"/>
      <c r="C2" s="95"/>
      <c r="D2" s="95"/>
      <c r="E2" s="95"/>
      <c r="F2" s="95"/>
      <c r="G2" s="95"/>
      <c r="H2" s="95"/>
      <c r="I2" s="95"/>
      <c r="J2" s="95"/>
      <c r="K2" s="95"/>
      <c r="L2" s="95"/>
      <c r="M2" s="95"/>
      <c r="N2" s="95"/>
      <c r="O2" s="95"/>
      <c r="P2" s="95"/>
      <c r="Q2" s="95"/>
      <c r="R2" s="95"/>
      <c r="S2" s="95"/>
      <c r="T2" s="95"/>
      <c r="U2" s="95"/>
      <c r="V2" s="95"/>
      <c r="W2" s="95"/>
      <c r="X2" s="95"/>
      <c r="Y2" s="95"/>
      <c r="Z2" s="95"/>
      <c r="AA2" s="95"/>
    </row>
    <row r="3" spans="1:73" ht="18" customHeight="1">
      <c r="A3" s="15"/>
      <c r="B3" s="15"/>
      <c r="C3" s="15"/>
      <c r="D3" s="15"/>
      <c r="E3" s="15"/>
      <c r="F3" s="15"/>
      <c r="G3" s="15"/>
      <c r="H3" s="15"/>
      <c r="I3" s="15"/>
      <c r="J3" s="15"/>
      <c r="K3" s="15"/>
      <c r="L3" s="15"/>
      <c r="M3" s="15"/>
      <c r="N3" s="15"/>
      <c r="O3" s="15"/>
      <c r="P3" s="15"/>
      <c r="Q3" s="15"/>
      <c r="R3" s="15"/>
      <c r="S3" s="15"/>
      <c r="T3" s="15"/>
      <c r="U3" s="15"/>
      <c r="V3" s="15"/>
      <c r="W3" s="15"/>
      <c r="X3" s="15"/>
      <c r="Y3" s="15"/>
      <c r="Z3" s="15"/>
      <c r="AA3" s="15"/>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T3" s="2"/>
      <c r="BU3" s="2"/>
    </row>
    <row r="4" spans="1:73" ht="18" customHeight="1">
      <c r="A4" s="6" t="s">
        <v>802</v>
      </c>
      <c r="B4" s="3" t="s">
        <v>834</v>
      </c>
      <c r="C4" s="3"/>
      <c r="D4" s="3"/>
      <c r="E4" s="3"/>
      <c r="F4" s="3"/>
      <c r="G4" s="3"/>
      <c r="H4" s="3"/>
      <c r="I4" s="3"/>
      <c r="J4" s="3"/>
      <c r="K4" s="3"/>
      <c r="L4" s="3"/>
      <c r="M4" s="3"/>
      <c r="N4" s="3"/>
      <c r="O4" s="3"/>
      <c r="P4" s="3"/>
      <c r="Q4" s="3"/>
      <c r="R4" s="3"/>
      <c r="S4" s="3"/>
      <c r="T4" s="3"/>
      <c r="U4" s="16"/>
      <c r="V4" s="16"/>
      <c r="W4" s="16"/>
      <c r="X4" s="16"/>
      <c r="Y4" s="16"/>
      <c r="Z4" s="16"/>
      <c r="AA4" s="16"/>
      <c r="AC4" s="91"/>
      <c r="AD4" s="91"/>
      <c r="AE4" s="91"/>
      <c r="AF4" s="91"/>
      <c r="AG4" s="91"/>
      <c r="AH4" s="91"/>
      <c r="AI4" s="91"/>
      <c r="AJ4" s="91"/>
      <c r="AK4" s="91"/>
      <c r="AL4" s="91"/>
      <c r="AM4" s="91"/>
      <c r="AN4" s="91"/>
      <c r="AO4" s="91"/>
      <c r="AP4" s="91"/>
      <c r="AQ4" s="91"/>
      <c r="AR4" s="91"/>
      <c r="AS4" s="91"/>
      <c r="AT4" s="91"/>
      <c r="AU4" s="91"/>
      <c r="AV4" s="91"/>
      <c r="AW4" s="91"/>
      <c r="AX4" s="91"/>
      <c r="AY4" s="91"/>
      <c r="AZ4" s="91"/>
      <c r="BA4" s="91"/>
      <c r="BB4" s="91"/>
      <c r="BC4" s="91"/>
      <c r="BD4" s="91"/>
      <c r="BE4" s="91"/>
      <c r="BF4" s="91"/>
      <c r="BS4" s="2"/>
      <c r="BT4" s="2"/>
    </row>
    <row r="5" spans="1:73" ht="18" customHeight="1">
      <c r="A5" s="6"/>
      <c r="B5" s="3" t="s">
        <v>442</v>
      </c>
      <c r="C5" s="3"/>
      <c r="D5" s="3"/>
      <c r="E5" s="3"/>
      <c r="F5" s="3"/>
      <c r="G5" s="3"/>
      <c r="H5" s="3"/>
      <c r="I5" s="18" t="str">
        <f>項目一覧!$C$174</f>
        <v/>
      </c>
      <c r="J5" s="18"/>
      <c r="K5" s="3"/>
      <c r="L5" s="3"/>
      <c r="M5" s="3"/>
      <c r="N5" s="3"/>
      <c r="O5" s="3"/>
      <c r="P5" s="3"/>
      <c r="Q5" s="3"/>
      <c r="R5" s="3"/>
      <c r="S5" s="3"/>
      <c r="T5" s="3"/>
      <c r="U5" s="3"/>
      <c r="V5" s="3"/>
      <c r="W5" s="3"/>
      <c r="X5" s="3"/>
      <c r="Y5" s="3"/>
      <c r="Z5" s="3"/>
      <c r="AA5" s="3"/>
      <c r="AC5" s="91"/>
      <c r="AD5" s="90"/>
      <c r="AE5" s="3"/>
      <c r="AF5" s="1605"/>
      <c r="AG5" s="1605"/>
      <c r="AH5" s="1605"/>
      <c r="AI5" s="1605"/>
      <c r="AJ5" s="1605"/>
      <c r="AK5" s="1605"/>
      <c r="AL5" s="1605"/>
      <c r="AM5" s="1605"/>
      <c r="AN5" s="90"/>
      <c r="AO5" s="90"/>
      <c r="AP5" s="90"/>
      <c r="AQ5" s="90"/>
      <c r="AR5" s="90"/>
      <c r="AS5" s="90"/>
      <c r="AT5" s="90"/>
      <c r="AU5" s="90"/>
      <c r="AV5" s="90"/>
      <c r="AW5" s="90"/>
      <c r="AX5" s="90"/>
      <c r="AY5" s="90"/>
      <c r="AZ5" s="90"/>
      <c r="BA5" s="90"/>
      <c r="BB5" s="90"/>
      <c r="BC5" s="90"/>
      <c r="BD5" s="90"/>
      <c r="BE5" s="90"/>
      <c r="BF5" s="3"/>
      <c r="BG5" s="3"/>
      <c r="BH5" s="3"/>
      <c r="BS5" s="2"/>
      <c r="BT5" s="2"/>
    </row>
    <row r="6" spans="1:73" ht="18" customHeight="1">
      <c r="A6" s="6"/>
      <c r="B6" s="3" t="s">
        <v>419</v>
      </c>
      <c r="C6" s="3"/>
      <c r="D6" s="3"/>
      <c r="E6" s="3"/>
      <c r="F6" s="3"/>
      <c r="G6" s="3"/>
      <c r="H6" s="3"/>
      <c r="I6" s="18" t="str">
        <f>項目一覧!$C$173</f>
        <v/>
      </c>
      <c r="J6" s="18"/>
      <c r="K6" s="3"/>
      <c r="L6" s="3"/>
      <c r="M6" s="3"/>
      <c r="N6" s="3"/>
      <c r="O6" s="3"/>
      <c r="P6" s="3"/>
      <c r="Q6" s="3"/>
      <c r="R6" s="3"/>
      <c r="S6" s="3"/>
      <c r="T6" s="3"/>
      <c r="U6" s="3"/>
      <c r="V6" s="3"/>
      <c r="W6" s="3"/>
      <c r="X6" s="3"/>
      <c r="Y6" s="3"/>
      <c r="Z6" s="3"/>
      <c r="AA6" s="3"/>
      <c r="AC6" s="91"/>
      <c r="AD6" s="90"/>
      <c r="AE6" s="3"/>
      <c r="AF6" s="1605"/>
      <c r="AG6" s="1605"/>
      <c r="AH6" s="1605"/>
      <c r="AI6" s="1605"/>
      <c r="AJ6" s="1605"/>
      <c r="AK6" s="1605"/>
      <c r="AL6" s="1605"/>
      <c r="AM6" s="1605"/>
      <c r="AN6" s="90"/>
      <c r="AO6" s="90"/>
      <c r="AP6" s="90"/>
      <c r="AQ6" s="90"/>
      <c r="AR6" s="90"/>
      <c r="AS6" s="90"/>
      <c r="AT6" s="90"/>
      <c r="AU6" s="90"/>
      <c r="AV6" s="90"/>
      <c r="AW6" s="90"/>
      <c r="AX6" s="90"/>
      <c r="AY6" s="90"/>
      <c r="AZ6" s="90"/>
      <c r="BA6" s="90"/>
      <c r="BB6" s="90"/>
      <c r="BC6" s="90"/>
      <c r="BD6" s="90"/>
      <c r="BE6" s="90"/>
      <c r="BF6" s="3"/>
      <c r="BG6" s="3"/>
      <c r="BH6" s="3"/>
      <c r="BS6" s="2"/>
      <c r="BT6" s="2"/>
    </row>
    <row r="7" spans="1:73" ht="18" customHeight="1">
      <c r="A7" s="6"/>
      <c r="B7" s="3" t="s">
        <v>410</v>
      </c>
      <c r="C7" s="3"/>
      <c r="D7" s="3"/>
      <c r="E7" s="3"/>
      <c r="F7" s="3"/>
      <c r="G7" s="3"/>
      <c r="H7" s="3"/>
      <c r="I7" s="18" t="str">
        <f>項目一覧!$C$175</f>
        <v/>
      </c>
      <c r="J7" s="18"/>
      <c r="K7" s="3"/>
      <c r="L7" s="3"/>
      <c r="M7" s="3"/>
      <c r="N7" s="3"/>
      <c r="O7" s="3"/>
      <c r="P7" s="3"/>
      <c r="Q7" s="3"/>
      <c r="R7" s="3"/>
      <c r="S7" s="3"/>
      <c r="T7" s="3"/>
      <c r="U7" s="3"/>
      <c r="V7" s="3"/>
      <c r="W7" s="3"/>
      <c r="X7" s="3"/>
      <c r="Y7" s="3"/>
      <c r="Z7" s="3"/>
      <c r="AA7" s="3"/>
      <c r="AC7" s="91"/>
      <c r="AD7" s="90"/>
      <c r="AE7" s="3"/>
      <c r="AF7" s="1605"/>
      <c r="AG7" s="1605"/>
      <c r="AH7" s="1605"/>
      <c r="AI7" s="1605"/>
      <c r="AJ7" s="1605"/>
      <c r="AK7" s="1605"/>
      <c r="AL7" s="1605"/>
      <c r="AM7" s="1605"/>
      <c r="AN7" s="90"/>
      <c r="AO7" s="90"/>
      <c r="AP7" s="90"/>
      <c r="AQ7" s="90"/>
      <c r="AR7" s="90"/>
      <c r="AS7" s="90"/>
      <c r="AT7" s="90"/>
      <c r="AU7" s="90"/>
      <c r="AV7" s="90"/>
      <c r="AW7" s="90"/>
      <c r="AX7" s="90"/>
      <c r="AY7" s="90"/>
      <c r="AZ7" s="90"/>
      <c r="BA7" s="90"/>
      <c r="BB7" s="90"/>
      <c r="BC7" s="90"/>
      <c r="BD7" s="90"/>
      <c r="BE7" s="90"/>
      <c r="BF7" s="3"/>
      <c r="BG7" s="3"/>
      <c r="BH7" s="3"/>
      <c r="BS7" s="2"/>
      <c r="BT7" s="2"/>
    </row>
    <row r="8" spans="1:73" ht="18" customHeight="1">
      <c r="A8" s="6"/>
      <c r="B8" s="3" t="s">
        <v>441</v>
      </c>
      <c r="C8" s="3"/>
      <c r="D8" s="3"/>
      <c r="E8" s="3"/>
      <c r="F8" s="3"/>
      <c r="G8" s="3"/>
      <c r="H8" s="3"/>
      <c r="I8" s="93" t="str">
        <f>項目一覧!$C$176</f>
        <v/>
      </c>
      <c r="J8" s="18"/>
      <c r="K8" s="3"/>
      <c r="L8" s="3"/>
      <c r="M8" s="3"/>
      <c r="N8" s="3"/>
      <c r="O8" s="3"/>
      <c r="P8" s="3"/>
      <c r="Q8" s="3"/>
      <c r="R8" s="3"/>
      <c r="S8" s="3"/>
      <c r="T8" s="3"/>
      <c r="U8" s="3"/>
      <c r="V8" s="3"/>
      <c r="W8" s="3"/>
      <c r="X8" s="3"/>
      <c r="Y8" s="3"/>
      <c r="Z8" s="3"/>
      <c r="AA8" s="3"/>
      <c r="AC8" s="91"/>
      <c r="AD8" s="90"/>
      <c r="AE8" s="3"/>
      <c r="AF8" s="1605"/>
      <c r="AG8" s="1605"/>
      <c r="AH8" s="1605"/>
      <c r="AI8" s="1605"/>
      <c r="AJ8" s="1605"/>
      <c r="AK8" s="1605"/>
      <c r="AL8" s="1605"/>
      <c r="AM8" s="1605"/>
      <c r="AN8" s="1605"/>
      <c r="AO8" s="1605"/>
      <c r="AP8" s="1605"/>
      <c r="AQ8" s="1605"/>
      <c r="AR8" s="1605"/>
      <c r="AS8" s="1605"/>
      <c r="AT8" s="1605"/>
      <c r="AU8" s="1605"/>
      <c r="AV8" s="1605"/>
      <c r="AW8" s="1605"/>
      <c r="AX8" s="1605"/>
      <c r="AY8" s="1605"/>
      <c r="AZ8" s="1605"/>
      <c r="BA8" s="1605"/>
      <c r="BB8" s="1605"/>
      <c r="BC8" s="1605"/>
      <c r="BD8" s="1605"/>
      <c r="BE8" s="1605"/>
      <c r="BF8" s="3"/>
      <c r="BG8" s="3"/>
      <c r="BH8" s="3"/>
      <c r="BS8" s="2"/>
      <c r="BT8" s="2"/>
    </row>
    <row r="9" spans="1:73" ht="18" customHeight="1">
      <c r="A9" s="32"/>
      <c r="B9" s="15" t="s">
        <v>408</v>
      </c>
      <c r="C9" s="15"/>
      <c r="D9" s="15"/>
      <c r="E9" s="15"/>
      <c r="F9" s="15"/>
      <c r="G9" s="15"/>
      <c r="H9" s="15"/>
      <c r="I9" s="92" t="str">
        <f>項目一覧!$C$177</f>
        <v/>
      </c>
      <c r="J9" s="27"/>
      <c r="K9" s="15"/>
      <c r="L9" s="15"/>
      <c r="M9" s="15"/>
      <c r="N9" s="15"/>
      <c r="O9" s="15"/>
      <c r="P9" s="15"/>
      <c r="Q9" s="15"/>
      <c r="R9" s="15"/>
      <c r="S9" s="15"/>
      <c r="T9" s="15"/>
      <c r="U9" s="15"/>
      <c r="V9" s="15"/>
      <c r="W9" s="15"/>
      <c r="X9" s="15"/>
      <c r="Y9" s="15"/>
      <c r="Z9" s="15"/>
      <c r="AA9" s="15"/>
      <c r="AC9" s="91"/>
      <c r="AD9" s="90"/>
      <c r="AE9" s="3"/>
      <c r="AF9" s="1605"/>
      <c r="AG9" s="1605"/>
      <c r="AH9" s="1605"/>
      <c r="AI9" s="1605"/>
      <c r="AJ9" s="1605"/>
      <c r="AK9" s="1605"/>
      <c r="AL9" s="1605"/>
      <c r="AM9" s="1605"/>
      <c r="AN9" s="90"/>
      <c r="AO9" s="90"/>
      <c r="AP9" s="90"/>
      <c r="AQ9" s="90"/>
      <c r="AR9" s="90"/>
      <c r="AS9" s="90"/>
      <c r="AT9" s="90"/>
      <c r="AU9" s="90"/>
      <c r="AV9" s="90"/>
      <c r="AW9" s="90"/>
      <c r="AX9" s="90"/>
      <c r="AY9" s="90"/>
      <c r="AZ9" s="90"/>
      <c r="BA9" s="90"/>
      <c r="BB9" s="90"/>
      <c r="BC9" s="90"/>
      <c r="BD9" s="90"/>
      <c r="BE9" s="90"/>
      <c r="BF9" s="3"/>
      <c r="BG9" s="3"/>
      <c r="BH9" s="3"/>
      <c r="BT9" s="2"/>
      <c r="BU9" s="2"/>
    </row>
    <row r="10" spans="1:73" ht="17.25">
      <c r="I10" s="94"/>
      <c r="J10" s="42"/>
      <c r="AC10" s="91"/>
      <c r="AD10" s="90"/>
      <c r="AE10" s="90"/>
      <c r="AF10" s="90"/>
      <c r="AG10" s="90"/>
      <c r="AH10" s="90"/>
      <c r="AI10" s="90"/>
      <c r="AJ10" s="90"/>
      <c r="AK10" s="90"/>
      <c r="AL10" s="90"/>
      <c r="AM10" s="90"/>
      <c r="AN10" s="90"/>
      <c r="AO10" s="90"/>
      <c r="AP10" s="90"/>
      <c r="AQ10" s="90"/>
      <c r="AR10" s="90"/>
      <c r="AS10" s="90"/>
      <c r="AT10" s="90"/>
      <c r="AU10" s="90"/>
      <c r="AV10" s="90"/>
      <c r="AW10" s="90"/>
      <c r="AX10" s="90"/>
      <c r="AY10" s="90"/>
      <c r="AZ10" s="90"/>
      <c r="BA10" s="90"/>
      <c r="BB10" s="90"/>
      <c r="BC10" s="90"/>
      <c r="BD10" s="90"/>
      <c r="BE10" s="90"/>
      <c r="BF10" s="90"/>
      <c r="BG10" s="3"/>
      <c r="BH10" s="3"/>
    </row>
    <row r="11" spans="1:73" ht="17.25">
      <c r="A11" s="6" t="s">
        <v>802</v>
      </c>
      <c r="B11" s="3" t="s">
        <v>833</v>
      </c>
      <c r="C11" s="3"/>
      <c r="D11" s="3"/>
      <c r="E11" s="3"/>
      <c r="F11" s="3"/>
      <c r="G11" s="3"/>
      <c r="H11" s="3"/>
      <c r="I11" s="18"/>
      <c r="J11" s="18"/>
      <c r="K11" s="3"/>
      <c r="L11" s="3"/>
      <c r="M11" s="3"/>
      <c r="N11" s="3"/>
      <c r="O11" s="3"/>
      <c r="P11" s="3"/>
      <c r="Q11" s="3"/>
      <c r="R11" s="3"/>
      <c r="S11" s="3"/>
      <c r="T11" s="3"/>
      <c r="U11" s="3"/>
      <c r="V11" s="3"/>
      <c r="W11" s="3"/>
      <c r="X11" s="3"/>
      <c r="Y11" s="3"/>
      <c r="Z11" s="3"/>
      <c r="AA11" s="3"/>
      <c r="AC11" s="91"/>
      <c r="AD11" s="90"/>
      <c r="AE11" s="90"/>
      <c r="AF11" s="90"/>
      <c r="AG11" s="90"/>
      <c r="AH11" s="90"/>
      <c r="AI11" s="90"/>
      <c r="AJ11" s="90"/>
      <c r="AK11" s="90"/>
      <c r="AL11" s="90"/>
      <c r="AM11" s="90"/>
      <c r="AN11" s="90"/>
      <c r="AO11" s="90"/>
      <c r="AP11" s="90"/>
      <c r="AQ11" s="90"/>
      <c r="AR11" s="90"/>
      <c r="AS11" s="90"/>
      <c r="AT11" s="90"/>
      <c r="AU11" s="90"/>
      <c r="AV11" s="90"/>
      <c r="AW11" s="90"/>
      <c r="AX11" s="90"/>
      <c r="AY11" s="90"/>
      <c r="AZ11" s="90"/>
      <c r="BA11" s="90"/>
      <c r="BB11" s="90"/>
      <c r="BC11" s="90"/>
      <c r="BD11" s="90"/>
      <c r="BE11" s="90"/>
      <c r="BF11" s="90"/>
      <c r="BG11" s="3"/>
      <c r="BH11" s="3"/>
    </row>
    <row r="12" spans="1:73" ht="17.25">
      <c r="A12" s="6"/>
      <c r="B12" s="3" t="s">
        <v>442</v>
      </c>
      <c r="C12" s="3"/>
      <c r="D12" s="3"/>
      <c r="E12" s="3"/>
      <c r="F12" s="3"/>
      <c r="G12" s="3"/>
      <c r="H12" s="3"/>
      <c r="I12" s="18" t="str">
        <f>項目一覧!$C$179</f>
        <v/>
      </c>
      <c r="J12" s="18"/>
      <c r="K12" s="3"/>
      <c r="L12" s="3"/>
      <c r="M12" s="3"/>
      <c r="N12" s="3"/>
      <c r="O12" s="3"/>
      <c r="P12" s="3"/>
      <c r="Q12" s="3"/>
      <c r="R12" s="3"/>
      <c r="S12" s="3"/>
      <c r="T12" s="3"/>
      <c r="U12" s="3"/>
      <c r="V12" s="3"/>
      <c r="W12" s="3"/>
      <c r="X12" s="3"/>
      <c r="Y12" s="3"/>
      <c r="Z12" s="3"/>
      <c r="AA12" s="3"/>
      <c r="AC12" s="91"/>
      <c r="AD12" s="90"/>
      <c r="AE12" s="90"/>
      <c r="AF12" s="1605"/>
      <c r="AG12" s="1605"/>
      <c r="AH12" s="1605"/>
      <c r="AI12" s="1605"/>
      <c r="AJ12" s="1605"/>
      <c r="AK12" s="1605"/>
      <c r="AL12" s="1605"/>
      <c r="AM12" s="1605"/>
      <c r="AN12" s="90"/>
      <c r="AO12" s="90"/>
      <c r="AP12" s="90"/>
      <c r="AQ12" s="90"/>
      <c r="AR12" s="90"/>
      <c r="AS12" s="90"/>
      <c r="AT12" s="90"/>
      <c r="AU12" s="90"/>
      <c r="AV12" s="90"/>
      <c r="AW12" s="90"/>
      <c r="AX12" s="90"/>
      <c r="AY12" s="90"/>
      <c r="AZ12" s="90"/>
      <c r="BA12" s="90"/>
      <c r="BB12" s="90"/>
      <c r="BC12" s="90"/>
      <c r="BD12" s="90"/>
      <c r="BE12" s="90"/>
      <c r="BF12" s="3"/>
      <c r="BG12" s="3"/>
      <c r="BH12" s="3"/>
    </row>
    <row r="13" spans="1:73" ht="17.25">
      <c r="A13" s="6"/>
      <c r="B13" s="3" t="s">
        <v>419</v>
      </c>
      <c r="C13" s="3"/>
      <c r="D13" s="3"/>
      <c r="E13" s="3"/>
      <c r="F13" s="3"/>
      <c r="G13" s="3"/>
      <c r="H13" s="3"/>
      <c r="I13" s="18" t="str">
        <f>項目一覧!$C$178</f>
        <v/>
      </c>
      <c r="J13" s="18"/>
      <c r="K13" s="3"/>
      <c r="L13" s="3"/>
      <c r="M13" s="3"/>
      <c r="N13" s="3"/>
      <c r="O13" s="3"/>
      <c r="P13" s="3"/>
      <c r="Q13" s="3"/>
      <c r="R13" s="3"/>
      <c r="S13" s="3"/>
      <c r="T13" s="3"/>
      <c r="U13" s="3"/>
      <c r="V13" s="3"/>
      <c r="W13" s="3"/>
      <c r="X13" s="3"/>
      <c r="Y13" s="3"/>
      <c r="Z13" s="3"/>
      <c r="AA13" s="3"/>
      <c r="AC13" s="91"/>
      <c r="AD13" s="90"/>
      <c r="AE13" s="90"/>
      <c r="AF13" s="1605"/>
      <c r="AG13" s="1605"/>
      <c r="AH13" s="1605"/>
      <c r="AI13" s="1605"/>
      <c r="AJ13" s="1605"/>
      <c r="AK13" s="1605"/>
      <c r="AL13" s="1605"/>
      <c r="AM13" s="1605"/>
      <c r="AN13" s="90"/>
      <c r="AO13" s="90"/>
      <c r="AP13" s="90"/>
      <c r="AQ13" s="90"/>
      <c r="AR13" s="90"/>
      <c r="AS13" s="90"/>
      <c r="AT13" s="90"/>
      <c r="AU13" s="90"/>
      <c r="AV13" s="90"/>
      <c r="AW13" s="90"/>
      <c r="AX13" s="90"/>
      <c r="AY13" s="90"/>
      <c r="AZ13" s="90"/>
      <c r="BA13" s="90"/>
      <c r="BB13" s="90"/>
      <c r="BC13" s="90"/>
      <c r="BD13" s="90"/>
      <c r="BE13" s="90"/>
      <c r="BF13" s="3"/>
      <c r="BG13" s="3"/>
      <c r="BH13" s="3"/>
    </row>
    <row r="14" spans="1:73" ht="17.25">
      <c r="A14" s="6"/>
      <c r="B14" s="3" t="s">
        <v>410</v>
      </c>
      <c r="C14" s="3"/>
      <c r="D14" s="3"/>
      <c r="E14" s="3"/>
      <c r="F14" s="3"/>
      <c r="G14" s="3"/>
      <c r="H14" s="3"/>
      <c r="I14" s="18" t="str">
        <f>項目一覧!$C$180</f>
        <v/>
      </c>
      <c r="J14" s="18"/>
      <c r="K14" s="3"/>
      <c r="L14" s="3"/>
      <c r="M14" s="3"/>
      <c r="N14" s="3"/>
      <c r="O14" s="3"/>
      <c r="P14" s="3"/>
      <c r="Q14" s="3"/>
      <c r="R14" s="3"/>
      <c r="S14" s="3"/>
      <c r="T14" s="3"/>
      <c r="U14" s="3"/>
      <c r="V14" s="3"/>
      <c r="W14" s="3"/>
      <c r="X14" s="3"/>
      <c r="Y14" s="3"/>
      <c r="Z14" s="3"/>
      <c r="AA14" s="3"/>
      <c r="AC14" s="91"/>
      <c r="AD14" s="90"/>
      <c r="AE14" s="90"/>
      <c r="AF14" s="1605"/>
      <c r="AG14" s="1605"/>
      <c r="AH14" s="1605"/>
      <c r="AI14" s="1605"/>
      <c r="AJ14" s="1605"/>
      <c r="AK14" s="1605"/>
      <c r="AL14" s="1605"/>
      <c r="AM14" s="1605"/>
      <c r="AN14" s="90"/>
      <c r="AO14" s="90"/>
      <c r="AP14" s="90"/>
      <c r="AQ14" s="90"/>
      <c r="AR14" s="90"/>
      <c r="AS14" s="90"/>
      <c r="AT14" s="90"/>
      <c r="AU14" s="90"/>
      <c r="AV14" s="90"/>
      <c r="AW14" s="90"/>
      <c r="AX14" s="90"/>
      <c r="AY14" s="90"/>
      <c r="AZ14" s="90"/>
      <c r="BA14" s="90"/>
      <c r="BB14" s="90"/>
      <c r="BC14" s="90"/>
      <c r="BD14" s="90"/>
      <c r="BE14" s="90"/>
      <c r="BF14" s="3"/>
      <c r="BG14" s="3"/>
      <c r="BH14" s="3"/>
    </row>
    <row r="15" spans="1:73" ht="17.25">
      <c r="A15" s="6"/>
      <c r="B15" s="3" t="s">
        <v>441</v>
      </c>
      <c r="C15" s="3"/>
      <c r="D15" s="3"/>
      <c r="E15" s="3"/>
      <c r="F15" s="3"/>
      <c r="G15" s="3"/>
      <c r="H15" s="3"/>
      <c r="I15" s="93" t="str">
        <f>項目一覧!$C$181</f>
        <v/>
      </c>
      <c r="J15" s="18"/>
      <c r="K15" s="3"/>
      <c r="L15" s="3"/>
      <c r="M15" s="3"/>
      <c r="N15" s="3"/>
      <c r="O15" s="3"/>
      <c r="P15" s="3"/>
      <c r="Q15" s="3"/>
      <c r="R15" s="3"/>
      <c r="S15" s="3"/>
      <c r="T15" s="3"/>
      <c r="U15" s="3"/>
      <c r="V15" s="3"/>
      <c r="W15" s="3"/>
      <c r="X15" s="3"/>
      <c r="Y15" s="3"/>
      <c r="Z15" s="3"/>
      <c r="AA15" s="3"/>
      <c r="AC15" s="91"/>
      <c r="AD15" s="90"/>
      <c r="AE15" s="90"/>
      <c r="AF15" s="1605"/>
      <c r="AG15" s="1605"/>
      <c r="AH15" s="1605"/>
      <c r="AI15" s="1605"/>
      <c r="AJ15" s="1605"/>
      <c r="AK15" s="1605"/>
      <c r="AL15" s="1605"/>
      <c r="AM15" s="1605"/>
      <c r="AN15" s="1605"/>
      <c r="AO15" s="1605"/>
      <c r="AP15" s="1605"/>
      <c r="AQ15" s="1605"/>
      <c r="AR15" s="1605"/>
      <c r="AS15" s="1605"/>
      <c r="AT15" s="1605"/>
      <c r="AU15" s="1605"/>
      <c r="AV15" s="1605"/>
      <c r="AW15" s="1605"/>
      <c r="AX15" s="1605"/>
      <c r="AY15" s="1605"/>
      <c r="AZ15" s="1605"/>
      <c r="BA15" s="1605"/>
      <c r="BB15" s="1605"/>
      <c r="BC15" s="1605"/>
      <c r="BD15" s="1605"/>
      <c r="BE15" s="1605"/>
      <c r="BF15" s="3"/>
      <c r="BG15" s="3"/>
      <c r="BH15" s="3"/>
    </row>
    <row r="16" spans="1:73" ht="17.25">
      <c r="A16" s="32"/>
      <c r="B16" s="15" t="s">
        <v>408</v>
      </c>
      <c r="C16" s="15"/>
      <c r="D16" s="15"/>
      <c r="E16" s="15"/>
      <c r="F16" s="15"/>
      <c r="G16" s="15"/>
      <c r="H16" s="15"/>
      <c r="I16" s="92" t="str">
        <f>項目一覧!$C$182</f>
        <v/>
      </c>
      <c r="J16" s="27"/>
      <c r="K16" s="15"/>
      <c r="L16" s="15"/>
      <c r="M16" s="15"/>
      <c r="N16" s="15"/>
      <c r="O16" s="15"/>
      <c r="P16" s="15"/>
      <c r="Q16" s="15"/>
      <c r="R16" s="15"/>
      <c r="S16" s="15"/>
      <c r="T16" s="15"/>
      <c r="U16" s="15"/>
      <c r="V16" s="15"/>
      <c r="W16" s="15"/>
      <c r="X16" s="15"/>
      <c r="Y16" s="15"/>
      <c r="Z16" s="15"/>
      <c r="AA16" s="15"/>
      <c r="AC16" s="91"/>
      <c r="AD16" s="90"/>
      <c r="AE16" s="90"/>
      <c r="AF16" s="1605"/>
      <c r="AG16" s="1605"/>
      <c r="AH16" s="1605"/>
      <c r="AI16" s="1605"/>
      <c r="AJ16" s="1605"/>
      <c r="AK16" s="1605"/>
      <c r="AL16" s="1605"/>
      <c r="AM16" s="1605"/>
      <c r="AN16" s="90"/>
      <c r="AO16" s="90"/>
      <c r="AP16" s="90"/>
      <c r="AQ16" s="90"/>
      <c r="AR16" s="90"/>
      <c r="AS16" s="90"/>
      <c r="AT16" s="90"/>
      <c r="AU16" s="90"/>
      <c r="AV16" s="90"/>
      <c r="AW16" s="90"/>
      <c r="AX16" s="90"/>
      <c r="AY16" s="90"/>
      <c r="AZ16" s="90"/>
      <c r="BA16" s="90"/>
      <c r="BB16" s="90"/>
      <c r="BC16" s="90"/>
      <c r="BD16" s="90"/>
      <c r="BE16" s="90"/>
      <c r="BF16" s="3"/>
      <c r="BG16" s="3"/>
      <c r="BH16" s="3"/>
    </row>
    <row r="17" spans="1:58" ht="17.25">
      <c r="I17" s="94"/>
      <c r="J17" s="42"/>
      <c r="AC17" s="91"/>
      <c r="AD17" s="90"/>
      <c r="AE17" s="90"/>
      <c r="AF17" s="90"/>
      <c r="AG17" s="90"/>
      <c r="AH17" s="90"/>
      <c r="AI17" s="90"/>
      <c r="AJ17" s="90"/>
      <c r="AK17" s="90"/>
      <c r="AL17" s="90"/>
      <c r="AM17" s="90"/>
      <c r="AN17" s="90"/>
      <c r="AO17" s="90"/>
      <c r="AP17" s="90"/>
      <c r="AQ17" s="90"/>
      <c r="AR17" s="90"/>
      <c r="AS17" s="90"/>
      <c r="AT17" s="90"/>
      <c r="AU17" s="90"/>
      <c r="AV17" s="90"/>
      <c r="AW17" s="90"/>
      <c r="AX17" s="90"/>
      <c r="AY17" s="90"/>
      <c r="AZ17" s="90"/>
      <c r="BA17" s="90"/>
      <c r="BB17" s="90"/>
      <c r="BC17" s="90"/>
      <c r="BD17" s="90"/>
      <c r="BE17" s="90"/>
      <c r="BF17" s="90"/>
    </row>
    <row r="18" spans="1:58" ht="17.25">
      <c r="A18" s="6" t="s">
        <v>802</v>
      </c>
      <c r="B18" s="3" t="s">
        <v>832</v>
      </c>
      <c r="C18" s="3"/>
      <c r="D18" s="3"/>
      <c r="E18" s="3"/>
      <c r="F18" s="3"/>
      <c r="G18" s="3"/>
      <c r="H18" s="3"/>
      <c r="I18" s="18"/>
      <c r="J18" s="18"/>
      <c r="K18" s="3"/>
      <c r="L18" s="3"/>
      <c r="M18" s="3"/>
      <c r="N18" s="3"/>
      <c r="O18" s="3"/>
      <c r="P18" s="3"/>
      <c r="Q18" s="3"/>
      <c r="R18" s="3"/>
      <c r="S18" s="3"/>
      <c r="T18" s="3"/>
      <c r="U18" s="3"/>
      <c r="V18" s="3"/>
      <c r="W18" s="3"/>
      <c r="X18" s="3"/>
      <c r="Y18" s="3"/>
      <c r="Z18" s="3"/>
      <c r="AA18" s="3"/>
      <c r="AC18" s="91"/>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row>
    <row r="19" spans="1:58" ht="17.25">
      <c r="A19" s="6"/>
      <c r="B19" s="3" t="s">
        <v>442</v>
      </c>
      <c r="C19" s="3"/>
      <c r="D19" s="3"/>
      <c r="E19" s="3"/>
      <c r="F19" s="3"/>
      <c r="G19" s="3"/>
      <c r="H19" s="3"/>
      <c r="I19" s="18" t="str">
        <f>項目一覧!$C$185</f>
        <v/>
      </c>
      <c r="J19" s="18"/>
      <c r="K19" s="3"/>
      <c r="L19" s="3"/>
      <c r="M19" s="3"/>
      <c r="N19" s="3"/>
      <c r="O19" s="3"/>
      <c r="P19" s="3"/>
      <c r="Q19" s="3"/>
      <c r="R19" s="3"/>
      <c r="S19" s="3"/>
      <c r="T19" s="3"/>
      <c r="U19" s="3"/>
      <c r="V19" s="3"/>
      <c r="W19" s="3"/>
      <c r="X19" s="3"/>
      <c r="Y19" s="3"/>
      <c r="Z19" s="3"/>
      <c r="AA19" s="3"/>
      <c r="AC19" s="91"/>
      <c r="AD19" s="90"/>
      <c r="AE19" s="90"/>
      <c r="AF19" s="1605"/>
      <c r="AG19" s="1605"/>
      <c r="AH19" s="1605"/>
      <c r="AI19" s="1605"/>
      <c r="AJ19" s="1605"/>
      <c r="AK19" s="1605"/>
      <c r="AL19" s="1605"/>
      <c r="AM19" s="1605"/>
      <c r="AN19" s="90"/>
      <c r="AO19" s="90"/>
      <c r="AP19" s="90"/>
      <c r="AQ19" s="90"/>
      <c r="AR19" s="90"/>
      <c r="AS19" s="90"/>
      <c r="AT19" s="90"/>
      <c r="AU19" s="90"/>
      <c r="AV19" s="90"/>
      <c r="AW19" s="90"/>
      <c r="AX19" s="90"/>
      <c r="AY19" s="90"/>
      <c r="AZ19" s="90"/>
      <c r="BA19" s="90"/>
      <c r="BB19" s="90"/>
      <c r="BC19" s="90"/>
      <c r="BD19" s="90"/>
      <c r="BE19" s="90"/>
      <c r="BF19" s="3"/>
    </row>
    <row r="20" spans="1:58" ht="17.25">
      <c r="A20" s="6"/>
      <c r="B20" s="3" t="s">
        <v>419</v>
      </c>
      <c r="C20" s="3"/>
      <c r="D20" s="3"/>
      <c r="E20" s="3"/>
      <c r="F20" s="3"/>
      <c r="G20" s="3"/>
      <c r="H20" s="3"/>
      <c r="I20" s="18" t="str">
        <f>項目一覧!$C$184</f>
        <v/>
      </c>
      <c r="J20" s="18"/>
      <c r="K20" s="3"/>
      <c r="L20" s="3"/>
      <c r="M20" s="3"/>
      <c r="N20" s="3"/>
      <c r="O20" s="3"/>
      <c r="P20" s="3"/>
      <c r="Q20" s="3"/>
      <c r="R20" s="3"/>
      <c r="S20" s="3"/>
      <c r="T20" s="3"/>
      <c r="U20" s="3"/>
      <c r="V20" s="3"/>
      <c r="W20" s="3"/>
      <c r="X20" s="3"/>
      <c r="Y20" s="3"/>
      <c r="Z20" s="3"/>
      <c r="AA20" s="3"/>
      <c r="AC20" s="91"/>
      <c r="AD20" s="90"/>
      <c r="AE20" s="90"/>
      <c r="AF20" s="1605"/>
      <c r="AG20" s="1605"/>
      <c r="AH20" s="1605"/>
      <c r="AI20" s="1605"/>
      <c r="AJ20" s="1605"/>
      <c r="AK20" s="1605"/>
      <c r="AL20" s="1605"/>
      <c r="AM20" s="1605"/>
      <c r="AN20" s="90"/>
      <c r="AO20" s="90"/>
      <c r="AP20" s="90"/>
      <c r="AQ20" s="90"/>
      <c r="AR20" s="90"/>
      <c r="AS20" s="90"/>
      <c r="AT20" s="90"/>
      <c r="AU20" s="90"/>
      <c r="AV20" s="90"/>
      <c r="AW20" s="90"/>
      <c r="AX20" s="90"/>
      <c r="AY20" s="90"/>
      <c r="AZ20" s="90"/>
      <c r="BA20" s="90"/>
      <c r="BB20" s="90"/>
      <c r="BC20" s="90"/>
      <c r="BD20" s="90"/>
      <c r="BE20" s="90"/>
      <c r="BF20" s="3"/>
    </row>
    <row r="21" spans="1:58" ht="17.25">
      <c r="A21" s="6"/>
      <c r="B21" s="3" t="s">
        <v>410</v>
      </c>
      <c r="C21" s="3"/>
      <c r="D21" s="3"/>
      <c r="E21" s="3"/>
      <c r="F21" s="3"/>
      <c r="G21" s="3"/>
      <c r="H21" s="3"/>
      <c r="I21" s="18" t="str">
        <f>項目一覧!$C$186</f>
        <v/>
      </c>
      <c r="J21" s="18"/>
      <c r="K21" s="3"/>
      <c r="L21" s="3"/>
      <c r="M21" s="3"/>
      <c r="N21" s="3"/>
      <c r="O21" s="3"/>
      <c r="P21" s="3"/>
      <c r="Q21" s="3"/>
      <c r="R21" s="3"/>
      <c r="S21" s="3"/>
      <c r="T21" s="3"/>
      <c r="U21" s="3"/>
      <c r="V21" s="3"/>
      <c r="W21" s="3"/>
      <c r="X21" s="3"/>
      <c r="Y21" s="3"/>
      <c r="Z21" s="3"/>
      <c r="AA21" s="3"/>
      <c r="AC21" s="91"/>
      <c r="AD21" s="90"/>
      <c r="AE21" s="90"/>
      <c r="AF21" s="1605"/>
      <c r="AG21" s="1605"/>
      <c r="AH21" s="1605"/>
      <c r="AI21" s="1605"/>
      <c r="AJ21" s="1605"/>
      <c r="AK21" s="1605"/>
      <c r="AL21" s="1605"/>
      <c r="AM21" s="1605"/>
      <c r="AN21" s="90"/>
      <c r="AO21" s="90"/>
      <c r="AP21" s="90"/>
      <c r="AQ21" s="90"/>
      <c r="AR21" s="90"/>
      <c r="AS21" s="90"/>
      <c r="AT21" s="90"/>
      <c r="AU21" s="90"/>
      <c r="AV21" s="90"/>
      <c r="AW21" s="90"/>
      <c r="AX21" s="90"/>
      <c r="AY21" s="90"/>
      <c r="AZ21" s="90"/>
      <c r="BA21" s="90"/>
      <c r="BB21" s="90"/>
      <c r="BC21" s="90"/>
      <c r="BD21" s="90"/>
      <c r="BE21" s="90"/>
      <c r="BF21" s="3"/>
    </row>
    <row r="22" spans="1:58" ht="17.25">
      <c r="A22" s="6"/>
      <c r="B22" s="3" t="s">
        <v>441</v>
      </c>
      <c r="C22" s="3"/>
      <c r="D22" s="3"/>
      <c r="E22" s="3"/>
      <c r="F22" s="3"/>
      <c r="G22" s="3"/>
      <c r="H22" s="3"/>
      <c r="I22" s="93" t="str">
        <f>項目一覧!$C$187</f>
        <v/>
      </c>
      <c r="J22" s="18"/>
      <c r="K22" s="3"/>
      <c r="L22" s="3"/>
      <c r="M22" s="3"/>
      <c r="N22" s="3"/>
      <c r="O22" s="3"/>
      <c r="P22" s="3"/>
      <c r="Q22" s="3"/>
      <c r="R22" s="3"/>
      <c r="S22" s="3"/>
      <c r="T22" s="3"/>
      <c r="U22" s="3"/>
      <c r="V22" s="3"/>
      <c r="W22" s="3"/>
      <c r="X22" s="3"/>
      <c r="Y22" s="3"/>
      <c r="Z22" s="3"/>
      <c r="AA22" s="3"/>
      <c r="AC22" s="91"/>
      <c r="AD22" s="90"/>
      <c r="AE22" s="90"/>
      <c r="AF22" s="1605"/>
      <c r="AG22" s="1605"/>
      <c r="AH22" s="1605"/>
      <c r="AI22" s="1605"/>
      <c r="AJ22" s="1605"/>
      <c r="AK22" s="1605"/>
      <c r="AL22" s="1605"/>
      <c r="AM22" s="1605"/>
      <c r="AN22" s="1605"/>
      <c r="AO22" s="1605"/>
      <c r="AP22" s="1605"/>
      <c r="AQ22" s="1605"/>
      <c r="AR22" s="1605"/>
      <c r="AS22" s="1605"/>
      <c r="AT22" s="1605"/>
      <c r="AU22" s="1605"/>
      <c r="AV22" s="1605"/>
      <c r="AW22" s="1605"/>
      <c r="AX22" s="1605"/>
      <c r="AY22" s="1605"/>
      <c r="AZ22" s="1605"/>
      <c r="BA22" s="1605"/>
      <c r="BB22" s="1605"/>
      <c r="BC22" s="1605"/>
      <c r="BD22" s="1605"/>
      <c r="BE22" s="1605"/>
      <c r="BF22" s="3"/>
    </row>
    <row r="23" spans="1:58" ht="17.25">
      <c r="A23" s="32"/>
      <c r="B23" s="15" t="s">
        <v>408</v>
      </c>
      <c r="C23" s="15"/>
      <c r="D23" s="15"/>
      <c r="E23" s="15"/>
      <c r="F23" s="15"/>
      <c r="G23" s="15"/>
      <c r="H23" s="15"/>
      <c r="I23" s="92" t="str">
        <f>項目一覧!$C$188</f>
        <v/>
      </c>
      <c r="J23" s="27"/>
      <c r="K23" s="15"/>
      <c r="L23" s="15"/>
      <c r="M23" s="15"/>
      <c r="N23" s="15"/>
      <c r="O23" s="15"/>
      <c r="P23" s="15"/>
      <c r="Q23" s="15"/>
      <c r="R23" s="15"/>
      <c r="S23" s="15"/>
      <c r="T23" s="15"/>
      <c r="U23" s="15"/>
      <c r="V23" s="15"/>
      <c r="W23" s="15"/>
      <c r="X23" s="15"/>
      <c r="Y23" s="15"/>
      <c r="Z23" s="15"/>
      <c r="AA23" s="15"/>
      <c r="AC23" s="91"/>
      <c r="AD23" s="90"/>
      <c r="AE23" s="90"/>
      <c r="AF23" s="1605"/>
      <c r="AG23" s="1605"/>
      <c r="AH23" s="1605"/>
      <c r="AI23" s="1605"/>
      <c r="AJ23" s="1605"/>
      <c r="AK23" s="1605"/>
      <c r="AL23" s="1605"/>
      <c r="AM23" s="1605"/>
      <c r="AN23" s="90"/>
      <c r="AO23" s="90"/>
      <c r="AP23" s="90"/>
      <c r="AQ23" s="90"/>
      <c r="AR23" s="90"/>
      <c r="AS23" s="90"/>
      <c r="AT23" s="90"/>
      <c r="AU23" s="90"/>
      <c r="AV23" s="90"/>
      <c r="AW23" s="90"/>
      <c r="AX23" s="90"/>
      <c r="AY23" s="90"/>
      <c r="AZ23" s="90"/>
      <c r="BA23" s="90"/>
      <c r="BB23" s="90"/>
      <c r="BC23" s="90"/>
      <c r="BD23" s="90"/>
      <c r="BE23" s="90"/>
      <c r="BF23" s="3"/>
    </row>
    <row r="26" spans="1:58">
      <c r="B26" s="2"/>
      <c r="C26" s="2"/>
      <c r="D26" s="2"/>
      <c r="E26" s="2"/>
      <c r="F26" s="2"/>
      <c r="G26" s="2"/>
      <c r="H26" s="2"/>
      <c r="I26" s="2"/>
      <c r="J26" s="2"/>
      <c r="M26" s="2"/>
    </row>
    <row r="27" spans="1:58">
      <c r="B27" s="89"/>
      <c r="C27" s="89"/>
      <c r="D27" s="89"/>
      <c r="E27" s="89"/>
      <c r="F27" s="89"/>
      <c r="G27" s="89"/>
      <c r="H27" s="89"/>
      <c r="I27" s="89"/>
      <c r="J27" s="89"/>
      <c r="K27" s="89"/>
      <c r="L27" s="89"/>
      <c r="M27" s="89"/>
      <c r="N27" s="89"/>
    </row>
    <row r="28" spans="1:58">
      <c r="B28" s="89"/>
      <c r="C28" s="89"/>
      <c r="D28" s="89"/>
      <c r="E28" s="89"/>
      <c r="F28" s="89"/>
      <c r="G28" s="89"/>
      <c r="H28" s="89"/>
      <c r="I28" s="89"/>
      <c r="J28" s="89"/>
      <c r="K28" s="89"/>
      <c r="L28" s="89"/>
      <c r="M28" s="89"/>
      <c r="N28" s="89"/>
    </row>
    <row r="29" spans="1:58">
      <c r="C29" s="2"/>
      <c r="D29" s="2"/>
      <c r="E29" s="2"/>
      <c r="F29" s="2"/>
      <c r="G29" s="2"/>
      <c r="H29" s="2"/>
      <c r="I29" s="2"/>
      <c r="J29" s="2"/>
      <c r="M29" s="2"/>
    </row>
    <row r="30" spans="1:58">
      <c r="C30" s="89"/>
      <c r="D30" s="89"/>
      <c r="E30" s="89"/>
      <c r="F30" s="89"/>
      <c r="G30" s="89"/>
      <c r="H30" s="89"/>
      <c r="I30" s="89"/>
      <c r="J30" s="89"/>
      <c r="K30" s="89"/>
      <c r="L30" s="89"/>
      <c r="M30" s="89"/>
      <c r="N30" s="89"/>
    </row>
    <row r="31" spans="1:58">
      <c r="B31" s="89"/>
      <c r="C31" s="89"/>
      <c r="D31" s="89"/>
      <c r="E31" s="89"/>
      <c r="F31" s="89"/>
      <c r="G31" s="89"/>
      <c r="H31" s="89"/>
      <c r="I31" s="89"/>
      <c r="J31" s="89"/>
      <c r="K31" s="89"/>
      <c r="L31" s="89"/>
      <c r="M31" s="89"/>
      <c r="N31" s="89"/>
    </row>
    <row r="32" spans="1:58">
      <c r="C32" s="2"/>
      <c r="D32" s="2"/>
      <c r="E32" s="2"/>
      <c r="F32" s="2"/>
      <c r="G32" s="2"/>
      <c r="H32" s="2"/>
      <c r="I32" s="2"/>
      <c r="J32" s="2"/>
      <c r="M32" s="2"/>
    </row>
    <row r="33" spans="2:14">
      <c r="C33" s="89"/>
      <c r="D33" s="89"/>
      <c r="E33" s="89"/>
      <c r="F33" s="89"/>
      <c r="G33" s="89"/>
      <c r="H33" s="89"/>
      <c r="I33" s="89"/>
      <c r="J33" s="89"/>
      <c r="K33" s="89"/>
      <c r="L33" s="89"/>
      <c r="M33" s="89"/>
      <c r="N33" s="89"/>
    </row>
    <row r="34" spans="2:14">
      <c r="B34" s="89"/>
      <c r="C34" s="89"/>
      <c r="D34" s="89"/>
      <c r="E34" s="89"/>
      <c r="F34" s="89"/>
      <c r="G34" s="89"/>
      <c r="H34" s="89"/>
      <c r="I34" s="89"/>
      <c r="J34" s="89"/>
      <c r="K34" s="89"/>
      <c r="L34" s="89"/>
      <c r="M34" s="89"/>
      <c r="N34" s="89"/>
    </row>
    <row r="35" spans="2:14">
      <c r="C35" s="2"/>
      <c r="D35" s="2"/>
      <c r="E35" s="2"/>
      <c r="F35" s="2"/>
      <c r="G35" s="2"/>
      <c r="H35" s="2"/>
      <c r="I35" s="2"/>
      <c r="J35" s="2"/>
      <c r="M35" s="2"/>
    </row>
    <row r="36" spans="2:14">
      <c r="C36" s="89"/>
      <c r="D36" s="89"/>
      <c r="E36" s="89"/>
      <c r="F36" s="89"/>
      <c r="G36" s="89"/>
      <c r="H36" s="89"/>
      <c r="I36" s="89"/>
      <c r="J36" s="89"/>
      <c r="K36" s="89"/>
      <c r="L36" s="89"/>
      <c r="M36" s="89"/>
      <c r="N36" s="89"/>
    </row>
    <row r="37" spans="2:14">
      <c r="B37" s="89"/>
      <c r="C37" s="89"/>
      <c r="D37" s="89"/>
      <c r="E37" s="89"/>
      <c r="F37" s="89"/>
      <c r="G37" s="89"/>
      <c r="H37" s="89"/>
      <c r="I37" s="89"/>
      <c r="J37" s="89"/>
      <c r="K37" s="89"/>
      <c r="L37" s="89"/>
      <c r="M37" s="89"/>
      <c r="N37" s="89"/>
    </row>
  </sheetData>
  <sheetProtection selectLockedCells="1"/>
  <mergeCells count="15">
    <mergeCell ref="AF14:AM14"/>
    <mergeCell ref="AF9:AM9"/>
    <mergeCell ref="AF12:AM12"/>
    <mergeCell ref="AF5:AM5"/>
    <mergeCell ref="AF6:AM6"/>
    <mergeCell ref="AF7:AM7"/>
    <mergeCell ref="AF13:AM13"/>
    <mergeCell ref="AF8:BE8"/>
    <mergeCell ref="AF15:BE15"/>
    <mergeCell ref="AF16:AM16"/>
    <mergeCell ref="AF23:AM23"/>
    <mergeCell ref="AF19:AM19"/>
    <mergeCell ref="AF20:AM20"/>
    <mergeCell ref="AF21:AM21"/>
    <mergeCell ref="AF22:BE22"/>
  </mergeCells>
  <phoneticPr fontId="2"/>
  <hyperlinks>
    <hyperlink ref="T1:W1" location="作業メニュー!A1" display="作業メニュー" xr:uid="{00000000-0004-0000-1600-000000000000}"/>
  </hyperlinks>
  <printOptions horizontalCentered="1"/>
  <pageMargins left="0.74803149606299213" right="0.35433070866141736" top="0.70866141732283472" bottom="0.35433070866141736" header="0.51181102362204722" footer="0.27559055118110237"/>
  <pageSetup paperSize="9" scale="93" orientation="portrait" r:id="rId1"/>
  <headerFooter alignWithMargins="0">
    <oddFooter>&amp;R070620</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9"/>
  <dimension ref="A1:AR336"/>
  <sheetViews>
    <sheetView showGridLines="0" zoomScale="85" zoomScaleNormal="85" workbookViewId="0"/>
  </sheetViews>
  <sheetFormatPr defaultColWidth="9" defaultRowHeight="13.5"/>
  <cols>
    <col min="1" max="1" width="1.5" style="1" customWidth="1"/>
    <col min="2" max="5" width="3.5" style="1" customWidth="1"/>
    <col min="6" max="6" width="4.125" style="1" customWidth="1"/>
    <col min="7" max="27" width="3.5" style="1" customWidth="1"/>
    <col min="28" max="30" width="3" style="1" customWidth="1"/>
    <col min="31" max="33" width="2.625" style="1" customWidth="1"/>
    <col min="34" max="34" width="9" style="1" customWidth="1"/>
    <col min="35" max="35" width="2" style="1" customWidth="1"/>
    <col min="36" max="36" width="1.75" style="1" customWidth="1"/>
    <col min="37" max="37" width="1.5" style="1" customWidth="1"/>
    <col min="38" max="38" width="2.25" style="1" customWidth="1"/>
    <col min="39" max="39" width="1.375" style="1" customWidth="1"/>
    <col min="40" max="42" width="2.125" style="1" customWidth="1"/>
    <col min="43" max="43" width="2.625" style="1" customWidth="1"/>
    <col min="44" max="16384" width="9" style="1"/>
  </cols>
  <sheetData>
    <row r="1" spans="1:31" s="602" customFormat="1" ht="38.25" customHeight="1" thickBot="1">
      <c r="A1" s="601" t="s">
        <v>2318</v>
      </c>
      <c r="Q1" s="607" t="s">
        <v>68</v>
      </c>
      <c r="R1" s="607"/>
      <c r="S1" s="607"/>
      <c r="T1" s="607"/>
      <c r="AE1" s="606" t="s">
        <v>578</v>
      </c>
    </row>
    <row r="2" spans="1:31" ht="12" customHeight="1" thickTop="1">
      <c r="A2" s="84"/>
    </row>
    <row r="3" spans="1:31" s="97" customFormat="1" ht="12" customHeight="1">
      <c r="B3" s="225" t="s">
        <v>2317</v>
      </c>
      <c r="C3" s="225"/>
      <c r="D3" s="225"/>
      <c r="E3" s="225"/>
      <c r="AD3" s="1"/>
    </row>
    <row r="4" spans="1:31" s="97" customFormat="1" ht="30.75" customHeight="1">
      <c r="B4" s="224" t="s">
        <v>837</v>
      </c>
      <c r="C4" s="224"/>
      <c r="D4" s="224"/>
      <c r="E4" s="224"/>
      <c r="F4" s="224"/>
      <c r="G4" s="224"/>
      <c r="H4" s="224"/>
      <c r="I4" s="224"/>
      <c r="J4" s="224"/>
      <c r="K4" s="224"/>
      <c r="L4" s="224"/>
      <c r="M4" s="224"/>
      <c r="N4" s="224"/>
      <c r="O4" s="224"/>
      <c r="P4" s="224"/>
      <c r="Q4" s="224"/>
      <c r="R4" s="224"/>
      <c r="S4" s="224"/>
      <c r="T4" s="224"/>
      <c r="U4" s="224"/>
      <c r="V4" s="224"/>
      <c r="W4" s="224"/>
      <c r="X4" s="224"/>
      <c r="Y4" s="224"/>
      <c r="Z4" s="224"/>
      <c r="AA4" s="224"/>
      <c r="AD4" s="1"/>
    </row>
    <row r="5" spans="1:31" s="97" customFormat="1">
      <c r="AD5" s="1"/>
    </row>
    <row r="6" spans="1:31" s="97" customFormat="1">
      <c r="M6" s="98"/>
      <c r="N6" s="98" t="s">
        <v>830</v>
      </c>
      <c r="O6" s="98"/>
      <c r="P6" s="98"/>
      <c r="Q6" s="98"/>
      <c r="AD6" s="1"/>
    </row>
    <row r="7" spans="1:31" s="97" customFormat="1">
      <c r="AD7" s="1"/>
    </row>
    <row r="8" spans="1:31" s="97" customFormat="1" ht="18.95" customHeight="1">
      <c r="C8" s="227" t="s">
        <v>3148</v>
      </c>
      <c r="AD8" s="1"/>
    </row>
    <row r="9" spans="1:31" s="97" customFormat="1" ht="18.95" customHeight="1">
      <c r="C9" s="227" t="s">
        <v>797</v>
      </c>
      <c r="AD9" s="1"/>
    </row>
    <row r="10" spans="1:31" s="97" customFormat="1" ht="18.95" customHeight="1">
      <c r="C10" s="209" t="s">
        <v>796</v>
      </c>
      <c r="AD10" s="1"/>
    </row>
    <row r="11" spans="1:31" s="97" customFormat="1" ht="18.95" customHeight="1">
      <c r="C11" s="227"/>
      <c r="AD11" s="1"/>
    </row>
    <row r="12" spans="1:31" s="97" customFormat="1" ht="18.95" customHeight="1">
      <c r="C12" s="227"/>
      <c r="AD12" s="1"/>
    </row>
    <row r="13" spans="1:31" s="97" customFormat="1" ht="18.95" customHeight="1">
      <c r="AD13" s="1"/>
    </row>
    <row r="14" spans="1:31" ht="13.5" customHeight="1">
      <c r="A14" s="2"/>
      <c r="C14" s="2"/>
      <c r="D14" s="2"/>
      <c r="E14" s="2"/>
      <c r="F14" s="2"/>
      <c r="G14" s="2"/>
      <c r="H14" s="2"/>
      <c r="I14" s="2"/>
      <c r="J14" s="2"/>
      <c r="K14" s="2"/>
      <c r="L14" s="2"/>
      <c r="M14" s="2"/>
      <c r="N14" s="2"/>
      <c r="O14" s="2"/>
      <c r="P14" s="2"/>
      <c r="Q14" s="2"/>
      <c r="R14" s="2"/>
      <c r="S14" s="2"/>
      <c r="T14" s="2"/>
      <c r="U14" s="2"/>
      <c r="V14" s="2"/>
      <c r="W14" s="2"/>
      <c r="X14" s="2"/>
      <c r="Y14" s="2"/>
      <c r="Z14" s="2"/>
      <c r="AA14" s="2"/>
    </row>
    <row r="15" spans="1:31" ht="21.75" customHeight="1">
      <c r="A15" s="2"/>
      <c r="B15" s="1518" t="str">
        <f>IF('確認申請書（建築）入力'!$M$4=0,"",'確認申請書（建築）入力'!$M$4)</f>
        <v>指定確認検査機関
　株式会社東日本住宅評価センター　様</v>
      </c>
      <c r="C15" s="1518"/>
      <c r="D15" s="1518"/>
      <c r="E15" s="1518"/>
      <c r="F15" s="1518"/>
      <c r="G15" s="1518"/>
      <c r="H15" s="1518"/>
      <c r="I15" s="1518"/>
      <c r="J15" s="1518"/>
      <c r="K15" s="1518"/>
      <c r="L15" s="1518"/>
      <c r="M15" s="1518"/>
      <c r="N15" s="1518"/>
      <c r="O15" s="1518"/>
      <c r="P15" s="1518"/>
      <c r="Q15" s="1518"/>
      <c r="R15" s="2"/>
      <c r="S15" s="2"/>
      <c r="T15" s="2"/>
      <c r="U15" s="2"/>
      <c r="V15" s="2"/>
      <c r="W15" s="2"/>
      <c r="X15" s="2"/>
      <c r="Y15" s="2"/>
      <c r="Z15" s="2"/>
      <c r="AA15" s="2"/>
    </row>
    <row r="16" spans="1:31" ht="18.75" customHeight="1">
      <c r="A16" s="2"/>
      <c r="B16" s="1518"/>
      <c r="C16" s="1518"/>
      <c r="D16" s="1518"/>
      <c r="E16" s="1518"/>
      <c r="F16" s="1518"/>
      <c r="G16" s="1518"/>
      <c r="H16" s="1518"/>
      <c r="I16" s="1518"/>
      <c r="J16" s="1518"/>
      <c r="K16" s="1518"/>
      <c r="L16" s="1518"/>
      <c r="M16" s="1518"/>
      <c r="N16" s="1518"/>
      <c r="O16" s="1518"/>
      <c r="P16" s="1518"/>
      <c r="Q16" s="1518"/>
      <c r="R16" s="2"/>
      <c r="S16" s="2"/>
      <c r="T16" s="2"/>
      <c r="U16" s="2"/>
      <c r="V16" s="2"/>
      <c r="W16" s="2"/>
      <c r="X16" s="2"/>
      <c r="Y16" s="2"/>
      <c r="Z16" s="2"/>
      <c r="AA16" s="2"/>
    </row>
    <row r="17" spans="1:44" ht="18.75" customHeight="1">
      <c r="A17" s="2"/>
      <c r="B17" s="2"/>
      <c r="C17" s="2"/>
      <c r="D17" s="2"/>
      <c r="E17" s="2"/>
      <c r="F17" s="2"/>
      <c r="G17" s="2"/>
      <c r="H17" s="2"/>
      <c r="I17" s="2"/>
      <c r="J17" s="2"/>
      <c r="K17" s="2"/>
      <c r="L17" s="2"/>
      <c r="M17" s="2"/>
      <c r="N17" s="2"/>
      <c r="O17" s="2"/>
      <c r="P17" s="2"/>
      <c r="Q17" s="2"/>
      <c r="S17" s="97"/>
      <c r="T17" s="97"/>
      <c r="U17" s="97"/>
      <c r="V17" s="97"/>
      <c r="W17" s="97"/>
      <c r="X17" s="97"/>
      <c r="Y17" s="97"/>
      <c r="Z17" s="97"/>
      <c r="AA17" s="97"/>
    </row>
    <row r="18" spans="1:44" ht="18.75" customHeight="1">
      <c r="A18" s="2"/>
      <c r="B18" s="2"/>
      <c r="C18" s="2"/>
      <c r="D18" s="2"/>
      <c r="E18" s="2"/>
      <c r="F18" s="2"/>
      <c r="G18" s="2"/>
      <c r="H18" s="2"/>
      <c r="I18" s="2"/>
      <c r="J18" s="2"/>
      <c r="K18" s="2"/>
      <c r="L18" s="2"/>
      <c r="M18" s="2"/>
      <c r="N18" s="2"/>
      <c r="O18" s="2"/>
      <c r="P18" s="2"/>
      <c r="Q18" s="2"/>
      <c r="R18" s="2"/>
      <c r="S18" s="2"/>
      <c r="T18" s="2"/>
      <c r="U18" s="1857" t="s">
        <v>3063</v>
      </c>
      <c r="V18" s="1857"/>
      <c r="W18" s="1857"/>
      <c r="X18" s="1857"/>
      <c r="Y18" s="1857"/>
      <c r="Z18" s="1857"/>
      <c r="AA18" s="1857"/>
      <c r="AH18" s="138"/>
    </row>
    <row r="19" spans="1:44" ht="18.75" customHeight="1">
      <c r="A19" s="2"/>
      <c r="B19" s="2"/>
      <c r="C19" s="2"/>
      <c r="D19" s="2"/>
      <c r="E19" s="2"/>
      <c r="F19" s="2"/>
      <c r="G19" s="2"/>
      <c r="H19" s="2"/>
      <c r="I19" s="2"/>
      <c r="J19" s="2"/>
      <c r="K19" s="2"/>
      <c r="L19" s="2"/>
      <c r="M19" s="2"/>
      <c r="N19" s="2"/>
      <c r="O19" s="2"/>
      <c r="P19" s="2"/>
      <c r="Q19" s="2"/>
      <c r="R19" s="2"/>
      <c r="AH19" s="3"/>
      <c r="AI19" s="3"/>
      <c r="AM19" s="3"/>
      <c r="AN19" s="1862"/>
      <c r="AO19" s="1862"/>
      <c r="AP19" s="1862"/>
      <c r="AQ19" s="1862"/>
      <c r="AR19" s="1862"/>
    </row>
    <row r="20" spans="1:44" ht="18.75" customHeight="1">
      <c r="A20" s="2"/>
      <c r="B20" s="2"/>
      <c r="C20" s="2"/>
      <c r="D20" s="2"/>
      <c r="E20" s="2"/>
      <c r="F20" s="2"/>
      <c r="G20" s="2"/>
      <c r="H20" s="2"/>
      <c r="I20" s="2"/>
      <c r="J20" s="2"/>
      <c r="K20" s="2"/>
      <c r="L20" s="2"/>
      <c r="M20" s="2"/>
      <c r="N20" s="2"/>
      <c r="O20" s="2"/>
      <c r="P20" s="2"/>
      <c r="Q20" s="2"/>
      <c r="R20" s="2"/>
      <c r="S20" s="2"/>
      <c r="T20" s="2"/>
      <c r="U20" s="2"/>
      <c r="AH20" s="128"/>
    </row>
    <row r="21" spans="1:44" s="97" customFormat="1" ht="18.95" customHeight="1">
      <c r="D21" s="98"/>
      <c r="E21" s="98"/>
      <c r="G21" s="98"/>
      <c r="H21" s="98"/>
      <c r="I21" s="98"/>
      <c r="J21" s="98"/>
      <c r="K21" s="98"/>
      <c r="L21" s="98"/>
      <c r="M21" s="98"/>
      <c r="N21" s="98"/>
      <c r="O21" s="98"/>
      <c r="P21" s="98"/>
      <c r="Q21" s="98"/>
      <c r="R21" s="98"/>
      <c r="S21" s="98"/>
      <c r="T21" s="98"/>
      <c r="U21" s="98"/>
      <c r="V21" s="98"/>
      <c r="W21" s="98"/>
      <c r="X21" s="98"/>
      <c r="Y21" s="98"/>
      <c r="Z21" s="98"/>
      <c r="AD21" s="1"/>
    </row>
    <row r="22" spans="1:44" ht="18.75" customHeight="1">
      <c r="A22" s="2"/>
      <c r="B22" s="2"/>
      <c r="C22" s="2"/>
      <c r="D22" s="2"/>
      <c r="E22" s="2"/>
      <c r="F22" s="2"/>
      <c r="G22" s="2"/>
      <c r="H22" s="2"/>
      <c r="I22" s="2"/>
      <c r="J22" s="2"/>
      <c r="K22" s="2"/>
      <c r="L22" s="2"/>
      <c r="M22" s="2"/>
      <c r="N22" s="2"/>
      <c r="O22" s="2"/>
      <c r="P22" s="2"/>
      <c r="Q22" s="2"/>
      <c r="R22" s="2"/>
      <c r="S22" s="2"/>
      <c r="T22" s="2"/>
      <c r="U22" s="2"/>
      <c r="AH22" s="128"/>
    </row>
    <row r="23" spans="1:44" ht="18.75" customHeight="1">
      <c r="A23" s="2"/>
      <c r="B23" s="2"/>
      <c r="C23" s="2"/>
      <c r="D23" s="2"/>
      <c r="E23" s="2"/>
      <c r="F23" s="2"/>
      <c r="G23" s="2"/>
      <c r="H23" s="2"/>
      <c r="I23" s="2"/>
      <c r="J23" s="2"/>
      <c r="K23" s="2"/>
      <c r="L23" s="2"/>
      <c r="M23" s="2"/>
      <c r="N23" s="2"/>
      <c r="O23" s="2"/>
      <c r="P23" s="2" t="str">
        <f>IF(項目一覧!$C$183=0,"",項目一覧!$C$183)</f>
        <v/>
      </c>
      <c r="Q23" s="2"/>
      <c r="R23" s="2"/>
      <c r="S23" s="2"/>
      <c r="T23" s="2"/>
      <c r="U23" s="2"/>
      <c r="V23" s="2"/>
      <c r="W23" s="2"/>
      <c r="X23" s="2"/>
      <c r="AA23" s="2"/>
    </row>
    <row r="24" spans="1:44" ht="18.75" customHeight="1">
      <c r="A24" s="2"/>
      <c r="B24" s="2"/>
      <c r="C24" s="2"/>
      <c r="D24" s="2"/>
      <c r="E24" s="2"/>
      <c r="F24" s="2"/>
      <c r="G24" s="2"/>
      <c r="H24" s="2"/>
      <c r="I24" s="2"/>
      <c r="J24" s="2" t="s">
        <v>453</v>
      </c>
      <c r="K24" s="2"/>
      <c r="L24" s="2"/>
      <c r="M24" s="2"/>
      <c r="N24" s="2"/>
      <c r="O24" s="2"/>
      <c r="P24" s="2" t="str">
        <f>IF(項目一覧!$C$4=0,"",項目一覧!$C$4)</f>
        <v/>
      </c>
      <c r="Q24" s="2"/>
      <c r="R24" s="2"/>
      <c r="S24" s="2"/>
      <c r="T24" s="2"/>
      <c r="U24" s="2"/>
      <c r="V24" s="2"/>
      <c r="W24" s="2"/>
      <c r="X24" s="2"/>
      <c r="AA24" s="2"/>
    </row>
    <row r="25" spans="1:44" ht="18.75" customHeight="1">
      <c r="A25" s="2"/>
      <c r="B25" s="2"/>
      <c r="C25" s="2"/>
      <c r="D25" s="2"/>
      <c r="E25" s="2"/>
      <c r="F25" s="2"/>
      <c r="G25" s="2"/>
      <c r="H25" s="2"/>
      <c r="I25" s="2"/>
      <c r="J25" s="2"/>
      <c r="K25" s="2"/>
      <c r="L25" s="2"/>
      <c r="M25" s="2"/>
      <c r="N25" s="2"/>
      <c r="O25" s="2"/>
      <c r="P25" s="67"/>
      <c r="Q25" s="67"/>
      <c r="R25" s="67"/>
      <c r="S25" s="67"/>
      <c r="T25" s="67"/>
      <c r="U25" s="67"/>
      <c r="V25" s="67"/>
      <c r="W25" s="67"/>
      <c r="X25" s="67"/>
      <c r="Y25" s="67"/>
      <c r="Z25" s="67"/>
      <c r="AA25" s="67"/>
    </row>
    <row r="26" spans="1:44" ht="18.75" customHeight="1">
      <c r="A26" s="2"/>
      <c r="B26" s="2"/>
      <c r="C26" s="2"/>
      <c r="D26" s="2"/>
      <c r="E26" s="2"/>
      <c r="F26" s="2"/>
      <c r="G26" s="2"/>
      <c r="H26" s="2"/>
      <c r="I26" s="2"/>
      <c r="J26" s="2"/>
      <c r="K26" s="2"/>
      <c r="L26" s="2"/>
      <c r="M26" s="2"/>
      <c r="N26" s="2"/>
      <c r="O26" s="2"/>
      <c r="P26" s="67"/>
      <c r="Q26" s="67"/>
      <c r="R26" s="67"/>
      <c r="S26" s="67"/>
      <c r="T26" s="67"/>
      <c r="U26" s="67"/>
      <c r="V26" s="67"/>
      <c r="W26" s="67"/>
      <c r="X26" s="67"/>
      <c r="Y26" s="67"/>
      <c r="Z26" s="67"/>
      <c r="AA26" s="67"/>
    </row>
    <row r="27" spans="1:44" ht="18.75" customHeight="1">
      <c r="A27" s="2"/>
      <c r="B27" s="2"/>
      <c r="C27" s="2"/>
      <c r="D27" s="2"/>
      <c r="E27" s="2"/>
      <c r="F27" s="2"/>
      <c r="G27" s="2"/>
      <c r="H27" s="2"/>
      <c r="I27" s="2"/>
      <c r="J27" s="2"/>
      <c r="K27" s="2"/>
      <c r="L27" s="2"/>
      <c r="M27" s="2"/>
      <c r="N27" s="2"/>
      <c r="O27" s="2"/>
      <c r="P27" s="2"/>
      <c r="Q27" s="2"/>
      <c r="R27" s="2"/>
      <c r="S27" s="2"/>
      <c r="T27" s="2"/>
      <c r="U27" s="2"/>
      <c r="V27" s="2"/>
      <c r="W27" s="2"/>
      <c r="X27" s="2"/>
      <c r="AA27" s="2"/>
    </row>
    <row r="28" spans="1:44" ht="18.75" customHeight="1">
      <c r="A28" s="2"/>
      <c r="B28" s="2"/>
      <c r="C28" s="2"/>
      <c r="D28" s="2"/>
      <c r="E28" s="2"/>
      <c r="F28" s="2"/>
      <c r="G28" s="2"/>
      <c r="H28" s="2"/>
      <c r="I28" s="2"/>
      <c r="J28" s="2"/>
      <c r="K28" s="2"/>
      <c r="L28" s="2"/>
      <c r="M28" s="2"/>
      <c r="N28" s="2"/>
      <c r="O28" s="2"/>
      <c r="P28" s="67"/>
      <c r="Q28" s="67"/>
      <c r="R28" s="67"/>
      <c r="S28" s="67"/>
      <c r="T28" s="67"/>
      <c r="U28" s="67"/>
      <c r="V28" s="67"/>
      <c r="W28" s="67"/>
      <c r="X28" s="67"/>
      <c r="Y28" s="67"/>
      <c r="Z28" s="67"/>
      <c r="AA28" s="67"/>
    </row>
    <row r="29" spans="1:44" ht="18.75" customHeight="1">
      <c r="A29" s="2"/>
      <c r="B29" s="2"/>
      <c r="C29" s="2"/>
      <c r="D29" s="2"/>
      <c r="E29" s="2"/>
      <c r="F29" s="2"/>
      <c r="G29" s="2"/>
      <c r="H29" s="2"/>
      <c r="I29" s="2"/>
      <c r="J29" s="2"/>
      <c r="K29" s="2"/>
      <c r="L29" s="2"/>
      <c r="M29" s="2"/>
      <c r="N29" s="2"/>
      <c r="O29" s="2"/>
      <c r="P29" s="67"/>
      <c r="Q29" s="67"/>
      <c r="R29" s="67"/>
      <c r="S29" s="67"/>
      <c r="T29" s="67"/>
      <c r="U29" s="67"/>
      <c r="V29" s="67"/>
      <c r="W29" s="67"/>
      <c r="X29" s="67"/>
      <c r="Y29" s="67"/>
      <c r="Z29" s="67"/>
      <c r="AA29" s="67"/>
    </row>
    <row r="30" spans="1:44" s="97" customFormat="1" ht="18.95" customHeight="1">
      <c r="B30" s="226"/>
      <c r="C30" s="226"/>
      <c r="D30" s="226"/>
      <c r="E30" s="226"/>
      <c r="F30" s="226"/>
      <c r="G30" s="226"/>
      <c r="H30" s="226"/>
      <c r="I30" s="226"/>
      <c r="J30" s="226"/>
      <c r="K30" s="226"/>
      <c r="L30" s="226"/>
      <c r="M30" s="226"/>
      <c r="N30" s="226"/>
      <c r="O30" s="226"/>
      <c r="P30" s="155"/>
      <c r="Q30" s="155"/>
      <c r="R30" s="155"/>
      <c r="S30" s="155"/>
      <c r="T30" s="155"/>
      <c r="U30" s="155"/>
      <c r="V30" s="155"/>
      <c r="W30" s="155"/>
      <c r="X30" s="155"/>
      <c r="Y30" s="155"/>
      <c r="Z30" s="155"/>
      <c r="AA30" s="155"/>
      <c r="AB30" s="226"/>
      <c r="AD30" s="1"/>
    </row>
    <row r="31" spans="1:44" s="97" customFormat="1" ht="22.5" customHeight="1">
      <c r="C31" s="97" t="s">
        <v>836</v>
      </c>
      <c r="AD31" s="1"/>
    </row>
    <row r="32" spans="1:44" s="97" customFormat="1" ht="18.95" customHeight="1">
      <c r="D32" s="97" t="s">
        <v>583</v>
      </c>
      <c r="M32" s="97" t="s">
        <v>794</v>
      </c>
      <c r="V32" s="97" t="s">
        <v>115</v>
      </c>
      <c r="AD32" s="1"/>
    </row>
    <row r="33" spans="1:30" s="97" customFormat="1" ht="18.95" customHeight="1">
      <c r="D33" s="97" t="s">
        <v>582</v>
      </c>
      <c r="M33" s="97" t="s">
        <v>3074</v>
      </c>
      <c r="P33" s="97" t="s">
        <v>642</v>
      </c>
      <c r="S33" s="97" t="s">
        <v>641</v>
      </c>
      <c r="V33" s="97" t="s">
        <v>640</v>
      </c>
      <c r="AD33" s="1"/>
    </row>
    <row r="34" spans="1:30" s="97" customFormat="1" ht="18.95" customHeight="1">
      <c r="D34" s="97" t="s">
        <v>581</v>
      </c>
      <c r="M34" s="97" t="s">
        <v>532</v>
      </c>
      <c r="AD34" s="1"/>
    </row>
    <row r="35" spans="1:30" ht="18.75" customHeight="1">
      <c r="A35" s="2"/>
      <c r="B35" s="2"/>
      <c r="C35" s="2"/>
      <c r="D35" s="97" t="s">
        <v>580</v>
      </c>
      <c r="E35" s="97"/>
      <c r="F35" s="97"/>
      <c r="G35" s="97"/>
      <c r="H35" s="2"/>
      <c r="I35" s="2"/>
      <c r="J35" s="2"/>
      <c r="K35" s="2"/>
      <c r="L35" s="2"/>
      <c r="M35" s="2"/>
      <c r="N35" s="2"/>
      <c r="O35" s="2"/>
      <c r="P35" s="2"/>
      <c r="Q35" s="2"/>
      <c r="R35" s="2"/>
      <c r="S35" s="2"/>
      <c r="T35" s="2"/>
      <c r="U35" s="2"/>
      <c r="V35" s="2"/>
      <c r="W35" s="2"/>
      <c r="X35" s="2"/>
      <c r="Y35" s="2"/>
      <c r="Z35" s="2"/>
      <c r="AA35" s="2"/>
    </row>
    <row r="36" spans="1:30" ht="18.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row>
    <row r="37" spans="1:30" ht="26.25" customHeight="1">
      <c r="A37" s="2"/>
      <c r="B37" s="1543" t="s">
        <v>451</v>
      </c>
      <c r="C37" s="1544"/>
      <c r="D37" s="1544"/>
      <c r="E37" s="1544"/>
      <c r="F37" s="1544"/>
      <c r="G37" s="1544"/>
      <c r="H37" s="1545"/>
      <c r="I37" s="1543" t="s">
        <v>449</v>
      </c>
      <c r="J37" s="1544"/>
      <c r="K37" s="1544"/>
      <c r="L37" s="1544"/>
      <c r="M37" s="1544"/>
      <c r="N37" s="1544"/>
      <c r="O37" s="1544"/>
      <c r="P37" s="1544"/>
      <c r="Q37" s="1544"/>
      <c r="R37" s="1544"/>
      <c r="S37" s="1544"/>
      <c r="T37" s="1545"/>
      <c r="U37" s="1543" t="s">
        <v>448</v>
      </c>
      <c r="V37" s="1544"/>
      <c r="W37" s="1544"/>
      <c r="X37" s="1544"/>
      <c r="Y37" s="1544"/>
      <c r="Z37" s="1544"/>
      <c r="AA37" s="1544"/>
      <c r="AB37" s="1545"/>
      <c r="AC37" s="2"/>
    </row>
    <row r="38" spans="1:30" ht="33" customHeight="1">
      <c r="A38" s="2"/>
      <c r="B38" s="1547"/>
      <c r="C38" s="1548"/>
      <c r="D38" s="1548"/>
      <c r="E38" s="1548"/>
      <c r="F38" s="1548"/>
      <c r="G38" s="1548"/>
      <c r="H38" s="1549"/>
      <c r="I38" s="1520" t="s">
        <v>447</v>
      </c>
      <c r="J38" s="1521"/>
      <c r="K38" s="1521"/>
      <c r="L38" s="1521"/>
      <c r="M38" s="1521"/>
      <c r="N38" s="1521"/>
      <c r="O38" s="1521"/>
      <c r="P38" s="1521"/>
      <c r="Q38" s="1521"/>
      <c r="R38" s="1521"/>
      <c r="S38" s="1521"/>
      <c r="T38" s="1522"/>
      <c r="U38" s="1543" t="s">
        <v>3073</v>
      </c>
      <c r="V38" s="1544"/>
      <c r="W38" s="1544"/>
      <c r="X38" s="1544"/>
      <c r="Y38" s="1544"/>
      <c r="Z38" s="1544"/>
      <c r="AA38" s="1544"/>
      <c r="AB38" s="1545"/>
      <c r="AC38" s="2"/>
    </row>
    <row r="39" spans="1:30" ht="63" customHeight="1">
      <c r="A39" s="2"/>
      <c r="B39" s="60"/>
      <c r="C39" s="2"/>
      <c r="D39" s="2"/>
      <c r="E39" s="2"/>
      <c r="F39" s="2"/>
      <c r="G39" s="2"/>
      <c r="H39" s="64"/>
      <c r="I39" s="1505"/>
      <c r="J39" s="1506"/>
      <c r="K39" s="1506"/>
      <c r="L39" s="1506"/>
      <c r="M39" s="1506"/>
      <c r="N39" s="1506"/>
      <c r="O39" s="1506"/>
      <c r="P39" s="1506"/>
      <c r="Q39" s="1506"/>
      <c r="R39" s="1506"/>
      <c r="S39" s="1506"/>
      <c r="T39" s="1507"/>
      <c r="U39" s="1867" t="s">
        <v>772</v>
      </c>
      <c r="V39" s="1868"/>
      <c r="W39" s="1868"/>
      <c r="X39" s="1868"/>
      <c r="Y39" s="1868"/>
      <c r="Z39" s="1868"/>
      <c r="AA39" s="1868"/>
      <c r="AB39" s="1869"/>
      <c r="AC39" s="2"/>
    </row>
    <row r="40" spans="1:30" ht="33" customHeight="1">
      <c r="A40" s="2"/>
      <c r="B40" s="58"/>
      <c r="C40" s="30"/>
      <c r="D40" s="30"/>
      <c r="E40" s="30"/>
      <c r="F40" s="30"/>
      <c r="G40" s="30"/>
      <c r="H40" s="59"/>
      <c r="I40" s="1508"/>
      <c r="J40" s="1509"/>
      <c r="K40" s="1509"/>
      <c r="L40" s="1509"/>
      <c r="M40" s="1509"/>
      <c r="N40" s="1509"/>
      <c r="O40" s="1509"/>
      <c r="P40" s="1509"/>
      <c r="Q40" s="1509"/>
      <c r="R40" s="1509"/>
      <c r="S40" s="1509"/>
      <c r="T40" s="1510"/>
      <c r="U40" s="1508" t="s">
        <v>2589</v>
      </c>
      <c r="V40" s="1509"/>
      <c r="W40" s="1509"/>
      <c r="X40" s="1509"/>
      <c r="Y40" s="1509"/>
      <c r="Z40" s="1509"/>
      <c r="AA40" s="1509"/>
      <c r="AB40" s="1510"/>
      <c r="AC40" s="2"/>
    </row>
    <row r="41" spans="1:30" ht="14.1"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row>
    <row r="42" spans="1:30" s="97" customFormat="1" ht="14.1" customHeight="1">
      <c r="D42" s="98"/>
      <c r="E42" s="98"/>
      <c r="G42" s="98"/>
      <c r="H42" s="98"/>
      <c r="I42" s="98"/>
      <c r="J42" s="98"/>
      <c r="K42" s="98"/>
      <c r="L42" s="98"/>
      <c r="M42" s="98"/>
      <c r="N42" s="98"/>
      <c r="O42" s="98"/>
      <c r="P42" s="98"/>
      <c r="Q42" s="98"/>
      <c r="R42" s="98"/>
      <c r="S42" s="98"/>
      <c r="T42" s="98"/>
      <c r="U42" s="98"/>
      <c r="V42" s="98"/>
      <c r="W42" s="98"/>
      <c r="X42" s="98"/>
      <c r="Y42" s="98"/>
      <c r="Z42" s="98"/>
      <c r="AD42" s="1"/>
    </row>
    <row r="43" spans="1:30" s="97" customFormat="1" ht="14.1" customHeight="1">
      <c r="D43" s="98"/>
      <c r="E43" s="98"/>
      <c r="G43" s="98"/>
      <c r="H43" s="98"/>
      <c r="I43" s="98"/>
      <c r="J43" s="98"/>
      <c r="K43" s="98"/>
      <c r="L43" s="98"/>
      <c r="M43" s="98"/>
      <c r="N43" s="98"/>
      <c r="O43" s="98"/>
      <c r="P43" s="98"/>
      <c r="Q43" s="98"/>
      <c r="R43" s="98"/>
      <c r="S43" s="98"/>
      <c r="T43" s="98"/>
      <c r="U43" s="98"/>
      <c r="V43" s="98"/>
      <c r="W43" s="98"/>
      <c r="X43" s="98"/>
      <c r="Y43" s="98"/>
      <c r="Z43" s="98"/>
      <c r="AD43" s="1"/>
    </row>
    <row r="44" spans="1:30" ht="14.1" customHeight="1">
      <c r="A44" s="2"/>
      <c r="B44" s="2"/>
      <c r="C44" s="2"/>
      <c r="D44" s="2"/>
      <c r="E44" s="128"/>
      <c r="F44" s="128"/>
      <c r="G44" s="2"/>
      <c r="H44" s="2"/>
      <c r="I44" s="2"/>
      <c r="J44" s="2"/>
      <c r="K44" s="2"/>
      <c r="L44" s="2"/>
      <c r="M44" s="2"/>
      <c r="N44" s="2"/>
      <c r="O44" s="2"/>
      <c r="P44" s="2"/>
      <c r="Q44" s="2"/>
      <c r="R44" s="2"/>
      <c r="S44" s="2"/>
      <c r="T44" s="2"/>
      <c r="U44" s="2"/>
      <c r="V44" s="2"/>
      <c r="W44" s="2"/>
      <c r="X44" s="2"/>
      <c r="Y44" s="2"/>
      <c r="Z44" s="2"/>
      <c r="AA44" s="2"/>
    </row>
    <row r="45" spans="1:30" ht="14.1" customHeight="1">
      <c r="A45" s="1714" t="s">
        <v>445</v>
      </c>
      <c r="B45" s="1714"/>
      <c r="C45" s="1714"/>
      <c r="D45" s="1714"/>
      <c r="E45" s="1714"/>
      <c r="F45" s="1714"/>
      <c r="G45" s="1714"/>
      <c r="H45" s="1714"/>
      <c r="I45" s="1714"/>
      <c r="J45" s="1714"/>
      <c r="K45" s="1714"/>
      <c r="L45" s="1714"/>
      <c r="M45" s="1714"/>
      <c r="N45" s="1714"/>
      <c r="O45" s="1714"/>
      <c r="P45" s="1714"/>
      <c r="Q45" s="1714"/>
      <c r="R45" s="1714"/>
      <c r="S45" s="1714"/>
      <c r="T45" s="1714"/>
      <c r="U45" s="1714"/>
      <c r="V45" s="1714"/>
      <c r="W45" s="1714"/>
      <c r="X45" s="1714"/>
      <c r="Y45" s="1714"/>
      <c r="Z45" s="1714"/>
      <c r="AA45" s="1714"/>
    </row>
    <row r="46" spans="1:30" ht="15.75" customHeight="1">
      <c r="A46" s="6" t="s">
        <v>113</v>
      </c>
      <c r="B46" s="3" t="s">
        <v>828</v>
      </c>
      <c r="C46" s="3"/>
      <c r="D46" s="3"/>
      <c r="E46" s="3"/>
      <c r="F46" s="3"/>
      <c r="G46" s="3"/>
      <c r="J46" s="3"/>
      <c r="K46" s="3"/>
      <c r="L46" s="3"/>
      <c r="M46" s="3"/>
      <c r="N46" s="3"/>
      <c r="O46" s="3"/>
      <c r="P46" s="3"/>
      <c r="Q46" s="3"/>
      <c r="R46" s="3"/>
      <c r="S46" s="3"/>
      <c r="T46" s="3"/>
      <c r="U46" s="3"/>
      <c r="V46" s="3"/>
      <c r="W46" s="3"/>
      <c r="X46" s="3"/>
      <c r="Y46" s="3"/>
      <c r="Z46" s="3"/>
      <c r="AA46" s="3"/>
    </row>
    <row r="47" spans="1:30" ht="15.75" customHeight="1">
      <c r="A47" s="6"/>
      <c r="B47" s="3" t="s">
        <v>442</v>
      </c>
      <c r="C47" s="3"/>
      <c r="D47" s="3"/>
      <c r="E47" s="3"/>
      <c r="F47" s="3"/>
      <c r="G47" s="3" t="str">
        <f>IF(項目一覧!$C$21=0,"",項目一覧!$C$21&amp;"  ")&amp;IF(項目一覧!$C$5=0,"",項目一覧!$C$5)</f>
        <v xml:space="preserve">  </v>
      </c>
      <c r="J47" s="3"/>
      <c r="K47" s="3"/>
      <c r="L47" s="3"/>
      <c r="M47" s="3"/>
      <c r="N47" s="3"/>
      <c r="O47" s="3"/>
      <c r="P47" s="3"/>
      <c r="Q47" s="3"/>
      <c r="R47" s="3"/>
      <c r="S47" s="3"/>
      <c r="T47" s="3"/>
      <c r="U47" s="3"/>
      <c r="V47" s="3"/>
      <c r="W47" s="3"/>
      <c r="X47" s="3"/>
      <c r="Y47" s="3"/>
      <c r="Z47" s="3"/>
      <c r="AA47" s="3"/>
    </row>
    <row r="48" spans="1:30" ht="15.75" customHeight="1">
      <c r="A48" s="6"/>
      <c r="B48" s="3" t="s">
        <v>419</v>
      </c>
      <c r="C48" s="3"/>
      <c r="D48" s="3"/>
      <c r="E48" s="3"/>
      <c r="F48" s="3"/>
      <c r="G48" s="3" t="str">
        <f>IF(項目一覧!$C$183=0,"",項目一覧!$C$183&amp;"  ")&amp;IF(項目一覧!$C$4=0,"",項目一覧!$C$4)</f>
        <v xml:space="preserve">  </v>
      </c>
      <c r="J48" s="3"/>
      <c r="K48" s="3"/>
      <c r="L48" s="3"/>
      <c r="M48" s="3"/>
      <c r="N48" s="3"/>
      <c r="O48" s="3"/>
      <c r="P48" s="3"/>
      <c r="Q48" s="3"/>
      <c r="R48" s="3"/>
      <c r="S48" s="3"/>
      <c r="T48" s="3"/>
      <c r="U48" s="3"/>
      <c r="V48" s="3"/>
      <c r="W48" s="3"/>
      <c r="X48" s="3"/>
      <c r="Y48" s="3"/>
      <c r="Z48" s="3"/>
      <c r="AA48" s="3"/>
    </row>
    <row r="49" spans="1:27" ht="15.75" customHeight="1">
      <c r="A49" s="6"/>
      <c r="B49" s="3" t="s">
        <v>410</v>
      </c>
      <c r="C49" s="3"/>
      <c r="D49" s="3"/>
      <c r="E49" s="3"/>
      <c r="F49" s="3"/>
      <c r="G49" s="3" t="str">
        <f>IF(項目一覧!$C$6=0,"",項目一覧!$C$6)</f>
        <v/>
      </c>
      <c r="J49" s="3"/>
      <c r="K49" s="3"/>
      <c r="L49" s="3"/>
      <c r="M49" s="3"/>
      <c r="N49" s="3"/>
      <c r="O49" s="3"/>
      <c r="P49" s="3"/>
      <c r="Q49" s="3"/>
      <c r="R49" s="3"/>
      <c r="S49" s="3"/>
      <c r="T49" s="3"/>
      <c r="U49" s="3"/>
      <c r="V49" s="3"/>
      <c r="W49" s="3"/>
      <c r="X49" s="3"/>
      <c r="Y49" s="3"/>
      <c r="Z49" s="3"/>
      <c r="AA49" s="3"/>
    </row>
    <row r="50" spans="1:27" ht="15.75" customHeight="1">
      <c r="A50" s="6"/>
      <c r="B50" s="3" t="s">
        <v>441</v>
      </c>
      <c r="C50" s="3"/>
      <c r="D50" s="3"/>
      <c r="E50" s="3"/>
      <c r="F50" s="3"/>
      <c r="G50" s="3" t="str">
        <f>IF(項目一覧!$C$7=0,"",項目一覧!$C$7)</f>
        <v/>
      </c>
      <c r="J50" s="3"/>
      <c r="K50" s="3"/>
      <c r="L50" s="3"/>
      <c r="M50" s="3"/>
      <c r="N50" s="3"/>
      <c r="O50" s="3"/>
      <c r="P50" s="3"/>
      <c r="Q50" s="3"/>
      <c r="R50" s="3"/>
      <c r="S50" s="3"/>
      <c r="T50" s="3"/>
      <c r="U50" s="3"/>
      <c r="V50" s="3"/>
      <c r="W50" s="3"/>
      <c r="X50" s="3"/>
      <c r="Y50" s="3"/>
      <c r="Z50" s="3"/>
      <c r="AA50" s="3"/>
    </row>
    <row r="51" spans="1:27" ht="15.75" customHeight="1">
      <c r="A51" s="32"/>
      <c r="B51" s="15" t="s">
        <v>408</v>
      </c>
      <c r="C51" s="15"/>
      <c r="D51" s="15"/>
      <c r="E51" s="15"/>
      <c r="F51" s="15"/>
      <c r="G51" s="15" t="str">
        <f>IF(項目一覧!$C$8=0,"",項目一覧!$C$8)</f>
        <v/>
      </c>
      <c r="H51" s="28"/>
      <c r="I51" s="28"/>
      <c r="J51" s="15"/>
      <c r="K51" s="15"/>
      <c r="L51" s="15"/>
      <c r="M51" s="15"/>
      <c r="N51" s="15"/>
      <c r="O51" s="15"/>
      <c r="P51" s="15"/>
      <c r="Q51" s="15"/>
      <c r="R51" s="15"/>
      <c r="S51" s="15"/>
      <c r="T51" s="15"/>
      <c r="U51" s="15"/>
      <c r="V51" s="15"/>
      <c r="W51" s="15"/>
      <c r="X51" s="15"/>
      <c r="Y51" s="15"/>
      <c r="Z51" s="15"/>
      <c r="AA51" s="15"/>
    </row>
    <row r="52" spans="1:27" ht="15.75" customHeight="1">
      <c r="A52" s="6" t="s">
        <v>113</v>
      </c>
      <c r="B52" s="3" t="s">
        <v>440</v>
      </c>
      <c r="C52" s="3"/>
      <c r="D52" s="3"/>
      <c r="E52" s="3"/>
      <c r="F52" s="3"/>
      <c r="G52" s="3"/>
      <c r="J52" s="3"/>
      <c r="K52" s="3"/>
      <c r="L52" s="3"/>
      <c r="M52" s="3"/>
      <c r="N52" s="3"/>
      <c r="O52" s="3"/>
      <c r="P52" s="3"/>
      <c r="Q52" s="3"/>
      <c r="R52" s="3"/>
      <c r="S52" s="3"/>
      <c r="T52" s="3"/>
      <c r="U52" s="3"/>
      <c r="V52" s="3"/>
      <c r="W52" s="3"/>
      <c r="X52" s="3"/>
      <c r="Y52" s="3"/>
      <c r="Z52" s="3"/>
      <c r="AA52" s="3"/>
    </row>
    <row r="53" spans="1:27" ht="15.75" customHeight="1">
      <c r="A53" s="6"/>
      <c r="B53" s="3" t="s">
        <v>420</v>
      </c>
      <c r="C53" s="3"/>
      <c r="D53" s="3"/>
      <c r="E53" s="3"/>
      <c r="F53" s="3"/>
      <c r="G53" s="48" t="str">
        <f>IF(項目一覧!$C$9=0,"","("&amp;項目一覧!$C$9&amp;") 建築士  （"&amp;項目一覧!$C$10&amp;"）登録　第　 "&amp;項目一覧!$C$11&amp;"　号")</f>
        <v>() 建築士  （）登録　第　 　号</v>
      </c>
      <c r="J53" s="3"/>
      <c r="K53" s="3"/>
      <c r="L53" s="3"/>
      <c r="M53" s="3"/>
      <c r="N53" s="3"/>
      <c r="O53" s="3"/>
      <c r="P53" s="3"/>
      <c r="Q53" s="3"/>
      <c r="R53" s="3"/>
      <c r="S53" s="3"/>
      <c r="T53" s="3"/>
      <c r="U53" s="3"/>
      <c r="V53" s="3"/>
      <c r="W53" s="3"/>
      <c r="X53" s="3"/>
      <c r="Y53" s="3"/>
      <c r="Z53" s="3"/>
      <c r="AA53" s="3"/>
    </row>
    <row r="54" spans="1:27" ht="15.75" customHeight="1">
      <c r="A54" s="6"/>
      <c r="B54" s="3" t="s">
        <v>419</v>
      </c>
      <c r="C54" s="3"/>
      <c r="D54" s="3"/>
      <c r="E54" s="3"/>
      <c r="F54" s="3"/>
      <c r="G54" s="3" t="str">
        <f>IF(項目一覧!$C$12=0,"",項目一覧!$C$12)</f>
        <v/>
      </c>
      <c r="J54" s="3"/>
      <c r="K54" s="3"/>
      <c r="L54" s="3"/>
      <c r="M54" s="3"/>
      <c r="N54" s="3"/>
      <c r="O54" s="3"/>
      <c r="P54" s="3"/>
      <c r="Q54" s="3"/>
      <c r="R54" s="3"/>
      <c r="S54" s="3"/>
      <c r="T54" s="3"/>
      <c r="U54" s="3"/>
      <c r="V54" s="3"/>
      <c r="W54" s="3"/>
      <c r="X54" s="3"/>
      <c r="Y54" s="3"/>
      <c r="Z54" s="3"/>
      <c r="AA54" s="3"/>
    </row>
    <row r="55" spans="1:27" ht="15.75" customHeight="1">
      <c r="A55" s="6"/>
      <c r="B55" s="3" t="s">
        <v>418</v>
      </c>
      <c r="C55" s="3"/>
      <c r="D55" s="3"/>
      <c r="E55" s="3"/>
      <c r="F55" s="3"/>
      <c r="G55" s="48" t="str">
        <f>IF(項目一覧!$C$13=0,"","("&amp;項目一覧!$C$13&amp;") 建築士事務所  （"&amp;項目一覧!$C$14&amp;"）知事登録　第　 "&amp;項目一覧!$C$15&amp;"　号")</f>
        <v>() 建築士事務所  （）知事登録　第　 　号</v>
      </c>
      <c r="J55" s="3"/>
      <c r="K55" s="3"/>
      <c r="L55" s="3"/>
      <c r="M55" s="3"/>
      <c r="N55" s="3"/>
      <c r="O55" s="3"/>
      <c r="P55" s="3"/>
      <c r="Q55" s="3"/>
      <c r="R55" s="3"/>
      <c r="S55" s="3"/>
      <c r="T55" s="3"/>
      <c r="U55" s="3"/>
      <c r="V55" s="3"/>
      <c r="W55" s="3"/>
      <c r="X55" s="3"/>
      <c r="Y55" s="3"/>
      <c r="Z55" s="3"/>
      <c r="AA55" s="3"/>
    </row>
    <row r="56" spans="1:27" ht="15.75" customHeight="1">
      <c r="A56" s="6"/>
      <c r="B56" s="3"/>
      <c r="C56" s="3"/>
      <c r="D56" s="3"/>
      <c r="E56" s="3"/>
      <c r="F56" s="3"/>
      <c r="G56" s="3" t="str">
        <f>IF(項目一覧!$C$16=0,"",項目一覧!$C$16)</f>
        <v/>
      </c>
      <c r="J56" s="3"/>
      <c r="K56" s="3"/>
      <c r="L56" s="3"/>
      <c r="M56" s="3"/>
      <c r="N56" s="3"/>
      <c r="O56" s="3"/>
      <c r="P56" s="3"/>
      <c r="Q56" s="3"/>
      <c r="R56" s="3"/>
      <c r="S56" s="3"/>
      <c r="T56" s="3"/>
      <c r="U56" s="3"/>
      <c r="V56" s="3"/>
      <c r="W56" s="3"/>
      <c r="X56" s="3"/>
      <c r="Y56" s="3"/>
      <c r="Z56" s="3"/>
      <c r="AA56" s="3"/>
    </row>
    <row r="57" spans="1:27" ht="15.75" customHeight="1">
      <c r="A57" s="6"/>
      <c r="B57" s="3" t="s">
        <v>417</v>
      </c>
      <c r="C57" s="3"/>
      <c r="D57" s="3"/>
      <c r="E57" s="3"/>
      <c r="F57" s="3"/>
      <c r="G57" s="3" t="str">
        <f>IF(項目一覧!$C$17=0,"",項目一覧!$C$17)</f>
        <v/>
      </c>
      <c r="J57" s="3"/>
      <c r="K57" s="3"/>
      <c r="L57" s="3"/>
      <c r="M57" s="3"/>
      <c r="N57" s="3"/>
      <c r="O57" s="3"/>
      <c r="P57" s="3"/>
      <c r="Q57" s="3"/>
      <c r="R57" s="3"/>
      <c r="S57" s="3"/>
      <c r="T57" s="3"/>
      <c r="U57" s="3"/>
      <c r="V57" s="3"/>
      <c r="W57" s="3"/>
      <c r="X57" s="3"/>
      <c r="Y57" s="3"/>
      <c r="Z57" s="3"/>
      <c r="AA57" s="3"/>
    </row>
    <row r="58" spans="1:27" ht="15.75" customHeight="1">
      <c r="A58" s="6"/>
      <c r="B58" s="3" t="s">
        <v>416</v>
      </c>
      <c r="C58" s="3"/>
      <c r="D58" s="3"/>
      <c r="E58" s="3"/>
      <c r="F58" s="3"/>
      <c r="G58" s="3" t="str">
        <f>IF(項目一覧!$C$18=0,"",項目一覧!$C$18)</f>
        <v/>
      </c>
      <c r="J58" s="3"/>
      <c r="K58" s="3"/>
      <c r="L58" s="3"/>
      <c r="M58" s="3"/>
      <c r="N58" s="3"/>
      <c r="O58" s="3"/>
      <c r="P58" s="3"/>
      <c r="Q58" s="3"/>
      <c r="R58" s="3"/>
      <c r="S58" s="3"/>
      <c r="T58" s="3"/>
      <c r="U58" s="3"/>
      <c r="V58" s="3"/>
      <c r="W58" s="3"/>
      <c r="X58" s="3"/>
      <c r="Y58" s="3"/>
      <c r="Z58" s="3"/>
      <c r="AA58" s="3"/>
    </row>
    <row r="59" spans="1:27" ht="15.75" customHeight="1">
      <c r="A59" s="32"/>
      <c r="B59" s="15" t="s">
        <v>415</v>
      </c>
      <c r="C59" s="15"/>
      <c r="D59" s="15"/>
      <c r="E59" s="15"/>
      <c r="F59" s="15"/>
      <c r="G59" s="15" t="str">
        <f>IF(項目一覧!$C$19=0,"",項目一覧!$C$19)</f>
        <v/>
      </c>
      <c r="H59" s="28"/>
      <c r="I59" s="28"/>
      <c r="J59" s="15"/>
      <c r="K59" s="15"/>
      <c r="L59" s="15"/>
      <c r="M59" s="15"/>
      <c r="N59" s="15"/>
      <c r="O59" s="15"/>
      <c r="P59" s="15"/>
      <c r="Q59" s="15"/>
      <c r="R59" s="15"/>
      <c r="S59" s="15"/>
      <c r="T59" s="15"/>
      <c r="U59" s="15"/>
      <c r="V59" s="15"/>
      <c r="W59" s="15"/>
      <c r="X59" s="15"/>
      <c r="Y59" s="15"/>
      <c r="Z59" s="15"/>
      <c r="AA59" s="15"/>
    </row>
    <row r="60" spans="1:27" ht="15.75" customHeight="1">
      <c r="A60" s="6" t="s">
        <v>113</v>
      </c>
      <c r="B60" s="3" t="s">
        <v>439</v>
      </c>
      <c r="C60" s="3"/>
      <c r="D60" s="3"/>
      <c r="E60" s="3"/>
      <c r="F60" s="3"/>
      <c r="G60" s="3"/>
      <c r="J60" s="3"/>
      <c r="K60" s="3"/>
      <c r="L60" s="3"/>
      <c r="M60" s="3"/>
      <c r="N60" s="3"/>
      <c r="O60" s="3"/>
      <c r="P60" s="3"/>
      <c r="Q60" s="3"/>
      <c r="R60" s="3"/>
      <c r="S60" s="3"/>
      <c r="T60" s="3"/>
      <c r="U60" s="3"/>
      <c r="V60" s="3"/>
      <c r="W60" s="3"/>
      <c r="X60" s="3"/>
      <c r="Y60" s="3"/>
      <c r="Z60" s="3"/>
      <c r="AA60" s="3"/>
    </row>
    <row r="61" spans="1:27" ht="18" customHeight="1">
      <c r="A61" s="6"/>
      <c r="B61" s="3" t="s">
        <v>438</v>
      </c>
      <c r="C61" s="3"/>
      <c r="D61" s="3"/>
      <c r="E61" s="3"/>
      <c r="F61" s="3"/>
      <c r="G61" s="3"/>
      <c r="H61" s="3"/>
      <c r="I61" s="3"/>
      <c r="J61" s="3"/>
      <c r="K61" s="3"/>
      <c r="L61" s="3"/>
      <c r="M61" s="3"/>
      <c r="N61" s="3"/>
      <c r="O61" s="3"/>
      <c r="P61" s="3"/>
      <c r="Q61" s="3"/>
      <c r="R61" s="3"/>
      <c r="S61" s="3"/>
      <c r="T61" s="3"/>
      <c r="U61" s="3"/>
      <c r="V61" s="3"/>
      <c r="W61" s="3"/>
      <c r="X61" s="3"/>
      <c r="Y61" s="3"/>
      <c r="Z61" s="3"/>
      <c r="AA61" s="3"/>
    </row>
    <row r="62" spans="1:27" ht="15.75" customHeight="1">
      <c r="A62" s="6"/>
      <c r="B62" s="3" t="s">
        <v>420</v>
      </c>
      <c r="C62" s="3"/>
      <c r="D62" s="3"/>
      <c r="E62" s="3"/>
      <c r="F62" s="3"/>
      <c r="G62" s="48" t="str">
        <f>IF(項目一覧!$C$22=0,"","("&amp;項目一覧!$C$22&amp;") 建築士  （"&amp;項目一覧!$C$23&amp;"）登録　第　 "&amp;項目一覧!$C$24&amp;"　号")</f>
        <v>() 建築士  （）登録　第　 　号</v>
      </c>
      <c r="J62" s="3"/>
      <c r="K62" s="3"/>
      <c r="L62" s="3"/>
      <c r="M62" s="3"/>
      <c r="N62" s="3"/>
      <c r="O62" s="3"/>
      <c r="P62" s="3"/>
      <c r="Q62" s="3"/>
      <c r="R62" s="3"/>
      <c r="S62" s="3"/>
      <c r="T62" s="3"/>
      <c r="U62" s="3"/>
      <c r="V62" s="3"/>
      <c r="W62" s="3"/>
      <c r="X62" s="3"/>
      <c r="Y62" s="3"/>
      <c r="Z62" s="3"/>
      <c r="AA62" s="3"/>
    </row>
    <row r="63" spans="1:27" ht="15.75" customHeight="1">
      <c r="A63" s="6"/>
      <c r="B63" s="3" t="s">
        <v>419</v>
      </c>
      <c r="C63" s="3"/>
      <c r="D63" s="3"/>
      <c r="E63" s="3"/>
      <c r="F63" s="3"/>
      <c r="G63" s="3" t="str">
        <f>IF(項目一覧!$C$25=0,"",項目一覧!$C$25)</f>
        <v/>
      </c>
      <c r="J63" s="3"/>
      <c r="K63" s="3"/>
      <c r="L63" s="3"/>
      <c r="M63" s="3"/>
      <c r="N63" s="3"/>
      <c r="O63" s="3"/>
      <c r="P63" s="3"/>
      <c r="Q63" s="3"/>
      <c r="R63" s="3"/>
      <c r="S63" s="3"/>
      <c r="T63" s="3"/>
      <c r="U63" s="3"/>
      <c r="V63" s="3"/>
      <c r="W63" s="3"/>
      <c r="X63" s="3"/>
      <c r="Y63" s="3"/>
      <c r="Z63" s="3"/>
      <c r="AA63" s="3"/>
    </row>
    <row r="64" spans="1:27" ht="15.75" customHeight="1">
      <c r="A64" s="7"/>
      <c r="B64" s="3" t="s">
        <v>418</v>
      </c>
      <c r="C64" s="3"/>
      <c r="D64" s="3"/>
      <c r="E64" s="3"/>
      <c r="F64" s="3"/>
      <c r="G64" s="205" t="str">
        <f>IF(項目一覧!$C$27=0,"","("&amp;項目一覧!$C$27&amp;") 建築士事務所  （"&amp;項目一覧!$C$28&amp;"）知事登録　第　 "&amp;項目一覧!$C$29&amp;"　号")</f>
        <v>() 建築士事務所  （）知事登録　第　 　号</v>
      </c>
    </row>
    <row r="65" spans="1:28" ht="15.75" customHeight="1">
      <c r="A65" s="7"/>
      <c r="B65" s="3"/>
      <c r="C65" s="3"/>
      <c r="D65" s="3"/>
      <c r="E65" s="3"/>
      <c r="F65" s="3"/>
      <c r="G65" s="3" t="str">
        <f>IF(項目一覧!$C$30=0,"",項目一覧!$C$30)</f>
        <v/>
      </c>
      <c r="J65" s="3"/>
      <c r="K65" s="3"/>
      <c r="L65" s="3"/>
      <c r="M65" s="3"/>
      <c r="N65" s="3"/>
      <c r="O65" s="3"/>
      <c r="P65" s="3"/>
      <c r="Q65" s="3"/>
      <c r="R65" s="3"/>
      <c r="S65" s="3"/>
      <c r="T65" s="3"/>
      <c r="U65" s="3"/>
      <c r="V65" s="3"/>
      <c r="W65" s="3"/>
      <c r="X65" s="3"/>
      <c r="Y65" s="3"/>
      <c r="Z65" s="3"/>
      <c r="AA65" s="3"/>
    </row>
    <row r="66" spans="1:28" ht="15.75" customHeight="1">
      <c r="A66" s="7"/>
      <c r="B66" s="3" t="s">
        <v>417</v>
      </c>
      <c r="C66" s="3"/>
      <c r="D66" s="3"/>
      <c r="E66" s="3"/>
      <c r="F66" s="3"/>
      <c r="G66" s="3" t="str">
        <f>IF(項目一覧!$C$31=0,"",項目一覧!$C$31)</f>
        <v/>
      </c>
      <c r="J66" s="3"/>
      <c r="K66" s="3"/>
      <c r="L66" s="3"/>
      <c r="M66" s="3"/>
      <c r="N66" s="3"/>
      <c r="O66" s="3"/>
      <c r="P66" s="3"/>
      <c r="Q66" s="3"/>
      <c r="R66" s="3"/>
      <c r="S66" s="3"/>
      <c r="T66" s="3"/>
      <c r="U66" s="3"/>
      <c r="V66" s="3"/>
      <c r="W66" s="3"/>
      <c r="X66" s="3"/>
      <c r="Y66" s="3"/>
      <c r="Z66" s="3"/>
      <c r="AA66" s="3"/>
    </row>
    <row r="67" spans="1:28" ht="15.75" customHeight="1">
      <c r="A67" s="7"/>
      <c r="B67" s="3" t="s">
        <v>416</v>
      </c>
      <c r="C67" s="3"/>
      <c r="D67" s="3"/>
      <c r="E67" s="3"/>
      <c r="F67" s="3"/>
      <c r="G67" s="3" t="str">
        <f>IF(項目一覧!$C$32=0,"",項目一覧!$C$32)</f>
        <v/>
      </c>
      <c r="J67" s="3"/>
      <c r="K67" s="3"/>
      <c r="L67" s="3"/>
      <c r="M67" s="3"/>
      <c r="N67" s="3"/>
      <c r="O67" s="3"/>
      <c r="P67" s="3"/>
      <c r="Q67" s="3"/>
      <c r="R67" s="3"/>
      <c r="S67" s="3"/>
      <c r="T67" s="3"/>
      <c r="U67" s="3"/>
      <c r="V67" s="3"/>
      <c r="W67" s="3"/>
      <c r="X67" s="3"/>
      <c r="Y67" s="3"/>
      <c r="Z67" s="3"/>
      <c r="AA67" s="3"/>
    </row>
    <row r="68" spans="1:28" ht="15.75" customHeight="1">
      <c r="A68" s="7"/>
      <c r="B68" s="3" t="s">
        <v>415</v>
      </c>
      <c r="C68" s="3"/>
      <c r="D68" s="3"/>
      <c r="E68" s="3"/>
      <c r="F68" s="3"/>
      <c r="G68" s="3" t="str">
        <f>IF(項目一覧!$C$33=0,"",項目一覧!$C$33)</f>
        <v/>
      </c>
      <c r="J68" s="3"/>
      <c r="K68" s="3"/>
      <c r="L68" s="3"/>
      <c r="M68" s="3"/>
      <c r="N68" s="3"/>
      <c r="O68" s="3"/>
      <c r="P68" s="3"/>
      <c r="Q68" s="3"/>
      <c r="R68" s="3"/>
      <c r="S68" s="3"/>
      <c r="T68" s="3"/>
      <c r="U68" s="3"/>
      <c r="V68" s="3"/>
      <c r="W68" s="3"/>
      <c r="X68" s="3"/>
      <c r="Y68" s="3"/>
      <c r="Z68" s="3"/>
      <c r="AA68" s="3"/>
    </row>
    <row r="69" spans="1:28" ht="18" customHeight="1">
      <c r="A69" s="7"/>
      <c r="B69" s="34" t="s">
        <v>770</v>
      </c>
      <c r="C69" s="3"/>
      <c r="D69" s="3"/>
      <c r="E69" s="3"/>
      <c r="F69" s="3"/>
      <c r="G69" s="1551" t="str">
        <f>IF(項目一覧!$C$35=0,"",項目一覧!$C$35)</f>
        <v/>
      </c>
      <c r="H69" s="1551"/>
      <c r="I69" s="1551"/>
      <c r="J69" s="1551"/>
      <c r="K69" s="1551"/>
      <c r="L69" s="1551"/>
      <c r="M69" s="1551"/>
      <c r="N69" s="1551"/>
      <c r="O69" s="1551"/>
      <c r="P69" s="1551"/>
      <c r="Q69" s="1551"/>
      <c r="R69" s="1551"/>
      <c r="S69" s="1551"/>
      <c r="T69" s="1551"/>
      <c r="U69" s="1551"/>
      <c r="V69" s="1551"/>
      <c r="W69" s="1551"/>
      <c r="X69" s="1551"/>
      <c r="Y69" s="1551"/>
      <c r="Z69" s="1551"/>
      <c r="AA69" s="1551"/>
      <c r="AB69" s="1551"/>
    </row>
    <row r="70" spans="1:28" ht="6" customHeight="1">
      <c r="A70" s="7"/>
      <c r="B70" s="3"/>
      <c r="C70" s="3"/>
      <c r="D70" s="3"/>
      <c r="E70" s="3"/>
      <c r="F70" s="3"/>
      <c r="G70" s="1551"/>
      <c r="H70" s="1551"/>
      <c r="I70" s="1551"/>
      <c r="J70" s="1551"/>
      <c r="K70" s="1551"/>
      <c r="L70" s="1551"/>
      <c r="M70" s="1551"/>
      <c r="N70" s="1551"/>
      <c r="O70" s="1551"/>
      <c r="P70" s="1551"/>
      <c r="Q70" s="1551"/>
      <c r="R70" s="1551"/>
      <c r="S70" s="1551"/>
      <c r="T70" s="1551"/>
      <c r="U70" s="1551"/>
      <c r="V70" s="1551"/>
      <c r="W70" s="1551"/>
      <c r="X70" s="1551"/>
      <c r="Y70" s="1551"/>
      <c r="Z70" s="1551"/>
      <c r="AA70" s="1551"/>
      <c r="AB70" s="1551"/>
    </row>
    <row r="71" spans="1:28" ht="18" customHeight="1">
      <c r="A71" s="6"/>
      <c r="B71" s="3" t="s">
        <v>437</v>
      </c>
      <c r="C71" s="3"/>
      <c r="D71" s="3"/>
      <c r="E71" s="3"/>
      <c r="F71" s="3"/>
      <c r="G71" s="3"/>
      <c r="H71" s="3"/>
      <c r="I71" s="3"/>
      <c r="J71" s="3"/>
      <c r="K71" s="3"/>
      <c r="L71" s="3"/>
      <c r="M71" s="3"/>
      <c r="N71" s="3"/>
      <c r="O71" s="3"/>
      <c r="P71" s="3"/>
      <c r="Q71" s="3"/>
      <c r="R71" s="3"/>
      <c r="S71" s="3"/>
      <c r="T71" s="3"/>
      <c r="U71" s="3"/>
      <c r="V71" s="3"/>
      <c r="W71" s="3"/>
      <c r="X71" s="3"/>
      <c r="Y71" s="3"/>
      <c r="Z71" s="3"/>
      <c r="AA71" s="3"/>
    </row>
    <row r="72" spans="1:28" ht="18" customHeight="1">
      <c r="A72" s="6"/>
      <c r="B72" s="3" t="s">
        <v>420</v>
      </c>
      <c r="C72" s="3"/>
      <c r="D72" s="3"/>
      <c r="E72" s="3"/>
      <c r="F72" s="3"/>
      <c r="G72" s="48" t="str">
        <f>IF(項目一覧!$C$189=0,"","("&amp;項目一覧!$C$189&amp;") 建築士  （"&amp;項目一覧!$C$190&amp;"）登録　第　 "&amp;項目一覧!$C$191&amp;"　号")</f>
        <v>() 建築士  （）登録　第　 　号</v>
      </c>
      <c r="J72" s="3"/>
      <c r="K72" s="3"/>
      <c r="L72" s="3"/>
      <c r="M72" s="3"/>
      <c r="N72" s="3"/>
      <c r="O72" s="3"/>
      <c r="P72" s="3"/>
      <c r="Q72" s="3"/>
      <c r="R72" s="3"/>
      <c r="S72" s="3"/>
      <c r="T72" s="3"/>
      <c r="U72" s="3"/>
      <c r="V72" s="3"/>
      <c r="W72" s="3"/>
      <c r="X72" s="3"/>
      <c r="Y72" s="3"/>
      <c r="Z72" s="3"/>
      <c r="AA72" s="3"/>
    </row>
    <row r="73" spans="1:28" ht="18" customHeight="1">
      <c r="A73" s="6"/>
      <c r="B73" s="3" t="s">
        <v>419</v>
      </c>
      <c r="C73" s="3"/>
      <c r="D73" s="3"/>
      <c r="E73" s="3"/>
      <c r="F73" s="3"/>
      <c r="G73" s="3" t="str">
        <f>IF(項目一覧!$C$192=0,"",項目一覧!$C$192)</f>
        <v/>
      </c>
      <c r="J73" s="3"/>
      <c r="K73" s="3"/>
      <c r="L73" s="3"/>
      <c r="M73" s="3"/>
      <c r="N73" s="3"/>
      <c r="O73" s="3"/>
      <c r="P73" s="3"/>
      <c r="Q73" s="3"/>
      <c r="R73" s="3"/>
      <c r="S73" s="3"/>
      <c r="T73" s="3"/>
      <c r="U73" s="3"/>
      <c r="V73" s="3"/>
      <c r="W73" s="3"/>
      <c r="X73" s="3"/>
      <c r="Y73" s="3"/>
      <c r="Z73" s="3"/>
      <c r="AA73" s="3"/>
    </row>
    <row r="74" spans="1:28" ht="18" customHeight="1">
      <c r="A74" s="7"/>
      <c r="B74" s="3" t="s">
        <v>418</v>
      </c>
      <c r="C74" s="3"/>
      <c r="D74" s="3"/>
      <c r="E74" s="3"/>
      <c r="F74" s="3"/>
      <c r="G74" s="3" t="str">
        <f>IF(項目一覧!$C$194=0,"","("&amp;項目一覧!$C$194&amp;") 建築士事務所  （"&amp;項目一覧!$C$195&amp;"）知事登録　第　 "&amp;項目一覧!$C$196&amp;"　号")</f>
        <v>() 建築士事務所  （）知事登録　第　 　号</v>
      </c>
      <c r="H74" s="205"/>
    </row>
    <row r="75" spans="1:28" ht="18" customHeight="1">
      <c r="A75" s="7"/>
      <c r="B75" s="3"/>
      <c r="C75" s="3"/>
      <c r="D75" s="3"/>
      <c r="E75" s="3"/>
      <c r="F75" s="3"/>
      <c r="G75" s="3" t="str">
        <f>IF(項目一覧!$C$197=0,"",項目一覧!$C$197)</f>
        <v/>
      </c>
      <c r="J75" s="3"/>
      <c r="K75" s="3"/>
      <c r="L75" s="3"/>
      <c r="M75" s="3"/>
      <c r="N75" s="3"/>
      <c r="O75" s="3"/>
      <c r="P75" s="3"/>
      <c r="Q75" s="3"/>
      <c r="R75" s="3"/>
      <c r="S75" s="3"/>
      <c r="T75" s="3"/>
      <c r="U75" s="3"/>
      <c r="V75" s="3"/>
      <c r="W75" s="3"/>
      <c r="X75" s="3"/>
      <c r="Y75" s="3"/>
      <c r="Z75" s="3"/>
      <c r="AA75" s="3"/>
    </row>
    <row r="76" spans="1:28" ht="18" customHeight="1">
      <c r="A76" s="7"/>
      <c r="B76" s="3" t="s">
        <v>417</v>
      </c>
      <c r="C76" s="3"/>
      <c r="D76" s="3"/>
      <c r="E76" s="3"/>
      <c r="F76" s="3"/>
      <c r="G76" s="3" t="str">
        <f>IF(項目一覧!$C$198=0,"",項目一覧!$C$198)</f>
        <v/>
      </c>
      <c r="J76" s="3"/>
      <c r="K76" s="3"/>
      <c r="L76" s="3"/>
      <c r="M76" s="3"/>
      <c r="N76" s="3"/>
      <c r="O76" s="3"/>
      <c r="P76" s="3"/>
      <c r="Q76" s="3"/>
      <c r="R76" s="3"/>
      <c r="S76" s="3"/>
      <c r="T76" s="3"/>
      <c r="U76" s="3"/>
      <c r="V76" s="3"/>
      <c r="W76" s="3"/>
      <c r="X76" s="3"/>
      <c r="Y76" s="3"/>
      <c r="Z76" s="3"/>
      <c r="AA76" s="3"/>
    </row>
    <row r="77" spans="1:28" ht="18" customHeight="1">
      <c r="A77" s="7"/>
      <c r="B77" s="3" t="s">
        <v>416</v>
      </c>
      <c r="C77" s="3"/>
      <c r="D77" s="3"/>
      <c r="E77" s="3"/>
      <c r="F77" s="3"/>
      <c r="G77" s="1863" t="str">
        <f>IF(項目一覧!$C$199=0,"",項目一覧!$C$199)</f>
        <v/>
      </c>
      <c r="H77" s="1864"/>
      <c r="I77" s="1864"/>
      <c r="J77" s="1864"/>
      <c r="K77" s="1864"/>
      <c r="L77" s="1864"/>
      <c r="M77" s="1864"/>
      <c r="N77" s="1864"/>
      <c r="O77" s="1864"/>
      <c r="P77" s="1864"/>
      <c r="Q77" s="1864"/>
      <c r="R77" s="1864"/>
      <c r="S77" s="1864"/>
      <c r="T77" s="1864"/>
      <c r="U77" s="1864"/>
      <c r="V77" s="1864"/>
      <c r="W77" s="1864"/>
      <c r="X77" s="1864"/>
      <c r="Y77" s="1864"/>
      <c r="Z77" s="1864"/>
      <c r="AA77" s="1864"/>
      <c r="AB77" s="1864"/>
    </row>
    <row r="78" spans="1:28" ht="18" customHeight="1">
      <c r="A78" s="7"/>
      <c r="B78" s="3" t="s">
        <v>415</v>
      </c>
      <c r="C78" s="3"/>
      <c r="D78" s="3"/>
      <c r="E78" s="3"/>
      <c r="F78" s="3"/>
      <c r="G78" s="3" t="str">
        <f>IF(項目一覧!$C$200=0,"",項目一覧!$C$200)</f>
        <v/>
      </c>
      <c r="J78" s="3"/>
      <c r="K78" s="3"/>
      <c r="L78" s="3"/>
      <c r="M78" s="3"/>
      <c r="N78" s="3"/>
      <c r="O78" s="3"/>
      <c r="P78" s="3"/>
      <c r="Q78" s="3"/>
      <c r="R78" s="3"/>
      <c r="S78" s="3"/>
      <c r="T78" s="3"/>
      <c r="U78" s="3"/>
      <c r="V78" s="3"/>
      <c r="W78" s="3"/>
      <c r="X78" s="3"/>
      <c r="Y78" s="3"/>
      <c r="Z78" s="3"/>
      <c r="AA78" s="3"/>
    </row>
    <row r="79" spans="1:28" ht="18" customHeight="1">
      <c r="A79" s="7"/>
      <c r="B79" s="34" t="s">
        <v>770</v>
      </c>
      <c r="C79" s="3"/>
      <c r="D79" s="3"/>
      <c r="E79" s="3"/>
      <c r="F79" s="3"/>
      <c r="G79" s="1551" t="str">
        <f>IF(項目一覧!$C$202=0,"",項目一覧!$C$202)</f>
        <v/>
      </c>
      <c r="H79" s="1551"/>
      <c r="I79" s="1551"/>
      <c r="J79" s="1551"/>
      <c r="K79" s="1551"/>
      <c r="L79" s="1551"/>
      <c r="M79" s="1551"/>
      <c r="N79" s="1551"/>
      <c r="O79" s="1551"/>
      <c r="P79" s="1551"/>
      <c r="Q79" s="1551"/>
      <c r="R79" s="1551"/>
      <c r="S79" s="1551"/>
      <c r="T79" s="1551"/>
      <c r="U79" s="1551"/>
      <c r="V79" s="1551"/>
      <c r="W79" s="1551"/>
      <c r="X79" s="1551"/>
      <c r="Y79" s="1551"/>
      <c r="Z79" s="1551"/>
      <c r="AA79" s="1551"/>
      <c r="AB79" s="1551"/>
    </row>
    <row r="80" spans="1:28" ht="9.75" customHeight="1">
      <c r="A80" s="6"/>
      <c r="B80" s="3"/>
      <c r="C80" s="3"/>
      <c r="D80" s="3"/>
      <c r="E80" s="3"/>
      <c r="F80" s="3"/>
      <c r="G80" s="1551"/>
      <c r="H80" s="1551"/>
      <c r="I80" s="1551"/>
      <c r="J80" s="1551"/>
      <c r="K80" s="1551"/>
      <c r="L80" s="1551"/>
      <c r="M80" s="1551"/>
      <c r="N80" s="1551"/>
      <c r="O80" s="1551"/>
      <c r="P80" s="1551"/>
      <c r="Q80" s="1551"/>
      <c r="R80" s="1551"/>
      <c r="S80" s="1551"/>
      <c r="T80" s="1551"/>
      <c r="U80" s="1551"/>
      <c r="V80" s="1551"/>
      <c r="W80" s="1551"/>
      <c r="X80" s="1551"/>
      <c r="Y80" s="1551"/>
      <c r="Z80" s="1551"/>
      <c r="AA80" s="1551"/>
      <c r="AB80" s="1551"/>
    </row>
    <row r="81" spans="1:34" ht="18" customHeight="1">
      <c r="A81" s="6"/>
      <c r="B81" s="3" t="s">
        <v>420</v>
      </c>
      <c r="C81" s="3"/>
      <c r="D81" s="3"/>
      <c r="E81" s="3"/>
      <c r="F81" s="3"/>
      <c r="G81" s="48" t="str">
        <f>IF(項目一覧!$C$203=0,"","("&amp;項目一覧!$C$203&amp;") 建築士  （"&amp;項目一覧!$C$204&amp;"）登録　第　 "&amp;項目一覧!$C$205&amp;"　号")</f>
        <v>() 建築士  （）登録　第　 　号</v>
      </c>
      <c r="J81" s="3"/>
      <c r="K81" s="3"/>
      <c r="L81" s="3"/>
      <c r="M81" s="3"/>
      <c r="N81" s="3"/>
      <c r="O81" s="3"/>
      <c r="P81" s="3"/>
      <c r="Q81" s="3"/>
      <c r="R81" s="3"/>
      <c r="S81" s="3"/>
      <c r="T81" s="3"/>
      <c r="U81" s="3"/>
      <c r="V81" s="3"/>
      <c r="W81" s="3"/>
      <c r="X81" s="3"/>
      <c r="Y81" s="3"/>
      <c r="Z81" s="3"/>
      <c r="AA81" s="3"/>
    </row>
    <row r="82" spans="1:34" ht="18" customHeight="1">
      <c r="A82" s="6"/>
      <c r="B82" s="3" t="s">
        <v>419</v>
      </c>
      <c r="C82" s="3"/>
      <c r="D82" s="3"/>
      <c r="E82" s="3"/>
      <c r="F82" s="3"/>
      <c r="G82" s="3" t="str">
        <f>IF(項目一覧!$C$206=0,"",項目一覧!$C$206)</f>
        <v/>
      </c>
      <c r="J82" s="3"/>
      <c r="K82" s="3"/>
      <c r="L82" s="3"/>
      <c r="M82" s="3"/>
      <c r="N82" s="3"/>
      <c r="O82" s="3"/>
      <c r="P82" s="3"/>
      <c r="Q82" s="3"/>
      <c r="R82" s="3"/>
      <c r="S82" s="3"/>
      <c r="T82" s="3"/>
      <c r="U82" s="3"/>
      <c r="V82" s="3"/>
      <c r="W82" s="3"/>
      <c r="X82" s="3"/>
      <c r="Y82" s="3"/>
      <c r="Z82" s="3"/>
      <c r="AA82" s="3"/>
    </row>
    <row r="83" spans="1:34" ht="18" customHeight="1">
      <c r="A83" s="7"/>
      <c r="B83" s="3" t="s">
        <v>418</v>
      </c>
      <c r="C83" s="3"/>
      <c r="D83" s="3"/>
      <c r="E83" s="3"/>
      <c r="F83" s="3"/>
      <c r="G83" s="205" t="str">
        <f>IF(項目一覧!$C$208=0,"","("&amp;項目一覧!$C$208&amp;") 建築士事務所  （"&amp;項目一覧!$C$209&amp;"）知事登録　第　 "&amp;項目一覧!$C$210&amp;"　号")</f>
        <v>() 建築士事務所  （）知事登録　第　 　号</v>
      </c>
    </row>
    <row r="84" spans="1:34" ht="18" customHeight="1">
      <c r="A84" s="7"/>
      <c r="B84" s="3"/>
      <c r="C84" s="3"/>
      <c r="D84" s="3"/>
      <c r="E84" s="3"/>
      <c r="F84" s="3"/>
      <c r="G84" s="3" t="str">
        <f>IF(項目一覧!$C$211=0,"",項目一覧!$C$211)</f>
        <v/>
      </c>
      <c r="J84" s="3"/>
      <c r="K84" s="3"/>
      <c r="L84" s="3"/>
      <c r="M84" s="3"/>
      <c r="N84" s="3"/>
      <c r="O84" s="3"/>
      <c r="P84" s="3"/>
      <c r="Q84" s="3"/>
      <c r="R84" s="3"/>
      <c r="S84" s="3"/>
      <c r="T84" s="3"/>
      <c r="U84" s="3"/>
      <c r="V84" s="3"/>
      <c r="W84" s="3"/>
      <c r="X84" s="3"/>
      <c r="Y84" s="3"/>
      <c r="Z84" s="3"/>
      <c r="AA84" s="3"/>
    </row>
    <row r="85" spans="1:34" ht="18" customHeight="1">
      <c r="A85" s="7"/>
      <c r="B85" s="3" t="s">
        <v>417</v>
      </c>
      <c r="C85" s="3"/>
      <c r="D85" s="3"/>
      <c r="E85" s="3"/>
      <c r="F85" s="3"/>
      <c r="G85" s="3" t="str">
        <f>IF(項目一覧!$C$212=0,"",項目一覧!$C$212)</f>
        <v/>
      </c>
      <c r="J85" s="3"/>
      <c r="K85" s="3"/>
      <c r="L85" s="3"/>
      <c r="M85" s="3"/>
      <c r="N85" s="3"/>
      <c r="O85" s="3"/>
      <c r="P85" s="3"/>
      <c r="Q85" s="3"/>
      <c r="R85" s="3"/>
      <c r="S85" s="3"/>
      <c r="T85" s="3"/>
      <c r="U85" s="3"/>
      <c r="V85" s="3"/>
      <c r="W85" s="3"/>
      <c r="X85" s="3"/>
      <c r="Y85" s="3"/>
      <c r="Z85" s="3"/>
      <c r="AA85" s="3"/>
    </row>
    <row r="86" spans="1:34" ht="18" customHeight="1">
      <c r="A86" s="7"/>
      <c r="B86" s="3" t="s">
        <v>416</v>
      </c>
      <c r="C86" s="3"/>
      <c r="D86" s="3"/>
      <c r="E86" s="3"/>
      <c r="F86" s="3"/>
      <c r="G86" s="1863" t="str">
        <f>IF(項目一覧!$C$213=0,"",項目一覧!$C$213)</f>
        <v/>
      </c>
      <c r="H86" s="1864"/>
      <c r="I86" s="1864"/>
      <c r="J86" s="1864"/>
      <c r="K86" s="1864"/>
      <c r="L86" s="1864"/>
      <c r="M86" s="1864"/>
      <c r="N86" s="1864"/>
      <c r="O86" s="1864"/>
      <c r="P86" s="1864"/>
      <c r="Q86" s="1864"/>
      <c r="R86" s="1864"/>
      <c r="S86" s="1864"/>
      <c r="T86" s="1864"/>
      <c r="U86" s="1864"/>
      <c r="V86" s="1864"/>
      <c r="W86" s="1864"/>
      <c r="X86" s="1864"/>
      <c r="Y86" s="1864"/>
      <c r="Z86" s="1864"/>
      <c r="AA86" s="1864"/>
      <c r="AB86" s="1864"/>
    </row>
    <row r="87" spans="1:34" ht="18" customHeight="1">
      <c r="A87" s="7"/>
      <c r="B87" s="3" t="s">
        <v>415</v>
      </c>
      <c r="C87" s="3"/>
      <c r="D87" s="3"/>
      <c r="E87" s="3"/>
      <c r="F87" s="3"/>
      <c r="G87" s="3" t="str">
        <f>IF(項目一覧!$C$214=0,"",項目一覧!$C$214)</f>
        <v/>
      </c>
      <c r="J87" s="3"/>
      <c r="K87" s="3"/>
      <c r="L87" s="3"/>
      <c r="M87" s="3"/>
      <c r="N87" s="3"/>
      <c r="O87" s="3"/>
      <c r="P87" s="3"/>
      <c r="Q87" s="3"/>
      <c r="R87" s="3"/>
      <c r="S87" s="3"/>
      <c r="T87" s="3"/>
      <c r="U87" s="3"/>
      <c r="V87" s="3"/>
      <c r="W87" s="3"/>
      <c r="X87" s="3"/>
      <c r="Y87" s="3"/>
      <c r="Z87" s="3"/>
      <c r="AA87" s="3"/>
    </row>
    <row r="88" spans="1:34" ht="18" customHeight="1">
      <c r="A88" s="7"/>
      <c r="B88" s="34" t="s">
        <v>770</v>
      </c>
      <c r="C88" s="3"/>
      <c r="D88" s="3"/>
      <c r="E88" s="3"/>
      <c r="F88" s="3"/>
      <c r="G88" s="1551" t="str">
        <f>IF(項目一覧!$C$216=0,"",項目一覧!$C$216)</f>
        <v/>
      </c>
      <c r="H88" s="1551"/>
      <c r="I88" s="1551"/>
      <c r="J88" s="1551"/>
      <c r="K88" s="1551"/>
      <c r="L88" s="1551"/>
      <c r="M88" s="1551"/>
      <c r="N88" s="1551"/>
      <c r="O88" s="1551"/>
      <c r="P88" s="1551"/>
      <c r="Q88" s="1551"/>
      <c r="R88" s="1551"/>
      <c r="S88" s="1551"/>
      <c r="T88" s="1551"/>
      <c r="U88" s="1551"/>
      <c r="V88" s="1551"/>
      <c r="W88" s="1551"/>
      <c r="X88" s="1551"/>
      <c r="Y88" s="1551"/>
      <c r="Z88" s="1551"/>
      <c r="AA88" s="1551"/>
      <c r="AB88" s="1551"/>
      <c r="AC88" s="208"/>
      <c r="AE88" s="208"/>
      <c r="AF88" s="208"/>
      <c r="AG88" s="208"/>
      <c r="AH88" s="208"/>
    </row>
    <row r="89" spans="1:34" ht="8.25" customHeight="1">
      <c r="A89" s="6"/>
      <c r="B89" s="3"/>
      <c r="C89" s="3"/>
      <c r="D89" s="3"/>
      <c r="E89" s="3"/>
      <c r="F89" s="3"/>
      <c r="G89" s="1551"/>
      <c r="H89" s="1551"/>
      <c r="I89" s="1551"/>
      <c r="J89" s="1551"/>
      <c r="K89" s="1551"/>
      <c r="L89" s="1551"/>
      <c r="M89" s="1551"/>
      <c r="N89" s="1551"/>
      <c r="O89" s="1551"/>
      <c r="P89" s="1551"/>
      <c r="Q89" s="1551"/>
      <c r="R89" s="1551"/>
      <c r="S89" s="1551"/>
      <c r="T89" s="1551"/>
      <c r="U89" s="1551"/>
      <c r="V89" s="1551"/>
      <c r="W89" s="1551"/>
      <c r="X89" s="1551"/>
      <c r="Y89" s="1551"/>
      <c r="Z89" s="1551"/>
      <c r="AA89" s="1551"/>
      <c r="AB89" s="1551"/>
    </row>
    <row r="90" spans="1:34" ht="18" customHeight="1">
      <c r="A90" s="6"/>
      <c r="B90" s="3" t="s">
        <v>420</v>
      </c>
      <c r="C90" s="3"/>
      <c r="D90" s="3"/>
      <c r="E90" s="3"/>
      <c r="F90" s="3"/>
      <c r="G90" s="48" t="str">
        <f>IF(項目一覧!$C$217=0,"","("&amp;項目一覧!$C$217&amp;") 建築士  （"&amp;項目一覧!$C$218&amp;"）登録　第　 "&amp;項目一覧!$C$219&amp;"　号")</f>
        <v>() 建築士  （）登録　第　 　号</v>
      </c>
      <c r="J90" s="3"/>
      <c r="K90" s="3"/>
      <c r="L90" s="3"/>
      <c r="M90" s="3"/>
      <c r="N90" s="3"/>
      <c r="O90" s="3"/>
      <c r="P90" s="3"/>
      <c r="Q90" s="3"/>
      <c r="R90" s="3"/>
      <c r="S90" s="3"/>
      <c r="T90" s="3"/>
      <c r="U90" s="3"/>
      <c r="V90" s="3"/>
      <c r="W90" s="3"/>
      <c r="X90" s="3"/>
      <c r="Y90" s="3"/>
      <c r="Z90" s="3"/>
      <c r="AA90" s="3"/>
    </row>
    <row r="91" spans="1:34" ht="18" customHeight="1">
      <c r="A91" s="6"/>
      <c r="B91" s="3" t="s">
        <v>419</v>
      </c>
      <c r="C91" s="3"/>
      <c r="D91" s="3"/>
      <c r="E91" s="3"/>
      <c r="F91" s="3"/>
      <c r="G91" s="3" t="str">
        <f>IF(項目一覧!$C$220=0,"",項目一覧!$C$220)</f>
        <v/>
      </c>
      <c r="J91" s="3"/>
      <c r="K91" s="3"/>
      <c r="L91" s="3"/>
      <c r="M91" s="3"/>
      <c r="N91" s="3"/>
      <c r="O91" s="3"/>
      <c r="P91" s="3"/>
      <c r="Q91" s="3"/>
      <c r="R91" s="3"/>
      <c r="S91" s="3"/>
      <c r="T91" s="3"/>
      <c r="U91" s="3"/>
      <c r="V91" s="3"/>
      <c r="W91" s="3"/>
      <c r="X91" s="3"/>
      <c r="Y91" s="3"/>
      <c r="Z91" s="3"/>
      <c r="AA91" s="3"/>
    </row>
    <row r="92" spans="1:34" ht="18" customHeight="1">
      <c r="A92" s="7"/>
      <c r="B92" s="3" t="s">
        <v>418</v>
      </c>
      <c r="C92" s="3"/>
      <c r="D92" s="3"/>
      <c r="E92" s="3"/>
      <c r="F92" s="3"/>
      <c r="G92" s="205" t="str">
        <f>IF(項目一覧!$C$222=0,"","("&amp;項目一覧!$C$222&amp;") 建築士事務所  （"&amp;項目一覧!$C$223&amp;"）知事登録　第　 "&amp;項目一覧!$C$224&amp;"　号")</f>
        <v>() 建築士事務所  （）知事登録　第　 　号</v>
      </c>
    </row>
    <row r="93" spans="1:34" ht="18" customHeight="1">
      <c r="A93" s="7"/>
      <c r="B93" s="3"/>
      <c r="C93" s="3"/>
      <c r="D93" s="3"/>
      <c r="E93" s="3"/>
      <c r="F93" s="3"/>
      <c r="G93" s="3" t="str">
        <f>IF(項目一覧!$C$225=0,"",項目一覧!$C$225)</f>
        <v/>
      </c>
      <c r="J93" s="3"/>
      <c r="K93" s="3"/>
      <c r="L93" s="3"/>
      <c r="M93" s="3"/>
      <c r="N93" s="3"/>
      <c r="O93" s="3"/>
      <c r="P93" s="3"/>
      <c r="Q93" s="3"/>
      <c r="R93" s="3"/>
      <c r="S93" s="3"/>
      <c r="T93" s="3"/>
      <c r="U93" s="3"/>
      <c r="V93" s="3"/>
      <c r="W93" s="3"/>
      <c r="X93" s="3"/>
      <c r="Y93" s="3"/>
      <c r="Z93" s="3"/>
      <c r="AA93" s="3"/>
    </row>
    <row r="94" spans="1:34" ht="18" customHeight="1">
      <c r="A94" s="7"/>
      <c r="B94" s="3" t="s">
        <v>417</v>
      </c>
      <c r="C94" s="3"/>
      <c r="D94" s="3"/>
      <c r="E94" s="3"/>
      <c r="F94" s="3"/>
      <c r="G94" s="3" t="str">
        <f>IF(項目一覧!$C$226=0,"",項目一覧!$C$226)</f>
        <v/>
      </c>
      <c r="J94" s="3"/>
      <c r="K94" s="3"/>
      <c r="L94" s="3"/>
      <c r="M94" s="3"/>
      <c r="N94" s="3"/>
      <c r="O94" s="3"/>
      <c r="P94" s="3"/>
      <c r="Q94" s="3"/>
      <c r="R94" s="3"/>
      <c r="S94" s="3"/>
      <c r="T94" s="3"/>
      <c r="U94" s="3"/>
      <c r="V94" s="3"/>
      <c r="W94" s="3"/>
      <c r="X94" s="3"/>
      <c r="Y94" s="3"/>
      <c r="Z94" s="3"/>
      <c r="AA94" s="3"/>
    </row>
    <row r="95" spans="1:34" ht="18" customHeight="1">
      <c r="A95" s="7"/>
      <c r="B95" s="3" t="s">
        <v>416</v>
      </c>
      <c r="C95" s="3"/>
      <c r="D95" s="3"/>
      <c r="E95" s="3"/>
      <c r="F95" s="3"/>
      <c r="G95" s="1863" t="str">
        <f>IF(項目一覧!$C$227=0,"",項目一覧!$C$227)</f>
        <v/>
      </c>
      <c r="H95" s="1864"/>
      <c r="I95" s="1864"/>
      <c r="J95" s="1864"/>
      <c r="K95" s="1864"/>
      <c r="L95" s="1864"/>
      <c r="M95" s="1864"/>
      <c r="N95" s="1864"/>
      <c r="O95" s="1864"/>
      <c r="P95" s="1864"/>
      <c r="Q95" s="1864"/>
      <c r="R95" s="1864"/>
      <c r="S95" s="1864"/>
      <c r="T95" s="1864"/>
      <c r="U95" s="1864"/>
      <c r="V95" s="1864"/>
      <c r="W95" s="1864"/>
      <c r="X95" s="1864"/>
      <c r="Y95" s="1864"/>
      <c r="Z95" s="1864"/>
      <c r="AA95" s="1864"/>
      <c r="AB95" s="1864"/>
    </row>
    <row r="96" spans="1:34" ht="18" customHeight="1">
      <c r="A96" s="7"/>
      <c r="B96" s="3" t="s">
        <v>415</v>
      </c>
      <c r="C96" s="3"/>
      <c r="D96" s="3"/>
      <c r="E96" s="3"/>
      <c r="F96" s="3"/>
      <c r="G96" s="3" t="str">
        <f>IF(項目一覧!$C$228=0,"",項目一覧!$C$228)</f>
        <v/>
      </c>
      <c r="J96" s="3"/>
      <c r="K96" s="3"/>
      <c r="L96" s="3"/>
      <c r="M96" s="3"/>
      <c r="N96" s="3"/>
      <c r="O96" s="3"/>
      <c r="P96" s="3"/>
      <c r="Q96" s="3"/>
      <c r="R96" s="3"/>
      <c r="S96" s="3"/>
      <c r="T96" s="3"/>
      <c r="U96" s="3"/>
      <c r="V96" s="3"/>
      <c r="W96" s="3"/>
      <c r="X96" s="3"/>
      <c r="Y96" s="3"/>
      <c r="Z96" s="3"/>
      <c r="AA96" s="3"/>
    </row>
    <row r="97" spans="1:30" ht="18" customHeight="1">
      <c r="A97" s="7"/>
      <c r="B97" s="34" t="s">
        <v>770</v>
      </c>
      <c r="C97" s="3"/>
      <c r="D97" s="3"/>
      <c r="E97" s="3"/>
      <c r="F97" s="3"/>
      <c r="G97" s="1551" t="str">
        <f>IF(項目一覧!$C$230=0,"",項目一覧!$C$230)</f>
        <v/>
      </c>
      <c r="H97" s="1551"/>
      <c r="I97" s="1551"/>
      <c r="J97" s="1551"/>
      <c r="K97" s="1551"/>
      <c r="L97" s="1551"/>
      <c r="M97" s="1551"/>
      <c r="N97" s="1551"/>
      <c r="O97" s="1551"/>
      <c r="P97" s="1551"/>
      <c r="Q97" s="1551"/>
      <c r="R97" s="1551"/>
      <c r="S97" s="1551"/>
      <c r="T97" s="1551"/>
      <c r="U97" s="1551"/>
      <c r="V97" s="1551"/>
      <c r="W97" s="1551"/>
      <c r="X97" s="1551"/>
      <c r="Y97" s="1551"/>
      <c r="Z97" s="1551"/>
      <c r="AA97" s="1551"/>
      <c r="AB97" s="1551"/>
    </row>
    <row r="98" spans="1:30" ht="7.5" customHeight="1">
      <c r="A98" s="31"/>
      <c r="B98" s="15"/>
      <c r="C98" s="15"/>
      <c r="D98" s="15"/>
      <c r="E98" s="15"/>
      <c r="F98" s="15"/>
      <c r="G98" s="1552"/>
      <c r="H98" s="1552"/>
      <c r="I98" s="1552"/>
      <c r="J98" s="1552"/>
      <c r="K98" s="1552"/>
      <c r="L98" s="1552"/>
      <c r="M98" s="1552"/>
      <c r="N98" s="1552"/>
      <c r="O98" s="1552"/>
      <c r="P98" s="1552"/>
      <c r="Q98" s="1552"/>
      <c r="R98" s="1552"/>
      <c r="S98" s="1552"/>
      <c r="T98" s="1552"/>
      <c r="U98" s="1552"/>
      <c r="V98" s="1552"/>
      <c r="W98" s="1552"/>
      <c r="X98" s="1552"/>
      <c r="Y98" s="1552"/>
      <c r="Z98" s="1552"/>
      <c r="AA98" s="1552"/>
      <c r="AB98" s="1552"/>
    </row>
    <row r="99" spans="1:30" ht="15.75" customHeight="1">
      <c r="A99" s="17" t="s">
        <v>113</v>
      </c>
      <c r="B99" s="16" t="s">
        <v>769</v>
      </c>
      <c r="C99" s="16"/>
      <c r="D99" s="16"/>
      <c r="E99" s="16"/>
      <c r="F99" s="16"/>
      <c r="G99" s="16"/>
      <c r="H99" s="52"/>
      <c r="I99" s="52"/>
      <c r="J99" s="16"/>
      <c r="K99" s="16"/>
      <c r="L99" s="16"/>
      <c r="M99" s="16"/>
      <c r="N99" s="16"/>
      <c r="O99" s="16"/>
      <c r="P99" s="16"/>
      <c r="Q99" s="16"/>
      <c r="R99" s="16"/>
      <c r="S99" s="16"/>
      <c r="T99" s="16"/>
      <c r="U99" s="16"/>
      <c r="V99" s="16"/>
      <c r="W99" s="16"/>
      <c r="X99" s="16"/>
      <c r="Y99" s="16"/>
      <c r="Z99" s="16"/>
      <c r="AA99" s="16"/>
      <c r="AB99" s="52"/>
    </row>
    <row r="100" spans="1:30" ht="15.75" customHeight="1">
      <c r="A100" s="7"/>
      <c r="B100" s="3" t="s">
        <v>412</v>
      </c>
      <c r="C100" s="3"/>
      <c r="D100" s="3"/>
      <c r="E100" s="3"/>
      <c r="F100" s="3"/>
      <c r="G100" s="3" t="str">
        <f>IF(項目一覧!$C$55=0,"",項目一覧!$C$55)</f>
        <v/>
      </c>
      <c r="J100" s="3"/>
      <c r="K100" s="3"/>
      <c r="L100" s="3"/>
      <c r="M100" s="3"/>
      <c r="N100" s="3"/>
      <c r="O100" s="3"/>
      <c r="P100" s="3"/>
      <c r="Q100" s="3"/>
      <c r="R100" s="3"/>
      <c r="S100" s="3"/>
      <c r="T100" s="3"/>
      <c r="U100" s="3"/>
      <c r="V100" s="3"/>
      <c r="W100" s="3"/>
      <c r="X100" s="3"/>
      <c r="Y100" s="3"/>
      <c r="Z100" s="3"/>
      <c r="AA100" s="3"/>
    </row>
    <row r="101" spans="1:30" ht="15.75" customHeight="1">
      <c r="A101" s="7"/>
      <c r="B101" s="3" t="s">
        <v>411</v>
      </c>
      <c r="C101" s="3"/>
      <c r="D101" s="3"/>
      <c r="E101" s="3"/>
      <c r="F101" s="3"/>
      <c r="G101" s="205" t="str">
        <f>IF(項目一覧!$C$56=0,"","建設業の許可   ("&amp;項目一覧!$C$56&amp;")  第  （"&amp;項目一覧!$C$57&amp;"）　　 "&amp;項目一覧!$C$58&amp;"　号")</f>
        <v>建設業の許可   ()  第  （）　　 　号</v>
      </c>
      <c r="J101" s="3"/>
      <c r="K101" s="3"/>
      <c r="L101" s="3"/>
      <c r="M101" s="3"/>
      <c r="N101" s="3"/>
      <c r="O101" s="3"/>
      <c r="P101" s="3"/>
      <c r="Q101" s="3"/>
      <c r="R101" s="3"/>
      <c r="S101" s="3"/>
      <c r="T101" s="3"/>
      <c r="U101" s="3"/>
      <c r="V101" s="3"/>
      <c r="W101" s="3"/>
      <c r="X101" s="3"/>
      <c r="Y101" s="3"/>
      <c r="Z101" s="3"/>
      <c r="AA101" s="3"/>
    </row>
    <row r="102" spans="1:30" ht="15.75" customHeight="1">
      <c r="A102" s="7"/>
      <c r="B102" s="3"/>
      <c r="C102" s="3"/>
      <c r="D102" s="3"/>
      <c r="E102" s="3"/>
      <c r="F102" s="3"/>
      <c r="G102" s="3" t="str">
        <f>IF(項目一覧!$C$59=0,"",項目一覧!$C$59)</f>
        <v/>
      </c>
      <c r="J102" s="3"/>
      <c r="K102" s="3"/>
      <c r="L102" s="3"/>
      <c r="M102" s="3"/>
      <c r="N102" s="3"/>
      <c r="O102" s="3"/>
      <c r="P102" s="3"/>
      <c r="Q102" s="3"/>
      <c r="R102" s="3"/>
      <c r="S102" s="3"/>
      <c r="T102" s="3"/>
      <c r="U102" s="3"/>
      <c r="V102" s="3"/>
      <c r="W102" s="3"/>
      <c r="X102" s="3"/>
      <c r="Y102" s="3"/>
      <c r="Z102" s="3"/>
      <c r="AA102" s="3"/>
    </row>
    <row r="103" spans="1:30" ht="15.75" customHeight="1">
      <c r="A103" s="7"/>
      <c r="B103" s="3" t="s">
        <v>410</v>
      </c>
      <c r="C103" s="3"/>
      <c r="D103" s="3"/>
      <c r="E103" s="3"/>
      <c r="F103" s="3"/>
      <c r="G103" s="3" t="str">
        <f>IF(項目一覧!$C$60=0,"",項目一覧!$C$60)</f>
        <v/>
      </c>
      <c r="J103" s="3"/>
      <c r="K103" s="3"/>
      <c r="L103" s="3"/>
      <c r="M103" s="3"/>
      <c r="N103" s="3"/>
      <c r="O103" s="3"/>
      <c r="P103" s="3"/>
      <c r="Q103" s="3"/>
      <c r="R103" s="3"/>
      <c r="S103" s="3"/>
      <c r="T103" s="3"/>
      <c r="U103" s="3"/>
      <c r="V103" s="3"/>
      <c r="W103" s="3"/>
      <c r="X103" s="3"/>
      <c r="Y103" s="3"/>
      <c r="Z103" s="3"/>
      <c r="AA103" s="3"/>
    </row>
    <row r="104" spans="1:30" ht="15.75" customHeight="1">
      <c r="A104" s="7"/>
      <c r="B104" s="3" t="s">
        <v>409</v>
      </c>
      <c r="C104" s="3"/>
      <c r="D104" s="3"/>
      <c r="E104" s="3"/>
      <c r="F104" s="3"/>
      <c r="G104" s="3" t="str">
        <f>IF(項目一覧!$C$61=0,"",項目一覧!$C$61)</f>
        <v/>
      </c>
      <c r="J104" s="3"/>
      <c r="K104" s="3"/>
      <c r="L104" s="3"/>
      <c r="M104" s="3"/>
      <c r="N104" s="3"/>
      <c r="O104" s="3"/>
      <c r="P104" s="3"/>
      <c r="Q104" s="3"/>
      <c r="R104" s="3"/>
      <c r="S104" s="3"/>
      <c r="T104" s="3"/>
      <c r="U104" s="3"/>
      <c r="V104" s="3"/>
      <c r="W104" s="3"/>
      <c r="X104" s="3"/>
      <c r="Y104" s="3"/>
      <c r="Z104" s="3"/>
      <c r="AA104" s="3"/>
    </row>
    <row r="105" spans="1:30" ht="15.75" customHeight="1">
      <c r="A105" s="15"/>
      <c r="B105" s="15" t="s">
        <v>408</v>
      </c>
      <c r="C105" s="15"/>
      <c r="D105" s="15"/>
      <c r="E105" s="15"/>
      <c r="F105" s="15"/>
      <c r="G105" s="15" t="str">
        <f>IF(項目一覧!$C$62=0,"",項目一覧!$C$62)</f>
        <v/>
      </c>
      <c r="H105" s="28"/>
      <c r="I105" s="28"/>
      <c r="J105" s="15"/>
      <c r="K105" s="15"/>
      <c r="L105" s="15"/>
      <c r="M105" s="15"/>
      <c r="N105" s="15"/>
      <c r="O105" s="15"/>
      <c r="P105" s="15"/>
      <c r="Q105" s="15"/>
      <c r="R105" s="15"/>
      <c r="S105" s="15"/>
      <c r="T105" s="15"/>
      <c r="U105" s="15"/>
      <c r="V105" s="15"/>
      <c r="W105" s="15"/>
      <c r="X105" s="15"/>
      <c r="Y105" s="15"/>
      <c r="Z105" s="15"/>
      <c r="AA105" s="15"/>
    </row>
    <row r="106" spans="1:30" s="97" customFormat="1" ht="15.75" customHeight="1">
      <c r="A106" s="204" t="s">
        <v>106</v>
      </c>
      <c r="B106" s="38" t="s">
        <v>827</v>
      </c>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D106" s="1"/>
    </row>
    <row r="107" spans="1:30" s="97" customFormat="1" ht="15.75" customHeight="1">
      <c r="A107" s="223"/>
      <c r="B107" s="38" t="s">
        <v>826</v>
      </c>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98"/>
      <c r="AD107" s="1"/>
    </row>
    <row r="108" spans="1:30" s="97" customFormat="1" ht="15.75" customHeight="1">
      <c r="A108" s="223"/>
      <c r="B108" s="38" t="s">
        <v>825</v>
      </c>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98"/>
      <c r="AD108" s="1"/>
    </row>
    <row r="109" spans="1:30" s="97" customFormat="1" ht="15.75" customHeight="1">
      <c r="A109" s="223"/>
      <c r="B109" s="38" t="s">
        <v>824</v>
      </c>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98"/>
      <c r="AD109" s="1"/>
    </row>
    <row r="110" spans="1:30" s="97" customFormat="1" ht="15.75" customHeight="1">
      <c r="A110" s="223"/>
      <c r="B110" s="38" t="s">
        <v>823</v>
      </c>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98"/>
      <c r="AD110" s="1"/>
    </row>
    <row r="111" spans="1:30" s="97" customFormat="1" ht="15.75" customHeight="1">
      <c r="A111" s="204" t="s">
        <v>106</v>
      </c>
      <c r="B111" s="102" t="s">
        <v>822</v>
      </c>
      <c r="C111" s="102"/>
      <c r="D111" s="102"/>
      <c r="E111" s="102"/>
      <c r="F111" s="102"/>
      <c r="G111" s="102"/>
      <c r="H111" s="102" t="s">
        <v>821</v>
      </c>
      <c r="I111" s="102"/>
      <c r="J111" s="102"/>
      <c r="K111" s="102"/>
      <c r="L111" s="102"/>
      <c r="M111" s="102"/>
      <c r="N111" s="102"/>
      <c r="O111" s="102"/>
      <c r="P111" s="102"/>
      <c r="Q111" s="102"/>
      <c r="R111" s="102"/>
      <c r="S111" s="102"/>
      <c r="T111" s="102"/>
      <c r="U111" s="102"/>
      <c r="V111" s="102"/>
      <c r="W111" s="102"/>
      <c r="X111" s="102"/>
      <c r="Y111" s="102"/>
      <c r="Z111" s="102"/>
      <c r="AA111" s="102"/>
      <c r="AD111" s="1"/>
    </row>
    <row r="112" spans="1:30" s="97" customFormat="1" ht="15.75" customHeight="1">
      <c r="A112" s="223"/>
      <c r="B112" s="38" t="s">
        <v>820</v>
      </c>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D112" s="1"/>
    </row>
    <row r="113" spans="1:30" s="97" customFormat="1" ht="15.75" customHeight="1">
      <c r="A113" s="223"/>
      <c r="B113" s="38" t="s">
        <v>819</v>
      </c>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D113" s="1"/>
    </row>
    <row r="114" spans="1:30" s="97" customFormat="1" ht="15.75" customHeight="1">
      <c r="A114" s="223"/>
      <c r="B114" s="38" t="s">
        <v>818</v>
      </c>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D114" s="1"/>
    </row>
    <row r="115" spans="1:30" s="97" customFormat="1" ht="15.75" customHeight="1">
      <c r="A115" s="38"/>
      <c r="B115" s="38" t="s">
        <v>817</v>
      </c>
      <c r="C115" s="38"/>
      <c r="D115" s="38"/>
      <c r="E115" s="38"/>
      <c r="F115" s="38"/>
      <c r="G115" s="204"/>
      <c r="H115" s="38"/>
      <c r="I115" s="38"/>
      <c r="J115" s="38"/>
      <c r="K115" s="204"/>
      <c r="L115" s="38"/>
      <c r="M115" s="38"/>
      <c r="N115" s="38"/>
      <c r="O115" s="204"/>
      <c r="P115" s="38"/>
      <c r="Q115" s="38"/>
      <c r="R115" s="38"/>
      <c r="S115" s="204"/>
      <c r="T115" s="38"/>
      <c r="U115" s="38"/>
      <c r="V115" s="38"/>
      <c r="W115" s="38"/>
      <c r="X115" s="38"/>
      <c r="Y115" s="38"/>
      <c r="Z115" s="38"/>
      <c r="AA115" s="38"/>
      <c r="AD115" s="1"/>
    </row>
    <row r="116" spans="1:30" s="97" customFormat="1" ht="15.75" customHeight="1">
      <c r="A116" s="38"/>
      <c r="B116" s="38" t="s">
        <v>816</v>
      </c>
      <c r="C116" s="38"/>
      <c r="D116" s="38"/>
      <c r="E116" s="38"/>
      <c r="F116" s="38"/>
      <c r="G116" s="38"/>
      <c r="H116" s="204"/>
      <c r="I116" s="38"/>
      <c r="J116" s="38"/>
      <c r="K116" s="38"/>
      <c r="L116" s="204"/>
      <c r="M116" s="38"/>
      <c r="N116" s="38"/>
      <c r="O116" s="38"/>
      <c r="P116" s="204"/>
      <c r="Q116" s="38"/>
      <c r="R116" s="38"/>
      <c r="S116" s="38"/>
      <c r="T116" s="204"/>
      <c r="U116" s="38"/>
      <c r="V116" s="38"/>
      <c r="W116" s="38"/>
      <c r="X116" s="38"/>
      <c r="Y116" s="38"/>
      <c r="Z116" s="38"/>
      <c r="AA116" s="38"/>
      <c r="AD116" s="1"/>
    </row>
    <row r="117" spans="1:30" s="97" customFormat="1" ht="15.75" customHeight="1">
      <c r="A117" s="222"/>
      <c r="B117" s="99" t="s">
        <v>815</v>
      </c>
      <c r="C117" s="99"/>
      <c r="D117" s="99"/>
      <c r="E117" s="99"/>
      <c r="F117" s="99"/>
      <c r="G117" s="99"/>
      <c r="H117" s="99"/>
      <c r="I117" s="99"/>
      <c r="J117" s="99"/>
      <c r="K117" s="99"/>
      <c r="L117" s="99"/>
      <c r="M117" s="99"/>
      <c r="N117" s="99"/>
      <c r="O117" s="99"/>
      <c r="P117" s="99"/>
      <c r="Q117" s="99"/>
      <c r="R117" s="99"/>
      <c r="S117" s="99"/>
      <c r="T117" s="99"/>
      <c r="U117" s="99"/>
      <c r="V117" s="99"/>
      <c r="W117" s="99"/>
      <c r="X117" s="99"/>
      <c r="Y117" s="99"/>
      <c r="Z117" s="99"/>
      <c r="AA117" s="99"/>
      <c r="AD117" s="1"/>
    </row>
    <row r="118" spans="1:30" s="97" customFormat="1" ht="18" customHeight="1">
      <c r="A118" s="216" t="s">
        <v>106</v>
      </c>
      <c r="B118" s="102" t="s">
        <v>814</v>
      </c>
      <c r="C118" s="215"/>
      <c r="D118" s="215"/>
      <c r="E118" s="215"/>
      <c r="F118" s="215"/>
      <c r="G118" s="215"/>
      <c r="H118" s="215"/>
      <c r="I118" s="215"/>
      <c r="J118" s="220"/>
      <c r="K118" s="219" t="s">
        <v>3056</v>
      </c>
      <c r="L118" s="218"/>
      <c r="M118" s="218"/>
      <c r="N118" s="218"/>
      <c r="O118" s="218"/>
      <c r="P118" s="218"/>
      <c r="Q118" s="220"/>
      <c r="R118" s="215"/>
      <c r="S118" s="215"/>
      <c r="T118" s="215"/>
      <c r="U118" s="215"/>
      <c r="V118" s="215"/>
      <c r="W118" s="215"/>
      <c r="X118" s="215"/>
      <c r="Y118" s="215"/>
      <c r="Z118" s="215"/>
      <c r="AA118" s="215"/>
      <c r="AD118" s="1"/>
    </row>
    <row r="119" spans="1:30" s="97" customFormat="1" ht="18" customHeight="1">
      <c r="A119" s="221" t="s">
        <v>106</v>
      </c>
      <c r="B119" s="219" t="s">
        <v>813</v>
      </c>
      <c r="C119" s="220"/>
      <c r="D119" s="220"/>
      <c r="E119" s="220"/>
      <c r="F119" s="220"/>
      <c r="G119" s="220"/>
      <c r="H119" s="220"/>
      <c r="I119" s="217"/>
      <c r="J119" s="217"/>
      <c r="K119" s="219" t="s">
        <v>3056</v>
      </c>
      <c r="L119" s="218"/>
      <c r="M119" s="218"/>
      <c r="N119" s="218"/>
      <c r="O119" s="218"/>
      <c r="P119" s="218"/>
      <c r="Q119" s="217"/>
      <c r="R119" s="217"/>
      <c r="S119" s="217"/>
      <c r="T119" s="217"/>
      <c r="U119" s="217"/>
      <c r="V119" s="217"/>
      <c r="W119" s="217"/>
      <c r="X119" s="217"/>
      <c r="Y119" s="217"/>
      <c r="Z119" s="217"/>
      <c r="AA119" s="217"/>
      <c r="AD119" s="1"/>
    </row>
    <row r="120" spans="1:30" s="97" customFormat="1" ht="15.75" customHeight="1">
      <c r="A120" s="204" t="s">
        <v>106</v>
      </c>
      <c r="B120" s="38" t="s">
        <v>811</v>
      </c>
      <c r="C120" s="104"/>
      <c r="D120" s="104"/>
      <c r="E120" s="104"/>
      <c r="F120" s="104"/>
      <c r="G120" s="104"/>
      <c r="H120" s="104"/>
      <c r="Q120" s="98"/>
      <c r="R120" s="98" t="s">
        <v>809</v>
      </c>
      <c r="S120" s="98"/>
      <c r="T120" s="98"/>
      <c r="U120" s="98"/>
      <c r="V120" s="98"/>
      <c r="AD120" s="1"/>
    </row>
    <row r="121" spans="1:30" s="97" customFormat="1" ht="15.75" customHeight="1">
      <c r="A121" s="204"/>
      <c r="B121" s="38"/>
      <c r="C121" s="38"/>
      <c r="D121" s="38" t="s">
        <v>808</v>
      </c>
      <c r="E121" s="38"/>
      <c r="F121" s="38"/>
      <c r="G121" s="38"/>
      <c r="H121" s="38" t="s">
        <v>3056</v>
      </c>
      <c r="I121" s="98"/>
      <c r="J121" s="98"/>
      <c r="K121" s="98"/>
      <c r="L121" s="98"/>
      <c r="M121" s="98"/>
      <c r="N121" s="98"/>
      <c r="O121" s="98" t="s">
        <v>75</v>
      </c>
      <c r="P121" s="1866"/>
      <c r="Q121" s="1866"/>
      <c r="R121" s="1866"/>
      <c r="S121" s="1866"/>
      <c r="T121" s="1866"/>
      <c r="U121" s="1866"/>
      <c r="V121" s="1866"/>
      <c r="W121" s="1866"/>
      <c r="X121" s="98" t="s">
        <v>107</v>
      </c>
      <c r="Y121" s="98"/>
      <c r="AD121" s="1"/>
    </row>
    <row r="122" spans="1:30" s="97" customFormat="1" ht="15.75" customHeight="1">
      <c r="A122" s="204"/>
      <c r="B122" s="38"/>
      <c r="C122" s="38"/>
      <c r="D122" s="38" t="s">
        <v>808</v>
      </c>
      <c r="E122" s="38"/>
      <c r="F122" s="38"/>
      <c r="G122" s="38"/>
      <c r="H122" s="38" t="s">
        <v>3056</v>
      </c>
      <c r="I122" s="98"/>
      <c r="J122" s="98"/>
      <c r="K122" s="98"/>
      <c r="L122" s="98"/>
      <c r="M122" s="98"/>
      <c r="N122" s="98"/>
      <c r="O122" s="98" t="s">
        <v>75</v>
      </c>
      <c r="P122" s="1865"/>
      <c r="Q122" s="1865"/>
      <c r="R122" s="1865"/>
      <c r="S122" s="1865"/>
      <c r="T122" s="1865"/>
      <c r="U122" s="1865"/>
      <c r="V122" s="1865"/>
      <c r="W122" s="1865"/>
      <c r="X122" s="98" t="s">
        <v>107</v>
      </c>
      <c r="Y122" s="98"/>
      <c r="AD122" s="1"/>
    </row>
    <row r="123" spans="1:30" s="97" customFormat="1" ht="15.75" customHeight="1">
      <c r="A123" s="216" t="s">
        <v>106</v>
      </c>
      <c r="B123" s="102" t="s">
        <v>807</v>
      </c>
      <c r="C123" s="215"/>
      <c r="D123" s="215"/>
      <c r="E123" s="215"/>
      <c r="F123" s="215"/>
      <c r="G123" s="215"/>
      <c r="H123" s="215"/>
      <c r="I123" s="214"/>
      <c r="J123" s="214"/>
      <c r="K123" s="214"/>
      <c r="L123" s="214"/>
      <c r="M123" s="214"/>
      <c r="N123" s="214"/>
      <c r="O123" s="214"/>
      <c r="P123" s="214"/>
      <c r="Q123" s="214"/>
      <c r="R123" s="214"/>
      <c r="S123" s="214"/>
      <c r="T123" s="214"/>
      <c r="U123" s="214"/>
      <c r="V123" s="214"/>
      <c r="W123" s="214"/>
      <c r="X123" s="214"/>
      <c r="Y123" s="214"/>
      <c r="Z123" s="214"/>
      <c r="AA123" s="214"/>
      <c r="AD123" s="1"/>
    </row>
    <row r="124" spans="1:30" s="97" customFormat="1" ht="15.75" customHeight="1">
      <c r="AD124" s="1"/>
    </row>
    <row r="125" spans="1:30" s="97" customFormat="1" ht="15.75" customHeight="1">
      <c r="AD125" s="1"/>
    </row>
    <row r="126" spans="1:30" s="97" customFormat="1" ht="15.95" customHeight="1">
      <c r="A126" s="98"/>
      <c r="B126" s="98"/>
      <c r="C126" s="98"/>
      <c r="D126" s="98"/>
      <c r="E126" s="98"/>
      <c r="F126" s="98"/>
      <c r="G126" s="98"/>
      <c r="H126" s="98"/>
      <c r="I126" s="98"/>
      <c r="J126" s="98"/>
      <c r="K126" s="98"/>
      <c r="L126" s="98"/>
      <c r="M126" s="98"/>
      <c r="N126" s="98"/>
      <c r="O126" s="98"/>
      <c r="P126" s="98"/>
      <c r="Q126" s="98"/>
      <c r="R126" s="98"/>
      <c r="S126" s="98"/>
      <c r="T126" s="98"/>
      <c r="U126" s="98"/>
      <c r="V126" s="98"/>
      <c r="W126" s="98"/>
      <c r="X126" s="98"/>
      <c r="Y126" s="98"/>
      <c r="Z126" s="98"/>
      <c r="AA126" s="98"/>
      <c r="AD126" s="1"/>
    </row>
    <row r="127" spans="1:30" s="97" customFormat="1" ht="15.95" customHeight="1">
      <c r="A127" s="98"/>
      <c r="B127" s="98"/>
      <c r="C127" s="98"/>
      <c r="D127" s="98"/>
      <c r="E127" s="98"/>
      <c r="F127" s="98"/>
      <c r="G127" s="98"/>
      <c r="H127" s="98"/>
      <c r="I127" s="98"/>
      <c r="J127" s="98"/>
      <c r="K127" s="98"/>
      <c r="L127" s="98"/>
      <c r="M127" s="98"/>
      <c r="N127" s="98"/>
      <c r="O127" s="98"/>
      <c r="P127" s="98"/>
      <c r="Q127" s="98"/>
      <c r="R127" s="98"/>
      <c r="S127" s="98"/>
      <c r="T127" s="98"/>
      <c r="U127" s="98"/>
      <c r="V127" s="98"/>
      <c r="W127" s="98"/>
      <c r="X127" s="98"/>
      <c r="Y127" s="98"/>
      <c r="Z127" s="98"/>
      <c r="AA127" s="98"/>
      <c r="AD127" s="1"/>
    </row>
    <row r="128" spans="1:30" s="97" customFormat="1" ht="15.95" customHeight="1">
      <c r="A128" s="98"/>
      <c r="B128" s="98"/>
      <c r="C128" s="98"/>
      <c r="D128" s="98"/>
      <c r="E128" s="98"/>
      <c r="F128" s="98"/>
      <c r="G128" s="98"/>
      <c r="H128" s="98"/>
      <c r="I128" s="98"/>
      <c r="J128" s="98"/>
      <c r="K128" s="98"/>
      <c r="L128" s="98"/>
      <c r="M128" s="98"/>
      <c r="N128" s="98"/>
      <c r="O128" s="98"/>
      <c r="P128" s="98"/>
      <c r="Q128" s="98"/>
      <c r="R128" s="98"/>
      <c r="S128" s="98"/>
      <c r="T128" s="98"/>
      <c r="U128" s="98"/>
      <c r="V128" s="98"/>
      <c r="W128" s="98"/>
      <c r="X128" s="98"/>
      <c r="Y128" s="98"/>
      <c r="Z128" s="98"/>
      <c r="AA128" s="98"/>
      <c r="AD128" s="1"/>
    </row>
    <row r="129" spans="1:30" s="97" customFormat="1" ht="15.95" customHeight="1">
      <c r="A129" s="98"/>
      <c r="B129" s="98"/>
      <c r="C129" s="98"/>
      <c r="D129" s="98"/>
      <c r="E129" s="98"/>
      <c r="F129" s="98"/>
      <c r="G129" s="98"/>
      <c r="H129" s="98"/>
      <c r="I129" s="98"/>
      <c r="J129" s="98"/>
      <c r="K129" s="98"/>
      <c r="L129" s="98"/>
      <c r="M129" s="98"/>
      <c r="N129" s="98"/>
      <c r="O129" s="98"/>
      <c r="P129" s="98"/>
      <c r="Q129" s="98"/>
      <c r="R129" s="98"/>
      <c r="S129" s="98"/>
      <c r="T129" s="98"/>
      <c r="U129" s="98"/>
      <c r="V129" s="98"/>
      <c r="W129" s="98"/>
      <c r="X129" s="98"/>
      <c r="Y129" s="98"/>
      <c r="Z129" s="98"/>
      <c r="AA129" s="98"/>
      <c r="AD129" s="1"/>
    </row>
    <row r="130" spans="1:30" s="97" customFormat="1" ht="15.95" customHeight="1">
      <c r="A130" s="98"/>
      <c r="B130" s="98"/>
      <c r="C130" s="98"/>
      <c r="D130" s="98"/>
      <c r="E130" s="98"/>
      <c r="F130" s="98"/>
      <c r="G130" s="98"/>
      <c r="H130" s="98"/>
      <c r="I130" s="98"/>
      <c r="J130" s="98"/>
      <c r="K130" s="98"/>
      <c r="L130" s="98"/>
      <c r="M130" s="98"/>
      <c r="N130" s="98"/>
      <c r="O130" s="98"/>
      <c r="P130" s="98"/>
      <c r="Q130" s="98"/>
      <c r="R130" s="98"/>
      <c r="S130" s="98"/>
      <c r="T130" s="98"/>
      <c r="U130" s="98"/>
      <c r="V130" s="98"/>
      <c r="W130" s="98"/>
      <c r="X130" s="98"/>
      <c r="Y130" s="98"/>
      <c r="Z130" s="98"/>
      <c r="AA130" s="98"/>
      <c r="AD130" s="1"/>
    </row>
    <row r="131" spans="1:30" s="97" customFormat="1" ht="15.95" customHeight="1">
      <c r="A131" s="98"/>
      <c r="B131" s="98"/>
      <c r="C131" s="98"/>
      <c r="D131" s="98"/>
      <c r="E131" s="98"/>
      <c r="F131" s="98"/>
      <c r="G131" s="98"/>
      <c r="H131" s="98"/>
      <c r="I131" s="98"/>
      <c r="J131" s="98"/>
      <c r="K131" s="98"/>
      <c r="L131" s="98"/>
      <c r="M131" s="98"/>
      <c r="N131" s="98"/>
      <c r="O131" s="98"/>
      <c r="P131" s="98"/>
      <c r="Q131" s="98"/>
      <c r="R131" s="98"/>
      <c r="S131" s="98"/>
      <c r="T131" s="98"/>
      <c r="U131" s="98"/>
      <c r="V131" s="98"/>
      <c r="W131" s="98"/>
      <c r="X131" s="98"/>
      <c r="Y131" s="98"/>
      <c r="Z131" s="98"/>
      <c r="AA131" s="98"/>
      <c r="AD131" s="1"/>
    </row>
    <row r="132" spans="1:30" s="97" customFormat="1" ht="15.95" customHeight="1">
      <c r="A132" s="98"/>
      <c r="B132" s="98"/>
      <c r="C132" s="98"/>
      <c r="D132" s="98"/>
      <c r="E132" s="98"/>
      <c r="F132" s="98"/>
      <c r="G132" s="98"/>
      <c r="H132" s="98"/>
      <c r="I132" s="98"/>
      <c r="J132" s="98"/>
      <c r="K132" s="98"/>
      <c r="L132" s="98"/>
      <c r="M132" s="98"/>
      <c r="N132" s="98"/>
      <c r="O132" s="98"/>
      <c r="P132" s="98"/>
      <c r="Q132" s="98"/>
      <c r="R132" s="98"/>
      <c r="S132" s="98"/>
      <c r="T132" s="98"/>
      <c r="U132" s="98"/>
      <c r="V132" s="98"/>
      <c r="W132" s="98"/>
      <c r="X132" s="98"/>
      <c r="Y132" s="98"/>
      <c r="Z132" s="98"/>
      <c r="AA132" s="98"/>
      <c r="AD132" s="1"/>
    </row>
    <row r="133" spans="1:30" s="97" customFormat="1" ht="15.95" customHeight="1">
      <c r="A133" s="98"/>
      <c r="B133" s="98"/>
      <c r="C133" s="98"/>
      <c r="D133" s="98"/>
      <c r="E133" s="98"/>
      <c r="F133" s="98"/>
      <c r="G133" s="98"/>
      <c r="H133" s="98"/>
      <c r="I133" s="98"/>
      <c r="J133" s="98"/>
      <c r="K133" s="98"/>
      <c r="L133" s="98"/>
      <c r="M133" s="98"/>
      <c r="N133" s="98"/>
      <c r="O133" s="98"/>
      <c r="P133" s="98"/>
      <c r="Q133" s="98"/>
      <c r="R133" s="98"/>
      <c r="S133" s="98"/>
      <c r="T133" s="98"/>
      <c r="U133" s="98"/>
      <c r="V133" s="98"/>
      <c r="W133" s="98"/>
      <c r="X133" s="98"/>
      <c r="Y133" s="98"/>
      <c r="Z133" s="98"/>
      <c r="AA133" s="98"/>
      <c r="AD133" s="1"/>
    </row>
    <row r="134" spans="1:30" s="97" customFormat="1" ht="15.95" customHeight="1">
      <c r="A134" s="98"/>
      <c r="B134" s="98"/>
      <c r="C134" s="98"/>
      <c r="D134" s="98"/>
      <c r="E134" s="98"/>
      <c r="F134" s="98"/>
      <c r="G134" s="98"/>
      <c r="H134" s="98"/>
      <c r="I134" s="98"/>
      <c r="J134" s="98"/>
      <c r="K134" s="98"/>
      <c r="L134" s="98"/>
      <c r="M134" s="98"/>
      <c r="N134" s="98"/>
      <c r="O134" s="98"/>
      <c r="P134" s="98"/>
      <c r="Q134" s="98"/>
      <c r="R134" s="98"/>
      <c r="S134" s="98"/>
      <c r="T134" s="98"/>
      <c r="U134" s="98"/>
      <c r="V134" s="98"/>
      <c r="W134" s="98"/>
      <c r="X134" s="98"/>
      <c r="Y134" s="98"/>
      <c r="Z134" s="98"/>
      <c r="AA134" s="98"/>
      <c r="AD134" s="1"/>
    </row>
    <row r="135" spans="1:30" s="97" customFormat="1" ht="15.95" customHeight="1">
      <c r="A135" s="98"/>
      <c r="B135" s="98"/>
      <c r="C135" s="98"/>
      <c r="D135" s="98"/>
      <c r="E135" s="98"/>
      <c r="F135" s="98"/>
      <c r="G135" s="98"/>
      <c r="H135" s="98"/>
      <c r="I135" s="98"/>
      <c r="J135" s="98"/>
      <c r="K135" s="98"/>
      <c r="L135" s="98"/>
      <c r="M135" s="98"/>
      <c r="N135" s="98"/>
      <c r="O135" s="98"/>
      <c r="P135" s="98"/>
      <c r="Q135" s="98"/>
      <c r="R135" s="98"/>
      <c r="S135" s="98"/>
      <c r="T135" s="98"/>
      <c r="U135" s="98"/>
      <c r="V135" s="98"/>
      <c r="W135" s="98"/>
      <c r="X135" s="98"/>
      <c r="Y135" s="98"/>
      <c r="Z135" s="98"/>
      <c r="AA135" s="98"/>
      <c r="AD135" s="1"/>
    </row>
    <row r="136" spans="1:30" s="97" customFormat="1" ht="15.95" customHeight="1">
      <c r="A136" s="98"/>
      <c r="B136" s="98"/>
      <c r="C136" s="98"/>
      <c r="D136" s="98"/>
      <c r="E136" s="98"/>
      <c r="F136" s="98"/>
      <c r="G136" s="98"/>
      <c r="H136" s="98"/>
      <c r="I136" s="98"/>
      <c r="J136" s="98"/>
      <c r="K136" s="98"/>
      <c r="L136" s="98"/>
      <c r="M136" s="98"/>
      <c r="N136" s="98"/>
      <c r="O136" s="98"/>
      <c r="P136" s="98"/>
      <c r="Q136" s="98"/>
      <c r="R136" s="98"/>
      <c r="S136" s="98"/>
      <c r="T136" s="98"/>
      <c r="U136" s="98"/>
      <c r="V136" s="98"/>
      <c r="W136" s="98"/>
      <c r="X136" s="98"/>
      <c r="Y136" s="98"/>
      <c r="Z136" s="98"/>
      <c r="AA136" s="98"/>
      <c r="AD136" s="1"/>
    </row>
    <row r="137" spans="1:30" s="97" customFormat="1" ht="15.95" customHeight="1">
      <c r="A137" s="98"/>
      <c r="B137" s="98"/>
      <c r="C137" s="98"/>
      <c r="D137" s="98"/>
      <c r="E137" s="98"/>
      <c r="F137" s="98"/>
      <c r="G137" s="98"/>
      <c r="H137" s="98"/>
      <c r="I137" s="98"/>
      <c r="J137" s="98"/>
      <c r="K137" s="98"/>
      <c r="L137" s="98"/>
      <c r="M137" s="98"/>
      <c r="N137" s="98"/>
      <c r="O137" s="98"/>
      <c r="P137" s="98"/>
      <c r="Q137" s="98"/>
      <c r="R137" s="98"/>
      <c r="S137" s="98"/>
      <c r="T137" s="98"/>
      <c r="U137" s="98"/>
      <c r="V137" s="98"/>
      <c r="W137" s="98"/>
      <c r="X137" s="98"/>
      <c r="Y137" s="98"/>
      <c r="Z137" s="98"/>
      <c r="AA137" s="98"/>
      <c r="AD137" s="1"/>
    </row>
    <row r="138" spans="1:30" s="97" customFormat="1" ht="15.95" customHeight="1">
      <c r="A138" s="98"/>
      <c r="B138" s="98"/>
      <c r="C138" s="98"/>
      <c r="D138" s="98"/>
      <c r="E138" s="98"/>
      <c r="F138" s="98"/>
      <c r="G138" s="98"/>
      <c r="H138" s="98"/>
      <c r="I138" s="98"/>
      <c r="J138" s="98"/>
      <c r="K138" s="98"/>
      <c r="L138" s="98"/>
      <c r="M138" s="98"/>
      <c r="N138" s="98"/>
      <c r="O138" s="98"/>
      <c r="P138" s="98"/>
      <c r="Q138" s="98"/>
      <c r="R138" s="98"/>
      <c r="S138" s="98"/>
      <c r="T138" s="98"/>
      <c r="U138" s="98"/>
      <c r="V138" s="98"/>
      <c r="W138" s="98"/>
      <c r="X138" s="98"/>
      <c r="Y138" s="98"/>
      <c r="Z138" s="98"/>
      <c r="AA138" s="98"/>
      <c r="AD138" s="1"/>
    </row>
    <row r="139" spans="1:30" s="97" customFormat="1" ht="15.95" customHeight="1">
      <c r="A139" s="98"/>
      <c r="B139" s="98"/>
      <c r="C139" s="98"/>
      <c r="D139" s="98"/>
      <c r="E139" s="98"/>
      <c r="F139" s="98"/>
      <c r="G139" s="98"/>
      <c r="H139" s="98"/>
      <c r="I139" s="98"/>
      <c r="J139" s="98"/>
      <c r="K139" s="98"/>
      <c r="L139" s="98"/>
      <c r="M139" s="98"/>
      <c r="N139" s="98"/>
      <c r="O139" s="98"/>
      <c r="P139" s="98"/>
      <c r="Q139" s="98"/>
      <c r="R139" s="98"/>
      <c r="S139" s="98"/>
      <c r="T139" s="98"/>
      <c r="U139" s="98"/>
      <c r="V139" s="98"/>
      <c r="W139" s="98"/>
      <c r="X139" s="98"/>
      <c r="Y139" s="98"/>
      <c r="Z139" s="98"/>
      <c r="AA139" s="98"/>
      <c r="AD139" s="1"/>
    </row>
    <row r="140" spans="1:30" s="97" customFormat="1" ht="15.95" customHeight="1">
      <c r="A140" s="98"/>
      <c r="B140" s="98"/>
      <c r="C140" s="98"/>
      <c r="D140" s="98"/>
      <c r="E140" s="98"/>
      <c r="F140" s="98"/>
      <c r="G140" s="98"/>
      <c r="H140" s="98"/>
      <c r="I140" s="98"/>
      <c r="J140" s="98"/>
      <c r="K140" s="98"/>
      <c r="L140" s="98"/>
      <c r="M140" s="98"/>
      <c r="N140" s="98"/>
      <c r="O140" s="98"/>
      <c r="P140" s="98"/>
      <c r="Q140" s="98"/>
      <c r="R140" s="98"/>
      <c r="S140" s="98"/>
      <c r="T140" s="98"/>
      <c r="U140" s="98"/>
      <c r="V140" s="98"/>
      <c r="W140" s="98"/>
      <c r="X140" s="98"/>
      <c r="Y140" s="98"/>
      <c r="Z140" s="98"/>
      <c r="AA140" s="98"/>
      <c r="AD140" s="1"/>
    </row>
    <row r="141" spans="1:30" s="97" customFormat="1" ht="15.95" customHeight="1">
      <c r="A141" s="98"/>
      <c r="B141" s="98"/>
      <c r="C141" s="98"/>
      <c r="D141" s="98"/>
      <c r="E141" s="98"/>
      <c r="F141" s="98"/>
      <c r="G141" s="98"/>
      <c r="H141" s="98"/>
      <c r="I141" s="98"/>
      <c r="J141" s="98"/>
      <c r="K141" s="98"/>
      <c r="L141" s="98"/>
      <c r="M141" s="98"/>
      <c r="N141" s="98"/>
      <c r="O141" s="98"/>
      <c r="P141" s="98"/>
      <c r="Q141" s="98"/>
      <c r="R141" s="98"/>
      <c r="S141" s="98"/>
      <c r="T141" s="98"/>
      <c r="U141" s="98"/>
      <c r="V141" s="98"/>
      <c r="W141" s="98"/>
      <c r="X141" s="98"/>
      <c r="Y141" s="98"/>
      <c r="Z141" s="98"/>
      <c r="AA141" s="98"/>
      <c r="AD141" s="1"/>
    </row>
    <row r="142" spans="1:30" s="97" customFormat="1" ht="15.95" customHeight="1">
      <c r="A142" s="98"/>
      <c r="B142" s="98"/>
      <c r="C142" s="98"/>
      <c r="D142" s="98"/>
      <c r="E142" s="98"/>
      <c r="F142" s="98"/>
      <c r="G142" s="98"/>
      <c r="H142" s="98"/>
      <c r="I142" s="98"/>
      <c r="J142" s="98"/>
      <c r="K142" s="98"/>
      <c r="L142" s="98"/>
      <c r="M142" s="98"/>
      <c r="N142" s="98"/>
      <c r="O142" s="98"/>
      <c r="P142" s="98"/>
      <c r="Q142" s="98"/>
      <c r="R142" s="98"/>
      <c r="S142" s="98"/>
      <c r="T142" s="98"/>
      <c r="U142" s="98"/>
      <c r="V142" s="98"/>
      <c r="W142" s="98"/>
      <c r="X142" s="98"/>
      <c r="Y142" s="98"/>
      <c r="Z142" s="98"/>
      <c r="AA142" s="98"/>
      <c r="AD142" s="1"/>
    </row>
    <row r="143" spans="1:30" s="97" customFormat="1" ht="15.95" customHeight="1">
      <c r="A143" s="98"/>
      <c r="B143" s="98"/>
      <c r="C143" s="98"/>
      <c r="D143" s="98"/>
      <c r="E143" s="98"/>
      <c r="F143" s="98"/>
      <c r="G143" s="98"/>
      <c r="H143" s="98"/>
      <c r="I143" s="98"/>
      <c r="J143" s="98"/>
      <c r="K143" s="98"/>
      <c r="L143" s="98"/>
      <c r="M143" s="98"/>
      <c r="N143" s="98"/>
      <c r="O143" s="98"/>
      <c r="P143" s="98"/>
      <c r="Q143" s="98"/>
      <c r="R143" s="98"/>
      <c r="S143" s="98"/>
      <c r="T143" s="98"/>
      <c r="U143" s="98"/>
      <c r="V143" s="98"/>
      <c r="W143" s="98"/>
      <c r="X143" s="98"/>
      <c r="Y143" s="98"/>
      <c r="Z143" s="98"/>
      <c r="AA143" s="98"/>
      <c r="AD143" s="1"/>
    </row>
    <row r="144" spans="1:30" s="97" customFormat="1" ht="15.95" customHeight="1">
      <c r="A144" s="98"/>
      <c r="B144" s="98"/>
      <c r="C144" s="98"/>
      <c r="D144" s="98"/>
      <c r="E144" s="98"/>
      <c r="F144" s="98"/>
      <c r="G144" s="98"/>
      <c r="H144" s="98"/>
      <c r="I144" s="98"/>
      <c r="J144" s="98"/>
      <c r="K144" s="98"/>
      <c r="L144" s="98"/>
      <c r="M144" s="98"/>
      <c r="N144" s="98"/>
      <c r="O144" s="98"/>
      <c r="P144" s="98"/>
      <c r="Q144" s="98"/>
      <c r="R144" s="98"/>
      <c r="S144" s="98"/>
      <c r="T144" s="98"/>
      <c r="U144" s="98"/>
      <c r="V144" s="98"/>
      <c r="W144" s="98"/>
      <c r="X144" s="98"/>
      <c r="Y144" s="98"/>
      <c r="Z144" s="98"/>
      <c r="AA144" s="98"/>
      <c r="AD144" s="1"/>
    </row>
    <row r="145" spans="1:30" s="97" customFormat="1" ht="15.95" customHeight="1">
      <c r="A145" s="98"/>
      <c r="B145" s="98"/>
      <c r="C145" s="98"/>
      <c r="D145" s="98"/>
      <c r="E145" s="98"/>
      <c r="F145" s="98"/>
      <c r="G145" s="98"/>
      <c r="H145" s="98"/>
      <c r="I145" s="98"/>
      <c r="J145" s="98"/>
      <c r="K145" s="98"/>
      <c r="L145" s="98"/>
      <c r="M145" s="98"/>
      <c r="N145" s="98"/>
      <c r="O145" s="98"/>
      <c r="P145" s="98"/>
      <c r="Q145" s="98"/>
      <c r="R145" s="98"/>
      <c r="S145" s="98"/>
      <c r="T145" s="98"/>
      <c r="U145" s="98"/>
      <c r="V145" s="98"/>
      <c r="W145" s="98"/>
      <c r="X145" s="98"/>
      <c r="Y145" s="98"/>
      <c r="Z145" s="98"/>
      <c r="AA145" s="98"/>
      <c r="AD145" s="1"/>
    </row>
    <row r="146" spans="1:30" s="97" customFormat="1" ht="15.95" customHeight="1">
      <c r="A146" s="98"/>
      <c r="B146" s="98"/>
      <c r="C146" s="98"/>
      <c r="D146" s="98"/>
      <c r="E146" s="98"/>
      <c r="F146" s="98"/>
      <c r="G146" s="98"/>
      <c r="H146" s="98"/>
      <c r="I146" s="98"/>
      <c r="J146" s="98"/>
      <c r="K146" s="98"/>
      <c r="L146" s="98"/>
      <c r="M146" s="98"/>
      <c r="N146" s="98"/>
      <c r="O146" s="98"/>
      <c r="P146" s="98"/>
      <c r="Q146" s="98"/>
      <c r="R146" s="98"/>
      <c r="S146" s="98"/>
      <c r="T146" s="98"/>
      <c r="U146" s="98"/>
      <c r="V146" s="98"/>
      <c r="W146" s="98"/>
      <c r="X146" s="98"/>
      <c r="Y146" s="98"/>
      <c r="Z146" s="98"/>
      <c r="AA146" s="98"/>
      <c r="AD146" s="1"/>
    </row>
    <row r="147" spans="1:30" s="97" customFormat="1" ht="15.95" customHeight="1">
      <c r="A147" s="98"/>
      <c r="B147" s="98"/>
      <c r="C147" s="98"/>
      <c r="D147" s="98"/>
      <c r="E147" s="98"/>
      <c r="F147" s="98"/>
      <c r="G147" s="98"/>
      <c r="H147" s="98"/>
      <c r="I147" s="98"/>
      <c r="J147" s="98"/>
      <c r="K147" s="98"/>
      <c r="L147" s="98"/>
      <c r="M147" s="98"/>
      <c r="N147" s="98"/>
      <c r="O147" s="98"/>
      <c r="P147" s="98"/>
      <c r="Q147" s="98"/>
      <c r="R147" s="98"/>
      <c r="S147" s="98"/>
      <c r="T147" s="98"/>
      <c r="U147" s="98"/>
      <c r="V147" s="98"/>
      <c r="W147" s="98"/>
      <c r="X147" s="98"/>
      <c r="Y147" s="98"/>
      <c r="Z147" s="98"/>
      <c r="AA147" s="98"/>
      <c r="AD147" s="1"/>
    </row>
    <row r="148" spans="1:30" s="97" customFormat="1" ht="15.95" customHeight="1">
      <c r="A148" s="98"/>
      <c r="B148" s="98"/>
      <c r="C148" s="98"/>
      <c r="D148" s="98"/>
      <c r="E148" s="98"/>
      <c r="F148" s="98"/>
      <c r="G148" s="98"/>
      <c r="H148" s="98"/>
      <c r="I148" s="98"/>
      <c r="J148" s="98"/>
      <c r="K148" s="98"/>
      <c r="L148" s="98"/>
      <c r="M148" s="98"/>
      <c r="N148" s="98"/>
      <c r="O148" s="98"/>
      <c r="P148" s="98"/>
      <c r="Q148" s="98"/>
      <c r="R148" s="98"/>
      <c r="S148" s="98"/>
      <c r="T148" s="98"/>
      <c r="U148" s="98"/>
      <c r="V148" s="98"/>
      <c r="W148" s="98"/>
      <c r="X148" s="98"/>
      <c r="Y148" s="98"/>
      <c r="Z148" s="98"/>
      <c r="AA148" s="98"/>
      <c r="AD148" s="1"/>
    </row>
    <row r="149" spans="1:30" s="97" customFormat="1" ht="15.95" customHeight="1">
      <c r="A149" s="98"/>
      <c r="B149" s="98"/>
      <c r="C149" s="98"/>
      <c r="D149" s="98"/>
      <c r="E149" s="98"/>
      <c r="F149" s="98"/>
      <c r="G149" s="98"/>
      <c r="H149" s="98"/>
      <c r="I149" s="98"/>
      <c r="J149" s="98"/>
      <c r="K149" s="98"/>
      <c r="L149" s="98"/>
      <c r="M149" s="98"/>
      <c r="N149" s="98"/>
      <c r="O149" s="98"/>
      <c r="P149" s="98"/>
      <c r="Q149" s="98"/>
      <c r="R149" s="98"/>
      <c r="S149" s="98"/>
      <c r="T149" s="98"/>
      <c r="U149" s="98"/>
      <c r="V149" s="98"/>
      <c r="W149" s="98"/>
      <c r="X149" s="98"/>
      <c r="Y149" s="98"/>
      <c r="Z149" s="98"/>
      <c r="AA149" s="98"/>
      <c r="AD149" s="1"/>
    </row>
    <row r="150" spans="1:30" s="97" customFormat="1" ht="15.95" customHeight="1">
      <c r="A150" s="98"/>
      <c r="B150" s="98"/>
      <c r="C150" s="98"/>
      <c r="D150" s="98"/>
      <c r="E150" s="98"/>
      <c r="F150" s="98"/>
      <c r="G150" s="98"/>
      <c r="H150" s="98"/>
      <c r="I150" s="98"/>
      <c r="J150" s="98"/>
      <c r="K150" s="98"/>
      <c r="L150" s="98"/>
      <c r="M150" s="98"/>
      <c r="N150" s="98"/>
      <c r="O150" s="98"/>
      <c r="P150" s="98"/>
      <c r="Q150" s="98"/>
      <c r="R150" s="98"/>
      <c r="S150" s="98"/>
      <c r="T150" s="98"/>
      <c r="U150" s="98"/>
      <c r="V150" s="98"/>
      <c r="W150" s="98"/>
      <c r="X150" s="98"/>
      <c r="Y150" s="98"/>
      <c r="Z150" s="98"/>
      <c r="AA150" s="98"/>
      <c r="AD150" s="1"/>
    </row>
    <row r="151" spans="1:30" s="97" customFormat="1" ht="15.95" customHeight="1">
      <c r="A151" s="98"/>
      <c r="B151" s="98"/>
      <c r="C151" s="98"/>
      <c r="D151" s="98"/>
      <c r="E151" s="98"/>
      <c r="F151" s="98"/>
      <c r="G151" s="98"/>
      <c r="H151" s="98"/>
      <c r="I151" s="98"/>
      <c r="J151" s="98"/>
      <c r="K151" s="98"/>
      <c r="L151" s="98"/>
      <c r="M151" s="98"/>
      <c r="N151" s="98"/>
      <c r="O151" s="98"/>
      <c r="P151" s="98"/>
      <c r="Q151" s="98"/>
      <c r="R151" s="98"/>
      <c r="S151" s="98"/>
      <c r="T151" s="98"/>
      <c r="U151" s="98"/>
      <c r="V151" s="98"/>
      <c r="W151" s="98"/>
      <c r="X151" s="98"/>
      <c r="Y151" s="98"/>
      <c r="Z151" s="98"/>
      <c r="AA151" s="98"/>
      <c r="AD151" s="1"/>
    </row>
    <row r="152" spans="1:30" s="97" customFormat="1" ht="15.95" customHeight="1">
      <c r="A152" s="98"/>
      <c r="B152" s="98"/>
      <c r="C152" s="98"/>
      <c r="D152" s="98"/>
      <c r="E152" s="98"/>
      <c r="F152" s="98"/>
      <c r="G152" s="98"/>
      <c r="H152" s="98"/>
      <c r="I152" s="98"/>
      <c r="J152" s="98"/>
      <c r="K152" s="98"/>
      <c r="L152" s="98"/>
      <c r="M152" s="98"/>
      <c r="N152" s="98"/>
      <c r="O152" s="98"/>
      <c r="P152" s="98"/>
      <c r="Q152" s="98"/>
      <c r="R152" s="98"/>
      <c r="S152" s="98"/>
      <c r="T152" s="98"/>
      <c r="U152" s="98"/>
      <c r="V152" s="98"/>
      <c r="W152" s="98"/>
      <c r="X152" s="98"/>
      <c r="Y152" s="98"/>
      <c r="Z152" s="98"/>
      <c r="AA152" s="98"/>
      <c r="AD152" s="1"/>
    </row>
    <row r="153" spans="1:30" s="97" customFormat="1" ht="15.95" customHeight="1">
      <c r="B153" s="98"/>
      <c r="AD153" s="1"/>
    </row>
    <row r="154" spans="1:30" s="97" customFormat="1" ht="15.95" customHeight="1">
      <c r="B154" s="98"/>
      <c r="AD154" s="1"/>
    </row>
    <row r="155" spans="1:30" s="97" customFormat="1" ht="15.95" customHeight="1">
      <c r="B155" s="98"/>
      <c r="AD155" s="1"/>
    </row>
    <row r="156" spans="1:30" s="97" customFormat="1" ht="15.95" customHeight="1">
      <c r="B156" s="98"/>
      <c r="AD156" s="1"/>
    </row>
    <row r="157" spans="1:30" s="97" customFormat="1" ht="15.95" customHeight="1">
      <c r="B157" s="98"/>
      <c r="AD157" s="1"/>
    </row>
    <row r="158" spans="1:30" s="97" customFormat="1" ht="15.95" customHeight="1">
      <c r="B158" s="98"/>
      <c r="AD158" s="1"/>
    </row>
    <row r="159" spans="1:30" s="97" customFormat="1">
      <c r="AD159" s="1"/>
    </row>
    <row r="160" spans="1:30" s="97" customFormat="1">
      <c r="A160" s="9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98"/>
      <c r="Z160" s="98"/>
      <c r="AA160" s="98"/>
      <c r="AD160" s="1"/>
    </row>
    <row r="161" spans="1:30" s="97" customFormat="1">
      <c r="A161" s="98"/>
      <c r="B161" s="98"/>
      <c r="C161" s="98"/>
      <c r="D161" s="98"/>
      <c r="E161" s="98"/>
      <c r="F161" s="98"/>
      <c r="G161" s="98"/>
      <c r="H161" s="98"/>
      <c r="I161" s="98"/>
      <c r="J161" s="98"/>
      <c r="K161" s="98"/>
      <c r="L161" s="98"/>
      <c r="M161" s="98"/>
      <c r="N161" s="98"/>
      <c r="O161" s="98"/>
      <c r="P161" s="98"/>
      <c r="Q161" s="98"/>
      <c r="R161" s="98"/>
      <c r="S161" s="98"/>
      <c r="T161" s="98"/>
      <c r="U161" s="98"/>
      <c r="V161" s="98"/>
      <c r="W161" s="98"/>
      <c r="X161" s="98"/>
      <c r="Y161" s="98"/>
      <c r="Z161" s="98"/>
      <c r="AA161" s="98"/>
      <c r="AD161" s="1"/>
    </row>
    <row r="162" spans="1:30" s="97" customFormat="1">
      <c r="A162" s="98"/>
      <c r="B162" s="98"/>
      <c r="C162" s="98"/>
      <c r="D162" s="98"/>
      <c r="E162" s="98"/>
      <c r="F162" s="98"/>
      <c r="G162" s="98"/>
      <c r="H162" s="98"/>
      <c r="I162" s="98"/>
      <c r="J162" s="98"/>
      <c r="K162" s="98"/>
      <c r="L162" s="98"/>
      <c r="M162" s="98"/>
      <c r="N162" s="98"/>
      <c r="O162" s="98"/>
      <c r="P162" s="98"/>
      <c r="Q162" s="98"/>
      <c r="R162" s="98"/>
      <c r="S162" s="98"/>
      <c r="T162" s="98"/>
      <c r="U162" s="98"/>
      <c r="V162" s="98"/>
      <c r="W162" s="98"/>
      <c r="X162" s="98"/>
      <c r="Y162" s="98"/>
      <c r="Z162" s="98"/>
      <c r="AA162" s="98"/>
      <c r="AD162" s="1"/>
    </row>
    <row r="163" spans="1:30" s="97" customFormat="1">
      <c r="A163" s="98"/>
      <c r="B163" s="98"/>
      <c r="C163" s="98"/>
      <c r="D163" s="98"/>
      <c r="E163" s="98"/>
      <c r="F163" s="98"/>
      <c r="G163" s="98"/>
      <c r="H163" s="98"/>
      <c r="I163" s="98"/>
      <c r="J163" s="98"/>
      <c r="K163" s="98"/>
      <c r="L163" s="98"/>
      <c r="M163" s="98"/>
      <c r="N163" s="98"/>
      <c r="O163" s="98"/>
      <c r="P163" s="98"/>
      <c r="Q163" s="98"/>
      <c r="R163" s="98"/>
      <c r="S163" s="98"/>
      <c r="T163" s="98"/>
      <c r="U163" s="98"/>
      <c r="V163" s="98"/>
      <c r="W163" s="98"/>
      <c r="X163" s="98"/>
      <c r="Y163" s="98"/>
      <c r="Z163" s="98"/>
      <c r="AA163" s="98"/>
      <c r="AD163" s="1"/>
    </row>
    <row r="164" spans="1:30" s="97" customFormat="1">
      <c r="A164" s="98"/>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D164" s="1"/>
    </row>
    <row r="165" spans="1:30" s="97" customFormat="1">
      <c r="A165" s="98"/>
      <c r="B165" s="98"/>
      <c r="C165" s="98"/>
      <c r="D165" s="98"/>
      <c r="E165" s="98"/>
      <c r="F165" s="98"/>
      <c r="G165" s="98"/>
      <c r="H165" s="98"/>
      <c r="I165" s="98"/>
      <c r="J165" s="98"/>
      <c r="K165" s="98"/>
      <c r="L165" s="98"/>
      <c r="M165" s="98"/>
      <c r="N165" s="98"/>
      <c r="O165" s="98"/>
      <c r="P165" s="98"/>
      <c r="Q165" s="98"/>
      <c r="R165" s="98"/>
      <c r="S165" s="98"/>
      <c r="T165" s="98"/>
      <c r="U165" s="98"/>
      <c r="V165" s="98"/>
      <c r="W165" s="98"/>
      <c r="X165" s="98"/>
      <c r="Y165" s="98"/>
      <c r="Z165" s="98"/>
      <c r="AA165" s="98"/>
      <c r="AD165" s="1"/>
    </row>
    <row r="166" spans="1:30" s="97" customFormat="1">
      <c r="A166" s="98"/>
      <c r="B166" s="9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c r="AA166" s="98"/>
      <c r="AD166" s="1"/>
    </row>
    <row r="167" spans="1:30" s="97" customFormat="1">
      <c r="A167" s="98"/>
      <c r="B167" s="98"/>
      <c r="C167" s="98"/>
      <c r="D167" s="98"/>
      <c r="E167" s="98"/>
      <c r="F167" s="98"/>
      <c r="G167" s="98"/>
      <c r="H167" s="98"/>
      <c r="I167" s="98"/>
      <c r="J167" s="98"/>
      <c r="K167" s="98"/>
      <c r="L167" s="98"/>
      <c r="M167" s="98"/>
      <c r="N167" s="98"/>
      <c r="O167" s="98"/>
      <c r="P167" s="98"/>
      <c r="Q167" s="98"/>
      <c r="R167" s="98"/>
      <c r="S167" s="98"/>
      <c r="T167" s="98"/>
      <c r="U167" s="98"/>
      <c r="V167" s="98"/>
      <c r="W167" s="98"/>
      <c r="X167" s="98"/>
      <c r="Y167" s="98"/>
      <c r="Z167" s="98"/>
      <c r="AA167" s="98"/>
      <c r="AD167" s="1"/>
    </row>
    <row r="168" spans="1:30" s="97" customFormat="1">
      <c r="A168" s="98"/>
      <c r="B168" s="98"/>
      <c r="C168" s="98"/>
      <c r="D168" s="98"/>
      <c r="E168" s="98"/>
      <c r="F168" s="98"/>
      <c r="G168" s="98"/>
      <c r="H168" s="98"/>
      <c r="I168" s="98"/>
      <c r="J168" s="98"/>
      <c r="K168" s="98"/>
      <c r="L168" s="98"/>
      <c r="M168" s="98"/>
      <c r="N168" s="98"/>
      <c r="O168" s="98"/>
      <c r="P168" s="98"/>
      <c r="Q168" s="98"/>
      <c r="R168" s="98"/>
      <c r="S168" s="98"/>
      <c r="T168" s="98"/>
      <c r="U168" s="98"/>
      <c r="V168" s="98"/>
      <c r="W168" s="98"/>
      <c r="X168" s="98"/>
      <c r="Y168" s="98"/>
      <c r="Z168" s="98"/>
      <c r="AA168" s="98"/>
      <c r="AD168" s="1"/>
    </row>
    <row r="169" spans="1:30" s="97" customFormat="1">
      <c r="A169" s="98"/>
      <c r="B169" s="98"/>
      <c r="C169" s="98"/>
      <c r="D169" s="98"/>
      <c r="E169" s="98"/>
      <c r="F169" s="98"/>
      <c r="G169" s="98"/>
      <c r="H169" s="98"/>
      <c r="I169" s="98"/>
      <c r="J169" s="98"/>
      <c r="K169" s="98"/>
      <c r="L169" s="98"/>
      <c r="M169" s="98"/>
      <c r="N169" s="98"/>
      <c r="O169" s="98"/>
      <c r="P169" s="98"/>
      <c r="Q169" s="98"/>
      <c r="R169" s="98"/>
      <c r="S169" s="98"/>
      <c r="T169" s="98"/>
      <c r="U169" s="98"/>
      <c r="V169" s="98"/>
      <c r="W169" s="98"/>
      <c r="X169" s="98"/>
      <c r="Y169" s="98"/>
      <c r="Z169" s="98"/>
      <c r="AA169" s="98"/>
      <c r="AD169" s="1"/>
    </row>
    <row r="170" spans="1:30" ht="13.5" customHeight="1">
      <c r="A170" s="6"/>
      <c r="B170" s="3"/>
      <c r="C170" s="3"/>
      <c r="D170" s="3"/>
      <c r="E170" s="3"/>
      <c r="F170" s="3"/>
      <c r="G170" s="3"/>
      <c r="H170" s="213"/>
      <c r="I170" s="213"/>
      <c r="J170" s="213"/>
      <c r="K170" s="213"/>
      <c r="L170" s="213"/>
      <c r="M170" s="213"/>
      <c r="N170" s="213"/>
      <c r="O170" s="213"/>
      <c r="P170" s="213"/>
      <c r="Q170" s="213"/>
      <c r="R170" s="213"/>
      <c r="S170" s="213"/>
      <c r="T170" s="213"/>
      <c r="U170" s="213"/>
      <c r="V170" s="213"/>
      <c r="W170" s="213"/>
      <c r="X170" s="213"/>
      <c r="Y170" s="213"/>
      <c r="Z170" s="213"/>
      <c r="AA170" s="213"/>
    </row>
    <row r="171" spans="1:30">
      <c r="A171" s="6"/>
      <c r="B171" s="3"/>
      <c r="C171" s="3"/>
      <c r="D171" s="3"/>
      <c r="E171" s="3"/>
      <c r="F171" s="3"/>
      <c r="G171" s="3"/>
      <c r="H171" s="213"/>
      <c r="I171" s="213"/>
      <c r="J171" s="213"/>
      <c r="K171" s="213"/>
      <c r="L171" s="213"/>
      <c r="M171" s="213"/>
      <c r="N171" s="213"/>
      <c r="O171" s="213"/>
      <c r="P171" s="213"/>
      <c r="Q171" s="213"/>
      <c r="R171" s="213"/>
      <c r="S171" s="213"/>
      <c r="T171" s="213"/>
      <c r="U171" s="213"/>
      <c r="V171" s="213"/>
      <c r="W171" s="213"/>
      <c r="X171" s="213"/>
      <c r="Y171" s="213"/>
      <c r="Z171" s="213"/>
      <c r="AA171" s="213"/>
    </row>
    <row r="172" spans="1:30">
      <c r="A172" s="6"/>
      <c r="B172" s="98"/>
      <c r="C172" s="3"/>
      <c r="D172" s="3"/>
      <c r="E172" s="3"/>
      <c r="F172" s="3"/>
      <c r="G172" s="3"/>
      <c r="H172" s="213"/>
      <c r="I172" s="213"/>
      <c r="J172" s="213"/>
      <c r="K172" s="213"/>
      <c r="L172" s="213"/>
      <c r="M172" s="213"/>
      <c r="N172" s="213"/>
      <c r="O172" s="213"/>
      <c r="P172" s="213"/>
      <c r="Q172" s="213"/>
      <c r="R172" s="213"/>
      <c r="S172" s="213"/>
      <c r="T172" s="213"/>
      <c r="U172" s="213"/>
      <c r="V172" s="213"/>
      <c r="W172" s="213"/>
      <c r="X172" s="213"/>
      <c r="Y172" s="213"/>
      <c r="Z172" s="213"/>
      <c r="AA172" s="213"/>
    </row>
    <row r="173" spans="1:30">
      <c r="A173" s="6"/>
      <c r="B173" s="98"/>
      <c r="C173" s="3"/>
      <c r="D173" s="3"/>
      <c r="E173" s="3"/>
      <c r="F173" s="3"/>
      <c r="G173" s="3"/>
      <c r="H173" s="3"/>
      <c r="I173" s="3"/>
      <c r="J173" s="3"/>
      <c r="K173" s="3"/>
      <c r="L173" s="6"/>
      <c r="M173" s="3"/>
      <c r="N173" s="6"/>
      <c r="O173" s="3"/>
      <c r="P173" s="6"/>
      <c r="Q173" s="3"/>
      <c r="R173" s="3"/>
      <c r="S173" s="2"/>
      <c r="T173" s="2"/>
      <c r="U173" s="3"/>
      <c r="V173" s="3"/>
      <c r="W173" s="3"/>
      <c r="X173" s="3"/>
      <c r="Y173" s="3"/>
      <c r="Z173" s="3"/>
      <c r="AA173" s="3"/>
    </row>
    <row r="174" spans="1:30">
      <c r="A174" s="6"/>
      <c r="B174" s="3"/>
      <c r="C174" s="3"/>
      <c r="D174" s="3"/>
      <c r="E174" s="3"/>
      <c r="F174" s="3"/>
      <c r="G174" s="3"/>
      <c r="H174" s="3"/>
      <c r="I174" s="3"/>
      <c r="J174" s="3"/>
      <c r="K174" s="3"/>
      <c r="L174" s="6"/>
      <c r="M174" s="3"/>
      <c r="N174" s="6"/>
      <c r="O174" s="3"/>
      <c r="P174" s="6"/>
      <c r="Q174" s="3"/>
      <c r="R174" s="3"/>
      <c r="S174" s="2"/>
      <c r="T174" s="2"/>
      <c r="U174" s="3"/>
      <c r="V174" s="3"/>
      <c r="W174" s="3"/>
      <c r="X174" s="3"/>
      <c r="Y174" s="3"/>
      <c r="Z174" s="3"/>
      <c r="AA174" s="3"/>
    </row>
    <row r="175" spans="1:30" ht="13.5" customHeight="1">
      <c r="C175" s="3"/>
      <c r="D175" s="3"/>
      <c r="E175" s="3"/>
      <c r="F175" s="3"/>
      <c r="G175" s="3"/>
      <c r="H175" s="3"/>
      <c r="I175" s="3"/>
      <c r="J175" s="3"/>
      <c r="K175" s="3"/>
      <c r="L175" s="3"/>
      <c r="M175" s="3"/>
      <c r="N175" s="3"/>
      <c r="O175" s="3"/>
      <c r="P175" s="3"/>
      <c r="Q175" s="3"/>
      <c r="R175" s="3"/>
      <c r="S175" s="2"/>
      <c r="T175" s="2"/>
      <c r="U175" s="3"/>
      <c r="V175" s="3"/>
      <c r="W175" s="3"/>
      <c r="X175" s="3"/>
      <c r="Y175" s="3"/>
      <c r="Z175" s="3"/>
      <c r="AA175" s="3"/>
    </row>
    <row r="176" spans="1:30" ht="15" customHeight="1">
      <c r="A176" s="6"/>
      <c r="C176" s="3"/>
      <c r="D176" s="3"/>
      <c r="E176" s="5"/>
      <c r="F176" s="3"/>
      <c r="G176" s="3"/>
      <c r="H176" s="3"/>
      <c r="I176" s="5"/>
      <c r="J176" s="3"/>
      <c r="K176" s="3"/>
      <c r="L176" s="6"/>
      <c r="M176" s="3"/>
      <c r="N176" s="3"/>
      <c r="O176" s="3"/>
      <c r="P176" s="3"/>
      <c r="Q176" s="3"/>
      <c r="R176" s="5"/>
      <c r="S176" s="1473"/>
      <c r="T176" s="1473"/>
      <c r="U176" s="1473"/>
      <c r="V176" s="1473"/>
      <c r="W176" s="1473"/>
      <c r="X176" s="1473"/>
      <c r="Y176" s="1473"/>
      <c r="Z176" s="1473"/>
      <c r="AA176" s="5"/>
    </row>
    <row r="177" spans="1:27" ht="15" customHeight="1">
      <c r="A177" s="2"/>
      <c r="B177" s="2"/>
      <c r="C177" s="2"/>
      <c r="D177" s="2"/>
      <c r="E177" s="5"/>
      <c r="F177" s="1473"/>
      <c r="G177" s="1473"/>
      <c r="H177" s="1473"/>
      <c r="I177" s="5"/>
      <c r="J177" s="2"/>
      <c r="K177" s="3"/>
      <c r="L177" s="3"/>
      <c r="M177" s="3"/>
      <c r="N177" s="3"/>
      <c r="O177" s="3"/>
      <c r="P177" s="3"/>
      <c r="Q177" s="3"/>
      <c r="R177" s="5"/>
      <c r="S177" s="1473"/>
      <c r="T177" s="1473"/>
      <c r="U177" s="1473"/>
      <c r="V177" s="1473"/>
      <c r="W177" s="1473"/>
      <c r="X177" s="1473"/>
      <c r="Y177" s="1473"/>
      <c r="Z177" s="1473"/>
      <c r="AA177" s="33"/>
    </row>
    <row r="178" spans="1:27" ht="15" customHeight="1">
      <c r="A178" s="2"/>
      <c r="B178" s="2"/>
      <c r="C178" s="2"/>
      <c r="D178" s="2"/>
      <c r="E178" s="5"/>
      <c r="F178" s="1473"/>
      <c r="G178" s="1473"/>
      <c r="H178" s="1473"/>
      <c r="I178" s="5"/>
      <c r="J178" s="2"/>
      <c r="K178" s="3"/>
      <c r="L178" s="3"/>
      <c r="M178" s="3"/>
      <c r="N178" s="3"/>
      <c r="O178" s="3"/>
      <c r="P178" s="3"/>
      <c r="Q178" s="3"/>
      <c r="R178" s="5"/>
      <c r="S178" s="1473"/>
      <c r="T178" s="1473"/>
      <c r="U178" s="1473"/>
      <c r="V178" s="1473"/>
      <c r="W178" s="1473"/>
      <c r="X178" s="1473"/>
      <c r="Y178" s="1473"/>
      <c r="Z178" s="1473"/>
      <c r="AA178" s="33"/>
    </row>
    <row r="179" spans="1:27" ht="13.5" customHeight="1">
      <c r="A179" s="6"/>
      <c r="B179" s="3"/>
      <c r="C179" s="3"/>
      <c r="D179" s="3"/>
      <c r="E179" s="3"/>
      <c r="F179" s="3"/>
      <c r="G179" s="3"/>
      <c r="H179" s="3"/>
      <c r="I179" s="1531"/>
      <c r="J179" s="1531"/>
      <c r="K179" s="1531"/>
      <c r="L179" s="1531"/>
      <c r="M179" s="1531"/>
      <c r="N179" s="1531"/>
      <c r="O179" s="1531"/>
      <c r="P179" s="1531"/>
      <c r="Q179" s="1531"/>
      <c r="R179" s="1531"/>
      <c r="S179" s="1531"/>
      <c r="T179" s="1531"/>
      <c r="U179" s="1531"/>
      <c r="V179" s="1531"/>
      <c r="W179" s="1531"/>
      <c r="X179" s="1531"/>
      <c r="Y179" s="1531"/>
      <c r="Z179" s="1531"/>
      <c r="AA179" s="1531"/>
    </row>
    <row r="180" spans="1:27" ht="15.75" customHeight="1">
      <c r="A180" s="2"/>
      <c r="B180" s="2"/>
      <c r="C180" s="2"/>
      <c r="D180" s="2"/>
      <c r="E180" s="2"/>
      <c r="F180" s="2"/>
      <c r="G180" s="2"/>
      <c r="H180" s="2"/>
      <c r="I180" s="1531"/>
      <c r="J180" s="1531"/>
      <c r="K180" s="1531"/>
      <c r="L180" s="1531"/>
      <c r="M180" s="1531"/>
      <c r="N180" s="1531"/>
      <c r="O180" s="1531"/>
      <c r="P180" s="1531"/>
      <c r="Q180" s="1531"/>
      <c r="R180" s="1531"/>
      <c r="S180" s="1531"/>
      <c r="T180" s="1531"/>
      <c r="U180" s="1531"/>
      <c r="V180" s="1531"/>
      <c r="W180" s="1531"/>
      <c r="X180" s="1531"/>
      <c r="Y180" s="1531"/>
      <c r="Z180" s="1531"/>
      <c r="AA180" s="1531"/>
    </row>
    <row r="181" spans="1:27" ht="15.75" customHeight="1">
      <c r="A181" s="6"/>
      <c r="B181" s="3"/>
      <c r="C181" s="3"/>
      <c r="D181" s="3"/>
      <c r="E181" s="3"/>
      <c r="F181" s="3"/>
      <c r="G181" s="3"/>
      <c r="H181" s="3"/>
      <c r="I181" s="1531"/>
      <c r="J181" s="1602"/>
      <c r="K181" s="1602"/>
      <c r="L181" s="1602"/>
      <c r="M181" s="1602"/>
      <c r="N181" s="1602"/>
      <c r="O181" s="1602"/>
      <c r="P181" s="1602"/>
      <c r="Q181" s="1602"/>
      <c r="R181" s="1602"/>
      <c r="S181" s="1602"/>
      <c r="T181" s="1602"/>
      <c r="U181" s="1602"/>
      <c r="V181" s="1602"/>
      <c r="W181" s="1602"/>
      <c r="X181" s="1602"/>
      <c r="Y181" s="1602"/>
      <c r="Z181" s="1602"/>
      <c r="AA181" s="1602"/>
    </row>
    <row r="182" spans="1:27" ht="15.75" customHeight="1">
      <c r="A182" s="2"/>
      <c r="B182" s="2"/>
      <c r="C182" s="2"/>
      <c r="D182" s="2"/>
      <c r="E182" s="2"/>
      <c r="F182" s="2"/>
      <c r="G182" s="2"/>
      <c r="H182" s="2"/>
      <c r="I182" s="1602"/>
      <c r="J182" s="1602"/>
      <c r="K182" s="1602"/>
      <c r="L182" s="1602"/>
      <c r="M182" s="1602"/>
      <c r="N182" s="1602"/>
      <c r="O182" s="1602"/>
      <c r="P182" s="1602"/>
      <c r="Q182" s="1602"/>
      <c r="R182" s="1602"/>
      <c r="S182" s="1602"/>
      <c r="T182" s="1602"/>
      <c r="U182" s="1602"/>
      <c r="V182" s="1602"/>
      <c r="W182" s="1602"/>
      <c r="X182" s="1602"/>
      <c r="Y182" s="1602"/>
      <c r="Z182" s="1602"/>
      <c r="AA182" s="1602"/>
    </row>
    <row r="183" spans="1:27" ht="18" customHeight="1">
      <c r="A183" s="1501"/>
      <c r="B183" s="1501"/>
      <c r="C183" s="1501"/>
      <c r="D183" s="1501"/>
      <c r="E183" s="1501"/>
      <c r="F183" s="1501"/>
      <c r="G183" s="1501"/>
      <c r="H183" s="1501"/>
      <c r="I183" s="1501"/>
      <c r="J183" s="1501"/>
      <c r="K183" s="1501"/>
      <c r="L183" s="1501"/>
      <c r="M183" s="1501"/>
      <c r="N183" s="1501"/>
      <c r="O183" s="1501"/>
      <c r="P183" s="1501"/>
      <c r="Q183" s="1501"/>
      <c r="R183" s="1501"/>
      <c r="S183" s="1501"/>
      <c r="T183" s="1501"/>
      <c r="U183" s="1501"/>
      <c r="V183" s="1501"/>
      <c r="W183" s="1501"/>
      <c r="X183" s="1501"/>
      <c r="Y183" s="1501"/>
      <c r="Z183" s="1501"/>
      <c r="AA183" s="1501"/>
    </row>
    <row r="184" spans="1:27"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row>
    <row r="185" spans="1:27" ht="15.75" customHeight="1">
      <c r="A185" s="6"/>
      <c r="B185" s="3"/>
      <c r="C185" s="3"/>
      <c r="D185" s="3"/>
      <c r="E185" s="3"/>
      <c r="F185" s="1473"/>
      <c r="G185" s="1473"/>
      <c r="H185" s="1473"/>
      <c r="I185" s="1473"/>
      <c r="K185" s="3"/>
      <c r="L185" s="3"/>
      <c r="M185" s="3"/>
      <c r="N185" s="3"/>
      <c r="O185" s="3"/>
      <c r="P185" s="3"/>
      <c r="Q185" s="3"/>
      <c r="R185" s="3"/>
      <c r="S185" s="3"/>
      <c r="T185" s="3"/>
      <c r="U185" s="3"/>
      <c r="V185" s="3"/>
      <c r="W185" s="3"/>
      <c r="X185" s="3"/>
      <c r="Y185" s="3"/>
      <c r="Z185" s="3"/>
      <c r="AA185" s="3"/>
    </row>
    <row r="186" spans="1:27" ht="15.75" customHeight="1">
      <c r="A186" s="6"/>
      <c r="B186" s="3"/>
      <c r="C186" s="3"/>
      <c r="D186" s="3"/>
      <c r="E186" s="3"/>
      <c r="F186" s="3"/>
      <c r="G186" s="1473"/>
      <c r="H186" s="1473"/>
      <c r="I186" s="3"/>
      <c r="J186" s="1550"/>
      <c r="K186" s="1550"/>
      <c r="L186" s="1550"/>
      <c r="M186" s="1550"/>
      <c r="N186" s="1550"/>
      <c r="O186" s="1550"/>
      <c r="P186" s="1550"/>
      <c r="Q186" s="1550"/>
      <c r="R186" s="1550"/>
      <c r="S186" s="1550"/>
      <c r="T186" s="1550"/>
      <c r="U186" s="1550"/>
      <c r="V186" s="1550"/>
      <c r="W186" s="1550"/>
      <c r="X186" s="1550"/>
      <c r="Y186" s="1550"/>
      <c r="Z186" s="1550"/>
      <c r="AA186" s="1550"/>
    </row>
    <row r="187" spans="1:27" ht="15.75" customHeight="1">
      <c r="A187" s="3"/>
      <c r="B187" s="3"/>
      <c r="C187" s="3"/>
      <c r="D187" s="3"/>
      <c r="E187" s="3"/>
      <c r="F187" s="3"/>
      <c r="G187" s="1473"/>
      <c r="H187" s="1473"/>
      <c r="I187" s="3"/>
      <c r="J187" s="1550"/>
      <c r="K187" s="1550"/>
      <c r="L187" s="1550"/>
      <c r="M187" s="1550"/>
      <c r="N187" s="1550"/>
      <c r="O187" s="1550"/>
      <c r="P187" s="1550"/>
      <c r="Q187" s="1550"/>
      <c r="R187" s="1550"/>
      <c r="S187" s="1550"/>
      <c r="T187" s="1550"/>
      <c r="U187" s="1550"/>
      <c r="V187" s="1550"/>
      <c r="W187" s="1550"/>
      <c r="X187" s="1550"/>
      <c r="Y187" s="1550"/>
      <c r="Z187" s="1550"/>
      <c r="AA187" s="1550"/>
    </row>
    <row r="188" spans="1:27" ht="15.75" customHeight="1">
      <c r="A188" s="3"/>
      <c r="B188" s="3"/>
      <c r="C188" s="3"/>
      <c r="D188" s="3"/>
      <c r="E188" s="3"/>
      <c r="F188" s="3"/>
      <c r="G188" s="1473"/>
      <c r="H188" s="1473"/>
      <c r="I188" s="3"/>
      <c r="J188" s="1550"/>
      <c r="K188" s="1550"/>
      <c r="L188" s="1550"/>
      <c r="M188" s="1550"/>
      <c r="N188" s="1550"/>
      <c r="O188" s="1550"/>
      <c r="P188" s="1550"/>
      <c r="Q188" s="1550"/>
      <c r="R188" s="1550"/>
      <c r="S188" s="1550"/>
      <c r="T188" s="1550"/>
      <c r="U188" s="1550"/>
      <c r="V188" s="1550"/>
      <c r="W188" s="1550"/>
      <c r="X188" s="1550"/>
      <c r="Y188" s="1550"/>
      <c r="Z188" s="1550"/>
      <c r="AA188" s="1550"/>
    </row>
    <row r="189" spans="1:27"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row>
    <row r="190" spans="1:27" ht="15.75" customHeight="1">
      <c r="A190" s="6"/>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row>
    <row r="191" spans="1:27">
      <c r="A191" s="6"/>
      <c r="B191" s="6"/>
      <c r="C191" s="3"/>
      <c r="D191" s="3"/>
      <c r="E191" s="6"/>
      <c r="F191" s="3"/>
      <c r="G191" s="3"/>
      <c r="H191" s="6"/>
      <c r="I191" s="3"/>
      <c r="J191" s="3"/>
      <c r="K191" s="6"/>
      <c r="L191" s="3"/>
      <c r="M191" s="3"/>
      <c r="N191" s="6"/>
      <c r="O191" s="3"/>
      <c r="P191" s="3"/>
      <c r="Q191" s="3"/>
      <c r="R191" s="6"/>
      <c r="S191" s="3"/>
      <c r="T191" s="3"/>
      <c r="U191" s="3"/>
      <c r="V191" s="3"/>
      <c r="W191" s="6"/>
      <c r="X191" s="7"/>
      <c r="Y191" s="3"/>
      <c r="Z191" s="3"/>
      <c r="AA191" s="2"/>
    </row>
    <row r="192" spans="1:27" ht="15.75" customHeight="1">
      <c r="A192" s="6"/>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row>
    <row r="193" spans="1:27" ht="15.75" customHeight="1">
      <c r="A193" s="6"/>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row>
    <row r="194" spans="1:27" ht="15.75" customHeight="1">
      <c r="A194" s="6"/>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row>
    <row r="195" spans="1:27" ht="15.75" customHeight="1">
      <c r="A195" s="3"/>
      <c r="B195" s="3"/>
      <c r="C195" s="3"/>
      <c r="D195" s="3"/>
      <c r="E195" s="3"/>
      <c r="F195" s="3"/>
      <c r="G195" s="3"/>
      <c r="H195" s="3"/>
      <c r="I195" s="3"/>
      <c r="J195" s="3"/>
      <c r="K195" s="1473"/>
      <c r="L195" s="1473"/>
      <c r="M195" s="1473"/>
      <c r="N195" s="3"/>
      <c r="O195" s="3"/>
      <c r="P195" s="3"/>
      <c r="Q195" s="3"/>
      <c r="R195" s="3"/>
      <c r="S195" s="3"/>
      <c r="T195" s="3"/>
      <c r="U195" s="3"/>
      <c r="V195" s="3"/>
      <c r="W195" s="3"/>
      <c r="X195" s="3"/>
      <c r="Y195" s="3"/>
      <c r="Z195" s="3"/>
      <c r="AA195" s="3"/>
    </row>
    <row r="196" spans="1:27" ht="15.75" customHeight="1">
      <c r="A196" s="3"/>
      <c r="B196" s="3"/>
      <c r="C196" s="3"/>
      <c r="D196" s="3"/>
      <c r="E196" s="3"/>
      <c r="F196" s="3"/>
      <c r="G196" s="3"/>
      <c r="H196" s="3"/>
      <c r="I196" s="3"/>
      <c r="J196" s="3"/>
      <c r="K196" s="1473"/>
      <c r="L196" s="1473"/>
      <c r="M196" s="1473"/>
      <c r="N196" s="3"/>
      <c r="O196" s="3"/>
      <c r="P196" s="3"/>
      <c r="Q196" s="3"/>
      <c r="R196" s="3"/>
      <c r="S196" s="3"/>
      <c r="T196" s="3"/>
      <c r="U196" s="3"/>
      <c r="V196" s="3"/>
      <c r="W196" s="3"/>
      <c r="X196" s="3"/>
      <c r="Y196" s="3"/>
      <c r="Z196" s="3"/>
      <c r="AA196" s="3"/>
    </row>
    <row r="197" spans="1:27" ht="15.75" customHeight="1">
      <c r="A197" s="3"/>
      <c r="B197" s="3"/>
      <c r="C197" s="3"/>
      <c r="D197" s="3"/>
      <c r="E197" s="3"/>
      <c r="F197" s="3"/>
      <c r="G197" s="3"/>
      <c r="H197" s="3"/>
      <c r="I197" s="3"/>
      <c r="J197" s="3"/>
      <c r="K197" s="1473"/>
      <c r="L197" s="1473"/>
      <c r="M197" s="1473"/>
      <c r="N197" s="3"/>
      <c r="O197" s="3"/>
      <c r="P197" s="3"/>
      <c r="Q197" s="3"/>
      <c r="R197" s="3"/>
      <c r="S197" s="3"/>
      <c r="T197" s="3"/>
      <c r="U197" s="3"/>
      <c r="V197" s="3"/>
      <c r="W197" s="3"/>
      <c r="X197" s="3"/>
      <c r="Y197" s="3"/>
      <c r="Z197" s="3"/>
      <c r="AA197" s="3"/>
    </row>
    <row r="198" spans="1:27" ht="15.75" customHeight="1">
      <c r="A198" s="3"/>
      <c r="B198" s="3"/>
      <c r="C198" s="3"/>
      <c r="D198" s="3"/>
      <c r="E198" s="3"/>
      <c r="F198" s="3"/>
      <c r="G198" s="3"/>
      <c r="H198" s="3"/>
      <c r="I198" s="3"/>
      <c r="J198" s="3"/>
      <c r="K198" s="1473"/>
      <c r="L198" s="1473"/>
      <c r="M198" s="1473"/>
      <c r="N198" s="3"/>
      <c r="O198" s="3"/>
      <c r="P198" s="3"/>
      <c r="Q198" s="3"/>
      <c r="R198" s="3"/>
      <c r="S198" s="3"/>
      <c r="T198" s="3"/>
      <c r="U198" s="3"/>
      <c r="V198" s="3"/>
      <c r="W198" s="3"/>
      <c r="X198" s="3"/>
      <c r="Y198" s="3"/>
      <c r="Z198" s="3"/>
      <c r="AA198" s="3"/>
    </row>
    <row r="199" spans="1:27" ht="15.75" customHeight="1">
      <c r="A199" s="6"/>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row>
    <row r="200" spans="1:27" ht="15.75" customHeight="1">
      <c r="A200" s="3"/>
      <c r="B200" s="3"/>
      <c r="C200" s="3"/>
      <c r="D200" s="3"/>
      <c r="E200" s="3"/>
      <c r="F200" s="3"/>
      <c r="G200" s="3"/>
      <c r="H200" s="3"/>
      <c r="I200" s="3"/>
      <c r="J200" s="3"/>
      <c r="K200" s="1485"/>
      <c r="L200" s="1485"/>
      <c r="M200" s="1485"/>
      <c r="N200" s="1485"/>
      <c r="O200" s="3"/>
      <c r="P200" s="3"/>
      <c r="Q200" s="3"/>
      <c r="R200" s="3"/>
      <c r="S200" s="3"/>
      <c r="T200" s="3"/>
      <c r="U200" s="3"/>
      <c r="V200" s="3"/>
      <c r="W200" s="3"/>
      <c r="X200" s="3"/>
      <c r="Y200" s="3"/>
      <c r="Z200" s="3"/>
      <c r="AA200" s="3"/>
    </row>
    <row r="201" spans="1:27" ht="15.75" customHeight="1">
      <c r="A201" s="3"/>
      <c r="B201" s="3"/>
      <c r="C201" s="3"/>
      <c r="D201" s="3"/>
      <c r="E201" s="3"/>
      <c r="F201" s="3"/>
      <c r="G201" s="3"/>
      <c r="H201" s="3"/>
      <c r="I201" s="3"/>
      <c r="J201" s="3"/>
      <c r="K201" s="1485"/>
      <c r="L201" s="1485"/>
      <c r="M201" s="1485"/>
      <c r="N201" s="1485"/>
      <c r="O201" s="3"/>
      <c r="P201" s="3"/>
      <c r="Q201" s="3"/>
      <c r="R201" s="3"/>
      <c r="S201" s="3"/>
      <c r="T201" s="3"/>
      <c r="U201" s="3"/>
      <c r="V201" s="3"/>
      <c r="W201" s="3"/>
      <c r="X201" s="3"/>
      <c r="Y201" s="3"/>
      <c r="Z201" s="3"/>
      <c r="AA201" s="3"/>
    </row>
    <row r="202" spans="1:27" ht="15.75" customHeight="1">
      <c r="A202" s="6"/>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row>
    <row r="203" spans="1:27" ht="15.75" customHeight="1">
      <c r="A203" s="6"/>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row>
    <row r="204" spans="1:27" ht="15.75" customHeight="1">
      <c r="A204" s="3"/>
      <c r="B204" s="3"/>
      <c r="C204" s="3"/>
      <c r="D204" s="3"/>
      <c r="E204" s="3"/>
      <c r="F204" s="3"/>
      <c r="G204" s="3"/>
      <c r="H204" s="3"/>
      <c r="I204" s="3"/>
      <c r="J204" s="3"/>
      <c r="K204" s="3"/>
      <c r="L204" s="3"/>
      <c r="M204" s="3"/>
      <c r="N204" s="3"/>
      <c r="O204" s="3"/>
      <c r="P204" s="3"/>
      <c r="Q204" s="3"/>
      <c r="R204" s="3"/>
      <c r="S204" s="3"/>
      <c r="T204" s="3"/>
      <c r="U204" s="6"/>
      <c r="V204" s="3"/>
      <c r="W204" s="3"/>
      <c r="X204" s="6"/>
      <c r="Y204" s="3"/>
      <c r="Z204" s="3"/>
      <c r="AA204" s="3"/>
    </row>
    <row r="205" spans="1:27"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row>
    <row r="206" spans="1:27"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row>
    <row r="207" spans="1:27"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row>
    <row r="208" spans="1:27"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row>
    <row r="209" spans="1:27"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row>
    <row r="210" spans="1:27"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row>
    <row r="211" spans="1:27" ht="15.75" customHeight="1">
      <c r="A211" s="6"/>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row>
    <row r="212" spans="1:27" ht="15.75" customHeight="1">
      <c r="A212" s="3"/>
      <c r="B212" s="3"/>
      <c r="C212" s="3"/>
      <c r="D212" s="3"/>
      <c r="E212" s="3"/>
      <c r="F212" s="3"/>
      <c r="G212" s="3"/>
      <c r="H212" s="3"/>
      <c r="I212" s="5"/>
      <c r="J212" s="1473"/>
      <c r="K212" s="1473"/>
      <c r="L212" s="1473"/>
      <c r="M212" s="1473"/>
      <c r="N212" s="5"/>
      <c r="O212" s="5"/>
      <c r="P212" s="1473"/>
      <c r="Q212" s="1473"/>
      <c r="R212" s="1473"/>
      <c r="S212" s="1473"/>
      <c r="T212" s="5"/>
      <c r="U212" s="5"/>
      <c r="V212" s="1473"/>
      <c r="W212" s="1473"/>
      <c r="X212" s="1473"/>
      <c r="Y212" s="1473"/>
      <c r="Z212" s="7"/>
      <c r="AA212" s="3"/>
    </row>
    <row r="213" spans="1:27" ht="15.75" customHeight="1">
      <c r="A213" s="3"/>
      <c r="B213" s="3"/>
      <c r="C213" s="3"/>
      <c r="D213" s="5"/>
      <c r="E213" s="1473"/>
      <c r="F213" s="1473"/>
      <c r="G213" s="5"/>
      <c r="H213" s="3"/>
      <c r="I213" s="5"/>
      <c r="J213" s="1494"/>
      <c r="K213" s="1494"/>
      <c r="L213" s="1494"/>
      <c r="M213" s="1494"/>
      <c r="N213" s="5"/>
      <c r="O213" s="5"/>
      <c r="P213" s="1494"/>
      <c r="Q213" s="1494"/>
      <c r="R213" s="1494"/>
      <c r="S213" s="1494"/>
      <c r="T213" s="5"/>
      <c r="U213" s="5"/>
      <c r="V213" s="1492"/>
      <c r="W213" s="1492"/>
      <c r="X213" s="1492"/>
      <c r="Y213" s="1492"/>
      <c r="Z213" s="3"/>
      <c r="AA213" s="3"/>
    </row>
    <row r="214" spans="1:27" ht="15.75" customHeight="1">
      <c r="A214" s="3"/>
      <c r="B214" s="3"/>
      <c r="C214" s="3"/>
      <c r="D214" s="5"/>
      <c r="E214" s="1473"/>
      <c r="F214" s="1473"/>
      <c r="G214" s="5"/>
      <c r="H214" s="3"/>
      <c r="I214" s="5"/>
      <c r="J214" s="1494"/>
      <c r="K214" s="1494"/>
      <c r="L214" s="1494"/>
      <c r="M214" s="1494"/>
      <c r="N214" s="5"/>
      <c r="O214" s="5"/>
      <c r="P214" s="1494"/>
      <c r="Q214" s="1494"/>
      <c r="R214" s="1494"/>
      <c r="S214" s="1494"/>
      <c r="T214" s="5"/>
      <c r="U214" s="5"/>
      <c r="V214" s="1492"/>
      <c r="W214" s="1492"/>
      <c r="X214" s="1492"/>
      <c r="Y214" s="1492"/>
      <c r="Z214" s="3"/>
      <c r="AA214" s="3"/>
    </row>
    <row r="215" spans="1:27" ht="15.75" customHeight="1">
      <c r="A215" s="3"/>
      <c r="B215" s="3"/>
      <c r="C215" s="3"/>
      <c r="D215" s="5"/>
      <c r="E215" s="1473"/>
      <c r="F215" s="1473"/>
      <c r="G215" s="5"/>
      <c r="H215" s="3"/>
      <c r="I215" s="5"/>
      <c r="J215" s="1494"/>
      <c r="K215" s="1494"/>
      <c r="L215" s="1494"/>
      <c r="M215" s="1494"/>
      <c r="N215" s="5"/>
      <c r="O215" s="5"/>
      <c r="P215" s="1494"/>
      <c r="Q215" s="1494"/>
      <c r="R215" s="1494"/>
      <c r="S215" s="1494"/>
      <c r="T215" s="5"/>
      <c r="U215" s="5"/>
      <c r="V215" s="1492"/>
      <c r="W215" s="1492"/>
      <c r="X215" s="1492"/>
      <c r="Y215" s="1492"/>
      <c r="Z215" s="3"/>
      <c r="AA215" s="3"/>
    </row>
    <row r="216" spans="1:27" ht="15.75" customHeight="1">
      <c r="A216" s="3"/>
      <c r="B216" s="3"/>
      <c r="C216" s="3"/>
      <c r="D216" s="5"/>
      <c r="E216" s="1473"/>
      <c r="F216" s="1473"/>
      <c r="G216" s="5"/>
      <c r="H216" s="3"/>
      <c r="I216" s="5"/>
      <c r="J216" s="1494"/>
      <c r="K216" s="1494"/>
      <c r="L216" s="1494"/>
      <c r="M216" s="1494"/>
      <c r="N216" s="5"/>
      <c r="O216" s="5"/>
      <c r="P216" s="1494"/>
      <c r="Q216" s="1494"/>
      <c r="R216" s="1494"/>
      <c r="S216" s="1494"/>
      <c r="T216" s="5"/>
      <c r="U216" s="5"/>
      <c r="V216" s="1492"/>
      <c r="W216" s="1492"/>
      <c r="X216" s="1492"/>
      <c r="Y216" s="1492"/>
      <c r="Z216" s="3"/>
      <c r="AA216" s="3"/>
    </row>
    <row r="217" spans="1:27" ht="15.75" customHeight="1">
      <c r="A217" s="3"/>
      <c r="B217" s="3"/>
      <c r="C217" s="3"/>
      <c r="D217" s="5"/>
      <c r="E217" s="3"/>
      <c r="F217" s="3"/>
      <c r="G217" s="5"/>
      <c r="H217" s="3"/>
      <c r="I217" s="5"/>
      <c r="J217" s="3"/>
      <c r="K217" s="3"/>
      <c r="L217" s="3"/>
      <c r="M217" s="3"/>
      <c r="N217" s="5"/>
      <c r="O217" s="5"/>
      <c r="P217" s="5"/>
      <c r="Q217" s="3"/>
      <c r="R217" s="3"/>
      <c r="S217" s="5"/>
      <c r="T217" s="5"/>
      <c r="U217" s="5"/>
      <c r="V217" s="3"/>
      <c r="W217" s="3"/>
      <c r="X217" s="3"/>
      <c r="Y217" s="3"/>
      <c r="Z217" s="3"/>
      <c r="AA217" s="3"/>
    </row>
    <row r="218" spans="1:27" ht="15.75" customHeight="1">
      <c r="A218" s="3"/>
      <c r="B218" s="3"/>
      <c r="C218" s="3"/>
      <c r="D218" s="5"/>
      <c r="E218" s="3"/>
      <c r="F218" s="3"/>
      <c r="G218" s="5"/>
      <c r="H218" s="3"/>
      <c r="I218" s="5"/>
      <c r="J218" s="3"/>
      <c r="K218" s="3"/>
      <c r="L218" s="3"/>
      <c r="M218" s="3"/>
      <c r="N218" s="5"/>
      <c r="O218" s="5"/>
      <c r="P218" s="5"/>
      <c r="Q218" s="3"/>
      <c r="R218" s="3"/>
      <c r="S218" s="5"/>
      <c r="T218" s="5"/>
      <c r="U218" s="5"/>
      <c r="V218" s="3"/>
      <c r="W218" s="3"/>
      <c r="X218" s="3"/>
      <c r="Y218" s="3"/>
      <c r="Z218" s="3"/>
      <c r="AA218" s="3"/>
    </row>
    <row r="219" spans="1:27" ht="15.75" customHeight="1">
      <c r="A219" s="3"/>
      <c r="B219" s="3"/>
      <c r="C219" s="3"/>
      <c r="D219" s="5"/>
      <c r="E219" s="3"/>
      <c r="F219" s="3"/>
      <c r="G219" s="5"/>
      <c r="H219" s="3"/>
      <c r="I219" s="5"/>
      <c r="J219" s="3"/>
      <c r="K219" s="3"/>
      <c r="L219" s="3"/>
      <c r="M219" s="3"/>
      <c r="N219" s="5"/>
      <c r="O219" s="5"/>
      <c r="P219" s="5"/>
      <c r="Q219" s="3"/>
      <c r="R219" s="3"/>
      <c r="S219" s="5"/>
      <c r="T219" s="5"/>
      <c r="U219" s="5"/>
      <c r="V219" s="3"/>
      <c r="W219" s="3"/>
      <c r="X219" s="3"/>
      <c r="Y219" s="3"/>
      <c r="Z219" s="3"/>
      <c r="AA219" s="3"/>
    </row>
    <row r="220" spans="1:27" ht="15.75" customHeight="1">
      <c r="A220" s="3"/>
      <c r="B220" s="3"/>
      <c r="C220" s="3"/>
      <c r="D220" s="5"/>
      <c r="E220" s="3"/>
      <c r="F220" s="3"/>
      <c r="G220" s="5"/>
      <c r="H220" s="3"/>
      <c r="I220" s="5"/>
      <c r="J220" s="3"/>
      <c r="K220" s="3"/>
      <c r="L220" s="3"/>
      <c r="M220" s="3"/>
      <c r="N220" s="5"/>
      <c r="O220" s="5"/>
      <c r="P220" s="5"/>
      <c r="Q220" s="3"/>
      <c r="R220" s="3"/>
      <c r="S220" s="5"/>
      <c r="T220" s="5"/>
      <c r="U220" s="5"/>
      <c r="V220" s="3"/>
      <c r="W220" s="3"/>
      <c r="X220" s="3"/>
      <c r="Y220" s="3"/>
      <c r="Z220" s="3"/>
      <c r="AA220" s="3"/>
    </row>
    <row r="221" spans="1:27" ht="15.75" customHeight="1">
      <c r="A221" s="3"/>
      <c r="B221" s="3"/>
      <c r="C221" s="3"/>
      <c r="D221" s="3"/>
      <c r="E221" s="3"/>
      <c r="F221" s="3"/>
      <c r="G221" s="3"/>
      <c r="H221" s="3"/>
      <c r="I221" s="5"/>
      <c r="J221" s="1494"/>
      <c r="K221" s="1494"/>
      <c r="L221" s="1494"/>
      <c r="M221" s="1494"/>
      <c r="N221" s="5"/>
      <c r="O221" s="5"/>
      <c r="P221" s="1494"/>
      <c r="Q221" s="1494"/>
      <c r="R221" s="1494"/>
      <c r="S221" s="1494"/>
      <c r="T221" s="5"/>
      <c r="U221" s="5"/>
      <c r="V221" s="1494"/>
      <c r="W221" s="1494"/>
      <c r="X221" s="1494"/>
      <c r="Y221" s="1494"/>
      <c r="Z221" s="3"/>
      <c r="AA221" s="3"/>
    </row>
    <row r="222" spans="1:27" ht="15.75" customHeight="1">
      <c r="A222" s="6"/>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row>
    <row r="223" spans="1:27" ht="15.75" customHeight="1">
      <c r="A223" s="6"/>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row>
    <row r="224" spans="1:27" ht="15.75" customHeight="1">
      <c r="A224" s="6"/>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row>
    <row r="225" spans="1:28" ht="15.75" customHeight="1">
      <c r="A225" s="6"/>
      <c r="B225" s="3"/>
      <c r="C225" s="3"/>
      <c r="D225" s="3"/>
      <c r="E225" s="3"/>
      <c r="F225" s="3"/>
      <c r="G225" s="3"/>
      <c r="H225" s="3"/>
      <c r="I225" s="3"/>
      <c r="J225" s="1570"/>
      <c r="K225" s="1570"/>
      <c r="L225" s="1570"/>
      <c r="M225" s="1570"/>
      <c r="N225" s="1570"/>
      <c r="O225" s="5"/>
      <c r="P225" s="3"/>
      <c r="Q225" s="3"/>
      <c r="R225" s="3"/>
      <c r="S225" s="3"/>
      <c r="T225" s="3"/>
      <c r="U225" s="3"/>
      <c r="V225" s="3"/>
      <c r="W225" s="3"/>
      <c r="X225" s="3"/>
      <c r="Y225" s="3"/>
      <c r="Z225" s="3"/>
      <c r="AA225" s="3"/>
    </row>
    <row r="226" spans="1:28" ht="15.75" customHeight="1">
      <c r="A226" s="6"/>
      <c r="B226" s="3"/>
      <c r="C226" s="3"/>
      <c r="D226" s="3"/>
      <c r="E226" s="3"/>
      <c r="F226" s="3"/>
      <c r="G226" s="3"/>
      <c r="H226" s="3"/>
      <c r="I226" s="3"/>
      <c r="J226" s="3"/>
      <c r="K226" s="3"/>
      <c r="L226" s="1473"/>
      <c r="M226" s="1473"/>
      <c r="N226" s="1473"/>
      <c r="O226" s="1473"/>
      <c r="P226" s="1473"/>
      <c r="Q226" s="1473"/>
      <c r="R226" s="3"/>
      <c r="S226" s="3"/>
      <c r="T226" s="3"/>
      <c r="U226" s="3"/>
      <c r="V226" s="3"/>
      <c r="W226" s="3"/>
      <c r="X226" s="3"/>
      <c r="Y226" s="3"/>
      <c r="Z226" s="3"/>
      <c r="AA226" s="3"/>
    </row>
    <row r="227" spans="1:28" ht="15.75" customHeight="1">
      <c r="A227" s="6"/>
      <c r="B227" s="3"/>
      <c r="C227" s="3"/>
      <c r="D227" s="3"/>
      <c r="E227" s="3"/>
      <c r="F227" s="3"/>
      <c r="G227" s="3"/>
      <c r="H227" s="3"/>
      <c r="I227" s="1551"/>
      <c r="J227" s="1551"/>
      <c r="K227" s="1551"/>
      <c r="L227" s="1551"/>
      <c r="M227" s="1551"/>
      <c r="N227" s="1551"/>
      <c r="O227" s="1551"/>
      <c r="P227" s="1551"/>
      <c r="Q227" s="1551"/>
      <c r="R227" s="1551"/>
      <c r="S227" s="1551"/>
      <c r="T227" s="1551"/>
      <c r="U227" s="1551"/>
      <c r="V227" s="1551"/>
      <c r="W227" s="1551"/>
      <c r="X227" s="1551"/>
      <c r="Y227" s="1551"/>
      <c r="Z227" s="1551"/>
      <c r="AA227" s="1551"/>
    </row>
    <row r="228" spans="1:28">
      <c r="I228" s="1861"/>
      <c r="J228" s="1861"/>
      <c r="K228" s="1861"/>
      <c r="L228" s="1861"/>
      <c r="M228" s="1861"/>
      <c r="N228" s="1861"/>
      <c r="O228" s="1861"/>
      <c r="P228" s="1861"/>
      <c r="Q228" s="1861"/>
      <c r="R228" s="1861"/>
      <c r="S228" s="1861"/>
      <c r="T228" s="1861"/>
      <c r="U228" s="1861"/>
      <c r="V228" s="1861"/>
      <c r="W228" s="1861"/>
      <c r="X228" s="1861"/>
      <c r="Y228" s="1861"/>
      <c r="Z228" s="1861"/>
      <c r="AA228" s="1861"/>
    </row>
    <row r="229" spans="1:28" ht="13.5" customHeight="1">
      <c r="A229" s="6"/>
      <c r="B229" s="3"/>
      <c r="C229" s="3"/>
      <c r="D229" s="3"/>
      <c r="E229" s="3"/>
      <c r="F229" s="1551"/>
      <c r="G229" s="1551"/>
      <c r="H229" s="1551"/>
      <c r="I229" s="1551"/>
      <c r="J229" s="1551"/>
      <c r="K229" s="1551"/>
      <c r="L229" s="1551"/>
      <c r="M229" s="1551"/>
      <c r="N229" s="1551"/>
      <c r="O229" s="1551"/>
      <c r="P229" s="1551"/>
      <c r="Q229" s="1551"/>
      <c r="R229" s="1551"/>
      <c r="S229" s="1551"/>
      <c r="T229" s="1551"/>
      <c r="U229" s="1551"/>
      <c r="V229" s="1551"/>
      <c r="W229" s="1551"/>
      <c r="X229" s="1551"/>
      <c r="Y229" s="1551"/>
      <c r="Z229" s="1551"/>
      <c r="AA229" s="1551"/>
    </row>
    <row r="230" spans="1:28">
      <c r="A230" s="3"/>
      <c r="B230" s="3"/>
      <c r="C230" s="3"/>
      <c r="D230" s="3"/>
      <c r="E230" s="3"/>
      <c r="F230" s="1518"/>
      <c r="G230" s="1518"/>
      <c r="H230" s="1518"/>
      <c r="I230" s="1518"/>
      <c r="J230" s="1518"/>
      <c r="K230" s="1518"/>
      <c r="L230" s="1518"/>
      <c r="M230" s="1518"/>
      <c r="N230" s="1518"/>
      <c r="O230" s="1518"/>
      <c r="P230" s="1518"/>
      <c r="Q230" s="1518"/>
      <c r="R230" s="1518"/>
      <c r="S230" s="1518"/>
      <c r="T230" s="1518"/>
      <c r="U230" s="1518"/>
      <c r="V230" s="1518"/>
      <c r="W230" s="1518"/>
      <c r="X230" s="1518"/>
      <c r="Y230" s="1518"/>
      <c r="Z230" s="1518"/>
      <c r="AA230" s="1518"/>
    </row>
    <row r="231" spans="1:28">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row>
    <row r="232" spans="1:28"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row>
    <row r="233" spans="1:28"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row>
    <row r="234" spans="1:28" ht="18.75" customHeight="1">
      <c r="A234" s="1473"/>
      <c r="B234" s="1473"/>
      <c r="C234" s="1473"/>
      <c r="D234" s="1473"/>
      <c r="E234" s="1473"/>
      <c r="F234" s="1473"/>
      <c r="G234" s="1473"/>
      <c r="H234" s="1473"/>
      <c r="I234" s="1473"/>
      <c r="J234" s="1473"/>
      <c r="K234" s="1473"/>
      <c r="L234" s="1473"/>
      <c r="M234" s="1473"/>
      <c r="N234" s="1473"/>
      <c r="O234" s="1473"/>
      <c r="P234" s="1473"/>
      <c r="Q234" s="1473"/>
      <c r="R234" s="1473"/>
      <c r="S234" s="1473"/>
      <c r="T234" s="1473"/>
      <c r="U234" s="1473"/>
      <c r="V234" s="1473"/>
      <c r="W234" s="1473"/>
      <c r="X234" s="1473"/>
      <c r="Y234" s="1473"/>
      <c r="Z234" s="1473"/>
      <c r="AA234" s="1473"/>
      <c r="AB234" s="2"/>
    </row>
    <row r="235" spans="1:28"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2"/>
    </row>
    <row r="236" spans="1:28" ht="15.75" customHeight="1">
      <c r="A236" s="6"/>
      <c r="B236" s="3"/>
      <c r="C236" s="3"/>
      <c r="D236" s="3"/>
      <c r="E236" s="3"/>
      <c r="F236" s="3"/>
      <c r="G236" s="2"/>
      <c r="H236" s="3"/>
      <c r="I236" s="3"/>
      <c r="J236" s="3"/>
      <c r="K236" s="3"/>
      <c r="L236" s="3"/>
      <c r="M236" s="3"/>
      <c r="N236" s="3"/>
      <c r="O236" s="3"/>
      <c r="P236" s="3"/>
      <c r="Q236" s="3"/>
      <c r="R236" s="3"/>
      <c r="S236" s="3"/>
      <c r="T236" s="3"/>
      <c r="U236" s="3"/>
      <c r="V236" s="3"/>
      <c r="W236" s="3"/>
      <c r="X236" s="3"/>
      <c r="Y236" s="3"/>
      <c r="Z236" s="3"/>
      <c r="AA236" s="3"/>
      <c r="AB236" s="2"/>
    </row>
    <row r="237" spans="1:28" ht="15.75" customHeight="1">
      <c r="A237" s="6"/>
      <c r="B237" s="3"/>
      <c r="C237" s="3"/>
      <c r="D237" s="3"/>
      <c r="E237" s="3"/>
      <c r="F237" s="3"/>
      <c r="G237" s="2"/>
      <c r="H237" s="2"/>
      <c r="I237" s="3"/>
      <c r="J237" s="3"/>
      <c r="K237" s="3"/>
      <c r="L237" s="2"/>
      <c r="M237" s="3"/>
      <c r="N237" s="3"/>
      <c r="O237" s="3"/>
      <c r="P237" s="3"/>
      <c r="Q237" s="3"/>
      <c r="R237" s="3"/>
      <c r="S237" s="3"/>
      <c r="T237" s="3"/>
      <c r="U237" s="3"/>
      <c r="V237" s="3"/>
      <c r="W237" s="3"/>
      <c r="X237" s="3"/>
      <c r="Y237" s="3"/>
      <c r="Z237" s="3"/>
      <c r="AA237" s="3"/>
      <c r="AB237" s="2"/>
    </row>
    <row r="238" spans="1:28" ht="15.75" customHeight="1">
      <c r="A238" s="6"/>
      <c r="B238" s="3"/>
      <c r="C238" s="3"/>
      <c r="D238" s="3"/>
      <c r="E238" s="3"/>
      <c r="F238" s="3"/>
      <c r="G238" s="3"/>
      <c r="H238" s="3"/>
      <c r="I238" s="3"/>
      <c r="J238" s="1570"/>
      <c r="K238" s="1570"/>
      <c r="L238" s="1570"/>
      <c r="M238" s="1570"/>
      <c r="N238" s="4"/>
      <c r="O238" s="3"/>
      <c r="P238" s="3"/>
      <c r="Q238" s="3"/>
      <c r="R238" s="3"/>
      <c r="S238" s="3"/>
      <c r="T238" s="3"/>
      <c r="U238" s="3"/>
      <c r="V238" s="3"/>
      <c r="W238" s="3"/>
      <c r="X238" s="3"/>
      <c r="Y238" s="3"/>
      <c r="Z238" s="3"/>
      <c r="AA238" s="3"/>
      <c r="AB238" s="2"/>
    </row>
    <row r="239" spans="1:28" ht="15.75" customHeight="1">
      <c r="A239" s="6"/>
      <c r="B239" s="3"/>
      <c r="C239" s="3"/>
      <c r="D239" s="3"/>
      <c r="E239" s="3"/>
      <c r="F239" s="3"/>
      <c r="G239" s="3"/>
      <c r="H239" s="3"/>
      <c r="I239" s="3"/>
      <c r="J239" s="1570"/>
      <c r="K239" s="1570"/>
      <c r="L239" s="1570"/>
      <c r="M239" s="1570"/>
      <c r="N239" s="4"/>
      <c r="O239" s="3"/>
      <c r="P239" s="3"/>
      <c r="Q239" s="3"/>
      <c r="R239" s="3"/>
      <c r="S239" s="3"/>
      <c r="T239" s="3"/>
      <c r="U239" s="3"/>
      <c r="V239" s="3"/>
      <c r="W239" s="3"/>
      <c r="X239" s="3"/>
      <c r="Y239" s="3"/>
      <c r="Z239" s="3"/>
      <c r="AA239" s="3"/>
      <c r="AB239" s="2"/>
    </row>
    <row r="240" spans="1:28" ht="15.75" customHeight="1">
      <c r="A240" s="6"/>
      <c r="B240" s="3"/>
      <c r="C240" s="3"/>
      <c r="D240" s="3"/>
      <c r="E240" s="3"/>
      <c r="F240" s="3"/>
      <c r="G240" s="3"/>
      <c r="H240" s="3"/>
      <c r="I240" s="3"/>
      <c r="J240" s="1570"/>
      <c r="K240" s="1570"/>
      <c r="L240" s="1570"/>
      <c r="M240" s="1570"/>
      <c r="N240" s="4"/>
      <c r="O240" s="3"/>
      <c r="P240" s="3"/>
      <c r="Q240" s="3"/>
      <c r="R240" s="3"/>
      <c r="S240" s="3"/>
      <c r="T240" s="3"/>
      <c r="U240" s="3"/>
      <c r="V240" s="3"/>
      <c r="W240" s="3"/>
      <c r="X240" s="3"/>
      <c r="Y240" s="3"/>
      <c r="Z240" s="3"/>
      <c r="AA240" s="3"/>
      <c r="AB240" s="2"/>
    </row>
    <row r="241" spans="1:28" ht="15.75" customHeight="1">
      <c r="A241" s="6"/>
      <c r="B241" s="3"/>
      <c r="C241" s="3"/>
      <c r="D241" s="3"/>
      <c r="E241" s="3"/>
      <c r="F241" s="3"/>
      <c r="G241" s="3"/>
      <c r="H241" s="3"/>
      <c r="I241" s="3"/>
      <c r="J241" s="1570"/>
      <c r="K241" s="1570"/>
      <c r="L241" s="1570"/>
      <c r="M241" s="1570"/>
      <c r="N241" s="4"/>
      <c r="O241" s="3"/>
      <c r="P241" s="3"/>
      <c r="Q241" s="3"/>
      <c r="R241" s="3"/>
      <c r="S241" s="3"/>
      <c r="T241" s="3"/>
      <c r="U241" s="3"/>
      <c r="V241" s="3"/>
      <c r="W241" s="3"/>
      <c r="X241" s="3"/>
      <c r="Y241" s="3"/>
      <c r="Z241" s="3"/>
      <c r="AA241" s="3"/>
      <c r="AB241" s="2"/>
    </row>
    <row r="242" spans="1:28" ht="15.75" customHeight="1">
      <c r="A242" s="6"/>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2"/>
    </row>
    <row r="243" spans="1:28" ht="15.75" customHeight="1">
      <c r="A243" s="3"/>
      <c r="B243" s="3"/>
      <c r="C243" s="3"/>
      <c r="D243" s="1473"/>
      <c r="E243" s="1473"/>
      <c r="F243" s="1473"/>
      <c r="G243" s="1473"/>
      <c r="H243" s="5"/>
      <c r="I243" s="1473"/>
      <c r="J243" s="1473"/>
      <c r="K243" s="1473"/>
      <c r="L243" s="1473"/>
      <c r="M243" s="1473"/>
      <c r="N243" s="1473"/>
      <c r="O243" s="1473"/>
      <c r="P243" s="1473"/>
      <c r="Q243" s="1473"/>
      <c r="R243" s="1473"/>
      <c r="S243" s="1473"/>
      <c r="T243" s="1473"/>
      <c r="U243" s="1473"/>
      <c r="V243" s="5"/>
      <c r="W243" s="5"/>
      <c r="X243" s="1473"/>
      <c r="Y243" s="1473"/>
      <c r="Z243" s="1473"/>
      <c r="AA243" s="3"/>
      <c r="AB243" s="2"/>
    </row>
    <row r="244" spans="1:28" ht="15.75" customHeight="1">
      <c r="A244" s="3"/>
      <c r="B244" s="3"/>
      <c r="C244" s="3"/>
      <c r="D244" s="5"/>
      <c r="E244" s="1501"/>
      <c r="F244" s="1501"/>
      <c r="G244" s="5"/>
      <c r="H244" s="5"/>
      <c r="I244" s="3"/>
      <c r="J244" s="3"/>
      <c r="K244" s="3"/>
      <c r="L244" s="2"/>
      <c r="M244" s="3"/>
      <c r="N244" s="3"/>
      <c r="O244" s="3"/>
      <c r="P244" s="3"/>
      <c r="Q244" s="3"/>
      <c r="R244" s="2"/>
      <c r="S244" s="2"/>
      <c r="T244" s="2"/>
      <c r="U244" s="2"/>
      <c r="V244" s="5"/>
      <c r="W244" s="5"/>
      <c r="X244" s="1568"/>
      <c r="Y244" s="1568"/>
      <c r="Z244" s="1568"/>
      <c r="AA244" s="3"/>
      <c r="AB244" s="2"/>
    </row>
    <row r="245" spans="1:28" ht="15.75" customHeight="1">
      <c r="A245" s="3"/>
      <c r="B245" s="3"/>
      <c r="C245" s="3"/>
      <c r="D245" s="5"/>
      <c r="E245" s="1501"/>
      <c r="F245" s="1501"/>
      <c r="G245" s="5"/>
      <c r="H245" s="5"/>
      <c r="I245" s="3"/>
      <c r="J245" s="3"/>
      <c r="K245" s="3"/>
      <c r="L245" s="2"/>
      <c r="M245" s="3"/>
      <c r="N245" s="3"/>
      <c r="O245" s="3"/>
      <c r="P245" s="3"/>
      <c r="Q245" s="3"/>
      <c r="R245" s="2"/>
      <c r="S245" s="2"/>
      <c r="T245" s="2"/>
      <c r="U245" s="2"/>
      <c r="V245" s="5"/>
      <c r="W245" s="5"/>
      <c r="X245" s="1568"/>
      <c r="Y245" s="1568"/>
      <c r="Z245" s="1568"/>
      <c r="AA245" s="3"/>
      <c r="AB245" s="2"/>
    </row>
    <row r="246" spans="1:28" ht="15.75" customHeight="1">
      <c r="A246" s="3"/>
      <c r="B246" s="3"/>
      <c r="C246" s="3"/>
      <c r="D246" s="5"/>
      <c r="E246" s="1501"/>
      <c r="F246" s="1501"/>
      <c r="G246" s="5"/>
      <c r="H246" s="5"/>
      <c r="I246" s="3"/>
      <c r="J246" s="3"/>
      <c r="K246" s="3"/>
      <c r="L246" s="2"/>
      <c r="M246" s="3"/>
      <c r="N246" s="3"/>
      <c r="O246" s="3"/>
      <c r="P246" s="3"/>
      <c r="Q246" s="3"/>
      <c r="R246" s="2"/>
      <c r="S246" s="2"/>
      <c r="T246" s="2"/>
      <c r="U246" s="2"/>
      <c r="V246" s="5"/>
      <c r="W246" s="5"/>
      <c r="X246" s="1568"/>
      <c r="Y246" s="1568"/>
      <c r="Z246" s="1568"/>
      <c r="AA246" s="3"/>
      <c r="AB246" s="2"/>
    </row>
    <row r="247" spans="1:28" ht="15.75" customHeight="1">
      <c r="A247" s="3"/>
      <c r="B247" s="3"/>
      <c r="C247" s="3"/>
      <c r="D247" s="5"/>
      <c r="E247" s="1501"/>
      <c r="F247" s="1501"/>
      <c r="G247" s="5"/>
      <c r="H247" s="5"/>
      <c r="I247" s="3"/>
      <c r="J247" s="3"/>
      <c r="K247" s="3"/>
      <c r="L247" s="2"/>
      <c r="M247" s="3"/>
      <c r="N247" s="3"/>
      <c r="O247" s="3"/>
      <c r="P247" s="3"/>
      <c r="Q247" s="3"/>
      <c r="R247" s="2"/>
      <c r="S247" s="2"/>
      <c r="T247" s="2"/>
      <c r="U247" s="2"/>
      <c r="V247" s="5"/>
      <c r="W247" s="5"/>
      <c r="X247" s="1568"/>
      <c r="Y247" s="1568"/>
      <c r="Z247" s="1568"/>
      <c r="AA247" s="3"/>
      <c r="AB247" s="2"/>
    </row>
    <row r="248" spans="1:28" ht="15.75" customHeight="1">
      <c r="A248" s="3"/>
      <c r="B248" s="3"/>
      <c r="C248" s="3"/>
      <c r="D248" s="5"/>
      <c r="E248" s="1501"/>
      <c r="F248" s="1501"/>
      <c r="G248" s="5"/>
      <c r="H248" s="5"/>
      <c r="I248" s="3"/>
      <c r="J248" s="3"/>
      <c r="K248" s="3"/>
      <c r="L248" s="2"/>
      <c r="M248" s="3"/>
      <c r="N248" s="3"/>
      <c r="O248" s="3"/>
      <c r="P248" s="3"/>
      <c r="Q248" s="3"/>
      <c r="R248" s="2"/>
      <c r="S248" s="2"/>
      <c r="T248" s="2"/>
      <c r="U248" s="2"/>
      <c r="V248" s="5"/>
      <c r="W248" s="5"/>
      <c r="X248" s="1568"/>
      <c r="Y248" s="1568"/>
      <c r="Z248" s="1568"/>
      <c r="AA248" s="3"/>
      <c r="AB248" s="2"/>
    </row>
    <row r="249" spans="1:28" ht="15.75" customHeight="1">
      <c r="A249" s="3"/>
      <c r="B249" s="3"/>
      <c r="C249" s="3"/>
      <c r="D249" s="5"/>
      <c r="E249" s="1501"/>
      <c r="F249" s="1501"/>
      <c r="G249" s="5"/>
      <c r="H249" s="5"/>
      <c r="I249" s="3"/>
      <c r="J249" s="3"/>
      <c r="K249" s="3"/>
      <c r="L249" s="2"/>
      <c r="M249" s="3"/>
      <c r="N249" s="3"/>
      <c r="O249" s="3"/>
      <c r="P249" s="3"/>
      <c r="Q249" s="3"/>
      <c r="R249" s="2"/>
      <c r="S249" s="2"/>
      <c r="T249" s="2"/>
      <c r="U249" s="2"/>
      <c r="V249" s="5"/>
      <c r="W249" s="5"/>
      <c r="X249" s="1568"/>
      <c r="Y249" s="1568"/>
      <c r="Z249" s="1568"/>
      <c r="AA249" s="3"/>
      <c r="AB249" s="2"/>
    </row>
    <row r="250" spans="1:28" ht="15.75" customHeight="1">
      <c r="A250" s="6"/>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2"/>
    </row>
    <row r="251" spans="1:28" ht="15.75" customHeight="1">
      <c r="A251" s="6"/>
      <c r="B251" s="3"/>
      <c r="C251" s="3"/>
      <c r="D251" s="3"/>
      <c r="E251" s="3"/>
      <c r="F251" s="1489"/>
      <c r="G251" s="1489"/>
      <c r="H251" s="1489"/>
      <c r="I251" s="1489"/>
      <c r="J251" s="1489"/>
      <c r="K251" s="1489"/>
      <c r="L251" s="1489"/>
      <c r="M251" s="1489"/>
      <c r="N251" s="1489"/>
      <c r="O251" s="1489"/>
      <c r="P251" s="1489"/>
      <c r="Q251" s="1489"/>
      <c r="R251" s="1489"/>
      <c r="S251" s="1489"/>
      <c r="T251" s="1489"/>
      <c r="U251" s="1489"/>
      <c r="V251" s="1489"/>
      <c r="W251" s="1489"/>
      <c r="X251" s="1489"/>
      <c r="Y251" s="1489"/>
      <c r="Z251" s="1489"/>
      <c r="AA251" s="1489"/>
      <c r="AB251" s="2"/>
    </row>
    <row r="252" spans="1:28" ht="15.75" customHeight="1">
      <c r="A252" s="3"/>
      <c r="B252" s="3"/>
      <c r="C252" s="3"/>
      <c r="D252" s="3"/>
      <c r="E252" s="3"/>
      <c r="F252" s="1489"/>
      <c r="G252" s="1489"/>
      <c r="H252" s="1489"/>
      <c r="I252" s="1489"/>
      <c r="J252" s="1489"/>
      <c r="K252" s="1489"/>
      <c r="L252" s="1489"/>
      <c r="M252" s="1489"/>
      <c r="N252" s="1489"/>
      <c r="O252" s="1489"/>
      <c r="P252" s="1489"/>
      <c r="Q252" s="1489"/>
      <c r="R252" s="1489"/>
      <c r="S252" s="1489"/>
      <c r="T252" s="1489"/>
      <c r="U252" s="1489"/>
      <c r="V252" s="1489"/>
      <c r="W252" s="1489"/>
      <c r="X252" s="1489"/>
      <c r="Y252" s="1489"/>
      <c r="Z252" s="1489"/>
      <c r="AA252" s="1489"/>
      <c r="AB252" s="2"/>
    </row>
    <row r="253" spans="1:28" ht="15.75" customHeight="1">
      <c r="A253" s="6"/>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2"/>
    </row>
    <row r="254" spans="1:28" ht="15.75" customHeight="1">
      <c r="A254" s="3"/>
      <c r="B254" s="3"/>
      <c r="C254" s="3"/>
      <c r="D254" s="3"/>
      <c r="E254" s="3"/>
      <c r="F254" s="1489"/>
      <c r="G254" s="1489"/>
      <c r="H254" s="1489"/>
      <c r="I254" s="1489"/>
      <c r="J254" s="1489"/>
      <c r="K254" s="1489"/>
      <c r="L254" s="1489"/>
      <c r="M254" s="1489"/>
      <c r="N254" s="1489"/>
      <c r="O254" s="1489"/>
      <c r="P254" s="1489"/>
      <c r="Q254" s="1489"/>
      <c r="R254" s="1489"/>
      <c r="S254" s="1489"/>
      <c r="T254" s="1489"/>
      <c r="U254" s="1489"/>
      <c r="V254" s="1489"/>
      <c r="W254" s="1489"/>
      <c r="X254" s="1489"/>
      <c r="Y254" s="1489"/>
      <c r="Z254" s="1489"/>
      <c r="AA254" s="1489"/>
      <c r="AB254" s="2"/>
    </row>
    <row r="255" spans="1:28" ht="15.75" customHeight="1">
      <c r="A255" s="3"/>
      <c r="B255" s="3"/>
      <c r="C255" s="3"/>
      <c r="D255" s="3"/>
      <c r="E255" s="3"/>
      <c r="F255" s="1489"/>
      <c r="G255" s="1489"/>
      <c r="H255" s="1489"/>
      <c r="I255" s="1489"/>
      <c r="J255" s="1489"/>
      <c r="K255" s="1489"/>
      <c r="L255" s="1489"/>
      <c r="M255" s="1489"/>
      <c r="N255" s="1489"/>
      <c r="O255" s="1489"/>
      <c r="P255" s="1489"/>
      <c r="Q255" s="1489"/>
      <c r="R255" s="1489"/>
      <c r="S255" s="1489"/>
      <c r="T255" s="1489"/>
      <c r="U255" s="1489"/>
      <c r="V255" s="1489"/>
      <c r="W255" s="1489"/>
      <c r="X255" s="1489"/>
      <c r="Y255" s="1489"/>
      <c r="Z255" s="1489"/>
      <c r="AA255" s="1489"/>
      <c r="AB255" s="2"/>
    </row>
    <row r="256" spans="1:28"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2"/>
    </row>
    <row r="257" spans="1:28" ht="15.75" customHeight="1">
      <c r="A257" s="128"/>
      <c r="B257" s="128"/>
      <c r="C257" s="128"/>
      <c r="D257" s="128"/>
      <c r="E257" s="128"/>
      <c r="F257" s="128"/>
      <c r="G257" s="128"/>
      <c r="H257" s="128"/>
      <c r="I257" s="128"/>
      <c r="J257" s="128"/>
      <c r="K257" s="128"/>
      <c r="L257" s="128"/>
      <c r="M257" s="128"/>
      <c r="N257" s="128"/>
      <c r="O257" s="128"/>
      <c r="P257" s="128"/>
      <c r="Q257" s="128"/>
      <c r="R257" s="128"/>
      <c r="S257" s="128"/>
      <c r="T257" s="128"/>
      <c r="U257" s="128"/>
      <c r="V257" s="128"/>
      <c r="W257" s="128"/>
      <c r="X257" s="128"/>
      <c r="Y257" s="128"/>
      <c r="Z257" s="128"/>
      <c r="AA257" s="128"/>
    </row>
    <row r="258" spans="1:28" ht="15.75" customHeight="1">
      <c r="A258" s="128"/>
      <c r="B258" s="128"/>
      <c r="C258" s="128"/>
      <c r="D258" s="128"/>
      <c r="E258" s="128"/>
      <c r="F258" s="128"/>
      <c r="G258" s="128"/>
      <c r="H258" s="128"/>
      <c r="I258" s="128"/>
      <c r="J258" s="128"/>
      <c r="K258" s="128"/>
      <c r="L258" s="128"/>
      <c r="M258" s="128"/>
      <c r="N258" s="128"/>
      <c r="O258" s="128"/>
      <c r="P258" s="128"/>
      <c r="Q258" s="128"/>
      <c r="R258" s="128"/>
      <c r="S258" s="128"/>
      <c r="T258" s="128"/>
      <c r="U258" s="128"/>
      <c r="V258" s="128"/>
      <c r="W258" s="128"/>
      <c r="X258" s="128"/>
      <c r="Y258" s="128"/>
      <c r="Z258" s="128"/>
      <c r="AA258" s="128"/>
    </row>
    <row r="259" spans="1:28" ht="15.75" customHeight="1">
      <c r="A259" s="128"/>
      <c r="B259" s="128"/>
      <c r="C259" s="128"/>
      <c r="D259" s="128"/>
      <c r="E259" s="128"/>
      <c r="F259" s="128"/>
      <c r="G259" s="128"/>
      <c r="H259" s="128"/>
      <c r="I259" s="128"/>
      <c r="J259" s="128"/>
      <c r="K259" s="128"/>
      <c r="L259" s="128"/>
      <c r="M259" s="128"/>
      <c r="N259" s="128"/>
      <c r="O259" s="128"/>
      <c r="P259" s="128"/>
      <c r="Q259" s="128"/>
      <c r="R259" s="128"/>
      <c r="S259" s="128"/>
      <c r="T259" s="128"/>
      <c r="U259" s="128"/>
      <c r="V259" s="128"/>
      <c r="W259" s="128"/>
      <c r="X259" s="128"/>
      <c r="Y259" s="128"/>
      <c r="Z259" s="128"/>
      <c r="AA259" s="128"/>
    </row>
    <row r="260" spans="1:28" ht="18.75" customHeight="1">
      <c r="A260" s="1473"/>
      <c r="B260" s="1473"/>
      <c r="C260" s="1473"/>
      <c r="D260" s="1473"/>
      <c r="E260" s="1473"/>
      <c r="F260" s="1473"/>
      <c r="G260" s="1473"/>
      <c r="H260" s="1473"/>
      <c r="I260" s="1473"/>
      <c r="J260" s="1473"/>
      <c r="K260" s="1473"/>
      <c r="L260" s="1473"/>
      <c r="M260" s="1473"/>
      <c r="N260" s="1473"/>
      <c r="O260" s="1473"/>
      <c r="P260" s="1473"/>
      <c r="Q260" s="1473"/>
      <c r="R260" s="1473"/>
      <c r="S260" s="1473"/>
      <c r="T260" s="1473"/>
      <c r="U260" s="1473"/>
      <c r="V260" s="1473"/>
      <c r="W260" s="1473"/>
      <c r="X260" s="1473"/>
      <c r="Y260" s="1473"/>
      <c r="Z260" s="1473"/>
      <c r="AA260" s="1473"/>
      <c r="AB260" s="2"/>
    </row>
    <row r="261" spans="1:28"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2"/>
    </row>
    <row r="262" spans="1:28" ht="15.75" customHeight="1">
      <c r="A262" s="6"/>
      <c r="B262" s="3"/>
      <c r="C262" s="3"/>
      <c r="D262" s="3"/>
      <c r="E262" s="3"/>
      <c r="F262" s="3"/>
      <c r="G262" s="2"/>
      <c r="H262" s="3"/>
      <c r="I262" s="3"/>
      <c r="J262" s="3"/>
      <c r="K262" s="3"/>
      <c r="L262" s="3"/>
      <c r="M262" s="3"/>
      <c r="N262" s="3"/>
      <c r="O262" s="3"/>
      <c r="P262" s="3"/>
      <c r="Q262" s="3"/>
      <c r="R262" s="3"/>
      <c r="S262" s="3"/>
      <c r="T262" s="3"/>
      <c r="U262" s="3"/>
      <c r="V262" s="3"/>
      <c r="W262" s="3"/>
      <c r="X262" s="3"/>
      <c r="Y262" s="3"/>
      <c r="Z262" s="3"/>
      <c r="AA262" s="3"/>
      <c r="AB262" s="2"/>
    </row>
    <row r="263" spans="1:28" ht="15.75" customHeight="1">
      <c r="A263" s="6"/>
      <c r="B263" s="3"/>
      <c r="C263" s="3"/>
      <c r="D263" s="3"/>
      <c r="E263" s="3"/>
      <c r="F263" s="3"/>
      <c r="G263" s="2"/>
      <c r="H263" s="2"/>
      <c r="I263" s="3"/>
      <c r="J263" s="3"/>
      <c r="K263" s="3"/>
      <c r="L263" s="2"/>
      <c r="M263" s="3"/>
      <c r="N263" s="3"/>
      <c r="O263" s="3"/>
      <c r="P263" s="3"/>
      <c r="Q263" s="3"/>
      <c r="R263" s="3"/>
      <c r="S263" s="3"/>
      <c r="T263" s="3"/>
      <c r="U263" s="3"/>
      <c r="V263" s="3"/>
      <c r="W263" s="3"/>
      <c r="X263" s="3"/>
      <c r="Y263" s="3"/>
      <c r="Z263" s="3"/>
      <c r="AA263" s="3"/>
      <c r="AB263" s="2"/>
    </row>
    <row r="264" spans="1:28" ht="15.75" customHeight="1">
      <c r="A264" s="6"/>
      <c r="B264" s="3"/>
      <c r="C264" s="3"/>
      <c r="D264" s="3"/>
      <c r="E264" s="3"/>
      <c r="F264" s="3"/>
      <c r="G264" s="3"/>
      <c r="H264" s="3"/>
      <c r="I264" s="3"/>
      <c r="J264" s="1570"/>
      <c r="K264" s="1570"/>
      <c r="L264" s="1570"/>
      <c r="M264" s="1570"/>
      <c r="N264" s="4"/>
      <c r="O264" s="3"/>
      <c r="P264" s="3"/>
      <c r="Q264" s="3"/>
      <c r="R264" s="3"/>
      <c r="S264" s="3"/>
      <c r="T264" s="3"/>
      <c r="U264" s="3"/>
      <c r="V264" s="3"/>
      <c r="W264" s="3"/>
      <c r="X264" s="3"/>
      <c r="Y264" s="3"/>
      <c r="Z264" s="3"/>
      <c r="AA264" s="3"/>
      <c r="AB264" s="2"/>
    </row>
    <row r="265" spans="1:28" ht="15.75" customHeight="1">
      <c r="A265" s="6"/>
      <c r="B265" s="3"/>
      <c r="C265" s="3"/>
      <c r="D265" s="3"/>
      <c r="E265" s="3"/>
      <c r="F265" s="3"/>
      <c r="G265" s="3"/>
      <c r="H265" s="3"/>
      <c r="I265" s="3"/>
      <c r="J265" s="1570"/>
      <c r="K265" s="1570"/>
      <c r="L265" s="1570"/>
      <c r="M265" s="1570"/>
      <c r="N265" s="4"/>
      <c r="O265" s="3"/>
      <c r="P265" s="3"/>
      <c r="Q265" s="3"/>
      <c r="R265" s="3"/>
      <c r="S265" s="3"/>
      <c r="T265" s="3"/>
      <c r="U265" s="3"/>
      <c r="V265" s="3"/>
      <c r="W265" s="3"/>
      <c r="X265" s="3"/>
      <c r="Y265" s="3"/>
      <c r="Z265" s="3"/>
      <c r="AA265" s="3"/>
      <c r="AB265" s="2"/>
    </row>
    <row r="266" spans="1:28" ht="15.75" customHeight="1">
      <c r="A266" s="6"/>
      <c r="B266" s="3"/>
      <c r="C266" s="3"/>
      <c r="D266" s="3"/>
      <c r="E266" s="3"/>
      <c r="F266" s="3"/>
      <c r="G266" s="3"/>
      <c r="H266" s="3"/>
      <c r="I266" s="3"/>
      <c r="J266" s="1570"/>
      <c r="K266" s="1570"/>
      <c r="L266" s="1570"/>
      <c r="M266" s="1570"/>
      <c r="N266" s="4"/>
      <c r="O266" s="3"/>
      <c r="P266" s="3"/>
      <c r="Q266" s="3"/>
      <c r="R266" s="3"/>
      <c r="S266" s="3"/>
      <c r="T266" s="3"/>
      <c r="U266" s="3"/>
      <c r="V266" s="3"/>
      <c r="W266" s="3"/>
      <c r="X266" s="3"/>
      <c r="Y266" s="3"/>
      <c r="Z266" s="3"/>
      <c r="AA266" s="3"/>
      <c r="AB266" s="2"/>
    </row>
    <row r="267" spans="1:28" ht="15.75" customHeight="1">
      <c r="A267" s="6"/>
      <c r="B267" s="3"/>
      <c r="C267" s="3"/>
      <c r="D267" s="3"/>
      <c r="E267" s="3"/>
      <c r="F267" s="3"/>
      <c r="G267" s="3"/>
      <c r="H267" s="3"/>
      <c r="I267" s="3"/>
      <c r="J267" s="1570"/>
      <c r="K267" s="1570"/>
      <c r="L267" s="1570"/>
      <c r="M267" s="1570"/>
      <c r="N267" s="4"/>
      <c r="O267" s="3"/>
      <c r="P267" s="3"/>
      <c r="Q267" s="3"/>
      <c r="R267" s="3"/>
      <c r="S267" s="3"/>
      <c r="T267" s="3"/>
      <c r="U267" s="3"/>
      <c r="V267" s="3"/>
      <c r="W267" s="3"/>
      <c r="X267" s="3"/>
      <c r="Y267" s="3"/>
      <c r="Z267" s="3"/>
      <c r="AA267" s="3"/>
      <c r="AB267" s="2"/>
    </row>
    <row r="268" spans="1:28" ht="15.75" customHeight="1">
      <c r="A268" s="6"/>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2"/>
    </row>
    <row r="269" spans="1:28" ht="15.75" customHeight="1">
      <c r="A269" s="3"/>
      <c r="B269" s="3"/>
      <c r="C269" s="3"/>
      <c r="D269" s="1473"/>
      <c r="E269" s="1473"/>
      <c r="F269" s="1473"/>
      <c r="G269" s="1473"/>
      <c r="H269" s="5"/>
      <c r="I269" s="1473"/>
      <c r="J269" s="1473"/>
      <c r="K269" s="1473"/>
      <c r="L269" s="1473"/>
      <c r="M269" s="1473"/>
      <c r="N269" s="1473"/>
      <c r="O269" s="1473"/>
      <c r="P269" s="1473"/>
      <c r="Q269" s="1473"/>
      <c r="R269" s="1473"/>
      <c r="S269" s="1473"/>
      <c r="T269" s="1473"/>
      <c r="U269" s="1473"/>
      <c r="V269" s="5"/>
      <c r="W269" s="5"/>
      <c r="X269" s="1473"/>
      <c r="Y269" s="1473"/>
      <c r="Z269" s="1473"/>
      <c r="AA269" s="3"/>
      <c r="AB269" s="2"/>
    </row>
    <row r="270" spans="1:28" ht="15.75" customHeight="1">
      <c r="A270" s="3"/>
      <c r="B270" s="3"/>
      <c r="C270" s="3"/>
      <c r="D270" s="5"/>
      <c r="E270" s="1501"/>
      <c r="F270" s="1501"/>
      <c r="G270" s="5"/>
      <c r="H270" s="5"/>
      <c r="I270" s="3"/>
      <c r="J270" s="3"/>
      <c r="K270" s="3"/>
      <c r="L270" s="2"/>
      <c r="M270" s="3"/>
      <c r="N270" s="3"/>
      <c r="O270" s="3"/>
      <c r="P270" s="3"/>
      <c r="Q270" s="3"/>
      <c r="R270" s="2"/>
      <c r="S270" s="2"/>
      <c r="T270" s="2"/>
      <c r="U270" s="2"/>
      <c r="V270" s="5"/>
      <c r="W270" s="5"/>
      <c r="X270" s="1568"/>
      <c r="Y270" s="1568"/>
      <c r="Z270" s="1568"/>
      <c r="AA270" s="3"/>
      <c r="AB270" s="2"/>
    </row>
    <row r="271" spans="1:28" ht="15.75" customHeight="1">
      <c r="A271" s="3"/>
      <c r="B271" s="3"/>
      <c r="C271" s="3"/>
      <c r="D271" s="5"/>
      <c r="E271" s="1501"/>
      <c r="F271" s="1501"/>
      <c r="G271" s="5"/>
      <c r="H271" s="5"/>
      <c r="I271" s="3"/>
      <c r="J271" s="3"/>
      <c r="K271" s="3"/>
      <c r="L271" s="2"/>
      <c r="M271" s="3"/>
      <c r="N271" s="3"/>
      <c r="O271" s="3"/>
      <c r="P271" s="3"/>
      <c r="Q271" s="3"/>
      <c r="R271" s="2"/>
      <c r="S271" s="2"/>
      <c r="T271" s="2"/>
      <c r="U271" s="2"/>
      <c r="V271" s="5"/>
      <c r="W271" s="5"/>
      <c r="X271" s="1568"/>
      <c r="Y271" s="1568"/>
      <c r="Z271" s="1568"/>
      <c r="AA271" s="3"/>
      <c r="AB271" s="2"/>
    </row>
    <row r="272" spans="1:28" ht="15.75" customHeight="1">
      <c r="A272" s="3"/>
      <c r="B272" s="3"/>
      <c r="C272" s="3"/>
      <c r="D272" s="5"/>
      <c r="E272" s="1501"/>
      <c r="F272" s="1501"/>
      <c r="G272" s="5"/>
      <c r="H272" s="5"/>
      <c r="I272" s="3"/>
      <c r="J272" s="3"/>
      <c r="K272" s="3"/>
      <c r="L272" s="2"/>
      <c r="M272" s="3"/>
      <c r="N272" s="3"/>
      <c r="O272" s="3"/>
      <c r="P272" s="3"/>
      <c r="Q272" s="3"/>
      <c r="R272" s="2"/>
      <c r="S272" s="2"/>
      <c r="T272" s="2"/>
      <c r="U272" s="2"/>
      <c r="V272" s="5"/>
      <c r="W272" s="5"/>
      <c r="X272" s="1568"/>
      <c r="Y272" s="1568"/>
      <c r="Z272" s="1568"/>
      <c r="AA272" s="3"/>
      <c r="AB272" s="2"/>
    </row>
    <row r="273" spans="1:28" ht="15.75" customHeight="1">
      <c r="A273" s="3"/>
      <c r="B273" s="3"/>
      <c r="C273" s="3"/>
      <c r="D273" s="5"/>
      <c r="E273" s="1501"/>
      <c r="F273" s="1501"/>
      <c r="G273" s="5"/>
      <c r="H273" s="5"/>
      <c r="I273" s="3"/>
      <c r="J273" s="3"/>
      <c r="K273" s="3"/>
      <c r="L273" s="2"/>
      <c r="M273" s="3"/>
      <c r="N273" s="3"/>
      <c r="O273" s="3"/>
      <c r="P273" s="3"/>
      <c r="Q273" s="3"/>
      <c r="R273" s="2"/>
      <c r="S273" s="2"/>
      <c r="T273" s="2"/>
      <c r="U273" s="2"/>
      <c r="V273" s="5"/>
      <c r="W273" s="5"/>
      <c r="X273" s="1568"/>
      <c r="Y273" s="1568"/>
      <c r="Z273" s="1568"/>
      <c r="AA273" s="3"/>
      <c r="AB273" s="2"/>
    </row>
    <row r="274" spans="1:28" ht="15.75" customHeight="1">
      <c r="A274" s="3"/>
      <c r="B274" s="3"/>
      <c r="C274" s="3"/>
      <c r="D274" s="5"/>
      <c r="E274" s="1501"/>
      <c r="F274" s="1501"/>
      <c r="G274" s="5"/>
      <c r="H274" s="5"/>
      <c r="I274" s="3"/>
      <c r="J274" s="3"/>
      <c r="K274" s="3"/>
      <c r="L274" s="2"/>
      <c r="M274" s="3"/>
      <c r="N274" s="3"/>
      <c r="O274" s="3"/>
      <c r="P274" s="3"/>
      <c r="Q274" s="3"/>
      <c r="R274" s="2"/>
      <c r="S274" s="2"/>
      <c r="T274" s="2"/>
      <c r="U274" s="2"/>
      <c r="V274" s="5"/>
      <c r="W274" s="5"/>
      <c r="X274" s="1568"/>
      <c r="Y274" s="1568"/>
      <c r="Z274" s="1568"/>
      <c r="AA274" s="3"/>
      <c r="AB274" s="2"/>
    </row>
    <row r="275" spans="1:28" ht="15.75" customHeight="1">
      <c r="A275" s="3"/>
      <c r="B275" s="3"/>
      <c r="C275" s="3"/>
      <c r="D275" s="5"/>
      <c r="E275" s="1501"/>
      <c r="F275" s="1501"/>
      <c r="G275" s="5"/>
      <c r="H275" s="5"/>
      <c r="I275" s="3"/>
      <c r="J275" s="3"/>
      <c r="K275" s="3"/>
      <c r="L275" s="2"/>
      <c r="M275" s="3"/>
      <c r="N275" s="3"/>
      <c r="O275" s="3"/>
      <c r="P275" s="3"/>
      <c r="Q275" s="3"/>
      <c r="R275" s="2"/>
      <c r="S275" s="2"/>
      <c r="T275" s="2"/>
      <c r="U275" s="2"/>
      <c r="V275" s="5"/>
      <c r="W275" s="5"/>
      <c r="X275" s="1568"/>
      <c r="Y275" s="1568"/>
      <c r="Z275" s="1568"/>
      <c r="AA275" s="3"/>
      <c r="AB275" s="2"/>
    </row>
    <row r="276" spans="1:28" ht="15.75" customHeight="1">
      <c r="A276" s="6"/>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2"/>
    </row>
    <row r="277" spans="1:28" ht="15.75" customHeight="1">
      <c r="A277" s="6"/>
      <c r="B277" s="3"/>
      <c r="C277" s="3"/>
      <c r="D277" s="3"/>
      <c r="E277" s="3"/>
      <c r="F277" s="1489"/>
      <c r="G277" s="1489"/>
      <c r="H277" s="1489"/>
      <c r="I277" s="1489"/>
      <c r="J277" s="1489"/>
      <c r="K277" s="1489"/>
      <c r="L277" s="1489"/>
      <c r="M277" s="1489"/>
      <c r="N277" s="1489"/>
      <c r="O277" s="1489"/>
      <c r="P277" s="1489"/>
      <c r="Q277" s="1489"/>
      <c r="R277" s="1489"/>
      <c r="S277" s="1489"/>
      <c r="T277" s="1489"/>
      <c r="U277" s="1489"/>
      <c r="V277" s="1489"/>
      <c r="W277" s="1489"/>
      <c r="X277" s="1489"/>
      <c r="Y277" s="1489"/>
      <c r="Z277" s="1489"/>
      <c r="AA277" s="1489"/>
      <c r="AB277" s="2"/>
    </row>
    <row r="278" spans="1:28" ht="15.75" customHeight="1">
      <c r="A278" s="3"/>
      <c r="B278" s="3"/>
      <c r="C278" s="3"/>
      <c r="D278" s="3"/>
      <c r="E278" s="3"/>
      <c r="F278" s="1489"/>
      <c r="G278" s="1489"/>
      <c r="H278" s="1489"/>
      <c r="I278" s="1489"/>
      <c r="J278" s="1489"/>
      <c r="K278" s="1489"/>
      <c r="L278" s="1489"/>
      <c r="M278" s="1489"/>
      <c r="N278" s="1489"/>
      <c r="O278" s="1489"/>
      <c r="P278" s="1489"/>
      <c r="Q278" s="1489"/>
      <c r="R278" s="1489"/>
      <c r="S278" s="1489"/>
      <c r="T278" s="1489"/>
      <c r="U278" s="1489"/>
      <c r="V278" s="1489"/>
      <c r="W278" s="1489"/>
      <c r="X278" s="1489"/>
      <c r="Y278" s="1489"/>
      <c r="Z278" s="1489"/>
      <c r="AA278" s="1489"/>
      <c r="AB278" s="2"/>
    </row>
    <row r="279" spans="1:28" ht="15.75" customHeight="1">
      <c r="A279" s="6"/>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2"/>
    </row>
    <row r="280" spans="1:28" ht="15.75" customHeight="1">
      <c r="A280" s="3"/>
      <c r="B280" s="3"/>
      <c r="C280" s="3"/>
      <c r="D280" s="3"/>
      <c r="E280" s="3"/>
      <c r="F280" s="1489"/>
      <c r="G280" s="1489"/>
      <c r="H280" s="1489"/>
      <c r="I280" s="1489"/>
      <c r="J280" s="1489"/>
      <c r="K280" s="1489"/>
      <c r="L280" s="1489"/>
      <c r="M280" s="1489"/>
      <c r="N280" s="1489"/>
      <c r="O280" s="1489"/>
      <c r="P280" s="1489"/>
      <c r="Q280" s="1489"/>
      <c r="R280" s="1489"/>
      <c r="S280" s="1489"/>
      <c r="T280" s="1489"/>
      <c r="U280" s="1489"/>
      <c r="V280" s="1489"/>
      <c r="W280" s="1489"/>
      <c r="X280" s="1489"/>
      <c r="Y280" s="1489"/>
      <c r="Z280" s="1489"/>
      <c r="AA280" s="1489"/>
      <c r="AB280" s="2"/>
    </row>
    <row r="281" spans="1:28" ht="15.75" customHeight="1">
      <c r="A281" s="3"/>
      <c r="B281" s="3"/>
      <c r="C281" s="3"/>
      <c r="D281" s="3"/>
      <c r="E281" s="3"/>
      <c r="F281" s="1489"/>
      <c r="G281" s="1489"/>
      <c r="H281" s="1489"/>
      <c r="I281" s="1489"/>
      <c r="J281" s="1489"/>
      <c r="K281" s="1489"/>
      <c r="L281" s="1489"/>
      <c r="M281" s="1489"/>
      <c r="N281" s="1489"/>
      <c r="O281" s="1489"/>
      <c r="P281" s="1489"/>
      <c r="Q281" s="1489"/>
      <c r="R281" s="1489"/>
      <c r="S281" s="1489"/>
      <c r="T281" s="1489"/>
      <c r="U281" s="1489"/>
      <c r="V281" s="1489"/>
      <c r="W281" s="1489"/>
      <c r="X281" s="1489"/>
      <c r="Y281" s="1489"/>
      <c r="Z281" s="1489"/>
      <c r="AA281" s="1489"/>
      <c r="AB281" s="2"/>
    </row>
    <row r="282" spans="1:28"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2"/>
    </row>
    <row r="288" spans="1:28" ht="18.75" customHeight="1">
      <c r="A288" s="1473"/>
      <c r="B288" s="1473"/>
      <c r="C288" s="1473"/>
      <c r="D288" s="1473"/>
      <c r="E288" s="1473"/>
      <c r="F288" s="1473"/>
      <c r="G288" s="1473"/>
      <c r="H288" s="1473"/>
      <c r="I288" s="1473"/>
      <c r="J288" s="1473"/>
      <c r="K288" s="1473"/>
      <c r="L288" s="1473"/>
      <c r="M288" s="1473"/>
      <c r="N288" s="1473"/>
      <c r="O288" s="1473"/>
      <c r="P288" s="1473"/>
      <c r="Q288" s="1473"/>
      <c r="R288" s="1473"/>
      <c r="S288" s="1473"/>
      <c r="T288" s="1473"/>
      <c r="U288" s="1473"/>
      <c r="V288" s="1473"/>
      <c r="W288" s="1473"/>
      <c r="X288" s="1473"/>
      <c r="Y288" s="1473"/>
      <c r="Z288" s="1473"/>
      <c r="AA288" s="1473"/>
      <c r="AB288" s="2"/>
    </row>
    <row r="289" spans="1:28"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2"/>
    </row>
    <row r="290" spans="1:28" ht="15.75" customHeight="1">
      <c r="A290" s="6"/>
      <c r="B290" s="3"/>
      <c r="C290" s="3"/>
      <c r="D290" s="3"/>
      <c r="E290" s="3"/>
      <c r="F290" s="3"/>
      <c r="G290" s="2"/>
      <c r="H290" s="3"/>
      <c r="I290" s="3"/>
      <c r="J290" s="3"/>
      <c r="K290" s="3"/>
      <c r="L290" s="3"/>
      <c r="M290" s="3"/>
      <c r="N290" s="3"/>
      <c r="O290" s="3"/>
      <c r="P290" s="3"/>
      <c r="Q290" s="3"/>
      <c r="R290" s="3"/>
      <c r="S290" s="3"/>
      <c r="T290" s="3"/>
      <c r="U290" s="3"/>
      <c r="V290" s="3"/>
      <c r="W290" s="3"/>
      <c r="X290" s="3"/>
      <c r="Y290" s="3"/>
      <c r="Z290" s="3"/>
      <c r="AA290" s="3"/>
      <c r="AB290" s="2"/>
    </row>
    <row r="291" spans="1:28" ht="15.75" customHeight="1">
      <c r="A291" s="6"/>
      <c r="B291" s="3"/>
      <c r="C291" s="3"/>
      <c r="D291" s="3"/>
      <c r="E291" s="3"/>
      <c r="F291" s="3"/>
      <c r="G291" s="2"/>
      <c r="H291" s="2"/>
      <c r="I291" s="3"/>
      <c r="J291" s="3"/>
      <c r="K291" s="3"/>
      <c r="L291" s="2"/>
      <c r="M291" s="3"/>
      <c r="N291" s="3"/>
      <c r="O291" s="3"/>
      <c r="P291" s="3"/>
      <c r="Q291" s="3"/>
      <c r="R291" s="3"/>
      <c r="S291" s="3"/>
      <c r="T291" s="3"/>
      <c r="U291" s="3"/>
      <c r="V291" s="3"/>
      <c r="W291" s="3"/>
      <c r="X291" s="3"/>
      <c r="Y291" s="3"/>
      <c r="Z291" s="3"/>
      <c r="AA291" s="3"/>
      <c r="AB291" s="2"/>
    </row>
    <row r="292" spans="1:28" ht="15.75" customHeight="1">
      <c r="A292" s="6"/>
      <c r="B292" s="3"/>
      <c r="C292" s="3"/>
      <c r="D292" s="3"/>
      <c r="E292" s="3"/>
      <c r="F292" s="3"/>
      <c r="G292" s="3"/>
      <c r="H292" s="3"/>
      <c r="I292" s="3"/>
      <c r="J292" s="1570"/>
      <c r="K292" s="1570"/>
      <c r="L292" s="1570"/>
      <c r="M292" s="1570"/>
      <c r="N292" s="4"/>
      <c r="O292" s="3"/>
      <c r="P292" s="3"/>
      <c r="Q292" s="3"/>
      <c r="R292" s="3"/>
      <c r="S292" s="3"/>
      <c r="T292" s="3"/>
      <c r="U292" s="3"/>
      <c r="V292" s="3"/>
      <c r="W292" s="3"/>
      <c r="X292" s="3"/>
      <c r="Y292" s="3"/>
      <c r="Z292" s="3"/>
      <c r="AA292" s="3"/>
      <c r="AB292" s="2"/>
    </row>
    <row r="293" spans="1:28" ht="15.75" customHeight="1">
      <c r="A293" s="6"/>
      <c r="B293" s="3"/>
      <c r="C293" s="3"/>
      <c r="D293" s="3"/>
      <c r="E293" s="3"/>
      <c r="F293" s="3"/>
      <c r="G293" s="3"/>
      <c r="H293" s="3"/>
      <c r="I293" s="3"/>
      <c r="J293" s="1570"/>
      <c r="K293" s="1570"/>
      <c r="L293" s="1570"/>
      <c r="M293" s="1570"/>
      <c r="N293" s="4"/>
      <c r="O293" s="3"/>
      <c r="P293" s="3"/>
      <c r="Q293" s="3"/>
      <c r="R293" s="3"/>
      <c r="S293" s="3"/>
      <c r="T293" s="3"/>
      <c r="U293" s="3"/>
      <c r="V293" s="3"/>
      <c r="W293" s="3"/>
      <c r="X293" s="3"/>
      <c r="Y293" s="3"/>
      <c r="Z293" s="3"/>
      <c r="AA293" s="3"/>
      <c r="AB293" s="2"/>
    </row>
    <row r="294" spans="1:28" ht="15.75" customHeight="1">
      <c r="A294" s="6"/>
      <c r="B294" s="3"/>
      <c r="C294" s="3"/>
      <c r="D294" s="3"/>
      <c r="E294" s="3"/>
      <c r="F294" s="3"/>
      <c r="G294" s="3"/>
      <c r="H294" s="3"/>
      <c r="I294" s="3"/>
      <c r="J294" s="1570"/>
      <c r="K294" s="1570"/>
      <c r="L294" s="1570"/>
      <c r="M294" s="1570"/>
      <c r="N294" s="4"/>
      <c r="O294" s="3"/>
      <c r="P294" s="3"/>
      <c r="Q294" s="3"/>
      <c r="R294" s="3"/>
      <c r="S294" s="3"/>
      <c r="T294" s="3"/>
      <c r="U294" s="3"/>
      <c r="V294" s="3"/>
      <c r="W294" s="3"/>
      <c r="X294" s="3"/>
      <c r="Y294" s="3"/>
      <c r="Z294" s="3"/>
      <c r="AA294" s="3"/>
      <c r="AB294" s="2"/>
    </row>
    <row r="295" spans="1:28" ht="15.75" customHeight="1">
      <c r="A295" s="6"/>
      <c r="B295" s="3"/>
      <c r="C295" s="3"/>
      <c r="D295" s="3"/>
      <c r="E295" s="3"/>
      <c r="F295" s="3"/>
      <c r="G295" s="3"/>
      <c r="H295" s="3"/>
      <c r="I295" s="3"/>
      <c r="J295" s="1570"/>
      <c r="K295" s="1570"/>
      <c r="L295" s="1570"/>
      <c r="M295" s="1570"/>
      <c r="N295" s="4"/>
      <c r="O295" s="3"/>
      <c r="P295" s="3"/>
      <c r="Q295" s="3"/>
      <c r="R295" s="3"/>
      <c r="S295" s="3"/>
      <c r="T295" s="3"/>
      <c r="U295" s="3"/>
      <c r="V295" s="3"/>
      <c r="W295" s="3"/>
      <c r="X295" s="3"/>
      <c r="Y295" s="3"/>
      <c r="Z295" s="3"/>
      <c r="AA295" s="3"/>
      <c r="AB295" s="2"/>
    </row>
    <row r="296" spans="1:28" ht="15.75" customHeight="1">
      <c r="A296" s="6"/>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2"/>
    </row>
    <row r="297" spans="1:28" ht="15.75" customHeight="1">
      <c r="A297" s="3"/>
      <c r="B297" s="3"/>
      <c r="C297" s="3"/>
      <c r="D297" s="1473"/>
      <c r="E297" s="1473"/>
      <c r="F297" s="1473"/>
      <c r="G297" s="1473"/>
      <c r="H297" s="5"/>
      <c r="I297" s="1473"/>
      <c r="J297" s="1473"/>
      <c r="K297" s="1473"/>
      <c r="L297" s="1473"/>
      <c r="M297" s="1473"/>
      <c r="N297" s="1473"/>
      <c r="O297" s="1473"/>
      <c r="P297" s="1473"/>
      <c r="Q297" s="1473"/>
      <c r="R297" s="1473"/>
      <c r="S297" s="1473"/>
      <c r="T297" s="1473"/>
      <c r="U297" s="1473"/>
      <c r="V297" s="5"/>
      <c r="W297" s="5"/>
      <c r="X297" s="1473"/>
      <c r="Y297" s="1473"/>
      <c r="Z297" s="1473"/>
      <c r="AA297" s="3"/>
      <c r="AB297" s="2"/>
    </row>
    <row r="298" spans="1:28" ht="15.75" customHeight="1">
      <c r="A298" s="3"/>
      <c r="B298" s="3"/>
      <c r="C298" s="3"/>
      <c r="D298" s="5"/>
      <c r="E298" s="1501"/>
      <c r="F298" s="1501"/>
      <c r="G298" s="5"/>
      <c r="H298" s="5"/>
      <c r="I298" s="3"/>
      <c r="J298" s="3"/>
      <c r="K298" s="3"/>
      <c r="L298" s="2"/>
      <c r="M298" s="3"/>
      <c r="N298" s="3"/>
      <c r="O298" s="3"/>
      <c r="P298" s="3"/>
      <c r="Q298" s="3"/>
      <c r="R298" s="2"/>
      <c r="S298" s="2"/>
      <c r="T298" s="2"/>
      <c r="U298" s="2"/>
      <c r="V298" s="5"/>
      <c r="W298" s="5"/>
      <c r="X298" s="1568"/>
      <c r="Y298" s="1568"/>
      <c r="Z298" s="1568"/>
      <c r="AA298" s="3"/>
      <c r="AB298" s="2"/>
    </row>
    <row r="299" spans="1:28" ht="15.75" customHeight="1">
      <c r="A299" s="3"/>
      <c r="B299" s="3"/>
      <c r="C299" s="3"/>
      <c r="D299" s="5"/>
      <c r="E299" s="1501"/>
      <c r="F299" s="1501"/>
      <c r="G299" s="5"/>
      <c r="H299" s="5"/>
      <c r="I299" s="3"/>
      <c r="J299" s="3"/>
      <c r="K299" s="3"/>
      <c r="L299" s="2"/>
      <c r="M299" s="3"/>
      <c r="N299" s="3"/>
      <c r="O299" s="3"/>
      <c r="P299" s="3"/>
      <c r="Q299" s="3"/>
      <c r="R299" s="2"/>
      <c r="S299" s="2"/>
      <c r="T299" s="2"/>
      <c r="U299" s="2"/>
      <c r="V299" s="5"/>
      <c r="W299" s="5"/>
      <c r="X299" s="1568"/>
      <c r="Y299" s="1568"/>
      <c r="Z299" s="1568"/>
      <c r="AA299" s="3"/>
      <c r="AB299" s="2"/>
    </row>
    <row r="300" spans="1:28" ht="15.75" customHeight="1">
      <c r="A300" s="3"/>
      <c r="B300" s="3"/>
      <c r="C300" s="3"/>
      <c r="D300" s="5"/>
      <c r="E300" s="1501"/>
      <c r="F300" s="1501"/>
      <c r="G300" s="5"/>
      <c r="H300" s="5"/>
      <c r="I300" s="3"/>
      <c r="J300" s="3"/>
      <c r="K300" s="3"/>
      <c r="L300" s="2"/>
      <c r="M300" s="3"/>
      <c r="N300" s="3"/>
      <c r="O300" s="3"/>
      <c r="P300" s="3"/>
      <c r="Q300" s="3"/>
      <c r="R300" s="2"/>
      <c r="S300" s="2"/>
      <c r="T300" s="2"/>
      <c r="U300" s="2"/>
      <c r="V300" s="5"/>
      <c r="W300" s="5"/>
      <c r="X300" s="1568"/>
      <c r="Y300" s="1568"/>
      <c r="Z300" s="1568"/>
      <c r="AA300" s="3"/>
      <c r="AB300" s="2"/>
    </row>
    <row r="301" spans="1:28" ht="15.75" customHeight="1">
      <c r="A301" s="3"/>
      <c r="B301" s="3"/>
      <c r="C301" s="3"/>
      <c r="D301" s="5"/>
      <c r="E301" s="1501"/>
      <c r="F301" s="1501"/>
      <c r="G301" s="5"/>
      <c r="H301" s="5"/>
      <c r="I301" s="3"/>
      <c r="J301" s="3"/>
      <c r="K301" s="3"/>
      <c r="L301" s="2"/>
      <c r="M301" s="3"/>
      <c r="N301" s="3"/>
      <c r="O301" s="3"/>
      <c r="P301" s="3"/>
      <c r="Q301" s="3"/>
      <c r="R301" s="2"/>
      <c r="S301" s="2"/>
      <c r="T301" s="2"/>
      <c r="U301" s="2"/>
      <c r="V301" s="5"/>
      <c r="W301" s="5"/>
      <c r="X301" s="1568"/>
      <c r="Y301" s="1568"/>
      <c r="Z301" s="1568"/>
      <c r="AA301" s="3"/>
      <c r="AB301" s="2"/>
    </row>
    <row r="302" spans="1:28" ht="15.75" customHeight="1">
      <c r="A302" s="3"/>
      <c r="B302" s="3"/>
      <c r="C302" s="3"/>
      <c r="D302" s="5"/>
      <c r="E302" s="1501"/>
      <c r="F302" s="1501"/>
      <c r="G302" s="5"/>
      <c r="H302" s="5"/>
      <c r="I302" s="3"/>
      <c r="J302" s="3"/>
      <c r="K302" s="3"/>
      <c r="L302" s="2"/>
      <c r="M302" s="3"/>
      <c r="N302" s="3"/>
      <c r="O302" s="3"/>
      <c r="P302" s="3"/>
      <c r="Q302" s="3"/>
      <c r="R302" s="2"/>
      <c r="S302" s="2"/>
      <c r="T302" s="2"/>
      <c r="U302" s="2"/>
      <c r="V302" s="5"/>
      <c r="W302" s="5"/>
      <c r="X302" s="1568"/>
      <c r="Y302" s="1568"/>
      <c r="Z302" s="1568"/>
      <c r="AA302" s="3"/>
      <c r="AB302" s="2"/>
    </row>
    <row r="303" spans="1:28" ht="15.75" customHeight="1">
      <c r="A303" s="3"/>
      <c r="B303" s="3"/>
      <c r="C303" s="3"/>
      <c r="D303" s="5"/>
      <c r="E303" s="1501"/>
      <c r="F303" s="1501"/>
      <c r="G303" s="5"/>
      <c r="H303" s="5"/>
      <c r="I303" s="3"/>
      <c r="J303" s="3"/>
      <c r="K303" s="3"/>
      <c r="L303" s="2"/>
      <c r="M303" s="3"/>
      <c r="N303" s="3"/>
      <c r="O303" s="3"/>
      <c r="P303" s="3"/>
      <c r="Q303" s="3"/>
      <c r="R303" s="2"/>
      <c r="S303" s="2"/>
      <c r="T303" s="2"/>
      <c r="U303" s="2"/>
      <c r="V303" s="5"/>
      <c r="W303" s="5"/>
      <c r="X303" s="1568"/>
      <c r="Y303" s="1568"/>
      <c r="Z303" s="1568"/>
      <c r="AA303" s="3"/>
      <c r="AB303" s="2"/>
    </row>
    <row r="304" spans="1:28" ht="15.75" customHeight="1">
      <c r="A304" s="6"/>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2"/>
    </row>
    <row r="305" spans="1:28" ht="15.75" customHeight="1">
      <c r="A305" s="6"/>
      <c r="B305" s="3"/>
      <c r="C305" s="3"/>
      <c r="D305" s="3"/>
      <c r="E305" s="3"/>
      <c r="F305" s="1489"/>
      <c r="G305" s="1489"/>
      <c r="H305" s="1489"/>
      <c r="I305" s="1489"/>
      <c r="J305" s="1489"/>
      <c r="K305" s="1489"/>
      <c r="L305" s="1489"/>
      <c r="M305" s="1489"/>
      <c r="N305" s="1489"/>
      <c r="O305" s="1489"/>
      <c r="P305" s="1489"/>
      <c r="Q305" s="1489"/>
      <c r="R305" s="1489"/>
      <c r="S305" s="1489"/>
      <c r="T305" s="1489"/>
      <c r="U305" s="1489"/>
      <c r="V305" s="1489"/>
      <c r="W305" s="1489"/>
      <c r="X305" s="1489"/>
      <c r="Y305" s="1489"/>
      <c r="Z305" s="1489"/>
      <c r="AA305" s="1489"/>
      <c r="AB305" s="2"/>
    </row>
    <row r="306" spans="1:28" ht="15.75" customHeight="1">
      <c r="A306" s="3"/>
      <c r="B306" s="3"/>
      <c r="C306" s="3"/>
      <c r="D306" s="3"/>
      <c r="E306" s="3"/>
      <c r="F306" s="1489"/>
      <c r="G306" s="1489"/>
      <c r="H306" s="1489"/>
      <c r="I306" s="1489"/>
      <c r="J306" s="1489"/>
      <c r="K306" s="1489"/>
      <c r="L306" s="1489"/>
      <c r="M306" s="1489"/>
      <c r="N306" s="1489"/>
      <c r="O306" s="1489"/>
      <c r="P306" s="1489"/>
      <c r="Q306" s="1489"/>
      <c r="R306" s="1489"/>
      <c r="S306" s="1489"/>
      <c r="T306" s="1489"/>
      <c r="U306" s="1489"/>
      <c r="V306" s="1489"/>
      <c r="W306" s="1489"/>
      <c r="X306" s="1489"/>
      <c r="Y306" s="1489"/>
      <c r="Z306" s="1489"/>
      <c r="AA306" s="1489"/>
      <c r="AB306" s="2"/>
    </row>
    <row r="307" spans="1:28" ht="15.75" customHeight="1">
      <c r="A307" s="6"/>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2"/>
    </row>
    <row r="308" spans="1:28" ht="15.75" customHeight="1">
      <c r="A308" s="3"/>
      <c r="B308" s="3"/>
      <c r="C308" s="3"/>
      <c r="D308" s="3"/>
      <c r="E308" s="3"/>
      <c r="F308" s="1489"/>
      <c r="G308" s="1489"/>
      <c r="H308" s="1489"/>
      <c r="I308" s="1489"/>
      <c r="J308" s="1489"/>
      <c r="K308" s="1489"/>
      <c r="L308" s="1489"/>
      <c r="M308" s="1489"/>
      <c r="N308" s="1489"/>
      <c r="O308" s="1489"/>
      <c r="P308" s="1489"/>
      <c r="Q308" s="1489"/>
      <c r="R308" s="1489"/>
      <c r="S308" s="1489"/>
      <c r="T308" s="1489"/>
      <c r="U308" s="1489"/>
      <c r="V308" s="1489"/>
      <c r="W308" s="1489"/>
      <c r="X308" s="1489"/>
      <c r="Y308" s="1489"/>
      <c r="Z308" s="1489"/>
      <c r="AA308" s="1489"/>
      <c r="AB308" s="2"/>
    </row>
    <row r="309" spans="1:28" ht="15.75" customHeight="1">
      <c r="A309" s="3"/>
      <c r="B309" s="3"/>
      <c r="C309" s="3"/>
      <c r="D309" s="3"/>
      <c r="E309" s="3"/>
      <c r="F309" s="1489"/>
      <c r="G309" s="1489"/>
      <c r="H309" s="1489"/>
      <c r="I309" s="1489"/>
      <c r="J309" s="1489"/>
      <c r="K309" s="1489"/>
      <c r="L309" s="1489"/>
      <c r="M309" s="1489"/>
      <c r="N309" s="1489"/>
      <c r="O309" s="1489"/>
      <c r="P309" s="1489"/>
      <c r="Q309" s="1489"/>
      <c r="R309" s="1489"/>
      <c r="S309" s="1489"/>
      <c r="T309" s="1489"/>
      <c r="U309" s="1489"/>
      <c r="V309" s="1489"/>
      <c r="W309" s="1489"/>
      <c r="X309" s="1489"/>
      <c r="Y309" s="1489"/>
      <c r="Z309" s="1489"/>
      <c r="AA309" s="1489"/>
      <c r="AB309" s="2"/>
    </row>
    <row r="310" spans="1:28"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2"/>
    </row>
    <row r="311" spans="1:28" ht="15.75" customHeight="1">
      <c r="A311" s="128"/>
      <c r="B311" s="128"/>
      <c r="C311" s="128"/>
      <c r="D311" s="128"/>
      <c r="E311" s="128"/>
      <c r="F311" s="128"/>
      <c r="G311" s="128"/>
      <c r="H311" s="128"/>
      <c r="I311" s="128"/>
      <c r="J311" s="128"/>
      <c r="K311" s="128"/>
      <c r="L311" s="128"/>
      <c r="M311" s="128"/>
      <c r="N311" s="128"/>
      <c r="O311" s="128"/>
      <c r="P311" s="128"/>
      <c r="Q311" s="128"/>
      <c r="R311" s="128"/>
      <c r="S311" s="128"/>
      <c r="T311" s="128"/>
      <c r="U311" s="128"/>
      <c r="V311" s="128"/>
      <c r="W311" s="128"/>
      <c r="X311" s="128"/>
      <c r="Y311" s="128"/>
      <c r="Z311" s="128"/>
      <c r="AA311" s="128"/>
    </row>
    <row r="312" spans="1:28" ht="15.75" customHeight="1">
      <c r="A312" s="128"/>
      <c r="B312" s="128"/>
      <c r="C312" s="128"/>
      <c r="D312" s="128"/>
      <c r="E312" s="128"/>
      <c r="F312" s="128"/>
      <c r="G312" s="128"/>
      <c r="H312" s="128"/>
      <c r="I312" s="128"/>
      <c r="J312" s="128"/>
      <c r="K312" s="128"/>
      <c r="L312" s="128"/>
      <c r="M312" s="128"/>
      <c r="N312" s="128"/>
      <c r="O312" s="128"/>
      <c r="P312" s="128"/>
      <c r="Q312" s="128"/>
      <c r="R312" s="128"/>
      <c r="S312" s="128"/>
      <c r="T312" s="128"/>
      <c r="U312" s="128"/>
      <c r="V312" s="128"/>
      <c r="W312" s="128"/>
      <c r="X312" s="128"/>
      <c r="Y312" s="128"/>
      <c r="Z312" s="128"/>
      <c r="AA312" s="128"/>
    </row>
    <row r="313" spans="1:28" ht="15.75" customHeight="1">
      <c r="A313" s="128"/>
      <c r="B313" s="128"/>
      <c r="C313" s="128"/>
      <c r="D313" s="128"/>
      <c r="E313" s="128"/>
      <c r="F313" s="128"/>
      <c r="G313" s="128"/>
      <c r="H313" s="128"/>
      <c r="I313" s="128"/>
      <c r="J313" s="128"/>
      <c r="K313" s="128"/>
      <c r="L313" s="128"/>
      <c r="M313" s="128"/>
      <c r="N313" s="128"/>
      <c r="O313" s="128"/>
      <c r="P313" s="128"/>
      <c r="Q313" s="128"/>
      <c r="R313" s="128"/>
      <c r="S313" s="128"/>
      <c r="T313" s="128"/>
      <c r="U313" s="128"/>
      <c r="V313" s="128"/>
      <c r="W313" s="128"/>
      <c r="X313" s="128"/>
      <c r="Y313" s="128"/>
      <c r="Z313" s="128"/>
      <c r="AA313" s="128"/>
    </row>
    <row r="314" spans="1:28" ht="18.75" customHeight="1">
      <c r="A314" s="1473"/>
      <c r="B314" s="1473"/>
      <c r="C314" s="1473"/>
      <c r="D314" s="1473"/>
      <c r="E314" s="1473"/>
      <c r="F314" s="1473"/>
      <c r="G314" s="1473"/>
      <c r="H314" s="1473"/>
      <c r="I314" s="1473"/>
      <c r="J314" s="1473"/>
      <c r="K314" s="1473"/>
      <c r="L314" s="1473"/>
      <c r="M314" s="1473"/>
      <c r="N314" s="1473"/>
      <c r="O314" s="1473"/>
      <c r="P314" s="1473"/>
      <c r="Q314" s="1473"/>
      <c r="R314" s="1473"/>
      <c r="S314" s="1473"/>
      <c r="T314" s="1473"/>
      <c r="U314" s="1473"/>
      <c r="V314" s="1473"/>
      <c r="W314" s="1473"/>
      <c r="X314" s="1473"/>
      <c r="Y314" s="1473"/>
      <c r="Z314" s="1473"/>
      <c r="AA314" s="1473"/>
      <c r="AB314" s="2"/>
    </row>
    <row r="315" spans="1:28"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2"/>
    </row>
    <row r="316" spans="1:28" ht="15.75" customHeight="1">
      <c r="A316" s="6"/>
      <c r="B316" s="3"/>
      <c r="C316" s="3"/>
      <c r="D316" s="3"/>
      <c r="E316" s="3"/>
      <c r="F316" s="3"/>
      <c r="G316" s="2"/>
      <c r="H316" s="3"/>
      <c r="I316" s="3"/>
      <c r="J316" s="3"/>
      <c r="K316" s="3"/>
      <c r="L316" s="3"/>
      <c r="M316" s="3"/>
      <c r="N316" s="3"/>
      <c r="O316" s="3"/>
      <c r="P316" s="3"/>
      <c r="Q316" s="3"/>
      <c r="R316" s="3"/>
      <c r="S316" s="3"/>
      <c r="T316" s="3"/>
      <c r="U316" s="3"/>
      <c r="V316" s="3"/>
      <c r="W316" s="3"/>
      <c r="X316" s="3"/>
      <c r="Y316" s="3"/>
      <c r="Z316" s="3"/>
      <c r="AA316" s="3"/>
      <c r="AB316" s="2"/>
    </row>
    <row r="317" spans="1:28" ht="15.75" customHeight="1">
      <c r="A317" s="6"/>
      <c r="B317" s="3"/>
      <c r="C317" s="3"/>
      <c r="D317" s="3"/>
      <c r="E317" s="3"/>
      <c r="F317" s="3"/>
      <c r="G317" s="2"/>
      <c r="H317" s="2"/>
      <c r="I317" s="3"/>
      <c r="J317" s="3"/>
      <c r="K317" s="3"/>
      <c r="L317" s="2"/>
      <c r="M317" s="3"/>
      <c r="N317" s="3"/>
      <c r="O317" s="3"/>
      <c r="P317" s="3"/>
      <c r="Q317" s="3"/>
      <c r="R317" s="3"/>
      <c r="S317" s="3"/>
      <c r="T317" s="3"/>
      <c r="U317" s="3"/>
      <c r="V317" s="3"/>
      <c r="W317" s="3"/>
      <c r="X317" s="3"/>
      <c r="Y317" s="3"/>
      <c r="Z317" s="3"/>
      <c r="AA317" s="3"/>
      <c r="AB317" s="2"/>
    </row>
    <row r="318" spans="1:28" ht="15.75" customHeight="1">
      <c r="A318" s="6"/>
      <c r="B318" s="3"/>
      <c r="C318" s="3"/>
      <c r="D318" s="3"/>
      <c r="E318" s="3"/>
      <c r="F318" s="3"/>
      <c r="G318" s="3"/>
      <c r="H318" s="3"/>
      <c r="I318" s="3"/>
      <c r="J318" s="1570"/>
      <c r="K318" s="1570"/>
      <c r="L318" s="1570"/>
      <c r="M318" s="1570"/>
      <c r="N318" s="4"/>
      <c r="O318" s="3"/>
      <c r="P318" s="3"/>
      <c r="Q318" s="3"/>
      <c r="R318" s="3"/>
      <c r="S318" s="3"/>
      <c r="T318" s="3"/>
      <c r="U318" s="3"/>
      <c r="V318" s="3"/>
      <c r="W318" s="3"/>
      <c r="X318" s="3"/>
      <c r="Y318" s="3"/>
      <c r="Z318" s="3"/>
      <c r="AA318" s="3"/>
      <c r="AB318" s="2"/>
    </row>
    <row r="319" spans="1:28" ht="15.75" customHeight="1">
      <c r="A319" s="6"/>
      <c r="B319" s="3"/>
      <c r="C319" s="3"/>
      <c r="D319" s="3"/>
      <c r="E319" s="3"/>
      <c r="F319" s="3"/>
      <c r="G319" s="3"/>
      <c r="H319" s="3"/>
      <c r="I319" s="3"/>
      <c r="J319" s="1570"/>
      <c r="K319" s="1570"/>
      <c r="L319" s="1570"/>
      <c r="M319" s="1570"/>
      <c r="N319" s="4"/>
      <c r="O319" s="3"/>
      <c r="P319" s="3"/>
      <c r="Q319" s="3"/>
      <c r="R319" s="3"/>
      <c r="S319" s="3"/>
      <c r="T319" s="3"/>
      <c r="U319" s="3"/>
      <c r="V319" s="3"/>
      <c r="W319" s="3"/>
      <c r="X319" s="3"/>
      <c r="Y319" s="3"/>
      <c r="Z319" s="3"/>
      <c r="AA319" s="3"/>
      <c r="AB319" s="2"/>
    </row>
    <row r="320" spans="1:28" ht="15.75" customHeight="1">
      <c r="A320" s="6"/>
      <c r="B320" s="3"/>
      <c r="C320" s="3"/>
      <c r="D320" s="3"/>
      <c r="E320" s="3"/>
      <c r="F320" s="3"/>
      <c r="G320" s="3"/>
      <c r="H320" s="3"/>
      <c r="I320" s="3"/>
      <c r="J320" s="1570"/>
      <c r="K320" s="1570"/>
      <c r="L320" s="1570"/>
      <c r="M320" s="1570"/>
      <c r="N320" s="4"/>
      <c r="O320" s="3"/>
      <c r="P320" s="3"/>
      <c r="Q320" s="3"/>
      <c r="R320" s="3"/>
      <c r="S320" s="3"/>
      <c r="T320" s="3"/>
      <c r="U320" s="3"/>
      <c r="V320" s="3"/>
      <c r="W320" s="3"/>
      <c r="X320" s="3"/>
      <c r="Y320" s="3"/>
      <c r="Z320" s="3"/>
      <c r="AA320" s="3"/>
      <c r="AB320" s="2"/>
    </row>
    <row r="321" spans="1:28" ht="15.75" customHeight="1">
      <c r="A321" s="6"/>
      <c r="B321" s="3"/>
      <c r="C321" s="3"/>
      <c r="D321" s="3"/>
      <c r="E321" s="3"/>
      <c r="F321" s="3"/>
      <c r="G321" s="3"/>
      <c r="H321" s="3"/>
      <c r="I321" s="3"/>
      <c r="J321" s="1570"/>
      <c r="K321" s="1570"/>
      <c r="L321" s="1570"/>
      <c r="M321" s="1570"/>
      <c r="N321" s="4"/>
      <c r="O321" s="3"/>
      <c r="P321" s="3"/>
      <c r="Q321" s="3"/>
      <c r="R321" s="3"/>
      <c r="S321" s="3"/>
      <c r="T321" s="3"/>
      <c r="U321" s="3"/>
      <c r="V321" s="3"/>
      <c r="W321" s="3"/>
      <c r="X321" s="3"/>
      <c r="Y321" s="3"/>
      <c r="Z321" s="3"/>
      <c r="AA321" s="3"/>
      <c r="AB321" s="2"/>
    </row>
    <row r="322" spans="1:28" ht="15.75" customHeight="1">
      <c r="A322" s="6"/>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2"/>
    </row>
    <row r="323" spans="1:28" ht="15.75" customHeight="1">
      <c r="A323" s="3"/>
      <c r="B323" s="3"/>
      <c r="C323" s="3"/>
      <c r="D323" s="1473"/>
      <c r="E323" s="1473"/>
      <c r="F323" s="1473"/>
      <c r="G323" s="1473"/>
      <c r="H323" s="5"/>
      <c r="I323" s="1473"/>
      <c r="J323" s="1473"/>
      <c r="K323" s="1473"/>
      <c r="L323" s="1473"/>
      <c r="M323" s="1473"/>
      <c r="N323" s="1473"/>
      <c r="O323" s="1473"/>
      <c r="P323" s="1473"/>
      <c r="Q323" s="1473"/>
      <c r="R323" s="1473"/>
      <c r="S323" s="1473"/>
      <c r="T323" s="1473"/>
      <c r="U323" s="1473"/>
      <c r="V323" s="5"/>
      <c r="W323" s="5"/>
      <c r="X323" s="1473"/>
      <c r="Y323" s="1473"/>
      <c r="Z323" s="1473"/>
      <c r="AA323" s="3"/>
      <c r="AB323" s="2"/>
    </row>
    <row r="324" spans="1:28" ht="15.75" customHeight="1">
      <c r="A324" s="3"/>
      <c r="B324" s="3"/>
      <c r="C324" s="3"/>
      <c r="D324" s="5"/>
      <c r="E324" s="1501"/>
      <c r="F324" s="1501"/>
      <c r="G324" s="5"/>
      <c r="H324" s="5"/>
      <c r="I324" s="3"/>
      <c r="J324" s="3"/>
      <c r="K324" s="3"/>
      <c r="L324" s="2"/>
      <c r="M324" s="3"/>
      <c r="N324" s="3"/>
      <c r="O324" s="3"/>
      <c r="P324" s="3"/>
      <c r="Q324" s="3"/>
      <c r="R324" s="2"/>
      <c r="S324" s="2"/>
      <c r="T324" s="2"/>
      <c r="U324" s="2"/>
      <c r="V324" s="5"/>
      <c r="W324" s="5"/>
      <c r="X324" s="1568"/>
      <c r="Y324" s="1568"/>
      <c r="Z324" s="1568"/>
      <c r="AA324" s="3"/>
      <c r="AB324" s="2"/>
    </row>
    <row r="325" spans="1:28" ht="15.75" customHeight="1">
      <c r="A325" s="3"/>
      <c r="B325" s="3"/>
      <c r="C325" s="3"/>
      <c r="D325" s="5"/>
      <c r="E325" s="1501"/>
      <c r="F325" s="1501"/>
      <c r="G325" s="5"/>
      <c r="H325" s="5"/>
      <c r="I325" s="3"/>
      <c r="J325" s="3"/>
      <c r="K325" s="3"/>
      <c r="L325" s="2"/>
      <c r="M325" s="3"/>
      <c r="N325" s="3"/>
      <c r="O325" s="3"/>
      <c r="P325" s="3"/>
      <c r="Q325" s="3"/>
      <c r="R325" s="2"/>
      <c r="S325" s="2"/>
      <c r="T325" s="2"/>
      <c r="U325" s="2"/>
      <c r="V325" s="5"/>
      <c r="W325" s="5"/>
      <c r="X325" s="1568"/>
      <c r="Y325" s="1568"/>
      <c r="Z325" s="1568"/>
      <c r="AA325" s="3"/>
      <c r="AB325" s="2"/>
    </row>
    <row r="326" spans="1:28" ht="15.75" customHeight="1">
      <c r="A326" s="3"/>
      <c r="B326" s="3"/>
      <c r="C326" s="3"/>
      <c r="D326" s="5"/>
      <c r="E326" s="1501"/>
      <c r="F326" s="1501"/>
      <c r="G326" s="5"/>
      <c r="H326" s="5"/>
      <c r="I326" s="3"/>
      <c r="J326" s="3"/>
      <c r="K326" s="3"/>
      <c r="L326" s="2"/>
      <c r="M326" s="3"/>
      <c r="N326" s="3"/>
      <c r="O326" s="3"/>
      <c r="P326" s="3"/>
      <c r="Q326" s="3"/>
      <c r="R326" s="2"/>
      <c r="S326" s="2"/>
      <c r="T326" s="2"/>
      <c r="U326" s="2"/>
      <c r="V326" s="5"/>
      <c r="W326" s="5"/>
      <c r="X326" s="1568"/>
      <c r="Y326" s="1568"/>
      <c r="Z326" s="1568"/>
      <c r="AA326" s="3"/>
      <c r="AB326" s="2"/>
    </row>
    <row r="327" spans="1:28" ht="15.75" customHeight="1">
      <c r="A327" s="3"/>
      <c r="B327" s="3"/>
      <c r="C327" s="3"/>
      <c r="D327" s="5"/>
      <c r="E327" s="1501"/>
      <c r="F327" s="1501"/>
      <c r="G327" s="5"/>
      <c r="H327" s="5"/>
      <c r="I327" s="3"/>
      <c r="J327" s="3"/>
      <c r="K327" s="3"/>
      <c r="L327" s="2"/>
      <c r="M327" s="3"/>
      <c r="N327" s="3"/>
      <c r="O327" s="3"/>
      <c r="P327" s="3"/>
      <c r="Q327" s="3"/>
      <c r="R327" s="2"/>
      <c r="S327" s="2"/>
      <c r="T327" s="2"/>
      <c r="U327" s="2"/>
      <c r="V327" s="5"/>
      <c r="W327" s="5"/>
      <c r="X327" s="1568"/>
      <c r="Y327" s="1568"/>
      <c r="Z327" s="1568"/>
      <c r="AA327" s="3"/>
      <c r="AB327" s="2"/>
    </row>
    <row r="328" spans="1:28" ht="15.75" customHeight="1">
      <c r="A328" s="3"/>
      <c r="B328" s="3"/>
      <c r="C328" s="3"/>
      <c r="D328" s="5"/>
      <c r="E328" s="1501"/>
      <c r="F328" s="1501"/>
      <c r="G328" s="5"/>
      <c r="H328" s="5"/>
      <c r="I328" s="3"/>
      <c r="J328" s="3"/>
      <c r="K328" s="3"/>
      <c r="L328" s="2"/>
      <c r="M328" s="3"/>
      <c r="N328" s="3"/>
      <c r="O328" s="3"/>
      <c r="P328" s="3"/>
      <c r="Q328" s="3"/>
      <c r="R328" s="2"/>
      <c r="S328" s="2"/>
      <c r="T328" s="2"/>
      <c r="U328" s="2"/>
      <c r="V328" s="5"/>
      <c r="W328" s="5"/>
      <c r="X328" s="1568"/>
      <c r="Y328" s="1568"/>
      <c r="Z328" s="1568"/>
      <c r="AA328" s="3"/>
      <c r="AB328" s="2"/>
    </row>
    <row r="329" spans="1:28" ht="15.75" customHeight="1">
      <c r="A329" s="3"/>
      <c r="B329" s="3"/>
      <c r="C329" s="3"/>
      <c r="D329" s="5"/>
      <c r="E329" s="1501"/>
      <c r="F329" s="1501"/>
      <c r="G329" s="5"/>
      <c r="H329" s="5"/>
      <c r="I329" s="3"/>
      <c r="J329" s="3"/>
      <c r="K329" s="3"/>
      <c r="L329" s="2"/>
      <c r="M329" s="3"/>
      <c r="N329" s="3"/>
      <c r="O329" s="3"/>
      <c r="P329" s="3"/>
      <c r="Q329" s="3"/>
      <c r="R329" s="2"/>
      <c r="S329" s="2"/>
      <c r="T329" s="2"/>
      <c r="U329" s="2"/>
      <c r="V329" s="5"/>
      <c r="W329" s="5"/>
      <c r="X329" s="1568"/>
      <c r="Y329" s="1568"/>
      <c r="Z329" s="1568"/>
      <c r="AA329" s="3"/>
      <c r="AB329" s="2"/>
    </row>
    <row r="330" spans="1:28" ht="15.75" customHeight="1">
      <c r="A330" s="6"/>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2"/>
    </row>
    <row r="331" spans="1:28" ht="15.75" customHeight="1">
      <c r="A331" s="6"/>
      <c r="B331" s="3"/>
      <c r="C331" s="3"/>
      <c r="D331" s="3"/>
      <c r="E331" s="3"/>
      <c r="F331" s="1489"/>
      <c r="G331" s="1489"/>
      <c r="H331" s="1489"/>
      <c r="I331" s="1489"/>
      <c r="J331" s="1489"/>
      <c r="K331" s="1489"/>
      <c r="L331" s="1489"/>
      <c r="M331" s="1489"/>
      <c r="N331" s="1489"/>
      <c r="O331" s="1489"/>
      <c r="P331" s="1489"/>
      <c r="Q331" s="1489"/>
      <c r="R331" s="1489"/>
      <c r="S331" s="1489"/>
      <c r="T331" s="1489"/>
      <c r="U331" s="1489"/>
      <c r="V331" s="1489"/>
      <c r="W331" s="1489"/>
      <c r="X331" s="1489"/>
      <c r="Y331" s="1489"/>
      <c r="Z331" s="1489"/>
      <c r="AA331" s="1489"/>
      <c r="AB331" s="2"/>
    </row>
    <row r="332" spans="1:28" ht="15.75" customHeight="1">
      <c r="A332" s="3"/>
      <c r="B332" s="3"/>
      <c r="C332" s="3"/>
      <c r="D332" s="3"/>
      <c r="E332" s="3"/>
      <c r="F332" s="1489"/>
      <c r="G332" s="1489"/>
      <c r="H332" s="1489"/>
      <c r="I332" s="1489"/>
      <c r="J332" s="1489"/>
      <c r="K332" s="1489"/>
      <c r="L332" s="1489"/>
      <c r="M332" s="1489"/>
      <c r="N332" s="1489"/>
      <c r="O332" s="1489"/>
      <c r="P332" s="1489"/>
      <c r="Q332" s="1489"/>
      <c r="R332" s="1489"/>
      <c r="S332" s="1489"/>
      <c r="T332" s="1489"/>
      <c r="U332" s="1489"/>
      <c r="V332" s="1489"/>
      <c r="W332" s="1489"/>
      <c r="X332" s="1489"/>
      <c r="Y332" s="1489"/>
      <c r="Z332" s="1489"/>
      <c r="AA332" s="1489"/>
      <c r="AB332" s="2"/>
    </row>
    <row r="333" spans="1:28" ht="15.75" customHeight="1">
      <c r="A333" s="6"/>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2"/>
    </row>
    <row r="334" spans="1:28" ht="15.75" customHeight="1">
      <c r="A334" s="3"/>
      <c r="B334" s="3"/>
      <c r="C334" s="3"/>
      <c r="D334" s="3"/>
      <c r="E334" s="3"/>
      <c r="F334" s="1489"/>
      <c r="G334" s="1489"/>
      <c r="H334" s="1489"/>
      <c r="I334" s="1489"/>
      <c r="J334" s="1489"/>
      <c r="K334" s="1489"/>
      <c r="L334" s="1489"/>
      <c r="M334" s="1489"/>
      <c r="N334" s="1489"/>
      <c r="O334" s="1489"/>
      <c r="P334" s="1489"/>
      <c r="Q334" s="1489"/>
      <c r="R334" s="1489"/>
      <c r="S334" s="1489"/>
      <c r="T334" s="1489"/>
      <c r="U334" s="1489"/>
      <c r="V334" s="1489"/>
      <c r="W334" s="1489"/>
      <c r="X334" s="1489"/>
      <c r="Y334" s="1489"/>
      <c r="Z334" s="1489"/>
      <c r="AA334" s="1489"/>
      <c r="AB334" s="2"/>
    </row>
    <row r="335" spans="1:28" ht="15.75" customHeight="1">
      <c r="A335" s="3"/>
      <c r="B335" s="3"/>
      <c r="C335" s="3"/>
      <c r="D335" s="3"/>
      <c r="E335" s="3"/>
      <c r="F335" s="1489"/>
      <c r="G335" s="1489"/>
      <c r="H335" s="1489"/>
      <c r="I335" s="1489"/>
      <c r="J335" s="1489"/>
      <c r="K335" s="1489"/>
      <c r="L335" s="1489"/>
      <c r="M335" s="1489"/>
      <c r="N335" s="1489"/>
      <c r="O335" s="1489"/>
      <c r="P335" s="1489"/>
      <c r="Q335" s="1489"/>
      <c r="R335" s="1489"/>
      <c r="S335" s="1489"/>
      <c r="T335" s="1489"/>
      <c r="U335" s="1489"/>
      <c r="V335" s="1489"/>
      <c r="W335" s="1489"/>
      <c r="X335" s="1489"/>
      <c r="Y335" s="1489"/>
      <c r="Z335" s="1489"/>
      <c r="AA335" s="1489"/>
      <c r="AB335" s="2"/>
    </row>
    <row r="336" spans="1:28"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2"/>
    </row>
  </sheetData>
  <sheetProtection selectLockedCells="1"/>
  <mergeCells count="156">
    <mergeCell ref="G69:AB70"/>
    <mergeCell ref="G79:AB80"/>
    <mergeCell ref="G97:AB98"/>
    <mergeCell ref="G95:AB95"/>
    <mergeCell ref="G77:AB77"/>
    <mergeCell ref="G86:AB86"/>
    <mergeCell ref="G88:AB89"/>
    <mergeCell ref="B15:Q16"/>
    <mergeCell ref="B37:H37"/>
    <mergeCell ref="U37:AB37"/>
    <mergeCell ref="U18:AA18"/>
    <mergeCell ref="B38:H38"/>
    <mergeCell ref="U38:AB38"/>
    <mergeCell ref="A45:AA45"/>
    <mergeCell ref="U39:AB39"/>
    <mergeCell ref="I38:T40"/>
    <mergeCell ref="U40:AB40"/>
    <mergeCell ref="G186:H186"/>
    <mergeCell ref="J186:AA186"/>
    <mergeCell ref="F178:H178"/>
    <mergeCell ref="S178:Z178"/>
    <mergeCell ref="I179:AA180"/>
    <mergeCell ref="I181:AA182"/>
    <mergeCell ref="A183:AA183"/>
    <mergeCell ref="F185:I185"/>
    <mergeCell ref="S176:Z176"/>
    <mergeCell ref="F177:H177"/>
    <mergeCell ref="S177:Z177"/>
    <mergeCell ref="K197:M197"/>
    <mergeCell ref="K198:M198"/>
    <mergeCell ref="K200:N200"/>
    <mergeCell ref="K201:N201"/>
    <mergeCell ref="J212:M212"/>
    <mergeCell ref="P212:S212"/>
    <mergeCell ref="G187:H187"/>
    <mergeCell ref="J187:AA187"/>
    <mergeCell ref="G188:H188"/>
    <mergeCell ref="J188:AA188"/>
    <mergeCell ref="K195:M195"/>
    <mergeCell ref="K196:M196"/>
    <mergeCell ref="E215:F215"/>
    <mergeCell ref="J215:M215"/>
    <mergeCell ref="P215:S215"/>
    <mergeCell ref="V215:Y215"/>
    <mergeCell ref="E216:F216"/>
    <mergeCell ref="J216:M216"/>
    <mergeCell ref="P216:S216"/>
    <mergeCell ref="V216:Y216"/>
    <mergeCell ref="V212:Y212"/>
    <mergeCell ref="E213:F213"/>
    <mergeCell ref="J213:M213"/>
    <mergeCell ref="P213:S213"/>
    <mergeCell ref="V213:Y213"/>
    <mergeCell ref="E214:F214"/>
    <mergeCell ref="J214:M214"/>
    <mergeCell ref="P214:S214"/>
    <mergeCell ref="V214:Y214"/>
    <mergeCell ref="F229:AA230"/>
    <mergeCell ref="A234:AA234"/>
    <mergeCell ref="J238:M238"/>
    <mergeCell ref="J239:M239"/>
    <mergeCell ref="J240:M240"/>
    <mergeCell ref="J241:M241"/>
    <mergeCell ref="J221:M221"/>
    <mergeCell ref="P221:S221"/>
    <mergeCell ref="V221:Y221"/>
    <mergeCell ref="J225:N225"/>
    <mergeCell ref="L226:Q226"/>
    <mergeCell ref="I227:AA228"/>
    <mergeCell ref="E246:F246"/>
    <mergeCell ref="X246:Z246"/>
    <mergeCell ref="E247:F247"/>
    <mergeCell ref="X247:Z247"/>
    <mergeCell ref="E248:F248"/>
    <mergeCell ref="X248:Z248"/>
    <mergeCell ref="D243:G243"/>
    <mergeCell ref="I243:U243"/>
    <mergeCell ref="X243:Z243"/>
    <mergeCell ref="E244:F244"/>
    <mergeCell ref="X244:Z244"/>
    <mergeCell ref="E245:F245"/>
    <mergeCell ref="X245:Z245"/>
    <mergeCell ref="J265:M265"/>
    <mergeCell ref="J266:M266"/>
    <mergeCell ref="J267:M267"/>
    <mergeCell ref="D269:G269"/>
    <mergeCell ref="I269:U269"/>
    <mergeCell ref="X269:Z269"/>
    <mergeCell ref="E249:F249"/>
    <mergeCell ref="X249:Z249"/>
    <mergeCell ref="F251:AA252"/>
    <mergeCell ref="F254:AA255"/>
    <mergeCell ref="A260:AA260"/>
    <mergeCell ref="J264:M264"/>
    <mergeCell ref="E273:F273"/>
    <mergeCell ref="X273:Z273"/>
    <mergeCell ref="E274:F274"/>
    <mergeCell ref="X274:Z274"/>
    <mergeCell ref="E275:F275"/>
    <mergeCell ref="X275:Z275"/>
    <mergeCell ref="E270:F270"/>
    <mergeCell ref="X270:Z270"/>
    <mergeCell ref="E271:F271"/>
    <mergeCell ref="X271:Z271"/>
    <mergeCell ref="E272:F272"/>
    <mergeCell ref="X272:Z272"/>
    <mergeCell ref="J295:M295"/>
    <mergeCell ref="D297:G297"/>
    <mergeCell ref="I297:U297"/>
    <mergeCell ref="X297:Z297"/>
    <mergeCell ref="E298:F298"/>
    <mergeCell ref="X298:Z298"/>
    <mergeCell ref="F277:AA278"/>
    <mergeCell ref="F280:AA281"/>
    <mergeCell ref="A288:AA288"/>
    <mergeCell ref="J292:M292"/>
    <mergeCell ref="J293:M293"/>
    <mergeCell ref="J294:M294"/>
    <mergeCell ref="AN19:AR19"/>
    <mergeCell ref="I37:T37"/>
    <mergeCell ref="X326:Z326"/>
    <mergeCell ref="J319:M319"/>
    <mergeCell ref="J320:M320"/>
    <mergeCell ref="J321:M321"/>
    <mergeCell ref="P122:W122"/>
    <mergeCell ref="P121:W121"/>
    <mergeCell ref="F305:AA306"/>
    <mergeCell ref="F308:AA309"/>
    <mergeCell ref="X323:Z323"/>
    <mergeCell ref="E324:F324"/>
    <mergeCell ref="X324:Z324"/>
    <mergeCell ref="E325:F325"/>
    <mergeCell ref="X325:Z325"/>
    <mergeCell ref="D323:G323"/>
    <mergeCell ref="I323:U323"/>
    <mergeCell ref="E326:F326"/>
    <mergeCell ref="E299:F299"/>
    <mergeCell ref="X299:Z299"/>
    <mergeCell ref="E300:F300"/>
    <mergeCell ref="X300:Z300"/>
    <mergeCell ref="E301:F301"/>
    <mergeCell ref="X301:Z301"/>
    <mergeCell ref="A314:AA314"/>
    <mergeCell ref="J318:M318"/>
    <mergeCell ref="E302:F302"/>
    <mergeCell ref="X302:Z302"/>
    <mergeCell ref="E303:F303"/>
    <mergeCell ref="X303:Z303"/>
    <mergeCell ref="F331:AA332"/>
    <mergeCell ref="F334:AA335"/>
    <mergeCell ref="E328:F328"/>
    <mergeCell ref="X328:Z328"/>
    <mergeCell ref="E329:F329"/>
    <mergeCell ref="X329:Z329"/>
    <mergeCell ref="E327:F327"/>
    <mergeCell ref="X327:Z327"/>
  </mergeCells>
  <phoneticPr fontId="2"/>
  <hyperlinks>
    <hyperlink ref="Q1:T1" location="作業メニュー!A1" display="作業メニュー" xr:uid="{00000000-0004-0000-1700-000000000000}"/>
  </hyperlinks>
  <printOptions horizontalCentered="1"/>
  <pageMargins left="0.59055118110236227" right="0.39370078740157483" top="0.59055118110236227" bottom="0.39370078740157483" header="0.51181102362204722" footer="0.19685039370078741"/>
  <pageSetup paperSize="9" scale="85" orientation="portrait" r:id="rId1"/>
  <headerFooter alignWithMargins="0">
    <oddFooter>&amp;R210101</oddFooter>
  </headerFooter>
  <rowBreaks count="2" manualBreakCount="2">
    <brk id="43" max="27" man="1"/>
    <brk id="98" max="27"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8">
    <pageSetUpPr fitToPage="1"/>
  </sheetPr>
  <dimension ref="A1:AR126"/>
  <sheetViews>
    <sheetView showGridLines="0" zoomScale="85" zoomScaleNormal="85" workbookViewId="0"/>
  </sheetViews>
  <sheetFormatPr defaultColWidth="9" defaultRowHeight="13.5"/>
  <cols>
    <col min="1" max="5" width="3.125" style="1" customWidth="1"/>
    <col min="6" max="6" width="6.25" style="1" customWidth="1"/>
    <col min="7" max="26" width="3.125" style="1" customWidth="1"/>
    <col min="27" max="27" width="3.875" style="1" customWidth="1"/>
    <col min="28" max="16384" width="9" style="1"/>
  </cols>
  <sheetData>
    <row r="1" spans="1:30" s="14" customFormat="1" ht="38.25" customHeight="1" thickBot="1">
      <c r="A1" s="13" t="s">
        <v>849</v>
      </c>
      <c r="Q1" s="12" t="s">
        <v>68</v>
      </c>
      <c r="R1" s="12"/>
      <c r="S1" s="12"/>
      <c r="T1" s="12"/>
      <c r="AB1" s="231"/>
      <c r="AC1" s="87" t="s">
        <v>578</v>
      </c>
    </row>
    <row r="2" spans="1:30" s="84" customFormat="1" ht="12.75" customHeight="1" thickTop="1">
      <c r="A2" s="161"/>
      <c r="Q2" s="11"/>
      <c r="R2" s="11"/>
      <c r="S2" s="11"/>
      <c r="T2" s="11"/>
      <c r="AC2" s="160"/>
    </row>
    <row r="3" spans="1:30" ht="12" customHeight="1">
      <c r="B3" s="126" t="s">
        <v>2357</v>
      </c>
      <c r="C3" s="126"/>
      <c r="D3" s="126"/>
      <c r="E3" s="126"/>
    </row>
    <row r="4" spans="1:30" ht="24.75" customHeight="1">
      <c r="B4" s="159" t="s">
        <v>848</v>
      </c>
      <c r="C4" s="159"/>
      <c r="D4" s="159"/>
      <c r="E4" s="159"/>
      <c r="F4" s="159"/>
      <c r="G4" s="159"/>
      <c r="H4" s="159"/>
      <c r="I4" s="159"/>
      <c r="J4" s="159"/>
      <c r="K4" s="159"/>
      <c r="L4" s="159"/>
      <c r="M4" s="159"/>
      <c r="N4" s="159"/>
      <c r="O4" s="159"/>
      <c r="P4" s="159"/>
      <c r="Q4" s="159"/>
      <c r="R4" s="159"/>
      <c r="S4" s="159"/>
      <c r="T4" s="159"/>
      <c r="U4" s="159"/>
      <c r="V4" s="159"/>
      <c r="W4" s="159"/>
      <c r="X4" s="159"/>
      <c r="Y4" s="159"/>
      <c r="Z4" s="159"/>
      <c r="AA4" s="159"/>
    </row>
    <row r="6" spans="1:30">
      <c r="M6" s="128"/>
      <c r="N6" s="128" t="s">
        <v>830</v>
      </c>
      <c r="O6" s="128"/>
      <c r="P6" s="128"/>
      <c r="Q6" s="128"/>
    </row>
    <row r="8" spans="1:30" s="97" customFormat="1" ht="18.95" customHeight="1">
      <c r="B8" s="209" t="s">
        <v>3146</v>
      </c>
      <c r="AC8" s="1"/>
    </row>
    <row r="9" spans="1:30" s="97" customFormat="1" ht="18.95" customHeight="1">
      <c r="B9" s="209" t="s">
        <v>773</v>
      </c>
      <c r="AC9" s="1"/>
    </row>
    <row r="10" spans="1:30" s="97" customFormat="1" ht="18.95" customHeight="1">
      <c r="C10" s="209"/>
      <c r="AD10" s="1"/>
    </row>
    <row r="11" spans="1:30" ht="18.95" customHeight="1"/>
    <row r="12" spans="1:30" ht="18.95" customHeight="1"/>
    <row r="13" spans="1:30" ht="18.95" customHeight="1"/>
    <row r="14" spans="1:30" ht="27" customHeight="1"/>
    <row r="15" spans="1:30" ht="20.25" customHeight="1">
      <c r="A15" s="2"/>
      <c r="C15" s="2"/>
      <c r="D15" s="2"/>
      <c r="E15" s="2"/>
      <c r="F15" s="2"/>
      <c r="G15" s="2"/>
      <c r="H15" s="2"/>
      <c r="I15" s="2"/>
      <c r="J15" s="2"/>
      <c r="K15" s="2"/>
      <c r="L15" s="2"/>
      <c r="M15" s="2"/>
      <c r="N15" s="2"/>
      <c r="O15" s="2"/>
      <c r="P15" s="2"/>
      <c r="Q15" s="2"/>
      <c r="R15" s="2"/>
      <c r="S15" s="2"/>
      <c r="T15" s="2"/>
      <c r="U15" s="2"/>
      <c r="V15" s="2"/>
      <c r="W15" s="2"/>
      <c r="X15" s="2"/>
      <c r="Y15" s="2"/>
      <c r="Z15" s="2"/>
      <c r="AA15" s="2"/>
    </row>
    <row r="16" spans="1:30" ht="27" customHeight="1">
      <c r="B16" s="1588" t="str">
        <f>IF('確認申請書（建築）入力'!$M$4=0,"",'確認申請書（建築）入力'!$M$4)</f>
        <v>指定確認検査機関
　株式会社東日本住宅評価センター　様</v>
      </c>
      <c r="C16" s="1588"/>
      <c r="D16" s="1588"/>
      <c r="E16" s="1588"/>
      <c r="F16" s="1588"/>
      <c r="G16" s="1588"/>
      <c r="H16" s="1588"/>
      <c r="I16" s="1588"/>
      <c r="J16" s="1588"/>
      <c r="K16" s="1588"/>
      <c r="L16" s="1588"/>
      <c r="M16" s="1588"/>
      <c r="N16" s="1588"/>
    </row>
    <row r="17" spans="1:44" ht="20.25" customHeight="1">
      <c r="B17" s="1588"/>
      <c r="C17" s="1588"/>
      <c r="D17" s="1588"/>
      <c r="E17" s="1588"/>
      <c r="F17" s="1588"/>
      <c r="G17" s="1588"/>
      <c r="H17" s="1588"/>
      <c r="I17" s="1588"/>
      <c r="J17" s="1588"/>
      <c r="K17" s="1588"/>
      <c r="L17" s="1588"/>
      <c r="M17" s="1588"/>
      <c r="N17" s="1588"/>
    </row>
    <row r="18" spans="1:44" ht="18.95" customHeight="1"/>
    <row r="19" spans="1:44" ht="18.95" customHeight="1"/>
    <row r="20" spans="1:44" ht="18.75" customHeight="1">
      <c r="A20" s="2"/>
      <c r="B20" s="2"/>
      <c r="C20" s="2"/>
      <c r="D20" s="2"/>
      <c r="E20" s="2"/>
      <c r="F20" s="2"/>
      <c r="G20" s="2"/>
      <c r="H20" s="2"/>
      <c r="I20" s="2"/>
      <c r="J20" s="2"/>
      <c r="K20" s="2"/>
      <c r="L20" s="2"/>
      <c r="M20" s="2"/>
      <c r="N20" s="2"/>
      <c r="O20" s="2"/>
      <c r="P20" s="2"/>
      <c r="Q20" s="2"/>
      <c r="R20" s="2"/>
      <c r="S20" s="2"/>
      <c r="T20" s="1857" t="s">
        <v>3063</v>
      </c>
      <c r="U20" s="1602"/>
      <c r="V20" s="1602"/>
      <c r="W20" s="1602"/>
      <c r="X20" s="1602"/>
      <c r="Y20" s="1602"/>
      <c r="Z20" s="1602"/>
      <c r="AA20" s="230"/>
      <c r="AH20" s="138"/>
    </row>
    <row r="21" spans="1:44" ht="18.75" customHeight="1">
      <c r="A21" s="2"/>
      <c r="B21" s="2"/>
      <c r="C21" s="2"/>
      <c r="D21" s="2"/>
      <c r="E21" s="2"/>
      <c r="F21" s="2"/>
      <c r="G21" s="2"/>
      <c r="H21" s="2"/>
      <c r="I21" s="2"/>
      <c r="J21" s="2"/>
      <c r="K21" s="2"/>
      <c r="L21" s="2"/>
      <c r="M21" s="2"/>
      <c r="N21" s="2"/>
      <c r="O21" s="2"/>
      <c r="P21" s="2"/>
      <c r="Q21" s="2"/>
      <c r="R21" s="2"/>
      <c r="AH21" s="3"/>
      <c r="AI21" s="3"/>
      <c r="AM21" s="3"/>
      <c r="AN21" s="1862"/>
      <c r="AO21" s="1862"/>
      <c r="AP21" s="1862"/>
      <c r="AQ21" s="1862"/>
      <c r="AR21" s="1862"/>
    </row>
    <row r="22" spans="1:44" ht="18.75" customHeight="1">
      <c r="A22" s="2"/>
      <c r="B22" s="2"/>
      <c r="C22" s="2"/>
      <c r="D22" s="2"/>
      <c r="E22" s="2"/>
      <c r="F22" s="2"/>
      <c r="G22" s="2"/>
      <c r="H22" s="2"/>
      <c r="I22" s="2"/>
      <c r="J22" s="2"/>
      <c r="K22" s="2"/>
      <c r="L22" s="2"/>
      <c r="M22" s="2"/>
      <c r="N22" s="2"/>
      <c r="O22" s="2"/>
      <c r="P22" s="2"/>
      <c r="Q22" s="2"/>
      <c r="R22" s="2"/>
      <c r="S22" s="2"/>
      <c r="T22" s="2"/>
      <c r="U22" s="2"/>
      <c r="AH22" s="128"/>
    </row>
    <row r="23" spans="1:44" ht="18.75" customHeight="1">
      <c r="A23" s="2"/>
      <c r="B23" s="2"/>
      <c r="C23" s="2"/>
      <c r="D23" s="2"/>
      <c r="E23" s="2"/>
      <c r="F23" s="2"/>
      <c r="G23" s="2"/>
      <c r="H23" s="2"/>
      <c r="I23" s="2"/>
      <c r="J23" s="2"/>
      <c r="K23" s="2"/>
      <c r="L23" s="2"/>
      <c r="M23" s="2"/>
      <c r="N23" s="2"/>
      <c r="O23" s="2"/>
      <c r="P23" s="2"/>
      <c r="Q23" s="2"/>
      <c r="R23" s="2"/>
      <c r="S23" s="2"/>
      <c r="T23" s="2"/>
      <c r="U23" s="2"/>
      <c r="AH23" s="128"/>
    </row>
    <row r="24" spans="1:44" ht="18.75" customHeight="1">
      <c r="A24" s="2"/>
      <c r="B24" s="2"/>
      <c r="C24" s="2"/>
      <c r="D24" s="2"/>
      <c r="E24" s="2"/>
      <c r="F24" s="2"/>
      <c r="G24" s="2"/>
      <c r="H24" s="2"/>
      <c r="I24" s="2"/>
      <c r="J24" s="2"/>
      <c r="K24" s="2"/>
      <c r="L24" s="2"/>
      <c r="M24" s="2"/>
      <c r="N24" s="2"/>
      <c r="O24" s="2"/>
      <c r="P24" s="2"/>
      <c r="Q24" s="2"/>
      <c r="R24" s="2"/>
      <c r="S24" s="2"/>
      <c r="T24" s="2"/>
      <c r="U24" s="2"/>
      <c r="AH24" s="128"/>
    </row>
    <row r="25" spans="1:44" ht="18.75" customHeight="1">
      <c r="A25" s="2"/>
      <c r="B25" s="2"/>
      <c r="C25" s="2"/>
      <c r="D25" s="2"/>
      <c r="E25" s="2"/>
      <c r="F25" s="2"/>
      <c r="G25" s="2"/>
      <c r="H25" s="2"/>
      <c r="I25" s="2"/>
      <c r="J25" s="2"/>
      <c r="K25" s="2"/>
      <c r="L25" s="2"/>
      <c r="M25" s="2"/>
      <c r="N25" s="2"/>
      <c r="O25" s="2"/>
      <c r="P25" s="2"/>
      <c r="Q25" s="2"/>
      <c r="R25" s="2"/>
      <c r="S25" s="2"/>
      <c r="T25" s="2"/>
      <c r="U25" s="2"/>
      <c r="V25" s="2"/>
      <c r="W25" s="2"/>
      <c r="X25" s="2"/>
      <c r="AA25" s="2"/>
    </row>
    <row r="26" spans="1:44" ht="18.75" customHeight="1">
      <c r="A26" s="2"/>
      <c r="B26" s="2"/>
      <c r="C26" s="2"/>
      <c r="D26" s="2"/>
      <c r="E26" s="2"/>
      <c r="F26" s="2"/>
      <c r="G26" s="2"/>
      <c r="H26" s="2"/>
      <c r="I26" s="2"/>
      <c r="K26" s="2"/>
      <c r="L26" s="2"/>
      <c r="M26" s="2"/>
      <c r="N26" s="2"/>
      <c r="O26" s="2"/>
      <c r="Q26" s="2"/>
      <c r="R26" s="2" t="str">
        <f>IF(項目一覧!$C$183=0,"",項目一覧!$C$183)</f>
        <v/>
      </c>
      <c r="S26" s="2"/>
      <c r="T26" s="2"/>
      <c r="U26" s="2"/>
      <c r="V26" s="2"/>
      <c r="W26" s="2"/>
      <c r="X26" s="2"/>
    </row>
    <row r="27" spans="1:44" ht="18.75" customHeight="1">
      <c r="A27" s="2"/>
      <c r="B27" s="2"/>
      <c r="C27" s="2"/>
      <c r="D27" s="2"/>
      <c r="E27" s="2"/>
      <c r="F27" s="2"/>
      <c r="G27" s="2"/>
      <c r="H27" s="2"/>
      <c r="I27" s="2"/>
      <c r="K27" s="2"/>
      <c r="L27" s="2" t="s">
        <v>453</v>
      </c>
      <c r="M27" s="2"/>
      <c r="N27" s="2"/>
      <c r="O27" s="2"/>
      <c r="Q27" s="67"/>
      <c r="R27" s="2" t="str">
        <f>IF(項目一覧!$C$4=0,"",項目一覧!$C$4)</f>
        <v/>
      </c>
      <c r="S27" s="67"/>
      <c r="T27" s="67"/>
      <c r="U27" s="67"/>
      <c r="V27" s="67"/>
      <c r="W27" s="67"/>
      <c r="X27" s="67"/>
      <c r="Y27" s="67"/>
      <c r="Z27" s="2"/>
    </row>
    <row r="28" spans="1:44" ht="18.95" customHeight="1"/>
    <row r="29" spans="1:44" ht="18.95" customHeight="1"/>
    <row r="30" spans="1:44" ht="18.95" customHeight="1"/>
    <row r="31" spans="1:44" ht="18.95" customHeight="1"/>
    <row r="32" spans="1:44" ht="18.95" customHeight="1"/>
    <row r="33" spans="1:27" ht="18.95" customHeight="1"/>
    <row r="34" spans="1:27" ht="18.95" customHeight="1"/>
    <row r="35" spans="1:27" ht="18.95" customHeight="1"/>
    <row r="36" spans="1:27" ht="28.5" customHeight="1">
      <c r="B36" s="119"/>
      <c r="C36" s="1543" t="s">
        <v>847</v>
      </c>
      <c r="D36" s="1544"/>
      <c r="E36" s="1544"/>
      <c r="F36" s="1544"/>
      <c r="G36" s="1544"/>
      <c r="H36" s="1545"/>
      <c r="I36" s="1543" t="s">
        <v>846</v>
      </c>
      <c r="J36" s="1544"/>
      <c r="K36" s="1544"/>
      <c r="L36" s="1544"/>
      <c r="M36" s="1544"/>
      <c r="N36" s="1544"/>
      <c r="O36" s="1544"/>
      <c r="P36" s="1544"/>
      <c r="Q36" s="1544"/>
      <c r="R36" s="1544"/>
      <c r="S36" s="1544"/>
      <c r="T36" s="1545"/>
      <c r="U36" s="1543" t="s">
        <v>845</v>
      </c>
      <c r="V36" s="1544"/>
      <c r="W36" s="1544"/>
      <c r="X36" s="1544"/>
      <c r="Y36" s="1544"/>
      <c r="Z36" s="1545"/>
    </row>
    <row r="37" spans="1:27" ht="30" customHeight="1">
      <c r="B37" s="119"/>
      <c r="C37" s="66"/>
      <c r="D37" s="43"/>
      <c r="E37" s="43"/>
      <c r="F37" s="43"/>
      <c r="G37" s="43"/>
      <c r="H37" s="65"/>
      <c r="I37" s="1520" t="s">
        <v>447</v>
      </c>
      <c r="J37" s="1521"/>
      <c r="K37" s="1521"/>
      <c r="L37" s="1521"/>
      <c r="M37" s="1521"/>
      <c r="N37" s="1521"/>
      <c r="O37" s="1521"/>
      <c r="P37" s="1521"/>
      <c r="Q37" s="1521"/>
      <c r="R37" s="1521"/>
      <c r="S37" s="1521"/>
      <c r="T37" s="1522"/>
      <c r="U37" s="80" t="s">
        <v>3069</v>
      </c>
      <c r="V37" s="24"/>
      <c r="W37" s="24"/>
      <c r="X37" s="24"/>
      <c r="Y37" s="24"/>
      <c r="Z37" s="79"/>
    </row>
    <row r="38" spans="1:27" ht="24" customHeight="1">
      <c r="B38" s="119"/>
      <c r="C38" s="60"/>
      <c r="D38" s="2"/>
      <c r="E38" s="2"/>
      <c r="F38" s="2"/>
      <c r="G38" s="2"/>
      <c r="H38" s="61"/>
      <c r="I38" s="1505"/>
      <c r="J38" s="1506"/>
      <c r="K38" s="1506"/>
      <c r="L38" s="1506"/>
      <c r="M38" s="1506"/>
      <c r="N38" s="1506"/>
      <c r="O38" s="1506"/>
      <c r="P38" s="1506"/>
      <c r="Q38" s="1506"/>
      <c r="R38" s="1506"/>
      <c r="S38" s="1506"/>
      <c r="T38" s="1507"/>
      <c r="U38" s="66" t="s">
        <v>118</v>
      </c>
      <c r="V38" s="43" t="s">
        <v>838</v>
      </c>
      <c r="W38" s="52"/>
      <c r="X38" s="43"/>
      <c r="Y38" s="43"/>
      <c r="Z38" s="123"/>
    </row>
    <row r="39" spans="1:27" ht="24" customHeight="1">
      <c r="B39" s="119"/>
      <c r="C39" s="60"/>
      <c r="D39" s="2"/>
      <c r="E39" s="2"/>
      <c r="F39" s="2"/>
      <c r="G39" s="2"/>
      <c r="H39" s="61"/>
      <c r="I39" s="1505"/>
      <c r="J39" s="1506"/>
      <c r="K39" s="1506"/>
      <c r="L39" s="1506"/>
      <c r="M39" s="1506"/>
      <c r="N39" s="1506"/>
      <c r="O39" s="1506"/>
      <c r="P39" s="1506"/>
      <c r="Q39" s="1506"/>
      <c r="R39" s="1506"/>
      <c r="S39" s="1506"/>
      <c r="T39" s="1507"/>
      <c r="U39" s="60"/>
      <c r="V39" s="2"/>
      <c r="W39" s="2"/>
      <c r="X39" s="2"/>
      <c r="Y39" s="2"/>
      <c r="Z39" s="61" t="s">
        <v>844</v>
      </c>
    </row>
    <row r="40" spans="1:27" ht="38.25" customHeight="1">
      <c r="B40" s="119"/>
      <c r="C40" s="58"/>
      <c r="D40" s="30"/>
      <c r="E40" s="30"/>
      <c r="F40" s="30"/>
      <c r="G40" s="30"/>
      <c r="H40" s="59"/>
      <c r="I40" s="1508"/>
      <c r="J40" s="1509"/>
      <c r="K40" s="1509"/>
      <c r="L40" s="1509"/>
      <c r="M40" s="1509"/>
      <c r="N40" s="1509"/>
      <c r="O40" s="1509"/>
      <c r="P40" s="1509"/>
      <c r="Q40" s="1509"/>
      <c r="R40" s="1509"/>
      <c r="S40" s="1509"/>
      <c r="T40" s="1510"/>
      <c r="U40" s="1508" t="s">
        <v>2589</v>
      </c>
      <c r="V40" s="1509"/>
      <c r="W40" s="1509"/>
      <c r="X40" s="1509"/>
      <c r="Y40" s="1509"/>
      <c r="Z40" s="1510"/>
    </row>
    <row r="41" spans="1:27" ht="21" customHeight="1">
      <c r="C41" s="2"/>
      <c r="D41" s="2"/>
      <c r="E41" s="2"/>
      <c r="F41" s="2"/>
      <c r="G41" s="2"/>
      <c r="H41" s="2"/>
      <c r="I41" s="2"/>
      <c r="J41" s="2"/>
      <c r="K41" s="2"/>
      <c r="L41" s="2"/>
      <c r="M41" s="2"/>
      <c r="N41" s="2"/>
      <c r="O41" s="2"/>
      <c r="P41" s="2"/>
      <c r="Q41" s="2"/>
      <c r="R41" s="2"/>
      <c r="S41" s="2"/>
      <c r="T41" s="2"/>
      <c r="U41" s="2"/>
      <c r="V41" s="2"/>
      <c r="W41" s="2"/>
      <c r="X41" s="2"/>
      <c r="Y41" s="2"/>
      <c r="Z41" s="2"/>
    </row>
    <row r="42" spans="1:27" ht="6.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row>
    <row r="43" spans="1:27" ht="15.75" customHeight="1">
      <c r="A43" s="1501" t="s">
        <v>445</v>
      </c>
      <c r="B43" s="1501"/>
      <c r="C43" s="1501"/>
      <c r="D43" s="1501"/>
      <c r="E43" s="1501"/>
      <c r="F43" s="1501"/>
      <c r="G43" s="1501"/>
      <c r="H43" s="1501"/>
      <c r="I43" s="1501"/>
      <c r="J43" s="1501"/>
      <c r="K43" s="1501"/>
      <c r="L43" s="1501"/>
      <c r="M43" s="1501"/>
      <c r="N43" s="1501"/>
      <c r="O43" s="1501"/>
      <c r="P43" s="1501"/>
      <c r="Q43" s="1501"/>
      <c r="R43" s="1501"/>
      <c r="S43" s="1501"/>
      <c r="T43" s="1501"/>
      <c r="U43" s="1501"/>
      <c r="V43" s="1501"/>
      <c r="W43" s="1501"/>
      <c r="X43" s="1501"/>
      <c r="Y43" s="1501"/>
      <c r="Z43" s="1501"/>
      <c r="AA43" s="1501"/>
    </row>
    <row r="44" spans="1:27" ht="15.75" customHeight="1">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c r="AA44" s="15"/>
    </row>
    <row r="45" spans="1:27" ht="15.75" customHeight="1">
      <c r="A45" s="6" t="s">
        <v>843</v>
      </c>
      <c r="B45" s="3" t="s">
        <v>828</v>
      </c>
      <c r="C45" s="3"/>
      <c r="D45" s="3"/>
      <c r="E45" s="3"/>
      <c r="F45" s="3"/>
      <c r="G45" s="3"/>
      <c r="J45" s="3"/>
      <c r="K45" s="3"/>
      <c r="L45" s="3"/>
      <c r="M45" s="3"/>
      <c r="N45" s="3"/>
      <c r="O45" s="3"/>
      <c r="P45" s="3"/>
      <c r="Q45" s="3"/>
      <c r="R45" s="3"/>
      <c r="S45" s="3"/>
      <c r="T45" s="3"/>
      <c r="U45" s="16"/>
      <c r="V45" s="16"/>
      <c r="W45" s="16"/>
      <c r="X45" s="16"/>
      <c r="Y45" s="16"/>
      <c r="Z45" s="16"/>
      <c r="AA45" s="16"/>
    </row>
    <row r="46" spans="1:27" ht="15.75" customHeight="1">
      <c r="A46" s="6"/>
      <c r="B46" s="3" t="s">
        <v>442</v>
      </c>
      <c r="C46" s="3"/>
      <c r="D46" s="3"/>
      <c r="E46" s="3"/>
      <c r="F46" s="3"/>
      <c r="G46" s="3" t="str">
        <f>IF(項目一覧!$C$21=0,"",項目一覧!$C$21&amp;"  ")&amp;IF(項目一覧!$C$5=0,"",項目一覧!$C$5)</f>
        <v xml:space="preserve">  </v>
      </c>
      <c r="J46" s="3"/>
      <c r="K46" s="3"/>
      <c r="L46" s="3"/>
      <c r="M46" s="3"/>
      <c r="N46" s="3"/>
      <c r="O46" s="3"/>
      <c r="P46" s="3"/>
      <c r="Q46" s="3"/>
      <c r="R46" s="3"/>
      <c r="S46" s="3"/>
      <c r="T46" s="3"/>
      <c r="U46" s="3"/>
      <c r="V46" s="3"/>
      <c r="W46" s="3"/>
      <c r="X46" s="3"/>
      <c r="Y46" s="3"/>
      <c r="Z46" s="3"/>
      <c r="AA46" s="3"/>
    </row>
    <row r="47" spans="1:27" ht="15.75" customHeight="1">
      <c r="A47" s="6"/>
      <c r="B47" s="3" t="s">
        <v>419</v>
      </c>
      <c r="C47" s="3"/>
      <c r="D47" s="3"/>
      <c r="E47" s="3"/>
      <c r="F47" s="3"/>
      <c r="G47" s="3" t="str">
        <f>IF(項目一覧!$C$183=0,"",項目一覧!$C$183&amp;"  ")&amp;IF(項目一覧!$C$4=0,"",項目一覧!$C$4)</f>
        <v xml:space="preserve">  </v>
      </c>
      <c r="J47" s="3"/>
      <c r="K47" s="3"/>
      <c r="L47" s="3"/>
      <c r="M47" s="3"/>
      <c r="N47" s="3"/>
      <c r="O47" s="3"/>
      <c r="P47" s="3"/>
      <c r="Q47" s="3"/>
      <c r="R47" s="3"/>
      <c r="S47" s="3"/>
      <c r="T47" s="3"/>
      <c r="U47" s="3"/>
      <c r="V47" s="3"/>
      <c r="W47" s="3"/>
      <c r="X47" s="3"/>
      <c r="Y47" s="3"/>
      <c r="Z47" s="3"/>
      <c r="AA47" s="3"/>
    </row>
    <row r="48" spans="1:27" ht="15.75" customHeight="1">
      <c r="A48" s="6"/>
      <c r="B48" s="3" t="s">
        <v>410</v>
      </c>
      <c r="C48" s="3"/>
      <c r="D48" s="3"/>
      <c r="E48" s="3"/>
      <c r="F48" s="3"/>
      <c r="G48" s="3" t="str">
        <f>IF(項目一覧!$C$6=0,"",項目一覧!$C$6)</f>
        <v/>
      </c>
      <c r="J48" s="3"/>
      <c r="K48" s="3"/>
      <c r="L48" s="3"/>
      <c r="M48" s="3"/>
      <c r="N48" s="3"/>
      <c r="O48" s="3"/>
      <c r="P48" s="3"/>
      <c r="Q48" s="3"/>
      <c r="R48" s="3"/>
      <c r="S48" s="3"/>
      <c r="T48" s="3"/>
      <c r="U48" s="3"/>
      <c r="V48" s="3"/>
      <c r="W48" s="3"/>
      <c r="X48" s="3"/>
      <c r="Y48" s="3"/>
      <c r="Z48" s="3"/>
      <c r="AA48" s="3"/>
    </row>
    <row r="49" spans="1:27" ht="15.75" customHeight="1">
      <c r="A49" s="6"/>
      <c r="B49" s="3" t="s">
        <v>441</v>
      </c>
      <c r="C49" s="3"/>
      <c r="D49" s="3"/>
      <c r="E49" s="3"/>
      <c r="F49" s="3"/>
      <c r="G49" s="3" t="str">
        <f>IF(項目一覧!$C$7=0,"",項目一覧!$C$7)</f>
        <v/>
      </c>
      <c r="J49" s="3"/>
      <c r="K49" s="3"/>
      <c r="L49" s="3"/>
      <c r="M49" s="3"/>
      <c r="N49" s="3"/>
      <c r="O49" s="3"/>
      <c r="P49" s="3"/>
      <c r="Q49" s="3"/>
      <c r="R49" s="3"/>
      <c r="S49" s="3"/>
      <c r="T49" s="3"/>
      <c r="U49" s="3"/>
      <c r="V49" s="3"/>
      <c r="W49" s="3"/>
      <c r="X49" s="3"/>
      <c r="Y49" s="3"/>
      <c r="Z49" s="3"/>
      <c r="AA49" s="3"/>
    </row>
    <row r="50" spans="1:27" ht="15.75" customHeight="1">
      <c r="A50" s="32"/>
      <c r="B50" s="15" t="s">
        <v>408</v>
      </c>
      <c r="C50" s="15"/>
      <c r="D50" s="15"/>
      <c r="E50" s="15"/>
      <c r="F50" s="15"/>
      <c r="G50" s="15" t="str">
        <f>IF(項目一覧!$C$8=0,"",項目一覧!$C$8)</f>
        <v/>
      </c>
      <c r="H50" s="28"/>
      <c r="I50" s="28"/>
      <c r="J50" s="15"/>
      <c r="K50" s="15"/>
      <c r="L50" s="15"/>
      <c r="M50" s="15"/>
      <c r="N50" s="15"/>
      <c r="O50" s="15"/>
      <c r="P50" s="15"/>
      <c r="Q50" s="15"/>
      <c r="R50" s="15"/>
      <c r="S50" s="15"/>
      <c r="T50" s="15"/>
      <c r="U50" s="15"/>
      <c r="V50" s="15"/>
      <c r="W50" s="15"/>
      <c r="X50" s="15"/>
      <c r="Y50" s="15"/>
      <c r="Z50" s="15"/>
      <c r="AA50" s="15"/>
    </row>
    <row r="51" spans="1:27" ht="15.75" customHeight="1">
      <c r="A51" s="6" t="s">
        <v>843</v>
      </c>
      <c r="B51" s="3" t="s">
        <v>440</v>
      </c>
      <c r="C51" s="3"/>
      <c r="D51" s="3"/>
      <c r="E51" s="3"/>
      <c r="F51" s="3"/>
      <c r="G51" s="3"/>
      <c r="J51" s="3"/>
      <c r="K51" s="3"/>
      <c r="L51" s="3"/>
      <c r="M51" s="3"/>
      <c r="N51" s="3"/>
      <c r="O51" s="3"/>
      <c r="P51" s="3"/>
      <c r="Q51" s="3"/>
      <c r="R51" s="3"/>
      <c r="S51" s="3"/>
      <c r="T51" s="3"/>
      <c r="U51" s="3"/>
      <c r="V51" s="3"/>
      <c r="W51" s="3"/>
      <c r="X51" s="3"/>
      <c r="Y51" s="3"/>
      <c r="Z51" s="3"/>
      <c r="AA51" s="3"/>
    </row>
    <row r="52" spans="1:27" ht="15.75" customHeight="1">
      <c r="A52" s="6"/>
      <c r="B52" s="3" t="s">
        <v>420</v>
      </c>
      <c r="C52" s="3"/>
      <c r="D52" s="3"/>
      <c r="E52" s="3"/>
      <c r="F52" s="3"/>
      <c r="G52" s="48" t="str">
        <f>IF(項目一覧!$C$9=0,"","("&amp;項目一覧!$C$9&amp;") 建築士  （"&amp;項目一覧!$C$10&amp;"）登録　第　 "&amp;項目一覧!$C$11&amp;"　号")</f>
        <v>() 建築士  （）登録　第　 　号</v>
      </c>
      <c r="J52" s="3"/>
      <c r="K52" s="3"/>
      <c r="L52" s="3"/>
      <c r="M52" s="3"/>
      <c r="N52" s="3"/>
      <c r="O52" s="3"/>
      <c r="P52" s="3"/>
      <c r="Q52" s="3"/>
      <c r="R52" s="3"/>
      <c r="S52" s="3"/>
      <c r="T52" s="3"/>
      <c r="U52" s="3"/>
      <c r="V52" s="3"/>
      <c r="W52" s="3"/>
      <c r="X52" s="3"/>
      <c r="Y52" s="3"/>
      <c r="Z52" s="3"/>
      <c r="AA52" s="3"/>
    </row>
    <row r="53" spans="1:27" ht="15.75" customHeight="1">
      <c r="A53" s="6"/>
      <c r="B53" s="3" t="s">
        <v>419</v>
      </c>
      <c r="C53" s="3"/>
      <c r="D53" s="3"/>
      <c r="E53" s="3"/>
      <c r="F53" s="3"/>
      <c r="G53" s="3" t="str">
        <f>IF(項目一覧!$C$12=0,"",項目一覧!$C$12)</f>
        <v/>
      </c>
      <c r="J53" s="3"/>
      <c r="K53" s="3"/>
      <c r="L53" s="3"/>
      <c r="M53" s="3"/>
      <c r="N53" s="3"/>
      <c r="O53" s="3"/>
      <c r="P53" s="3"/>
      <c r="Q53" s="3"/>
      <c r="R53" s="3"/>
      <c r="S53" s="3"/>
      <c r="T53" s="3"/>
      <c r="U53" s="3"/>
      <c r="V53" s="3"/>
      <c r="W53" s="3"/>
      <c r="X53" s="3"/>
      <c r="Y53" s="3"/>
      <c r="Z53" s="3"/>
      <c r="AA53" s="3"/>
    </row>
    <row r="54" spans="1:27" ht="15.75" customHeight="1">
      <c r="A54" s="6"/>
      <c r="B54" s="3" t="s">
        <v>418</v>
      </c>
      <c r="C54" s="3"/>
      <c r="D54" s="3"/>
      <c r="E54" s="3"/>
      <c r="F54" s="3"/>
      <c r="G54" s="48" t="str">
        <f>IF(項目一覧!$C$12=0,"","("&amp;項目一覧!$C$13&amp;") 建築士事務所  （"&amp;項目一覧!$C$14&amp;"）知事登録　第　 "&amp;項目一覧!$C$15&amp;"　号")</f>
        <v>() 建築士事務所  （）知事登録　第　 　号</v>
      </c>
      <c r="J54" s="3"/>
      <c r="K54" s="3"/>
      <c r="L54" s="3"/>
      <c r="M54" s="3"/>
      <c r="N54" s="3"/>
      <c r="O54" s="3"/>
      <c r="P54" s="3"/>
      <c r="Q54" s="3"/>
      <c r="R54" s="3"/>
      <c r="S54" s="3"/>
      <c r="T54" s="3"/>
      <c r="U54" s="3"/>
      <c r="V54" s="3"/>
      <c r="W54" s="3"/>
      <c r="X54" s="3"/>
      <c r="Y54" s="3"/>
      <c r="Z54" s="3"/>
      <c r="AA54" s="3"/>
    </row>
    <row r="55" spans="1:27" ht="15.75" customHeight="1">
      <c r="A55" s="6"/>
      <c r="B55" s="3"/>
      <c r="C55" s="3"/>
      <c r="D55" s="3"/>
      <c r="E55" s="3"/>
      <c r="F55" s="3"/>
      <c r="G55" s="3" t="str">
        <f>IF(項目一覧!$C$16=0,"",項目一覧!$C$16)</f>
        <v/>
      </c>
      <c r="J55" s="3"/>
      <c r="K55" s="3"/>
      <c r="L55" s="3"/>
      <c r="M55" s="3"/>
      <c r="N55" s="3"/>
      <c r="O55" s="3"/>
      <c r="P55" s="3"/>
      <c r="Q55" s="3"/>
      <c r="R55" s="3"/>
      <c r="S55" s="3"/>
      <c r="T55" s="3"/>
      <c r="U55" s="3"/>
      <c r="V55" s="3"/>
      <c r="W55" s="3"/>
      <c r="X55" s="3"/>
      <c r="Y55" s="3"/>
      <c r="Z55" s="3"/>
      <c r="AA55" s="3"/>
    </row>
    <row r="56" spans="1:27" ht="15.75" customHeight="1">
      <c r="A56" s="6"/>
      <c r="B56" s="3" t="s">
        <v>417</v>
      </c>
      <c r="C56" s="3"/>
      <c r="D56" s="3"/>
      <c r="E56" s="3"/>
      <c r="F56" s="3"/>
      <c r="G56" s="3" t="str">
        <f>IF(項目一覧!$C$17=0,"",項目一覧!$C$17)</f>
        <v/>
      </c>
      <c r="J56" s="3"/>
      <c r="K56" s="3"/>
      <c r="L56" s="3"/>
      <c r="M56" s="3"/>
      <c r="N56" s="3"/>
      <c r="O56" s="3"/>
      <c r="P56" s="3"/>
      <c r="Q56" s="3"/>
      <c r="R56" s="3"/>
      <c r="S56" s="3"/>
      <c r="T56" s="3"/>
      <c r="U56" s="3"/>
      <c r="V56" s="3"/>
      <c r="W56" s="3"/>
      <c r="X56" s="3"/>
      <c r="Y56" s="3"/>
      <c r="Z56" s="3"/>
      <c r="AA56" s="3"/>
    </row>
    <row r="57" spans="1:27" ht="15.75" customHeight="1">
      <c r="A57" s="6"/>
      <c r="B57" s="3" t="s">
        <v>416</v>
      </c>
      <c r="C57" s="3"/>
      <c r="D57" s="3"/>
      <c r="E57" s="3"/>
      <c r="F57" s="3"/>
      <c r="G57" s="3" t="str">
        <f>IF(項目一覧!$C$18=0,"",項目一覧!$C$18)</f>
        <v/>
      </c>
      <c r="J57" s="3"/>
      <c r="K57" s="3"/>
      <c r="L57" s="3"/>
      <c r="M57" s="3"/>
      <c r="N57" s="3"/>
      <c r="O57" s="3"/>
      <c r="P57" s="3"/>
      <c r="Q57" s="3"/>
      <c r="R57" s="3"/>
      <c r="S57" s="3"/>
      <c r="T57" s="3"/>
      <c r="U57" s="3"/>
      <c r="V57" s="3"/>
      <c r="W57" s="3"/>
      <c r="X57" s="3"/>
      <c r="Y57" s="3"/>
      <c r="Z57" s="3"/>
      <c r="AA57" s="3"/>
    </row>
    <row r="58" spans="1:27" ht="15.75" customHeight="1">
      <c r="A58" s="32"/>
      <c r="B58" s="15" t="s">
        <v>415</v>
      </c>
      <c r="C58" s="15"/>
      <c r="D58" s="15"/>
      <c r="E58" s="15"/>
      <c r="F58" s="15"/>
      <c r="G58" s="15" t="str">
        <f>IF(項目一覧!$C$19=0,"",項目一覧!$C$19)</f>
        <v/>
      </c>
      <c r="H58" s="28"/>
      <c r="I58" s="28"/>
      <c r="J58" s="15"/>
      <c r="K58" s="15"/>
      <c r="L58" s="15"/>
      <c r="M58" s="15"/>
      <c r="N58" s="15"/>
      <c r="O58" s="15"/>
      <c r="P58" s="15"/>
      <c r="Q58" s="15"/>
      <c r="R58" s="15"/>
      <c r="S58" s="15"/>
      <c r="T58" s="15"/>
      <c r="U58" s="15"/>
      <c r="V58" s="15"/>
      <c r="W58" s="15"/>
      <c r="X58" s="15"/>
      <c r="Y58" s="15"/>
      <c r="Z58" s="15"/>
      <c r="AA58" s="15"/>
    </row>
    <row r="59" spans="1:27" ht="15.75" customHeight="1">
      <c r="A59" s="6" t="s">
        <v>843</v>
      </c>
      <c r="B59" s="3" t="s">
        <v>439</v>
      </c>
      <c r="C59" s="3"/>
      <c r="D59" s="3"/>
      <c r="E59" s="3"/>
      <c r="F59" s="3"/>
      <c r="G59" s="3"/>
      <c r="J59" s="3"/>
      <c r="K59" s="3"/>
      <c r="L59" s="3"/>
      <c r="M59" s="3"/>
      <c r="N59" s="3"/>
      <c r="O59" s="3"/>
      <c r="P59" s="3"/>
      <c r="Q59" s="3"/>
      <c r="R59" s="3"/>
      <c r="S59" s="3"/>
      <c r="T59" s="3"/>
      <c r="U59" s="3"/>
      <c r="V59" s="3"/>
      <c r="W59" s="3"/>
      <c r="X59" s="3"/>
      <c r="Y59" s="3"/>
      <c r="Z59" s="3"/>
      <c r="AA59" s="3"/>
    </row>
    <row r="60" spans="1:27" ht="18" customHeight="1">
      <c r="A60" s="6"/>
      <c r="B60" s="3" t="s">
        <v>438</v>
      </c>
      <c r="C60" s="3"/>
      <c r="D60" s="3"/>
      <c r="E60" s="3"/>
      <c r="F60" s="3"/>
      <c r="G60" s="3"/>
      <c r="H60" s="3"/>
      <c r="I60" s="3"/>
      <c r="J60" s="3"/>
      <c r="K60" s="3"/>
      <c r="L60" s="3"/>
      <c r="M60" s="3"/>
      <c r="N60" s="3"/>
      <c r="O60" s="3"/>
      <c r="P60" s="3"/>
      <c r="Q60" s="3"/>
      <c r="R60" s="3"/>
      <c r="S60" s="3"/>
      <c r="T60" s="3"/>
      <c r="U60" s="3"/>
      <c r="V60" s="3"/>
      <c r="W60" s="3"/>
      <c r="X60" s="3"/>
      <c r="Y60" s="3"/>
      <c r="Z60" s="3"/>
      <c r="AA60" s="3"/>
    </row>
    <row r="61" spans="1:27" ht="15.75" customHeight="1">
      <c r="A61" s="6"/>
      <c r="B61" s="3" t="s">
        <v>420</v>
      </c>
      <c r="C61" s="3"/>
      <c r="D61" s="3"/>
      <c r="E61" s="3"/>
      <c r="F61" s="3"/>
      <c r="G61" s="48" t="str">
        <f>IF(項目一覧!$C$22=0,"","("&amp;項目一覧!$C$22&amp;") 建築士  （"&amp;項目一覧!$C$23&amp;"）登録　第　 "&amp;項目一覧!$C$24&amp;"　号")</f>
        <v>() 建築士  （）登録　第　 　号</v>
      </c>
      <c r="J61" s="3"/>
      <c r="K61" s="3"/>
      <c r="L61" s="3"/>
      <c r="M61" s="3"/>
      <c r="N61" s="3"/>
      <c r="O61" s="3"/>
      <c r="P61" s="3"/>
      <c r="Q61" s="3"/>
      <c r="R61" s="3"/>
      <c r="S61" s="3"/>
      <c r="T61" s="3"/>
      <c r="U61" s="3"/>
      <c r="V61" s="3"/>
      <c r="W61" s="3"/>
      <c r="X61" s="3"/>
      <c r="Y61" s="3"/>
      <c r="Z61" s="3"/>
      <c r="AA61" s="3"/>
    </row>
    <row r="62" spans="1:27" ht="15.75" customHeight="1">
      <c r="A62" s="6"/>
      <c r="B62" s="3" t="s">
        <v>419</v>
      </c>
      <c r="C62" s="3"/>
      <c r="D62" s="3"/>
      <c r="E62" s="3"/>
      <c r="F62" s="3"/>
      <c r="G62" s="3" t="str">
        <f>IF(項目一覧!$C$25=0,"",項目一覧!$C$25)</f>
        <v/>
      </c>
      <c r="J62" s="3"/>
      <c r="K62" s="3"/>
      <c r="L62" s="3"/>
      <c r="M62" s="3"/>
      <c r="N62" s="3"/>
      <c r="O62" s="3"/>
      <c r="P62" s="3"/>
      <c r="Q62" s="3"/>
      <c r="R62" s="3"/>
      <c r="S62" s="3"/>
      <c r="T62" s="3"/>
      <c r="U62" s="3"/>
      <c r="V62" s="3"/>
      <c r="W62" s="3"/>
      <c r="X62" s="3"/>
      <c r="Y62" s="3"/>
      <c r="Z62" s="3"/>
      <c r="AA62" s="3"/>
    </row>
    <row r="63" spans="1:27" ht="15.75" customHeight="1">
      <c r="A63" s="7"/>
      <c r="B63" s="3" t="s">
        <v>418</v>
      </c>
      <c r="C63" s="3"/>
      <c r="D63" s="3"/>
      <c r="E63" s="3"/>
      <c r="F63" s="3"/>
      <c r="G63" s="205" t="str">
        <f>IF(項目一覧!$C$27=0,"","("&amp;項目一覧!$C$27&amp;") 建築士事務所  （"&amp;項目一覧!$C$28&amp;"）知事登録　第　 "&amp;項目一覧!$C$29&amp;"　号")</f>
        <v>() 建築士事務所  （）知事登録　第　 　号</v>
      </c>
    </row>
    <row r="64" spans="1:27" ht="15.75" customHeight="1">
      <c r="A64" s="7"/>
      <c r="B64" s="3"/>
      <c r="C64" s="3"/>
      <c r="D64" s="3"/>
      <c r="E64" s="3"/>
      <c r="F64" s="3"/>
      <c r="G64" s="3" t="str">
        <f>IF(項目一覧!$C$30=0,"",項目一覧!$C$30)</f>
        <v/>
      </c>
      <c r="J64" s="3"/>
      <c r="K64" s="3"/>
      <c r="L64" s="3"/>
      <c r="M64" s="3"/>
      <c r="N64" s="3"/>
      <c r="O64" s="3"/>
      <c r="P64" s="3"/>
      <c r="Q64" s="3"/>
      <c r="R64" s="3"/>
      <c r="S64" s="3"/>
      <c r="T64" s="3"/>
      <c r="U64" s="3"/>
      <c r="V64" s="3"/>
      <c r="W64" s="3"/>
      <c r="X64" s="3"/>
      <c r="Y64" s="3"/>
      <c r="Z64" s="3"/>
      <c r="AA64" s="3"/>
    </row>
    <row r="65" spans="1:28" ht="15.75" customHeight="1">
      <c r="A65" s="7"/>
      <c r="B65" s="3" t="s">
        <v>417</v>
      </c>
      <c r="C65" s="3"/>
      <c r="D65" s="3"/>
      <c r="E65" s="3"/>
      <c r="F65" s="3"/>
      <c r="G65" s="3" t="str">
        <f>IF(項目一覧!$C$31=0,"",項目一覧!$C$31)</f>
        <v/>
      </c>
      <c r="J65" s="3"/>
      <c r="K65" s="3"/>
      <c r="L65" s="3"/>
      <c r="M65" s="3"/>
      <c r="N65" s="3"/>
      <c r="O65" s="3"/>
      <c r="P65" s="3"/>
      <c r="Q65" s="3"/>
      <c r="R65" s="3"/>
      <c r="S65" s="3"/>
      <c r="T65" s="3"/>
      <c r="U65" s="3"/>
      <c r="V65" s="3"/>
      <c r="W65" s="3"/>
      <c r="X65" s="3"/>
      <c r="Y65" s="3"/>
      <c r="Z65" s="3"/>
      <c r="AA65" s="3"/>
    </row>
    <row r="66" spans="1:28" ht="15.75" customHeight="1">
      <c r="A66" s="7"/>
      <c r="B66" s="3" t="s">
        <v>416</v>
      </c>
      <c r="C66" s="3"/>
      <c r="D66" s="3"/>
      <c r="E66" s="3"/>
      <c r="F66" s="3"/>
      <c r="G66" s="3" t="str">
        <f>IF(項目一覧!$C$32=0,"",項目一覧!$C$32)</f>
        <v/>
      </c>
      <c r="J66" s="3"/>
      <c r="K66" s="3"/>
      <c r="L66" s="3"/>
      <c r="M66" s="3"/>
      <c r="N66" s="3"/>
      <c r="O66" s="3"/>
      <c r="P66" s="3"/>
      <c r="Q66" s="3"/>
      <c r="R66" s="3"/>
      <c r="S66" s="3"/>
      <c r="T66" s="3"/>
      <c r="U66" s="3"/>
      <c r="V66" s="3"/>
      <c r="W66" s="3"/>
      <c r="X66" s="3"/>
      <c r="Y66" s="3"/>
      <c r="Z66" s="3"/>
      <c r="AA66" s="3"/>
    </row>
    <row r="67" spans="1:28" ht="15.75" customHeight="1">
      <c r="A67" s="7"/>
      <c r="B67" s="3" t="s">
        <v>415</v>
      </c>
      <c r="C67" s="3"/>
      <c r="D67" s="3"/>
      <c r="E67" s="3"/>
      <c r="F67" s="3"/>
      <c r="G67" s="3" t="str">
        <f>IF(項目一覧!$C$33=0,"",項目一覧!$C$33)</f>
        <v/>
      </c>
      <c r="J67" s="3"/>
      <c r="K67" s="3"/>
      <c r="L67" s="3"/>
      <c r="M67" s="3"/>
      <c r="N67" s="3"/>
      <c r="O67" s="3"/>
      <c r="P67" s="3"/>
      <c r="Q67" s="3"/>
      <c r="R67" s="3"/>
      <c r="S67" s="3"/>
      <c r="T67" s="3"/>
      <c r="U67" s="3"/>
      <c r="V67" s="3"/>
      <c r="W67" s="3"/>
      <c r="X67" s="3"/>
      <c r="Y67" s="3"/>
      <c r="Z67" s="3"/>
      <c r="AA67" s="3"/>
    </row>
    <row r="68" spans="1:28" ht="18" customHeight="1">
      <c r="A68" s="7"/>
      <c r="B68" s="34" t="s">
        <v>770</v>
      </c>
      <c r="C68" s="3"/>
      <c r="D68" s="3"/>
      <c r="E68" s="3"/>
      <c r="F68" s="3"/>
      <c r="G68" s="1551" t="str">
        <f>IF(項目一覧!$C$35=0,"",項目一覧!$C$35)</f>
        <v/>
      </c>
      <c r="H68" s="1551"/>
      <c r="I68" s="1551"/>
      <c r="J68" s="1551"/>
      <c r="K68" s="1551"/>
      <c r="L68" s="1551"/>
      <c r="M68" s="1551"/>
      <c r="N68" s="1551"/>
      <c r="O68" s="1551"/>
      <c r="P68" s="1551"/>
      <c r="Q68" s="1551"/>
      <c r="R68" s="1551"/>
      <c r="S68" s="1551"/>
      <c r="T68" s="1551"/>
      <c r="U68" s="1551"/>
      <c r="V68" s="1551"/>
      <c r="W68" s="1551"/>
      <c r="X68" s="1551"/>
      <c r="Y68" s="1551"/>
      <c r="Z68" s="1551"/>
      <c r="AA68" s="1551"/>
      <c r="AB68" s="2"/>
    </row>
    <row r="69" spans="1:28" ht="9.75" customHeight="1">
      <c r="A69" s="7"/>
      <c r="B69" s="34"/>
      <c r="C69" s="3"/>
      <c r="D69" s="3"/>
      <c r="E69" s="3"/>
      <c r="F69" s="3"/>
      <c r="G69" s="1551"/>
      <c r="H69" s="1551"/>
      <c r="I69" s="1551"/>
      <c r="J69" s="1551"/>
      <c r="K69" s="1551"/>
      <c r="L69" s="1551"/>
      <c r="M69" s="1551"/>
      <c r="N69" s="1551"/>
      <c r="O69" s="1551"/>
      <c r="P69" s="1551"/>
      <c r="Q69" s="1551"/>
      <c r="R69" s="1551"/>
      <c r="S69" s="1551"/>
      <c r="T69" s="1551"/>
      <c r="U69" s="1551"/>
      <c r="V69" s="1551"/>
      <c r="W69" s="1551"/>
      <c r="X69" s="1551"/>
      <c r="Y69" s="1551"/>
      <c r="Z69" s="1551"/>
      <c r="AA69" s="1551"/>
      <c r="AB69" s="229"/>
    </row>
    <row r="70" spans="1:28" ht="18" customHeight="1">
      <c r="A70" s="6"/>
      <c r="B70" s="3" t="s">
        <v>437</v>
      </c>
      <c r="C70" s="3"/>
      <c r="D70" s="3"/>
      <c r="E70" s="3"/>
      <c r="F70" s="3"/>
      <c r="G70" s="3"/>
      <c r="H70" s="3"/>
      <c r="I70" s="3"/>
      <c r="J70" s="3"/>
      <c r="K70" s="3"/>
      <c r="L70" s="3"/>
      <c r="M70" s="3"/>
      <c r="N70" s="3"/>
      <c r="O70" s="3"/>
      <c r="P70" s="3"/>
      <c r="Q70" s="3"/>
      <c r="R70" s="3"/>
      <c r="S70" s="3"/>
      <c r="T70" s="3"/>
      <c r="U70" s="3"/>
      <c r="V70" s="3"/>
      <c r="W70" s="3"/>
      <c r="X70" s="3"/>
      <c r="Y70" s="3"/>
      <c r="Z70" s="3"/>
      <c r="AA70" s="3"/>
    </row>
    <row r="71" spans="1:28" ht="18" customHeight="1">
      <c r="A71" s="6"/>
      <c r="B71" s="3" t="s">
        <v>420</v>
      </c>
      <c r="C71" s="3"/>
      <c r="D71" s="3"/>
      <c r="E71" s="3"/>
      <c r="F71" s="3"/>
      <c r="G71" s="48" t="str">
        <f>IF(項目一覧!$C$189=0,"","("&amp;項目一覧!$C$189&amp;") 建築士  （"&amp;項目一覧!$C$190&amp;"）登録　第　 "&amp;項目一覧!$C$191&amp;"　号")</f>
        <v>() 建築士  （）登録　第　 　号</v>
      </c>
      <c r="J71" s="3"/>
      <c r="K71" s="3"/>
      <c r="L71" s="3"/>
      <c r="M71" s="3"/>
      <c r="N71" s="3"/>
      <c r="O71" s="3"/>
      <c r="P71" s="3"/>
      <c r="Q71" s="3"/>
      <c r="R71" s="3"/>
      <c r="S71" s="3"/>
      <c r="T71" s="3"/>
      <c r="U71" s="3"/>
      <c r="V71" s="3"/>
      <c r="W71" s="3"/>
      <c r="X71" s="3"/>
      <c r="Y71" s="3"/>
      <c r="Z71" s="3"/>
      <c r="AA71" s="3"/>
    </row>
    <row r="72" spans="1:28" ht="18" customHeight="1">
      <c r="A72" s="6"/>
      <c r="B72" s="3" t="s">
        <v>419</v>
      </c>
      <c r="C72" s="3"/>
      <c r="D72" s="3"/>
      <c r="E72" s="3"/>
      <c r="F72" s="3"/>
      <c r="G72" s="3" t="str">
        <f>IF(項目一覧!$C$192=0,"",項目一覧!$C$192)</f>
        <v/>
      </c>
      <c r="J72" s="3"/>
      <c r="K72" s="3"/>
      <c r="L72" s="3"/>
      <c r="M72" s="3"/>
      <c r="N72" s="3"/>
      <c r="O72" s="3"/>
      <c r="P72" s="3"/>
      <c r="Q72" s="3"/>
      <c r="R72" s="3"/>
      <c r="S72" s="3"/>
      <c r="T72" s="3"/>
      <c r="U72" s="3"/>
      <c r="V72" s="3"/>
      <c r="W72" s="3"/>
      <c r="X72" s="3"/>
      <c r="Y72" s="3"/>
      <c r="Z72" s="3"/>
      <c r="AA72" s="3"/>
    </row>
    <row r="73" spans="1:28" ht="18" customHeight="1">
      <c r="A73" s="7"/>
      <c r="B73" s="3" t="s">
        <v>418</v>
      </c>
      <c r="C73" s="3"/>
      <c r="D73" s="3"/>
      <c r="E73" s="3"/>
      <c r="F73" s="3"/>
      <c r="G73" s="3" t="str">
        <f>IF(項目一覧!$C$194=0,"","("&amp;項目一覧!$C$194&amp;") 建築士事務所  （"&amp;項目一覧!$C$195&amp;"）知事登録　第　 "&amp;項目一覧!$C$196&amp;"　号")</f>
        <v>() 建築士事務所  （）知事登録　第　 　号</v>
      </c>
      <c r="H73" s="205"/>
    </row>
    <row r="74" spans="1:28" ht="18" customHeight="1">
      <c r="A74" s="7"/>
      <c r="B74" s="3"/>
      <c r="C74" s="3"/>
      <c r="D74" s="3"/>
      <c r="E74" s="3"/>
      <c r="F74" s="3"/>
      <c r="G74" s="3" t="str">
        <f>IF(項目一覧!$C$197=0,"",項目一覧!$C$197)</f>
        <v/>
      </c>
      <c r="J74" s="3"/>
      <c r="K74" s="3"/>
      <c r="L74" s="3"/>
      <c r="M74" s="3"/>
      <c r="N74" s="3"/>
      <c r="O74" s="3"/>
      <c r="P74" s="3"/>
      <c r="Q74" s="3"/>
      <c r="R74" s="3"/>
      <c r="S74" s="3"/>
      <c r="T74" s="3"/>
      <c r="U74" s="3"/>
      <c r="V74" s="3"/>
      <c r="W74" s="3"/>
      <c r="X74" s="3"/>
      <c r="Y74" s="3"/>
      <c r="Z74" s="3"/>
      <c r="AA74" s="3"/>
    </row>
    <row r="75" spans="1:28" ht="18" customHeight="1">
      <c r="A75" s="7"/>
      <c r="B75" s="3" t="s">
        <v>417</v>
      </c>
      <c r="C75" s="3"/>
      <c r="D75" s="3"/>
      <c r="E75" s="3"/>
      <c r="F75" s="3"/>
      <c r="G75" s="3" t="str">
        <f>IF(項目一覧!$C$198=0,"",項目一覧!$C$198)</f>
        <v/>
      </c>
      <c r="J75" s="3"/>
      <c r="K75" s="3"/>
      <c r="L75" s="3"/>
      <c r="M75" s="3"/>
      <c r="N75" s="3"/>
      <c r="O75" s="3"/>
      <c r="P75" s="3"/>
      <c r="Q75" s="3"/>
      <c r="R75" s="3"/>
      <c r="S75" s="3"/>
      <c r="T75" s="3"/>
      <c r="U75" s="3"/>
      <c r="V75" s="3"/>
      <c r="W75" s="3"/>
      <c r="X75" s="3"/>
      <c r="Y75" s="3"/>
      <c r="Z75" s="3"/>
      <c r="AA75" s="3"/>
    </row>
    <row r="76" spans="1:28" ht="18" customHeight="1">
      <c r="A76" s="7"/>
      <c r="B76" s="3" t="s">
        <v>416</v>
      </c>
      <c r="C76" s="3"/>
      <c r="D76" s="3"/>
      <c r="E76" s="3"/>
      <c r="F76" s="3"/>
      <c r="G76" s="1863" t="str">
        <f>IF(項目一覧!$C$199=0,"",項目一覧!$C$199)</f>
        <v/>
      </c>
      <c r="H76" s="1864"/>
      <c r="I76" s="1864"/>
      <c r="J76" s="1864"/>
      <c r="K76" s="1864"/>
      <c r="L76" s="1864"/>
      <c r="M76" s="1864"/>
      <c r="N76" s="1864"/>
      <c r="O76" s="1864"/>
      <c r="P76" s="1864"/>
      <c r="Q76" s="1864"/>
      <c r="R76" s="1864"/>
      <c r="S76" s="1864"/>
      <c r="T76" s="1864"/>
      <c r="U76" s="1864"/>
      <c r="V76" s="1864"/>
      <c r="W76" s="1864"/>
      <c r="X76" s="1864"/>
      <c r="Y76" s="1864"/>
      <c r="Z76" s="1864"/>
      <c r="AA76" s="1864"/>
      <c r="AB76" s="229"/>
    </row>
    <row r="77" spans="1:28" ht="18" customHeight="1">
      <c r="A77" s="7"/>
      <c r="B77" s="3" t="s">
        <v>415</v>
      </c>
      <c r="C77" s="3"/>
      <c r="D77" s="3"/>
      <c r="E77" s="3"/>
      <c r="F77" s="3"/>
      <c r="G77" s="3" t="str">
        <f>IF(項目一覧!$C$200=0,"",項目一覧!$C$200)</f>
        <v/>
      </c>
      <c r="J77" s="3"/>
      <c r="K77" s="3"/>
      <c r="L77" s="3"/>
      <c r="M77" s="3"/>
      <c r="N77" s="3"/>
      <c r="O77" s="3"/>
      <c r="P77" s="3"/>
      <c r="Q77" s="3"/>
      <c r="R77" s="3"/>
      <c r="S77" s="3"/>
      <c r="T77" s="3"/>
      <c r="U77" s="3"/>
      <c r="V77" s="3"/>
      <c r="W77" s="3"/>
      <c r="X77" s="3"/>
      <c r="Y77" s="3"/>
      <c r="Z77" s="3"/>
      <c r="AA77" s="3"/>
    </row>
    <row r="78" spans="1:28" ht="18" customHeight="1">
      <c r="A78" s="7"/>
      <c r="B78" s="34" t="s">
        <v>770</v>
      </c>
      <c r="C78" s="3"/>
      <c r="D78" s="3"/>
      <c r="E78" s="3"/>
      <c r="F78" s="3"/>
      <c r="G78" s="1551" t="str">
        <f>IF(項目一覧!$C$202=0,"",項目一覧!$C$202)</f>
        <v/>
      </c>
      <c r="H78" s="1551"/>
      <c r="I78" s="1551"/>
      <c r="J78" s="1551"/>
      <c r="K78" s="1551"/>
      <c r="L78" s="1551"/>
      <c r="M78" s="1551"/>
      <c r="N78" s="1551"/>
      <c r="O78" s="1551"/>
      <c r="P78" s="1551"/>
      <c r="Q78" s="1551"/>
      <c r="R78" s="1551"/>
      <c r="S78" s="1551"/>
      <c r="T78" s="1551"/>
      <c r="U78" s="1551"/>
      <c r="V78" s="1551"/>
      <c r="W78" s="1551"/>
      <c r="X78" s="1551"/>
      <c r="Y78" s="1551"/>
      <c r="Z78" s="1551"/>
      <c r="AA78" s="1551"/>
      <c r="AB78" s="2"/>
    </row>
    <row r="79" spans="1:28" ht="9.75" customHeight="1">
      <c r="A79" s="6"/>
      <c r="B79" s="3"/>
      <c r="C79" s="3"/>
      <c r="D79" s="3"/>
      <c r="E79" s="3"/>
      <c r="F79" s="3"/>
      <c r="G79" s="1551"/>
      <c r="H79" s="1551"/>
      <c r="I79" s="1551"/>
      <c r="J79" s="1551"/>
      <c r="K79" s="1551"/>
      <c r="L79" s="1551"/>
      <c r="M79" s="1551"/>
      <c r="N79" s="1551"/>
      <c r="O79" s="1551"/>
      <c r="P79" s="1551"/>
      <c r="Q79" s="1551"/>
      <c r="R79" s="1551"/>
      <c r="S79" s="1551"/>
      <c r="T79" s="1551"/>
      <c r="U79" s="1551"/>
      <c r="V79" s="1551"/>
      <c r="W79" s="1551"/>
      <c r="X79" s="1551"/>
      <c r="Y79" s="1551"/>
      <c r="Z79" s="1551"/>
      <c r="AA79" s="1551"/>
    </row>
    <row r="80" spans="1:28" ht="18" customHeight="1">
      <c r="A80" s="6"/>
      <c r="B80" s="3" t="s">
        <v>420</v>
      </c>
      <c r="C80" s="3"/>
      <c r="D80" s="3"/>
      <c r="E80" s="3"/>
      <c r="F80" s="3"/>
      <c r="G80" s="48" t="str">
        <f>IF(項目一覧!$C$203=0,"","("&amp;項目一覧!$C$203&amp;") 建築士  （"&amp;項目一覧!$C$204&amp;"）登録　第　 "&amp;項目一覧!$C$205&amp;"　号")</f>
        <v>() 建築士  （）登録　第　 　号</v>
      </c>
      <c r="J80" s="3"/>
      <c r="K80" s="3"/>
      <c r="L80" s="3"/>
      <c r="M80" s="3"/>
      <c r="N80" s="3"/>
      <c r="O80" s="3"/>
      <c r="P80" s="3"/>
      <c r="Q80" s="3"/>
      <c r="R80" s="3"/>
      <c r="S80" s="3"/>
      <c r="T80" s="3"/>
      <c r="U80" s="3"/>
      <c r="V80" s="3"/>
      <c r="W80" s="3"/>
      <c r="X80" s="3"/>
      <c r="Y80" s="3"/>
      <c r="Z80" s="3"/>
      <c r="AA80" s="3"/>
    </row>
    <row r="81" spans="1:28" ht="18" customHeight="1">
      <c r="A81" s="6"/>
      <c r="B81" s="3" t="s">
        <v>419</v>
      </c>
      <c r="C81" s="3"/>
      <c r="D81" s="3"/>
      <c r="E81" s="3"/>
      <c r="F81" s="3"/>
      <c r="G81" s="3" t="str">
        <f>IF(項目一覧!$C$206=0,"",項目一覧!$C$206)</f>
        <v/>
      </c>
      <c r="J81" s="3"/>
      <c r="K81" s="3"/>
      <c r="L81" s="3"/>
      <c r="M81" s="3"/>
      <c r="N81" s="3"/>
      <c r="O81" s="3"/>
      <c r="P81" s="3"/>
      <c r="Q81" s="3"/>
      <c r="R81" s="3"/>
      <c r="S81" s="3"/>
      <c r="T81" s="3"/>
      <c r="U81" s="3"/>
      <c r="V81" s="3"/>
      <c r="W81" s="3"/>
      <c r="X81" s="3"/>
      <c r="Y81" s="3"/>
      <c r="Z81" s="3"/>
      <c r="AA81" s="3"/>
    </row>
    <row r="82" spans="1:28" ht="18" customHeight="1">
      <c r="A82" s="7"/>
      <c r="B82" s="3" t="s">
        <v>418</v>
      </c>
      <c r="C82" s="3"/>
      <c r="D82" s="3"/>
      <c r="E82" s="3"/>
      <c r="F82" s="3"/>
      <c r="G82" s="205" t="str">
        <f>IF(項目一覧!$C$208=0,"","("&amp;項目一覧!$C$208&amp;") 建築士事務所  （"&amp;項目一覧!$C$209&amp;"）知事登録　第　 "&amp;項目一覧!$C$210&amp;"　号")</f>
        <v>() 建築士事務所  （）知事登録　第　 　号</v>
      </c>
    </row>
    <row r="83" spans="1:28" ht="18" customHeight="1">
      <c r="A83" s="7"/>
      <c r="B83" s="3"/>
      <c r="C83" s="3"/>
      <c r="D83" s="3"/>
      <c r="E83" s="3"/>
      <c r="F83" s="3"/>
      <c r="G83" s="3" t="str">
        <f>IF(項目一覧!$C$211=0,"",項目一覧!$C$211)</f>
        <v/>
      </c>
      <c r="J83" s="3"/>
      <c r="K83" s="3"/>
      <c r="L83" s="3"/>
      <c r="M83" s="3"/>
      <c r="N83" s="3"/>
      <c r="O83" s="3"/>
      <c r="P83" s="3"/>
      <c r="Q83" s="3"/>
      <c r="R83" s="3"/>
      <c r="S83" s="3"/>
      <c r="T83" s="3"/>
      <c r="U83" s="3"/>
      <c r="V83" s="3"/>
      <c r="W83" s="3"/>
      <c r="X83" s="3"/>
      <c r="Y83" s="3"/>
      <c r="Z83" s="3"/>
      <c r="AA83" s="3"/>
    </row>
    <row r="84" spans="1:28" ht="18" customHeight="1">
      <c r="A84" s="7"/>
      <c r="B84" s="3" t="s">
        <v>417</v>
      </c>
      <c r="C84" s="3"/>
      <c r="D84" s="3"/>
      <c r="E84" s="3"/>
      <c r="F84" s="3"/>
      <c r="G84" s="3" t="str">
        <f>IF(項目一覧!$C$212=0,"",項目一覧!$C$212)</f>
        <v/>
      </c>
      <c r="J84" s="3"/>
      <c r="K84" s="3"/>
      <c r="L84" s="3"/>
      <c r="M84" s="3"/>
      <c r="N84" s="3"/>
      <c r="O84" s="3"/>
      <c r="P84" s="3"/>
      <c r="Q84" s="3"/>
      <c r="R84" s="3"/>
      <c r="S84" s="3"/>
      <c r="T84" s="3"/>
      <c r="U84" s="3"/>
      <c r="V84" s="3"/>
      <c r="W84" s="3"/>
      <c r="X84" s="3"/>
      <c r="Y84" s="3"/>
      <c r="Z84" s="3"/>
      <c r="AA84" s="3"/>
    </row>
    <row r="85" spans="1:28" ht="18" customHeight="1">
      <c r="A85" s="7"/>
      <c r="B85" s="3" t="s">
        <v>416</v>
      </c>
      <c r="C85" s="3"/>
      <c r="D85" s="3"/>
      <c r="E85" s="3"/>
      <c r="F85" s="3"/>
      <c r="G85" s="1863" t="str">
        <f>IF(項目一覧!$C$213=0,"",項目一覧!$C$213)</f>
        <v/>
      </c>
      <c r="H85" s="1864"/>
      <c r="I85" s="1864"/>
      <c r="J85" s="1864"/>
      <c r="K85" s="1864"/>
      <c r="L85" s="1864"/>
      <c r="M85" s="1864"/>
      <c r="N85" s="1864"/>
      <c r="O85" s="1864"/>
      <c r="P85" s="1864"/>
      <c r="Q85" s="1864"/>
      <c r="R85" s="1864"/>
      <c r="S85" s="1864"/>
      <c r="T85" s="1864"/>
      <c r="U85" s="1864"/>
      <c r="V85" s="1864"/>
      <c r="W85" s="1864"/>
      <c r="X85" s="1864"/>
      <c r="Y85" s="1864"/>
      <c r="Z85" s="1864"/>
      <c r="AA85" s="1864"/>
      <c r="AB85" s="229"/>
    </row>
    <row r="86" spans="1:28" ht="18" customHeight="1">
      <c r="A86" s="7"/>
      <c r="B86" s="3" t="s">
        <v>415</v>
      </c>
      <c r="C86" s="3"/>
      <c r="D86" s="3"/>
      <c r="E86" s="3"/>
      <c r="F86" s="3"/>
      <c r="G86" s="3" t="str">
        <f>IF(項目一覧!$C$214=0,"",項目一覧!$C$214)</f>
        <v/>
      </c>
      <c r="J86" s="3"/>
      <c r="K86" s="3"/>
      <c r="L86" s="3"/>
      <c r="M86" s="3"/>
      <c r="N86" s="3"/>
      <c r="O86" s="3"/>
      <c r="P86" s="3"/>
      <c r="Q86" s="3"/>
      <c r="R86" s="3"/>
      <c r="S86" s="3"/>
      <c r="T86" s="3"/>
      <c r="U86" s="3"/>
      <c r="V86" s="3"/>
      <c r="W86" s="3"/>
      <c r="X86" s="3"/>
      <c r="Y86" s="3"/>
      <c r="Z86" s="3"/>
      <c r="AA86" s="3"/>
    </row>
    <row r="87" spans="1:28" ht="18" customHeight="1">
      <c r="A87" s="7"/>
      <c r="B87" s="34" t="s">
        <v>770</v>
      </c>
      <c r="C87" s="3"/>
      <c r="D87" s="3"/>
      <c r="E87" s="3"/>
      <c r="F87" s="3"/>
      <c r="G87" s="1551" t="str">
        <f>IF(項目一覧!$C$216=0,"",項目一覧!$C$216)</f>
        <v/>
      </c>
      <c r="H87" s="1551"/>
      <c r="I87" s="1551"/>
      <c r="J87" s="1551"/>
      <c r="K87" s="1551"/>
      <c r="L87" s="1551"/>
      <c r="M87" s="1551"/>
      <c r="N87" s="1551"/>
      <c r="O87" s="1551"/>
      <c r="P87" s="1551"/>
      <c r="Q87" s="1551"/>
      <c r="R87" s="1551"/>
      <c r="S87" s="1551"/>
      <c r="T87" s="1551"/>
      <c r="U87" s="1551"/>
      <c r="V87" s="1551"/>
      <c r="W87" s="1551"/>
      <c r="X87" s="1551"/>
      <c r="Y87" s="1551"/>
      <c r="Z87" s="1551"/>
      <c r="AA87" s="1551"/>
    </row>
    <row r="88" spans="1:28" ht="8.25" customHeight="1">
      <c r="A88" s="6"/>
      <c r="B88" s="3"/>
      <c r="C88" s="3"/>
      <c r="D88" s="3"/>
      <c r="E88" s="3"/>
      <c r="F88" s="3"/>
      <c r="G88" s="1551"/>
      <c r="H88" s="1551"/>
      <c r="I88" s="1551"/>
      <c r="J88" s="1551"/>
      <c r="K88" s="1551"/>
      <c r="L88" s="1551"/>
      <c r="M88" s="1551"/>
      <c r="N88" s="1551"/>
      <c r="O88" s="1551"/>
      <c r="P88" s="1551"/>
      <c r="Q88" s="1551"/>
      <c r="R88" s="1551"/>
      <c r="S88" s="1551"/>
      <c r="T88" s="1551"/>
      <c r="U88" s="1551"/>
      <c r="V88" s="1551"/>
      <c r="W88" s="1551"/>
      <c r="X88" s="1551"/>
      <c r="Y88" s="1551"/>
      <c r="Z88" s="1551"/>
      <c r="AA88" s="1551"/>
    </row>
    <row r="89" spans="1:28" ht="18" customHeight="1">
      <c r="A89" s="6"/>
      <c r="B89" s="3" t="s">
        <v>420</v>
      </c>
      <c r="C89" s="3"/>
      <c r="D89" s="3"/>
      <c r="E89" s="3"/>
      <c r="F89" s="3"/>
      <c r="G89" s="48" t="str">
        <f>IF(項目一覧!$C$217=0,"","("&amp;項目一覧!$C$217&amp;") 建築士  （"&amp;項目一覧!$C$218&amp;"）登録　第　 "&amp;項目一覧!$C$219&amp;"　号")</f>
        <v>() 建築士  （）登録　第　 　号</v>
      </c>
      <c r="J89" s="3"/>
      <c r="K89" s="3"/>
      <c r="L89" s="3"/>
      <c r="M89" s="3"/>
      <c r="N89" s="3"/>
      <c r="O89" s="3"/>
      <c r="P89" s="3"/>
      <c r="Q89" s="3"/>
      <c r="R89" s="3"/>
      <c r="S89" s="3"/>
      <c r="T89" s="3"/>
      <c r="U89" s="3"/>
      <c r="V89" s="3"/>
      <c r="W89" s="3"/>
      <c r="X89" s="3"/>
      <c r="Y89" s="3"/>
      <c r="Z89" s="3"/>
      <c r="AA89" s="3"/>
    </row>
    <row r="90" spans="1:28" ht="18" customHeight="1">
      <c r="A90" s="6"/>
      <c r="B90" s="3" t="s">
        <v>419</v>
      </c>
      <c r="C90" s="3"/>
      <c r="D90" s="3"/>
      <c r="E90" s="3"/>
      <c r="F90" s="3"/>
      <c r="G90" s="3" t="str">
        <f>IF(項目一覧!$C$220=0,"",項目一覧!$C$220)</f>
        <v/>
      </c>
      <c r="J90" s="3"/>
      <c r="K90" s="3"/>
      <c r="L90" s="3"/>
      <c r="M90" s="3"/>
      <c r="N90" s="3"/>
      <c r="O90" s="3"/>
      <c r="P90" s="3"/>
      <c r="Q90" s="3"/>
      <c r="R90" s="3"/>
      <c r="S90" s="3"/>
      <c r="T90" s="3"/>
      <c r="U90" s="3"/>
      <c r="V90" s="3"/>
      <c r="W90" s="3"/>
      <c r="X90" s="3"/>
      <c r="Y90" s="3"/>
      <c r="Z90" s="3"/>
      <c r="AA90" s="3"/>
    </row>
    <row r="91" spans="1:28" ht="18" customHeight="1">
      <c r="A91" s="7"/>
      <c r="B91" s="3" t="s">
        <v>418</v>
      </c>
      <c r="C91" s="3"/>
      <c r="D91" s="3"/>
      <c r="E91" s="3"/>
      <c r="F91" s="3"/>
      <c r="G91" s="205" t="str">
        <f>IF(項目一覧!$C$222=0,"","("&amp;項目一覧!$C$222&amp;") 建築士事務所  （"&amp;項目一覧!$C$223&amp;"）知事登録　第　 "&amp;項目一覧!$C$224&amp;"　号")</f>
        <v>() 建築士事務所  （）知事登録　第　 　号</v>
      </c>
    </row>
    <row r="92" spans="1:28" ht="18" customHeight="1">
      <c r="A92" s="7"/>
      <c r="B92" s="3"/>
      <c r="C92" s="3"/>
      <c r="D92" s="3"/>
      <c r="E92" s="3"/>
      <c r="F92" s="3"/>
      <c r="G92" s="3" t="str">
        <f>IF(項目一覧!$C$225=0,"",項目一覧!$C$225)</f>
        <v/>
      </c>
      <c r="J92" s="3"/>
      <c r="K92" s="3"/>
      <c r="L92" s="3"/>
      <c r="M92" s="3"/>
      <c r="N92" s="3"/>
      <c r="O92" s="3"/>
      <c r="P92" s="3"/>
      <c r="Q92" s="3"/>
      <c r="R92" s="3"/>
      <c r="S92" s="3"/>
      <c r="T92" s="3"/>
      <c r="U92" s="3"/>
      <c r="V92" s="3"/>
      <c r="W92" s="3"/>
      <c r="X92" s="3"/>
      <c r="Y92" s="3"/>
      <c r="Z92" s="3"/>
      <c r="AA92" s="3"/>
    </row>
    <row r="93" spans="1:28" ht="18" customHeight="1">
      <c r="A93" s="7"/>
      <c r="B93" s="3" t="s">
        <v>417</v>
      </c>
      <c r="C93" s="3"/>
      <c r="D93" s="3"/>
      <c r="E93" s="3"/>
      <c r="F93" s="3"/>
      <c r="G93" s="3" t="str">
        <f>IF(項目一覧!$C$226=0,"",項目一覧!$C$226)</f>
        <v/>
      </c>
      <c r="J93" s="3"/>
      <c r="K93" s="3"/>
      <c r="L93" s="3"/>
      <c r="M93" s="3"/>
      <c r="N93" s="3"/>
      <c r="O93" s="3"/>
      <c r="P93" s="3"/>
      <c r="Q93" s="3"/>
      <c r="R93" s="3"/>
      <c r="S93" s="3"/>
      <c r="T93" s="3"/>
      <c r="U93" s="3"/>
      <c r="V93" s="3"/>
      <c r="W93" s="3"/>
      <c r="X93" s="3"/>
      <c r="Y93" s="3"/>
      <c r="Z93" s="3"/>
      <c r="AA93" s="3"/>
    </row>
    <row r="94" spans="1:28" ht="18" customHeight="1">
      <c r="A94" s="7"/>
      <c r="B94" s="3" t="s">
        <v>416</v>
      </c>
      <c r="C94" s="3"/>
      <c r="D94" s="3"/>
      <c r="E94" s="3"/>
      <c r="F94" s="3"/>
      <c r="G94" s="1863" t="str">
        <f>IF(項目一覧!$C$227=0,"",項目一覧!$C$227)</f>
        <v/>
      </c>
      <c r="H94" s="1864"/>
      <c r="I94" s="1864"/>
      <c r="J94" s="1864"/>
      <c r="K94" s="1864"/>
      <c r="L94" s="1864"/>
      <c r="M94" s="1864"/>
      <c r="N94" s="1864"/>
      <c r="O94" s="1864"/>
      <c r="P94" s="1864"/>
      <c r="Q94" s="1864"/>
      <c r="R94" s="1864"/>
      <c r="S94" s="1864"/>
      <c r="T94" s="1864"/>
      <c r="U94" s="1864"/>
      <c r="V94" s="1864"/>
      <c r="W94" s="1864"/>
      <c r="X94" s="1864"/>
      <c r="Y94" s="1864"/>
      <c r="Z94" s="1864"/>
      <c r="AA94" s="1864"/>
      <c r="AB94" s="229"/>
    </row>
    <row r="95" spans="1:28" ht="18" customHeight="1">
      <c r="A95" s="7"/>
      <c r="B95" s="3" t="s">
        <v>415</v>
      </c>
      <c r="C95" s="3"/>
      <c r="D95" s="3"/>
      <c r="E95" s="3"/>
      <c r="F95" s="3"/>
      <c r="G95" s="3" t="str">
        <f>IF(項目一覧!$C$228=0,"",項目一覧!$C$228)</f>
        <v/>
      </c>
      <c r="J95" s="3"/>
      <c r="K95" s="3"/>
      <c r="L95" s="3"/>
      <c r="M95" s="3"/>
      <c r="N95" s="3"/>
      <c r="O95" s="3"/>
      <c r="P95" s="3"/>
      <c r="Q95" s="3"/>
      <c r="R95" s="3"/>
      <c r="S95" s="3"/>
      <c r="T95" s="3"/>
      <c r="U95" s="3"/>
      <c r="V95" s="3"/>
      <c r="W95" s="3"/>
      <c r="X95" s="3"/>
      <c r="Y95" s="3"/>
      <c r="Z95" s="3"/>
      <c r="AA95" s="3"/>
    </row>
    <row r="96" spans="1:28" ht="18" customHeight="1">
      <c r="A96" s="7"/>
      <c r="B96" s="34" t="s">
        <v>770</v>
      </c>
      <c r="C96" s="3"/>
      <c r="D96" s="3"/>
      <c r="E96" s="3"/>
      <c r="F96" s="3"/>
      <c r="G96" s="1551" t="str">
        <f>IF(項目一覧!$C$230=0,"",項目一覧!$C$230)</f>
        <v/>
      </c>
      <c r="H96" s="1551"/>
      <c r="I96" s="1551"/>
      <c r="J96" s="1551"/>
      <c r="K96" s="1551"/>
      <c r="L96" s="1551"/>
      <c r="M96" s="1551"/>
      <c r="N96" s="1551"/>
      <c r="O96" s="1551"/>
      <c r="P96" s="1551"/>
      <c r="Q96" s="1551"/>
      <c r="R96" s="1551"/>
      <c r="S96" s="1551"/>
      <c r="T96" s="1551"/>
      <c r="U96" s="1551"/>
      <c r="V96" s="1551"/>
      <c r="W96" s="1551"/>
      <c r="X96" s="1551"/>
      <c r="Y96" s="1551"/>
      <c r="Z96" s="1551"/>
      <c r="AA96" s="1551"/>
      <c r="AB96" s="2"/>
    </row>
    <row r="97" spans="1:30" ht="9" customHeight="1">
      <c r="A97" s="31"/>
      <c r="B97" s="15"/>
      <c r="C97" s="15"/>
      <c r="D97" s="15"/>
      <c r="E97" s="15"/>
      <c r="F97" s="15"/>
      <c r="G97" s="1552"/>
      <c r="H97" s="1552"/>
      <c r="I97" s="1552"/>
      <c r="J97" s="1552"/>
      <c r="K97" s="1552"/>
      <c r="L97" s="1552"/>
      <c r="M97" s="1552"/>
      <c r="N97" s="1552"/>
      <c r="O97" s="1552"/>
      <c r="P97" s="1552"/>
      <c r="Q97" s="1552"/>
      <c r="R97" s="1552"/>
      <c r="S97" s="1552"/>
      <c r="T97" s="1552"/>
      <c r="U97" s="1552"/>
      <c r="V97" s="1552"/>
      <c r="W97" s="1552"/>
      <c r="X97" s="1552"/>
      <c r="Y97" s="1552"/>
      <c r="Z97" s="1552"/>
      <c r="AA97" s="1552"/>
    </row>
    <row r="98" spans="1:30" ht="15.75" customHeight="1">
      <c r="A98" s="6" t="s">
        <v>843</v>
      </c>
      <c r="B98" s="3" t="s">
        <v>769</v>
      </c>
      <c r="C98" s="3"/>
      <c r="D98" s="3"/>
      <c r="E98" s="3"/>
      <c r="F98" s="3"/>
      <c r="G98" s="3"/>
      <c r="J98" s="3"/>
      <c r="K98" s="3"/>
      <c r="L98" s="3"/>
      <c r="M98" s="3"/>
      <c r="N98" s="3"/>
      <c r="O98" s="3"/>
      <c r="P98" s="3"/>
      <c r="Q98" s="3"/>
      <c r="R98" s="3"/>
      <c r="S98" s="3"/>
      <c r="T98" s="3"/>
      <c r="U98" s="3"/>
      <c r="V98" s="3"/>
      <c r="W98" s="3"/>
      <c r="X98" s="3"/>
      <c r="Y98" s="3"/>
      <c r="Z98" s="3"/>
      <c r="AA98" s="3"/>
    </row>
    <row r="99" spans="1:30" ht="15.75" customHeight="1">
      <c r="A99" s="7"/>
      <c r="B99" s="3" t="s">
        <v>412</v>
      </c>
      <c r="C99" s="3"/>
      <c r="D99" s="3"/>
      <c r="E99" s="3"/>
      <c r="F99" s="3"/>
      <c r="G99" s="3" t="str">
        <f>IF(項目一覧!$C$55=0,"",項目一覧!$C$55)</f>
        <v/>
      </c>
      <c r="J99" s="3"/>
      <c r="K99" s="3"/>
      <c r="L99" s="3"/>
      <c r="M99" s="3"/>
      <c r="N99" s="3"/>
      <c r="O99" s="3"/>
      <c r="P99" s="3"/>
      <c r="Q99" s="3"/>
      <c r="R99" s="3"/>
      <c r="S99" s="3"/>
      <c r="T99" s="3"/>
      <c r="U99" s="3"/>
      <c r="V99" s="3"/>
      <c r="W99" s="3"/>
      <c r="X99" s="3"/>
      <c r="Y99" s="3"/>
      <c r="Z99" s="3"/>
      <c r="AA99" s="3"/>
    </row>
    <row r="100" spans="1:30" ht="15.75" customHeight="1">
      <c r="A100" s="7"/>
      <c r="B100" s="3" t="s">
        <v>411</v>
      </c>
      <c r="C100" s="3"/>
      <c r="D100" s="3"/>
      <c r="E100" s="3"/>
      <c r="F100" s="3"/>
      <c r="G100" s="205" t="str">
        <f>IF(項目一覧!$C$56=0,"","建設業の許可   ("&amp;項目一覧!$C$56&amp;")  第  （"&amp;項目一覧!$C$57&amp;"）　　 "&amp;項目一覧!$C$58&amp;"　号")</f>
        <v>建設業の許可   ()  第  （）　　 　号</v>
      </c>
      <c r="J100" s="3"/>
      <c r="K100" s="3"/>
      <c r="L100" s="3"/>
      <c r="M100" s="3"/>
      <c r="N100" s="3"/>
      <c r="O100" s="3"/>
      <c r="P100" s="3"/>
      <c r="Q100" s="3"/>
      <c r="R100" s="3"/>
      <c r="S100" s="3"/>
      <c r="T100" s="3"/>
      <c r="U100" s="3"/>
      <c r="V100" s="3"/>
      <c r="W100" s="3"/>
      <c r="X100" s="3"/>
      <c r="Y100" s="3"/>
      <c r="Z100" s="3"/>
      <c r="AA100" s="3"/>
    </row>
    <row r="101" spans="1:30" ht="15.75" customHeight="1">
      <c r="A101" s="7"/>
      <c r="B101" s="3"/>
      <c r="C101" s="3"/>
      <c r="D101" s="3"/>
      <c r="E101" s="3"/>
      <c r="F101" s="3"/>
      <c r="G101" s="3" t="str">
        <f>IF(項目一覧!$C$59=0,"",項目一覧!$C$59)</f>
        <v/>
      </c>
      <c r="J101" s="3"/>
      <c r="K101" s="3"/>
      <c r="L101" s="3"/>
      <c r="M101" s="3"/>
      <c r="N101" s="3"/>
      <c r="O101" s="3"/>
      <c r="P101" s="3"/>
      <c r="Q101" s="3"/>
      <c r="R101" s="3"/>
      <c r="S101" s="3"/>
      <c r="T101" s="3"/>
      <c r="U101" s="3"/>
      <c r="V101" s="3"/>
      <c r="W101" s="3"/>
      <c r="X101" s="3"/>
      <c r="Y101" s="3"/>
      <c r="Z101" s="3"/>
      <c r="AA101" s="3"/>
    </row>
    <row r="102" spans="1:30" ht="15.75" customHeight="1">
      <c r="A102" s="7"/>
      <c r="B102" s="3" t="s">
        <v>410</v>
      </c>
      <c r="C102" s="3"/>
      <c r="D102" s="3"/>
      <c r="E102" s="3"/>
      <c r="F102" s="3"/>
      <c r="G102" s="3" t="str">
        <f>IF(項目一覧!$C$60=0,"",項目一覧!$C$60)</f>
        <v/>
      </c>
      <c r="J102" s="3"/>
      <c r="K102" s="3"/>
      <c r="L102" s="3"/>
      <c r="M102" s="3"/>
      <c r="N102" s="3"/>
      <c r="O102" s="3"/>
      <c r="P102" s="3"/>
      <c r="Q102" s="3"/>
      <c r="R102" s="3"/>
      <c r="S102" s="3"/>
      <c r="T102" s="3"/>
      <c r="U102" s="3"/>
      <c r="V102" s="3"/>
      <c r="W102" s="3"/>
      <c r="X102" s="3"/>
      <c r="Y102" s="3"/>
      <c r="Z102" s="3"/>
      <c r="AA102" s="3"/>
    </row>
    <row r="103" spans="1:30" ht="15.75" customHeight="1">
      <c r="A103" s="7"/>
      <c r="B103" s="3" t="s">
        <v>409</v>
      </c>
      <c r="C103" s="3"/>
      <c r="D103" s="3"/>
      <c r="E103" s="3"/>
      <c r="F103" s="3"/>
      <c r="G103" s="3" t="str">
        <f>IF(項目一覧!$C$61=0,"",項目一覧!$C$61)</f>
        <v/>
      </c>
      <c r="J103" s="3"/>
      <c r="K103" s="3"/>
      <c r="L103" s="3"/>
      <c r="M103" s="3"/>
      <c r="N103" s="3"/>
      <c r="O103" s="3"/>
      <c r="P103" s="3"/>
      <c r="Q103" s="3"/>
      <c r="R103" s="3"/>
      <c r="S103" s="3"/>
      <c r="T103" s="3"/>
      <c r="U103" s="3"/>
      <c r="V103" s="3"/>
      <c r="W103" s="3"/>
      <c r="X103" s="3"/>
      <c r="Y103" s="3"/>
      <c r="Z103" s="3"/>
      <c r="AA103" s="3"/>
    </row>
    <row r="104" spans="1:30" ht="15.75" customHeight="1">
      <c r="A104" s="15"/>
      <c r="B104" s="15" t="s">
        <v>408</v>
      </c>
      <c r="C104" s="15"/>
      <c r="D104" s="15"/>
      <c r="E104" s="15"/>
      <c r="F104" s="15"/>
      <c r="G104" s="15" t="str">
        <f>IF(項目一覧!$C$62=0,"",項目一覧!$C$62)</f>
        <v/>
      </c>
      <c r="H104" s="28"/>
      <c r="I104" s="28"/>
      <c r="J104" s="15"/>
      <c r="K104" s="15"/>
      <c r="L104" s="15"/>
      <c r="M104" s="15"/>
      <c r="N104" s="15"/>
      <c r="O104" s="15"/>
      <c r="P104" s="15"/>
      <c r="Q104" s="15"/>
      <c r="R104" s="15"/>
      <c r="S104" s="15"/>
      <c r="T104" s="15"/>
      <c r="U104" s="15"/>
      <c r="V104" s="15"/>
      <c r="W104" s="15"/>
      <c r="X104" s="15"/>
      <c r="Y104" s="15"/>
      <c r="Z104" s="15"/>
      <c r="AA104" s="15"/>
    </row>
    <row r="105" spans="1:30" s="97" customFormat="1" ht="15.75" customHeight="1">
      <c r="A105" s="204" t="s">
        <v>106</v>
      </c>
      <c r="B105" s="38" t="s">
        <v>842</v>
      </c>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D105" s="1"/>
    </row>
    <row r="106" spans="1:30" s="97" customFormat="1" ht="15.75" customHeight="1">
      <c r="A106" s="223"/>
      <c r="B106" s="38" t="s">
        <v>826</v>
      </c>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98"/>
      <c r="AD106" s="1"/>
    </row>
    <row r="107" spans="1:30" s="97" customFormat="1" ht="15.75" customHeight="1">
      <c r="A107" s="223"/>
      <c r="B107" s="38" t="s">
        <v>825</v>
      </c>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98"/>
      <c r="AD107" s="1"/>
    </row>
    <row r="108" spans="1:30" s="97" customFormat="1" ht="15.75" customHeight="1">
      <c r="A108" s="223"/>
      <c r="B108" s="38" t="s">
        <v>824</v>
      </c>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98"/>
      <c r="AD108" s="1"/>
    </row>
    <row r="109" spans="1:30" s="97" customFormat="1" ht="15.75" customHeight="1">
      <c r="A109" s="228"/>
      <c r="B109" s="38" t="s">
        <v>823</v>
      </c>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98"/>
      <c r="AD109" s="1"/>
    </row>
    <row r="110" spans="1:30" s="97" customFormat="1" ht="15.75" customHeight="1">
      <c r="A110" s="204" t="s">
        <v>106</v>
      </c>
      <c r="B110" s="102" t="s">
        <v>841</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02"/>
      <c r="AD110" s="1"/>
    </row>
    <row r="111" spans="1:30" s="97" customFormat="1" ht="15.75" customHeight="1">
      <c r="A111" s="223"/>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D111" s="1"/>
    </row>
    <row r="112" spans="1:30" s="97" customFormat="1" ht="15.75" customHeight="1">
      <c r="A112" s="223"/>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D112" s="1"/>
    </row>
    <row r="113" spans="1:30" s="97" customFormat="1" ht="15.75" customHeight="1">
      <c r="A113" s="223"/>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D113" s="1"/>
    </row>
    <row r="114" spans="1:30" s="97" customFormat="1" ht="15.75" customHeight="1">
      <c r="A114" s="38"/>
      <c r="B114" s="38"/>
      <c r="C114" s="38"/>
      <c r="D114" s="38"/>
      <c r="E114" s="38"/>
      <c r="F114" s="38"/>
      <c r="G114" s="204"/>
      <c r="H114" s="38"/>
      <c r="I114" s="38"/>
      <c r="J114" s="38"/>
      <c r="K114" s="204"/>
      <c r="L114" s="38"/>
      <c r="M114" s="38"/>
      <c r="N114" s="38"/>
      <c r="O114" s="204"/>
      <c r="P114" s="38"/>
      <c r="Q114" s="38"/>
      <c r="R114" s="38"/>
      <c r="S114" s="204"/>
      <c r="T114" s="38"/>
      <c r="U114" s="38"/>
      <c r="V114" s="38"/>
      <c r="W114" s="38"/>
      <c r="X114" s="38"/>
      <c r="Y114" s="38"/>
      <c r="Z114" s="38"/>
      <c r="AA114" s="38"/>
      <c r="AD114" s="1"/>
    </row>
    <row r="115" spans="1:30" s="97" customFormat="1" ht="15.75" customHeight="1">
      <c r="A115" s="38"/>
      <c r="B115" s="38"/>
      <c r="C115" s="38"/>
      <c r="D115" s="38"/>
      <c r="E115" s="38"/>
      <c r="F115" s="38"/>
      <c r="G115" s="38"/>
      <c r="H115" s="204"/>
      <c r="I115" s="38"/>
      <c r="J115" s="38"/>
      <c r="K115" s="38"/>
      <c r="L115" s="204"/>
      <c r="M115" s="38"/>
      <c r="N115" s="38"/>
      <c r="O115" s="38"/>
      <c r="P115" s="204"/>
      <c r="Q115" s="38"/>
      <c r="R115" s="38"/>
      <c r="S115" s="38"/>
      <c r="T115" s="204"/>
      <c r="U115" s="38"/>
      <c r="V115" s="38"/>
      <c r="W115" s="38"/>
      <c r="X115" s="38"/>
      <c r="Y115" s="38"/>
      <c r="Z115" s="38"/>
      <c r="AA115" s="38"/>
      <c r="AD115" s="1"/>
    </row>
    <row r="116" spans="1:30" s="97" customFormat="1" ht="15.75" customHeight="1">
      <c r="A116" s="222"/>
      <c r="B116" s="99"/>
      <c r="C116" s="99"/>
      <c r="D116" s="99"/>
      <c r="E116" s="99"/>
      <c r="F116" s="99"/>
      <c r="G116" s="99"/>
      <c r="H116" s="99"/>
      <c r="I116" s="99"/>
      <c r="J116" s="99"/>
      <c r="K116" s="99"/>
      <c r="L116" s="99"/>
      <c r="M116" s="99"/>
      <c r="N116" s="99"/>
      <c r="O116" s="99"/>
      <c r="P116" s="99"/>
      <c r="Q116" s="99"/>
      <c r="R116" s="99"/>
      <c r="S116" s="99"/>
      <c r="T116" s="99"/>
      <c r="U116" s="99"/>
      <c r="V116" s="99"/>
      <c r="W116" s="99"/>
      <c r="X116" s="99"/>
      <c r="Y116" s="99"/>
      <c r="Z116" s="99"/>
      <c r="AA116" s="99"/>
      <c r="AD116" s="1"/>
    </row>
    <row r="117" spans="1:30" s="97" customFormat="1" ht="18" customHeight="1">
      <c r="A117" s="216" t="s">
        <v>106</v>
      </c>
      <c r="B117" s="102" t="s">
        <v>814</v>
      </c>
      <c r="C117" s="215"/>
      <c r="D117" s="215"/>
      <c r="E117" s="215"/>
      <c r="F117" s="215"/>
      <c r="G117" s="215"/>
      <c r="H117" s="215"/>
      <c r="I117" s="215"/>
      <c r="J117" s="220"/>
      <c r="K117" s="219" t="s">
        <v>3056</v>
      </c>
      <c r="L117" s="218"/>
      <c r="M117" s="218"/>
      <c r="N117" s="218"/>
      <c r="O117" s="218"/>
      <c r="P117" s="218"/>
      <c r="Q117" s="220"/>
      <c r="R117" s="215"/>
      <c r="S117" s="215"/>
      <c r="T117" s="215"/>
      <c r="U117" s="215"/>
      <c r="V117" s="215"/>
      <c r="W117" s="215"/>
      <c r="X117" s="215"/>
      <c r="Y117" s="215"/>
      <c r="Z117" s="215"/>
      <c r="AA117" s="215"/>
      <c r="AD117" s="1"/>
    </row>
    <row r="118" spans="1:30" s="97" customFormat="1" ht="18" customHeight="1">
      <c r="A118" s="221" t="s">
        <v>106</v>
      </c>
      <c r="B118" s="219" t="s">
        <v>813</v>
      </c>
      <c r="C118" s="220"/>
      <c r="D118" s="220"/>
      <c r="E118" s="220"/>
      <c r="F118" s="220"/>
      <c r="G118" s="220"/>
      <c r="H118" s="220"/>
      <c r="I118" s="217"/>
      <c r="J118" s="217"/>
      <c r="K118" s="219" t="s">
        <v>3056</v>
      </c>
      <c r="L118" s="218"/>
      <c r="M118" s="218"/>
      <c r="N118" s="218"/>
      <c r="O118" s="218"/>
      <c r="P118" s="218"/>
      <c r="Q118" s="217"/>
      <c r="R118" s="217"/>
      <c r="S118" s="217"/>
      <c r="T118" s="217"/>
      <c r="U118" s="217"/>
      <c r="V118" s="217"/>
      <c r="W118" s="217"/>
      <c r="X118" s="217"/>
      <c r="Y118" s="217"/>
      <c r="Z118" s="217"/>
      <c r="AA118" s="217"/>
      <c r="AD118" s="1"/>
    </row>
    <row r="119" spans="1:30" s="97" customFormat="1" ht="15.75" customHeight="1">
      <c r="A119" s="204" t="s">
        <v>106</v>
      </c>
      <c r="B119" s="38" t="s">
        <v>840</v>
      </c>
      <c r="C119" s="104"/>
      <c r="D119" s="104"/>
      <c r="E119" s="104"/>
      <c r="F119" s="104"/>
      <c r="G119" s="104"/>
      <c r="H119" s="104"/>
      <c r="Q119" s="98"/>
      <c r="R119" s="98" t="s">
        <v>839</v>
      </c>
      <c r="S119" s="98"/>
      <c r="T119" s="98"/>
      <c r="U119" s="98"/>
      <c r="V119" s="98"/>
      <c r="AD119" s="1"/>
    </row>
    <row r="120" spans="1:30" s="97" customFormat="1" ht="15.75" customHeight="1">
      <c r="A120" s="204"/>
      <c r="B120" s="38"/>
      <c r="C120" s="38"/>
      <c r="D120" s="38" t="s">
        <v>808</v>
      </c>
      <c r="E120" s="38"/>
      <c r="F120" s="38"/>
      <c r="G120" s="38"/>
      <c r="H120" s="38" t="s">
        <v>3056</v>
      </c>
      <c r="I120" s="98"/>
      <c r="J120" s="98"/>
      <c r="K120" s="98"/>
      <c r="L120" s="98"/>
      <c r="M120" s="98"/>
      <c r="N120" s="98"/>
      <c r="O120" s="98" t="s">
        <v>75</v>
      </c>
      <c r="P120" s="1866"/>
      <c r="Q120" s="1866"/>
      <c r="R120" s="1866"/>
      <c r="S120" s="1866"/>
      <c r="T120" s="1866"/>
      <c r="U120" s="1866"/>
      <c r="V120" s="1866"/>
      <c r="W120" s="1866"/>
      <c r="X120" s="98" t="s">
        <v>107</v>
      </c>
      <c r="Y120" s="98"/>
      <c r="AD120" s="1"/>
    </row>
    <row r="121" spans="1:30" s="97" customFormat="1" ht="15.75" customHeight="1">
      <c r="A121" s="204"/>
      <c r="B121" s="38"/>
      <c r="C121" s="38"/>
      <c r="D121" s="38" t="s">
        <v>808</v>
      </c>
      <c r="E121" s="38"/>
      <c r="F121" s="38"/>
      <c r="G121" s="38"/>
      <c r="H121" s="38" t="s">
        <v>3056</v>
      </c>
      <c r="I121" s="98"/>
      <c r="J121" s="98"/>
      <c r="K121" s="98"/>
      <c r="L121" s="98"/>
      <c r="M121" s="98"/>
      <c r="N121" s="98"/>
      <c r="O121" s="98" t="s">
        <v>75</v>
      </c>
      <c r="P121" s="1865"/>
      <c r="Q121" s="1865"/>
      <c r="R121" s="1865"/>
      <c r="S121" s="1865"/>
      <c r="T121" s="1865"/>
      <c r="U121" s="1865"/>
      <c r="V121" s="1865"/>
      <c r="W121" s="1865"/>
      <c r="X121" s="98" t="s">
        <v>107</v>
      </c>
      <c r="Y121" s="98"/>
      <c r="AD121" s="1"/>
    </row>
    <row r="122" spans="1:30" s="97" customFormat="1" ht="15.75" customHeight="1">
      <c r="A122" s="216" t="s">
        <v>106</v>
      </c>
      <c r="B122" s="102" t="s">
        <v>807</v>
      </c>
      <c r="C122" s="215"/>
      <c r="D122" s="215"/>
      <c r="E122" s="215"/>
      <c r="F122" s="215"/>
      <c r="G122" s="215"/>
      <c r="H122" s="215"/>
      <c r="I122" s="214"/>
      <c r="J122" s="214"/>
      <c r="K122" s="214"/>
      <c r="L122" s="214"/>
      <c r="M122" s="214"/>
      <c r="N122" s="214"/>
      <c r="O122" s="214"/>
      <c r="P122" s="214"/>
      <c r="Q122" s="214"/>
      <c r="R122" s="214"/>
      <c r="S122" s="214"/>
      <c r="T122" s="214"/>
      <c r="U122" s="214"/>
      <c r="V122" s="214"/>
      <c r="W122" s="214"/>
      <c r="X122" s="214"/>
      <c r="Y122" s="214"/>
      <c r="Z122" s="214"/>
      <c r="AA122" s="214"/>
      <c r="AD122" s="1"/>
    </row>
    <row r="123" spans="1:30" s="97" customFormat="1" ht="15.75" customHeight="1">
      <c r="AD123" s="1"/>
    </row>
    <row r="124" spans="1:30" s="97" customFormat="1" ht="15.75" customHeight="1">
      <c r="A124" s="226"/>
      <c r="B124" s="226"/>
      <c r="C124" s="226"/>
      <c r="D124" s="226"/>
      <c r="E124" s="226"/>
      <c r="F124" s="226"/>
      <c r="G124" s="226"/>
      <c r="H124" s="226"/>
      <c r="I124" s="226"/>
      <c r="J124" s="226"/>
      <c r="K124" s="226"/>
      <c r="L124" s="226"/>
      <c r="M124" s="226"/>
      <c r="N124" s="226"/>
      <c r="O124" s="226"/>
      <c r="P124" s="226"/>
      <c r="Q124" s="226"/>
      <c r="R124" s="226"/>
      <c r="S124" s="226"/>
      <c r="T124" s="226"/>
      <c r="U124" s="226"/>
      <c r="V124" s="226"/>
      <c r="W124" s="226"/>
      <c r="X124" s="226"/>
      <c r="Y124" s="226"/>
      <c r="Z124" s="226"/>
      <c r="AA124" s="226"/>
      <c r="AD124" s="1"/>
    </row>
    <row r="125" spans="1:30" s="97" customFormat="1">
      <c r="AD125" s="1"/>
    </row>
    <row r="126" spans="1:30" s="97" customFormat="1">
      <c r="A126" s="9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98"/>
      <c r="Z126" s="98"/>
      <c r="AA126" s="98"/>
      <c r="AD126" s="1"/>
    </row>
  </sheetData>
  <mergeCells count="18">
    <mergeCell ref="AN21:AR21"/>
    <mergeCell ref="I36:T36"/>
    <mergeCell ref="G76:AA76"/>
    <mergeCell ref="I37:T40"/>
    <mergeCell ref="C36:H36"/>
    <mergeCell ref="U36:Z36"/>
    <mergeCell ref="P121:W121"/>
    <mergeCell ref="P120:W120"/>
    <mergeCell ref="B16:N17"/>
    <mergeCell ref="A43:AA43"/>
    <mergeCell ref="G85:AA85"/>
    <mergeCell ref="G94:AA94"/>
    <mergeCell ref="G87:AA88"/>
    <mergeCell ref="T20:Z20"/>
    <mergeCell ref="G96:AA97"/>
    <mergeCell ref="G68:AA69"/>
    <mergeCell ref="G78:AA79"/>
    <mergeCell ref="U40:Z40"/>
  </mergeCells>
  <phoneticPr fontId="2"/>
  <hyperlinks>
    <hyperlink ref="Q1:T1" location="作業メニュー!A1" display="作業メニュー" xr:uid="{00000000-0004-0000-1800-000000000000}"/>
  </hyperlinks>
  <printOptions horizontalCentered="1"/>
  <pageMargins left="0.59055118110236227" right="0.39370078740157483" top="0.59055118110236227" bottom="0.39370078740157483" header="0.51181102362204722" footer="0.19685039370078741"/>
  <pageSetup paperSize="9" scale="95" fitToHeight="0" orientation="portrait" r:id="rId1"/>
  <headerFooter alignWithMargins="0">
    <oddFooter>&amp;R210101</oddFooter>
  </headerFooter>
  <rowBreaks count="2" manualBreakCount="2">
    <brk id="41" max="26" man="1"/>
    <brk id="87" max="26"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9">
    <pageSetUpPr autoPageBreaks="0"/>
  </sheetPr>
  <dimension ref="A1:AC126"/>
  <sheetViews>
    <sheetView showGridLines="0" zoomScale="85" zoomScaleNormal="85" workbookViewId="0"/>
  </sheetViews>
  <sheetFormatPr defaultColWidth="3.375" defaultRowHeight="13.5"/>
  <cols>
    <col min="1" max="16384" width="3.375" style="1"/>
  </cols>
  <sheetData>
    <row r="1" spans="1:28" s="14" customFormat="1" ht="38.25" customHeight="1" thickBot="1">
      <c r="A1" s="13" t="s">
        <v>859</v>
      </c>
      <c r="R1" s="12" t="s">
        <v>68</v>
      </c>
      <c r="S1" s="12"/>
      <c r="T1" s="12"/>
      <c r="AB1" s="87" t="s">
        <v>578</v>
      </c>
    </row>
    <row r="2" spans="1:28" s="84" customFormat="1" ht="12.75" customHeight="1" thickTop="1">
      <c r="A2" s="161"/>
      <c r="Q2" s="11"/>
      <c r="R2" s="11"/>
      <c r="S2" s="11"/>
      <c r="T2" s="11"/>
      <c r="AB2" s="160"/>
    </row>
    <row r="3" spans="1:28" ht="12" customHeight="1">
      <c r="B3" s="126" t="s">
        <v>2388</v>
      </c>
      <c r="C3" s="126"/>
      <c r="D3" s="126"/>
      <c r="E3" s="126"/>
    </row>
    <row r="4" spans="1:28" ht="27" customHeight="1">
      <c r="B4" s="159" t="s">
        <v>858</v>
      </c>
      <c r="C4" s="159"/>
      <c r="D4" s="159"/>
      <c r="E4" s="159"/>
      <c r="F4" s="159"/>
      <c r="G4" s="159"/>
      <c r="H4" s="159"/>
      <c r="I4" s="159"/>
      <c r="J4" s="159"/>
      <c r="K4" s="159"/>
      <c r="L4" s="159"/>
      <c r="M4" s="159"/>
      <c r="N4" s="159"/>
      <c r="O4" s="159"/>
      <c r="P4" s="159"/>
      <c r="Q4" s="159"/>
      <c r="R4" s="159"/>
      <c r="S4" s="159"/>
      <c r="T4" s="159"/>
      <c r="U4" s="159"/>
      <c r="V4" s="159"/>
      <c r="W4" s="159"/>
      <c r="X4" s="159"/>
      <c r="Y4" s="159"/>
      <c r="Z4" s="159"/>
      <c r="AA4" s="159"/>
    </row>
    <row r="6" spans="1:28">
      <c r="M6" s="128"/>
      <c r="N6" s="128" t="s">
        <v>830</v>
      </c>
      <c r="O6" s="128"/>
      <c r="P6" s="128"/>
      <c r="Q6" s="128"/>
    </row>
    <row r="8" spans="1:28" ht="18.95" customHeight="1">
      <c r="B8" s="1" t="s">
        <v>3148</v>
      </c>
    </row>
    <row r="9" spans="1:28" ht="18.95" customHeight="1">
      <c r="B9" s="1" t="s">
        <v>857</v>
      </c>
    </row>
    <row r="10" spans="1:28" ht="18.95" customHeight="1">
      <c r="B10" s="1" t="s">
        <v>856</v>
      </c>
    </row>
    <row r="11" spans="1:28" ht="18.95" customHeight="1"/>
    <row r="12" spans="1:28" ht="18.95" customHeight="1"/>
    <row r="13" spans="1:28" ht="18.95" customHeight="1"/>
    <row r="14" spans="1:28" ht="20.25" customHeight="1">
      <c r="A14" s="2"/>
      <c r="C14" s="2"/>
      <c r="D14" s="2"/>
      <c r="E14" s="2"/>
      <c r="F14" s="2"/>
      <c r="G14" s="2"/>
      <c r="H14" s="2"/>
      <c r="I14" s="2"/>
      <c r="J14" s="2"/>
      <c r="K14" s="2"/>
      <c r="L14" s="2"/>
      <c r="M14" s="2"/>
      <c r="N14" s="2"/>
      <c r="O14" s="2"/>
      <c r="P14" s="2"/>
      <c r="Q14" s="2"/>
      <c r="R14" s="2"/>
      <c r="S14" s="2"/>
      <c r="T14" s="2"/>
      <c r="U14" s="2"/>
      <c r="V14" s="2"/>
      <c r="W14" s="2"/>
      <c r="X14" s="2"/>
      <c r="Y14" s="2"/>
      <c r="Z14" s="2"/>
      <c r="AA14" s="2"/>
    </row>
    <row r="15" spans="1:28" ht="18.95" customHeight="1">
      <c r="B15" s="1588" t="str">
        <f>IF('確認申請書（建築）入力'!$M$4=0,"",'確認申請書（建築）入力'!$M$4)</f>
        <v>指定確認検査機関
　株式会社東日本住宅評価センター　様</v>
      </c>
      <c r="C15" s="1588"/>
      <c r="D15" s="1588"/>
      <c r="E15" s="1588"/>
      <c r="F15" s="1588"/>
      <c r="G15" s="1588"/>
      <c r="H15" s="1588"/>
      <c r="I15" s="1588"/>
      <c r="J15" s="1588"/>
      <c r="K15" s="1588"/>
      <c r="L15" s="1588"/>
      <c r="M15" s="1588"/>
      <c r="N15" s="1588"/>
    </row>
    <row r="16" spans="1:28" ht="18.95" customHeight="1">
      <c r="B16" s="1588"/>
      <c r="C16" s="1588"/>
      <c r="D16" s="1588"/>
      <c r="E16" s="1588"/>
      <c r="F16" s="1588"/>
      <c r="G16" s="1588"/>
      <c r="H16" s="1588"/>
      <c r="I16" s="1588"/>
      <c r="J16" s="1588"/>
      <c r="K16" s="1588"/>
      <c r="L16" s="1588"/>
      <c r="M16" s="1588"/>
      <c r="N16" s="1588"/>
    </row>
    <row r="17" spans="3:26" ht="18.95" customHeight="1">
      <c r="Q17" s="97"/>
      <c r="R17" s="97"/>
      <c r="S17" s="97"/>
      <c r="T17" s="97"/>
      <c r="U17" s="97"/>
      <c r="V17" s="97"/>
      <c r="W17" s="97"/>
      <c r="X17" s="97"/>
      <c r="Y17" s="97"/>
    </row>
    <row r="18" spans="3:26" ht="18.95" customHeight="1">
      <c r="S18" s="1" t="s">
        <v>3060</v>
      </c>
    </row>
    <row r="19" spans="3:26" ht="18.95" customHeight="1"/>
    <row r="20" spans="3:26" ht="18.95" customHeight="1"/>
    <row r="21" spans="3:26" ht="18.95" customHeight="1"/>
    <row r="22" spans="3:26" ht="18.95" customHeight="1">
      <c r="R22" s="2" t="str">
        <f>IF(項目一覧!$C$183=0,"",項目一覧!$C$183)</f>
        <v/>
      </c>
    </row>
    <row r="23" spans="3:26" ht="18.95" customHeight="1">
      <c r="L23" s="2" t="s">
        <v>855</v>
      </c>
      <c r="R23" s="2" t="str">
        <f>IF(項目一覧!$C$4=0,"",項目一覧!$C$4)</f>
        <v/>
      </c>
    </row>
    <row r="24" spans="3:26" ht="18.95" customHeight="1"/>
    <row r="25" spans="3:26" ht="18.95" customHeight="1"/>
    <row r="26" spans="3:26" ht="13.5" customHeight="1"/>
    <row r="27" spans="3:26" ht="18.95" customHeight="1"/>
    <row r="28" spans="3:26" ht="18.95" customHeight="1">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3:26" ht="18.95" customHeight="1">
      <c r="C29" s="1" t="s">
        <v>836</v>
      </c>
    </row>
    <row r="30" spans="3:26" ht="18.95" customHeight="1">
      <c r="D30" s="1" t="s">
        <v>583</v>
      </c>
      <c r="M30" s="1" t="s">
        <v>547</v>
      </c>
      <c r="V30" s="1" t="s">
        <v>115</v>
      </c>
    </row>
    <row r="31" spans="3:26" ht="18.95" customHeight="1">
      <c r="D31" s="1" t="s">
        <v>582</v>
      </c>
      <c r="M31" s="1" t="s">
        <v>3074</v>
      </c>
      <c r="P31" s="1" t="s">
        <v>642</v>
      </c>
      <c r="S31" s="1" t="s">
        <v>641</v>
      </c>
      <c r="V31" s="1" t="s">
        <v>640</v>
      </c>
    </row>
    <row r="32" spans="3:26" ht="18.95" customHeight="1">
      <c r="D32" s="1" t="s">
        <v>581</v>
      </c>
      <c r="M32" s="1" t="s">
        <v>854</v>
      </c>
    </row>
    <row r="33" spans="1:27" ht="18.95" customHeight="1">
      <c r="D33" s="1" t="s">
        <v>580</v>
      </c>
    </row>
    <row r="34" spans="1:27" ht="18.95" customHeight="1"/>
    <row r="35" spans="1:27" ht="18.95" customHeight="1"/>
    <row r="36" spans="1:27" ht="18.95" customHeight="1"/>
    <row r="37" spans="1:27" ht="14.25" customHeight="1"/>
    <row r="38" spans="1:27" ht="20.25" customHeight="1">
      <c r="B38" s="119"/>
      <c r="C38" s="80" t="s">
        <v>847</v>
      </c>
      <c r="D38" s="24"/>
      <c r="E38" s="24"/>
      <c r="F38" s="24"/>
      <c r="G38" s="24"/>
      <c r="H38" s="79"/>
      <c r="I38" s="1543" t="s">
        <v>846</v>
      </c>
      <c r="J38" s="1544"/>
      <c r="K38" s="1544"/>
      <c r="L38" s="1544"/>
      <c r="M38" s="1544"/>
      <c r="N38" s="1544"/>
      <c r="O38" s="1544"/>
      <c r="P38" s="1544"/>
      <c r="Q38" s="1544"/>
      <c r="R38" s="1544"/>
      <c r="S38" s="1544"/>
      <c r="T38" s="1545"/>
      <c r="U38" s="80" t="s">
        <v>845</v>
      </c>
      <c r="V38" s="24"/>
      <c r="W38" s="24"/>
      <c r="X38" s="24"/>
      <c r="Y38" s="24"/>
      <c r="Z38" s="79"/>
    </row>
    <row r="39" spans="1:27" ht="28.5" customHeight="1">
      <c r="B39" s="119"/>
      <c r="C39" s="66"/>
      <c r="D39" s="43"/>
      <c r="E39" s="43"/>
      <c r="F39" s="43"/>
      <c r="G39" s="43"/>
      <c r="H39" s="65"/>
      <c r="I39" s="1520" t="s">
        <v>447</v>
      </c>
      <c r="J39" s="1521"/>
      <c r="K39" s="1521"/>
      <c r="L39" s="1521"/>
      <c r="M39" s="1521"/>
      <c r="N39" s="1521"/>
      <c r="O39" s="1521"/>
      <c r="P39" s="1521"/>
      <c r="Q39" s="1521"/>
      <c r="R39" s="1521"/>
      <c r="S39" s="1521"/>
      <c r="T39" s="1522"/>
      <c r="U39" s="80" t="s">
        <v>3069</v>
      </c>
      <c r="V39" s="24"/>
      <c r="W39" s="24"/>
      <c r="X39" s="24"/>
      <c r="Y39" s="24"/>
      <c r="Z39" s="79"/>
    </row>
    <row r="40" spans="1:27" ht="24" customHeight="1">
      <c r="B40" s="119"/>
      <c r="C40" s="60"/>
      <c r="D40" s="2"/>
      <c r="E40" s="2"/>
      <c r="F40" s="2"/>
      <c r="G40" s="2"/>
      <c r="H40" s="61"/>
      <c r="I40" s="1505"/>
      <c r="J40" s="1506"/>
      <c r="K40" s="1506"/>
      <c r="L40" s="1506"/>
      <c r="M40" s="1506"/>
      <c r="N40" s="1506"/>
      <c r="O40" s="1506"/>
      <c r="P40" s="1506"/>
      <c r="Q40" s="1506"/>
      <c r="R40" s="1506"/>
      <c r="S40" s="1506"/>
      <c r="T40" s="1507"/>
      <c r="U40" s="66" t="s">
        <v>118</v>
      </c>
      <c r="V40" s="43" t="s">
        <v>838</v>
      </c>
      <c r="W40" s="52"/>
      <c r="X40" s="43"/>
      <c r="Y40" s="43"/>
      <c r="Z40" s="123"/>
    </row>
    <row r="41" spans="1:27" ht="24" customHeight="1">
      <c r="B41" s="119"/>
      <c r="C41" s="60"/>
      <c r="D41" s="2"/>
      <c r="E41" s="2"/>
      <c r="F41" s="2"/>
      <c r="G41" s="2"/>
      <c r="H41" s="61"/>
      <c r="I41" s="1505"/>
      <c r="J41" s="1506"/>
      <c r="K41" s="1506"/>
      <c r="L41" s="1506"/>
      <c r="M41" s="1506"/>
      <c r="N41" s="1506"/>
      <c r="O41" s="1506"/>
      <c r="P41" s="1506"/>
      <c r="Q41" s="1506"/>
      <c r="R41" s="1506"/>
      <c r="S41" s="1506"/>
      <c r="T41" s="1507"/>
      <c r="U41" s="60"/>
      <c r="V41" s="2"/>
      <c r="W41" s="2"/>
      <c r="X41" s="2"/>
      <c r="Y41" s="2"/>
      <c r="Z41" s="61" t="s">
        <v>117</v>
      </c>
    </row>
    <row r="42" spans="1:27" ht="33.75" customHeight="1">
      <c r="B42" s="119"/>
      <c r="C42" s="58"/>
      <c r="D42" s="30"/>
      <c r="E42" s="30"/>
      <c r="F42" s="30"/>
      <c r="G42" s="30"/>
      <c r="H42" s="59"/>
      <c r="I42" s="1508"/>
      <c r="J42" s="1509"/>
      <c r="K42" s="1509"/>
      <c r="L42" s="1509"/>
      <c r="M42" s="1509"/>
      <c r="N42" s="1509"/>
      <c r="O42" s="1509"/>
      <c r="P42" s="1509"/>
      <c r="Q42" s="1509"/>
      <c r="R42" s="1509"/>
      <c r="S42" s="1509"/>
      <c r="T42" s="1510"/>
      <c r="U42" s="1508" t="s">
        <v>2589</v>
      </c>
      <c r="V42" s="1509"/>
      <c r="W42" s="1509"/>
      <c r="X42" s="1509"/>
      <c r="Y42" s="1509"/>
      <c r="Z42" s="1510"/>
    </row>
    <row r="43" spans="1:27" ht="21" customHeight="1">
      <c r="C43" s="2"/>
      <c r="D43" s="2"/>
      <c r="E43" s="2"/>
      <c r="F43" s="2"/>
      <c r="G43" s="2"/>
      <c r="H43" s="2"/>
      <c r="I43" s="2"/>
      <c r="J43" s="2"/>
      <c r="K43" s="2"/>
      <c r="L43" s="2"/>
      <c r="M43" s="2"/>
      <c r="N43" s="2"/>
      <c r="O43" s="2"/>
      <c r="P43" s="2"/>
      <c r="Q43" s="2"/>
      <c r="R43" s="2"/>
      <c r="S43" s="2"/>
      <c r="T43" s="2"/>
      <c r="U43" s="2"/>
      <c r="V43" s="2"/>
      <c r="W43" s="2"/>
      <c r="X43" s="2"/>
      <c r="Y43" s="2"/>
      <c r="Z43" s="2"/>
    </row>
    <row r="44" spans="1:27" ht="10.5" customHeight="1">
      <c r="A44" s="2"/>
      <c r="B44" s="2"/>
      <c r="C44" s="2"/>
      <c r="D44" s="2"/>
      <c r="E44" s="128"/>
      <c r="F44" s="128"/>
      <c r="G44" s="2"/>
      <c r="H44" s="2"/>
      <c r="I44" s="2"/>
      <c r="J44" s="2"/>
      <c r="K44" s="2"/>
      <c r="L44" s="2"/>
      <c r="M44" s="2"/>
      <c r="N44" s="2"/>
      <c r="O44" s="2"/>
      <c r="P44" s="2"/>
      <c r="Q44" s="2"/>
      <c r="R44" s="2"/>
      <c r="S44" s="2"/>
      <c r="T44" s="2"/>
      <c r="U44" s="2"/>
      <c r="V44" s="2"/>
      <c r="W44" s="2"/>
      <c r="X44" s="2"/>
      <c r="Y44" s="2"/>
      <c r="Z44" s="2"/>
      <c r="AA44" s="2"/>
    </row>
    <row r="45" spans="1:27" ht="6.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row>
    <row r="46" spans="1:27" ht="15.75" customHeight="1">
      <c r="A46" s="1501" t="s">
        <v>445</v>
      </c>
      <c r="B46" s="1501"/>
      <c r="C46" s="1501"/>
      <c r="D46" s="1501"/>
      <c r="E46" s="1501"/>
      <c r="F46" s="1501"/>
      <c r="G46" s="1501"/>
      <c r="H46" s="1501"/>
      <c r="I46" s="1501"/>
      <c r="J46" s="1501"/>
      <c r="K46" s="1501"/>
      <c r="L46" s="1501"/>
      <c r="M46" s="1501"/>
      <c r="N46" s="1501"/>
      <c r="O46" s="1501"/>
      <c r="P46" s="1501"/>
      <c r="Q46" s="1501"/>
      <c r="R46" s="1501"/>
      <c r="S46" s="1501"/>
      <c r="T46" s="1501"/>
      <c r="U46" s="1501"/>
      <c r="V46" s="1501"/>
      <c r="W46" s="1501"/>
      <c r="X46" s="1501"/>
      <c r="Y46" s="1501"/>
      <c r="Z46" s="1501"/>
      <c r="AA46" s="1501"/>
    </row>
    <row r="47" spans="1:27" ht="15.75" customHeight="1">
      <c r="A47" s="17" t="s">
        <v>853</v>
      </c>
      <c r="B47" s="16" t="s">
        <v>828</v>
      </c>
      <c r="C47" s="16"/>
      <c r="D47" s="16"/>
      <c r="E47" s="16"/>
      <c r="F47" s="16"/>
      <c r="G47" s="16"/>
      <c r="H47" s="52"/>
      <c r="I47" s="52"/>
      <c r="J47" s="16"/>
      <c r="K47" s="16"/>
      <c r="L47" s="16"/>
      <c r="M47" s="16"/>
      <c r="N47" s="16"/>
      <c r="O47" s="16"/>
      <c r="P47" s="16"/>
      <c r="Q47" s="16"/>
      <c r="R47" s="16"/>
      <c r="S47" s="16"/>
      <c r="T47" s="16"/>
      <c r="U47" s="16"/>
      <c r="V47" s="16"/>
      <c r="W47" s="16"/>
      <c r="X47" s="16"/>
      <c r="Y47" s="16"/>
      <c r="Z47" s="16"/>
      <c r="AA47" s="16"/>
    </row>
    <row r="48" spans="1:27" ht="15.75" customHeight="1">
      <c r="A48" s="6"/>
      <c r="B48" s="3" t="s">
        <v>442</v>
      </c>
      <c r="C48" s="3"/>
      <c r="D48" s="3"/>
      <c r="E48" s="3"/>
      <c r="F48" s="3"/>
      <c r="G48" s="3" t="str">
        <f>IF(項目一覧!$C$21=0,"",項目一覧!$C$21&amp;"  ")&amp;IF(項目一覧!$C$5=0,"",項目一覧!$C$5)</f>
        <v xml:space="preserve">  </v>
      </c>
      <c r="J48" s="3"/>
      <c r="K48" s="3"/>
      <c r="L48" s="3"/>
      <c r="M48" s="3"/>
      <c r="N48" s="3"/>
      <c r="O48" s="3"/>
      <c r="P48" s="3"/>
      <c r="Q48" s="3"/>
      <c r="R48" s="3"/>
      <c r="S48" s="3"/>
      <c r="T48" s="3"/>
      <c r="U48" s="3"/>
      <c r="V48" s="3"/>
      <c r="W48" s="3"/>
      <c r="X48" s="3"/>
      <c r="Y48" s="3"/>
      <c r="Z48" s="3"/>
      <c r="AA48" s="3"/>
    </row>
    <row r="49" spans="1:27" ht="15.75" customHeight="1">
      <c r="A49" s="6"/>
      <c r="B49" s="3" t="s">
        <v>419</v>
      </c>
      <c r="C49" s="3"/>
      <c r="D49" s="3"/>
      <c r="E49" s="3"/>
      <c r="F49" s="3"/>
      <c r="G49" s="3" t="str">
        <f>IF(項目一覧!$C$183=0,"",項目一覧!$C$183&amp;"  ")&amp;IF(項目一覧!$C$4=0,"",項目一覧!$C$4)</f>
        <v xml:space="preserve">  </v>
      </c>
      <c r="J49" s="3"/>
      <c r="K49" s="3"/>
      <c r="L49" s="3"/>
      <c r="M49" s="3"/>
      <c r="N49" s="3"/>
      <c r="O49" s="3"/>
      <c r="P49" s="3"/>
      <c r="Q49" s="3"/>
      <c r="R49" s="3"/>
      <c r="S49" s="3"/>
      <c r="T49" s="3"/>
      <c r="U49" s="3"/>
      <c r="V49" s="3"/>
      <c r="W49" s="3"/>
      <c r="X49" s="3"/>
      <c r="Y49" s="3"/>
      <c r="Z49" s="3"/>
      <c r="AA49" s="3"/>
    </row>
    <row r="50" spans="1:27" ht="15.75" customHeight="1">
      <c r="A50" s="6"/>
      <c r="B50" s="3" t="s">
        <v>410</v>
      </c>
      <c r="C50" s="3"/>
      <c r="D50" s="3"/>
      <c r="E50" s="3"/>
      <c r="F50" s="3"/>
      <c r="G50" s="3" t="str">
        <f>IF(項目一覧!$C$6=0,"",項目一覧!$C$6)</f>
        <v/>
      </c>
      <c r="J50" s="3"/>
      <c r="K50" s="3"/>
      <c r="L50" s="3"/>
      <c r="M50" s="3"/>
      <c r="N50" s="3"/>
      <c r="O50" s="3"/>
      <c r="P50" s="3"/>
      <c r="Q50" s="3"/>
      <c r="R50" s="3"/>
      <c r="S50" s="3"/>
      <c r="T50" s="3"/>
      <c r="U50" s="3"/>
      <c r="V50" s="3"/>
      <c r="W50" s="3"/>
      <c r="X50" s="3"/>
      <c r="Y50" s="3"/>
      <c r="Z50" s="3"/>
      <c r="AA50" s="3"/>
    </row>
    <row r="51" spans="1:27" ht="15.75" customHeight="1">
      <c r="A51" s="6"/>
      <c r="B51" s="3" t="s">
        <v>441</v>
      </c>
      <c r="C51" s="3"/>
      <c r="D51" s="3"/>
      <c r="E51" s="3"/>
      <c r="F51" s="3"/>
      <c r="G51" s="3" t="str">
        <f>IF(項目一覧!$C$7=0,"",項目一覧!$C$7)</f>
        <v/>
      </c>
      <c r="J51" s="3"/>
      <c r="K51" s="3"/>
      <c r="L51" s="3"/>
      <c r="M51" s="3"/>
      <c r="N51" s="3"/>
      <c r="O51" s="3"/>
      <c r="P51" s="3"/>
      <c r="Q51" s="3"/>
      <c r="R51" s="3"/>
      <c r="S51" s="3"/>
      <c r="T51" s="3"/>
      <c r="U51" s="3"/>
      <c r="V51" s="3"/>
      <c r="W51" s="3"/>
      <c r="X51" s="3"/>
      <c r="Y51" s="3"/>
      <c r="Z51" s="3"/>
      <c r="AA51" s="3"/>
    </row>
    <row r="52" spans="1:27" ht="15.75" customHeight="1">
      <c r="A52" s="32"/>
      <c r="B52" s="15" t="s">
        <v>408</v>
      </c>
      <c r="C52" s="15"/>
      <c r="D52" s="15"/>
      <c r="E52" s="15"/>
      <c r="F52" s="15"/>
      <c r="G52" s="15" t="str">
        <f>IF(項目一覧!$C$8=0,"",項目一覧!$C$8)</f>
        <v/>
      </c>
      <c r="H52" s="28"/>
      <c r="I52" s="28"/>
      <c r="J52" s="15"/>
      <c r="K52" s="15"/>
      <c r="L52" s="15"/>
      <c r="M52" s="15"/>
      <c r="N52" s="15"/>
      <c r="O52" s="15"/>
      <c r="P52" s="15"/>
      <c r="Q52" s="15"/>
      <c r="R52" s="15"/>
      <c r="S52" s="15"/>
      <c r="T52" s="15"/>
      <c r="U52" s="15"/>
      <c r="V52" s="15"/>
      <c r="W52" s="15"/>
      <c r="X52" s="15"/>
      <c r="Y52" s="15"/>
      <c r="Z52" s="15"/>
      <c r="AA52" s="15"/>
    </row>
    <row r="53" spans="1:27" ht="15.75" customHeight="1">
      <c r="A53" s="6" t="s">
        <v>853</v>
      </c>
      <c r="B53" s="3" t="s">
        <v>440</v>
      </c>
      <c r="C53" s="3"/>
      <c r="D53" s="3"/>
      <c r="E53" s="3"/>
      <c r="F53" s="3"/>
      <c r="G53" s="3"/>
      <c r="J53" s="3"/>
      <c r="K53" s="3"/>
      <c r="L53" s="3"/>
      <c r="M53" s="3"/>
      <c r="N53" s="3"/>
      <c r="O53" s="3"/>
      <c r="P53" s="3"/>
      <c r="Q53" s="3"/>
      <c r="R53" s="3"/>
      <c r="S53" s="3"/>
      <c r="T53" s="3"/>
      <c r="U53" s="3"/>
      <c r="V53" s="3"/>
      <c r="W53" s="3"/>
      <c r="X53" s="3"/>
      <c r="Y53" s="3"/>
      <c r="Z53" s="3"/>
      <c r="AA53" s="3"/>
    </row>
    <row r="54" spans="1:27" ht="15.75" customHeight="1">
      <c r="A54" s="6"/>
      <c r="B54" s="3" t="s">
        <v>420</v>
      </c>
      <c r="C54" s="3"/>
      <c r="D54" s="3"/>
      <c r="E54" s="3"/>
      <c r="F54" s="3"/>
      <c r="G54" s="48" t="str">
        <f>IF(項目一覧!$C$9=0,"","("&amp;項目一覧!$C$9&amp;") 建築士  （"&amp;項目一覧!$C$10&amp;"）登録　第　 "&amp;項目一覧!$C$11&amp;"　号")</f>
        <v>() 建築士  （）登録　第　 　号</v>
      </c>
      <c r="J54" s="3"/>
      <c r="K54" s="3"/>
      <c r="L54" s="3"/>
      <c r="M54" s="3"/>
      <c r="N54" s="3"/>
      <c r="O54" s="3"/>
      <c r="P54" s="3"/>
      <c r="Q54" s="3"/>
      <c r="R54" s="3"/>
      <c r="S54" s="3"/>
      <c r="T54" s="3"/>
      <c r="U54" s="3"/>
      <c r="V54" s="3"/>
      <c r="W54" s="3"/>
      <c r="X54" s="3"/>
      <c r="Y54" s="3"/>
      <c r="Z54" s="3"/>
      <c r="AA54" s="3"/>
    </row>
    <row r="55" spans="1:27" ht="15.75" customHeight="1">
      <c r="A55" s="6"/>
      <c r="B55" s="3" t="s">
        <v>419</v>
      </c>
      <c r="C55" s="3"/>
      <c r="D55" s="3"/>
      <c r="E55" s="3"/>
      <c r="F55" s="3"/>
      <c r="G55" s="3" t="str">
        <f>IF(項目一覧!$C$12=0,"",項目一覧!$C$12)</f>
        <v/>
      </c>
      <c r="J55" s="3"/>
      <c r="K55" s="3"/>
      <c r="L55" s="3"/>
      <c r="M55" s="3"/>
      <c r="N55" s="3"/>
      <c r="O55" s="3"/>
      <c r="P55" s="3"/>
      <c r="Q55" s="3"/>
      <c r="R55" s="3"/>
      <c r="S55" s="3"/>
      <c r="T55" s="3"/>
      <c r="U55" s="3"/>
      <c r="V55" s="3"/>
      <c r="W55" s="3"/>
      <c r="X55" s="3"/>
      <c r="Y55" s="3"/>
      <c r="Z55" s="3"/>
      <c r="AA55" s="3"/>
    </row>
    <row r="56" spans="1:27" ht="15.75" customHeight="1">
      <c r="A56" s="6"/>
      <c r="B56" s="3" t="s">
        <v>418</v>
      </c>
      <c r="C56" s="3"/>
      <c r="D56" s="3"/>
      <c r="E56" s="3"/>
      <c r="F56" s="3"/>
      <c r="G56" s="48" t="str">
        <f>IF(項目一覧!$C$9=0,"","("&amp;項目一覧!$C$9&amp;") 建築士事務所  （"&amp;項目一覧!$C$10&amp;"）知事登録　第　 "&amp;項目一覧!$C$11&amp;"　号")</f>
        <v>() 建築士事務所  （）知事登録　第　 　号</v>
      </c>
      <c r="J56" s="3"/>
      <c r="K56" s="3"/>
      <c r="L56" s="3"/>
      <c r="M56" s="3"/>
      <c r="N56" s="3"/>
      <c r="O56" s="3"/>
      <c r="P56" s="3"/>
      <c r="Q56" s="3"/>
      <c r="R56" s="3"/>
      <c r="S56" s="3"/>
      <c r="T56" s="3"/>
      <c r="U56" s="3"/>
      <c r="V56" s="3"/>
      <c r="W56" s="3"/>
      <c r="X56" s="3"/>
      <c r="Y56" s="3"/>
      <c r="Z56" s="3"/>
      <c r="AA56" s="3"/>
    </row>
    <row r="57" spans="1:27" ht="15.75" customHeight="1">
      <c r="A57" s="6"/>
      <c r="B57" s="3"/>
      <c r="C57" s="3"/>
      <c r="D57" s="3"/>
      <c r="E57" s="3"/>
      <c r="F57" s="3"/>
      <c r="G57" s="3" t="str">
        <f>IF(項目一覧!$C$16=0,"",項目一覧!$C$16)</f>
        <v/>
      </c>
      <c r="J57" s="3"/>
      <c r="K57" s="3"/>
      <c r="L57" s="3"/>
      <c r="M57" s="3"/>
      <c r="N57" s="3"/>
      <c r="O57" s="3"/>
      <c r="P57" s="3"/>
      <c r="Q57" s="3"/>
      <c r="R57" s="3"/>
      <c r="S57" s="3"/>
      <c r="T57" s="3"/>
      <c r="U57" s="3"/>
      <c r="V57" s="3"/>
      <c r="W57" s="3"/>
      <c r="X57" s="3"/>
      <c r="Y57" s="3"/>
      <c r="Z57" s="3"/>
      <c r="AA57" s="3"/>
    </row>
    <row r="58" spans="1:27" ht="15.75" customHeight="1">
      <c r="A58" s="6"/>
      <c r="B58" s="3" t="s">
        <v>417</v>
      </c>
      <c r="C58" s="3"/>
      <c r="D58" s="3"/>
      <c r="E58" s="3"/>
      <c r="F58" s="3"/>
      <c r="G58" s="3" t="str">
        <f>IF(項目一覧!$C$17=0,"",項目一覧!$C$17)</f>
        <v/>
      </c>
      <c r="J58" s="3"/>
      <c r="K58" s="3"/>
      <c r="L58" s="3"/>
      <c r="M58" s="3"/>
      <c r="N58" s="3"/>
      <c r="O58" s="3"/>
      <c r="P58" s="3"/>
      <c r="Q58" s="3"/>
      <c r="R58" s="3"/>
      <c r="S58" s="3"/>
      <c r="T58" s="3"/>
      <c r="U58" s="3"/>
      <c r="V58" s="3"/>
      <c r="W58" s="3"/>
      <c r="X58" s="3"/>
      <c r="Y58" s="3"/>
      <c r="Z58" s="3"/>
      <c r="AA58" s="3"/>
    </row>
    <row r="59" spans="1:27" ht="15.75" customHeight="1">
      <c r="A59" s="6"/>
      <c r="B59" s="3" t="s">
        <v>416</v>
      </c>
      <c r="C59" s="3"/>
      <c r="D59" s="3"/>
      <c r="E59" s="3"/>
      <c r="F59" s="3"/>
      <c r="G59" s="3" t="str">
        <f>IF(項目一覧!$C$18=0,"",項目一覧!$C$18)</f>
        <v/>
      </c>
      <c r="J59" s="3"/>
      <c r="K59" s="3"/>
      <c r="L59" s="3"/>
      <c r="M59" s="3"/>
      <c r="N59" s="3"/>
      <c r="O59" s="3"/>
      <c r="P59" s="3"/>
      <c r="Q59" s="3"/>
      <c r="R59" s="3"/>
      <c r="S59" s="3"/>
      <c r="T59" s="3"/>
      <c r="U59" s="3"/>
      <c r="V59" s="3"/>
      <c r="W59" s="3"/>
      <c r="X59" s="3"/>
      <c r="Y59" s="3"/>
      <c r="Z59" s="3"/>
      <c r="AA59" s="3"/>
    </row>
    <row r="60" spans="1:27" ht="15.75" customHeight="1">
      <c r="A60" s="32"/>
      <c r="B60" s="15" t="s">
        <v>415</v>
      </c>
      <c r="C60" s="15"/>
      <c r="D60" s="15"/>
      <c r="E60" s="15"/>
      <c r="F60" s="15"/>
      <c r="G60" s="15" t="str">
        <f>IF(項目一覧!$C$19=0,"",項目一覧!$C$19)</f>
        <v/>
      </c>
      <c r="H60" s="28"/>
      <c r="I60" s="28"/>
      <c r="J60" s="15"/>
      <c r="K60" s="15"/>
      <c r="L60" s="15"/>
      <c r="M60" s="15"/>
      <c r="N60" s="15"/>
      <c r="O60" s="15"/>
      <c r="P60" s="15"/>
      <c r="Q60" s="15"/>
      <c r="R60" s="15"/>
      <c r="S60" s="15"/>
      <c r="T60" s="15"/>
      <c r="U60" s="15"/>
      <c r="V60" s="15"/>
      <c r="W60" s="15"/>
      <c r="X60" s="15"/>
      <c r="Y60" s="15"/>
      <c r="Z60" s="15"/>
      <c r="AA60" s="15"/>
    </row>
    <row r="61" spans="1:27" ht="15.75" customHeight="1">
      <c r="A61" s="6" t="s">
        <v>853</v>
      </c>
      <c r="B61" s="3" t="s">
        <v>439</v>
      </c>
      <c r="C61" s="3"/>
      <c r="D61" s="3"/>
      <c r="E61" s="3"/>
      <c r="F61" s="3"/>
      <c r="G61" s="3"/>
      <c r="J61" s="3"/>
      <c r="K61" s="3"/>
      <c r="L61" s="3"/>
      <c r="M61" s="3"/>
      <c r="N61" s="3"/>
      <c r="O61" s="3"/>
      <c r="P61" s="3"/>
      <c r="Q61" s="3"/>
      <c r="R61" s="3"/>
      <c r="S61" s="3"/>
      <c r="T61" s="3"/>
      <c r="U61" s="3"/>
      <c r="V61" s="3"/>
      <c r="W61" s="3"/>
      <c r="X61" s="3"/>
      <c r="Y61" s="3"/>
      <c r="Z61" s="3"/>
      <c r="AA61" s="3"/>
    </row>
    <row r="62" spans="1:27" ht="18" customHeight="1">
      <c r="A62" s="6"/>
      <c r="B62" s="3" t="s">
        <v>438</v>
      </c>
      <c r="C62" s="3"/>
      <c r="D62" s="3"/>
      <c r="E62" s="3"/>
      <c r="F62" s="3"/>
      <c r="G62" s="3"/>
      <c r="H62" s="3"/>
      <c r="I62" s="3"/>
      <c r="J62" s="3"/>
      <c r="K62" s="3"/>
      <c r="L62" s="3"/>
      <c r="M62" s="3"/>
      <c r="N62" s="3"/>
      <c r="O62" s="3"/>
      <c r="P62" s="3"/>
      <c r="Q62" s="3"/>
      <c r="R62" s="3"/>
      <c r="S62" s="3"/>
      <c r="T62" s="3"/>
      <c r="U62" s="3"/>
      <c r="V62" s="3"/>
      <c r="W62" s="3"/>
      <c r="X62" s="3"/>
      <c r="Y62" s="3"/>
      <c r="Z62" s="3"/>
      <c r="AA62" s="3"/>
    </row>
    <row r="63" spans="1:27" ht="15.75" customHeight="1">
      <c r="A63" s="6"/>
      <c r="B63" s="3" t="s">
        <v>420</v>
      </c>
      <c r="C63" s="3"/>
      <c r="D63" s="3"/>
      <c r="E63" s="3"/>
      <c r="F63" s="3"/>
      <c r="G63" s="48" t="str">
        <f>IF(項目一覧!$C$22=0,"","("&amp;項目一覧!$C$22&amp;") 建築士  （"&amp;項目一覧!$C$23&amp;"）登録　第　 "&amp;項目一覧!$C$24&amp;"　号")</f>
        <v>() 建築士  （）登録　第　 　号</v>
      </c>
      <c r="J63" s="3"/>
      <c r="K63" s="3"/>
      <c r="L63" s="3"/>
      <c r="M63" s="3"/>
      <c r="N63" s="3"/>
      <c r="O63" s="3"/>
      <c r="P63" s="3"/>
      <c r="Q63" s="3"/>
      <c r="R63" s="3"/>
      <c r="S63" s="3"/>
      <c r="T63" s="3"/>
      <c r="U63" s="3"/>
      <c r="V63" s="3"/>
      <c r="W63" s="3"/>
      <c r="X63" s="3"/>
      <c r="Y63" s="3"/>
      <c r="Z63" s="3"/>
      <c r="AA63" s="3"/>
    </row>
    <row r="64" spans="1:27" ht="15.75" customHeight="1">
      <c r="A64" s="6"/>
      <c r="B64" s="3" t="s">
        <v>419</v>
      </c>
      <c r="C64" s="3"/>
      <c r="D64" s="3"/>
      <c r="E64" s="3"/>
      <c r="F64" s="3"/>
      <c r="G64" s="3" t="str">
        <f>IF(項目一覧!$C$25=0,"",項目一覧!$C$25)</f>
        <v/>
      </c>
      <c r="J64" s="3"/>
      <c r="K64" s="3"/>
      <c r="L64" s="3"/>
      <c r="M64" s="3"/>
      <c r="N64" s="3"/>
      <c r="O64" s="3"/>
      <c r="P64" s="3"/>
      <c r="Q64" s="3"/>
      <c r="R64" s="3"/>
      <c r="S64" s="3"/>
      <c r="T64" s="3"/>
      <c r="U64" s="3"/>
      <c r="V64" s="3"/>
      <c r="W64" s="3"/>
      <c r="X64" s="3"/>
      <c r="Y64" s="3"/>
      <c r="Z64" s="3"/>
      <c r="AA64" s="3"/>
    </row>
    <row r="65" spans="1:27" ht="15.75" customHeight="1">
      <c r="A65" s="7"/>
      <c r="B65" s="3" t="s">
        <v>418</v>
      </c>
      <c r="C65" s="3"/>
      <c r="D65" s="3"/>
      <c r="E65" s="3"/>
      <c r="F65" s="3"/>
      <c r="G65" s="205" t="str">
        <f>IF(項目一覧!$C$27=0,"","("&amp;項目一覧!$C$27&amp;") 建築士事務所  （"&amp;項目一覧!$C$28&amp;"）知事登録　第　 "&amp;項目一覧!$C$29&amp;"　号")</f>
        <v>() 建築士事務所  （）知事登録　第　 　号</v>
      </c>
    </row>
    <row r="66" spans="1:27" ht="15.75" customHeight="1">
      <c r="A66" s="7"/>
      <c r="B66" s="3"/>
      <c r="C66" s="3"/>
      <c r="D66" s="3"/>
      <c r="E66" s="3"/>
      <c r="F66" s="3"/>
      <c r="G66" s="3" t="str">
        <f>IF(項目一覧!$C$30=0,"",項目一覧!$C$30)</f>
        <v/>
      </c>
      <c r="J66" s="3"/>
      <c r="K66" s="3"/>
      <c r="L66" s="3"/>
      <c r="M66" s="3"/>
      <c r="N66" s="3"/>
      <c r="O66" s="3"/>
      <c r="P66" s="3"/>
      <c r="Q66" s="3"/>
      <c r="R66" s="3"/>
      <c r="S66" s="3"/>
      <c r="T66" s="3"/>
      <c r="U66" s="3"/>
      <c r="V66" s="3"/>
      <c r="W66" s="3"/>
      <c r="X66" s="3"/>
      <c r="Y66" s="3"/>
      <c r="Z66" s="3"/>
      <c r="AA66" s="3"/>
    </row>
    <row r="67" spans="1:27" ht="15.75" customHeight="1">
      <c r="A67" s="7"/>
      <c r="B67" s="3" t="s">
        <v>417</v>
      </c>
      <c r="C67" s="3"/>
      <c r="D67" s="3"/>
      <c r="E67" s="3"/>
      <c r="F67" s="3"/>
      <c r="G67" s="3" t="str">
        <f>IF(項目一覧!$C$31=0,"",項目一覧!$C$31)</f>
        <v/>
      </c>
      <c r="J67" s="3"/>
      <c r="K67" s="3"/>
      <c r="L67" s="3"/>
      <c r="M67" s="3"/>
      <c r="N67" s="3"/>
      <c r="O67" s="3"/>
      <c r="P67" s="3"/>
      <c r="Q67" s="3"/>
      <c r="R67" s="3"/>
      <c r="S67" s="3"/>
      <c r="T67" s="3"/>
      <c r="U67" s="3"/>
      <c r="V67" s="3"/>
      <c r="W67" s="3"/>
      <c r="X67" s="3"/>
      <c r="Y67" s="3"/>
      <c r="Z67" s="3"/>
      <c r="AA67" s="3"/>
    </row>
    <row r="68" spans="1:27" ht="15.75" customHeight="1">
      <c r="A68" s="7"/>
      <c r="B68" s="3" t="s">
        <v>416</v>
      </c>
      <c r="C68" s="3"/>
      <c r="D68" s="3"/>
      <c r="E68" s="3"/>
      <c r="F68" s="3"/>
      <c r="G68" s="3" t="str">
        <f>IF(項目一覧!$C$32=0,"",項目一覧!$C$32)</f>
        <v/>
      </c>
      <c r="J68" s="3"/>
      <c r="K68" s="3"/>
      <c r="L68" s="3"/>
      <c r="M68" s="3"/>
      <c r="N68" s="3"/>
      <c r="O68" s="3"/>
      <c r="P68" s="3"/>
      <c r="Q68" s="3"/>
      <c r="R68" s="3"/>
      <c r="S68" s="3"/>
      <c r="T68" s="3"/>
      <c r="U68" s="3"/>
      <c r="V68" s="3"/>
      <c r="W68" s="3"/>
      <c r="X68" s="3"/>
      <c r="Y68" s="3"/>
      <c r="Z68" s="3"/>
      <c r="AA68" s="3"/>
    </row>
    <row r="69" spans="1:27" ht="15.75" customHeight="1">
      <c r="A69" s="7"/>
      <c r="B69" s="3" t="s">
        <v>415</v>
      </c>
      <c r="C69" s="3"/>
      <c r="D69" s="3"/>
      <c r="E69" s="3"/>
      <c r="F69" s="3"/>
      <c r="G69" s="3" t="str">
        <f>IF(項目一覧!$C$33=0,"",項目一覧!$C$33)</f>
        <v/>
      </c>
      <c r="J69" s="3"/>
      <c r="K69" s="3"/>
      <c r="L69" s="3"/>
      <c r="M69" s="3"/>
      <c r="N69" s="3"/>
      <c r="O69" s="3"/>
      <c r="P69" s="3"/>
      <c r="Q69" s="3"/>
      <c r="R69" s="3"/>
      <c r="S69" s="3"/>
      <c r="T69" s="3"/>
      <c r="U69" s="3"/>
      <c r="V69" s="3"/>
      <c r="W69" s="3"/>
      <c r="X69" s="3"/>
      <c r="Y69" s="3"/>
      <c r="Z69" s="3"/>
      <c r="AA69" s="3"/>
    </row>
    <row r="70" spans="1:27" ht="18" customHeight="1">
      <c r="A70" s="7"/>
      <c r="B70" s="34" t="s">
        <v>770</v>
      </c>
      <c r="C70" s="3"/>
      <c r="D70" s="3"/>
      <c r="E70" s="3"/>
      <c r="F70" s="3"/>
      <c r="G70" s="1551" t="str">
        <f>IF(項目一覧!$C$35=0,"",項目一覧!$C$35)</f>
        <v/>
      </c>
      <c r="H70" s="1551"/>
      <c r="I70" s="1551"/>
      <c r="J70" s="1551"/>
      <c r="K70" s="1551"/>
      <c r="L70" s="1551"/>
      <c r="M70" s="1551"/>
      <c r="N70" s="1551"/>
      <c r="O70" s="1551"/>
      <c r="P70" s="1551"/>
      <c r="Q70" s="1551"/>
      <c r="R70" s="1551"/>
      <c r="S70" s="1551"/>
      <c r="T70" s="1551"/>
      <c r="U70" s="1551"/>
      <c r="V70" s="1551"/>
      <c r="W70" s="1551"/>
      <c r="X70" s="1551"/>
      <c r="Y70" s="1551"/>
      <c r="Z70" s="1551"/>
      <c r="AA70" s="1551"/>
    </row>
    <row r="71" spans="1:27" ht="9.75" customHeight="1">
      <c r="A71" s="7"/>
      <c r="B71" s="34"/>
      <c r="C71" s="3"/>
      <c r="D71" s="3"/>
      <c r="E71" s="3"/>
      <c r="F71" s="3"/>
      <c r="G71" s="1551"/>
      <c r="H71" s="1551"/>
      <c r="I71" s="1551"/>
      <c r="J71" s="1551"/>
      <c r="K71" s="1551"/>
      <c r="L71" s="1551"/>
      <c r="M71" s="1551"/>
      <c r="N71" s="1551"/>
      <c r="O71" s="1551"/>
      <c r="P71" s="1551"/>
      <c r="Q71" s="1551"/>
      <c r="R71" s="1551"/>
      <c r="S71" s="1551"/>
      <c r="T71" s="1551"/>
      <c r="U71" s="1551"/>
      <c r="V71" s="1551"/>
      <c r="W71" s="1551"/>
      <c r="X71" s="1551"/>
      <c r="Y71" s="1551"/>
      <c r="Z71" s="1551"/>
      <c r="AA71" s="1551"/>
    </row>
    <row r="72" spans="1:27" ht="18" customHeight="1">
      <c r="A72" s="6"/>
      <c r="B72" s="3" t="s">
        <v>437</v>
      </c>
      <c r="C72" s="3"/>
      <c r="D72" s="3"/>
      <c r="E72" s="3"/>
      <c r="F72" s="3"/>
      <c r="G72" s="3"/>
      <c r="H72" s="3"/>
      <c r="I72" s="3"/>
      <c r="J72" s="3"/>
      <c r="K72" s="3"/>
      <c r="L72" s="3"/>
      <c r="M72" s="3"/>
      <c r="N72" s="3"/>
      <c r="O72" s="3"/>
      <c r="P72" s="3"/>
      <c r="Q72" s="3"/>
      <c r="R72" s="3"/>
      <c r="S72" s="3"/>
      <c r="T72" s="3"/>
      <c r="U72" s="3"/>
      <c r="V72" s="3"/>
      <c r="W72" s="3"/>
      <c r="X72" s="3"/>
      <c r="Y72" s="3"/>
      <c r="Z72" s="3"/>
      <c r="AA72" s="3"/>
    </row>
    <row r="73" spans="1:27" ht="18" customHeight="1">
      <c r="A73" s="6"/>
      <c r="B73" s="3" t="s">
        <v>420</v>
      </c>
      <c r="C73" s="3"/>
      <c r="D73" s="3"/>
      <c r="E73" s="3"/>
      <c r="F73" s="3"/>
      <c r="G73" s="48" t="str">
        <f>IF(項目一覧!$C$189=0,"","("&amp;項目一覧!$C$189&amp;") 建築士  （"&amp;項目一覧!$C$190&amp;"）登録　第　 "&amp;項目一覧!$C$191&amp;"　号")</f>
        <v>() 建築士  （）登録　第　 　号</v>
      </c>
      <c r="J73" s="3"/>
      <c r="K73" s="3"/>
      <c r="L73" s="3"/>
      <c r="M73" s="3"/>
      <c r="N73" s="3"/>
      <c r="O73" s="3"/>
      <c r="P73" s="3"/>
      <c r="Q73" s="3"/>
      <c r="R73" s="3"/>
      <c r="S73" s="3"/>
      <c r="T73" s="3"/>
      <c r="U73" s="3"/>
      <c r="V73" s="3"/>
      <c r="W73" s="3"/>
      <c r="X73" s="3"/>
      <c r="Y73" s="3"/>
      <c r="Z73" s="3"/>
      <c r="AA73" s="3"/>
    </row>
    <row r="74" spans="1:27" ht="18" customHeight="1">
      <c r="A74" s="6"/>
      <c r="B74" s="3" t="s">
        <v>419</v>
      </c>
      <c r="C74" s="3"/>
      <c r="D74" s="3"/>
      <c r="E74" s="3"/>
      <c r="F74" s="3"/>
      <c r="G74" s="3" t="str">
        <f>IF(項目一覧!$C$192=0,"",項目一覧!$C$192)</f>
        <v/>
      </c>
      <c r="J74" s="3"/>
      <c r="K74" s="3"/>
      <c r="L74" s="3"/>
      <c r="M74" s="3"/>
      <c r="N74" s="3"/>
      <c r="O74" s="3"/>
      <c r="P74" s="3"/>
      <c r="Q74" s="3"/>
      <c r="R74" s="3"/>
      <c r="S74" s="3"/>
      <c r="T74" s="3"/>
      <c r="U74" s="3"/>
      <c r="V74" s="3"/>
      <c r="W74" s="3"/>
      <c r="X74" s="3"/>
      <c r="Y74" s="3"/>
      <c r="Z74" s="3"/>
      <c r="AA74" s="3"/>
    </row>
    <row r="75" spans="1:27" ht="18" customHeight="1">
      <c r="A75" s="7"/>
      <c r="B75" s="3" t="s">
        <v>418</v>
      </c>
      <c r="C75" s="3"/>
      <c r="D75" s="3"/>
      <c r="E75" s="3"/>
      <c r="F75" s="3"/>
      <c r="G75" s="3" t="str">
        <f>IF(項目一覧!$C$194=0,"","("&amp;項目一覧!$C$194&amp;") 建築士事務所  （"&amp;項目一覧!$C$195&amp;"）知事登録　第　 "&amp;項目一覧!$C$196&amp;"　号")</f>
        <v>() 建築士事務所  （）知事登録　第　 　号</v>
      </c>
      <c r="H75" s="205"/>
    </row>
    <row r="76" spans="1:27" ht="18" customHeight="1">
      <c r="A76" s="7"/>
      <c r="B76" s="3"/>
      <c r="C76" s="3"/>
      <c r="D76" s="3"/>
      <c r="E76" s="3"/>
      <c r="F76" s="3"/>
      <c r="G76" s="3" t="str">
        <f>IF(項目一覧!$C$197=0,"",項目一覧!$C$197)</f>
        <v/>
      </c>
      <c r="J76" s="3"/>
      <c r="K76" s="3"/>
      <c r="L76" s="3"/>
      <c r="M76" s="3"/>
      <c r="N76" s="3"/>
      <c r="O76" s="3"/>
      <c r="P76" s="3"/>
      <c r="Q76" s="3"/>
      <c r="R76" s="3"/>
      <c r="S76" s="3"/>
      <c r="T76" s="3"/>
      <c r="U76" s="3"/>
      <c r="V76" s="3"/>
      <c r="W76" s="3"/>
      <c r="X76" s="3"/>
      <c r="Y76" s="3"/>
      <c r="Z76" s="3"/>
      <c r="AA76" s="3"/>
    </row>
    <row r="77" spans="1:27" ht="18" customHeight="1">
      <c r="A77" s="7"/>
      <c r="B77" s="3" t="s">
        <v>417</v>
      </c>
      <c r="C77" s="3"/>
      <c r="D77" s="3"/>
      <c r="E77" s="3"/>
      <c r="F77" s="3"/>
      <c r="G77" s="3" t="str">
        <f>IF(項目一覧!$C$198=0,"",項目一覧!$C$198)</f>
        <v/>
      </c>
      <c r="J77" s="3"/>
      <c r="K77" s="3"/>
      <c r="L77" s="3"/>
      <c r="M77" s="3"/>
      <c r="N77" s="3"/>
      <c r="O77" s="3"/>
      <c r="P77" s="3"/>
      <c r="Q77" s="3"/>
      <c r="R77" s="3"/>
      <c r="S77" s="3"/>
      <c r="T77" s="3"/>
      <c r="U77" s="3"/>
      <c r="V77" s="3"/>
      <c r="W77" s="3"/>
      <c r="X77" s="3"/>
      <c r="Y77" s="3"/>
      <c r="Z77" s="3"/>
      <c r="AA77" s="3"/>
    </row>
    <row r="78" spans="1:27" ht="18" customHeight="1">
      <c r="A78" s="7"/>
      <c r="B78" s="3" t="s">
        <v>416</v>
      </c>
      <c r="C78" s="3"/>
      <c r="D78" s="3"/>
      <c r="E78" s="3"/>
      <c r="F78" s="3"/>
      <c r="G78" s="1863" t="str">
        <f>IF(項目一覧!$C$199=0,"",項目一覧!$C$199)</f>
        <v/>
      </c>
      <c r="H78" s="1864"/>
      <c r="I78" s="1864"/>
      <c r="J78" s="1864"/>
      <c r="K78" s="1864"/>
      <c r="L78" s="1864"/>
      <c r="M78" s="1864"/>
      <c r="N78" s="1864"/>
      <c r="O78" s="1864"/>
      <c r="P78" s="1864"/>
      <c r="Q78" s="1864"/>
      <c r="R78" s="1864"/>
      <c r="S78" s="1864"/>
      <c r="T78" s="1864"/>
      <c r="U78" s="1864"/>
      <c r="V78" s="1864"/>
      <c r="W78" s="1864"/>
      <c r="X78" s="1864"/>
      <c r="Y78" s="1864"/>
      <c r="Z78" s="1864"/>
      <c r="AA78" s="1864"/>
    </row>
    <row r="79" spans="1:27" ht="18" customHeight="1">
      <c r="A79" s="7"/>
      <c r="B79" s="3" t="s">
        <v>415</v>
      </c>
      <c r="C79" s="3"/>
      <c r="D79" s="3"/>
      <c r="E79" s="3"/>
      <c r="F79" s="3"/>
      <c r="G79" s="3" t="str">
        <f>IF(項目一覧!$C$200=0,"",項目一覧!$C$200)</f>
        <v/>
      </c>
      <c r="J79" s="3"/>
      <c r="K79" s="3"/>
      <c r="L79" s="3"/>
      <c r="M79" s="3"/>
      <c r="N79" s="3"/>
      <c r="O79" s="3"/>
      <c r="P79" s="3"/>
      <c r="Q79" s="3"/>
      <c r="R79" s="3"/>
      <c r="S79" s="3"/>
      <c r="T79" s="3"/>
      <c r="U79" s="3"/>
      <c r="V79" s="3"/>
      <c r="W79" s="3"/>
      <c r="X79" s="3"/>
      <c r="Y79" s="3"/>
      <c r="Z79" s="3"/>
      <c r="AA79" s="3"/>
    </row>
    <row r="80" spans="1:27" ht="18" customHeight="1">
      <c r="A80" s="7"/>
      <c r="B80" s="34" t="s">
        <v>770</v>
      </c>
      <c r="C80" s="3"/>
      <c r="D80" s="3"/>
      <c r="E80" s="3"/>
      <c r="F80" s="3"/>
      <c r="G80" s="1551" t="str">
        <f>IF(項目一覧!$C$202=0,"",項目一覧!$C$202)</f>
        <v/>
      </c>
      <c r="H80" s="1551"/>
      <c r="I80" s="1551"/>
      <c r="J80" s="1551"/>
      <c r="K80" s="1551"/>
      <c r="L80" s="1551"/>
      <c r="M80" s="1551"/>
      <c r="N80" s="1551"/>
      <c r="O80" s="1551"/>
      <c r="P80" s="1551"/>
      <c r="Q80" s="1551"/>
      <c r="R80" s="1551"/>
      <c r="S80" s="1551"/>
      <c r="T80" s="1551"/>
      <c r="U80" s="1551"/>
      <c r="V80" s="1551"/>
      <c r="W80" s="1551"/>
      <c r="X80" s="1551"/>
      <c r="Y80" s="1551"/>
      <c r="Z80" s="1551"/>
      <c r="AA80" s="1551"/>
    </row>
    <row r="81" spans="1:27" ht="9.75" customHeight="1">
      <c r="A81" s="6"/>
      <c r="B81" s="3"/>
      <c r="C81" s="3"/>
      <c r="D81" s="3"/>
      <c r="E81" s="3"/>
      <c r="F81" s="3"/>
      <c r="G81" s="1551"/>
      <c r="H81" s="1551"/>
      <c r="I81" s="1551"/>
      <c r="J81" s="1551"/>
      <c r="K81" s="1551"/>
      <c r="L81" s="1551"/>
      <c r="M81" s="1551"/>
      <c r="N81" s="1551"/>
      <c r="O81" s="1551"/>
      <c r="P81" s="1551"/>
      <c r="Q81" s="1551"/>
      <c r="R81" s="1551"/>
      <c r="S81" s="1551"/>
      <c r="T81" s="1551"/>
      <c r="U81" s="1551"/>
      <c r="V81" s="1551"/>
      <c r="W81" s="1551"/>
      <c r="X81" s="1551"/>
      <c r="Y81" s="1551"/>
      <c r="Z81" s="1551"/>
      <c r="AA81" s="1551"/>
    </row>
    <row r="82" spans="1:27" ht="18" customHeight="1">
      <c r="A82" s="6"/>
      <c r="B82" s="3" t="s">
        <v>420</v>
      </c>
      <c r="C82" s="3"/>
      <c r="D82" s="3"/>
      <c r="E82" s="3"/>
      <c r="F82" s="3"/>
      <c r="G82" s="48" t="str">
        <f>IF(項目一覧!$C$203=0,"","("&amp;項目一覧!$C$203&amp;") 建築士  （"&amp;項目一覧!$C$204&amp;"）登録　第　 "&amp;項目一覧!$C$205&amp;"　号")</f>
        <v>() 建築士  （）登録　第　 　号</v>
      </c>
      <c r="J82" s="3"/>
      <c r="K82" s="3"/>
      <c r="L82" s="3"/>
      <c r="M82" s="3"/>
      <c r="N82" s="3"/>
      <c r="O82" s="3"/>
      <c r="P82" s="3"/>
      <c r="Q82" s="3"/>
      <c r="R82" s="3"/>
      <c r="S82" s="3"/>
      <c r="T82" s="3"/>
      <c r="U82" s="3"/>
      <c r="V82" s="3"/>
      <c r="W82" s="3"/>
      <c r="X82" s="3"/>
      <c r="Y82" s="3"/>
      <c r="Z82" s="3"/>
      <c r="AA82" s="3"/>
    </row>
    <row r="83" spans="1:27" ht="18" customHeight="1">
      <c r="A83" s="6"/>
      <c r="B83" s="3" t="s">
        <v>419</v>
      </c>
      <c r="C83" s="3"/>
      <c r="D83" s="3"/>
      <c r="E83" s="3"/>
      <c r="F83" s="3"/>
      <c r="G83" s="3" t="str">
        <f>IF(項目一覧!$C$206=0,"",項目一覧!$C$206)</f>
        <v/>
      </c>
      <c r="J83" s="3"/>
      <c r="K83" s="3"/>
      <c r="L83" s="3"/>
      <c r="M83" s="3"/>
      <c r="N83" s="3"/>
      <c r="O83" s="3"/>
      <c r="P83" s="3"/>
      <c r="Q83" s="3"/>
      <c r="R83" s="3"/>
      <c r="S83" s="3"/>
      <c r="T83" s="3"/>
      <c r="U83" s="3"/>
      <c r="V83" s="3"/>
      <c r="W83" s="3"/>
      <c r="X83" s="3"/>
      <c r="Y83" s="3"/>
      <c r="Z83" s="3"/>
      <c r="AA83" s="3"/>
    </row>
    <row r="84" spans="1:27" ht="18" customHeight="1">
      <c r="A84" s="7"/>
      <c r="B84" s="3" t="s">
        <v>418</v>
      </c>
      <c r="C84" s="3"/>
      <c r="D84" s="3"/>
      <c r="E84" s="3"/>
      <c r="F84" s="3"/>
      <c r="G84" s="205" t="str">
        <f>IF(項目一覧!$C$208=0,"","("&amp;項目一覧!$C$208&amp;") 建築士事務所  （"&amp;項目一覧!$C$209&amp;"）知事登録　第　 "&amp;項目一覧!$C$210&amp;"　号")</f>
        <v>() 建築士事務所  （）知事登録　第　 　号</v>
      </c>
    </row>
    <row r="85" spans="1:27" ht="18" customHeight="1">
      <c r="A85" s="7"/>
      <c r="B85" s="3"/>
      <c r="C85" s="3"/>
      <c r="D85" s="3"/>
      <c r="E85" s="3"/>
      <c r="F85" s="3"/>
      <c r="G85" s="3" t="str">
        <f>IF(項目一覧!$C$211=0,"",項目一覧!$C$211)</f>
        <v/>
      </c>
      <c r="J85" s="3"/>
      <c r="K85" s="3"/>
      <c r="L85" s="3"/>
      <c r="M85" s="3"/>
      <c r="N85" s="3"/>
      <c r="O85" s="3"/>
      <c r="P85" s="3"/>
      <c r="Q85" s="3"/>
      <c r="R85" s="3"/>
      <c r="S85" s="3"/>
      <c r="T85" s="3"/>
      <c r="U85" s="3"/>
      <c r="V85" s="3"/>
      <c r="W85" s="3"/>
      <c r="X85" s="3"/>
      <c r="Y85" s="3"/>
      <c r="Z85" s="3"/>
      <c r="AA85" s="3"/>
    </row>
    <row r="86" spans="1:27" ht="18" customHeight="1">
      <c r="A86" s="7"/>
      <c r="B86" s="3" t="s">
        <v>417</v>
      </c>
      <c r="C86" s="3"/>
      <c r="D86" s="3"/>
      <c r="E86" s="3"/>
      <c r="F86" s="3"/>
      <c r="G86" s="3" t="str">
        <f>IF(項目一覧!$C$212=0,"",項目一覧!$C$212)</f>
        <v/>
      </c>
      <c r="J86" s="3"/>
      <c r="K86" s="3"/>
      <c r="L86" s="3"/>
      <c r="M86" s="3"/>
      <c r="N86" s="3"/>
      <c r="O86" s="3"/>
      <c r="P86" s="3"/>
      <c r="Q86" s="3"/>
      <c r="R86" s="3"/>
      <c r="S86" s="3"/>
      <c r="T86" s="3"/>
      <c r="U86" s="3"/>
      <c r="V86" s="3"/>
      <c r="W86" s="3"/>
      <c r="X86" s="3"/>
      <c r="Y86" s="3"/>
      <c r="Z86" s="3"/>
      <c r="AA86" s="3"/>
    </row>
    <row r="87" spans="1:27" ht="18" customHeight="1">
      <c r="A87" s="7"/>
      <c r="B87" s="3" t="s">
        <v>416</v>
      </c>
      <c r="C87" s="3"/>
      <c r="D87" s="3"/>
      <c r="E87" s="3"/>
      <c r="F87" s="3"/>
      <c r="G87" s="1863" t="str">
        <f>IF(項目一覧!$C$213=0,"",項目一覧!$C$213)</f>
        <v/>
      </c>
      <c r="H87" s="1864"/>
      <c r="I87" s="1864"/>
      <c r="J87" s="1864"/>
      <c r="K87" s="1864"/>
      <c r="L87" s="1864"/>
      <c r="M87" s="1864"/>
      <c r="N87" s="1864"/>
      <c r="O87" s="1864"/>
      <c r="P87" s="1864"/>
      <c r="Q87" s="1864"/>
      <c r="R87" s="1864"/>
      <c r="S87" s="1864"/>
      <c r="T87" s="1864"/>
      <c r="U87" s="1864"/>
      <c r="V87" s="1864"/>
      <c r="W87" s="1864"/>
      <c r="X87" s="1864"/>
      <c r="Y87" s="1864"/>
      <c r="Z87" s="1864"/>
      <c r="AA87" s="1864"/>
    </row>
    <row r="88" spans="1:27" ht="18" customHeight="1">
      <c r="A88" s="7"/>
      <c r="B88" s="3" t="s">
        <v>415</v>
      </c>
      <c r="C88" s="3"/>
      <c r="D88" s="3"/>
      <c r="E88" s="3"/>
      <c r="F88" s="3"/>
      <c r="G88" s="3" t="str">
        <f>IF(項目一覧!$C$214=0,"",項目一覧!$C$214)</f>
        <v/>
      </c>
      <c r="J88" s="3"/>
      <c r="K88" s="3"/>
      <c r="L88" s="3"/>
      <c r="M88" s="3"/>
      <c r="N88" s="3"/>
      <c r="O88" s="3"/>
      <c r="P88" s="3"/>
      <c r="Q88" s="3"/>
      <c r="R88" s="3"/>
      <c r="S88" s="3"/>
      <c r="T88" s="3"/>
      <c r="U88" s="3"/>
      <c r="V88" s="3"/>
      <c r="W88" s="3"/>
      <c r="X88" s="3"/>
      <c r="Y88" s="3"/>
      <c r="Z88" s="3"/>
      <c r="AA88" s="3"/>
    </row>
    <row r="89" spans="1:27" ht="18" customHeight="1">
      <c r="A89" s="7"/>
      <c r="B89" s="34" t="s">
        <v>770</v>
      </c>
      <c r="C89" s="3"/>
      <c r="D89" s="3"/>
      <c r="E89" s="3"/>
      <c r="F89" s="3"/>
      <c r="G89" s="1551" t="str">
        <f>IF(項目一覧!$C$216=0,"",項目一覧!$C$216)</f>
        <v/>
      </c>
      <c r="H89" s="1551"/>
      <c r="I89" s="1551"/>
      <c r="J89" s="1551"/>
      <c r="K89" s="1551"/>
      <c r="L89" s="1551"/>
      <c r="M89" s="1551"/>
      <c r="N89" s="1551"/>
      <c r="O89" s="1551"/>
      <c r="P89" s="1551"/>
      <c r="Q89" s="1551"/>
      <c r="R89" s="1551"/>
      <c r="S89" s="1551"/>
      <c r="T89" s="1551"/>
      <c r="U89" s="1551"/>
      <c r="V89" s="1551"/>
      <c r="W89" s="1551"/>
      <c r="X89" s="1551"/>
      <c r="Y89" s="1551"/>
      <c r="Z89" s="1551"/>
      <c r="AA89" s="1551"/>
    </row>
    <row r="90" spans="1:27" ht="8.25" customHeight="1">
      <c r="A90" s="6"/>
      <c r="B90" s="3"/>
      <c r="C90" s="3"/>
      <c r="D90" s="3"/>
      <c r="E90" s="3"/>
      <c r="F90" s="3"/>
      <c r="G90" s="1551"/>
      <c r="H90" s="1551"/>
      <c r="I90" s="1551"/>
      <c r="J90" s="1551"/>
      <c r="K90" s="1551"/>
      <c r="L90" s="1551"/>
      <c r="M90" s="1551"/>
      <c r="N90" s="1551"/>
      <c r="O90" s="1551"/>
      <c r="P90" s="1551"/>
      <c r="Q90" s="1551"/>
      <c r="R90" s="1551"/>
      <c r="S90" s="1551"/>
      <c r="T90" s="1551"/>
      <c r="U90" s="1551"/>
      <c r="V90" s="1551"/>
      <c r="W90" s="1551"/>
      <c r="X90" s="1551"/>
      <c r="Y90" s="1551"/>
      <c r="Z90" s="1551"/>
      <c r="AA90" s="1551"/>
    </row>
    <row r="91" spans="1:27" ht="18" customHeight="1">
      <c r="A91" s="6"/>
      <c r="B91" s="3" t="s">
        <v>420</v>
      </c>
      <c r="C91" s="3"/>
      <c r="D91" s="3"/>
      <c r="E91" s="3"/>
      <c r="F91" s="3"/>
      <c r="G91" s="48" t="str">
        <f>IF(項目一覧!$C$217=0,"","("&amp;項目一覧!$C$217&amp;") 建築士  （"&amp;項目一覧!$C$218&amp;"）登録　第　 "&amp;項目一覧!$C$219&amp;"　号")</f>
        <v>() 建築士  （）登録　第　 　号</v>
      </c>
      <c r="J91" s="3"/>
      <c r="K91" s="3"/>
      <c r="L91" s="3"/>
      <c r="M91" s="3"/>
      <c r="N91" s="3"/>
      <c r="O91" s="3"/>
      <c r="P91" s="3"/>
      <c r="Q91" s="3"/>
      <c r="R91" s="3"/>
      <c r="S91" s="3"/>
      <c r="T91" s="3"/>
      <c r="U91" s="3"/>
      <c r="V91" s="3"/>
      <c r="W91" s="3"/>
      <c r="X91" s="3"/>
      <c r="Y91" s="3"/>
      <c r="Z91" s="3"/>
      <c r="AA91" s="3"/>
    </row>
    <row r="92" spans="1:27" ht="18" customHeight="1">
      <c r="A92" s="6"/>
      <c r="B92" s="3" t="s">
        <v>419</v>
      </c>
      <c r="C92" s="3"/>
      <c r="D92" s="3"/>
      <c r="E92" s="3"/>
      <c r="F92" s="3"/>
      <c r="G92" s="3" t="str">
        <f>IF(項目一覧!$C$220=0,"",項目一覧!$C$220)</f>
        <v/>
      </c>
      <c r="J92" s="3"/>
      <c r="K92" s="3"/>
      <c r="L92" s="3"/>
      <c r="M92" s="3"/>
      <c r="N92" s="3"/>
      <c r="O92" s="3"/>
      <c r="P92" s="3"/>
      <c r="Q92" s="3"/>
      <c r="R92" s="3"/>
      <c r="S92" s="3"/>
      <c r="T92" s="3"/>
      <c r="U92" s="3"/>
      <c r="V92" s="3"/>
      <c r="W92" s="3"/>
      <c r="X92" s="3"/>
      <c r="Y92" s="3"/>
      <c r="Z92" s="3"/>
      <c r="AA92" s="3"/>
    </row>
    <row r="93" spans="1:27" ht="18" customHeight="1">
      <c r="A93" s="7"/>
      <c r="B93" s="3" t="s">
        <v>418</v>
      </c>
      <c r="C93" s="3"/>
      <c r="D93" s="3"/>
      <c r="E93" s="3"/>
      <c r="F93" s="3"/>
      <c r="G93" s="205" t="str">
        <f>IF(項目一覧!$C$222=0,"","("&amp;項目一覧!$C$222&amp;") 建築士事務所  （"&amp;項目一覧!$C$223&amp;"）知事登録　第　 "&amp;項目一覧!$C$224&amp;"　号")</f>
        <v>() 建築士事務所  （）知事登録　第　 　号</v>
      </c>
    </row>
    <row r="94" spans="1:27" ht="18" customHeight="1">
      <c r="A94" s="7"/>
      <c r="B94" s="3"/>
      <c r="C94" s="3"/>
      <c r="D94" s="3"/>
      <c r="E94" s="3"/>
      <c r="F94" s="3"/>
      <c r="G94" s="3" t="str">
        <f>IF(項目一覧!$C$225=0,"",項目一覧!$C$225)</f>
        <v/>
      </c>
      <c r="J94" s="3"/>
      <c r="K94" s="3"/>
      <c r="L94" s="3"/>
      <c r="M94" s="3"/>
      <c r="N94" s="3"/>
      <c r="O94" s="3"/>
      <c r="P94" s="3"/>
      <c r="Q94" s="3"/>
      <c r="R94" s="3"/>
      <c r="S94" s="3"/>
      <c r="T94" s="3"/>
      <c r="U94" s="3"/>
      <c r="V94" s="3"/>
      <c r="W94" s="3"/>
      <c r="X94" s="3"/>
      <c r="Y94" s="3"/>
      <c r="Z94" s="3"/>
      <c r="AA94" s="3"/>
    </row>
    <row r="95" spans="1:27" ht="18" customHeight="1">
      <c r="A95" s="7"/>
      <c r="B95" s="3" t="s">
        <v>417</v>
      </c>
      <c r="C95" s="3"/>
      <c r="D95" s="3"/>
      <c r="E95" s="3"/>
      <c r="F95" s="3"/>
      <c r="G95" s="3" t="str">
        <f>IF(項目一覧!$C$226=0,"",項目一覧!$C$226)</f>
        <v/>
      </c>
      <c r="J95" s="3"/>
      <c r="K95" s="3"/>
      <c r="L95" s="3"/>
      <c r="M95" s="3"/>
      <c r="N95" s="3"/>
      <c r="O95" s="3"/>
      <c r="P95" s="3"/>
      <c r="Q95" s="3"/>
      <c r="R95" s="3"/>
      <c r="S95" s="3"/>
      <c r="T95" s="3"/>
      <c r="U95" s="3"/>
      <c r="V95" s="3"/>
      <c r="W95" s="3"/>
      <c r="X95" s="3"/>
      <c r="Y95" s="3"/>
      <c r="Z95" s="3"/>
      <c r="AA95" s="3"/>
    </row>
    <row r="96" spans="1:27" ht="18" customHeight="1">
      <c r="A96" s="7"/>
      <c r="B96" s="3" t="s">
        <v>416</v>
      </c>
      <c r="C96" s="3"/>
      <c r="D96" s="3"/>
      <c r="E96" s="3"/>
      <c r="F96" s="3"/>
      <c r="G96" s="1863" t="str">
        <f>IF(項目一覧!$C$227=0,"",項目一覧!$C$227)</f>
        <v/>
      </c>
      <c r="H96" s="1864"/>
      <c r="I96" s="1864"/>
      <c r="J96" s="1864"/>
      <c r="K96" s="1864"/>
      <c r="L96" s="1864"/>
      <c r="M96" s="1864"/>
      <c r="N96" s="1864"/>
      <c r="O96" s="1864"/>
      <c r="P96" s="1864"/>
      <c r="Q96" s="1864"/>
      <c r="R96" s="1864"/>
      <c r="S96" s="1864"/>
      <c r="T96" s="1864"/>
      <c r="U96" s="1864"/>
      <c r="V96" s="1864"/>
      <c r="W96" s="1864"/>
      <c r="X96" s="1864"/>
      <c r="Y96" s="1864"/>
      <c r="Z96" s="1864"/>
      <c r="AA96" s="1864"/>
    </row>
    <row r="97" spans="1:29" ht="18" customHeight="1">
      <c r="A97" s="7"/>
      <c r="B97" s="3" t="s">
        <v>415</v>
      </c>
      <c r="C97" s="3"/>
      <c r="D97" s="3"/>
      <c r="E97" s="3"/>
      <c r="F97" s="3"/>
      <c r="G97" s="3" t="str">
        <f>IF(項目一覧!$C$228=0,"",項目一覧!$C$228)</f>
        <v/>
      </c>
      <c r="J97" s="3"/>
      <c r="K97" s="3"/>
      <c r="L97" s="3"/>
      <c r="M97" s="3"/>
      <c r="N97" s="3"/>
      <c r="O97" s="3"/>
      <c r="P97" s="3"/>
      <c r="Q97" s="3"/>
      <c r="R97" s="3"/>
      <c r="S97" s="3"/>
      <c r="T97" s="3"/>
      <c r="U97" s="3"/>
      <c r="V97" s="3"/>
      <c r="W97" s="3"/>
      <c r="X97" s="3"/>
      <c r="Y97" s="3"/>
      <c r="Z97" s="3"/>
      <c r="AA97" s="3"/>
    </row>
    <row r="98" spans="1:29" ht="18" customHeight="1">
      <c r="A98" s="7"/>
      <c r="B98" s="34" t="s">
        <v>770</v>
      </c>
      <c r="C98" s="3"/>
      <c r="D98" s="3"/>
      <c r="E98" s="3"/>
      <c r="F98" s="3"/>
      <c r="G98" s="1551" t="str">
        <f>IF(項目一覧!$C$230=0,"",項目一覧!$C$230)</f>
        <v/>
      </c>
      <c r="H98" s="1551"/>
      <c r="I98" s="1551"/>
      <c r="J98" s="1551"/>
      <c r="K98" s="1551"/>
      <c r="L98" s="1551"/>
      <c r="M98" s="1551"/>
      <c r="N98" s="1551"/>
      <c r="O98" s="1551"/>
      <c r="P98" s="1551"/>
      <c r="Q98" s="1551"/>
      <c r="R98" s="1551"/>
      <c r="S98" s="1551"/>
      <c r="T98" s="1551"/>
      <c r="U98" s="1551"/>
      <c r="V98" s="1551"/>
      <c r="W98" s="1551"/>
      <c r="X98" s="1551"/>
      <c r="Y98" s="1551"/>
      <c r="Z98" s="1551"/>
      <c r="AA98" s="1551"/>
    </row>
    <row r="99" spans="1:29" ht="15.75" customHeight="1">
      <c r="A99" s="31"/>
      <c r="B99" s="15"/>
      <c r="C99" s="15"/>
      <c r="D99" s="15"/>
      <c r="E99" s="15"/>
      <c r="F99" s="15"/>
      <c r="G99" s="1552"/>
      <c r="H99" s="1552"/>
      <c r="I99" s="1552"/>
      <c r="J99" s="1552"/>
      <c r="K99" s="1552"/>
      <c r="L99" s="1552"/>
      <c r="M99" s="1552"/>
      <c r="N99" s="1552"/>
      <c r="O99" s="1552"/>
      <c r="P99" s="1552"/>
      <c r="Q99" s="1552"/>
      <c r="R99" s="1552"/>
      <c r="S99" s="1552"/>
      <c r="T99" s="1552"/>
      <c r="U99" s="1552"/>
      <c r="V99" s="1552"/>
      <c r="W99" s="1552"/>
      <c r="X99" s="1552"/>
      <c r="Y99" s="1552"/>
      <c r="Z99" s="1552"/>
      <c r="AA99" s="1552"/>
    </row>
    <row r="100" spans="1:29" ht="15.75" customHeight="1">
      <c r="A100" s="17" t="s">
        <v>853</v>
      </c>
      <c r="B100" s="16" t="s">
        <v>769</v>
      </c>
      <c r="C100" s="16"/>
      <c r="D100" s="16"/>
      <c r="E100" s="16"/>
      <c r="F100" s="16"/>
      <c r="G100" s="16"/>
      <c r="H100" s="52"/>
      <c r="I100" s="52"/>
      <c r="J100" s="16"/>
      <c r="K100" s="16"/>
      <c r="L100" s="16"/>
      <c r="M100" s="16"/>
      <c r="N100" s="16"/>
      <c r="O100" s="16"/>
      <c r="P100" s="16"/>
      <c r="Q100" s="16"/>
      <c r="R100" s="16"/>
      <c r="S100" s="16"/>
      <c r="T100" s="16"/>
      <c r="U100" s="16"/>
      <c r="V100" s="16"/>
      <c r="W100" s="16"/>
      <c r="X100" s="16"/>
      <c r="Y100" s="16"/>
      <c r="Z100" s="16"/>
      <c r="AA100" s="16"/>
    </row>
    <row r="101" spans="1:29" ht="15.75" customHeight="1">
      <c r="A101" s="7"/>
      <c r="B101" s="3" t="s">
        <v>412</v>
      </c>
      <c r="C101" s="3"/>
      <c r="D101" s="3"/>
      <c r="E101" s="3"/>
      <c r="F101" s="3"/>
      <c r="G101" s="3" t="str">
        <f>IF(項目一覧!$C$55=0,"",項目一覧!$C$55)</f>
        <v/>
      </c>
      <c r="J101" s="3"/>
      <c r="K101" s="3"/>
      <c r="L101" s="3"/>
      <c r="M101" s="3"/>
      <c r="N101" s="3"/>
      <c r="O101" s="3"/>
      <c r="P101" s="3"/>
      <c r="Q101" s="3"/>
      <c r="R101" s="3"/>
      <c r="S101" s="3"/>
      <c r="T101" s="3"/>
      <c r="U101" s="3"/>
      <c r="V101" s="3"/>
      <c r="W101" s="3"/>
      <c r="X101" s="3"/>
      <c r="Y101" s="3"/>
      <c r="Z101" s="3"/>
      <c r="AA101" s="3"/>
    </row>
    <row r="102" spans="1:29" ht="15.75" customHeight="1">
      <c r="A102" s="7"/>
      <c r="B102" s="3" t="s">
        <v>411</v>
      </c>
      <c r="C102" s="3"/>
      <c r="D102" s="3"/>
      <c r="E102" s="3"/>
      <c r="F102" s="3"/>
      <c r="G102" s="205" t="str">
        <f>IF(項目一覧!$C$56=0,"","建設業の許可   ("&amp;項目一覧!$C$56&amp;")  第  （"&amp;項目一覧!$C$57&amp;"）　　 "&amp;項目一覧!$C$58&amp;"　号")</f>
        <v>建設業の許可   ()  第  （）　　 　号</v>
      </c>
      <c r="J102" s="3"/>
      <c r="K102" s="3"/>
      <c r="L102" s="3"/>
      <c r="M102" s="3"/>
      <c r="N102" s="3"/>
      <c r="O102" s="3"/>
      <c r="P102" s="3"/>
      <c r="Q102" s="3"/>
      <c r="R102" s="3"/>
      <c r="S102" s="3"/>
      <c r="T102" s="3"/>
      <c r="U102" s="3"/>
      <c r="V102" s="3"/>
      <c r="W102" s="3"/>
      <c r="X102" s="3"/>
      <c r="Y102" s="3"/>
      <c r="Z102" s="3"/>
      <c r="AA102" s="3"/>
    </row>
    <row r="103" spans="1:29" ht="15.75" customHeight="1">
      <c r="A103" s="7"/>
      <c r="B103" s="3"/>
      <c r="C103" s="3"/>
      <c r="D103" s="3"/>
      <c r="E103" s="3"/>
      <c r="F103" s="3"/>
      <c r="G103" s="3" t="str">
        <f>IF(項目一覧!$C$59=0,"",項目一覧!$C$59)</f>
        <v/>
      </c>
      <c r="J103" s="3"/>
      <c r="K103" s="3"/>
      <c r="L103" s="3"/>
      <c r="M103" s="3"/>
      <c r="N103" s="3"/>
      <c r="O103" s="3"/>
      <c r="P103" s="3"/>
      <c r="Q103" s="3"/>
      <c r="R103" s="3"/>
      <c r="S103" s="3"/>
      <c r="T103" s="3"/>
      <c r="U103" s="3"/>
      <c r="V103" s="3"/>
      <c r="W103" s="3"/>
      <c r="X103" s="3"/>
      <c r="Y103" s="3"/>
      <c r="Z103" s="3"/>
      <c r="AA103" s="3"/>
    </row>
    <row r="104" spans="1:29" ht="15.75" customHeight="1">
      <c r="A104" s="7"/>
      <c r="B104" s="3" t="s">
        <v>410</v>
      </c>
      <c r="C104" s="3"/>
      <c r="D104" s="3"/>
      <c r="E104" s="3"/>
      <c r="F104" s="3"/>
      <c r="G104" s="3" t="str">
        <f>IF(項目一覧!$C$60=0,"",項目一覧!$C$60)</f>
        <v/>
      </c>
      <c r="J104" s="3"/>
      <c r="K104" s="3"/>
      <c r="L104" s="3"/>
      <c r="M104" s="3"/>
      <c r="N104" s="3"/>
      <c r="O104" s="3"/>
      <c r="P104" s="3"/>
      <c r="Q104" s="3"/>
      <c r="R104" s="3"/>
      <c r="S104" s="3"/>
      <c r="T104" s="3"/>
      <c r="U104" s="3"/>
      <c r="V104" s="3"/>
      <c r="W104" s="3"/>
      <c r="X104" s="3"/>
      <c r="Y104" s="3"/>
      <c r="Z104" s="3"/>
      <c r="AA104" s="3"/>
    </row>
    <row r="105" spans="1:29" ht="15.75" customHeight="1">
      <c r="A105" s="7"/>
      <c r="B105" s="3" t="s">
        <v>409</v>
      </c>
      <c r="C105" s="3"/>
      <c r="D105" s="3"/>
      <c r="E105" s="3"/>
      <c r="F105" s="3"/>
      <c r="G105" s="3" t="str">
        <f>IF(項目一覧!$C$61=0,"",項目一覧!$C$61)</f>
        <v/>
      </c>
      <c r="J105" s="3"/>
      <c r="K105" s="3"/>
      <c r="L105" s="3"/>
      <c r="M105" s="3"/>
      <c r="N105" s="3"/>
      <c r="O105" s="3"/>
      <c r="P105" s="3"/>
      <c r="Q105" s="3"/>
      <c r="R105" s="3"/>
      <c r="S105" s="3"/>
      <c r="T105" s="3"/>
      <c r="U105" s="3"/>
      <c r="V105" s="3"/>
      <c r="W105" s="3"/>
      <c r="X105" s="3"/>
      <c r="Y105" s="3"/>
      <c r="Z105" s="3"/>
      <c r="AA105" s="3"/>
    </row>
    <row r="106" spans="1:29" ht="15.75" customHeight="1">
      <c r="A106" s="15"/>
      <c r="B106" s="15" t="s">
        <v>408</v>
      </c>
      <c r="C106" s="15"/>
      <c r="D106" s="15"/>
      <c r="E106" s="15"/>
      <c r="F106" s="15"/>
      <c r="G106" s="15" t="str">
        <f>IF(項目一覧!$C$62=0,"",項目一覧!$C$62)</f>
        <v/>
      </c>
      <c r="H106" s="28"/>
      <c r="I106" s="28"/>
      <c r="J106" s="15"/>
      <c r="K106" s="15"/>
      <c r="L106" s="15"/>
      <c r="M106" s="15"/>
      <c r="N106" s="15"/>
      <c r="O106" s="15"/>
      <c r="P106" s="15"/>
      <c r="Q106" s="15"/>
      <c r="R106" s="15"/>
      <c r="S106" s="15"/>
      <c r="T106" s="15"/>
      <c r="U106" s="15"/>
      <c r="V106" s="15"/>
      <c r="W106" s="15"/>
      <c r="X106" s="15"/>
      <c r="Y106" s="15"/>
      <c r="Z106" s="15"/>
      <c r="AA106" s="15"/>
    </row>
    <row r="107" spans="1:29" s="97" customFormat="1" ht="15.75" customHeight="1">
      <c r="A107" s="204" t="s">
        <v>106</v>
      </c>
      <c r="B107" s="38" t="s">
        <v>852</v>
      </c>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C107" s="1"/>
    </row>
    <row r="108" spans="1:29" s="97" customFormat="1" ht="15.75" customHeight="1">
      <c r="A108" s="223"/>
      <c r="B108" s="38" t="s">
        <v>826</v>
      </c>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98"/>
      <c r="AC108" s="1"/>
    </row>
    <row r="109" spans="1:29" s="97" customFormat="1" ht="15.75" customHeight="1">
      <c r="A109" s="223"/>
      <c r="B109" s="38" t="s">
        <v>825</v>
      </c>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98"/>
      <c r="AC109" s="1"/>
    </row>
    <row r="110" spans="1:29" s="97" customFormat="1" ht="15.75" customHeight="1">
      <c r="A110" s="223"/>
      <c r="B110" s="38" t="s">
        <v>824</v>
      </c>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98"/>
      <c r="AC110" s="1"/>
    </row>
    <row r="111" spans="1:29" s="97" customFormat="1" ht="15.75" customHeight="1">
      <c r="A111" s="228"/>
      <c r="B111" s="38" t="s">
        <v>823</v>
      </c>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98"/>
      <c r="AC111" s="1"/>
    </row>
    <row r="112" spans="1:29" s="97" customFormat="1" ht="15.75" customHeight="1">
      <c r="A112" s="204" t="s">
        <v>106</v>
      </c>
      <c r="B112" s="102" t="s">
        <v>841</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02"/>
      <c r="AC112" s="1"/>
    </row>
    <row r="113" spans="1:29" s="97" customFormat="1" ht="15.75" customHeight="1">
      <c r="A113" s="223"/>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C113" s="1"/>
    </row>
    <row r="114" spans="1:29" s="97" customFormat="1" ht="15.75" customHeight="1">
      <c r="A114" s="223"/>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C114" s="1"/>
    </row>
    <row r="115" spans="1:29" s="97" customFormat="1" ht="15.75" customHeight="1">
      <c r="A115" s="223"/>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C115" s="1"/>
    </row>
    <row r="116" spans="1:29" s="97" customFormat="1" ht="15.75" customHeight="1">
      <c r="A116" s="38"/>
      <c r="B116" s="38"/>
      <c r="C116" s="38"/>
      <c r="D116" s="38"/>
      <c r="E116" s="38"/>
      <c r="F116" s="38"/>
      <c r="G116" s="204"/>
      <c r="H116" s="38"/>
      <c r="I116" s="38"/>
      <c r="J116" s="38"/>
      <c r="K116" s="204"/>
      <c r="L116" s="38"/>
      <c r="M116" s="38"/>
      <c r="N116" s="38"/>
      <c r="O116" s="204"/>
      <c r="P116" s="38"/>
      <c r="Q116" s="38"/>
      <c r="R116" s="38"/>
      <c r="S116" s="204"/>
      <c r="T116" s="38"/>
      <c r="U116" s="38"/>
      <c r="V116" s="38"/>
      <c r="W116" s="38"/>
      <c r="X116" s="38"/>
      <c r="Y116" s="38"/>
      <c r="Z116" s="38"/>
      <c r="AA116" s="38"/>
      <c r="AC116" s="1"/>
    </row>
    <row r="117" spans="1:29" s="97" customFormat="1" ht="15.75" customHeight="1">
      <c r="A117" s="38"/>
      <c r="B117" s="38"/>
      <c r="C117" s="38"/>
      <c r="D117" s="38"/>
      <c r="E117" s="38"/>
      <c r="F117" s="38"/>
      <c r="G117" s="38"/>
      <c r="H117" s="204"/>
      <c r="I117" s="38"/>
      <c r="J117" s="38"/>
      <c r="K117" s="38"/>
      <c r="L117" s="204"/>
      <c r="M117" s="38"/>
      <c r="N117" s="38"/>
      <c r="O117" s="38"/>
      <c r="P117" s="204"/>
      <c r="Q117" s="38"/>
      <c r="R117" s="38"/>
      <c r="S117" s="38"/>
      <c r="T117" s="204"/>
      <c r="U117" s="38"/>
      <c r="V117" s="38"/>
      <c r="W117" s="38"/>
      <c r="X117" s="38"/>
      <c r="Y117" s="38"/>
      <c r="Z117" s="38"/>
      <c r="AA117" s="38"/>
      <c r="AC117" s="1"/>
    </row>
    <row r="118" spans="1:29" s="97" customFormat="1" ht="15.75" customHeight="1">
      <c r="A118" s="222"/>
      <c r="B118" s="99"/>
      <c r="C118" s="99"/>
      <c r="D118" s="99"/>
      <c r="E118" s="99"/>
      <c r="F118" s="99"/>
      <c r="G118" s="99"/>
      <c r="H118" s="99"/>
      <c r="I118" s="99"/>
      <c r="J118" s="99"/>
      <c r="K118" s="99"/>
      <c r="L118" s="99"/>
      <c r="M118" s="99"/>
      <c r="N118" s="99"/>
      <c r="O118" s="99"/>
      <c r="P118" s="99"/>
      <c r="Q118" s="99"/>
      <c r="R118" s="99"/>
      <c r="S118" s="99"/>
      <c r="T118" s="99"/>
      <c r="U118" s="99"/>
      <c r="V118" s="99"/>
      <c r="W118" s="99"/>
      <c r="X118" s="99"/>
      <c r="Y118" s="99"/>
      <c r="Z118" s="99"/>
      <c r="AA118" s="99"/>
      <c r="AC118" s="1"/>
    </row>
    <row r="119" spans="1:29" s="97" customFormat="1" ht="18" customHeight="1">
      <c r="A119" s="216" t="s">
        <v>106</v>
      </c>
      <c r="B119" s="102" t="s">
        <v>814</v>
      </c>
      <c r="C119" s="215"/>
      <c r="D119" s="215"/>
      <c r="E119" s="215"/>
      <c r="F119" s="215"/>
      <c r="G119" s="215"/>
      <c r="H119" s="215"/>
      <c r="I119" s="215"/>
      <c r="J119" s="220"/>
      <c r="K119" s="219" t="s">
        <v>3056</v>
      </c>
      <c r="L119" s="218"/>
      <c r="M119" s="218"/>
      <c r="N119" s="218"/>
      <c r="O119" s="218"/>
      <c r="P119" s="218"/>
      <c r="Q119" s="220"/>
      <c r="R119" s="215"/>
      <c r="S119" s="215"/>
      <c r="T119" s="215"/>
      <c r="U119" s="215"/>
      <c r="V119" s="215"/>
      <c r="W119" s="215"/>
      <c r="X119" s="215"/>
      <c r="Y119" s="215"/>
      <c r="Z119" s="215"/>
      <c r="AA119" s="215"/>
      <c r="AC119" s="1"/>
    </row>
    <row r="120" spans="1:29" s="97" customFormat="1" ht="18" customHeight="1">
      <c r="A120" s="221" t="s">
        <v>106</v>
      </c>
      <c r="B120" s="219" t="s">
        <v>813</v>
      </c>
      <c r="C120" s="220"/>
      <c r="D120" s="220"/>
      <c r="E120" s="220"/>
      <c r="F120" s="220"/>
      <c r="G120" s="220"/>
      <c r="H120" s="220"/>
      <c r="I120" s="217"/>
      <c r="J120" s="217"/>
      <c r="K120" s="219" t="s">
        <v>3056</v>
      </c>
      <c r="L120" s="218"/>
      <c r="M120" s="218"/>
      <c r="N120" s="218"/>
      <c r="O120" s="218"/>
      <c r="P120" s="218"/>
      <c r="Q120" s="217"/>
      <c r="R120" s="217"/>
      <c r="S120" s="217"/>
      <c r="T120" s="217"/>
      <c r="U120" s="217"/>
      <c r="V120" s="217"/>
      <c r="W120" s="217"/>
      <c r="X120" s="217"/>
      <c r="Y120" s="217"/>
      <c r="Z120" s="217"/>
      <c r="AA120" s="217"/>
      <c r="AC120" s="1"/>
    </row>
    <row r="121" spans="1:29" s="97" customFormat="1" ht="15.75" customHeight="1">
      <c r="A121" s="204" t="s">
        <v>106</v>
      </c>
      <c r="B121" s="38" t="s">
        <v>851</v>
      </c>
      <c r="C121" s="104"/>
      <c r="D121" s="104"/>
      <c r="E121" s="104"/>
      <c r="F121" s="104"/>
      <c r="G121" s="104"/>
      <c r="H121" s="104"/>
      <c r="Q121" s="98"/>
      <c r="R121" s="98" t="s">
        <v>850</v>
      </c>
      <c r="S121" s="98"/>
      <c r="T121" s="98"/>
      <c r="U121" s="98"/>
      <c r="V121" s="98"/>
      <c r="AC121" s="1"/>
    </row>
    <row r="122" spans="1:29" s="97" customFormat="1" ht="15.75" customHeight="1">
      <c r="A122" s="204"/>
      <c r="B122" s="38"/>
      <c r="C122" s="38"/>
      <c r="D122" s="38" t="s">
        <v>808</v>
      </c>
      <c r="E122" s="38"/>
      <c r="F122" s="38"/>
      <c r="G122" s="38"/>
      <c r="H122" s="38" t="s">
        <v>3056</v>
      </c>
      <c r="I122" s="98"/>
      <c r="J122" s="98"/>
      <c r="K122" s="98"/>
      <c r="L122" s="98"/>
      <c r="M122" s="98"/>
      <c r="N122" s="98"/>
      <c r="O122" s="98" t="s">
        <v>75</v>
      </c>
      <c r="P122" s="1866"/>
      <c r="Q122" s="1866"/>
      <c r="R122" s="1866"/>
      <c r="S122" s="1866"/>
      <c r="T122" s="1866"/>
      <c r="U122" s="1866"/>
      <c r="V122" s="1866"/>
      <c r="W122" s="1866"/>
      <c r="X122" s="98" t="s">
        <v>107</v>
      </c>
      <c r="Y122" s="98"/>
      <c r="AC122" s="1"/>
    </row>
    <row r="123" spans="1:29" s="97" customFormat="1" ht="15.75" customHeight="1">
      <c r="A123" s="204"/>
      <c r="B123" s="38"/>
      <c r="C123" s="38"/>
      <c r="D123" s="38" t="s">
        <v>808</v>
      </c>
      <c r="E123" s="38"/>
      <c r="F123" s="38"/>
      <c r="G123" s="38"/>
      <c r="H123" s="38" t="s">
        <v>3056</v>
      </c>
      <c r="I123" s="98"/>
      <c r="J123" s="98"/>
      <c r="K123" s="98"/>
      <c r="L123" s="98"/>
      <c r="M123" s="98"/>
      <c r="N123" s="98"/>
      <c r="O123" s="98" t="s">
        <v>75</v>
      </c>
      <c r="P123" s="1865"/>
      <c r="Q123" s="1865"/>
      <c r="R123" s="1865"/>
      <c r="S123" s="1865"/>
      <c r="T123" s="1865"/>
      <c r="U123" s="1865"/>
      <c r="V123" s="1865"/>
      <c r="W123" s="1865"/>
      <c r="X123" s="98" t="s">
        <v>107</v>
      </c>
      <c r="Y123" s="98"/>
      <c r="AC123" s="1"/>
    </row>
    <row r="124" spans="1:29" s="97" customFormat="1" ht="15.75" customHeight="1">
      <c r="A124" s="216" t="s">
        <v>106</v>
      </c>
      <c r="B124" s="102" t="s">
        <v>807</v>
      </c>
      <c r="C124" s="215"/>
      <c r="D124" s="215"/>
      <c r="E124" s="215"/>
      <c r="F124" s="215"/>
      <c r="G124" s="215"/>
      <c r="H124" s="215"/>
      <c r="I124" s="214"/>
      <c r="J124" s="214"/>
      <c r="K124" s="214"/>
      <c r="L124" s="214"/>
      <c r="M124" s="214"/>
      <c r="N124" s="214"/>
      <c r="O124" s="214"/>
      <c r="P124" s="214"/>
      <c r="Q124" s="214"/>
      <c r="R124" s="214"/>
      <c r="S124" s="214"/>
      <c r="T124" s="214"/>
      <c r="U124" s="214"/>
      <c r="V124" s="214"/>
      <c r="W124" s="214"/>
      <c r="X124" s="214"/>
      <c r="Y124" s="214"/>
      <c r="Z124" s="214"/>
      <c r="AA124" s="214"/>
      <c r="AC124" s="1"/>
    </row>
    <row r="125" spans="1:29" s="97" customFormat="1" ht="15.75" customHeight="1">
      <c r="AC125" s="1"/>
    </row>
    <row r="126" spans="1:29" s="97" customFormat="1" ht="15.75" customHeight="1">
      <c r="AC126" s="1"/>
    </row>
  </sheetData>
  <mergeCells count="14">
    <mergeCell ref="B15:N16"/>
    <mergeCell ref="G70:AA71"/>
    <mergeCell ref="G78:AA78"/>
    <mergeCell ref="G87:AA87"/>
    <mergeCell ref="G80:AA81"/>
    <mergeCell ref="I39:T42"/>
    <mergeCell ref="P123:W123"/>
    <mergeCell ref="P122:W122"/>
    <mergeCell ref="G98:AA99"/>
    <mergeCell ref="I38:T38"/>
    <mergeCell ref="A46:AA46"/>
    <mergeCell ref="G96:AA96"/>
    <mergeCell ref="G89:AA90"/>
    <mergeCell ref="U42:Z42"/>
  </mergeCells>
  <phoneticPr fontId="2"/>
  <hyperlinks>
    <hyperlink ref="R1:T1" location="作業メニュー!A1" display="作業メニュー" xr:uid="{00000000-0004-0000-1900-000000000000}"/>
  </hyperlinks>
  <printOptions horizontalCentered="1"/>
  <pageMargins left="0.59055118110236227" right="0.39370078740157483" top="0.59055118110236227" bottom="0.39370078740157483" header="0.51181102362204722" footer="0.19685039370078741"/>
  <pageSetup paperSize="9" scale="88" orientation="portrait" r:id="rId1"/>
  <headerFooter alignWithMargins="0">
    <oddFooter>&amp;R210101</oddFooter>
  </headerFooter>
  <rowBreaks count="1" manualBreakCount="1">
    <brk id="45" max="26"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2">
    <pageSetUpPr autoPageBreaks="0"/>
  </sheetPr>
  <dimension ref="A1:AJ206"/>
  <sheetViews>
    <sheetView showGridLines="0" zoomScale="85" zoomScaleNormal="85" workbookViewId="0"/>
  </sheetViews>
  <sheetFormatPr defaultColWidth="2.875" defaultRowHeight="12.95" customHeight="1"/>
  <cols>
    <col min="1" max="16384" width="2.875" style="1"/>
  </cols>
  <sheetData>
    <row r="1" spans="1:36" s="14" customFormat="1" ht="39.950000000000003" customHeight="1" thickBot="1">
      <c r="A1" s="13" t="s">
        <v>748</v>
      </c>
      <c r="B1" s="13"/>
      <c r="C1" s="13"/>
      <c r="D1" s="13"/>
      <c r="AG1" s="147" t="s">
        <v>68</v>
      </c>
      <c r="AJ1" s="87" t="s">
        <v>578</v>
      </c>
    </row>
    <row r="2" spans="1:36" ht="12.95" customHeight="1" thickTop="1" thickBot="1"/>
    <row r="3" spans="1:36" ht="12.95" customHeight="1">
      <c r="A3" s="201"/>
      <c r="B3" s="199"/>
      <c r="C3" s="199"/>
      <c r="D3" s="199"/>
      <c r="E3" s="199"/>
      <c r="F3" s="199"/>
      <c r="G3" s="199"/>
      <c r="H3" s="199"/>
      <c r="I3" s="199"/>
      <c r="J3" s="199"/>
      <c r="K3" s="199"/>
      <c r="L3" s="199"/>
      <c r="M3" s="199"/>
      <c r="N3" s="199"/>
      <c r="O3" s="199"/>
      <c r="P3" s="199"/>
      <c r="Q3" s="199"/>
      <c r="R3" s="199"/>
      <c r="S3" s="199"/>
      <c r="T3" s="199"/>
      <c r="U3" s="199"/>
      <c r="V3" s="199"/>
      <c r="W3" s="199"/>
      <c r="X3" s="199"/>
      <c r="Y3" s="199"/>
      <c r="Z3" s="199"/>
      <c r="AA3" s="199"/>
      <c r="AB3" s="199"/>
      <c r="AC3" s="199"/>
      <c r="AD3" s="199"/>
      <c r="AE3" s="199"/>
      <c r="AF3" s="199"/>
      <c r="AG3" s="199"/>
      <c r="AH3" s="198"/>
    </row>
    <row r="4" spans="1:36" ht="15.95" customHeight="1">
      <c r="A4" s="196"/>
      <c r="B4" s="190" t="s">
        <v>741</v>
      </c>
      <c r="F4" s="190"/>
      <c r="G4" s="190"/>
      <c r="H4" s="190"/>
      <c r="AH4" s="195"/>
    </row>
    <row r="5" spans="1:36" ht="12.95" customHeight="1">
      <c r="A5" s="196"/>
      <c r="R5" s="28" t="s">
        <v>740</v>
      </c>
      <c r="S5" s="1024"/>
      <c r="T5" s="1024"/>
      <c r="U5" s="1024"/>
      <c r="V5" s="1024"/>
      <c r="W5" s="1024"/>
      <c r="X5" s="1024"/>
      <c r="Y5" s="1024"/>
      <c r="Z5" s="1024"/>
      <c r="AA5" s="1024"/>
      <c r="AB5" s="1024"/>
      <c r="AC5" s="1024"/>
      <c r="AD5" s="1024"/>
      <c r="AE5" s="1024"/>
      <c r="AF5" s="1024"/>
      <c r="AG5" s="28"/>
      <c r="AH5" s="195"/>
    </row>
    <row r="6" spans="1:36" ht="12.95" customHeight="1">
      <c r="A6" s="196"/>
      <c r="AH6" s="195"/>
    </row>
    <row r="7" spans="1:36" ht="12.95" customHeight="1">
      <c r="A7" s="196"/>
      <c r="E7" s="189"/>
      <c r="F7" s="189"/>
      <c r="G7" s="189"/>
      <c r="H7" s="189"/>
      <c r="M7" s="174" t="s">
        <v>739</v>
      </c>
      <c r="N7" s="1183"/>
      <c r="O7" s="1183"/>
      <c r="P7" s="1183"/>
      <c r="Q7" s="1183"/>
      <c r="R7" s="28" t="str">
        <f>IF(建築名称=0,"                      邸新築工事",建築名称)</f>
        <v/>
      </c>
      <c r="S7" s="1024"/>
      <c r="T7" s="1024"/>
      <c r="U7" s="1024"/>
      <c r="V7" s="1024"/>
      <c r="W7" s="1024"/>
      <c r="X7" s="1024"/>
      <c r="Y7" s="1024"/>
      <c r="Z7" s="1024"/>
      <c r="AA7" s="1024"/>
      <c r="AB7" s="1024"/>
      <c r="AC7" s="1024"/>
      <c r="AD7" s="1024"/>
      <c r="AE7" s="1024"/>
      <c r="AF7" s="1024"/>
      <c r="AG7" s="202"/>
      <c r="AH7" s="195"/>
    </row>
    <row r="8" spans="1:36" ht="12.95" customHeight="1" thickBot="1">
      <c r="A8" s="194"/>
      <c r="B8" s="192"/>
      <c r="C8" s="192"/>
      <c r="D8" s="192"/>
      <c r="E8" s="192"/>
      <c r="F8" s="192"/>
      <c r="G8" s="192"/>
      <c r="H8" s="192"/>
      <c r="I8" s="192"/>
      <c r="J8" s="192"/>
      <c r="K8" s="192"/>
      <c r="L8" s="192"/>
      <c r="M8" s="192"/>
      <c r="N8" s="192"/>
      <c r="O8" s="192"/>
      <c r="P8" s="192"/>
      <c r="Q8" s="192"/>
      <c r="R8" s="192"/>
      <c r="S8" s="192"/>
      <c r="T8" s="192"/>
      <c r="U8" s="192"/>
      <c r="V8" s="192"/>
      <c r="W8" s="192"/>
      <c r="X8" s="192"/>
      <c r="Y8" s="192"/>
      <c r="Z8" s="192"/>
      <c r="AA8" s="192"/>
      <c r="AB8" s="192"/>
      <c r="AC8" s="192"/>
      <c r="AD8" s="192"/>
      <c r="AE8" s="192"/>
      <c r="AF8" s="192"/>
      <c r="AG8" s="192"/>
      <c r="AH8" s="191"/>
    </row>
    <row r="9" spans="1:36" ht="12.95" customHeight="1">
      <c r="A9" s="201"/>
      <c r="B9" s="199"/>
      <c r="C9" s="199"/>
      <c r="D9" s="199"/>
      <c r="E9" s="199"/>
      <c r="F9" s="199"/>
      <c r="G9" s="199"/>
      <c r="H9" s="199"/>
      <c r="I9" s="200"/>
      <c r="J9" s="199"/>
      <c r="K9" s="199"/>
      <c r="L9" s="199"/>
      <c r="M9" s="199"/>
      <c r="N9" s="199"/>
      <c r="O9" s="199"/>
      <c r="P9" s="199"/>
      <c r="Q9" s="199"/>
      <c r="R9" s="199"/>
      <c r="S9" s="199"/>
      <c r="T9" s="199"/>
      <c r="U9" s="199"/>
      <c r="V9" s="199"/>
      <c r="W9" s="199"/>
      <c r="X9" s="199"/>
      <c r="Y9" s="199"/>
      <c r="Z9" s="199"/>
      <c r="AA9" s="199"/>
      <c r="AB9" s="199"/>
      <c r="AC9" s="199"/>
      <c r="AD9" s="199"/>
      <c r="AE9" s="199"/>
      <c r="AF9" s="199"/>
      <c r="AG9" s="199"/>
      <c r="AH9" s="198"/>
    </row>
    <row r="10" spans="1:36" ht="12.95" customHeight="1">
      <c r="A10" s="196"/>
      <c r="B10" s="1" t="s">
        <v>747</v>
      </c>
      <c r="I10" s="119"/>
      <c r="AH10" s="195"/>
    </row>
    <row r="11" spans="1:36" ht="12.95" customHeight="1">
      <c r="A11" s="196"/>
      <c r="B11" s="1" t="s">
        <v>746</v>
      </c>
      <c r="I11" s="119"/>
      <c r="AH11" s="195"/>
    </row>
    <row r="12" spans="1:36" ht="12.95" customHeight="1">
      <c r="A12" s="196"/>
      <c r="I12" s="119"/>
      <c r="AH12" s="195"/>
    </row>
    <row r="13" spans="1:36" ht="12.95" customHeight="1">
      <c r="A13" s="197"/>
      <c r="B13" s="1024"/>
      <c r="C13" s="1024"/>
      <c r="D13" s="1024"/>
      <c r="E13" s="28"/>
      <c r="F13" s="1024"/>
      <c r="G13" s="1024"/>
      <c r="H13" s="1024"/>
      <c r="I13" s="118"/>
      <c r="AH13" s="195"/>
    </row>
    <row r="14" spans="1:36" ht="12.95" customHeight="1">
      <c r="A14" s="196"/>
      <c r="I14" s="119"/>
      <c r="AH14" s="195"/>
    </row>
    <row r="15" spans="1:36" ht="12.95" customHeight="1">
      <c r="A15" s="196"/>
      <c r="I15" s="119"/>
      <c r="AH15" s="195"/>
    </row>
    <row r="16" spans="1:36" ht="12.95" customHeight="1">
      <c r="A16" s="196"/>
      <c r="I16" s="119"/>
      <c r="AH16" s="195"/>
    </row>
    <row r="17" spans="1:34" ht="12.95" customHeight="1">
      <c r="A17" s="196"/>
      <c r="I17" s="119"/>
      <c r="AH17" s="195"/>
    </row>
    <row r="18" spans="1:34" ht="12.95" customHeight="1">
      <c r="A18" s="196"/>
      <c r="I18" s="119"/>
      <c r="M18" s="1" t="s">
        <v>735</v>
      </c>
      <c r="AH18" s="195"/>
    </row>
    <row r="19" spans="1:34" ht="12.95" customHeight="1">
      <c r="A19" s="196"/>
      <c r="I19" s="119"/>
      <c r="AH19" s="195"/>
    </row>
    <row r="20" spans="1:34" ht="12.95" customHeight="1">
      <c r="A20" s="196"/>
      <c r="I20" s="119"/>
      <c r="AH20" s="195"/>
    </row>
    <row r="21" spans="1:34" ht="12.95" customHeight="1">
      <c r="A21" s="196"/>
      <c r="I21" s="119"/>
      <c r="AH21" s="195"/>
    </row>
    <row r="22" spans="1:34" ht="12.95" customHeight="1">
      <c r="A22" s="196"/>
      <c r="I22" s="119"/>
      <c r="AH22" s="195"/>
    </row>
    <row r="23" spans="1:34" ht="12.95" customHeight="1">
      <c r="A23" s="196"/>
      <c r="I23" s="119"/>
      <c r="AH23" s="195"/>
    </row>
    <row r="24" spans="1:34" ht="12.95" customHeight="1">
      <c r="A24" s="196"/>
      <c r="I24" s="119"/>
      <c r="AH24" s="195"/>
    </row>
    <row r="25" spans="1:34" ht="12.95" customHeight="1">
      <c r="A25" s="196"/>
      <c r="I25" s="119"/>
      <c r="AH25" s="195"/>
    </row>
    <row r="26" spans="1:34" ht="12.95" customHeight="1">
      <c r="A26" s="196"/>
      <c r="I26" s="119"/>
      <c r="AH26" s="195"/>
    </row>
    <row r="27" spans="1:34" ht="12.95" customHeight="1">
      <c r="A27" s="196"/>
      <c r="B27" s="1" t="s">
        <v>734</v>
      </c>
      <c r="I27" s="119"/>
      <c r="AH27" s="195"/>
    </row>
    <row r="28" spans="1:34" ht="12.95" customHeight="1" thickBot="1">
      <c r="A28" s="194"/>
      <c r="B28" s="192"/>
      <c r="C28" s="192"/>
      <c r="D28" s="192"/>
      <c r="E28" s="192"/>
      <c r="F28" s="192"/>
      <c r="G28" s="192"/>
      <c r="H28" s="192"/>
      <c r="I28" s="193"/>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1"/>
    </row>
    <row r="29" spans="1:34" ht="12.95" customHeight="1" thickBot="1"/>
    <row r="30" spans="1:34" ht="12.95" customHeight="1">
      <c r="A30" s="201"/>
      <c r="B30" s="199"/>
      <c r="C30" s="199"/>
      <c r="D30" s="199"/>
      <c r="E30" s="199"/>
      <c r="F30" s="199"/>
      <c r="G30" s="199"/>
      <c r="H30" s="199"/>
      <c r="I30" s="200"/>
      <c r="J30" s="199"/>
      <c r="K30" s="199"/>
      <c r="L30" s="199"/>
      <c r="M30" s="199"/>
      <c r="N30" s="199"/>
      <c r="O30" s="199"/>
      <c r="P30" s="199"/>
      <c r="Q30" s="199"/>
      <c r="R30" s="199"/>
      <c r="S30" s="199"/>
      <c r="T30" s="199"/>
      <c r="U30" s="199"/>
      <c r="V30" s="199"/>
      <c r="W30" s="199"/>
      <c r="X30" s="199"/>
      <c r="Y30" s="199"/>
      <c r="Z30" s="199"/>
      <c r="AA30" s="199"/>
      <c r="AB30" s="199"/>
      <c r="AC30" s="199"/>
      <c r="AD30" s="199"/>
      <c r="AE30" s="199"/>
      <c r="AF30" s="199"/>
      <c r="AG30" s="199"/>
      <c r="AH30" s="198"/>
    </row>
    <row r="31" spans="1:34" ht="12.95" customHeight="1">
      <c r="A31" s="196"/>
      <c r="B31" s="1" t="s">
        <v>745</v>
      </c>
      <c r="I31" s="119"/>
      <c r="AH31" s="195"/>
    </row>
    <row r="32" spans="1:34" ht="12.95" customHeight="1">
      <c r="A32" s="196"/>
      <c r="B32" s="1" t="s">
        <v>744</v>
      </c>
      <c r="I32" s="119"/>
      <c r="AH32" s="195"/>
    </row>
    <row r="33" spans="1:34" ht="12.95" customHeight="1">
      <c r="A33" s="196"/>
      <c r="B33" s="1" t="s">
        <v>742</v>
      </c>
      <c r="I33" s="119"/>
      <c r="AH33" s="195"/>
    </row>
    <row r="34" spans="1:34" ht="12.95" customHeight="1">
      <c r="A34" s="197"/>
      <c r="B34" s="1024"/>
      <c r="C34" s="1024"/>
      <c r="D34" s="1024"/>
      <c r="E34" s="28"/>
      <c r="F34" s="1024"/>
      <c r="G34" s="1024"/>
      <c r="H34" s="1024"/>
      <c r="I34" s="118"/>
      <c r="AH34" s="195"/>
    </row>
    <row r="35" spans="1:34" ht="12.95" customHeight="1">
      <c r="A35" s="196"/>
      <c r="I35" s="119"/>
      <c r="AH35" s="195"/>
    </row>
    <row r="36" spans="1:34" ht="12.95" customHeight="1">
      <c r="A36" s="196"/>
      <c r="I36" s="119"/>
      <c r="AH36" s="195"/>
    </row>
    <row r="37" spans="1:34" ht="12.95" customHeight="1">
      <c r="A37" s="196"/>
      <c r="I37" s="119"/>
      <c r="AH37" s="195"/>
    </row>
    <row r="38" spans="1:34" ht="12.95" customHeight="1">
      <c r="A38" s="196"/>
      <c r="I38" s="119"/>
      <c r="AH38" s="195"/>
    </row>
    <row r="39" spans="1:34" ht="12.95" customHeight="1">
      <c r="A39" s="196"/>
      <c r="I39" s="119"/>
      <c r="M39" s="1" t="s">
        <v>735</v>
      </c>
      <c r="AH39" s="195"/>
    </row>
    <row r="40" spans="1:34" ht="12.95" customHeight="1">
      <c r="A40" s="196"/>
      <c r="I40" s="119"/>
      <c r="AH40" s="195"/>
    </row>
    <row r="41" spans="1:34" ht="12.95" customHeight="1">
      <c r="A41" s="196"/>
      <c r="I41" s="119"/>
      <c r="AH41" s="195"/>
    </row>
    <row r="42" spans="1:34" ht="12.95" customHeight="1">
      <c r="A42" s="196"/>
      <c r="I42" s="119"/>
      <c r="AH42" s="195"/>
    </row>
    <row r="43" spans="1:34" ht="12.95" customHeight="1">
      <c r="A43" s="196"/>
      <c r="I43" s="119"/>
      <c r="AH43" s="195"/>
    </row>
    <row r="44" spans="1:34" ht="12.95" customHeight="1">
      <c r="A44" s="196"/>
      <c r="I44" s="119"/>
      <c r="AH44" s="195"/>
    </row>
    <row r="45" spans="1:34" ht="12.95" customHeight="1">
      <c r="A45" s="196"/>
      <c r="I45" s="119"/>
      <c r="AH45" s="195"/>
    </row>
    <row r="46" spans="1:34" ht="12.95" customHeight="1">
      <c r="A46" s="196"/>
      <c r="I46" s="119"/>
      <c r="AH46" s="195"/>
    </row>
    <row r="47" spans="1:34" ht="12.95" customHeight="1">
      <c r="A47" s="196"/>
      <c r="I47" s="119"/>
      <c r="AH47" s="195"/>
    </row>
    <row r="48" spans="1:34" ht="12.95" customHeight="1">
      <c r="A48" s="196"/>
      <c r="B48" s="1" t="s">
        <v>734</v>
      </c>
      <c r="I48" s="119"/>
      <c r="AH48" s="195"/>
    </row>
    <row r="49" spans="1:34" ht="12.95" customHeight="1" thickBot="1">
      <c r="A49" s="194"/>
      <c r="B49" s="192"/>
      <c r="C49" s="192"/>
      <c r="D49" s="192"/>
      <c r="E49" s="192"/>
      <c r="F49" s="192"/>
      <c r="G49" s="192"/>
      <c r="H49" s="192"/>
      <c r="I49" s="193"/>
      <c r="J49" s="192"/>
      <c r="K49" s="192"/>
      <c r="L49" s="192"/>
      <c r="M49" s="192"/>
      <c r="N49" s="192"/>
      <c r="O49" s="192"/>
      <c r="P49" s="192"/>
      <c r="Q49" s="192"/>
      <c r="R49" s="192"/>
      <c r="S49" s="192"/>
      <c r="T49" s="192"/>
      <c r="U49" s="192"/>
      <c r="V49" s="192"/>
      <c r="W49" s="192"/>
      <c r="X49" s="192"/>
      <c r="Y49" s="192"/>
      <c r="Z49" s="192"/>
      <c r="AA49" s="192"/>
      <c r="AB49" s="192"/>
      <c r="AC49" s="192"/>
      <c r="AD49" s="192"/>
      <c r="AE49" s="192"/>
      <c r="AF49" s="192"/>
      <c r="AG49" s="192"/>
      <c r="AH49" s="191"/>
    </row>
    <row r="50" spans="1:34" ht="12.95" customHeight="1" thickBot="1"/>
    <row r="51" spans="1:34" ht="12.95" customHeight="1">
      <c r="A51" s="201"/>
      <c r="B51" s="199"/>
      <c r="C51" s="199"/>
      <c r="D51" s="199"/>
      <c r="E51" s="199"/>
      <c r="F51" s="199"/>
      <c r="G51" s="199"/>
      <c r="H51" s="199"/>
      <c r="I51" s="200"/>
      <c r="J51" s="199"/>
      <c r="K51" s="199"/>
      <c r="L51" s="199"/>
      <c r="M51" s="199"/>
      <c r="N51" s="199"/>
      <c r="O51" s="199"/>
      <c r="P51" s="199"/>
      <c r="Q51" s="199"/>
      <c r="R51" s="199"/>
      <c r="S51" s="199"/>
      <c r="T51" s="199"/>
      <c r="U51" s="199"/>
      <c r="V51" s="199"/>
      <c r="W51" s="199"/>
      <c r="X51" s="199"/>
      <c r="Y51" s="199"/>
      <c r="Z51" s="199"/>
      <c r="AA51" s="199"/>
      <c r="AB51" s="199"/>
      <c r="AC51" s="199"/>
      <c r="AD51" s="199"/>
      <c r="AE51" s="199"/>
      <c r="AF51" s="199"/>
      <c r="AG51" s="199"/>
      <c r="AH51" s="198"/>
    </row>
    <row r="52" spans="1:34" ht="12.95" customHeight="1">
      <c r="A52" s="196"/>
      <c r="B52" s="1" t="s">
        <v>743</v>
      </c>
      <c r="I52" s="119"/>
      <c r="AH52" s="195"/>
    </row>
    <row r="53" spans="1:34" ht="12.95" customHeight="1">
      <c r="A53" s="196"/>
      <c r="B53" s="1" t="s">
        <v>742</v>
      </c>
      <c r="I53" s="119"/>
      <c r="AH53" s="195"/>
    </row>
    <row r="54" spans="1:34" ht="12.95" customHeight="1">
      <c r="A54" s="196"/>
      <c r="I54" s="119"/>
      <c r="AH54" s="195"/>
    </row>
    <row r="55" spans="1:34" ht="12.95" customHeight="1">
      <c r="A55" s="197"/>
      <c r="B55" s="1024"/>
      <c r="C55" s="1024"/>
      <c r="D55" s="1024"/>
      <c r="E55" s="28"/>
      <c r="F55" s="1024"/>
      <c r="G55" s="1024"/>
      <c r="H55" s="1024"/>
      <c r="I55" s="118"/>
      <c r="AH55" s="195"/>
    </row>
    <row r="56" spans="1:34" ht="12.95" customHeight="1">
      <c r="A56" s="196"/>
      <c r="I56" s="119"/>
      <c r="AH56" s="195"/>
    </row>
    <row r="57" spans="1:34" ht="12.95" customHeight="1">
      <c r="A57" s="196"/>
      <c r="I57" s="119"/>
      <c r="AH57" s="195"/>
    </row>
    <row r="58" spans="1:34" ht="12.95" customHeight="1">
      <c r="A58" s="196"/>
      <c r="I58" s="119"/>
      <c r="AH58" s="195"/>
    </row>
    <row r="59" spans="1:34" ht="12.95" customHeight="1">
      <c r="A59" s="196"/>
      <c r="I59" s="119"/>
      <c r="AH59" s="195"/>
    </row>
    <row r="60" spans="1:34" ht="12.95" customHeight="1">
      <c r="A60" s="196"/>
      <c r="I60" s="119"/>
      <c r="M60" s="1" t="s">
        <v>735</v>
      </c>
      <c r="AH60" s="195"/>
    </row>
    <row r="61" spans="1:34" ht="12.95" customHeight="1">
      <c r="A61" s="196"/>
      <c r="I61" s="119"/>
      <c r="AH61" s="195"/>
    </row>
    <row r="62" spans="1:34" ht="12.95" customHeight="1">
      <c r="A62" s="196"/>
      <c r="I62" s="119"/>
      <c r="AH62" s="195"/>
    </row>
    <row r="63" spans="1:34" ht="12.95" customHeight="1">
      <c r="A63" s="196"/>
      <c r="I63" s="119"/>
      <c r="AH63" s="195"/>
    </row>
    <row r="64" spans="1:34" ht="12.95" customHeight="1">
      <c r="A64" s="196"/>
      <c r="I64" s="119"/>
      <c r="AH64" s="195"/>
    </row>
    <row r="65" spans="1:34" ht="12.95" customHeight="1">
      <c r="A65" s="196"/>
      <c r="I65" s="119"/>
      <c r="AH65" s="195"/>
    </row>
    <row r="66" spans="1:34" ht="12.95" customHeight="1">
      <c r="A66" s="196"/>
      <c r="I66" s="119"/>
      <c r="AH66" s="195"/>
    </row>
    <row r="67" spans="1:34" ht="12.95" customHeight="1">
      <c r="A67" s="196"/>
      <c r="I67" s="119"/>
      <c r="AH67" s="195"/>
    </row>
    <row r="68" spans="1:34" ht="12.95" customHeight="1">
      <c r="A68" s="196"/>
      <c r="I68" s="119"/>
      <c r="AH68" s="195"/>
    </row>
    <row r="69" spans="1:34" ht="12.95" customHeight="1">
      <c r="A69" s="196"/>
      <c r="B69" s="1" t="s">
        <v>734</v>
      </c>
      <c r="I69" s="119"/>
      <c r="AH69" s="195"/>
    </row>
    <row r="70" spans="1:34" ht="12.95" customHeight="1" thickBot="1">
      <c r="A70" s="194"/>
      <c r="B70" s="192"/>
      <c r="C70" s="192"/>
      <c r="D70" s="192"/>
      <c r="E70" s="192"/>
      <c r="F70" s="192"/>
      <c r="G70" s="192"/>
      <c r="H70" s="192"/>
      <c r="I70" s="193"/>
      <c r="J70" s="192"/>
      <c r="K70" s="192"/>
      <c r="L70" s="192"/>
      <c r="M70" s="192"/>
      <c r="N70" s="192"/>
      <c r="O70" s="192"/>
      <c r="P70" s="192"/>
      <c r="Q70" s="192"/>
      <c r="R70" s="192"/>
      <c r="S70" s="192"/>
      <c r="T70" s="192"/>
      <c r="U70" s="192"/>
      <c r="V70" s="192"/>
      <c r="W70" s="192"/>
      <c r="X70" s="192"/>
      <c r="Y70" s="192"/>
      <c r="Z70" s="192"/>
      <c r="AA70" s="192"/>
      <c r="AB70" s="192"/>
      <c r="AC70" s="192"/>
      <c r="AD70" s="192"/>
      <c r="AE70" s="192"/>
      <c r="AF70" s="192"/>
      <c r="AG70" s="192"/>
      <c r="AH70" s="191"/>
    </row>
    <row r="71" spans="1:34" ht="12.95" customHeight="1" thickBot="1"/>
    <row r="72" spans="1:34" ht="12.95" customHeight="1">
      <c r="A72" s="201"/>
      <c r="B72" s="199"/>
      <c r="C72" s="199"/>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c r="AC72" s="199"/>
      <c r="AD72" s="199"/>
      <c r="AE72" s="199"/>
      <c r="AF72" s="199"/>
      <c r="AG72" s="199"/>
      <c r="AH72" s="198"/>
    </row>
    <row r="73" spans="1:34" ht="15.95" customHeight="1">
      <c r="A73" s="196"/>
      <c r="B73" s="190" t="s">
        <v>741</v>
      </c>
      <c r="F73" s="190"/>
      <c r="G73" s="190"/>
      <c r="H73" s="190"/>
      <c r="AH73" s="195"/>
    </row>
    <row r="74" spans="1:34" ht="12.95" customHeight="1">
      <c r="A74" s="196"/>
      <c r="R74" s="28" t="s">
        <v>740</v>
      </c>
      <c r="S74" s="1024"/>
      <c r="T74" s="1024"/>
      <c r="U74" s="1024"/>
      <c r="V74" s="1024"/>
      <c r="W74" s="1024"/>
      <c r="X74" s="1024"/>
      <c r="Y74" s="1024"/>
      <c r="Z74" s="1024"/>
      <c r="AA74" s="1024"/>
      <c r="AB74" s="1024"/>
      <c r="AC74" s="1024"/>
      <c r="AD74" s="1024"/>
      <c r="AE74" s="1024"/>
      <c r="AF74" s="1024"/>
      <c r="AG74" s="40">
        <f>AG5</f>
        <v>0</v>
      </c>
      <c r="AH74" s="195"/>
    </row>
    <row r="75" spans="1:34" ht="12.95" customHeight="1">
      <c r="A75" s="196"/>
      <c r="AH75" s="195"/>
    </row>
    <row r="76" spans="1:34" ht="12.95" customHeight="1">
      <c r="A76" s="196"/>
      <c r="E76" s="189"/>
      <c r="F76" s="189"/>
      <c r="G76" s="189"/>
      <c r="H76" s="189"/>
      <c r="M76" s="174" t="s">
        <v>739</v>
      </c>
      <c r="N76" s="1183"/>
      <c r="O76" s="1183"/>
      <c r="P76" s="1183"/>
      <c r="Q76" s="1183"/>
      <c r="R76" s="28" t="str">
        <f>IF('確認申請書（建築）入力'!$M$19=0,"                      ",'確認申請書（建築）入力'!$M$19) &amp; "　邸新築工事"</f>
        <v xml:space="preserve">                      　邸新築工事</v>
      </c>
      <c r="S76" s="1024"/>
      <c r="T76" s="1024"/>
      <c r="U76" s="1024"/>
      <c r="V76" s="1024"/>
      <c r="W76" s="1024"/>
      <c r="X76" s="1024"/>
      <c r="Y76" s="1024"/>
      <c r="Z76" s="1024"/>
      <c r="AA76" s="1024"/>
      <c r="AB76" s="1024"/>
      <c r="AC76" s="1024"/>
      <c r="AD76" s="1024"/>
      <c r="AE76" s="1024"/>
      <c r="AF76" s="1024"/>
      <c r="AG76" s="202"/>
      <c r="AH76" s="195"/>
    </row>
    <row r="77" spans="1:34" ht="12.95" customHeight="1" thickBot="1">
      <c r="A77" s="194"/>
      <c r="B77" s="192"/>
      <c r="C77" s="192"/>
      <c r="D77" s="192"/>
      <c r="E77" s="192"/>
      <c r="F77" s="192"/>
      <c r="G77" s="192"/>
      <c r="H77" s="192"/>
      <c r="I77" s="192"/>
      <c r="J77" s="192"/>
      <c r="K77" s="192"/>
      <c r="L77" s="192"/>
      <c r="M77" s="192"/>
      <c r="N77" s="192"/>
      <c r="O77" s="192"/>
      <c r="P77" s="192"/>
      <c r="Q77" s="192"/>
      <c r="R77" s="192"/>
      <c r="S77" s="192"/>
      <c r="T77" s="192"/>
      <c r="U77" s="192"/>
      <c r="V77" s="192"/>
      <c r="W77" s="192"/>
      <c r="X77" s="192"/>
      <c r="Y77" s="192"/>
      <c r="Z77" s="192"/>
      <c r="AA77" s="192"/>
      <c r="AB77" s="192"/>
      <c r="AC77" s="192"/>
      <c r="AD77" s="192"/>
      <c r="AE77" s="192"/>
      <c r="AF77" s="192"/>
      <c r="AG77" s="192"/>
      <c r="AH77" s="191"/>
    </row>
    <row r="78" spans="1:34" ht="12.95" customHeight="1">
      <c r="A78" s="201"/>
      <c r="B78" s="199"/>
      <c r="C78" s="199"/>
      <c r="D78" s="199"/>
      <c r="E78" s="199"/>
      <c r="F78" s="199"/>
      <c r="G78" s="199"/>
      <c r="H78" s="199"/>
      <c r="I78" s="200"/>
      <c r="J78" s="199"/>
      <c r="K78" s="199"/>
      <c r="L78" s="199"/>
      <c r="M78" s="199"/>
      <c r="N78" s="199"/>
      <c r="O78" s="199"/>
      <c r="P78" s="199"/>
      <c r="Q78" s="199"/>
      <c r="R78" s="199"/>
      <c r="S78" s="199"/>
      <c r="T78" s="199"/>
      <c r="U78" s="199"/>
      <c r="V78" s="199"/>
      <c r="W78" s="199"/>
      <c r="X78" s="199"/>
      <c r="Y78" s="199"/>
      <c r="Z78" s="199"/>
      <c r="AA78" s="199"/>
      <c r="AB78" s="199"/>
      <c r="AC78" s="199"/>
      <c r="AD78" s="199"/>
      <c r="AE78" s="199"/>
      <c r="AF78" s="199"/>
      <c r="AG78" s="199"/>
      <c r="AH78" s="198"/>
    </row>
    <row r="79" spans="1:34" ht="12.95" customHeight="1">
      <c r="A79" s="196"/>
      <c r="B79" s="1" t="s">
        <v>738</v>
      </c>
      <c r="I79" s="119"/>
      <c r="AH79" s="195"/>
    </row>
    <row r="80" spans="1:34" ht="12.95" customHeight="1">
      <c r="A80" s="196"/>
      <c r="B80" s="1" t="s">
        <v>737</v>
      </c>
      <c r="I80" s="119"/>
      <c r="AH80" s="195"/>
    </row>
    <row r="81" spans="1:34" ht="12.95" customHeight="1">
      <c r="A81" s="196"/>
      <c r="B81" s="1" t="s">
        <v>736</v>
      </c>
      <c r="I81" s="119"/>
      <c r="AH81" s="195"/>
    </row>
    <row r="82" spans="1:34" ht="12.95" customHeight="1">
      <c r="A82" s="197"/>
      <c r="B82" s="1024"/>
      <c r="C82" s="1024"/>
      <c r="D82" s="1024"/>
      <c r="E82" s="28"/>
      <c r="F82" s="1024"/>
      <c r="G82" s="1024"/>
      <c r="H82" s="1024"/>
      <c r="I82" s="118"/>
      <c r="AH82" s="195"/>
    </row>
    <row r="83" spans="1:34" ht="12.95" customHeight="1">
      <c r="A83" s="196"/>
      <c r="I83" s="119"/>
      <c r="AH83" s="195"/>
    </row>
    <row r="84" spans="1:34" ht="12.95" customHeight="1">
      <c r="A84" s="196"/>
      <c r="I84" s="119"/>
      <c r="AH84" s="195"/>
    </row>
    <row r="85" spans="1:34" ht="12.95" customHeight="1">
      <c r="A85" s="196"/>
      <c r="I85" s="119"/>
      <c r="AH85" s="195"/>
    </row>
    <row r="86" spans="1:34" ht="12.95" customHeight="1">
      <c r="A86" s="196"/>
      <c r="I86" s="119"/>
      <c r="AH86" s="195"/>
    </row>
    <row r="87" spans="1:34" ht="12.95" customHeight="1">
      <c r="A87" s="196"/>
      <c r="I87" s="119"/>
      <c r="M87" s="1" t="s">
        <v>735</v>
      </c>
      <c r="AH87" s="195"/>
    </row>
    <row r="88" spans="1:34" ht="12.95" customHeight="1">
      <c r="A88" s="196"/>
      <c r="I88" s="119"/>
      <c r="AH88" s="195"/>
    </row>
    <row r="89" spans="1:34" ht="12.95" customHeight="1">
      <c r="A89" s="196"/>
      <c r="I89" s="119"/>
      <c r="AH89" s="195"/>
    </row>
    <row r="90" spans="1:34" ht="12.95" customHeight="1">
      <c r="A90" s="196"/>
      <c r="I90" s="119"/>
      <c r="AH90" s="195"/>
    </row>
    <row r="91" spans="1:34" ht="12.95" customHeight="1">
      <c r="A91" s="196"/>
      <c r="I91" s="119"/>
      <c r="AH91" s="195"/>
    </row>
    <row r="92" spans="1:34" ht="12.95" customHeight="1">
      <c r="A92" s="196"/>
      <c r="I92" s="119"/>
      <c r="AH92" s="195"/>
    </row>
    <row r="93" spans="1:34" ht="12.95" customHeight="1">
      <c r="A93" s="196"/>
      <c r="I93" s="119"/>
      <c r="AH93" s="195"/>
    </row>
    <row r="94" spans="1:34" ht="12.95" customHeight="1">
      <c r="A94" s="196"/>
      <c r="I94" s="119"/>
      <c r="AH94" s="195"/>
    </row>
    <row r="95" spans="1:34" ht="12.95" customHeight="1">
      <c r="A95" s="196"/>
      <c r="I95" s="119"/>
      <c r="AH95" s="195"/>
    </row>
    <row r="96" spans="1:34" ht="12.95" customHeight="1">
      <c r="A96" s="196"/>
      <c r="B96" s="1" t="s">
        <v>734</v>
      </c>
      <c r="I96" s="119"/>
      <c r="AH96" s="195"/>
    </row>
    <row r="97" spans="1:34" ht="12.95" customHeight="1" thickBot="1">
      <c r="A97" s="194"/>
      <c r="B97" s="192"/>
      <c r="C97" s="192"/>
      <c r="D97" s="192"/>
      <c r="E97" s="192"/>
      <c r="F97" s="192"/>
      <c r="G97" s="192"/>
      <c r="H97" s="192"/>
      <c r="I97" s="193"/>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1"/>
    </row>
    <row r="98" spans="1:34" ht="12.95" customHeight="1" thickBot="1"/>
    <row r="99" spans="1:34" ht="12.95" customHeight="1">
      <c r="A99" s="201"/>
      <c r="B99" s="199"/>
      <c r="C99" s="199"/>
      <c r="D99" s="199"/>
      <c r="E99" s="199"/>
      <c r="F99" s="199"/>
      <c r="G99" s="199"/>
      <c r="H99" s="199"/>
      <c r="I99" s="200"/>
      <c r="J99" s="199"/>
      <c r="K99" s="199"/>
      <c r="L99" s="199"/>
      <c r="M99" s="199"/>
      <c r="N99" s="199"/>
      <c r="O99" s="199"/>
      <c r="P99" s="199"/>
      <c r="Q99" s="199"/>
      <c r="R99" s="199"/>
      <c r="S99" s="199"/>
      <c r="T99" s="199"/>
      <c r="U99" s="199"/>
      <c r="V99" s="199"/>
      <c r="W99" s="199"/>
      <c r="X99" s="199"/>
      <c r="Y99" s="199"/>
      <c r="Z99" s="199"/>
      <c r="AA99" s="199"/>
      <c r="AB99" s="199"/>
      <c r="AC99" s="199"/>
      <c r="AD99" s="199"/>
      <c r="AE99" s="199"/>
      <c r="AF99" s="199"/>
      <c r="AG99" s="199"/>
      <c r="AH99" s="198"/>
    </row>
    <row r="100" spans="1:34" ht="12.95" customHeight="1">
      <c r="A100" s="196"/>
      <c r="B100" s="1" t="s">
        <v>738</v>
      </c>
      <c r="I100" s="119"/>
      <c r="AH100" s="195"/>
    </row>
    <row r="101" spans="1:34" ht="12.95" customHeight="1">
      <c r="A101" s="196"/>
      <c r="B101" s="1" t="s">
        <v>737</v>
      </c>
      <c r="I101" s="119"/>
      <c r="AH101" s="195"/>
    </row>
    <row r="102" spans="1:34" ht="12.95" customHeight="1">
      <c r="A102" s="196"/>
      <c r="B102" s="1" t="s">
        <v>736</v>
      </c>
      <c r="I102" s="119"/>
      <c r="AH102" s="195"/>
    </row>
    <row r="103" spans="1:34" ht="12.95" customHeight="1">
      <c r="A103" s="197"/>
      <c r="B103" s="1024"/>
      <c r="C103" s="1024"/>
      <c r="D103" s="1024"/>
      <c r="E103" s="28"/>
      <c r="F103" s="1024"/>
      <c r="G103" s="1024"/>
      <c r="H103" s="1024"/>
      <c r="I103" s="118"/>
      <c r="AH103" s="195"/>
    </row>
    <row r="104" spans="1:34" ht="12.95" customHeight="1">
      <c r="A104" s="196"/>
      <c r="I104" s="119"/>
      <c r="AH104" s="195"/>
    </row>
    <row r="105" spans="1:34" ht="12.95" customHeight="1">
      <c r="A105" s="196"/>
      <c r="I105" s="119"/>
      <c r="AH105" s="195"/>
    </row>
    <row r="106" spans="1:34" ht="12.95" customHeight="1">
      <c r="A106" s="196"/>
      <c r="I106" s="119"/>
      <c r="AH106" s="195"/>
    </row>
    <row r="107" spans="1:34" ht="12.95" customHeight="1">
      <c r="A107" s="196"/>
      <c r="I107" s="119"/>
      <c r="AH107" s="195"/>
    </row>
    <row r="108" spans="1:34" ht="12.95" customHeight="1">
      <c r="A108" s="196"/>
      <c r="I108" s="119"/>
      <c r="M108" s="1" t="s">
        <v>735</v>
      </c>
      <c r="AH108" s="195"/>
    </row>
    <row r="109" spans="1:34" ht="12.95" customHeight="1">
      <c r="A109" s="196"/>
      <c r="I109" s="119"/>
      <c r="AH109" s="195"/>
    </row>
    <row r="110" spans="1:34" ht="12.95" customHeight="1">
      <c r="A110" s="196"/>
      <c r="I110" s="119"/>
      <c r="AH110" s="195"/>
    </row>
    <row r="111" spans="1:34" ht="12.95" customHeight="1">
      <c r="A111" s="196"/>
      <c r="I111" s="119"/>
      <c r="AH111" s="195"/>
    </row>
    <row r="112" spans="1:34" ht="12.95" customHeight="1">
      <c r="A112" s="196"/>
      <c r="I112" s="119"/>
      <c r="AH112" s="195"/>
    </row>
    <row r="113" spans="1:34" ht="12.95" customHeight="1">
      <c r="A113" s="196"/>
      <c r="I113" s="119"/>
      <c r="AH113" s="195"/>
    </row>
    <row r="114" spans="1:34" ht="12.95" customHeight="1">
      <c r="A114" s="196"/>
      <c r="I114" s="119"/>
      <c r="AH114" s="195"/>
    </row>
    <row r="115" spans="1:34" ht="12.95" customHeight="1">
      <c r="A115" s="196"/>
      <c r="I115" s="119"/>
      <c r="AH115" s="195"/>
    </row>
    <row r="116" spans="1:34" ht="12.95" customHeight="1">
      <c r="A116" s="196"/>
      <c r="I116" s="119"/>
      <c r="AH116" s="195"/>
    </row>
    <row r="117" spans="1:34" ht="12.95" customHeight="1">
      <c r="A117" s="196"/>
      <c r="B117" s="1" t="s">
        <v>734</v>
      </c>
      <c r="I117" s="119"/>
      <c r="AH117" s="195"/>
    </row>
    <row r="118" spans="1:34" ht="12.95" customHeight="1" thickBot="1">
      <c r="A118" s="194"/>
      <c r="B118" s="192"/>
      <c r="C118" s="192"/>
      <c r="D118" s="192"/>
      <c r="E118" s="192"/>
      <c r="F118" s="192"/>
      <c r="G118" s="192"/>
      <c r="H118" s="192"/>
      <c r="I118" s="193"/>
      <c r="J118" s="192"/>
      <c r="K118" s="192"/>
      <c r="L118" s="192"/>
      <c r="M118" s="192"/>
      <c r="N118" s="192"/>
      <c r="O118" s="192"/>
      <c r="P118" s="192"/>
      <c r="Q118" s="192"/>
      <c r="R118" s="192"/>
      <c r="S118" s="192"/>
      <c r="T118" s="192"/>
      <c r="U118" s="192"/>
      <c r="V118" s="192"/>
      <c r="W118" s="192"/>
      <c r="X118" s="192"/>
      <c r="Y118" s="192"/>
      <c r="Z118" s="192"/>
      <c r="AA118" s="192"/>
      <c r="AB118" s="192"/>
      <c r="AC118" s="192"/>
      <c r="AD118" s="192"/>
      <c r="AE118" s="192"/>
      <c r="AF118" s="192"/>
      <c r="AG118" s="192"/>
      <c r="AH118" s="191"/>
    </row>
    <row r="119" spans="1:34" ht="12.95" customHeight="1" thickBot="1"/>
    <row r="120" spans="1:34" ht="12.95" customHeight="1">
      <c r="A120" s="201"/>
      <c r="B120" s="199"/>
      <c r="C120" s="199"/>
      <c r="D120" s="199"/>
      <c r="E120" s="199"/>
      <c r="F120" s="199"/>
      <c r="G120" s="199"/>
      <c r="H120" s="199"/>
      <c r="I120" s="200"/>
      <c r="J120" s="199"/>
      <c r="K120" s="199"/>
      <c r="L120" s="199"/>
      <c r="M120" s="199"/>
      <c r="N120" s="199"/>
      <c r="O120" s="199"/>
      <c r="P120" s="199"/>
      <c r="Q120" s="199"/>
      <c r="R120" s="199"/>
      <c r="S120" s="199"/>
      <c r="T120" s="199"/>
      <c r="U120" s="199"/>
      <c r="V120" s="199"/>
      <c r="W120" s="199"/>
      <c r="X120" s="199"/>
      <c r="Y120" s="199"/>
      <c r="Z120" s="199"/>
      <c r="AA120" s="199"/>
      <c r="AB120" s="199"/>
      <c r="AC120" s="199"/>
      <c r="AD120" s="199"/>
      <c r="AE120" s="199"/>
      <c r="AF120" s="199"/>
      <c r="AG120" s="199"/>
      <c r="AH120" s="198"/>
    </row>
    <row r="121" spans="1:34" ht="12.95" customHeight="1">
      <c r="A121" s="196"/>
      <c r="B121" s="1" t="s">
        <v>738</v>
      </c>
      <c r="I121" s="119"/>
      <c r="AH121" s="195"/>
    </row>
    <row r="122" spans="1:34" ht="12.95" customHeight="1">
      <c r="A122" s="196"/>
      <c r="B122" s="1" t="s">
        <v>737</v>
      </c>
      <c r="I122" s="119"/>
      <c r="AH122" s="195"/>
    </row>
    <row r="123" spans="1:34" ht="12.95" customHeight="1">
      <c r="A123" s="196"/>
      <c r="B123" s="1" t="s">
        <v>736</v>
      </c>
      <c r="I123" s="119"/>
      <c r="AH123" s="195"/>
    </row>
    <row r="124" spans="1:34" ht="12.95" customHeight="1">
      <c r="A124" s="197"/>
      <c r="B124" s="1024"/>
      <c r="C124" s="1024"/>
      <c r="D124" s="1024"/>
      <c r="E124" s="28"/>
      <c r="F124" s="1024"/>
      <c r="G124" s="1024"/>
      <c r="H124" s="1024"/>
      <c r="I124" s="118"/>
      <c r="AH124" s="195"/>
    </row>
    <row r="125" spans="1:34" ht="12.95" customHeight="1">
      <c r="A125" s="196"/>
      <c r="I125" s="119"/>
      <c r="AH125" s="195"/>
    </row>
    <row r="126" spans="1:34" ht="12.95" customHeight="1">
      <c r="A126" s="196"/>
      <c r="I126" s="119"/>
      <c r="AH126" s="195"/>
    </row>
    <row r="127" spans="1:34" ht="12.95" customHeight="1">
      <c r="A127" s="196"/>
      <c r="I127" s="119"/>
      <c r="AH127" s="195"/>
    </row>
    <row r="128" spans="1:34" ht="12.95" customHeight="1">
      <c r="A128" s="196"/>
      <c r="I128" s="119"/>
      <c r="AH128" s="195"/>
    </row>
    <row r="129" spans="1:34" ht="12.95" customHeight="1">
      <c r="A129" s="196"/>
      <c r="I129" s="119"/>
      <c r="M129" s="1" t="s">
        <v>735</v>
      </c>
      <c r="AH129" s="195"/>
    </row>
    <row r="130" spans="1:34" ht="12.95" customHeight="1">
      <c r="A130" s="196"/>
      <c r="I130" s="119"/>
      <c r="AH130" s="195"/>
    </row>
    <row r="131" spans="1:34" ht="12.95" customHeight="1">
      <c r="A131" s="196"/>
      <c r="I131" s="119"/>
      <c r="AH131" s="195"/>
    </row>
    <row r="132" spans="1:34" ht="12.95" customHeight="1">
      <c r="A132" s="196"/>
      <c r="I132" s="119"/>
      <c r="AH132" s="195"/>
    </row>
    <row r="133" spans="1:34" ht="12.95" customHeight="1">
      <c r="A133" s="196"/>
      <c r="I133" s="119"/>
      <c r="AH133" s="195"/>
    </row>
    <row r="134" spans="1:34" ht="12.95" customHeight="1">
      <c r="A134" s="196"/>
      <c r="I134" s="119"/>
      <c r="AH134" s="195"/>
    </row>
    <row r="135" spans="1:34" ht="12.95" customHeight="1">
      <c r="A135" s="196"/>
      <c r="I135" s="119"/>
      <c r="AH135" s="195"/>
    </row>
    <row r="136" spans="1:34" ht="12.95" customHeight="1">
      <c r="A136" s="196"/>
      <c r="I136" s="119"/>
      <c r="AH136" s="195"/>
    </row>
    <row r="137" spans="1:34" ht="12.95" customHeight="1">
      <c r="A137" s="196"/>
      <c r="I137" s="119"/>
      <c r="AH137" s="195"/>
    </row>
    <row r="138" spans="1:34" ht="12.95" customHeight="1">
      <c r="A138" s="196"/>
      <c r="B138" s="1" t="s">
        <v>734</v>
      </c>
      <c r="I138" s="119"/>
      <c r="AH138" s="195"/>
    </row>
    <row r="139" spans="1:34" ht="12.95" customHeight="1" thickBot="1">
      <c r="A139" s="194"/>
      <c r="B139" s="192"/>
      <c r="C139" s="192"/>
      <c r="D139" s="192"/>
      <c r="E139" s="192"/>
      <c r="F139" s="192"/>
      <c r="G139" s="192"/>
      <c r="H139" s="192"/>
      <c r="I139" s="193"/>
      <c r="J139" s="192"/>
      <c r="K139" s="192"/>
      <c r="L139" s="192"/>
      <c r="M139" s="192"/>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1"/>
    </row>
    <row r="142" spans="1:34" ht="12.95" customHeight="1">
      <c r="E142" s="190"/>
      <c r="F142" s="190"/>
      <c r="G142" s="190"/>
      <c r="H142" s="190"/>
    </row>
    <row r="145" spans="5:33" ht="12.95" customHeight="1">
      <c r="E145" s="189"/>
      <c r="F145" s="189"/>
      <c r="G145" s="189"/>
      <c r="H145" s="189"/>
      <c r="M145" s="146"/>
      <c r="N145" s="146"/>
      <c r="O145" s="146"/>
      <c r="P145" s="146"/>
      <c r="Q145" s="146"/>
      <c r="AG145" s="188"/>
    </row>
    <row r="148" spans="5:33" ht="12.95" customHeight="1">
      <c r="E148" s="187"/>
      <c r="F148" s="187"/>
      <c r="G148" s="187"/>
      <c r="H148" s="187"/>
    </row>
    <row r="164" spans="5:9" ht="12.95" customHeight="1">
      <c r="I164" s="1" t="s">
        <v>733</v>
      </c>
    </row>
    <row r="169" spans="5:9" ht="12.95" customHeight="1">
      <c r="E169" s="187"/>
      <c r="F169" s="187"/>
      <c r="G169" s="187"/>
      <c r="H169" s="187"/>
    </row>
    <row r="185" spans="5:9" ht="12.95" customHeight="1">
      <c r="I185" s="1" t="s">
        <v>733</v>
      </c>
    </row>
    <row r="190" spans="5:9" ht="12.95" customHeight="1">
      <c r="E190" s="187"/>
      <c r="F190" s="187"/>
      <c r="G190" s="187"/>
      <c r="H190" s="187"/>
    </row>
    <row r="206" spans="9:9" ht="12.95" customHeight="1">
      <c r="I206" s="1" t="s">
        <v>733</v>
      </c>
    </row>
  </sheetData>
  <phoneticPr fontId="2"/>
  <hyperlinks>
    <hyperlink ref="AG1" location="作業メニュー!A1" display="作業メニュー" xr:uid="{00000000-0004-0000-1A00-000000000000}"/>
  </hyperlinks>
  <pageMargins left="0.75" right="0.35" top="0.69" bottom="0.37" header="0.51200000000000001" footer="0.27"/>
  <pageSetup paperSize="9" scale="83" orientation="portrait" r:id="rId1"/>
  <headerFooter alignWithMargins="0">
    <oddFooter>&amp;R070712</oddFooter>
  </headerFooter>
  <rowBreaks count="2" manualBreakCount="2">
    <brk id="71" max="16383" man="1"/>
    <brk id="140"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A00-000000000000}">
          <x14:formula1>
            <xm:f>"　,Ｆ☆☆☆☆,Ｆ☆☆☆,告示対象外"</xm:f>
          </x14:formula1>
          <xm:sqref>I26 JW26 TS26 ADO26 ANK26 AXG26 BHC26 BQY26 CAU26 CKQ26 CUM26 DEI26 DOE26 DYA26 EHW26 ERS26 FBO26 FLK26 FVG26 GFC26 GOY26 GYU26 HIQ26 HSM26 ICI26 IME26 IWA26 JFW26 JPS26 JZO26 KJK26 KTG26 LDC26 LMY26 LWU26 MGQ26 MQM26 NAI26 NKE26 NUA26 ODW26 ONS26 OXO26 PHK26 PRG26 QBC26 QKY26 QUU26 REQ26 ROM26 RYI26 SIE26 SSA26 TBW26 TLS26 TVO26 UFK26 UPG26 UZC26 VIY26 VSU26 WCQ26 WMM26 WWI26 I65562 JW65562 TS65562 ADO65562 ANK65562 AXG65562 BHC65562 BQY65562 CAU65562 CKQ65562 CUM65562 DEI65562 DOE65562 DYA65562 EHW65562 ERS65562 FBO65562 FLK65562 FVG65562 GFC65562 GOY65562 GYU65562 HIQ65562 HSM65562 ICI65562 IME65562 IWA65562 JFW65562 JPS65562 JZO65562 KJK65562 KTG65562 LDC65562 LMY65562 LWU65562 MGQ65562 MQM65562 NAI65562 NKE65562 NUA65562 ODW65562 ONS65562 OXO65562 PHK65562 PRG65562 QBC65562 QKY65562 QUU65562 REQ65562 ROM65562 RYI65562 SIE65562 SSA65562 TBW65562 TLS65562 TVO65562 UFK65562 UPG65562 UZC65562 VIY65562 VSU65562 WCQ65562 WMM65562 WWI65562 I131098 JW131098 TS131098 ADO131098 ANK131098 AXG131098 BHC131098 BQY131098 CAU131098 CKQ131098 CUM131098 DEI131098 DOE131098 DYA131098 EHW131098 ERS131098 FBO131098 FLK131098 FVG131098 GFC131098 GOY131098 GYU131098 HIQ131098 HSM131098 ICI131098 IME131098 IWA131098 JFW131098 JPS131098 JZO131098 KJK131098 KTG131098 LDC131098 LMY131098 LWU131098 MGQ131098 MQM131098 NAI131098 NKE131098 NUA131098 ODW131098 ONS131098 OXO131098 PHK131098 PRG131098 QBC131098 QKY131098 QUU131098 REQ131098 ROM131098 RYI131098 SIE131098 SSA131098 TBW131098 TLS131098 TVO131098 UFK131098 UPG131098 UZC131098 VIY131098 VSU131098 WCQ131098 WMM131098 WWI131098 I196634 JW196634 TS196634 ADO196634 ANK196634 AXG196634 BHC196634 BQY196634 CAU196634 CKQ196634 CUM196634 DEI196634 DOE196634 DYA196634 EHW196634 ERS196634 FBO196634 FLK196634 FVG196634 GFC196634 GOY196634 GYU196634 HIQ196634 HSM196634 ICI196634 IME196634 IWA196634 JFW196634 JPS196634 JZO196634 KJK196634 KTG196634 LDC196634 LMY196634 LWU196634 MGQ196634 MQM196634 NAI196634 NKE196634 NUA196634 ODW196634 ONS196634 OXO196634 PHK196634 PRG196634 QBC196634 QKY196634 QUU196634 REQ196634 ROM196634 RYI196634 SIE196634 SSA196634 TBW196634 TLS196634 TVO196634 UFK196634 UPG196634 UZC196634 VIY196634 VSU196634 WCQ196634 WMM196634 WWI196634 I262170 JW262170 TS262170 ADO262170 ANK262170 AXG262170 BHC262170 BQY262170 CAU262170 CKQ262170 CUM262170 DEI262170 DOE262170 DYA262170 EHW262170 ERS262170 FBO262170 FLK262170 FVG262170 GFC262170 GOY262170 GYU262170 HIQ262170 HSM262170 ICI262170 IME262170 IWA262170 JFW262170 JPS262170 JZO262170 KJK262170 KTG262170 LDC262170 LMY262170 LWU262170 MGQ262170 MQM262170 NAI262170 NKE262170 NUA262170 ODW262170 ONS262170 OXO262170 PHK262170 PRG262170 QBC262170 QKY262170 QUU262170 REQ262170 ROM262170 RYI262170 SIE262170 SSA262170 TBW262170 TLS262170 TVO262170 UFK262170 UPG262170 UZC262170 VIY262170 VSU262170 WCQ262170 WMM262170 WWI262170 I327706 JW327706 TS327706 ADO327706 ANK327706 AXG327706 BHC327706 BQY327706 CAU327706 CKQ327706 CUM327706 DEI327706 DOE327706 DYA327706 EHW327706 ERS327706 FBO327706 FLK327706 FVG327706 GFC327706 GOY327706 GYU327706 HIQ327706 HSM327706 ICI327706 IME327706 IWA327706 JFW327706 JPS327706 JZO327706 KJK327706 KTG327706 LDC327706 LMY327706 LWU327706 MGQ327706 MQM327706 NAI327706 NKE327706 NUA327706 ODW327706 ONS327706 OXO327706 PHK327706 PRG327706 QBC327706 QKY327706 QUU327706 REQ327706 ROM327706 RYI327706 SIE327706 SSA327706 TBW327706 TLS327706 TVO327706 UFK327706 UPG327706 UZC327706 VIY327706 VSU327706 WCQ327706 WMM327706 WWI327706 I393242 JW393242 TS393242 ADO393242 ANK393242 AXG393242 BHC393242 BQY393242 CAU393242 CKQ393242 CUM393242 DEI393242 DOE393242 DYA393242 EHW393242 ERS393242 FBO393242 FLK393242 FVG393242 GFC393242 GOY393242 GYU393242 HIQ393242 HSM393242 ICI393242 IME393242 IWA393242 JFW393242 JPS393242 JZO393242 KJK393242 KTG393242 LDC393242 LMY393242 LWU393242 MGQ393242 MQM393242 NAI393242 NKE393242 NUA393242 ODW393242 ONS393242 OXO393242 PHK393242 PRG393242 QBC393242 QKY393242 QUU393242 REQ393242 ROM393242 RYI393242 SIE393242 SSA393242 TBW393242 TLS393242 TVO393242 UFK393242 UPG393242 UZC393242 VIY393242 VSU393242 WCQ393242 WMM393242 WWI393242 I458778 JW458778 TS458778 ADO458778 ANK458778 AXG458778 BHC458778 BQY458778 CAU458778 CKQ458778 CUM458778 DEI458778 DOE458778 DYA458778 EHW458778 ERS458778 FBO458778 FLK458778 FVG458778 GFC458778 GOY458778 GYU458778 HIQ458778 HSM458778 ICI458778 IME458778 IWA458778 JFW458778 JPS458778 JZO458778 KJK458778 KTG458778 LDC458778 LMY458778 LWU458778 MGQ458778 MQM458778 NAI458778 NKE458778 NUA458778 ODW458778 ONS458778 OXO458778 PHK458778 PRG458778 QBC458778 QKY458778 QUU458778 REQ458778 ROM458778 RYI458778 SIE458778 SSA458778 TBW458778 TLS458778 TVO458778 UFK458778 UPG458778 UZC458778 VIY458778 VSU458778 WCQ458778 WMM458778 WWI458778 I524314 JW524314 TS524314 ADO524314 ANK524314 AXG524314 BHC524314 BQY524314 CAU524314 CKQ524314 CUM524314 DEI524314 DOE524314 DYA524314 EHW524314 ERS524314 FBO524314 FLK524314 FVG524314 GFC524314 GOY524314 GYU524314 HIQ524314 HSM524314 ICI524314 IME524314 IWA524314 JFW524314 JPS524314 JZO524314 KJK524314 KTG524314 LDC524314 LMY524314 LWU524314 MGQ524314 MQM524314 NAI524314 NKE524314 NUA524314 ODW524314 ONS524314 OXO524314 PHK524314 PRG524314 QBC524314 QKY524314 QUU524314 REQ524314 ROM524314 RYI524314 SIE524314 SSA524314 TBW524314 TLS524314 TVO524314 UFK524314 UPG524314 UZC524314 VIY524314 VSU524314 WCQ524314 WMM524314 WWI524314 I589850 JW589850 TS589850 ADO589850 ANK589850 AXG589850 BHC589850 BQY589850 CAU589850 CKQ589850 CUM589850 DEI589850 DOE589850 DYA589850 EHW589850 ERS589850 FBO589850 FLK589850 FVG589850 GFC589850 GOY589850 GYU589850 HIQ589850 HSM589850 ICI589850 IME589850 IWA589850 JFW589850 JPS589850 JZO589850 KJK589850 KTG589850 LDC589850 LMY589850 LWU589850 MGQ589850 MQM589850 NAI589850 NKE589850 NUA589850 ODW589850 ONS589850 OXO589850 PHK589850 PRG589850 QBC589850 QKY589850 QUU589850 REQ589850 ROM589850 RYI589850 SIE589850 SSA589850 TBW589850 TLS589850 TVO589850 UFK589850 UPG589850 UZC589850 VIY589850 VSU589850 WCQ589850 WMM589850 WWI589850 I655386 JW655386 TS655386 ADO655386 ANK655386 AXG655386 BHC655386 BQY655386 CAU655386 CKQ655386 CUM655386 DEI655386 DOE655386 DYA655386 EHW655386 ERS655386 FBO655386 FLK655386 FVG655386 GFC655386 GOY655386 GYU655386 HIQ655386 HSM655386 ICI655386 IME655386 IWA655386 JFW655386 JPS655386 JZO655386 KJK655386 KTG655386 LDC655386 LMY655386 LWU655386 MGQ655386 MQM655386 NAI655386 NKE655386 NUA655386 ODW655386 ONS655386 OXO655386 PHK655386 PRG655386 QBC655386 QKY655386 QUU655386 REQ655386 ROM655386 RYI655386 SIE655386 SSA655386 TBW655386 TLS655386 TVO655386 UFK655386 UPG655386 UZC655386 VIY655386 VSU655386 WCQ655386 WMM655386 WWI655386 I720922 JW720922 TS720922 ADO720922 ANK720922 AXG720922 BHC720922 BQY720922 CAU720922 CKQ720922 CUM720922 DEI720922 DOE720922 DYA720922 EHW720922 ERS720922 FBO720922 FLK720922 FVG720922 GFC720922 GOY720922 GYU720922 HIQ720922 HSM720922 ICI720922 IME720922 IWA720922 JFW720922 JPS720922 JZO720922 KJK720922 KTG720922 LDC720922 LMY720922 LWU720922 MGQ720922 MQM720922 NAI720922 NKE720922 NUA720922 ODW720922 ONS720922 OXO720922 PHK720922 PRG720922 QBC720922 QKY720922 QUU720922 REQ720922 ROM720922 RYI720922 SIE720922 SSA720922 TBW720922 TLS720922 TVO720922 UFK720922 UPG720922 UZC720922 VIY720922 VSU720922 WCQ720922 WMM720922 WWI720922 I786458 JW786458 TS786458 ADO786458 ANK786458 AXG786458 BHC786458 BQY786458 CAU786458 CKQ786458 CUM786458 DEI786458 DOE786458 DYA786458 EHW786458 ERS786458 FBO786458 FLK786458 FVG786458 GFC786458 GOY786458 GYU786458 HIQ786458 HSM786458 ICI786458 IME786458 IWA786458 JFW786458 JPS786458 JZO786458 KJK786458 KTG786458 LDC786458 LMY786458 LWU786458 MGQ786458 MQM786458 NAI786458 NKE786458 NUA786458 ODW786458 ONS786458 OXO786458 PHK786458 PRG786458 QBC786458 QKY786458 QUU786458 REQ786458 ROM786458 RYI786458 SIE786458 SSA786458 TBW786458 TLS786458 TVO786458 UFK786458 UPG786458 UZC786458 VIY786458 VSU786458 WCQ786458 WMM786458 WWI786458 I851994 JW851994 TS851994 ADO851994 ANK851994 AXG851994 BHC851994 BQY851994 CAU851994 CKQ851994 CUM851994 DEI851994 DOE851994 DYA851994 EHW851994 ERS851994 FBO851994 FLK851994 FVG851994 GFC851994 GOY851994 GYU851994 HIQ851994 HSM851994 ICI851994 IME851994 IWA851994 JFW851994 JPS851994 JZO851994 KJK851994 KTG851994 LDC851994 LMY851994 LWU851994 MGQ851994 MQM851994 NAI851994 NKE851994 NUA851994 ODW851994 ONS851994 OXO851994 PHK851994 PRG851994 QBC851994 QKY851994 QUU851994 REQ851994 ROM851994 RYI851994 SIE851994 SSA851994 TBW851994 TLS851994 TVO851994 UFK851994 UPG851994 UZC851994 VIY851994 VSU851994 WCQ851994 WMM851994 WWI851994 I917530 JW917530 TS917530 ADO917530 ANK917530 AXG917530 BHC917530 BQY917530 CAU917530 CKQ917530 CUM917530 DEI917530 DOE917530 DYA917530 EHW917530 ERS917530 FBO917530 FLK917530 FVG917530 GFC917530 GOY917530 GYU917530 HIQ917530 HSM917530 ICI917530 IME917530 IWA917530 JFW917530 JPS917530 JZO917530 KJK917530 KTG917530 LDC917530 LMY917530 LWU917530 MGQ917530 MQM917530 NAI917530 NKE917530 NUA917530 ODW917530 ONS917530 OXO917530 PHK917530 PRG917530 QBC917530 QKY917530 QUU917530 REQ917530 ROM917530 RYI917530 SIE917530 SSA917530 TBW917530 TLS917530 TVO917530 UFK917530 UPG917530 UZC917530 VIY917530 VSU917530 WCQ917530 WMM917530 WWI917530 I983066 JW983066 TS983066 ADO983066 ANK983066 AXG983066 BHC983066 BQY983066 CAU983066 CKQ983066 CUM983066 DEI983066 DOE983066 DYA983066 EHW983066 ERS983066 FBO983066 FLK983066 FVG983066 GFC983066 GOY983066 GYU983066 HIQ983066 HSM983066 ICI983066 IME983066 IWA983066 JFW983066 JPS983066 JZO983066 KJK983066 KTG983066 LDC983066 LMY983066 LWU983066 MGQ983066 MQM983066 NAI983066 NKE983066 NUA983066 ODW983066 ONS983066 OXO983066 PHK983066 PRG983066 QBC983066 QKY983066 QUU983066 REQ983066 ROM983066 RYI983066 SIE983066 SSA983066 TBW983066 TLS983066 TVO983066 UFK983066 UPG983066 UZC983066 VIY983066 VSU983066 WCQ983066 WMM983066 WWI983066 I164 JW164 TS164 ADO164 ANK164 AXG164 BHC164 BQY164 CAU164 CKQ164 CUM164 DEI164 DOE164 DYA164 EHW164 ERS164 FBO164 FLK164 FVG164 GFC164 GOY164 GYU164 HIQ164 HSM164 ICI164 IME164 IWA164 JFW164 JPS164 JZO164 KJK164 KTG164 LDC164 LMY164 LWU164 MGQ164 MQM164 NAI164 NKE164 NUA164 ODW164 ONS164 OXO164 PHK164 PRG164 QBC164 QKY164 QUU164 REQ164 ROM164 RYI164 SIE164 SSA164 TBW164 TLS164 TVO164 UFK164 UPG164 UZC164 VIY164 VSU164 WCQ164 WMM164 WWI164 I65700 JW65700 TS65700 ADO65700 ANK65700 AXG65700 BHC65700 BQY65700 CAU65700 CKQ65700 CUM65700 DEI65700 DOE65700 DYA65700 EHW65700 ERS65700 FBO65700 FLK65700 FVG65700 GFC65700 GOY65700 GYU65700 HIQ65700 HSM65700 ICI65700 IME65700 IWA65700 JFW65700 JPS65700 JZO65700 KJK65700 KTG65700 LDC65700 LMY65700 LWU65700 MGQ65700 MQM65700 NAI65700 NKE65700 NUA65700 ODW65700 ONS65700 OXO65700 PHK65700 PRG65700 QBC65700 QKY65700 QUU65700 REQ65700 ROM65700 RYI65700 SIE65700 SSA65700 TBW65700 TLS65700 TVO65700 UFK65700 UPG65700 UZC65700 VIY65700 VSU65700 WCQ65700 WMM65700 WWI65700 I131236 JW131236 TS131236 ADO131236 ANK131236 AXG131236 BHC131236 BQY131236 CAU131236 CKQ131236 CUM131236 DEI131236 DOE131236 DYA131236 EHW131236 ERS131236 FBO131236 FLK131236 FVG131236 GFC131236 GOY131236 GYU131236 HIQ131236 HSM131236 ICI131236 IME131236 IWA131236 JFW131236 JPS131236 JZO131236 KJK131236 KTG131236 LDC131236 LMY131236 LWU131236 MGQ131236 MQM131236 NAI131236 NKE131236 NUA131236 ODW131236 ONS131236 OXO131236 PHK131236 PRG131236 QBC131236 QKY131236 QUU131236 REQ131236 ROM131236 RYI131236 SIE131236 SSA131236 TBW131236 TLS131236 TVO131236 UFK131236 UPG131236 UZC131236 VIY131236 VSU131236 WCQ131236 WMM131236 WWI131236 I196772 JW196772 TS196772 ADO196772 ANK196772 AXG196772 BHC196772 BQY196772 CAU196772 CKQ196772 CUM196772 DEI196772 DOE196772 DYA196772 EHW196772 ERS196772 FBO196772 FLK196772 FVG196772 GFC196772 GOY196772 GYU196772 HIQ196772 HSM196772 ICI196772 IME196772 IWA196772 JFW196772 JPS196772 JZO196772 KJK196772 KTG196772 LDC196772 LMY196772 LWU196772 MGQ196772 MQM196772 NAI196772 NKE196772 NUA196772 ODW196772 ONS196772 OXO196772 PHK196772 PRG196772 QBC196772 QKY196772 QUU196772 REQ196772 ROM196772 RYI196772 SIE196772 SSA196772 TBW196772 TLS196772 TVO196772 UFK196772 UPG196772 UZC196772 VIY196772 VSU196772 WCQ196772 WMM196772 WWI196772 I262308 JW262308 TS262308 ADO262308 ANK262308 AXG262308 BHC262308 BQY262308 CAU262308 CKQ262308 CUM262308 DEI262308 DOE262308 DYA262308 EHW262308 ERS262308 FBO262308 FLK262308 FVG262308 GFC262308 GOY262308 GYU262308 HIQ262308 HSM262308 ICI262308 IME262308 IWA262308 JFW262308 JPS262308 JZO262308 KJK262308 KTG262308 LDC262308 LMY262308 LWU262308 MGQ262308 MQM262308 NAI262308 NKE262308 NUA262308 ODW262308 ONS262308 OXO262308 PHK262308 PRG262308 QBC262308 QKY262308 QUU262308 REQ262308 ROM262308 RYI262308 SIE262308 SSA262308 TBW262308 TLS262308 TVO262308 UFK262308 UPG262308 UZC262308 VIY262308 VSU262308 WCQ262308 WMM262308 WWI262308 I327844 JW327844 TS327844 ADO327844 ANK327844 AXG327844 BHC327844 BQY327844 CAU327844 CKQ327844 CUM327844 DEI327844 DOE327844 DYA327844 EHW327844 ERS327844 FBO327844 FLK327844 FVG327844 GFC327844 GOY327844 GYU327844 HIQ327844 HSM327844 ICI327844 IME327844 IWA327844 JFW327844 JPS327844 JZO327844 KJK327844 KTG327844 LDC327844 LMY327844 LWU327844 MGQ327844 MQM327844 NAI327844 NKE327844 NUA327844 ODW327844 ONS327844 OXO327844 PHK327844 PRG327844 QBC327844 QKY327844 QUU327844 REQ327844 ROM327844 RYI327844 SIE327844 SSA327844 TBW327844 TLS327844 TVO327844 UFK327844 UPG327844 UZC327844 VIY327844 VSU327844 WCQ327844 WMM327844 WWI327844 I393380 JW393380 TS393380 ADO393380 ANK393380 AXG393380 BHC393380 BQY393380 CAU393380 CKQ393380 CUM393380 DEI393380 DOE393380 DYA393380 EHW393380 ERS393380 FBO393380 FLK393380 FVG393380 GFC393380 GOY393380 GYU393380 HIQ393380 HSM393380 ICI393380 IME393380 IWA393380 JFW393380 JPS393380 JZO393380 KJK393380 KTG393380 LDC393380 LMY393380 LWU393380 MGQ393380 MQM393380 NAI393380 NKE393380 NUA393380 ODW393380 ONS393380 OXO393380 PHK393380 PRG393380 QBC393380 QKY393380 QUU393380 REQ393380 ROM393380 RYI393380 SIE393380 SSA393380 TBW393380 TLS393380 TVO393380 UFK393380 UPG393380 UZC393380 VIY393380 VSU393380 WCQ393380 WMM393380 WWI393380 I458916 JW458916 TS458916 ADO458916 ANK458916 AXG458916 BHC458916 BQY458916 CAU458916 CKQ458916 CUM458916 DEI458916 DOE458916 DYA458916 EHW458916 ERS458916 FBO458916 FLK458916 FVG458916 GFC458916 GOY458916 GYU458916 HIQ458916 HSM458916 ICI458916 IME458916 IWA458916 JFW458916 JPS458916 JZO458916 KJK458916 KTG458916 LDC458916 LMY458916 LWU458916 MGQ458916 MQM458916 NAI458916 NKE458916 NUA458916 ODW458916 ONS458916 OXO458916 PHK458916 PRG458916 QBC458916 QKY458916 QUU458916 REQ458916 ROM458916 RYI458916 SIE458916 SSA458916 TBW458916 TLS458916 TVO458916 UFK458916 UPG458916 UZC458916 VIY458916 VSU458916 WCQ458916 WMM458916 WWI458916 I524452 JW524452 TS524452 ADO524452 ANK524452 AXG524452 BHC524452 BQY524452 CAU524452 CKQ524452 CUM524452 DEI524452 DOE524452 DYA524452 EHW524452 ERS524452 FBO524452 FLK524452 FVG524452 GFC524452 GOY524452 GYU524452 HIQ524452 HSM524452 ICI524452 IME524452 IWA524452 JFW524452 JPS524452 JZO524452 KJK524452 KTG524452 LDC524452 LMY524452 LWU524452 MGQ524452 MQM524452 NAI524452 NKE524452 NUA524452 ODW524452 ONS524452 OXO524452 PHK524452 PRG524452 QBC524452 QKY524452 QUU524452 REQ524452 ROM524452 RYI524452 SIE524452 SSA524452 TBW524452 TLS524452 TVO524452 UFK524452 UPG524452 UZC524452 VIY524452 VSU524452 WCQ524452 WMM524452 WWI524452 I589988 JW589988 TS589988 ADO589988 ANK589988 AXG589988 BHC589988 BQY589988 CAU589988 CKQ589988 CUM589988 DEI589988 DOE589988 DYA589988 EHW589988 ERS589988 FBO589988 FLK589988 FVG589988 GFC589988 GOY589988 GYU589988 HIQ589988 HSM589988 ICI589988 IME589988 IWA589988 JFW589988 JPS589988 JZO589988 KJK589988 KTG589988 LDC589988 LMY589988 LWU589988 MGQ589988 MQM589988 NAI589988 NKE589988 NUA589988 ODW589988 ONS589988 OXO589988 PHK589988 PRG589988 QBC589988 QKY589988 QUU589988 REQ589988 ROM589988 RYI589988 SIE589988 SSA589988 TBW589988 TLS589988 TVO589988 UFK589988 UPG589988 UZC589988 VIY589988 VSU589988 WCQ589988 WMM589988 WWI589988 I655524 JW655524 TS655524 ADO655524 ANK655524 AXG655524 BHC655524 BQY655524 CAU655524 CKQ655524 CUM655524 DEI655524 DOE655524 DYA655524 EHW655524 ERS655524 FBO655524 FLK655524 FVG655524 GFC655524 GOY655524 GYU655524 HIQ655524 HSM655524 ICI655524 IME655524 IWA655524 JFW655524 JPS655524 JZO655524 KJK655524 KTG655524 LDC655524 LMY655524 LWU655524 MGQ655524 MQM655524 NAI655524 NKE655524 NUA655524 ODW655524 ONS655524 OXO655524 PHK655524 PRG655524 QBC655524 QKY655524 QUU655524 REQ655524 ROM655524 RYI655524 SIE655524 SSA655524 TBW655524 TLS655524 TVO655524 UFK655524 UPG655524 UZC655524 VIY655524 VSU655524 WCQ655524 WMM655524 WWI655524 I721060 JW721060 TS721060 ADO721060 ANK721060 AXG721060 BHC721060 BQY721060 CAU721060 CKQ721060 CUM721060 DEI721060 DOE721060 DYA721060 EHW721060 ERS721060 FBO721060 FLK721060 FVG721060 GFC721060 GOY721060 GYU721060 HIQ721060 HSM721060 ICI721060 IME721060 IWA721060 JFW721060 JPS721060 JZO721060 KJK721060 KTG721060 LDC721060 LMY721060 LWU721060 MGQ721060 MQM721060 NAI721060 NKE721060 NUA721060 ODW721060 ONS721060 OXO721060 PHK721060 PRG721060 QBC721060 QKY721060 QUU721060 REQ721060 ROM721060 RYI721060 SIE721060 SSA721060 TBW721060 TLS721060 TVO721060 UFK721060 UPG721060 UZC721060 VIY721060 VSU721060 WCQ721060 WMM721060 WWI721060 I786596 JW786596 TS786596 ADO786596 ANK786596 AXG786596 BHC786596 BQY786596 CAU786596 CKQ786596 CUM786596 DEI786596 DOE786596 DYA786596 EHW786596 ERS786596 FBO786596 FLK786596 FVG786596 GFC786596 GOY786596 GYU786596 HIQ786596 HSM786596 ICI786596 IME786596 IWA786596 JFW786596 JPS786596 JZO786596 KJK786596 KTG786596 LDC786596 LMY786596 LWU786596 MGQ786596 MQM786596 NAI786596 NKE786596 NUA786596 ODW786596 ONS786596 OXO786596 PHK786596 PRG786596 QBC786596 QKY786596 QUU786596 REQ786596 ROM786596 RYI786596 SIE786596 SSA786596 TBW786596 TLS786596 TVO786596 UFK786596 UPG786596 UZC786596 VIY786596 VSU786596 WCQ786596 WMM786596 WWI786596 I852132 JW852132 TS852132 ADO852132 ANK852132 AXG852132 BHC852132 BQY852132 CAU852132 CKQ852132 CUM852132 DEI852132 DOE852132 DYA852132 EHW852132 ERS852132 FBO852132 FLK852132 FVG852132 GFC852132 GOY852132 GYU852132 HIQ852132 HSM852132 ICI852132 IME852132 IWA852132 JFW852132 JPS852132 JZO852132 KJK852132 KTG852132 LDC852132 LMY852132 LWU852132 MGQ852132 MQM852132 NAI852132 NKE852132 NUA852132 ODW852132 ONS852132 OXO852132 PHK852132 PRG852132 QBC852132 QKY852132 QUU852132 REQ852132 ROM852132 RYI852132 SIE852132 SSA852132 TBW852132 TLS852132 TVO852132 UFK852132 UPG852132 UZC852132 VIY852132 VSU852132 WCQ852132 WMM852132 WWI852132 I917668 JW917668 TS917668 ADO917668 ANK917668 AXG917668 BHC917668 BQY917668 CAU917668 CKQ917668 CUM917668 DEI917668 DOE917668 DYA917668 EHW917668 ERS917668 FBO917668 FLK917668 FVG917668 GFC917668 GOY917668 GYU917668 HIQ917668 HSM917668 ICI917668 IME917668 IWA917668 JFW917668 JPS917668 JZO917668 KJK917668 KTG917668 LDC917668 LMY917668 LWU917668 MGQ917668 MQM917668 NAI917668 NKE917668 NUA917668 ODW917668 ONS917668 OXO917668 PHK917668 PRG917668 QBC917668 QKY917668 QUU917668 REQ917668 ROM917668 RYI917668 SIE917668 SSA917668 TBW917668 TLS917668 TVO917668 UFK917668 UPG917668 UZC917668 VIY917668 VSU917668 WCQ917668 WMM917668 WWI917668 I983204 JW983204 TS983204 ADO983204 ANK983204 AXG983204 BHC983204 BQY983204 CAU983204 CKQ983204 CUM983204 DEI983204 DOE983204 DYA983204 EHW983204 ERS983204 FBO983204 FLK983204 FVG983204 GFC983204 GOY983204 GYU983204 HIQ983204 HSM983204 ICI983204 IME983204 IWA983204 JFW983204 JPS983204 JZO983204 KJK983204 KTG983204 LDC983204 LMY983204 LWU983204 MGQ983204 MQM983204 NAI983204 NKE983204 NUA983204 ODW983204 ONS983204 OXO983204 PHK983204 PRG983204 QBC983204 QKY983204 QUU983204 REQ983204 ROM983204 RYI983204 SIE983204 SSA983204 TBW983204 TLS983204 TVO983204 UFK983204 UPG983204 UZC983204 VIY983204 VSU983204 WCQ983204 WMM983204 WWI983204 I185 JW185 TS185 ADO185 ANK185 AXG185 BHC185 BQY185 CAU185 CKQ185 CUM185 DEI185 DOE185 DYA185 EHW185 ERS185 FBO185 FLK185 FVG185 GFC185 GOY185 GYU185 HIQ185 HSM185 ICI185 IME185 IWA185 JFW185 JPS185 JZO185 KJK185 KTG185 LDC185 LMY185 LWU185 MGQ185 MQM185 NAI185 NKE185 NUA185 ODW185 ONS185 OXO185 PHK185 PRG185 QBC185 QKY185 QUU185 REQ185 ROM185 RYI185 SIE185 SSA185 TBW185 TLS185 TVO185 UFK185 UPG185 UZC185 VIY185 VSU185 WCQ185 WMM185 WWI185 I65721 JW65721 TS65721 ADO65721 ANK65721 AXG65721 BHC65721 BQY65721 CAU65721 CKQ65721 CUM65721 DEI65721 DOE65721 DYA65721 EHW65721 ERS65721 FBO65721 FLK65721 FVG65721 GFC65721 GOY65721 GYU65721 HIQ65721 HSM65721 ICI65721 IME65721 IWA65721 JFW65721 JPS65721 JZO65721 KJK65721 KTG65721 LDC65721 LMY65721 LWU65721 MGQ65721 MQM65721 NAI65721 NKE65721 NUA65721 ODW65721 ONS65721 OXO65721 PHK65721 PRG65721 QBC65721 QKY65721 QUU65721 REQ65721 ROM65721 RYI65721 SIE65721 SSA65721 TBW65721 TLS65721 TVO65721 UFK65721 UPG65721 UZC65721 VIY65721 VSU65721 WCQ65721 WMM65721 WWI65721 I131257 JW131257 TS131257 ADO131257 ANK131257 AXG131257 BHC131257 BQY131257 CAU131257 CKQ131257 CUM131257 DEI131257 DOE131257 DYA131257 EHW131257 ERS131257 FBO131257 FLK131257 FVG131257 GFC131257 GOY131257 GYU131257 HIQ131257 HSM131257 ICI131257 IME131257 IWA131257 JFW131257 JPS131257 JZO131257 KJK131257 KTG131257 LDC131257 LMY131257 LWU131257 MGQ131257 MQM131257 NAI131257 NKE131257 NUA131257 ODW131257 ONS131257 OXO131257 PHK131257 PRG131257 QBC131257 QKY131257 QUU131257 REQ131257 ROM131257 RYI131257 SIE131257 SSA131257 TBW131257 TLS131257 TVO131257 UFK131257 UPG131257 UZC131257 VIY131257 VSU131257 WCQ131257 WMM131257 WWI131257 I196793 JW196793 TS196793 ADO196793 ANK196793 AXG196793 BHC196793 BQY196793 CAU196793 CKQ196793 CUM196793 DEI196793 DOE196793 DYA196793 EHW196793 ERS196793 FBO196793 FLK196793 FVG196793 GFC196793 GOY196793 GYU196793 HIQ196793 HSM196793 ICI196793 IME196793 IWA196793 JFW196793 JPS196793 JZO196793 KJK196793 KTG196793 LDC196793 LMY196793 LWU196793 MGQ196793 MQM196793 NAI196793 NKE196793 NUA196793 ODW196793 ONS196793 OXO196793 PHK196793 PRG196793 QBC196793 QKY196793 QUU196793 REQ196793 ROM196793 RYI196793 SIE196793 SSA196793 TBW196793 TLS196793 TVO196793 UFK196793 UPG196793 UZC196793 VIY196793 VSU196793 WCQ196793 WMM196793 WWI196793 I262329 JW262329 TS262329 ADO262329 ANK262329 AXG262329 BHC262329 BQY262329 CAU262329 CKQ262329 CUM262329 DEI262329 DOE262329 DYA262329 EHW262329 ERS262329 FBO262329 FLK262329 FVG262329 GFC262329 GOY262329 GYU262329 HIQ262329 HSM262329 ICI262329 IME262329 IWA262329 JFW262329 JPS262329 JZO262329 KJK262329 KTG262329 LDC262329 LMY262329 LWU262329 MGQ262329 MQM262329 NAI262329 NKE262329 NUA262329 ODW262329 ONS262329 OXO262329 PHK262329 PRG262329 QBC262329 QKY262329 QUU262329 REQ262329 ROM262329 RYI262329 SIE262329 SSA262329 TBW262329 TLS262329 TVO262329 UFK262329 UPG262329 UZC262329 VIY262329 VSU262329 WCQ262329 WMM262329 WWI262329 I327865 JW327865 TS327865 ADO327865 ANK327865 AXG327865 BHC327865 BQY327865 CAU327865 CKQ327865 CUM327865 DEI327865 DOE327865 DYA327865 EHW327865 ERS327865 FBO327865 FLK327865 FVG327865 GFC327865 GOY327865 GYU327865 HIQ327865 HSM327865 ICI327865 IME327865 IWA327865 JFW327865 JPS327865 JZO327865 KJK327865 KTG327865 LDC327865 LMY327865 LWU327865 MGQ327865 MQM327865 NAI327865 NKE327865 NUA327865 ODW327865 ONS327865 OXO327865 PHK327865 PRG327865 QBC327865 QKY327865 QUU327865 REQ327865 ROM327865 RYI327865 SIE327865 SSA327865 TBW327865 TLS327865 TVO327865 UFK327865 UPG327865 UZC327865 VIY327865 VSU327865 WCQ327865 WMM327865 WWI327865 I393401 JW393401 TS393401 ADO393401 ANK393401 AXG393401 BHC393401 BQY393401 CAU393401 CKQ393401 CUM393401 DEI393401 DOE393401 DYA393401 EHW393401 ERS393401 FBO393401 FLK393401 FVG393401 GFC393401 GOY393401 GYU393401 HIQ393401 HSM393401 ICI393401 IME393401 IWA393401 JFW393401 JPS393401 JZO393401 KJK393401 KTG393401 LDC393401 LMY393401 LWU393401 MGQ393401 MQM393401 NAI393401 NKE393401 NUA393401 ODW393401 ONS393401 OXO393401 PHK393401 PRG393401 QBC393401 QKY393401 QUU393401 REQ393401 ROM393401 RYI393401 SIE393401 SSA393401 TBW393401 TLS393401 TVO393401 UFK393401 UPG393401 UZC393401 VIY393401 VSU393401 WCQ393401 WMM393401 WWI393401 I458937 JW458937 TS458937 ADO458937 ANK458937 AXG458937 BHC458937 BQY458937 CAU458937 CKQ458937 CUM458937 DEI458937 DOE458937 DYA458937 EHW458937 ERS458937 FBO458937 FLK458937 FVG458937 GFC458937 GOY458937 GYU458937 HIQ458937 HSM458937 ICI458937 IME458937 IWA458937 JFW458937 JPS458937 JZO458937 KJK458937 KTG458937 LDC458937 LMY458937 LWU458937 MGQ458937 MQM458937 NAI458937 NKE458937 NUA458937 ODW458937 ONS458937 OXO458937 PHK458937 PRG458937 QBC458937 QKY458937 QUU458937 REQ458937 ROM458937 RYI458937 SIE458937 SSA458937 TBW458937 TLS458937 TVO458937 UFK458937 UPG458937 UZC458937 VIY458937 VSU458937 WCQ458937 WMM458937 WWI458937 I524473 JW524473 TS524473 ADO524473 ANK524473 AXG524473 BHC524473 BQY524473 CAU524473 CKQ524473 CUM524473 DEI524473 DOE524473 DYA524473 EHW524473 ERS524473 FBO524473 FLK524473 FVG524473 GFC524473 GOY524473 GYU524473 HIQ524473 HSM524473 ICI524473 IME524473 IWA524473 JFW524473 JPS524473 JZO524473 KJK524473 KTG524473 LDC524473 LMY524473 LWU524473 MGQ524473 MQM524473 NAI524473 NKE524473 NUA524473 ODW524473 ONS524473 OXO524473 PHK524473 PRG524473 QBC524473 QKY524473 QUU524473 REQ524473 ROM524473 RYI524473 SIE524473 SSA524473 TBW524473 TLS524473 TVO524473 UFK524473 UPG524473 UZC524473 VIY524473 VSU524473 WCQ524473 WMM524473 WWI524473 I590009 JW590009 TS590009 ADO590009 ANK590009 AXG590009 BHC590009 BQY590009 CAU590009 CKQ590009 CUM590009 DEI590009 DOE590009 DYA590009 EHW590009 ERS590009 FBO590009 FLK590009 FVG590009 GFC590009 GOY590009 GYU590009 HIQ590009 HSM590009 ICI590009 IME590009 IWA590009 JFW590009 JPS590009 JZO590009 KJK590009 KTG590009 LDC590009 LMY590009 LWU590009 MGQ590009 MQM590009 NAI590009 NKE590009 NUA590009 ODW590009 ONS590009 OXO590009 PHK590009 PRG590009 QBC590009 QKY590009 QUU590009 REQ590009 ROM590009 RYI590009 SIE590009 SSA590009 TBW590009 TLS590009 TVO590009 UFK590009 UPG590009 UZC590009 VIY590009 VSU590009 WCQ590009 WMM590009 WWI590009 I655545 JW655545 TS655545 ADO655545 ANK655545 AXG655545 BHC655545 BQY655545 CAU655545 CKQ655545 CUM655545 DEI655545 DOE655545 DYA655545 EHW655545 ERS655545 FBO655545 FLK655545 FVG655545 GFC655545 GOY655545 GYU655545 HIQ655545 HSM655545 ICI655545 IME655545 IWA655545 JFW655545 JPS655545 JZO655545 KJK655545 KTG655545 LDC655545 LMY655545 LWU655545 MGQ655545 MQM655545 NAI655545 NKE655545 NUA655545 ODW655545 ONS655545 OXO655545 PHK655545 PRG655545 QBC655545 QKY655545 QUU655545 REQ655545 ROM655545 RYI655545 SIE655545 SSA655545 TBW655545 TLS655545 TVO655545 UFK655545 UPG655545 UZC655545 VIY655545 VSU655545 WCQ655545 WMM655545 WWI655545 I721081 JW721081 TS721081 ADO721081 ANK721081 AXG721081 BHC721081 BQY721081 CAU721081 CKQ721081 CUM721081 DEI721081 DOE721081 DYA721081 EHW721081 ERS721081 FBO721081 FLK721081 FVG721081 GFC721081 GOY721081 GYU721081 HIQ721081 HSM721081 ICI721081 IME721081 IWA721081 JFW721081 JPS721081 JZO721081 KJK721081 KTG721081 LDC721081 LMY721081 LWU721081 MGQ721081 MQM721081 NAI721081 NKE721081 NUA721081 ODW721081 ONS721081 OXO721081 PHK721081 PRG721081 QBC721081 QKY721081 QUU721081 REQ721081 ROM721081 RYI721081 SIE721081 SSA721081 TBW721081 TLS721081 TVO721081 UFK721081 UPG721081 UZC721081 VIY721081 VSU721081 WCQ721081 WMM721081 WWI721081 I786617 JW786617 TS786617 ADO786617 ANK786617 AXG786617 BHC786617 BQY786617 CAU786617 CKQ786617 CUM786617 DEI786617 DOE786617 DYA786617 EHW786617 ERS786617 FBO786617 FLK786617 FVG786617 GFC786617 GOY786617 GYU786617 HIQ786617 HSM786617 ICI786617 IME786617 IWA786617 JFW786617 JPS786617 JZO786617 KJK786617 KTG786617 LDC786617 LMY786617 LWU786617 MGQ786617 MQM786617 NAI786617 NKE786617 NUA786617 ODW786617 ONS786617 OXO786617 PHK786617 PRG786617 QBC786617 QKY786617 QUU786617 REQ786617 ROM786617 RYI786617 SIE786617 SSA786617 TBW786617 TLS786617 TVO786617 UFK786617 UPG786617 UZC786617 VIY786617 VSU786617 WCQ786617 WMM786617 WWI786617 I852153 JW852153 TS852153 ADO852153 ANK852153 AXG852153 BHC852153 BQY852153 CAU852153 CKQ852153 CUM852153 DEI852153 DOE852153 DYA852153 EHW852153 ERS852153 FBO852153 FLK852153 FVG852153 GFC852153 GOY852153 GYU852153 HIQ852153 HSM852153 ICI852153 IME852153 IWA852153 JFW852153 JPS852153 JZO852153 KJK852153 KTG852153 LDC852153 LMY852153 LWU852153 MGQ852153 MQM852153 NAI852153 NKE852153 NUA852153 ODW852153 ONS852153 OXO852153 PHK852153 PRG852153 QBC852153 QKY852153 QUU852153 REQ852153 ROM852153 RYI852153 SIE852153 SSA852153 TBW852153 TLS852153 TVO852153 UFK852153 UPG852153 UZC852153 VIY852153 VSU852153 WCQ852153 WMM852153 WWI852153 I917689 JW917689 TS917689 ADO917689 ANK917689 AXG917689 BHC917689 BQY917689 CAU917689 CKQ917689 CUM917689 DEI917689 DOE917689 DYA917689 EHW917689 ERS917689 FBO917689 FLK917689 FVG917689 GFC917689 GOY917689 GYU917689 HIQ917689 HSM917689 ICI917689 IME917689 IWA917689 JFW917689 JPS917689 JZO917689 KJK917689 KTG917689 LDC917689 LMY917689 LWU917689 MGQ917689 MQM917689 NAI917689 NKE917689 NUA917689 ODW917689 ONS917689 OXO917689 PHK917689 PRG917689 QBC917689 QKY917689 QUU917689 REQ917689 ROM917689 RYI917689 SIE917689 SSA917689 TBW917689 TLS917689 TVO917689 UFK917689 UPG917689 UZC917689 VIY917689 VSU917689 WCQ917689 WMM917689 WWI917689 I983225 JW983225 TS983225 ADO983225 ANK983225 AXG983225 BHC983225 BQY983225 CAU983225 CKQ983225 CUM983225 DEI983225 DOE983225 DYA983225 EHW983225 ERS983225 FBO983225 FLK983225 FVG983225 GFC983225 GOY983225 GYU983225 HIQ983225 HSM983225 ICI983225 IME983225 IWA983225 JFW983225 JPS983225 JZO983225 KJK983225 KTG983225 LDC983225 LMY983225 LWU983225 MGQ983225 MQM983225 NAI983225 NKE983225 NUA983225 ODW983225 ONS983225 OXO983225 PHK983225 PRG983225 QBC983225 QKY983225 QUU983225 REQ983225 ROM983225 RYI983225 SIE983225 SSA983225 TBW983225 TLS983225 TVO983225 UFK983225 UPG983225 UZC983225 VIY983225 VSU983225 WCQ983225 WMM983225 WWI983225 I95 JW95 TS95 ADO95 ANK95 AXG95 BHC95 BQY95 CAU95 CKQ95 CUM95 DEI95 DOE95 DYA95 EHW95 ERS95 FBO95 FLK95 FVG95 GFC95 GOY95 GYU95 HIQ95 HSM95 ICI95 IME95 IWA95 JFW95 JPS95 JZO95 KJK95 KTG95 LDC95 LMY95 LWU95 MGQ95 MQM95 NAI95 NKE95 NUA95 ODW95 ONS95 OXO95 PHK95 PRG95 QBC95 QKY95 QUU95 REQ95 ROM95 RYI95 SIE95 SSA95 TBW95 TLS95 TVO95 UFK95 UPG95 UZC95 VIY95 VSU95 WCQ95 WMM95 WWI95 I65631 JW65631 TS65631 ADO65631 ANK65631 AXG65631 BHC65631 BQY65631 CAU65631 CKQ65631 CUM65631 DEI65631 DOE65631 DYA65631 EHW65631 ERS65631 FBO65631 FLK65631 FVG65631 GFC65631 GOY65631 GYU65631 HIQ65631 HSM65631 ICI65631 IME65631 IWA65631 JFW65631 JPS65631 JZO65631 KJK65631 KTG65631 LDC65631 LMY65631 LWU65631 MGQ65631 MQM65631 NAI65631 NKE65631 NUA65631 ODW65631 ONS65631 OXO65631 PHK65631 PRG65631 QBC65631 QKY65631 QUU65631 REQ65631 ROM65631 RYI65631 SIE65631 SSA65631 TBW65631 TLS65631 TVO65631 UFK65631 UPG65631 UZC65631 VIY65631 VSU65631 WCQ65631 WMM65631 WWI65631 I131167 JW131167 TS131167 ADO131167 ANK131167 AXG131167 BHC131167 BQY131167 CAU131167 CKQ131167 CUM131167 DEI131167 DOE131167 DYA131167 EHW131167 ERS131167 FBO131167 FLK131167 FVG131167 GFC131167 GOY131167 GYU131167 HIQ131167 HSM131167 ICI131167 IME131167 IWA131167 JFW131167 JPS131167 JZO131167 KJK131167 KTG131167 LDC131167 LMY131167 LWU131167 MGQ131167 MQM131167 NAI131167 NKE131167 NUA131167 ODW131167 ONS131167 OXO131167 PHK131167 PRG131167 QBC131167 QKY131167 QUU131167 REQ131167 ROM131167 RYI131167 SIE131167 SSA131167 TBW131167 TLS131167 TVO131167 UFK131167 UPG131167 UZC131167 VIY131167 VSU131167 WCQ131167 WMM131167 WWI131167 I196703 JW196703 TS196703 ADO196703 ANK196703 AXG196703 BHC196703 BQY196703 CAU196703 CKQ196703 CUM196703 DEI196703 DOE196703 DYA196703 EHW196703 ERS196703 FBO196703 FLK196703 FVG196703 GFC196703 GOY196703 GYU196703 HIQ196703 HSM196703 ICI196703 IME196703 IWA196703 JFW196703 JPS196703 JZO196703 KJK196703 KTG196703 LDC196703 LMY196703 LWU196703 MGQ196703 MQM196703 NAI196703 NKE196703 NUA196703 ODW196703 ONS196703 OXO196703 PHK196703 PRG196703 QBC196703 QKY196703 QUU196703 REQ196703 ROM196703 RYI196703 SIE196703 SSA196703 TBW196703 TLS196703 TVO196703 UFK196703 UPG196703 UZC196703 VIY196703 VSU196703 WCQ196703 WMM196703 WWI196703 I262239 JW262239 TS262239 ADO262239 ANK262239 AXG262239 BHC262239 BQY262239 CAU262239 CKQ262239 CUM262239 DEI262239 DOE262239 DYA262239 EHW262239 ERS262239 FBO262239 FLK262239 FVG262239 GFC262239 GOY262239 GYU262239 HIQ262239 HSM262239 ICI262239 IME262239 IWA262239 JFW262239 JPS262239 JZO262239 KJK262239 KTG262239 LDC262239 LMY262239 LWU262239 MGQ262239 MQM262239 NAI262239 NKE262239 NUA262239 ODW262239 ONS262239 OXO262239 PHK262239 PRG262239 QBC262239 QKY262239 QUU262239 REQ262239 ROM262239 RYI262239 SIE262239 SSA262239 TBW262239 TLS262239 TVO262239 UFK262239 UPG262239 UZC262239 VIY262239 VSU262239 WCQ262239 WMM262239 WWI262239 I327775 JW327775 TS327775 ADO327775 ANK327775 AXG327775 BHC327775 BQY327775 CAU327775 CKQ327775 CUM327775 DEI327775 DOE327775 DYA327775 EHW327775 ERS327775 FBO327775 FLK327775 FVG327775 GFC327775 GOY327775 GYU327775 HIQ327775 HSM327775 ICI327775 IME327775 IWA327775 JFW327775 JPS327775 JZO327775 KJK327775 KTG327775 LDC327775 LMY327775 LWU327775 MGQ327775 MQM327775 NAI327775 NKE327775 NUA327775 ODW327775 ONS327775 OXO327775 PHK327775 PRG327775 QBC327775 QKY327775 QUU327775 REQ327775 ROM327775 RYI327775 SIE327775 SSA327775 TBW327775 TLS327775 TVO327775 UFK327775 UPG327775 UZC327775 VIY327775 VSU327775 WCQ327775 WMM327775 WWI327775 I393311 JW393311 TS393311 ADO393311 ANK393311 AXG393311 BHC393311 BQY393311 CAU393311 CKQ393311 CUM393311 DEI393311 DOE393311 DYA393311 EHW393311 ERS393311 FBO393311 FLK393311 FVG393311 GFC393311 GOY393311 GYU393311 HIQ393311 HSM393311 ICI393311 IME393311 IWA393311 JFW393311 JPS393311 JZO393311 KJK393311 KTG393311 LDC393311 LMY393311 LWU393311 MGQ393311 MQM393311 NAI393311 NKE393311 NUA393311 ODW393311 ONS393311 OXO393311 PHK393311 PRG393311 QBC393311 QKY393311 QUU393311 REQ393311 ROM393311 RYI393311 SIE393311 SSA393311 TBW393311 TLS393311 TVO393311 UFK393311 UPG393311 UZC393311 VIY393311 VSU393311 WCQ393311 WMM393311 WWI393311 I458847 JW458847 TS458847 ADO458847 ANK458847 AXG458847 BHC458847 BQY458847 CAU458847 CKQ458847 CUM458847 DEI458847 DOE458847 DYA458847 EHW458847 ERS458847 FBO458847 FLK458847 FVG458847 GFC458847 GOY458847 GYU458847 HIQ458847 HSM458847 ICI458847 IME458847 IWA458847 JFW458847 JPS458847 JZO458847 KJK458847 KTG458847 LDC458847 LMY458847 LWU458847 MGQ458847 MQM458847 NAI458847 NKE458847 NUA458847 ODW458847 ONS458847 OXO458847 PHK458847 PRG458847 QBC458847 QKY458847 QUU458847 REQ458847 ROM458847 RYI458847 SIE458847 SSA458847 TBW458847 TLS458847 TVO458847 UFK458847 UPG458847 UZC458847 VIY458847 VSU458847 WCQ458847 WMM458847 WWI458847 I524383 JW524383 TS524383 ADO524383 ANK524383 AXG524383 BHC524383 BQY524383 CAU524383 CKQ524383 CUM524383 DEI524383 DOE524383 DYA524383 EHW524383 ERS524383 FBO524383 FLK524383 FVG524383 GFC524383 GOY524383 GYU524383 HIQ524383 HSM524383 ICI524383 IME524383 IWA524383 JFW524383 JPS524383 JZO524383 KJK524383 KTG524383 LDC524383 LMY524383 LWU524383 MGQ524383 MQM524383 NAI524383 NKE524383 NUA524383 ODW524383 ONS524383 OXO524383 PHK524383 PRG524383 QBC524383 QKY524383 QUU524383 REQ524383 ROM524383 RYI524383 SIE524383 SSA524383 TBW524383 TLS524383 TVO524383 UFK524383 UPG524383 UZC524383 VIY524383 VSU524383 WCQ524383 WMM524383 WWI524383 I589919 JW589919 TS589919 ADO589919 ANK589919 AXG589919 BHC589919 BQY589919 CAU589919 CKQ589919 CUM589919 DEI589919 DOE589919 DYA589919 EHW589919 ERS589919 FBO589919 FLK589919 FVG589919 GFC589919 GOY589919 GYU589919 HIQ589919 HSM589919 ICI589919 IME589919 IWA589919 JFW589919 JPS589919 JZO589919 KJK589919 KTG589919 LDC589919 LMY589919 LWU589919 MGQ589919 MQM589919 NAI589919 NKE589919 NUA589919 ODW589919 ONS589919 OXO589919 PHK589919 PRG589919 QBC589919 QKY589919 QUU589919 REQ589919 ROM589919 RYI589919 SIE589919 SSA589919 TBW589919 TLS589919 TVO589919 UFK589919 UPG589919 UZC589919 VIY589919 VSU589919 WCQ589919 WMM589919 WWI589919 I655455 JW655455 TS655455 ADO655455 ANK655455 AXG655455 BHC655455 BQY655455 CAU655455 CKQ655455 CUM655455 DEI655455 DOE655455 DYA655455 EHW655455 ERS655455 FBO655455 FLK655455 FVG655455 GFC655455 GOY655455 GYU655455 HIQ655455 HSM655455 ICI655455 IME655455 IWA655455 JFW655455 JPS655455 JZO655455 KJK655455 KTG655455 LDC655455 LMY655455 LWU655455 MGQ655455 MQM655455 NAI655455 NKE655455 NUA655455 ODW655455 ONS655455 OXO655455 PHK655455 PRG655455 QBC655455 QKY655455 QUU655455 REQ655455 ROM655455 RYI655455 SIE655455 SSA655455 TBW655455 TLS655455 TVO655455 UFK655455 UPG655455 UZC655455 VIY655455 VSU655455 WCQ655455 WMM655455 WWI655455 I720991 JW720991 TS720991 ADO720991 ANK720991 AXG720991 BHC720991 BQY720991 CAU720991 CKQ720991 CUM720991 DEI720991 DOE720991 DYA720991 EHW720991 ERS720991 FBO720991 FLK720991 FVG720991 GFC720991 GOY720991 GYU720991 HIQ720991 HSM720991 ICI720991 IME720991 IWA720991 JFW720991 JPS720991 JZO720991 KJK720991 KTG720991 LDC720991 LMY720991 LWU720991 MGQ720991 MQM720991 NAI720991 NKE720991 NUA720991 ODW720991 ONS720991 OXO720991 PHK720991 PRG720991 QBC720991 QKY720991 QUU720991 REQ720991 ROM720991 RYI720991 SIE720991 SSA720991 TBW720991 TLS720991 TVO720991 UFK720991 UPG720991 UZC720991 VIY720991 VSU720991 WCQ720991 WMM720991 WWI720991 I786527 JW786527 TS786527 ADO786527 ANK786527 AXG786527 BHC786527 BQY786527 CAU786527 CKQ786527 CUM786527 DEI786527 DOE786527 DYA786527 EHW786527 ERS786527 FBO786527 FLK786527 FVG786527 GFC786527 GOY786527 GYU786527 HIQ786527 HSM786527 ICI786527 IME786527 IWA786527 JFW786527 JPS786527 JZO786527 KJK786527 KTG786527 LDC786527 LMY786527 LWU786527 MGQ786527 MQM786527 NAI786527 NKE786527 NUA786527 ODW786527 ONS786527 OXO786527 PHK786527 PRG786527 QBC786527 QKY786527 QUU786527 REQ786527 ROM786527 RYI786527 SIE786527 SSA786527 TBW786527 TLS786527 TVO786527 UFK786527 UPG786527 UZC786527 VIY786527 VSU786527 WCQ786527 WMM786527 WWI786527 I852063 JW852063 TS852063 ADO852063 ANK852063 AXG852063 BHC852063 BQY852063 CAU852063 CKQ852063 CUM852063 DEI852063 DOE852063 DYA852063 EHW852063 ERS852063 FBO852063 FLK852063 FVG852063 GFC852063 GOY852063 GYU852063 HIQ852063 HSM852063 ICI852063 IME852063 IWA852063 JFW852063 JPS852063 JZO852063 KJK852063 KTG852063 LDC852063 LMY852063 LWU852063 MGQ852063 MQM852063 NAI852063 NKE852063 NUA852063 ODW852063 ONS852063 OXO852063 PHK852063 PRG852063 QBC852063 QKY852063 QUU852063 REQ852063 ROM852063 RYI852063 SIE852063 SSA852063 TBW852063 TLS852063 TVO852063 UFK852063 UPG852063 UZC852063 VIY852063 VSU852063 WCQ852063 WMM852063 WWI852063 I917599 JW917599 TS917599 ADO917599 ANK917599 AXG917599 BHC917599 BQY917599 CAU917599 CKQ917599 CUM917599 DEI917599 DOE917599 DYA917599 EHW917599 ERS917599 FBO917599 FLK917599 FVG917599 GFC917599 GOY917599 GYU917599 HIQ917599 HSM917599 ICI917599 IME917599 IWA917599 JFW917599 JPS917599 JZO917599 KJK917599 KTG917599 LDC917599 LMY917599 LWU917599 MGQ917599 MQM917599 NAI917599 NKE917599 NUA917599 ODW917599 ONS917599 OXO917599 PHK917599 PRG917599 QBC917599 QKY917599 QUU917599 REQ917599 ROM917599 RYI917599 SIE917599 SSA917599 TBW917599 TLS917599 TVO917599 UFK917599 UPG917599 UZC917599 VIY917599 VSU917599 WCQ917599 WMM917599 WWI917599 I983135 JW983135 TS983135 ADO983135 ANK983135 AXG983135 BHC983135 BQY983135 CAU983135 CKQ983135 CUM983135 DEI983135 DOE983135 DYA983135 EHW983135 ERS983135 FBO983135 FLK983135 FVG983135 GFC983135 GOY983135 GYU983135 HIQ983135 HSM983135 ICI983135 IME983135 IWA983135 JFW983135 JPS983135 JZO983135 KJK983135 KTG983135 LDC983135 LMY983135 LWU983135 MGQ983135 MQM983135 NAI983135 NKE983135 NUA983135 ODW983135 ONS983135 OXO983135 PHK983135 PRG983135 QBC983135 QKY983135 QUU983135 REQ983135 ROM983135 RYI983135 SIE983135 SSA983135 TBW983135 TLS983135 TVO983135 UFK983135 UPG983135 UZC983135 VIY983135 VSU983135 WCQ983135 WMM983135 WWI983135 I137 JW137 TS137 ADO137 ANK137 AXG137 BHC137 BQY137 CAU137 CKQ137 CUM137 DEI137 DOE137 DYA137 EHW137 ERS137 FBO137 FLK137 FVG137 GFC137 GOY137 GYU137 HIQ137 HSM137 ICI137 IME137 IWA137 JFW137 JPS137 JZO137 KJK137 KTG137 LDC137 LMY137 LWU137 MGQ137 MQM137 NAI137 NKE137 NUA137 ODW137 ONS137 OXO137 PHK137 PRG137 QBC137 QKY137 QUU137 REQ137 ROM137 RYI137 SIE137 SSA137 TBW137 TLS137 TVO137 UFK137 UPG137 UZC137 VIY137 VSU137 WCQ137 WMM137 WWI137 I65673 JW65673 TS65673 ADO65673 ANK65673 AXG65673 BHC65673 BQY65673 CAU65673 CKQ65673 CUM65673 DEI65673 DOE65673 DYA65673 EHW65673 ERS65673 FBO65673 FLK65673 FVG65673 GFC65673 GOY65673 GYU65673 HIQ65673 HSM65673 ICI65673 IME65673 IWA65673 JFW65673 JPS65673 JZO65673 KJK65673 KTG65673 LDC65673 LMY65673 LWU65673 MGQ65673 MQM65673 NAI65673 NKE65673 NUA65673 ODW65673 ONS65673 OXO65673 PHK65673 PRG65673 QBC65673 QKY65673 QUU65673 REQ65673 ROM65673 RYI65673 SIE65673 SSA65673 TBW65673 TLS65673 TVO65673 UFK65673 UPG65673 UZC65673 VIY65673 VSU65673 WCQ65673 WMM65673 WWI65673 I131209 JW131209 TS131209 ADO131209 ANK131209 AXG131209 BHC131209 BQY131209 CAU131209 CKQ131209 CUM131209 DEI131209 DOE131209 DYA131209 EHW131209 ERS131209 FBO131209 FLK131209 FVG131209 GFC131209 GOY131209 GYU131209 HIQ131209 HSM131209 ICI131209 IME131209 IWA131209 JFW131209 JPS131209 JZO131209 KJK131209 KTG131209 LDC131209 LMY131209 LWU131209 MGQ131209 MQM131209 NAI131209 NKE131209 NUA131209 ODW131209 ONS131209 OXO131209 PHK131209 PRG131209 QBC131209 QKY131209 QUU131209 REQ131209 ROM131209 RYI131209 SIE131209 SSA131209 TBW131209 TLS131209 TVO131209 UFK131209 UPG131209 UZC131209 VIY131209 VSU131209 WCQ131209 WMM131209 WWI131209 I196745 JW196745 TS196745 ADO196745 ANK196745 AXG196745 BHC196745 BQY196745 CAU196745 CKQ196745 CUM196745 DEI196745 DOE196745 DYA196745 EHW196745 ERS196745 FBO196745 FLK196745 FVG196745 GFC196745 GOY196745 GYU196745 HIQ196745 HSM196745 ICI196745 IME196745 IWA196745 JFW196745 JPS196745 JZO196745 KJK196745 KTG196745 LDC196745 LMY196745 LWU196745 MGQ196745 MQM196745 NAI196745 NKE196745 NUA196745 ODW196745 ONS196745 OXO196745 PHK196745 PRG196745 QBC196745 QKY196745 QUU196745 REQ196745 ROM196745 RYI196745 SIE196745 SSA196745 TBW196745 TLS196745 TVO196745 UFK196745 UPG196745 UZC196745 VIY196745 VSU196745 WCQ196745 WMM196745 WWI196745 I262281 JW262281 TS262281 ADO262281 ANK262281 AXG262281 BHC262281 BQY262281 CAU262281 CKQ262281 CUM262281 DEI262281 DOE262281 DYA262281 EHW262281 ERS262281 FBO262281 FLK262281 FVG262281 GFC262281 GOY262281 GYU262281 HIQ262281 HSM262281 ICI262281 IME262281 IWA262281 JFW262281 JPS262281 JZO262281 KJK262281 KTG262281 LDC262281 LMY262281 LWU262281 MGQ262281 MQM262281 NAI262281 NKE262281 NUA262281 ODW262281 ONS262281 OXO262281 PHK262281 PRG262281 QBC262281 QKY262281 QUU262281 REQ262281 ROM262281 RYI262281 SIE262281 SSA262281 TBW262281 TLS262281 TVO262281 UFK262281 UPG262281 UZC262281 VIY262281 VSU262281 WCQ262281 WMM262281 WWI262281 I327817 JW327817 TS327817 ADO327817 ANK327817 AXG327817 BHC327817 BQY327817 CAU327817 CKQ327817 CUM327817 DEI327817 DOE327817 DYA327817 EHW327817 ERS327817 FBO327817 FLK327817 FVG327817 GFC327817 GOY327817 GYU327817 HIQ327817 HSM327817 ICI327817 IME327817 IWA327817 JFW327817 JPS327817 JZO327817 KJK327817 KTG327817 LDC327817 LMY327817 LWU327817 MGQ327817 MQM327817 NAI327817 NKE327817 NUA327817 ODW327817 ONS327817 OXO327817 PHK327817 PRG327817 QBC327817 QKY327817 QUU327817 REQ327817 ROM327817 RYI327817 SIE327817 SSA327817 TBW327817 TLS327817 TVO327817 UFK327817 UPG327817 UZC327817 VIY327817 VSU327817 WCQ327817 WMM327817 WWI327817 I393353 JW393353 TS393353 ADO393353 ANK393353 AXG393353 BHC393353 BQY393353 CAU393353 CKQ393353 CUM393353 DEI393353 DOE393353 DYA393353 EHW393353 ERS393353 FBO393353 FLK393353 FVG393353 GFC393353 GOY393353 GYU393353 HIQ393353 HSM393353 ICI393353 IME393353 IWA393353 JFW393353 JPS393353 JZO393353 KJK393353 KTG393353 LDC393353 LMY393353 LWU393353 MGQ393353 MQM393353 NAI393353 NKE393353 NUA393353 ODW393353 ONS393353 OXO393353 PHK393353 PRG393353 QBC393353 QKY393353 QUU393353 REQ393353 ROM393353 RYI393353 SIE393353 SSA393353 TBW393353 TLS393353 TVO393353 UFK393353 UPG393353 UZC393353 VIY393353 VSU393353 WCQ393353 WMM393353 WWI393353 I458889 JW458889 TS458889 ADO458889 ANK458889 AXG458889 BHC458889 BQY458889 CAU458889 CKQ458889 CUM458889 DEI458889 DOE458889 DYA458889 EHW458889 ERS458889 FBO458889 FLK458889 FVG458889 GFC458889 GOY458889 GYU458889 HIQ458889 HSM458889 ICI458889 IME458889 IWA458889 JFW458889 JPS458889 JZO458889 KJK458889 KTG458889 LDC458889 LMY458889 LWU458889 MGQ458889 MQM458889 NAI458889 NKE458889 NUA458889 ODW458889 ONS458889 OXO458889 PHK458889 PRG458889 QBC458889 QKY458889 QUU458889 REQ458889 ROM458889 RYI458889 SIE458889 SSA458889 TBW458889 TLS458889 TVO458889 UFK458889 UPG458889 UZC458889 VIY458889 VSU458889 WCQ458889 WMM458889 WWI458889 I524425 JW524425 TS524425 ADO524425 ANK524425 AXG524425 BHC524425 BQY524425 CAU524425 CKQ524425 CUM524425 DEI524425 DOE524425 DYA524425 EHW524425 ERS524425 FBO524425 FLK524425 FVG524425 GFC524425 GOY524425 GYU524425 HIQ524425 HSM524425 ICI524425 IME524425 IWA524425 JFW524425 JPS524425 JZO524425 KJK524425 KTG524425 LDC524425 LMY524425 LWU524425 MGQ524425 MQM524425 NAI524425 NKE524425 NUA524425 ODW524425 ONS524425 OXO524425 PHK524425 PRG524425 QBC524425 QKY524425 QUU524425 REQ524425 ROM524425 RYI524425 SIE524425 SSA524425 TBW524425 TLS524425 TVO524425 UFK524425 UPG524425 UZC524425 VIY524425 VSU524425 WCQ524425 WMM524425 WWI524425 I589961 JW589961 TS589961 ADO589961 ANK589961 AXG589961 BHC589961 BQY589961 CAU589961 CKQ589961 CUM589961 DEI589961 DOE589961 DYA589961 EHW589961 ERS589961 FBO589961 FLK589961 FVG589961 GFC589961 GOY589961 GYU589961 HIQ589961 HSM589961 ICI589961 IME589961 IWA589961 JFW589961 JPS589961 JZO589961 KJK589961 KTG589961 LDC589961 LMY589961 LWU589961 MGQ589961 MQM589961 NAI589961 NKE589961 NUA589961 ODW589961 ONS589961 OXO589961 PHK589961 PRG589961 QBC589961 QKY589961 QUU589961 REQ589961 ROM589961 RYI589961 SIE589961 SSA589961 TBW589961 TLS589961 TVO589961 UFK589961 UPG589961 UZC589961 VIY589961 VSU589961 WCQ589961 WMM589961 WWI589961 I655497 JW655497 TS655497 ADO655497 ANK655497 AXG655497 BHC655497 BQY655497 CAU655497 CKQ655497 CUM655497 DEI655497 DOE655497 DYA655497 EHW655497 ERS655497 FBO655497 FLK655497 FVG655497 GFC655497 GOY655497 GYU655497 HIQ655497 HSM655497 ICI655497 IME655497 IWA655497 JFW655497 JPS655497 JZO655497 KJK655497 KTG655497 LDC655497 LMY655497 LWU655497 MGQ655497 MQM655497 NAI655497 NKE655497 NUA655497 ODW655497 ONS655497 OXO655497 PHK655497 PRG655497 QBC655497 QKY655497 QUU655497 REQ655497 ROM655497 RYI655497 SIE655497 SSA655497 TBW655497 TLS655497 TVO655497 UFK655497 UPG655497 UZC655497 VIY655497 VSU655497 WCQ655497 WMM655497 WWI655497 I721033 JW721033 TS721033 ADO721033 ANK721033 AXG721033 BHC721033 BQY721033 CAU721033 CKQ721033 CUM721033 DEI721033 DOE721033 DYA721033 EHW721033 ERS721033 FBO721033 FLK721033 FVG721033 GFC721033 GOY721033 GYU721033 HIQ721033 HSM721033 ICI721033 IME721033 IWA721033 JFW721033 JPS721033 JZO721033 KJK721033 KTG721033 LDC721033 LMY721033 LWU721033 MGQ721033 MQM721033 NAI721033 NKE721033 NUA721033 ODW721033 ONS721033 OXO721033 PHK721033 PRG721033 QBC721033 QKY721033 QUU721033 REQ721033 ROM721033 RYI721033 SIE721033 SSA721033 TBW721033 TLS721033 TVO721033 UFK721033 UPG721033 UZC721033 VIY721033 VSU721033 WCQ721033 WMM721033 WWI721033 I786569 JW786569 TS786569 ADO786569 ANK786569 AXG786569 BHC786569 BQY786569 CAU786569 CKQ786569 CUM786569 DEI786569 DOE786569 DYA786569 EHW786569 ERS786569 FBO786569 FLK786569 FVG786569 GFC786569 GOY786569 GYU786569 HIQ786569 HSM786569 ICI786569 IME786569 IWA786569 JFW786569 JPS786569 JZO786569 KJK786569 KTG786569 LDC786569 LMY786569 LWU786569 MGQ786569 MQM786569 NAI786569 NKE786569 NUA786569 ODW786569 ONS786569 OXO786569 PHK786569 PRG786569 QBC786569 QKY786569 QUU786569 REQ786569 ROM786569 RYI786569 SIE786569 SSA786569 TBW786569 TLS786569 TVO786569 UFK786569 UPG786569 UZC786569 VIY786569 VSU786569 WCQ786569 WMM786569 WWI786569 I852105 JW852105 TS852105 ADO852105 ANK852105 AXG852105 BHC852105 BQY852105 CAU852105 CKQ852105 CUM852105 DEI852105 DOE852105 DYA852105 EHW852105 ERS852105 FBO852105 FLK852105 FVG852105 GFC852105 GOY852105 GYU852105 HIQ852105 HSM852105 ICI852105 IME852105 IWA852105 JFW852105 JPS852105 JZO852105 KJK852105 KTG852105 LDC852105 LMY852105 LWU852105 MGQ852105 MQM852105 NAI852105 NKE852105 NUA852105 ODW852105 ONS852105 OXO852105 PHK852105 PRG852105 QBC852105 QKY852105 QUU852105 REQ852105 ROM852105 RYI852105 SIE852105 SSA852105 TBW852105 TLS852105 TVO852105 UFK852105 UPG852105 UZC852105 VIY852105 VSU852105 WCQ852105 WMM852105 WWI852105 I917641 JW917641 TS917641 ADO917641 ANK917641 AXG917641 BHC917641 BQY917641 CAU917641 CKQ917641 CUM917641 DEI917641 DOE917641 DYA917641 EHW917641 ERS917641 FBO917641 FLK917641 FVG917641 GFC917641 GOY917641 GYU917641 HIQ917641 HSM917641 ICI917641 IME917641 IWA917641 JFW917641 JPS917641 JZO917641 KJK917641 KTG917641 LDC917641 LMY917641 LWU917641 MGQ917641 MQM917641 NAI917641 NKE917641 NUA917641 ODW917641 ONS917641 OXO917641 PHK917641 PRG917641 QBC917641 QKY917641 QUU917641 REQ917641 ROM917641 RYI917641 SIE917641 SSA917641 TBW917641 TLS917641 TVO917641 UFK917641 UPG917641 UZC917641 VIY917641 VSU917641 WCQ917641 WMM917641 WWI917641 I983177 JW983177 TS983177 ADO983177 ANK983177 AXG983177 BHC983177 BQY983177 CAU983177 CKQ983177 CUM983177 DEI983177 DOE983177 DYA983177 EHW983177 ERS983177 FBO983177 FLK983177 FVG983177 GFC983177 GOY983177 GYU983177 HIQ983177 HSM983177 ICI983177 IME983177 IWA983177 JFW983177 JPS983177 JZO983177 KJK983177 KTG983177 LDC983177 LMY983177 LWU983177 MGQ983177 MQM983177 NAI983177 NKE983177 NUA983177 ODW983177 ONS983177 OXO983177 PHK983177 PRG983177 QBC983177 QKY983177 QUU983177 REQ983177 ROM983177 RYI983177 SIE983177 SSA983177 TBW983177 TLS983177 TVO983177 UFK983177 UPG983177 UZC983177 VIY983177 VSU983177 WCQ983177 WMM983177 WWI983177 I116 JW116 TS116 ADO116 ANK116 AXG116 BHC116 BQY116 CAU116 CKQ116 CUM116 DEI116 DOE116 DYA116 EHW116 ERS116 FBO116 FLK116 FVG116 GFC116 GOY116 GYU116 HIQ116 HSM116 ICI116 IME116 IWA116 JFW116 JPS116 JZO116 KJK116 KTG116 LDC116 LMY116 LWU116 MGQ116 MQM116 NAI116 NKE116 NUA116 ODW116 ONS116 OXO116 PHK116 PRG116 QBC116 QKY116 QUU116 REQ116 ROM116 RYI116 SIE116 SSA116 TBW116 TLS116 TVO116 UFK116 UPG116 UZC116 VIY116 VSU116 WCQ116 WMM116 WWI116 I65652 JW65652 TS65652 ADO65652 ANK65652 AXG65652 BHC65652 BQY65652 CAU65652 CKQ65652 CUM65652 DEI65652 DOE65652 DYA65652 EHW65652 ERS65652 FBO65652 FLK65652 FVG65652 GFC65652 GOY65652 GYU65652 HIQ65652 HSM65652 ICI65652 IME65652 IWA65652 JFW65652 JPS65652 JZO65652 KJK65652 KTG65652 LDC65652 LMY65652 LWU65652 MGQ65652 MQM65652 NAI65652 NKE65652 NUA65652 ODW65652 ONS65652 OXO65652 PHK65652 PRG65652 QBC65652 QKY65652 QUU65652 REQ65652 ROM65652 RYI65652 SIE65652 SSA65652 TBW65652 TLS65652 TVO65652 UFK65652 UPG65652 UZC65652 VIY65652 VSU65652 WCQ65652 WMM65652 WWI65652 I131188 JW131188 TS131188 ADO131188 ANK131188 AXG131188 BHC131188 BQY131188 CAU131188 CKQ131188 CUM131188 DEI131188 DOE131188 DYA131188 EHW131188 ERS131188 FBO131188 FLK131188 FVG131188 GFC131188 GOY131188 GYU131188 HIQ131188 HSM131188 ICI131188 IME131188 IWA131188 JFW131188 JPS131188 JZO131188 KJK131188 KTG131188 LDC131188 LMY131188 LWU131188 MGQ131188 MQM131188 NAI131188 NKE131188 NUA131188 ODW131188 ONS131188 OXO131188 PHK131188 PRG131188 QBC131188 QKY131188 QUU131188 REQ131188 ROM131188 RYI131188 SIE131188 SSA131188 TBW131188 TLS131188 TVO131188 UFK131188 UPG131188 UZC131188 VIY131188 VSU131188 WCQ131188 WMM131188 WWI131188 I196724 JW196724 TS196724 ADO196724 ANK196724 AXG196724 BHC196724 BQY196724 CAU196724 CKQ196724 CUM196724 DEI196724 DOE196724 DYA196724 EHW196724 ERS196724 FBO196724 FLK196724 FVG196724 GFC196724 GOY196724 GYU196724 HIQ196724 HSM196724 ICI196724 IME196724 IWA196724 JFW196724 JPS196724 JZO196724 KJK196724 KTG196724 LDC196724 LMY196724 LWU196724 MGQ196724 MQM196724 NAI196724 NKE196724 NUA196724 ODW196724 ONS196724 OXO196724 PHK196724 PRG196724 QBC196724 QKY196724 QUU196724 REQ196724 ROM196724 RYI196724 SIE196724 SSA196724 TBW196724 TLS196724 TVO196724 UFK196724 UPG196724 UZC196724 VIY196724 VSU196724 WCQ196724 WMM196724 WWI196724 I262260 JW262260 TS262260 ADO262260 ANK262260 AXG262260 BHC262260 BQY262260 CAU262260 CKQ262260 CUM262260 DEI262260 DOE262260 DYA262260 EHW262260 ERS262260 FBO262260 FLK262260 FVG262260 GFC262260 GOY262260 GYU262260 HIQ262260 HSM262260 ICI262260 IME262260 IWA262260 JFW262260 JPS262260 JZO262260 KJK262260 KTG262260 LDC262260 LMY262260 LWU262260 MGQ262260 MQM262260 NAI262260 NKE262260 NUA262260 ODW262260 ONS262260 OXO262260 PHK262260 PRG262260 QBC262260 QKY262260 QUU262260 REQ262260 ROM262260 RYI262260 SIE262260 SSA262260 TBW262260 TLS262260 TVO262260 UFK262260 UPG262260 UZC262260 VIY262260 VSU262260 WCQ262260 WMM262260 WWI262260 I327796 JW327796 TS327796 ADO327796 ANK327796 AXG327796 BHC327796 BQY327796 CAU327796 CKQ327796 CUM327796 DEI327796 DOE327796 DYA327796 EHW327796 ERS327796 FBO327796 FLK327796 FVG327796 GFC327796 GOY327796 GYU327796 HIQ327796 HSM327796 ICI327796 IME327796 IWA327796 JFW327796 JPS327796 JZO327796 KJK327796 KTG327796 LDC327796 LMY327796 LWU327796 MGQ327796 MQM327796 NAI327796 NKE327796 NUA327796 ODW327796 ONS327796 OXO327796 PHK327796 PRG327796 QBC327796 QKY327796 QUU327796 REQ327796 ROM327796 RYI327796 SIE327796 SSA327796 TBW327796 TLS327796 TVO327796 UFK327796 UPG327796 UZC327796 VIY327796 VSU327796 WCQ327796 WMM327796 WWI327796 I393332 JW393332 TS393332 ADO393332 ANK393332 AXG393332 BHC393332 BQY393332 CAU393332 CKQ393332 CUM393332 DEI393332 DOE393332 DYA393332 EHW393332 ERS393332 FBO393332 FLK393332 FVG393332 GFC393332 GOY393332 GYU393332 HIQ393332 HSM393332 ICI393332 IME393332 IWA393332 JFW393332 JPS393332 JZO393332 KJK393332 KTG393332 LDC393332 LMY393332 LWU393332 MGQ393332 MQM393332 NAI393332 NKE393332 NUA393332 ODW393332 ONS393332 OXO393332 PHK393332 PRG393332 QBC393332 QKY393332 QUU393332 REQ393332 ROM393332 RYI393332 SIE393332 SSA393332 TBW393332 TLS393332 TVO393332 UFK393332 UPG393332 UZC393332 VIY393332 VSU393332 WCQ393332 WMM393332 WWI393332 I458868 JW458868 TS458868 ADO458868 ANK458868 AXG458868 BHC458868 BQY458868 CAU458868 CKQ458868 CUM458868 DEI458868 DOE458868 DYA458868 EHW458868 ERS458868 FBO458868 FLK458868 FVG458868 GFC458868 GOY458868 GYU458868 HIQ458868 HSM458868 ICI458868 IME458868 IWA458868 JFW458868 JPS458868 JZO458868 KJK458868 KTG458868 LDC458868 LMY458868 LWU458868 MGQ458868 MQM458868 NAI458868 NKE458868 NUA458868 ODW458868 ONS458868 OXO458868 PHK458868 PRG458868 QBC458868 QKY458868 QUU458868 REQ458868 ROM458868 RYI458868 SIE458868 SSA458868 TBW458868 TLS458868 TVO458868 UFK458868 UPG458868 UZC458868 VIY458868 VSU458868 WCQ458868 WMM458868 WWI458868 I524404 JW524404 TS524404 ADO524404 ANK524404 AXG524404 BHC524404 BQY524404 CAU524404 CKQ524404 CUM524404 DEI524404 DOE524404 DYA524404 EHW524404 ERS524404 FBO524404 FLK524404 FVG524404 GFC524404 GOY524404 GYU524404 HIQ524404 HSM524404 ICI524404 IME524404 IWA524404 JFW524404 JPS524404 JZO524404 KJK524404 KTG524404 LDC524404 LMY524404 LWU524404 MGQ524404 MQM524404 NAI524404 NKE524404 NUA524404 ODW524404 ONS524404 OXO524404 PHK524404 PRG524404 QBC524404 QKY524404 QUU524404 REQ524404 ROM524404 RYI524404 SIE524404 SSA524404 TBW524404 TLS524404 TVO524404 UFK524404 UPG524404 UZC524404 VIY524404 VSU524404 WCQ524404 WMM524404 WWI524404 I589940 JW589940 TS589940 ADO589940 ANK589940 AXG589940 BHC589940 BQY589940 CAU589940 CKQ589940 CUM589940 DEI589940 DOE589940 DYA589940 EHW589940 ERS589940 FBO589940 FLK589940 FVG589940 GFC589940 GOY589940 GYU589940 HIQ589940 HSM589940 ICI589940 IME589940 IWA589940 JFW589940 JPS589940 JZO589940 KJK589940 KTG589940 LDC589940 LMY589940 LWU589940 MGQ589940 MQM589940 NAI589940 NKE589940 NUA589940 ODW589940 ONS589940 OXO589940 PHK589940 PRG589940 QBC589940 QKY589940 QUU589940 REQ589940 ROM589940 RYI589940 SIE589940 SSA589940 TBW589940 TLS589940 TVO589940 UFK589940 UPG589940 UZC589940 VIY589940 VSU589940 WCQ589940 WMM589940 WWI589940 I655476 JW655476 TS655476 ADO655476 ANK655476 AXG655476 BHC655476 BQY655476 CAU655476 CKQ655476 CUM655476 DEI655476 DOE655476 DYA655476 EHW655476 ERS655476 FBO655476 FLK655476 FVG655476 GFC655476 GOY655476 GYU655476 HIQ655476 HSM655476 ICI655476 IME655476 IWA655476 JFW655476 JPS655476 JZO655476 KJK655476 KTG655476 LDC655476 LMY655476 LWU655476 MGQ655476 MQM655476 NAI655476 NKE655476 NUA655476 ODW655476 ONS655476 OXO655476 PHK655476 PRG655476 QBC655476 QKY655476 QUU655476 REQ655476 ROM655476 RYI655476 SIE655476 SSA655476 TBW655476 TLS655476 TVO655476 UFK655476 UPG655476 UZC655476 VIY655476 VSU655476 WCQ655476 WMM655476 WWI655476 I721012 JW721012 TS721012 ADO721012 ANK721012 AXG721012 BHC721012 BQY721012 CAU721012 CKQ721012 CUM721012 DEI721012 DOE721012 DYA721012 EHW721012 ERS721012 FBO721012 FLK721012 FVG721012 GFC721012 GOY721012 GYU721012 HIQ721012 HSM721012 ICI721012 IME721012 IWA721012 JFW721012 JPS721012 JZO721012 KJK721012 KTG721012 LDC721012 LMY721012 LWU721012 MGQ721012 MQM721012 NAI721012 NKE721012 NUA721012 ODW721012 ONS721012 OXO721012 PHK721012 PRG721012 QBC721012 QKY721012 QUU721012 REQ721012 ROM721012 RYI721012 SIE721012 SSA721012 TBW721012 TLS721012 TVO721012 UFK721012 UPG721012 UZC721012 VIY721012 VSU721012 WCQ721012 WMM721012 WWI721012 I786548 JW786548 TS786548 ADO786548 ANK786548 AXG786548 BHC786548 BQY786548 CAU786548 CKQ786548 CUM786548 DEI786548 DOE786548 DYA786548 EHW786548 ERS786548 FBO786548 FLK786548 FVG786548 GFC786548 GOY786548 GYU786548 HIQ786548 HSM786548 ICI786548 IME786548 IWA786548 JFW786548 JPS786548 JZO786548 KJK786548 KTG786548 LDC786548 LMY786548 LWU786548 MGQ786548 MQM786548 NAI786548 NKE786548 NUA786548 ODW786548 ONS786548 OXO786548 PHK786548 PRG786548 QBC786548 QKY786548 QUU786548 REQ786548 ROM786548 RYI786548 SIE786548 SSA786548 TBW786548 TLS786548 TVO786548 UFK786548 UPG786548 UZC786548 VIY786548 VSU786548 WCQ786548 WMM786548 WWI786548 I852084 JW852084 TS852084 ADO852084 ANK852084 AXG852084 BHC852084 BQY852084 CAU852084 CKQ852084 CUM852084 DEI852084 DOE852084 DYA852084 EHW852084 ERS852084 FBO852084 FLK852084 FVG852084 GFC852084 GOY852084 GYU852084 HIQ852084 HSM852084 ICI852084 IME852084 IWA852084 JFW852084 JPS852084 JZO852084 KJK852084 KTG852084 LDC852084 LMY852084 LWU852084 MGQ852084 MQM852084 NAI852084 NKE852084 NUA852084 ODW852084 ONS852084 OXO852084 PHK852084 PRG852084 QBC852084 QKY852084 QUU852084 REQ852084 ROM852084 RYI852084 SIE852084 SSA852084 TBW852084 TLS852084 TVO852084 UFK852084 UPG852084 UZC852084 VIY852084 VSU852084 WCQ852084 WMM852084 WWI852084 I917620 JW917620 TS917620 ADO917620 ANK917620 AXG917620 BHC917620 BQY917620 CAU917620 CKQ917620 CUM917620 DEI917620 DOE917620 DYA917620 EHW917620 ERS917620 FBO917620 FLK917620 FVG917620 GFC917620 GOY917620 GYU917620 HIQ917620 HSM917620 ICI917620 IME917620 IWA917620 JFW917620 JPS917620 JZO917620 KJK917620 KTG917620 LDC917620 LMY917620 LWU917620 MGQ917620 MQM917620 NAI917620 NKE917620 NUA917620 ODW917620 ONS917620 OXO917620 PHK917620 PRG917620 QBC917620 QKY917620 QUU917620 REQ917620 ROM917620 RYI917620 SIE917620 SSA917620 TBW917620 TLS917620 TVO917620 UFK917620 UPG917620 UZC917620 VIY917620 VSU917620 WCQ917620 WMM917620 WWI917620 I983156 JW983156 TS983156 ADO983156 ANK983156 AXG983156 BHC983156 BQY983156 CAU983156 CKQ983156 CUM983156 DEI983156 DOE983156 DYA983156 EHW983156 ERS983156 FBO983156 FLK983156 FVG983156 GFC983156 GOY983156 GYU983156 HIQ983156 HSM983156 ICI983156 IME983156 IWA983156 JFW983156 JPS983156 JZO983156 KJK983156 KTG983156 LDC983156 LMY983156 LWU983156 MGQ983156 MQM983156 NAI983156 NKE983156 NUA983156 ODW983156 ONS983156 OXO983156 PHK983156 PRG983156 QBC983156 QKY983156 QUU983156 REQ983156 ROM983156 RYI983156 SIE983156 SSA983156 TBW983156 TLS983156 TVO983156 UFK983156 UPG983156 UZC983156 VIY983156 VSU983156 WCQ983156 WMM983156 WWI983156 I206 JW206 TS206 ADO206 ANK206 AXG206 BHC206 BQY206 CAU206 CKQ206 CUM206 DEI206 DOE206 DYA206 EHW206 ERS206 FBO206 FLK206 FVG206 GFC206 GOY206 GYU206 HIQ206 HSM206 ICI206 IME206 IWA206 JFW206 JPS206 JZO206 KJK206 KTG206 LDC206 LMY206 LWU206 MGQ206 MQM206 NAI206 NKE206 NUA206 ODW206 ONS206 OXO206 PHK206 PRG206 QBC206 QKY206 QUU206 REQ206 ROM206 RYI206 SIE206 SSA206 TBW206 TLS206 TVO206 UFK206 UPG206 UZC206 VIY206 VSU206 WCQ206 WMM206 WWI206 I65742 JW65742 TS65742 ADO65742 ANK65742 AXG65742 BHC65742 BQY65742 CAU65742 CKQ65742 CUM65742 DEI65742 DOE65742 DYA65742 EHW65742 ERS65742 FBO65742 FLK65742 FVG65742 GFC65742 GOY65742 GYU65742 HIQ65742 HSM65742 ICI65742 IME65742 IWA65742 JFW65742 JPS65742 JZO65742 KJK65742 KTG65742 LDC65742 LMY65742 LWU65742 MGQ65742 MQM65742 NAI65742 NKE65742 NUA65742 ODW65742 ONS65742 OXO65742 PHK65742 PRG65742 QBC65742 QKY65742 QUU65742 REQ65742 ROM65742 RYI65742 SIE65742 SSA65742 TBW65742 TLS65742 TVO65742 UFK65742 UPG65742 UZC65742 VIY65742 VSU65742 WCQ65742 WMM65742 WWI65742 I131278 JW131278 TS131278 ADO131278 ANK131278 AXG131278 BHC131278 BQY131278 CAU131278 CKQ131278 CUM131278 DEI131278 DOE131278 DYA131278 EHW131278 ERS131278 FBO131278 FLK131278 FVG131278 GFC131278 GOY131278 GYU131278 HIQ131278 HSM131278 ICI131278 IME131278 IWA131278 JFW131278 JPS131278 JZO131278 KJK131278 KTG131278 LDC131278 LMY131278 LWU131278 MGQ131278 MQM131278 NAI131278 NKE131278 NUA131278 ODW131278 ONS131278 OXO131278 PHK131278 PRG131278 QBC131278 QKY131278 QUU131278 REQ131278 ROM131278 RYI131278 SIE131278 SSA131278 TBW131278 TLS131278 TVO131278 UFK131278 UPG131278 UZC131278 VIY131278 VSU131278 WCQ131278 WMM131278 WWI131278 I196814 JW196814 TS196814 ADO196814 ANK196814 AXG196814 BHC196814 BQY196814 CAU196814 CKQ196814 CUM196814 DEI196814 DOE196814 DYA196814 EHW196814 ERS196814 FBO196814 FLK196814 FVG196814 GFC196814 GOY196814 GYU196814 HIQ196814 HSM196814 ICI196814 IME196814 IWA196814 JFW196814 JPS196814 JZO196814 KJK196814 KTG196814 LDC196814 LMY196814 LWU196814 MGQ196814 MQM196814 NAI196814 NKE196814 NUA196814 ODW196814 ONS196814 OXO196814 PHK196814 PRG196814 QBC196814 QKY196814 QUU196814 REQ196814 ROM196814 RYI196814 SIE196814 SSA196814 TBW196814 TLS196814 TVO196814 UFK196814 UPG196814 UZC196814 VIY196814 VSU196814 WCQ196814 WMM196814 WWI196814 I262350 JW262350 TS262350 ADO262350 ANK262350 AXG262350 BHC262350 BQY262350 CAU262350 CKQ262350 CUM262350 DEI262350 DOE262350 DYA262350 EHW262350 ERS262350 FBO262350 FLK262350 FVG262350 GFC262350 GOY262350 GYU262350 HIQ262350 HSM262350 ICI262350 IME262350 IWA262350 JFW262350 JPS262350 JZO262350 KJK262350 KTG262350 LDC262350 LMY262350 LWU262350 MGQ262350 MQM262350 NAI262350 NKE262350 NUA262350 ODW262350 ONS262350 OXO262350 PHK262350 PRG262350 QBC262350 QKY262350 QUU262350 REQ262350 ROM262350 RYI262350 SIE262350 SSA262350 TBW262350 TLS262350 TVO262350 UFK262350 UPG262350 UZC262350 VIY262350 VSU262350 WCQ262350 WMM262350 WWI262350 I327886 JW327886 TS327886 ADO327886 ANK327886 AXG327886 BHC327886 BQY327886 CAU327886 CKQ327886 CUM327886 DEI327886 DOE327886 DYA327886 EHW327886 ERS327886 FBO327886 FLK327886 FVG327886 GFC327886 GOY327886 GYU327886 HIQ327886 HSM327886 ICI327886 IME327886 IWA327886 JFW327886 JPS327886 JZO327886 KJK327886 KTG327886 LDC327886 LMY327886 LWU327886 MGQ327886 MQM327886 NAI327886 NKE327886 NUA327886 ODW327886 ONS327886 OXO327886 PHK327886 PRG327886 QBC327886 QKY327886 QUU327886 REQ327886 ROM327886 RYI327886 SIE327886 SSA327886 TBW327886 TLS327886 TVO327886 UFK327886 UPG327886 UZC327886 VIY327886 VSU327886 WCQ327886 WMM327886 WWI327886 I393422 JW393422 TS393422 ADO393422 ANK393422 AXG393422 BHC393422 BQY393422 CAU393422 CKQ393422 CUM393422 DEI393422 DOE393422 DYA393422 EHW393422 ERS393422 FBO393422 FLK393422 FVG393422 GFC393422 GOY393422 GYU393422 HIQ393422 HSM393422 ICI393422 IME393422 IWA393422 JFW393422 JPS393422 JZO393422 KJK393422 KTG393422 LDC393422 LMY393422 LWU393422 MGQ393422 MQM393422 NAI393422 NKE393422 NUA393422 ODW393422 ONS393422 OXO393422 PHK393422 PRG393422 QBC393422 QKY393422 QUU393422 REQ393422 ROM393422 RYI393422 SIE393422 SSA393422 TBW393422 TLS393422 TVO393422 UFK393422 UPG393422 UZC393422 VIY393422 VSU393422 WCQ393422 WMM393422 WWI393422 I458958 JW458958 TS458958 ADO458958 ANK458958 AXG458958 BHC458958 BQY458958 CAU458958 CKQ458958 CUM458958 DEI458958 DOE458958 DYA458958 EHW458958 ERS458958 FBO458958 FLK458958 FVG458958 GFC458958 GOY458958 GYU458958 HIQ458958 HSM458958 ICI458958 IME458958 IWA458958 JFW458958 JPS458958 JZO458958 KJK458958 KTG458958 LDC458958 LMY458958 LWU458958 MGQ458958 MQM458958 NAI458958 NKE458958 NUA458958 ODW458958 ONS458958 OXO458958 PHK458958 PRG458958 QBC458958 QKY458958 QUU458958 REQ458958 ROM458958 RYI458958 SIE458958 SSA458958 TBW458958 TLS458958 TVO458958 UFK458958 UPG458958 UZC458958 VIY458958 VSU458958 WCQ458958 WMM458958 WWI458958 I524494 JW524494 TS524494 ADO524494 ANK524494 AXG524494 BHC524494 BQY524494 CAU524494 CKQ524494 CUM524494 DEI524494 DOE524494 DYA524494 EHW524494 ERS524494 FBO524494 FLK524494 FVG524494 GFC524494 GOY524494 GYU524494 HIQ524494 HSM524494 ICI524494 IME524494 IWA524494 JFW524494 JPS524494 JZO524494 KJK524494 KTG524494 LDC524494 LMY524494 LWU524494 MGQ524494 MQM524494 NAI524494 NKE524494 NUA524494 ODW524494 ONS524494 OXO524494 PHK524494 PRG524494 QBC524494 QKY524494 QUU524494 REQ524494 ROM524494 RYI524494 SIE524494 SSA524494 TBW524494 TLS524494 TVO524494 UFK524494 UPG524494 UZC524494 VIY524494 VSU524494 WCQ524494 WMM524494 WWI524494 I590030 JW590030 TS590030 ADO590030 ANK590030 AXG590030 BHC590030 BQY590030 CAU590030 CKQ590030 CUM590030 DEI590030 DOE590030 DYA590030 EHW590030 ERS590030 FBO590030 FLK590030 FVG590030 GFC590030 GOY590030 GYU590030 HIQ590030 HSM590030 ICI590030 IME590030 IWA590030 JFW590030 JPS590030 JZO590030 KJK590030 KTG590030 LDC590030 LMY590030 LWU590030 MGQ590030 MQM590030 NAI590030 NKE590030 NUA590030 ODW590030 ONS590030 OXO590030 PHK590030 PRG590030 QBC590030 QKY590030 QUU590030 REQ590030 ROM590030 RYI590030 SIE590030 SSA590030 TBW590030 TLS590030 TVO590030 UFK590030 UPG590030 UZC590030 VIY590030 VSU590030 WCQ590030 WMM590030 WWI590030 I655566 JW655566 TS655566 ADO655566 ANK655566 AXG655566 BHC655566 BQY655566 CAU655566 CKQ655566 CUM655566 DEI655566 DOE655566 DYA655566 EHW655566 ERS655566 FBO655566 FLK655566 FVG655566 GFC655566 GOY655566 GYU655566 HIQ655566 HSM655566 ICI655566 IME655566 IWA655566 JFW655566 JPS655566 JZO655566 KJK655566 KTG655566 LDC655566 LMY655566 LWU655566 MGQ655566 MQM655566 NAI655566 NKE655566 NUA655566 ODW655566 ONS655566 OXO655566 PHK655566 PRG655566 QBC655566 QKY655566 QUU655566 REQ655566 ROM655566 RYI655566 SIE655566 SSA655566 TBW655566 TLS655566 TVO655566 UFK655566 UPG655566 UZC655566 VIY655566 VSU655566 WCQ655566 WMM655566 WWI655566 I721102 JW721102 TS721102 ADO721102 ANK721102 AXG721102 BHC721102 BQY721102 CAU721102 CKQ721102 CUM721102 DEI721102 DOE721102 DYA721102 EHW721102 ERS721102 FBO721102 FLK721102 FVG721102 GFC721102 GOY721102 GYU721102 HIQ721102 HSM721102 ICI721102 IME721102 IWA721102 JFW721102 JPS721102 JZO721102 KJK721102 KTG721102 LDC721102 LMY721102 LWU721102 MGQ721102 MQM721102 NAI721102 NKE721102 NUA721102 ODW721102 ONS721102 OXO721102 PHK721102 PRG721102 QBC721102 QKY721102 QUU721102 REQ721102 ROM721102 RYI721102 SIE721102 SSA721102 TBW721102 TLS721102 TVO721102 UFK721102 UPG721102 UZC721102 VIY721102 VSU721102 WCQ721102 WMM721102 WWI721102 I786638 JW786638 TS786638 ADO786638 ANK786638 AXG786638 BHC786638 BQY786638 CAU786638 CKQ786638 CUM786638 DEI786638 DOE786638 DYA786638 EHW786638 ERS786638 FBO786638 FLK786638 FVG786638 GFC786638 GOY786638 GYU786638 HIQ786638 HSM786638 ICI786638 IME786638 IWA786638 JFW786638 JPS786638 JZO786638 KJK786638 KTG786638 LDC786638 LMY786638 LWU786638 MGQ786638 MQM786638 NAI786638 NKE786638 NUA786638 ODW786638 ONS786638 OXO786638 PHK786638 PRG786638 QBC786638 QKY786638 QUU786638 REQ786638 ROM786638 RYI786638 SIE786638 SSA786638 TBW786638 TLS786638 TVO786638 UFK786638 UPG786638 UZC786638 VIY786638 VSU786638 WCQ786638 WMM786638 WWI786638 I852174 JW852174 TS852174 ADO852174 ANK852174 AXG852174 BHC852174 BQY852174 CAU852174 CKQ852174 CUM852174 DEI852174 DOE852174 DYA852174 EHW852174 ERS852174 FBO852174 FLK852174 FVG852174 GFC852174 GOY852174 GYU852174 HIQ852174 HSM852174 ICI852174 IME852174 IWA852174 JFW852174 JPS852174 JZO852174 KJK852174 KTG852174 LDC852174 LMY852174 LWU852174 MGQ852174 MQM852174 NAI852174 NKE852174 NUA852174 ODW852174 ONS852174 OXO852174 PHK852174 PRG852174 QBC852174 QKY852174 QUU852174 REQ852174 ROM852174 RYI852174 SIE852174 SSA852174 TBW852174 TLS852174 TVO852174 UFK852174 UPG852174 UZC852174 VIY852174 VSU852174 WCQ852174 WMM852174 WWI852174 I917710 JW917710 TS917710 ADO917710 ANK917710 AXG917710 BHC917710 BQY917710 CAU917710 CKQ917710 CUM917710 DEI917710 DOE917710 DYA917710 EHW917710 ERS917710 FBO917710 FLK917710 FVG917710 GFC917710 GOY917710 GYU917710 HIQ917710 HSM917710 ICI917710 IME917710 IWA917710 JFW917710 JPS917710 JZO917710 KJK917710 KTG917710 LDC917710 LMY917710 LWU917710 MGQ917710 MQM917710 NAI917710 NKE917710 NUA917710 ODW917710 ONS917710 OXO917710 PHK917710 PRG917710 QBC917710 QKY917710 QUU917710 REQ917710 ROM917710 RYI917710 SIE917710 SSA917710 TBW917710 TLS917710 TVO917710 UFK917710 UPG917710 UZC917710 VIY917710 VSU917710 WCQ917710 WMM917710 WWI917710 I983246 JW983246 TS983246 ADO983246 ANK983246 AXG983246 BHC983246 BQY983246 CAU983246 CKQ983246 CUM983246 DEI983246 DOE983246 DYA983246 EHW983246 ERS983246 FBO983246 FLK983246 FVG983246 GFC983246 GOY983246 GYU983246 HIQ983246 HSM983246 ICI983246 IME983246 IWA983246 JFW983246 JPS983246 JZO983246 KJK983246 KTG983246 LDC983246 LMY983246 LWU983246 MGQ983246 MQM983246 NAI983246 NKE983246 NUA983246 ODW983246 ONS983246 OXO983246 PHK983246 PRG983246 QBC983246 QKY983246 QUU983246 REQ983246 ROM983246 RYI983246 SIE983246 SSA983246 TBW983246 TLS983246 TVO983246 UFK983246 UPG983246 UZC983246 VIY983246 VSU983246 WCQ983246 WMM983246 WWI983246 I68 JW68 TS68 ADO68 ANK68 AXG68 BHC68 BQY68 CAU68 CKQ68 CUM68 DEI68 DOE68 DYA68 EHW68 ERS68 FBO68 FLK68 FVG68 GFC68 GOY68 GYU68 HIQ68 HSM68 ICI68 IME68 IWA68 JFW68 JPS68 JZO68 KJK68 KTG68 LDC68 LMY68 LWU68 MGQ68 MQM68 NAI68 NKE68 NUA68 ODW68 ONS68 OXO68 PHK68 PRG68 QBC68 QKY68 QUU68 REQ68 ROM68 RYI68 SIE68 SSA68 TBW68 TLS68 TVO68 UFK68 UPG68 UZC68 VIY68 VSU68 WCQ68 WMM68 WWI68 I65604 JW65604 TS65604 ADO65604 ANK65604 AXG65604 BHC65604 BQY65604 CAU65604 CKQ65604 CUM65604 DEI65604 DOE65604 DYA65604 EHW65604 ERS65604 FBO65604 FLK65604 FVG65604 GFC65604 GOY65604 GYU65604 HIQ65604 HSM65604 ICI65604 IME65604 IWA65604 JFW65604 JPS65604 JZO65604 KJK65604 KTG65604 LDC65604 LMY65604 LWU65604 MGQ65604 MQM65604 NAI65604 NKE65604 NUA65604 ODW65604 ONS65604 OXO65604 PHK65604 PRG65604 QBC65604 QKY65604 QUU65604 REQ65604 ROM65604 RYI65604 SIE65604 SSA65604 TBW65604 TLS65604 TVO65604 UFK65604 UPG65604 UZC65604 VIY65604 VSU65604 WCQ65604 WMM65604 WWI65604 I131140 JW131140 TS131140 ADO131140 ANK131140 AXG131140 BHC131140 BQY131140 CAU131140 CKQ131140 CUM131140 DEI131140 DOE131140 DYA131140 EHW131140 ERS131140 FBO131140 FLK131140 FVG131140 GFC131140 GOY131140 GYU131140 HIQ131140 HSM131140 ICI131140 IME131140 IWA131140 JFW131140 JPS131140 JZO131140 KJK131140 KTG131140 LDC131140 LMY131140 LWU131140 MGQ131140 MQM131140 NAI131140 NKE131140 NUA131140 ODW131140 ONS131140 OXO131140 PHK131140 PRG131140 QBC131140 QKY131140 QUU131140 REQ131140 ROM131140 RYI131140 SIE131140 SSA131140 TBW131140 TLS131140 TVO131140 UFK131140 UPG131140 UZC131140 VIY131140 VSU131140 WCQ131140 WMM131140 WWI131140 I196676 JW196676 TS196676 ADO196676 ANK196676 AXG196676 BHC196676 BQY196676 CAU196676 CKQ196676 CUM196676 DEI196676 DOE196676 DYA196676 EHW196676 ERS196676 FBO196676 FLK196676 FVG196676 GFC196676 GOY196676 GYU196676 HIQ196676 HSM196676 ICI196676 IME196676 IWA196676 JFW196676 JPS196676 JZO196676 KJK196676 KTG196676 LDC196676 LMY196676 LWU196676 MGQ196676 MQM196676 NAI196676 NKE196676 NUA196676 ODW196676 ONS196676 OXO196676 PHK196676 PRG196676 QBC196676 QKY196676 QUU196676 REQ196676 ROM196676 RYI196676 SIE196676 SSA196676 TBW196676 TLS196676 TVO196676 UFK196676 UPG196676 UZC196676 VIY196676 VSU196676 WCQ196676 WMM196676 WWI196676 I262212 JW262212 TS262212 ADO262212 ANK262212 AXG262212 BHC262212 BQY262212 CAU262212 CKQ262212 CUM262212 DEI262212 DOE262212 DYA262212 EHW262212 ERS262212 FBO262212 FLK262212 FVG262212 GFC262212 GOY262212 GYU262212 HIQ262212 HSM262212 ICI262212 IME262212 IWA262212 JFW262212 JPS262212 JZO262212 KJK262212 KTG262212 LDC262212 LMY262212 LWU262212 MGQ262212 MQM262212 NAI262212 NKE262212 NUA262212 ODW262212 ONS262212 OXO262212 PHK262212 PRG262212 QBC262212 QKY262212 QUU262212 REQ262212 ROM262212 RYI262212 SIE262212 SSA262212 TBW262212 TLS262212 TVO262212 UFK262212 UPG262212 UZC262212 VIY262212 VSU262212 WCQ262212 WMM262212 WWI262212 I327748 JW327748 TS327748 ADO327748 ANK327748 AXG327748 BHC327748 BQY327748 CAU327748 CKQ327748 CUM327748 DEI327748 DOE327748 DYA327748 EHW327748 ERS327748 FBO327748 FLK327748 FVG327748 GFC327748 GOY327748 GYU327748 HIQ327748 HSM327748 ICI327748 IME327748 IWA327748 JFW327748 JPS327748 JZO327748 KJK327748 KTG327748 LDC327748 LMY327748 LWU327748 MGQ327748 MQM327748 NAI327748 NKE327748 NUA327748 ODW327748 ONS327748 OXO327748 PHK327748 PRG327748 QBC327748 QKY327748 QUU327748 REQ327748 ROM327748 RYI327748 SIE327748 SSA327748 TBW327748 TLS327748 TVO327748 UFK327748 UPG327748 UZC327748 VIY327748 VSU327748 WCQ327748 WMM327748 WWI327748 I393284 JW393284 TS393284 ADO393284 ANK393284 AXG393284 BHC393284 BQY393284 CAU393284 CKQ393284 CUM393284 DEI393284 DOE393284 DYA393284 EHW393284 ERS393284 FBO393284 FLK393284 FVG393284 GFC393284 GOY393284 GYU393284 HIQ393284 HSM393284 ICI393284 IME393284 IWA393284 JFW393284 JPS393284 JZO393284 KJK393284 KTG393284 LDC393284 LMY393284 LWU393284 MGQ393284 MQM393284 NAI393284 NKE393284 NUA393284 ODW393284 ONS393284 OXO393284 PHK393284 PRG393284 QBC393284 QKY393284 QUU393284 REQ393284 ROM393284 RYI393284 SIE393284 SSA393284 TBW393284 TLS393284 TVO393284 UFK393284 UPG393284 UZC393284 VIY393284 VSU393284 WCQ393284 WMM393284 WWI393284 I458820 JW458820 TS458820 ADO458820 ANK458820 AXG458820 BHC458820 BQY458820 CAU458820 CKQ458820 CUM458820 DEI458820 DOE458820 DYA458820 EHW458820 ERS458820 FBO458820 FLK458820 FVG458820 GFC458820 GOY458820 GYU458820 HIQ458820 HSM458820 ICI458820 IME458820 IWA458820 JFW458820 JPS458820 JZO458820 KJK458820 KTG458820 LDC458820 LMY458820 LWU458820 MGQ458820 MQM458820 NAI458820 NKE458820 NUA458820 ODW458820 ONS458820 OXO458820 PHK458820 PRG458820 QBC458820 QKY458820 QUU458820 REQ458820 ROM458820 RYI458820 SIE458820 SSA458820 TBW458820 TLS458820 TVO458820 UFK458820 UPG458820 UZC458820 VIY458820 VSU458820 WCQ458820 WMM458820 WWI458820 I524356 JW524356 TS524356 ADO524356 ANK524356 AXG524356 BHC524356 BQY524356 CAU524356 CKQ524356 CUM524356 DEI524356 DOE524356 DYA524356 EHW524356 ERS524356 FBO524356 FLK524356 FVG524356 GFC524356 GOY524356 GYU524356 HIQ524356 HSM524356 ICI524356 IME524356 IWA524356 JFW524356 JPS524356 JZO524356 KJK524356 KTG524356 LDC524356 LMY524356 LWU524356 MGQ524356 MQM524356 NAI524356 NKE524356 NUA524356 ODW524356 ONS524356 OXO524356 PHK524356 PRG524356 QBC524356 QKY524356 QUU524356 REQ524356 ROM524356 RYI524356 SIE524356 SSA524356 TBW524356 TLS524356 TVO524356 UFK524356 UPG524356 UZC524356 VIY524356 VSU524356 WCQ524356 WMM524356 WWI524356 I589892 JW589892 TS589892 ADO589892 ANK589892 AXG589892 BHC589892 BQY589892 CAU589892 CKQ589892 CUM589892 DEI589892 DOE589892 DYA589892 EHW589892 ERS589892 FBO589892 FLK589892 FVG589892 GFC589892 GOY589892 GYU589892 HIQ589892 HSM589892 ICI589892 IME589892 IWA589892 JFW589892 JPS589892 JZO589892 KJK589892 KTG589892 LDC589892 LMY589892 LWU589892 MGQ589892 MQM589892 NAI589892 NKE589892 NUA589892 ODW589892 ONS589892 OXO589892 PHK589892 PRG589892 QBC589892 QKY589892 QUU589892 REQ589892 ROM589892 RYI589892 SIE589892 SSA589892 TBW589892 TLS589892 TVO589892 UFK589892 UPG589892 UZC589892 VIY589892 VSU589892 WCQ589892 WMM589892 WWI589892 I655428 JW655428 TS655428 ADO655428 ANK655428 AXG655428 BHC655428 BQY655428 CAU655428 CKQ655428 CUM655428 DEI655428 DOE655428 DYA655428 EHW655428 ERS655428 FBO655428 FLK655428 FVG655428 GFC655428 GOY655428 GYU655428 HIQ655428 HSM655428 ICI655428 IME655428 IWA655428 JFW655428 JPS655428 JZO655428 KJK655428 KTG655428 LDC655428 LMY655428 LWU655428 MGQ655428 MQM655428 NAI655428 NKE655428 NUA655428 ODW655428 ONS655428 OXO655428 PHK655428 PRG655428 QBC655428 QKY655428 QUU655428 REQ655428 ROM655428 RYI655428 SIE655428 SSA655428 TBW655428 TLS655428 TVO655428 UFK655428 UPG655428 UZC655428 VIY655428 VSU655428 WCQ655428 WMM655428 WWI655428 I720964 JW720964 TS720964 ADO720964 ANK720964 AXG720964 BHC720964 BQY720964 CAU720964 CKQ720964 CUM720964 DEI720964 DOE720964 DYA720964 EHW720964 ERS720964 FBO720964 FLK720964 FVG720964 GFC720964 GOY720964 GYU720964 HIQ720964 HSM720964 ICI720964 IME720964 IWA720964 JFW720964 JPS720964 JZO720964 KJK720964 KTG720964 LDC720964 LMY720964 LWU720964 MGQ720964 MQM720964 NAI720964 NKE720964 NUA720964 ODW720964 ONS720964 OXO720964 PHK720964 PRG720964 QBC720964 QKY720964 QUU720964 REQ720964 ROM720964 RYI720964 SIE720964 SSA720964 TBW720964 TLS720964 TVO720964 UFK720964 UPG720964 UZC720964 VIY720964 VSU720964 WCQ720964 WMM720964 WWI720964 I786500 JW786500 TS786500 ADO786500 ANK786500 AXG786500 BHC786500 BQY786500 CAU786500 CKQ786500 CUM786500 DEI786500 DOE786500 DYA786500 EHW786500 ERS786500 FBO786500 FLK786500 FVG786500 GFC786500 GOY786500 GYU786500 HIQ786500 HSM786500 ICI786500 IME786500 IWA786500 JFW786500 JPS786500 JZO786500 KJK786500 KTG786500 LDC786500 LMY786500 LWU786500 MGQ786500 MQM786500 NAI786500 NKE786500 NUA786500 ODW786500 ONS786500 OXO786500 PHK786500 PRG786500 QBC786500 QKY786500 QUU786500 REQ786500 ROM786500 RYI786500 SIE786500 SSA786500 TBW786500 TLS786500 TVO786500 UFK786500 UPG786500 UZC786500 VIY786500 VSU786500 WCQ786500 WMM786500 WWI786500 I852036 JW852036 TS852036 ADO852036 ANK852036 AXG852036 BHC852036 BQY852036 CAU852036 CKQ852036 CUM852036 DEI852036 DOE852036 DYA852036 EHW852036 ERS852036 FBO852036 FLK852036 FVG852036 GFC852036 GOY852036 GYU852036 HIQ852036 HSM852036 ICI852036 IME852036 IWA852036 JFW852036 JPS852036 JZO852036 KJK852036 KTG852036 LDC852036 LMY852036 LWU852036 MGQ852036 MQM852036 NAI852036 NKE852036 NUA852036 ODW852036 ONS852036 OXO852036 PHK852036 PRG852036 QBC852036 QKY852036 QUU852036 REQ852036 ROM852036 RYI852036 SIE852036 SSA852036 TBW852036 TLS852036 TVO852036 UFK852036 UPG852036 UZC852036 VIY852036 VSU852036 WCQ852036 WMM852036 WWI852036 I917572 JW917572 TS917572 ADO917572 ANK917572 AXG917572 BHC917572 BQY917572 CAU917572 CKQ917572 CUM917572 DEI917572 DOE917572 DYA917572 EHW917572 ERS917572 FBO917572 FLK917572 FVG917572 GFC917572 GOY917572 GYU917572 HIQ917572 HSM917572 ICI917572 IME917572 IWA917572 JFW917572 JPS917572 JZO917572 KJK917572 KTG917572 LDC917572 LMY917572 LWU917572 MGQ917572 MQM917572 NAI917572 NKE917572 NUA917572 ODW917572 ONS917572 OXO917572 PHK917572 PRG917572 QBC917572 QKY917572 QUU917572 REQ917572 ROM917572 RYI917572 SIE917572 SSA917572 TBW917572 TLS917572 TVO917572 UFK917572 UPG917572 UZC917572 VIY917572 VSU917572 WCQ917572 WMM917572 WWI917572 I983108 JW983108 TS983108 ADO983108 ANK983108 AXG983108 BHC983108 BQY983108 CAU983108 CKQ983108 CUM983108 DEI983108 DOE983108 DYA983108 EHW983108 ERS983108 FBO983108 FLK983108 FVG983108 GFC983108 GOY983108 GYU983108 HIQ983108 HSM983108 ICI983108 IME983108 IWA983108 JFW983108 JPS983108 JZO983108 KJK983108 KTG983108 LDC983108 LMY983108 LWU983108 MGQ983108 MQM983108 NAI983108 NKE983108 NUA983108 ODW983108 ONS983108 OXO983108 PHK983108 PRG983108 QBC983108 QKY983108 QUU983108 REQ983108 ROM983108 RYI983108 SIE983108 SSA983108 TBW983108 TLS983108 TVO983108 UFK983108 UPG983108 UZC983108 VIY983108 VSU983108 WCQ983108 WMM983108 WWI983108 I47 JW47 TS47 ADO47 ANK47 AXG47 BHC47 BQY47 CAU47 CKQ47 CUM47 DEI47 DOE47 DYA47 EHW47 ERS47 FBO47 FLK47 FVG47 GFC47 GOY47 GYU47 HIQ47 HSM47 ICI47 IME47 IWA47 JFW47 JPS47 JZO47 KJK47 KTG47 LDC47 LMY47 LWU47 MGQ47 MQM47 NAI47 NKE47 NUA47 ODW47 ONS47 OXO47 PHK47 PRG47 QBC47 QKY47 QUU47 REQ47 ROM47 RYI47 SIE47 SSA47 TBW47 TLS47 TVO47 UFK47 UPG47 UZC47 VIY47 VSU47 WCQ47 WMM47 WWI47 I65583 JW65583 TS65583 ADO65583 ANK65583 AXG65583 BHC65583 BQY65583 CAU65583 CKQ65583 CUM65583 DEI65583 DOE65583 DYA65583 EHW65583 ERS65583 FBO65583 FLK65583 FVG65583 GFC65583 GOY65583 GYU65583 HIQ65583 HSM65583 ICI65583 IME65583 IWA65583 JFW65583 JPS65583 JZO65583 KJK65583 KTG65583 LDC65583 LMY65583 LWU65583 MGQ65583 MQM65583 NAI65583 NKE65583 NUA65583 ODW65583 ONS65583 OXO65583 PHK65583 PRG65583 QBC65583 QKY65583 QUU65583 REQ65583 ROM65583 RYI65583 SIE65583 SSA65583 TBW65583 TLS65583 TVO65583 UFK65583 UPG65583 UZC65583 VIY65583 VSU65583 WCQ65583 WMM65583 WWI65583 I131119 JW131119 TS131119 ADO131119 ANK131119 AXG131119 BHC131119 BQY131119 CAU131119 CKQ131119 CUM131119 DEI131119 DOE131119 DYA131119 EHW131119 ERS131119 FBO131119 FLK131119 FVG131119 GFC131119 GOY131119 GYU131119 HIQ131119 HSM131119 ICI131119 IME131119 IWA131119 JFW131119 JPS131119 JZO131119 KJK131119 KTG131119 LDC131119 LMY131119 LWU131119 MGQ131119 MQM131119 NAI131119 NKE131119 NUA131119 ODW131119 ONS131119 OXO131119 PHK131119 PRG131119 QBC131119 QKY131119 QUU131119 REQ131119 ROM131119 RYI131119 SIE131119 SSA131119 TBW131119 TLS131119 TVO131119 UFK131119 UPG131119 UZC131119 VIY131119 VSU131119 WCQ131119 WMM131119 WWI131119 I196655 JW196655 TS196655 ADO196655 ANK196655 AXG196655 BHC196655 BQY196655 CAU196655 CKQ196655 CUM196655 DEI196655 DOE196655 DYA196655 EHW196655 ERS196655 FBO196655 FLK196655 FVG196655 GFC196655 GOY196655 GYU196655 HIQ196655 HSM196655 ICI196655 IME196655 IWA196655 JFW196655 JPS196655 JZO196655 KJK196655 KTG196655 LDC196655 LMY196655 LWU196655 MGQ196655 MQM196655 NAI196655 NKE196655 NUA196655 ODW196655 ONS196655 OXO196655 PHK196655 PRG196655 QBC196655 QKY196655 QUU196655 REQ196655 ROM196655 RYI196655 SIE196655 SSA196655 TBW196655 TLS196655 TVO196655 UFK196655 UPG196655 UZC196655 VIY196655 VSU196655 WCQ196655 WMM196655 WWI196655 I262191 JW262191 TS262191 ADO262191 ANK262191 AXG262191 BHC262191 BQY262191 CAU262191 CKQ262191 CUM262191 DEI262191 DOE262191 DYA262191 EHW262191 ERS262191 FBO262191 FLK262191 FVG262191 GFC262191 GOY262191 GYU262191 HIQ262191 HSM262191 ICI262191 IME262191 IWA262191 JFW262191 JPS262191 JZO262191 KJK262191 KTG262191 LDC262191 LMY262191 LWU262191 MGQ262191 MQM262191 NAI262191 NKE262191 NUA262191 ODW262191 ONS262191 OXO262191 PHK262191 PRG262191 QBC262191 QKY262191 QUU262191 REQ262191 ROM262191 RYI262191 SIE262191 SSA262191 TBW262191 TLS262191 TVO262191 UFK262191 UPG262191 UZC262191 VIY262191 VSU262191 WCQ262191 WMM262191 WWI262191 I327727 JW327727 TS327727 ADO327727 ANK327727 AXG327727 BHC327727 BQY327727 CAU327727 CKQ327727 CUM327727 DEI327727 DOE327727 DYA327727 EHW327727 ERS327727 FBO327727 FLK327727 FVG327727 GFC327727 GOY327727 GYU327727 HIQ327727 HSM327727 ICI327727 IME327727 IWA327727 JFW327727 JPS327727 JZO327727 KJK327727 KTG327727 LDC327727 LMY327727 LWU327727 MGQ327727 MQM327727 NAI327727 NKE327727 NUA327727 ODW327727 ONS327727 OXO327727 PHK327727 PRG327727 QBC327727 QKY327727 QUU327727 REQ327727 ROM327727 RYI327727 SIE327727 SSA327727 TBW327727 TLS327727 TVO327727 UFK327727 UPG327727 UZC327727 VIY327727 VSU327727 WCQ327727 WMM327727 WWI327727 I393263 JW393263 TS393263 ADO393263 ANK393263 AXG393263 BHC393263 BQY393263 CAU393263 CKQ393263 CUM393263 DEI393263 DOE393263 DYA393263 EHW393263 ERS393263 FBO393263 FLK393263 FVG393263 GFC393263 GOY393263 GYU393263 HIQ393263 HSM393263 ICI393263 IME393263 IWA393263 JFW393263 JPS393263 JZO393263 KJK393263 KTG393263 LDC393263 LMY393263 LWU393263 MGQ393263 MQM393263 NAI393263 NKE393263 NUA393263 ODW393263 ONS393263 OXO393263 PHK393263 PRG393263 QBC393263 QKY393263 QUU393263 REQ393263 ROM393263 RYI393263 SIE393263 SSA393263 TBW393263 TLS393263 TVO393263 UFK393263 UPG393263 UZC393263 VIY393263 VSU393263 WCQ393263 WMM393263 WWI393263 I458799 JW458799 TS458799 ADO458799 ANK458799 AXG458799 BHC458799 BQY458799 CAU458799 CKQ458799 CUM458799 DEI458799 DOE458799 DYA458799 EHW458799 ERS458799 FBO458799 FLK458799 FVG458799 GFC458799 GOY458799 GYU458799 HIQ458799 HSM458799 ICI458799 IME458799 IWA458799 JFW458799 JPS458799 JZO458799 KJK458799 KTG458799 LDC458799 LMY458799 LWU458799 MGQ458799 MQM458799 NAI458799 NKE458799 NUA458799 ODW458799 ONS458799 OXO458799 PHK458799 PRG458799 QBC458799 QKY458799 QUU458799 REQ458799 ROM458799 RYI458799 SIE458799 SSA458799 TBW458799 TLS458799 TVO458799 UFK458799 UPG458799 UZC458799 VIY458799 VSU458799 WCQ458799 WMM458799 WWI458799 I524335 JW524335 TS524335 ADO524335 ANK524335 AXG524335 BHC524335 BQY524335 CAU524335 CKQ524335 CUM524335 DEI524335 DOE524335 DYA524335 EHW524335 ERS524335 FBO524335 FLK524335 FVG524335 GFC524335 GOY524335 GYU524335 HIQ524335 HSM524335 ICI524335 IME524335 IWA524335 JFW524335 JPS524335 JZO524335 KJK524335 KTG524335 LDC524335 LMY524335 LWU524335 MGQ524335 MQM524335 NAI524335 NKE524335 NUA524335 ODW524335 ONS524335 OXO524335 PHK524335 PRG524335 QBC524335 QKY524335 QUU524335 REQ524335 ROM524335 RYI524335 SIE524335 SSA524335 TBW524335 TLS524335 TVO524335 UFK524335 UPG524335 UZC524335 VIY524335 VSU524335 WCQ524335 WMM524335 WWI524335 I589871 JW589871 TS589871 ADO589871 ANK589871 AXG589871 BHC589871 BQY589871 CAU589871 CKQ589871 CUM589871 DEI589871 DOE589871 DYA589871 EHW589871 ERS589871 FBO589871 FLK589871 FVG589871 GFC589871 GOY589871 GYU589871 HIQ589871 HSM589871 ICI589871 IME589871 IWA589871 JFW589871 JPS589871 JZO589871 KJK589871 KTG589871 LDC589871 LMY589871 LWU589871 MGQ589871 MQM589871 NAI589871 NKE589871 NUA589871 ODW589871 ONS589871 OXO589871 PHK589871 PRG589871 QBC589871 QKY589871 QUU589871 REQ589871 ROM589871 RYI589871 SIE589871 SSA589871 TBW589871 TLS589871 TVO589871 UFK589871 UPG589871 UZC589871 VIY589871 VSU589871 WCQ589871 WMM589871 WWI589871 I655407 JW655407 TS655407 ADO655407 ANK655407 AXG655407 BHC655407 BQY655407 CAU655407 CKQ655407 CUM655407 DEI655407 DOE655407 DYA655407 EHW655407 ERS655407 FBO655407 FLK655407 FVG655407 GFC655407 GOY655407 GYU655407 HIQ655407 HSM655407 ICI655407 IME655407 IWA655407 JFW655407 JPS655407 JZO655407 KJK655407 KTG655407 LDC655407 LMY655407 LWU655407 MGQ655407 MQM655407 NAI655407 NKE655407 NUA655407 ODW655407 ONS655407 OXO655407 PHK655407 PRG655407 QBC655407 QKY655407 QUU655407 REQ655407 ROM655407 RYI655407 SIE655407 SSA655407 TBW655407 TLS655407 TVO655407 UFK655407 UPG655407 UZC655407 VIY655407 VSU655407 WCQ655407 WMM655407 WWI655407 I720943 JW720943 TS720943 ADO720943 ANK720943 AXG720943 BHC720943 BQY720943 CAU720943 CKQ720943 CUM720943 DEI720943 DOE720943 DYA720943 EHW720943 ERS720943 FBO720943 FLK720943 FVG720943 GFC720943 GOY720943 GYU720943 HIQ720943 HSM720943 ICI720943 IME720943 IWA720943 JFW720943 JPS720943 JZO720943 KJK720943 KTG720943 LDC720943 LMY720943 LWU720943 MGQ720943 MQM720943 NAI720943 NKE720943 NUA720943 ODW720943 ONS720943 OXO720943 PHK720943 PRG720943 QBC720943 QKY720943 QUU720943 REQ720943 ROM720943 RYI720943 SIE720943 SSA720943 TBW720943 TLS720943 TVO720943 UFK720943 UPG720943 UZC720943 VIY720943 VSU720943 WCQ720943 WMM720943 WWI720943 I786479 JW786479 TS786479 ADO786479 ANK786479 AXG786479 BHC786479 BQY786479 CAU786479 CKQ786479 CUM786479 DEI786479 DOE786479 DYA786479 EHW786479 ERS786479 FBO786479 FLK786479 FVG786479 GFC786479 GOY786479 GYU786479 HIQ786479 HSM786479 ICI786479 IME786479 IWA786479 JFW786479 JPS786479 JZO786479 KJK786479 KTG786479 LDC786479 LMY786479 LWU786479 MGQ786479 MQM786479 NAI786479 NKE786479 NUA786479 ODW786479 ONS786479 OXO786479 PHK786479 PRG786479 QBC786479 QKY786479 QUU786479 REQ786479 ROM786479 RYI786479 SIE786479 SSA786479 TBW786479 TLS786479 TVO786479 UFK786479 UPG786479 UZC786479 VIY786479 VSU786479 WCQ786479 WMM786479 WWI786479 I852015 JW852015 TS852015 ADO852015 ANK852015 AXG852015 BHC852015 BQY852015 CAU852015 CKQ852015 CUM852015 DEI852015 DOE852015 DYA852015 EHW852015 ERS852015 FBO852015 FLK852015 FVG852015 GFC852015 GOY852015 GYU852015 HIQ852015 HSM852015 ICI852015 IME852015 IWA852015 JFW852015 JPS852015 JZO852015 KJK852015 KTG852015 LDC852015 LMY852015 LWU852015 MGQ852015 MQM852015 NAI852015 NKE852015 NUA852015 ODW852015 ONS852015 OXO852015 PHK852015 PRG852015 QBC852015 QKY852015 QUU852015 REQ852015 ROM852015 RYI852015 SIE852015 SSA852015 TBW852015 TLS852015 TVO852015 UFK852015 UPG852015 UZC852015 VIY852015 VSU852015 WCQ852015 WMM852015 WWI852015 I917551 JW917551 TS917551 ADO917551 ANK917551 AXG917551 BHC917551 BQY917551 CAU917551 CKQ917551 CUM917551 DEI917551 DOE917551 DYA917551 EHW917551 ERS917551 FBO917551 FLK917551 FVG917551 GFC917551 GOY917551 GYU917551 HIQ917551 HSM917551 ICI917551 IME917551 IWA917551 JFW917551 JPS917551 JZO917551 KJK917551 KTG917551 LDC917551 LMY917551 LWU917551 MGQ917551 MQM917551 NAI917551 NKE917551 NUA917551 ODW917551 ONS917551 OXO917551 PHK917551 PRG917551 QBC917551 QKY917551 QUU917551 REQ917551 ROM917551 RYI917551 SIE917551 SSA917551 TBW917551 TLS917551 TVO917551 UFK917551 UPG917551 UZC917551 VIY917551 VSU917551 WCQ917551 WMM917551 WWI917551 I983087 JW983087 TS983087 ADO983087 ANK983087 AXG983087 BHC983087 BQY983087 CAU983087 CKQ983087 CUM983087 DEI983087 DOE983087 DYA983087 EHW983087 ERS983087 FBO983087 FLK983087 FVG983087 GFC983087 GOY983087 GYU983087 HIQ983087 HSM983087 ICI983087 IME983087 IWA983087 JFW983087 JPS983087 JZO983087 KJK983087 KTG983087 LDC983087 LMY983087 LWU983087 MGQ983087 MQM983087 NAI983087 NKE983087 NUA983087 ODW983087 ONS983087 OXO983087 PHK983087 PRG983087 QBC983087 QKY983087 QUU983087 REQ983087 ROM983087 RYI983087 SIE983087 SSA983087 TBW983087 TLS983087 TVO983087 UFK983087 UPG983087 UZC983087 VIY983087 VSU983087 WCQ983087 WMM983087 WWI983087</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dimension ref="A1:AR285"/>
  <sheetViews>
    <sheetView showGridLines="0" zoomScale="85" zoomScaleNormal="85" workbookViewId="0"/>
  </sheetViews>
  <sheetFormatPr defaultColWidth="9" defaultRowHeight="13.5"/>
  <cols>
    <col min="1" max="1" width="1.5" style="1" customWidth="1"/>
    <col min="2" max="5" width="3.5" style="1" customWidth="1"/>
    <col min="6" max="6" width="4.125" style="1" customWidth="1"/>
    <col min="7" max="27" width="3.5" style="1" customWidth="1"/>
    <col min="28" max="30" width="3.25" style="1" customWidth="1"/>
    <col min="31" max="33" width="2.625" style="1" customWidth="1"/>
    <col min="34" max="34" width="9" style="1" customWidth="1"/>
    <col min="35" max="35" width="2" style="1" customWidth="1"/>
    <col min="36" max="36" width="1.75" style="1" customWidth="1"/>
    <col min="37" max="37" width="1.5" style="1" customWidth="1"/>
    <col min="38" max="38" width="2.25" style="1" customWidth="1"/>
    <col min="39" max="39" width="1.375" style="1" customWidth="1"/>
    <col min="40" max="42" width="2.125" style="1" customWidth="1"/>
    <col min="43" max="43" width="2.625" style="1" customWidth="1"/>
    <col min="44" max="16384" width="9" style="1"/>
  </cols>
  <sheetData>
    <row r="1" spans="1:31" s="14" customFormat="1" ht="39.950000000000003" customHeight="1" thickBot="1">
      <c r="A1" s="13" t="s">
        <v>777</v>
      </c>
      <c r="Q1" s="12" t="s">
        <v>68</v>
      </c>
      <c r="R1" s="12"/>
      <c r="S1" s="12"/>
      <c r="T1" s="12"/>
      <c r="AE1" s="87" t="s">
        <v>578</v>
      </c>
    </row>
    <row r="2" spans="1:31" ht="12" customHeight="1" thickTop="1">
      <c r="A2" s="84"/>
    </row>
    <row r="3" spans="1:31" ht="12" customHeight="1">
      <c r="A3" s="2"/>
      <c r="B3" s="34" t="s">
        <v>776</v>
      </c>
      <c r="C3" s="34"/>
      <c r="D3" s="34"/>
      <c r="E3" s="34"/>
      <c r="F3" s="2"/>
      <c r="G3" s="2"/>
      <c r="H3" s="2"/>
      <c r="I3" s="2"/>
      <c r="J3" s="2"/>
      <c r="K3" s="2"/>
      <c r="L3" s="2"/>
      <c r="M3" s="2"/>
      <c r="N3" s="2"/>
      <c r="O3" s="2"/>
      <c r="P3" s="2"/>
      <c r="Q3" s="2"/>
      <c r="R3" s="2"/>
      <c r="S3" s="2"/>
      <c r="T3" s="2"/>
      <c r="U3" s="2"/>
      <c r="V3" s="2"/>
      <c r="W3" s="2"/>
      <c r="X3" s="2"/>
      <c r="Y3" s="2"/>
      <c r="Z3" s="2"/>
      <c r="AA3" s="2"/>
    </row>
    <row r="4" spans="1:31" ht="24.75" customHeight="1">
      <c r="A4" s="2"/>
      <c r="B4" s="1542" t="s">
        <v>775</v>
      </c>
      <c r="C4" s="1542"/>
      <c r="D4" s="1542"/>
      <c r="E4" s="1542"/>
      <c r="F4" s="1542"/>
      <c r="G4" s="1542"/>
      <c r="H4" s="1542"/>
      <c r="I4" s="1542"/>
      <c r="J4" s="1542"/>
      <c r="K4" s="1542"/>
      <c r="L4" s="1542"/>
      <c r="M4" s="1542"/>
      <c r="N4" s="1542"/>
      <c r="O4" s="1542"/>
      <c r="P4" s="1542"/>
      <c r="Q4" s="1542"/>
      <c r="R4" s="1542"/>
      <c r="S4" s="1542"/>
      <c r="T4" s="1542"/>
      <c r="U4" s="1542"/>
      <c r="V4" s="1542"/>
      <c r="W4" s="1542"/>
      <c r="X4" s="1542"/>
      <c r="Y4" s="1542"/>
      <c r="Z4" s="1542"/>
      <c r="AA4" s="1542"/>
    </row>
    <row r="5" spans="1:31">
      <c r="A5" s="2"/>
      <c r="B5" s="2"/>
      <c r="C5" s="2"/>
      <c r="D5" s="2"/>
      <c r="E5" s="2"/>
      <c r="F5" s="2"/>
      <c r="G5" s="2"/>
      <c r="H5" s="2"/>
      <c r="I5" s="2"/>
      <c r="J5" s="2"/>
      <c r="K5" s="2"/>
      <c r="L5" s="2"/>
      <c r="M5" s="2"/>
      <c r="N5" s="2"/>
      <c r="O5" s="2"/>
      <c r="P5" s="2"/>
      <c r="Q5" s="2"/>
      <c r="R5" s="2"/>
      <c r="S5" s="2"/>
      <c r="T5" s="2"/>
      <c r="U5" s="2"/>
      <c r="V5" s="2"/>
      <c r="W5" s="2"/>
      <c r="X5" s="2"/>
      <c r="Y5" s="2"/>
      <c r="Z5" s="2"/>
      <c r="AA5" s="2"/>
    </row>
    <row r="6" spans="1:31">
      <c r="A6" s="2"/>
      <c r="B6" s="2"/>
      <c r="C6" s="2"/>
      <c r="D6" s="2"/>
      <c r="E6" s="2"/>
      <c r="F6" s="2"/>
      <c r="G6" s="2"/>
      <c r="H6" s="2"/>
      <c r="I6" s="2"/>
      <c r="J6" s="2"/>
      <c r="K6" s="2"/>
      <c r="L6" s="2"/>
      <c r="M6" s="3"/>
      <c r="N6" s="2" t="s">
        <v>456</v>
      </c>
      <c r="O6" s="2"/>
      <c r="P6" s="3"/>
      <c r="Q6" s="3"/>
      <c r="R6" s="2"/>
      <c r="S6" s="2"/>
      <c r="T6" s="2"/>
      <c r="U6" s="2"/>
      <c r="V6" s="2"/>
      <c r="W6" s="2"/>
      <c r="X6" s="2"/>
      <c r="Y6" s="2"/>
      <c r="Z6" s="2"/>
      <c r="AA6" s="2"/>
    </row>
    <row r="7" spans="1:31">
      <c r="A7" s="2"/>
      <c r="B7" s="2"/>
      <c r="C7" s="2"/>
      <c r="D7" s="2"/>
      <c r="E7" s="2"/>
      <c r="F7" s="2"/>
      <c r="G7" s="2"/>
      <c r="H7" s="2"/>
      <c r="I7" s="2"/>
      <c r="J7" s="2"/>
      <c r="K7" s="2"/>
      <c r="L7" s="2"/>
      <c r="M7" s="2"/>
      <c r="N7" s="2"/>
      <c r="O7" s="2"/>
      <c r="P7" s="2"/>
      <c r="Q7" s="2"/>
      <c r="R7" s="2"/>
      <c r="S7" s="2"/>
      <c r="T7" s="2"/>
      <c r="U7" s="2"/>
      <c r="V7" s="2"/>
      <c r="W7" s="2"/>
      <c r="X7" s="2"/>
      <c r="Y7" s="2"/>
      <c r="Z7" s="2"/>
      <c r="AA7" s="2"/>
    </row>
    <row r="8" spans="1:31" s="97" customFormat="1" ht="18.95" customHeight="1">
      <c r="C8" s="209" t="s">
        <v>774</v>
      </c>
      <c r="AB8" s="1"/>
      <c r="AD8" s="1"/>
    </row>
    <row r="9" spans="1:31" s="97" customFormat="1" ht="18.95" customHeight="1">
      <c r="C9" s="209" t="s">
        <v>773</v>
      </c>
      <c r="AB9" s="1"/>
      <c r="AD9" s="1"/>
    </row>
    <row r="10" spans="1:31" s="97" customFormat="1" ht="18.95" customHeight="1">
      <c r="C10" s="209"/>
      <c r="AB10" s="1"/>
      <c r="AD10" s="1"/>
    </row>
    <row r="11" spans="1:31" ht="18.75" customHeight="1">
      <c r="A11" s="2"/>
      <c r="B11" s="2"/>
      <c r="D11" s="2"/>
      <c r="E11" s="2"/>
      <c r="F11" s="2"/>
      <c r="G11" s="2"/>
      <c r="H11" s="2"/>
      <c r="I11" s="2"/>
      <c r="J11" s="2"/>
      <c r="K11" s="2"/>
      <c r="L11" s="2"/>
      <c r="M11" s="2"/>
      <c r="N11" s="2"/>
      <c r="O11" s="2"/>
      <c r="P11" s="2"/>
      <c r="Q11" s="2"/>
      <c r="R11" s="2"/>
      <c r="S11" s="2"/>
      <c r="T11" s="2"/>
      <c r="U11" s="2"/>
      <c r="V11" s="2"/>
      <c r="W11" s="2"/>
      <c r="X11" s="2"/>
      <c r="Y11" s="2"/>
      <c r="Z11" s="2"/>
      <c r="AA11" s="2"/>
    </row>
    <row r="12" spans="1:31" ht="18.75" customHeight="1">
      <c r="A12" s="2"/>
      <c r="B12" s="2"/>
      <c r="D12" s="2"/>
      <c r="E12" s="2"/>
      <c r="F12" s="2"/>
      <c r="G12" s="2"/>
      <c r="H12" s="2"/>
      <c r="I12" s="2"/>
      <c r="J12" s="2"/>
      <c r="K12" s="2"/>
      <c r="L12" s="2"/>
      <c r="M12" s="2"/>
      <c r="N12" s="2"/>
      <c r="O12" s="2"/>
      <c r="P12" s="2"/>
      <c r="Q12" s="2"/>
      <c r="R12" s="2"/>
      <c r="S12" s="2"/>
      <c r="T12" s="2"/>
      <c r="U12" s="2"/>
      <c r="V12" s="2"/>
      <c r="W12" s="2"/>
      <c r="X12" s="2"/>
      <c r="Y12" s="2"/>
      <c r="Z12" s="2"/>
      <c r="AA12" s="2"/>
    </row>
    <row r="13" spans="1:31" ht="18.75" customHeight="1">
      <c r="A13" s="2"/>
      <c r="B13" s="2"/>
      <c r="C13" s="2"/>
      <c r="D13" s="2"/>
      <c r="E13" s="2"/>
      <c r="F13" s="2"/>
      <c r="G13" s="2"/>
      <c r="H13" s="2"/>
      <c r="I13" s="2"/>
      <c r="J13" s="2"/>
      <c r="K13" s="2"/>
      <c r="L13" s="2"/>
      <c r="M13" s="2"/>
      <c r="N13" s="2"/>
      <c r="O13" s="2"/>
      <c r="P13" s="2"/>
      <c r="Q13" s="2"/>
      <c r="R13" s="2"/>
      <c r="S13" s="2"/>
      <c r="T13" s="2"/>
      <c r="U13" s="2"/>
      <c r="V13" s="2"/>
      <c r="W13" s="2"/>
      <c r="X13" s="2"/>
      <c r="Y13" s="2"/>
      <c r="Z13" s="2"/>
      <c r="AA13" s="2"/>
    </row>
    <row r="14" spans="1:31" ht="20.25" customHeight="1">
      <c r="A14" s="2"/>
      <c r="C14" s="2"/>
      <c r="D14" s="2"/>
      <c r="E14" s="2"/>
      <c r="F14" s="2"/>
      <c r="G14" s="2"/>
      <c r="H14" s="2"/>
      <c r="I14" s="2"/>
      <c r="J14" s="2"/>
      <c r="K14" s="2"/>
      <c r="L14" s="2"/>
      <c r="M14" s="2"/>
      <c r="N14" s="2"/>
      <c r="O14" s="2"/>
      <c r="P14" s="2"/>
      <c r="Q14" s="2"/>
      <c r="R14" s="2"/>
      <c r="S14" s="2"/>
      <c r="T14" s="2"/>
      <c r="U14" s="2"/>
      <c r="V14" s="2"/>
      <c r="W14" s="2"/>
      <c r="X14" s="2"/>
      <c r="Y14" s="2"/>
      <c r="Z14" s="2"/>
      <c r="AA14" s="2"/>
    </row>
    <row r="15" spans="1:31" ht="21.75" customHeight="1">
      <c r="A15" s="2"/>
      <c r="B15" s="1518" t="str">
        <f>IF('確認申請書（建築）入力'!$M$4=0,"",'確認申請書（建築）入力'!$M$4)</f>
        <v>指定確認検査機関
　株式会社東日本住宅評価センター　様</v>
      </c>
      <c r="C15" s="1518"/>
      <c r="D15" s="1518"/>
      <c r="E15" s="1518"/>
      <c r="F15" s="1518"/>
      <c r="G15" s="1518"/>
      <c r="H15" s="1518"/>
      <c r="I15" s="1518"/>
      <c r="J15" s="1518"/>
      <c r="K15" s="1518"/>
      <c r="L15" s="1518"/>
      <c r="M15" s="1518"/>
      <c r="N15" s="1518"/>
      <c r="O15" s="1518"/>
      <c r="P15" s="1518"/>
      <c r="Q15" s="1518"/>
      <c r="R15" s="2"/>
      <c r="S15" s="2"/>
      <c r="T15" s="2"/>
      <c r="U15" s="2"/>
      <c r="V15" s="2"/>
      <c r="W15" s="2"/>
      <c r="X15" s="2"/>
      <c r="Y15" s="2"/>
      <c r="Z15" s="2"/>
      <c r="AA15" s="2"/>
    </row>
    <row r="16" spans="1:31" ht="18.75" customHeight="1">
      <c r="A16" s="2"/>
      <c r="B16" s="1518"/>
      <c r="C16" s="1518"/>
      <c r="D16" s="1518"/>
      <c r="E16" s="1518"/>
      <c r="F16" s="1518"/>
      <c r="G16" s="1518"/>
      <c r="H16" s="1518"/>
      <c r="I16" s="1518"/>
      <c r="J16" s="1518"/>
      <c r="K16" s="1518"/>
      <c r="L16" s="1518"/>
      <c r="M16" s="1518"/>
      <c r="N16" s="1518"/>
      <c r="O16" s="1518"/>
      <c r="P16" s="1518"/>
      <c r="Q16" s="1518"/>
      <c r="R16" s="2"/>
      <c r="S16" s="2"/>
      <c r="T16" s="2"/>
      <c r="U16" s="2"/>
      <c r="V16" s="2"/>
      <c r="W16" s="2"/>
      <c r="X16" s="2"/>
      <c r="Y16" s="2"/>
      <c r="Z16" s="2"/>
      <c r="AA16" s="2"/>
    </row>
    <row r="17" spans="1:44" ht="18.75" customHeight="1">
      <c r="A17" s="2"/>
      <c r="B17" s="2"/>
      <c r="C17" s="2"/>
      <c r="D17" s="2"/>
      <c r="E17" s="2"/>
      <c r="F17" s="2"/>
      <c r="G17" s="2"/>
      <c r="H17" s="2"/>
      <c r="I17" s="2"/>
      <c r="J17" s="2"/>
      <c r="K17" s="2"/>
      <c r="L17" s="2"/>
      <c r="M17" s="2"/>
      <c r="N17" s="2"/>
      <c r="O17" s="2"/>
      <c r="P17" s="2"/>
      <c r="Q17" s="2"/>
      <c r="R17" s="2"/>
      <c r="S17" s="2"/>
      <c r="T17" s="2"/>
      <c r="U17" s="2"/>
      <c r="V17" s="2"/>
      <c r="W17" s="2"/>
      <c r="X17" s="2"/>
      <c r="Y17" s="2"/>
      <c r="Z17" s="2"/>
      <c r="AA17" s="2"/>
    </row>
    <row r="18" spans="1:44" ht="18.75" customHeight="1">
      <c r="A18" s="2"/>
      <c r="B18" s="2"/>
      <c r="C18" s="2"/>
      <c r="D18" s="2"/>
      <c r="E18" s="2"/>
      <c r="F18" s="2"/>
      <c r="G18" s="2"/>
      <c r="H18" s="2"/>
      <c r="I18" s="2"/>
      <c r="J18" s="2"/>
      <c r="K18" s="2"/>
      <c r="L18" s="2"/>
      <c r="M18" s="2"/>
      <c r="N18" s="2"/>
      <c r="O18" s="2"/>
      <c r="P18" s="2"/>
      <c r="Q18" s="2"/>
      <c r="R18" s="2"/>
      <c r="S18" s="2"/>
      <c r="T18" s="2"/>
      <c r="U18" s="1857" t="s">
        <v>3063</v>
      </c>
      <c r="V18" s="1857"/>
      <c r="W18" s="1857"/>
      <c r="X18" s="1857"/>
      <c r="Y18" s="1857"/>
      <c r="Z18" s="1857"/>
      <c r="AA18" s="1857"/>
      <c r="AH18" s="138"/>
    </row>
    <row r="19" spans="1:44" ht="18.75" customHeight="1">
      <c r="A19" s="2"/>
      <c r="B19" s="2"/>
      <c r="C19" s="2"/>
      <c r="D19" s="2"/>
      <c r="E19" s="2"/>
      <c r="F19" s="2"/>
      <c r="G19" s="2"/>
      <c r="H19" s="2"/>
      <c r="I19" s="2"/>
      <c r="J19" s="2"/>
      <c r="K19" s="2"/>
      <c r="L19" s="2"/>
      <c r="M19" s="2"/>
      <c r="N19" s="2"/>
      <c r="O19" s="2"/>
      <c r="P19" s="2"/>
      <c r="Q19" s="2"/>
      <c r="R19" s="2"/>
      <c r="AH19" s="3"/>
      <c r="AI19" s="3"/>
      <c r="AM19" s="3"/>
      <c r="AN19" s="1862"/>
      <c r="AO19" s="1862"/>
      <c r="AP19" s="1862"/>
      <c r="AQ19" s="1862"/>
      <c r="AR19" s="1862"/>
    </row>
    <row r="20" spans="1:44" ht="18.75" customHeight="1">
      <c r="A20" s="2"/>
      <c r="B20" s="2"/>
      <c r="C20" s="2"/>
      <c r="D20" s="2"/>
      <c r="E20" s="2"/>
      <c r="F20" s="2"/>
      <c r="G20" s="2"/>
      <c r="H20" s="2"/>
      <c r="I20" s="2"/>
      <c r="J20" s="2"/>
      <c r="K20" s="2"/>
      <c r="L20" s="2"/>
      <c r="M20" s="2"/>
      <c r="N20" s="2"/>
      <c r="O20" s="2"/>
      <c r="P20" s="2"/>
      <c r="Q20" s="2"/>
      <c r="R20" s="2"/>
      <c r="S20" s="2"/>
      <c r="T20" s="2"/>
      <c r="U20" s="2"/>
      <c r="AH20" s="128"/>
    </row>
    <row r="21" spans="1:44" ht="18.75" customHeight="1">
      <c r="A21" s="2"/>
      <c r="B21" s="2"/>
      <c r="C21" s="2"/>
      <c r="D21" s="2"/>
      <c r="E21" s="2"/>
      <c r="F21" s="2"/>
      <c r="G21" s="2"/>
      <c r="H21" s="2"/>
      <c r="I21" s="2"/>
      <c r="J21" s="2"/>
      <c r="K21" s="2"/>
      <c r="L21" s="2"/>
      <c r="M21" s="2"/>
      <c r="N21" s="2"/>
      <c r="O21" s="2"/>
      <c r="P21" s="2"/>
      <c r="Q21" s="2"/>
      <c r="R21" s="2"/>
      <c r="S21" s="2"/>
      <c r="T21" s="2"/>
      <c r="U21" s="2"/>
      <c r="V21" s="2"/>
      <c r="W21" s="2"/>
      <c r="X21" s="2"/>
      <c r="AA21" s="2"/>
    </row>
    <row r="22" spans="1:44" ht="18.75" customHeight="1">
      <c r="A22" s="2"/>
      <c r="B22" s="2"/>
      <c r="C22" s="2"/>
      <c r="D22" s="2"/>
      <c r="E22" s="2"/>
      <c r="F22" s="2"/>
      <c r="G22" s="2"/>
      <c r="H22" s="2"/>
      <c r="I22" s="2"/>
      <c r="J22" s="2"/>
      <c r="K22" s="2"/>
      <c r="L22" s="2"/>
      <c r="M22" s="2"/>
      <c r="N22" s="2"/>
      <c r="O22" s="2"/>
      <c r="P22" s="2"/>
      <c r="Q22" s="2"/>
      <c r="R22" s="2"/>
      <c r="S22" s="2"/>
      <c r="T22" s="2"/>
      <c r="U22" s="2"/>
      <c r="V22" s="2"/>
      <c r="W22" s="2"/>
      <c r="X22" s="2"/>
      <c r="AA22" s="2"/>
    </row>
    <row r="23" spans="1:44" ht="18.75" customHeight="1">
      <c r="A23" s="2"/>
      <c r="B23" s="2"/>
      <c r="C23" s="2"/>
      <c r="D23" s="2"/>
      <c r="E23" s="2"/>
      <c r="F23" s="2"/>
      <c r="G23" s="2"/>
      <c r="H23" s="2"/>
      <c r="I23" s="2"/>
      <c r="J23" s="2"/>
      <c r="K23" s="2"/>
      <c r="L23" s="2"/>
      <c r="M23" s="2"/>
      <c r="N23" s="2"/>
      <c r="O23" s="2"/>
      <c r="P23" s="2"/>
      <c r="Q23" s="2"/>
      <c r="R23" s="2"/>
      <c r="S23" s="2"/>
      <c r="T23" s="2"/>
      <c r="U23" s="2"/>
      <c r="V23" s="2"/>
      <c r="W23" s="2"/>
      <c r="X23" s="2"/>
      <c r="AA23" s="2"/>
    </row>
    <row r="24" spans="1:44" ht="18.75" customHeight="1">
      <c r="A24" s="2"/>
      <c r="B24" s="2"/>
      <c r="C24" s="2"/>
      <c r="D24" s="2"/>
      <c r="E24" s="2"/>
      <c r="F24" s="2"/>
      <c r="G24" s="2"/>
      <c r="H24" s="2"/>
      <c r="I24" s="2"/>
      <c r="K24" s="2"/>
      <c r="L24" s="2"/>
      <c r="M24" s="2"/>
      <c r="N24" s="2"/>
      <c r="O24" s="2"/>
      <c r="Q24" s="2"/>
      <c r="R24" s="2"/>
      <c r="S24" s="2"/>
      <c r="T24" s="2"/>
      <c r="U24" s="2"/>
      <c r="V24" s="2"/>
      <c r="W24" s="2"/>
      <c r="X24" s="2"/>
    </row>
    <row r="25" spans="1:44" ht="18.75" customHeight="1">
      <c r="A25" s="2"/>
      <c r="B25" s="2"/>
      <c r="C25" s="2"/>
      <c r="D25" s="2"/>
      <c r="E25" s="2"/>
      <c r="F25" s="2"/>
      <c r="G25" s="2"/>
      <c r="H25" s="2"/>
      <c r="I25" s="2"/>
      <c r="J25" s="2"/>
      <c r="K25" s="2"/>
      <c r="L25" s="2"/>
      <c r="M25" s="2"/>
      <c r="N25" s="2"/>
      <c r="O25" s="2"/>
      <c r="P25" s="2" t="str">
        <f>IF(項目一覧!$C$183=0,"",項目一覧!$C$183)</f>
        <v/>
      </c>
      <c r="Q25" s="67"/>
      <c r="R25" s="67"/>
      <c r="S25" s="67"/>
      <c r="T25" s="67"/>
      <c r="U25" s="67"/>
      <c r="V25" s="67"/>
      <c r="W25" s="67"/>
      <c r="X25" s="67"/>
      <c r="Y25" s="67"/>
      <c r="Z25" s="67"/>
      <c r="AA25" s="67"/>
    </row>
    <row r="26" spans="1:44" ht="18.75" customHeight="1">
      <c r="A26" s="2"/>
      <c r="B26" s="2"/>
      <c r="C26" s="2"/>
      <c r="D26" s="2"/>
      <c r="E26" s="2"/>
      <c r="F26" s="2"/>
      <c r="G26" s="2"/>
      <c r="H26" s="2"/>
      <c r="I26" s="2"/>
      <c r="J26" s="2" t="s">
        <v>453</v>
      </c>
      <c r="K26" s="2"/>
      <c r="L26" s="2"/>
      <c r="M26" s="2"/>
      <c r="N26" s="2"/>
      <c r="O26" s="2"/>
      <c r="P26" s="2" t="str">
        <f>IF(項目一覧!$C$4=0,"",項目一覧!$C$4)</f>
        <v/>
      </c>
      <c r="Q26" s="67"/>
      <c r="R26" s="67"/>
      <c r="S26" s="67"/>
      <c r="T26" s="67"/>
      <c r="U26" s="67"/>
      <c r="V26" s="67"/>
      <c r="W26" s="67"/>
      <c r="X26" s="67"/>
      <c r="Y26" s="67"/>
      <c r="Z26" s="67"/>
      <c r="AA26" s="2"/>
    </row>
    <row r="27" spans="1:44" ht="18.75" customHeight="1">
      <c r="A27" s="2"/>
      <c r="B27" s="2"/>
      <c r="C27" s="2"/>
      <c r="D27" s="2"/>
      <c r="E27" s="2"/>
      <c r="F27" s="2"/>
      <c r="G27" s="2"/>
      <c r="H27" s="2"/>
      <c r="I27" s="2"/>
      <c r="J27" s="2"/>
      <c r="K27" s="2"/>
      <c r="L27" s="2"/>
      <c r="M27" s="2"/>
      <c r="N27" s="2"/>
      <c r="O27" s="2"/>
      <c r="P27" s="67"/>
      <c r="Q27" s="67"/>
      <c r="R27" s="67"/>
      <c r="S27" s="67"/>
      <c r="T27" s="67"/>
      <c r="U27" s="67"/>
      <c r="V27" s="67"/>
      <c r="W27" s="67"/>
      <c r="X27" s="67"/>
      <c r="Y27" s="67"/>
      <c r="Z27" s="67"/>
      <c r="AA27" s="67"/>
    </row>
    <row r="28" spans="1:44" ht="13.5" customHeight="1">
      <c r="A28" s="2"/>
      <c r="B28" s="2"/>
      <c r="C28" s="2"/>
      <c r="D28" s="2"/>
      <c r="E28" s="2"/>
      <c r="F28" s="2"/>
      <c r="G28" s="2"/>
      <c r="H28" s="2"/>
      <c r="I28" s="2"/>
      <c r="J28" s="2"/>
      <c r="K28" s="2"/>
      <c r="L28" s="2"/>
      <c r="M28" s="2"/>
      <c r="N28" s="2"/>
      <c r="O28" s="2"/>
      <c r="P28" s="2"/>
      <c r="Q28" s="2"/>
      <c r="R28" s="2"/>
      <c r="S28" s="2"/>
      <c r="T28" s="2"/>
      <c r="U28" s="2"/>
      <c r="V28" s="2"/>
      <c r="W28" s="2"/>
      <c r="X28" s="2"/>
      <c r="AA28" s="2"/>
    </row>
    <row r="29" spans="1:44" ht="18.75" customHeight="1">
      <c r="A29" s="2"/>
      <c r="B29" s="2"/>
      <c r="C29" s="2"/>
      <c r="D29" s="2"/>
      <c r="E29" s="2"/>
      <c r="F29" s="2"/>
      <c r="G29" s="2"/>
      <c r="H29" s="2"/>
      <c r="I29" s="2"/>
      <c r="J29" s="2"/>
      <c r="K29" s="2"/>
      <c r="L29" s="2"/>
      <c r="M29" s="2"/>
      <c r="N29" s="2"/>
      <c r="O29" s="2"/>
      <c r="P29" s="67"/>
      <c r="Q29" s="67"/>
      <c r="R29" s="67"/>
      <c r="S29" s="67"/>
      <c r="T29" s="67"/>
      <c r="U29" s="67"/>
      <c r="V29" s="67"/>
      <c r="W29" s="67"/>
      <c r="X29" s="67"/>
      <c r="Y29" s="67"/>
      <c r="Z29" s="67"/>
      <c r="AA29" s="67"/>
    </row>
    <row r="30" spans="1:44" ht="18.75" customHeight="1">
      <c r="A30" s="2"/>
      <c r="B30" s="2"/>
      <c r="C30" s="2"/>
      <c r="D30" s="2"/>
      <c r="E30" s="2"/>
      <c r="F30" s="2"/>
      <c r="G30" s="2"/>
      <c r="H30" s="2"/>
      <c r="I30" s="2"/>
      <c r="J30" s="2"/>
      <c r="K30" s="2"/>
      <c r="L30" s="2"/>
      <c r="M30" s="2"/>
      <c r="N30" s="2"/>
      <c r="O30" s="2"/>
      <c r="P30" s="67"/>
      <c r="Q30" s="67"/>
      <c r="R30" s="67"/>
      <c r="S30" s="67"/>
      <c r="T30" s="67"/>
      <c r="U30" s="67"/>
      <c r="V30" s="67"/>
      <c r="W30" s="67"/>
      <c r="X30" s="67"/>
      <c r="Y30" s="67"/>
      <c r="Z30" s="67"/>
      <c r="AA30" s="67"/>
    </row>
    <row r="31" spans="1:44" ht="18.75" customHeight="1">
      <c r="A31" s="2"/>
      <c r="B31" s="2"/>
      <c r="C31" s="2"/>
      <c r="D31" s="2"/>
      <c r="E31" s="2"/>
      <c r="F31" s="2"/>
      <c r="G31" s="2"/>
      <c r="H31" s="2"/>
      <c r="I31" s="2"/>
      <c r="J31" s="2"/>
      <c r="K31" s="2"/>
      <c r="L31" s="2"/>
      <c r="M31" s="2"/>
      <c r="N31" s="2"/>
      <c r="O31" s="2"/>
      <c r="P31" s="67"/>
      <c r="Q31" s="67"/>
      <c r="R31" s="67"/>
      <c r="S31" s="67"/>
      <c r="T31" s="67"/>
      <c r="U31" s="67"/>
      <c r="V31" s="67"/>
      <c r="W31" s="67"/>
      <c r="X31" s="67"/>
      <c r="Y31" s="67"/>
      <c r="Z31" s="67"/>
      <c r="AA31" s="67"/>
    </row>
    <row r="32" spans="1:44" ht="18.75" customHeight="1">
      <c r="A32" s="2"/>
      <c r="B32" s="2"/>
      <c r="C32" s="2"/>
      <c r="D32" s="2"/>
      <c r="E32" s="2"/>
      <c r="F32" s="2"/>
      <c r="G32" s="2"/>
      <c r="H32" s="2"/>
      <c r="I32" s="2"/>
      <c r="J32" s="2"/>
      <c r="K32" s="2"/>
      <c r="L32" s="2"/>
      <c r="M32" s="2"/>
      <c r="N32" s="2"/>
      <c r="O32" s="2"/>
      <c r="P32" s="67"/>
      <c r="Q32" s="67"/>
      <c r="R32" s="67"/>
      <c r="S32" s="67"/>
      <c r="T32" s="67"/>
      <c r="U32" s="67"/>
      <c r="V32" s="67"/>
      <c r="W32" s="67"/>
      <c r="X32" s="67"/>
      <c r="Y32" s="67"/>
      <c r="Z32" s="67"/>
      <c r="AA32" s="67"/>
    </row>
    <row r="33" spans="1:29" ht="18.75" customHeight="1">
      <c r="A33" s="2"/>
      <c r="B33" s="2"/>
      <c r="C33" s="2"/>
      <c r="D33" s="2"/>
      <c r="E33" s="2"/>
      <c r="F33" s="2"/>
      <c r="G33" s="2"/>
      <c r="H33" s="2"/>
      <c r="I33" s="2"/>
      <c r="J33" s="2"/>
      <c r="K33" s="2"/>
      <c r="L33" s="2"/>
      <c r="M33" s="2"/>
      <c r="N33" s="2"/>
      <c r="O33" s="2"/>
      <c r="P33" s="67"/>
      <c r="Q33" s="67"/>
      <c r="R33" s="67"/>
      <c r="S33" s="67"/>
      <c r="T33" s="67"/>
      <c r="U33" s="67"/>
      <c r="V33" s="67"/>
      <c r="W33" s="67"/>
      <c r="X33" s="67"/>
      <c r="Y33" s="67"/>
      <c r="Z33" s="67"/>
      <c r="AA33" s="67"/>
    </row>
    <row r="34" spans="1:29" ht="18.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row>
    <row r="35" spans="1:29" ht="18.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row>
    <row r="36" spans="1:29" ht="18.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row>
    <row r="37" spans="1:29" ht="18.7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row>
    <row r="38" spans="1:29" ht="26.25" customHeight="1">
      <c r="A38" s="2"/>
      <c r="B38" s="1543" t="s">
        <v>451</v>
      </c>
      <c r="C38" s="1544"/>
      <c r="D38" s="1544"/>
      <c r="E38" s="1544"/>
      <c r="F38" s="1544"/>
      <c r="G38" s="1544"/>
      <c r="H38" s="1545"/>
      <c r="I38" s="1543" t="s">
        <v>449</v>
      </c>
      <c r="J38" s="1544"/>
      <c r="K38" s="1544"/>
      <c r="L38" s="1544"/>
      <c r="M38" s="1544"/>
      <c r="N38" s="1544"/>
      <c r="O38" s="1544"/>
      <c r="P38" s="1544"/>
      <c r="Q38" s="1544"/>
      <c r="R38" s="1544"/>
      <c r="S38" s="1544"/>
      <c r="T38" s="1545"/>
      <c r="U38" s="1543" t="s">
        <v>448</v>
      </c>
      <c r="V38" s="1544"/>
      <c r="W38" s="1544"/>
      <c r="X38" s="1544"/>
      <c r="Y38" s="1544"/>
      <c r="Z38" s="1544"/>
      <c r="AA38" s="1544"/>
      <c r="AB38" s="1545"/>
      <c r="AC38" s="2"/>
    </row>
    <row r="39" spans="1:29" ht="33" customHeight="1">
      <c r="A39" s="2"/>
      <c r="B39" s="1547"/>
      <c r="C39" s="1548"/>
      <c r="D39" s="1548"/>
      <c r="E39" s="1548"/>
      <c r="F39" s="1548"/>
      <c r="G39" s="1548"/>
      <c r="H39" s="1549"/>
      <c r="I39" s="1520" t="s">
        <v>447</v>
      </c>
      <c r="J39" s="1521"/>
      <c r="K39" s="1521"/>
      <c r="L39" s="1521"/>
      <c r="M39" s="1521"/>
      <c r="N39" s="1521"/>
      <c r="O39" s="1521"/>
      <c r="P39" s="1521"/>
      <c r="Q39" s="1521"/>
      <c r="R39" s="1521"/>
      <c r="S39" s="1521"/>
      <c r="T39" s="1522"/>
      <c r="U39" s="1543" t="s">
        <v>3073</v>
      </c>
      <c r="V39" s="1544"/>
      <c r="W39" s="1544"/>
      <c r="X39" s="1544"/>
      <c r="Y39" s="1544"/>
      <c r="Z39" s="1544"/>
      <c r="AA39" s="1544"/>
      <c r="AB39" s="1545"/>
      <c r="AC39" s="2"/>
    </row>
    <row r="40" spans="1:29" ht="63" customHeight="1">
      <c r="A40" s="2"/>
      <c r="B40" s="60"/>
      <c r="C40" s="2"/>
      <c r="D40" s="2"/>
      <c r="E40" s="2"/>
      <c r="F40" s="2"/>
      <c r="G40" s="2"/>
      <c r="H40" s="64"/>
      <c r="I40" s="1505"/>
      <c r="J40" s="1506"/>
      <c r="K40" s="1506"/>
      <c r="L40" s="1506"/>
      <c r="M40" s="1506"/>
      <c r="N40" s="1506"/>
      <c r="O40" s="1506"/>
      <c r="P40" s="1506"/>
      <c r="Q40" s="1506"/>
      <c r="R40" s="1506"/>
      <c r="S40" s="1506"/>
      <c r="T40" s="1507"/>
      <c r="U40" s="1867" t="s">
        <v>772</v>
      </c>
      <c r="V40" s="1868"/>
      <c r="W40" s="1868"/>
      <c r="X40" s="1868"/>
      <c r="Y40" s="1868"/>
      <c r="Z40" s="1868"/>
      <c r="AA40" s="1868"/>
      <c r="AB40" s="1869"/>
      <c r="AC40" s="2"/>
    </row>
    <row r="41" spans="1:29" ht="33" customHeight="1">
      <c r="A41" s="2"/>
      <c r="B41" s="58"/>
      <c r="C41" s="30"/>
      <c r="D41" s="30"/>
      <c r="E41" s="30"/>
      <c r="F41" s="30"/>
      <c r="G41" s="30"/>
      <c r="H41" s="59"/>
      <c r="I41" s="1508"/>
      <c r="J41" s="1509"/>
      <c r="K41" s="1509"/>
      <c r="L41" s="1509"/>
      <c r="M41" s="1509"/>
      <c r="N41" s="1509"/>
      <c r="O41" s="1509"/>
      <c r="P41" s="1509"/>
      <c r="Q41" s="1509"/>
      <c r="R41" s="1509"/>
      <c r="S41" s="1509"/>
      <c r="T41" s="1510"/>
      <c r="U41" s="1508" t="s">
        <v>2589</v>
      </c>
      <c r="V41" s="1509"/>
      <c r="W41" s="1509"/>
      <c r="X41" s="1509"/>
      <c r="Y41" s="1509"/>
      <c r="Z41" s="1509"/>
      <c r="AA41" s="1509"/>
      <c r="AB41" s="1510"/>
      <c r="AC41" s="2"/>
    </row>
    <row r="42" spans="1:29" ht="15.75" customHeight="1">
      <c r="A42" s="2"/>
      <c r="B42" s="2"/>
      <c r="C42" s="2"/>
      <c r="D42" s="2"/>
      <c r="E42" s="128"/>
      <c r="F42" s="128"/>
      <c r="G42" s="2"/>
      <c r="H42" s="2"/>
      <c r="I42" s="2"/>
      <c r="J42" s="2"/>
      <c r="K42" s="2"/>
      <c r="L42" s="2"/>
      <c r="M42" s="2"/>
      <c r="N42" s="2"/>
      <c r="O42" s="2"/>
      <c r="P42" s="2"/>
      <c r="Q42" s="2"/>
      <c r="R42" s="2"/>
      <c r="S42" s="2"/>
      <c r="T42" s="2"/>
      <c r="U42" s="2"/>
      <c r="V42" s="2"/>
      <c r="W42" s="2"/>
      <c r="X42" s="2"/>
      <c r="Y42" s="2"/>
      <c r="Z42" s="2"/>
      <c r="AA42" s="2"/>
    </row>
    <row r="43" spans="1:29" ht="6.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row>
    <row r="44" spans="1:29" ht="15.75" customHeight="1">
      <c r="A44" s="1501" t="s">
        <v>445</v>
      </c>
      <c r="B44" s="1501"/>
      <c r="C44" s="1501"/>
      <c r="D44" s="1501"/>
      <c r="E44" s="1501"/>
      <c r="F44" s="1501"/>
      <c r="G44" s="1501"/>
      <c r="H44" s="1501"/>
      <c r="I44" s="1501"/>
      <c r="J44" s="1501"/>
      <c r="K44" s="1501"/>
      <c r="L44" s="1501"/>
      <c r="M44" s="1501"/>
      <c r="N44" s="1501"/>
      <c r="O44" s="1501"/>
      <c r="P44" s="1501"/>
      <c r="Q44" s="1501"/>
      <c r="R44" s="1501"/>
      <c r="S44" s="1501"/>
      <c r="T44" s="1501"/>
      <c r="U44" s="1501"/>
      <c r="V44" s="1501"/>
      <c r="W44" s="1501"/>
      <c r="X44" s="1501"/>
      <c r="Y44" s="1501"/>
      <c r="Z44" s="1501"/>
      <c r="AA44" s="1501"/>
    </row>
    <row r="45" spans="1:29" ht="15.75" customHeight="1">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c r="AA45" s="15"/>
    </row>
    <row r="46" spans="1:29" ht="15.75" customHeight="1">
      <c r="A46" s="6" t="s">
        <v>329</v>
      </c>
      <c r="B46" s="3" t="s">
        <v>771</v>
      </c>
      <c r="C46" s="3"/>
      <c r="D46" s="3"/>
      <c r="E46" s="3"/>
      <c r="F46" s="3"/>
      <c r="G46" s="3"/>
      <c r="J46" s="3"/>
      <c r="K46" s="3"/>
      <c r="L46" s="3"/>
      <c r="M46" s="3"/>
      <c r="N46" s="3"/>
      <c r="O46" s="3"/>
      <c r="P46" s="3"/>
      <c r="Q46" s="3"/>
      <c r="R46" s="3"/>
      <c r="S46" s="3"/>
      <c r="T46" s="3"/>
      <c r="U46" s="16"/>
      <c r="V46" s="16"/>
      <c r="W46" s="16"/>
      <c r="X46" s="16"/>
      <c r="Y46" s="16"/>
      <c r="Z46" s="16"/>
      <c r="AA46" s="16"/>
    </row>
    <row r="47" spans="1:29" ht="15.75" customHeight="1">
      <c r="A47" s="6"/>
      <c r="B47" s="3" t="s">
        <v>442</v>
      </c>
      <c r="C47" s="3"/>
      <c r="D47" s="3"/>
      <c r="E47" s="3"/>
      <c r="F47" s="3"/>
      <c r="G47" s="3" t="str">
        <f>IF(項目一覧!$C$21=0,"",項目一覧!$C$21&amp;"  ")&amp;IF(項目一覧!$C$5=0,"",項目一覧!$C$5)</f>
        <v xml:space="preserve">  </v>
      </c>
      <c r="J47" s="3"/>
      <c r="K47" s="3"/>
      <c r="L47" s="3"/>
      <c r="M47" s="3"/>
      <c r="N47" s="3"/>
      <c r="O47" s="3"/>
      <c r="P47" s="3"/>
      <c r="Q47" s="3"/>
      <c r="R47" s="3"/>
      <c r="S47" s="3"/>
      <c r="T47" s="3"/>
      <c r="U47" s="3"/>
      <c r="V47" s="3"/>
      <c r="W47" s="3"/>
      <c r="X47" s="3"/>
      <c r="Y47" s="3"/>
      <c r="Z47" s="3"/>
      <c r="AA47" s="3"/>
    </row>
    <row r="48" spans="1:29" ht="15.75" customHeight="1">
      <c r="A48" s="6"/>
      <c r="B48" s="3" t="s">
        <v>419</v>
      </c>
      <c r="C48" s="3"/>
      <c r="D48" s="3"/>
      <c r="E48" s="3"/>
      <c r="F48" s="3"/>
      <c r="G48" s="3" t="str">
        <f>IF(項目一覧!$C$183=0,"",項目一覧!$C$183&amp;"  ")&amp;IF(項目一覧!$C$4=0,"",項目一覧!$C$4)</f>
        <v xml:space="preserve">  </v>
      </c>
      <c r="J48" s="3"/>
      <c r="K48" s="3"/>
      <c r="L48" s="3"/>
      <c r="M48" s="3"/>
      <c r="N48" s="3"/>
      <c r="O48" s="3"/>
      <c r="P48" s="3"/>
      <c r="Q48" s="3"/>
      <c r="R48" s="3"/>
      <c r="S48" s="3"/>
      <c r="T48" s="3"/>
      <c r="U48" s="3"/>
      <c r="V48" s="3"/>
      <c r="W48" s="3"/>
      <c r="X48" s="3"/>
      <c r="Y48" s="3"/>
      <c r="Z48" s="3"/>
      <c r="AA48" s="3"/>
    </row>
    <row r="49" spans="1:27" ht="15.75" customHeight="1">
      <c r="A49" s="6"/>
      <c r="B49" s="3" t="s">
        <v>410</v>
      </c>
      <c r="C49" s="3"/>
      <c r="D49" s="3"/>
      <c r="E49" s="3"/>
      <c r="F49" s="3"/>
      <c r="G49" s="3" t="str">
        <f>IF(項目一覧!$C$6=0,"",項目一覧!$C$6)</f>
        <v/>
      </c>
      <c r="J49" s="3"/>
      <c r="K49" s="3"/>
      <c r="L49" s="3"/>
      <c r="M49" s="3"/>
      <c r="N49" s="3"/>
      <c r="O49" s="3"/>
      <c r="P49" s="3"/>
      <c r="Q49" s="3"/>
      <c r="R49" s="3"/>
      <c r="S49" s="3"/>
      <c r="T49" s="3"/>
      <c r="U49" s="3"/>
      <c r="V49" s="3"/>
      <c r="W49" s="3"/>
      <c r="X49" s="3"/>
      <c r="Y49" s="3"/>
      <c r="Z49" s="3"/>
      <c r="AA49" s="3"/>
    </row>
    <row r="50" spans="1:27" ht="15.75" customHeight="1">
      <c r="A50" s="6"/>
      <c r="B50" s="3" t="s">
        <v>441</v>
      </c>
      <c r="C50" s="3"/>
      <c r="D50" s="3"/>
      <c r="E50" s="3"/>
      <c r="F50" s="3"/>
      <c r="G50" s="3" t="str">
        <f>IF(項目一覧!$C$7=0,"",項目一覧!$C$7)</f>
        <v/>
      </c>
      <c r="J50" s="3"/>
      <c r="K50" s="3"/>
      <c r="L50" s="3"/>
      <c r="M50" s="3"/>
      <c r="N50" s="3"/>
      <c r="O50" s="3"/>
      <c r="P50" s="3"/>
      <c r="Q50" s="3"/>
      <c r="R50" s="3"/>
      <c r="S50" s="3"/>
      <c r="T50" s="3"/>
      <c r="U50" s="3"/>
      <c r="V50" s="3"/>
      <c r="W50" s="3"/>
      <c r="X50" s="3"/>
      <c r="Y50" s="3"/>
      <c r="Z50" s="3"/>
      <c r="AA50" s="3"/>
    </row>
    <row r="51" spans="1:27" ht="15.75" customHeight="1">
      <c r="A51" s="32"/>
      <c r="B51" s="15" t="s">
        <v>408</v>
      </c>
      <c r="C51" s="15"/>
      <c r="D51" s="15"/>
      <c r="E51" s="15"/>
      <c r="F51" s="15"/>
      <c r="G51" s="15" t="str">
        <f>IF(項目一覧!$C$8=0,"",項目一覧!$C$8)</f>
        <v/>
      </c>
      <c r="H51" s="28"/>
      <c r="I51" s="28"/>
      <c r="J51" s="15"/>
      <c r="K51" s="15"/>
      <c r="L51" s="15"/>
      <c r="M51" s="15"/>
      <c r="N51" s="15"/>
      <c r="O51" s="15"/>
      <c r="P51" s="15"/>
      <c r="Q51" s="15"/>
      <c r="R51" s="15"/>
      <c r="S51" s="15"/>
      <c r="T51" s="15"/>
      <c r="U51" s="15"/>
      <c r="V51" s="15"/>
      <c r="W51" s="15"/>
      <c r="X51" s="15"/>
      <c r="Y51" s="15"/>
      <c r="Z51" s="15"/>
      <c r="AA51" s="15"/>
    </row>
    <row r="52" spans="1:27" ht="15.75" customHeight="1">
      <c r="A52" s="6" t="s">
        <v>329</v>
      </c>
      <c r="B52" s="3" t="s">
        <v>440</v>
      </c>
      <c r="C52" s="3"/>
      <c r="D52" s="3"/>
      <c r="E52" s="3"/>
      <c r="F52" s="3"/>
      <c r="G52" s="3"/>
      <c r="J52" s="3"/>
      <c r="K52" s="3"/>
      <c r="L52" s="3"/>
      <c r="M52" s="3"/>
      <c r="N52" s="3"/>
      <c r="O52" s="3"/>
      <c r="P52" s="3"/>
      <c r="Q52" s="3"/>
      <c r="R52" s="3"/>
      <c r="S52" s="3"/>
      <c r="T52" s="3"/>
      <c r="U52" s="3"/>
      <c r="V52" s="3"/>
      <c r="W52" s="3"/>
      <c r="X52" s="3"/>
      <c r="Y52" s="3"/>
      <c r="Z52" s="3"/>
      <c r="AA52" s="3"/>
    </row>
    <row r="53" spans="1:27" ht="15.75" customHeight="1">
      <c r="A53" s="6"/>
      <c r="B53" s="3" t="s">
        <v>420</v>
      </c>
      <c r="C53" s="3"/>
      <c r="D53" s="3"/>
      <c r="E53" s="3"/>
      <c r="F53" s="3"/>
      <c r="G53" s="48" t="str">
        <f>IF(項目一覧!$C$9=0,"","("&amp;項目一覧!$C$9&amp;") 建築士  （"&amp;項目一覧!$C$10&amp;"）登録　第　 "&amp;項目一覧!$C$11&amp;"　号")</f>
        <v>() 建築士  （）登録　第　 　号</v>
      </c>
      <c r="J53" s="3"/>
      <c r="K53" s="3"/>
      <c r="L53" s="3"/>
      <c r="M53" s="3"/>
      <c r="N53" s="3"/>
      <c r="O53" s="3"/>
      <c r="P53" s="3"/>
      <c r="Q53" s="3"/>
      <c r="R53" s="3"/>
      <c r="S53" s="3"/>
      <c r="T53" s="3"/>
      <c r="U53" s="3"/>
      <c r="V53" s="3"/>
      <c r="W53" s="3"/>
      <c r="X53" s="3"/>
      <c r="Y53" s="3"/>
      <c r="Z53" s="3"/>
      <c r="AA53" s="3"/>
    </row>
    <row r="54" spans="1:27" ht="15.75" customHeight="1">
      <c r="A54" s="6"/>
      <c r="B54" s="3" t="s">
        <v>419</v>
      </c>
      <c r="C54" s="3"/>
      <c r="D54" s="3"/>
      <c r="E54" s="3"/>
      <c r="F54" s="3"/>
      <c r="G54" s="3" t="str">
        <f>IF(項目一覧!$C$12=0,"",項目一覧!$C$12)</f>
        <v/>
      </c>
      <c r="J54" s="3"/>
      <c r="K54" s="3"/>
      <c r="L54" s="3"/>
      <c r="M54" s="3"/>
      <c r="N54" s="3"/>
      <c r="O54" s="3"/>
      <c r="P54" s="3"/>
      <c r="Q54" s="3"/>
      <c r="R54" s="3"/>
      <c r="S54" s="3"/>
      <c r="T54" s="3"/>
      <c r="U54" s="3"/>
      <c r="V54" s="3"/>
      <c r="W54" s="3"/>
      <c r="X54" s="3"/>
      <c r="Y54" s="3"/>
      <c r="Z54" s="3"/>
      <c r="AA54" s="3"/>
    </row>
    <row r="55" spans="1:27" ht="15.75" customHeight="1">
      <c r="A55" s="6"/>
      <c r="B55" s="3" t="s">
        <v>418</v>
      </c>
      <c r="C55" s="3"/>
      <c r="D55" s="3"/>
      <c r="E55" s="3"/>
      <c r="F55" s="3"/>
      <c r="G55" s="48" t="str">
        <f>IF(項目一覧!$C$13=0,"","("&amp;項目一覧!$C$13&amp;") 建築士事務所  （"&amp;項目一覧!$C$14&amp;"）知事登録　第　 "&amp;項目一覧!$C$15&amp;"　号")</f>
        <v>() 建築士事務所  （）知事登録　第　 　号</v>
      </c>
      <c r="J55" s="3"/>
      <c r="K55" s="3"/>
      <c r="L55" s="3"/>
      <c r="M55" s="3"/>
      <c r="N55" s="3"/>
      <c r="O55" s="3"/>
      <c r="P55" s="3"/>
      <c r="Q55" s="3"/>
      <c r="R55" s="3"/>
      <c r="S55" s="3"/>
      <c r="T55" s="3"/>
      <c r="U55" s="3"/>
      <c r="V55" s="3"/>
      <c r="W55" s="3"/>
      <c r="X55" s="3"/>
      <c r="Y55" s="3"/>
      <c r="Z55" s="3"/>
      <c r="AA55" s="3"/>
    </row>
    <row r="56" spans="1:27" ht="15.75" customHeight="1">
      <c r="A56" s="6"/>
      <c r="B56" s="3"/>
      <c r="C56" s="3"/>
      <c r="D56" s="3"/>
      <c r="E56" s="3"/>
      <c r="F56" s="3"/>
      <c r="G56" s="3" t="str">
        <f>IF(項目一覧!$C$16=0,"",項目一覧!$C$16)</f>
        <v/>
      </c>
      <c r="J56" s="3"/>
      <c r="K56" s="3"/>
      <c r="L56" s="3"/>
      <c r="M56" s="3"/>
      <c r="N56" s="3"/>
      <c r="O56" s="3"/>
      <c r="P56" s="3"/>
      <c r="Q56" s="3"/>
      <c r="R56" s="3"/>
      <c r="S56" s="3"/>
      <c r="T56" s="3"/>
      <c r="U56" s="3"/>
      <c r="V56" s="3"/>
      <c r="W56" s="3"/>
      <c r="X56" s="3"/>
      <c r="Y56" s="3"/>
      <c r="Z56" s="3"/>
      <c r="AA56" s="3"/>
    </row>
    <row r="57" spans="1:27" ht="15.75" customHeight="1">
      <c r="A57" s="6"/>
      <c r="B57" s="3" t="s">
        <v>417</v>
      </c>
      <c r="C57" s="3"/>
      <c r="D57" s="3"/>
      <c r="E57" s="3"/>
      <c r="F57" s="3"/>
      <c r="G57" s="3" t="str">
        <f>IF(項目一覧!$C$17=0,"",項目一覧!$C$17)</f>
        <v/>
      </c>
      <c r="J57" s="3"/>
      <c r="K57" s="3"/>
      <c r="L57" s="3"/>
      <c r="M57" s="3"/>
      <c r="N57" s="3"/>
      <c r="O57" s="3"/>
      <c r="P57" s="3"/>
      <c r="Q57" s="3"/>
      <c r="R57" s="3"/>
      <c r="S57" s="3"/>
      <c r="T57" s="3"/>
      <c r="U57" s="3"/>
      <c r="V57" s="3"/>
      <c r="W57" s="3"/>
      <c r="X57" s="3"/>
      <c r="Y57" s="3"/>
      <c r="Z57" s="3"/>
      <c r="AA57" s="3"/>
    </row>
    <row r="58" spans="1:27" ht="15.75" customHeight="1">
      <c r="A58" s="6"/>
      <c r="B58" s="3" t="s">
        <v>416</v>
      </c>
      <c r="C58" s="3"/>
      <c r="D58" s="3"/>
      <c r="E58" s="3"/>
      <c r="F58" s="3"/>
      <c r="G58" s="3" t="str">
        <f>IF(項目一覧!$C$18=0,"",項目一覧!$C$18)</f>
        <v/>
      </c>
      <c r="J58" s="3"/>
      <c r="K58" s="3"/>
      <c r="L58" s="3"/>
      <c r="M58" s="3"/>
      <c r="N58" s="3"/>
      <c r="O58" s="3"/>
      <c r="P58" s="3"/>
      <c r="Q58" s="3"/>
      <c r="R58" s="3"/>
      <c r="S58" s="3"/>
      <c r="T58" s="3"/>
      <c r="U58" s="3"/>
      <c r="V58" s="3"/>
      <c r="W58" s="3"/>
      <c r="X58" s="3"/>
      <c r="Y58" s="3"/>
      <c r="Z58" s="3"/>
      <c r="AA58" s="3"/>
    </row>
    <row r="59" spans="1:27" ht="15.75" customHeight="1">
      <c r="A59" s="32"/>
      <c r="B59" s="15" t="s">
        <v>415</v>
      </c>
      <c r="C59" s="15"/>
      <c r="D59" s="15"/>
      <c r="E59" s="15"/>
      <c r="F59" s="15"/>
      <c r="G59" s="15" t="str">
        <f>IF(項目一覧!$C$19=0,"",項目一覧!$C$19)</f>
        <v/>
      </c>
      <c r="H59" s="28"/>
      <c r="I59" s="28"/>
      <c r="J59" s="15"/>
      <c r="K59" s="15"/>
      <c r="L59" s="15"/>
      <c r="M59" s="15"/>
      <c r="N59" s="15"/>
      <c r="O59" s="15"/>
      <c r="P59" s="15"/>
      <c r="Q59" s="15"/>
      <c r="R59" s="15"/>
      <c r="S59" s="15"/>
      <c r="T59" s="15"/>
      <c r="U59" s="15"/>
      <c r="V59" s="15"/>
      <c r="W59" s="15"/>
      <c r="X59" s="15"/>
      <c r="Y59" s="15"/>
      <c r="Z59" s="15"/>
      <c r="AA59" s="15"/>
    </row>
    <row r="60" spans="1:27" ht="15.75" customHeight="1">
      <c r="A60" s="6" t="s">
        <v>329</v>
      </c>
      <c r="B60" s="3" t="s">
        <v>439</v>
      </c>
      <c r="C60" s="3"/>
      <c r="D60" s="3"/>
      <c r="E60" s="3"/>
      <c r="F60" s="3"/>
      <c r="G60" s="3"/>
      <c r="J60" s="3"/>
      <c r="K60" s="3"/>
      <c r="L60" s="3"/>
      <c r="M60" s="3"/>
      <c r="N60" s="3"/>
      <c r="O60" s="3"/>
      <c r="P60" s="3"/>
      <c r="Q60" s="3"/>
      <c r="R60" s="3"/>
      <c r="S60" s="3"/>
      <c r="T60" s="3"/>
      <c r="U60" s="3"/>
      <c r="V60" s="3"/>
      <c r="W60" s="3"/>
      <c r="X60" s="3"/>
      <c r="Y60" s="3"/>
      <c r="Z60" s="3"/>
      <c r="AA60" s="3"/>
    </row>
    <row r="61" spans="1:27" ht="18" customHeight="1">
      <c r="A61" s="6"/>
      <c r="B61" s="3" t="s">
        <v>438</v>
      </c>
      <c r="C61" s="3"/>
      <c r="D61" s="3"/>
      <c r="E61" s="3"/>
      <c r="F61" s="3"/>
      <c r="G61" s="3"/>
      <c r="H61" s="3"/>
      <c r="I61" s="3"/>
      <c r="J61" s="3"/>
      <c r="K61" s="3"/>
      <c r="L61" s="3"/>
      <c r="M61" s="3"/>
      <c r="N61" s="3"/>
      <c r="O61" s="3"/>
      <c r="P61" s="3"/>
      <c r="Q61" s="3"/>
      <c r="R61" s="3"/>
      <c r="S61" s="3"/>
      <c r="T61" s="3"/>
      <c r="U61" s="3"/>
      <c r="V61" s="3"/>
      <c r="W61" s="3"/>
      <c r="X61" s="3"/>
      <c r="Y61" s="3"/>
      <c r="Z61" s="3"/>
      <c r="AA61" s="3"/>
    </row>
    <row r="62" spans="1:27" ht="15.75" customHeight="1">
      <c r="A62" s="6"/>
      <c r="B62" s="3" t="s">
        <v>420</v>
      </c>
      <c r="C62" s="3"/>
      <c r="D62" s="3"/>
      <c r="E62" s="3"/>
      <c r="F62" s="3"/>
      <c r="G62" s="48" t="str">
        <f>IF(項目一覧!$C$22=0,"","("&amp;項目一覧!$C$22&amp;") 建築士  （"&amp;項目一覧!$C$23&amp;"）登録　第　 "&amp;項目一覧!$C$24&amp;"　号")</f>
        <v>() 建築士  （）登録　第　 　号</v>
      </c>
      <c r="J62" s="3"/>
      <c r="K62" s="3"/>
      <c r="L62" s="3"/>
      <c r="M62" s="3"/>
      <c r="N62" s="3"/>
      <c r="O62" s="3"/>
      <c r="P62" s="3"/>
      <c r="Q62" s="3"/>
      <c r="R62" s="3"/>
      <c r="S62" s="3"/>
      <c r="T62" s="3"/>
      <c r="U62" s="3"/>
      <c r="V62" s="3"/>
      <c r="W62" s="3"/>
      <c r="X62" s="3"/>
      <c r="Y62" s="3"/>
      <c r="Z62" s="3"/>
      <c r="AA62" s="3"/>
    </row>
    <row r="63" spans="1:27" ht="15.75" customHeight="1">
      <c r="A63" s="6"/>
      <c r="B63" s="3" t="s">
        <v>419</v>
      </c>
      <c r="C63" s="3"/>
      <c r="D63" s="3"/>
      <c r="E63" s="3"/>
      <c r="F63" s="3"/>
      <c r="G63" s="3" t="str">
        <f>IF(項目一覧!$C$25=0,"",項目一覧!$C$25)</f>
        <v/>
      </c>
      <c r="J63" s="3"/>
      <c r="K63" s="3"/>
      <c r="L63" s="3"/>
      <c r="M63" s="3"/>
      <c r="N63" s="3"/>
      <c r="O63" s="3"/>
      <c r="P63" s="3"/>
      <c r="Q63" s="3"/>
      <c r="R63" s="3"/>
      <c r="S63" s="3"/>
      <c r="T63" s="3"/>
      <c r="U63" s="3"/>
      <c r="V63" s="3"/>
      <c r="W63" s="3"/>
      <c r="X63" s="3"/>
      <c r="Y63" s="3"/>
      <c r="Z63" s="3"/>
      <c r="AA63" s="3"/>
    </row>
    <row r="64" spans="1:27" ht="15.75" customHeight="1">
      <c r="A64" s="7"/>
      <c r="B64" s="3" t="s">
        <v>418</v>
      </c>
      <c r="C64" s="3"/>
      <c r="D64" s="3"/>
      <c r="E64" s="3"/>
      <c r="F64" s="3"/>
      <c r="G64" s="205" t="str">
        <f>IF(項目一覧!$C$27=0,"","("&amp;項目一覧!$C$27&amp;") 建築士事務所  （"&amp;項目一覧!$C$28&amp;"）知事登録　第　 "&amp;項目一覧!$C$29&amp;"　号")</f>
        <v>() 建築士事務所  （）知事登録　第　 　号</v>
      </c>
    </row>
    <row r="65" spans="1:28" ht="15.75" customHeight="1">
      <c r="A65" s="7"/>
      <c r="B65" s="3"/>
      <c r="C65" s="3"/>
      <c r="D65" s="3"/>
      <c r="E65" s="3"/>
      <c r="F65" s="3"/>
      <c r="G65" s="3" t="str">
        <f>IF(項目一覧!$C$30=0,"",項目一覧!$C$30)</f>
        <v/>
      </c>
      <c r="J65" s="3"/>
      <c r="K65" s="3"/>
      <c r="L65" s="3"/>
      <c r="M65" s="3"/>
      <c r="N65" s="3"/>
      <c r="O65" s="3"/>
      <c r="P65" s="3"/>
      <c r="Q65" s="3"/>
      <c r="R65" s="3"/>
      <c r="S65" s="3"/>
      <c r="T65" s="3"/>
      <c r="U65" s="3"/>
      <c r="V65" s="3"/>
      <c r="W65" s="3"/>
      <c r="X65" s="3"/>
      <c r="Y65" s="3"/>
      <c r="Z65" s="3"/>
      <c r="AA65" s="3"/>
    </row>
    <row r="66" spans="1:28" ht="15.75" customHeight="1">
      <c r="A66" s="7"/>
      <c r="B66" s="3" t="s">
        <v>417</v>
      </c>
      <c r="C66" s="3"/>
      <c r="D66" s="3"/>
      <c r="E66" s="3"/>
      <c r="F66" s="3"/>
      <c r="G66" s="3" t="str">
        <f>IF(項目一覧!$C$31=0,"",項目一覧!$C$31)</f>
        <v/>
      </c>
      <c r="J66" s="3"/>
      <c r="K66" s="3"/>
      <c r="L66" s="3"/>
      <c r="M66" s="3"/>
      <c r="N66" s="3"/>
      <c r="O66" s="3"/>
      <c r="P66" s="3"/>
      <c r="Q66" s="3"/>
      <c r="R66" s="3"/>
      <c r="S66" s="3"/>
      <c r="T66" s="3"/>
      <c r="U66" s="3"/>
      <c r="V66" s="3"/>
      <c r="W66" s="3"/>
      <c r="X66" s="3"/>
      <c r="Y66" s="3"/>
      <c r="Z66" s="3"/>
      <c r="AA66" s="3"/>
    </row>
    <row r="67" spans="1:28" ht="15.75" customHeight="1">
      <c r="A67" s="7"/>
      <c r="B67" s="3" t="s">
        <v>416</v>
      </c>
      <c r="C67" s="3"/>
      <c r="D67" s="3"/>
      <c r="E67" s="3"/>
      <c r="F67" s="3"/>
      <c r="G67" s="3" t="str">
        <f>IF(項目一覧!$C$32=0,"",項目一覧!$C$32)</f>
        <v/>
      </c>
      <c r="J67" s="3"/>
      <c r="K67" s="3"/>
      <c r="L67" s="3"/>
      <c r="M67" s="3"/>
      <c r="N67" s="3"/>
      <c r="O67" s="3"/>
      <c r="P67" s="3"/>
      <c r="Q67" s="3"/>
      <c r="R67" s="3"/>
      <c r="S67" s="3"/>
      <c r="T67" s="3"/>
      <c r="U67" s="3"/>
      <c r="V67" s="3"/>
      <c r="W67" s="3"/>
      <c r="X67" s="3"/>
      <c r="Y67" s="3"/>
      <c r="Z67" s="3"/>
      <c r="AA67" s="3"/>
    </row>
    <row r="68" spans="1:28" ht="15.75" customHeight="1">
      <c r="A68" s="7"/>
      <c r="B68" s="3" t="s">
        <v>415</v>
      </c>
      <c r="C68" s="3"/>
      <c r="D68" s="3"/>
      <c r="E68" s="3"/>
      <c r="F68" s="3"/>
      <c r="G68" s="3" t="str">
        <f>IF(項目一覧!$C$33=0,"",項目一覧!$C$33)</f>
        <v/>
      </c>
      <c r="J68" s="3"/>
      <c r="K68" s="3"/>
      <c r="L68" s="3"/>
      <c r="M68" s="3"/>
      <c r="N68" s="3"/>
      <c r="O68" s="3"/>
      <c r="P68" s="3"/>
      <c r="Q68" s="3"/>
      <c r="R68" s="3"/>
      <c r="S68" s="3"/>
      <c r="T68" s="3"/>
      <c r="U68" s="3"/>
      <c r="V68" s="3"/>
      <c r="W68" s="3"/>
      <c r="X68" s="3"/>
      <c r="Y68" s="3"/>
      <c r="Z68" s="3"/>
      <c r="AA68" s="3"/>
    </row>
    <row r="69" spans="1:28" ht="18" customHeight="1">
      <c r="A69" s="7"/>
      <c r="B69" s="34" t="s">
        <v>770</v>
      </c>
      <c r="C69" s="3"/>
      <c r="D69" s="3"/>
      <c r="E69" s="3"/>
      <c r="F69" s="3"/>
      <c r="G69" s="1551" t="str">
        <f>IF(項目一覧!$C$35=0,"",項目一覧!$C$35)</f>
        <v/>
      </c>
      <c r="H69" s="1551"/>
      <c r="I69" s="1551"/>
      <c r="J69" s="1551"/>
      <c r="K69" s="1551"/>
      <c r="L69" s="1551"/>
      <c r="M69" s="1551"/>
      <c r="N69" s="1551"/>
      <c r="O69" s="1551"/>
      <c r="P69" s="1551"/>
      <c r="Q69" s="1551"/>
      <c r="R69" s="1551"/>
      <c r="S69" s="1551"/>
      <c r="T69" s="1551"/>
      <c r="U69" s="1551"/>
      <c r="V69" s="1551"/>
      <c r="W69" s="1551"/>
      <c r="X69" s="1551"/>
      <c r="Y69" s="1551"/>
      <c r="Z69" s="1551"/>
      <c r="AA69" s="1551"/>
      <c r="AB69" s="1551"/>
    </row>
    <row r="70" spans="1:28" ht="8.25" customHeight="1">
      <c r="A70" s="7"/>
      <c r="B70" s="3"/>
      <c r="C70" s="3"/>
      <c r="D70" s="3"/>
      <c r="E70" s="3"/>
      <c r="F70" s="3"/>
      <c r="G70" s="1551"/>
      <c r="H70" s="1551"/>
      <c r="I70" s="1551"/>
      <c r="J70" s="1551"/>
      <c r="K70" s="1551"/>
      <c r="L70" s="1551"/>
      <c r="M70" s="1551"/>
      <c r="N70" s="1551"/>
      <c r="O70" s="1551"/>
      <c r="P70" s="1551"/>
      <c r="Q70" s="1551"/>
      <c r="R70" s="1551"/>
      <c r="S70" s="1551"/>
      <c r="T70" s="1551"/>
      <c r="U70" s="1551"/>
      <c r="V70" s="1551"/>
      <c r="W70" s="1551"/>
      <c r="X70" s="1551"/>
      <c r="Y70" s="1551"/>
      <c r="Z70" s="1551"/>
      <c r="AA70" s="1551"/>
      <c r="AB70" s="1551"/>
    </row>
    <row r="71" spans="1:28" ht="15" customHeight="1">
      <c r="A71" s="6"/>
      <c r="B71" s="3" t="s">
        <v>437</v>
      </c>
      <c r="C71" s="3"/>
      <c r="D71" s="3"/>
      <c r="E71" s="3"/>
      <c r="F71" s="3"/>
      <c r="G71" s="3"/>
      <c r="H71" s="3"/>
      <c r="I71" s="3"/>
      <c r="J71" s="3"/>
      <c r="K71" s="3"/>
      <c r="L71" s="3"/>
      <c r="M71" s="3"/>
      <c r="N71" s="3"/>
      <c r="O71" s="3"/>
      <c r="P71" s="3"/>
      <c r="Q71" s="3"/>
      <c r="R71" s="3"/>
      <c r="S71" s="3"/>
      <c r="T71" s="3"/>
      <c r="U71" s="3"/>
      <c r="V71" s="3"/>
      <c r="W71" s="3"/>
      <c r="X71" s="3"/>
      <c r="Y71" s="3"/>
      <c r="Z71" s="3"/>
      <c r="AA71" s="3"/>
    </row>
    <row r="72" spans="1:28" ht="18" customHeight="1">
      <c r="A72" s="6"/>
      <c r="B72" s="3" t="s">
        <v>420</v>
      </c>
      <c r="C72" s="3"/>
      <c r="D72" s="3"/>
      <c r="E72" s="3"/>
      <c r="F72" s="3"/>
      <c r="G72" s="48" t="str">
        <f>IF(項目一覧!$C$189=0,"","("&amp;項目一覧!$C$189&amp;") 建築士  （"&amp;項目一覧!$C$190&amp;"）登録　第　 "&amp;項目一覧!$C$191&amp;"　号")</f>
        <v>() 建築士  （）登録　第　 　号</v>
      </c>
      <c r="J72" s="3"/>
      <c r="K72" s="3"/>
      <c r="L72" s="3"/>
      <c r="M72" s="3"/>
      <c r="N72" s="3"/>
      <c r="O72" s="3"/>
      <c r="P72" s="3"/>
      <c r="Q72" s="3"/>
      <c r="R72" s="3"/>
      <c r="S72" s="3"/>
      <c r="T72" s="3"/>
      <c r="U72" s="3"/>
      <c r="V72" s="3"/>
      <c r="W72" s="3"/>
      <c r="X72" s="3"/>
      <c r="Y72" s="3"/>
      <c r="Z72" s="3"/>
      <c r="AA72" s="3"/>
    </row>
    <row r="73" spans="1:28" ht="18" customHeight="1">
      <c r="A73" s="6"/>
      <c r="B73" s="3" t="s">
        <v>419</v>
      </c>
      <c r="C73" s="3"/>
      <c r="D73" s="3"/>
      <c r="E73" s="3"/>
      <c r="F73" s="3"/>
      <c r="G73" s="3" t="str">
        <f>IF(項目一覧!$C$192=0,"",項目一覧!$C$192)</f>
        <v/>
      </c>
      <c r="J73" s="3"/>
      <c r="K73" s="3"/>
      <c r="L73" s="3"/>
      <c r="M73" s="3"/>
      <c r="N73" s="3"/>
      <c r="O73" s="3"/>
      <c r="P73" s="3"/>
      <c r="Q73" s="3"/>
      <c r="R73" s="3"/>
      <c r="S73" s="3"/>
      <c r="T73" s="3"/>
      <c r="U73" s="3"/>
      <c r="V73" s="3"/>
      <c r="W73" s="3"/>
      <c r="X73" s="3"/>
      <c r="Y73" s="3"/>
      <c r="Z73" s="3"/>
      <c r="AA73" s="3"/>
    </row>
    <row r="74" spans="1:28" ht="18" customHeight="1">
      <c r="A74" s="7"/>
      <c r="B74" s="3" t="s">
        <v>418</v>
      </c>
      <c r="C74" s="3"/>
      <c r="D74" s="3"/>
      <c r="E74" s="3"/>
      <c r="F74" s="3"/>
      <c r="G74" s="3" t="str">
        <f>IF(項目一覧!$C$194=0,"","("&amp;項目一覧!$C$194&amp;") 建築士事務所  （"&amp;項目一覧!$C$195&amp;"）知事登録　第　 "&amp;項目一覧!$C$196&amp;"　号")</f>
        <v>() 建築士事務所  （）知事登録　第　 　号</v>
      </c>
      <c r="H74" s="205"/>
    </row>
    <row r="75" spans="1:28" ht="18" customHeight="1">
      <c r="A75" s="7"/>
      <c r="B75" s="3"/>
      <c r="C75" s="3"/>
      <c r="D75" s="3"/>
      <c r="E75" s="3"/>
      <c r="F75" s="3"/>
      <c r="G75" s="3" t="str">
        <f>IF(項目一覧!$C$197=0,"",項目一覧!$C$197)</f>
        <v/>
      </c>
      <c r="J75" s="3"/>
      <c r="K75" s="3"/>
      <c r="L75" s="3"/>
      <c r="M75" s="3"/>
      <c r="N75" s="3"/>
      <c r="O75" s="3"/>
      <c r="P75" s="3"/>
      <c r="Q75" s="3"/>
      <c r="R75" s="3"/>
      <c r="S75" s="3"/>
      <c r="T75" s="3"/>
      <c r="U75" s="3"/>
      <c r="V75" s="3"/>
      <c r="W75" s="3"/>
      <c r="X75" s="3"/>
      <c r="Y75" s="3"/>
      <c r="Z75" s="3"/>
      <c r="AA75" s="3"/>
    </row>
    <row r="76" spans="1:28" ht="18" customHeight="1">
      <c r="A76" s="7"/>
      <c r="B76" s="3" t="s">
        <v>417</v>
      </c>
      <c r="C76" s="3"/>
      <c r="D76" s="3"/>
      <c r="E76" s="3"/>
      <c r="F76" s="3"/>
      <c r="G76" s="3" t="str">
        <f>IF(項目一覧!$C$198=0,"",項目一覧!$C$198)</f>
        <v/>
      </c>
      <c r="J76" s="3"/>
      <c r="K76" s="3"/>
      <c r="L76" s="3"/>
      <c r="M76" s="3"/>
      <c r="N76" s="3"/>
      <c r="O76" s="3"/>
      <c r="P76" s="3"/>
      <c r="Q76" s="3"/>
      <c r="R76" s="3"/>
      <c r="S76" s="3"/>
      <c r="T76" s="3"/>
      <c r="U76" s="3"/>
      <c r="V76" s="3"/>
      <c r="W76" s="3"/>
      <c r="X76" s="3"/>
      <c r="Y76" s="3"/>
      <c r="Z76" s="3"/>
      <c r="AA76" s="3"/>
    </row>
    <row r="77" spans="1:28" ht="18" customHeight="1">
      <c r="A77" s="7"/>
      <c r="B77" s="3" t="s">
        <v>416</v>
      </c>
      <c r="C77" s="3"/>
      <c r="D77" s="3"/>
      <c r="E77" s="3"/>
      <c r="F77" s="3"/>
      <c r="G77" s="1863" t="str">
        <f>IF(項目一覧!$C$199=0,"",項目一覧!$C$199)</f>
        <v/>
      </c>
      <c r="H77" s="1864"/>
      <c r="I77" s="1864"/>
      <c r="J77" s="1864"/>
      <c r="K77" s="1864"/>
      <c r="L77" s="1864"/>
      <c r="M77" s="1864"/>
      <c r="N77" s="1864"/>
      <c r="O77" s="1864"/>
      <c r="P77" s="1864"/>
      <c r="Q77" s="1864"/>
      <c r="R77" s="1864"/>
      <c r="S77" s="1864"/>
      <c r="T77" s="1864"/>
      <c r="U77" s="1864"/>
      <c r="V77" s="1864"/>
      <c r="W77" s="1864"/>
      <c r="X77" s="1864"/>
      <c r="Y77" s="1864"/>
      <c r="Z77" s="1864"/>
      <c r="AA77" s="1864"/>
      <c r="AB77" s="1864"/>
    </row>
    <row r="78" spans="1:28" ht="18" customHeight="1">
      <c r="A78" s="7"/>
      <c r="B78" s="3" t="s">
        <v>415</v>
      </c>
      <c r="C78" s="3"/>
      <c r="D78" s="3"/>
      <c r="E78" s="3"/>
      <c r="F78" s="3"/>
      <c r="G78" s="3" t="str">
        <f>IF(項目一覧!$C$200=0,"",項目一覧!$C$200)</f>
        <v/>
      </c>
      <c r="J78" s="3"/>
      <c r="K78" s="3"/>
      <c r="L78" s="3"/>
      <c r="M78" s="3"/>
      <c r="N78" s="3"/>
      <c r="O78" s="3"/>
      <c r="P78" s="3"/>
      <c r="Q78" s="3"/>
      <c r="R78" s="3"/>
      <c r="S78" s="3"/>
      <c r="T78" s="3"/>
      <c r="U78" s="3"/>
      <c r="V78" s="3"/>
      <c r="W78" s="3"/>
      <c r="X78" s="3"/>
      <c r="Y78" s="3"/>
      <c r="Z78" s="3"/>
      <c r="AA78" s="3"/>
    </row>
    <row r="79" spans="1:28" ht="18" customHeight="1">
      <c r="A79" s="7"/>
      <c r="B79" s="34" t="s">
        <v>770</v>
      </c>
      <c r="C79" s="3"/>
      <c r="D79" s="3"/>
      <c r="E79" s="3"/>
      <c r="F79" s="3"/>
      <c r="G79" s="1551" t="str">
        <f>IF(項目一覧!$C$202=0,"",項目一覧!$C$202)</f>
        <v/>
      </c>
      <c r="H79" s="1551"/>
      <c r="I79" s="1551"/>
      <c r="J79" s="1551"/>
      <c r="K79" s="1551"/>
      <c r="L79" s="1551"/>
      <c r="M79" s="1551"/>
      <c r="N79" s="1551"/>
      <c r="O79" s="1551"/>
      <c r="P79" s="1551"/>
      <c r="Q79" s="1551"/>
      <c r="R79" s="1551"/>
      <c r="S79" s="1551"/>
      <c r="T79" s="1551"/>
      <c r="U79" s="1551"/>
      <c r="V79" s="1551"/>
      <c r="W79" s="1551"/>
      <c r="X79" s="1551"/>
      <c r="Y79" s="1551"/>
      <c r="Z79" s="1551"/>
      <c r="AA79" s="1551"/>
      <c r="AB79" s="1551"/>
    </row>
    <row r="80" spans="1:28" ht="9" customHeight="1">
      <c r="A80" s="6"/>
      <c r="B80" s="3"/>
      <c r="C80" s="3"/>
      <c r="D80" s="3"/>
      <c r="E80" s="3"/>
      <c r="F80" s="3"/>
      <c r="G80" s="1551"/>
      <c r="H80" s="1551"/>
      <c r="I80" s="1551"/>
      <c r="J80" s="1551"/>
      <c r="K80" s="1551"/>
      <c r="L80" s="1551"/>
      <c r="M80" s="1551"/>
      <c r="N80" s="1551"/>
      <c r="O80" s="1551"/>
      <c r="P80" s="1551"/>
      <c r="Q80" s="1551"/>
      <c r="R80" s="1551"/>
      <c r="S80" s="1551"/>
      <c r="T80" s="1551"/>
      <c r="U80" s="1551"/>
      <c r="V80" s="1551"/>
      <c r="W80" s="1551"/>
      <c r="X80" s="1551"/>
      <c r="Y80" s="1551"/>
      <c r="Z80" s="1551"/>
      <c r="AA80" s="1551"/>
      <c r="AB80" s="1551"/>
    </row>
    <row r="81" spans="1:34" ht="18" customHeight="1">
      <c r="A81" s="6"/>
      <c r="B81" s="3" t="s">
        <v>420</v>
      </c>
      <c r="C81" s="3"/>
      <c r="D81" s="3"/>
      <c r="E81" s="3"/>
      <c r="F81" s="3"/>
      <c r="G81" s="48" t="str">
        <f>IF(項目一覧!$C$203=0,"","("&amp;項目一覧!$C$203&amp;") 建築士  （"&amp;項目一覧!$C$204&amp;"）登録　第　 "&amp;項目一覧!$C$205&amp;"　号")</f>
        <v>() 建築士  （）登録　第　 　号</v>
      </c>
      <c r="J81" s="3"/>
      <c r="K81" s="3"/>
      <c r="L81" s="3"/>
      <c r="M81" s="3"/>
      <c r="N81" s="3"/>
      <c r="O81" s="3"/>
      <c r="P81" s="3"/>
      <c r="Q81" s="3"/>
      <c r="R81" s="3"/>
      <c r="S81" s="3"/>
      <c r="T81" s="3"/>
      <c r="U81" s="3"/>
      <c r="V81" s="3"/>
      <c r="W81" s="3"/>
      <c r="X81" s="3"/>
      <c r="Y81" s="3"/>
      <c r="Z81" s="3"/>
      <c r="AA81" s="3"/>
    </row>
    <row r="82" spans="1:34" ht="18" customHeight="1">
      <c r="A82" s="6"/>
      <c r="B82" s="3" t="s">
        <v>419</v>
      </c>
      <c r="C82" s="3"/>
      <c r="D82" s="3"/>
      <c r="E82" s="3"/>
      <c r="F82" s="3"/>
      <c r="G82" s="3" t="str">
        <f>IF(項目一覧!$C$206=0,"",項目一覧!$C$206)</f>
        <v/>
      </c>
      <c r="J82" s="3"/>
      <c r="K82" s="3"/>
      <c r="L82" s="3"/>
      <c r="M82" s="3"/>
      <c r="N82" s="3"/>
      <c r="O82" s="3"/>
      <c r="P82" s="3"/>
      <c r="Q82" s="3"/>
      <c r="R82" s="3"/>
      <c r="S82" s="3"/>
      <c r="T82" s="3"/>
      <c r="U82" s="3"/>
      <c r="V82" s="3"/>
      <c r="W82" s="3"/>
      <c r="X82" s="3"/>
      <c r="Y82" s="3"/>
      <c r="Z82" s="3"/>
      <c r="AA82" s="3"/>
    </row>
    <row r="83" spans="1:34" ht="18" customHeight="1">
      <c r="A83" s="7"/>
      <c r="B83" s="3" t="s">
        <v>418</v>
      </c>
      <c r="C83" s="3"/>
      <c r="D83" s="3"/>
      <c r="E83" s="3"/>
      <c r="F83" s="3"/>
      <c r="G83" s="205" t="str">
        <f>IF(項目一覧!$C$208=0,"","("&amp;項目一覧!$C$208&amp;") 建築士事務所  （"&amp;項目一覧!$C$209&amp;"）知事登録　第　 "&amp;項目一覧!$C$210&amp;"　号")</f>
        <v>() 建築士事務所  （）知事登録　第　 　号</v>
      </c>
    </row>
    <row r="84" spans="1:34" ht="18" customHeight="1">
      <c r="A84" s="7"/>
      <c r="B84" s="3"/>
      <c r="C84" s="3"/>
      <c r="D84" s="3"/>
      <c r="E84" s="3"/>
      <c r="F84" s="3"/>
      <c r="G84" s="3" t="str">
        <f>IF(項目一覧!$C$211=0,"",項目一覧!$C$211)</f>
        <v/>
      </c>
      <c r="J84" s="3"/>
      <c r="K84" s="3"/>
      <c r="L84" s="3"/>
      <c r="M84" s="3"/>
      <c r="N84" s="3"/>
      <c r="O84" s="3"/>
      <c r="P84" s="3"/>
      <c r="Q84" s="3"/>
      <c r="R84" s="3"/>
      <c r="S84" s="3"/>
      <c r="T84" s="3"/>
      <c r="U84" s="3"/>
      <c r="V84" s="3"/>
      <c r="W84" s="3"/>
      <c r="X84" s="3"/>
      <c r="Y84" s="3"/>
      <c r="Z84" s="3"/>
      <c r="AA84" s="3"/>
    </row>
    <row r="85" spans="1:34" ht="18" customHeight="1">
      <c r="A85" s="7"/>
      <c r="B85" s="3" t="s">
        <v>417</v>
      </c>
      <c r="C85" s="3"/>
      <c r="D85" s="3"/>
      <c r="E85" s="3"/>
      <c r="F85" s="3"/>
      <c r="G85" s="3" t="str">
        <f>IF(項目一覧!$C$212=0,"",項目一覧!$C$212)</f>
        <v/>
      </c>
      <c r="J85" s="3"/>
      <c r="K85" s="3"/>
      <c r="L85" s="3"/>
      <c r="M85" s="3"/>
      <c r="N85" s="3"/>
      <c r="O85" s="3"/>
      <c r="P85" s="3"/>
      <c r="Q85" s="3"/>
      <c r="R85" s="3"/>
      <c r="S85" s="3"/>
      <c r="T85" s="3"/>
      <c r="U85" s="3"/>
      <c r="V85" s="3"/>
      <c r="W85" s="3"/>
      <c r="X85" s="3"/>
      <c r="Y85" s="3"/>
      <c r="Z85" s="3"/>
      <c r="AA85" s="3"/>
    </row>
    <row r="86" spans="1:34" ht="18" customHeight="1">
      <c r="A86" s="7"/>
      <c r="B86" s="3" t="s">
        <v>416</v>
      </c>
      <c r="C86" s="3"/>
      <c r="D86" s="3"/>
      <c r="E86" s="3"/>
      <c r="F86" s="3"/>
      <c r="G86" s="1863" t="str">
        <f>IF(項目一覧!$C$213=0,"",項目一覧!$C$213)</f>
        <v/>
      </c>
      <c r="H86" s="1864"/>
      <c r="I86" s="1864"/>
      <c r="J86" s="1864"/>
      <c r="K86" s="1864"/>
      <c r="L86" s="1864"/>
      <c r="M86" s="1864"/>
      <c r="N86" s="1864"/>
      <c r="O86" s="1864"/>
      <c r="P86" s="1864"/>
      <c r="Q86" s="1864"/>
      <c r="R86" s="1864"/>
      <c r="S86" s="1864"/>
      <c r="T86" s="1864"/>
      <c r="U86" s="1864"/>
      <c r="V86" s="1864"/>
      <c r="W86" s="1864"/>
      <c r="X86" s="1864"/>
      <c r="Y86" s="1864"/>
      <c r="Z86" s="1864"/>
      <c r="AA86" s="1864"/>
      <c r="AB86" s="1864"/>
    </row>
    <row r="87" spans="1:34" ht="18" customHeight="1">
      <c r="A87" s="7"/>
      <c r="B87" s="3" t="s">
        <v>415</v>
      </c>
      <c r="C87" s="3"/>
      <c r="D87" s="3"/>
      <c r="E87" s="3"/>
      <c r="F87" s="3"/>
      <c r="G87" s="3" t="str">
        <f>IF(項目一覧!$C$214=0,"",項目一覧!$C$214)</f>
        <v/>
      </c>
      <c r="J87" s="3"/>
      <c r="K87" s="3"/>
      <c r="L87" s="3"/>
      <c r="M87" s="3"/>
      <c r="N87" s="3"/>
      <c r="O87" s="3"/>
      <c r="P87" s="3"/>
      <c r="Q87" s="3"/>
      <c r="R87" s="3"/>
      <c r="S87" s="3"/>
      <c r="T87" s="3"/>
      <c r="U87" s="3"/>
      <c r="V87" s="3"/>
      <c r="W87" s="3"/>
      <c r="X87" s="3"/>
      <c r="Y87" s="3"/>
      <c r="Z87" s="3"/>
      <c r="AA87" s="3"/>
    </row>
    <row r="88" spans="1:34" ht="18" customHeight="1">
      <c r="A88" s="7"/>
      <c r="B88" s="34" t="s">
        <v>770</v>
      </c>
      <c r="C88" s="3"/>
      <c r="D88" s="3"/>
      <c r="E88" s="3"/>
      <c r="F88" s="3"/>
      <c r="G88" s="1551" t="str">
        <f>IF(項目一覧!$C$216=0,"",項目一覧!$C$216)</f>
        <v/>
      </c>
      <c r="H88" s="1551"/>
      <c r="I88" s="1551"/>
      <c r="J88" s="1551"/>
      <c r="K88" s="1551"/>
      <c r="L88" s="1551"/>
      <c r="M88" s="1551"/>
      <c r="N88" s="1551"/>
      <c r="O88" s="1551"/>
      <c r="P88" s="1551"/>
      <c r="Q88" s="1551"/>
      <c r="R88" s="1551"/>
      <c r="S88" s="1551"/>
      <c r="T88" s="1551"/>
      <c r="U88" s="1551"/>
      <c r="V88" s="1551"/>
      <c r="W88" s="1551"/>
      <c r="X88" s="1551"/>
      <c r="Y88" s="1551"/>
      <c r="Z88" s="1551"/>
      <c r="AA88" s="1551"/>
      <c r="AB88" s="1551"/>
      <c r="AC88" s="208"/>
      <c r="AE88" s="208"/>
      <c r="AF88" s="208"/>
      <c r="AG88" s="208"/>
      <c r="AH88" s="208"/>
    </row>
    <row r="89" spans="1:34" ht="8.25" customHeight="1">
      <c r="A89" s="6"/>
      <c r="B89" s="3"/>
      <c r="C89" s="3"/>
      <c r="D89" s="3"/>
      <c r="E89" s="3"/>
      <c r="F89" s="3"/>
      <c r="G89" s="1551"/>
      <c r="H89" s="1551"/>
      <c r="I89" s="1551"/>
      <c r="J89" s="1551"/>
      <c r="K89" s="1551"/>
      <c r="L89" s="1551"/>
      <c r="M89" s="1551"/>
      <c r="N89" s="1551"/>
      <c r="O89" s="1551"/>
      <c r="P89" s="1551"/>
      <c r="Q89" s="1551"/>
      <c r="R89" s="1551"/>
      <c r="S89" s="1551"/>
      <c r="T89" s="1551"/>
      <c r="U89" s="1551"/>
      <c r="V89" s="1551"/>
      <c r="W89" s="1551"/>
      <c r="X89" s="1551"/>
      <c r="Y89" s="1551"/>
      <c r="Z89" s="1551"/>
      <c r="AA89" s="1551"/>
      <c r="AB89" s="1551"/>
    </row>
    <row r="90" spans="1:34" ht="18" customHeight="1">
      <c r="A90" s="6"/>
      <c r="B90" s="3" t="s">
        <v>420</v>
      </c>
      <c r="C90" s="3"/>
      <c r="D90" s="3"/>
      <c r="E90" s="3"/>
      <c r="F90" s="3"/>
      <c r="G90" s="48" t="str">
        <f>IF(項目一覧!$C$217=0,"","("&amp;項目一覧!$C$217&amp;") 建築士  （"&amp;項目一覧!$C$218&amp;"）登録　第　 "&amp;項目一覧!$C$219&amp;"　号")</f>
        <v>() 建築士  （）登録　第　 　号</v>
      </c>
      <c r="J90" s="3"/>
      <c r="K90" s="3"/>
      <c r="L90" s="3"/>
      <c r="M90" s="3"/>
      <c r="N90" s="3"/>
      <c r="O90" s="3"/>
      <c r="P90" s="3"/>
      <c r="Q90" s="3"/>
      <c r="R90" s="3"/>
      <c r="S90" s="3"/>
      <c r="T90" s="3"/>
      <c r="U90" s="3"/>
      <c r="V90" s="3"/>
      <c r="W90" s="3"/>
      <c r="X90" s="3"/>
      <c r="Y90" s="3"/>
      <c r="Z90" s="3"/>
      <c r="AA90" s="3"/>
    </row>
    <row r="91" spans="1:34" ht="18" customHeight="1">
      <c r="A91" s="6"/>
      <c r="B91" s="3" t="s">
        <v>419</v>
      </c>
      <c r="C91" s="3"/>
      <c r="D91" s="3"/>
      <c r="E91" s="3"/>
      <c r="F91" s="3"/>
      <c r="G91" s="3" t="str">
        <f>IF(項目一覧!$C$220=0,"",項目一覧!$C$220)</f>
        <v/>
      </c>
      <c r="J91" s="3"/>
      <c r="K91" s="3"/>
      <c r="L91" s="3"/>
      <c r="M91" s="3"/>
      <c r="N91" s="3"/>
      <c r="O91" s="3"/>
      <c r="P91" s="3"/>
      <c r="Q91" s="3"/>
      <c r="R91" s="3"/>
      <c r="S91" s="3"/>
      <c r="T91" s="3"/>
      <c r="U91" s="3"/>
      <c r="V91" s="3"/>
      <c r="W91" s="3"/>
      <c r="X91" s="3"/>
      <c r="Y91" s="3"/>
      <c r="Z91" s="3"/>
      <c r="AA91" s="3"/>
    </row>
    <row r="92" spans="1:34" ht="18" customHeight="1">
      <c r="A92" s="7"/>
      <c r="B92" s="3" t="s">
        <v>418</v>
      </c>
      <c r="C92" s="3"/>
      <c r="D92" s="3"/>
      <c r="E92" s="3"/>
      <c r="F92" s="3"/>
      <c r="G92" s="205" t="str">
        <f>IF(項目一覧!$C$222=0,"","("&amp;項目一覧!$C$222&amp;") 建築士事務所  （"&amp;項目一覧!$C$223&amp;"）知事登録　第　 "&amp;項目一覧!$C$224&amp;"　号")</f>
        <v>() 建築士事務所  （）知事登録　第　 　号</v>
      </c>
    </row>
    <row r="93" spans="1:34" ht="18" customHeight="1">
      <c r="A93" s="7"/>
      <c r="B93" s="3"/>
      <c r="C93" s="3"/>
      <c r="D93" s="3"/>
      <c r="E93" s="3"/>
      <c r="F93" s="3"/>
      <c r="G93" s="3" t="str">
        <f>IF(項目一覧!$C$225=0,"",項目一覧!$C$225)</f>
        <v/>
      </c>
      <c r="J93" s="3"/>
      <c r="K93" s="3"/>
      <c r="L93" s="3"/>
      <c r="M93" s="3"/>
      <c r="N93" s="3"/>
      <c r="O93" s="3"/>
      <c r="P93" s="3"/>
      <c r="Q93" s="3"/>
      <c r="R93" s="3"/>
      <c r="S93" s="3"/>
      <c r="T93" s="3"/>
      <c r="U93" s="3"/>
      <c r="V93" s="3"/>
      <c r="W93" s="3"/>
      <c r="X93" s="3"/>
      <c r="Y93" s="3"/>
      <c r="Z93" s="3"/>
      <c r="AA93" s="3"/>
    </row>
    <row r="94" spans="1:34" ht="18" customHeight="1">
      <c r="A94" s="7"/>
      <c r="B94" s="3" t="s">
        <v>417</v>
      </c>
      <c r="C94" s="3"/>
      <c r="D94" s="3"/>
      <c r="E94" s="3"/>
      <c r="F94" s="3"/>
      <c r="G94" s="3" t="str">
        <f>IF(項目一覧!$C$226=0,"",項目一覧!$C$226)</f>
        <v/>
      </c>
      <c r="J94" s="3"/>
      <c r="K94" s="3"/>
      <c r="L94" s="3"/>
      <c r="M94" s="3"/>
      <c r="N94" s="3"/>
      <c r="O94" s="3"/>
      <c r="P94" s="3"/>
      <c r="Q94" s="3"/>
      <c r="R94" s="3"/>
      <c r="S94" s="3"/>
      <c r="T94" s="3"/>
      <c r="U94" s="3"/>
      <c r="V94" s="3"/>
      <c r="W94" s="3"/>
      <c r="X94" s="3"/>
      <c r="Y94" s="3"/>
      <c r="Z94" s="3"/>
      <c r="AA94" s="3"/>
    </row>
    <row r="95" spans="1:34" ht="18" customHeight="1">
      <c r="A95" s="7"/>
      <c r="B95" s="3" t="s">
        <v>416</v>
      </c>
      <c r="C95" s="3"/>
      <c r="D95" s="3"/>
      <c r="E95" s="3"/>
      <c r="F95" s="3"/>
      <c r="G95" s="1863" t="str">
        <f>IF(項目一覧!$C$227=0,"",項目一覧!$C$227)</f>
        <v/>
      </c>
      <c r="H95" s="1864"/>
      <c r="I95" s="1864"/>
      <c r="J95" s="1864"/>
      <c r="K95" s="1864"/>
      <c r="L95" s="1864"/>
      <c r="M95" s="1864"/>
      <c r="N95" s="1864"/>
      <c r="O95" s="1864"/>
      <c r="P95" s="1864"/>
      <c r="Q95" s="1864"/>
      <c r="R95" s="1864"/>
      <c r="S95" s="1864"/>
      <c r="T95" s="1864"/>
      <c r="U95" s="1864"/>
      <c r="V95" s="1864"/>
      <c r="W95" s="1864"/>
      <c r="X95" s="1864"/>
      <c r="Y95" s="1864"/>
      <c r="Z95" s="1864"/>
      <c r="AA95" s="1864"/>
      <c r="AB95" s="1864"/>
    </row>
    <row r="96" spans="1:34" ht="18" customHeight="1">
      <c r="A96" s="7"/>
      <c r="B96" s="3" t="s">
        <v>415</v>
      </c>
      <c r="C96" s="3"/>
      <c r="D96" s="3"/>
      <c r="E96" s="3"/>
      <c r="F96" s="3"/>
      <c r="G96" s="3" t="str">
        <f>IF(項目一覧!$C$228=0,"",項目一覧!$C$228)</f>
        <v/>
      </c>
      <c r="J96" s="3"/>
      <c r="K96" s="3"/>
      <c r="L96" s="3"/>
      <c r="M96" s="3"/>
      <c r="N96" s="3"/>
      <c r="O96" s="3"/>
      <c r="P96" s="3"/>
      <c r="Q96" s="3"/>
      <c r="R96" s="3"/>
      <c r="S96" s="3"/>
      <c r="T96" s="3"/>
      <c r="U96" s="3"/>
      <c r="V96" s="3"/>
      <c r="W96" s="3"/>
      <c r="X96" s="3"/>
      <c r="Y96" s="3"/>
      <c r="Z96" s="3"/>
      <c r="AA96" s="3"/>
    </row>
    <row r="97" spans="1:34" ht="18" customHeight="1">
      <c r="A97" s="7"/>
      <c r="B97" s="34" t="s">
        <v>770</v>
      </c>
      <c r="C97" s="3"/>
      <c r="D97" s="3"/>
      <c r="E97" s="3"/>
      <c r="F97" s="3"/>
      <c r="G97" s="1551" t="str">
        <f>IF(項目一覧!$C$230=0,"",項目一覧!$C$230)</f>
        <v/>
      </c>
      <c r="H97" s="1551"/>
      <c r="I97" s="1551"/>
      <c r="J97" s="1551"/>
      <c r="K97" s="1551"/>
      <c r="L97" s="1551"/>
      <c r="M97" s="1551"/>
      <c r="N97" s="1551"/>
      <c r="O97" s="1551"/>
      <c r="P97" s="1551"/>
      <c r="Q97" s="1551"/>
      <c r="R97" s="1551"/>
      <c r="S97" s="1551"/>
      <c r="T97" s="1551"/>
      <c r="U97" s="1551"/>
      <c r="V97" s="1551"/>
      <c r="W97" s="1551"/>
      <c r="X97" s="1551"/>
      <c r="Y97" s="1551"/>
      <c r="Z97" s="1551"/>
      <c r="AA97" s="1551"/>
      <c r="AB97" s="1551"/>
    </row>
    <row r="98" spans="1:34" ht="9" customHeight="1">
      <c r="A98" s="31"/>
      <c r="B98" s="15"/>
      <c r="C98" s="15"/>
      <c r="D98" s="15"/>
      <c r="E98" s="15"/>
      <c r="F98" s="15"/>
      <c r="G98" s="1552"/>
      <c r="H98" s="1552"/>
      <c r="I98" s="1552"/>
      <c r="J98" s="1552"/>
      <c r="K98" s="1552"/>
      <c r="L98" s="1552"/>
      <c r="M98" s="1552"/>
      <c r="N98" s="1552"/>
      <c r="O98" s="1552"/>
      <c r="P98" s="1552"/>
      <c r="Q98" s="1552"/>
      <c r="R98" s="1552"/>
      <c r="S98" s="1552"/>
      <c r="T98" s="1552"/>
      <c r="U98" s="1552"/>
      <c r="V98" s="1552"/>
      <c r="W98" s="1552"/>
      <c r="X98" s="1552"/>
      <c r="Y98" s="1552"/>
      <c r="Z98" s="1552"/>
      <c r="AA98" s="1552"/>
      <c r="AB98" s="1552"/>
    </row>
    <row r="99" spans="1:34" ht="15.75" customHeight="1">
      <c r="A99" s="6" t="s">
        <v>329</v>
      </c>
      <c r="B99" s="3" t="s">
        <v>769</v>
      </c>
      <c r="C99" s="3"/>
      <c r="D99" s="3"/>
      <c r="E99" s="3"/>
      <c r="F99" s="3"/>
      <c r="G99" s="3"/>
      <c r="J99" s="3"/>
      <c r="K99" s="3"/>
      <c r="L99" s="3"/>
      <c r="M99" s="3"/>
      <c r="N99" s="3"/>
      <c r="O99" s="3"/>
      <c r="P99" s="3"/>
      <c r="Q99" s="3"/>
      <c r="R99" s="3"/>
      <c r="S99" s="3"/>
      <c r="T99" s="3"/>
      <c r="U99" s="3"/>
      <c r="V99" s="3"/>
      <c r="W99" s="3"/>
      <c r="X99" s="3"/>
      <c r="Y99" s="3"/>
      <c r="Z99" s="3"/>
      <c r="AA99" s="3"/>
    </row>
    <row r="100" spans="1:34" ht="15.75" customHeight="1">
      <c r="A100" s="7"/>
      <c r="B100" s="3" t="s">
        <v>412</v>
      </c>
      <c r="C100" s="3"/>
      <c r="D100" s="3"/>
      <c r="E100" s="3"/>
      <c r="F100" s="3"/>
      <c r="G100" s="3" t="str">
        <f>IF(項目一覧!$C$55=0,"",項目一覧!$C$55)</f>
        <v/>
      </c>
      <c r="J100" s="3"/>
      <c r="K100" s="3"/>
      <c r="L100" s="3"/>
      <c r="M100" s="3"/>
      <c r="N100" s="3"/>
      <c r="O100" s="3"/>
      <c r="P100" s="3"/>
      <c r="Q100" s="3"/>
      <c r="R100" s="3"/>
      <c r="S100" s="3"/>
      <c r="T100" s="3"/>
      <c r="U100" s="3"/>
      <c r="V100" s="3"/>
      <c r="W100" s="3"/>
      <c r="X100" s="3"/>
      <c r="Y100" s="3"/>
      <c r="Z100" s="3"/>
      <c r="AA100" s="3"/>
    </row>
    <row r="101" spans="1:34" ht="15.75" customHeight="1">
      <c r="A101" s="7"/>
      <c r="B101" s="3" t="s">
        <v>411</v>
      </c>
      <c r="C101" s="3"/>
      <c r="D101" s="3"/>
      <c r="E101" s="3"/>
      <c r="F101" s="3"/>
      <c r="G101" s="205" t="str">
        <f>IF(項目一覧!$C$56=0,"","建設業の許可   ("&amp;項目一覧!$C$56&amp;")  第  （"&amp;項目一覧!$C$57&amp;"）　　 "&amp;項目一覧!$C$58&amp;"　号")</f>
        <v>建設業の許可   ()  第  （）　　 　号</v>
      </c>
      <c r="J101" s="3"/>
      <c r="K101" s="3"/>
      <c r="L101" s="3"/>
      <c r="M101" s="3"/>
      <c r="N101" s="3"/>
      <c r="O101" s="3"/>
      <c r="P101" s="3"/>
      <c r="Q101" s="3"/>
      <c r="R101" s="3"/>
      <c r="S101" s="3"/>
      <c r="T101" s="3"/>
      <c r="U101" s="3"/>
      <c r="V101" s="3"/>
      <c r="W101" s="3"/>
      <c r="X101" s="3"/>
      <c r="Y101" s="3"/>
      <c r="Z101" s="3"/>
      <c r="AA101" s="3"/>
    </row>
    <row r="102" spans="1:34" ht="15.75" customHeight="1">
      <c r="A102" s="7"/>
      <c r="B102" s="3"/>
      <c r="C102" s="3"/>
      <c r="D102" s="3"/>
      <c r="E102" s="3"/>
      <c r="F102" s="3"/>
      <c r="G102" s="3" t="str">
        <f>IF(項目一覧!$C$59=0,"",項目一覧!$C$59)</f>
        <v/>
      </c>
      <c r="J102" s="3"/>
      <c r="K102" s="3"/>
      <c r="L102" s="3"/>
      <c r="M102" s="3"/>
      <c r="N102" s="3"/>
      <c r="O102" s="3"/>
      <c r="P102" s="3"/>
      <c r="Q102" s="3"/>
      <c r="R102" s="3"/>
      <c r="S102" s="3"/>
      <c r="T102" s="3"/>
      <c r="U102" s="3"/>
      <c r="V102" s="3"/>
      <c r="W102" s="3"/>
      <c r="X102" s="3"/>
      <c r="Y102" s="3"/>
      <c r="Z102" s="3"/>
      <c r="AA102" s="3"/>
    </row>
    <row r="103" spans="1:34" ht="15.75" customHeight="1">
      <c r="A103" s="7"/>
      <c r="B103" s="3" t="s">
        <v>410</v>
      </c>
      <c r="C103" s="3"/>
      <c r="D103" s="3"/>
      <c r="E103" s="3"/>
      <c r="F103" s="3"/>
      <c r="G103" s="3" t="str">
        <f>IF(項目一覧!$C$60=0,"",項目一覧!$C$60)</f>
        <v/>
      </c>
      <c r="J103" s="3"/>
      <c r="K103" s="3"/>
      <c r="L103" s="3"/>
      <c r="M103" s="3"/>
      <c r="N103" s="3"/>
      <c r="O103" s="3"/>
      <c r="P103" s="3"/>
      <c r="Q103" s="3"/>
      <c r="R103" s="3"/>
      <c r="S103" s="3"/>
      <c r="T103" s="3"/>
      <c r="U103" s="3"/>
      <c r="V103" s="3"/>
      <c r="W103" s="3"/>
      <c r="X103" s="3"/>
      <c r="Y103" s="3"/>
      <c r="Z103" s="3"/>
      <c r="AA103" s="3"/>
    </row>
    <row r="104" spans="1:34" ht="15.75" customHeight="1">
      <c r="A104" s="7"/>
      <c r="B104" s="3" t="s">
        <v>409</v>
      </c>
      <c r="C104" s="3"/>
      <c r="D104" s="3"/>
      <c r="E104" s="3"/>
      <c r="F104" s="3"/>
      <c r="G104" s="3" t="str">
        <f>IF(項目一覧!$C$61=0,"",項目一覧!$C$61)</f>
        <v/>
      </c>
      <c r="J104" s="3"/>
      <c r="K104" s="3"/>
      <c r="L104" s="3"/>
      <c r="M104" s="3"/>
      <c r="N104" s="3"/>
      <c r="O104" s="3"/>
      <c r="P104" s="3"/>
      <c r="Q104" s="3"/>
      <c r="R104" s="3"/>
      <c r="S104" s="3"/>
      <c r="T104" s="3"/>
      <c r="U104" s="3"/>
      <c r="V104" s="3"/>
      <c r="W104" s="3"/>
      <c r="X104" s="3"/>
      <c r="Y104" s="3"/>
      <c r="Z104" s="3"/>
      <c r="AA104" s="3"/>
    </row>
    <row r="105" spans="1:34" ht="15.75" customHeight="1">
      <c r="A105" s="15"/>
      <c r="B105" s="15" t="s">
        <v>408</v>
      </c>
      <c r="C105" s="15"/>
      <c r="D105" s="15"/>
      <c r="E105" s="15"/>
      <c r="F105" s="15"/>
      <c r="G105" s="15" t="str">
        <f>IF(項目一覧!$C$62=0,"",項目一覧!$C$62)</f>
        <v/>
      </c>
      <c r="H105" s="28"/>
      <c r="I105" s="28"/>
      <c r="J105" s="15"/>
      <c r="K105" s="15"/>
      <c r="L105" s="15"/>
      <c r="M105" s="15"/>
      <c r="N105" s="15"/>
      <c r="O105" s="15"/>
      <c r="P105" s="15"/>
      <c r="Q105" s="15"/>
      <c r="R105" s="15"/>
      <c r="S105" s="15"/>
      <c r="T105" s="15"/>
      <c r="U105" s="15"/>
      <c r="V105" s="15"/>
      <c r="W105" s="15"/>
      <c r="X105" s="15"/>
      <c r="Y105" s="15"/>
      <c r="Z105" s="15"/>
      <c r="AA105" s="15"/>
    </row>
    <row r="106" spans="1:34" ht="15.75" customHeight="1">
      <c r="A106" s="207" t="s">
        <v>329</v>
      </c>
      <c r="B106" s="16" t="s">
        <v>768</v>
      </c>
      <c r="C106" s="43"/>
      <c r="D106" s="43"/>
      <c r="E106" s="43"/>
      <c r="F106" s="206"/>
      <c r="G106" s="206"/>
      <c r="J106" s="49"/>
      <c r="K106" s="206"/>
      <c r="L106" s="206"/>
      <c r="M106" s="206"/>
      <c r="N106" s="206"/>
      <c r="O106" s="206"/>
      <c r="P106" s="206"/>
      <c r="Q106" s="206"/>
      <c r="R106" s="206"/>
      <c r="S106" s="206"/>
      <c r="T106" s="206"/>
      <c r="U106" s="206"/>
      <c r="V106" s="206"/>
      <c r="W106" s="206"/>
      <c r="X106" s="206"/>
      <c r="Y106" s="206"/>
      <c r="Z106" s="206"/>
      <c r="AA106" s="206"/>
    </row>
    <row r="107" spans="1:34" ht="26.25" customHeight="1">
      <c r="A107" s="111"/>
      <c r="B107" s="3" t="s">
        <v>767</v>
      </c>
      <c r="C107" s="3"/>
      <c r="D107" s="3"/>
      <c r="E107" s="3"/>
      <c r="F107" s="1551" t="str">
        <f>IF(項目一覧!$C$69=0,"",IF(項目一覧!$C$71=0,項目一覧!$C$69&amp;項目一覧!$C$70,項目一覧!$C$69&amp;項目一覧!$C$70&amp;項目一覧!$C$71))</f>
        <v/>
      </c>
      <c r="G107" s="1551"/>
      <c r="H107" s="1551"/>
      <c r="I107" s="1551"/>
      <c r="J107" s="1551"/>
      <c r="K107" s="1551"/>
      <c r="L107" s="1551"/>
      <c r="M107" s="1551"/>
      <c r="N107" s="1551"/>
      <c r="O107" s="1551"/>
      <c r="P107" s="1551"/>
      <c r="Q107" s="1551"/>
      <c r="R107" s="1551"/>
      <c r="S107" s="1551"/>
      <c r="T107" s="1551"/>
      <c r="U107" s="1551"/>
      <c r="V107" s="1551"/>
      <c r="W107" s="1551"/>
      <c r="X107" s="1551"/>
      <c r="Y107" s="1551"/>
      <c r="Z107" s="1551"/>
      <c r="AA107" s="1551"/>
    </row>
    <row r="108" spans="1:34" ht="26.25" customHeight="1">
      <c r="A108" s="41"/>
      <c r="B108" s="15" t="s">
        <v>662</v>
      </c>
      <c r="C108" s="15"/>
      <c r="D108" s="15"/>
      <c r="E108" s="15"/>
      <c r="F108" s="1552" t="str">
        <f>IF(項目一覧!$C$72=0,"",IF(項目一覧!$C$74=0,項目一覧!$C$72&amp;項目一覧!$C$73,項目一覧!$C$72&amp;項目一覧!$C$73&amp;項目一覧!$C$74))</f>
        <v/>
      </c>
      <c r="G108" s="1552"/>
      <c r="H108" s="1552"/>
      <c r="I108" s="1552"/>
      <c r="J108" s="1552"/>
      <c r="K108" s="1552"/>
      <c r="L108" s="1552"/>
      <c r="M108" s="1552"/>
      <c r="N108" s="1552"/>
      <c r="O108" s="1552"/>
      <c r="P108" s="1552"/>
      <c r="Q108" s="1552"/>
      <c r="R108" s="1552"/>
      <c r="S108" s="1552"/>
      <c r="T108" s="1552"/>
      <c r="U108" s="1552"/>
      <c r="V108" s="1552"/>
      <c r="W108" s="1552"/>
      <c r="X108" s="1552"/>
      <c r="Y108" s="1552"/>
      <c r="Z108" s="1552"/>
      <c r="AA108" s="1552"/>
    </row>
    <row r="109" spans="1:34" ht="15.75" customHeight="1">
      <c r="A109" s="6" t="s">
        <v>329</v>
      </c>
      <c r="B109" s="3" t="s">
        <v>766</v>
      </c>
      <c r="C109" s="3"/>
      <c r="D109" s="3"/>
      <c r="E109" s="3"/>
      <c r="F109" s="3"/>
      <c r="G109" s="3"/>
      <c r="H109" s="3" t="s">
        <v>765</v>
      </c>
      <c r="I109" s="3"/>
      <c r="J109" s="3"/>
      <c r="K109" s="3"/>
      <c r="L109" s="3"/>
      <c r="M109" s="3" t="s">
        <v>758</v>
      </c>
      <c r="N109" s="3"/>
      <c r="O109" s="3"/>
      <c r="P109" s="3"/>
      <c r="Q109" s="3"/>
      <c r="R109" s="3"/>
      <c r="S109" s="3"/>
      <c r="T109" s="3"/>
      <c r="U109" s="3"/>
      <c r="V109" s="3"/>
      <c r="W109" s="3"/>
      <c r="X109" s="3"/>
      <c r="Y109" s="3"/>
      <c r="Z109" s="3"/>
      <c r="AA109" s="3"/>
      <c r="AH109" s="138"/>
    </row>
    <row r="110" spans="1:34" ht="15.75" customHeight="1">
      <c r="A110" s="7"/>
      <c r="B110" s="3" t="s">
        <v>764</v>
      </c>
      <c r="C110" s="3"/>
      <c r="D110" s="3"/>
      <c r="E110" s="3" t="s">
        <v>169</v>
      </c>
      <c r="F110" s="3"/>
      <c r="G110" s="3"/>
      <c r="H110" s="3"/>
      <c r="I110" s="3"/>
      <c r="J110" s="3" t="s">
        <v>758</v>
      </c>
      <c r="N110" s="3"/>
      <c r="O110" s="3"/>
      <c r="P110" s="3"/>
      <c r="Q110" s="3"/>
      <c r="R110" s="3"/>
      <c r="S110" s="3"/>
      <c r="T110" s="3"/>
      <c r="U110" s="3"/>
      <c r="V110" s="3"/>
      <c r="W110" s="3"/>
      <c r="X110" s="3"/>
      <c r="Y110" s="3"/>
      <c r="Z110" s="3"/>
      <c r="AA110" s="3"/>
    </row>
    <row r="111" spans="1:34" ht="15.75" customHeight="1">
      <c r="A111" s="7"/>
      <c r="B111" s="3" t="s">
        <v>763</v>
      </c>
      <c r="C111" s="3"/>
      <c r="D111" s="3"/>
      <c r="E111" s="3"/>
      <c r="F111" s="3"/>
      <c r="G111" s="3"/>
      <c r="H111" s="3"/>
      <c r="I111" s="205"/>
      <c r="J111" s="3"/>
      <c r="K111" s="3"/>
      <c r="L111" s="3" t="s">
        <v>762</v>
      </c>
      <c r="M111" s="3"/>
      <c r="N111" s="3"/>
      <c r="O111" s="3"/>
      <c r="P111" s="3"/>
      <c r="Q111" s="3"/>
      <c r="R111" s="3"/>
      <c r="S111" s="3"/>
      <c r="T111" s="3"/>
      <c r="U111" s="3"/>
      <c r="V111" s="3"/>
      <c r="W111" s="3"/>
      <c r="X111" s="3"/>
      <c r="Y111" s="3"/>
      <c r="Z111" s="3"/>
      <c r="AA111" s="3"/>
    </row>
    <row r="112" spans="1:34" ht="15.75" customHeight="1">
      <c r="A112" s="7"/>
      <c r="B112" s="3" t="s">
        <v>335</v>
      </c>
      <c r="C112" s="3"/>
      <c r="D112" s="3"/>
      <c r="E112" s="3"/>
    </row>
    <row r="113" spans="1:27" ht="15.75" customHeight="1">
      <c r="A113" s="7"/>
      <c r="B113" s="3" t="s">
        <v>761</v>
      </c>
      <c r="C113" s="3"/>
      <c r="D113" s="3"/>
      <c r="E113" s="3"/>
      <c r="F113" s="6" t="s">
        <v>759</v>
      </c>
      <c r="G113" s="3" t="s">
        <v>312</v>
      </c>
      <c r="H113" s="3"/>
      <c r="I113" s="204" t="s">
        <v>759</v>
      </c>
      <c r="J113" s="3" t="s">
        <v>311</v>
      </c>
      <c r="K113" s="3"/>
      <c r="L113" s="6" t="s">
        <v>759</v>
      </c>
      <c r="M113" s="3" t="s">
        <v>760</v>
      </c>
      <c r="N113" s="3"/>
      <c r="O113" s="6" t="s">
        <v>759</v>
      </c>
      <c r="P113" s="3" t="s">
        <v>181</v>
      </c>
      <c r="Q113" s="3"/>
      <c r="R113" s="3"/>
      <c r="S113" s="3"/>
      <c r="T113" s="3"/>
      <c r="U113" s="3"/>
      <c r="V113" s="3"/>
      <c r="W113" s="3"/>
      <c r="X113" s="3"/>
      <c r="Y113" s="3"/>
      <c r="Z113" s="3"/>
      <c r="AA113" s="3" t="s">
        <v>758</v>
      </c>
    </row>
    <row r="114" spans="1:27" ht="15.75" customHeight="1">
      <c r="A114" s="7"/>
      <c r="B114" s="3" t="s">
        <v>757</v>
      </c>
      <c r="F114" s="3"/>
      <c r="G114" s="3"/>
      <c r="H114" s="3"/>
      <c r="I114" s="3"/>
      <c r="J114" s="3"/>
      <c r="K114" s="3"/>
      <c r="L114" s="3"/>
      <c r="M114" s="3"/>
      <c r="N114" s="3"/>
      <c r="O114" s="3"/>
      <c r="P114" s="3"/>
      <c r="Q114" s="3"/>
      <c r="R114" s="3"/>
      <c r="S114" s="3"/>
      <c r="T114" s="3"/>
      <c r="U114" s="3"/>
      <c r="V114" s="3"/>
      <c r="W114" s="3"/>
      <c r="X114" s="3"/>
      <c r="Y114" s="3"/>
      <c r="Z114" s="3"/>
      <c r="AA114" s="3"/>
    </row>
    <row r="115" spans="1:27" ht="16.5" customHeight="1">
      <c r="A115" s="22" t="s">
        <v>329</v>
      </c>
      <c r="B115" s="20" t="s">
        <v>756</v>
      </c>
      <c r="C115" s="20"/>
      <c r="D115" s="20"/>
      <c r="E115" s="20"/>
      <c r="F115" s="20"/>
      <c r="G115" s="20"/>
      <c r="H115" s="20"/>
      <c r="I115" s="20"/>
      <c r="J115" s="24" t="s">
        <v>3074</v>
      </c>
      <c r="K115" s="20"/>
      <c r="L115" s="22"/>
      <c r="M115" s="20" t="s">
        <v>324</v>
      </c>
      <c r="N115" s="22"/>
      <c r="O115" s="20" t="s">
        <v>323</v>
      </c>
      <c r="P115" s="22"/>
      <c r="Q115" s="20" t="s">
        <v>322</v>
      </c>
      <c r="R115" s="20"/>
      <c r="S115" s="24"/>
      <c r="T115" s="24"/>
      <c r="U115" s="20"/>
      <c r="V115" s="20"/>
      <c r="W115" s="20"/>
      <c r="X115" s="20"/>
      <c r="Y115" s="20"/>
      <c r="Z115" s="20"/>
      <c r="AA115" s="20"/>
    </row>
    <row r="116" spans="1:27" ht="16.5" customHeight="1">
      <c r="A116" s="22" t="s">
        <v>329</v>
      </c>
      <c r="B116" s="20" t="s">
        <v>755</v>
      </c>
      <c r="C116" s="20"/>
      <c r="D116" s="20"/>
      <c r="E116" s="20"/>
      <c r="F116" s="20"/>
      <c r="G116" s="20"/>
      <c r="H116" s="20"/>
      <c r="I116" s="20"/>
      <c r="J116" s="30" t="s">
        <v>3074</v>
      </c>
      <c r="K116" s="20"/>
      <c r="L116" s="22"/>
      <c r="M116" s="20" t="s">
        <v>324</v>
      </c>
      <c r="N116" s="22"/>
      <c r="O116" s="20" t="s">
        <v>323</v>
      </c>
      <c r="P116" s="22"/>
      <c r="Q116" s="20" t="s">
        <v>322</v>
      </c>
      <c r="R116" s="20"/>
      <c r="S116" s="24"/>
      <c r="T116" s="24"/>
      <c r="U116" s="20"/>
      <c r="V116" s="20"/>
      <c r="W116" s="20"/>
      <c r="X116" s="20"/>
      <c r="Y116" s="20"/>
      <c r="Z116" s="20"/>
      <c r="AA116" s="20"/>
    </row>
    <row r="117" spans="1:27" ht="15.75" customHeight="1">
      <c r="A117" s="6" t="s">
        <v>329</v>
      </c>
      <c r="B117" s="3" t="s">
        <v>754</v>
      </c>
      <c r="C117" s="3"/>
      <c r="D117" s="3"/>
      <c r="E117" s="3"/>
      <c r="F117" s="3"/>
      <c r="G117" s="3"/>
      <c r="H117" s="3"/>
      <c r="I117" s="3"/>
      <c r="J117" s="3"/>
      <c r="K117" s="3"/>
      <c r="L117" s="3"/>
      <c r="M117" s="3"/>
      <c r="N117" s="3"/>
      <c r="O117" s="3"/>
      <c r="P117" s="3"/>
      <c r="Q117" s="3"/>
      <c r="R117" s="3"/>
      <c r="S117" s="2"/>
      <c r="T117" s="2"/>
      <c r="U117" s="3" t="s">
        <v>327</v>
      </c>
      <c r="V117" s="3"/>
      <c r="W117" s="3"/>
      <c r="X117" s="3"/>
      <c r="Y117" s="3"/>
      <c r="Z117" s="3"/>
      <c r="AA117" s="3"/>
    </row>
    <row r="118" spans="1:27" ht="15.75" customHeight="1">
      <c r="A118" s="6"/>
      <c r="B118" s="3"/>
      <c r="C118" s="3"/>
      <c r="D118" s="3"/>
      <c r="E118" s="5" t="s">
        <v>753</v>
      </c>
      <c r="F118" s="1473"/>
      <c r="G118" s="1473"/>
      <c r="H118" s="6" t="s">
        <v>752</v>
      </c>
      <c r="J118" s="2" t="s">
        <v>3074</v>
      </c>
      <c r="K118" s="3"/>
      <c r="L118" s="6"/>
      <c r="M118" s="3" t="s">
        <v>324</v>
      </c>
      <c r="N118" s="3"/>
      <c r="O118" s="3" t="s">
        <v>323</v>
      </c>
      <c r="P118" s="3"/>
      <c r="Q118" s="3" t="s">
        <v>322</v>
      </c>
      <c r="R118" s="5" t="s">
        <v>325</v>
      </c>
      <c r="S118" s="1870"/>
      <c r="T118" s="1870"/>
      <c r="U118" s="1870"/>
      <c r="V118" s="1870"/>
      <c r="W118" s="1870"/>
      <c r="X118" s="1870"/>
      <c r="Y118" s="1870"/>
      <c r="Z118" s="1870"/>
      <c r="AA118" s="5" t="s">
        <v>326</v>
      </c>
    </row>
    <row r="119" spans="1:27" ht="15.75" customHeight="1">
      <c r="A119" s="30"/>
      <c r="B119" s="30"/>
      <c r="C119" s="30"/>
      <c r="D119" s="30"/>
      <c r="E119" s="35" t="s">
        <v>753</v>
      </c>
      <c r="F119" s="1498"/>
      <c r="G119" s="1498"/>
      <c r="H119" s="32" t="s">
        <v>752</v>
      </c>
      <c r="I119" s="35"/>
      <c r="J119" s="30" t="s">
        <v>3074</v>
      </c>
      <c r="K119" s="15"/>
      <c r="L119" s="15"/>
      <c r="M119" s="15" t="s">
        <v>324</v>
      </c>
      <c r="N119" s="15"/>
      <c r="O119" s="15" t="s">
        <v>323</v>
      </c>
      <c r="P119" s="15"/>
      <c r="Q119" s="15" t="s">
        <v>322</v>
      </c>
      <c r="R119" s="35" t="s">
        <v>751</v>
      </c>
      <c r="S119" s="1871"/>
      <c r="T119" s="1871"/>
      <c r="U119" s="1871"/>
      <c r="V119" s="1871"/>
      <c r="W119" s="1871"/>
      <c r="X119" s="1871"/>
      <c r="Y119" s="1871"/>
      <c r="Z119" s="1871"/>
      <c r="AA119" s="203" t="s">
        <v>320</v>
      </c>
    </row>
    <row r="120" spans="1:27" ht="16.5" customHeight="1">
      <c r="A120" s="6" t="s">
        <v>750</v>
      </c>
      <c r="B120" s="3" t="s">
        <v>749</v>
      </c>
      <c r="C120" s="3"/>
      <c r="D120" s="3"/>
      <c r="E120" s="3"/>
      <c r="F120" s="3"/>
      <c r="G120" s="3"/>
      <c r="H120" s="3"/>
      <c r="I120" s="3"/>
      <c r="J120" s="3"/>
      <c r="K120" s="3"/>
      <c r="L120" s="3"/>
      <c r="M120" s="3"/>
      <c r="N120" s="3"/>
      <c r="O120" s="3"/>
      <c r="P120" s="3"/>
      <c r="Q120" s="3"/>
      <c r="R120" s="3"/>
      <c r="S120" s="3"/>
      <c r="T120" s="3"/>
      <c r="U120" s="3"/>
      <c r="V120" s="3"/>
      <c r="W120" s="3"/>
      <c r="X120" s="3"/>
      <c r="Y120" s="3"/>
      <c r="Z120" s="3"/>
      <c r="AA120" s="3"/>
    </row>
    <row r="121" spans="1:27" ht="16.5" customHeight="1">
      <c r="A121" s="6"/>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row>
    <row r="122" spans="1:27" ht="16.5" customHeight="1">
      <c r="A122" s="32"/>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row>
    <row r="123" spans="1:27">
      <c r="A123" s="6"/>
      <c r="B123" s="3"/>
      <c r="C123" s="3"/>
      <c r="D123" s="3"/>
      <c r="E123" s="3"/>
      <c r="F123" s="3"/>
      <c r="G123" s="3"/>
      <c r="H123" s="3"/>
      <c r="I123" s="3"/>
      <c r="J123" s="3"/>
      <c r="K123" s="3"/>
      <c r="L123" s="6"/>
      <c r="M123" s="3"/>
      <c r="N123" s="6"/>
      <c r="O123" s="3"/>
      <c r="P123" s="6"/>
      <c r="Q123" s="3"/>
      <c r="R123" s="3"/>
      <c r="S123" s="2"/>
      <c r="T123" s="2"/>
      <c r="U123" s="3"/>
      <c r="V123" s="3"/>
      <c r="W123" s="3"/>
      <c r="X123" s="3"/>
      <c r="Y123" s="3"/>
      <c r="Z123" s="3"/>
      <c r="AA123" s="3"/>
    </row>
    <row r="124" spans="1:27" ht="13.5" customHeight="1">
      <c r="C124" s="3"/>
      <c r="D124" s="3"/>
      <c r="E124" s="3"/>
      <c r="F124" s="3"/>
      <c r="G124" s="3"/>
      <c r="H124" s="3"/>
      <c r="I124" s="3"/>
      <c r="J124" s="3"/>
      <c r="K124" s="3"/>
      <c r="L124" s="3"/>
      <c r="M124" s="3"/>
      <c r="N124" s="3"/>
      <c r="O124" s="3"/>
      <c r="P124" s="3"/>
      <c r="Q124" s="3"/>
      <c r="R124" s="3"/>
      <c r="S124" s="2"/>
      <c r="T124" s="2"/>
      <c r="U124" s="3"/>
      <c r="V124" s="3"/>
      <c r="W124" s="3"/>
      <c r="X124" s="3"/>
      <c r="Y124" s="3"/>
      <c r="Z124" s="3"/>
      <c r="AA124" s="3"/>
    </row>
    <row r="125" spans="1:27" ht="15" customHeight="1">
      <c r="A125" s="6"/>
      <c r="C125" s="3"/>
      <c r="D125" s="3"/>
      <c r="E125" s="5"/>
      <c r="F125" s="3"/>
      <c r="G125" s="3"/>
      <c r="H125" s="3"/>
      <c r="I125" s="5"/>
      <c r="J125" s="3"/>
      <c r="K125" s="3"/>
      <c r="L125" s="6"/>
      <c r="M125" s="3"/>
      <c r="N125" s="3"/>
      <c r="O125" s="3"/>
      <c r="P125" s="3"/>
      <c r="Q125" s="3"/>
      <c r="R125" s="5"/>
      <c r="S125" s="1473"/>
      <c r="T125" s="1473"/>
      <c r="U125" s="1473"/>
      <c r="V125" s="1473"/>
      <c r="W125" s="1473"/>
      <c r="X125" s="1473"/>
      <c r="Y125" s="1473"/>
      <c r="Z125" s="1473"/>
      <c r="AA125" s="5"/>
    </row>
    <row r="126" spans="1:27" ht="15" customHeight="1">
      <c r="A126" s="2"/>
      <c r="B126" s="2"/>
      <c r="C126" s="2"/>
      <c r="D126" s="2"/>
      <c r="E126" s="5"/>
      <c r="F126" s="1473"/>
      <c r="G126" s="1473"/>
      <c r="H126" s="1473"/>
      <c r="I126" s="5"/>
      <c r="J126" s="2"/>
      <c r="K126" s="3"/>
      <c r="L126" s="3"/>
      <c r="M126" s="3"/>
      <c r="N126" s="3"/>
      <c r="O126" s="3"/>
      <c r="P126" s="3"/>
      <c r="Q126" s="3"/>
      <c r="R126" s="5"/>
      <c r="S126" s="1473"/>
      <c r="T126" s="1473"/>
      <c r="U126" s="1473"/>
      <c r="V126" s="1473"/>
      <c r="W126" s="1473"/>
      <c r="X126" s="1473"/>
      <c r="Y126" s="1473"/>
      <c r="Z126" s="1473"/>
      <c r="AA126" s="33"/>
    </row>
    <row r="127" spans="1:27" ht="15" customHeight="1">
      <c r="A127" s="2"/>
      <c r="B127" s="2"/>
      <c r="C127" s="2"/>
      <c r="D127" s="2"/>
      <c r="E127" s="5"/>
      <c r="F127" s="1473"/>
      <c r="G127" s="1473"/>
      <c r="H127" s="1473"/>
      <c r="I127" s="5"/>
      <c r="J127" s="2"/>
      <c r="K127" s="3"/>
      <c r="L127" s="3"/>
      <c r="M127" s="3"/>
      <c r="N127" s="3"/>
      <c r="O127" s="3"/>
      <c r="P127" s="3"/>
      <c r="Q127" s="3"/>
      <c r="R127" s="5"/>
      <c r="S127" s="1473"/>
      <c r="T127" s="1473"/>
      <c r="U127" s="1473"/>
      <c r="V127" s="1473"/>
      <c r="W127" s="1473"/>
      <c r="X127" s="1473"/>
      <c r="Y127" s="1473"/>
      <c r="Z127" s="1473"/>
      <c r="AA127" s="33"/>
    </row>
    <row r="128" spans="1:27" ht="13.5" customHeight="1">
      <c r="A128" s="6"/>
      <c r="B128" s="3"/>
      <c r="C128" s="3"/>
      <c r="D128" s="3"/>
      <c r="E128" s="3"/>
      <c r="F128" s="3"/>
      <c r="G128" s="3"/>
      <c r="H128" s="3"/>
      <c r="I128" s="1531"/>
      <c r="J128" s="1531"/>
      <c r="K128" s="1531"/>
      <c r="L128" s="1531"/>
      <c r="M128" s="1531"/>
      <c r="N128" s="1531"/>
      <c r="O128" s="1531"/>
      <c r="P128" s="1531"/>
      <c r="Q128" s="1531"/>
      <c r="R128" s="1531"/>
      <c r="S128" s="1531"/>
      <c r="T128" s="1531"/>
      <c r="U128" s="1531"/>
      <c r="V128" s="1531"/>
      <c r="W128" s="1531"/>
      <c r="X128" s="1531"/>
      <c r="Y128" s="1531"/>
      <c r="Z128" s="1531"/>
      <c r="AA128" s="1531"/>
    </row>
    <row r="129" spans="1:27" ht="15.75" customHeight="1">
      <c r="A129" s="2"/>
      <c r="B129" s="2"/>
      <c r="C129" s="2"/>
      <c r="D129" s="2"/>
      <c r="E129" s="2"/>
      <c r="F129" s="2"/>
      <c r="G129" s="2"/>
      <c r="H129" s="2"/>
      <c r="I129" s="1531"/>
      <c r="J129" s="1531"/>
      <c r="K129" s="1531"/>
      <c r="L129" s="1531"/>
      <c r="M129" s="1531"/>
      <c r="N129" s="1531"/>
      <c r="O129" s="1531"/>
      <c r="P129" s="1531"/>
      <c r="Q129" s="1531"/>
      <c r="R129" s="1531"/>
      <c r="S129" s="1531"/>
      <c r="T129" s="1531"/>
      <c r="U129" s="1531"/>
      <c r="V129" s="1531"/>
      <c r="W129" s="1531"/>
      <c r="X129" s="1531"/>
      <c r="Y129" s="1531"/>
      <c r="Z129" s="1531"/>
      <c r="AA129" s="1531"/>
    </row>
    <row r="130" spans="1:27" ht="15.75" customHeight="1">
      <c r="A130" s="6"/>
      <c r="B130" s="3"/>
      <c r="C130" s="3"/>
      <c r="D130" s="3"/>
      <c r="E130" s="3"/>
      <c r="F130" s="3"/>
      <c r="G130" s="3"/>
      <c r="H130" s="3"/>
      <c r="I130" s="1531"/>
      <c r="J130" s="1602"/>
      <c r="K130" s="1602"/>
      <c r="L130" s="1602"/>
      <c r="M130" s="1602"/>
      <c r="N130" s="1602"/>
      <c r="O130" s="1602"/>
      <c r="P130" s="1602"/>
      <c r="Q130" s="1602"/>
      <c r="R130" s="1602"/>
      <c r="S130" s="1602"/>
      <c r="T130" s="1602"/>
      <c r="U130" s="1602"/>
      <c r="V130" s="1602"/>
      <c r="W130" s="1602"/>
      <c r="X130" s="1602"/>
      <c r="Y130" s="1602"/>
      <c r="Z130" s="1602"/>
      <c r="AA130" s="1602"/>
    </row>
    <row r="131" spans="1:27" ht="15.75" customHeight="1">
      <c r="A131" s="2"/>
      <c r="B131" s="2"/>
      <c r="C131" s="2"/>
      <c r="D131" s="2"/>
      <c r="E131" s="2"/>
      <c r="F131" s="2"/>
      <c r="G131" s="2"/>
      <c r="H131" s="2"/>
      <c r="I131" s="1602"/>
      <c r="J131" s="1602"/>
      <c r="K131" s="1602"/>
      <c r="L131" s="1602"/>
      <c r="M131" s="1602"/>
      <c r="N131" s="1602"/>
      <c r="O131" s="1602"/>
      <c r="P131" s="1602"/>
      <c r="Q131" s="1602"/>
      <c r="R131" s="1602"/>
      <c r="S131" s="1602"/>
      <c r="T131" s="1602"/>
      <c r="U131" s="1602"/>
      <c r="V131" s="1602"/>
      <c r="W131" s="1602"/>
      <c r="X131" s="1602"/>
      <c r="Y131" s="1602"/>
      <c r="Z131" s="1602"/>
      <c r="AA131" s="1602"/>
    </row>
    <row r="132" spans="1:27" ht="18" customHeight="1">
      <c r="A132" s="1501"/>
      <c r="B132" s="1501"/>
      <c r="C132" s="1501"/>
      <c r="D132" s="1501"/>
      <c r="E132" s="1501"/>
      <c r="F132" s="1501"/>
      <c r="G132" s="1501"/>
      <c r="H132" s="1501"/>
      <c r="I132" s="1501"/>
      <c r="J132" s="1501"/>
      <c r="K132" s="1501"/>
      <c r="L132" s="1501"/>
      <c r="M132" s="1501"/>
      <c r="N132" s="1501"/>
      <c r="O132" s="1501"/>
      <c r="P132" s="1501"/>
      <c r="Q132" s="1501"/>
      <c r="R132" s="1501"/>
      <c r="S132" s="1501"/>
      <c r="T132" s="1501"/>
      <c r="U132" s="1501"/>
      <c r="V132" s="1501"/>
      <c r="W132" s="1501"/>
      <c r="X132" s="1501"/>
      <c r="Y132" s="1501"/>
      <c r="Z132" s="1501"/>
      <c r="AA132" s="1501"/>
    </row>
    <row r="133" spans="1:27"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row>
    <row r="134" spans="1:27" ht="15.75" customHeight="1">
      <c r="A134" s="6"/>
      <c r="B134" s="3"/>
      <c r="C134" s="3"/>
      <c r="D134" s="3"/>
      <c r="E134" s="3"/>
      <c r="F134" s="1473"/>
      <c r="G134" s="1473"/>
      <c r="H134" s="1473"/>
      <c r="I134" s="1473"/>
      <c r="K134" s="3"/>
      <c r="L134" s="3"/>
      <c r="M134" s="3"/>
      <c r="N134" s="3"/>
      <c r="O134" s="3"/>
      <c r="P134" s="3"/>
      <c r="Q134" s="3"/>
      <c r="R134" s="3"/>
      <c r="S134" s="3"/>
      <c r="T134" s="3"/>
      <c r="U134" s="3"/>
      <c r="V134" s="3"/>
      <c r="W134" s="3"/>
      <c r="X134" s="3"/>
      <c r="Y134" s="3"/>
      <c r="Z134" s="3"/>
      <c r="AA134" s="3"/>
    </row>
    <row r="135" spans="1:27" ht="15.75" customHeight="1">
      <c r="A135" s="6"/>
      <c r="B135" s="3"/>
      <c r="C135" s="3"/>
      <c r="D135" s="3"/>
      <c r="E135" s="3"/>
      <c r="F135" s="3"/>
      <c r="G135" s="1473"/>
      <c r="H135" s="1473"/>
      <c r="I135" s="3"/>
      <c r="J135" s="1550"/>
      <c r="K135" s="1550"/>
      <c r="L135" s="1550"/>
      <c r="M135" s="1550"/>
      <c r="N135" s="1550"/>
      <c r="O135" s="1550"/>
      <c r="P135" s="1550"/>
      <c r="Q135" s="1550"/>
      <c r="R135" s="1550"/>
      <c r="S135" s="1550"/>
      <c r="T135" s="1550"/>
      <c r="U135" s="1550"/>
      <c r="V135" s="1550"/>
      <c r="W135" s="1550"/>
      <c r="X135" s="1550"/>
      <c r="Y135" s="1550"/>
      <c r="Z135" s="1550"/>
      <c r="AA135" s="1550"/>
    </row>
    <row r="136" spans="1:27" ht="15.75" customHeight="1">
      <c r="A136" s="3"/>
      <c r="B136" s="3"/>
      <c r="C136" s="3"/>
      <c r="D136" s="3"/>
      <c r="E136" s="3"/>
      <c r="F136" s="3"/>
      <c r="G136" s="1473"/>
      <c r="H136" s="1473"/>
      <c r="I136" s="3"/>
      <c r="J136" s="1550"/>
      <c r="K136" s="1550"/>
      <c r="L136" s="1550"/>
      <c r="M136" s="1550"/>
      <c r="N136" s="1550"/>
      <c r="O136" s="1550"/>
      <c r="P136" s="1550"/>
      <c r="Q136" s="1550"/>
      <c r="R136" s="1550"/>
      <c r="S136" s="1550"/>
      <c r="T136" s="1550"/>
      <c r="U136" s="1550"/>
      <c r="V136" s="1550"/>
      <c r="W136" s="1550"/>
      <c r="X136" s="1550"/>
      <c r="Y136" s="1550"/>
      <c r="Z136" s="1550"/>
      <c r="AA136" s="1550"/>
    </row>
    <row r="137" spans="1:27" ht="15.75" customHeight="1">
      <c r="A137" s="3"/>
      <c r="B137" s="3"/>
      <c r="C137" s="3"/>
      <c r="D137" s="3"/>
      <c r="E137" s="3"/>
      <c r="F137" s="3"/>
      <c r="G137" s="1473"/>
      <c r="H137" s="1473"/>
      <c r="I137" s="3"/>
      <c r="J137" s="1550"/>
      <c r="K137" s="1550"/>
      <c r="L137" s="1550"/>
      <c r="M137" s="1550"/>
      <c r="N137" s="1550"/>
      <c r="O137" s="1550"/>
      <c r="P137" s="1550"/>
      <c r="Q137" s="1550"/>
      <c r="R137" s="1550"/>
      <c r="S137" s="1550"/>
      <c r="T137" s="1550"/>
      <c r="U137" s="1550"/>
      <c r="V137" s="1550"/>
      <c r="W137" s="1550"/>
      <c r="X137" s="1550"/>
      <c r="Y137" s="1550"/>
      <c r="Z137" s="1550"/>
      <c r="AA137" s="1550"/>
    </row>
    <row r="138" spans="1:27"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row>
    <row r="139" spans="1:27" ht="15.75" customHeight="1">
      <c r="A139" s="6"/>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row>
    <row r="140" spans="1:27">
      <c r="A140" s="6"/>
      <c r="B140" s="6"/>
      <c r="C140" s="3"/>
      <c r="D140" s="3"/>
      <c r="E140" s="6"/>
      <c r="F140" s="3"/>
      <c r="G140" s="3"/>
      <c r="H140" s="6"/>
      <c r="I140" s="3"/>
      <c r="J140" s="3"/>
      <c r="K140" s="6"/>
      <c r="L140" s="3"/>
      <c r="M140" s="3"/>
      <c r="N140" s="6"/>
      <c r="O140" s="3"/>
      <c r="P140" s="3"/>
      <c r="Q140" s="3"/>
      <c r="R140" s="6"/>
      <c r="S140" s="3"/>
      <c r="T140" s="3"/>
      <c r="U140" s="3"/>
      <c r="V140" s="3"/>
      <c r="W140" s="6"/>
      <c r="X140" s="7"/>
      <c r="Y140" s="3"/>
      <c r="Z140" s="3"/>
      <c r="AA140" s="2"/>
    </row>
    <row r="141" spans="1:27" ht="15.75" customHeight="1">
      <c r="A141" s="6"/>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row>
    <row r="142" spans="1:27" ht="15.75" customHeight="1">
      <c r="A142" s="6"/>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row>
    <row r="143" spans="1:27" ht="15.75" customHeight="1">
      <c r="A143" s="6"/>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row>
    <row r="144" spans="1:27" ht="15.75" customHeight="1">
      <c r="A144" s="3"/>
      <c r="B144" s="3"/>
      <c r="C144" s="3"/>
      <c r="D144" s="3"/>
      <c r="E144" s="3"/>
      <c r="F144" s="3"/>
      <c r="G144" s="3"/>
      <c r="H144" s="3"/>
      <c r="I144" s="3"/>
      <c r="J144" s="3"/>
      <c r="K144" s="1473"/>
      <c r="L144" s="1473"/>
      <c r="M144" s="1473"/>
      <c r="N144" s="3"/>
      <c r="O144" s="3"/>
      <c r="P144" s="3"/>
      <c r="Q144" s="3"/>
      <c r="R144" s="3"/>
      <c r="S144" s="3"/>
      <c r="T144" s="3"/>
      <c r="U144" s="3"/>
      <c r="V144" s="3"/>
      <c r="W144" s="3"/>
      <c r="X144" s="3"/>
      <c r="Y144" s="3"/>
      <c r="Z144" s="3"/>
      <c r="AA144" s="3"/>
    </row>
    <row r="145" spans="1:27" ht="15.75" customHeight="1">
      <c r="A145" s="3"/>
      <c r="B145" s="3"/>
      <c r="C145" s="3"/>
      <c r="D145" s="3"/>
      <c r="E145" s="3"/>
      <c r="F145" s="3"/>
      <c r="G145" s="3"/>
      <c r="H145" s="3"/>
      <c r="I145" s="3"/>
      <c r="J145" s="3"/>
      <c r="K145" s="1473"/>
      <c r="L145" s="1473"/>
      <c r="M145" s="1473"/>
      <c r="N145" s="3"/>
      <c r="O145" s="3"/>
      <c r="P145" s="3"/>
      <c r="Q145" s="3"/>
      <c r="R145" s="3"/>
      <c r="S145" s="3"/>
      <c r="T145" s="3"/>
      <c r="U145" s="3"/>
      <c r="V145" s="3"/>
      <c r="W145" s="3"/>
      <c r="X145" s="3"/>
      <c r="Y145" s="3"/>
      <c r="Z145" s="3"/>
      <c r="AA145" s="3"/>
    </row>
    <row r="146" spans="1:27" ht="15.75" customHeight="1">
      <c r="A146" s="3"/>
      <c r="B146" s="3"/>
      <c r="C146" s="3"/>
      <c r="D146" s="3"/>
      <c r="E146" s="3"/>
      <c r="F146" s="3"/>
      <c r="G146" s="3"/>
      <c r="H146" s="3"/>
      <c r="I146" s="3"/>
      <c r="J146" s="3"/>
      <c r="K146" s="1473"/>
      <c r="L146" s="1473"/>
      <c r="M146" s="1473"/>
      <c r="N146" s="3"/>
      <c r="O146" s="3"/>
      <c r="P146" s="3"/>
      <c r="Q146" s="3"/>
      <c r="R146" s="3"/>
      <c r="S146" s="3"/>
      <c r="T146" s="3"/>
      <c r="U146" s="3"/>
      <c r="V146" s="3"/>
      <c r="W146" s="3"/>
      <c r="X146" s="3"/>
      <c r="Y146" s="3"/>
      <c r="Z146" s="3"/>
      <c r="AA146" s="3"/>
    </row>
    <row r="147" spans="1:27" ht="15.75" customHeight="1">
      <c r="A147" s="3"/>
      <c r="B147" s="3"/>
      <c r="C147" s="3"/>
      <c r="D147" s="3"/>
      <c r="E147" s="3"/>
      <c r="F147" s="3"/>
      <c r="G147" s="3"/>
      <c r="H147" s="3"/>
      <c r="I147" s="3"/>
      <c r="J147" s="3"/>
      <c r="K147" s="1473"/>
      <c r="L147" s="1473"/>
      <c r="M147" s="1473"/>
      <c r="N147" s="3"/>
      <c r="O147" s="3"/>
      <c r="P147" s="3"/>
      <c r="Q147" s="3"/>
      <c r="R147" s="3"/>
      <c r="S147" s="3"/>
      <c r="T147" s="3"/>
      <c r="U147" s="3"/>
      <c r="V147" s="3"/>
      <c r="W147" s="3"/>
      <c r="X147" s="3"/>
      <c r="Y147" s="3"/>
      <c r="Z147" s="3"/>
      <c r="AA147" s="3"/>
    </row>
    <row r="148" spans="1:27" ht="15.75" customHeight="1">
      <c r="A148" s="6"/>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row>
    <row r="149" spans="1:27" ht="15.75" customHeight="1">
      <c r="A149" s="3"/>
      <c r="B149" s="3"/>
      <c r="C149" s="3"/>
      <c r="D149" s="3"/>
      <c r="E149" s="3"/>
      <c r="F149" s="3"/>
      <c r="G149" s="3"/>
      <c r="H149" s="3"/>
      <c r="I149" s="3"/>
      <c r="J149" s="3"/>
      <c r="K149" s="1485"/>
      <c r="L149" s="1485"/>
      <c r="M149" s="1485"/>
      <c r="N149" s="1485"/>
      <c r="O149" s="3"/>
      <c r="P149" s="3"/>
      <c r="Q149" s="3"/>
      <c r="R149" s="3"/>
      <c r="S149" s="3"/>
      <c r="T149" s="3"/>
      <c r="U149" s="3"/>
      <c r="V149" s="3"/>
      <c r="W149" s="3"/>
      <c r="X149" s="3"/>
      <c r="Y149" s="3"/>
      <c r="Z149" s="3"/>
      <c r="AA149" s="3"/>
    </row>
    <row r="150" spans="1:27" ht="15.75" customHeight="1">
      <c r="A150" s="3"/>
      <c r="B150" s="3"/>
      <c r="C150" s="3"/>
      <c r="D150" s="3"/>
      <c r="E150" s="3"/>
      <c r="F150" s="3"/>
      <c r="G150" s="3"/>
      <c r="H150" s="3"/>
      <c r="I150" s="3"/>
      <c r="J150" s="3"/>
      <c r="K150" s="1485"/>
      <c r="L150" s="1485"/>
      <c r="M150" s="1485"/>
      <c r="N150" s="1485"/>
      <c r="O150" s="3"/>
      <c r="P150" s="3"/>
      <c r="Q150" s="3"/>
      <c r="R150" s="3"/>
      <c r="S150" s="3"/>
      <c r="T150" s="3"/>
      <c r="U150" s="3"/>
      <c r="V150" s="3"/>
      <c r="W150" s="3"/>
      <c r="X150" s="3"/>
      <c r="Y150" s="3"/>
      <c r="Z150" s="3"/>
      <c r="AA150" s="3"/>
    </row>
    <row r="151" spans="1:27" ht="15.75" customHeight="1">
      <c r="A151" s="6"/>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row>
    <row r="152" spans="1:27" ht="15.75" customHeight="1">
      <c r="A152" s="6"/>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row>
    <row r="153" spans="1:27" ht="15.75" customHeight="1">
      <c r="A153" s="3"/>
      <c r="B153" s="3"/>
      <c r="C153" s="3"/>
      <c r="D153" s="3"/>
      <c r="E153" s="3"/>
      <c r="F153" s="3"/>
      <c r="G153" s="3"/>
      <c r="H153" s="3"/>
      <c r="I153" s="3"/>
      <c r="J153" s="3"/>
      <c r="K153" s="3"/>
      <c r="L153" s="3"/>
      <c r="M153" s="3"/>
      <c r="N153" s="3"/>
      <c r="O153" s="3"/>
      <c r="P153" s="3"/>
      <c r="Q153" s="3"/>
      <c r="R153" s="3"/>
      <c r="S153" s="3"/>
      <c r="T153" s="3"/>
      <c r="U153" s="6"/>
      <c r="V153" s="3"/>
      <c r="W153" s="3"/>
      <c r="X153" s="6"/>
      <c r="Y153" s="3"/>
      <c r="Z153" s="3"/>
      <c r="AA153" s="3"/>
    </row>
    <row r="154" spans="1:27"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row>
    <row r="155" spans="1:27"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row>
    <row r="156" spans="1:27"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row>
    <row r="157" spans="1:27"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row>
    <row r="158" spans="1:27"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row>
    <row r="159" spans="1:27"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row>
    <row r="160" spans="1:27" ht="15.75" customHeight="1">
      <c r="A160" s="6"/>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row>
    <row r="161" spans="1:27" ht="15.75" customHeight="1">
      <c r="A161" s="3"/>
      <c r="B161" s="3"/>
      <c r="C161" s="3"/>
      <c r="D161" s="3"/>
      <c r="E161" s="3"/>
      <c r="F161" s="3"/>
      <c r="G161" s="3"/>
      <c r="H161" s="3"/>
      <c r="I161" s="5"/>
      <c r="J161" s="1473"/>
      <c r="K161" s="1473"/>
      <c r="L161" s="1473"/>
      <c r="M161" s="1473"/>
      <c r="N161" s="5"/>
      <c r="O161" s="5"/>
      <c r="P161" s="1473"/>
      <c r="Q161" s="1473"/>
      <c r="R161" s="1473"/>
      <c r="S161" s="1473"/>
      <c r="T161" s="5"/>
      <c r="U161" s="5"/>
      <c r="V161" s="1473"/>
      <c r="W161" s="1473"/>
      <c r="X161" s="1473"/>
      <c r="Y161" s="1473"/>
      <c r="Z161" s="7"/>
      <c r="AA161" s="3"/>
    </row>
    <row r="162" spans="1:27" ht="15.75" customHeight="1">
      <c r="A162" s="3"/>
      <c r="B162" s="3"/>
      <c r="C162" s="3"/>
      <c r="D162" s="5"/>
      <c r="E162" s="1473"/>
      <c r="F162" s="1473"/>
      <c r="G162" s="5"/>
      <c r="H162" s="3"/>
      <c r="I162" s="5"/>
      <c r="J162" s="1494"/>
      <c r="K162" s="1494"/>
      <c r="L162" s="1494"/>
      <c r="M162" s="1494"/>
      <c r="N162" s="5"/>
      <c r="O162" s="5"/>
      <c r="P162" s="1494"/>
      <c r="Q162" s="1494"/>
      <c r="R162" s="1494"/>
      <c r="S162" s="1494"/>
      <c r="T162" s="5"/>
      <c r="U162" s="5"/>
      <c r="V162" s="1492"/>
      <c r="W162" s="1492"/>
      <c r="X162" s="1492"/>
      <c r="Y162" s="1492"/>
      <c r="Z162" s="3"/>
      <c r="AA162" s="3"/>
    </row>
    <row r="163" spans="1:27" ht="15.75" customHeight="1">
      <c r="A163" s="3"/>
      <c r="B163" s="3"/>
      <c r="C163" s="3"/>
      <c r="D163" s="5"/>
      <c r="E163" s="1473"/>
      <c r="F163" s="1473"/>
      <c r="G163" s="5"/>
      <c r="H163" s="3"/>
      <c r="I163" s="5"/>
      <c r="J163" s="1494"/>
      <c r="K163" s="1494"/>
      <c r="L163" s="1494"/>
      <c r="M163" s="1494"/>
      <c r="N163" s="5"/>
      <c r="O163" s="5"/>
      <c r="P163" s="1494"/>
      <c r="Q163" s="1494"/>
      <c r="R163" s="1494"/>
      <c r="S163" s="1494"/>
      <c r="T163" s="5"/>
      <c r="U163" s="5"/>
      <c r="V163" s="1492"/>
      <c r="W163" s="1492"/>
      <c r="X163" s="1492"/>
      <c r="Y163" s="1492"/>
      <c r="Z163" s="3"/>
      <c r="AA163" s="3"/>
    </row>
    <row r="164" spans="1:27" ht="15.75" customHeight="1">
      <c r="A164" s="3"/>
      <c r="B164" s="3"/>
      <c r="C164" s="3"/>
      <c r="D164" s="5"/>
      <c r="E164" s="1473"/>
      <c r="F164" s="1473"/>
      <c r="G164" s="5"/>
      <c r="H164" s="3"/>
      <c r="I164" s="5"/>
      <c r="J164" s="1494"/>
      <c r="K164" s="1494"/>
      <c r="L164" s="1494"/>
      <c r="M164" s="1494"/>
      <c r="N164" s="5"/>
      <c r="O164" s="5"/>
      <c r="P164" s="1494"/>
      <c r="Q164" s="1494"/>
      <c r="R164" s="1494"/>
      <c r="S164" s="1494"/>
      <c r="T164" s="5"/>
      <c r="U164" s="5"/>
      <c r="V164" s="1492"/>
      <c r="W164" s="1492"/>
      <c r="X164" s="1492"/>
      <c r="Y164" s="1492"/>
      <c r="Z164" s="3"/>
      <c r="AA164" s="3"/>
    </row>
    <row r="165" spans="1:27" ht="15.75" customHeight="1">
      <c r="A165" s="3"/>
      <c r="B165" s="3"/>
      <c r="C165" s="3"/>
      <c r="D165" s="5"/>
      <c r="E165" s="1473"/>
      <c r="F165" s="1473"/>
      <c r="G165" s="5"/>
      <c r="H165" s="3"/>
      <c r="I165" s="5"/>
      <c r="J165" s="1494"/>
      <c r="K165" s="1494"/>
      <c r="L165" s="1494"/>
      <c r="M165" s="1494"/>
      <c r="N165" s="5"/>
      <c r="O165" s="5"/>
      <c r="P165" s="1494"/>
      <c r="Q165" s="1494"/>
      <c r="R165" s="1494"/>
      <c r="S165" s="1494"/>
      <c r="T165" s="5"/>
      <c r="U165" s="5"/>
      <c r="V165" s="1492"/>
      <c r="W165" s="1492"/>
      <c r="X165" s="1492"/>
      <c r="Y165" s="1492"/>
      <c r="Z165" s="3"/>
      <c r="AA165" s="3"/>
    </row>
    <row r="166" spans="1:27" ht="15.75" customHeight="1">
      <c r="A166" s="3"/>
      <c r="B166" s="3"/>
      <c r="C166" s="3"/>
      <c r="D166" s="5"/>
      <c r="E166" s="3"/>
      <c r="F166" s="3"/>
      <c r="G166" s="5"/>
      <c r="H166" s="3"/>
      <c r="I166" s="5"/>
      <c r="J166" s="3"/>
      <c r="K166" s="3"/>
      <c r="L166" s="3"/>
      <c r="M166" s="3"/>
      <c r="N166" s="5"/>
      <c r="O166" s="5"/>
      <c r="P166" s="5"/>
      <c r="Q166" s="3"/>
      <c r="R166" s="3"/>
      <c r="S166" s="5"/>
      <c r="T166" s="5"/>
      <c r="U166" s="5"/>
      <c r="V166" s="3"/>
      <c r="W166" s="3"/>
      <c r="X166" s="3"/>
      <c r="Y166" s="3"/>
      <c r="Z166" s="3"/>
      <c r="AA166" s="3"/>
    </row>
    <row r="167" spans="1:27" ht="15.75" customHeight="1">
      <c r="A167" s="3"/>
      <c r="B167" s="3"/>
      <c r="C167" s="3"/>
      <c r="D167" s="5"/>
      <c r="E167" s="3"/>
      <c r="F167" s="3"/>
      <c r="G167" s="5"/>
      <c r="H167" s="3"/>
      <c r="I167" s="5"/>
      <c r="J167" s="3"/>
      <c r="K167" s="3"/>
      <c r="L167" s="3"/>
      <c r="M167" s="3"/>
      <c r="N167" s="5"/>
      <c r="O167" s="5"/>
      <c r="P167" s="5"/>
      <c r="Q167" s="3"/>
      <c r="R167" s="3"/>
      <c r="S167" s="5"/>
      <c r="T167" s="5"/>
      <c r="U167" s="5"/>
      <c r="V167" s="3"/>
      <c r="W167" s="3"/>
      <c r="X167" s="3"/>
      <c r="Y167" s="3"/>
      <c r="Z167" s="3"/>
      <c r="AA167" s="3"/>
    </row>
    <row r="168" spans="1:27" ht="15.75" customHeight="1">
      <c r="A168" s="3"/>
      <c r="B168" s="3"/>
      <c r="C168" s="3"/>
      <c r="D168" s="5"/>
      <c r="E168" s="3"/>
      <c r="F168" s="3"/>
      <c r="G168" s="5"/>
      <c r="H168" s="3"/>
      <c r="I168" s="5"/>
      <c r="J168" s="3"/>
      <c r="K168" s="3"/>
      <c r="L168" s="3"/>
      <c r="M168" s="3"/>
      <c r="N168" s="5"/>
      <c r="O168" s="5"/>
      <c r="P168" s="5"/>
      <c r="Q168" s="3"/>
      <c r="R168" s="3"/>
      <c r="S168" s="5"/>
      <c r="T168" s="5"/>
      <c r="U168" s="5"/>
      <c r="V168" s="3"/>
      <c r="W168" s="3"/>
      <c r="X168" s="3"/>
      <c r="Y168" s="3"/>
      <c r="Z168" s="3"/>
      <c r="AA168" s="3"/>
    </row>
    <row r="169" spans="1:27" ht="15.75" customHeight="1">
      <c r="A169" s="3"/>
      <c r="B169" s="3"/>
      <c r="C169" s="3"/>
      <c r="D169" s="5"/>
      <c r="E169" s="3"/>
      <c r="F169" s="3"/>
      <c r="G169" s="5"/>
      <c r="H169" s="3"/>
      <c r="I169" s="5"/>
      <c r="J169" s="3"/>
      <c r="K169" s="3"/>
      <c r="L169" s="3"/>
      <c r="M169" s="3"/>
      <c r="N169" s="5"/>
      <c r="O169" s="5"/>
      <c r="P169" s="5"/>
      <c r="Q169" s="3"/>
      <c r="R169" s="3"/>
      <c r="S169" s="5"/>
      <c r="T169" s="5"/>
      <c r="U169" s="5"/>
      <c r="V169" s="3"/>
      <c r="W169" s="3"/>
      <c r="X169" s="3"/>
      <c r="Y169" s="3"/>
      <c r="Z169" s="3"/>
      <c r="AA169" s="3"/>
    </row>
    <row r="170" spans="1:27" ht="15.75" customHeight="1">
      <c r="A170" s="3"/>
      <c r="B170" s="3"/>
      <c r="C170" s="3"/>
      <c r="D170" s="3"/>
      <c r="E170" s="3"/>
      <c r="F170" s="3"/>
      <c r="G170" s="3"/>
      <c r="H170" s="3"/>
      <c r="I170" s="5"/>
      <c r="J170" s="1494"/>
      <c r="K170" s="1494"/>
      <c r="L170" s="1494"/>
      <c r="M170" s="1494"/>
      <c r="N170" s="5"/>
      <c r="O170" s="5"/>
      <c r="P170" s="1494"/>
      <c r="Q170" s="1494"/>
      <c r="R170" s="1494"/>
      <c r="S170" s="1494"/>
      <c r="T170" s="5"/>
      <c r="U170" s="5"/>
      <c r="V170" s="1494"/>
      <c r="W170" s="1494"/>
      <c r="X170" s="1494"/>
      <c r="Y170" s="1494"/>
      <c r="Z170" s="3"/>
      <c r="AA170" s="3"/>
    </row>
    <row r="171" spans="1:27" ht="15.75" customHeight="1">
      <c r="A171" s="6"/>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row>
    <row r="172" spans="1:27" ht="15.75" customHeight="1">
      <c r="A172" s="6"/>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row>
    <row r="173" spans="1:27" ht="15.75" customHeight="1">
      <c r="A173" s="6"/>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row>
    <row r="174" spans="1:27" ht="15.75" customHeight="1">
      <c r="A174" s="6"/>
      <c r="B174" s="3"/>
      <c r="C174" s="3"/>
      <c r="D174" s="3"/>
      <c r="E174" s="3"/>
      <c r="F174" s="3"/>
      <c r="G174" s="3"/>
      <c r="H174" s="3"/>
      <c r="I174" s="3"/>
      <c r="J174" s="1570"/>
      <c r="K174" s="1570"/>
      <c r="L174" s="1570"/>
      <c r="M174" s="1570"/>
      <c r="N174" s="1570"/>
      <c r="O174" s="5"/>
      <c r="P174" s="3"/>
      <c r="Q174" s="3"/>
      <c r="R174" s="3"/>
      <c r="S174" s="3"/>
      <c r="T174" s="3"/>
      <c r="U174" s="3"/>
      <c r="V174" s="3"/>
      <c r="W174" s="3"/>
      <c r="X174" s="3"/>
      <c r="Y174" s="3"/>
      <c r="Z174" s="3"/>
      <c r="AA174" s="3"/>
    </row>
    <row r="175" spans="1:27" ht="15.75" customHeight="1">
      <c r="A175" s="6"/>
      <c r="B175" s="3"/>
      <c r="C175" s="3"/>
      <c r="D175" s="3"/>
      <c r="E175" s="3"/>
      <c r="F175" s="3"/>
      <c r="G175" s="3"/>
      <c r="H175" s="3"/>
      <c r="I175" s="3"/>
      <c r="J175" s="3"/>
      <c r="K175" s="3"/>
      <c r="L175" s="1473"/>
      <c r="M175" s="1473"/>
      <c r="N175" s="1473"/>
      <c r="O175" s="1473"/>
      <c r="P175" s="1473"/>
      <c r="Q175" s="1473"/>
      <c r="R175" s="3"/>
      <c r="S175" s="3"/>
      <c r="T175" s="3"/>
      <c r="U175" s="3"/>
      <c r="V175" s="3"/>
      <c r="W175" s="3"/>
      <c r="X175" s="3"/>
      <c r="Y175" s="3"/>
      <c r="Z175" s="3"/>
      <c r="AA175" s="3"/>
    </row>
    <row r="176" spans="1:27" ht="15.75" customHeight="1">
      <c r="A176" s="6"/>
      <c r="B176" s="3"/>
      <c r="C176" s="3"/>
      <c r="D176" s="3"/>
      <c r="E176" s="3"/>
      <c r="F176" s="3"/>
      <c r="G176" s="3"/>
      <c r="H176" s="3"/>
      <c r="I176" s="1551"/>
      <c r="J176" s="1551"/>
      <c r="K176" s="1551"/>
      <c r="L176" s="1551"/>
      <c r="M176" s="1551"/>
      <c r="N176" s="1551"/>
      <c r="O176" s="1551"/>
      <c r="P176" s="1551"/>
      <c r="Q176" s="1551"/>
      <c r="R176" s="1551"/>
      <c r="S176" s="1551"/>
      <c r="T176" s="1551"/>
      <c r="U176" s="1551"/>
      <c r="V176" s="1551"/>
      <c r="W176" s="1551"/>
      <c r="X176" s="1551"/>
      <c r="Y176" s="1551"/>
      <c r="Z176" s="1551"/>
      <c r="AA176" s="1551"/>
    </row>
    <row r="177" spans="1:28">
      <c r="I177" s="1861"/>
      <c r="J177" s="1861"/>
      <c r="K177" s="1861"/>
      <c r="L177" s="1861"/>
      <c r="M177" s="1861"/>
      <c r="N177" s="1861"/>
      <c r="O177" s="1861"/>
      <c r="P177" s="1861"/>
      <c r="Q177" s="1861"/>
      <c r="R177" s="1861"/>
      <c r="S177" s="1861"/>
      <c r="T177" s="1861"/>
      <c r="U177" s="1861"/>
      <c r="V177" s="1861"/>
      <c r="W177" s="1861"/>
      <c r="X177" s="1861"/>
      <c r="Y177" s="1861"/>
      <c r="Z177" s="1861"/>
      <c r="AA177" s="1861"/>
    </row>
    <row r="178" spans="1:28" ht="13.5" customHeight="1">
      <c r="A178" s="6"/>
      <c r="B178" s="3"/>
      <c r="C178" s="3"/>
      <c r="D178" s="3"/>
      <c r="E178" s="3"/>
      <c r="F178" s="1551"/>
      <c r="G178" s="1551"/>
      <c r="H178" s="1551"/>
      <c r="I178" s="1551"/>
      <c r="J178" s="1551"/>
      <c r="K178" s="1551"/>
      <c r="L178" s="1551"/>
      <c r="M178" s="1551"/>
      <c r="N178" s="1551"/>
      <c r="O178" s="1551"/>
      <c r="P178" s="1551"/>
      <c r="Q178" s="1551"/>
      <c r="R178" s="1551"/>
      <c r="S178" s="1551"/>
      <c r="T178" s="1551"/>
      <c r="U178" s="1551"/>
      <c r="V178" s="1551"/>
      <c r="W178" s="1551"/>
      <c r="X178" s="1551"/>
      <c r="Y178" s="1551"/>
      <c r="Z178" s="1551"/>
      <c r="AA178" s="1551"/>
    </row>
    <row r="179" spans="1:28">
      <c r="A179" s="3"/>
      <c r="B179" s="3"/>
      <c r="C179" s="3"/>
      <c r="D179" s="3"/>
      <c r="E179" s="3"/>
      <c r="F179" s="1518"/>
      <c r="G179" s="1518"/>
      <c r="H179" s="1518"/>
      <c r="I179" s="1518"/>
      <c r="J179" s="1518"/>
      <c r="K179" s="1518"/>
      <c r="L179" s="1518"/>
      <c r="M179" s="1518"/>
      <c r="N179" s="1518"/>
      <c r="O179" s="1518"/>
      <c r="P179" s="1518"/>
      <c r="Q179" s="1518"/>
      <c r="R179" s="1518"/>
      <c r="S179" s="1518"/>
      <c r="T179" s="1518"/>
      <c r="U179" s="1518"/>
      <c r="V179" s="1518"/>
      <c r="W179" s="1518"/>
      <c r="X179" s="1518"/>
      <c r="Y179" s="1518"/>
      <c r="Z179" s="1518"/>
      <c r="AA179" s="1518"/>
    </row>
    <row r="180" spans="1:28">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row>
    <row r="181" spans="1:28"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row>
    <row r="182" spans="1:28"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row>
    <row r="183" spans="1:28" ht="18.75" customHeight="1">
      <c r="A183" s="1473"/>
      <c r="B183" s="1473"/>
      <c r="C183" s="1473"/>
      <c r="D183" s="1473"/>
      <c r="E183" s="1473"/>
      <c r="F183" s="1473"/>
      <c r="G183" s="1473"/>
      <c r="H183" s="1473"/>
      <c r="I183" s="1473"/>
      <c r="J183" s="1473"/>
      <c r="K183" s="1473"/>
      <c r="L183" s="1473"/>
      <c r="M183" s="1473"/>
      <c r="N183" s="1473"/>
      <c r="O183" s="1473"/>
      <c r="P183" s="1473"/>
      <c r="Q183" s="1473"/>
      <c r="R183" s="1473"/>
      <c r="S183" s="1473"/>
      <c r="T183" s="1473"/>
      <c r="U183" s="1473"/>
      <c r="V183" s="1473"/>
      <c r="W183" s="1473"/>
      <c r="X183" s="1473"/>
      <c r="Y183" s="1473"/>
      <c r="Z183" s="1473"/>
      <c r="AA183" s="1473"/>
      <c r="AB183" s="2"/>
    </row>
    <row r="184" spans="1:28"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2"/>
    </row>
    <row r="185" spans="1:28" ht="15.75" customHeight="1">
      <c r="A185" s="6"/>
      <c r="B185" s="3"/>
      <c r="C185" s="3"/>
      <c r="D185" s="3"/>
      <c r="E185" s="3"/>
      <c r="F185" s="3"/>
      <c r="G185" s="2"/>
      <c r="H185" s="3"/>
      <c r="I185" s="3"/>
      <c r="J185" s="3"/>
      <c r="K185" s="3"/>
      <c r="L185" s="3"/>
      <c r="M185" s="3"/>
      <c r="N185" s="3"/>
      <c r="O185" s="3"/>
      <c r="P185" s="3"/>
      <c r="Q185" s="3"/>
      <c r="R185" s="3"/>
      <c r="S185" s="3"/>
      <c r="T185" s="3"/>
      <c r="U185" s="3"/>
      <c r="V185" s="3"/>
      <c r="W185" s="3"/>
      <c r="X185" s="3"/>
      <c r="Y185" s="3"/>
      <c r="Z185" s="3"/>
      <c r="AA185" s="3"/>
      <c r="AB185" s="2"/>
    </row>
    <row r="186" spans="1:28" ht="15.75" customHeight="1">
      <c r="A186" s="6"/>
      <c r="B186" s="3"/>
      <c r="C186" s="3"/>
      <c r="D186" s="3"/>
      <c r="E186" s="3"/>
      <c r="F186" s="3"/>
      <c r="G186" s="2"/>
      <c r="H186" s="2"/>
      <c r="I186" s="3"/>
      <c r="J186" s="3"/>
      <c r="K186" s="3"/>
      <c r="L186" s="2"/>
      <c r="M186" s="3"/>
      <c r="N186" s="3"/>
      <c r="O186" s="3"/>
      <c r="P186" s="3"/>
      <c r="Q186" s="3"/>
      <c r="R186" s="3"/>
      <c r="S186" s="3"/>
      <c r="T186" s="3"/>
      <c r="U186" s="3"/>
      <c r="V186" s="3"/>
      <c r="W186" s="3"/>
      <c r="X186" s="3"/>
      <c r="Y186" s="3"/>
      <c r="Z186" s="3"/>
      <c r="AA186" s="3"/>
      <c r="AB186" s="2"/>
    </row>
    <row r="187" spans="1:28" ht="15.75" customHeight="1">
      <c r="A187" s="6"/>
      <c r="B187" s="3"/>
      <c r="C187" s="3"/>
      <c r="D187" s="3"/>
      <c r="E187" s="3"/>
      <c r="F187" s="3"/>
      <c r="G187" s="3"/>
      <c r="H187" s="3"/>
      <c r="I187" s="3"/>
      <c r="J187" s="1570"/>
      <c r="K187" s="1570"/>
      <c r="L187" s="1570"/>
      <c r="M187" s="1570"/>
      <c r="N187" s="4"/>
      <c r="O187" s="3"/>
      <c r="P187" s="3"/>
      <c r="Q187" s="3"/>
      <c r="R187" s="3"/>
      <c r="S187" s="3"/>
      <c r="T187" s="3"/>
      <c r="U187" s="3"/>
      <c r="V187" s="3"/>
      <c r="W187" s="3"/>
      <c r="X187" s="3"/>
      <c r="Y187" s="3"/>
      <c r="Z187" s="3"/>
      <c r="AA187" s="3"/>
      <c r="AB187" s="2"/>
    </row>
    <row r="188" spans="1:28" ht="15.75" customHeight="1">
      <c r="A188" s="6"/>
      <c r="B188" s="3"/>
      <c r="C188" s="3"/>
      <c r="D188" s="3"/>
      <c r="E188" s="3"/>
      <c r="F188" s="3"/>
      <c r="G188" s="3"/>
      <c r="H188" s="3"/>
      <c r="I188" s="3"/>
      <c r="J188" s="1570"/>
      <c r="K188" s="1570"/>
      <c r="L188" s="1570"/>
      <c r="M188" s="1570"/>
      <c r="N188" s="4"/>
      <c r="O188" s="3"/>
      <c r="P188" s="3"/>
      <c r="Q188" s="3"/>
      <c r="R188" s="3"/>
      <c r="S188" s="3"/>
      <c r="T188" s="3"/>
      <c r="U188" s="3"/>
      <c r="V188" s="3"/>
      <c r="W188" s="3"/>
      <c r="X188" s="3"/>
      <c r="Y188" s="3"/>
      <c r="Z188" s="3"/>
      <c r="AA188" s="3"/>
      <c r="AB188" s="2"/>
    </row>
    <row r="189" spans="1:28" ht="15.75" customHeight="1">
      <c r="A189" s="6"/>
      <c r="B189" s="3"/>
      <c r="C189" s="3"/>
      <c r="D189" s="3"/>
      <c r="E189" s="3"/>
      <c r="F189" s="3"/>
      <c r="G189" s="3"/>
      <c r="H189" s="3"/>
      <c r="I189" s="3"/>
      <c r="J189" s="1570"/>
      <c r="K189" s="1570"/>
      <c r="L189" s="1570"/>
      <c r="M189" s="1570"/>
      <c r="N189" s="4"/>
      <c r="O189" s="3"/>
      <c r="P189" s="3"/>
      <c r="Q189" s="3"/>
      <c r="R189" s="3"/>
      <c r="S189" s="3"/>
      <c r="T189" s="3"/>
      <c r="U189" s="3"/>
      <c r="V189" s="3"/>
      <c r="W189" s="3"/>
      <c r="X189" s="3"/>
      <c r="Y189" s="3"/>
      <c r="Z189" s="3"/>
      <c r="AA189" s="3"/>
      <c r="AB189" s="2"/>
    </row>
    <row r="190" spans="1:28" ht="15.75" customHeight="1">
      <c r="A190" s="6"/>
      <c r="B190" s="3"/>
      <c r="C190" s="3"/>
      <c r="D190" s="3"/>
      <c r="E190" s="3"/>
      <c r="F190" s="3"/>
      <c r="G190" s="3"/>
      <c r="H190" s="3"/>
      <c r="I190" s="3"/>
      <c r="J190" s="1570"/>
      <c r="K190" s="1570"/>
      <c r="L190" s="1570"/>
      <c r="M190" s="1570"/>
      <c r="N190" s="4"/>
      <c r="O190" s="3"/>
      <c r="P190" s="3"/>
      <c r="Q190" s="3"/>
      <c r="R190" s="3"/>
      <c r="S190" s="3"/>
      <c r="T190" s="3"/>
      <c r="U190" s="3"/>
      <c r="V190" s="3"/>
      <c r="W190" s="3"/>
      <c r="X190" s="3"/>
      <c r="Y190" s="3"/>
      <c r="Z190" s="3"/>
      <c r="AA190" s="3"/>
      <c r="AB190" s="2"/>
    </row>
    <row r="191" spans="1:28" ht="15.75" customHeight="1">
      <c r="A191" s="6"/>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2"/>
    </row>
    <row r="192" spans="1:28" ht="15.75" customHeight="1">
      <c r="A192" s="3"/>
      <c r="B192" s="3"/>
      <c r="C192" s="3"/>
      <c r="D192" s="1473"/>
      <c r="E192" s="1473"/>
      <c r="F192" s="1473"/>
      <c r="G192" s="1473"/>
      <c r="H192" s="5"/>
      <c r="I192" s="1473"/>
      <c r="J192" s="1473"/>
      <c r="K192" s="1473"/>
      <c r="L192" s="1473"/>
      <c r="M192" s="1473"/>
      <c r="N192" s="1473"/>
      <c r="O192" s="1473"/>
      <c r="P192" s="1473"/>
      <c r="Q192" s="1473"/>
      <c r="R192" s="1473"/>
      <c r="S192" s="1473"/>
      <c r="T192" s="1473"/>
      <c r="U192" s="1473"/>
      <c r="V192" s="5"/>
      <c r="W192" s="5"/>
      <c r="X192" s="1473"/>
      <c r="Y192" s="1473"/>
      <c r="Z192" s="1473"/>
      <c r="AA192" s="3"/>
      <c r="AB192" s="2"/>
    </row>
    <row r="193" spans="1:28" ht="15.75" customHeight="1">
      <c r="A193" s="3"/>
      <c r="B193" s="3"/>
      <c r="C193" s="3"/>
      <c r="D193" s="5"/>
      <c r="E193" s="1501"/>
      <c r="F193" s="1501"/>
      <c r="G193" s="5"/>
      <c r="H193" s="5"/>
      <c r="I193" s="3"/>
      <c r="J193" s="3"/>
      <c r="K193" s="3"/>
      <c r="L193" s="2"/>
      <c r="M193" s="3"/>
      <c r="N193" s="3"/>
      <c r="O193" s="3"/>
      <c r="P193" s="3"/>
      <c r="Q193" s="3"/>
      <c r="R193" s="2"/>
      <c r="S193" s="2"/>
      <c r="T193" s="2"/>
      <c r="U193" s="2"/>
      <c r="V193" s="5"/>
      <c r="W193" s="5"/>
      <c r="X193" s="1568"/>
      <c r="Y193" s="1568"/>
      <c r="Z193" s="1568"/>
      <c r="AA193" s="3"/>
      <c r="AB193" s="2"/>
    </row>
    <row r="194" spans="1:28" ht="15.75" customHeight="1">
      <c r="A194" s="3"/>
      <c r="B194" s="3"/>
      <c r="C194" s="3"/>
      <c r="D194" s="5"/>
      <c r="E194" s="1501"/>
      <c r="F194" s="1501"/>
      <c r="G194" s="5"/>
      <c r="H194" s="5"/>
      <c r="I194" s="3"/>
      <c r="J194" s="3"/>
      <c r="K194" s="3"/>
      <c r="L194" s="2"/>
      <c r="M194" s="3"/>
      <c r="N194" s="3"/>
      <c r="O194" s="3"/>
      <c r="P194" s="3"/>
      <c r="Q194" s="3"/>
      <c r="R194" s="2"/>
      <c r="S194" s="2"/>
      <c r="T194" s="2"/>
      <c r="U194" s="2"/>
      <c r="V194" s="5"/>
      <c r="W194" s="5"/>
      <c r="X194" s="1568"/>
      <c r="Y194" s="1568"/>
      <c r="Z194" s="1568"/>
      <c r="AA194" s="3"/>
      <c r="AB194" s="2"/>
    </row>
    <row r="195" spans="1:28" ht="15.75" customHeight="1">
      <c r="A195" s="3"/>
      <c r="B195" s="3"/>
      <c r="C195" s="3"/>
      <c r="D195" s="5"/>
      <c r="E195" s="1501"/>
      <c r="F195" s="1501"/>
      <c r="G195" s="5"/>
      <c r="H195" s="5"/>
      <c r="I195" s="3"/>
      <c r="J195" s="3"/>
      <c r="K195" s="3"/>
      <c r="L195" s="2"/>
      <c r="M195" s="3"/>
      <c r="N195" s="3"/>
      <c r="O195" s="3"/>
      <c r="P195" s="3"/>
      <c r="Q195" s="3"/>
      <c r="R195" s="2"/>
      <c r="S195" s="2"/>
      <c r="T195" s="2"/>
      <c r="U195" s="2"/>
      <c r="V195" s="5"/>
      <c r="W195" s="5"/>
      <c r="X195" s="1568"/>
      <c r="Y195" s="1568"/>
      <c r="Z195" s="1568"/>
      <c r="AA195" s="3"/>
      <c r="AB195" s="2"/>
    </row>
    <row r="196" spans="1:28" ht="15.75" customHeight="1">
      <c r="A196" s="3"/>
      <c r="B196" s="3"/>
      <c r="C196" s="3"/>
      <c r="D196" s="5"/>
      <c r="E196" s="1501"/>
      <c r="F196" s="1501"/>
      <c r="G196" s="5"/>
      <c r="H196" s="5"/>
      <c r="I196" s="3"/>
      <c r="J196" s="3"/>
      <c r="K196" s="3"/>
      <c r="L196" s="2"/>
      <c r="M196" s="3"/>
      <c r="N196" s="3"/>
      <c r="O196" s="3"/>
      <c r="P196" s="3"/>
      <c r="Q196" s="3"/>
      <c r="R196" s="2"/>
      <c r="S196" s="2"/>
      <c r="T196" s="2"/>
      <c r="U196" s="2"/>
      <c r="V196" s="5"/>
      <c r="W196" s="5"/>
      <c r="X196" s="1568"/>
      <c r="Y196" s="1568"/>
      <c r="Z196" s="1568"/>
      <c r="AA196" s="3"/>
      <c r="AB196" s="2"/>
    </row>
    <row r="197" spans="1:28" ht="15.75" customHeight="1">
      <c r="A197" s="3"/>
      <c r="B197" s="3"/>
      <c r="C197" s="3"/>
      <c r="D197" s="5"/>
      <c r="E197" s="1501"/>
      <c r="F197" s="1501"/>
      <c r="G197" s="5"/>
      <c r="H197" s="5"/>
      <c r="I197" s="3"/>
      <c r="J197" s="3"/>
      <c r="K197" s="3"/>
      <c r="L197" s="2"/>
      <c r="M197" s="3"/>
      <c r="N197" s="3"/>
      <c r="O197" s="3"/>
      <c r="P197" s="3"/>
      <c r="Q197" s="3"/>
      <c r="R197" s="2"/>
      <c r="S197" s="2"/>
      <c r="T197" s="2"/>
      <c r="U197" s="2"/>
      <c r="V197" s="5"/>
      <c r="W197" s="5"/>
      <c r="X197" s="1568"/>
      <c r="Y197" s="1568"/>
      <c r="Z197" s="1568"/>
      <c r="AA197" s="3"/>
      <c r="AB197" s="2"/>
    </row>
    <row r="198" spans="1:28" ht="15.75" customHeight="1">
      <c r="A198" s="3"/>
      <c r="B198" s="3"/>
      <c r="C198" s="3"/>
      <c r="D198" s="5"/>
      <c r="E198" s="1501"/>
      <c r="F198" s="1501"/>
      <c r="G198" s="5"/>
      <c r="H198" s="5"/>
      <c r="I198" s="3"/>
      <c r="J198" s="3"/>
      <c r="K198" s="3"/>
      <c r="L198" s="2"/>
      <c r="M198" s="3"/>
      <c r="N198" s="3"/>
      <c r="O198" s="3"/>
      <c r="P198" s="3"/>
      <c r="Q198" s="3"/>
      <c r="R198" s="2"/>
      <c r="S198" s="2"/>
      <c r="T198" s="2"/>
      <c r="U198" s="2"/>
      <c r="V198" s="5"/>
      <c r="W198" s="5"/>
      <c r="X198" s="1568"/>
      <c r="Y198" s="1568"/>
      <c r="Z198" s="1568"/>
      <c r="AA198" s="3"/>
      <c r="AB198" s="2"/>
    </row>
    <row r="199" spans="1:28" ht="15.75" customHeight="1">
      <c r="A199" s="6"/>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2"/>
    </row>
    <row r="200" spans="1:28" ht="15.75" customHeight="1">
      <c r="A200" s="6"/>
      <c r="B200" s="3"/>
      <c r="C200" s="3"/>
      <c r="D200" s="3"/>
      <c r="E200" s="3"/>
      <c r="F200" s="1489"/>
      <c r="G200" s="1489"/>
      <c r="H200" s="1489"/>
      <c r="I200" s="1489"/>
      <c r="J200" s="1489"/>
      <c r="K200" s="1489"/>
      <c r="L200" s="1489"/>
      <c r="M200" s="1489"/>
      <c r="N200" s="1489"/>
      <c r="O200" s="1489"/>
      <c r="P200" s="1489"/>
      <c r="Q200" s="1489"/>
      <c r="R200" s="1489"/>
      <c r="S200" s="1489"/>
      <c r="T200" s="1489"/>
      <c r="U200" s="1489"/>
      <c r="V200" s="1489"/>
      <c r="W200" s="1489"/>
      <c r="X200" s="1489"/>
      <c r="Y200" s="1489"/>
      <c r="Z200" s="1489"/>
      <c r="AA200" s="1489"/>
      <c r="AB200" s="2"/>
    </row>
    <row r="201" spans="1:28" ht="15.75" customHeight="1">
      <c r="A201" s="3"/>
      <c r="B201" s="3"/>
      <c r="C201" s="3"/>
      <c r="D201" s="3"/>
      <c r="E201" s="3"/>
      <c r="F201" s="1489"/>
      <c r="G201" s="1489"/>
      <c r="H201" s="1489"/>
      <c r="I201" s="1489"/>
      <c r="J201" s="1489"/>
      <c r="K201" s="1489"/>
      <c r="L201" s="1489"/>
      <c r="M201" s="1489"/>
      <c r="N201" s="1489"/>
      <c r="O201" s="1489"/>
      <c r="P201" s="1489"/>
      <c r="Q201" s="1489"/>
      <c r="R201" s="1489"/>
      <c r="S201" s="1489"/>
      <c r="T201" s="1489"/>
      <c r="U201" s="1489"/>
      <c r="V201" s="1489"/>
      <c r="W201" s="1489"/>
      <c r="X201" s="1489"/>
      <c r="Y201" s="1489"/>
      <c r="Z201" s="1489"/>
      <c r="AA201" s="1489"/>
      <c r="AB201" s="2"/>
    </row>
    <row r="202" spans="1:28" ht="15.75" customHeight="1">
      <c r="A202" s="6"/>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2"/>
    </row>
    <row r="203" spans="1:28" ht="15.75" customHeight="1">
      <c r="A203" s="3"/>
      <c r="B203" s="3"/>
      <c r="C203" s="3"/>
      <c r="D203" s="3"/>
      <c r="E203" s="3"/>
      <c r="F203" s="1489"/>
      <c r="G203" s="1489"/>
      <c r="H203" s="1489"/>
      <c r="I203" s="1489"/>
      <c r="J203" s="1489"/>
      <c r="K203" s="1489"/>
      <c r="L203" s="1489"/>
      <c r="M203" s="1489"/>
      <c r="N203" s="1489"/>
      <c r="O203" s="1489"/>
      <c r="P203" s="1489"/>
      <c r="Q203" s="1489"/>
      <c r="R203" s="1489"/>
      <c r="S203" s="1489"/>
      <c r="T203" s="1489"/>
      <c r="U203" s="1489"/>
      <c r="V203" s="1489"/>
      <c r="W203" s="1489"/>
      <c r="X203" s="1489"/>
      <c r="Y203" s="1489"/>
      <c r="Z203" s="1489"/>
      <c r="AA203" s="1489"/>
      <c r="AB203" s="2"/>
    </row>
    <row r="204" spans="1:28" ht="15.75" customHeight="1">
      <c r="A204" s="3"/>
      <c r="B204" s="3"/>
      <c r="C204" s="3"/>
      <c r="D204" s="3"/>
      <c r="E204" s="3"/>
      <c r="F204" s="1489"/>
      <c r="G204" s="1489"/>
      <c r="H204" s="1489"/>
      <c r="I204" s="1489"/>
      <c r="J204" s="1489"/>
      <c r="K204" s="1489"/>
      <c r="L204" s="1489"/>
      <c r="M204" s="1489"/>
      <c r="N204" s="1489"/>
      <c r="O204" s="1489"/>
      <c r="P204" s="1489"/>
      <c r="Q204" s="1489"/>
      <c r="R204" s="1489"/>
      <c r="S204" s="1489"/>
      <c r="T204" s="1489"/>
      <c r="U204" s="1489"/>
      <c r="V204" s="1489"/>
      <c r="W204" s="1489"/>
      <c r="X204" s="1489"/>
      <c r="Y204" s="1489"/>
      <c r="Z204" s="1489"/>
      <c r="AA204" s="1489"/>
      <c r="AB204" s="2"/>
    </row>
    <row r="205" spans="1:28"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2"/>
    </row>
    <row r="206" spans="1:28" ht="15.75" customHeight="1">
      <c r="A206" s="128"/>
      <c r="B206" s="128"/>
      <c r="C206" s="128"/>
      <c r="D206" s="128"/>
      <c r="E206" s="128"/>
      <c r="F206" s="128"/>
      <c r="G206" s="128"/>
      <c r="H206" s="128"/>
      <c r="I206" s="128"/>
      <c r="J206" s="128"/>
      <c r="K206" s="128"/>
      <c r="L206" s="128"/>
      <c r="M206" s="128"/>
      <c r="N206" s="128"/>
      <c r="O206" s="128"/>
      <c r="P206" s="128"/>
      <c r="Q206" s="128"/>
      <c r="R206" s="128"/>
      <c r="S206" s="128"/>
      <c r="T206" s="128"/>
      <c r="U206" s="128"/>
      <c r="V206" s="128"/>
      <c r="W206" s="128"/>
      <c r="X206" s="128"/>
      <c r="Y206" s="128"/>
      <c r="Z206" s="128"/>
      <c r="AA206" s="128"/>
    </row>
    <row r="207" spans="1:28" ht="15.75" customHeight="1">
      <c r="A207" s="128"/>
      <c r="B207" s="128"/>
      <c r="C207" s="128"/>
      <c r="D207" s="128"/>
      <c r="E207" s="128"/>
      <c r="F207" s="128"/>
      <c r="G207" s="128"/>
      <c r="H207" s="128"/>
      <c r="I207" s="128"/>
      <c r="J207" s="128"/>
      <c r="K207" s="128"/>
      <c r="L207" s="128"/>
      <c r="M207" s="128"/>
      <c r="N207" s="128"/>
      <c r="O207" s="128"/>
      <c r="P207" s="128"/>
      <c r="Q207" s="128"/>
      <c r="R207" s="128"/>
      <c r="S207" s="128"/>
      <c r="T207" s="128"/>
      <c r="U207" s="128"/>
      <c r="V207" s="128"/>
      <c r="W207" s="128"/>
      <c r="X207" s="128"/>
      <c r="Y207" s="128"/>
      <c r="Z207" s="128"/>
      <c r="AA207" s="128"/>
    </row>
    <row r="208" spans="1:28" ht="15.75" customHeight="1">
      <c r="A208" s="128"/>
      <c r="B208" s="128"/>
      <c r="C208" s="128"/>
      <c r="D208" s="128"/>
      <c r="E208" s="128"/>
      <c r="F208" s="128"/>
      <c r="G208" s="128"/>
      <c r="H208" s="128"/>
      <c r="I208" s="128"/>
      <c r="J208" s="128"/>
      <c r="K208" s="128"/>
      <c r="L208" s="128"/>
      <c r="M208" s="128"/>
      <c r="N208" s="128"/>
      <c r="O208" s="128"/>
      <c r="P208" s="128"/>
      <c r="Q208" s="128"/>
      <c r="R208" s="128"/>
      <c r="S208" s="128"/>
      <c r="T208" s="128"/>
      <c r="U208" s="128"/>
      <c r="V208" s="128"/>
      <c r="W208" s="128"/>
      <c r="X208" s="128"/>
      <c r="Y208" s="128"/>
      <c r="Z208" s="128"/>
      <c r="AA208" s="128"/>
    </row>
    <row r="209" spans="1:28" ht="18.75" customHeight="1">
      <c r="A209" s="1473"/>
      <c r="B209" s="1473"/>
      <c r="C209" s="1473"/>
      <c r="D209" s="1473"/>
      <c r="E209" s="1473"/>
      <c r="F209" s="1473"/>
      <c r="G209" s="1473"/>
      <c r="H209" s="1473"/>
      <c r="I209" s="1473"/>
      <c r="J209" s="1473"/>
      <c r="K209" s="1473"/>
      <c r="L209" s="1473"/>
      <c r="M209" s="1473"/>
      <c r="N209" s="1473"/>
      <c r="O209" s="1473"/>
      <c r="P209" s="1473"/>
      <c r="Q209" s="1473"/>
      <c r="R209" s="1473"/>
      <c r="S209" s="1473"/>
      <c r="T209" s="1473"/>
      <c r="U209" s="1473"/>
      <c r="V209" s="1473"/>
      <c r="W209" s="1473"/>
      <c r="X209" s="1473"/>
      <c r="Y209" s="1473"/>
      <c r="Z209" s="1473"/>
      <c r="AA209" s="1473"/>
      <c r="AB209" s="2"/>
    </row>
    <row r="210" spans="1:28"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2"/>
    </row>
    <row r="211" spans="1:28" ht="15.75" customHeight="1">
      <c r="A211" s="6"/>
      <c r="B211" s="3"/>
      <c r="C211" s="3"/>
      <c r="D211" s="3"/>
      <c r="E211" s="3"/>
      <c r="F211" s="3"/>
      <c r="G211" s="2"/>
      <c r="H211" s="3"/>
      <c r="I211" s="3"/>
      <c r="J211" s="3"/>
      <c r="K211" s="3"/>
      <c r="L211" s="3"/>
      <c r="M211" s="3"/>
      <c r="N211" s="3"/>
      <c r="O211" s="3"/>
      <c r="P211" s="3"/>
      <c r="Q211" s="3"/>
      <c r="R211" s="3"/>
      <c r="S211" s="3"/>
      <c r="T211" s="3"/>
      <c r="U211" s="3"/>
      <c r="V211" s="3"/>
      <c r="W211" s="3"/>
      <c r="X211" s="3"/>
      <c r="Y211" s="3"/>
      <c r="Z211" s="3"/>
      <c r="AA211" s="3"/>
      <c r="AB211" s="2"/>
    </row>
    <row r="212" spans="1:28" ht="15.75" customHeight="1">
      <c r="A212" s="6"/>
      <c r="B212" s="3"/>
      <c r="C212" s="3"/>
      <c r="D212" s="3"/>
      <c r="E212" s="3"/>
      <c r="F212" s="3"/>
      <c r="G212" s="2"/>
      <c r="H212" s="2"/>
      <c r="I212" s="3"/>
      <c r="J212" s="3"/>
      <c r="K212" s="3"/>
      <c r="L212" s="2"/>
      <c r="M212" s="3"/>
      <c r="N212" s="3"/>
      <c r="O212" s="3"/>
      <c r="P212" s="3"/>
      <c r="Q212" s="3"/>
      <c r="R212" s="3"/>
      <c r="S212" s="3"/>
      <c r="T212" s="3"/>
      <c r="U212" s="3"/>
      <c r="V212" s="3"/>
      <c r="W212" s="3"/>
      <c r="X212" s="3"/>
      <c r="Y212" s="3"/>
      <c r="Z212" s="3"/>
      <c r="AA212" s="3"/>
      <c r="AB212" s="2"/>
    </row>
    <row r="213" spans="1:28" ht="15.75" customHeight="1">
      <c r="A213" s="6"/>
      <c r="B213" s="3"/>
      <c r="C213" s="3"/>
      <c r="D213" s="3"/>
      <c r="E213" s="3"/>
      <c r="F213" s="3"/>
      <c r="G213" s="3"/>
      <c r="H213" s="3"/>
      <c r="I213" s="3"/>
      <c r="J213" s="1570"/>
      <c r="K213" s="1570"/>
      <c r="L213" s="1570"/>
      <c r="M213" s="1570"/>
      <c r="N213" s="4"/>
      <c r="O213" s="3"/>
      <c r="P213" s="3"/>
      <c r="Q213" s="3"/>
      <c r="R213" s="3"/>
      <c r="S213" s="3"/>
      <c r="T213" s="3"/>
      <c r="U213" s="3"/>
      <c r="V213" s="3"/>
      <c r="W213" s="3"/>
      <c r="X213" s="3"/>
      <c r="Y213" s="3"/>
      <c r="Z213" s="3"/>
      <c r="AA213" s="3"/>
      <c r="AB213" s="2"/>
    </row>
    <row r="214" spans="1:28" ht="15.75" customHeight="1">
      <c r="A214" s="6"/>
      <c r="B214" s="3"/>
      <c r="C214" s="3"/>
      <c r="D214" s="3"/>
      <c r="E214" s="3"/>
      <c r="F214" s="3"/>
      <c r="G214" s="3"/>
      <c r="H214" s="3"/>
      <c r="I214" s="3"/>
      <c r="J214" s="1570"/>
      <c r="K214" s="1570"/>
      <c r="L214" s="1570"/>
      <c r="M214" s="1570"/>
      <c r="N214" s="4"/>
      <c r="O214" s="3"/>
      <c r="P214" s="3"/>
      <c r="Q214" s="3"/>
      <c r="R214" s="3"/>
      <c r="S214" s="3"/>
      <c r="T214" s="3"/>
      <c r="U214" s="3"/>
      <c r="V214" s="3"/>
      <c r="W214" s="3"/>
      <c r="X214" s="3"/>
      <c r="Y214" s="3"/>
      <c r="Z214" s="3"/>
      <c r="AA214" s="3"/>
      <c r="AB214" s="2"/>
    </row>
    <row r="215" spans="1:28" ht="15.75" customHeight="1">
      <c r="A215" s="6"/>
      <c r="B215" s="3"/>
      <c r="C215" s="3"/>
      <c r="D215" s="3"/>
      <c r="E215" s="3"/>
      <c r="F215" s="3"/>
      <c r="G215" s="3"/>
      <c r="H215" s="3"/>
      <c r="I215" s="3"/>
      <c r="J215" s="1570"/>
      <c r="K215" s="1570"/>
      <c r="L215" s="1570"/>
      <c r="M215" s="1570"/>
      <c r="N215" s="4"/>
      <c r="O215" s="3"/>
      <c r="P215" s="3"/>
      <c r="Q215" s="3"/>
      <c r="R215" s="3"/>
      <c r="S215" s="3"/>
      <c r="T215" s="3"/>
      <c r="U215" s="3"/>
      <c r="V215" s="3"/>
      <c r="W215" s="3"/>
      <c r="X215" s="3"/>
      <c r="Y215" s="3"/>
      <c r="Z215" s="3"/>
      <c r="AA215" s="3"/>
      <c r="AB215" s="2"/>
    </row>
    <row r="216" spans="1:28" ht="15.75" customHeight="1">
      <c r="A216" s="6"/>
      <c r="B216" s="3"/>
      <c r="C216" s="3"/>
      <c r="D216" s="3"/>
      <c r="E216" s="3"/>
      <c r="F216" s="3"/>
      <c r="G216" s="3"/>
      <c r="H216" s="3"/>
      <c r="I216" s="3"/>
      <c r="J216" s="1570"/>
      <c r="K216" s="1570"/>
      <c r="L216" s="1570"/>
      <c r="M216" s="1570"/>
      <c r="N216" s="4"/>
      <c r="O216" s="3"/>
      <c r="P216" s="3"/>
      <c r="Q216" s="3"/>
      <c r="R216" s="3"/>
      <c r="S216" s="3"/>
      <c r="T216" s="3"/>
      <c r="U216" s="3"/>
      <c r="V216" s="3"/>
      <c r="W216" s="3"/>
      <c r="X216" s="3"/>
      <c r="Y216" s="3"/>
      <c r="Z216" s="3"/>
      <c r="AA216" s="3"/>
      <c r="AB216" s="2"/>
    </row>
    <row r="217" spans="1:28" ht="15.75" customHeight="1">
      <c r="A217" s="6"/>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2"/>
    </row>
    <row r="218" spans="1:28" ht="15.75" customHeight="1">
      <c r="A218" s="3"/>
      <c r="B218" s="3"/>
      <c r="C218" s="3"/>
      <c r="D218" s="1473"/>
      <c r="E218" s="1473"/>
      <c r="F218" s="1473"/>
      <c r="G218" s="1473"/>
      <c r="H218" s="5"/>
      <c r="I218" s="1473"/>
      <c r="J218" s="1473"/>
      <c r="K218" s="1473"/>
      <c r="L218" s="1473"/>
      <c r="M218" s="1473"/>
      <c r="N218" s="1473"/>
      <c r="O218" s="1473"/>
      <c r="P218" s="1473"/>
      <c r="Q218" s="1473"/>
      <c r="R218" s="1473"/>
      <c r="S218" s="1473"/>
      <c r="T218" s="1473"/>
      <c r="U218" s="1473"/>
      <c r="V218" s="5"/>
      <c r="W218" s="5"/>
      <c r="X218" s="1473"/>
      <c r="Y218" s="1473"/>
      <c r="Z218" s="1473"/>
      <c r="AA218" s="3"/>
      <c r="AB218" s="2"/>
    </row>
    <row r="219" spans="1:28" ht="15.75" customHeight="1">
      <c r="A219" s="3"/>
      <c r="B219" s="3"/>
      <c r="C219" s="3"/>
      <c r="D219" s="5"/>
      <c r="E219" s="1501"/>
      <c r="F219" s="1501"/>
      <c r="G219" s="5"/>
      <c r="H219" s="5"/>
      <c r="I219" s="3"/>
      <c r="J219" s="3"/>
      <c r="K219" s="3"/>
      <c r="L219" s="2"/>
      <c r="M219" s="3"/>
      <c r="N219" s="3"/>
      <c r="O219" s="3"/>
      <c r="P219" s="3"/>
      <c r="Q219" s="3"/>
      <c r="R219" s="2"/>
      <c r="S219" s="2"/>
      <c r="T219" s="2"/>
      <c r="U219" s="2"/>
      <c r="V219" s="5"/>
      <c r="W219" s="5"/>
      <c r="X219" s="1568"/>
      <c r="Y219" s="1568"/>
      <c r="Z219" s="1568"/>
      <c r="AA219" s="3"/>
      <c r="AB219" s="2"/>
    </row>
    <row r="220" spans="1:28" ht="15.75" customHeight="1">
      <c r="A220" s="3"/>
      <c r="B220" s="3"/>
      <c r="C220" s="3"/>
      <c r="D220" s="5"/>
      <c r="E220" s="1501"/>
      <c r="F220" s="1501"/>
      <c r="G220" s="5"/>
      <c r="H220" s="5"/>
      <c r="I220" s="3"/>
      <c r="J220" s="3"/>
      <c r="K220" s="3"/>
      <c r="L220" s="2"/>
      <c r="M220" s="3"/>
      <c r="N220" s="3"/>
      <c r="O220" s="3"/>
      <c r="P220" s="3"/>
      <c r="Q220" s="3"/>
      <c r="R220" s="2"/>
      <c r="S220" s="2"/>
      <c r="T220" s="2"/>
      <c r="U220" s="2"/>
      <c r="V220" s="5"/>
      <c r="W220" s="5"/>
      <c r="X220" s="1568"/>
      <c r="Y220" s="1568"/>
      <c r="Z220" s="1568"/>
      <c r="AA220" s="3"/>
      <c r="AB220" s="2"/>
    </row>
    <row r="221" spans="1:28" ht="15.75" customHeight="1">
      <c r="A221" s="3"/>
      <c r="B221" s="3"/>
      <c r="C221" s="3"/>
      <c r="D221" s="5"/>
      <c r="E221" s="1501"/>
      <c r="F221" s="1501"/>
      <c r="G221" s="5"/>
      <c r="H221" s="5"/>
      <c r="I221" s="3"/>
      <c r="J221" s="3"/>
      <c r="K221" s="3"/>
      <c r="L221" s="2"/>
      <c r="M221" s="3"/>
      <c r="N221" s="3"/>
      <c r="O221" s="3"/>
      <c r="P221" s="3"/>
      <c r="Q221" s="3"/>
      <c r="R221" s="2"/>
      <c r="S221" s="2"/>
      <c r="T221" s="2"/>
      <c r="U221" s="2"/>
      <c r="V221" s="5"/>
      <c r="W221" s="5"/>
      <c r="X221" s="1568"/>
      <c r="Y221" s="1568"/>
      <c r="Z221" s="1568"/>
      <c r="AA221" s="3"/>
      <c r="AB221" s="2"/>
    </row>
    <row r="222" spans="1:28" ht="15.75" customHeight="1">
      <c r="A222" s="3"/>
      <c r="B222" s="3"/>
      <c r="C222" s="3"/>
      <c r="D222" s="5"/>
      <c r="E222" s="1501"/>
      <c r="F222" s="1501"/>
      <c r="G222" s="5"/>
      <c r="H222" s="5"/>
      <c r="I222" s="3"/>
      <c r="J222" s="3"/>
      <c r="K222" s="3"/>
      <c r="L222" s="2"/>
      <c r="M222" s="3"/>
      <c r="N222" s="3"/>
      <c r="O222" s="3"/>
      <c r="P222" s="3"/>
      <c r="Q222" s="3"/>
      <c r="R222" s="2"/>
      <c r="S222" s="2"/>
      <c r="T222" s="2"/>
      <c r="U222" s="2"/>
      <c r="V222" s="5"/>
      <c r="W222" s="5"/>
      <c r="X222" s="1568"/>
      <c r="Y222" s="1568"/>
      <c r="Z222" s="1568"/>
      <c r="AA222" s="3"/>
      <c r="AB222" s="2"/>
    </row>
    <row r="223" spans="1:28" ht="15.75" customHeight="1">
      <c r="A223" s="3"/>
      <c r="B223" s="3"/>
      <c r="C223" s="3"/>
      <c r="D223" s="5"/>
      <c r="E223" s="1501"/>
      <c r="F223" s="1501"/>
      <c r="G223" s="5"/>
      <c r="H223" s="5"/>
      <c r="I223" s="3"/>
      <c r="J223" s="3"/>
      <c r="K223" s="3"/>
      <c r="L223" s="2"/>
      <c r="M223" s="3"/>
      <c r="N223" s="3"/>
      <c r="O223" s="3"/>
      <c r="P223" s="3"/>
      <c r="Q223" s="3"/>
      <c r="R223" s="2"/>
      <c r="S223" s="2"/>
      <c r="T223" s="2"/>
      <c r="U223" s="2"/>
      <c r="V223" s="5"/>
      <c r="W223" s="5"/>
      <c r="X223" s="1568"/>
      <c r="Y223" s="1568"/>
      <c r="Z223" s="1568"/>
      <c r="AA223" s="3"/>
      <c r="AB223" s="2"/>
    </row>
    <row r="224" spans="1:28" ht="15.75" customHeight="1">
      <c r="A224" s="3"/>
      <c r="B224" s="3"/>
      <c r="C224" s="3"/>
      <c r="D224" s="5"/>
      <c r="E224" s="1501"/>
      <c r="F224" s="1501"/>
      <c r="G224" s="5"/>
      <c r="H224" s="5"/>
      <c r="I224" s="3"/>
      <c r="J224" s="3"/>
      <c r="K224" s="3"/>
      <c r="L224" s="2"/>
      <c r="M224" s="3"/>
      <c r="N224" s="3"/>
      <c r="O224" s="3"/>
      <c r="P224" s="3"/>
      <c r="Q224" s="3"/>
      <c r="R224" s="2"/>
      <c r="S224" s="2"/>
      <c r="T224" s="2"/>
      <c r="U224" s="2"/>
      <c r="V224" s="5"/>
      <c r="W224" s="5"/>
      <c r="X224" s="1568"/>
      <c r="Y224" s="1568"/>
      <c r="Z224" s="1568"/>
      <c r="AA224" s="3"/>
      <c r="AB224" s="2"/>
    </row>
    <row r="225" spans="1:28" ht="15.75" customHeight="1">
      <c r="A225" s="6"/>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2"/>
    </row>
    <row r="226" spans="1:28" ht="15.75" customHeight="1">
      <c r="A226" s="6"/>
      <c r="B226" s="3"/>
      <c r="C226" s="3"/>
      <c r="D226" s="3"/>
      <c r="E226" s="3"/>
      <c r="F226" s="1489"/>
      <c r="G226" s="1489"/>
      <c r="H226" s="1489"/>
      <c r="I226" s="1489"/>
      <c r="J226" s="1489"/>
      <c r="K226" s="1489"/>
      <c r="L226" s="1489"/>
      <c r="M226" s="1489"/>
      <c r="N226" s="1489"/>
      <c r="O226" s="1489"/>
      <c r="P226" s="1489"/>
      <c r="Q226" s="1489"/>
      <c r="R226" s="1489"/>
      <c r="S226" s="1489"/>
      <c r="T226" s="1489"/>
      <c r="U226" s="1489"/>
      <c r="V226" s="1489"/>
      <c r="W226" s="1489"/>
      <c r="X226" s="1489"/>
      <c r="Y226" s="1489"/>
      <c r="Z226" s="1489"/>
      <c r="AA226" s="1489"/>
      <c r="AB226" s="2"/>
    </row>
    <row r="227" spans="1:28" ht="15.75" customHeight="1">
      <c r="A227" s="3"/>
      <c r="B227" s="3"/>
      <c r="C227" s="3"/>
      <c r="D227" s="3"/>
      <c r="E227" s="3"/>
      <c r="F227" s="1489"/>
      <c r="G227" s="1489"/>
      <c r="H227" s="1489"/>
      <c r="I227" s="1489"/>
      <c r="J227" s="1489"/>
      <c r="K227" s="1489"/>
      <c r="L227" s="1489"/>
      <c r="M227" s="1489"/>
      <c r="N227" s="1489"/>
      <c r="O227" s="1489"/>
      <c r="P227" s="1489"/>
      <c r="Q227" s="1489"/>
      <c r="R227" s="1489"/>
      <c r="S227" s="1489"/>
      <c r="T227" s="1489"/>
      <c r="U227" s="1489"/>
      <c r="V227" s="1489"/>
      <c r="W227" s="1489"/>
      <c r="X227" s="1489"/>
      <c r="Y227" s="1489"/>
      <c r="Z227" s="1489"/>
      <c r="AA227" s="1489"/>
      <c r="AB227" s="2"/>
    </row>
    <row r="228" spans="1:28" ht="15.75" customHeight="1">
      <c r="A228" s="6"/>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2"/>
    </row>
    <row r="229" spans="1:28" ht="15.75" customHeight="1">
      <c r="A229" s="3"/>
      <c r="B229" s="3"/>
      <c r="C229" s="3"/>
      <c r="D229" s="3"/>
      <c r="E229" s="3"/>
      <c r="F229" s="1489"/>
      <c r="G229" s="1489"/>
      <c r="H229" s="1489"/>
      <c r="I229" s="1489"/>
      <c r="J229" s="1489"/>
      <c r="K229" s="1489"/>
      <c r="L229" s="1489"/>
      <c r="M229" s="1489"/>
      <c r="N229" s="1489"/>
      <c r="O229" s="1489"/>
      <c r="P229" s="1489"/>
      <c r="Q229" s="1489"/>
      <c r="R229" s="1489"/>
      <c r="S229" s="1489"/>
      <c r="T229" s="1489"/>
      <c r="U229" s="1489"/>
      <c r="V229" s="1489"/>
      <c r="W229" s="1489"/>
      <c r="X229" s="1489"/>
      <c r="Y229" s="1489"/>
      <c r="Z229" s="1489"/>
      <c r="AA229" s="1489"/>
      <c r="AB229" s="2"/>
    </row>
    <row r="230" spans="1:28" ht="15.75" customHeight="1">
      <c r="A230" s="3"/>
      <c r="B230" s="3"/>
      <c r="C230" s="3"/>
      <c r="D230" s="3"/>
      <c r="E230" s="3"/>
      <c r="F230" s="1489"/>
      <c r="G230" s="1489"/>
      <c r="H230" s="1489"/>
      <c r="I230" s="1489"/>
      <c r="J230" s="1489"/>
      <c r="K230" s="1489"/>
      <c r="L230" s="1489"/>
      <c r="M230" s="1489"/>
      <c r="N230" s="1489"/>
      <c r="O230" s="1489"/>
      <c r="P230" s="1489"/>
      <c r="Q230" s="1489"/>
      <c r="R230" s="1489"/>
      <c r="S230" s="1489"/>
      <c r="T230" s="1489"/>
      <c r="U230" s="1489"/>
      <c r="V230" s="1489"/>
      <c r="W230" s="1489"/>
      <c r="X230" s="1489"/>
      <c r="Y230" s="1489"/>
      <c r="Z230" s="1489"/>
      <c r="AA230" s="1489"/>
      <c r="AB230" s="2"/>
    </row>
    <row r="231" spans="1:28"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2"/>
    </row>
    <row r="237" spans="1:28" ht="18.75" customHeight="1">
      <c r="A237" s="1473"/>
      <c r="B237" s="1473"/>
      <c r="C237" s="1473"/>
      <c r="D237" s="1473"/>
      <c r="E237" s="1473"/>
      <c r="F237" s="1473"/>
      <c r="G237" s="1473"/>
      <c r="H237" s="1473"/>
      <c r="I237" s="1473"/>
      <c r="J237" s="1473"/>
      <c r="K237" s="1473"/>
      <c r="L237" s="1473"/>
      <c r="M237" s="1473"/>
      <c r="N237" s="1473"/>
      <c r="O237" s="1473"/>
      <c r="P237" s="1473"/>
      <c r="Q237" s="1473"/>
      <c r="R237" s="1473"/>
      <c r="S237" s="1473"/>
      <c r="T237" s="1473"/>
      <c r="U237" s="1473"/>
      <c r="V237" s="1473"/>
      <c r="W237" s="1473"/>
      <c r="X237" s="1473"/>
      <c r="Y237" s="1473"/>
      <c r="Z237" s="1473"/>
      <c r="AA237" s="1473"/>
      <c r="AB237" s="2"/>
    </row>
    <row r="238" spans="1:28"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2"/>
    </row>
    <row r="239" spans="1:28" ht="15.75" customHeight="1">
      <c r="A239" s="6"/>
      <c r="B239" s="3"/>
      <c r="C239" s="3"/>
      <c r="D239" s="3"/>
      <c r="E239" s="3"/>
      <c r="F239" s="3"/>
      <c r="G239" s="2"/>
      <c r="H239" s="3"/>
      <c r="I239" s="3"/>
      <c r="J239" s="3"/>
      <c r="K239" s="3"/>
      <c r="L239" s="3"/>
      <c r="M239" s="3"/>
      <c r="N239" s="3"/>
      <c r="O239" s="3"/>
      <c r="P239" s="3"/>
      <c r="Q239" s="3"/>
      <c r="R239" s="3"/>
      <c r="S239" s="3"/>
      <c r="T239" s="3"/>
      <c r="U239" s="3"/>
      <c r="V239" s="3"/>
      <c r="W239" s="3"/>
      <c r="X239" s="3"/>
      <c r="Y239" s="3"/>
      <c r="Z239" s="3"/>
      <c r="AA239" s="3"/>
      <c r="AB239" s="2"/>
    </row>
    <row r="240" spans="1:28" ht="15.75" customHeight="1">
      <c r="A240" s="6"/>
      <c r="B240" s="3"/>
      <c r="C240" s="3"/>
      <c r="D240" s="3"/>
      <c r="E240" s="3"/>
      <c r="F240" s="3"/>
      <c r="G240" s="2"/>
      <c r="H240" s="2"/>
      <c r="I240" s="3"/>
      <c r="J240" s="3"/>
      <c r="K240" s="3"/>
      <c r="L240" s="2"/>
      <c r="M240" s="3"/>
      <c r="N240" s="3"/>
      <c r="O240" s="3"/>
      <c r="P240" s="3"/>
      <c r="Q240" s="3"/>
      <c r="R240" s="3"/>
      <c r="S240" s="3"/>
      <c r="T240" s="3"/>
      <c r="U240" s="3"/>
      <c r="V240" s="3"/>
      <c r="W240" s="3"/>
      <c r="X240" s="3"/>
      <c r="Y240" s="3"/>
      <c r="Z240" s="3"/>
      <c r="AA240" s="3"/>
      <c r="AB240" s="2"/>
    </row>
    <row r="241" spans="1:28" ht="15.75" customHeight="1">
      <c r="A241" s="6"/>
      <c r="B241" s="3"/>
      <c r="C241" s="3"/>
      <c r="D241" s="3"/>
      <c r="E241" s="3"/>
      <c r="F241" s="3"/>
      <c r="G241" s="3"/>
      <c r="H241" s="3"/>
      <c r="I241" s="3"/>
      <c r="J241" s="1570"/>
      <c r="K241" s="1570"/>
      <c r="L241" s="1570"/>
      <c r="M241" s="1570"/>
      <c r="N241" s="4"/>
      <c r="O241" s="3"/>
      <c r="P241" s="3"/>
      <c r="Q241" s="3"/>
      <c r="R241" s="3"/>
      <c r="S241" s="3"/>
      <c r="T241" s="3"/>
      <c r="U241" s="3"/>
      <c r="V241" s="3"/>
      <c r="W241" s="3"/>
      <c r="X241" s="3"/>
      <c r="Y241" s="3"/>
      <c r="Z241" s="3"/>
      <c r="AA241" s="3"/>
      <c r="AB241" s="2"/>
    </row>
    <row r="242" spans="1:28" ht="15.75" customHeight="1">
      <c r="A242" s="6"/>
      <c r="B242" s="3"/>
      <c r="C242" s="3"/>
      <c r="D242" s="3"/>
      <c r="E242" s="3"/>
      <c r="F242" s="3"/>
      <c r="G242" s="3"/>
      <c r="H242" s="3"/>
      <c r="I242" s="3"/>
      <c r="J242" s="1570"/>
      <c r="K242" s="1570"/>
      <c r="L242" s="1570"/>
      <c r="M242" s="1570"/>
      <c r="N242" s="4"/>
      <c r="O242" s="3"/>
      <c r="P242" s="3"/>
      <c r="Q242" s="3"/>
      <c r="R242" s="3"/>
      <c r="S242" s="3"/>
      <c r="T242" s="3"/>
      <c r="U242" s="3"/>
      <c r="V242" s="3"/>
      <c r="W242" s="3"/>
      <c r="X242" s="3"/>
      <c r="Y242" s="3"/>
      <c r="Z242" s="3"/>
      <c r="AA242" s="3"/>
      <c r="AB242" s="2"/>
    </row>
    <row r="243" spans="1:28" ht="15.75" customHeight="1">
      <c r="A243" s="6"/>
      <c r="B243" s="3"/>
      <c r="C243" s="3"/>
      <c r="D243" s="3"/>
      <c r="E243" s="3"/>
      <c r="F243" s="3"/>
      <c r="G243" s="3"/>
      <c r="H243" s="3"/>
      <c r="I243" s="3"/>
      <c r="J243" s="1570"/>
      <c r="K243" s="1570"/>
      <c r="L243" s="1570"/>
      <c r="M243" s="1570"/>
      <c r="N243" s="4"/>
      <c r="O243" s="3"/>
      <c r="P243" s="3"/>
      <c r="Q243" s="3"/>
      <c r="R243" s="3"/>
      <c r="S243" s="3"/>
      <c r="T243" s="3"/>
      <c r="U243" s="3"/>
      <c r="V243" s="3"/>
      <c r="W243" s="3"/>
      <c r="X243" s="3"/>
      <c r="Y243" s="3"/>
      <c r="Z243" s="3"/>
      <c r="AA243" s="3"/>
      <c r="AB243" s="2"/>
    </row>
    <row r="244" spans="1:28" ht="15.75" customHeight="1">
      <c r="A244" s="6"/>
      <c r="B244" s="3"/>
      <c r="C244" s="3"/>
      <c r="D244" s="3"/>
      <c r="E244" s="3"/>
      <c r="F244" s="3"/>
      <c r="G244" s="3"/>
      <c r="H244" s="3"/>
      <c r="I244" s="3"/>
      <c r="J244" s="1570"/>
      <c r="K244" s="1570"/>
      <c r="L244" s="1570"/>
      <c r="M244" s="1570"/>
      <c r="N244" s="4"/>
      <c r="O244" s="3"/>
      <c r="P244" s="3"/>
      <c r="Q244" s="3"/>
      <c r="R244" s="3"/>
      <c r="S244" s="3"/>
      <c r="T244" s="3"/>
      <c r="U244" s="3"/>
      <c r="V244" s="3"/>
      <c r="W244" s="3"/>
      <c r="X244" s="3"/>
      <c r="Y244" s="3"/>
      <c r="Z244" s="3"/>
      <c r="AA244" s="3"/>
      <c r="AB244" s="2"/>
    </row>
    <row r="245" spans="1:28" ht="15.75" customHeight="1">
      <c r="A245" s="6"/>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2"/>
    </row>
    <row r="246" spans="1:28" ht="15.75" customHeight="1">
      <c r="A246" s="3"/>
      <c r="B246" s="3"/>
      <c r="C246" s="3"/>
      <c r="D246" s="1473"/>
      <c r="E246" s="1473"/>
      <c r="F246" s="1473"/>
      <c r="G246" s="1473"/>
      <c r="H246" s="5"/>
      <c r="I246" s="1473"/>
      <c r="J246" s="1473"/>
      <c r="K246" s="1473"/>
      <c r="L246" s="1473"/>
      <c r="M246" s="1473"/>
      <c r="N246" s="1473"/>
      <c r="O246" s="1473"/>
      <c r="P246" s="1473"/>
      <c r="Q246" s="1473"/>
      <c r="R246" s="1473"/>
      <c r="S246" s="1473"/>
      <c r="T246" s="1473"/>
      <c r="U246" s="1473"/>
      <c r="V246" s="5"/>
      <c r="W246" s="5"/>
      <c r="X246" s="1473"/>
      <c r="Y246" s="1473"/>
      <c r="Z246" s="1473"/>
      <c r="AA246" s="3"/>
      <c r="AB246" s="2"/>
    </row>
    <row r="247" spans="1:28" ht="15.75" customHeight="1">
      <c r="A247" s="3"/>
      <c r="B247" s="3"/>
      <c r="C247" s="3"/>
      <c r="D247" s="5"/>
      <c r="E247" s="1501"/>
      <c r="F247" s="1501"/>
      <c r="G247" s="5"/>
      <c r="H247" s="5"/>
      <c r="I247" s="3"/>
      <c r="J247" s="3"/>
      <c r="K247" s="3"/>
      <c r="L247" s="2"/>
      <c r="M247" s="3"/>
      <c r="N247" s="3"/>
      <c r="O247" s="3"/>
      <c r="P247" s="3"/>
      <c r="Q247" s="3"/>
      <c r="R247" s="2"/>
      <c r="S247" s="2"/>
      <c r="T247" s="2"/>
      <c r="U247" s="2"/>
      <c r="V247" s="5"/>
      <c r="W247" s="5"/>
      <c r="X247" s="1568"/>
      <c r="Y247" s="1568"/>
      <c r="Z247" s="1568"/>
      <c r="AA247" s="3"/>
      <c r="AB247" s="2"/>
    </row>
    <row r="248" spans="1:28" ht="15.75" customHeight="1">
      <c r="A248" s="3"/>
      <c r="B248" s="3"/>
      <c r="C248" s="3"/>
      <c r="D248" s="5"/>
      <c r="E248" s="1501"/>
      <c r="F248" s="1501"/>
      <c r="G248" s="5"/>
      <c r="H248" s="5"/>
      <c r="I248" s="3"/>
      <c r="J248" s="3"/>
      <c r="K248" s="3"/>
      <c r="L248" s="2"/>
      <c r="M248" s="3"/>
      <c r="N248" s="3"/>
      <c r="O248" s="3"/>
      <c r="P248" s="3"/>
      <c r="Q248" s="3"/>
      <c r="R248" s="2"/>
      <c r="S248" s="2"/>
      <c r="T248" s="2"/>
      <c r="U248" s="2"/>
      <c r="V248" s="5"/>
      <c r="W248" s="5"/>
      <c r="X248" s="1568"/>
      <c r="Y248" s="1568"/>
      <c r="Z248" s="1568"/>
      <c r="AA248" s="3"/>
      <c r="AB248" s="2"/>
    </row>
    <row r="249" spans="1:28" ht="15.75" customHeight="1">
      <c r="A249" s="3"/>
      <c r="B249" s="3"/>
      <c r="C249" s="3"/>
      <c r="D249" s="5"/>
      <c r="E249" s="1501"/>
      <c r="F249" s="1501"/>
      <c r="G249" s="5"/>
      <c r="H249" s="5"/>
      <c r="I249" s="3"/>
      <c r="J249" s="3"/>
      <c r="K249" s="3"/>
      <c r="L249" s="2"/>
      <c r="M249" s="3"/>
      <c r="N249" s="3"/>
      <c r="O249" s="3"/>
      <c r="P249" s="3"/>
      <c r="Q249" s="3"/>
      <c r="R249" s="2"/>
      <c r="S249" s="2"/>
      <c r="T249" s="2"/>
      <c r="U249" s="2"/>
      <c r="V249" s="5"/>
      <c r="W249" s="5"/>
      <c r="X249" s="1568"/>
      <c r="Y249" s="1568"/>
      <c r="Z249" s="1568"/>
      <c r="AA249" s="3"/>
      <c r="AB249" s="2"/>
    </row>
    <row r="250" spans="1:28" ht="15.75" customHeight="1">
      <c r="A250" s="3"/>
      <c r="B250" s="3"/>
      <c r="C250" s="3"/>
      <c r="D250" s="5"/>
      <c r="E250" s="1501"/>
      <c r="F250" s="1501"/>
      <c r="G250" s="5"/>
      <c r="H250" s="5"/>
      <c r="I250" s="3"/>
      <c r="J250" s="3"/>
      <c r="K250" s="3"/>
      <c r="L250" s="2"/>
      <c r="M250" s="3"/>
      <c r="N250" s="3"/>
      <c r="O250" s="3"/>
      <c r="P250" s="3"/>
      <c r="Q250" s="3"/>
      <c r="R250" s="2"/>
      <c r="S250" s="2"/>
      <c r="T250" s="2"/>
      <c r="U250" s="2"/>
      <c r="V250" s="5"/>
      <c r="W250" s="5"/>
      <c r="X250" s="1568"/>
      <c r="Y250" s="1568"/>
      <c r="Z250" s="1568"/>
      <c r="AA250" s="3"/>
      <c r="AB250" s="2"/>
    </row>
    <row r="251" spans="1:28" ht="15.75" customHeight="1">
      <c r="A251" s="3"/>
      <c r="B251" s="3"/>
      <c r="C251" s="3"/>
      <c r="D251" s="5"/>
      <c r="E251" s="1501"/>
      <c r="F251" s="1501"/>
      <c r="G251" s="5"/>
      <c r="H251" s="5"/>
      <c r="I251" s="3"/>
      <c r="J251" s="3"/>
      <c r="K251" s="3"/>
      <c r="L251" s="2"/>
      <c r="M251" s="3"/>
      <c r="N251" s="3"/>
      <c r="O251" s="3"/>
      <c r="P251" s="3"/>
      <c r="Q251" s="3"/>
      <c r="R251" s="2"/>
      <c r="S251" s="2"/>
      <c r="T251" s="2"/>
      <c r="U251" s="2"/>
      <c r="V251" s="5"/>
      <c r="W251" s="5"/>
      <c r="X251" s="1568"/>
      <c r="Y251" s="1568"/>
      <c r="Z251" s="1568"/>
      <c r="AA251" s="3"/>
      <c r="AB251" s="2"/>
    </row>
    <row r="252" spans="1:28" ht="15.75" customHeight="1">
      <c r="A252" s="3"/>
      <c r="B252" s="3"/>
      <c r="C252" s="3"/>
      <c r="D252" s="5"/>
      <c r="E252" s="1501"/>
      <c r="F252" s="1501"/>
      <c r="G252" s="5"/>
      <c r="H252" s="5"/>
      <c r="I252" s="3"/>
      <c r="J252" s="3"/>
      <c r="K252" s="3"/>
      <c r="L252" s="2"/>
      <c r="M252" s="3"/>
      <c r="N252" s="3"/>
      <c r="O252" s="3"/>
      <c r="P252" s="3"/>
      <c r="Q252" s="3"/>
      <c r="R252" s="2"/>
      <c r="S252" s="2"/>
      <c r="T252" s="2"/>
      <c r="U252" s="2"/>
      <c r="V252" s="5"/>
      <c r="W252" s="5"/>
      <c r="X252" s="1568"/>
      <c r="Y252" s="1568"/>
      <c r="Z252" s="1568"/>
      <c r="AA252" s="3"/>
      <c r="AB252" s="2"/>
    </row>
    <row r="253" spans="1:28" ht="15.75" customHeight="1">
      <c r="A253" s="6"/>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2"/>
    </row>
    <row r="254" spans="1:28" ht="15.75" customHeight="1">
      <c r="A254" s="6"/>
      <c r="B254" s="3"/>
      <c r="C254" s="3"/>
      <c r="D254" s="3"/>
      <c r="E254" s="3"/>
      <c r="F254" s="1489"/>
      <c r="G254" s="1489"/>
      <c r="H254" s="1489"/>
      <c r="I254" s="1489"/>
      <c r="J254" s="1489"/>
      <c r="K254" s="1489"/>
      <c r="L254" s="1489"/>
      <c r="M254" s="1489"/>
      <c r="N254" s="1489"/>
      <c r="O254" s="1489"/>
      <c r="P254" s="1489"/>
      <c r="Q254" s="1489"/>
      <c r="R254" s="1489"/>
      <c r="S254" s="1489"/>
      <c r="T254" s="1489"/>
      <c r="U254" s="1489"/>
      <c r="V254" s="1489"/>
      <c r="W254" s="1489"/>
      <c r="X254" s="1489"/>
      <c r="Y254" s="1489"/>
      <c r="Z254" s="1489"/>
      <c r="AA254" s="1489"/>
      <c r="AB254" s="2"/>
    </row>
    <row r="255" spans="1:28" ht="15.75" customHeight="1">
      <c r="A255" s="3"/>
      <c r="B255" s="3"/>
      <c r="C255" s="3"/>
      <c r="D255" s="3"/>
      <c r="E255" s="3"/>
      <c r="F255" s="1489"/>
      <c r="G255" s="1489"/>
      <c r="H255" s="1489"/>
      <c r="I255" s="1489"/>
      <c r="J255" s="1489"/>
      <c r="K255" s="1489"/>
      <c r="L255" s="1489"/>
      <c r="M255" s="1489"/>
      <c r="N255" s="1489"/>
      <c r="O255" s="1489"/>
      <c r="P255" s="1489"/>
      <c r="Q255" s="1489"/>
      <c r="R255" s="1489"/>
      <c r="S255" s="1489"/>
      <c r="T255" s="1489"/>
      <c r="U255" s="1489"/>
      <c r="V255" s="1489"/>
      <c r="W255" s="1489"/>
      <c r="X255" s="1489"/>
      <c r="Y255" s="1489"/>
      <c r="Z255" s="1489"/>
      <c r="AA255" s="1489"/>
      <c r="AB255" s="2"/>
    </row>
    <row r="256" spans="1:28" ht="15.75" customHeight="1">
      <c r="A256" s="6"/>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2"/>
    </row>
    <row r="257" spans="1:28" ht="15.75" customHeight="1">
      <c r="A257" s="3"/>
      <c r="B257" s="3"/>
      <c r="C257" s="3"/>
      <c r="D257" s="3"/>
      <c r="E257" s="3"/>
      <c r="F257" s="1489"/>
      <c r="G257" s="1489"/>
      <c r="H257" s="1489"/>
      <c r="I257" s="1489"/>
      <c r="J257" s="1489"/>
      <c r="K257" s="1489"/>
      <c r="L257" s="1489"/>
      <c r="M257" s="1489"/>
      <c r="N257" s="1489"/>
      <c r="O257" s="1489"/>
      <c r="P257" s="1489"/>
      <c r="Q257" s="1489"/>
      <c r="R257" s="1489"/>
      <c r="S257" s="1489"/>
      <c r="T257" s="1489"/>
      <c r="U257" s="1489"/>
      <c r="V257" s="1489"/>
      <c r="W257" s="1489"/>
      <c r="X257" s="1489"/>
      <c r="Y257" s="1489"/>
      <c r="Z257" s="1489"/>
      <c r="AA257" s="1489"/>
      <c r="AB257" s="2"/>
    </row>
    <row r="258" spans="1:28" ht="15.75" customHeight="1">
      <c r="A258" s="3"/>
      <c r="B258" s="3"/>
      <c r="C258" s="3"/>
      <c r="D258" s="3"/>
      <c r="E258" s="3"/>
      <c r="F258" s="1489"/>
      <c r="G258" s="1489"/>
      <c r="H258" s="1489"/>
      <c r="I258" s="1489"/>
      <c r="J258" s="1489"/>
      <c r="K258" s="1489"/>
      <c r="L258" s="1489"/>
      <c r="M258" s="1489"/>
      <c r="N258" s="1489"/>
      <c r="O258" s="1489"/>
      <c r="P258" s="1489"/>
      <c r="Q258" s="1489"/>
      <c r="R258" s="1489"/>
      <c r="S258" s="1489"/>
      <c r="T258" s="1489"/>
      <c r="U258" s="1489"/>
      <c r="V258" s="1489"/>
      <c r="W258" s="1489"/>
      <c r="X258" s="1489"/>
      <c r="Y258" s="1489"/>
      <c r="Z258" s="1489"/>
      <c r="AA258" s="1489"/>
      <c r="AB258" s="2"/>
    </row>
    <row r="259" spans="1:28"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2"/>
    </row>
    <row r="260" spans="1:28" ht="15.75" customHeight="1">
      <c r="A260" s="128"/>
      <c r="B260" s="128"/>
      <c r="C260" s="128"/>
      <c r="D260" s="128"/>
      <c r="E260" s="128"/>
      <c r="F260" s="128"/>
      <c r="G260" s="128"/>
      <c r="H260" s="128"/>
      <c r="I260" s="128"/>
      <c r="J260" s="128"/>
      <c r="K260" s="128"/>
      <c r="L260" s="128"/>
      <c r="M260" s="128"/>
      <c r="N260" s="128"/>
      <c r="O260" s="128"/>
      <c r="P260" s="128"/>
      <c r="Q260" s="128"/>
      <c r="R260" s="128"/>
      <c r="S260" s="128"/>
      <c r="T260" s="128"/>
      <c r="U260" s="128"/>
      <c r="V260" s="128"/>
      <c r="W260" s="128"/>
      <c r="X260" s="128"/>
      <c r="Y260" s="128"/>
      <c r="Z260" s="128"/>
      <c r="AA260" s="128"/>
    </row>
    <row r="261" spans="1:28" ht="15.75" customHeight="1">
      <c r="A261" s="128"/>
      <c r="B261" s="128"/>
      <c r="C261" s="128"/>
      <c r="D261" s="128"/>
      <c r="E261" s="128"/>
      <c r="F261" s="128"/>
      <c r="G261" s="128"/>
      <c r="H261" s="128"/>
      <c r="I261" s="128"/>
      <c r="J261" s="128"/>
      <c r="K261" s="128"/>
      <c r="L261" s="128"/>
      <c r="M261" s="128"/>
      <c r="N261" s="128"/>
      <c r="O261" s="128"/>
      <c r="P261" s="128"/>
      <c r="Q261" s="128"/>
      <c r="R261" s="128"/>
      <c r="S261" s="128"/>
      <c r="T261" s="128"/>
      <c r="U261" s="128"/>
      <c r="V261" s="128"/>
      <c r="W261" s="128"/>
      <c r="X261" s="128"/>
      <c r="Y261" s="128"/>
      <c r="Z261" s="128"/>
      <c r="AA261" s="128"/>
    </row>
    <row r="262" spans="1:28" ht="15.75" customHeight="1">
      <c r="A262" s="128"/>
      <c r="B262" s="128"/>
      <c r="C262" s="128"/>
      <c r="D262" s="128"/>
      <c r="E262" s="128"/>
      <c r="F262" s="128"/>
      <c r="G262" s="128"/>
      <c r="H262" s="128"/>
      <c r="I262" s="128"/>
      <c r="J262" s="128"/>
      <c r="K262" s="128"/>
      <c r="L262" s="128"/>
      <c r="M262" s="128"/>
      <c r="N262" s="128"/>
      <c r="O262" s="128"/>
      <c r="P262" s="128"/>
      <c r="Q262" s="128"/>
      <c r="R262" s="128"/>
      <c r="S262" s="128"/>
      <c r="T262" s="128"/>
      <c r="U262" s="128"/>
      <c r="V262" s="128"/>
      <c r="W262" s="128"/>
      <c r="X262" s="128"/>
      <c r="Y262" s="128"/>
      <c r="Z262" s="128"/>
      <c r="AA262" s="128"/>
    </row>
    <row r="263" spans="1:28" ht="18.75" customHeight="1">
      <c r="A263" s="1473"/>
      <c r="B263" s="1473"/>
      <c r="C263" s="1473"/>
      <c r="D263" s="1473"/>
      <c r="E263" s="1473"/>
      <c r="F263" s="1473"/>
      <c r="G263" s="1473"/>
      <c r="H263" s="1473"/>
      <c r="I263" s="1473"/>
      <c r="J263" s="1473"/>
      <c r="K263" s="1473"/>
      <c r="L263" s="1473"/>
      <c r="M263" s="1473"/>
      <c r="N263" s="1473"/>
      <c r="O263" s="1473"/>
      <c r="P263" s="1473"/>
      <c r="Q263" s="1473"/>
      <c r="R263" s="1473"/>
      <c r="S263" s="1473"/>
      <c r="T263" s="1473"/>
      <c r="U263" s="1473"/>
      <c r="V263" s="1473"/>
      <c r="W263" s="1473"/>
      <c r="X263" s="1473"/>
      <c r="Y263" s="1473"/>
      <c r="Z263" s="1473"/>
      <c r="AA263" s="1473"/>
      <c r="AB263" s="2"/>
    </row>
    <row r="264" spans="1:28"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2"/>
    </row>
    <row r="265" spans="1:28" ht="15.75" customHeight="1">
      <c r="A265" s="6"/>
      <c r="B265" s="3"/>
      <c r="C265" s="3"/>
      <c r="D265" s="3"/>
      <c r="E265" s="3"/>
      <c r="F265" s="3"/>
      <c r="G265" s="2"/>
      <c r="H265" s="3"/>
      <c r="I265" s="3"/>
      <c r="J265" s="3"/>
      <c r="K265" s="3"/>
      <c r="L265" s="3"/>
      <c r="M265" s="3"/>
      <c r="N265" s="3"/>
      <c r="O265" s="3"/>
      <c r="P265" s="3"/>
      <c r="Q265" s="3"/>
      <c r="R265" s="3"/>
      <c r="S265" s="3"/>
      <c r="T265" s="3"/>
      <c r="U265" s="3"/>
      <c r="V265" s="3"/>
      <c r="W265" s="3"/>
      <c r="X265" s="3"/>
      <c r="Y265" s="3"/>
      <c r="Z265" s="3"/>
      <c r="AA265" s="3"/>
      <c r="AB265" s="2"/>
    </row>
    <row r="266" spans="1:28" ht="15.75" customHeight="1">
      <c r="A266" s="6"/>
      <c r="B266" s="3"/>
      <c r="C266" s="3"/>
      <c r="D266" s="3"/>
      <c r="E266" s="3"/>
      <c r="F266" s="3"/>
      <c r="G266" s="2"/>
      <c r="H266" s="2"/>
      <c r="I266" s="3"/>
      <c r="J266" s="3"/>
      <c r="K266" s="3"/>
      <c r="L266" s="2"/>
      <c r="M266" s="3"/>
      <c r="N266" s="3"/>
      <c r="O266" s="3"/>
      <c r="P266" s="3"/>
      <c r="Q266" s="3"/>
      <c r="R266" s="3"/>
      <c r="S266" s="3"/>
      <c r="T266" s="3"/>
      <c r="U266" s="3"/>
      <c r="V266" s="3"/>
      <c r="W266" s="3"/>
      <c r="X266" s="3"/>
      <c r="Y266" s="3"/>
      <c r="Z266" s="3"/>
      <c r="AA266" s="3"/>
      <c r="AB266" s="2"/>
    </row>
    <row r="267" spans="1:28" ht="15.75" customHeight="1">
      <c r="A267" s="6"/>
      <c r="B267" s="3"/>
      <c r="C267" s="3"/>
      <c r="D267" s="3"/>
      <c r="E267" s="3"/>
      <c r="F267" s="3"/>
      <c r="G267" s="3"/>
      <c r="H267" s="3"/>
      <c r="I267" s="3"/>
      <c r="J267" s="1570"/>
      <c r="K267" s="1570"/>
      <c r="L267" s="1570"/>
      <c r="M267" s="1570"/>
      <c r="N267" s="4"/>
      <c r="O267" s="3"/>
      <c r="P267" s="3"/>
      <c r="Q267" s="3"/>
      <c r="R267" s="3"/>
      <c r="S267" s="3"/>
      <c r="T267" s="3"/>
      <c r="U267" s="3"/>
      <c r="V267" s="3"/>
      <c r="W267" s="3"/>
      <c r="X267" s="3"/>
      <c r="Y267" s="3"/>
      <c r="Z267" s="3"/>
      <c r="AA267" s="3"/>
      <c r="AB267" s="2"/>
    </row>
    <row r="268" spans="1:28" ht="15.75" customHeight="1">
      <c r="A268" s="6"/>
      <c r="B268" s="3"/>
      <c r="C268" s="3"/>
      <c r="D268" s="3"/>
      <c r="E268" s="3"/>
      <c r="F268" s="3"/>
      <c r="G268" s="3"/>
      <c r="H268" s="3"/>
      <c r="I268" s="3"/>
      <c r="J268" s="1570"/>
      <c r="K268" s="1570"/>
      <c r="L268" s="1570"/>
      <c r="M268" s="1570"/>
      <c r="N268" s="4"/>
      <c r="O268" s="3"/>
      <c r="P268" s="3"/>
      <c r="Q268" s="3"/>
      <c r="R268" s="3"/>
      <c r="S268" s="3"/>
      <c r="T268" s="3"/>
      <c r="U268" s="3"/>
      <c r="V268" s="3"/>
      <c r="W268" s="3"/>
      <c r="X268" s="3"/>
      <c r="Y268" s="3"/>
      <c r="Z268" s="3"/>
      <c r="AA268" s="3"/>
      <c r="AB268" s="2"/>
    </row>
    <row r="269" spans="1:28" ht="15.75" customHeight="1">
      <c r="A269" s="6"/>
      <c r="B269" s="3"/>
      <c r="C269" s="3"/>
      <c r="D269" s="3"/>
      <c r="E269" s="3"/>
      <c r="F269" s="3"/>
      <c r="G269" s="3"/>
      <c r="H269" s="3"/>
      <c r="I269" s="3"/>
      <c r="J269" s="1570"/>
      <c r="K269" s="1570"/>
      <c r="L269" s="1570"/>
      <c r="M269" s="1570"/>
      <c r="N269" s="4"/>
      <c r="O269" s="3"/>
      <c r="P269" s="3"/>
      <c r="Q269" s="3"/>
      <c r="R269" s="3"/>
      <c r="S269" s="3"/>
      <c r="T269" s="3"/>
      <c r="U269" s="3"/>
      <c r="V269" s="3"/>
      <c r="W269" s="3"/>
      <c r="X269" s="3"/>
      <c r="Y269" s="3"/>
      <c r="Z269" s="3"/>
      <c r="AA269" s="3"/>
      <c r="AB269" s="2"/>
    </row>
    <row r="270" spans="1:28" ht="15.75" customHeight="1">
      <c r="A270" s="6"/>
      <c r="B270" s="3"/>
      <c r="C270" s="3"/>
      <c r="D270" s="3"/>
      <c r="E270" s="3"/>
      <c r="F270" s="3"/>
      <c r="G270" s="3"/>
      <c r="H270" s="3"/>
      <c r="I270" s="3"/>
      <c r="J270" s="1570"/>
      <c r="K270" s="1570"/>
      <c r="L270" s="1570"/>
      <c r="M270" s="1570"/>
      <c r="N270" s="4"/>
      <c r="O270" s="3"/>
      <c r="P270" s="3"/>
      <c r="Q270" s="3"/>
      <c r="R270" s="3"/>
      <c r="S270" s="3"/>
      <c r="T270" s="3"/>
      <c r="U270" s="3"/>
      <c r="V270" s="3"/>
      <c r="W270" s="3"/>
      <c r="X270" s="3"/>
      <c r="Y270" s="3"/>
      <c r="Z270" s="3"/>
      <c r="AA270" s="3"/>
      <c r="AB270" s="2"/>
    </row>
    <row r="271" spans="1:28" ht="15.75" customHeight="1">
      <c r="A271" s="6"/>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2"/>
    </row>
    <row r="272" spans="1:28" ht="15.75" customHeight="1">
      <c r="A272" s="3"/>
      <c r="B272" s="3"/>
      <c r="C272" s="3"/>
      <c r="D272" s="1473"/>
      <c r="E272" s="1473"/>
      <c r="F272" s="1473"/>
      <c r="G272" s="1473"/>
      <c r="H272" s="5"/>
      <c r="I272" s="1473"/>
      <c r="J272" s="1473"/>
      <c r="K272" s="1473"/>
      <c r="L272" s="1473"/>
      <c r="M272" s="1473"/>
      <c r="N272" s="1473"/>
      <c r="O272" s="1473"/>
      <c r="P272" s="1473"/>
      <c r="Q272" s="1473"/>
      <c r="R272" s="1473"/>
      <c r="S272" s="1473"/>
      <c r="T272" s="1473"/>
      <c r="U272" s="1473"/>
      <c r="V272" s="5"/>
      <c r="W272" s="5"/>
      <c r="X272" s="1473"/>
      <c r="Y272" s="1473"/>
      <c r="Z272" s="1473"/>
      <c r="AA272" s="3"/>
      <c r="AB272" s="2"/>
    </row>
    <row r="273" spans="1:28" ht="15.75" customHeight="1">
      <c r="A273" s="3"/>
      <c r="B273" s="3"/>
      <c r="C273" s="3"/>
      <c r="D273" s="5"/>
      <c r="E273" s="1501"/>
      <c r="F273" s="1501"/>
      <c r="G273" s="5"/>
      <c r="H273" s="5"/>
      <c r="I273" s="3"/>
      <c r="J273" s="3"/>
      <c r="K273" s="3"/>
      <c r="L273" s="2"/>
      <c r="M273" s="3"/>
      <c r="N273" s="3"/>
      <c r="O273" s="3"/>
      <c r="P273" s="3"/>
      <c r="Q273" s="3"/>
      <c r="R273" s="2"/>
      <c r="S273" s="2"/>
      <c r="T273" s="2"/>
      <c r="U273" s="2"/>
      <c r="V273" s="5"/>
      <c r="W273" s="5"/>
      <c r="X273" s="1568"/>
      <c r="Y273" s="1568"/>
      <c r="Z273" s="1568"/>
      <c r="AA273" s="3"/>
      <c r="AB273" s="2"/>
    </row>
    <row r="274" spans="1:28" ht="15.75" customHeight="1">
      <c r="A274" s="3"/>
      <c r="B274" s="3"/>
      <c r="C274" s="3"/>
      <c r="D274" s="5"/>
      <c r="E274" s="1501"/>
      <c r="F274" s="1501"/>
      <c r="G274" s="5"/>
      <c r="H274" s="5"/>
      <c r="I274" s="3"/>
      <c r="J274" s="3"/>
      <c r="K274" s="3"/>
      <c r="L274" s="2"/>
      <c r="M274" s="3"/>
      <c r="N274" s="3"/>
      <c r="O274" s="3"/>
      <c r="P274" s="3"/>
      <c r="Q274" s="3"/>
      <c r="R274" s="2"/>
      <c r="S274" s="2"/>
      <c r="T274" s="2"/>
      <c r="U274" s="2"/>
      <c r="V274" s="5"/>
      <c r="W274" s="5"/>
      <c r="X274" s="1568"/>
      <c r="Y274" s="1568"/>
      <c r="Z274" s="1568"/>
      <c r="AA274" s="3"/>
      <c r="AB274" s="2"/>
    </row>
    <row r="275" spans="1:28" ht="15.75" customHeight="1">
      <c r="A275" s="3"/>
      <c r="B275" s="3"/>
      <c r="C275" s="3"/>
      <c r="D275" s="5"/>
      <c r="E275" s="1501"/>
      <c r="F275" s="1501"/>
      <c r="G275" s="5"/>
      <c r="H275" s="5"/>
      <c r="I275" s="3"/>
      <c r="J275" s="3"/>
      <c r="K275" s="3"/>
      <c r="L275" s="2"/>
      <c r="M275" s="3"/>
      <c r="N275" s="3"/>
      <c r="O275" s="3"/>
      <c r="P275" s="3"/>
      <c r="Q275" s="3"/>
      <c r="R275" s="2"/>
      <c r="S275" s="2"/>
      <c r="T275" s="2"/>
      <c r="U275" s="2"/>
      <c r="V275" s="5"/>
      <c r="W275" s="5"/>
      <c r="X275" s="1568"/>
      <c r="Y275" s="1568"/>
      <c r="Z275" s="1568"/>
      <c r="AA275" s="3"/>
      <c r="AB275" s="2"/>
    </row>
    <row r="276" spans="1:28" ht="15.75" customHeight="1">
      <c r="A276" s="3"/>
      <c r="B276" s="3"/>
      <c r="C276" s="3"/>
      <c r="D276" s="5"/>
      <c r="E276" s="1501"/>
      <c r="F276" s="1501"/>
      <c r="G276" s="5"/>
      <c r="H276" s="5"/>
      <c r="I276" s="3"/>
      <c r="J276" s="3"/>
      <c r="K276" s="3"/>
      <c r="L276" s="2"/>
      <c r="M276" s="3"/>
      <c r="N276" s="3"/>
      <c r="O276" s="3"/>
      <c r="P276" s="3"/>
      <c r="Q276" s="3"/>
      <c r="R276" s="2"/>
      <c r="S276" s="2"/>
      <c r="T276" s="2"/>
      <c r="U276" s="2"/>
      <c r="V276" s="5"/>
      <c r="W276" s="5"/>
      <c r="X276" s="1568"/>
      <c r="Y276" s="1568"/>
      <c r="Z276" s="1568"/>
      <c r="AA276" s="3"/>
      <c r="AB276" s="2"/>
    </row>
    <row r="277" spans="1:28" ht="15.75" customHeight="1">
      <c r="A277" s="3"/>
      <c r="B277" s="3"/>
      <c r="C277" s="3"/>
      <c r="D277" s="5"/>
      <c r="E277" s="1501"/>
      <c r="F277" s="1501"/>
      <c r="G277" s="5"/>
      <c r="H277" s="5"/>
      <c r="I277" s="3"/>
      <c r="J277" s="3"/>
      <c r="K277" s="3"/>
      <c r="L277" s="2"/>
      <c r="M277" s="3"/>
      <c r="N277" s="3"/>
      <c r="O277" s="3"/>
      <c r="P277" s="3"/>
      <c r="Q277" s="3"/>
      <c r="R277" s="2"/>
      <c r="S277" s="2"/>
      <c r="T277" s="2"/>
      <c r="U277" s="2"/>
      <c r="V277" s="5"/>
      <c r="W277" s="5"/>
      <c r="X277" s="1568"/>
      <c r="Y277" s="1568"/>
      <c r="Z277" s="1568"/>
      <c r="AA277" s="3"/>
      <c r="AB277" s="2"/>
    </row>
    <row r="278" spans="1:28" ht="15.75" customHeight="1">
      <c r="A278" s="3"/>
      <c r="B278" s="3"/>
      <c r="C278" s="3"/>
      <c r="D278" s="5"/>
      <c r="E278" s="1501"/>
      <c r="F278" s="1501"/>
      <c r="G278" s="5"/>
      <c r="H278" s="5"/>
      <c r="I278" s="3"/>
      <c r="J278" s="3"/>
      <c r="K278" s="3"/>
      <c r="L278" s="2"/>
      <c r="M278" s="3"/>
      <c r="N278" s="3"/>
      <c r="O278" s="3"/>
      <c r="P278" s="3"/>
      <c r="Q278" s="3"/>
      <c r="R278" s="2"/>
      <c r="S278" s="2"/>
      <c r="T278" s="2"/>
      <c r="U278" s="2"/>
      <c r="V278" s="5"/>
      <c r="W278" s="5"/>
      <c r="X278" s="1568"/>
      <c r="Y278" s="1568"/>
      <c r="Z278" s="1568"/>
      <c r="AA278" s="3"/>
      <c r="AB278" s="2"/>
    </row>
    <row r="279" spans="1:28" ht="15.75" customHeight="1">
      <c r="A279" s="6"/>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2"/>
    </row>
    <row r="280" spans="1:28" ht="15.75" customHeight="1">
      <c r="A280" s="6"/>
      <c r="B280" s="3"/>
      <c r="C280" s="3"/>
      <c r="D280" s="3"/>
      <c r="E280" s="3"/>
      <c r="F280" s="1489"/>
      <c r="G280" s="1489"/>
      <c r="H280" s="1489"/>
      <c r="I280" s="1489"/>
      <c r="J280" s="1489"/>
      <c r="K280" s="1489"/>
      <c r="L280" s="1489"/>
      <c r="M280" s="1489"/>
      <c r="N280" s="1489"/>
      <c r="O280" s="1489"/>
      <c r="P280" s="1489"/>
      <c r="Q280" s="1489"/>
      <c r="R280" s="1489"/>
      <c r="S280" s="1489"/>
      <c r="T280" s="1489"/>
      <c r="U280" s="1489"/>
      <c r="V280" s="1489"/>
      <c r="W280" s="1489"/>
      <c r="X280" s="1489"/>
      <c r="Y280" s="1489"/>
      <c r="Z280" s="1489"/>
      <c r="AA280" s="1489"/>
      <c r="AB280" s="2"/>
    </row>
    <row r="281" spans="1:28" ht="15.75" customHeight="1">
      <c r="A281" s="3"/>
      <c r="B281" s="3"/>
      <c r="C281" s="3"/>
      <c r="D281" s="3"/>
      <c r="E281" s="3"/>
      <c r="F281" s="1489"/>
      <c r="G281" s="1489"/>
      <c r="H281" s="1489"/>
      <c r="I281" s="1489"/>
      <c r="J281" s="1489"/>
      <c r="K281" s="1489"/>
      <c r="L281" s="1489"/>
      <c r="M281" s="1489"/>
      <c r="N281" s="1489"/>
      <c r="O281" s="1489"/>
      <c r="P281" s="1489"/>
      <c r="Q281" s="1489"/>
      <c r="R281" s="1489"/>
      <c r="S281" s="1489"/>
      <c r="T281" s="1489"/>
      <c r="U281" s="1489"/>
      <c r="V281" s="1489"/>
      <c r="W281" s="1489"/>
      <c r="X281" s="1489"/>
      <c r="Y281" s="1489"/>
      <c r="Z281" s="1489"/>
      <c r="AA281" s="1489"/>
      <c r="AB281" s="2"/>
    </row>
    <row r="282" spans="1:28" ht="15.75" customHeight="1">
      <c r="A282" s="6"/>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2"/>
    </row>
    <row r="283" spans="1:28" ht="15.75" customHeight="1">
      <c r="A283" s="3"/>
      <c r="B283" s="3"/>
      <c r="C283" s="3"/>
      <c r="D283" s="3"/>
      <c r="E283" s="3"/>
      <c r="F283" s="1489"/>
      <c r="G283" s="1489"/>
      <c r="H283" s="1489"/>
      <c r="I283" s="1489"/>
      <c r="J283" s="1489"/>
      <c r="K283" s="1489"/>
      <c r="L283" s="1489"/>
      <c r="M283" s="1489"/>
      <c r="N283" s="1489"/>
      <c r="O283" s="1489"/>
      <c r="P283" s="1489"/>
      <c r="Q283" s="1489"/>
      <c r="R283" s="1489"/>
      <c r="S283" s="1489"/>
      <c r="T283" s="1489"/>
      <c r="U283" s="1489"/>
      <c r="V283" s="1489"/>
      <c r="W283" s="1489"/>
      <c r="X283" s="1489"/>
      <c r="Y283" s="1489"/>
      <c r="Z283" s="1489"/>
      <c r="AA283" s="1489"/>
      <c r="AB283" s="2"/>
    </row>
    <row r="284" spans="1:28" ht="15.75" customHeight="1">
      <c r="A284" s="3"/>
      <c r="B284" s="3"/>
      <c r="C284" s="3"/>
      <c r="D284" s="3"/>
      <c r="E284" s="3"/>
      <c r="F284" s="1489"/>
      <c r="G284" s="1489"/>
      <c r="H284" s="1489"/>
      <c r="I284" s="1489"/>
      <c r="J284" s="1489"/>
      <c r="K284" s="1489"/>
      <c r="L284" s="1489"/>
      <c r="M284" s="1489"/>
      <c r="N284" s="1489"/>
      <c r="O284" s="1489"/>
      <c r="P284" s="1489"/>
      <c r="Q284" s="1489"/>
      <c r="R284" s="1489"/>
      <c r="S284" s="1489"/>
      <c r="T284" s="1489"/>
      <c r="U284" s="1489"/>
      <c r="V284" s="1489"/>
      <c r="W284" s="1489"/>
      <c r="X284" s="1489"/>
      <c r="Y284" s="1489"/>
      <c r="Z284" s="1489"/>
      <c r="AA284" s="1489"/>
      <c r="AB284" s="2"/>
    </row>
    <row r="285" spans="1:28"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2"/>
    </row>
  </sheetData>
  <sheetProtection selectLockedCells="1"/>
  <mergeCells count="161">
    <mergeCell ref="F127:H127"/>
    <mergeCell ref="S127:Z127"/>
    <mergeCell ref="G136:H136"/>
    <mergeCell ref="G86:AB86"/>
    <mergeCell ref="G79:AB80"/>
    <mergeCell ref="S125:Z125"/>
    <mergeCell ref="F126:H126"/>
    <mergeCell ref="S126:Z126"/>
    <mergeCell ref="F118:G118"/>
    <mergeCell ref="F119:G119"/>
    <mergeCell ref="I128:AA129"/>
    <mergeCell ref="I130:AA131"/>
    <mergeCell ref="A132:AA132"/>
    <mergeCell ref="F134:I134"/>
    <mergeCell ref="G135:H135"/>
    <mergeCell ref="J135:AA135"/>
    <mergeCell ref="J136:AA136"/>
    <mergeCell ref="S119:Z119"/>
    <mergeCell ref="B4:AA4"/>
    <mergeCell ref="B15:Q16"/>
    <mergeCell ref="B38:H38"/>
    <mergeCell ref="U38:AB38"/>
    <mergeCell ref="U18:AA18"/>
    <mergeCell ref="F107:AA107"/>
    <mergeCell ref="A44:AA44"/>
    <mergeCell ref="G88:AB89"/>
    <mergeCell ref="G97:AB98"/>
    <mergeCell ref="G95:AB95"/>
    <mergeCell ref="G137:H137"/>
    <mergeCell ref="J137:AA137"/>
    <mergeCell ref="K144:M144"/>
    <mergeCell ref="K145:M145"/>
    <mergeCell ref="V162:Y162"/>
    <mergeCell ref="K146:M146"/>
    <mergeCell ref="K147:M147"/>
    <mergeCell ref="K149:N149"/>
    <mergeCell ref="K150:N150"/>
    <mergeCell ref="J161:M161"/>
    <mergeCell ref="P161:S161"/>
    <mergeCell ref="V161:Y161"/>
    <mergeCell ref="V165:Y165"/>
    <mergeCell ref="E164:F164"/>
    <mergeCell ref="J164:M164"/>
    <mergeCell ref="P164:S164"/>
    <mergeCell ref="V164:Y164"/>
    <mergeCell ref="I176:AA177"/>
    <mergeCell ref="E162:F162"/>
    <mergeCell ref="J162:M162"/>
    <mergeCell ref="P162:S162"/>
    <mergeCell ref="E165:F165"/>
    <mergeCell ref="J165:M165"/>
    <mergeCell ref="P165:S165"/>
    <mergeCell ref="E163:F163"/>
    <mergeCell ref="J163:M163"/>
    <mergeCell ref="P163:S163"/>
    <mergeCell ref="V163:Y163"/>
    <mergeCell ref="J187:M187"/>
    <mergeCell ref="J188:M188"/>
    <mergeCell ref="J189:M189"/>
    <mergeCell ref="J190:M190"/>
    <mergeCell ref="D192:G192"/>
    <mergeCell ref="I192:U192"/>
    <mergeCell ref="F178:AA179"/>
    <mergeCell ref="A183:AA183"/>
    <mergeCell ref="J170:M170"/>
    <mergeCell ref="P170:S170"/>
    <mergeCell ref="V170:Y170"/>
    <mergeCell ref="J174:N174"/>
    <mergeCell ref="L175:Q175"/>
    <mergeCell ref="E196:F196"/>
    <mergeCell ref="X196:Z196"/>
    <mergeCell ref="E197:F197"/>
    <mergeCell ref="X197:Z197"/>
    <mergeCell ref="E198:F198"/>
    <mergeCell ref="X198:Z198"/>
    <mergeCell ref="X192:Z192"/>
    <mergeCell ref="E193:F193"/>
    <mergeCell ref="X193:Z193"/>
    <mergeCell ref="E194:F194"/>
    <mergeCell ref="X194:Z194"/>
    <mergeCell ref="E195:F195"/>
    <mergeCell ref="X195:Z195"/>
    <mergeCell ref="J216:M216"/>
    <mergeCell ref="D218:G218"/>
    <mergeCell ref="I218:U218"/>
    <mergeCell ref="X218:Z218"/>
    <mergeCell ref="E219:F219"/>
    <mergeCell ref="X219:Z219"/>
    <mergeCell ref="F200:AA201"/>
    <mergeCell ref="F203:AA204"/>
    <mergeCell ref="A209:AA209"/>
    <mergeCell ref="J213:M213"/>
    <mergeCell ref="J214:M214"/>
    <mergeCell ref="J215:M215"/>
    <mergeCell ref="E224:F224"/>
    <mergeCell ref="X224:Z224"/>
    <mergeCell ref="F229:AA230"/>
    <mergeCell ref="A237:AA237"/>
    <mergeCell ref="E220:F220"/>
    <mergeCell ref="X220:Z220"/>
    <mergeCell ref="E221:F221"/>
    <mergeCell ref="X221:Z221"/>
    <mergeCell ref="E222:F222"/>
    <mergeCell ref="X222:Z222"/>
    <mergeCell ref="F226:AA227"/>
    <mergeCell ref="AN19:AR19"/>
    <mergeCell ref="I38:T38"/>
    <mergeCell ref="S118:Z118"/>
    <mergeCell ref="U40:AB40"/>
    <mergeCell ref="G77:AB77"/>
    <mergeCell ref="F108:AA108"/>
    <mergeCell ref="I39:T41"/>
    <mergeCell ref="G69:AB70"/>
    <mergeCell ref="B39:H39"/>
    <mergeCell ref="U39:AB39"/>
    <mergeCell ref="U41:AB41"/>
    <mergeCell ref="J241:M241"/>
    <mergeCell ref="J244:M244"/>
    <mergeCell ref="E248:F248"/>
    <mergeCell ref="X248:Z248"/>
    <mergeCell ref="D246:G246"/>
    <mergeCell ref="I246:U246"/>
    <mergeCell ref="E223:F223"/>
    <mergeCell ref="X223:Z223"/>
    <mergeCell ref="F280:AA281"/>
    <mergeCell ref="A263:AA263"/>
    <mergeCell ref="E251:F251"/>
    <mergeCell ref="X251:Z251"/>
    <mergeCell ref="E252:F252"/>
    <mergeCell ref="X275:Z275"/>
    <mergeCell ref="E249:F249"/>
    <mergeCell ref="X249:Z249"/>
    <mergeCell ref="E250:F250"/>
    <mergeCell ref="X250:Z250"/>
    <mergeCell ref="J268:M268"/>
    <mergeCell ref="J267:M267"/>
    <mergeCell ref="D272:G272"/>
    <mergeCell ref="F254:AA255"/>
    <mergeCell ref="F257:AA258"/>
    <mergeCell ref="X252:Z252"/>
    <mergeCell ref="F283:AA284"/>
    <mergeCell ref="E277:F277"/>
    <mergeCell ref="X277:Z277"/>
    <mergeCell ref="E278:F278"/>
    <mergeCell ref="X278:Z278"/>
    <mergeCell ref="J270:M270"/>
    <mergeCell ref="J242:M242"/>
    <mergeCell ref="J243:M243"/>
    <mergeCell ref="X247:Z247"/>
    <mergeCell ref="X246:Z246"/>
    <mergeCell ref="E275:F275"/>
    <mergeCell ref="J269:M269"/>
    <mergeCell ref="E276:F276"/>
    <mergeCell ref="E273:F273"/>
    <mergeCell ref="X273:Z273"/>
    <mergeCell ref="E274:F274"/>
    <mergeCell ref="X274:Z274"/>
    <mergeCell ref="I272:U272"/>
    <mergeCell ref="X276:Z276"/>
    <mergeCell ref="X272:Z272"/>
    <mergeCell ref="E247:F247"/>
  </mergeCells>
  <phoneticPr fontId="2"/>
  <hyperlinks>
    <hyperlink ref="Q1:T1" location="作業メニュー!A1" display="作業メニュー" xr:uid="{00000000-0004-0000-1B00-000000000000}"/>
  </hyperlinks>
  <printOptions horizontalCentered="1"/>
  <pageMargins left="0.62992125984251968" right="0.27559055118110237" top="0.6692913385826772" bottom="0.31496062992125984" header="0.51181102362204722" footer="0.27559055118110237"/>
  <pageSetup paperSize="9" scale="88" orientation="portrait" r:id="rId1"/>
  <headerFooter alignWithMargins="0">
    <oddFooter>&amp;R210101</oddFooter>
  </headerFooter>
  <rowBreaks count="2" manualBreakCount="2">
    <brk id="42" max="27" man="1"/>
    <brk id="95" max="27"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dimension ref="A1:AR292"/>
  <sheetViews>
    <sheetView showGridLines="0" zoomScale="85" zoomScaleNormal="85" workbookViewId="0"/>
  </sheetViews>
  <sheetFormatPr defaultColWidth="9" defaultRowHeight="13.5"/>
  <cols>
    <col min="1" max="1" width="1.5" style="1" customWidth="1"/>
    <col min="2" max="5" width="3.5" style="1" customWidth="1"/>
    <col min="6" max="6" width="4.125" style="1" customWidth="1"/>
    <col min="7" max="27" width="3.5" style="1" customWidth="1"/>
    <col min="28" max="30" width="3" style="1" customWidth="1"/>
    <col min="31" max="33" width="2.625" style="1" customWidth="1"/>
    <col min="34" max="34" width="9" style="1" customWidth="1"/>
    <col min="35" max="35" width="2" style="1" customWidth="1"/>
    <col min="36" max="36" width="1.75" style="1" customWidth="1"/>
    <col min="37" max="37" width="1.5" style="1" customWidth="1"/>
    <col min="38" max="38" width="2.25" style="1" customWidth="1"/>
    <col min="39" max="39" width="1.375" style="1" customWidth="1"/>
    <col min="40" max="42" width="2.125" style="1" customWidth="1"/>
    <col min="43" max="43" width="2.625" style="1" customWidth="1"/>
    <col min="44" max="16384" width="9" style="1"/>
  </cols>
  <sheetData>
    <row r="1" spans="1:31" s="14" customFormat="1" ht="38.25" customHeight="1" thickBot="1">
      <c r="A1" s="13" t="s">
        <v>793</v>
      </c>
      <c r="Q1" s="12" t="s">
        <v>68</v>
      </c>
      <c r="R1" s="12"/>
      <c r="S1" s="12"/>
      <c r="T1" s="12"/>
      <c r="AE1" s="87" t="s">
        <v>578</v>
      </c>
    </row>
    <row r="2" spans="1:31" ht="12" customHeight="1" thickTop="1">
      <c r="A2" s="84"/>
    </row>
    <row r="3" spans="1:31" ht="12" customHeight="1">
      <c r="A3" s="2"/>
      <c r="B3" s="34" t="s">
        <v>792</v>
      </c>
      <c r="C3" s="34"/>
      <c r="D3" s="34"/>
      <c r="E3" s="34"/>
      <c r="F3" s="2"/>
      <c r="G3" s="2"/>
      <c r="H3" s="2"/>
      <c r="I3" s="2"/>
      <c r="J3" s="2"/>
      <c r="K3" s="2"/>
      <c r="L3" s="2"/>
      <c r="M3" s="2"/>
      <c r="N3" s="2"/>
      <c r="O3" s="2"/>
      <c r="P3" s="2"/>
      <c r="Q3" s="2"/>
      <c r="R3" s="2"/>
      <c r="S3" s="2"/>
      <c r="T3" s="2"/>
      <c r="U3" s="2"/>
      <c r="V3" s="2"/>
      <c r="W3" s="2"/>
      <c r="X3" s="2"/>
      <c r="Y3" s="2"/>
      <c r="Z3" s="2"/>
      <c r="AA3" s="2"/>
    </row>
    <row r="4" spans="1:31" ht="24.75" customHeight="1">
      <c r="A4" s="2"/>
      <c r="B4" s="1542" t="s">
        <v>775</v>
      </c>
      <c r="C4" s="1542"/>
      <c r="D4" s="1542"/>
      <c r="E4" s="1542"/>
      <c r="F4" s="1542"/>
      <c r="G4" s="1542"/>
      <c r="H4" s="1542"/>
      <c r="I4" s="1542"/>
      <c r="J4" s="1542"/>
      <c r="K4" s="1542"/>
      <c r="L4" s="1542"/>
      <c r="M4" s="1542"/>
      <c r="N4" s="1542"/>
      <c r="O4" s="1542"/>
      <c r="P4" s="1542"/>
      <c r="Q4" s="1542"/>
      <c r="R4" s="1542"/>
      <c r="S4" s="1542"/>
      <c r="T4" s="1542"/>
      <c r="U4" s="1542"/>
      <c r="V4" s="1542"/>
      <c r="W4" s="1542"/>
      <c r="X4" s="1542"/>
      <c r="Y4" s="1542"/>
      <c r="Z4" s="1542"/>
      <c r="AA4" s="1542"/>
    </row>
    <row r="5" spans="1:31">
      <c r="A5" s="2"/>
      <c r="B5" s="2"/>
      <c r="C5" s="2"/>
      <c r="D5" s="2"/>
      <c r="E5" s="2"/>
      <c r="F5" s="2"/>
      <c r="G5" s="2"/>
      <c r="H5" s="2"/>
      <c r="I5" s="2"/>
      <c r="J5" s="2"/>
      <c r="K5" s="2"/>
      <c r="L5" s="2"/>
      <c r="M5" s="2"/>
      <c r="N5" s="2"/>
      <c r="O5" s="2"/>
      <c r="P5" s="2"/>
      <c r="Q5" s="2"/>
      <c r="R5" s="2"/>
      <c r="S5" s="2"/>
      <c r="T5" s="2"/>
      <c r="U5" s="2"/>
      <c r="V5" s="2"/>
      <c r="W5" s="2"/>
      <c r="X5" s="2"/>
      <c r="Y5" s="2"/>
      <c r="Z5" s="2"/>
      <c r="AA5" s="2"/>
    </row>
    <row r="6" spans="1:31">
      <c r="A6" s="2"/>
      <c r="B6" s="2"/>
      <c r="C6" s="2"/>
      <c r="D6" s="2"/>
      <c r="E6" s="2"/>
      <c r="F6" s="2"/>
      <c r="G6" s="2"/>
      <c r="H6" s="2"/>
      <c r="I6" s="2"/>
      <c r="J6" s="2"/>
      <c r="K6" s="2"/>
      <c r="L6" s="2"/>
      <c r="M6" s="3"/>
      <c r="N6" s="2" t="s">
        <v>456</v>
      </c>
      <c r="O6" s="2"/>
      <c r="P6" s="3"/>
      <c r="Q6" s="3"/>
      <c r="R6" s="2"/>
      <c r="S6" s="2"/>
      <c r="T6" s="2"/>
      <c r="U6" s="2"/>
      <c r="V6" s="2"/>
      <c r="W6" s="2"/>
      <c r="X6" s="2"/>
      <c r="Y6" s="2"/>
      <c r="Z6" s="2"/>
      <c r="AA6" s="2"/>
    </row>
    <row r="7" spans="1:31">
      <c r="A7" s="2"/>
      <c r="B7" s="2"/>
      <c r="C7" s="2"/>
      <c r="D7" s="2"/>
      <c r="E7" s="2"/>
      <c r="F7" s="2"/>
      <c r="G7" s="2"/>
      <c r="H7" s="2"/>
      <c r="I7" s="2"/>
      <c r="J7" s="2"/>
      <c r="K7" s="2"/>
      <c r="L7" s="2"/>
      <c r="M7" s="2"/>
      <c r="N7" s="2"/>
      <c r="O7" s="2"/>
      <c r="P7" s="2"/>
      <c r="Q7" s="2"/>
      <c r="R7" s="2"/>
      <c r="S7" s="2"/>
      <c r="T7" s="2"/>
      <c r="U7" s="2"/>
      <c r="V7" s="2"/>
      <c r="W7" s="2"/>
      <c r="X7" s="2"/>
      <c r="Y7" s="2"/>
      <c r="Z7" s="2"/>
      <c r="AA7" s="2"/>
    </row>
    <row r="8" spans="1:31" s="97" customFormat="1" ht="18.95" customHeight="1">
      <c r="C8" s="209" t="s">
        <v>791</v>
      </c>
      <c r="AB8" s="1"/>
      <c r="AD8" s="1"/>
    </row>
    <row r="9" spans="1:31" s="97" customFormat="1" ht="18.95" customHeight="1">
      <c r="C9" s="209" t="s">
        <v>773</v>
      </c>
      <c r="AB9" s="1"/>
      <c r="AD9" s="1"/>
    </row>
    <row r="10" spans="1:31" s="97" customFormat="1" ht="18.95" customHeight="1">
      <c r="C10" s="209"/>
      <c r="AB10" s="1"/>
      <c r="AD10" s="1"/>
    </row>
    <row r="11" spans="1:31" ht="18.75" customHeight="1">
      <c r="A11" s="2"/>
      <c r="B11" s="2"/>
      <c r="C11" s="210"/>
      <c r="D11" s="2"/>
      <c r="E11" s="2"/>
      <c r="F11" s="2"/>
      <c r="G11" s="2"/>
      <c r="H11" s="2"/>
      <c r="I11" s="2"/>
      <c r="J11" s="2"/>
      <c r="K11" s="2"/>
      <c r="L11" s="2"/>
      <c r="M11" s="2"/>
      <c r="N11" s="2"/>
      <c r="O11" s="2"/>
      <c r="P11" s="2"/>
      <c r="Q11" s="2"/>
      <c r="R11" s="2"/>
      <c r="S11" s="2"/>
      <c r="T11" s="2"/>
      <c r="U11" s="2"/>
      <c r="V11" s="2"/>
      <c r="W11" s="2"/>
      <c r="X11" s="2"/>
      <c r="Y11" s="2"/>
      <c r="Z11" s="2"/>
      <c r="AA11" s="2"/>
    </row>
    <row r="12" spans="1:31" ht="18.75" customHeight="1">
      <c r="A12" s="2"/>
      <c r="B12" s="2"/>
      <c r="C12" s="210"/>
      <c r="D12" s="2"/>
      <c r="E12" s="2"/>
      <c r="F12" s="2"/>
      <c r="G12" s="2"/>
      <c r="H12" s="2"/>
      <c r="I12" s="2"/>
      <c r="J12" s="2"/>
      <c r="K12" s="2"/>
      <c r="L12" s="2"/>
      <c r="M12" s="2"/>
      <c r="N12" s="2"/>
      <c r="O12" s="2"/>
      <c r="P12" s="2"/>
      <c r="Q12" s="2"/>
      <c r="R12" s="2"/>
      <c r="S12" s="2"/>
      <c r="T12" s="2"/>
      <c r="U12" s="2"/>
      <c r="V12" s="2"/>
      <c r="W12" s="2"/>
      <c r="X12" s="2"/>
      <c r="Y12" s="2"/>
      <c r="Z12" s="2"/>
      <c r="AA12" s="2"/>
    </row>
    <row r="13" spans="1:31" ht="18.75" customHeight="1">
      <c r="A13" s="2"/>
      <c r="B13" s="2"/>
      <c r="C13" s="2"/>
      <c r="D13" s="2"/>
      <c r="E13" s="2"/>
      <c r="F13" s="2"/>
      <c r="G13" s="2"/>
      <c r="H13" s="2"/>
      <c r="I13" s="2"/>
      <c r="J13" s="2"/>
      <c r="K13" s="2"/>
      <c r="L13" s="2"/>
      <c r="M13" s="2"/>
      <c r="N13" s="2"/>
      <c r="O13" s="2"/>
      <c r="P13" s="2"/>
      <c r="Q13" s="2"/>
      <c r="R13" s="2"/>
      <c r="S13" s="2"/>
      <c r="T13" s="2"/>
      <c r="U13" s="2"/>
      <c r="V13" s="2"/>
      <c r="W13" s="2"/>
      <c r="X13" s="2"/>
      <c r="Y13" s="2"/>
      <c r="Z13" s="2"/>
      <c r="AA13" s="2"/>
    </row>
    <row r="14" spans="1:31" ht="20.25" customHeight="1">
      <c r="A14" s="2"/>
      <c r="C14" s="2"/>
      <c r="D14" s="2"/>
      <c r="E14" s="2"/>
      <c r="F14" s="2"/>
      <c r="G14" s="2"/>
      <c r="H14" s="2"/>
      <c r="I14" s="2"/>
      <c r="J14" s="2"/>
      <c r="K14" s="2"/>
      <c r="L14" s="2"/>
      <c r="M14" s="2"/>
      <c r="N14" s="2"/>
      <c r="O14" s="2"/>
      <c r="P14" s="2"/>
      <c r="Q14" s="2"/>
      <c r="R14" s="2"/>
      <c r="S14" s="2"/>
      <c r="T14" s="2"/>
      <c r="U14" s="2"/>
      <c r="V14" s="2"/>
      <c r="W14" s="2"/>
      <c r="X14" s="2"/>
      <c r="Y14" s="2"/>
      <c r="Z14" s="2"/>
      <c r="AA14" s="2"/>
    </row>
    <row r="15" spans="1:31" ht="21.75" customHeight="1">
      <c r="A15" s="2"/>
      <c r="B15" s="1518" t="str">
        <f>IF('確認申請書（建築）入力'!$M$4=0,"",'確認申請書（建築）入力'!$M$4)</f>
        <v>指定確認検査機関
　株式会社東日本住宅評価センター　様</v>
      </c>
      <c r="C15" s="1518"/>
      <c r="D15" s="1518"/>
      <c r="E15" s="1518"/>
      <c r="F15" s="1518"/>
      <c r="G15" s="1518"/>
      <c r="H15" s="1518"/>
      <c r="I15" s="1518"/>
      <c r="J15" s="1518"/>
      <c r="K15" s="1518"/>
      <c r="L15" s="1518"/>
      <c r="M15" s="1518"/>
      <c r="N15" s="1518"/>
      <c r="O15" s="1518"/>
      <c r="P15" s="1518"/>
      <c r="Q15" s="1518"/>
      <c r="R15" s="2"/>
      <c r="S15" s="2"/>
      <c r="T15" s="2"/>
      <c r="U15" s="2"/>
      <c r="V15" s="2"/>
      <c r="W15" s="2"/>
      <c r="X15" s="2"/>
      <c r="Y15" s="2"/>
      <c r="Z15" s="2"/>
      <c r="AA15" s="2"/>
    </row>
    <row r="16" spans="1:31" ht="21.75" customHeight="1">
      <c r="A16" s="2"/>
      <c r="B16" s="1518"/>
      <c r="C16" s="1518"/>
      <c r="D16" s="1518"/>
      <c r="E16" s="1518"/>
      <c r="F16" s="1518"/>
      <c r="G16" s="1518"/>
      <c r="H16" s="1518"/>
      <c r="I16" s="1518"/>
      <c r="J16" s="1518"/>
      <c r="K16" s="1518"/>
      <c r="L16" s="1518"/>
      <c r="M16" s="1518"/>
      <c r="N16" s="1518"/>
      <c r="O16" s="1518"/>
      <c r="P16" s="1518"/>
      <c r="Q16" s="1518"/>
      <c r="R16" s="2"/>
      <c r="S16" s="2"/>
      <c r="T16" s="2"/>
      <c r="U16" s="2"/>
      <c r="V16" s="2"/>
      <c r="W16" s="2"/>
      <c r="X16" s="2"/>
      <c r="Y16" s="2"/>
      <c r="Z16" s="2"/>
      <c r="AA16" s="2"/>
    </row>
    <row r="17" spans="1:44" ht="18.75" customHeight="1">
      <c r="A17" s="2"/>
      <c r="B17" s="2"/>
      <c r="C17" s="2"/>
      <c r="D17" s="2"/>
      <c r="E17" s="2"/>
      <c r="F17" s="2"/>
      <c r="G17" s="2"/>
      <c r="H17" s="2"/>
      <c r="I17" s="2"/>
      <c r="J17" s="2"/>
      <c r="K17" s="2"/>
      <c r="L17" s="2"/>
      <c r="M17" s="2"/>
      <c r="N17" s="2"/>
      <c r="O17" s="2"/>
      <c r="P17" s="2"/>
      <c r="Q17" s="2"/>
      <c r="R17" s="2"/>
      <c r="S17" s="2"/>
      <c r="T17" s="2"/>
      <c r="U17" s="2"/>
      <c r="V17" s="2"/>
      <c r="W17" s="2"/>
      <c r="X17" s="2"/>
      <c r="Y17" s="2"/>
      <c r="Z17" s="2"/>
      <c r="AA17" s="2"/>
    </row>
    <row r="18" spans="1:44" ht="18.75" customHeight="1">
      <c r="A18" s="2"/>
      <c r="B18" s="2"/>
      <c r="C18" s="2"/>
      <c r="D18" s="2"/>
      <c r="E18" s="2"/>
      <c r="F18" s="2"/>
      <c r="G18" s="2"/>
      <c r="H18" s="2"/>
      <c r="I18" s="2"/>
      <c r="J18" s="2"/>
      <c r="K18" s="2"/>
      <c r="L18" s="2"/>
      <c r="M18" s="2"/>
      <c r="N18" s="2"/>
      <c r="O18" s="2"/>
      <c r="P18" s="2"/>
      <c r="Q18" s="2"/>
      <c r="R18" s="2"/>
      <c r="S18" s="2"/>
      <c r="T18" s="2"/>
      <c r="U18" s="1857" t="s">
        <v>3063</v>
      </c>
      <c r="V18" s="1857"/>
      <c r="W18" s="1857"/>
      <c r="X18" s="1857"/>
      <c r="Y18" s="1857"/>
      <c r="Z18" s="1857"/>
      <c r="AA18" s="1857"/>
      <c r="AH18" s="138"/>
    </row>
    <row r="19" spans="1:44" ht="18.75" customHeight="1">
      <c r="A19" s="2"/>
      <c r="B19" s="2"/>
      <c r="C19" s="2"/>
      <c r="D19" s="2"/>
      <c r="E19" s="2"/>
      <c r="F19" s="2"/>
      <c r="G19" s="2"/>
      <c r="H19" s="2"/>
      <c r="I19" s="2"/>
      <c r="J19" s="2"/>
      <c r="K19" s="2"/>
      <c r="L19" s="2"/>
      <c r="M19" s="2"/>
      <c r="N19" s="2"/>
      <c r="O19" s="2"/>
      <c r="P19" s="2"/>
      <c r="Q19" s="2"/>
      <c r="R19" s="2"/>
      <c r="AH19" s="3"/>
      <c r="AI19" s="3"/>
      <c r="AM19" s="3"/>
      <c r="AN19" s="1862"/>
      <c r="AO19" s="1862"/>
      <c r="AP19" s="1862"/>
      <c r="AQ19" s="1862"/>
      <c r="AR19" s="1862"/>
    </row>
    <row r="20" spans="1:44" ht="18.75" customHeight="1">
      <c r="A20" s="2"/>
      <c r="B20" s="2"/>
      <c r="C20" s="2"/>
      <c r="D20" s="2"/>
      <c r="E20" s="2"/>
      <c r="F20" s="2"/>
      <c r="G20" s="2"/>
      <c r="H20" s="2"/>
      <c r="I20" s="2"/>
      <c r="J20" s="2"/>
      <c r="K20" s="2"/>
      <c r="L20" s="2"/>
      <c r="M20" s="2"/>
      <c r="N20" s="2"/>
      <c r="O20" s="2"/>
      <c r="P20" s="2"/>
      <c r="Q20" s="2"/>
      <c r="R20" s="2"/>
      <c r="S20" s="2"/>
      <c r="T20" s="2"/>
      <c r="U20" s="2"/>
      <c r="AH20" s="128"/>
    </row>
    <row r="21" spans="1:44" ht="18.75" customHeight="1">
      <c r="A21" s="2"/>
      <c r="B21" s="2"/>
      <c r="C21" s="2"/>
      <c r="D21" s="2"/>
      <c r="E21" s="2"/>
      <c r="F21" s="2"/>
      <c r="G21" s="2"/>
      <c r="H21" s="2"/>
      <c r="I21" s="2"/>
      <c r="J21" s="2"/>
      <c r="K21" s="2"/>
      <c r="L21" s="2"/>
      <c r="M21" s="2"/>
      <c r="N21" s="2"/>
      <c r="O21" s="2"/>
      <c r="P21" s="2"/>
      <c r="Q21" s="2"/>
      <c r="R21" s="2"/>
      <c r="S21" s="2"/>
      <c r="T21" s="2"/>
      <c r="U21" s="2"/>
      <c r="V21" s="2"/>
      <c r="W21" s="2"/>
      <c r="X21" s="2"/>
      <c r="AA21" s="2"/>
    </row>
    <row r="22" spans="1:44" ht="18.75" customHeight="1">
      <c r="A22" s="2"/>
      <c r="B22" s="2"/>
      <c r="C22" s="2"/>
      <c r="D22" s="2"/>
      <c r="E22" s="2"/>
      <c r="F22" s="2"/>
      <c r="G22" s="2"/>
      <c r="H22" s="2"/>
      <c r="I22" s="2"/>
      <c r="J22" s="2"/>
      <c r="K22" s="2"/>
      <c r="L22" s="2"/>
      <c r="M22" s="2"/>
      <c r="N22" s="2"/>
      <c r="O22" s="2"/>
      <c r="P22" s="67"/>
      <c r="Q22" s="67"/>
      <c r="R22" s="67"/>
      <c r="S22" s="67"/>
      <c r="T22" s="67"/>
      <c r="U22" s="67"/>
      <c r="V22" s="67"/>
      <c r="W22" s="67"/>
      <c r="X22" s="67"/>
      <c r="Y22" s="67"/>
      <c r="Z22" s="67"/>
      <c r="AA22" s="67"/>
    </row>
    <row r="23" spans="1:44" ht="18.75" customHeight="1">
      <c r="A23" s="2"/>
      <c r="B23" s="2"/>
      <c r="C23" s="2"/>
      <c r="D23" s="2"/>
      <c r="E23" s="2"/>
      <c r="F23" s="2"/>
      <c r="G23" s="2"/>
      <c r="H23" s="2"/>
      <c r="I23" s="2"/>
      <c r="J23" s="2"/>
      <c r="K23" s="2"/>
      <c r="L23" s="2"/>
      <c r="M23" s="2"/>
      <c r="N23" s="2"/>
      <c r="O23" s="2"/>
      <c r="P23" s="2"/>
      <c r="Q23" s="2"/>
      <c r="R23" s="2"/>
      <c r="S23" s="2"/>
      <c r="T23" s="2"/>
      <c r="U23" s="2"/>
      <c r="V23" s="2"/>
      <c r="W23" s="2"/>
      <c r="X23" s="2"/>
      <c r="AA23" s="2"/>
    </row>
    <row r="24" spans="1:44" ht="18.75" customHeight="1">
      <c r="A24" s="2"/>
      <c r="B24" s="2"/>
      <c r="C24" s="2"/>
      <c r="D24" s="2"/>
      <c r="E24" s="2"/>
      <c r="F24" s="2"/>
      <c r="G24" s="2"/>
      <c r="H24" s="2"/>
      <c r="I24" s="2"/>
      <c r="K24" s="2"/>
      <c r="L24" s="2"/>
      <c r="M24" s="2"/>
      <c r="N24" s="2"/>
      <c r="O24" s="2"/>
      <c r="Q24" s="2"/>
      <c r="R24" s="2"/>
      <c r="S24" s="2"/>
      <c r="T24" s="2"/>
      <c r="U24" s="2"/>
      <c r="V24" s="2"/>
      <c r="W24" s="2"/>
      <c r="X24" s="2"/>
    </row>
    <row r="25" spans="1:44" ht="18.75" customHeight="1">
      <c r="A25" s="2"/>
      <c r="B25" s="2"/>
      <c r="C25" s="2"/>
      <c r="D25" s="2"/>
      <c r="E25" s="2"/>
      <c r="F25" s="2"/>
      <c r="G25" s="2"/>
      <c r="H25" s="2"/>
      <c r="I25" s="2"/>
      <c r="J25" s="2"/>
      <c r="K25" s="2"/>
      <c r="L25" s="2"/>
      <c r="M25" s="2"/>
      <c r="N25" s="2"/>
      <c r="O25" s="2"/>
      <c r="P25" s="2" t="str">
        <f>IF(項目一覧!$C$183=0,"",項目一覧!$C$183)</f>
        <v/>
      </c>
      <c r="Q25" s="67"/>
      <c r="R25" s="67"/>
      <c r="S25" s="67"/>
      <c r="T25" s="67"/>
      <c r="U25" s="67"/>
      <c r="V25" s="67"/>
      <c r="W25" s="67"/>
      <c r="X25" s="67"/>
      <c r="Y25" s="67"/>
      <c r="Z25" s="67"/>
      <c r="AA25" s="67"/>
    </row>
    <row r="26" spans="1:44" ht="18.75" customHeight="1">
      <c r="A26" s="2"/>
      <c r="B26" s="2"/>
      <c r="C26" s="2"/>
      <c r="D26" s="2"/>
      <c r="E26" s="2"/>
      <c r="F26" s="2"/>
      <c r="G26" s="2"/>
      <c r="H26" s="2"/>
      <c r="I26" s="2"/>
      <c r="J26" s="2" t="s">
        <v>453</v>
      </c>
      <c r="K26" s="2"/>
      <c r="L26" s="2"/>
      <c r="M26" s="2"/>
      <c r="N26" s="2"/>
      <c r="O26" s="2"/>
      <c r="P26" s="2" t="str">
        <f>IF(項目一覧!$C$4=0,"",項目一覧!$C$4)</f>
        <v/>
      </c>
      <c r="Q26" s="67"/>
      <c r="R26" s="67"/>
      <c r="S26" s="67"/>
      <c r="T26" s="67"/>
      <c r="U26" s="67"/>
      <c r="V26" s="67"/>
      <c r="W26" s="67"/>
      <c r="X26" s="67"/>
      <c r="Y26" s="67"/>
      <c r="Z26" s="67"/>
      <c r="AA26" s="2"/>
    </row>
    <row r="27" spans="1:44" ht="18.75" customHeight="1">
      <c r="A27" s="2"/>
      <c r="B27" s="2"/>
      <c r="C27" s="2"/>
      <c r="D27" s="2"/>
      <c r="E27" s="2"/>
      <c r="F27" s="2"/>
      <c r="G27" s="2"/>
      <c r="H27" s="2"/>
      <c r="I27" s="2"/>
      <c r="J27" s="2"/>
      <c r="K27" s="2"/>
      <c r="L27" s="2"/>
      <c r="M27" s="2"/>
      <c r="N27" s="2"/>
      <c r="O27" s="2"/>
      <c r="P27" s="67"/>
      <c r="Q27" s="67"/>
      <c r="R27" s="67"/>
      <c r="S27" s="67"/>
      <c r="T27" s="67"/>
      <c r="U27" s="67"/>
      <c r="V27" s="67"/>
      <c r="W27" s="67"/>
      <c r="X27" s="67"/>
      <c r="Y27" s="67"/>
      <c r="Z27" s="67"/>
      <c r="AA27" s="67"/>
    </row>
    <row r="28" spans="1:44" ht="13.5" customHeight="1">
      <c r="A28" s="2"/>
      <c r="B28" s="2"/>
      <c r="C28" s="2"/>
      <c r="D28" s="2"/>
      <c r="E28" s="2"/>
      <c r="F28" s="2"/>
      <c r="G28" s="2"/>
      <c r="H28" s="2"/>
      <c r="I28" s="2"/>
      <c r="J28" s="2"/>
      <c r="K28" s="2"/>
      <c r="L28" s="2"/>
      <c r="M28" s="2"/>
      <c r="N28" s="2"/>
      <c r="O28" s="2"/>
      <c r="P28" s="2"/>
      <c r="Q28" s="2"/>
      <c r="R28" s="2"/>
      <c r="S28" s="2"/>
      <c r="T28" s="2"/>
      <c r="U28" s="2"/>
      <c r="V28" s="2"/>
      <c r="W28" s="2"/>
      <c r="X28" s="2"/>
      <c r="AA28" s="2"/>
    </row>
    <row r="29" spans="1:44" ht="18.75" customHeight="1">
      <c r="A29" s="2"/>
      <c r="B29" s="2"/>
      <c r="C29" s="2"/>
      <c r="D29" s="2"/>
      <c r="E29" s="2"/>
      <c r="F29" s="2"/>
      <c r="G29" s="2"/>
      <c r="H29" s="2"/>
      <c r="I29" s="2"/>
      <c r="J29" s="2"/>
      <c r="K29" s="2"/>
      <c r="L29" s="2"/>
      <c r="M29" s="2"/>
      <c r="N29" s="2"/>
      <c r="O29" s="2"/>
      <c r="P29" s="2"/>
      <c r="Q29" s="2"/>
      <c r="R29" s="2"/>
      <c r="S29" s="2"/>
      <c r="T29" s="2"/>
      <c r="U29" s="2"/>
      <c r="V29" s="2"/>
      <c r="W29" s="2"/>
      <c r="X29" s="2"/>
      <c r="AA29" s="2"/>
    </row>
    <row r="30" spans="1:44" ht="18.75" customHeight="1">
      <c r="A30" s="2"/>
      <c r="B30" s="2"/>
      <c r="C30" s="2"/>
      <c r="D30" s="2"/>
      <c r="E30" s="2"/>
      <c r="F30" s="2"/>
      <c r="G30" s="2"/>
      <c r="H30" s="2"/>
      <c r="I30" s="2"/>
      <c r="J30" s="2"/>
      <c r="K30" s="2"/>
      <c r="L30" s="2"/>
      <c r="M30" s="2"/>
      <c r="N30" s="2"/>
      <c r="O30" s="2"/>
      <c r="P30" s="67"/>
      <c r="Q30" s="67"/>
      <c r="R30" s="67"/>
      <c r="S30" s="67"/>
      <c r="T30" s="67"/>
      <c r="U30" s="67"/>
      <c r="V30" s="67"/>
      <c r="W30" s="67"/>
      <c r="X30" s="67"/>
      <c r="Y30" s="67"/>
      <c r="Z30" s="67"/>
      <c r="AA30" s="67"/>
    </row>
    <row r="31" spans="1:44" ht="18.75" customHeight="1">
      <c r="A31" s="2"/>
      <c r="B31" s="2"/>
      <c r="C31" s="2"/>
      <c r="D31" s="2"/>
      <c r="E31" s="2"/>
      <c r="F31" s="2"/>
      <c r="G31" s="2"/>
      <c r="H31" s="2"/>
      <c r="I31" s="2"/>
      <c r="J31" s="2"/>
      <c r="K31" s="2"/>
      <c r="L31" s="2"/>
      <c r="M31" s="2"/>
      <c r="N31" s="2"/>
      <c r="O31" s="2"/>
      <c r="P31" s="67"/>
      <c r="Q31" s="67"/>
      <c r="R31" s="67"/>
      <c r="S31" s="67"/>
      <c r="T31" s="67"/>
      <c r="U31" s="67"/>
      <c r="V31" s="67"/>
      <c r="W31" s="67"/>
      <c r="X31" s="67"/>
      <c r="Y31" s="67"/>
      <c r="Z31" s="67"/>
      <c r="AA31" s="67"/>
    </row>
    <row r="32" spans="1:44" ht="18.75" customHeight="1">
      <c r="A32" s="2"/>
      <c r="B32" s="2"/>
      <c r="C32" s="2"/>
      <c r="D32" s="2"/>
      <c r="E32" s="2"/>
      <c r="F32" s="2"/>
      <c r="G32" s="2"/>
      <c r="H32" s="2"/>
      <c r="I32" s="2"/>
      <c r="J32" s="2"/>
      <c r="K32" s="2"/>
      <c r="L32" s="2"/>
      <c r="M32" s="2"/>
      <c r="N32" s="2"/>
      <c r="O32" s="2"/>
      <c r="P32" s="67"/>
      <c r="Q32" s="67"/>
      <c r="R32" s="67"/>
      <c r="S32" s="67"/>
      <c r="T32" s="67"/>
      <c r="U32" s="67"/>
      <c r="V32" s="67"/>
      <c r="W32" s="67"/>
      <c r="X32" s="67"/>
      <c r="Y32" s="67"/>
      <c r="Z32" s="67"/>
      <c r="AA32" s="67"/>
    </row>
    <row r="33" spans="1:30" ht="18.75" customHeight="1">
      <c r="A33" s="2"/>
      <c r="B33" s="2"/>
      <c r="C33" s="2"/>
      <c r="D33" s="2"/>
      <c r="E33" s="2"/>
      <c r="F33" s="2"/>
      <c r="G33" s="2"/>
      <c r="H33" s="2"/>
      <c r="I33" s="2"/>
      <c r="J33" s="2"/>
      <c r="K33" s="2"/>
      <c r="L33" s="2"/>
      <c r="M33" s="2"/>
      <c r="N33" s="2"/>
      <c r="O33" s="2"/>
      <c r="P33" s="67"/>
      <c r="Q33" s="67"/>
      <c r="R33" s="67"/>
      <c r="S33" s="67"/>
      <c r="T33" s="67"/>
      <c r="U33" s="67"/>
      <c r="V33" s="67"/>
      <c r="W33" s="67"/>
      <c r="X33" s="67"/>
      <c r="Y33" s="67"/>
      <c r="Z33" s="67"/>
      <c r="AA33" s="67"/>
    </row>
    <row r="34" spans="1:30" ht="18.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row>
    <row r="35" spans="1:30" ht="18.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row>
    <row r="36" spans="1:30" ht="18.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row>
    <row r="37" spans="1:30" ht="18.7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row>
    <row r="38" spans="1:30" ht="26.25" customHeight="1">
      <c r="A38" s="2"/>
      <c r="B38" s="1543" t="s">
        <v>451</v>
      </c>
      <c r="C38" s="1544"/>
      <c r="D38" s="1544"/>
      <c r="E38" s="1544"/>
      <c r="F38" s="1544"/>
      <c r="G38" s="1544"/>
      <c r="H38" s="1545"/>
      <c r="I38" s="1543" t="s">
        <v>449</v>
      </c>
      <c r="J38" s="1544"/>
      <c r="K38" s="1544"/>
      <c r="L38" s="1544"/>
      <c r="M38" s="1544"/>
      <c r="N38" s="1544"/>
      <c r="O38" s="1544"/>
      <c r="P38" s="1544"/>
      <c r="Q38" s="1544"/>
      <c r="R38" s="1544"/>
      <c r="S38" s="1544"/>
      <c r="T38" s="1545"/>
      <c r="U38" s="1543" t="s">
        <v>448</v>
      </c>
      <c r="V38" s="1544"/>
      <c r="W38" s="1544"/>
      <c r="X38" s="1544"/>
      <c r="Y38" s="1544"/>
      <c r="Z38" s="1544"/>
      <c r="AA38" s="1544"/>
      <c r="AB38" s="1545"/>
      <c r="AC38" s="2"/>
    </row>
    <row r="39" spans="1:30" ht="33" customHeight="1">
      <c r="A39" s="2"/>
      <c r="B39" s="1547"/>
      <c r="C39" s="1548"/>
      <c r="D39" s="1548"/>
      <c r="E39" s="1548"/>
      <c r="F39" s="1548"/>
      <c r="G39" s="1548"/>
      <c r="H39" s="1549"/>
      <c r="I39" s="1872" t="s">
        <v>447</v>
      </c>
      <c r="J39" s="1525"/>
      <c r="K39" s="1525"/>
      <c r="L39" s="1525"/>
      <c r="M39" s="1525"/>
      <c r="N39" s="1525"/>
      <c r="O39" s="1525"/>
      <c r="P39" s="1525"/>
      <c r="Q39" s="1525"/>
      <c r="R39" s="1525"/>
      <c r="S39" s="1525"/>
      <c r="T39" s="1873"/>
      <c r="U39" s="1543" t="s">
        <v>3073</v>
      </c>
      <c r="V39" s="1544"/>
      <c r="W39" s="1544"/>
      <c r="X39" s="1544"/>
      <c r="Y39" s="1544"/>
      <c r="Z39" s="1544"/>
      <c r="AA39" s="1544"/>
      <c r="AB39" s="1545"/>
      <c r="AC39" s="2"/>
    </row>
    <row r="40" spans="1:30" ht="63" customHeight="1">
      <c r="A40" s="2"/>
      <c r="B40" s="60"/>
      <c r="C40" s="2"/>
      <c r="D40" s="2"/>
      <c r="E40" s="2"/>
      <c r="F40" s="2"/>
      <c r="G40" s="2"/>
      <c r="H40" s="64"/>
      <c r="I40" s="1874"/>
      <c r="J40" s="1473"/>
      <c r="K40" s="1473"/>
      <c r="L40" s="1473"/>
      <c r="M40" s="1473"/>
      <c r="N40" s="1473"/>
      <c r="O40" s="1473"/>
      <c r="P40" s="1473"/>
      <c r="Q40" s="1473"/>
      <c r="R40" s="1473"/>
      <c r="S40" s="1473"/>
      <c r="T40" s="1875"/>
      <c r="U40" s="1867" t="s">
        <v>790</v>
      </c>
      <c r="V40" s="1868"/>
      <c r="W40" s="1868"/>
      <c r="X40" s="1868"/>
      <c r="Y40" s="1868"/>
      <c r="Z40" s="1868"/>
      <c r="AA40" s="1868"/>
      <c r="AB40" s="1869"/>
      <c r="AC40" s="2"/>
    </row>
    <row r="41" spans="1:30" ht="33" customHeight="1">
      <c r="A41" s="2"/>
      <c r="B41" s="58"/>
      <c r="C41" s="30"/>
      <c r="D41" s="30"/>
      <c r="E41" s="30"/>
      <c r="F41" s="30"/>
      <c r="G41" s="30"/>
      <c r="H41" s="59"/>
      <c r="I41" s="1876"/>
      <c r="J41" s="1498"/>
      <c r="K41" s="1498"/>
      <c r="L41" s="1498"/>
      <c r="M41" s="1498"/>
      <c r="N41" s="1498"/>
      <c r="O41" s="1498"/>
      <c r="P41" s="1498"/>
      <c r="Q41" s="1498"/>
      <c r="R41" s="1498"/>
      <c r="S41" s="1498"/>
      <c r="T41" s="1877"/>
      <c r="U41" s="1508" t="s">
        <v>2589</v>
      </c>
      <c r="V41" s="1509"/>
      <c r="W41" s="1509"/>
      <c r="X41" s="1509"/>
      <c r="Y41" s="1509"/>
      <c r="Z41" s="1509"/>
      <c r="AA41" s="1509"/>
      <c r="AB41" s="1510"/>
      <c r="AC41" s="2"/>
    </row>
    <row r="42" spans="1:30"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row>
    <row r="43" spans="1:30" ht="15.75" customHeight="1">
      <c r="A43" s="2"/>
      <c r="B43" s="2"/>
      <c r="C43" s="2"/>
      <c r="D43" s="2"/>
      <c r="E43" s="128"/>
      <c r="F43" s="2"/>
      <c r="G43" s="2"/>
      <c r="H43" s="2"/>
      <c r="I43" s="2"/>
      <c r="J43" s="2"/>
      <c r="K43" s="2"/>
      <c r="L43" s="2"/>
      <c r="M43" s="2"/>
      <c r="N43" s="2"/>
      <c r="O43" s="2"/>
      <c r="P43" s="2"/>
      <c r="Q43" s="2"/>
      <c r="R43" s="2"/>
      <c r="S43" s="2"/>
      <c r="T43" s="2"/>
      <c r="U43" s="2"/>
      <c r="V43" s="2"/>
      <c r="W43" s="2"/>
      <c r="X43" s="2"/>
      <c r="Y43" s="2"/>
      <c r="Z43" s="2"/>
      <c r="AA43" s="2"/>
      <c r="AB43" s="2"/>
      <c r="AC43" s="2"/>
      <c r="AD43" s="2"/>
    </row>
    <row r="44" spans="1:30" ht="15.75" customHeight="1">
      <c r="A44" s="2"/>
      <c r="B44" s="2"/>
      <c r="C44" s="2"/>
      <c r="D44" s="2"/>
      <c r="E44" s="128"/>
      <c r="F44" s="128"/>
      <c r="G44" s="2"/>
      <c r="H44" s="2"/>
      <c r="I44" s="2"/>
      <c r="J44" s="2"/>
      <c r="K44" s="2"/>
      <c r="L44" s="2"/>
      <c r="M44" s="2"/>
      <c r="N44" s="2"/>
      <c r="O44" s="2"/>
      <c r="P44" s="2"/>
      <c r="Q44" s="2"/>
      <c r="R44" s="2"/>
      <c r="S44" s="2"/>
      <c r="T44" s="2"/>
      <c r="U44" s="2"/>
      <c r="V44" s="2"/>
      <c r="W44" s="2"/>
      <c r="X44" s="2"/>
      <c r="Y44" s="2"/>
      <c r="Z44" s="2"/>
      <c r="AA44" s="2"/>
    </row>
    <row r="45" spans="1:30" ht="6.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row>
    <row r="46" spans="1:30" ht="15.75" customHeight="1">
      <c r="A46" s="1501" t="s">
        <v>445</v>
      </c>
      <c r="B46" s="1501"/>
      <c r="C46" s="1501"/>
      <c r="D46" s="1501"/>
      <c r="E46" s="1501"/>
      <c r="F46" s="1501"/>
      <c r="G46" s="1501"/>
      <c r="H46" s="1501"/>
      <c r="I46" s="1501"/>
      <c r="J46" s="1501"/>
      <c r="K46" s="1501"/>
      <c r="L46" s="1501"/>
      <c r="M46" s="1501"/>
      <c r="N46" s="1501"/>
      <c r="O46" s="1501"/>
      <c r="P46" s="1501"/>
      <c r="Q46" s="1501"/>
      <c r="R46" s="1501"/>
      <c r="S46" s="1501"/>
      <c r="T46" s="1501"/>
      <c r="U46" s="1501"/>
      <c r="V46" s="1501"/>
      <c r="W46" s="1501"/>
      <c r="X46" s="1501"/>
      <c r="Y46" s="1501"/>
      <c r="Z46" s="1501"/>
      <c r="AA46" s="1501"/>
    </row>
    <row r="47" spans="1:30" ht="15.75" customHeight="1">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c r="AA47" s="15"/>
    </row>
    <row r="48" spans="1:30" ht="15.75" customHeight="1">
      <c r="A48" s="6" t="s">
        <v>329</v>
      </c>
      <c r="B48" s="3" t="s">
        <v>771</v>
      </c>
      <c r="C48" s="3"/>
      <c r="D48" s="3"/>
      <c r="E48" s="3"/>
      <c r="F48" s="3"/>
      <c r="G48" s="3"/>
      <c r="J48" s="3"/>
      <c r="K48" s="3"/>
      <c r="L48" s="3"/>
      <c r="M48" s="3"/>
      <c r="N48" s="3"/>
      <c r="O48" s="3"/>
      <c r="P48" s="3"/>
      <c r="Q48" s="3"/>
      <c r="R48" s="3"/>
      <c r="S48" s="3"/>
      <c r="T48" s="3"/>
      <c r="U48" s="16"/>
      <c r="V48" s="16"/>
      <c r="W48" s="16"/>
      <c r="X48" s="16"/>
      <c r="Y48" s="16"/>
      <c r="Z48" s="16"/>
      <c r="AA48" s="16"/>
    </row>
    <row r="49" spans="1:27" ht="15.75" customHeight="1">
      <c r="A49" s="6"/>
      <c r="B49" s="3" t="s">
        <v>442</v>
      </c>
      <c r="C49" s="3"/>
      <c r="D49" s="3"/>
      <c r="E49" s="3"/>
      <c r="F49" s="3"/>
      <c r="G49" s="3" t="str">
        <f>IF(項目一覧!$C$21=0,"",項目一覧!$C$21&amp;"  ")&amp;IF(項目一覧!$C$5=0,"",項目一覧!$C$5)</f>
        <v xml:space="preserve">  </v>
      </c>
      <c r="J49" s="3"/>
      <c r="K49" s="3"/>
      <c r="L49" s="3"/>
      <c r="M49" s="3"/>
      <c r="N49" s="3"/>
      <c r="O49" s="3"/>
      <c r="P49" s="3"/>
      <c r="Q49" s="3"/>
      <c r="R49" s="3"/>
      <c r="S49" s="3"/>
      <c r="T49" s="3"/>
      <c r="U49" s="3"/>
      <c r="V49" s="3"/>
      <c r="W49" s="3"/>
      <c r="X49" s="3"/>
      <c r="Y49" s="3"/>
      <c r="Z49" s="3"/>
      <c r="AA49" s="3"/>
    </row>
    <row r="50" spans="1:27" ht="15.75" customHeight="1">
      <c r="A50" s="6"/>
      <c r="B50" s="3" t="s">
        <v>419</v>
      </c>
      <c r="C50" s="3"/>
      <c r="D50" s="3"/>
      <c r="E50" s="3"/>
      <c r="F50" s="3"/>
      <c r="G50" s="3" t="str">
        <f>IF(項目一覧!$C$183=0,"",項目一覧!$C$183&amp;"  ")&amp;IF(項目一覧!$C$4=0,"",項目一覧!$C$4)</f>
        <v xml:space="preserve">  </v>
      </c>
      <c r="J50" s="3"/>
      <c r="K50" s="3"/>
      <c r="L50" s="3"/>
      <c r="M50" s="3"/>
      <c r="N50" s="3"/>
      <c r="O50" s="3"/>
      <c r="P50" s="3"/>
      <c r="Q50" s="3"/>
      <c r="R50" s="3"/>
      <c r="S50" s="3"/>
      <c r="T50" s="3"/>
      <c r="U50" s="3"/>
      <c r="V50" s="3"/>
      <c r="W50" s="3"/>
      <c r="X50" s="3"/>
      <c r="Y50" s="3"/>
      <c r="Z50" s="3"/>
      <c r="AA50" s="3"/>
    </row>
    <row r="51" spans="1:27" ht="15.75" customHeight="1">
      <c r="A51" s="6"/>
      <c r="B51" s="3" t="s">
        <v>410</v>
      </c>
      <c r="C51" s="3"/>
      <c r="D51" s="3"/>
      <c r="E51" s="3"/>
      <c r="F51" s="3"/>
      <c r="G51" s="3" t="str">
        <f>IF(項目一覧!$C$6=0,"",項目一覧!$C$6)</f>
        <v/>
      </c>
      <c r="J51" s="3"/>
      <c r="K51" s="3"/>
      <c r="L51" s="3"/>
      <c r="M51" s="3"/>
      <c r="N51" s="3"/>
      <c r="O51" s="3"/>
      <c r="P51" s="3"/>
      <c r="Q51" s="3"/>
      <c r="R51" s="3"/>
      <c r="S51" s="3"/>
      <c r="T51" s="3"/>
      <c r="U51" s="3"/>
      <c r="V51" s="3"/>
      <c r="W51" s="3"/>
      <c r="X51" s="3"/>
      <c r="Y51" s="3"/>
      <c r="Z51" s="3"/>
      <c r="AA51" s="3"/>
    </row>
    <row r="52" spans="1:27" ht="15.75" customHeight="1">
      <c r="A52" s="6"/>
      <c r="B52" s="3" t="s">
        <v>441</v>
      </c>
      <c r="C52" s="3"/>
      <c r="D52" s="3"/>
      <c r="E52" s="3"/>
      <c r="F52" s="3"/>
      <c r="G52" s="3" t="str">
        <f>IF(項目一覧!$C$7=0,"",項目一覧!$C$7)</f>
        <v/>
      </c>
      <c r="J52" s="3"/>
      <c r="K52" s="3"/>
      <c r="L52" s="3"/>
      <c r="M52" s="3"/>
      <c r="N52" s="3"/>
      <c r="O52" s="3"/>
      <c r="P52" s="3"/>
      <c r="Q52" s="3"/>
      <c r="R52" s="3"/>
      <c r="S52" s="3"/>
      <c r="T52" s="3"/>
      <c r="U52" s="3"/>
      <c r="V52" s="3"/>
      <c r="W52" s="3"/>
      <c r="X52" s="3"/>
      <c r="Y52" s="3"/>
      <c r="Z52" s="3"/>
      <c r="AA52" s="3"/>
    </row>
    <row r="53" spans="1:27" ht="15.75" customHeight="1">
      <c r="A53" s="32"/>
      <c r="B53" s="15" t="s">
        <v>408</v>
      </c>
      <c r="C53" s="15"/>
      <c r="D53" s="15"/>
      <c r="E53" s="15"/>
      <c r="F53" s="15"/>
      <c r="G53" s="15" t="str">
        <f>IF(項目一覧!$C$8=0,"",項目一覧!$C$8)</f>
        <v/>
      </c>
      <c r="H53" s="28"/>
      <c r="I53" s="28"/>
      <c r="J53" s="15"/>
      <c r="K53" s="15"/>
      <c r="L53" s="15"/>
      <c r="M53" s="15"/>
      <c r="N53" s="15"/>
      <c r="O53" s="15"/>
      <c r="P53" s="15"/>
      <c r="Q53" s="15"/>
      <c r="R53" s="15"/>
      <c r="S53" s="15"/>
      <c r="T53" s="15"/>
      <c r="U53" s="15"/>
      <c r="V53" s="15"/>
      <c r="W53" s="15"/>
      <c r="X53" s="15"/>
      <c r="Y53" s="15"/>
      <c r="Z53" s="15"/>
      <c r="AA53" s="15"/>
    </row>
    <row r="54" spans="1:27" ht="15.75" customHeight="1">
      <c r="A54" s="6" t="s">
        <v>329</v>
      </c>
      <c r="B54" s="3" t="s">
        <v>440</v>
      </c>
      <c r="C54" s="3"/>
      <c r="D54" s="3"/>
      <c r="E54" s="3"/>
      <c r="F54" s="3"/>
      <c r="G54" s="48"/>
      <c r="J54" s="3"/>
      <c r="K54" s="3"/>
      <c r="L54" s="3"/>
      <c r="M54" s="3"/>
      <c r="N54" s="3"/>
      <c r="O54" s="3"/>
      <c r="P54" s="3"/>
      <c r="Q54" s="3"/>
      <c r="R54" s="3"/>
      <c r="S54" s="3"/>
      <c r="T54" s="3"/>
      <c r="U54" s="3"/>
      <c r="V54" s="3"/>
      <c r="W54" s="3"/>
      <c r="X54" s="3"/>
      <c r="Y54" s="3"/>
      <c r="Z54" s="3"/>
      <c r="AA54" s="3"/>
    </row>
    <row r="55" spans="1:27" ht="15.75" customHeight="1">
      <c r="A55" s="6"/>
      <c r="B55" s="3" t="s">
        <v>420</v>
      </c>
      <c r="C55" s="3"/>
      <c r="D55" s="3"/>
      <c r="E55" s="3"/>
      <c r="F55" s="3"/>
      <c r="G55" s="48" t="str">
        <f>IF(項目一覧!$C$9=0,"","("&amp;項目一覧!$C$9&amp;") 建築士  （"&amp;項目一覧!$C$10&amp;"）登録　第　 "&amp;項目一覧!$C$11&amp;"　号")</f>
        <v>() 建築士  （）登録　第　 　号</v>
      </c>
      <c r="J55" s="3"/>
      <c r="K55" s="3"/>
      <c r="L55" s="3"/>
      <c r="M55" s="3"/>
      <c r="N55" s="3"/>
      <c r="O55" s="3"/>
      <c r="P55" s="3"/>
      <c r="Q55" s="3"/>
      <c r="R55" s="3"/>
      <c r="S55" s="3"/>
      <c r="T55" s="3"/>
      <c r="U55" s="3"/>
      <c r="V55" s="3"/>
      <c r="W55" s="3"/>
      <c r="X55" s="3"/>
      <c r="Y55" s="3"/>
      <c r="Z55" s="3"/>
      <c r="AA55" s="3"/>
    </row>
    <row r="56" spans="1:27" ht="15.75" customHeight="1">
      <c r="A56" s="6"/>
      <c r="B56" s="3" t="s">
        <v>419</v>
      </c>
      <c r="C56" s="3"/>
      <c r="D56" s="3"/>
      <c r="E56" s="3"/>
      <c r="F56" s="3"/>
      <c r="G56" s="3" t="str">
        <f>IF(項目一覧!$C$12=0,"",項目一覧!$C$12)</f>
        <v/>
      </c>
      <c r="J56" s="3"/>
      <c r="K56" s="3"/>
      <c r="L56" s="3"/>
      <c r="M56" s="3"/>
      <c r="N56" s="3"/>
      <c r="O56" s="3"/>
      <c r="P56" s="3"/>
      <c r="Q56" s="3"/>
      <c r="R56" s="3"/>
      <c r="S56" s="3"/>
      <c r="T56" s="3"/>
      <c r="U56" s="3"/>
      <c r="V56" s="3"/>
      <c r="W56" s="3"/>
      <c r="X56" s="3"/>
      <c r="Y56" s="3"/>
      <c r="Z56" s="3"/>
      <c r="AA56" s="3"/>
    </row>
    <row r="57" spans="1:27" ht="15.75" customHeight="1">
      <c r="A57" s="6"/>
      <c r="B57" s="3" t="s">
        <v>418</v>
      </c>
      <c r="C57" s="3"/>
      <c r="D57" s="3"/>
      <c r="E57" s="3"/>
      <c r="F57" s="3"/>
      <c r="G57" s="48" t="str">
        <f>IF(項目一覧!$C$13=0,"","("&amp;項目一覧!$C$13&amp;") 建築士事務所  （"&amp;項目一覧!$C$14&amp;"）知事登録　第　 "&amp;項目一覧!$C$15&amp;"　号")</f>
        <v>() 建築士事務所  （）知事登録　第　 　号</v>
      </c>
      <c r="J57" s="3"/>
      <c r="K57" s="3"/>
      <c r="L57" s="3"/>
      <c r="M57" s="3"/>
      <c r="N57" s="3"/>
      <c r="O57" s="3"/>
      <c r="P57" s="3"/>
      <c r="Q57" s="3"/>
      <c r="R57" s="3"/>
      <c r="S57" s="3"/>
      <c r="T57" s="3"/>
      <c r="U57" s="3"/>
      <c r="V57" s="3"/>
      <c r="W57" s="3"/>
      <c r="X57" s="3"/>
      <c r="Y57" s="3"/>
      <c r="Z57" s="3"/>
      <c r="AA57" s="3"/>
    </row>
    <row r="58" spans="1:27" ht="15.75" customHeight="1">
      <c r="A58" s="6"/>
      <c r="B58" s="3"/>
      <c r="C58" s="3"/>
      <c r="D58" s="3"/>
      <c r="E58" s="3"/>
      <c r="F58" s="3"/>
      <c r="G58" s="3" t="str">
        <f>IF(項目一覧!$C$16=0,"",項目一覧!$C$16)</f>
        <v/>
      </c>
      <c r="J58" s="3"/>
      <c r="K58" s="3"/>
      <c r="L58" s="3"/>
      <c r="M58" s="3"/>
      <c r="N58" s="3"/>
      <c r="O58" s="3"/>
      <c r="P58" s="3"/>
      <c r="Q58" s="3"/>
      <c r="R58" s="3"/>
      <c r="S58" s="3"/>
      <c r="T58" s="3"/>
      <c r="U58" s="3"/>
      <c r="V58" s="3"/>
      <c r="W58" s="3"/>
      <c r="X58" s="3"/>
      <c r="Y58" s="3"/>
      <c r="Z58" s="3"/>
      <c r="AA58" s="3"/>
    </row>
    <row r="59" spans="1:27" ht="15.75" customHeight="1">
      <c r="A59" s="6"/>
      <c r="B59" s="3" t="s">
        <v>417</v>
      </c>
      <c r="C59" s="3"/>
      <c r="D59" s="3"/>
      <c r="E59" s="3"/>
      <c r="F59" s="3"/>
      <c r="G59" s="3" t="str">
        <f>IF(項目一覧!$C$17=0,"",項目一覧!$C$17)</f>
        <v/>
      </c>
      <c r="J59" s="3"/>
      <c r="K59" s="3"/>
      <c r="L59" s="3"/>
      <c r="M59" s="3"/>
      <c r="N59" s="3"/>
      <c r="O59" s="3"/>
      <c r="P59" s="3"/>
      <c r="Q59" s="3"/>
      <c r="R59" s="3"/>
      <c r="S59" s="3"/>
      <c r="T59" s="3"/>
      <c r="U59" s="3"/>
      <c r="V59" s="3"/>
      <c r="W59" s="3"/>
      <c r="X59" s="3"/>
      <c r="Y59" s="3"/>
      <c r="Z59" s="3"/>
      <c r="AA59" s="3"/>
    </row>
    <row r="60" spans="1:27" ht="15.75" customHeight="1">
      <c r="A60" s="6"/>
      <c r="B60" s="3" t="s">
        <v>416</v>
      </c>
      <c r="C60" s="3"/>
      <c r="D60" s="3"/>
      <c r="E60" s="3"/>
      <c r="F60" s="3"/>
      <c r="G60" s="3" t="str">
        <f>IF(項目一覧!$C$18=0,"",項目一覧!$C$18)</f>
        <v/>
      </c>
      <c r="J60" s="3"/>
      <c r="K60" s="3"/>
      <c r="L60" s="3"/>
      <c r="M60" s="3"/>
      <c r="N60" s="3"/>
      <c r="O60" s="3"/>
      <c r="P60" s="3"/>
      <c r="Q60" s="3"/>
      <c r="R60" s="3"/>
      <c r="S60" s="3"/>
      <c r="T60" s="3"/>
      <c r="U60" s="3"/>
      <c r="V60" s="3"/>
      <c r="W60" s="3"/>
      <c r="X60" s="3"/>
      <c r="Y60" s="3"/>
      <c r="Z60" s="3"/>
      <c r="AA60" s="3"/>
    </row>
    <row r="61" spans="1:27" ht="15.75" customHeight="1">
      <c r="A61" s="32"/>
      <c r="B61" s="15" t="s">
        <v>415</v>
      </c>
      <c r="C61" s="15"/>
      <c r="D61" s="15"/>
      <c r="E61" s="15"/>
      <c r="F61" s="15"/>
      <c r="G61" s="15" t="str">
        <f>IF(項目一覧!$C$19=0,"",項目一覧!$C$19)</f>
        <v/>
      </c>
      <c r="H61" s="28"/>
      <c r="I61" s="28"/>
      <c r="J61" s="15"/>
      <c r="K61" s="15"/>
      <c r="L61" s="15"/>
      <c r="M61" s="15"/>
      <c r="N61" s="15"/>
      <c r="O61" s="15"/>
      <c r="P61" s="15"/>
      <c r="Q61" s="15"/>
      <c r="R61" s="15"/>
      <c r="S61" s="15"/>
      <c r="T61" s="15"/>
      <c r="U61" s="15"/>
      <c r="V61" s="15"/>
      <c r="W61" s="15"/>
      <c r="X61" s="15"/>
      <c r="Y61" s="15"/>
      <c r="Z61" s="15"/>
      <c r="AA61" s="15"/>
    </row>
    <row r="62" spans="1:27" ht="15.75" customHeight="1">
      <c r="A62" s="6" t="s">
        <v>329</v>
      </c>
      <c r="B62" s="3" t="s">
        <v>439</v>
      </c>
      <c r="C62" s="3"/>
      <c r="D62" s="3"/>
      <c r="E62" s="3"/>
      <c r="F62" s="3"/>
      <c r="G62" s="3"/>
      <c r="J62" s="3"/>
      <c r="K62" s="3"/>
      <c r="L62" s="3"/>
      <c r="M62" s="3"/>
      <c r="N62" s="3"/>
      <c r="O62" s="3"/>
      <c r="P62" s="3"/>
      <c r="Q62" s="3"/>
      <c r="R62" s="3"/>
      <c r="S62" s="3"/>
      <c r="T62" s="3"/>
      <c r="U62" s="3"/>
      <c r="V62" s="3"/>
      <c r="W62" s="3"/>
      <c r="X62" s="3"/>
      <c r="Y62" s="3"/>
      <c r="Z62" s="3"/>
      <c r="AA62" s="3"/>
    </row>
    <row r="63" spans="1:27" ht="18" customHeight="1">
      <c r="A63" s="6"/>
      <c r="B63" s="3" t="s">
        <v>438</v>
      </c>
      <c r="C63" s="3"/>
      <c r="D63" s="3"/>
      <c r="E63" s="3"/>
      <c r="F63" s="3"/>
      <c r="G63" s="3"/>
      <c r="H63" s="3"/>
      <c r="I63" s="3"/>
      <c r="J63" s="3"/>
      <c r="K63" s="3"/>
      <c r="L63" s="3"/>
      <c r="M63" s="3"/>
      <c r="N63" s="3"/>
      <c r="O63" s="3"/>
      <c r="P63" s="3"/>
      <c r="Q63" s="3"/>
      <c r="R63" s="3"/>
      <c r="S63" s="3"/>
      <c r="T63" s="3"/>
      <c r="U63" s="3"/>
      <c r="V63" s="3"/>
      <c r="W63" s="3"/>
      <c r="X63" s="3"/>
      <c r="Y63" s="3"/>
      <c r="Z63" s="3"/>
      <c r="AA63" s="3"/>
    </row>
    <row r="64" spans="1:27" ht="15.75" customHeight="1">
      <c r="A64" s="6"/>
      <c r="B64" s="3" t="s">
        <v>420</v>
      </c>
      <c r="C64" s="3"/>
      <c r="D64" s="3"/>
      <c r="E64" s="3"/>
      <c r="F64" s="3"/>
      <c r="G64" s="48" t="str">
        <f>IF(項目一覧!$C$22=0,"","("&amp;項目一覧!$C$22&amp;") 建築士  （"&amp;項目一覧!$C$23&amp;"）登録　第　 "&amp;項目一覧!$C$24&amp;"　号")</f>
        <v>() 建築士  （）登録　第　 　号</v>
      </c>
      <c r="J64" s="3"/>
      <c r="K64" s="3"/>
      <c r="L64" s="3"/>
      <c r="M64" s="3"/>
      <c r="N64" s="3"/>
      <c r="O64" s="3"/>
      <c r="P64" s="3"/>
      <c r="Q64" s="3"/>
      <c r="R64" s="3"/>
      <c r="S64" s="3"/>
      <c r="T64" s="3"/>
      <c r="U64" s="3"/>
      <c r="V64" s="3"/>
      <c r="W64" s="3"/>
      <c r="X64" s="3"/>
      <c r="Y64" s="3"/>
      <c r="Z64" s="3"/>
      <c r="AA64" s="3"/>
    </row>
    <row r="65" spans="1:28" ht="15.75" customHeight="1">
      <c r="A65" s="6"/>
      <c r="B65" s="3" t="s">
        <v>419</v>
      </c>
      <c r="C65" s="3"/>
      <c r="D65" s="3"/>
      <c r="E65" s="3"/>
      <c r="F65" s="3"/>
      <c r="G65" s="3" t="str">
        <f>IF(項目一覧!$C$25=0,"",項目一覧!$C$25)</f>
        <v/>
      </c>
      <c r="J65" s="3"/>
      <c r="K65" s="3"/>
      <c r="L65" s="3"/>
      <c r="M65" s="3"/>
      <c r="N65" s="3"/>
      <c r="O65" s="3"/>
      <c r="P65" s="3"/>
      <c r="Q65" s="3"/>
      <c r="R65" s="3"/>
      <c r="S65" s="3"/>
      <c r="T65" s="3"/>
      <c r="U65" s="3"/>
      <c r="V65" s="3"/>
      <c r="W65" s="3"/>
      <c r="X65" s="3"/>
      <c r="Y65" s="3"/>
      <c r="Z65" s="3"/>
      <c r="AA65" s="3"/>
    </row>
    <row r="66" spans="1:28" ht="15.75" customHeight="1">
      <c r="A66" s="7"/>
      <c r="B66" s="3" t="s">
        <v>418</v>
      </c>
      <c r="C66" s="3"/>
      <c r="D66" s="3"/>
      <c r="E66" s="3"/>
      <c r="F66" s="3"/>
      <c r="G66" s="205" t="str">
        <f>IF(項目一覧!$C$27=0,"","("&amp;項目一覧!$C$27&amp;") 建築士事務所  （"&amp;項目一覧!$C$28&amp;"）知事登録　第　 "&amp;項目一覧!$C$29&amp;"　号")</f>
        <v>() 建築士事務所  （）知事登録　第　 　号</v>
      </c>
    </row>
    <row r="67" spans="1:28" ht="15.75" customHeight="1">
      <c r="A67" s="7"/>
      <c r="B67" s="3"/>
      <c r="C67" s="3"/>
      <c r="D67" s="3"/>
      <c r="E67" s="3"/>
      <c r="F67" s="3"/>
      <c r="G67" s="3" t="str">
        <f>IF(項目一覧!$C$30=0,"",項目一覧!$C$30)</f>
        <v/>
      </c>
      <c r="J67" s="3"/>
      <c r="K67" s="3"/>
      <c r="L67" s="3"/>
      <c r="M67" s="3"/>
      <c r="N67" s="3"/>
      <c r="O67" s="3"/>
      <c r="P67" s="3"/>
      <c r="Q67" s="3"/>
      <c r="R67" s="3"/>
      <c r="S67" s="3"/>
      <c r="T67" s="3"/>
      <c r="U67" s="3"/>
      <c r="V67" s="3"/>
      <c r="W67" s="3"/>
      <c r="X67" s="3"/>
      <c r="Y67" s="3"/>
      <c r="Z67" s="3"/>
      <c r="AA67" s="3"/>
    </row>
    <row r="68" spans="1:28" ht="15.75" customHeight="1">
      <c r="A68" s="7"/>
      <c r="B68" s="3" t="s">
        <v>417</v>
      </c>
      <c r="C68" s="3"/>
      <c r="D68" s="3"/>
      <c r="E68" s="3"/>
      <c r="F68" s="3"/>
      <c r="G68" s="3" t="str">
        <f>IF(項目一覧!$C$31=0,"",項目一覧!$C$31)</f>
        <v/>
      </c>
      <c r="J68" s="3"/>
      <c r="K68" s="3"/>
      <c r="L68" s="3"/>
      <c r="M68" s="3"/>
      <c r="N68" s="3"/>
      <c r="O68" s="3"/>
      <c r="P68" s="3"/>
      <c r="Q68" s="3"/>
      <c r="R68" s="3"/>
      <c r="S68" s="3"/>
      <c r="T68" s="3"/>
      <c r="U68" s="3"/>
      <c r="V68" s="3"/>
      <c r="W68" s="3"/>
      <c r="X68" s="3"/>
      <c r="Y68" s="3"/>
      <c r="Z68" s="3"/>
      <c r="AA68" s="3"/>
    </row>
    <row r="69" spans="1:28" ht="15.75" customHeight="1">
      <c r="A69" s="7"/>
      <c r="B69" s="3" t="s">
        <v>416</v>
      </c>
      <c r="C69" s="3"/>
      <c r="D69" s="3"/>
      <c r="E69" s="3"/>
      <c r="F69" s="3"/>
      <c r="G69" s="3" t="str">
        <f>IF(項目一覧!$C$32=0,"",項目一覧!$C$32)</f>
        <v/>
      </c>
      <c r="J69" s="3"/>
      <c r="K69" s="3"/>
      <c r="L69" s="3"/>
      <c r="M69" s="3"/>
      <c r="N69" s="3"/>
      <c r="O69" s="3"/>
      <c r="P69" s="3"/>
      <c r="Q69" s="3"/>
      <c r="R69" s="3"/>
      <c r="S69" s="3"/>
      <c r="T69" s="3"/>
      <c r="U69" s="3"/>
      <c r="V69" s="3"/>
      <c r="W69" s="3"/>
      <c r="X69" s="3"/>
      <c r="Y69" s="3"/>
      <c r="Z69" s="3"/>
      <c r="AA69" s="3"/>
    </row>
    <row r="70" spans="1:28" ht="15.75" customHeight="1">
      <c r="A70" s="7"/>
      <c r="B70" s="3" t="s">
        <v>415</v>
      </c>
      <c r="C70" s="3"/>
      <c r="D70" s="3"/>
      <c r="E70" s="3"/>
      <c r="F70" s="3"/>
      <c r="G70" s="3" t="str">
        <f>IF(項目一覧!$C$33=0,"",項目一覧!$C$33)</f>
        <v/>
      </c>
      <c r="J70" s="3"/>
      <c r="K70" s="3"/>
      <c r="L70" s="3"/>
      <c r="M70" s="3"/>
      <c r="N70" s="3"/>
      <c r="O70" s="3"/>
      <c r="P70" s="3"/>
      <c r="Q70" s="3"/>
      <c r="R70" s="3"/>
      <c r="S70" s="3"/>
      <c r="T70" s="3"/>
      <c r="U70" s="3"/>
      <c r="V70" s="3"/>
      <c r="W70" s="3"/>
      <c r="X70" s="3"/>
      <c r="Y70" s="3"/>
      <c r="Z70" s="3"/>
      <c r="AA70" s="3"/>
    </row>
    <row r="71" spans="1:28" ht="18" customHeight="1">
      <c r="A71" s="7"/>
      <c r="B71" s="34" t="s">
        <v>770</v>
      </c>
      <c r="C71" s="3"/>
      <c r="D71" s="3"/>
      <c r="E71" s="3"/>
      <c r="F71" s="3"/>
      <c r="G71" s="1551" t="str">
        <f>IF(項目一覧!$C$35=0,"",項目一覧!$C$35)</f>
        <v/>
      </c>
      <c r="H71" s="1551"/>
      <c r="I71" s="1551"/>
      <c r="J71" s="1551"/>
      <c r="K71" s="1551"/>
      <c r="L71" s="1551"/>
      <c r="M71" s="1551"/>
      <c r="N71" s="1551"/>
      <c r="O71" s="1551"/>
      <c r="P71" s="1551"/>
      <c r="Q71" s="1551"/>
      <c r="R71" s="1551"/>
      <c r="S71" s="1551"/>
      <c r="T71" s="1551"/>
      <c r="U71" s="1551"/>
      <c r="V71" s="1551"/>
      <c r="W71" s="1551"/>
      <c r="X71" s="1551"/>
      <c r="Y71" s="1551"/>
      <c r="Z71" s="1551"/>
      <c r="AA71" s="1551"/>
      <c r="AB71" s="1551"/>
    </row>
    <row r="72" spans="1:28" ht="12.75" customHeight="1">
      <c r="A72" s="7"/>
      <c r="B72" s="34"/>
      <c r="C72" s="3"/>
      <c r="D72" s="3"/>
      <c r="E72" s="3"/>
      <c r="F72" s="3"/>
      <c r="G72" s="1551"/>
      <c r="H72" s="1551"/>
      <c r="I72" s="1551"/>
      <c r="J72" s="1551"/>
      <c r="K72" s="1551"/>
      <c r="L72" s="1551"/>
      <c r="M72" s="1551"/>
      <c r="N72" s="1551"/>
      <c r="O72" s="1551"/>
      <c r="P72" s="1551"/>
      <c r="Q72" s="1551"/>
      <c r="R72" s="1551"/>
      <c r="S72" s="1551"/>
      <c r="T72" s="1551"/>
      <c r="U72" s="1551"/>
      <c r="V72" s="1551"/>
      <c r="W72" s="1551"/>
      <c r="X72" s="1551"/>
      <c r="Y72" s="1551"/>
      <c r="Z72" s="1551"/>
      <c r="AA72" s="1551"/>
      <c r="AB72" s="1551"/>
    </row>
    <row r="73" spans="1:28" ht="15" customHeight="1">
      <c r="A73" s="6"/>
      <c r="B73" s="3" t="s">
        <v>437</v>
      </c>
      <c r="C73" s="3"/>
      <c r="D73" s="3"/>
      <c r="E73" s="3"/>
      <c r="F73" s="3"/>
      <c r="G73" s="3"/>
      <c r="H73" s="3"/>
      <c r="I73" s="3"/>
      <c r="J73" s="3"/>
      <c r="K73" s="3"/>
      <c r="L73" s="3"/>
      <c r="M73" s="3"/>
      <c r="N73" s="3"/>
      <c r="O73" s="3"/>
      <c r="P73" s="3"/>
      <c r="Q73" s="3"/>
      <c r="R73" s="3"/>
      <c r="S73" s="3"/>
      <c r="T73" s="3"/>
      <c r="U73" s="3"/>
      <c r="V73" s="3"/>
      <c r="W73" s="3"/>
      <c r="X73" s="3"/>
      <c r="Y73" s="3"/>
      <c r="Z73" s="3"/>
      <c r="AA73" s="3"/>
    </row>
    <row r="74" spans="1:28" ht="18" customHeight="1">
      <c r="A74" s="6"/>
      <c r="B74" s="3" t="s">
        <v>420</v>
      </c>
      <c r="C74" s="3"/>
      <c r="D74" s="3"/>
      <c r="E74" s="3"/>
      <c r="F74" s="3"/>
      <c r="G74" s="48" t="str">
        <f>IF(項目一覧!$C$189=0,"","("&amp;項目一覧!$C$189&amp;") 建築士  （"&amp;項目一覧!$C$190&amp;"）登録　第　 "&amp;項目一覧!$C$191&amp;"　号")</f>
        <v>() 建築士  （）登録　第　 　号</v>
      </c>
      <c r="J74" s="3"/>
      <c r="K74" s="3"/>
      <c r="L74" s="3"/>
      <c r="M74" s="3"/>
      <c r="N74" s="3"/>
      <c r="O74" s="3"/>
      <c r="P74" s="3"/>
      <c r="Q74" s="3"/>
      <c r="R74" s="3"/>
      <c r="S74" s="3"/>
      <c r="T74" s="3"/>
      <c r="U74" s="3"/>
      <c r="V74" s="3"/>
      <c r="W74" s="3"/>
      <c r="X74" s="3"/>
      <c r="Y74" s="3"/>
      <c r="Z74" s="3"/>
      <c r="AA74" s="3"/>
    </row>
    <row r="75" spans="1:28" ht="18" customHeight="1">
      <c r="A75" s="6"/>
      <c r="B75" s="3" t="s">
        <v>419</v>
      </c>
      <c r="C75" s="3"/>
      <c r="D75" s="3"/>
      <c r="E75" s="3"/>
      <c r="F75" s="3"/>
      <c r="G75" s="3" t="str">
        <f>IF(項目一覧!$C$192=0,"",項目一覧!$C$192)</f>
        <v/>
      </c>
      <c r="J75" s="3"/>
      <c r="K75" s="3"/>
      <c r="L75" s="3"/>
      <c r="M75" s="3"/>
      <c r="N75" s="3"/>
      <c r="O75" s="3"/>
      <c r="P75" s="3"/>
      <c r="Q75" s="3"/>
      <c r="R75" s="3"/>
      <c r="S75" s="3"/>
      <c r="T75" s="3"/>
      <c r="U75" s="3"/>
      <c r="V75" s="3"/>
      <c r="W75" s="3"/>
      <c r="X75" s="3"/>
      <c r="Y75" s="3"/>
      <c r="Z75" s="3"/>
      <c r="AA75" s="3"/>
    </row>
    <row r="76" spans="1:28" ht="18" customHeight="1">
      <c r="A76" s="7"/>
      <c r="B76" s="3" t="s">
        <v>418</v>
      </c>
      <c r="C76" s="3"/>
      <c r="D76" s="3"/>
      <c r="E76" s="3"/>
      <c r="F76" s="3"/>
      <c r="G76" s="3" t="str">
        <f>IF(項目一覧!$C$194=0,"","("&amp;項目一覧!$C$194&amp;") 建築士事務所  （"&amp;項目一覧!$C$195&amp;"）知事登録　第　 "&amp;項目一覧!$C$196&amp;"　号")</f>
        <v>() 建築士事務所  （）知事登録　第　 　号</v>
      </c>
      <c r="H76" s="205"/>
    </row>
    <row r="77" spans="1:28" ht="18" customHeight="1">
      <c r="A77" s="7"/>
      <c r="B77" s="3"/>
      <c r="C77" s="3"/>
      <c r="D77" s="3"/>
      <c r="E77" s="3"/>
      <c r="F77" s="3"/>
      <c r="G77" s="3" t="str">
        <f>IF(項目一覧!$C$197=0,"",項目一覧!$C$197)</f>
        <v/>
      </c>
      <c r="J77" s="3"/>
      <c r="K77" s="3"/>
      <c r="L77" s="3"/>
      <c r="M77" s="3"/>
      <c r="N77" s="3"/>
      <c r="O77" s="3"/>
      <c r="P77" s="3"/>
      <c r="Q77" s="3"/>
      <c r="R77" s="3"/>
      <c r="S77" s="3"/>
      <c r="T77" s="3"/>
      <c r="U77" s="3"/>
      <c r="V77" s="3"/>
      <c r="W77" s="3"/>
      <c r="X77" s="3"/>
      <c r="Y77" s="3"/>
      <c r="Z77" s="3"/>
      <c r="AA77" s="3"/>
    </row>
    <row r="78" spans="1:28" ht="18" customHeight="1">
      <c r="A78" s="7"/>
      <c r="B78" s="3" t="s">
        <v>417</v>
      </c>
      <c r="C78" s="3"/>
      <c r="D78" s="3"/>
      <c r="E78" s="3"/>
      <c r="F78" s="3"/>
      <c r="G78" s="3" t="str">
        <f>IF(項目一覧!$C$198=0,"",項目一覧!$C$198)</f>
        <v/>
      </c>
      <c r="J78" s="3"/>
      <c r="K78" s="3"/>
      <c r="L78" s="3"/>
      <c r="M78" s="3"/>
      <c r="N78" s="3"/>
      <c r="O78" s="3"/>
      <c r="P78" s="3"/>
      <c r="Q78" s="3"/>
      <c r="R78" s="3"/>
      <c r="S78" s="3"/>
      <c r="T78" s="3"/>
      <c r="U78" s="3"/>
      <c r="V78" s="3"/>
      <c r="W78" s="3"/>
      <c r="X78" s="3"/>
      <c r="Y78" s="3"/>
      <c r="Z78" s="3"/>
      <c r="AA78" s="3"/>
    </row>
    <row r="79" spans="1:28" ht="18" customHeight="1">
      <c r="A79" s="7"/>
      <c r="B79" s="3" t="s">
        <v>416</v>
      </c>
      <c r="C79" s="3"/>
      <c r="D79" s="3"/>
      <c r="E79" s="3"/>
      <c r="F79" s="3"/>
      <c r="G79" s="1863" t="str">
        <f>IF(項目一覧!$C$199=0,"",項目一覧!$C$199)</f>
        <v/>
      </c>
      <c r="H79" s="1864"/>
      <c r="I79" s="1864"/>
      <c r="J79" s="1864"/>
      <c r="K79" s="1864"/>
      <c r="L79" s="1864"/>
      <c r="M79" s="1864"/>
      <c r="N79" s="1864"/>
      <c r="O79" s="1864"/>
      <c r="P79" s="1864"/>
      <c r="Q79" s="1864"/>
      <c r="R79" s="1864"/>
      <c r="S79" s="1864"/>
      <c r="T79" s="1864"/>
      <c r="U79" s="1864"/>
      <c r="V79" s="1864"/>
      <c r="W79" s="1864"/>
      <c r="X79" s="1864"/>
      <c r="Y79" s="1864"/>
      <c r="Z79" s="1864"/>
      <c r="AA79" s="1864"/>
      <c r="AB79" s="1864"/>
    </row>
    <row r="80" spans="1:28" ht="18" customHeight="1">
      <c r="A80" s="7"/>
      <c r="B80" s="3" t="s">
        <v>415</v>
      </c>
      <c r="C80" s="3"/>
      <c r="D80" s="3"/>
      <c r="E80" s="3"/>
      <c r="F80" s="3"/>
      <c r="G80" s="3" t="str">
        <f>IF(項目一覧!$C$200=0,"",項目一覧!$C$200)</f>
        <v/>
      </c>
      <c r="J80" s="3"/>
      <c r="K80" s="3"/>
      <c r="L80" s="3"/>
      <c r="M80" s="3"/>
      <c r="N80" s="3"/>
      <c r="O80" s="3"/>
      <c r="P80" s="3"/>
      <c r="Q80" s="3"/>
      <c r="R80" s="3"/>
      <c r="S80" s="3"/>
      <c r="T80" s="3"/>
      <c r="U80" s="3"/>
      <c r="V80" s="3"/>
      <c r="W80" s="3"/>
      <c r="X80" s="3"/>
      <c r="Y80" s="3"/>
      <c r="Z80" s="3"/>
      <c r="AA80" s="3"/>
    </row>
    <row r="81" spans="1:34" ht="18" customHeight="1">
      <c r="A81" s="7"/>
      <c r="B81" s="34" t="s">
        <v>789</v>
      </c>
      <c r="C81" s="3"/>
      <c r="D81" s="3"/>
      <c r="E81" s="3"/>
      <c r="F81" s="3"/>
      <c r="G81" s="1551" t="str">
        <f>IF(項目一覧!$C$202=0,"",項目一覧!$C$202)</f>
        <v/>
      </c>
      <c r="H81" s="1551"/>
      <c r="I81" s="1551"/>
      <c r="J81" s="1551"/>
      <c r="K81" s="1551"/>
      <c r="L81" s="1551"/>
      <c r="M81" s="1551"/>
      <c r="N81" s="1551"/>
      <c r="O81" s="1551"/>
      <c r="P81" s="1551"/>
      <c r="Q81" s="1551"/>
      <c r="R81" s="1551"/>
      <c r="S81" s="1551"/>
      <c r="T81" s="1551"/>
      <c r="U81" s="1551"/>
      <c r="V81" s="1551"/>
      <c r="W81" s="1551"/>
      <c r="X81" s="1551"/>
      <c r="Y81" s="1551"/>
      <c r="Z81" s="1551"/>
      <c r="AA81" s="1551"/>
      <c r="AB81" s="1551"/>
    </row>
    <row r="82" spans="1:34" ht="9" customHeight="1">
      <c r="A82" s="6"/>
      <c r="B82" s="3"/>
      <c r="C82" s="3"/>
      <c r="D82" s="3"/>
      <c r="E82" s="3"/>
      <c r="F82" s="3"/>
      <c r="G82" s="1551"/>
      <c r="H82" s="1551"/>
      <c r="I82" s="1551"/>
      <c r="J82" s="1551"/>
      <c r="K82" s="1551"/>
      <c r="L82" s="1551"/>
      <c r="M82" s="1551"/>
      <c r="N82" s="1551"/>
      <c r="O82" s="1551"/>
      <c r="P82" s="1551"/>
      <c r="Q82" s="1551"/>
      <c r="R82" s="1551"/>
      <c r="S82" s="1551"/>
      <c r="T82" s="1551"/>
      <c r="U82" s="1551"/>
      <c r="V82" s="1551"/>
      <c r="W82" s="1551"/>
      <c r="X82" s="1551"/>
      <c r="Y82" s="1551"/>
      <c r="Z82" s="1551"/>
      <c r="AA82" s="1551"/>
      <c r="AB82" s="1551"/>
    </row>
    <row r="83" spans="1:34" ht="18" customHeight="1">
      <c r="A83" s="6"/>
      <c r="B83" s="3" t="s">
        <v>420</v>
      </c>
      <c r="C83" s="3"/>
      <c r="D83" s="3"/>
      <c r="E83" s="3"/>
      <c r="F83" s="3"/>
      <c r="G83" s="48" t="str">
        <f>IF(項目一覧!$C$203=0,"","("&amp;項目一覧!$C$203&amp;") 建築士  （"&amp;項目一覧!$C$204&amp;"）登録　第　 "&amp;項目一覧!$C$205&amp;"　号")</f>
        <v>() 建築士  （）登録　第　 　号</v>
      </c>
      <c r="J83" s="3"/>
      <c r="K83" s="3"/>
      <c r="L83" s="3"/>
      <c r="M83" s="3"/>
      <c r="N83" s="3"/>
      <c r="O83" s="3"/>
      <c r="P83" s="3"/>
      <c r="Q83" s="3"/>
      <c r="R83" s="3"/>
      <c r="S83" s="3"/>
      <c r="T83" s="3"/>
      <c r="U83" s="3"/>
      <c r="V83" s="3"/>
      <c r="W83" s="3"/>
      <c r="X83" s="3"/>
      <c r="Y83" s="3"/>
      <c r="Z83" s="3"/>
      <c r="AA83" s="3"/>
    </row>
    <row r="84" spans="1:34" ht="18" customHeight="1">
      <c r="A84" s="6"/>
      <c r="B84" s="3" t="s">
        <v>419</v>
      </c>
      <c r="C84" s="3"/>
      <c r="D84" s="3"/>
      <c r="E84" s="3"/>
      <c r="F84" s="3"/>
      <c r="G84" s="3" t="str">
        <f>IF(項目一覧!$C$206=0,"",項目一覧!$C$206)</f>
        <v/>
      </c>
      <c r="J84" s="3"/>
      <c r="K84" s="3"/>
      <c r="L84" s="3"/>
      <c r="M84" s="3"/>
      <c r="N84" s="3"/>
      <c r="O84" s="3"/>
      <c r="P84" s="3"/>
      <c r="Q84" s="3"/>
      <c r="R84" s="3"/>
      <c r="S84" s="3"/>
      <c r="T84" s="3"/>
      <c r="U84" s="3"/>
      <c r="V84" s="3"/>
      <c r="W84" s="3"/>
      <c r="X84" s="3"/>
      <c r="Y84" s="3"/>
      <c r="Z84" s="3"/>
      <c r="AA84" s="3"/>
    </row>
    <row r="85" spans="1:34" ht="18" customHeight="1">
      <c r="A85" s="7"/>
      <c r="B85" s="3" t="s">
        <v>418</v>
      </c>
      <c r="C85" s="3"/>
      <c r="D85" s="3"/>
      <c r="E85" s="3"/>
      <c r="F85" s="3"/>
      <c r="G85" s="205" t="str">
        <f>IF(項目一覧!$C$208=0,"","("&amp;項目一覧!$C$208&amp;") 建築士事務所  （"&amp;項目一覧!$C$209&amp;"）知事登録　第　 "&amp;項目一覧!$C$210&amp;"　号")</f>
        <v>() 建築士事務所  （）知事登録　第　 　号</v>
      </c>
    </row>
    <row r="86" spans="1:34" ht="18" customHeight="1">
      <c r="A86" s="7"/>
      <c r="B86" s="3"/>
      <c r="C86" s="3"/>
      <c r="D86" s="3"/>
      <c r="E86" s="3"/>
      <c r="F86" s="3"/>
      <c r="G86" s="3" t="str">
        <f>IF(項目一覧!$C$211=0,"",項目一覧!$C$211)</f>
        <v/>
      </c>
      <c r="J86" s="3"/>
      <c r="K86" s="3"/>
      <c r="L86" s="3"/>
      <c r="M86" s="3"/>
      <c r="N86" s="3"/>
      <c r="O86" s="3"/>
      <c r="P86" s="3"/>
      <c r="Q86" s="3"/>
      <c r="R86" s="3"/>
      <c r="S86" s="3"/>
      <c r="T86" s="3"/>
      <c r="U86" s="3"/>
      <c r="V86" s="3"/>
      <c r="W86" s="3"/>
      <c r="X86" s="3"/>
      <c r="Y86" s="3"/>
      <c r="Z86" s="3"/>
      <c r="AA86" s="3"/>
    </row>
    <row r="87" spans="1:34" ht="18" customHeight="1">
      <c r="A87" s="7"/>
      <c r="B87" s="3" t="s">
        <v>417</v>
      </c>
      <c r="C87" s="3"/>
      <c r="D87" s="3"/>
      <c r="E87" s="3"/>
      <c r="F87" s="3"/>
      <c r="G87" s="3" t="str">
        <f>IF(項目一覧!$C$212=0,"",項目一覧!$C$212)</f>
        <v/>
      </c>
      <c r="J87" s="3"/>
      <c r="K87" s="3"/>
      <c r="L87" s="3"/>
      <c r="M87" s="3"/>
      <c r="N87" s="3"/>
      <c r="O87" s="3"/>
      <c r="P87" s="3"/>
      <c r="Q87" s="3"/>
      <c r="R87" s="3"/>
      <c r="S87" s="3"/>
      <c r="T87" s="3"/>
      <c r="U87" s="3"/>
      <c r="V87" s="3"/>
      <c r="W87" s="3"/>
      <c r="X87" s="3"/>
      <c r="Y87" s="3"/>
      <c r="Z87" s="3"/>
      <c r="AA87" s="3"/>
    </row>
    <row r="88" spans="1:34" ht="18" customHeight="1">
      <c r="A88" s="7"/>
      <c r="B88" s="3" t="s">
        <v>416</v>
      </c>
      <c r="C88" s="3"/>
      <c r="D88" s="3"/>
      <c r="E88" s="3"/>
      <c r="F88" s="3"/>
      <c r="G88" s="1863" t="str">
        <f>IF(項目一覧!$C$213=0,"",項目一覧!$C$213)</f>
        <v/>
      </c>
      <c r="H88" s="1864"/>
      <c r="I88" s="1864"/>
      <c r="J88" s="1864"/>
      <c r="K88" s="1864"/>
      <c r="L88" s="1864"/>
      <c r="M88" s="1864"/>
      <c r="N88" s="1864"/>
      <c r="O88" s="1864"/>
      <c r="P88" s="1864"/>
      <c r="Q88" s="1864"/>
      <c r="R88" s="1864"/>
      <c r="S88" s="1864"/>
      <c r="T88" s="1864"/>
      <c r="U88" s="1864"/>
      <c r="V88" s="1864"/>
      <c r="W88" s="1864"/>
      <c r="X88" s="1864"/>
      <c r="Y88" s="1864"/>
      <c r="Z88" s="1864"/>
      <c r="AA88" s="1864"/>
      <c r="AB88" s="1864"/>
    </row>
    <row r="89" spans="1:34" ht="18" customHeight="1">
      <c r="A89" s="7"/>
      <c r="B89" s="3" t="s">
        <v>415</v>
      </c>
      <c r="C89" s="3"/>
      <c r="D89" s="3"/>
      <c r="E89" s="3"/>
      <c r="F89" s="3"/>
      <c r="G89" s="3" t="str">
        <f>IF(項目一覧!$C$214=0,"",項目一覧!$C$214)</f>
        <v/>
      </c>
      <c r="J89" s="3"/>
      <c r="K89" s="3"/>
      <c r="L89" s="3"/>
      <c r="M89" s="3"/>
      <c r="N89" s="3"/>
      <c r="O89" s="3"/>
      <c r="P89" s="3"/>
      <c r="Q89" s="3"/>
      <c r="R89" s="3"/>
      <c r="S89" s="3"/>
      <c r="T89" s="3"/>
      <c r="U89" s="3"/>
      <c r="V89" s="3"/>
      <c r="W89" s="3"/>
      <c r="X89" s="3"/>
      <c r="Y89" s="3"/>
      <c r="Z89" s="3"/>
      <c r="AA89" s="3"/>
    </row>
    <row r="90" spans="1:34" ht="18" customHeight="1">
      <c r="A90" s="7"/>
      <c r="B90" s="34" t="s">
        <v>789</v>
      </c>
      <c r="C90" s="3"/>
      <c r="D90" s="3"/>
      <c r="E90" s="3"/>
      <c r="F90" s="3"/>
      <c r="G90" s="1551" t="str">
        <f>IF(項目一覧!$C$216=0,"",項目一覧!$C$216)</f>
        <v/>
      </c>
      <c r="H90" s="1551"/>
      <c r="I90" s="1551"/>
      <c r="J90" s="1551"/>
      <c r="K90" s="1551"/>
      <c r="L90" s="1551"/>
      <c r="M90" s="1551"/>
      <c r="N90" s="1551"/>
      <c r="O90" s="1551"/>
      <c r="P90" s="1551"/>
      <c r="Q90" s="1551"/>
      <c r="R90" s="1551"/>
      <c r="S90" s="1551"/>
      <c r="T90" s="1551"/>
      <c r="U90" s="1551"/>
      <c r="V90" s="1551"/>
      <c r="W90" s="1551"/>
      <c r="X90" s="1551"/>
      <c r="Y90" s="1551"/>
      <c r="Z90" s="1551"/>
      <c r="AA90" s="1551"/>
      <c r="AB90" s="1551"/>
      <c r="AC90" s="208"/>
      <c r="AE90" s="208"/>
      <c r="AF90" s="208"/>
      <c r="AG90" s="208"/>
      <c r="AH90" s="208"/>
    </row>
    <row r="91" spans="1:34" ht="8.25" customHeight="1">
      <c r="A91" s="6"/>
      <c r="B91" s="3"/>
      <c r="C91" s="3"/>
      <c r="D91" s="3"/>
      <c r="E91" s="3"/>
      <c r="F91" s="3"/>
      <c r="G91" s="1551"/>
      <c r="H91" s="1551"/>
      <c r="I91" s="1551"/>
      <c r="J91" s="1551"/>
      <c r="K91" s="1551"/>
      <c r="L91" s="1551"/>
      <c r="M91" s="1551"/>
      <c r="N91" s="1551"/>
      <c r="O91" s="1551"/>
      <c r="P91" s="1551"/>
      <c r="Q91" s="1551"/>
      <c r="R91" s="1551"/>
      <c r="S91" s="1551"/>
      <c r="T91" s="1551"/>
      <c r="U91" s="1551"/>
      <c r="V91" s="1551"/>
      <c r="W91" s="1551"/>
      <c r="X91" s="1551"/>
      <c r="Y91" s="1551"/>
      <c r="Z91" s="1551"/>
      <c r="AA91" s="1551"/>
      <c r="AB91" s="1551"/>
    </row>
    <row r="92" spans="1:34" ht="18" customHeight="1">
      <c r="A92" s="6"/>
      <c r="B92" s="3" t="s">
        <v>420</v>
      </c>
      <c r="C92" s="3"/>
      <c r="D92" s="3"/>
      <c r="E92" s="3"/>
      <c r="F92" s="3"/>
      <c r="G92" s="48" t="str">
        <f>IF(項目一覧!$C$217=0,"","("&amp;項目一覧!$C$217&amp;") 建築士  （"&amp;項目一覧!$C$218&amp;"）登録　第　 "&amp;項目一覧!$C$219&amp;"　号")</f>
        <v>() 建築士  （）登録　第　 　号</v>
      </c>
      <c r="J92" s="3"/>
      <c r="K92" s="3"/>
      <c r="L92" s="3"/>
      <c r="M92" s="3"/>
      <c r="N92" s="3"/>
      <c r="O92" s="3"/>
      <c r="P92" s="3"/>
      <c r="Q92" s="3"/>
      <c r="R92" s="3"/>
      <c r="S92" s="3"/>
      <c r="T92" s="3"/>
      <c r="U92" s="3"/>
      <c r="V92" s="3"/>
      <c r="W92" s="3"/>
      <c r="X92" s="3"/>
      <c r="Y92" s="3"/>
      <c r="Z92" s="3"/>
      <c r="AA92" s="3"/>
    </row>
    <row r="93" spans="1:34" ht="18" customHeight="1">
      <c r="A93" s="6"/>
      <c r="B93" s="3" t="s">
        <v>419</v>
      </c>
      <c r="C93" s="3"/>
      <c r="D93" s="3"/>
      <c r="E93" s="3"/>
      <c r="F93" s="3"/>
      <c r="G93" s="3" t="str">
        <f>IF(項目一覧!$C$220=0,"",項目一覧!$C$220)</f>
        <v/>
      </c>
      <c r="J93" s="3"/>
      <c r="K93" s="3"/>
      <c r="L93" s="3"/>
      <c r="M93" s="3"/>
      <c r="N93" s="3"/>
      <c r="O93" s="3"/>
      <c r="P93" s="3"/>
      <c r="Q93" s="3"/>
      <c r="R93" s="3"/>
      <c r="S93" s="3"/>
      <c r="T93" s="3"/>
      <c r="U93" s="3"/>
      <c r="V93" s="3"/>
      <c r="W93" s="3"/>
      <c r="X93" s="3"/>
      <c r="Y93" s="3"/>
      <c r="Z93" s="3"/>
      <c r="AA93" s="3"/>
    </row>
    <row r="94" spans="1:34" ht="18" customHeight="1">
      <c r="A94" s="7"/>
      <c r="B94" s="3" t="s">
        <v>418</v>
      </c>
      <c r="C94" s="3"/>
      <c r="D94" s="3"/>
      <c r="E94" s="3"/>
      <c r="F94" s="3"/>
      <c r="G94" s="205" t="str">
        <f>IF(項目一覧!$C$222=0,"","("&amp;項目一覧!$C$222&amp;") 建築士事務所  （"&amp;項目一覧!$C$223&amp;"）知事登録　第　 "&amp;項目一覧!$C$224&amp;"　号")</f>
        <v>() 建築士事務所  （）知事登録　第　 　号</v>
      </c>
    </row>
    <row r="95" spans="1:34" ht="18" customHeight="1">
      <c r="A95" s="7"/>
      <c r="B95" s="3"/>
      <c r="C95" s="3"/>
      <c r="D95" s="3"/>
      <c r="E95" s="3"/>
      <c r="F95" s="3"/>
      <c r="G95" s="3" t="str">
        <f>IF(項目一覧!$C$225=0,"",項目一覧!$C$225)</f>
        <v/>
      </c>
      <c r="J95" s="3"/>
      <c r="K95" s="3"/>
      <c r="L95" s="3"/>
      <c r="M95" s="3"/>
      <c r="N95" s="3"/>
      <c r="O95" s="3"/>
      <c r="P95" s="3"/>
      <c r="Q95" s="3"/>
      <c r="R95" s="3"/>
      <c r="S95" s="3"/>
      <c r="T95" s="3"/>
      <c r="U95" s="3"/>
      <c r="V95" s="3"/>
      <c r="W95" s="3"/>
      <c r="X95" s="3"/>
      <c r="Y95" s="3"/>
      <c r="Z95" s="3"/>
      <c r="AA95" s="3"/>
    </row>
    <row r="96" spans="1:34" ht="18" customHeight="1">
      <c r="A96" s="7"/>
      <c r="B96" s="3" t="s">
        <v>417</v>
      </c>
      <c r="C96" s="3"/>
      <c r="D96" s="3"/>
      <c r="E96" s="3"/>
      <c r="F96" s="3"/>
      <c r="G96" s="3" t="str">
        <f>IF(項目一覧!$C$226=0,"",項目一覧!$C$226)</f>
        <v/>
      </c>
      <c r="J96" s="3"/>
      <c r="K96" s="3"/>
      <c r="L96" s="3"/>
      <c r="M96" s="3"/>
      <c r="N96" s="3"/>
      <c r="O96" s="3"/>
      <c r="P96" s="3"/>
      <c r="Q96" s="3"/>
      <c r="R96" s="3"/>
      <c r="S96" s="3"/>
      <c r="T96" s="3"/>
      <c r="U96" s="3"/>
      <c r="V96" s="3"/>
      <c r="W96" s="3"/>
      <c r="X96" s="3"/>
      <c r="Y96" s="3"/>
      <c r="Z96" s="3"/>
      <c r="AA96" s="3"/>
    </row>
    <row r="97" spans="1:28" ht="18" customHeight="1">
      <c r="A97" s="7"/>
      <c r="B97" s="3" t="s">
        <v>416</v>
      </c>
      <c r="C97" s="3"/>
      <c r="D97" s="3"/>
      <c r="E97" s="3"/>
      <c r="F97" s="3"/>
      <c r="G97" s="1863" t="str">
        <f>IF(項目一覧!$C$227=0,"",項目一覧!$C$227)</f>
        <v/>
      </c>
      <c r="H97" s="1864"/>
      <c r="I97" s="1864"/>
      <c r="J97" s="1864"/>
      <c r="K97" s="1864"/>
      <c r="L97" s="1864"/>
      <c r="M97" s="1864"/>
      <c r="N97" s="1864"/>
      <c r="O97" s="1864"/>
      <c r="P97" s="1864"/>
      <c r="Q97" s="1864"/>
      <c r="R97" s="1864"/>
      <c r="S97" s="1864"/>
      <c r="T97" s="1864"/>
      <c r="U97" s="1864"/>
      <c r="V97" s="1864"/>
      <c r="W97" s="1864"/>
      <c r="X97" s="1864"/>
      <c r="Y97" s="1864"/>
      <c r="Z97" s="1864"/>
      <c r="AA97" s="1864"/>
      <c r="AB97" s="1864"/>
    </row>
    <row r="98" spans="1:28" ht="18" customHeight="1">
      <c r="A98" s="7"/>
      <c r="B98" s="3" t="s">
        <v>415</v>
      </c>
      <c r="C98" s="3"/>
      <c r="D98" s="3"/>
      <c r="E98" s="3"/>
      <c r="F98" s="3"/>
      <c r="G98" s="3" t="str">
        <f>IF(項目一覧!$C$228=0,"",項目一覧!$C$228)</f>
        <v/>
      </c>
      <c r="J98" s="3"/>
      <c r="K98" s="3"/>
      <c r="L98" s="3"/>
      <c r="M98" s="3"/>
      <c r="N98" s="3"/>
      <c r="O98" s="3"/>
      <c r="P98" s="3"/>
      <c r="Q98" s="3"/>
      <c r="R98" s="3"/>
      <c r="S98" s="3"/>
      <c r="T98" s="3"/>
      <c r="U98" s="3"/>
      <c r="V98" s="3"/>
      <c r="W98" s="3"/>
      <c r="X98" s="3"/>
      <c r="Y98" s="3"/>
      <c r="Z98" s="3"/>
      <c r="AA98" s="3"/>
    </row>
    <row r="99" spans="1:28" ht="18" customHeight="1">
      <c r="A99" s="7"/>
      <c r="B99" s="34" t="s">
        <v>789</v>
      </c>
      <c r="C99" s="3"/>
      <c r="D99" s="3"/>
      <c r="E99" s="3"/>
      <c r="F99" s="3"/>
      <c r="G99" s="1551" t="str">
        <f>IF(項目一覧!$C$230=0,"",項目一覧!$C$230)</f>
        <v/>
      </c>
      <c r="H99" s="1551"/>
      <c r="I99" s="1551"/>
      <c r="J99" s="1551"/>
      <c r="K99" s="1551"/>
      <c r="L99" s="1551"/>
      <c r="M99" s="1551"/>
      <c r="N99" s="1551"/>
      <c r="O99" s="1551"/>
      <c r="P99" s="1551"/>
      <c r="Q99" s="1551"/>
      <c r="R99" s="1551"/>
      <c r="S99" s="1551"/>
      <c r="T99" s="1551"/>
      <c r="U99" s="1551"/>
      <c r="V99" s="1551"/>
      <c r="W99" s="1551"/>
      <c r="X99" s="1551"/>
      <c r="Y99" s="1551"/>
      <c r="Z99" s="1551"/>
      <c r="AA99" s="1551"/>
      <c r="AB99" s="1551"/>
    </row>
    <row r="100" spans="1:28" ht="9" customHeight="1">
      <c r="A100" s="31"/>
      <c r="B100" s="15"/>
      <c r="C100" s="15"/>
      <c r="D100" s="15"/>
      <c r="E100" s="15"/>
      <c r="F100" s="15"/>
      <c r="G100" s="1552"/>
      <c r="H100" s="1552"/>
      <c r="I100" s="1552"/>
      <c r="J100" s="1552"/>
      <c r="K100" s="1552"/>
      <c r="L100" s="1552"/>
      <c r="M100" s="1552"/>
      <c r="N100" s="1552"/>
      <c r="O100" s="1552"/>
      <c r="P100" s="1552"/>
      <c r="Q100" s="1552"/>
      <c r="R100" s="1552"/>
      <c r="S100" s="1552"/>
      <c r="T100" s="1552"/>
      <c r="U100" s="1552"/>
      <c r="V100" s="1552"/>
      <c r="W100" s="1552"/>
      <c r="X100" s="1552"/>
      <c r="Y100" s="1552"/>
      <c r="Z100" s="1552"/>
      <c r="AA100" s="1552"/>
      <c r="AB100" s="1552"/>
    </row>
    <row r="101" spans="1:28" ht="15.75" customHeight="1">
      <c r="A101" s="6" t="s">
        <v>329</v>
      </c>
      <c r="B101" s="3" t="s">
        <v>769</v>
      </c>
      <c r="C101" s="3"/>
      <c r="D101" s="3"/>
      <c r="E101" s="3"/>
      <c r="F101" s="3"/>
      <c r="G101" s="3"/>
      <c r="J101" s="3"/>
      <c r="K101" s="3"/>
      <c r="L101" s="3"/>
      <c r="M101" s="3"/>
      <c r="N101" s="3"/>
      <c r="O101" s="3"/>
      <c r="P101" s="3"/>
      <c r="Q101" s="3"/>
      <c r="R101" s="3"/>
      <c r="S101" s="3"/>
      <c r="T101" s="3"/>
      <c r="U101" s="3"/>
      <c r="V101" s="3"/>
      <c r="W101" s="3"/>
      <c r="X101" s="3"/>
      <c r="Y101" s="3"/>
      <c r="Z101" s="3"/>
      <c r="AA101" s="3"/>
    </row>
    <row r="102" spans="1:28" ht="15.75" customHeight="1">
      <c r="A102" s="7"/>
      <c r="B102" s="3" t="s">
        <v>412</v>
      </c>
      <c r="C102" s="3"/>
      <c r="D102" s="3"/>
      <c r="E102" s="3"/>
      <c r="F102" s="3"/>
      <c r="G102" s="3" t="str">
        <f>IF(項目一覧!$C$55=0,"",項目一覧!$C$55)</f>
        <v/>
      </c>
      <c r="J102" s="3"/>
      <c r="K102" s="3"/>
      <c r="L102" s="3"/>
      <c r="M102" s="3"/>
      <c r="N102" s="3"/>
      <c r="O102" s="3"/>
      <c r="P102" s="3"/>
      <c r="Q102" s="3"/>
      <c r="R102" s="3"/>
      <c r="S102" s="3"/>
      <c r="T102" s="3"/>
      <c r="U102" s="3"/>
      <c r="V102" s="3"/>
      <c r="W102" s="3"/>
      <c r="X102" s="3"/>
      <c r="Y102" s="3"/>
      <c r="Z102" s="3"/>
      <c r="AA102" s="3"/>
    </row>
    <row r="103" spans="1:28" ht="15.75" customHeight="1">
      <c r="A103" s="7"/>
      <c r="B103" s="3" t="s">
        <v>411</v>
      </c>
      <c r="C103" s="3"/>
      <c r="D103" s="3"/>
      <c r="E103" s="3"/>
      <c r="F103" s="3"/>
      <c r="G103" s="205" t="str">
        <f>IF(項目一覧!$C$56=0,"","建設業の許可   ("&amp;項目一覧!$C$56&amp;")  第  （"&amp;項目一覧!$C$57&amp;"）　　 "&amp;項目一覧!$C$58&amp;"　号")</f>
        <v>建設業の許可   ()  第  （）　　 　号</v>
      </c>
      <c r="J103" s="3"/>
      <c r="K103" s="3"/>
      <c r="L103" s="3"/>
      <c r="M103" s="3"/>
      <c r="N103" s="3"/>
      <c r="O103" s="3"/>
      <c r="P103" s="3"/>
      <c r="Q103" s="3"/>
      <c r="R103" s="3"/>
      <c r="S103" s="3"/>
      <c r="T103" s="3"/>
      <c r="U103" s="3"/>
      <c r="V103" s="3"/>
      <c r="W103" s="3"/>
      <c r="X103" s="3"/>
      <c r="Y103" s="3"/>
      <c r="Z103" s="3"/>
      <c r="AA103" s="3"/>
    </row>
    <row r="104" spans="1:28" ht="15.75" customHeight="1">
      <c r="A104" s="7"/>
      <c r="B104" s="3"/>
      <c r="C104" s="3"/>
      <c r="D104" s="3"/>
      <c r="E104" s="3"/>
      <c r="F104" s="3"/>
      <c r="G104" s="3" t="str">
        <f>IF(項目一覧!$C$59=0,"",項目一覧!$C$59)</f>
        <v/>
      </c>
      <c r="J104" s="3"/>
      <c r="K104" s="3"/>
      <c r="L104" s="3"/>
      <c r="M104" s="3"/>
      <c r="N104" s="3"/>
      <c r="O104" s="3"/>
      <c r="P104" s="3"/>
      <c r="Q104" s="3"/>
      <c r="R104" s="3"/>
      <c r="S104" s="3"/>
      <c r="T104" s="3"/>
      <c r="U104" s="3"/>
      <c r="V104" s="3"/>
      <c r="W104" s="3"/>
      <c r="X104" s="3"/>
      <c r="Y104" s="3"/>
      <c r="Z104" s="3"/>
      <c r="AA104" s="3"/>
    </row>
    <row r="105" spans="1:28" ht="15.75" customHeight="1">
      <c r="A105" s="7"/>
      <c r="B105" s="3" t="s">
        <v>410</v>
      </c>
      <c r="C105" s="3"/>
      <c r="D105" s="3"/>
      <c r="E105" s="3"/>
      <c r="F105" s="3"/>
      <c r="G105" s="3" t="str">
        <f>IF(項目一覧!$C$60=0,"",項目一覧!$C$60)</f>
        <v/>
      </c>
      <c r="J105" s="3"/>
      <c r="K105" s="3"/>
      <c r="L105" s="3"/>
      <c r="M105" s="3"/>
      <c r="N105" s="3"/>
      <c r="O105" s="3"/>
      <c r="P105" s="3"/>
      <c r="Q105" s="3"/>
      <c r="R105" s="3"/>
      <c r="S105" s="3"/>
      <c r="T105" s="3"/>
      <c r="U105" s="3"/>
      <c r="V105" s="3"/>
      <c r="W105" s="3"/>
      <c r="X105" s="3"/>
      <c r="Y105" s="3"/>
      <c r="Z105" s="3"/>
      <c r="AA105" s="3"/>
    </row>
    <row r="106" spans="1:28" ht="15.75" customHeight="1">
      <c r="A106" s="7"/>
      <c r="B106" s="3" t="s">
        <v>409</v>
      </c>
      <c r="C106" s="3"/>
      <c r="D106" s="3"/>
      <c r="E106" s="3"/>
      <c r="F106" s="3"/>
      <c r="G106" s="3" t="str">
        <f>IF(項目一覧!$C$61=0,"",項目一覧!$C$61)</f>
        <v/>
      </c>
      <c r="J106" s="3"/>
      <c r="K106" s="3"/>
      <c r="L106" s="3"/>
      <c r="M106" s="3"/>
      <c r="N106" s="3"/>
      <c r="O106" s="3"/>
      <c r="P106" s="3"/>
      <c r="Q106" s="3"/>
      <c r="R106" s="3"/>
      <c r="S106" s="3"/>
      <c r="T106" s="3"/>
      <c r="U106" s="3"/>
      <c r="V106" s="3"/>
      <c r="W106" s="3"/>
      <c r="X106" s="3"/>
      <c r="Y106" s="3"/>
      <c r="Z106" s="3"/>
      <c r="AA106" s="3"/>
    </row>
    <row r="107" spans="1:28" ht="15.75" customHeight="1">
      <c r="A107" s="15"/>
      <c r="B107" s="15" t="s">
        <v>408</v>
      </c>
      <c r="C107" s="15"/>
      <c r="D107" s="15"/>
      <c r="E107" s="15"/>
      <c r="F107" s="15"/>
      <c r="G107" s="15" t="str">
        <f>IF(項目一覧!$C$62=0,"",項目一覧!$C$62)</f>
        <v/>
      </c>
      <c r="H107" s="28"/>
      <c r="I107" s="28"/>
      <c r="J107" s="15"/>
      <c r="K107" s="15"/>
      <c r="L107" s="15"/>
      <c r="M107" s="15"/>
      <c r="N107" s="15"/>
      <c r="O107" s="15"/>
      <c r="P107" s="15"/>
      <c r="Q107" s="15"/>
      <c r="R107" s="15"/>
      <c r="S107" s="15"/>
      <c r="T107" s="15"/>
      <c r="U107" s="15"/>
      <c r="V107" s="15"/>
      <c r="W107" s="15"/>
      <c r="X107" s="15"/>
      <c r="Y107" s="15"/>
      <c r="Z107" s="15"/>
      <c r="AA107" s="15"/>
    </row>
    <row r="108" spans="1:28" ht="15.75" customHeight="1">
      <c r="A108" s="207" t="s">
        <v>329</v>
      </c>
      <c r="B108" s="16" t="s">
        <v>768</v>
      </c>
      <c r="C108" s="43"/>
      <c r="D108" s="43"/>
      <c r="E108" s="43"/>
      <c r="F108" s="206"/>
      <c r="G108" s="206"/>
      <c r="J108" s="49"/>
      <c r="K108" s="206"/>
      <c r="L108" s="206"/>
      <c r="M108" s="206"/>
      <c r="N108" s="206"/>
      <c r="O108" s="206"/>
      <c r="P108" s="206"/>
      <c r="Q108" s="206"/>
      <c r="R108" s="206"/>
      <c r="S108" s="206"/>
      <c r="T108" s="206"/>
      <c r="U108" s="206"/>
      <c r="V108" s="206"/>
      <c r="W108" s="206"/>
      <c r="X108" s="206"/>
      <c r="Y108" s="206"/>
      <c r="Z108" s="206"/>
      <c r="AA108" s="206"/>
    </row>
    <row r="109" spans="1:28" ht="26.25" customHeight="1">
      <c r="A109" s="111"/>
      <c r="B109" s="3" t="s">
        <v>767</v>
      </c>
      <c r="C109" s="3"/>
      <c r="D109" s="3"/>
      <c r="E109" s="3"/>
      <c r="F109" s="1551" t="str">
        <f>IF(項目一覧!$C$69=0,"",IF(項目一覧!$C$71=0,項目一覧!$C$69&amp;項目一覧!$C$70,項目一覧!$C$69&amp;項目一覧!$C$70&amp;項目一覧!$C$71))</f>
        <v/>
      </c>
      <c r="G109" s="1551"/>
      <c r="H109" s="1551"/>
      <c r="I109" s="1551"/>
      <c r="J109" s="1551"/>
      <c r="K109" s="1551"/>
      <c r="L109" s="1551"/>
      <c r="M109" s="1551"/>
      <c r="N109" s="1551"/>
      <c r="O109" s="1551"/>
      <c r="P109" s="1551"/>
      <c r="Q109" s="1551"/>
      <c r="R109" s="1551"/>
      <c r="S109" s="1551"/>
      <c r="T109" s="1551"/>
      <c r="U109" s="1551"/>
      <c r="V109" s="1551"/>
      <c r="W109" s="1551"/>
      <c r="X109" s="1551"/>
      <c r="Y109" s="1551"/>
      <c r="Z109" s="1551"/>
      <c r="AA109" s="1551"/>
    </row>
    <row r="110" spans="1:28" ht="26.25" customHeight="1">
      <c r="A110" s="111"/>
      <c r="B110" s="3" t="s">
        <v>788</v>
      </c>
      <c r="C110" s="3"/>
      <c r="D110" s="3"/>
      <c r="E110" s="3"/>
      <c r="F110" s="1551" t="str">
        <f>IF(項目一覧!$C$72=0,"",IF(項目一覧!$C$74=0,項目一覧!$C$72&amp;項目一覧!$C$73,項目一覧!$C$72&amp;項目一覧!$C$73&amp;項目一覧!$C$74))</f>
        <v/>
      </c>
      <c r="G110" s="1551"/>
      <c r="H110" s="1551"/>
      <c r="I110" s="1551"/>
      <c r="J110" s="1551"/>
      <c r="K110" s="1551"/>
      <c r="L110" s="1551"/>
      <c r="M110" s="1551"/>
      <c r="N110" s="1551"/>
      <c r="O110" s="1551"/>
      <c r="P110" s="1551"/>
      <c r="Q110" s="1551"/>
      <c r="R110" s="1551"/>
      <c r="S110" s="1551"/>
      <c r="T110" s="1551"/>
      <c r="U110" s="1551"/>
      <c r="V110" s="1551"/>
      <c r="W110" s="1551"/>
      <c r="X110" s="1551"/>
      <c r="Y110" s="1551"/>
      <c r="Z110" s="1551"/>
      <c r="AA110" s="1551"/>
    </row>
    <row r="111" spans="1:28" ht="15.75" customHeight="1">
      <c r="A111" s="111"/>
      <c r="B111" s="3" t="s">
        <v>787</v>
      </c>
      <c r="C111" s="3"/>
      <c r="D111" s="3"/>
      <c r="E111" s="3"/>
      <c r="F111" s="49"/>
      <c r="G111" s="3"/>
      <c r="J111" s="49"/>
      <c r="K111" s="49"/>
      <c r="L111" s="49"/>
      <c r="M111" s="49"/>
      <c r="N111" s="49"/>
      <c r="O111" s="49"/>
      <c r="P111" s="49"/>
      <c r="Q111" s="49"/>
      <c r="R111" s="49"/>
      <c r="S111" s="49"/>
      <c r="T111" s="49"/>
      <c r="U111" s="49"/>
      <c r="V111" s="49"/>
      <c r="W111" s="49"/>
      <c r="X111" s="49"/>
      <c r="Y111" s="49"/>
      <c r="Z111" s="49"/>
      <c r="AA111" s="49"/>
    </row>
    <row r="112" spans="1:28" ht="15.75" customHeight="1">
      <c r="A112" s="41"/>
      <c r="B112" s="15" t="s">
        <v>786</v>
      </c>
      <c r="C112" s="15"/>
      <c r="D112" s="15"/>
      <c r="E112" s="15"/>
      <c r="F112" s="76"/>
      <c r="G112" s="28"/>
      <c r="H112" s="28"/>
      <c r="I112" s="28"/>
      <c r="J112" s="76"/>
      <c r="K112" s="76"/>
      <c r="L112" s="76"/>
      <c r="M112" s="76"/>
      <c r="N112" s="76"/>
      <c r="O112" s="76"/>
      <c r="P112" s="76"/>
      <c r="Q112" s="76"/>
      <c r="R112" s="76"/>
      <c r="S112" s="76"/>
      <c r="T112" s="76"/>
      <c r="U112" s="76"/>
      <c r="V112" s="76"/>
      <c r="W112" s="76"/>
      <c r="X112" s="76"/>
      <c r="Y112" s="76"/>
      <c r="Z112" s="76"/>
      <c r="AA112" s="76"/>
    </row>
    <row r="113" spans="1:34" ht="15.75" customHeight="1">
      <c r="A113" s="6" t="s">
        <v>329</v>
      </c>
      <c r="B113" s="3" t="s">
        <v>766</v>
      </c>
      <c r="C113" s="3"/>
      <c r="D113" s="3"/>
      <c r="E113" s="3"/>
      <c r="F113" s="3"/>
      <c r="G113" s="3"/>
      <c r="H113" s="3" t="s">
        <v>765</v>
      </c>
      <c r="I113" s="3"/>
      <c r="J113" s="3"/>
      <c r="K113" s="3"/>
      <c r="L113" s="3"/>
      <c r="M113" s="3" t="s">
        <v>758</v>
      </c>
      <c r="N113" s="3"/>
      <c r="O113" s="3"/>
      <c r="P113" s="3"/>
      <c r="Q113" s="3"/>
      <c r="R113" s="3"/>
      <c r="S113" s="3"/>
      <c r="T113" s="3"/>
      <c r="U113" s="3"/>
      <c r="V113" s="3"/>
      <c r="W113" s="3"/>
      <c r="X113" s="3"/>
      <c r="Y113" s="3"/>
      <c r="Z113" s="3"/>
      <c r="AA113" s="3"/>
      <c r="AH113" s="138"/>
    </row>
    <row r="114" spans="1:34" ht="15.75" customHeight="1">
      <c r="A114" s="7"/>
      <c r="B114" s="3" t="s">
        <v>764</v>
      </c>
      <c r="C114" s="3"/>
      <c r="D114" s="3"/>
      <c r="E114" s="3" t="s">
        <v>169</v>
      </c>
      <c r="F114" s="3"/>
      <c r="G114" s="3"/>
      <c r="H114" s="3"/>
      <c r="I114" s="3"/>
      <c r="J114" s="3" t="s">
        <v>758</v>
      </c>
      <c r="N114" s="3"/>
      <c r="O114" s="3"/>
      <c r="P114" s="3"/>
      <c r="Q114" s="3"/>
      <c r="R114" s="3"/>
      <c r="S114" s="3"/>
      <c r="T114" s="3"/>
      <c r="U114" s="3"/>
      <c r="V114" s="3"/>
      <c r="W114" s="3"/>
      <c r="X114" s="3"/>
      <c r="Y114" s="3"/>
      <c r="Z114" s="3"/>
      <c r="AA114" s="3"/>
    </row>
    <row r="115" spans="1:34" ht="15.75" customHeight="1">
      <c r="A115" s="7"/>
      <c r="B115" s="3" t="s">
        <v>763</v>
      </c>
      <c r="C115" s="3"/>
      <c r="D115" s="3"/>
      <c r="E115" s="3"/>
      <c r="F115" s="3"/>
      <c r="G115" s="3"/>
      <c r="H115" s="3"/>
      <c r="I115" s="205"/>
      <c r="J115" s="3"/>
      <c r="K115" s="3"/>
      <c r="L115" s="3" t="s">
        <v>762</v>
      </c>
      <c r="M115" s="3"/>
      <c r="N115" s="3"/>
      <c r="O115" s="3"/>
      <c r="P115" s="3"/>
      <c r="Q115" s="3"/>
      <c r="R115" s="3"/>
      <c r="S115" s="3"/>
      <c r="T115" s="3"/>
      <c r="U115" s="3"/>
      <c r="V115" s="3"/>
      <c r="W115" s="3"/>
      <c r="X115" s="3"/>
      <c r="Y115" s="3"/>
      <c r="Z115" s="3"/>
      <c r="AA115" s="3"/>
    </row>
    <row r="116" spans="1:34" ht="15.75" customHeight="1">
      <c r="A116" s="7"/>
      <c r="B116" s="3" t="s">
        <v>785</v>
      </c>
      <c r="C116" s="3"/>
      <c r="D116" s="3"/>
      <c r="E116" s="3"/>
      <c r="F116" s="6" t="s">
        <v>759</v>
      </c>
      <c r="G116" s="3" t="s">
        <v>312</v>
      </c>
      <c r="H116" s="3"/>
      <c r="I116" s="204" t="s">
        <v>759</v>
      </c>
      <c r="J116" s="3" t="s">
        <v>311</v>
      </c>
      <c r="K116" s="3"/>
      <c r="L116" s="6" t="s">
        <v>759</v>
      </c>
      <c r="M116" s="3" t="s">
        <v>760</v>
      </c>
      <c r="N116" s="3"/>
      <c r="O116" s="6" t="s">
        <v>759</v>
      </c>
      <c r="P116" s="3" t="s">
        <v>181</v>
      </c>
      <c r="Q116" s="3"/>
      <c r="R116" s="3"/>
      <c r="S116" s="3"/>
      <c r="T116" s="3"/>
      <c r="U116" s="3"/>
      <c r="V116" s="3"/>
      <c r="W116" s="3"/>
      <c r="X116" s="3"/>
      <c r="Y116" s="3"/>
      <c r="Z116" s="3"/>
      <c r="AA116" s="3" t="s">
        <v>758</v>
      </c>
    </row>
    <row r="117" spans="1:34" ht="15.75" customHeight="1">
      <c r="A117" s="7"/>
      <c r="B117" s="3"/>
      <c r="C117" s="3"/>
      <c r="D117" s="3"/>
      <c r="E117" s="3"/>
      <c r="F117" s="6" t="s">
        <v>782</v>
      </c>
      <c r="G117" s="3" t="s">
        <v>303</v>
      </c>
      <c r="H117" s="3"/>
      <c r="I117" s="204"/>
      <c r="J117" s="3"/>
      <c r="K117" s="3"/>
      <c r="M117" s="6" t="s">
        <v>781</v>
      </c>
      <c r="N117" s="3" t="s">
        <v>302</v>
      </c>
      <c r="P117" s="3"/>
      <c r="Q117" s="3"/>
      <c r="T117" s="3" t="s">
        <v>781</v>
      </c>
      <c r="U117" s="3" t="s">
        <v>301</v>
      </c>
      <c r="W117" s="3"/>
      <c r="X117" s="3"/>
      <c r="Y117" s="3"/>
      <c r="AA117" s="3" t="s">
        <v>758</v>
      </c>
    </row>
    <row r="118" spans="1:34" ht="15.75" customHeight="1">
      <c r="A118" s="7"/>
      <c r="B118" s="3" t="s">
        <v>784</v>
      </c>
      <c r="C118" s="3"/>
      <c r="D118" s="3"/>
      <c r="E118" s="3"/>
      <c r="F118" s="6" t="s">
        <v>782</v>
      </c>
      <c r="G118" s="3"/>
      <c r="H118" s="3"/>
      <c r="I118" s="204"/>
      <c r="J118" s="3"/>
      <c r="K118" s="3"/>
      <c r="L118" s="6"/>
      <c r="M118" s="6" t="s">
        <v>781</v>
      </c>
      <c r="N118" s="3"/>
      <c r="O118" s="6"/>
      <c r="P118" s="3"/>
      <c r="Q118" s="3"/>
      <c r="R118" s="3"/>
      <c r="S118" s="3"/>
      <c r="T118" s="3" t="s">
        <v>781</v>
      </c>
      <c r="U118" s="3"/>
      <c r="V118" s="3"/>
      <c r="W118" s="3"/>
      <c r="X118" s="3"/>
      <c r="Y118" s="3"/>
      <c r="Z118" s="3"/>
      <c r="AA118" s="3" t="s">
        <v>758</v>
      </c>
    </row>
    <row r="119" spans="1:34" ht="15.75" customHeight="1">
      <c r="A119" s="7"/>
      <c r="B119" s="3" t="s">
        <v>783</v>
      </c>
      <c r="C119" s="3"/>
      <c r="D119" s="3"/>
      <c r="E119" s="3"/>
      <c r="F119" s="6" t="s">
        <v>782</v>
      </c>
      <c r="G119" s="3"/>
      <c r="H119" s="3"/>
      <c r="I119" s="204"/>
      <c r="J119" s="3"/>
      <c r="K119" s="3"/>
      <c r="L119" s="6"/>
      <c r="M119" s="6" t="s">
        <v>781</v>
      </c>
      <c r="N119" s="3"/>
      <c r="O119" s="6"/>
      <c r="P119" s="3"/>
      <c r="Q119" s="3"/>
      <c r="R119" s="3"/>
      <c r="S119" s="3"/>
      <c r="T119" s="3" t="s">
        <v>781</v>
      </c>
      <c r="U119" s="3"/>
      <c r="V119" s="3"/>
      <c r="W119" s="3"/>
      <c r="X119" s="3"/>
      <c r="Y119" s="3"/>
      <c r="Z119" s="3"/>
      <c r="AA119" s="3" t="s">
        <v>758</v>
      </c>
    </row>
    <row r="120" spans="1:34" ht="15.75" customHeight="1">
      <c r="A120" s="7"/>
      <c r="B120" s="3" t="s">
        <v>780</v>
      </c>
      <c r="F120" s="3"/>
      <c r="G120" s="3"/>
      <c r="H120" s="3"/>
      <c r="I120" s="3"/>
      <c r="J120" s="3"/>
      <c r="K120" s="3"/>
      <c r="L120" s="3"/>
      <c r="M120" s="3"/>
      <c r="N120" s="3"/>
      <c r="O120" s="3"/>
      <c r="P120" s="3"/>
      <c r="Q120" s="3"/>
      <c r="R120" s="3"/>
      <c r="S120" s="3"/>
      <c r="T120" s="3"/>
      <c r="U120" s="3"/>
      <c r="V120" s="3"/>
      <c r="W120" s="3"/>
      <c r="X120" s="3"/>
      <c r="Y120" s="3"/>
      <c r="Z120" s="3"/>
      <c r="AA120" s="3"/>
    </row>
    <row r="121" spans="1:34" ht="16.5" customHeight="1">
      <c r="A121" s="22" t="s">
        <v>329</v>
      </c>
      <c r="B121" s="20" t="s">
        <v>756</v>
      </c>
      <c r="C121" s="20"/>
      <c r="D121" s="20"/>
      <c r="E121" s="20"/>
      <c r="F121" s="20"/>
      <c r="G121" s="20"/>
      <c r="H121" s="20"/>
      <c r="I121" s="20"/>
      <c r="J121" s="20" t="s">
        <v>3074</v>
      </c>
      <c r="K121" s="20"/>
      <c r="L121" s="22"/>
      <c r="M121" s="20" t="s">
        <v>324</v>
      </c>
      <c r="N121" s="22"/>
      <c r="O121" s="20" t="s">
        <v>323</v>
      </c>
      <c r="P121" s="22"/>
      <c r="Q121" s="20" t="s">
        <v>322</v>
      </c>
      <c r="R121" s="20"/>
      <c r="S121" s="24"/>
      <c r="T121" s="24"/>
      <c r="U121" s="20"/>
      <c r="V121" s="20"/>
      <c r="W121" s="20"/>
      <c r="X121" s="20"/>
      <c r="Y121" s="20"/>
      <c r="Z121" s="20"/>
      <c r="AA121" s="20"/>
    </row>
    <row r="122" spans="1:34" ht="16.5" customHeight="1">
      <c r="A122" s="22" t="s">
        <v>329</v>
      </c>
      <c r="B122" s="20" t="s">
        <v>755</v>
      </c>
      <c r="C122" s="20"/>
      <c r="D122" s="20"/>
      <c r="E122" s="20"/>
      <c r="F122" s="20"/>
      <c r="G122" s="20"/>
      <c r="H122" s="20"/>
      <c r="I122" s="20"/>
      <c r="J122" s="15" t="s">
        <v>3074</v>
      </c>
      <c r="K122" s="20"/>
      <c r="L122" s="22"/>
      <c r="M122" s="20" t="s">
        <v>324</v>
      </c>
      <c r="N122" s="22"/>
      <c r="O122" s="20" t="s">
        <v>323</v>
      </c>
      <c r="P122" s="22"/>
      <c r="Q122" s="20" t="s">
        <v>322</v>
      </c>
      <c r="R122" s="20"/>
      <c r="S122" s="24"/>
      <c r="T122" s="24"/>
      <c r="U122" s="20"/>
      <c r="V122" s="20"/>
      <c r="W122" s="20"/>
      <c r="X122" s="20"/>
      <c r="Y122" s="20"/>
      <c r="Z122" s="20"/>
      <c r="AA122" s="20"/>
    </row>
    <row r="123" spans="1:34" ht="15.75" customHeight="1">
      <c r="A123" s="6" t="s">
        <v>329</v>
      </c>
      <c r="B123" s="3" t="s">
        <v>754</v>
      </c>
      <c r="C123" s="3"/>
      <c r="D123" s="3"/>
      <c r="E123" s="3"/>
      <c r="F123" s="3"/>
      <c r="G123" s="3"/>
      <c r="H123" s="3"/>
      <c r="I123" s="3"/>
      <c r="J123" s="3"/>
      <c r="K123" s="3"/>
      <c r="L123" s="3"/>
      <c r="M123" s="3"/>
      <c r="N123" s="3"/>
      <c r="O123" s="3"/>
      <c r="P123" s="3"/>
      <c r="Q123" s="3"/>
      <c r="R123" s="3"/>
      <c r="S123" s="2"/>
      <c r="T123" s="2"/>
      <c r="U123" s="3" t="s">
        <v>327</v>
      </c>
      <c r="V123" s="3"/>
      <c r="W123" s="3"/>
      <c r="X123" s="3"/>
      <c r="Y123" s="3"/>
      <c r="Z123" s="3"/>
      <c r="AA123" s="3"/>
    </row>
    <row r="124" spans="1:34" ht="15.75" customHeight="1">
      <c r="A124" s="6"/>
      <c r="B124" s="3"/>
      <c r="C124" s="3"/>
      <c r="D124" s="3"/>
      <c r="E124" s="5" t="s">
        <v>753</v>
      </c>
      <c r="F124" s="1473"/>
      <c r="G124" s="1473"/>
      <c r="H124" s="6" t="s">
        <v>752</v>
      </c>
      <c r="J124" s="3" t="s">
        <v>3074</v>
      </c>
      <c r="K124" s="3"/>
      <c r="L124" s="6"/>
      <c r="M124" s="3" t="s">
        <v>324</v>
      </c>
      <c r="N124" s="3"/>
      <c r="O124" s="3" t="s">
        <v>323</v>
      </c>
      <c r="P124" s="3"/>
      <c r="Q124" s="3" t="s">
        <v>322</v>
      </c>
      <c r="R124" s="5" t="s">
        <v>325</v>
      </c>
      <c r="S124" s="1870"/>
      <c r="T124" s="1870"/>
      <c r="U124" s="1870"/>
      <c r="V124" s="1870"/>
      <c r="W124" s="1870"/>
      <c r="X124" s="1870"/>
      <c r="Y124" s="1870"/>
      <c r="Z124" s="1870"/>
      <c r="AA124" s="5" t="s">
        <v>326</v>
      </c>
    </row>
    <row r="125" spans="1:34" ht="15.75" customHeight="1">
      <c r="A125" s="30"/>
      <c r="B125" s="30"/>
      <c r="C125" s="30"/>
      <c r="D125" s="30"/>
      <c r="E125" s="35" t="s">
        <v>753</v>
      </c>
      <c r="F125" s="1498"/>
      <c r="G125" s="1498"/>
      <c r="H125" s="32" t="s">
        <v>752</v>
      </c>
      <c r="I125" s="35"/>
      <c r="J125" s="15" t="s">
        <v>3074</v>
      </c>
      <c r="K125" s="15"/>
      <c r="L125" s="15"/>
      <c r="M125" s="15" t="s">
        <v>324</v>
      </c>
      <c r="N125" s="15"/>
      <c r="O125" s="15" t="s">
        <v>323</v>
      </c>
      <c r="P125" s="15"/>
      <c r="Q125" s="15" t="s">
        <v>322</v>
      </c>
      <c r="R125" s="35" t="s">
        <v>751</v>
      </c>
      <c r="S125" s="1871"/>
      <c r="T125" s="1871"/>
      <c r="U125" s="1871"/>
      <c r="V125" s="1871"/>
      <c r="W125" s="1871"/>
      <c r="X125" s="1871"/>
      <c r="Y125" s="1871"/>
      <c r="Z125" s="1871"/>
      <c r="AA125" s="203" t="s">
        <v>320</v>
      </c>
    </row>
    <row r="126" spans="1:34" ht="16.5" customHeight="1">
      <c r="A126" s="6" t="s">
        <v>750</v>
      </c>
      <c r="B126" s="3" t="s">
        <v>779</v>
      </c>
      <c r="C126" s="3"/>
      <c r="D126" s="3"/>
      <c r="E126" s="3"/>
      <c r="F126" s="3"/>
      <c r="G126" s="3"/>
      <c r="H126" s="3"/>
      <c r="I126" s="3"/>
      <c r="J126" s="3"/>
      <c r="K126" s="3"/>
      <c r="L126" s="3"/>
      <c r="M126" s="3"/>
      <c r="N126" s="3"/>
      <c r="O126" s="3"/>
      <c r="P126" s="3"/>
      <c r="Q126" s="3"/>
      <c r="R126" s="3"/>
      <c r="S126" s="3"/>
      <c r="T126" s="3"/>
      <c r="U126" s="3"/>
      <c r="V126" s="3"/>
      <c r="W126" s="3"/>
      <c r="X126" s="3"/>
      <c r="Y126" s="3"/>
      <c r="Z126" s="3"/>
      <c r="AA126" s="3"/>
    </row>
    <row r="127" spans="1:34" ht="16.5" customHeight="1">
      <c r="A127" s="32"/>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row>
    <row r="128" spans="1:34" ht="16.5" customHeight="1">
      <c r="A128" s="6" t="s">
        <v>750</v>
      </c>
      <c r="B128" s="3" t="s">
        <v>778</v>
      </c>
      <c r="C128" s="3"/>
      <c r="D128" s="3"/>
      <c r="E128" s="3"/>
      <c r="F128" s="3"/>
      <c r="G128" s="3"/>
      <c r="H128" s="3"/>
      <c r="I128" s="3"/>
      <c r="J128" s="3"/>
      <c r="K128" s="3"/>
      <c r="L128" s="3"/>
      <c r="M128" s="3"/>
      <c r="N128" s="3"/>
      <c r="O128" s="3"/>
      <c r="P128" s="3"/>
      <c r="Q128" s="3"/>
      <c r="R128" s="3"/>
      <c r="S128" s="3"/>
      <c r="T128" s="3"/>
      <c r="U128" s="3"/>
      <c r="V128" s="3"/>
      <c r="W128" s="3"/>
      <c r="X128" s="3"/>
      <c r="Y128" s="3"/>
      <c r="Z128" s="3"/>
      <c r="AA128" s="3"/>
    </row>
    <row r="129" spans="1:27" ht="16.5" customHeight="1">
      <c r="A129" s="32"/>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row>
    <row r="130" spans="1:27">
      <c r="A130" s="6"/>
      <c r="B130" s="3"/>
      <c r="C130" s="3"/>
      <c r="D130" s="3"/>
      <c r="E130" s="3"/>
      <c r="F130" s="3"/>
      <c r="G130" s="3"/>
      <c r="H130" s="3"/>
      <c r="I130" s="3"/>
      <c r="J130" s="3"/>
      <c r="K130" s="3"/>
      <c r="L130" s="6"/>
      <c r="M130" s="3"/>
      <c r="N130" s="6"/>
      <c r="O130" s="3"/>
      <c r="P130" s="6"/>
      <c r="Q130" s="3"/>
      <c r="R130" s="3"/>
      <c r="S130" s="2"/>
      <c r="T130" s="2"/>
      <c r="U130" s="3"/>
      <c r="V130" s="3"/>
      <c r="W130" s="3"/>
      <c r="X130" s="3"/>
      <c r="Y130" s="3"/>
      <c r="Z130" s="3"/>
      <c r="AA130" s="3"/>
    </row>
    <row r="131" spans="1:27" ht="13.5" customHeight="1">
      <c r="C131" s="3"/>
      <c r="D131" s="3"/>
      <c r="E131" s="3"/>
      <c r="F131" s="3"/>
      <c r="G131" s="3"/>
      <c r="H131" s="3"/>
      <c r="I131" s="3"/>
      <c r="J131" s="3"/>
      <c r="K131" s="3"/>
      <c r="L131" s="3"/>
      <c r="M131" s="3"/>
      <c r="N131" s="3"/>
      <c r="O131" s="3"/>
      <c r="P131" s="3"/>
      <c r="Q131" s="3"/>
      <c r="R131" s="3"/>
      <c r="S131" s="2"/>
      <c r="T131" s="2"/>
      <c r="U131" s="3"/>
      <c r="V131" s="3"/>
      <c r="W131" s="3"/>
      <c r="X131" s="3"/>
      <c r="Y131" s="3"/>
      <c r="Z131" s="3"/>
      <c r="AA131" s="3"/>
    </row>
    <row r="132" spans="1:27" ht="15" customHeight="1">
      <c r="A132" s="6"/>
      <c r="C132" s="3"/>
      <c r="D132" s="3"/>
      <c r="E132" s="5"/>
      <c r="F132" s="3"/>
      <c r="G132" s="3"/>
      <c r="H132" s="3"/>
      <c r="I132" s="5"/>
      <c r="J132" s="3"/>
      <c r="K132" s="3"/>
      <c r="L132" s="6"/>
      <c r="M132" s="3"/>
      <c r="N132" s="3"/>
      <c r="O132" s="3"/>
      <c r="P132" s="3"/>
      <c r="Q132" s="3"/>
      <c r="R132" s="5"/>
      <c r="S132" s="1473"/>
      <c r="T132" s="1473"/>
      <c r="U132" s="1473"/>
      <c r="V132" s="1473"/>
      <c r="W132" s="1473"/>
      <c r="X132" s="1473"/>
      <c r="Y132" s="1473"/>
      <c r="Z132" s="1473"/>
      <c r="AA132" s="5"/>
    </row>
    <row r="133" spans="1:27" ht="15" customHeight="1">
      <c r="A133" s="2"/>
      <c r="B133" s="2"/>
      <c r="C133" s="2"/>
      <c r="D133" s="2"/>
      <c r="E133" s="5"/>
      <c r="F133" s="1473"/>
      <c r="G133" s="1473"/>
      <c r="H133" s="1473"/>
      <c r="I133" s="5"/>
      <c r="J133" s="2"/>
      <c r="K133" s="3"/>
      <c r="L133" s="3"/>
      <c r="M133" s="3"/>
      <c r="N133" s="3"/>
      <c r="O133" s="3"/>
      <c r="P133" s="3"/>
      <c r="Q133" s="3"/>
      <c r="R133" s="5"/>
      <c r="S133" s="1473"/>
      <c r="T133" s="1473"/>
      <c r="U133" s="1473"/>
      <c r="V133" s="1473"/>
      <c r="W133" s="1473"/>
      <c r="X133" s="1473"/>
      <c r="Y133" s="1473"/>
      <c r="Z133" s="1473"/>
      <c r="AA133" s="33"/>
    </row>
    <row r="134" spans="1:27" ht="15" customHeight="1">
      <c r="A134" s="2"/>
      <c r="B134" s="2"/>
      <c r="C134" s="2"/>
      <c r="D134" s="2"/>
      <c r="E134" s="5"/>
      <c r="F134" s="1473"/>
      <c r="G134" s="1473"/>
      <c r="H134" s="1473"/>
      <c r="I134" s="5"/>
      <c r="J134" s="2"/>
      <c r="K134" s="3"/>
      <c r="L134" s="3"/>
      <c r="M134" s="3"/>
      <c r="N134" s="3"/>
      <c r="O134" s="3"/>
      <c r="P134" s="3"/>
      <c r="Q134" s="3"/>
      <c r="R134" s="5"/>
      <c r="S134" s="1473"/>
      <c r="T134" s="1473"/>
      <c r="U134" s="1473"/>
      <c r="V134" s="1473"/>
      <c r="W134" s="1473"/>
      <c r="X134" s="1473"/>
      <c r="Y134" s="1473"/>
      <c r="Z134" s="1473"/>
      <c r="AA134" s="33"/>
    </row>
    <row r="135" spans="1:27" ht="13.5" customHeight="1">
      <c r="A135" s="6"/>
      <c r="B135" s="3"/>
      <c r="C135" s="3"/>
      <c r="D135" s="3"/>
      <c r="E135" s="3"/>
      <c r="F135" s="3"/>
      <c r="G135" s="3"/>
      <c r="H135" s="3"/>
      <c r="I135" s="1531"/>
      <c r="J135" s="1531"/>
      <c r="K135" s="1531"/>
      <c r="L135" s="1531"/>
      <c r="M135" s="1531"/>
      <c r="N135" s="1531"/>
      <c r="O135" s="1531"/>
      <c r="P135" s="1531"/>
      <c r="Q135" s="1531"/>
      <c r="R135" s="1531"/>
      <c r="S135" s="1531"/>
      <c r="T135" s="1531"/>
      <c r="U135" s="1531"/>
      <c r="V135" s="1531"/>
      <c r="W135" s="1531"/>
      <c r="X135" s="1531"/>
      <c r="Y135" s="1531"/>
      <c r="Z135" s="1531"/>
      <c r="AA135" s="1531"/>
    </row>
    <row r="136" spans="1:27" ht="15.75" customHeight="1">
      <c r="A136" s="2"/>
      <c r="B136" s="2"/>
      <c r="C136" s="2"/>
      <c r="D136" s="2"/>
      <c r="E136" s="2"/>
      <c r="F136" s="2"/>
      <c r="G136" s="2"/>
      <c r="H136" s="2"/>
      <c r="I136" s="1531"/>
      <c r="J136" s="1531"/>
      <c r="K136" s="1531"/>
      <c r="L136" s="1531"/>
      <c r="M136" s="1531"/>
      <c r="N136" s="1531"/>
      <c r="O136" s="1531"/>
      <c r="P136" s="1531"/>
      <c r="Q136" s="1531"/>
      <c r="R136" s="1531"/>
      <c r="S136" s="1531"/>
      <c r="T136" s="1531"/>
      <c r="U136" s="1531"/>
      <c r="V136" s="1531"/>
      <c r="W136" s="1531"/>
      <c r="X136" s="1531"/>
      <c r="Y136" s="1531"/>
      <c r="Z136" s="1531"/>
      <c r="AA136" s="1531"/>
    </row>
    <row r="137" spans="1:27" ht="15.75" customHeight="1">
      <c r="A137" s="6"/>
      <c r="B137" s="3"/>
      <c r="C137" s="3"/>
      <c r="D137" s="3"/>
      <c r="E137" s="3"/>
      <c r="F137" s="3"/>
      <c r="G137" s="3"/>
      <c r="H137" s="3"/>
      <c r="I137" s="1531"/>
      <c r="J137" s="1602"/>
      <c r="K137" s="1602"/>
      <c r="L137" s="1602"/>
      <c r="M137" s="1602"/>
      <c r="N137" s="1602"/>
      <c r="O137" s="1602"/>
      <c r="P137" s="1602"/>
      <c r="Q137" s="1602"/>
      <c r="R137" s="1602"/>
      <c r="S137" s="1602"/>
      <c r="T137" s="1602"/>
      <c r="U137" s="1602"/>
      <c r="V137" s="1602"/>
      <c r="W137" s="1602"/>
      <c r="X137" s="1602"/>
      <c r="Y137" s="1602"/>
      <c r="Z137" s="1602"/>
      <c r="AA137" s="1602"/>
    </row>
    <row r="138" spans="1:27" ht="15.75" customHeight="1">
      <c r="A138" s="2"/>
      <c r="B138" s="2"/>
      <c r="C138" s="2"/>
      <c r="D138" s="2"/>
      <c r="E138" s="2"/>
      <c r="F138" s="2"/>
      <c r="G138" s="2"/>
      <c r="H138" s="2"/>
      <c r="I138" s="1602"/>
      <c r="J138" s="1602"/>
      <c r="K138" s="1602"/>
      <c r="L138" s="1602"/>
      <c r="M138" s="1602"/>
      <c r="N138" s="1602"/>
      <c r="O138" s="1602"/>
      <c r="P138" s="1602"/>
      <c r="Q138" s="1602"/>
      <c r="R138" s="1602"/>
      <c r="S138" s="1602"/>
      <c r="T138" s="1602"/>
      <c r="U138" s="1602"/>
      <c r="V138" s="1602"/>
      <c r="W138" s="1602"/>
      <c r="X138" s="1602"/>
      <c r="Y138" s="1602"/>
      <c r="Z138" s="1602"/>
      <c r="AA138" s="1602"/>
    </row>
    <row r="139" spans="1:27" ht="18" customHeight="1">
      <c r="A139" s="1501"/>
      <c r="B139" s="1501"/>
      <c r="C139" s="1501"/>
      <c r="D139" s="1501"/>
      <c r="E139" s="1501"/>
      <c r="F139" s="1501"/>
      <c r="G139" s="1501"/>
      <c r="H139" s="1501"/>
      <c r="I139" s="1501"/>
      <c r="J139" s="1501"/>
      <c r="K139" s="1501"/>
      <c r="L139" s="1501"/>
      <c r="M139" s="1501"/>
      <c r="N139" s="1501"/>
      <c r="O139" s="1501"/>
      <c r="P139" s="1501"/>
      <c r="Q139" s="1501"/>
      <c r="R139" s="1501"/>
      <c r="S139" s="1501"/>
      <c r="T139" s="1501"/>
      <c r="U139" s="1501"/>
      <c r="V139" s="1501"/>
      <c r="W139" s="1501"/>
      <c r="X139" s="1501"/>
      <c r="Y139" s="1501"/>
      <c r="Z139" s="1501"/>
      <c r="AA139" s="1501"/>
    </row>
    <row r="140" spans="1:27"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row>
    <row r="141" spans="1:27" ht="15.75" customHeight="1">
      <c r="A141" s="6"/>
      <c r="B141" s="3"/>
      <c r="C141" s="3"/>
      <c r="D141" s="3"/>
      <c r="E141" s="3"/>
      <c r="F141" s="1473"/>
      <c r="G141" s="1473"/>
      <c r="H141" s="1473"/>
      <c r="I141" s="1473"/>
      <c r="K141" s="3"/>
      <c r="L141" s="3"/>
      <c r="M141" s="3"/>
      <c r="N141" s="3"/>
      <c r="O141" s="3"/>
      <c r="P141" s="3"/>
      <c r="Q141" s="3"/>
      <c r="R141" s="3"/>
      <c r="S141" s="3"/>
      <c r="T141" s="3"/>
      <c r="U141" s="3"/>
      <c r="V141" s="3"/>
      <c r="W141" s="3"/>
      <c r="X141" s="3"/>
      <c r="Y141" s="3"/>
      <c r="Z141" s="3"/>
      <c r="AA141" s="3"/>
    </row>
    <row r="142" spans="1:27" ht="15.75" customHeight="1">
      <c r="A142" s="6"/>
      <c r="B142" s="3"/>
      <c r="C142" s="3"/>
      <c r="D142" s="3"/>
      <c r="E142" s="3"/>
      <c r="F142" s="3"/>
      <c r="G142" s="1473"/>
      <c r="H142" s="1473"/>
      <c r="I142" s="3"/>
      <c r="J142" s="1550"/>
      <c r="K142" s="1550"/>
      <c r="L142" s="1550"/>
      <c r="M142" s="1550"/>
      <c r="N142" s="1550"/>
      <c r="O142" s="1550"/>
      <c r="P142" s="1550"/>
      <c r="Q142" s="1550"/>
      <c r="R142" s="1550"/>
      <c r="S142" s="1550"/>
      <c r="T142" s="1550"/>
      <c r="U142" s="1550"/>
      <c r="V142" s="1550"/>
      <c r="W142" s="1550"/>
      <c r="X142" s="1550"/>
      <c r="Y142" s="1550"/>
      <c r="Z142" s="1550"/>
      <c r="AA142" s="1550"/>
    </row>
    <row r="143" spans="1:27" ht="15.75" customHeight="1">
      <c r="A143" s="3"/>
      <c r="B143" s="3"/>
      <c r="C143" s="3"/>
      <c r="D143" s="3"/>
      <c r="E143" s="3"/>
      <c r="F143" s="3"/>
      <c r="G143" s="1473"/>
      <c r="H143" s="1473"/>
      <c r="I143" s="3"/>
      <c r="J143" s="1550"/>
      <c r="K143" s="1550"/>
      <c r="L143" s="1550"/>
      <c r="M143" s="1550"/>
      <c r="N143" s="1550"/>
      <c r="O143" s="1550"/>
      <c r="P143" s="1550"/>
      <c r="Q143" s="1550"/>
      <c r="R143" s="1550"/>
      <c r="S143" s="1550"/>
      <c r="T143" s="1550"/>
      <c r="U143" s="1550"/>
      <c r="V143" s="1550"/>
      <c r="W143" s="1550"/>
      <c r="X143" s="1550"/>
      <c r="Y143" s="1550"/>
      <c r="Z143" s="1550"/>
      <c r="AA143" s="1550"/>
    </row>
    <row r="144" spans="1:27" ht="15.75" customHeight="1">
      <c r="A144" s="3"/>
      <c r="B144" s="3"/>
      <c r="C144" s="3"/>
      <c r="D144" s="3"/>
      <c r="E144" s="3"/>
      <c r="F144" s="3"/>
      <c r="G144" s="1473"/>
      <c r="H144" s="1473"/>
      <c r="I144" s="3"/>
      <c r="J144" s="1550"/>
      <c r="K144" s="1550"/>
      <c r="L144" s="1550"/>
      <c r="M144" s="1550"/>
      <c r="N144" s="1550"/>
      <c r="O144" s="1550"/>
      <c r="P144" s="1550"/>
      <c r="Q144" s="1550"/>
      <c r="R144" s="1550"/>
      <c r="S144" s="1550"/>
      <c r="T144" s="1550"/>
      <c r="U144" s="1550"/>
      <c r="V144" s="1550"/>
      <c r="W144" s="1550"/>
      <c r="X144" s="1550"/>
      <c r="Y144" s="1550"/>
      <c r="Z144" s="1550"/>
      <c r="AA144" s="1550"/>
    </row>
    <row r="145" spans="1:27"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row>
    <row r="146" spans="1:27" ht="15.75" customHeight="1">
      <c r="A146" s="6"/>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row>
    <row r="147" spans="1:27">
      <c r="A147" s="6"/>
      <c r="B147" s="6"/>
      <c r="C147" s="3"/>
      <c r="D147" s="3"/>
      <c r="E147" s="6"/>
      <c r="F147" s="3"/>
      <c r="G147" s="3"/>
      <c r="H147" s="6"/>
      <c r="I147" s="3"/>
      <c r="J147" s="3"/>
      <c r="K147" s="6"/>
      <c r="L147" s="3"/>
      <c r="M147" s="3"/>
      <c r="N147" s="6"/>
      <c r="O147" s="3"/>
      <c r="P147" s="3"/>
      <c r="Q147" s="3"/>
      <c r="R147" s="6"/>
      <c r="S147" s="3"/>
      <c r="T147" s="3"/>
      <c r="U147" s="3"/>
      <c r="V147" s="3"/>
      <c r="W147" s="6"/>
      <c r="X147" s="7"/>
      <c r="Y147" s="3"/>
      <c r="Z147" s="3"/>
      <c r="AA147" s="2"/>
    </row>
    <row r="148" spans="1:27" ht="15.75" customHeight="1">
      <c r="A148" s="6"/>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row>
    <row r="149" spans="1:27" ht="15.75" customHeight="1">
      <c r="A149" s="6"/>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row>
    <row r="150" spans="1:27" ht="15.75" customHeight="1">
      <c r="A150" s="6"/>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row>
    <row r="151" spans="1:27" ht="15.75" customHeight="1">
      <c r="A151" s="3"/>
      <c r="B151" s="3"/>
      <c r="C151" s="3"/>
      <c r="D151" s="3"/>
      <c r="E151" s="3"/>
      <c r="F151" s="3"/>
      <c r="G151" s="3"/>
      <c r="H151" s="3"/>
      <c r="I151" s="3"/>
      <c r="J151" s="3"/>
      <c r="K151" s="1473"/>
      <c r="L151" s="1473"/>
      <c r="M151" s="1473"/>
      <c r="N151" s="3"/>
      <c r="O151" s="3"/>
      <c r="P151" s="3"/>
      <c r="Q151" s="3"/>
      <c r="R151" s="3"/>
      <c r="S151" s="3"/>
      <c r="T151" s="3"/>
      <c r="U151" s="3"/>
      <c r="V151" s="3"/>
      <c r="W151" s="3"/>
      <c r="X151" s="3"/>
      <c r="Y151" s="3"/>
      <c r="Z151" s="3"/>
      <c r="AA151" s="3"/>
    </row>
    <row r="152" spans="1:27" ht="15.75" customHeight="1">
      <c r="A152" s="3"/>
      <c r="B152" s="3"/>
      <c r="C152" s="3"/>
      <c r="D152" s="3"/>
      <c r="E152" s="3"/>
      <c r="F152" s="3"/>
      <c r="G152" s="3"/>
      <c r="H152" s="3"/>
      <c r="I152" s="3"/>
      <c r="J152" s="3"/>
      <c r="K152" s="1473"/>
      <c r="L152" s="1473"/>
      <c r="M152" s="1473"/>
      <c r="N152" s="3"/>
      <c r="O152" s="3"/>
      <c r="P152" s="3"/>
      <c r="Q152" s="3"/>
      <c r="R152" s="3"/>
      <c r="S152" s="3"/>
      <c r="T152" s="3"/>
      <c r="U152" s="3"/>
      <c r="V152" s="3"/>
      <c r="W152" s="3"/>
      <c r="X152" s="3"/>
      <c r="Y152" s="3"/>
      <c r="Z152" s="3"/>
      <c r="AA152" s="3"/>
    </row>
    <row r="153" spans="1:27" ht="15.75" customHeight="1">
      <c r="A153" s="3"/>
      <c r="B153" s="3"/>
      <c r="C153" s="3"/>
      <c r="D153" s="3"/>
      <c r="E153" s="3"/>
      <c r="F153" s="3"/>
      <c r="G153" s="3"/>
      <c r="H153" s="3"/>
      <c r="I153" s="3"/>
      <c r="J153" s="3"/>
      <c r="K153" s="1473"/>
      <c r="L153" s="1473"/>
      <c r="M153" s="1473"/>
      <c r="N153" s="3"/>
      <c r="O153" s="3"/>
      <c r="P153" s="3"/>
      <c r="Q153" s="3"/>
      <c r="R153" s="3"/>
      <c r="S153" s="3"/>
      <c r="T153" s="3"/>
      <c r="U153" s="3"/>
      <c r="V153" s="3"/>
      <c r="W153" s="3"/>
      <c r="X153" s="3"/>
      <c r="Y153" s="3"/>
      <c r="Z153" s="3"/>
      <c r="AA153" s="3"/>
    </row>
    <row r="154" spans="1:27" ht="15.75" customHeight="1">
      <c r="A154" s="3"/>
      <c r="B154" s="3"/>
      <c r="C154" s="3"/>
      <c r="D154" s="3"/>
      <c r="E154" s="3"/>
      <c r="F154" s="3"/>
      <c r="G154" s="3"/>
      <c r="H154" s="3"/>
      <c r="I154" s="3"/>
      <c r="J154" s="3"/>
      <c r="K154" s="1473"/>
      <c r="L154" s="1473"/>
      <c r="M154" s="1473"/>
      <c r="N154" s="3"/>
      <c r="O154" s="3"/>
      <c r="P154" s="3"/>
      <c r="Q154" s="3"/>
      <c r="R154" s="3"/>
      <c r="S154" s="3"/>
      <c r="T154" s="3"/>
      <c r="U154" s="3"/>
      <c r="V154" s="3"/>
      <c r="W154" s="3"/>
      <c r="X154" s="3"/>
      <c r="Y154" s="3"/>
      <c r="Z154" s="3"/>
      <c r="AA154" s="3"/>
    </row>
    <row r="155" spans="1:27" ht="15.75" customHeight="1">
      <c r="A155" s="6"/>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row>
    <row r="156" spans="1:27" ht="15.75" customHeight="1">
      <c r="A156" s="3"/>
      <c r="B156" s="3"/>
      <c r="C156" s="3"/>
      <c r="D156" s="3"/>
      <c r="E156" s="3"/>
      <c r="F156" s="3"/>
      <c r="G156" s="3"/>
      <c r="H156" s="3"/>
      <c r="I156" s="3"/>
      <c r="J156" s="3"/>
      <c r="K156" s="1485"/>
      <c r="L156" s="1485"/>
      <c r="M156" s="1485"/>
      <c r="N156" s="1485"/>
      <c r="O156" s="3"/>
      <c r="P156" s="3"/>
      <c r="Q156" s="3"/>
      <c r="R156" s="3"/>
      <c r="S156" s="3"/>
      <c r="T156" s="3"/>
      <c r="U156" s="3"/>
      <c r="V156" s="3"/>
      <c r="W156" s="3"/>
      <c r="X156" s="3"/>
      <c r="Y156" s="3"/>
      <c r="Z156" s="3"/>
      <c r="AA156" s="3"/>
    </row>
    <row r="157" spans="1:27" ht="15.75" customHeight="1">
      <c r="A157" s="3"/>
      <c r="B157" s="3"/>
      <c r="C157" s="3"/>
      <c r="D157" s="3"/>
      <c r="E157" s="3"/>
      <c r="F157" s="3"/>
      <c r="G157" s="3"/>
      <c r="H157" s="3"/>
      <c r="I157" s="3"/>
      <c r="J157" s="3"/>
      <c r="K157" s="1485"/>
      <c r="L157" s="1485"/>
      <c r="M157" s="1485"/>
      <c r="N157" s="1485"/>
      <c r="O157" s="3"/>
      <c r="P157" s="3"/>
      <c r="Q157" s="3"/>
      <c r="R157" s="3"/>
      <c r="S157" s="3"/>
      <c r="T157" s="3"/>
      <c r="U157" s="3"/>
      <c r="V157" s="3"/>
      <c r="W157" s="3"/>
      <c r="X157" s="3"/>
      <c r="Y157" s="3"/>
      <c r="Z157" s="3"/>
      <c r="AA157" s="3"/>
    </row>
    <row r="158" spans="1:27" ht="15.75" customHeight="1">
      <c r="A158" s="6"/>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row>
    <row r="159" spans="1:27" ht="15.75" customHeight="1">
      <c r="A159" s="6"/>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row>
    <row r="160" spans="1:27" ht="15.75" customHeight="1">
      <c r="A160" s="3"/>
      <c r="B160" s="3"/>
      <c r="C160" s="3"/>
      <c r="D160" s="3"/>
      <c r="E160" s="3"/>
      <c r="F160" s="3"/>
      <c r="G160" s="3"/>
      <c r="H160" s="3"/>
      <c r="I160" s="3"/>
      <c r="J160" s="3"/>
      <c r="K160" s="3"/>
      <c r="L160" s="3"/>
      <c r="M160" s="3"/>
      <c r="N160" s="3"/>
      <c r="O160" s="3"/>
      <c r="P160" s="3"/>
      <c r="Q160" s="3"/>
      <c r="R160" s="3"/>
      <c r="S160" s="3"/>
      <c r="T160" s="3"/>
      <c r="U160" s="6"/>
      <c r="V160" s="3"/>
      <c r="W160" s="3"/>
      <c r="X160" s="6"/>
      <c r="Y160" s="3"/>
      <c r="Z160" s="3"/>
      <c r="AA160" s="3"/>
    </row>
    <row r="161" spans="1:27"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row>
    <row r="162" spans="1:27"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row>
    <row r="163" spans="1:27"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row>
    <row r="164" spans="1:27"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row>
    <row r="165" spans="1:27"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row>
    <row r="166" spans="1:27"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row>
    <row r="167" spans="1:27" ht="15.75" customHeight="1">
      <c r="A167" s="6"/>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row>
    <row r="168" spans="1:27" ht="15.75" customHeight="1">
      <c r="A168" s="3"/>
      <c r="B168" s="3"/>
      <c r="C168" s="3"/>
      <c r="D168" s="3"/>
      <c r="E168" s="3"/>
      <c r="F168" s="3"/>
      <c r="G168" s="3"/>
      <c r="H168" s="3"/>
      <c r="I168" s="5"/>
      <c r="J168" s="1473"/>
      <c r="K168" s="1473"/>
      <c r="L168" s="1473"/>
      <c r="M168" s="1473"/>
      <c r="N168" s="5"/>
      <c r="O168" s="5"/>
      <c r="P168" s="1473"/>
      <c r="Q168" s="1473"/>
      <c r="R168" s="1473"/>
      <c r="S168" s="1473"/>
      <c r="T168" s="5"/>
      <c r="U168" s="5"/>
      <c r="V168" s="1473"/>
      <c r="W168" s="1473"/>
      <c r="X168" s="1473"/>
      <c r="Y168" s="1473"/>
      <c r="Z168" s="7"/>
      <c r="AA168" s="3"/>
    </row>
    <row r="169" spans="1:27" ht="15.75" customHeight="1">
      <c r="A169" s="3"/>
      <c r="B169" s="3"/>
      <c r="C169" s="3"/>
      <c r="D169" s="5"/>
      <c r="E169" s="1473"/>
      <c r="F169" s="1473"/>
      <c r="G169" s="5"/>
      <c r="H169" s="3"/>
      <c r="I169" s="5"/>
      <c r="J169" s="1494"/>
      <c r="K169" s="1494"/>
      <c r="L169" s="1494"/>
      <c r="M169" s="1494"/>
      <c r="N169" s="5"/>
      <c r="O169" s="5"/>
      <c r="P169" s="1494"/>
      <c r="Q169" s="1494"/>
      <c r="R169" s="1494"/>
      <c r="S169" s="1494"/>
      <c r="T169" s="5"/>
      <c r="U169" s="5"/>
      <c r="V169" s="1492"/>
      <c r="W169" s="1492"/>
      <c r="X169" s="1492"/>
      <c r="Y169" s="1492"/>
      <c r="Z169" s="3"/>
      <c r="AA169" s="3"/>
    </row>
    <row r="170" spans="1:27" ht="15.75" customHeight="1">
      <c r="A170" s="3"/>
      <c r="B170" s="3"/>
      <c r="C170" s="3"/>
      <c r="D170" s="5"/>
      <c r="E170" s="1473"/>
      <c r="F170" s="1473"/>
      <c r="G170" s="5"/>
      <c r="H170" s="3"/>
      <c r="I170" s="5"/>
      <c r="J170" s="1494"/>
      <c r="K170" s="1494"/>
      <c r="L170" s="1494"/>
      <c r="M170" s="1494"/>
      <c r="N170" s="5"/>
      <c r="O170" s="5"/>
      <c r="P170" s="1494"/>
      <c r="Q170" s="1494"/>
      <c r="R170" s="1494"/>
      <c r="S170" s="1494"/>
      <c r="T170" s="5"/>
      <c r="U170" s="5"/>
      <c r="V170" s="1492"/>
      <c r="W170" s="1492"/>
      <c r="X170" s="1492"/>
      <c r="Y170" s="1492"/>
      <c r="Z170" s="3"/>
      <c r="AA170" s="3"/>
    </row>
    <row r="171" spans="1:27" ht="15.75" customHeight="1">
      <c r="A171" s="3"/>
      <c r="B171" s="3"/>
      <c r="C171" s="3"/>
      <c r="D171" s="5"/>
      <c r="E171" s="1473"/>
      <c r="F171" s="1473"/>
      <c r="G171" s="5"/>
      <c r="H171" s="3"/>
      <c r="I171" s="5"/>
      <c r="J171" s="1494"/>
      <c r="K171" s="1494"/>
      <c r="L171" s="1494"/>
      <c r="M171" s="1494"/>
      <c r="N171" s="5"/>
      <c r="O171" s="5"/>
      <c r="P171" s="1494"/>
      <c r="Q171" s="1494"/>
      <c r="R171" s="1494"/>
      <c r="S171" s="1494"/>
      <c r="T171" s="5"/>
      <c r="U171" s="5"/>
      <c r="V171" s="1492"/>
      <c r="W171" s="1492"/>
      <c r="X171" s="1492"/>
      <c r="Y171" s="1492"/>
      <c r="Z171" s="3"/>
      <c r="AA171" s="3"/>
    </row>
    <row r="172" spans="1:27" ht="15.75" customHeight="1">
      <c r="A172" s="3"/>
      <c r="B172" s="3"/>
      <c r="C172" s="3"/>
      <c r="D172" s="5"/>
      <c r="E172" s="1473"/>
      <c r="F172" s="1473"/>
      <c r="G172" s="5"/>
      <c r="H172" s="3"/>
      <c r="I172" s="5"/>
      <c r="J172" s="1494"/>
      <c r="K172" s="1494"/>
      <c r="L172" s="1494"/>
      <c r="M172" s="1494"/>
      <c r="N172" s="5"/>
      <c r="O172" s="5"/>
      <c r="P172" s="1494"/>
      <c r="Q172" s="1494"/>
      <c r="R172" s="1494"/>
      <c r="S172" s="1494"/>
      <c r="T172" s="5"/>
      <c r="U172" s="5"/>
      <c r="V172" s="1492"/>
      <c r="W172" s="1492"/>
      <c r="X172" s="1492"/>
      <c r="Y172" s="1492"/>
      <c r="Z172" s="3"/>
      <c r="AA172" s="3"/>
    </row>
    <row r="173" spans="1:27" ht="15.75" customHeight="1">
      <c r="A173" s="3"/>
      <c r="B173" s="3"/>
      <c r="C173" s="3"/>
      <c r="D173" s="5"/>
      <c r="E173" s="3"/>
      <c r="F173" s="3"/>
      <c r="G173" s="5"/>
      <c r="H173" s="3"/>
      <c r="I173" s="5"/>
      <c r="J173" s="3"/>
      <c r="K173" s="3"/>
      <c r="L173" s="3"/>
      <c r="M173" s="3"/>
      <c r="N173" s="5"/>
      <c r="O173" s="5"/>
      <c r="P173" s="5"/>
      <c r="Q173" s="3"/>
      <c r="R173" s="3"/>
      <c r="S173" s="5"/>
      <c r="T173" s="5"/>
      <c r="U173" s="5"/>
      <c r="V173" s="3"/>
      <c r="W173" s="3"/>
      <c r="X173" s="3"/>
      <c r="Y173" s="3"/>
      <c r="Z173" s="3"/>
      <c r="AA173" s="3"/>
    </row>
    <row r="174" spans="1:27" ht="15.75" customHeight="1">
      <c r="A174" s="3"/>
      <c r="B174" s="3"/>
      <c r="C174" s="3"/>
      <c r="D174" s="5"/>
      <c r="E174" s="3"/>
      <c r="F174" s="3"/>
      <c r="G174" s="5"/>
      <c r="H174" s="3"/>
      <c r="I174" s="5"/>
      <c r="J174" s="3"/>
      <c r="K174" s="3"/>
      <c r="L174" s="3"/>
      <c r="M174" s="3"/>
      <c r="N174" s="5"/>
      <c r="O174" s="5"/>
      <c r="P174" s="5"/>
      <c r="Q174" s="3"/>
      <c r="R174" s="3"/>
      <c r="S174" s="5"/>
      <c r="T174" s="5"/>
      <c r="U174" s="5"/>
      <c r="V174" s="3"/>
      <c r="W174" s="3"/>
      <c r="X174" s="3"/>
      <c r="Y174" s="3"/>
      <c r="Z174" s="3"/>
      <c r="AA174" s="3"/>
    </row>
    <row r="175" spans="1:27" ht="15.75" customHeight="1">
      <c r="A175" s="3"/>
      <c r="B175" s="3"/>
      <c r="C175" s="3"/>
      <c r="D175" s="5"/>
      <c r="E175" s="3"/>
      <c r="F175" s="3"/>
      <c r="G175" s="5"/>
      <c r="H175" s="3"/>
      <c r="I175" s="5"/>
      <c r="J175" s="3"/>
      <c r="K175" s="3"/>
      <c r="L175" s="3"/>
      <c r="M175" s="3"/>
      <c r="N175" s="5"/>
      <c r="O175" s="5"/>
      <c r="P175" s="5"/>
      <c r="Q175" s="3"/>
      <c r="R175" s="3"/>
      <c r="S175" s="5"/>
      <c r="T175" s="5"/>
      <c r="U175" s="5"/>
      <c r="V175" s="3"/>
      <c r="W175" s="3"/>
      <c r="X175" s="3"/>
      <c r="Y175" s="3"/>
      <c r="Z175" s="3"/>
      <c r="AA175" s="3"/>
    </row>
    <row r="176" spans="1:27" ht="15.75" customHeight="1">
      <c r="A176" s="3"/>
      <c r="B176" s="3"/>
      <c r="C176" s="3"/>
      <c r="D176" s="5"/>
      <c r="E176" s="3"/>
      <c r="F176" s="3"/>
      <c r="G176" s="5"/>
      <c r="H176" s="3"/>
      <c r="I176" s="5"/>
      <c r="J176" s="3"/>
      <c r="K176" s="3"/>
      <c r="L176" s="3"/>
      <c r="M176" s="3"/>
      <c r="N176" s="5"/>
      <c r="O176" s="5"/>
      <c r="P176" s="5"/>
      <c r="Q176" s="3"/>
      <c r="R176" s="3"/>
      <c r="S176" s="5"/>
      <c r="T176" s="5"/>
      <c r="U176" s="5"/>
      <c r="V176" s="3"/>
      <c r="W176" s="3"/>
      <c r="X176" s="3"/>
      <c r="Y176" s="3"/>
      <c r="Z176" s="3"/>
      <c r="AA176" s="3"/>
    </row>
    <row r="177" spans="1:28" ht="15.75" customHeight="1">
      <c r="A177" s="3"/>
      <c r="B177" s="3"/>
      <c r="C177" s="3"/>
      <c r="D177" s="3"/>
      <c r="E177" s="3"/>
      <c r="F177" s="3"/>
      <c r="G177" s="3"/>
      <c r="H177" s="3"/>
      <c r="I177" s="5"/>
      <c r="J177" s="1494"/>
      <c r="K177" s="1494"/>
      <c r="L177" s="1494"/>
      <c r="M177" s="1494"/>
      <c r="N177" s="5"/>
      <c r="O177" s="5"/>
      <c r="P177" s="1494"/>
      <c r="Q177" s="1494"/>
      <c r="R177" s="1494"/>
      <c r="S177" s="1494"/>
      <c r="T177" s="5"/>
      <c r="U177" s="5"/>
      <c r="V177" s="1494"/>
      <c r="W177" s="1494"/>
      <c r="X177" s="1494"/>
      <c r="Y177" s="1494"/>
      <c r="Z177" s="3"/>
      <c r="AA177" s="3"/>
    </row>
    <row r="178" spans="1:28" ht="15.75" customHeight="1">
      <c r="A178" s="6"/>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row>
    <row r="179" spans="1:28" ht="15.75" customHeight="1">
      <c r="A179" s="6"/>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row>
    <row r="180" spans="1:28" ht="15.75" customHeight="1">
      <c r="A180" s="6"/>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row>
    <row r="181" spans="1:28" ht="15.75" customHeight="1">
      <c r="A181" s="6"/>
      <c r="B181" s="3"/>
      <c r="C181" s="3"/>
      <c r="D181" s="3"/>
      <c r="E181" s="3"/>
      <c r="F181" s="3"/>
      <c r="G181" s="3"/>
      <c r="H181" s="3"/>
      <c r="I181" s="3"/>
      <c r="J181" s="1570"/>
      <c r="K181" s="1570"/>
      <c r="L181" s="1570"/>
      <c r="M181" s="1570"/>
      <c r="N181" s="1570"/>
      <c r="O181" s="5"/>
      <c r="P181" s="3"/>
      <c r="Q181" s="3"/>
      <c r="R181" s="3"/>
      <c r="S181" s="3"/>
      <c r="T181" s="3"/>
      <c r="U181" s="3"/>
      <c r="V181" s="3"/>
      <c r="W181" s="3"/>
      <c r="X181" s="3"/>
      <c r="Y181" s="3"/>
      <c r="Z181" s="3"/>
      <c r="AA181" s="3"/>
    </row>
    <row r="182" spans="1:28" ht="15.75" customHeight="1">
      <c r="A182" s="6"/>
      <c r="B182" s="3"/>
      <c r="C182" s="3"/>
      <c r="D182" s="3"/>
      <c r="E182" s="3"/>
      <c r="F182" s="3"/>
      <c r="G182" s="3"/>
      <c r="H182" s="3"/>
      <c r="I182" s="3"/>
      <c r="J182" s="3"/>
      <c r="K182" s="3"/>
      <c r="L182" s="1473"/>
      <c r="M182" s="1473"/>
      <c r="N182" s="1473"/>
      <c r="O182" s="1473"/>
      <c r="P182" s="1473"/>
      <c r="Q182" s="1473"/>
      <c r="R182" s="3"/>
      <c r="S182" s="3"/>
      <c r="T182" s="3"/>
      <c r="U182" s="3"/>
      <c r="V182" s="3"/>
      <c r="W182" s="3"/>
      <c r="X182" s="3"/>
      <c r="Y182" s="3"/>
      <c r="Z182" s="3"/>
      <c r="AA182" s="3"/>
    </row>
    <row r="183" spans="1:28" ht="15.75" customHeight="1">
      <c r="A183" s="6"/>
      <c r="B183" s="3"/>
      <c r="C183" s="3"/>
      <c r="D183" s="3"/>
      <c r="E183" s="3"/>
      <c r="F183" s="3"/>
      <c r="G183" s="3"/>
      <c r="H183" s="3"/>
      <c r="I183" s="1551"/>
      <c r="J183" s="1551"/>
      <c r="K183" s="1551"/>
      <c r="L183" s="1551"/>
      <c r="M183" s="1551"/>
      <c r="N183" s="1551"/>
      <c r="O183" s="1551"/>
      <c r="P183" s="1551"/>
      <c r="Q183" s="1551"/>
      <c r="R183" s="1551"/>
      <c r="S183" s="1551"/>
      <c r="T183" s="1551"/>
      <c r="U183" s="1551"/>
      <c r="V183" s="1551"/>
      <c r="W183" s="1551"/>
      <c r="X183" s="1551"/>
      <c r="Y183" s="1551"/>
      <c r="Z183" s="1551"/>
      <c r="AA183" s="1551"/>
    </row>
    <row r="184" spans="1:28">
      <c r="I184" s="1861"/>
      <c r="J184" s="1861"/>
      <c r="K184" s="1861"/>
      <c r="L184" s="1861"/>
      <c r="M184" s="1861"/>
      <c r="N184" s="1861"/>
      <c r="O184" s="1861"/>
      <c r="P184" s="1861"/>
      <c r="Q184" s="1861"/>
      <c r="R184" s="1861"/>
      <c r="S184" s="1861"/>
      <c r="T184" s="1861"/>
      <c r="U184" s="1861"/>
      <c r="V184" s="1861"/>
      <c r="W184" s="1861"/>
      <c r="X184" s="1861"/>
      <c r="Y184" s="1861"/>
      <c r="Z184" s="1861"/>
      <c r="AA184" s="1861"/>
    </row>
    <row r="185" spans="1:28" ht="13.5" customHeight="1">
      <c r="A185" s="6"/>
      <c r="B185" s="3"/>
      <c r="C185" s="3"/>
      <c r="D185" s="3"/>
      <c r="E185" s="3"/>
      <c r="F185" s="1551"/>
      <c r="G185" s="1551"/>
      <c r="H185" s="1551"/>
      <c r="I185" s="1551"/>
      <c r="J185" s="1551"/>
      <c r="K185" s="1551"/>
      <c r="L185" s="1551"/>
      <c r="M185" s="1551"/>
      <c r="N185" s="1551"/>
      <c r="O185" s="1551"/>
      <c r="P185" s="1551"/>
      <c r="Q185" s="1551"/>
      <c r="R185" s="1551"/>
      <c r="S185" s="1551"/>
      <c r="T185" s="1551"/>
      <c r="U185" s="1551"/>
      <c r="V185" s="1551"/>
      <c r="W185" s="1551"/>
      <c r="X185" s="1551"/>
      <c r="Y185" s="1551"/>
      <c r="Z185" s="1551"/>
      <c r="AA185" s="1551"/>
    </row>
    <row r="186" spans="1:28">
      <c r="A186" s="3"/>
      <c r="B186" s="3"/>
      <c r="C186" s="3"/>
      <c r="D186" s="3"/>
      <c r="E186" s="3"/>
      <c r="F186" s="1518"/>
      <c r="G186" s="1518"/>
      <c r="H186" s="1518"/>
      <c r="I186" s="1518"/>
      <c r="J186" s="1518"/>
      <c r="K186" s="1518"/>
      <c r="L186" s="1518"/>
      <c r="M186" s="1518"/>
      <c r="N186" s="1518"/>
      <c r="O186" s="1518"/>
      <c r="P186" s="1518"/>
      <c r="Q186" s="1518"/>
      <c r="R186" s="1518"/>
      <c r="S186" s="1518"/>
      <c r="T186" s="1518"/>
      <c r="U186" s="1518"/>
      <c r="V186" s="1518"/>
      <c r="W186" s="1518"/>
      <c r="X186" s="1518"/>
      <c r="Y186" s="1518"/>
      <c r="Z186" s="1518"/>
      <c r="AA186" s="1518"/>
    </row>
    <row r="187" spans="1:28">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row>
    <row r="188" spans="1:28"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row>
    <row r="189" spans="1:28"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row>
    <row r="190" spans="1:28" ht="18.75" customHeight="1">
      <c r="A190" s="1473"/>
      <c r="B190" s="1473"/>
      <c r="C190" s="1473"/>
      <c r="D190" s="1473"/>
      <c r="E190" s="1473"/>
      <c r="F190" s="1473"/>
      <c r="G190" s="1473"/>
      <c r="H190" s="1473"/>
      <c r="I190" s="1473"/>
      <c r="J190" s="1473"/>
      <c r="K190" s="1473"/>
      <c r="L190" s="1473"/>
      <c r="M190" s="1473"/>
      <c r="N190" s="1473"/>
      <c r="O190" s="1473"/>
      <c r="P190" s="1473"/>
      <c r="Q190" s="1473"/>
      <c r="R190" s="1473"/>
      <c r="S190" s="1473"/>
      <c r="T190" s="1473"/>
      <c r="U190" s="1473"/>
      <c r="V190" s="1473"/>
      <c r="W190" s="1473"/>
      <c r="X190" s="1473"/>
      <c r="Y190" s="1473"/>
      <c r="Z190" s="1473"/>
      <c r="AA190" s="1473"/>
      <c r="AB190" s="2"/>
    </row>
    <row r="191" spans="1:28"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2"/>
    </row>
    <row r="192" spans="1:28" ht="15.75" customHeight="1">
      <c r="A192" s="6"/>
      <c r="B192" s="3"/>
      <c r="C192" s="3"/>
      <c r="D192" s="3"/>
      <c r="E192" s="3"/>
      <c r="F192" s="3"/>
      <c r="G192" s="2"/>
      <c r="H192" s="3"/>
      <c r="I192" s="3"/>
      <c r="J192" s="3"/>
      <c r="K192" s="3"/>
      <c r="L192" s="3"/>
      <c r="M192" s="3"/>
      <c r="N192" s="3"/>
      <c r="O192" s="3"/>
      <c r="P192" s="3"/>
      <c r="Q192" s="3"/>
      <c r="R192" s="3"/>
      <c r="S192" s="3"/>
      <c r="T192" s="3"/>
      <c r="U192" s="3"/>
      <c r="V192" s="3"/>
      <c r="W192" s="3"/>
      <c r="X192" s="3"/>
      <c r="Y192" s="3"/>
      <c r="Z192" s="3"/>
      <c r="AA192" s="3"/>
      <c r="AB192" s="2"/>
    </row>
    <row r="193" spans="1:28" ht="15.75" customHeight="1">
      <c r="A193" s="6"/>
      <c r="B193" s="3"/>
      <c r="C193" s="3"/>
      <c r="D193" s="3"/>
      <c r="E193" s="3"/>
      <c r="F193" s="3"/>
      <c r="G193" s="2"/>
      <c r="H193" s="2"/>
      <c r="I193" s="3"/>
      <c r="J193" s="3"/>
      <c r="K193" s="3"/>
      <c r="L193" s="2"/>
      <c r="M193" s="3"/>
      <c r="N193" s="3"/>
      <c r="O193" s="3"/>
      <c r="P193" s="3"/>
      <c r="Q193" s="3"/>
      <c r="R193" s="3"/>
      <c r="S193" s="3"/>
      <c r="T193" s="3"/>
      <c r="U193" s="3"/>
      <c r="V193" s="3"/>
      <c r="W193" s="3"/>
      <c r="X193" s="3"/>
      <c r="Y193" s="3"/>
      <c r="Z193" s="3"/>
      <c r="AA193" s="3"/>
      <c r="AB193" s="2"/>
    </row>
    <row r="194" spans="1:28" ht="15.75" customHeight="1">
      <c r="A194" s="6"/>
      <c r="B194" s="3"/>
      <c r="C194" s="3"/>
      <c r="D194" s="3"/>
      <c r="E194" s="3"/>
      <c r="F194" s="3"/>
      <c r="G194" s="3"/>
      <c r="H194" s="3"/>
      <c r="I194" s="3"/>
      <c r="J194" s="1570"/>
      <c r="K194" s="1570"/>
      <c r="L194" s="1570"/>
      <c r="M194" s="1570"/>
      <c r="N194" s="4"/>
      <c r="O194" s="3"/>
      <c r="P194" s="3"/>
      <c r="Q194" s="3"/>
      <c r="R194" s="3"/>
      <c r="S194" s="3"/>
      <c r="T194" s="3"/>
      <c r="U194" s="3"/>
      <c r="V194" s="3"/>
      <c r="W194" s="3"/>
      <c r="X194" s="3"/>
      <c r="Y194" s="3"/>
      <c r="Z194" s="3"/>
      <c r="AA194" s="3"/>
      <c r="AB194" s="2"/>
    </row>
    <row r="195" spans="1:28" ht="15.75" customHeight="1">
      <c r="A195" s="6"/>
      <c r="B195" s="3"/>
      <c r="C195" s="3"/>
      <c r="D195" s="3"/>
      <c r="E195" s="3"/>
      <c r="F195" s="3"/>
      <c r="G195" s="3"/>
      <c r="H195" s="3"/>
      <c r="I195" s="3"/>
      <c r="J195" s="1570"/>
      <c r="K195" s="1570"/>
      <c r="L195" s="1570"/>
      <c r="M195" s="1570"/>
      <c r="N195" s="4"/>
      <c r="O195" s="3"/>
      <c r="P195" s="3"/>
      <c r="Q195" s="3"/>
      <c r="R195" s="3"/>
      <c r="S195" s="3"/>
      <c r="T195" s="3"/>
      <c r="U195" s="3"/>
      <c r="V195" s="3"/>
      <c r="W195" s="3"/>
      <c r="X195" s="3"/>
      <c r="Y195" s="3"/>
      <c r="Z195" s="3"/>
      <c r="AA195" s="3"/>
      <c r="AB195" s="2"/>
    </row>
    <row r="196" spans="1:28" ht="15.75" customHeight="1">
      <c r="A196" s="6"/>
      <c r="B196" s="3"/>
      <c r="C196" s="3"/>
      <c r="D196" s="3"/>
      <c r="E196" s="3"/>
      <c r="F196" s="3"/>
      <c r="G196" s="3"/>
      <c r="H196" s="3"/>
      <c r="I196" s="3"/>
      <c r="J196" s="1570"/>
      <c r="K196" s="1570"/>
      <c r="L196" s="1570"/>
      <c r="M196" s="1570"/>
      <c r="N196" s="4"/>
      <c r="O196" s="3"/>
      <c r="P196" s="3"/>
      <c r="Q196" s="3"/>
      <c r="R196" s="3"/>
      <c r="S196" s="3"/>
      <c r="T196" s="3"/>
      <c r="U196" s="3"/>
      <c r="V196" s="3"/>
      <c r="W196" s="3"/>
      <c r="X196" s="3"/>
      <c r="Y196" s="3"/>
      <c r="Z196" s="3"/>
      <c r="AA196" s="3"/>
      <c r="AB196" s="2"/>
    </row>
    <row r="197" spans="1:28" ht="15.75" customHeight="1">
      <c r="A197" s="6"/>
      <c r="B197" s="3"/>
      <c r="C197" s="3"/>
      <c r="D197" s="3"/>
      <c r="E197" s="3"/>
      <c r="F197" s="3"/>
      <c r="G197" s="3"/>
      <c r="H197" s="3"/>
      <c r="I197" s="3"/>
      <c r="J197" s="1570"/>
      <c r="K197" s="1570"/>
      <c r="L197" s="1570"/>
      <c r="M197" s="1570"/>
      <c r="N197" s="4"/>
      <c r="O197" s="3"/>
      <c r="P197" s="3"/>
      <c r="Q197" s="3"/>
      <c r="R197" s="3"/>
      <c r="S197" s="3"/>
      <c r="T197" s="3"/>
      <c r="U197" s="3"/>
      <c r="V197" s="3"/>
      <c r="W197" s="3"/>
      <c r="X197" s="3"/>
      <c r="Y197" s="3"/>
      <c r="Z197" s="3"/>
      <c r="AA197" s="3"/>
      <c r="AB197" s="2"/>
    </row>
    <row r="198" spans="1:28" ht="15.75" customHeight="1">
      <c r="A198" s="6"/>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2"/>
    </row>
    <row r="199" spans="1:28" ht="15.75" customHeight="1">
      <c r="A199" s="3"/>
      <c r="B199" s="3"/>
      <c r="C199" s="3"/>
      <c r="D199" s="1473"/>
      <c r="E199" s="1473"/>
      <c r="F199" s="1473"/>
      <c r="G199" s="1473"/>
      <c r="H199" s="5"/>
      <c r="I199" s="1473"/>
      <c r="J199" s="1473"/>
      <c r="K199" s="1473"/>
      <c r="L199" s="1473"/>
      <c r="M199" s="1473"/>
      <c r="N199" s="1473"/>
      <c r="O199" s="1473"/>
      <c r="P199" s="1473"/>
      <c r="Q199" s="1473"/>
      <c r="R199" s="1473"/>
      <c r="S199" s="1473"/>
      <c r="T199" s="1473"/>
      <c r="U199" s="1473"/>
      <c r="V199" s="5"/>
      <c r="W199" s="5"/>
      <c r="X199" s="1473"/>
      <c r="Y199" s="1473"/>
      <c r="Z199" s="1473"/>
      <c r="AA199" s="3"/>
      <c r="AB199" s="2"/>
    </row>
    <row r="200" spans="1:28" ht="15.75" customHeight="1">
      <c r="A200" s="3"/>
      <c r="B200" s="3"/>
      <c r="C200" s="3"/>
      <c r="D200" s="5"/>
      <c r="E200" s="1501"/>
      <c r="F200" s="1501"/>
      <c r="G200" s="5"/>
      <c r="H200" s="5"/>
      <c r="I200" s="3"/>
      <c r="J200" s="3"/>
      <c r="K200" s="3"/>
      <c r="L200" s="2"/>
      <c r="M200" s="3"/>
      <c r="N200" s="3"/>
      <c r="O200" s="3"/>
      <c r="P200" s="3"/>
      <c r="Q200" s="3"/>
      <c r="R200" s="2"/>
      <c r="S200" s="2"/>
      <c r="T200" s="2"/>
      <c r="U200" s="2"/>
      <c r="V200" s="5"/>
      <c r="W200" s="5"/>
      <c r="X200" s="1568"/>
      <c r="Y200" s="1568"/>
      <c r="Z200" s="1568"/>
      <c r="AA200" s="3"/>
      <c r="AB200" s="2"/>
    </row>
    <row r="201" spans="1:28" ht="15.75" customHeight="1">
      <c r="A201" s="3"/>
      <c r="B201" s="3"/>
      <c r="C201" s="3"/>
      <c r="D201" s="5"/>
      <c r="E201" s="1501"/>
      <c r="F201" s="1501"/>
      <c r="G201" s="5"/>
      <c r="H201" s="5"/>
      <c r="I201" s="3"/>
      <c r="J201" s="3"/>
      <c r="K201" s="3"/>
      <c r="L201" s="2"/>
      <c r="M201" s="3"/>
      <c r="N201" s="3"/>
      <c r="O201" s="3"/>
      <c r="P201" s="3"/>
      <c r="Q201" s="3"/>
      <c r="R201" s="2"/>
      <c r="S201" s="2"/>
      <c r="T201" s="2"/>
      <c r="U201" s="2"/>
      <c r="V201" s="5"/>
      <c r="W201" s="5"/>
      <c r="X201" s="1568"/>
      <c r="Y201" s="1568"/>
      <c r="Z201" s="1568"/>
      <c r="AA201" s="3"/>
      <c r="AB201" s="2"/>
    </row>
    <row r="202" spans="1:28" ht="15.75" customHeight="1">
      <c r="A202" s="3"/>
      <c r="B202" s="3"/>
      <c r="C202" s="3"/>
      <c r="D202" s="5"/>
      <c r="E202" s="1501"/>
      <c r="F202" s="1501"/>
      <c r="G202" s="5"/>
      <c r="H202" s="5"/>
      <c r="I202" s="3"/>
      <c r="J202" s="3"/>
      <c r="K202" s="3"/>
      <c r="L202" s="2"/>
      <c r="M202" s="3"/>
      <c r="N202" s="3"/>
      <c r="O202" s="3"/>
      <c r="P202" s="3"/>
      <c r="Q202" s="3"/>
      <c r="R202" s="2"/>
      <c r="S202" s="2"/>
      <c r="T202" s="2"/>
      <c r="U202" s="2"/>
      <c r="V202" s="5"/>
      <c r="W202" s="5"/>
      <c r="X202" s="1568"/>
      <c r="Y202" s="1568"/>
      <c r="Z202" s="1568"/>
      <c r="AA202" s="3"/>
      <c r="AB202" s="2"/>
    </row>
    <row r="203" spans="1:28" ht="15.75" customHeight="1">
      <c r="A203" s="3"/>
      <c r="B203" s="3"/>
      <c r="C203" s="3"/>
      <c r="D203" s="5"/>
      <c r="E203" s="1501"/>
      <c r="F203" s="1501"/>
      <c r="G203" s="5"/>
      <c r="H203" s="5"/>
      <c r="I203" s="3"/>
      <c r="J203" s="3"/>
      <c r="K203" s="3"/>
      <c r="L203" s="2"/>
      <c r="M203" s="3"/>
      <c r="N203" s="3"/>
      <c r="O203" s="3"/>
      <c r="P203" s="3"/>
      <c r="Q203" s="3"/>
      <c r="R203" s="2"/>
      <c r="S203" s="2"/>
      <c r="T203" s="2"/>
      <c r="U203" s="2"/>
      <c r="V203" s="5"/>
      <c r="W203" s="5"/>
      <c r="X203" s="1568"/>
      <c r="Y203" s="1568"/>
      <c r="Z203" s="1568"/>
      <c r="AA203" s="3"/>
      <c r="AB203" s="2"/>
    </row>
    <row r="204" spans="1:28" ht="15.75" customHeight="1">
      <c r="A204" s="3"/>
      <c r="B204" s="3"/>
      <c r="C204" s="3"/>
      <c r="D204" s="5"/>
      <c r="E204" s="1501"/>
      <c r="F204" s="1501"/>
      <c r="G204" s="5"/>
      <c r="H204" s="5"/>
      <c r="I204" s="3"/>
      <c r="J204" s="3"/>
      <c r="K204" s="3"/>
      <c r="L204" s="2"/>
      <c r="M204" s="3"/>
      <c r="N204" s="3"/>
      <c r="O204" s="3"/>
      <c r="P204" s="3"/>
      <c r="Q204" s="3"/>
      <c r="R204" s="2"/>
      <c r="S204" s="2"/>
      <c r="T204" s="2"/>
      <c r="U204" s="2"/>
      <c r="V204" s="5"/>
      <c r="W204" s="5"/>
      <c r="X204" s="1568"/>
      <c r="Y204" s="1568"/>
      <c r="Z204" s="1568"/>
      <c r="AA204" s="3"/>
      <c r="AB204" s="2"/>
    </row>
    <row r="205" spans="1:28" ht="15.75" customHeight="1">
      <c r="A205" s="3"/>
      <c r="B205" s="3"/>
      <c r="C205" s="3"/>
      <c r="D205" s="5"/>
      <c r="E205" s="1501"/>
      <c r="F205" s="1501"/>
      <c r="G205" s="5"/>
      <c r="H205" s="5"/>
      <c r="I205" s="3"/>
      <c r="J205" s="3"/>
      <c r="K205" s="3"/>
      <c r="L205" s="2"/>
      <c r="M205" s="3"/>
      <c r="N205" s="3"/>
      <c r="O205" s="3"/>
      <c r="P205" s="3"/>
      <c r="Q205" s="3"/>
      <c r="R205" s="2"/>
      <c r="S205" s="2"/>
      <c r="T205" s="2"/>
      <c r="U205" s="2"/>
      <c r="V205" s="5"/>
      <c r="W205" s="5"/>
      <c r="X205" s="1568"/>
      <c r="Y205" s="1568"/>
      <c r="Z205" s="1568"/>
      <c r="AA205" s="3"/>
      <c r="AB205" s="2"/>
    </row>
    <row r="206" spans="1:28" ht="15.75" customHeight="1">
      <c r="A206" s="6"/>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2"/>
    </row>
    <row r="207" spans="1:28" ht="15.75" customHeight="1">
      <c r="A207" s="6"/>
      <c r="B207" s="3"/>
      <c r="C207" s="3"/>
      <c r="D207" s="3"/>
      <c r="E207" s="3"/>
      <c r="F207" s="1489"/>
      <c r="G207" s="1489"/>
      <c r="H207" s="1489"/>
      <c r="I207" s="1489"/>
      <c r="J207" s="1489"/>
      <c r="K207" s="1489"/>
      <c r="L207" s="1489"/>
      <c r="M207" s="1489"/>
      <c r="N207" s="1489"/>
      <c r="O207" s="1489"/>
      <c r="P207" s="1489"/>
      <c r="Q207" s="1489"/>
      <c r="R207" s="1489"/>
      <c r="S207" s="1489"/>
      <c r="T207" s="1489"/>
      <c r="U207" s="1489"/>
      <c r="V207" s="1489"/>
      <c r="W207" s="1489"/>
      <c r="X207" s="1489"/>
      <c r="Y207" s="1489"/>
      <c r="Z207" s="1489"/>
      <c r="AA207" s="1489"/>
      <c r="AB207" s="2"/>
    </row>
    <row r="208" spans="1:28" ht="15.75" customHeight="1">
      <c r="A208" s="3"/>
      <c r="B208" s="3"/>
      <c r="C208" s="3"/>
      <c r="D208" s="3"/>
      <c r="E208" s="3"/>
      <c r="F208" s="1489"/>
      <c r="G208" s="1489"/>
      <c r="H208" s="1489"/>
      <c r="I208" s="1489"/>
      <c r="J208" s="1489"/>
      <c r="K208" s="1489"/>
      <c r="L208" s="1489"/>
      <c r="M208" s="1489"/>
      <c r="N208" s="1489"/>
      <c r="O208" s="1489"/>
      <c r="P208" s="1489"/>
      <c r="Q208" s="1489"/>
      <c r="R208" s="1489"/>
      <c r="S208" s="1489"/>
      <c r="T208" s="1489"/>
      <c r="U208" s="1489"/>
      <c r="V208" s="1489"/>
      <c r="W208" s="1489"/>
      <c r="X208" s="1489"/>
      <c r="Y208" s="1489"/>
      <c r="Z208" s="1489"/>
      <c r="AA208" s="1489"/>
      <c r="AB208" s="2"/>
    </row>
    <row r="209" spans="1:28" ht="15.75" customHeight="1">
      <c r="A209" s="6"/>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2"/>
    </row>
    <row r="210" spans="1:28" ht="15.75" customHeight="1">
      <c r="A210" s="3"/>
      <c r="B210" s="3"/>
      <c r="C210" s="3"/>
      <c r="D210" s="3"/>
      <c r="E210" s="3"/>
      <c r="F210" s="1489"/>
      <c r="G210" s="1489"/>
      <c r="H210" s="1489"/>
      <c r="I210" s="1489"/>
      <c r="J210" s="1489"/>
      <c r="K210" s="1489"/>
      <c r="L210" s="1489"/>
      <c r="M210" s="1489"/>
      <c r="N210" s="1489"/>
      <c r="O210" s="1489"/>
      <c r="P210" s="1489"/>
      <c r="Q210" s="1489"/>
      <c r="R210" s="1489"/>
      <c r="S210" s="1489"/>
      <c r="T210" s="1489"/>
      <c r="U210" s="1489"/>
      <c r="V210" s="1489"/>
      <c r="W210" s="1489"/>
      <c r="X210" s="1489"/>
      <c r="Y210" s="1489"/>
      <c r="Z210" s="1489"/>
      <c r="AA210" s="1489"/>
      <c r="AB210" s="2"/>
    </row>
    <row r="211" spans="1:28" ht="15.75" customHeight="1">
      <c r="A211" s="3"/>
      <c r="B211" s="3"/>
      <c r="C211" s="3"/>
      <c r="D211" s="3"/>
      <c r="E211" s="3"/>
      <c r="F211" s="1489"/>
      <c r="G211" s="1489"/>
      <c r="H211" s="1489"/>
      <c r="I211" s="1489"/>
      <c r="J211" s="1489"/>
      <c r="K211" s="1489"/>
      <c r="L211" s="1489"/>
      <c r="M211" s="1489"/>
      <c r="N211" s="1489"/>
      <c r="O211" s="1489"/>
      <c r="P211" s="1489"/>
      <c r="Q211" s="1489"/>
      <c r="R211" s="1489"/>
      <c r="S211" s="1489"/>
      <c r="T211" s="1489"/>
      <c r="U211" s="1489"/>
      <c r="V211" s="1489"/>
      <c r="W211" s="1489"/>
      <c r="X211" s="1489"/>
      <c r="Y211" s="1489"/>
      <c r="Z211" s="1489"/>
      <c r="AA211" s="1489"/>
      <c r="AB211" s="2"/>
    </row>
    <row r="212" spans="1:28"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2"/>
    </row>
    <row r="213" spans="1:28" ht="15.75" customHeight="1">
      <c r="A213" s="128"/>
      <c r="B213" s="128"/>
      <c r="C213" s="128"/>
      <c r="D213" s="128"/>
      <c r="E213" s="128"/>
      <c r="F213" s="128"/>
      <c r="G213" s="128"/>
      <c r="H213" s="128"/>
      <c r="I213" s="128"/>
      <c r="J213" s="128"/>
      <c r="K213" s="128"/>
      <c r="L213" s="128"/>
      <c r="M213" s="128"/>
      <c r="N213" s="128"/>
      <c r="O213" s="128"/>
      <c r="P213" s="128"/>
      <c r="Q213" s="128"/>
      <c r="R213" s="128"/>
      <c r="S213" s="128"/>
      <c r="T213" s="128"/>
      <c r="U213" s="128"/>
      <c r="V213" s="128"/>
      <c r="W213" s="128"/>
      <c r="X213" s="128"/>
      <c r="Y213" s="128"/>
      <c r="Z213" s="128"/>
      <c r="AA213" s="128"/>
    </row>
    <row r="214" spans="1:28" ht="15.75" customHeight="1">
      <c r="A214" s="128"/>
      <c r="B214" s="128"/>
      <c r="C214" s="128"/>
      <c r="D214" s="128"/>
      <c r="E214" s="128"/>
      <c r="F214" s="128"/>
      <c r="G214" s="128"/>
      <c r="H214" s="128"/>
      <c r="I214" s="128"/>
      <c r="J214" s="128"/>
      <c r="K214" s="128"/>
      <c r="L214" s="128"/>
      <c r="M214" s="128"/>
      <c r="N214" s="128"/>
      <c r="O214" s="128"/>
      <c r="P214" s="128"/>
      <c r="Q214" s="128"/>
      <c r="R214" s="128"/>
      <c r="S214" s="128"/>
      <c r="T214" s="128"/>
      <c r="U214" s="128"/>
      <c r="V214" s="128"/>
      <c r="W214" s="128"/>
      <c r="X214" s="128"/>
      <c r="Y214" s="128"/>
      <c r="Z214" s="128"/>
      <c r="AA214" s="128"/>
    </row>
    <row r="215" spans="1:28" ht="15.75" customHeight="1">
      <c r="A215" s="128"/>
      <c r="B215" s="128"/>
      <c r="C215" s="128"/>
      <c r="D215" s="128"/>
      <c r="E215" s="128"/>
      <c r="F215" s="128"/>
      <c r="G215" s="128"/>
      <c r="H215" s="128"/>
      <c r="I215" s="128"/>
      <c r="J215" s="128"/>
      <c r="K215" s="128"/>
      <c r="L215" s="128"/>
      <c r="M215" s="128"/>
      <c r="N215" s="128"/>
      <c r="O215" s="128"/>
      <c r="P215" s="128"/>
      <c r="Q215" s="128"/>
      <c r="R215" s="128"/>
      <c r="S215" s="128"/>
      <c r="T215" s="128"/>
      <c r="U215" s="128"/>
      <c r="V215" s="128"/>
      <c r="W215" s="128"/>
      <c r="X215" s="128"/>
      <c r="Y215" s="128"/>
      <c r="Z215" s="128"/>
      <c r="AA215" s="128"/>
    </row>
    <row r="216" spans="1:28" ht="18.75" customHeight="1">
      <c r="A216" s="1473"/>
      <c r="B216" s="1473"/>
      <c r="C216" s="1473"/>
      <c r="D216" s="1473"/>
      <c r="E216" s="1473"/>
      <c r="F216" s="1473"/>
      <c r="G216" s="1473"/>
      <c r="H216" s="1473"/>
      <c r="I216" s="1473"/>
      <c r="J216" s="1473"/>
      <c r="K216" s="1473"/>
      <c r="L216" s="1473"/>
      <c r="M216" s="1473"/>
      <c r="N216" s="1473"/>
      <c r="O216" s="1473"/>
      <c r="P216" s="1473"/>
      <c r="Q216" s="1473"/>
      <c r="R216" s="1473"/>
      <c r="S216" s="1473"/>
      <c r="T216" s="1473"/>
      <c r="U216" s="1473"/>
      <c r="V216" s="1473"/>
      <c r="W216" s="1473"/>
      <c r="X216" s="1473"/>
      <c r="Y216" s="1473"/>
      <c r="Z216" s="1473"/>
      <c r="AA216" s="1473"/>
      <c r="AB216" s="2"/>
    </row>
    <row r="217" spans="1:28"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2"/>
    </row>
    <row r="218" spans="1:28" ht="15.75" customHeight="1">
      <c r="A218" s="6"/>
      <c r="B218" s="3"/>
      <c r="C218" s="3"/>
      <c r="D218" s="3"/>
      <c r="E218" s="3"/>
      <c r="F218" s="3"/>
      <c r="G218" s="2"/>
      <c r="H218" s="3"/>
      <c r="I218" s="3"/>
      <c r="J218" s="3"/>
      <c r="K218" s="3"/>
      <c r="L218" s="3"/>
      <c r="M218" s="3"/>
      <c r="N218" s="3"/>
      <c r="O218" s="3"/>
      <c r="P218" s="3"/>
      <c r="Q218" s="3"/>
      <c r="R218" s="3"/>
      <c r="S218" s="3"/>
      <c r="T218" s="3"/>
      <c r="U218" s="3"/>
      <c r="V218" s="3"/>
      <c r="W218" s="3"/>
      <c r="X218" s="3"/>
      <c r="Y218" s="3"/>
      <c r="Z218" s="3"/>
      <c r="AA218" s="3"/>
      <c r="AB218" s="2"/>
    </row>
    <row r="219" spans="1:28" ht="15.75" customHeight="1">
      <c r="A219" s="6"/>
      <c r="B219" s="3"/>
      <c r="C219" s="3"/>
      <c r="D219" s="3"/>
      <c r="E219" s="3"/>
      <c r="F219" s="3"/>
      <c r="G219" s="2"/>
      <c r="H219" s="2"/>
      <c r="I219" s="3"/>
      <c r="J219" s="3"/>
      <c r="K219" s="3"/>
      <c r="L219" s="2"/>
      <c r="M219" s="3"/>
      <c r="N219" s="3"/>
      <c r="O219" s="3"/>
      <c r="P219" s="3"/>
      <c r="Q219" s="3"/>
      <c r="R219" s="3"/>
      <c r="S219" s="3"/>
      <c r="T219" s="3"/>
      <c r="U219" s="3"/>
      <c r="V219" s="3"/>
      <c r="W219" s="3"/>
      <c r="X219" s="3"/>
      <c r="Y219" s="3"/>
      <c r="Z219" s="3"/>
      <c r="AA219" s="3"/>
      <c r="AB219" s="2"/>
    </row>
    <row r="220" spans="1:28" ht="15.75" customHeight="1">
      <c r="A220" s="6"/>
      <c r="B220" s="3"/>
      <c r="C220" s="3"/>
      <c r="D220" s="3"/>
      <c r="E220" s="3"/>
      <c r="F220" s="3"/>
      <c r="G220" s="3"/>
      <c r="H220" s="3"/>
      <c r="I220" s="3"/>
      <c r="J220" s="1570"/>
      <c r="K220" s="1570"/>
      <c r="L220" s="1570"/>
      <c r="M220" s="1570"/>
      <c r="N220" s="4"/>
      <c r="O220" s="3"/>
      <c r="P220" s="3"/>
      <c r="Q220" s="3"/>
      <c r="R220" s="3"/>
      <c r="S220" s="3"/>
      <c r="T220" s="3"/>
      <c r="U220" s="3"/>
      <c r="V220" s="3"/>
      <c r="W220" s="3"/>
      <c r="X220" s="3"/>
      <c r="Y220" s="3"/>
      <c r="Z220" s="3"/>
      <c r="AA220" s="3"/>
      <c r="AB220" s="2"/>
    </row>
    <row r="221" spans="1:28" ht="15.75" customHeight="1">
      <c r="A221" s="6"/>
      <c r="B221" s="3"/>
      <c r="C221" s="3"/>
      <c r="D221" s="3"/>
      <c r="E221" s="3"/>
      <c r="F221" s="3"/>
      <c r="G221" s="3"/>
      <c r="H221" s="3"/>
      <c r="I221" s="3"/>
      <c r="J221" s="1570"/>
      <c r="K221" s="1570"/>
      <c r="L221" s="1570"/>
      <c r="M221" s="1570"/>
      <c r="N221" s="4"/>
      <c r="O221" s="3"/>
      <c r="P221" s="3"/>
      <c r="Q221" s="3"/>
      <c r="R221" s="3"/>
      <c r="S221" s="3"/>
      <c r="T221" s="3"/>
      <c r="U221" s="3"/>
      <c r="V221" s="3"/>
      <c r="W221" s="3"/>
      <c r="X221" s="3"/>
      <c r="Y221" s="3"/>
      <c r="Z221" s="3"/>
      <c r="AA221" s="3"/>
      <c r="AB221" s="2"/>
    </row>
    <row r="222" spans="1:28" ht="15.75" customHeight="1">
      <c r="A222" s="6"/>
      <c r="B222" s="3"/>
      <c r="C222" s="3"/>
      <c r="D222" s="3"/>
      <c r="E222" s="3"/>
      <c r="F222" s="3"/>
      <c r="G222" s="3"/>
      <c r="H222" s="3"/>
      <c r="I222" s="3"/>
      <c r="J222" s="1570"/>
      <c r="K222" s="1570"/>
      <c r="L222" s="1570"/>
      <c r="M222" s="1570"/>
      <c r="N222" s="4"/>
      <c r="O222" s="3"/>
      <c r="P222" s="3"/>
      <c r="Q222" s="3"/>
      <c r="R222" s="3"/>
      <c r="S222" s="3"/>
      <c r="T222" s="3"/>
      <c r="U222" s="3"/>
      <c r="V222" s="3"/>
      <c r="W222" s="3"/>
      <c r="X222" s="3"/>
      <c r="Y222" s="3"/>
      <c r="Z222" s="3"/>
      <c r="AA222" s="3"/>
      <c r="AB222" s="2"/>
    </row>
    <row r="223" spans="1:28" ht="15.75" customHeight="1">
      <c r="A223" s="6"/>
      <c r="B223" s="3"/>
      <c r="C223" s="3"/>
      <c r="D223" s="3"/>
      <c r="E223" s="3"/>
      <c r="F223" s="3"/>
      <c r="G223" s="3"/>
      <c r="H223" s="3"/>
      <c r="I223" s="3"/>
      <c r="J223" s="1570"/>
      <c r="K223" s="1570"/>
      <c r="L223" s="1570"/>
      <c r="M223" s="1570"/>
      <c r="N223" s="4"/>
      <c r="O223" s="3"/>
      <c r="P223" s="3"/>
      <c r="Q223" s="3"/>
      <c r="R223" s="3"/>
      <c r="S223" s="3"/>
      <c r="T223" s="3"/>
      <c r="U223" s="3"/>
      <c r="V223" s="3"/>
      <c r="W223" s="3"/>
      <c r="X223" s="3"/>
      <c r="Y223" s="3"/>
      <c r="Z223" s="3"/>
      <c r="AA223" s="3"/>
      <c r="AB223" s="2"/>
    </row>
    <row r="224" spans="1:28" ht="15.75" customHeight="1">
      <c r="A224" s="6"/>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2"/>
    </row>
    <row r="225" spans="1:28" ht="15.75" customHeight="1">
      <c r="A225" s="3"/>
      <c r="B225" s="3"/>
      <c r="C225" s="3"/>
      <c r="D225" s="1473"/>
      <c r="E225" s="1473"/>
      <c r="F225" s="1473"/>
      <c r="G225" s="1473"/>
      <c r="H225" s="5"/>
      <c r="I225" s="1473"/>
      <c r="J225" s="1473"/>
      <c r="K225" s="1473"/>
      <c r="L225" s="1473"/>
      <c r="M225" s="1473"/>
      <c r="N225" s="1473"/>
      <c r="O225" s="1473"/>
      <c r="P225" s="1473"/>
      <c r="Q225" s="1473"/>
      <c r="R225" s="1473"/>
      <c r="S225" s="1473"/>
      <c r="T225" s="1473"/>
      <c r="U225" s="1473"/>
      <c r="V225" s="5"/>
      <c r="W225" s="5"/>
      <c r="X225" s="1473"/>
      <c r="Y225" s="1473"/>
      <c r="Z225" s="1473"/>
      <c r="AA225" s="3"/>
      <c r="AB225" s="2"/>
    </row>
    <row r="226" spans="1:28" ht="15.75" customHeight="1">
      <c r="A226" s="3"/>
      <c r="B226" s="3"/>
      <c r="C226" s="3"/>
      <c r="D226" s="5"/>
      <c r="E226" s="1501"/>
      <c r="F226" s="1501"/>
      <c r="G226" s="5"/>
      <c r="H226" s="5"/>
      <c r="I226" s="3"/>
      <c r="J226" s="3"/>
      <c r="K226" s="3"/>
      <c r="L226" s="2"/>
      <c r="M226" s="3"/>
      <c r="N226" s="3"/>
      <c r="O226" s="3"/>
      <c r="P226" s="3"/>
      <c r="Q226" s="3"/>
      <c r="R226" s="2"/>
      <c r="S226" s="2"/>
      <c r="T226" s="2"/>
      <c r="U226" s="2"/>
      <c r="V226" s="5"/>
      <c r="W226" s="5"/>
      <c r="X226" s="1568"/>
      <c r="Y226" s="1568"/>
      <c r="Z226" s="1568"/>
      <c r="AA226" s="3"/>
      <c r="AB226" s="2"/>
    </row>
    <row r="227" spans="1:28" ht="15.75" customHeight="1">
      <c r="A227" s="3"/>
      <c r="B227" s="3"/>
      <c r="C227" s="3"/>
      <c r="D227" s="5"/>
      <c r="E227" s="1501"/>
      <c r="F227" s="1501"/>
      <c r="G227" s="5"/>
      <c r="H227" s="5"/>
      <c r="I227" s="3"/>
      <c r="J227" s="3"/>
      <c r="K227" s="3"/>
      <c r="L227" s="2"/>
      <c r="M227" s="3"/>
      <c r="N227" s="3"/>
      <c r="O227" s="3"/>
      <c r="P227" s="3"/>
      <c r="Q227" s="3"/>
      <c r="R227" s="2"/>
      <c r="S227" s="2"/>
      <c r="T227" s="2"/>
      <c r="U227" s="2"/>
      <c r="V227" s="5"/>
      <c r="W227" s="5"/>
      <c r="X227" s="1568"/>
      <c r="Y227" s="1568"/>
      <c r="Z227" s="1568"/>
      <c r="AA227" s="3"/>
      <c r="AB227" s="2"/>
    </row>
    <row r="228" spans="1:28" ht="15.75" customHeight="1">
      <c r="A228" s="3"/>
      <c r="B228" s="3"/>
      <c r="C228" s="3"/>
      <c r="D228" s="5"/>
      <c r="E228" s="1501"/>
      <c r="F228" s="1501"/>
      <c r="G228" s="5"/>
      <c r="H228" s="5"/>
      <c r="I228" s="3"/>
      <c r="J228" s="3"/>
      <c r="K228" s="3"/>
      <c r="L228" s="2"/>
      <c r="M228" s="3"/>
      <c r="N228" s="3"/>
      <c r="O228" s="3"/>
      <c r="P228" s="3"/>
      <c r="Q228" s="3"/>
      <c r="R228" s="2"/>
      <c r="S228" s="2"/>
      <c r="T228" s="2"/>
      <c r="U228" s="2"/>
      <c r="V228" s="5"/>
      <c r="W228" s="5"/>
      <c r="X228" s="1568"/>
      <c r="Y228" s="1568"/>
      <c r="Z228" s="1568"/>
      <c r="AA228" s="3"/>
      <c r="AB228" s="2"/>
    </row>
    <row r="229" spans="1:28" ht="15.75" customHeight="1">
      <c r="A229" s="3"/>
      <c r="B229" s="3"/>
      <c r="C229" s="3"/>
      <c r="D229" s="5"/>
      <c r="E229" s="1501"/>
      <c r="F229" s="1501"/>
      <c r="G229" s="5"/>
      <c r="H229" s="5"/>
      <c r="I229" s="3"/>
      <c r="J229" s="3"/>
      <c r="K229" s="3"/>
      <c r="L229" s="2"/>
      <c r="M229" s="3"/>
      <c r="N229" s="3"/>
      <c r="O229" s="3"/>
      <c r="P229" s="3"/>
      <c r="Q229" s="3"/>
      <c r="R229" s="2"/>
      <c r="S229" s="2"/>
      <c r="T229" s="2"/>
      <c r="U229" s="2"/>
      <c r="V229" s="5"/>
      <c r="W229" s="5"/>
      <c r="X229" s="1568"/>
      <c r="Y229" s="1568"/>
      <c r="Z229" s="1568"/>
      <c r="AA229" s="3"/>
      <c r="AB229" s="2"/>
    </row>
    <row r="230" spans="1:28" ht="15.75" customHeight="1">
      <c r="A230" s="3"/>
      <c r="B230" s="3"/>
      <c r="C230" s="3"/>
      <c r="D230" s="5"/>
      <c r="E230" s="1501"/>
      <c r="F230" s="1501"/>
      <c r="G230" s="5"/>
      <c r="H230" s="5"/>
      <c r="I230" s="3"/>
      <c r="J230" s="3"/>
      <c r="K230" s="3"/>
      <c r="L230" s="2"/>
      <c r="M230" s="3"/>
      <c r="N230" s="3"/>
      <c r="O230" s="3"/>
      <c r="P230" s="3"/>
      <c r="Q230" s="3"/>
      <c r="R230" s="2"/>
      <c r="S230" s="2"/>
      <c r="T230" s="2"/>
      <c r="U230" s="2"/>
      <c r="V230" s="5"/>
      <c r="W230" s="5"/>
      <c r="X230" s="1568"/>
      <c r="Y230" s="1568"/>
      <c r="Z230" s="1568"/>
      <c r="AA230" s="3"/>
      <c r="AB230" s="2"/>
    </row>
    <row r="231" spans="1:28" ht="15.75" customHeight="1">
      <c r="A231" s="3"/>
      <c r="B231" s="3"/>
      <c r="C231" s="3"/>
      <c r="D231" s="5"/>
      <c r="E231" s="1501"/>
      <c r="F231" s="1501"/>
      <c r="G231" s="5"/>
      <c r="H231" s="5"/>
      <c r="I231" s="3"/>
      <c r="J231" s="3"/>
      <c r="K231" s="3"/>
      <c r="L231" s="2"/>
      <c r="M231" s="3"/>
      <c r="N231" s="3"/>
      <c r="O231" s="3"/>
      <c r="P231" s="3"/>
      <c r="Q231" s="3"/>
      <c r="R231" s="2"/>
      <c r="S231" s="2"/>
      <c r="T231" s="2"/>
      <c r="U231" s="2"/>
      <c r="V231" s="5"/>
      <c r="W231" s="5"/>
      <c r="X231" s="1568"/>
      <c r="Y231" s="1568"/>
      <c r="Z231" s="1568"/>
      <c r="AA231" s="3"/>
      <c r="AB231" s="2"/>
    </row>
    <row r="232" spans="1:28" ht="15.75" customHeight="1">
      <c r="A232" s="6"/>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2"/>
    </row>
    <row r="233" spans="1:28" ht="15.75" customHeight="1">
      <c r="A233" s="6"/>
      <c r="B233" s="3"/>
      <c r="C233" s="3"/>
      <c r="D233" s="3"/>
      <c r="E233" s="3"/>
      <c r="F233" s="1489"/>
      <c r="G233" s="1489"/>
      <c r="H233" s="1489"/>
      <c r="I233" s="1489"/>
      <c r="J233" s="1489"/>
      <c r="K233" s="1489"/>
      <c r="L233" s="1489"/>
      <c r="M233" s="1489"/>
      <c r="N233" s="1489"/>
      <c r="O233" s="1489"/>
      <c r="P233" s="1489"/>
      <c r="Q233" s="1489"/>
      <c r="R233" s="1489"/>
      <c r="S233" s="1489"/>
      <c r="T233" s="1489"/>
      <c r="U233" s="1489"/>
      <c r="V233" s="1489"/>
      <c r="W233" s="1489"/>
      <c r="X233" s="1489"/>
      <c r="Y233" s="1489"/>
      <c r="Z233" s="1489"/>
      <c r="AA233" s="1489"/>
      <c r="AB233" s="2"/>
    </row>
    <row r="234" spans="1:28" ht="15.75" customHeight="1">
      <c r="A234" s="3"/>
      <c r="B234" s="3"/>
      <c r="C234" s="3"/>
      <c r="D234" s="3"/>
      <c r="E234" s="3"/>
      <c r="F234" s="1489"/>
      <c r="G234" s="1489"/>
      <c r="H234" s="1489"/>
      <c r="I234" s="1489"/>
      <c r="J234" s="1489"/>
      <c r="K234" s="1489"/>
      <c r="L234" s="1489"/>
      <c r="M234" s="1489"/>
      <c r="N234" s="1489"/>
      <c r="O234" s="1489"/>
      <c r="P234" s="1489"/>
      <c r="Q234" s="1489"/>
      <c r="R234" s="1489"/>
      <c r="S234" s="1489"/>
      <c r="T234" s="1489"/>
      <c r="U234" s="1489"/>
      <c r="V234" s="1489"/>
      <c r="W234" s="1489"/>
      <c r="X234" s="1489"/>
      <c r="Y234" s="1489"/>
      <c r="Z234" s="1489"/>
      <c r="AA234" s="1489"/>
      <c r="AB234" s="2"/>
    </row>
    <row r="235" spans="1:28" ht="15.75" customHeight="1">
      <c r="A235" s="6"/>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2"/>
    </row>
    <row r="236" spans="1:28" ht="15.75" customHeight="1">
      <c r="A236" s="3"/>
      <c r="B236" s="3"/>
      <c r="C236" s="3"/>
      <c r="D236" s="3"/>
      <c r="E236" s="3"/>
      <c r="F236" s="1489"/>
      <c r="G236" s="1489"/>
      <c r="H236" s="1489"/>
      <c r="I236" s="1489"/>
      <c r="J236" s="1489"/>
      <c r="K236" s="1489"/>
      <c r="L236" s="1489"/>
      <c r="M236" s="1489"/>
      <c r="N236" s="1489"/>
      <c r="O236" s="1489"/>
      <c r="P236" s="1489"/>
      <c r="Q236" s="1489"/>
      <c r="R236" s="1489"/>
      <c r="S236" s="1489"/>
      <c r="T236" s="1489"/>
      <c r="U236" s="1489"/>
      <c r="V236" s="1489"/>
      <c r="W236" s="1489"/>
      <c r="X236" s="1489"/>
      <c r="Y236" s="1489"/>
      <c r="Z236" s="1489"/>
      <c r="AA236" s="1489"/>
      <c r="AB236" s="2"/>
    </row>
    <row r="237" spans="1:28" ht="15.75" customHeight="1">
      <c r="A237" s="3"/>
      <c r="B237" s="3"/>
      <c r="C237" s="3"/>
      <c r="D237" s="3"/>
      <c r="E237" s="3"/>
      <c r="F237" s="1489"/>
      <c r="G237" s="1489"/>
      <c r="H237" s="1489"/>
      <c r="I237" s="1489"/>
      <c r="J237" s="1489"/>
      <c r="K237" s="1489"/>
      <c r="L237" s="1489"/>
      <c r="M237" s="1489"/>
      <c r="N237" s="1489"/>
      <c r="O237" s="1489"/>
      <c r="P237" s="1489"/>
      <c r="Q237" s="1489"/>
      <c r="R237" s="1489"/>
      <c r="S237" s="1489"/>
      <c r="T237" s="1489"/>
      <c r="U237" s="1489"/>
      <c r="V237" s="1489"/>
      <c r="W237" s="1489"/>
      <c r="X237" s="1489"/>
      <c r="Y237" s="1489"/>
      <c r="Z237" s="1489"/>
      <c r="AA237" s="1489"/>
      <c r="AB237" s="2"/>
    </row>
    <row r="238" spans="1:28"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2"/>
    </row>
    <row r="244" spans="1:28" ht="18.75" customHeight="1">
      <c r="A244" s="1473"/>
      <c r="B244" s="1473"/>
      <c r="C244" s="1473"/>
      <c r="D244" s="1473"/>
      <c r="E244" s="1473"/>
      <c r="F244" s="1473"/>
      <c r="G244" s="1473"/>
      <c r="H244" s="1473"/>
      <c r="I244" s="1473"/>
      <c r="J244" s="1473"/>
      <c r="K244" s="1473"/>
      <c r="L244" s="1473"/>
      <c r="M244" s="1473"/>
      <c r="N244" s="1473"/>
      <c r="O244" s="1473"/>
      <c r="P244" s="1473"/>
      <c r="Q244" s="1473"/>
      <c r="R244" s="1473"/>
      <c r="S244" s="1473"/>
      <c r="T244" s="1473"/>
      <c r="U244" s="1473"/>
      <c r="V244" s="1473"/>
      <c r="W244" s="1473"/>
      <c r="X244" s="1473"/>
      <c r="Y244" s="1473"/>
      <c r="Z244" s="1473"/>
      <c r="AA244" s="1473"/>
      <c r="AB244" s="2"/>
    </row>
    <row r="245" spans="1:28"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2"/>
    </row>
    <row r="246" spans="1:28" ht="15.75" customHeight="1">
      <c r="A246" s="6"/>
      <c r="B246" s="3"/>
      <c r="C246" s="3"/>
      <c r="D246" s="3"/>
      <c r="E246" s="3"/>
      <c r="F246" s="3"/>
      <c r="G246" s="2"/>
      <c r="H246" s="3"/>
      <c r="I246" s="3"/>
      <c r="J246" s="3"/>
      <c r="K246" s="3"/>
      <c r="L246" s="3"/>
      <c r="M246" s="3"/>
      <c r="N246" s="3"/>
      <c r="O246" s="3"/>
      <c r="P246" s="3"/>
      <c r="Q246" s="3"/>
      <c r="R246" s="3"/>
      <c r="S246" s="3"/>
      <c r="T246" s="3"/>
      <c r="U246" s="3"/>
      <c r="V246" s="3"/>
      <c r="W246" s="3"/>
      <c r="X246" s="3"/>
      <c r="Y246" s="3"/>
      <c r="Z246" s="3"/>
      <c r="AA246" s="3"/>
      <c r="AB246" s="2"/>
    </row>
    <row r="247" spans="1:28" ht="15.75" customHeight="1">
      <c r="A247" s="6"/>
      <c r="B247" s="3"/>
      <c r="C247" s="3"/>
      <c r="D247" s="3"/>
      <c r="E247" s="3"/>
      <c r="F247" s="3"/>
      <c r="G247" s="2"/>
      <c r="H247" s="2"/>
      <c r="I247" s="3"/>
      <c r="J247" s="3"/>
      <c r="K247" s="3"/>
      <c r="L247" s="2"/>
      <c r="M247" s="3"/>
      <c r="N247" s="3"/>
      <c r="O247" s="3"/>
      <c r="P247" s="3"/>
      <c r="Q247" s="3"/>
      <c r="R247" s="3"/>
      <c r="S247" s="3"/>
      <c r="T247" s="3"/>
      <c r="U247" s="3"/>
      <c r="V247" s="3"/>
      <c r="W247" s="3"/>
      <c r="X247" s="3"/>
      <c r="Y247" s="3"/>
      <c r="Z247" s="3"/>
      <c r="AA247" s="3"/>
      <c r="AB247" s="2"/>
    </row>
    <row r="248" spans="1:28" ht="15.75" customHeight="1">
      <c r="A248" s="6"/>
      <c r="B248" s="3"/>
      <c r="C248" s="3"/>
      <c r="D248" s="3"/>
      <c r="E248" s="3"/>
      <c r="F248" s="3"/>
      <c r="G248" s="3"/>
      <c r="H248" s="3"/>
      <c r="I248" s="3"/>
      <c r="J248" s="1570"/>
      <c r="K248" s="1570"/>
      <c r="L248" s="1570"/>
      <c r="M248" s="1570"/>
      <c r="N248" s="4"/>
      <c r="O248" s="3"/>
      <c r="P248" s="3"/>
      <c r="Q248" s="3"/>
      <c r="R248" s="3"/>
      <c r="S248" s="3"/>
      <c r="T248" s="3"/>
      <c r="U248" s="3"/>
      <c r="V248" s="3"/>
      <c r="W248" s="3"/>
      <c r="X248" s="3"/>
      <c r="Y248" s="3"/>
      <c r="Z248" s="3"/>
      <c r="AA248" s="3"/>
      <c r="AB248" s="2"/>
    </row>
    <row r="249" spans="1:28" ht="15.75" customHeight="1">
      <c r="A249" s="6"/>
      <c r="B249" s="3"/>
      <c r="C249" s="3"/>
      <c r="D249" s="3"/>
      <c r="E249" s="3"/>
      <c r="F249" s="3"/>
      <c r="G249" s="3"/>
      <c r="H249" s="3"/>
      <c r="I249" s="3"/>
      <c r="J249" s="1570"/>
      <c r="K249" s="1570"/>
      <c r="L249" s="1570"/>
      <c r="M249" s="1570"/>
      <c r="N249" s="4"/>
      <c r="O249" s="3"/>
      <c r="P249" s="3"/>
      <c r="Q249" s="3"/>
      <c r="R249" s="3"/>
      <c r="S249" s="3"/>
      <c r="T249" s="3"/>
      <c r="U249" s="3"/>
      <c r="V249" s="3"/>
      <c r="W249" s="3"/>
      <c r="X249" s="3"/>
      <c r="Y249" s="3"/>
      <c r="Z249" s="3"/>
      <c r="AA249" s="3"/>
      <c r="AB249" s="2"/>
    </row>
    <row r="250" spans="1:28" ht="15.75" customHeight="1">
      <c r="A250" s="6"/>
      <c r="B250" s="3"/>
      <c r="C250" s="3"/>
      <c r="D250" s="3"/>
      <c r="E250" s="3"/>
      <c r="F250" s="3"/>
      <c r="G250" s="3"/>
      <c r="H250" s="3"/>
      <c r="I250" s="3"/>
      <c r="J250" s="1570"/>
      <c r="K250" s="1570"/>
      <c r="L250" s="1570"/>
      <c r="M250" s="1570"/>
      <c r="N250" s="4"/>
      <c r="O250" s="3"/>
      <c r="P250" s="3"/>
      <c r="Q250" s="3"/>
      <c r="R250" s="3"/>
      <c r="S250" s="3"/>
      <c r="T250" s="3"/>
      <c r="U250" s="3"/>
      <c r="V250" s="3"/>
      <c r="W250" s="3"/>
      <c r="X250" s="3"/>
      <c r="Y250" s="3"/>
      <c r="Z250" s="3"/>
      <c r="AA250" s="3"/>
      <c r="AB250" s="2"/>
    </row>
    <row r="251" spans="1:28" ht="15.75" customHeight="1">
      <c r="A251" s="6"/>
      <c r="B251" s="3"/>
      <c r="C251" s="3"/>
      <c r="D251" s="3"/>
      <c r="E251" s="3"/>
      <c r="F251" s="3"/>
      <c r="G251" s="3"/>
      <c r="H251" s="3"/>
      <c r="I251" s="3"/>
      <c r="J251" s="1570"/>
      <c r="K251" s="1570"/>
      <c r="L251" s="1570"/>
      <c r="M251" s="1570"/>
      <c r="N251" s="4"/>
      <c r="O251" s="3"/>
      <c r="P251" s="3"/>
      <c r="Q251" s="3"/>
      <c r="R251" s="3"/>
      <c r="S251" s="3"/>
      <c r="T251" s="3"/>
      <c r="U251" s="3"/>
      <c r="V251" s="3"/>
      <c r="W251" s="3"/>
      <c r="X251" s="3"/>
      <c r="Y251" s="3"/>
      <c r="Z251" s="3"/>
      <c r="AA251" s="3"/>
      <c r="AB251" s="2"/>
    </row>
    <row r="252" spans="1:28" ht="15.75" customHeight="1">
      <c r="A252" s="6"/>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2"/>
    </row>
    <row r="253" spans="1:28" ht="15.75" customHeight="1">
      <c r="A253" s="3"/>
      <c r="B253" s="3"/>
      <c r="C253" s="3"/>
      <c r="D253" s="1473"/>
      <c r="E253" s="1473"/>
      <c r="F253" s="1473"/>
      <c r="G253" s="1473"/>
      <c r="H253" s="5"/>
      <c r="I253" s="1473"/>
      <c r="J253" s="1473"/>
      <c r="K253" s="1473"/>
      <c r="L253" s="1473"/>
      <c r="M253" s="1473"/>
      <c r="N253" s="1473"/>
      <c r="O253" s="1473"/>
      <c r="P253" s="1473"/>
      <c r="Q253" s="1473"/>
      <c r="R253" s="1473"/>
      <c r="S253" s="1473"/>
      <c r="T253" s="1473"/>
      <c r="U253" s="1473"/>
      <c r="V253" s="5"/>
      <c r="W253" s="5"/>
      <c r="X253" s="1473"/>
      <c r="Y253" s="1473"/>
      <c r="Z253" s="1473"/>
      <c r="AA253" s="3"/>
      <c r="AB253" s="2"/>
    </row>
    <row r="254" spans="1:28" ht="15.75" customHeight="1">
      <c r="A254" s="3"/>
      <c r="B254" s="3"/>
      <c r="C254" s="3"/>
      <c r="D254" s="5"/>
      <c r="E254" s="1501"/>
      <c r="F254" s="1501"/>
      <c r="G254" s="5"/>
      <c r="H254" s="5"/>
      <c r="I254" s="3"/>
      <c r="J254" s="3"/>
      <c r="K254" s="3"/>
      <c r="L254" s="2"/>
      <c r="M254" s="3"/>
      <c r="N254" s="3"/>
      <c r="O254" s="3"/>
      <c r="P254" s="3"/>
      <c r="Q254" s="3"/>
      <c r="R254" s="2"/>
      <c r="S254" s="2"/>
      <c r="T254" s="2"/>
      <c r="U254" s="2"/>
      <c r="V254" s="5"/>
      <c r="W254" s="5"/>
      <c r="X254" s="1568"/>
      <c r="Y254" s="1568"/>
      <c r="Z254" s="1568"/>
      <c r="AA254" s="3"/>
      <c r="AB254" s="2"/>
    </row>
    <row r="255" spans="1:28" ht="15.75" customHeight="1">
      <c r="A255" s="3"/>
      <c r="B255" s="3"/>
      <c r="C255" s="3"/>
      <c r="D255" s="5"/>
      <c r="E255" s="1501"/>
      <c r="F255" s="1501"/>
      <c r="G255" s="5"/>
      <c r="H255" s="5"/>
      <c r="I255" s="3"/>
      <c r="J255" s="3"/>
      <c r="K255" s="3"/>
      <c r="L255" s="2"/>
      <c r="M255" s="3"/>
      <c r="N255" s="3"/>
      <c r="O255" s="3"/>
      <c r="P255" s="3"/>
      <c r="Q255" s="3"/>
      <c r="R255" s="2"/>
      <c r="S255" s="2"/>
      <c r="T255" s="2"/>
      <c r="U255" s="2"/>
      <c r="V255" s="5"/>
      <c r="W255" s="5"/>
      <c r="X255" s="1568"/>
      <c r="Y255" s="1568"/>
      <c r="Z255" s="1568"/>
      <c r="AA255" s="3"/>
      <c r="AB255" s="2"/>
    </row>
    <row r="256" spans="1:28" ht="15.75" customHeight="1">
      <c r="A256" s="3"/>
      <c r="B256" s="3"/>
      <c r="C256" s="3"/>
      <c r="D256" s="5"/>
      <c r="E256" s="1501"/>
      <c r="F256" s="1501"/>
      <c r="G256" s="5"/>
      <c r="H256" s="5"/>
      <c r="I256" s="3"/>
      <c r="J256" s="3"/>
      <c r="K256" s="3"/>
      <c r="L256" s="2"/>
      <c r="M256" s="3"/>
      <c r="N256" s="3"/>
      <c r="O256" s="3"/>
      <c r="P256" s="3"/>
      <c r="Q256" s="3"/>
      <c r="R256" s="2"/>
      <c r="S256" s="2"/>
      <c r="T256" s="2"/>
      <c r="U256" s="2"/>
      <c r="V256" s="5"/>
      <c r="W256" s="5"/>
      <c r="X256" s="1568"/>
      <c r="Y256" s="1568"/>
      <c r="Z256" s="1568"/>
      <c r="AA256" s="3"/>
      <c r="AB256" s="2"/>
    </row>
    <row r="257" spans="1:28" ht="15.75" customHeight="1">
      <c r="A257" s="3"/>
      <c r="B257" s="3"/>
      <c r="C257" s="3"/>
      <c r="D257" s="5"/>
      <c r="E257" s="1501"/>
      <c r="F257" s="1501"/>
      <c r="G257" s="5"/>
      <c r="H257" s="5"/>
      <c r="I257" s="3"/>
      <c r="J257" s="3"/>
      <c r="K257" s="3"/>
      <c r="L257" s="2"/>
      <c r="M257" s="3"/>
      <c r="N257" s="3"/>
      <c r="O257" s="3"/>
      <c r="P257" s="3"/>
      <c r="Q257" s="3"/>
      <c r="R257" s="2"/>
      <c r="S257" s="2"/>
      <c r="T257" s="2"/>
      <c r="U257" s="2"/>
      <c r="V257" s="5"/>
      <c r="W257" s="5"/>
      <c r="X257" s="1568"/>
      <c r="Y257" s="1568"/>
      <c r="Z257" s="1568"/>
      <c r="AA257" s="3"/>
      <c r="AB257" s="2"/>
    </row>
    <row r="258" spans="1:28" ht="15.75" customHeight="1">
      <c r="A258" s="3"/>
      <c r="B258" s="3"/>
      <c r="C258" s="3"/>
      <c r="D258" s="5"/>
      <c r="E258" s="1501"/>
      <c r="F258" s="1501"/>
      <c r="G258" s="5"/>
      <c r="H258" s="5"/>
      <c r="I258" s="3"/>
      <c r="J258" s="3"/>
      <c r="K258" s="3"/>
      <c r="L258" s="2"/>
      <c r="M258" s="3"/>
      <c r="N258" s="3"/>
      <c r="O258" s="3"/>
      <c r="P258" s="3"/>
      <c r="Q258" s="3"/>
      <c r="R258" s="2"/>
      <c r="S258" s="2"/>
      <c r="T258" s="2"/>
      <c r="U258" s="2"/>
      <c r="V258" s="5"/>
      <c r="W258" s="5"/>
      <c r="X258" s="1568"/>
      <c r="Y258" s="1568"/>
      <c r="Z258" s="1568"/>
      <c r="AA258" s="3"/>
      <c r="AB258" s="2"/>
    </row>
    <row r="259" spans="1:28" ht="15.75" customHeight="1">
      <c r="A259" s="3"/>
      <c r="B259" s="3"/>
      <c r="C259" s="3"/>
      <c r="D259" s="5"/>
      <c r="E259" s="1501"/>
      <c r="F259" s="1501"/>
      <c r="G259" s="5"/>
      <c r="H259" s="5"/>
      <c r="I259" s="3"/>
      <c r="J259" s="3"/>
      <c r="K259" s="3"/>
      <c r="L259" s="2"/>
      <c r="M259" s="3"/>
      <c r="N259" s="3"/>
      <c r="O259" s="3"/>
      <c r="P259" s="3"/>
      <c r="Q259" s="3"/>
      <c r="R259" s="2"/>
      <c r="S259" s="2"/>
      <c r="T259" s="2"/>
      <c r="U259" s="2"/>
      <c r="V259" s="5"/>
      <c r="W259" s="5"/>
      <c r="X259" s="1568"/>
      <c r="Y259" s="1568"/>
      <c r="Z259" s="1568"/>
      <c r="AA259" s="3"/>
      <c r="AB259" s="2"/>
    </row>
    <row r="260" spans="1:28" ht="15.75" customHeight="1">
      <c r="A260" s="6"/>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2"/>
    </row>
    <row r="261" spans="1:28" ht="15.75" customHeight="1">
      <c r="A261" s="6"/>
      <c r="B261" s="3"/>
      <c r="C261" s="3"/>
      <c r="D261" s="3"/>
      <c r="E261" s="3"/>
      <c r="F261" s="1489"/>
      <c r="G261" s="1489"/>
      <c r="H261" s="1489"/>
      <c r="I261" s="1489"/>
      <c r="J261" s="1489"/>
      <c r="K261" s="1489"/>
      <c r="L261" s="1489"/>
      <c r="M261" s="1489"/>
      <c r="N261" s="1489"/>
      <c r="O261" s="1489"/>
      <c r="P261" s="1489"/>
      <c r="Q261" s="1489"/>
      <c r="R261" s="1489"/>
      <c r="S261" s="1489"/>
      <c r="T261" s="1489"/>
      <c r="U261" s="1489"/>
      <c r="V261" s="1489"/>
      <c r="W261" s="1489"/>
      <c r="X261" s="1489"/>
      <c r="Y261" s="1489"/>
      <c r="Z261" s="1489"/>
      <c r="AA261" s="1489"/>
      <c r="AB261" s="2"/>
    </row>
    <row r="262" spans="1:28" ht="15.75" customHeight="1">
      <c r="A262" s="3"/>
      <c r="B262" s="3"/>
      <c r="C262" s="3"/>
      <c r="D262" s="3"/>
      <c r="E262" s="3"/>
      <c r="F262" s="1489"/>
      <c r="G262" s="1489"/>
      <c r="H262" s="1489"/>
      <c r="I262" s="1489"/>
      <c r="J262" s="1489"/>
      <c r="K262" s="1489"/>
      <c r="L262" s="1489"/>
      <c r="M262" s="1489"/>
      <c r="N262" s="1489"/>
      <c r="O262" s="1489"/>
      <c r="P262" s="1489"/>
      <c r="Q262" s="1489"/>
      <c r="R262" s="1489"/>
      <c r="S262" s="1489"/>
      <c r="T262" s="1489"/>
      <c r="U262" s="1489"/>
      <c r="V262" s="1489"/>
      <c r="W262" s="1489"/>
      <c r="X262" s="1489"/>
      <c r="Y262" s="1489"/>
      <c r="Z262" s="1489"/>
      <c r="AA262" s="1489"/>
      <c r="AB262" s="2"/>
    </row>
    <row r="263" spans="1:28" ht="15.75" customHeight="1">
      <c r="A263" s="6"/>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2"/>
    </row>
    <row r="264" spans="1:28" ht="15.75" customHeight="1">
      <c r="A264" s="3"/>
      <c r="B264" s="3"/>
      <c r="C264" s="3"/>
      <c r="D264" s="3"/>
      <c r="E264" s="3"/>
      <c r="F264" s="1489"/>
      <c r="G264" s="1489"/>
      <c r="H264" s="1489"/>
      <c r="I264" s="1489"/>
      <c r="J264" s="1489"/>
      <c r="K264" s="1489"/>
      <c r="L264" s="1489"/>
      <c r="M264" s="1489"/>
      <c r="N264" s="1489"/>
      <c r="O264" s="1489"/>
      <c r="P264" s="1489"/>
      <c r="Q264" s="1489"/>
      <c r="R264" s="1489"/>
      <c r="S264" s="1489"/>
      <c r="T264" s="1489"/>
      <c r="U264" s="1489"/>
      <c r="V264" s="1489"/>
      <c r="W264" s="1489"/>
      <c r="X264" s="1489"/>
      <c r="Y264" s="1489"/>
      <c r="Z264" s="1489"/>
      <c r="AA264" s="1489"/>
      <c r="AB264" s="2"/>
    </row>
    <row r="265" spans="1:28" ht="15.75" customHeight="1">
      <c r="A265" s="3"/>
      <c r="B265" s="3"/>
      <c r="C265" s="3"/>
      <c r="D265" s="3"/>
      <c r="E265" s="3"/>
      <c r="F265" s="1489"/>
      <c r="G265" s="1489"/>
      <c r="H265" s="1489"/>
      <c r="I265" s="1489"/>
      <c r="J265" s="1489"/>
      <c r="K265" s="1489"/>
      <c r="L265" s="1489"/>
      <c r="M265" s="1489"/>
      <c r="N265" s="1489"/>
      <c r="O265" s="1489"/>
      <c r="P265" s="1489"/>
      <c r="Q265" s="1489"/>
      <c r="R265" s="1489"/>
      <c r="S265" s="1489"/>
      <c r="T265" s="1489"/>
      <c r="U265" s="1489"/>
      <c r="V265" s="1489"/>
      <c r="W265" s="1489"/>
      <c r="X265" s="1489"/>
      <c r="Y265" s="1489"/>
      <c r="Z265" s="1489"/>
      <c r="AA265" s="1489"/>
      <c r="AB265" s="2"/>
    </row>
    <row r="266" spans="1:28"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2"/>
    </row>
    <row r="267" spans="1:28" ht="15.75" customHeight="1">
      <c r="A267" s="128"/>
      <c r="B267" s="128"/>
      <c r="C267" s="128"/>
      <c r="D267" s="128"/>
      <c r="E267" s="128"/>
      <c r="F267" s="128"/>
      <c r="G267" s="128"/>
      <c r="H267" s="128"/>
      <c r="I267" s="128"/>
      <c r="J267" s="128"/>
      <c r="K267" s="128"/>
      <c r="L267" s="128"/>
      <c r="M267" s="128"/>
      <c r="N267" s="128"/>
      <c r="O267" s="128"/>
      <c r="P267" s="128"/>
      <c r="Q267" s="128"/>
      <c r="R267" s="128"/>
      <c r="S267" s="128"/>
      <c r="T267" s="128"/>
      <c r="U267" s="128"/>
      <c r="V267" s="128"/>
      <c r="W267" s="128"/>
      <c r="X267" s="128"/>
      <c r="Y267" s="128"/>
      <c r="Z267" s="128"/>
      <c r="AA267" s="128"/>
    </row>
    <row r="268" spans="1:28" ht="15.75" customHeight="1">
      <c r="A268" s="128"/>
      <c r="B268" s="128"/>
      <c r="C268" s="128"/>
      <c r="D268" s="128"/>
      <c r="E268" s="128"/>
      <c r="F268" s="128"/>
      <c r="G268" s="128"/>
      <c r="H268" s="128"/>
      <c r="I268" s="128"/>
      <c r="J268" s="128"/>
      <c r="K268" s="128"/>
      <c r="L268" s="128"/>
      <c r="M268" s="128"/>
      <c r="N268" s="128"/>
      <c r="O268" s="128"/>
      <c r="P268" s="128"/>
      <c r="Q268" s="128"/>
      <c r="R268" s="128"/>
      <c r="S268" s="128"/>
      <c r="T268" s="128"/>
      <c r="U268" s="128"/>
      <c r="V268" s="128"/>
      <c r="W268" s="128"/>
      <c r="X268" s="128"/>
      <c r="Y268" s="128"/>
      <c r="Z268" s="128"/>
      <c r="AA268" s="128"/>
    </row>
    <row r="269" spans="1:28" ht="15.75" customHeight="1">
      <c r="A269" s="128"/>
      <c r="B269" s="128"/>
      <c r="C269" s="128"/>
      <c r="D269" s="128"/>
      <c r="E269" s="128"/>
      <c r="F269" s="128"/>
      <c r="G269" s="128"/>
      <c r="H269" s="128"/>
      <c r="I269" s="128"/>
      <c r="J269" s="128"/>
      <c r="K269" s="128"/>
      <c r="L269" s="128"/>
      <c r="M269" s="128"/>
      <c r="N269" s="128"/>
      <c r="O269" s="128"/>
      <c r="P269" s="128"/>
      <c r="Q269" s="128"/>
      <c r="R269" s="128"/>
      <c r="S269" s="128"/>
      <c r="T269" s="128"/>
      <c r="U269" s="128"/>
      <c r="V269" s="128"/>
      <c r="W269" s="128"/>
      <c r="X269" s="128"/>
      <c r="Y269" s="128"/>
      <c r="Z269" s="128"/>
      <c r="AA269" s="128"/>
    </row>
    <row r="270" spans="1:28" ht="18.75" customHeight="1">
      <c r="A270" s="1473"/>
      <c r="B270" s="1473"/>
      <c r="C270" s="1473"/>
      <c r="D270" s="1473"/>
      <c r="E270" s="1473"/>
      <c r="F270" s="1473"/>
      <c r="G270" s="1473"/>
      <c r="H270" s="1473"/>
      <c r="I270" s="1473"/>
      <c r="J270" s="1473"/>
      <c r="K270" s="1473"/>
      <c r="L270" s="1473"/>
      <c r="M270" s="1473"/>
      <c r="N270" s="1473"/>
      <c r="O270" s="1473"/>
      <c r="P270" s="1473"/>
      <c r="Q270" s="1473"/>
      <c r="R270" s="1473"/>
      <c r="S270" s="1473"/>
      <c r="T270" s="1473"/>
      <c r="U270" s="1473"/>
      <c r="V270" s="1473"/>
      <c r="W270" s="1473"/>
      <c r="X270" s="1473"/>
      <c r="Y270" s="1473"/>
      <c r="Z270" s="1473"/>
      <c r="AA270" s="1473"/>
      <c r="AB270" s="2"/>
    </row>
    <row r="271" spans="1:28"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2"/>
    </row>
    <row r="272" spans="1:28" ht="15.75" customHeight="1">
      <c r="A272" s="6"/>
      <c r="B272" s="3"/>
      <c r="C272" s="3"/>
      <c r="D272" s="3"/>
      <c r="E272" s="3"/>
      <c r="F272" s="3"/>
      <c r="G272" s="2"/>
      <c r="H272" s="3"/>
      <c r="I272" s="3"/>
      <c r="J272" s="3"/>
      <c r="K272" s="3"/>
      <c r="L272" s="3"/>
      <c r="M272" s="3"/>
      <c r="N272" s="3"/>
      <c r="O272" s="3"/>
      <c r="P272" s="3"/>
      <c r="Q272" s="3"/>
      <c r="R272" s="3"/>
      <c r="S272" s="3"/>
      <c r="T272" s="3"/>
      <c r="U272" s="3"/>
      <c r="V272" s="3"/>
      <c r="W272" s="3"/>
      <c r="X272" s="3"/>
      <c r="Y272" s="3"/>
      <c r="Z272" s="3"/>
      <c r="AA272" s="3"/>
      <c r="AB272" s="2"/>
    </row>
    <row r="273" spans="1:28" ht="15.75" customHeight="1">
      <c r="A273" s="6"/>
      <c r="B273" s="3"/>
      <c r="C273" s="3"/>
      <c r="D273" s="3"/>
      <c r="E273" s="3"/>
      <c r="F273" s="3"/>
      <c r="G273" s="2"/>
      <c r="H273" s="2"/>
      <c r="I273" s="3"/>
      <c r="J273" s="3"/>
      <c r="K273" s="3"/>
      <c r="L273" s="2"/>
      <c r="M273" s="3"/>
      <c r="N273" s="3"/>
      <c r="O273" s="3"/>
      <c r="P273" s="3"/>
      <c r="Q273" s="3"/>
      <c r="R273" s="3"/>
      <c r="S273" s="3"/>
      <c r="T273" s="3"/>
      <c r="U273" s="3"/>
      <c r="V273" s="3"/>
      <c r="W273" s="3"/>
      <c r="X273" s="3"/>
      <c r="Y273" s="3"/>
      <c r="Z273" s="3"/>
      <c r="AA273" s="3"/>
      <c r="AB273" s="2"/>
    </row>
    <row r="274" spans="1:28" ht="15.75" customHeight="1">
      <c r="A274" s="6"/>
      <c r="B274" s="3"/>
      <c r="C274" s="3"/>
      <c r="D274" s="3"/>
      <c r="E274" s="3"/>
      <c r="F274" s="3"/>
      <c r="G274" s="3"/>
      <c r="H274" s="3"/>
      <c r="I274" s="3"/>
      <c r="J274" s="1570"/>
      <c r="K274" s="1570"/>
      <c r="L274" s="1570"/>
      <c r="M274" s="1570"/>
      <c r="N274" s="4"/>
      <c r="O274" s="3"/>
      <c r="P274" s="3"/>
      <c r="Q274" s="3"/>
      <c r="R274" s="3"/>
      <c r="S274" s="3"/>
      <c r="T274" s="3"/>
      <c r="U274" s="3"/>
      <c r="V274" s="3"/>
      <c r="W274" s="3"/>
      <c r="X274" s="3"/>
      <c r="Y274" s="3"/>
      <c r="Z274" s="3"/>
      <c r="AA274" s="3"/>
      <c r="AB274" s="2"/>
    </row>
    <row r="275" spans="1:28" ht="15.75" customHeight="1">
      <c r="A275" s="6"/>
      <c r="B275" s="3"/>
      <c r="C275" s="3"/>
      <c r="D275" s="3"/>
      <c r="E275" s="3"/>
      <c r="F275" s="3"/>
      <c r="G275" s="3"/>
      <c r="H275" s="3"/>
      <c r="I275" s="3"/>
      <c r="J275" s="1570"/>
      <c r="K275" s="1570"/>
      <c r="L275" s="1570"/>
      <c r="M275" s="1570"/>
      <c r="N275" s="4"/>
      <c r="O275" s="3"/>
      <c r="P275" s="3"/>
      <c r="Q275" s="3"/>
      <c r="R275" s="3"/>
      <c r="S275" s="3"/>
      <c r="T275" s="3"/>
      <c r="U275" s="3"/>
      <c r="V275" s="3"/>
      <c r="W275" s="3"/>
      <c r="X275" s="3"/>
      <c r="Y275" s="3"/>
      <c r="Z275" s="3"/>
      <c r="AA275" s="3"/>
      <c r="AB275" s="2"/>
    </row>
    <row r="276" spans="1:28" ht="15.75" customHeight="1">
      <c r="A276" s="6"/>
      <c r="B276" s="3"/>
      <c r="C276" s="3"/>
      <c r="D276" s="3"/>
      <c r="E276" s="3"/>
      <c r="F276" s="3"/>
      <c r="G276" s="3"/>
      <c r="H276" s="3"/>
      <c r="I276" s="3"/>
      <c r="J276" s="1570"/>
      <c r="K276" s="1570"/>
      <c r="L276" s="1570"/>
      <c r="M276" s="1570"/>
      <c r="N276" s="4"/>
      <c r="O276" s="3"/>
      <c r="P276" s="3"/>
      <c r="Q276" s="3"/>
      <c r="R276" s="3"/>
      <c r="S276" s="3"/>
      <c r="T276" s="3"/>
      <c r="U276" s="3"/>
      <c r="V276" s="3"/>
      <c r="W276" s="3"/>
      <c r="X276" s="3"/>
      <c r="Y276" s="3"/>
      <c r="Z276" s="3"/>
      <c r="AA276" s="3"/>
      <c r="AB276" s="2"/>
    </row>
    <row r="277" spans="1:28" ht="15.75" customHeight="1">
      <c r="A277" s="6"/>
      <c r="B277" s="3"/>
      <c r="C277" s="3"/>
      <c r="D277" s="3"/>
      <c r="E277" s="3"/>
      <c r="F277" s="3"/>
      <c r="G277" s="3"/>
      <c r="H277" s="3"/>
      <c r="I277" s="3"/>
      <c r="J277" s="1570"/>
      <c r="K277" s="1570"/>
      <c r="L277" s="1570"/>
      <c r="M277" s="1570"/>
      <c r="N277" s="4"/>
      <c r="O277" s="3"/>
      <c r="P277" s="3"/>
      <c r="Q277" s="3"/>
      <c r="R277" s="3"/>
      <c r="S277" s="3"/>
      <c r="T277" s="3"/>
      <c r="U277" s="3"/>
      <c r="V277" s="3"/>
      <c r="W277" s="3"/>
      <c r="X277" s="3"/>
      <c r="Y277" s="3"/>
      <c r="Z277" s="3"/>
      <c r="AA277" s="3"/>
      <c r="AB277" s="2"/>
    </row>
    <row r="278" spans="1:28" ht="15.75" customHeight="1">
      <c r="A278" s="6"/>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2"/>
    </row>
    <row r="279" spans="1:28" ht="15.75" customHeight="1">
      <c r="A279" s="3"/>
      <c r="B279" s="3"/>
      <c r="C279" s="3"/>
      <c r="D279" s="1473"/>
      <c r="E279" s="1473"/>
      <c r="F279" s="1473"/>
      <c r="G279" s="1473"/>
      <c r="H279" s="5"/>
      <c r="I279" s="1473"/>
      <c r="J279" s="1473"/>
      <c r="K279" s="1473"/>
      <c r="L279" s="1473"/>
      <c r="M279" s="1473"/>
      <c r="N279" s="1473"/>
      <c r="O279" s="1473"/>
      <c r="P279" s="1473"/>
      <c r="Q279" s="1473"/>
      <c r="R279" s="1473"/>
      <c r="S279" s="1473"/>
      <c r="T279" s="1473"/>
      <c r="U279" s="1473"/>
      <c r="V279" s="5"/>
      <c r="W279" s="5"/>
      <c r="X279" s="1473"/>
      <c r="Y279" s="1473"/>
      <c r="Z279" s="1473"/>
      <c r="AA279" s="3"/>
      <c r="AB279" s="2"/>
    </row>
    <row r="280" spans="1:28" ht="15.75" customHeight="1">
      <c r="A280" s="3"/>
      <c r="B280" s="3"/>
      <c r="C280" s="3"/>
      <c r="D280" s="5"/>
      <c r="E280" s="1501"/>
      <c r="F280" s="1501"/>
      <c r="G280" s="5"/>
      <c r="H280" s="5"/>
      <c r="I280" s="3"/>
      <c r="J280" s="3"/>
      <c r="K280" s="3"/>
      <c r="L280" s="2"/>
      <c r="M280" s="3"/>
      <c r="N280" s="3"/>
      <c r="O280" s="3"/>
      <c r="P280" s="3"/>
      <c r="Q280" s="3"/>
      <c r="R280" s="2"/>
      <c r="S280" s="2"/>
      <c r="T280" s="2"/>
      <c r="U280" s="2"/>
      <c r="V280" s="5"/>
      <c r="W280" s="5"/>
      <c r="X280" s="1568"/>
      <c r="Y280" s="1568"/>
      <c r="Z280" s="1568"/>
      <c r="AA280" s="3"/>
      <c r="AB280" s="2"/>
    </row>
    <row r="281" spans="1:28" ht="15.75" customHeight="1">
      <c r="A281" s="3"/>
      <c r="B281" s="3"/>
      <c r="C281" s="3"/>
      <c r="D281" s="5"/>
      <c r="E281" s="1501"/>
      <c r="F281" s="1501"/>
      <c r="G281" s="5"/>
      <c r="H281" s="5"/>
      <c r="I281" s="3"/>
      <c r="J281" s="3"/>
      <c r="K281" s="3"/>
      <c r="L281" s="2"/>
      <c r="M281" s="3"/>
      <c r="N281" s="3"/>
      <c r="O281" s="3"/>
      <c r="P281" s="3"/>
      <c r="Q281" s="3"/>
      <c r="R281" s="2"/>
      <c r="S281" s="2"/>
      <c r="T281" s="2"/>
      <c r="U281" s="2"/>
      <c r="V281" s="5"/>
      <c r="W281" s="5"/>
      <c r="X281" s="1568"/>
      <c r="Y281" s="1568"/>
      <c r="Z281" s="1568"/>
      <c r="AA281" s="3"/>
      <c r="AB281" s="2"/>
    </row>
    <row r="282" spans="1:28" ht="15.75" customHeight="1">
      <c r="A282" s="3"/>
      <c r="B282" s="3"/>
      <c r="C282" s="3"/>
      <c r="D282" s="5"/>
      <c r="E282" s="1501"/>
      <c r="F282" s="1501"/>
      <c r="G282" s="5"/>
      <c r="H282" s="5"/>
      <c r="I282" s="3"/>
      <c r="J282" s="3"/>
      <c r="K282" s="3"/>
      <c r="L282" s="2"/>
      <c r="M282" s="3"/>
      <c r="N282" s="3"/>
      <c r="O282" s="3"/>
      <c r="P282" s="3"/>
      <c r="Q282" s="3"/>
      <c r="R282" s="2"/>
      <c r="S282" s="2"/>
      <c r="T282" s="2"/>
      <c r="U282" s="2"/>
      <c r="V282" s="5"/>
      <c r="W282" s="5"/>
      <c r="X282" s="1568"/>
      <c r="Y282" s="1568"/>
      <c r="Z282" s="1568"/>
      <c r="AA282" s="3"/>
      <c r="AB282" s="2"/>
    </row>
    <row r="283" spans="1:28" ht="15.75" customHeight="1">
      <c r="A283" s="3"/>
      <c r="B283" s="3"/>
      <c r="C283" s="3"/>
      <c r="D283" s="5"/>
      <c r="E283" s="1501"/>
      <c r="F283" s="1501"/>
      <c r="G283" s="5"/>
      <c r="H283" s="5"/>
      <c r="I283" s="3"/>
      <c r="J283" s="3"/>
      <c r="K283" s="3"/>
      <c r="L283" s="2"/>
      <c r="M283" s="3"/>
      <c r="N283" s="3"/>
      <c r="O283" s="3"/>
      <c r="P283" s="3"/>
      <c r="Q283" s="3"/>
      <c r="R283" s="2"/>
      <c r="S283" s="2"/>
      <c r="T283" s="2"/>
      <c r="U283" s="2"/>
      <c r="V283" s="5"/>
      <c r="W283" s="5"/>
      <c r="X283" s="1568"/>
      <c r="Y283" s="1568"/>
      <c r="Z283" s="1568"/>
      <c r="AA283" s="3"/>
      <c r="AB283" s="2"/>
    </row>
    <row r="284" spans="1:28" ht="15.75" customHeight="1">
      <c r="A284" s="3"/>
      <c r="B284" s="3"/>
      <c r="C284" s="3"/>
      <c r="D284" s="5"/>
      <c r="E284" s="1501"/>
      <c r="F284" s="1501"/>
      <c r="G284" s="5"/>
      <c r="H284" s="5"/>
      <c r="I284" s="3"/>
      <c r="J284" s="3"/>
      <c r="K284" s="3"/>
      <c r="L284" s="2"/>
      <c r="M284" s="3"/>
      <c r="N284" s="3"/>
      <c r="O284" s="3"/>
      <c r="P284" s="3"/>
      <c r="Q284" s="3"/>
      <c r="R284" s="2"/>
      <c r="S284" s="2"/>
      <c r="T284" s="2"/>
      <c r="U284" s="2"/>
      <c r="V284" s="5"/>
      <c r="W284" s="5"/>
      <c r="X284" s="1568"/>
      <c r="Y284" s="1568"/>
      <c r="Z284" s="1568"/>
      <c r="AA284" s="3"/>
      <c r="AB284" s="2"/>
    </row>
    <row r="285" spans="1:28" ht="15.75" customHeight="1">
      <c r="A285" s="3"/>
      <c r="B285" s="3"/>
      <c r="C285" s="3"/>
      <c r="D285" s="5"/>
      <c r="E285" s="1501"/>
      <c r="F285" s="1501"/>
      <c r="G285" s="5"/>
      <c r="H285" s="5"/>
      <c r="I285" s="3"/>
      <c r="J285" s="3"/>
      <c r="K285" s="3"/>
      <c r="L285" s="2"/>
      <c r="M285" s="3"/>
      <c r="N285" s="3"/>
      <c r="O285" s="3"/>
      <c r="P285" s="3"/>
      <c r="Q285" s="3"/>
      <c r="R285" s="2"/>
      <c r="S285" s="2"/>
      <c r="T285" s="2"/>
      <c r="U285" s="2"/>
      <c r="V285" s="5"/>
      <c r="W285" s="5"/>
      <c r="X285" s="1568"/>
      <c r="Y285" s="1568"/>
      <c r="Z285" s="1568"/>
      <c r="AA285" s="3"/>
      <c r="AB285" s="2"/>
    </row>
    <row r="286" spans="1:28" ht="15.75" customHeight="1">
      <c r="A286" s="6"/>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2"/>
    </row>
    <row r="287" spans="1:28" ht="15.75" customHeight="1">
      <c r="A287" s="6"/>
      <c r="B287" s="3"/>
      <c r="C287" s="3"/>
      <c r="D287" s="3"/>
      <c r="E287" s="3"/>
      <c r="F287" s="1489"/>
      <c r="G287" s="1489"/>
      <c r="H287" s="1489"/>
      <c r="I287" s="1489"/>
      <c r="J287" s="1489"/>
      <c r="K287" s="1489"/>
      <c r="L287" s="1489"/>
      <c r="M287" s="1489"/>
      <c r="N287" s="1489"/>
      <c r="O287" s="1489"/>
      <c r="P287" s="1489"/>
      <c r="Q287" s="1489"/>
      <c r="R287" s="1489"/>
      <c r="S287" s="1489"/>
      <c r="T287" s="1489"/>
      <c r="U287" s="1489"/>
      <c r="V287" s="1489"/>
      <c r="W287" s="1489"/>
      <c r="X287" s="1489"/>
      <c r="Y287" s="1489"/>
      <c r="Z287" s="1489"/>
      <c r="AA287" s="1489"/>
      <c r="AB287" s="2"/>
    </row>
    <row r="288" spans="1:28" ht="15.75" customHeight="1">
      <c r="A288" s="3"/>
      <c r="B288" s="3"/>
      <c r="C288" s="3"/>
      <c r="D288" s="3"/>
      <c r="E288" s="3"/>
      <c r="F288" s="1489"/>
      <c r="G288" s="1489"/>
      <c r="H288" s="1489"/>
      <c r="I288" s="1489"/>
      <c r="J288" s="1489"/>
      <c r="K288" s="1489"/>
      <c r="L288" s="1489"/>
      <c r="M288" s="1489"/>
      <c r="N288" s="1489"/>
      <c r="O288" s="1489"/>
      <c r="P288" s="1489"/>
      <c r="Q288" s="1489"/>
      <c r="R288" s="1489"/>
      <c r="S288" s="1489"/>
      <c r="T288" s="1489"/>
      <c r="U288" s="1489"/>
      <c r="V288" s="1489"/>
      <c r="W288" s="1489"/>
      <c r="X288" s="1489"/>
      <c r="Y288" s="1489"/>
      <c r="Z288" s="1489"/>
      <c r="AA288" s="1489"/>
      <c r="AB288" s="2"/>
    </row>
    <row r="289" spans="1:28" ht="15.75" customHeight="1">
      <c r="A289" s="6"/>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2"/>
    </row>
    <row r="290" spans="1:28" ht="15.75" customHeight="1">
      <c r="A290" s="3"/>
      <c r="B290" s="3"/>
      <c r="C290" s="3"/>
      <c r="D290" s="3"/>
      <c r="E290" s="3"/>
      <c r="F290" s="1489"/>
      <c r="G290" s="1489"/>
      <c r="H290" s="1489"/>
      <c r="I290" s="1489"/>
      <c r="J290" s="1489"/>
      <c r="K290" s="1489"/>
      <c r="L290" s="1489"/>
      <c r="M290" s="1489"/>
      <c r="N290" s="1489"/>
      <c r="O290" s="1489"/>
      <c r="P290" s="1489"/>
      <c r="Q290" s="1489"/>
      <c r="R290" s="1489"/>
      <c r="S290" s="1489"/>
      <c r="T290" s="1489"/>
      <c r="U290" s="1489"/>
      <c r="V290" s="1489"/>
      <c r="W290" s="1489"/>
      <c r="X290" s="1489"/>
      <c r="Y290" s="1489"/>
      <c r="Z290" s="1489"/>
      <c r="AA290" s="1489"/>
      <c r="AB290" s="2"/>
    </row>
    <row r="291" spans="1:28" ht="15.75" customHeight="1">
      <c r="A291" s="3"/>
      <c r="B291" s="3"/>
      <c r="C291" s="3"/>
      <c r="D291" s="3"/>
      <c r="E291" s="3"/>
      <c r="F291" s="1489"/>
      <c r="G291" s="1489"/>
      <c r="H291" s="1489"/>
      <c r="I291" s="1489"/>
      <c r="J291" s="1489"/>
      <c r="K291" s="1489"/>
      <c r="L291" s="1489"/>
      <c r="M291" s="1489"/>
      <c r="N291" s="1489"/>
      <c r="O291" s="1489"/>
      <c r="P291" s="1489"/>
      <c r="Q291" s="1489"/>
      <c r="R291" s="1489"/>
      <c r="S291" s="1489"/>
      <c r="T291" s="1489"/>
      <c r="U291" s="1489"/>
      <c r="V291" s="1489"/>
      <c r="W291" s="1489"/>
      <c r="X291" s="1489"/>
      <c r="Y291" s="1489"/>
      <c r="Z291" s="1489"/>
      <c r="AA291" s="1489"/>
      <c r="AB291" s="2"/>
    </row>
    <row r="292" spans="1:28"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2"/>
    </row>
  </sheetData>
  <sheetProtection selectLockedCells="1"/>
  <mergeCells count="161">
    <mergeCell ref="E282:F282"/>
    <mergeCell ref="X280:Z280"/>
    <mergeCell ref="E281:F281"/>
    <mergeCell ref="X282:Z282"/>
    <mergeCell ref="E231:F231"/>
    <mergeCell ref="X231:Z231"/>
    <mergeCell ref="X257:Z257"/>
    <mergeCell ref="X253:Z253"/>
    <mergeCell ref="E254:F254"/>
    <mergeCell ref="X254:Z254"/>
    <mergeCell ref="D253:G253"/>
    <mergeCell ref="X255:Z255"/>
    <mergeCell ref="I253:U253"/>
    <mergeCell ref="E256:F256"/>
    <mergeCell ref="F264:AA265"/>
    <mergeCell ref="X279:Z279"/>
    <mergeCell ref="X281:Z281"/>
    <mergeCell ref="X256:Z256"/>
    <mergeCell ref="J250:M250"/>
    <mergeCell ref="J251:M251"/>
    <mergeCell ref="E255:F255"/>
    <mergeCell ref="J275:M275"/>
    <mergeCell ref="J274:M274"/>
    <mergeCell ref="A244:AA244"/>
    <mergeCell ref="F287:AA288"/>
    <mergeCell ref="F290:AA291"/>
    <mergeCell ref="S125:Z125"/>
    <mergeCell ref="E284:F284"/>
    <mergeCell ref="X284:Z284"/>
    <mergeCell ref="E285:F285"/>
    <mergeCell ref="E257:F257"/>
    <mergeCell ref="J249:M249"/>
    <mergeCell ref="X285:Z285"/>
    <mergeCell ref="F261:AA262"/>
    <mergeCell ref="D279:G279"/>
    <mergeCell ref="X258:Z258"/>
    <mergeCell ref="E259:F259"/>
    <mergeCell ref="X259:Z259"/>
    <mergeCell ref="E258:F258"/>
    <mergeCell ref="I279:U279"/>
    <mergeCell ref="A270:AA270"/>
    <mergeCell ref="E228:F228"/>
    <mergeCell ref="X228:Z228"/>
    <mergeCell ref="E283:F283"/>
    <mergeCell ref="X283:Z283"/>
    <mergeCell ref="E280:F280"/>
    <mergeCell ref="J276:M276"/>
    <mergeCell ref="J277:M277"/>
    <mergeCell ref="J248:M248"/>
    <mergeCell ref="F233:AA234"/>
    <mergeCell ref="F236:AA237"/>
    <mergeCell ref="AN19:AR19"/>
    <mergeCell ref="I38:T38"/>
    <mergeCell ref="S124:Z124"/>
    <mergeCell ref="B39:H39"/>
    <mergeCell ref="U39:AB39"/>
    <mergeCell ref="A46:AA46"/>
    <mergeCell ref="U40:AB40"/>
    <mergeCell ref="G97:AB97"/>
    <mergeCell ref="G79:AB79"/>
    <mergeCell ref="G99:AB100"/>
    <mergeCell ref="E227:F227"/>
    <mergeCell ref="X227:Z227"/>
    <mergeCell ref="J223:M223"/>
    <mergeCell ref="D225:G225"/>
    <mergeCell ref="I225:U225"/>
    <mergeCell ref="X225:Z225"/>
    <mergeCell ref="E229:F229"/>
    <mergeCell ref="X229:Z229"/>
    <mergeCell ref="E230:F230"/>
    <mergeCell ref="X230:Z230"/>
    <mergeCell ref="J220:M220"/>
    <mergeCell ref="E226:F226"/>
    <mergeCell ref="X226:Z226"/>
    <mergeCell ref="J221:M221"/>
    <mergeCell ref="J222:M222"/>
    <mergeCell ref="X204:Z204"/>
    <mergeCell ref="E205:F205"/>
    <mergeCell ref="X205:Z205"/>
    <mergeCell ref="A216:AA216"/>
    <mergeCell ref="F207:AA208"/>
    <mergeCell ref="X202:Z202"/>
    <mergeCell ref="J195:M195"/>
    <mergeCell ref="J196:M196"/>
    <mergeCell ref="J197:M197"/>
    <mergeCell ref="D199:G199"/>
    <mergeCell ref="I199:U199"/>
    <mergeCell ref="F210:AA211"/>
    <mergeCell ref="X199:Z199"/>
    <mergeCell ref="E200:F200"/>
    <mergeCell ref="X200:Z200"/>
    <mergeCell ref="E201:F201"/>
    <mergeCell ref="X201:Z201"/>
    <mergeCell ref="E203:F203"/>
    <mergeCell ref="X203:Z203"/>
    <mergeCell ref="E204:F204"/>
    <mergeCell ref="E202:F202"/>
    <mergeCell ref="E171:F171"/>
    <mergeCell ref="J171:M171"/>
    <mergeCell ref="P171:S171"/>
    <mergeCell ref="A190:AA190"/>
    <mergeCell ref="V172:Y172"/>
    <mergeCell ref="V177:Y177"/>
    <mergeCell ref="V171:Y171"/>
    <mergeCell ref="J194:M194"/>
    <mergeCell ref="E172:F172"/>
    <mergeCell ref="J172:M172"/>
    <mergeCell ref="P172:S172"/>
    <mergeCell ref="J177:M177"/>
    <mergeCell ref="P177:S177"/>
    <mergeCell ref="J181:N181"/>
    <mergeCell ref="L182:Q182"/>
    <mergeCell ref="I183:AA184"/>
    <mergeCell ref="F185:AA186"/>
    <mergeCell ref="J169:M169"/>
    <mergeCell ref="P169:S169"/>
    <mergeCell ref="V169:Y169"/>
    <mergeCell ref="G144:H144"/>
    <mergeCell ref="J144:AA144"/>
    <mergeCell ref="K151:M151"/>
    <mergeCell ref="K152:M152"/>
    <mergeCell ref="E170:F170"/>
    <mergeCell ref="J170:M170"/>
    <mergeCell ref="P170:S170"/>
    <mergeCell ref="V170:Y170"/>
    <mergeCell ref="K156:N156"/>
    <mergeCell ref="K157:N157"/>
    <mergeCell ref="J168:M168"/>
    <mergeCell ref="P168:S168"/>
    <mergeCell ref="V168:Y168"/>
    <mergeCell ref="E169:F169"/>
    <mergeCell ref="I135:AA136"/>
    <mergeCell ref="I137:AA138"/>
    <mergeCell ref="K153:M153"/>
    <mergeCell ref="K154:M154"/>
    <mergeCell ref="A139:AA139"/>
    <mergeCell ref="F141:I141"/>
    <mergeCell ref="G142:H142"/>
    <mergeCell ref="J142:AA142"/>
    <mergeCell ref="G143:H143"/>
    <mergeCell ref="J143:AA143"/>
    <mergeCell ref="B4:AA4"/>
    <mergeCell ref="B15:Q16"/>
    <mergeCell ref="B38:H38"/>
    <mergeCell ref="U38:AB38"/>
    <mergeCell ref="U18:AA18"/>
    <mergeCell ref="G71:AB72"/>
    <mergeCell ref="F133:H133"/>
    <mergeCell ref="S133:Z133"/>
    <mergeCell ref="F134:H134"/>
    <mergeCell ref="S134:Z134"/>
    <mergeCell ref="G88:AB88"/>
    <mergeCell ref="I39:T41"/>
    <mergeCell ref="S132:Z132"/>
    <mergeCell ref="F109:AA109"/>
    <mergeCell ref="F110:AA110"/>
    <mergeCell ref="F124:G124"/>
    <mergeCell ref="G81:AB82"/>
    <mergeCell ref="G90:AB91"/>
    <mergeCell ref="F125:G125"/>
    <mergeCell ref="U41:AB41"/>
  </mergeCells>
  <phoneticPr fontId="2"/>
  <hyperlinks>
    <hyperlink ref="Q1:T1" location="作業メニュー!A1" display="作業メニュー" xr:uid="{00000000-0004-0000-1C00-000000000000}"/>
  </hyperlinks>
  <pageMargins left="0.74803149606299213" right="0.35433070866141736" top="0.70866141732283472" bottom="0.35433070866141736" header="0.51181102362204722" footer="0.27559055118110237"/>
  <pageSetup paperSize="9" scale="85" orientation="portrait" r:id="rId1"/>
  <headerFooter alignWithMargins="0">
    <oddFooter>&amp;R210101</oddFooter>
  </headerFooter>
  <rowBreaks count="2" manualBreakCount="2">
    <brk id="44" max="27" man="1"/>
    <brk id="91" max="27"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BM621"/>
  <sheetViews>
    <sheetView showGridLines="0" zoomScaleNormal="100" workbookViewId="0"/>
  </sheetViews>
  <sheetFormatPr defaultColWidth="3.125" defaultRowHeight="12" customHeight="1"/>
  <cols>
    <col min="1" max="11" width="3.125" style="400"/>
    <col min="12" max="16384" width="3.125" style="402"/>
  </cols>
  <sheetData>
    <row r="1" spans="1:51" s="397" customFormat="1" ht="38.1" customHeight="1" thickBot="1">
      <c r="A1" s="395" t="s">
        <v>246</v>
      </c>
      <c r="B1" s="396"/>
      <c r="C1" s="396"/>
      <c r="D1" s="396"/>
      <c r="E1" s="396"/>
      <c r="F1" s="396"/>
      <c r="G1" s="396"/>
      <c r="H1" s="396"/>
      <c r="I1" s="396"/>
      <c r="J1" s="396"/>
      <c r="K1" s="396"/>
      <c r="X1" s="398" t="s">
        <v>68</v>
      </c>
      <c r="Y1" s="399"/>
      <c r="Z1" s="399"/>
      <c r="AA1" s="399"/>
    </row>
    <row r="2" spans="1:51" ht="21" customHeight="1" thickTop="1">
      <c r="B2" s="401" t="s">
        <v>2074</v>
      </c>
      <c r="C2" s="401"/>
      <c r="D2" s="401"/>
      <c r="E2" s="401"/>
      <c r="F2" s="401"/>
      <c r="G2" s="401"/>
      <c r="H2" s="401"/>
      <c r="I2" s="401"/>
      <c r="J2" s="401"/>
      <c r="K2" s="401"/>
    </row>
    <row r="3" spans="1:51" ht="11.25" customHeight="1">
      <c r="A3" s="403"/>
      <c r="B3" s="404"/>
      <c r="C3" s="404"/>
      <c r="D3" s="404"/>
      <c r="E3" s="404"/>
      <c r="F3" s="404"/>
      <c r="G3" s="404"/>
      <c r="H3" s="404"/>
      <c r="I3" s="404"/>
      <c r="J3" s="404"/>
      <c r="K3" s="404"/>
      <c r="L3" s="405"/>
      <c r="M3" s="405"/>
      <c r="N3" s="405"/>
      <c r="O3" s="405"/>
      <c r="P3" s="405"/>
      <c r="Q3" s="405"/>
      <c r="R3" s="405"/>
      <c r="S3" s="405"/>
      <c r="T3" s="405"/>
      <c r="U3" s="405"/>
      <c r="V3" s="405"/>
      <c r="W3" s="405"/>
      <c r="X3" s="405"/>
      <c r="Y3" s="405"/>
      <c r="Z3" s="405"/>
      <c r="AA3" s="405"/>
      <c r="AB3" s="405"/>
      <c r="AC3" s="405"/>
      <c r="AD3" s="405"/>
      <c r="AE3" s="405"/>
      <c r="AF3" s="405"/>
      <c r="AG3" s="405"/>
      <c r="AH3" s="405"/>
      <c r="AI3" s="405"/>
      <c r="AJ3" s="405"/>
    </row>
    <row r="4" spans="1:51" ht="19.5" customHeight="1">
      <c r="B4" s="406" t="s">
        <v>245</v>
      </c>
      <c r="C4" s="406"/>
      <c r="D4" s="406"/>
      <c r="E4" s="406"/>
      <c r="F4" s="406"/>
      <c r="G4" s="406"/>
      <c r="H4" s="406"/>
      <c r="I4" s="406"/>
      <c r="J4" s="406"/>
      <c r="K4" s="406"/>
      <c r="M4" s="1362" t="s">
        <v>244</v>
      </c>
      <c r="N4" s="1363"/>
      <c r="O4" s="1363"/>
      <c r="P4" s="1363"/>
      <c r="Q4" s="1363"/>
      <c r="R4" s="1363"/>
      <c r="S4" s="1363"/>
      <c r="T4" s="1363"/>
      <c r="U4" s="1363"/>
      <c r="V4" s="1363"/>
      <c r="W4" s="1363"/>
      <c r="X4" s="1363"/>
      <c r="Y4" s="1363"/>
      <c r="Z4" s="1363"/>
      <c r="AA4" s="1363"/>
      <c r="AB4" s="1364"/>
    </row>
    <row r="5" spans="1:51" ht="19.5" customHeight="1">
      <c r="M5" s="1365"/>
      <c r="N5" s="1366"/>
      <c r="O5" s="1366"/>
      <c r="P5" s="1366"/>
      <c r="Q5" s="1366"/>
      <c r="R5" s="1366"/>
      <c r="S5" s="1366"/>
      <c r="T5" s="1366"/>
      <c r="U5" s="1366"/>
      <c r="V5" s="1366"/>
      <c r="W5" s="1366"/>
      <c r="X5" s="1366"/>
      <c r="Y5" s="1366"/>
      <c r="Z5" s="1366"/>
      <c r="AA5" s="1366"/>
      <c r="AB5" s="1367"/>
    </row>
    <row r="6" spans="1:51" ht="18.75" customHeight="1">
      <c r="B6" s="406" t="s">
        <v>243</v>
      </c>
      <c r="C6" s="406"/>
      <c r="D6" s="406"/>
      <c r="E6" s="406"/>
      <c r="F6" s="406"/>
      <c r="G6" s="406"/>
      <c r="H6" s="406"/>
      <c r="I6" s="406"/>
      <c r="J6" s="406"/>
      <c r="K6" s="406"/>
      <c r="Y6" s="10"/>
      <c r="Z6" s="10"/>
      <c r="AA6" s="10"/>
      <c r="AB6" s="10"/>
      <c r="AC6" s="10"/>
      <c r="AD6" s="10"/>
      <c r="AE6" s="10"/>
      <c r="AF6" s="10"/>
      <c r="AH6" s="10"/>
      <c r="AI6" s="10"/>
      <c r="AJ6" s="10"/>
      <c r="AK6" s="10"/>
      <c r="AL6" s="10"/>
      <c r="AM6" s="10"/>
    </row>
    <row r="7" spans="1:51" ht="7.5" customHeight="1" thickBot="1">
      <c r="B7" s="406"/>
      <c r="C7" s="406"/>
      <c r="D7" s="406"/>
      <c r="E7" s="406"/>
      <c r="F7" s="406"/>
      <c r="G7" s="406"/>
      <c r="H7" s="406"/>
      <c r="I7" s="406"/>
      <c r="J7" s="406"/>
      <c r="K7" s="406"/>
      <c r="O7" s="407"/>
      <c r="P7" s="407"/>
      <c r="Y7" s="10"/>
      <c r="Z7" s="10"/>
      <c r="AA7" s="10"/>
      <c r="AB7" s="10"/>
      <c r="AC7" s="10"/>
      <c r="AD7" s="10"/>
      <c r="AE7" s="10"/>
      <c r="AF7" s="10"/>
      <c r="AI7" s="10"/>
      <c r="AJ7" s="10"/>
      <c r="AK7" s="10"/>
      <c r="AL7" s="10"/>
      <c r="AM7" s="10"/>
    </row>
    <row r="8" spans="1:51" ht="18.75" customHeight="1" thickBot="1">
      <c r="B8" s="406" t="s">
        <v>242</v>
      </c>
      <c r="C8" s="406"/>
      <c r="D8" s="406"/>
      <c r="E8" s="406"/>
      <c r="F8" s="406"/>
      <c r="G8" s="406"/>
      <c r="H8" s="406"/>
      <c r="I8" s="406"/>
      <c r="J8" s="406"/>
      <c r="K8" s="406"/>
      <c r="M8" s="1376"/>
      <c r="N8" s="1377"/>
      <c r="O8" s="1377"/>
      <c r="P8" s="1377"/>
      <c r="Q8" s="1377"/>
      <c r="R8" s="1378"/>
      <c r="S8" s="10" t="s">
        <v>3053</v>
      </c>
      <c r="Z8" s="10"/>
      <c r="AA8" s="10"/>
      <c r="AE8" s="1373"/>
      <c r="AF8" s="1373"/>
      <c r="AG8" s="1373"/>
      <c r="AH8" s="1373"/>
      <c r="AI8" s="1373"/>
      <c r="AJ8" s="1374"/>
      <c r="AK8" s="1374"/>
      <c r="AM8" s="10"/>
    </row>
    <row r="9" spans="1:51" ht="7.5" customHeight="1">
      <c r="B9" s="406"/>
      <c r="C9" s="406"/>
      <c r="D9" s="406"/>
      <c r="E9" s="406"/>
      <c r="F9" s="406"/>
      <c r="G9" s="406"/>
      <c r="H9" s="406"/>
      <c r="I9" s="406"/>
      <c r="J9" s="406"/>
      <c r="K9" s="406"/>
      <c r="M9" s="408"/>
      <c r="N9" s="408"/>
      <c r="O9" s="408"/>
      <c r="P9" s="408"/>
      <c r="Q9" s="408"/>
      <c r="S9" s="10"/>
      <c r="Z9" s="10"/>
      <c r="AA9" s="10"/>
      <c r="AE9" s="409"/>
      <c r="AF9" s="409"/>
      <c r="AG9" s="409"/>
      <c r="AH9" s="409"/>
      <c r="AI9" s="409"/>
      <c r="AJ9" s="410"/>
      <c r="AK9" s="410"/>
      <c r="AM9" s="10"/>
    </row>
    <row r="10" spans="1:51" ht="18" customHeight="1" thickBot="1">
      <c r="B10" s="406" t="s">
        <v>241</v>
      </c>
      <c r="C10" s="406"/>
      <c r="D10" s="406"/>
      <c r="E10" s="406"/>
      <c r="F10" s="406"/>
      <c r="G10" s="406"/>
      <c r="H10" s="406"/>
      <c r="I10" s="406"/>
      <c r="J10" s="406"/>
      <c r="K10" s="406"/>
      <c r="M10" s="1300"/>
      <c r="N10" s="1371"/>
      <c r="O10" s="1371"/>
      <c r="P10" s="1371"/>
      <c r="Q10" s="1371"/>
      <c r="R10" s="1371"/>
      <c r="S10" s="1371"/>
      <c r="T10" s="1371"/>
      <c r="U10" s="1371"/>
      <c r="V10" s="1371"/>
      <c r="W10" s="1371"/>
      <c r="X10" s="1371"/>
      <c r="Y10" s="1371"/>
      <c r="Z10" s="1371"/>
      <c r="AA10" s="1371"/>
      <c r="AB10" s="1371"/>
      <c r="AC10" s="1371"/>
      <c r="AD10" s="1371"/>
      <c r="AE10" s="1371"/>
      <c r="AF10" s="1371"/>
      <c r="AG10" s="1371"/>
      <c r="AH10" s="1372"/>
      <c r="AI10" s="409"/>
      <c r="AJ10" s="410"/>
      <c r="AK10" s="410"/>
      <c r="AM10" s="10"/>
    </row>
    <row r="11" spans="1:51" ht="18" customHeight="1" thickBot="1">
      <c r="B11" s="406" t="s">
        <v>240</v>
      </c>
      <c r="C11" s="406"/>
      <c r="D11" s="406"/>
      <c r="E11" s="406"/>
      <c r="F11" s="406"/>
      <c r="G11" s="406"/>
      <c r="H11" s="406"/>
      <c r="I11" s="406"/>
      <c r="J11" s="406"/>
      <c r="K11" s="406"/>
      <c r="M11" s="1300"/>
      <c r="N11" s="1371"/>
      <c r="O11" s="1371"/>
      <c r="P11" s="1371"/>
      <c r="Q11" s="1371"/>
      <c r="R11" s="1371"/>
      <c r="S11" s="1371"/>
      <c r="T11" s="1371"/>
      <c r="U11" s="1371"/>
      <c r="V11" s="1371"/>
      <c r="W11" s="1371"/>
      <c r="X11" s="1371"/>
      <c r="Y11" s="1371"/>
      <c r="Z11" s="1371"/>
      <c r="AA11" s="1371"/>
      <c r="AB11" s="1371"/>
      <c r="AC11" s="1371"/>
      <c r="AD11" s="1371"/>
      <c r="AE11" s="1371"/>
      <c r="AF11" s="1371"/>
      <c r="AG11" s="1371"/>
      <c r="AH11" s="1372"/>
      <c r="AI11" s="10"/>
      <c r="AJ11" s="10"/>
      <c r="AK11" s="1352" t="s">
        <v>239</v>
      </c>
      <c r="AL11" s="1352"/>
      <c r="AM11" s="1352"/>
      <c r="AN11" s="1352"/>
      <c r="AO11" s="1405"/>
      <c r="AP11" s="1402"/>
      <c r="AQ11" s="1403"/>
      <c r="AR11" s="1403"/>
      <c r="AS11" s="1403"/>
      <c r="AT11" s="1403"/>
      <c r="AU11" s="1403"/>
      <c r="AV11" s="1403"/>
      <c r="AW11" s="1403"/>
      <c r="AX11" s="1404"/>
    </row>
    <row r="12" spans="1:51" ht="11.25" customHeight="1">
      <c r="B12" s="1375"/>
      <c r="C12" s="1375"/>
      <c r="D12" s="1375"/>
      <c r="E12" s="1375"/>
      <c r="F12" s="1375"/>
      <c r="G12" s="1375"/>
      <c r="H12" s="1375"/>
      <c r="I12" s="1375"/>
      <c r="J12" s="1375"/>
      <c r="K12" s="1375"/>
      <c r="L12" s="1309"/>
      <c r="M12" s="1309"/>
      <c r="N12" s="1309"/>
      <c r="O12" s="1309"/>
      <c r="P12" s="1309"/>
      <c r="Q12" s="1309"/>
      <c r="R12" s="1309"/>
      <c r="S12" s="1309"/>
      <c r="T12" s="1309"/>
      <c r="U12" s="1309"/>
      <c r="V12" s="1309"/>
      <c r="W12" s="1309"/>
      <c r="X12" s="1309"/>
      <c r="Y12" s="1309"/>
      <c r="Z12" s="1309"/>
      <c r="AA12" s="1309"/>
      <c r="AB12" s="1309"/>
      <c r="AC12" s="1309"/>
      <c r="AD12" s="1309"/>
      <c r="AE12" s="1309"/>
      <c r="AF12" s="1309"/>
      <c r="AG12" s="1309"/>
      <c r="AH12" s="1309"/>
      <c r="AI12" s="1309"/>
      <c r="AJ12" s="1309"/>
      <c r="AK12" s="1309"/>
      <c r="AL12" s="1309"/>
      <c r="AS12" s="411"/>
      <c r="AT12" s="411"/>
      <c r="AU12" s="411"/>
      <c r="AV12" s="411"/>
      <c r="AW12" s="411"/>
      <c r="AX12" s="411"/>
      <c r="AY12" s="411"/>
    </row>
    <row r="13" spans="1:51" ht="17.25" customHeight="1">
      <c r="A13" s="412" t="s">
        <v>238</v>
      </c>
      <c r="B13" s="413"/>
      <c r="C13" s="413"/>
      <c r="D13" s="413"/>
      <c r="E13" s="413"/>
      <c r="F13" s="413"/>
      <c r="G13" s="413"/>
      <c r="H13" s="413"/>
      <c r="I13" s="413"/>
      <c r="J13" s="413"/>
      <c r="K13" s="413"/>
      <c r="L13" s="414"/>
      <c r="M13" s="414"/>
      <c r="N13" s="414"/>
      <c r="O13" s="414"/>
      <c r="P13" s="414"/>
      <c r="Q13" s="414"/>
      <c r="R13" s="414"/>
      <c r="S13" s="414"/>
      <c r="T13" s="414"/>
      <c r="U13" s="414"/>
      <c r="V13" s="414"/>
      <c r="W13" s="414"/>
      <c r="X13" s="414"/>
      <c r="Y13" s="414"/>
      <c r="Z13" s="414"/>
      <c r="AA13" s="414"/>
      <c r="AB13" s="414"/>
      <c r="AC13" s="414"/>
      <c r="AD13" s="414"/>
      <c r="AE13" s="414"/>
      <c r="AF13" s="415"/>
      <c r="AG13" s="415"/>
      <c r="AH13" s="415"/>
      <c r="AI13" s="415"/>
      <c r="AJ13" s="415"/>
      <c r="AK13" s="414"/>
      <c r="AL13" s="414"/>
      <c r="AM13" s="414"/>
      <c r="AN13" s="414"/>
      <c r="AO13" s="414"/>
      <c r="AP13" s="414"/>
      <c r="AQ13" s="414"/>
      <c r="AR13" s="414"/>
    </row>
    <row r="14" spans="1:51" ht="17.25" customHeight="1">
      <c r="A14" s="416" t="s">
        <v>204</v>
      </c>
      <c r="B14" s="417" t="s">
        <v>2894</v>
      </c>
      <c r="C14" s="417"/>
      <c r="D14" s="417"/>
      <c r="E14" s="417"/>
      <c r="F14" s="417"/>
      <c r="G14" s="417"/>
      <c r="H14" s="417"/>
      <c r="I14" s="417"/>
      <c r="J14" s="417"/>
      <c r="K14" s="417"/>
      <c r="L14" s="418"/>
      <c r="M14" s="418" t="s">
        <v>237</v>
      </c>
      <c r="AG14" s="419" t="s">
        <v>236</v>
      </c>
      <c r="AH14" s="420"/>
      <c r="AI14" s="420"/>
      <c r="AJ14" s="420"/>
      <c r="AK14" s="420"/>
    </row>
    <row r="15" spans="1:51" ht="18" customHeight="1">
      <c r="A15" s="421"/>
      <c r="B15" s="406" t="s">
        <v>235</v>
      </c>
      <c r="C15" s="406"/>
      <c r="D15" s="406"/>
      <c r="E15" s="406"/>
      <c r="F15" s="406"/>
      <c r="G15" s="406"/>
      <c r="H15" s="406"/>
      <c r="I15" s="406"/>
      <c r="J15" s="406"/>
      <c r="K15" s="406"/>
      <c r="L15" s="422"/>
      <c r="M15" s="1368"/>
      <c r="N15" s="1369"/>
      <c r="O15" s="1369"/>
      <c r="P15" s="1369"/>
      <c r="Q15" s="1369"/>
      <c r="R15" s="1369"/>
      <c r="S15" s="1369"/>
      <c r="T15" s="1369"/>
      <c r="U15" s="1369"/>
      <c r="V15" s="1369"/>
      <c r="W15" s="1369"/>
      <c r="X15" s="1369"/>
      <c r="Y15" s="1369"/>
      <c r="Z15" s="1369"/>
      <c r="AA15" s="1369"/>
      <c r="AB15" s="1369"/>
      <c r="AC15" s="1370"/>
      <c r="AD15" s="406" t="s">
        <v>234</v>
      </c>
      <c r="AF15" s="423"/>
      <c r="AG15" s="423"/>
      <c r="AH15" s="423"/>
      <c r="AI15" s="423"/>
      <c r="AJ15" s="423"/>
    </row>
    <row r="16" spans="1:51" ht="18" customHeight="1">
      <c r="B16" s="406" t="s">
        <v>233</v>
      </c>
      <c r="C16" s="406"/>
      <c r="D16" s="406"/>
      <c r="E16" s="406"/>
      <c r="F16" s="406"/>
      <c r="G16" s="406"/>
      <c r="H16" s="406"/>
      <c r="I16" s="406"/>
      <c r="J16" s="406"/>
      <c r="K16" s="406"/>
      <c r="M16" s="1368"/>
      <c r="N16" s="1369"/>
      <c r="O16" s="1369"/>
      <c r="P16" s="1369"/>
      <c r="Q16" s="1369"/>
      <c r="R16" s="1369"/>
      <c r="S16" s="1369"/>
      <c r="T16" s="1369"/>
      <c r="U16" s="1369"/>
      <c r="V16" s="1369"/>
      <c r="W16" s="1369"/>
      <c r="X16" s="1369"/>
      <c r="Y16" s="1369"/>
      <c r="Z16" s="1369"/>
      <c r="AA16" s="1369"/>
      <c r="AB16" s="1369"/>
      <c r="AC16" s="1370"/>
      <c r="AP16" s="10"/>
      <c r="AQ16" s="10"/>
      <c r="AR16" s="10"/>
    </row>
    <row r="17" spans="1:53" ht="7.5" customHeight="1">
      <c r="B17" s="406"/>
      <c r="C17" s="406"/>
      <c r="D17" s="406"/>
      <c r="E17" s="406"/>
      <c r="F17" s="406"/>
      <c r="G17" s="406"/>
      <c r="H17" s="406"/>
      <c r="I17" s="406"/>
      <c r="J17" s="406"/>
      <c r="K17" s="406"/>
      <c r="M17" s="424"/>
      <c r="N17" s="424"/>
      <c r="O17" s="424"/>
      <c r="P17" s="424"/>
      <c r="Q17" s="424"/>
      <c r="R17" s="424"/>
      <c r="S17" s="424"/>
      <c r="T17" s="424"/>
      <c r="U17" s="424"/>
      <c r="V17" s="424"/>
      <c r="W17" s="424"/>
      <c r="X17" s="424"/>
      <c r="Y17" s="424"/>
      <c r="Z17" s="424"/>
      <c r="AA17" s="424"/>
      <c r="AB17" s="424"/>
      <c r="AC17" s="424"/>
      <c r="AP17" s="10"/>
      <c r="AQ17" s="10"/>
      <c r="AR17" s="10"/>
    </row>
    <row r="18" spans="1:53" ht="18" customHeight="1">
      <c r="B18" s="406" t="s">
        <v>2926</v>
      </c>
      <c r="C18" s="406"/>
      <c r="D18" s="406"/>
      <c r="E18" s="406"/>
      <c r="F18" s="406"/>
      <c r="G18" s="406"/>
      <c r="H18" s="406"/>
      <c r="I18" s="406"/>
      <c r="J18" s="406"/>
      <c r="K18" s="406"/>
      <c r="L18" s="10"/>
      <c r="M18" s="1300"/>
      <c r="N18" s="1301"/>
      <c r="O18" s="1301"/>
      <c r="P18" s="1301"/>
      <c r="Q18" s="1301"/>
      <c r="R18" s="1301"/>
      <c r="S18" s="1301"/>
      <c r="T18" s="1302"/>
      <c r="U18" s="10"/>
      <c r="V18" s="1263" t="str">
        <f>IF(他の建築主入力!$F$4="","",他の建築主入力!$F$4)</f>
        <v/>
      </c>
      <c r="W18" s="1263"/>
      <c r="X18" s="1263"/>
      <c r="Y18" s="1263"/>
      <c r="Z18" s="1263"/>
      <c r="AA18" s="1263"/>
      <c r="AB18" s="1263"/>
      <c r="AC18" s="1263"/>
      <c r="AD18" s="10"/>
      <c r="AE18" s="1263" t="str">
        <f>IF(他の建築主入力!$F$12="","",他の建築主入力!$F$12)</f>
        <v/>
      </c>
      <c r="AF18" s="1263"/>
      <c r="AG18" s="1263"/>
      <c r="AH18" s="1263"/>
      <c r="AI18" s="1263"/>
      <c r="AJ18" s="1263"/>
      <c r="AK18" s="1263"/>
      <c r="AL18" s="1263"/>
      <c r="AN18" s="1263" t="str">
        <f>IF(他の建築主入力!$F$20="","",他の建築主入力!$F$20)</f>
        <v/>
      </c>
      <c r="AO18" s="1263"/>
      <c r="AP18" s="1263"/>
      <c r="AQ18" s="1263"/>
      <c r="AR18" s="1263"/>
      <c r="AS18" s="1263"/>
      <c r="AT18" s="1263"/>
      <c r="AU18" s="1263"/>
    </row>
    <row r="19" spans="1:53" ht="18" customHeight="1">
      <c r="B19" s="406" t="s">
        <v>2927</v>
      </c>
      <c r="C19" s="406"/>
      <c r="D19" s="406"/>
      <c r="E19" s="406"/>
      <c r="F19" s="406"/>
      <c r="G19" s="406"/>
      <c r="H19" s="406"/>
      <c r="I19" s="406"/>
      <c r="J19" s="406"/>
      <c r="K19" s="406"/>
      <c r="L19" s="10"/>
      <c r="M19" s="1300"/>
      <c r="N19" s="1301"/>
      <c r="O19" s="1301"/>
      <c r="P19" s="1301"/>
      <c r="Q19" s="1301"/>
      <c r="R19" s="1301"/>
      <c r="S19" s="1301"/>
      <c r="T19" s="1302"/>
      <c r="U19" s="10"/>
      <c r="V19" s="1263" t="str">
        <f>IF(他の建築主入力!$F$5="","",他の建築主入力!$F$5)</f>
        <v/>
      </c>
      <c r="W19" s="1263"/>
      <c r="X19" s="1263"/>
      <c r="Y19" s="1263"/>
      <c r="Z19" s="1263"/>
      <c r="AA19" s="1263"/>
      <c r="AB19" s="1263"/>
      <c r="AC19" s="1263"/>
      <c r="AD19" s="10"/>
      <c r="AE19" s="1263" t="str">
        <f>IF(他の建築主入力!$F$13="","",他の建築主入力!$F$13)</f>
        <v/>
      </c>
      <c r="AF19" s="1263"/>
      <c r="AG19" s="1263"/>
      <c r="AH19" s="1263"/>
      <c r="AI19" s="1263"/>
      <c r="AJ19" s="1263"/>
      <c r="AK19" s="1263"/>
      <c r="AL19" s="1263"/>
      <c r="AN19" s="1263" t="str">
        <f>IF(他の建築主入力!$F$21="","",他の建築主入力!$F$21)</f>
        <v/>
      </c>
      <c r="AO19" s="1263"/>
      <c r="AP19" s="1263"/>
      <c r="AQ19" s="1263"/>
      <c r="AR19" s="1263"/>
      <c r="AS19" s="1263"/>
      <c r="AT19" s="1263"/>
      <c r="AU19" s="1263"/>
    </row>
    <row r="20" spans="1:53" ht="18" customHeight="1">
      <c r="B20" s="406" t="s">
        <v>2928</v>
      </c>
      <c r="C20" s="406"/>
      <c r="D20" s="406"/>
      <c r="E20" s="406"/>
      <c r="F20" s="406"/>
      <c r="G20" s="406"/>
      <c r="H20" s="406"/>
      <c r="I20" s="406"/>
      <c r="J20" s="406"/>
      <c r="K20" s="406"/>
      <c r="L20" s="10"/>
      <c r="M20" s="1317"/>
      <c r="N20" s="1318"/>
      <c r="O20" s="1318"/>
      <c r="P20" s="1318"/>
      <c r="Q20" s="1318"/>
      <c r="R20" s="1318"/>
      <c r="S20" s="1318"/>
      <c r="T20" s="1319"/>
      <c r="U20" s="10"/>
      <c r="V20" s="10"/>
      <c r="W20" s="10"/>
      <c r="X20" s="10"/>
      <c r="Y20" s="10"/>
      <c r="Z20" s="10"/>
      <c r="AA20" s="10"/>
      <c r="AB20" s="10"/>
      <c r="AC20" s="10"/>
      <c r="AD20" s="10"/>
      <c r="AE20" s="10"/>
      <c r="AF20" s="10"/>
      <c r="AG20" s="10"/>
      <c r="AH20" s="10"/>
      <c r="AI20" s="10"/>
      <c r="AJ20" s="10"/>
      <c r="AK20" s="10"/>
      <c r="AL20" s="10"/>
      <c r="AN20" s="10"/>
      <c r="AO20" s="10"/>
      <c r="AP20" s="10"/>
      <c r="AQ20" s="10"/>
      <c r="AR20" s="10"/>
    </row>
    <row r="21" spans="1:53" ht="18" customHeight="1">
      <c r="B21" s="406" t="s">
        <v>2929</v>
      </c>
      <c r="C21" s="406"/>
      <c r="D21" s="406"/>
      <c r="E21" s="406"/>
      <c r="F21" s="406"/>
      <c r="G21" s="406"/>
      <c r="H21" s="406"/>
      <c r="I21" s="406"/>
      <c r="J21" s="406"/>
      <c r="K21" s="406"/>
      <c r="L21" s="10"/>
      <c r="M21" s="1306"/>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c r="AL21" s="1302"/>
      <c r="AP21" s="10"/>
    </row>
    <row r="22" spans="1:53" ht="18" customHeight="1">
      <c r="B22" s="406" t="s">
        <v>2930</v>
      </c>
      <c r="C22" s="406"/>
      <c r="D22" s="406"/>
      <c r="E22" s="406"/>
      <c r="F22" s="406"/>
      <c r="G22" s="406"/>
      <c r="H22" s="406"/>
      <c r="I22" s="406"/>
      <c r="J22" s="406"/>
      <c r="K22" s="406"/>
      <c r="L22" s="10"/>
      <c r="M22" s="1317"/>
      <c r="N22" s="1318"/>
      <c r="O22" s="1318"/>
      <c r="P22" s="1318"/>
      <c r="Q22" s="1318"/>
      <c r="R22" s="1318"/>
      <c r="S22" s="1318"/>
      <c r="T22" s="1319"/>
      <c r="U22" s="10"/>
      <c r="V22" s="10"/>
      <c r="W22" s="10"/>
      <c r="X22" s="10"/>
      <c r="Y22" s="10"/>
      <c r="Z22" s="10"/>
      <c r="AA22" s="10"/>
      <c r="AB22" s="10"/>
      <c r="AC22" s="10"/>
      <c r="AD22" s="10"/>
      <c r="AE22" s="10"/>
      <c r="AF22" s="10"/>
      <c r="AG22" s="10"/>
      <c r="AH22" s="10"/>
      <c r="AI22" s="10"/>
      <c r="AJ22" s="10"/>
      <c r="AK22" s="10"/>
      <c r="AL22" s="10"/>
    </row>
    <row r="23" spans="1:53" ht="11.25" customHeight="1">
      <c r="B23" s="406"/>
      <c r="C23" s="406"/>
      <c r="D23" s="406"/>
      <c r="E23" s="406"/>
      <c r="F23" s="406"/>
      <c r="G23" s="406"/>
      <c r="H23" s="406"/>
      <c r="I23" s="406"/>
      <c r="J23" s="406"/>
      <c r="K23" s="406"/>
      <c r="L23" s="10"/>
      <c r="M23" s="425"/>
      <c r="N23" s="425"/>
      <c r="O23" s="425"/>
      <c r="P23" s="425"/>
      <c r="Q23" s="425"/>
      <c r="R23" s="425"/>
      <c r="S23" s="425"/>
      <c r="T23" s="425"/>
      <c r="U23" s="10"/>
      <c r="V23" s="10"/>
      <c r="W23" s="10"/>
      <c r="X23" s="10"/>
      <c r="Y23" s="10"/>
      <c r="Z23" s="10"/>
      <c r="AA23" s="10"/>
      <c r="AB23" s="10"/>
      <c r="AC23" s="10"/>
      <c r="AD23" s="10"/>
      <c r="AE23" s="10"/>
      <c r="AF23" s="10"/>
      <c r="AG23" s="10"/>
      <c r="AH23" s="10"/>
      <c r="AI23" s="10"/>
      <c r="AJ23" s="10"/>
      <c r="AK23" s="10"/>
      <c r="AL23" s="10"/>
      <c r="AS23" s="411"/>
      <c r="AT23" s="411"/>
      <c r="AU23" s="411"/>
      <c r="AV23" s="411"/>
      <c r="AW23" s="411"/>
      <c r="AX23" s="411"/>
      <c r="AY23" s="411"/>
    </row>
    <row r="24" spans="1:53" s="10" customFormat="1" ht="17.25" customHeight="1">
      <c r="A24" s="426" t="s">
        <v>204</v>
      </c>
      <c r="B24" s="427" t="s">
        <v>2898</v>
      </c>
      <c r="C24" s="427"/>
      <c r="D24" s="427"/>
      <c r="E24" s="427"/>
      <c r="F24" s="427"/>
      <c r="G24" s="427"/>
      <c r="H24" s="427"/>
      <c r="I24" s="427"/>
      <c r="J24" s="427"/>
      <c r="K24" s="427"/>
      <c r="L24" s="428"/>
      <c r="M24" s="429"/>
      <c r="N24" s="429"/>
      <c r="O24" s="429"/>
      <c r="P24" s="429"/>
      <c r="Q24" s="429"/>
      <c r="R24" s="429"/>
      <c r="S24" s="429"/>
      <c r="T24" s="429"/>
      <c r="U24" s="428"/>
      <c r="V24" s="428"/>
      <c r="W24" s="428"/>
      <c r="X24" s="428"/>
      <c r="Y24" s="428"/>
      <c r="Z24" s="428"/>
      <c r="AA24" s="428"/>
      <c r="AB24" s="428"/>
      <c r="AC24" s="428"/>
      <c r="AD24" s="428"/>
      <c r="AE24" s="428"/>
      <c r="AF24" s="428"/>
      <c r="AG24" s="428"/>
      <c r="AH24" s="428"/>
      <c r="AI24" s="428"/>
      <c r="AJ24" s="428"/>
      <c r="AK24" s="428"/>
      <c r="AL24" s="428"/>
      <c r="AM24" s="428"/>
      <c r="AN24" s="428"/>
      <c r="AO24" s="428"/>
      <c r="AP24" s="428"/>
      <c r="AQ24" s="428"/>
      <c r="AR24" s="428"/>
    </row>
    <row r="25" spans="1:53" ht="7.5" customHeight="1">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row>
    <row r="26" spans="1:53" ht="18" customHeight="1">
      <c r="B26" s="406" t="s">
        <v>2931</v>
      </c>
      <c r="C26" s="406"/>
      <c r="D26" s="406"/>
      <c r="E26" s="406"/>
      <c r="F26" s="406"/>
      <c r="G26" s="406"/>
      <c r="H26" s="406"/>
      <c r="I26" s="406"/>
      <c r="J26" s="406"/>
      <c r="K26" s="406"/>
      <c r="L26" s="10"/>
      <c r="M26" s="421" t="s">
        <v>191</v>
      </c>
      <c r="N26" s="1321" t="str">
        <f>IF($M$27="","",VLOOKUP($M$27,担当者登録!$B$2:$J$51,2,FALSE))</f>
        <v/>
      </c>
      <c r="O26" s="1357"/>
      <c r="P26" s="1357"/>
      <c r="Q26" s="406" t="s">
        <v>214</v>
      </c>
      <c r="R26" s="10"/>
      <c r="S26" s="10"/>
      <c r="T26" s="10"/>
      <c r="U26" s="421" t="s">
        <v>191</v>
      </c>
      <c r="V26" s="1320" t="str">
        <f>IF($M$27="","",VLOOKUP($M$27,担当者登録!$B$2:$J$51,3,FALSE))</f>
        <v/>
      </c>
      <c r="W26" s="1320"/>
      <c r="X26" s="1320"/>
      <c r="Y26" s="1320"/>
      <c r="Z26" s="1320"/>
      <c r="AA26" s="1320"/>
      <c r="AB26" s="406" t="s">
        <v>213</v>
      </c>
      <c r="AC26" s="10"/>
      <c r="AD26" s="10"/>
      <c r="AE26" s="1303" t="str">
        <f>IF($M$27="","",VLOOKUP($M$27,担当者登録!$B$2:$J$51,4,FALSE))</f>
        <v/>
      </c>
      <c r="AF26" s="1304"/>
      <c r="AG26" s="1304"/>
      <c r="AH26" s="1304"/>
      <c r="AI26" s="1304"/>
      <c r="AJ26" s="1305"/>
      <c r="AK26" s="406" t="s">
        <v>115</v>
      </c>
      <c r="AL26" s="10"/>
      <c r="AN26" s="787" t="s">
        <v>2609</v>
      </c>
      <c r="AO26" s="788"/>
      <c r="AP26" s="788"/>
      <c r="AQ26" s="788"/>
      <c r="AR26" s="788"/>
      <c r="AS26" s="788"/>
      <c r="AT26" s="788"/>
      <c r="AU26" s="788"/>
      <c r="AV26" s="785"/>
    </row>
    <row r="27" spans="1:53" ht="18" customHeight="1">
      <c r="B27" s="406" t="s">
        <v>2927</v>
      </c>
      <c r="C27" s="406"/>
      <c r="D27" s="406"/>
      <c r="E27" s="406"/>
      <c r="F27" s="406"/>
      <c r="G27" s="406"/>
      <c r="H27" s="406"/>
      <c r="I27" s="406"/>
      <c r="J27" s="406"/>
      <c r="K27" s="406"/>
      <c r="L27" s="10"/>
      <c r="M27" s="1300"/>
      <c r="N27" s="1301"/>
      <c r="O27" s="1301"/>
      <c r="P27" s="1301"/>
      <c r="Q27" s="1301"/>
      <c r="R27" s="1301"/>
      <c r="S27" s="1301"/>
      <c r="T27" s="1302"/>
      <c r="U27" s="10"/>
      <c r="V27" s="10"/>
      <c r="AJ27" s="10"/>
      <c r="AK27" s="10"/>
      <c r="AO27" s="419"/>
      <c r="AP27" s="419"/>
      <c r="AQ27" s="419"/>
      <c r="AR27" s="419"/>
      <c r="AS27" s="10"/>
      <c r="AT27" s="10"/>
    </row>
    <row r="28" spans="1:53" ht="18" customHeight="1">
      <c r="B28" s="406" t="s">
        <v>2932</v>
      </c>
      <c r="C28" s="406"/>
      <c r="D28" s="406"/>
      <c r="E28" s="406"/>
      <c r="F28" s="406"/>
      <c r="G28" s="406"/>
      <c r="H28" s="406"/>
      <c r="I28" s="406"/>
      <c r="J28" s="406"/>
      <c r="K28" s="406"/>
      <c r="L28" s="10"/>
      <c r="M28" s="421" t="s">
        <v>191</v>
      </c>
      <c r="N28" s="1321" t="str">
        <f>IF($M$27="","",VLOOKUP($M$27,担当者登録!$B$2:$J$51,7,FALSE))</f>
        <v/>
      </c>
      <c r="O28" s="1321"/>
      <c r="P28" s="1321"/>
      <c r="Q28" s="406" t="s">
        <v>211</v>
      </c>
      <c r="R28" s="10"/>
      <c r="S28" s="10"/>
      <c r="T28" s="10"/>
      <c r="U28" s="10"/>
      <c r="V28" s="421" t="s">
        <v>191</v>
      </c>
      <c r="W28" s="1321" t="str">
        <f>IF($M$27="","",VLOOKUP($M$27,担当者登録!$B$2:$J$51,8,FALSE))</f>
        <v/>
      </c>
      <c r="X28" s="1321"/>
      <c r="Y28" s="1321"/>
      <c r="Z28" s="1321"/>
      <c r="AA28" s="406" t="s">
        <v>210</v>
      </c>
      <c r="AB28" s="10"/>
      <c r="AC28" s="10"/>
      <c r="AD28" s="10"/>
      <c r="AE28" s="1303" t="str">
        <f>IF($M$27="","",VLOOKUP($M$27,担当者登録!$B$2:$J$51,9,FALSE))</f>
        <v/>
      </c>
      <c r="AF28" s="1304"/>
      <c r="AG28" s="1304"/>
      <c r="AH28" s="1304"/>
      <c r="AI28" s="1304"/>
      <c r="AJ28" s="1305"/>
      <c r="AK28" s="406" t="s">
        <v>115</v>
      </c>
      <c r="AL28" s="10"/>
      <c r="AO28" s="406"/>
      <c r="AP28" s="10"/>
      <c r="AQ28" s="10"/>
      <c r="AR28" s="10"/>
      <c r="AT28" s="10"/>
    </row>
    <row r="29" spans="1:53" ht="18" customHeight="1">
      <c r="B29" s="406"/>
      <c r="C29" s="406"/>
      <c r="D29" s="406"/>
      <c r="E29" s="406"/>
      <c r="F29" s="406"/>
      <c r="G29" s="406"/>
      <c r="H29" s="406"/>
      <c r="I29" s="406"/>
      <c r="J29" s="406"/>
      <c r="K29" s="406"/>
      <c r="L29" s="10"/>
      <c r="M29" s="1331" t="str">
        <f>IF($M$27="","",VLOOKUP($M$27,担当者登録!$B$2:$J$51,6,FALSE))</f>
        <v/>
      </c>
      <c r="N29" s="1323"/>
      <c r="O29" s="1323"/>
      <c r="P29" s="1323"/>
      <c r="Q29" s="1323"/>
      <c r="R29" s="1323"/>
      <c r="S29" s="1323"/>
      <c r="T29" s="1323"/>
      <c r="U29" s="1323"/>
      <c r="V29" s="1323"/>
      <c r="W29" s="1323"/>
      <c r="X29" s="1323"/>
      <c r="Y29" s="1323"/>
      <c r="Z29" s="1323"/>
      <c r="AA29" s="1323"/>
      <c r="AB29" s="1323"/>
      <c r="AC29" s="1323"/>
      <c r="AD29" s="1323"/>
      <c r="AE29" s="1323"/>
      <c r="AF29" s="1323"/>
      <c r="AG29" s="1323"/>
      <c r="AH29" s="1323"/>
      <c r="AI29" s="1323"/>
      <c r="AJ29" s="1323"/>
      <c r="AK29" s="1323"/>
      <c r="AL29" s="1324"/>
      <c r="AO29" s="406"/>
      <c r="AP29" s="10"/>
      <c r="AQ29" s="10"/>
      <c r="AR29" s="10"/>
      <c r="AS29" s="10"/>
      <c r="AT29" s="10"/>
      <c r="AU29" s="10"/>
      <c r="AV29" s="10"/>
      <c r="AW29" s="10"/>
      <c r="AX29" s="10"/>
      <c r="AY29" s="10"/>
      <c r="AZ29" s="10"/>
      <c r="BA29" s="10"/>
    </row>
    <row r="30" spans="1:53" ht="18" customHeight="1">
      <c r="B30" s="406" t="s">
        <v>2933</v>
      </c>
      <c r="C30" s="406"/>
      <c r="D30" s="406"/>
      <c r="E30" s="406"/>
      <c r="F30" s="406"/>
      <c r="G30" s="406"/>
      <c r="H30" s="406"/>
      <c r="I30" s="406"/>
      <c r="J30" s="406"/>
      <c r="K30" s="406"/>
      <c r="L30" s="10"/>
      <c r="M30" s="1331" t="str">
        <f>IF($M$27="","",VLOOKUP($M$27,担当者登録!$B$2:$M$51,10,FALSE))</f>
        <v/>
      </c>
      <c r="N30" s="1323"/>
      <c r="O30" s="1323"/>
      <c r="P30" s="1323"/>
      <c r="Q30" s="1323"/>
      <c r="R30" s="1323"/>
      <c r="S30" s="1323"/>
      <c r="T30" s="1324"/>
      <c r="U30" s="10"/>
      <c r="V30" s="10"/>
      <c r="W30" s="10"/>
      <c r="X30" s="10"/>
      <c r="Y30" s="10"/>
      <c r="Z30" s="10"/>
      <c r="AA30" s="10"/>
      <c r="AB30" s="10"/>
      <c r="AC30" s="10"/>
      <c r="AD30" s="10"/>
      <c r="AE30" s="10"/>
      <c r="AF30" s="10"/>
      <c r="AG30" s="10"/>
      <c r="AH30" s="10"/>
      <c r="AI30" s="10"/>
      <c r="AJ30" s="10"/>
      <c r="AK30" s="10"/>
      <c r="AL30" s="10"/>
      <c r="AN30" s="10"/>
      <c r="AO30" s="10"/>
      <c r="AP30" s="10"/>
      <c r="AQ30" s="10"/>
      <c r="AR30" s="10"/>
      <c r="AS30" s="1261"/>
      <c r="AT30" s="1261"/>
      <c r="AU30" s="1261"/>
      <c r="AV30" s="1261"/>
      <c r="AW30" s="1261"/>
      <c r="AX30" s="1261"/>
      <c r="AY30" s="1261"/>
      <c r="AZ30" s="1261"/>
    </row>
    <row r="31" spans="1:53" ht="18" customHeight="1">
      <c r="B31" s="406" t="s">
        <v>2934</v>
      </c>
      <c r="C31" s="406"/>
      <c r="D31" s="406"/>
      <c r="E31" s="406"/>
      <c r="F31" s="406"/>
      <c r="G31" s="406"/>
      <c r="H31" s="406"/>
      <c r="I31" s="406"/>
      <c r="J31" s="406"/>
      <c r="K31" s="406"/>
      <c r="L31" s="10"/>
      <c r="M31" s="1322" t="str">
        <f>IF($M$27="","",VLOOKUP($M$27,担当者登録!$B$2:$M$51,11,FALSE))</f>
        <v/>
      </c>
      <c r="N31" s="1323"/>
      <c r="O31" s="1323"/>
      <c r="P31" s="1323"/>
      <c r="Q31" s="1323"/>
      <c r="R31" s="1323"/>
      <c r="S31" s="1323"/>
      <c r="T31" s="1323"/>
      <c r="U31" s="1323"/>
      <c r="V31" s="1323"/>
      <c r="W31" s="1323"/>
      <c r="X31" s="1323"/>
      <c r="Y31" s="1323"/>
      <c r="Z31" s="1323"/>
      <c r="AA31" s="1323"/>
      <c r="AB31" s="1323"/>
      <c r="AC31" s="1323"/>
      <c r="AD31" s="1323"/>
      <c r="AE31" s="1323"/>
      <c r="AF31" s="1323"/>
      <c r="AG31" s="1323"/>
      <c r="AH31" s="1323"/>
      <c r="AI31" s="1323"/>
      <c r="AJ31" s="1323"/>
      <c r="AK31" s="1323"/>
      <c r="AL31" s="1324"/>
    </row>
    <row r="32" spans="1:53" ht="18" customHeight="1">
      <c r="B32" s="406" t="s">
        <v>2935</v>
      </c>
      <c r="C32" s="406"/>
      <c r="D32" s="406"/>
      <c r="E32" s="406"/>
      <c r="F32" s="406"/>
      <c r="G32" s="406"/>
      <c r="H32" s="406"/>
      <c r="I32" s="406"/>
      <c r="J32" s="406"/>
      <c r="K32" s="406"/>
      <c r="L32" s="10"/>
      <c r="M32" s="1331" t="str">
        <f>IF($M$27="","",VLOOKUP($M$27,担当者登録!$B$2:$M$51,12,FALSE))</f>
        <v/>
      </c>
      <c r="N32" s="1323"/>
      <c r="O32" s="1323"/>
      <c r="P32" s="1323"/>
      <c r="Q32" s="1323"/>
      <c r="R32" s="1323"/>
      <c r="S32" s="1323"/>
      <c r="T32" s="1324"/>
      <c r="U32" s="10"/>
      <c r="AI32" s="10"/>
      <c r="AJ32" s="10"/>
      <c r="AK32" s="10"/>
      <c r="AL32" s="10"/>
      <c r="AN32" s="10"/>
      <c r="AO32" s="10"/>
      <c r="AP32" s="10"/>
      <c r="AQ32" s="10"/>
      <c r="AR32" s="10"/>
      <c r="AS32" s="1338"/>
      <c r="AT32" s="1338"/>
      <c r="AU32" s="1338"/>
      <c r="AV32" s="1338"/>
      <c r="AW32" s="1338"/>
      <c r="AX32" s="1338"/>
      <c r="AY32" s="1338"/>
      <c r="AZ32" s="1338"/>
    </row>
    <row r="33" spans="1:65" ht="11.25" customHeight="1">
      <c r="B33" s="406"/>
      <c r="C33" s="406"/>
      <c r="D33" s="406"/>
      <c r="E33" s="406"/>
      <c r="F33" s="406"/>
      <c r="G33" s="406"/>
      <c r="H33" s="406"/>
      <c r="I33" s="406"/>
      <c r="J33" s="406"/>
      <c r="K33" s="406"/>
      <c r="L33" s="10"/>
      <c r="M33" s="425"/>
      <c r="N33" s="425"/>
      <c r="O33" s="425"/>
      <c r="P33" s="425"/>
      <c r="Q33" s="425"/>
      <c r="R33" s="425"/>
      <c r="S33" s="425"/>
      <c r="T33" s="425"/>
      <c r="U33" s="10"/>
      <c r="V33" s="10"/>
      <c r="W33" s="10"/>
      <c r="X33" s="10"/>
      <c r="Y33" s="10"/>
      <c r="Z33" s="10"/>
      <c r="AA33" s="10"/>
      <c r="AB33" s="10"/>
      <c r="AC33" s="10"/>
      <c r="AD33" s="10"/>
      <c r="AE33" s="10"/>
      <c r="AF33" s="10"/>
      <c r="AG33" s="10"/>
      <c r="AH33" s="10"/>
      <c r="AI33" s="10"/>
      <c r="AJ33" s="10"/>
      <c r="AK33" s="10"/>
      <c r="AL33" s="10"/>
      <c r="AS33" s="411"/>
      <c r="AT33" s="411"/>
      <c r="AU33" s="411"/>
      <c r="AV33" s="411"/>
      <c r="AW33" s="411"/>
      <c r="AX33" s="411"/>
      <c r="AY33" s="411"/>
    </row>
    <row r="34" spans="1:65" s="10" customFormat="1" ht="18" customHeight="1">
      <c r="A34" s="426" t="s">
        <v>204</v>
      </c>
      <c r="B34" s="427" t="s">
        <v>2902</v>
      </c>
      <c r="C34" s="427"/>
      <c r="D34" s="427"/>
      <c r="E34" s="427"/>
      <c r="F34" s="427"/>
      <c r="G34" s="427"/>
      <c r="H34" s="427"/>
      <c r="I34" s="427"/>
      <c r="J34" s="427"/>
      <c r="K34" s="427"/>
      <c r="L34" s="428"/>
      <c r="M34" s="428"/>
      <c r="N34" s="428"/>
      <c r="O34" s="428"/>
      <c r="P34" s="428"/>
      <c r="Q34" s="428"/>
      <c r="R34" s="428"/>
      <c r="S34" s="428"/>
      <c r="T34" s="428"/>
      <c r="U34" s="428"/>
      <c r="V34" s="428"/>
      <c r="W34" s="428"/>
      <c r="X34" s="428"/>
      <c r="Y34" s="428"/>
      <c r="Z34" s="428"/>
      <c r="AA34" s="428"/>
      <c r="AB34" s="428"/>
      <c r="AC34" s="428"/>
      <c r="AD34" s="428"/>
      <c r="AE34" s="428"/>
      <c r="AF34" s="428"/>
      <c r="AG34" s="428"/>
      <c r="AH34" s="428"/>
      <c r="AI34" s="428"/>
      <c r="AJ34" s="428"/>
      <c r="AK34" s="428"/>
      <c r="AL34" s="428"/>
      <c r="AM34" s="428"/>
      <c r="AN34" s="428"/>
      <c r="AO34" s="428"/>
      <c r="AP34" s="428"/>
      <c r="AQ34" s="428"/>
      <c r="AR34" s="428"/>
    </row>
    <row r="35" spans="1:65" s="10" customFormat="1" ht="18" customHeight="1">
      <c r="A35" s="416"/>
      <c r="B35" s="417" t="s">
        <v>230</v>
      </c>
      <c r="C35" s="417"/>
      <c r="D35" s="417"/>
      <c r="E35" s="417"/>
      <c r="F35" s="417"/>
      <c r="G35" s="417"/>
      <c r="H35" s="417"/>
      <c r="I35" s="417"/>
      <c r="J35" s="417"/>
      <c r="K35" s="417"/>
    </row>
    <row r="36" spans="1:65" ht="18" customHeight="1">
      <c r="B36" s="406" t="s">
        <v>2931</v>
      </c>
      <c r="C36" s="406"/>
      <c r="D36" s="406"/>
      <c r="E36" s="406"/>
      <c r="F36" s="406"/>
      <c r="G36" s="406"/>
      <c r="H36" s="406"/>
      <c r="I36" s="406"/>
      <c r="J36" s="406"/>
      <c r="K36" s="406"/>
      <c r="L36" s="10"/>
      <c r="M36" s="421" t="s">
        <v>191</v>
      </c>
      <c r="N36" s="1321" t="str">
        <f>IF($M$37="","",VLOOKUP($M$37,担当者登録!$B$2:$J$51,2,FALSE))</f>
        <v/>
      </c>
      <c r="O36" s="1321"/>
      <c r="P36" s="1321"/>
      <c r="Q36" s="406" t="s">
        <v>214</v>
      </c>
      <c r="R36" s="10"/>
      <c r="S36" s="10"/>
      <c r="T36" s="10"/>
      <c r="U36" s="421" t="s">
        <v>191</v>
      </c>
      <c r="V36" s="1320" t="str">
        <f>IF($M$37="","",VLOOKUP($M$37,担当者登録!$B$2:$J$51,3,FALSE))</f>
        <v/>
      </c>
      <c r="W36" s="1320"/>
      <c r="X36" s="1320"/>
      <c r="Y36" s="1320"/>
      <c r="Z36" s="1320"/>
      <c r="AA36" s="1320"/>
      <c r="AB36" s="406" t="s">
        <v>213</v>
      </c>
      <c r="AC36" s="10"/>
      <c r="AD36" s="10"/>
      <c r="AE36" s="1303" t="str">
        <f>IF($M$37="","",VLOOKUP($M$37,担当者登録!$B$2:$J$51,4,FALSE))</f>
        <v/>
      </c>
      <c r="AF36" s="1304"/>
      <c r="AG36" s="1304"/>
      <c r="AH36" s="1304"/>
      <c r="AI36" s="1304"/>
      <c r="AJ36" s="1305"/>
      <c r="AK36" s="406" t="s">
        <v>115</v>
      </c>
      <c r="AL36" s="10"/>
      <c r="AN36" s="787" t="s">
        <v>2609</v>
      </c>
      <c r="AO36" s="788"/>
      <c r="AP36" s="788"/>
      <c r="AQ36" s="788"/>
      <c r="AR36" s="788"/>
      <c r="AS36" s="788"/>
      <c r="AT36" s="788"/>
      <c r="AU36" s="788"/>
      <c r="AV36" s="785"/>
    </row>
    <row r="37" spans="1:65" ht="18" customHeight="1">
      <c r="B37" s="406" t="s">
        <v>2927</v>
      </c>
      <c r="C37" s="406"/>
      <c r="D37" s="406"/>
      <c r="E37" s="406"/>
      <c r="F37" s="406"/>
      <c r="G37" s="406"/>
      <c r="H37" s="406"/>
      <c r="I37" s="406"/>
      <c r="J37" s="406"/>
      <c r="K37" s="406"/>
      <c r="L37" s="10"/>
      <c r="M37" s="1300"/>
      <c r="N37" s="1301"/>
      <c r="O37" s="1301"/>
      <c r="P37" s="1301"/>
      <c r="Q37" s="1301"/>
      <c r="R37" s="1301"/>
      <c r="S37" s="1301"/>
      <c r="T37" s="1302"/>
      <c r="U37" s="10"/>
      <c r="V37" s="10"/>
      <c r="AJ37" s="10"/>
      <c r="AK37" s="10"/>
      <c r="AO37" s="419"/>
      <c r="AP37" s="419"/>
      <c r="AQ37" s="419"/>
      <c r="AR37" s="419"/>
      <c r="AS37" s="10"/>
      <c r="AT37" s="1261"/>
      <c r="AU37" s="1309"/>
      <c r="AV37" s="1309"/>
      <c r="AW37" s="1309"/>
      <c r="AX37" s="1309"/>
      <c r="AY37" s="1309"/>
      <c r="AZ37" s="1309"/>
      <c r="BA37" s="1309"/>
      <c r="BB37" s="1309"/>
      <c r="BC37" s="1309"/>
      <c r="BD37" s="1309"/>
      <c r="BE37" s="1309"/>
      <c r="BF37" s="1309"/>
      <c r="BG37" s="1309"/>
      <c r="BH37" s="1309"/>
      <c r="BI37" s="1309"/>
      <c r="BJ37" s="1309"/>
      <c r="BK37" s="1309"/>
      <c r="BL37" s="1309"/>
      <c r="BM37" s="1309"/>
    </row>
    <row r="38" spans="1:65" ht="18" customHeight="1">
      <c r="B38" s="406" t="s">
        <v>2932</v>
      </c>
      <c r="C38" s="406"/>
      <c r="D38" s="406"/>
      <c r="E38" s="406"/>
      <c r="F38" s="406"/>
      <c r="G38" s="406"/>
      <c r="H38" s="406"/>
      <c r="I38" s="406"/>
      <c r="J38" s="406"/>
      <c r="K38" s="406"/>
      <c r="L38" s="10"/>
      <c r="M38" s="421" t="s">
        <v>191</v>
      </c>
      <c r="N38" s="1321" t="str">
        <f>IF($M$37="","",VLOOKUP($M$37,担当者登録!$B$2:$J$51,7,FALSE))</f>
        <v/>
      </c>
      <c r="O38" s="1321"/>
      <c r="P38" s="1321"/>
      <c r="Q38" s="406" t="s">
        <v>211</v>
      </c>
      <c r="R38" s="10"/>
      <c r="S38" s="10"/>
      <c r="T38" s="10"/>
      <c r="U38" s="10"/>
      <c r="V38" s="421" t="s">
        <v>191</v>
      </c>
      <c r="W38" s="1321" t="str">
        <f>IF($M$37="","",VLOOKUP($M$37,担当者登録!$B$2:$J$51,8,FALSE))</f>
        <v/>
      </c>
      <c r="X38" s="1321"/>
      <c r="Y38" s="1321"/>
      <c r="Z38" s="1321"/>
      <c r="AA38" s="406" t="s">
        <v>210</v>
      </c>
      <c r="AB38" s="10"/>
      <c r="AC38" s="10"/>
      <c r="AD38" s="10"/>
      <c r="AE38" s="1303" t="str">
        <f>IF($M$37="","",VLOOKUP($M$37,担当者登録!$B$2:$J$51,9,FALSE))</f>
        <v/>
      </c>
      <c r="AF38" s="1304"/>
      <c r="AG38" s="1304"/>
      <c r="AH38" s="1304"/>
      <c r="AI38" s="1304"/>
      <c r="AJ38" s="1305"/>
      <c r="AK38" s="406" t="s">
        <v>115</v>
      </c>
      <c r="AL38" s="10"/>
      <c r="AO38" s="406"/>
      <c r="AP38" s="10"/>
      <c r="AQ38" s="10"/>
      <c r="AR38" s="10"/>
      <c r="AT38" s="1261"/>
      <c r="AU38" s="1309"/>
      <c r="AV38" s="1309"/>
      <c r="AW38" s="1309"/>
      <c r="AX38" s="1309"/>
      <c r="AY38" s="1309"/>
      <c r="AZ38" s="1309"/>
      <c r="BA38" s="1309"/>
      <c r="BB38" s="1309"/>
      <c r="BC38" s="1309"/>
      <c r="BD38" s="1309"/>
      <c r="BE38" s="1309"/>
      <c r="BF38" s="1309"/>
      <c r="BG38" s="1309"/>
      <c r="BH38" s="1309"/>
      <c r="BI38" s="1309"/>
      <c r="BJ38" s="1309"/>
      <c r="BK38" s="1309"/>
      <c r="BL38" s="1309"/>
      <c r="BM38" s="1309"/>
    </row>
    <row r="39" spans="1:65" ht="18" customHeight="1">
      <c r="B39" s="406"/>
      <c r="C39" s="406"/>
      <c r="D39" s="406"/>
      <c r="E39" s="406"/>
      <c r="F39" s="406"/>
      <c r="G39" s="406"/>
      <c r="H39" s="406"/>
      <c r="I39" s="406"/>
      <c r="J39" s="406"/>
      <c r="K39" s="406"/>
      <c r="L39" s="10"/>
      <c r="M39" s="1331" t="str">
        <f>IF($M$37="","",VLOOKUP($M$37,担当者登録!$B$2:$J$51,6,FALSE))</f>
        <v/>
      </c>
      <c r="N39" s="1323"/>
      <c r="O39" s="1323"/>
      <c r="P39" s="1323"/>
      <c r="Q39" s="1323"/>
      <c r="R39" s="1323"/>
      <c r="S39" s="1323"/>
      <c r="T39" s="1323"/>
      <c r="U39" s="1323"/>
      <c r="V39" s="1323"/>
      <c r="W39" s="1323"/>
      <c r="X39" s="1323"/>
      <c r="Y39" s="1323"/>
      <c r="Z39" s="1323"/>
      <c r="AA39" s="1323"/>
      <c r="AB39" s="1323"/>
      <c r="AC39" s="1323"/>
      <c r="AD39" s="1323"/>
      <c r="AE39" s="1323"/>
      <c r="AF39" s="1323"/>
      <c r="AG39" s="1323"/>
      <c r="AH39" s="1323"/>
      <c r="AI39" s="1323"/>
      <c r="AJ39" s="1323"/>
      <c r="AK39" s="1323"/>
      <c r="AL39" s="1324"/>
      <c r="AO39" s="406"/>
      <c r="AP39" s="10"/>
      <c r="AQ39" s="10"/>
      <c r="AR39" s="10"/>
      <c r="AS39" s="10"/>
      <c r="AT39" s="1261"/>
      <c r="AU39" s="1261"/>
      <c r="AV39" s="1261"/>
      <c r="AW39" s="1261"/>
      <c r="AX39" s="1261"/>
      <c r="AY39" s="1261"/>
      <c r="AZ39" s="1261"/>
      <c r="BA39" s="1261"/>
    </row>
    <row r="40" spans="1:65" ht="18" customHeight="1">
      <c r="B40" s="406" t="s">
        <v>2933</v>
      </c>
      <c r="C40" s="406"/>
      <c r="D40" s="406"/>
      <c r="E40" s="406"/>
      <c r="F40" s="406"/>
      <c r="G40" s="406"/>
      <c r="H40" s="406"/>
      <c r="I40" s="406"/>
      <c r="J40" s="406"/>
      <c r="K40" s="406"/>
      <c r="L40" s="10"/>
      <c r="M40" s="1331" t="str">
        <f>IF($M$37="","",VLOOKUP($M$37,担当者登録!$B$2:$M$51,10,FALSE))</f>
        <v/>
      </c>
      <c r="N40" s="1323"/>
      <c r="O40" s="1323"/>
      <c r="P40" s="1323"/>
      <c r="Q40" s="1323"/>
      <c r="R40" s="1323"/>
      <c r="S40" s="1323"/>
      <c r="T40" s="1324"/>
      <c r="U40" s="10"/>
      <c r="V40" s="10"/>
      <c r="W40" s="10"/>
      <c r="X40" s="10"/>
      <c r="Y40" s="10"/>
      <c r="Z40" s="10"/>
      <c r="AA40" s="10"/>
      <c r="AB40" s="10"/>
      <c r="AC40" s="10"/>
      <c r="AD40" s="10"/>
      <c r="AE40" s="10"/>
      <c r="AF40" s="10"/>
      <c r="AG40" s="10"/>
      <c r="AH40" s="10"/>
      <c r="AI40" s="10"/>
      <c r="AJ40" s="10"/>
      <c r="AK40" s="10"/>
      <c r="AL40" s="10"/>
    </row>
    <row r="41" spans="1:65" ht="18" customHeight="1">
      <c r="B41" s="406" t="s">
        <v>2934</v>
      </c>
      <c r="C41" s="406"/>
      <c r="D41" s="406"/>
      <c r="E41" s="406"/>
      <c r="F41" s="406"/>
      <c r="G41" s="406"/>
      <c r="H41" s="406"/>
      <c r="I41" s="406"/>
      <c r="J41" s="406"/>
      <c r="K41" s="406"/>
      <c r="L41" s="10"/>
      <c r="M41" s="1322" t="str">
        <f>IF($M$37="","",VLOOKUP($M$37,担当者登録!$B$2:$M$51,11,FALSE))</f>
        <v/>
      </c>
      <c r="N41" s="1323"/>
      <c r="O41" s="1323"/>
      <c r="P41" s="1323"/>
      <c r="Q41" s="1323"/>
      <c r="R41" s="1323"/>
      <c r="S41" s="1323"/>
      <c r="T41" s="1323"/>
      <c r="U41" s="1323"/>
      <c r="V41" s="1323"/>
      <c r="W41" s="1323"/>
      <c r="X41" s="1323"/>
      <c r="Y41" s="1323"/>
      <c r="Z41" s="1323"/>
      <c r="AA41" s="1323"/>
      <c r="AB41" s="1323"/>
      <c r="AC41" s="1323"/>
      <c r="AD41" s="1323"/>
      <c r="AE41" s="1323"/>
      <c r="AF41" s="1323"/>
      <c r="AG41" s="1323"/>
      <c r="AH41" s="1323"/>
      <c r="AI41" s="1323"/>
      <c r="AJ41" s="1323"/>
      <c r="AK41" s="1323"/>
      <c r="AL41" s="1324"/>
    </row>
    <row r="42" spans="1:65" ht="18" customHeight="1">
      <c r="B42" s="406" t="s">
        <v>2935</v>
      </c>
      <c r="C42" s="406"/>
      <c r="D42" s="406"/>
      <c r="E42" s="406"/>
      <c r="F42" s="406"/>
      <c r="G42" s="406"/>
      <c r="H42" s="406"/>
      <c r="I42" s="406"/>
      <c r="J42" s="406"/>
      <c r="K42" s="406"/>
      <c r="L42" s="10"/>
      <c r="M42" s="1331" t="str">
        <f>IF($M$37="","",VLOOKUP($M$37,担当者登録!$B$2:$M$51,12,FALSE))</f>
        <v/>
      </c>
      <c r="N42" s="1323"/>
      <c r="O42" s="1323"/>
      <c r="P42" s="1323"/>
      <c r="Q42" s="1323"/>
      <c r="R42" s="1323"/>
      <c r="S42" s="1323"/>
      <c r="T42" s="1324"/>
      <c r="U42" s="10"/>
      <c r="AI42" s="10"/>
      <c r="AJ42" s="10"/>
      <c r="AK42" s="10"/>
      <c r="AL42" s="10"/>
      <c r="AN42" s="10"/>
      <c r="AO42" s="10"/>
      <c r="AP42" s="10"/>
      <c r="AQ42" s="10"/>
      <c r="AR42" s="10"/>
      <c r="AS42" s="1338"/>
      <c r="AT42" s="1338"/>
      <c r="AU42" s="1338"/>
      <c r="AV42" s="1338"/>
      <c r="AW42" s="1338"/>
      <c r="AX42" s="1338"/>
      <c r="AY42" s="1338"/>
      <c r="AZ42" s="1338"/>
    </row>
    <row r="43" spans="1:65" ht="18" customHeight="1">
      <c r="B43" s="406" t="s">
        <v>2936</v>
      </c>
      <c r="C43" s="406"/>
      <c r="D43" s="406"/>
      <c r="E43" s="406"/>
      <c r="F43" s="406"/>
      <c r="G43" s="406"/>
      <c r="H43" s="406"/>
      <c r="I43" s="406"/>
      <c r="J43" s="406"/>
      <c r="K43" s="406"/>
      <c r="L43" s="10"/>
      <c r="M43" s="1306"/>
      <c r="N43" s="1301"/>
      <c r="O43" s="1301"/>
      <c r="P43" s="1301"/>
      <c r="Q43" s="1301"/>
      <c r="R43" s="1301"/>
      <c r="S43" s="1301"/>
      <c r="T43" s="1301"/>
      <c r="U43" s="1301"/>
      <c r="V43" s="1301"/>
      <c r="W43" s="1301"/>
      <c r="X43" s="1301"/>
      <c r="Y43" s="1301"/>
      <c r="Z43" s="1301"/>
      <c r="AA43" s="1301"/>
      <c r="AB43" s="1301"/>
      <c r="AC43" s="1301"/>
      <c r="AD43" s="1301"/>
      <c r="AE43" s="1301"/>
      <c r="AF43" s="1301"/>
      <c r="AG43" s="1301"/>
      <c r="AH43" s="1301"/>
      <c r="AI43" s="1301"/>
      <c r="AJ43" s="1301"/>
      <c r="AK43" s="1301"/>
      <c r="AL43" s="1302"/>
      <c r="AN43" s="10"/>
      <c r="AO43" s="10"/>
      <c r="AP43" s="10"/>
      <c r="AQ43" s="10"/>
      <c r="AR43" s="10"/>
      <c r="AS43" s="425"/>
      <c r="AT43" s="425"/>
      <c r="AU43" s="425"/>
      <c r="AV43" s="425"/>
      <c r="AW43" s="425"/>
      <c r="AX43" s="425"/>
      <c r="AY43" s="425"/>
      <c r="AZ43" s="425"/>
    </row>
    <row r="44" spans="1:65" ht="9" customHeight="1">
      <c r="B44" s="406"/>
      <c r="C44" s="406"/>
      <c r="D44" s="406"/>
      <c r="E44" s="406"/>
      <c r="F44" s="406"/>
      <c r="G44" s="406"/>
      <c r="H44" s="406"/>
      <c r="I44" s="406"/>
      <c r="J44" s="406"/>
      <c r="K44" s="406"/>
      <c r="L44" s="10"/>
      <c r="M44" s="431"/>
      <c r="N44" s="432"/>
      <c r="O44" s="432"/>
      <c r="P44" s="432"/>
      <c r="Q44" s="432"/>
      <c r="R44" s="432"/>
      <c r="S44" s="432"/>
      <c r="T44" s="432"/>
      <c r="U44" s="432"/>
      <c r="V44" s="432"/>
      <c r="W44" s="432"/>
      <c r="X44" s="432"/>
      <c r="Y44" s="432"/>
      <c r="Z44" s="432"/>
      <c r="AA44" s="432"/>
      <c r="AB44" s="432"/>
      <c r="AC44" s="432"/>
      <c r="AD44" s="432"/>
      <c r="AE44" s="432"/>
      <c r="AF44" s="432"/>
      <c r="AG44" s="432"/>
      <c r="AH44" s="432"/>
      <c r="AI44" s="432"/>
      <c r="AJ44" s="432"/>
      <c r="AK44" s="432"/>
      <c r="AL44" s="432"/>
      <c r="AN44" s="10"/>
      <c r="AO44" s="10"/>
      <c r="AP44" s="10"/>
      <c r="AQ44" s="10"/>
      <c r="AR44" s="10"/>
      <c r="AS44" s="425"/>
      <c r="AT44" s="425"/>
      <c r="AU44" s="425"/>
      <c r="AV44" s="425"/>
      <c r="AW44" s="425"/>
      <c r="AX44" s="425"/>
      <c r="AY44" s="425"/>
      <c r="AZ44" s="425"/>
    </row>
    <row r="45" spans="1:65" s="10" customFormat="1" ht="18" customHeight="1">
      <c r="A45" s="416"/>
      <c r="B45" s="417" t="s">
        <v>229</v>
      </c>
      <c r="C45" s="417"/>
      <c r="D45" s="417"/>
      <c r="E45" s="417"/>
      <c r="F45" s="417"/>
      <c r="G45" s="417"/>
      <c r="H45" s="417"/>
      <c r="I45" s="417"/>
      <c r="J45" s="417"/>
      <c r="K45" s="417"/>
    </row>
    <row r="46" spans="1:65" ht="18" customHeight="1">
      <c r="B46" s="406" t="s">
        <v>2931</v>
      </c>
      <c r="C46" s="406"/>
      <c r="D46" s="406"/>
      <c r="E46" s="406"/>
      <c r="F46" s="406"/>
      <c r="G46" s="406"/>
      <c r="H46" s="406"/>
      <c r="I46" s="406"/>
      <c r="J46" s="406"/>
      <c r="K46" s="406"/>
      <c r="L46" s="10"/>
      <c r="M46" s="421" t="s">
        <v>191</v>
      </c>
      <c r="N46" s="1321" t="str">
        <f>IF($M$47="","",VLOOKUP($M$47,担当者登録!$B$2:$J$51,2,FALSE))</f>
        <v/>
      </c>
      <c r="O46" s="1321"/>
      <c r="P46" s="1321"/>
      <c r="Q46" s="406" t="s">
        <v>214</v>
      </c>
      <c r="R46" s="10"/>
      <c r="S46" s="10"/>
      <c r="T46" s="10"/>
      <c r="U46" s="421" t="s">
        <v>191</v>
      </c>
      <c r="V46" s="1320" t="str">
        <f>IF($M$47="","",VLOOKUP($M$47,担当者登録!$B$2:$J$51,3,FALSE))</f>
        <v/>
      </c>
      <c r="W46" s="1320"/>
      <c r="X46" s="1320"/>
      <c r="Y46" s="1320"/>
      <c r="Z46" s="1320"/>
      <c r="AA46" s="1320"/>
      <c r="AB46" s="406" t="s">
        <v>213</v>
      </c>
      <c r="AC46" s="10"/>
      <c r="AD46" s="10"/>
      <c r="AE46" s="1303" t="str">
        <f>IF($M$47="","",VLOOKUP($M$47,担当者登録!$B$2:$J$51,4,FALSE))</f>
        <v/>
      </c>
      <c r="AF46" s="1304"/>
      <c r="AG46" s="1304"/>
      <c r="AH46" s="1304"/>
      <c r="AI46" s="1304"/>
      <c r="AJ46" s="1305"/>
      <c r="AK46" s="406" t="s">
        <v>115</v>
      </c>
      <c r="AL46" s="10"/>
    </row>
    <row r="47" spans="1:65" ht="18" customHeight="1">
      <c r="B47" s="406" t="s">
        <v>2927</v>
      </c>
      <c r="C47" s="406"/>
      <c r="D47" s="406"/>
      <c r="E47" s="406"/>
      <c r="F47" s="406"/>
      <c r="G47" s="406"/>
      <c r="H47" s="406"/>
      <c r="I47" s="406"/>
      <c r="J47" s="406"/>
      <c r="K47" s="406"/>
      <c r="L47" s="10"/>
      <c r="M47" s="1300"/>
      <c r="N47" s="1301"/>
      <c r="O47" s="1301"/>
      <c r="P47" s="1301"/>
      <c r="Q47" s="1301"/>
      <c r="R47" s="1301"/>
      <c r="S47" s="1301"/>
      <c r="T47" s="1302"/>
      <c r="U47" s="10"/>
      <c r="V47" s="10"/>
      <c r="AJ47" s="10"/>
      <c r="AK47" s="10"/>
      <c r="AN47" s="10"/>
      <c r="AO47" s="10"/>
      <c r="AP47" s="10"/>
      <c r="AQ47" s="10"/>
      <c r="AR47" s="10"/>
      <c r="AS47" s="1261"/>
      <c r="AT47" s="1261"/>
      <c r="AU47" s="1261"/>
      <c r="AV47" s="1261"/>
      <c r="AW47" s="1261"/>
      <c r="AX47" s="1261"/>
      <c r="AY47" s="1261"/>
      <c r="AZ47" s="1261"/>
    </row>
    <row r="48" spans="1:65" ht="18" customHeight="1">
      <c r="B48" s="406" t="s">
        <v>2932</v>
      </c>
      <c r="C48" s="406"/>
      <c r="D48" s="406"/>
      <c r="E48" s="406"/>
      <c r="F48" s="406"/>
      <c r="G48" s="406"/>
      <c r="H48" s="406"/>
      <c r="I48" s="406"/>
      <c r="J48" s="406"/>
      <c r="K48" s="406"/>
      <c r="L48" s="10"/>
      <c r="M48" s="421" t="s">
        <v>191</v>
      </c>
      <c r="N48" s="1321" t="str">
        <f>IF($M$47="","",VLOOKUP($M$47,担当者登録!$B$2:$J$51,7,FALSE))</f>
        <v/>
      </c>
      <c r="O48" s="1321"/>
      <c r="P48" s="1321"/>
      <c r="Q48" s="406" t="s">
        <v>211</v>
      </c>
      <c r="R48" s="10"/>
      <c r="S48" s="10"/>
      <c r="T48" s="10"/>
      <c r="U48" s="10"/>
      <c r="V48" s="421" t="s">
        <v>191</v>
      </c>
      <c r="W48" s="1321" t="str">
        <f>IF($M$47="","",VLOOKUP($M$47,担当者登録!$B$2:$J$51,8,FALSE))</f>
        <v/>
      </c>
      <c r="X48" s="1321"/>
      <c r="Y48" s="1321"/>
      <c r="Z48" s="1321"/>
      <c r="AA48" s="406" t="s">
        <v>210</v>
      </c>
      <c r="AB48" s="10"/>
      <c r="AC48" s="10"/>
      <c r="AD48" s="10"/>
      <c r="AE48" s="1303" t="str">
        <f>IF($M$47="","",VLOOKUP($M$47,担当者登録!$B$2:$J$51,9,FALSE))</f>
        <v/>
      </c>
      <c r="AF48" s="1304"/>
      <c r="AG48" s="1304"/>
      <c r="AH48" s="1304"/>
      <c r="AI48" s="1304"/>
      <c r="AJ48" s="1305"/>
      <c r="AK48" s="406" t="s">
        <v>115</v>
      </c>
      <c r="AL48" s="10"/>
      <c r="AN48" s="10"/>
      <c r="AO48" s="10"/>
      <c r="AP48" s="10"/>
      <c r="AQ48" s="10"/>
      <c r="AR48" s="10"/>
      <c r="AS48" s="1261"/>
      <c r="AT48" s="1261"/>
      <c r="AU48" s="1261"/>
      <c r="AV48" s="1261"/>
      <c r="AW48" s="1261"/>
      <c r="AX48" s="1261"/>
      <c r="AY48" s="1261"/>
      <c r="AZ48" s="1261"/>
    </row>
    <row r="49" spans="2:52" ht="18" customHeight="1">
      <c r="B49" s="406"/>
      <c r="C49" s="406"/>
      <c r="D49" s="406"/>
      <c r="E49" s="406"/>
      <c r="F49" s="406"/>
      <c r="G49" s="406"/>
      <c r="H49" s="406"/>
      <c r="I49" s="406"/>
      <c r="J49" s="406"/>
      <c r="K49" s="406"/>
      <c r="L49" s="10"/>
      <c r="M49" s="1331" t="str">
        <f>IF($M$47="","",VLOOKUP($M$47,担当者登録!$B$2:$J$51,6,FALSE))</f>
        <v/>
      </c>
      <c r="N49" s="1323"/>
      <c r="O49" s="1323"/>
      <c r="P49" s="1323"/>
      <c r="Q49" s="1323"/>
      <c r="R49" s="1323"/>
      <c r="S49" s="1323"/>
      <c r="T49" s="1323"/>
      <c r="U49" s="1323"/>
      <c r="V49" s="1323"/>
      <c r="W49" s="1323"/>
      <c r="X49" s="1323"/>
      <c r="Y49" s="1323"/>
      <c r="Z49" s="1323"/>
      <c r="AA49" s="1323"/>
      <c r="AB49" s="1323"/>
      <c r="AC49" s="1323"/>
      <c r="AD49" s="1323"/>
      <c r="AE49" s="1323"/>
      <c r="AF49" s="1323"/>
      <c r="AG49" s="1323"/>
      <c r="AH49" s="1323"/>
      <c r="AI49" s="1323"/>
      <c r="AJ49" s="1323"/>
      <c r="AK49" s="1323"/>
      <c r="AL49" s="1324"/>
    </row>
    <row r="50" spans="2:52" ht="18" customHeight="1">
      <c r="B50" s="406" t="s">
        <v>2933</v>
      </c>
      <c r="C50" s="406"/>
      <c r="D50" s="406"/>
      <c r="E50" s="406"/>
      <c r="F50" s="406"/>
      <c r="G50" s="406"/>
      <c r="H50" s="406"/>
      <c r="I50" s="406"/>
      <c r="J50" s="406"/>
      <c r="K50" s="406"/>
      <c r="L50" s="10"/>
      <c r="M50" s="1331" t="str">
        <f>IF($M$47="","",VLOOKUP($M$47,担当者登録!$B$2:$M$51,10,FALSE))</f>
        <v/>
      </c>
      <c r="N50" s="1323"/>
      <c r="O50" s="1323"/>
      <c r="P50" s="1323"/>
      <c r="Q50" s="1323"/>
      <c r="R50" s="1323"/>
      <c r="S50" s="1323"/>
      <c r="T50" s="1324"/>
      <c r="U50" s="10"/>
      <c r="V50" s="10"/>
      <c r="W50" s="10"/>
      <c r="X50" s="10"/>
      <c r="Y50" s="10"/>
      <c r="Z50" s="10"/>
      <c r="AA50" s="10"/>
      <c r="AB50" s="10"/>
      <c r="AC50" s="10"/>
      <c r="AD50" s="10"/>
      <c r="AE50" s="10"/>
      <c r="AF50" s="10"/>
      <c r="AG50" s="10"/>
      <c r="AH50" s="10"/>
      <c r="AI50" s="10"/>
      <c r="AJ50" s="10"/>
      <c r="AK50" s="10"/>
      <c r="AL50" s="10"/>
    </row>
    <row r="51" spans="2:52" ht="18" customHeight="1">
      <c r="B51" s="406" t="s">
        <v>2934</v>
      </c>
      <c r="C51" s="406"/>
      <c r="D51" s="406"/>
      <c r="E51" s="406"/>
      <c r="F51" s="406"/>
      <c r="G51" s="406"/>
      <c r="H51" s="406"/>
      <c r="I51" s="406"/>
      <c r="J51" s="406"/>
      <c r="K51" s="406"/>
      <c r="L51" s="10"/>
      <c r="M51" s="1322" t="str">
        <f>IF($M$47="","",VLOOKUP($M$47,担当者登録!$B$2:$M$51,11,FALSE))</f>
        <v/>
      </c>
      <c r="N51" s="1323"/>
      <c r="O51" s="1323"/>
      <c r="P51" s="1323"/>
      <c r="Q51" s="1323"/>
      <c r="R51" s="1323"/>
      <c r="S51" s="1323"/>
      <c r="T51" s="1323"/>
      <c r="U51" s="1323"/>
      <c r="V51" s="1323"/>
      <c r="W51" s="1323"/>
      <c r="X51" s="1323"/>
      <c r="Y51" s="1323"/>
      <c r="Z51" s="1323"/>
      <c r="AA51" s="1323"/>
      <c r="AB51" s="1323"/>
      <c r="AC51" s="1323"/>
      <c r="AD51" s="1323"/>
      <c r="AE51" s="1323"/>
      <c r="AF51" s="1323"/>
      <c r="AG51" s="1323"/>
      <c r="AH51" s="1323"/>
      <c r="AI51" s="1323"/>
      <c r="AJ51" s="1323"/>
      <c r="AK51" s="1323"/>
      <c r="AL51" s="1324"/>
    </row>
    <row r="52" spans="2:52" ht="18" customHeight="1">
      <c r="B52" s="406" t="s">
        <v>2935</v>
      </c>
      <c r="C52" s="406"/>
      <c r="D52" s="406"/>
      <c r="E52" s="406"/>
      <c r="F52" s="406"/>
      <c r="G52" s="406"/>
      <c r="H52" s="406"/>
      <c r="I52" s="406"/>
      <c r="J52" s="406"/>
      <c r="K52" s="406"/>
      <c r="L52" s="10"/>
      <c r="M52" s="1331" t="str">
        <f>IF($M$47="","",VLOOKUP($M$47,担当者登録!$B$2:$M$51,12,FALSE))</f>
        <v/>
      </c>
      <c r="N52" s="1323"/>
      <c r="O52" s="1323"/>
      <c r="P52" s="1323"/>
      <c r="Q52" s="1323"/>
      <c r="R52" s="1323"/>
      <c r="S52" s="1323"/>
      <c r="T52" s="1324"/>
      <c r="U52" s="10"/>
      <c r="AI52" s="10"/>
      <c r="AJ52" s="10"/>
      <c r="AK52" s="10"/>
      <c r="AL52" s="10"/>
      <c r="AN52" s="10"/>
      <c r="AO52" s="10"/>
      <c r="AP52" s="10"/>
      <c r="AQ52" s="10"/>
      <c r="AR52" s="10"/>
      <c r="AS52" s="1338"/>
      <c r="AT52" s="1338"/>
      <c r="AU52" s="1338"/>
      <c r="AV52" s="1338"/>
      <c r="AW52" s="1338"/>
      <c r="AX52" s="1338"/>
      <c r="AY52" s="1338"/>
      <c r="AZ52" s="1338"/>
    </row>
    <row r="53" spans="2:52" ht="18" customHeight="1">
      <c r="B53" s="406" t="s">
        <v>2936</v>
      </c>
      <c r="C53" s="406"/>
      <c r="D53" s="406"/>
      <c r="E53" s="406"/>
      <c r="F53" s="406"/>
      <c r="G53" s="406"/>
      <c r="H53" s="406"/>
      <c r="I53" s="406"/>
      <c r="J53" s="406"/>
      <c r="K53" s="406"/>
      <c r="L53" s="10"/>
      <c r="M53" s="1306"/>
      <c r="N53" s="1307"/>
      <c r="O53" s="1307"/>
      <c r="P53" s="1307"/>
      <c r="Q53" s="1307"/>
      <c r="R53" s="1307"/>
      <c r="S53" s="1307"/>
      <c r="T53" s="1307"/>
      <c r="U53" s="1307"/>
      <c r="V53" s="1307"/>
      <c r="W53" s="1307"/>
      <c r="X53" s="1307"/>
      <c r="Y53" s="1307"/>
      <c r="Z53" s="1307"/>
      <c r="AA53" s="1307"/>
      <c r="AB53" s="1307"/>
      <c r="AC53" s="1307"/>
      <c r="AD53" s="1307"/>
      <c r="AE53" s="1307"/>
      <c r="AF53" s="1307"/>
      <c r="AG53" s="1307"/>
      <c r="AH53" s="1307"/>
      <c r="AI53" s="1307"/>
      <c r="AJ53" s="1307"/>
      <c r="AK53" s="1307"/>
      <c r="AL53" s="1308"/>
      <c r="AN53" s="10"/>
      <c r="AO53" s="10"/>
      <c r="AP53" s="10"/>
      <c r="AQ53" s="10"/>
      <c r="AR53" s="10"/>
      <c r="AS53" s="425"/>
      <c r="AT53" s="425"/>
      <c r="AU53" s="425"/>
      <c r="AV53" s="425"/>
      <c r="AW53" s="425"/>
      <c r="AX53" s="425"/>
      <c r="AY53" s="425"/>
      <c r="AZ53" s="425"/>
    </row>
    <row r="54" spans="2:52" ht="18" customHeight="1">
      <c r="B54" s="406"/>
      <c r="C54" s="406"/>
      <c r="D54" s="406"/>
      <c r="E54" s="406"/>
      <c r="F54" s="406"/>
      <c r="G54" s="406"/>
      <c r="H54" s="406"/>
      <c r="I54" s="406"/>
      <c r="J54" s="406"/>
      <c r="K54" s="406"/>
      <c r="L54" s="10"/>
      <c r="M54" s="433"/>
      <c r="N54" s="433"/>
      <c r="O54" s="433"/>
      <c r="P54" s="433"/>
      <c r="Q54" s="433"/>
      <c r="R54" s="433"/>
      <c r="S54" s="433"/>
      <c r="T54" s="433"/>
      <c r="U54" s="10"/>
      <c r="AG54" s="10"/>
      <c r="AH54" s="10"/>
      <c r="AI54" s="10"/>
      <c r="AJ54" s="10"/>
      <c r="AK54" s="10"/>
      <c r="AL54" s="10"/>
      <c r="AN54" s="10"/>
      <c r="AO54" s="10"/>
      <c r="AP54" s="10"/>
      <c r="AQ54" s="10"/>
      <c r="AR54" s="10"/>
      <c r="AS54" s="425"/>
      <c r="AT54" s="425"/>
      <c r="AU54" s="425"/>
      <c r="AV54" s="425"/>
      <c r="AW54" s="425"/>
      <c r="AX54" s="425"/>
      <c r="AY54" s="425"/>
      <c r="AZ54" s="425"/>
    </row>
    <row r="55" spans="2:52" ht="18" customHeight="1">
      <c r="B55" s="406" t="s">
        <v>2931</v>
      </c>
      <c r="C55" s="406"/>
      <c r="D55" s="406"/>
      <c r="E55" s="406"/>
      <c r="F55" s="406"/>
      <c r="G55" s="406"/>
      <c r="H55" s="406"/>
      <c r="I55" s="406"/>
      <c r="J55" s="406"/>
      <c r="K55" s="406"/>
      <c r="L55" s="10"/>
      <c r="M55" s="421" t="s">
        <v>191</v>
      </c>
      <c r="N55" s="1321" t="str">
        <f>IF($M$56="","",VLOOKUP($M$56,担当者登録!$B$2:$J$51,2,FALSE))</f>
        <v/>
      </c>
      <c r="O55" s="1321"/>
      <c r="P55" s="1321"/>
      <c r="Q55" s="406" t="s">
        <v>214</v>
      </c>
      <c r="R55" s="10"/>
      <c r="S55" s="10"/>
      <c r="T55" s="10"/>
      <c r="U55" s="421" t="s">
        <v>191</v>
      </c>
      <c r="V55" s="1320" t="str">
        <f>IF($M$56="","",VLOOKUP($M$56,担当者登録!$B$2:$J$51,3,FALSE))</f>
        <v/>
      </c>
      <c r="W55" s="1320"/>
      <c r="X55" s="1320"/>
      <c r="Y55" s="1320"/>
      <c r="Z55" s="1320"/>
      <c r="AA55" s="1320"/>
      <c r="AB55" s="406" t="s">
        <v>213</v>
      </c>
      <c r="AC55" s="10"/>
      <c r="AD55" s="10"/>
      <c r="AE55" s="1303" t="str">
        <f>IF($M$56="","",VLOOKUP($M$56,担当者登録!$B$2:$J$51,4,FALSE))</f>
        <v/>
      </c>
      <c r="AF55" s="1304"/>
      <c r="AG55" s="1304"/>
      <c r="AH55" s="1304"/>
      <c r="AI55" s="1304"/>
      <c r="AJ55" s="1305"/>
      <c r="AK55" s="406" t="s">
        <v>115</v>
      </c>
      <c r="AL55" s="10"/>
    </row>
    <row r="56" spans="2:52" ht="18" customHeight="1">
      <c r="B56" s="406" t="s">
        <v>2927</v>
      </c>
      <c r="C56" s="406"/>
      <c r="D56" s="406"/>
      <c r="E56" s="406"/>
      <c r="F56" s="406"/>
      <c r="G56" s="406"/>
      <c r="H56" s="406"/>
      <c r="I56" s="406"/>
      <c r="J56" s="406"/>
      <c r="K56" s="406"/>
      <c r="L56" s="10"/>
      <c r="M56" s="1300"/>
      <c r="N56" s="1301"/>
      <c r="O56" s="1301"/>
      <c r="P56" s="1301"/>
      <c r="Q56" s="1301"/>
      <c r="R56" s="1301"/>
      <c r="S56" s="1301"/>
      <c r="T56" s="1302"/>
      <c r="U56" s="10"/>
      <c r="V56" s="10"/>
      <c r="AJ56" s="10"/>
      <c r="AK56" s="10"/>
      <c r="AN56" s="10"/>
      <c r="AO56" s="10"/>
      <c r="AP56" s="10"/>
      <c r="AQ56" s="10"/>
      <c r="AR56" s="10"/>
      <c r="AS56" s="1261"/>
      <c r="AT56" s="1261"/>
      <c r="AU56" s="1261"/>
      <c r="AV56" s="1261"/>
      <c r="AW56" s="1261"/>
      <c r="AX56" s="1261"/>
      <c r="AY56" s="1261"/>
      <c r="AZ56" s="1261"/>
    </row>
    <row r="57" spans="2:52" ht="18" customHeight="1">
      <c r="B57" s="406" t="s">
        <v>2932</v>
      </c>
      <c r="C57" s="406"/>
      <c r="D57" s="406"/>
      <c r="E57" s="406"/>
      <c r="F57" s="406"/>
      <c r="G57" s="406"/>
      <c r="H57" s="406"/>
      <c r="I57" s="406"/>
      <c r="J57" s="406"/>
      <c r="K57" s="406"/>
      <c r="L57" s="10"/>
      <c r="M57" s="421" t="s">
        <v>191</v>
      </c>
      <c r="N57" s="1321" t="str">
        <f>IF($M$56="","",VLOOKUP($M$56,担当者登録!$B$2:$J$51,7,FALSE))</f>
        <v/>
      </c>
      <c r="O57" s="1321"/>
      <c r="P57" s="1321"/>
      <c r="Q57" s="406" t="s">
        <v>211</v>
      </c>
      <c r="R57" s="10"/>
      <c r="S57" s="10"/>
      <c r="T57" s="10"/>
      <c r="U57" s="10"/>
      <c r="V57" s="421" t="s">
        <v>191</v>
      </c>
      <c r="W57" s="1321" t="str">
        <f>IF($M$56="","",VLOOKUP($M$56,担当者登録!$B$2:$J$51,8,FALSE))</f>
        <v/>
      </c>
      <c r="X57" s="1321"/>
      <c r="Y57" s="1321"/>
      <c r="Z57" s="1321"/>
      <c r="AA57" s="406" t="s">
        <v>210</v>
      </c>
      <c r="AB57" s="10"/>
      <c r="AC57" s="10"/>
      <c r="AD57" s="10"/>
      <c r="AE57" s="1303" t="str">
        <f>IF($M$56="","",VLOOKUP($M$56,担当者登録!$B$2:$J$51,9,FALSE))</f>
        <v/>
      </c>
      <c r="AF57" s="1304"/>
      <c r="AG57" s="1304"/>
      <c r="AH57" s="1304"/>
      <c r="AI57" s="1304"/>
      <c r="AJ57" s="1305"/>
      <c r="AK57" s="406" t="s">
        <v>115</v>
      </c>
      <c r="AL57" s="10"/>
      <c r="AN57" s="10"/>
      <c r="AO57" s="10"/>
      <c r="AP57" s="10"/>
      <c r="AQ57" s="10"/>
      <c r="AR57" s="10"/>
      <c r="AS57" s="1261"/>
      <c r="AT57" s="1261"/>
      <c r="AU57" s="1261"/>
      <c r="AV57" s="1261"/>
      <c r="AW57" s="1261"/>
      <c r="AX57" s="1261"/>
      <c r="AY57" s="1261"/>
      <c r="AZ57" s="1261"/>
    </row>
    <row r="58" spans="2:52" ht="18" customHeight="1">
      <c r="B58" s="406"/>
      <c r="C58" s="406"/>
      <c r="D58" s="406"/>
      <c r="E58" s="406"/>
      <c r="F58" s="406"/>
      <c r="G58" s="406"/>
      <c r="H58" s="406"/>
      <c r="I58" s="406"/>
      <c r="J58" s="406"/>
      <c r="K58" s="406"/>
      <c r="L58" s="10"/>
      <c r="M58" s="1331" t="str">
        <f>IF($M$56="","",VLOOKUP($M$56,担当者登録!$B$2:$J$51,6,FALSE))</f>
        <v/>
      </c>
      <c r="N58" s="1323"/>
      <c r="O58" s="1323"/>
      <c r="P58" s="1323"/>
      <c r="Q58" s="1323"/>
      <c r="R58" s="1323"/>
      <c r="S58" s="1323"/>
      <c r="T58" s="1323"/>
      <c r="U58" s="1323"/>
      <c r="V58" s="1323"/>
      <c r="W58" s="1323"/>
      <c r="X58" s="1323"/>
      <c r="Y58" s="1323"/>
      <c r="Z58" s="1323"/>
      <c r="AA58" s="1323"/>
      <c r="AB58" s="1323"/>
      <c r="AC58" s="1323"/>
      <c r="AD58" s="1323"/>
      <c r="AE58" s="1323"/>
      <c r="AF58" s="1323"/>
      <c r="AG58" s="1323"/>
      <c r="AH58" s="1323"/>
      <c r="AI58" s="1323"/>
      <c r="AJ58" s="1323"/>
      <c r="AK58" s="1323"/>
      <c r="AL58" s="1324"/>
    </row>
    <row r="59" spans="2:52" ht="18" customHeight="1">
      <c r="B59" s="406" t="s">
        <v>2933</v>
      </c>
      <c r="C59" s="406"/>
      <c r="D59" s="406"/>
      <c r="E59" s="406"/>
      <c r="F59" s="406"/>
      <c r="G59" s="406"/>
      <c r="H59" s="406"/>
      <c r="I59" s="406"/>
      <c r="J59" s="406"/>
      <c r="K59" s="406"/>
      <c r="L59" s="10"/>
      <c r="M59" s="1331" t="str">
        <f>IF($M$56="","",VLOOKUP($M$56,担当者登録!$B$2:$M$51,10,FALSE))</f>
        <v/>
      </c>
      <c r="N59" s="1323"/>
      <c r="O59" s="1323"/>
      <c r="P59" s="1323"/>
      <c r="Q59" s="1323"/>
      <c r="R59" s="1323"/>
      <c r="S59" s="1323"/>
      <c r="T59" s="1324"/>
      <c r="U59" s="10"/>
      <c r="V59" s="10"/>
      <c r="W59" s="10"/>
      <c r="X59" s="10"/>
      <c r="Y59" s="10"/>
      <c r="Z59" s="10"/>
      <c r="AA59" s="10"/>
      <c r="AB59" s="10"/>
      <c r="AC59" s="10"/>
      <c r="AD59" s="10"/>
      <c r="AE59" s="10"/>
      <c r="AF59" s="10"/>
      <c r="AG59" s="10"/>
      <c r="AH59" s="10"/>
      <c r="AI59" s="10"/>
      <c r="AJ59" s="10"/>
      <c r="AK59" s="10"/>
      <c r="AL59" s="10"/>
    </row>
    <row r="60" spans="2:52" ht="18" customHeight="1">
      <c r="B60" s="406" t="s">
        <v>2934</v>
      </c>
      <c r="C60" s="406"/>
      <c r="D60" s="406"/>
      <c r="E60" s="406"/>
      <c r="F60" s="406"/>
      <c r="G60" s="406"/>
      <c r="H60" s="406"/>
      <c r="I60" s="406"/>
      <c r="J60" s="406"/>
      <c r="K60" s="406"/>
      <c r="L60" s="10"/>
      <c r="M60" s="1322" t="str">
        <f>IF($M$56="","",VLOOKUP($M$56,担当者登録!$B$2:$M$51,11,FALSE))</f>
        <v/>
      </c>
      <c r="N60" s="1323"/>
      <c r="O60" s="1323"/>
      <c r="P60" s="1323"/>
      <c r="Q60" s="1323"/>
      <c r="R60" s="1323"/>
      <c r="S60" s="1323"/>
      <c r="T60" s="1323"/>
      <c r="U60" s="1323"/>
      <c r="V60" s="1323"/>
      <c r="W60" s="1323"/>
      <c r="X60" s="1323"/>
      <c r="Y60" s="1323"/>
      <c r="Z60" s="1323"/>
      <c r="AA60" s="1323"/>
      <c r="AB60" s="1323"/>
      <c r="AC60" s="1323"/>
      <c r="AD60" s="1323"/>
      <c r="AE60" s="1323"/>
      <c r="AF60" s="1323"/>
      <c r="AG60" s="1323"/>
      <c r="AH60" s="1323"/>
      <c r="AI60" s="1323"/>
      <c r="AJ60" s="1323"/>
      <c r="AK60" s="1323"/>
      <c r="AL60" s="1324"/>
    </row>
    <row r="61" spans="2:52" ht="18" customHeight="1">
      <c r="B61" s="406" t="s">
        <v>2935</v>
      </c>
      <c r="C61" s="406"/>
      <c r="D61" s="406"/>
      <c r="E61" s="406"/>
      <c r="F61" s="406"/>
      <c r="G61" s="406"/>
      <c r="H61" s="406"/>
      <c r="I61" s="406"/>
      <c r="J61" s="406"/>
      <c r="K61" s="406"/>
      <c r="L61" s="10"/>
      <c r="M61" s="1331" t="str">
        <f>IF($M$56="","",VLOOKUP($M$56,担当者登録!$B$2:$M$51,12,FALSE))</f>
        <v/>
      </c>
      <c r="N61" s="1323"/>
      <c r="O61" s="1323"/>
      <c r="P61" s="1323"/>
      <c r="Q61" s="1323"/>
      <c r="R61" s="1323"/>
      <c r="S61" s="1323"/>
      <c r="T61" s="1324"/>
      <c r="U61" s="10"/>
      <c r="AI61" s="10"/>
      <c r="AJ61" s="10"/>
      <c r="AK61" s="10"/>
      <c r="AL61" s="10"/>
      <c r="AN61" s="10"/>
      <c r="AO61" s="10"/>
      <c r="AP61" s="10"/>
      <c r="AQ61" s="10"/>
      <c r="AR61" s="10"/>
      <c r="AS61" s="1338"/>
      <c r="AT61" s="1338"/>
      <c r="AU61" s="1338"/>
      <c r="AV61" s="1338"/>
      <c r="AW61" s="1338"/>
      <c r="AX61" s="1338"/>
      <c r="AY61" s="1338"/>
      <c r="AZ61" s="1338"/>
    </row>
    <row r="62" spans="2:52" ht="18" customHeight="1">
      <c r="B62" s="406" t="s">
        <v>2937</v>
      </c>
      <c r="C62" s="406"/>
      <c r="D62" s="406"/>
      <c r="E62" s="406"/>
      <c r="F62" s="406"/>
      <c r="G62" s="406"/>
      <c r="H62" s="406"/>
      <c r="I62" s="406"/>
      <c r="J62" s="406"/>
      <c r="K62" s="406"/>
      <c r="L62" s="10"/>
      <c r="M62" s="1306"/>
      <c r="N62" s="1307"/>
      <c r="O62" s="1307"/>
      <c r="P62" s="1307"/>
      <c r="Q62" s="1307"/>
      <c r="R62" s="1307"/>
      <c r="S62" s="1307"/>
      <c r="T62" s="1307"/>
      <c r="U62" s="1307"/>
      <c r="V62" s="1307"/>
      <c r="W62" s="1307"/>
      <c r="X62" s="1307"/>
      <c r="Y62" s="1307"/>
      <c r="Z62" s="1307"/>
      <c r="AA62" s="1307"/>
      <c r="AB62" s="1307"/>
      <c r="AC62" s="1307"/>
      <c r="AD62" s="1307"/>
      <c r="AE62" s="1307"/>
      <c r="AF62" s="1307"/>
      <c r="AG62" s="1307"/>
      <c r="AH62" s="1307"/>
      <c r="AI62" s="1307"/>
      <c r="AJ62" s="1307"/>
      <c r="AK62" s="1307"/>
      <c r="AL62" s="1308"/>
      <c r="AN62" s="10"/>
      <c r="AO62" s="10"/>
      <c r="AP62" s="10"/>
      <c r="AQ62" s="10"/>
      <c r="AR62" s="10"/>
      <c r="AS62" s="425"/>
      <c r="AT62" s="425"/>
      <c r="AU62" s="425"/>
      <c r="AV62" s="425"/>
      <c r="AW62" s="425"/>
      <c r="AX62" s="425"/>
      <c r="AY62" s="425"/>
      <c r="AZ62" s="425"/>
    </row>
    <row r="63" spans="2:52" ht="18" customHeight="1">
      <c r="B63" s="406"/>
      <c r="C63" s="406"/>
      <c r="D63" s="406"/>
      <c r="E63" s="406"/>
      <c r="F63" s="406"/>
      <c r="G63" s="406"/>
      <c r="H63" s="406"/>
      <c r="I63" s="406"/>
      <c r="J63" s="406"/>
      <c r="K63" s="406"/>
      <c r="L63" s="10"/>
      <c r="M63" s="433"/>
      <c r="N63" s="433"/>
      <c r="O63" s="433"/>
      <c r="P63" s="433"/>
      <c r="Q63" s="433"/>
      <c r="R63" s="433"/>
      <c r="S63" s="433"/>
      <c r="T63" s="433"/>
      <c r="U63" s="10"/>
      <c r="AG63" s="10"/>
      <c r="AH63" s="10"/>
      <c r="AI63" s="10"/>
      <c r="AJ63" s="10"/>
      <c r="AK63" s="10"/>
      <c r="AL63" s="10"/>
      <c r="AN63" s="10"/>
      <c r="AO63" s="10"/>
      <c r="AP63" s="10"/>
      <c r="AQ63" s="10"/>
      <c r="AR63" s="10"/>
      <c r="AS63" s="425"/>
      <c r="AT63" s="425"/>
      <c r="AU63" s="425"/>
      <c r="AV63" s="425"/>
      <c r="AW63" s="425"/>
      <c r="AX63" s="425"/>
      <c r="AY63" s="425"/>
      <c r="AZ63" s="425"/>
    </row>
    <row r="64" spans="2:52" ht="18" customHeight="1">
      <c r="B64" s="406" t="s">
        <v>2931</v>
      </c>
      <c r="C64" s="406"/>
      <c r="D64" s="406"/>
      <c r="E64" s="406"/>
      <c r="F64" s="406"/>
      <c r="G64" s="406"/>
      <c r="H64" s="406"/>
      <c r="I64" s="406"/>
      <c r="J64" s="406"/>
      <c r="K64" s="406"/>
      <c r="L64" s="10"/>
      <c r="M64" s="421" t="s">
        <v>191</v>
      </c>
      <c r="N64" s="1321" t="str">
        <f>IF($M$65="","",VLOOKUP($M$65,担当者登録!$B$2:$J$51,2,FALSE))</f>
        <v/>
      </c>
      <c r="O64" s="1321"/>
      <c r="P64" s="1321"/>
      <c r="Q64" s="406" t="s">
        <v>214</v>
      </c>
      <c r="R64" s="10"/>
      <c r="S64" s="10"/>
      <c r="T64" s="10"/>
      <c r="U64" s="421" t="s">
        <v>191</v>
      </c>
      <c r="V64" s="1320" t="str">
        <f>IF($M$65="","",VLOOKUP($M$65,担当者登録!$B$2:$J$51,3,FALSE))</f>
        <v/>
      </c>
      <c r="W64" s="1320"/>
      <c r="X64" s="1320"/>
      <c r="Y64" s="1320"/>
      <c r="Z64" s="1320"/>
      <c r="AA64" s="1320"/>
      <c r="AB64" s="406" t="s">
        <v>213</v>
      </c>
      <c r="AC64" s="10"/>
      <c r="AD64" s="10"/>
      <c r="AE64" s="1303" t="str">
        <f>IF($M$65="","",VLOOKUP($M$65,担当者登録!$B$2:$J$51,4,FALSE))</f>
        <v/>
      </c>
      <c r="AF64" s="1304"/>
      <c r="AG64" s="1304"/>
      <c r="AH64" s="1304"/>
      <c r="AI64" s="1304"/>
      <c r="AJ64" s="1305"/>
      <c r="AK64" s="406" t="s">
        <v>115</v>
      </c>
      <c r="AL64" s="10"/>
    </row>
    <row r="65" spans="2:52" ht="18" customHeight="1">
      <c r="B65" s="406" t="s">
        <v>2927</v>
      </c>
      <c r="C65" s="406"/>
      <c r="D65" s="406"/>
      <c r="E65" s="406"/>
      <c r="F65" s="406"/>
      <c r="G65" s="406"/>
      <c r="H65" s="406"/>
      <c r="I65" s="406"/>
      <c r="J65" s="406"/>
      <c r="K65" s="406"/>
      <c r="L65" s="10"/>
      <c r="M65" s="1300"/>
      <c r="N65" s="1301"/>
      <c r="O65" s="1301"/>
      <c r="P65" s="1301"/>
      <c r="Q65" s="1301"/>
      <c r="R65" s="1301"/>
      <c r="S65" s="1301"/>
      <c r="T65" s="1302"/>
      <c r="U65" s="10"/>
      <c r="V65" s="10"/>
      <c r="AJ65" s="10"/>
      <c r="AK65" s="10"/>
      <c r="AN65" s="10"/>
      <c r="AO65" s="10"/>
      <c r="AP65" s="10"/>
      <c r="AQ65" s="10"/>
      <c r="AR65" s="10"/>
      <c r="AS65" s="1261"/>
      <c r="AT65" s="1261"/>
      <c r="AU65" s="1261"/>
      <c r="AV65" s="1261"/>
      <c r="AW65" s="1261"/>
      <c r="AX65" s="1261"/>
      <c r="AY65" s="1261"/>
      <c r="AZ65" s="1261"/>
    </row>
    <row r="66" spans="2:52" ht="18" customHeight="1">
      <c r="B66" s="406" t="s">
        <v>2932</v>
      </c>
      <c r="C66" s="406"/>
      <c r="D66" s="406"/>
      <c r="E66" s="406"/>
      <c r="F66" s="406"/>
      <c r="G66" s="406"/>
      <c r="H66" s="406"/>
      <c r="I66" s="406"/>
      <c r="J66" s="406"/>
      <c r="K66" s="406"/>
      <c r="L66" s="10"/>
      <c r="M66" s="421" t="s">
        <v>191</v>
      </c>
      <c r="N66" s="1321" t="str">
        <f>IF($M$65="","",VLOOKUP($M$65,担当者登録!$B$2:$J$51,7,FALSE))</f>
        <v/>
      </c>
      <c r="O66" s="1321"/>
      <c r="P66" s="1321"/>
      <c r="Q66" s="406" t="s">
        <v>211</v>
      </c>
      <c r="R66" s="10"/>
      <c r="S66" s="10"/>
      <c r="T66" s="10"/>
      <c r="U66" s="10"/>
      <c r="V66" s="421" t="s">
        <v>191</v>
      </c>
      <c r="W66" s="1321" t="str">
        <f>IF($M$65="","",VLOOKUP($M$65,担当者登録!$B$2:$J$51,8,FALSE))</f>
        <v/>
      </c>
      <c r="X66" s="1321"/>
      <c r="Y66" s="1321"/>
      <c r="Z66" s="1321"/>
      <c r="AA66" s="406" t="s">
        <v>210</v>
      </c>
      <c r="AB66" s="10"/>
      <c r="AC66" s="10"/>
      <c r="AD66" s="10"/>
      <c r="AE66" s="1303" t="str">
        <f>IF($M$65="","",VLOOKUP($M$65,担当者登録!$B$2:$J$51,9,FALSE))</f>
        <v/>
      </c>
      <c r="AF66" s="1304"/>
      <c r="AG66" s="1304"/>
      <c r="AH66" s="1304"/>
      <c r="AI66" s="1304"/>
      <c r="AJ66" s="1305"/>
      <c r="AK66" s="406" t="s">
        <v>115</v>
      </c>
      <c r="AL66" s="10"/>
      <c r="AN66" s="10"/>
      <c r="AO66" s="10"/>
      <c r="AP66" s="10"/>
      <c r="AQ66" s="10"/>
      <c r="AR66" s="10"/>
      <c r="AS66" s="1261"/>
      <c r="AT66" s="1261"/>
      <c r="AU66" s="1261"/>
      <c r="AV66" s="1261"/>
      <c r="AW66" s="1261"/>
      <c r="AX66" s="1261"/>
      <c r="AY66" s="1261"/>
      <c r="AZ66" s="1261"/>
    </row>
    <row r="67" spans="2:52" ht="18" customHeight="1">
      <c r="B67" s="406"/>
      <c r="C67" s="406"/>
      <c r="D67" s="406"/>
      <c r="E67" s="406"/>
      <c r="F67" s="406"/>
      <c r="G67" s="406"/>
      <c r="H67" s="406"/>
      <c r="I67" s="406"/>
      <c r="J67" s="406"/>
      <c r="K67" s="406"/>
      <c r="L67" s="10"/>
      <c r="M67" s="1331" t="str">
        <f>IF($M$65="","",VLOOKUP($M$65,担当者登録!$B$2:$J$51,6,FALSE))</f>
        <v/>
      </c>
      <c r="N67" s="1323"/>
      <c r="O67" s="1323"/>
      <c r="P67" s="1323"/>
      <c r="Q67" s="1323"/>
      <c r="R67" s="1323"/>
      <c r="S67" s="1323"/>
      <c r="T67" s="1323"/>
      <c r="U67" s="1323"/>
      <c r="V67" s="1323"/>
      <c r="W67" s="1323"/>
      <c r="X67" s="1323"/>
      <c r="Y67" s="1323"/>
      <c r="Z67" s="1323"/>
      <c r="AA67" s="1323"/>
      <c r="AB67" s="1323"/>
      <c r="AC67" s="1323"/>
      <c r="AD67" s="1323"/>
      <c r="AE67" s="1323"/>
      <c r="AF67" s="1323"/>
      <c r="AG67" s="1323"/>
      <c r="AH67" s="1323"/>
      <c r="AI67" s="1323"/>
      <c r="AJ67" s="1323"/>
      <c r="AK67" s="1323"/>
      <c r="AL67" s="1324"/>
    </row>
    <row r="68" spans="2:52" ht="18" customHeight="1">
      <c r="B68" s="406" t="s">
        <v>2933</v>
      </c>
      <c r="C68" s="406"/>
      <c r="D68" s="406"/>
      <c r="E68" s="406"/>
      <c r="F68" s="406"/>
      <c r="G68" s="406"/>
      <c r="H68" s="406"/>
      <c r="I68" s="406"/>
      <c r="J68" s="406"/>
      <c r="K68" s="406"/>
      <c r="L68" s="10"/>
      <c r="M68" s="1331" t="str">
        <f>IF($M$65="","",VLOOKUP($M$65,担当者登録!$B$2:$M$51,10,FALSE))</f>
        <v/>
      </c>
      <c r="N68" s="1323"/>
      <c r="O68" s="1323"/>
      <c r="P68" s="1323"/>
      <c r="Q68" s="1323"/>
      <c r="R68" s="1323"/>
      <c r="S68" s="1323"/>
      <c r="T68" s="1324"/>
      <c r="U68" s="10"/>
      <c r="V68" s="10"/>
      <c r="W68" s="10"/>
      <c r="X68" s="10"/>
      <c r="Y68" s="10"/>
      <c r="Z68" s="10"/>
      <c r="AA68" s="10"/>
      <c r="AB68" s="10"/>
      <c r="AC68" s="10"/>
      <c r="AD68" s="10"/>
      <c r="AE68" s="10"/>
      <c r="AF68" s="10"/>
      <c r="AG68" s="10"/>
      <c r="AH68" s="10"/>
      <c r="AI68" s="10"/>
      <c r="AJ68" s="10"/>
      <c r="AK68" s="10"/>
      <c r="AL68" s="10"/>
    </row>
    <row r="69" spans="2:52" ht="18" customHeight="1">
      <c r="B69" s="406" t="s">
        <v>2934</v>
      </c>
      <c r="C69" s="406"/>
      <c r="D69" s="406"/>
      <c r="E69" s="406"/>
      <c r="F69" s="406"/>
      <c r="G69" s="406"/>
      <c r="H69" s="406"/>
      <c r="I69" s="406"/>
      <c r="J69" s="406"/>
      <c r="K69" s="406"/>
      <c r="L69" s="10"/>
      <c r="M69" s="1322" t="str">
        <f>IF($M$65="","",VLOOKUP($M$65,担当者登録!$B$2:$M$51,11,FALSE))</f>
        <v/>
      </c>
      <c r="N69" s="1323"/>
      <c r="O69" s="1323"/>
      <c r="P69" s="1323"/>
      <c r="Q69" s="1323"/>
      <c r="R69" s="1323"/>
      <c r="S69" s="1323"/>
      <c r="T69" s="1323"/>
      <c r="U69" s="1323"/>
      <c r="V69" s="1323"/>
      <c r="W69" s="1323"/>
      <c r="X69" s="1323"/>
      <c r="Y69" s="1323"/>
      <c r="Z69" s="1323"/>
      <c r="AA69" s="1323"/>
      <c r="AB69" s="1323"/>
      <c r="AC69" s="1323"/>
      <c r="AD69" s="1323"/>
      <c r="AE69" s="1323"/>
      <c r="AF69" s="1323"/>
      <c r="AG69" s="1323"/>
      <c r="AH69" s="1323"/>
      <c r="AI69" s="1323"/>
      <c r="AJ69" s="1323"/>
      <c r="AK69" s="1323"/>
      <c r="AL69" s="1324"/>
    </row>
    <row r="70" spans="2:52" ht="18" customHeight="1">
      <c r="B70" s="406" t="s">
        <v>2935</v>
      </c>
      <c r="C70" s="406"/>
      <c r="D70" s="406"/>
      <c r="E70" s="406"/>
      <c r="F70" s="406"/>
      <c r="G70" s="406"/>
      <c r="H70" s="406"/>
      <c r="I70" s="406"/>
      <c r="J70" s="406"/>
      <c r="K70" s="406"/>
      <c r="L70" s="10"/>
      <c r="M70" s="1331" t="str">
        <f>IF($M$65="","",VLOOKUP($M$65,担当者登録!$B$2:$M$51,12,FALSE))</f>
        <v/>
      </c>
      <c r="N70" s="1323"/>
      <c r="O70" s="1323"/>
      <c r="P70" s="1323"/>
      <c r="Q70" s="1323"/>
      <c r="R70" s="1323"/>
      <c r="S70" s="1323"/>
      <c r="T70" s="1324"/>
      <c r="U70" s="10"/>
      <c r="AI70" s="10"/>
      <c r="AJ70" s="10"/>
      <c r="AK70" s="10"/>
      <c r="AL70" s="10"/>
      <c r="AN70" s="10"/>
      <c r="AO70" s="10"/>
      <c r="AP70" s="10"/>
      <c r="AQ70" s="10"/>
      <c r="AR70" s="10"/>
      <c r="AS70" s="1338"/>
      <c r="AT70" s="1338"/>
      <c r="AU70" s="1338"/>
      <c r="AV70" s="1338"/>
      <c r="AW70" s="1338"/>
      <c r="AX70" s="1338"/>
      <c r="AY70" s="1338"/>
      <c r="AZ70" s="1338"/>
    </row>
    <row r="71" spans="2:52" ht="18" customHeight="1">
      <c r="B71" s="406" t="s">
        <v>2937</v>
      </c>
      <c r="C71" s="406"/>
      <c r="D71" s="406"/>
      <c r="E71" s="406"/>
      <c r="F71" s="406"/>
      <c r="G71" s="406"/>
      <c r="H71" s="406"/>
      <c r="I71" s="406"/>
      <c r="J71" s="406"/>
      <c r="K71" s="406"/>
      <c r="L71" s="10"/>
      <c r="M71" s="1306"/>
      <c r="N71" s="1307"/>
      <c r="O71" s="1307"/>
      <c r="P71" s="1307"/>
      <c r="Q71" s="1307"/>
      <c r="R71" s="1307"/>
      <c r="S71" s="1307"/>
      <c r="T71" s="1307"/>
      <c r="U71" s="1307"/>
      <c r="V71" s="1307"/>
      <c r="W71" s="1307"/>
      <c r="X71" s="1307"/>
      <c r="Y71" s="1307"/>
      <c r="Z71" s="1307"/>
      <c r="AA71" s="1307"/>
      <c r="AB71" s="1307"/>
      <c r="AC71" s="1307"/>
      <c r="AD71" s="1307"/>
      <c r="AE71" s="1307"/>
      <c r="AF71" s="1307"/>
      <c r="AG71" s="1307"/>
      <c r="AH71" s="1307"/>
      <c r="AI71" s="1307"/>
      <c r="AJ71" s="1307"/>
      <c r="AK71" s="1307"/>
      <c r="AL71" s="1308"/>
      <c r="AN71" s="10"/>
      <c r="AO71" s="10"/>
      <c r="AP71" s="10"/>
      <c r="AQ71" s="10"/>
      <c r="AR71" s="10"/>
      <c r="AS71" s="425"/>
      <c r="AT71" s="425"/>
      <c r="AU71" s="425"/>
      <c r="AV71" s="425"/>
      <c r="AW71" s="425"/>
      <c r="AX71" s="425"/>
      <c r="AY71" s="425"/>
      <c r="AZ71" s="425"/>
    </row>
    <row r="72" spans="2:52" ht="11.25" customHeight="1">
      <c r="B72" s="406"/>
      <c r="C72" s="406"/>
      <c r="D72" s="406"/>
      <c r="E72" s="406"/>
      <c r="F72" s="406"/>
      <c r="G72" s="406"/>
      <c r="H72" s="406"/>
      <c r="I72" s="406"/>
      <c r="J72" s="406"/>
      <c r="K72" s="406"/>
      <c r="L72" s="10"/>
      <c r="M72" s="425"/>
      <c r="N72" s="425"/>
      <c r="O72" s="425"/>
      <c r="P72" s="425"/>
      <c r="Q72" s="425"/>
      <c r="R72" s="425"/>
      <c r="S72" s="425"/>
      <c r="T72" s="425"/>
      <c r="U72" s="10"/>
      <c r="V72" s="10"/>
      <c r="W72" s="10"/>
      <c r="X72" s="10"/>
      <c r="Y72" s="10"/>
      <c r="Z72" s="10"/>
      <c r="AA72" s="10"/>
      <c r="AB72" s="10"/>
      <c r="AC72" s="10"/>
      <c r="AD72" s="10"/>
      <c r="AE72" s="10"/>
      <c r="AF72" s="10"/>
      <c r="AG72" s="10"/>
      <c r="AH72" s="10"/>
      <c r="AI72" s="10"/>
      <c r="AJ72" s="10"/>
      <c r="AK72" s="10"/>
      <c r="AL72" s="10"/>
    </row>
    <row r="73" spans="2:52" ht="18" customHeight="1">
      <c r="B73" s="417" t="s">
        <v>228</v>
      </c>
      <c r="C73" s="417"/>
      <c r="D73" s="417"/>
      <c r="E73" s="417"/>
      <c r="F73" s="417"/>
      <c r="G73" s="417"/>
      <c r="H73" s="417"/>
      <c r="I73" s="417"/>
      <c r="J73" s="417"/>
      <c r="K73" s="417"/>
      <c r="L73" s="10"/>
      <c r="M73" s="425"/>
      <c r="N73" s="425"/>
      <c r="O73" s="425"/>
      <c r="P73" s="425"/>
      <c r="Q73" s="425"/>
      <c r="R73" s="425"/>
      <c r="S73" s="425"/>
      <c r="T73" s="425"/>
      <c r="U73" s="10"/>
      <c r="V73" s="10"/>
      <c r="W73" s="10"/>
      <c r="X73" s="10"/>
      <c r="Y73" s="10"/>
      <c r="Z73" s="10"/>
      <c r="AA73" s="10"/>
      <c r="AB73" s="10"/>
      <c r="AC73" s="10"/>
      <c r="AD73" s="10"/>
      <c r="AE73" s="10"/>
      <c r="AF73" s="10"/>
      <c r="AG73" s="10"/>
      <c r="AH73" s="10"/>
      <c r="AI73" s="10"/>
      <c r="AJ73" s="10"/>
      <c r="AK73" s="10"/>
      <c r="AL73" s="10"/>
    </row>
    <row r="74" spans="2:52" ht="18" customHeight="1">
      <c r="B74" s="406" t="s">
        <v>227</v>
      </c>
      <c r="C74" s="406"/>
      <c r="D74" s="406"/>
      <c r="E74" s="406"/>
      <c r="F74" s="406"/>
      <c r="G74" s="406"/>
      <c r="H74" s="406"/>
      <c r="I74" s="406"/>
      <c r="J74" s="406"/>
      <c r="K74" s="406"/>
    </row>
    <row r="75" spans="2:52" ht="18" customHeight="1">
      <c r="B75" s="406" t="s">
        <v>226</v>
      </c>
      <c r="C75" s="406"/>
      <c r="D75" s="406"/>
      <c r="E75" s="406"/>
      <c r="F75" s="406"/>
      <c r="G75" s="406"/>
      <c r="H75" s="406"/>
      <c r="I75" s="406"/>
      <c r="J75" s="406"/>
      <c r="K75" s="406"/>
      <c r="L75" s="10"/>
      <c r="M75" s="425"/>
      <c r="N75" s="425"/>
      <c r="O75" s="425"/>
      <c r="P75" s="425"/>
      <c r="Q75" s="425"/>
      <c r="R75" s="425"/>
      <c r="S75" s="425"/>
      <c r="T75" s="425"/>
      <c r="U75" s="10"/>
      <c r="V75" s="10"/>
      <c r="W75" s="10"/>
      <c r="X75" s="10"/>
      <c r="Y75" s="10"/>
      <c r="Z75" s="10"/>
      <c r="AA75" s="10"/>
      <c r="AB75" s="10"/>
      <c r="AC75" s="10"/>
      <c r="AD75" s="10"/>
      <c r="AE75" s="10"/>
      <c r="AF75" s="10"/>
      <c r="AG75" s="10"/>
      <c r="AH75" s="10"/>
      <c r="AI75" s="10"/>
      <c r="AJ75" s="10"/>
      <c r="AK75" s="10"/>
      <c r="AL75" s="10"/>
    </row>
    <row r="76" spans="2:52" ht="18" customHeight="1">
      <c r="B76" s="402"/>
      <c r="C76" s="434"/>
      <c r="D76" s="434"/>
      <c r="E76" s="434"/>
      <c r="F76" s="434"/>
      <c r="G76" s="434"/>
      <c r="H76" s="434"/>
      <c r="I76" s="434"/>
      <c r="J76" s="434"/>
      <c r="K76" s="402"/>
      <c r="L76" s="650" t="s">
        <v>221</v>
      </c>
      <c r="M76" s="1300"/>
      <c r="N76" s="1301"/>
      <c r="O76" s="1301"/>
      <c r="P76" s="1301"/>
      <c r="Q76" s="1301"/>
      <c r="R76" s="1301"/>
      <c r="S76" s="1301"/>
      <c r="T76" s="1302"/>
      <c r="U76" s="432"/>
      <c r="V76" s="432"/>
      <c r="W76" s="432"/>
      <c r="X76" s="432"/>
      <c r="Y76" s="432"/>
      <c r="Z76" s="432"/>
      <c r="AA76" s="432"/>
      <c r="AB76" s="432"/>
      <c r="AC76" s="790" t="s">
        <v>2610</v>
      </c>
      <c r="AD76" s="790"/>
      <c r="AE76" s="786"/>
      <c r="AF76" s="786"/>
      <c r="AG76" s="786"/>
      <c r="AH76" s="786"/>
      <c r="AI76" s="786"/>
      <c r="AJ76" s="786"/>
      <c r="AK76" s="786"/>
      <c r="AL76" s="10"/>
      <c r="AM76" s="10"/>
    </row>
    <row r="77" spans="2:52" ht="18" customHeight="1">
      <c r="B77" s="402"/>
      <c r="C77" s="434"/>
      <c r="D77" s="434"/>
      <c r="E77" s="434"/>
      <c r="F77" s="434"/>
      <c r="G77" s="434"/>
      <c r="H77" s="434"/>
      <c r="I77" s="434"/>
      <c r="J77" s="434"/>
      <c r="K77" s="402"/>
      <c r="L77" s="650" t="s">
        <v>220</v>
      </c>
      <c r="M77" s="10" t="s">
        <v>224</v>
      </c>
      <c r="N77" s="425"/>
      <c r="O77" s="425"/>
      <c r="P77" s="425"/>
      <c r="Q77" s="425"/>
      <c r="R77" s="425"/>
      <c r="S77" s="425"/>
      <c r="T77" s="1303" t="str">
        <f>IF($M$76="","",VLOOKUP($M$76,構造・設備担当者登録!$B$2:$C$514,2,FALSE))</f>
        <v/>
      </c>
      <c r="U77" s="1304"/>
      <c r="V77" s="1304"/>
      <c r="W77" s="1304"/>
      <c r="X77" s="1304"/>
      <c r="Y77" s="1305"/>
      <c r="Z77" s="10" t="s">
        <v>115</v>
      </c>
      <c r="AA77" s="10"/>
      <c r="AB77" s="10"/>
      <c r="AC77" s="10"/>
      <c r="AD77" s="10"/>
      <c r="AE77" s="10"/>
      <c r="AF77" s="10"/>
      <c r="AG77" s="10"/>
      <c r="AH77" s="10"/>
    </row>
    <row r="78" spans="2:52" ht="18" customHeight="1">
      <c r="B78" s="406" t="s">
        <v>225</v>
      </c>
      <c r="C78" s="406"/>
      <c r="D78" s="406"/>
      <c r="E78" s="406"/>
      <c r="F78" s="406"/>
      <c r="G78" s="406"/>
      <c r="H78" s="406"/>
      <c r="I78" s="406"/>
      <c r="J78" s="406"/>
      <c r="K78" s="406"/>
      <c r="L78" s="10"/>
      <c r="M78" s="425"/>
      <c r="N78" s="425"/>
      <c r="O78" s="425"/>
      <c r="P78" s="425"/>
      <c r="Q78" s="425"/>
      <c r="R78" s="425"/>
      <c r="S78" s="425"/>
      <c r="T78" s="425"/>
      <c r="U78" s="10"/>
      <c r="V78" s="10"/>
      <c r="W78" s="10"/>
      <c r="X78" s="10"/>
      <c r="Y78" s="10"/>
      <c r="Z78" s="10"/>
      <c r="AA78" s="10"/>
      <c r="AB78" s="10"/>
      <c r="AC78" s="10"/>
      <c r="AD78" s="10"/>
      <c r="AE78" s="10"/>
      <c r="AF78" s="10"/>
      <c r="AG78" s="10"/>
      <c r="AH78" s="10"/>
      <c r="AI78" s="10"/>
      <c r="AJ78" s="10"/>
      <c r="AK78" s="10"/>
      <c r="AL78" s="10"/>
    </row>
    <row r="79" spans="2:52" ht="18" customHeight="1">
      <c r="B79" s="402"/>
      <c r="C79" s="434"/>
      <c r="D79" s="434"/>
      <c r="E79" s="434"/>
      <c r="F79" s="434"/>
      <c r="G79" s="434"/>
      <c r="H79" s="434"/>
      <c r="I79" s="434"/>
      <c r="J79" s="434"/>
      <c r="K79" s="434"/>
      <c r="L79" s="650" t="s">
        <v>221</v>
      </c>
      <c r="M79" s="1300"/>
      <c r="N79" s="1301"/>
      <c r="O79" s="1301"/>
      <c r="P79" s="1301"/>
      <c r="Q79" s="1301"/>
      <c r="R79" s="1301"/>
      <c r="S79" s="1301"/>
      <c r="T79" s="1302"/>
      <c r="U79" s="432"/>
      <c r="V79" s="432"/>
      <c r="W79" s="432"/>
      <c r="X79" s="432"/>
      <c r="Y79" s="432"/>
      <c r="Z79" s="432"/>
      <c r="AA79" s="432"/>
      <c r="AB79" s="432"/>
      <c r="AC79" s="432"/>
      <c r="AD79" s="432"/>
      <c r="AE79" s="10"/>
      <c r="AF79" s="10"/>
      <c r="AG79" s="10"/>
      <c r="AH79" s="10"/>
      <c r="AI79" s="10"/>
      <c r="AJ79" s="10"/>
      <c r="AK79" s="10"/>
      <c r="AL79" s="10"/>
      <c r="AM79" s="10"/>
    </row>
    <row r="80" spans="2:52" ht="18" customHeight="1">
      <c r="B80" s="402"/>
      <c r="C80" s="434"/>
      <c r="D80" s="434"/>
      <c r="E80" s="434"/>
      <c r="F80" s="434"/>
      <c r="G80" s="434"/>
      <c r="H80" s="434"/>
      <c r="I80" s="434"/>
      <c r="J80" s="434"/>
      <c r="K80" s="434"/>
      <c r="L80" s="650" t="s">
        <v>220</v>
      </c>
      <c r="M80" s="10" t="s">
        <v>224</v>
      </c>
      <c r="N80" s="425"/>
      <c r="O80" s="425"/>
      <c r="P80" s="425"/>
      <c r="Q80" s="425"/>
      <c r="R80" s="425"/>
      <c r="S80" s="425"/>
      <c r="T80" s="1303" t="str">
        <f>IF($M$79="","",VLOOKUP($M$79,構造・設備担当者登録!$B$2:$C$514,2,FALSE))</f>
        <v/>
      </c>
      <c r="U80" s="1304"/>
      <c r="V80" s="1304"/>
      <c r="W80" s="1304"/>
      <c r="X80" s="1304"/>
      <c r="Y80" s="1305"/>
      <c r="Z80" s="10" t="s">
        <v>115</v>
      </c>
      <c r="AA80" s="10"/>
      <c r="AB80" s="10"/>
      <c r="AC80" s="10"/>
      <c r="AD80" s="10"/>
      <c r="AE80" s="10"/>
      <c r="AF80" s="10"/>
      <c r="AG80" s="10"/>
      <c r="AH80" s="10"/>
    </row>
    <row r="81" spans="1:52" ht="18" customHeight="1">
      <c r="B81" s="406" t="s">
        <v>223</v>
      </c>
      <c r="C81" s="406"/>
      <c r="D81" s="406"/>
      <c r="E81" s="406"/>
      <c r="F81" s="406"/>
      <c r="G81" s="406"/>
      <c r="H81" s="406"/>
      <c r="I81" s="406"/>
      <c r="J81" s="406"/>
      <c r="K81" s="406"/>
      <c r="L81" s="10"/>
      <c r="M81" s="425"/>
      <c r="N81" s="425"/>
      <c r="O81" s="425"/>
      <c r="P81" s="425"/>
      <c r="Q81" s="425"/>
      <c r="R81" s="425"/>
      <c r="S81" s="425"/>
      <c r="T81" s="425"/>
      <c r="U81" s="10"/>
      <c r="V81" s="10"/>
      <c r="W81" s="10"/>
      <c r="X81" s="10"/>
      <c r="Y81" s="10"/>
      <c r="Z81" s="10"/>
      <c r="AA81" s="10"/>
      <c r="AB81" s="10"/>
      <c r="AC81" s="10"/>
      <c r="AD81" s="10"/>
      <c r="AE81" s="10"/>
      <c r="AF81" s="10"/>
      <c r="AG81" s="10"/>
      <c r="AH81" s="10"/>
      <c r="AI81" s="10"/>
      <c r="AJ81" s="10"/>
      <c r="AK81" s="10"/>
      <c r="AL81" s="10"/>
    </row>
    <row r="82" spans="1:52" ht="18" customHeight="1">
      <c r="B82" s="402"/>
      <c r="C82" s="434"/>
      <c r="D82" s="434"/>
      <c r="E82" s="434"/>
      <c r="F82" s="434"/>
      <c r="G82" s="434"/>
      <c r="H82" s="434"/>
      <c r="I82" s="434"/>
      <c r="J82" s="434"/>
      <c r="K82" s="434"/>
      <c r="L82" s="650" t="s">
        <v>221</v>
      </c>
      <c r="M82" s="432"/>
      <c r="N82" s="432"/>
      <c r="O82" s="432"/>
      <c r="P82" s="432"/>
      <c r="Q82" s="432"/>
      <c r="R82" s="432"/>
      <c r="S82" s="432"/>
      <c r="T82" s="432"/>
      <c r="U82" s="432"/>
      <c r="V82" s="432"/>
      <c r="W82" s="432"/>
      <c r="X82" s="432"/>
      <c r="Y82" s="432"/>
      <c r="Z82" s="432"/>
      <c r="AA82" s="432"/>
      <c r="AB82" s="432"/>
      <c r="AC82" s="432"/>
      <c r="AD82" s="432"/>
      <c r="AE82" s="10"/>
      <c r="AF82" s="10"/>
      <c r="AG82" s="10"/>
      <c r="AH82" s="10"/>
      <c r="AI82" s="10"/>
      <c r="AJ82" s="10"/>
      <c r="AK82" s="10"/>
      <c r="AL82" s="10"/>
      <c r="AM82" s="10"/>
    </row>
    <row r="83" spans="1:52" ht="18" customHeight="1">
      <c r="B83" s="402"/>
      <c r="C83" s="434"/>
      <c r="D83" s="434"/>
      <c r="E83" s="434"/>
      <c r="F83" s="434"/>
      <c r="G83" s="434"/>
      <c r="H83" s="434"/>
      <c r="I83" s="434"/>
      <c r="J83" s="434"/>
      <c r="K83" s="434"/>
      <c r="L83" s="650" t="s">
        <v>220</v>
      </c>
      <c r="M83" s="10" t="s">
        <v>219</v>
      </c>
      <c r="N83" s="425"/>
      <c r="O83" s="425"/>
      <c r="P83" s="425"/>
      <c r="Q83" s="425"/>
      <c r="R83" s="425"/>
      <c r="S83" s="425"/>
      <c r="T83" s="433"/>
      <c r="U83" s="433"/>
      <c r="V83" s="433"/>
      <c r="W83" s="433"/>
      <c r="X83" s="433"/>
      <c r="Y83" s="433"/>
      <c r="Z83" s="10" t="s">
        <v>115</v>
      </c>
      <c r="AA83" s="10"/>
      <c r="AB83" s="10"/>
      <c r="AC83" s="10"/>
      <c r="AD83" s="10"/>
      <c r="AE83" s="10"/>
      <c r="AF83" s="10"/>
      <c r="AG83" s="10"/>
      <c r="AH83" s="10"/>
    </row>
    <row r="84" spans="1:52" ht="18" customHeight="1">
      <c r="B84" s="402"/>
      <c r="C84" s="434"/>
      <c r="D84" s="434"/>
      <c r="E84" s="434"/>
      <c r="F84" s="434"/>
      <c r="G84" s="434"/>
      <c r="H84" s="434"/>
      <c r="I84" s="434"/>
      <c r="J84" s="434"/>
      <c r="K84" s="434"/>
      <c r="L84" s="650" t="s">
        <v>221</v>
      </c>
      <c r="M84" s="432"/>
      <c r="N84" s="432"/>
      <c r="O84" s="432"/>
      <c r="P84" s="432"/>
      <c r="Q84" s="432"/>
      <c r="R84" s="432"/>
      <c r="S84" s="432"/>
      <c r="T84" s="432"/>
      <c r="U84" s="432"/>
      <c r="V84" s="432"/>
      <c r="W84" s="432"/>
      <c r="X84" s="432"/>
      <c r="Y84" s="432"/>
      <c r="Z84" s="432"/>
      <c r="AA84" s="432"/>
      <c r="AB84" s="432"/>
      <c r="AC84" s="432"/>
      <c r="AD84" s="10"/>
      <c r="AE84" s="10"/>
      <c r="AF84" s="10"/>
      <c r="AG84" s="10"/>
      <c r="AH84" s="10"/>
      <c r="AI84" s="10"/>
      <c r="AJ84" s="10"/>
      <c r="AK84" s="10"/>
      <c r="AL84" s="10"/>
    </row>
    <row r="85" spans="1:52" ht="18" customHeight="1">
      <c r="B85" s="402"/>
      <c r="C85" s="434"/>
      <c r="D85" s="434"/>
      <c r="E85" s="434"/>
      <c r="F85" s="434"/>
      <c r="G85" s="434"/>
      <c r="H85" s="434"/>
      <c r="I85" s="434"/>
      <c r="J85" s="434"/>
      <c r="K85" s="434"/>
      <c r="L85" s="650" t="s">
        <v>220</v>
      </c>
      <c r="M85" s="10" t="s">
        <v>219</v>
      </c>
      <c r="N85" s="425"/>
      <c r="O85" s="425"/>
      <c r="P85" s="425"/>
      <c r="Q85" s="425"/>
      <c r="R85" s="425"/>
      <c r="S85" s="425"/>
      <c r="T85" s="433"/>
      <c r="U85" s="433"/>
      <c r="V85" s="433"/>
      <c r="W85" s="433"/>
      <c r="X85" s="433"/>
      <c r="Y85" s="433"/>
      <c r="Z85" s="10" t="s">
        <v>115</v>
      </c>
      <c r="AA85" s="10"/>
      <c r="AB85" s="10"/>
      <c r="AC85" s="10"/>
      <c r="AD85" s="10"/>
      <c r="AE85" s="10"/>
      <c r="AF85" s="10"/>
      <c r="AG85" s="10"/>
      <c r="AH85" s="10"/>
    </row>
    <row r="86" spans="1:52" ht="18" customHeight="1">
      <c r="B86" s="402"/>
      <c r="C86" s="434"/>
      <c r="D86" s="434"/>
      <c r="E86" s="434"/>
      <c r="F86" s="434"/>
      <c r="G86" s="434"/>
      <c r="H86" s="434"/>
      <c r="I86" s="434"/>
      <c r="J86" s="434"/>
      <c r="K86" s="434"/>
      <c r="L86" s="650" t="s">
        <v>221</v>
      </c>
      <c r="M86" s="432"/>
      <c r="N86" s="432"/>
      <c r="O86" s="432"/>
      <c r="P86" s="432"/>
      <c r="Q86" s="432"/>
      <c r="R86" s="432"/>
      <c r="S86" s="432"/>
      <c r="T86" s="432"/>
      <c r="U86" s="432"/>
      <c r="V86" s="432"/>
      <c r="W86" s="432"/>
      <c r="X86" s="432"/>
      <c r="Y86" s="432"/>
      <c r="Z86" s="432"/>
      <c r="AA86" s="432"/>
      <c r="AB86" s="432"/>
      <c r="AC86" s="432"/>
      <c r="AD86" s="10"/>
      <c r="AE86" s="10"/>
      <c r="AF86" s="10"/>
      <c r="AG86" s="10"/>
      <c r="AH86" s="10"/>
      <c r="AI86" s="10"/>
      <c r="AJ86" s="10"/>
      <c r="AK86" s="10"/>
      <c r="AL86" s="10"/>
    </row>
    <row r="87" spans="1:52" ht="18" customHeight="1">
      <c r="B87" s="402"/>
      <c r="C87" s="434"/>
      <c r="D87" s="434"/>
      <c r="E87" s="434"/>
      <c r="F87" s="434"/>
      <c r="G87" s="434"/>
      <c r="H87" s="434"/>
      <c r="I87" s="434"/>
      <c r="J87" s="434"/>
      <c r="K87" s="434"/>
      <c r="L87" s="650" t="s">
        <v>220</v>
      </c>
      <c r="M87" s="10" t="s">
        <v>219</v>
      </c>
      <c r="N87" s="425"/>
      <c r="O87" s="425"/>
      <c r="P87" s="425"/>
      <c r="Q87" s="425"/>
      <c r="R87" s="425"/>
      <c r="S87" s="425"/>
      <c r="T87" s="433"/>
      <c r="U87" s="433"/>
      <c r="V87" s="433"/>
      <c r="W87" s="433"/>
      <c r="X87" s="433"/>
      <c r="Y87" s="433"/>
      <c r="Z87" s="10" t="s">
        <v>115</v>
      </c>
      <c r="AA87" s="10"/>
      <c r="AB87" s="10"/>
      <c r="AC87" s="10"/>
      <c r="AD87" s="10"/>
      <c r="AE87" s="10"/>
      <c r="AF87" s="10"/>
      <c r="AG87" s="10"/>
      <c r="AH87" s="10"/>
    </row>
    <row r="88" spans="1:52" ht="18" customHeight="1">
      <c r="B88" s="406" t="s">
        <v>222</v>
      </c>
      <c r="C88" s="406"/>
      <c r="D88" s="406"/>
      <c r="E88" s="406"/>
      <c r="F88" s="406"/>
      <c r="G88" s="406"/>
      <c r="H88" s="406"/>
      <c r="I88" s="406"/>
      <c r="J88" s="406"/>
      <c r="K88" s="406"/>
      <c r="L88" s="10"/>
      <c r="M88" s="425"/>
      <c r="N88" s="425"/>
      <c r="O88" s="425"/>
      <c r="P88" s="425"/>
      <c r="Q88" s="425"/>
      <c r="R88" s="425"/>
      <c r="S88" s="425"/>
      <c r="T88" s="10"/>
      <c r="U88" s="10"/>
      <c r="V88" s="10"/>
      <c r="W88" s="10"/>
      <c r="X88" s="10"/>
      <c r="Y88" s="10"/>
      <c r="Z88" s="10"/>
      <c r="AA88" s="10"/>
      <c r="AB88" s="10"/>
      <c r="AC88" s="10"/>
      <c r="AD88" s="10"/>
      <c r="AE88" s="10"/>
      <c r="AF88" s="10"/>
      <c r="AG88" s="10"/>
      <c r="AH88" s="10"/>
      <c r="AI88" s="10"/>
      <c r="AJ88" s="10"/>
      <c r="AK88" s="10"/>
    </row>
    <row r="89" spans="1:52" ht="18" customHeight="1">
      <c r="B89" s="434"/>
      <c r="C89" s="434"/>
      <c r="D89" s="434"/>
      <c r="E89" s="434"/>
      <c r="F89" s="434"/>
      <c r="G89" s="434"/>
      <c r="H89" s="434"/>
      <c r="I89" s="434"/>
      <c r="J89" s="434"/>
      <c r="K89" s="434"/>
      <c r="L89" s="421" t="s">
        <v>2350</v>
      </c>
      <c r="M89" s="432"/>
      <c r="N89" s="432"/>
      <c r="O89" s="432"/>
      <c r="P89" s="432"/>
      <c r="Q89" s="432"/>
      <c r="R89" s="432"/>
      <c r="S89" s="432"/>
      <c r="T89" s="432"/>
      <c r="U89" s="432"/>
      <c r="V89" s="432"/>
      <c r="W89" s="432"/>
      <c r="X89" s="432"/>
      <c r="Y89" s="432"/>
      <c r="Z89" s="432"/>
      <c r="AA89" s="432"/>
      <c r="AB89" s="432"/>
      <c r="AC89" s="432"/>
      <c r="AD89" s="10"/>
      <c r="AE89" s="10"/>
      <c r="AF89" s="10"/>
      <c r="AG89" s="10"/>
      <c r="AH89" s="10"/>
      <c r="AI89" s="10"/>
      <c r="AJ89" s="10"/>
      <c r="AK89" s="10"/>
      <c r="AL89" s="10"/>
    </row>
    <row r="90" spans="1:52" ht="18" customHeight="1">
      <c r="B90" s="434"/>
      <c r="C90" s="434"/>
      <c r="D90" s="434"/>
      <c r="E90" s="434"/>
      <c r="F90" s="434"/>
      <c r="G90" s="434"/>
      <c r="H90" s="434"/>
      <c r="I90" s="434"/>
      <c r="J90" s="434"/>
      <c r="K90" s="434"/>
      <c r="L90" s="421" t="s">
        <v>2351</v>
      </c>
      <c r="M90" s="10" t="s">
        <v>219</v>
      </c>
      <c r="N90" s="425"/>
      <c r="O90" s="425"/>
      <c r="P90" s="425"/>
      <c r="Q90" s="425"/>
      <c r="R90" s="425"/>
      <c r="S90" s="425"/>
      <c r="T90" s="433"/>
      <c r="U90" s="433"/>
      <c r="V90" s="433"/>
      <c r="W90" s="433"/>
      <c r="X90" s="433"/>
      <c r="Y90" s="433"/>
      <c r="Z90" s="10" t="s">
        <v>115</v>
      </c>
      <c r="AA90" s="10"/>
      <c r="AB90" s="10"/>
      <c r="AC90" s="10"/>
      <c r="AD90" s="10"/>
      <c r="AE90" s="10"/>
      <c r="AF90" s="10"/>
      <c r="AG90" s="10"/>
      <c r="AH90" s="10"/>
    </row>
    <row r="91" spans="1:52" ht="18" customHeight="1">
      <c r="B91" s="434"/>
      <c r="C91" s="434"/>
      <c r="D91" s="434"/>
      <c r="E91" s="434"/>
      <c r="F91" s="434"/>
      <c r="G91" s="434"/>
      <c r="H91" s="434"/>
      <c r="I91" s="434"/>
      <c r="J91" s="434"/>
      <c r="K91" s="434"/>
      <c r="L91" s="421" t="s">
        <v>2350</v>
      </c>
      <c r="M91" s="432"/>
      <c r="N91" s="432"/>
      <c r="O91" s="432"/>
      <c r="P91" s="432"/>
      <c r="Q91" s="432"/>
      <c r="R91" s="432"/>
      <c r="S91" s="432"/>
      <c r="T91" s="432"/>
      <c r="U91" s="432"/>
      <c r="V91" s="432"/>
      <c r="W91" s="432"/>
      <c r="X91" s="432"/>
      <c r="Y91" s="432"/>
      <c r="Z91" s="432"/>
      <c r="AA91" s="432"/>
      <c r="AB91" s="432"/>
      <c r="AC91" s="432"/>
      <c r="AD91" s="10"/>
      <c r="AE91" s="10"/>
      <c r="AF91" s="10"/>
      <c r="AG91" s="10"/>
      <c r="AH91" s="10"/>
      <c r="AI91" s="10"/>
      <c r="AJ91" s="10"/>
      <c r="AK91" s="10"/>
      <c r="AL91" s="10"/>
    </row>
    <row r="92" spans="1:52" ht="18" customHeight="1">
      <c r="B92" s="434"/>
      <c r="C92" s="434"/>
      <c r="D92" s="434"/>
      <c r="E92" s="434"/>
      <c r="F92" s="434"/>
      <c r="G92" s="434"/>
      <c r="H92" s="434"/>
      <c r="I92" s="434"/>
      <c r="J92" s="434"/>
      <c r="K92" s="434"/>
      <c r="L92" s="421" t="s">
        <v>2351</v>
      </c>
      <c r="M92" s="10" t="s">
        <v>219</v>
      </c>
      <c r="N92" s="425"/>
      <c r="O92" s="425"/>
      <c r="P92" s="425"/>
      <c r="Q92" s="425"/>
      <c r="R92" s="425"/>
      <c r="S92" s="425"/>
      <c r="T92" s="433"/>
      <c r="U92" s="433"/>
      <c r="V92" s="433"/>
      <c r="W92" s="433"/>
      <c r="X92" s="433"/>
      <c r="Y92" s="433"/>
      <c r="Z92" s="10" t="s">
        <v>115</v>
      </c>
      <c r="AA92" s="10"/>
      <c r="AB92" s="10"/>
      <c r="AC92" s="10"/>
      <c r="AD92" s="10"/>
      <c r="AE92" s="10"/>
      <c r="AF92" s="10"/>
      <c r="AG92" s="10"/>
      <c r="AH92" s="10"/>
    </row>
    <row r="93" spans="1:52" ht="18" customHeight="1">
      <c r="B93" s="434"/>
      <c r="C93" s="434"/>
      <c r="D93" s="434"/>
      <c r="E93" s="434"/>
      <c r="F93" s="434"/>
      <c r="G93" s="434"/>
      <c r="H93" s="434"/>
      <c r="I93" s="434"/>
      <c r="J93" s="434"/>
      <c r="K93" s="434"/>
      <c r="L93" s="421" t="s">
        <v>2350</v>
      </c>
      <c r="M93" s="432"/>
      <c r="N93" s="432"/>
      <c r="O93" s="432"/>
      <c r="P93" s="432"/>
      <c r="Q93" s="432"/>
      <c r="R93" s="432"/>
      <c r="S93" s="432"/>
      <c r="T93" s="432"/>
      <c r="U93" s="432"/>
      <c r="V93" s="432"/>
      <c r="W93" s="432"/>
      <c r="X93" s="432"/>
      <c r="Y93" s="432"/>
      <c r="Z93" s="432"/>
      <c r="AA93" s="432"/>
      <c r="AB93" s="432"/>
      <c r="AC93" s="432"/>
      <c r="AD93" s="10"/>
      <c r="AE93" s="10"/>
      <c r="AF93" s="10"/>
      <c r="AG93" s="10"/>
      <c r="AH93" s="10"/>
      <c r="AI93" s="10"/>
      <c r="AJ93" s="10"/>
      <c r="AK93" s="10"/>
      <c r="AL93" s="10"/>
    </row>
    <row r="94" spans="1:52" ht="18" customHeight="1">
      <c r="B94" s="434"/>
      <c r="C94" s="434"/>
      <c r="D94" s="434"/>
      <c r="E94" s="434"/>
      <c r="F94" s="434"/>
      <c r="G94" s="434"/>
      <c r="H94" s="434"/>
      <c r="I94" s="434"/>
      <c r="J94" s="434"/>
      <c r="K94" s="434"/>
      <c r="L94" s="421" t="s">
        <v>2351</v>
      </c>
      <c r="M94" s="10" t="s">
        <v>219</v>
      </c>
      <c r="N94" s="425"/>
      <c r="O94" s="425"/>
      <c r="P94" s="425"/>
      <c r="Q94" s="425"/>
      <c r="R94" s="425"/>
      <c r="S94" s="425"/>
      <c r="T94" s="435"/>
      <c r="U94" s="435"/>
      <c r="V94" s="435"/>
      <c r="W94" s="435"/>
      <c r="X94" s="435"/>
      <c r="Y94" s="435"/>
      <c r="Z94" s="436" t="s">
        <v>115</v>
      </c>
      <c r="AA94" s="436"/>
      <c r="AB94" s="10"/>
      <c r="AC94" s="10"/>
      <c r="AD94" s="10"/>
      <c r="AE94" s="10"/>
      <c r="AF94" s="10"/>
      <c r="AG94" s="10"/>
      <c r="AQ94" s="411"/>
      <c r="AR94" s="411"/>
      <c r="AS94" s="411"/>
      <c r="AT94" s="411"/>
      <c r="AU94" s="411"/>
      <c r="AV94" s="411"/>
      <c r="AW94" s="411"/>
    </row>
    <row r="95" spans="1:52" s="10" customFormat="1" ht="18" customHeight="1">
      <c r="A95" s="426" t="s">
        <v>204</v>
      </c>
      <c r="B95" s="427" t="s">
        <v>2906</v>
      </c>
      <c r="C95" s="427"/>
      <c r="D95" s="427"/>
      <c r="E95" s="427"/>
      <c r="F95" s="427"/>
      <c r="G95" s="427"/>
      <c r="H95" s="427"/>
      <c r="I95" s="427"/>
      <c r="J95" s="427"/>
      <c r="K95" s="427"/>
      <c r="L95" s="437"/>
      <c r="M95" s="437"/>
      <c r="N95" s="437"/>
      <c r="O95" s="437"/>
      <c r="P95" s="437"/>
      <c r="Q95" s="428"/>
      <c r="R95" s="428"/>
      <c r="S95" s="428"/>
      <c r="AB95" s="428"/>
      <c r="AC95" s="428"/>
      <c r="AD95" s="428"/>
      <c r="AE95" s="428"/>
      <c r="AF95" s="428"/>
      <c r="AG95" s="428"/>
      <c r="AH95" s="428"/>
      <c r="AI95" s="428"/>
      <c r="AJ95" s="428"/>
      <c r="AK95" s="428"/>
      <c r="AL95" s="428"/>
      <c r="AM95" s="428"/>
      <c r="AN95" s="428"/>
      <c r="AO95" s="428"/>
      <c r="AP95" s="428"/>
      <c r="AQ95" s="428"/>
      <c r="AR95" s="428"/>
      <c r="AS95" s="402"/>
      <c r="AT95" s="402"/>
      <c r="AU95" s="402"/>
      <c r="AV95" s="402"/>
      <c r="AW95" s="402"/>
      <c r="AX95" s="402"/>
      <c r="AY95" s="402"/>
      <c r="AZ95" s="402"/>
    </row>
    <row r="96" spans="1:52" s="10" customFormat="1" ht="18" customHeight="1">
      <c r="A96" s="416"/>
      <c r="B96" s="417" t="s">
        <v>218</v>
      </c>
      <c r="C96" s="417"/>
      <c r="D96" s="417"/>
      <c r="E96" s="417"/>
      <c r="F96" s="417"/>
      <c r="G96" s="417"/>
      <c r="H96" s="417"/>
      <c r="I96" s="417"/>
      <c r="J96" s="417"/>
      <c r="K96" s="417"/>
      <c r="AS96" s="402"/>
      <c r="AT96" s="402"/>
      <c r="AU96" s="402"/>
      <c r="AV96" s="402"/>
      <c r="AW96" s="402"/>
      <c r="AX96" s="402"/>
      <c r="AY96" s="402"/>
      <c r="AZ96" s="402"/>
    </row>
    <row r="97" spans="1:38" ht="18" customHeight="1">
      <c r="B97" s="406" t="s">
        <v>2350</v>
      </c>
      <c r="C97" s="406"/>
      <c r="D97" s="406"/>
      <c r="E97" s="406"/>
      <c r="F97" s="406"/>
      <c r="G97" s="406"/>
      <c r="H97" s="406"/>
      <c r="I97" s="406"/>
      <c r="J97" s="406"/>
      <c r="K97" s="406"/>
      <c r="L97" s="10"/>
      <c r="M97" s="1300"/>
      <c r="N97" s="1301"/>
      <c r="O97" s="1301"/>
      <c r="P97" s="1301"/>
      <c r="Q97" s="1301"/>
      <c r="R97" s="1301"/>
      <c r="S97" s="1301"/>
      <c r="T97" s="1302"/>
      <c r="U97" s="10"/>
      <c r="V97" s="10"/>
      <c r="W97" s="10"/>
      <c r="X97" s="10"/>
      <c r="Y97" s="10"/>
      <c r="Z97" s="10"/>
      <c r="AA97" s="10"/>
      <c r="AB97" s="10"/>
      <c r="AC97" s="10"/>
      <c r="AD97" s="10"/>
      <c r="AE97" s="10"/>
      <c r="AF97" s="10"/>
      <c r="AG97" s="10"/>
      <c r="AH97" s="10"/>
      <c r="AI97" s="10"/>
      <c r="AJ97" s="10"/>
      <c r="AK97" s="10"/>
      <c r="AL97" s="10"/>
    </row>
    <row r="98" spans="1:38" ht="18" customHeight="1">
      <c r="B98" s="406" t="s">
        <v>2938</v>
      </c>
      <c r="C98" s="406"/>
      <c r="D98" s="406"/>
      <c r="E98" s="406"/>
      <c r="F98" s="406"/>
      <c r="G98" s="406"/>
      <c r="H98" s="406"/>
      <c r="I98" s="406"/>
      <c r="J98" s="406"/>
      <c r="K98" s="406"/>
      <c r="L98" s="10"/>
      <c r="M98" s="1300"/>
      <c r="N98" s="1301"/>
      <c r="O98" s="1301"/>
      <c r="P98" s="1301"/>
      <c r="Q98" s="1301"/>
      <c r="R98" s="1301"/>
      <c r="S98" s="1301"/>
      <c r="T98" s="1302"/>
      <c r="U98" s="10"/>
      <c r="V98" s="10"/>
      <c r="W98" s="10"/>
      <c r="X98" s="10"/>
      <c r="Y98" s="10"/>
      <c r="Z98" s="10"/>
      <c r="AA98" s="10"/>
      <c r="AB98" s="10"/>
      <c r="AC98" s="10"/>
      <c r="AD98" s="10"/>
      <c r="AE98" s="10"/>
      <c r="AF98" s="10"/>
      <c r="AG98" s="10"/>
      <c r="AH98" s="10"/>
      <c r="AI98" s="10"/>
      <c r="AJ98" s="10"/>
      <c r="AK98" s="10"/>
      <c r="AL98" s="10"/>
    </row>
    <row r="99" spans="1:38" ht="18" customHeight="1">
      <c r="B99" s="406" t="s">
        <v>2928</v>
      </c>
      <c r="C99" s="406"/>
      <c r="D99" s="406"/>
      <c r="E99" s="406"/>
      <c r="F99" s="406"/>
      <c r="G99" s="406"/>
      <c r="H99" s="406"/>
      <c r="I99" s="406"/>
      <c r="J99" s="406"/>
      <c r="K99" s="406"/>
      <c r="L99" s="10"/>
      <c r="M99" s="1317"/>
      <c r="N99" s="1318"/>
      <c r="O99" s="1318"/>
      <c r="P99" s="1318"/>
      <c r="Q99" s="1318"/>
      <c r="R99" s="1318"/>
      <c r="S99" s="1318"/>
      <c r="T99" s="1319"/>
      <c r="U99" s="10"/>
      <c r="V99" s="10"/>
      <c r="W99" s="10"/>
      <c r="X99" s="10"/>
      <c r="Y99" s="10"/>
      <c r="Z99" s="10"/>
      <c r="AA99" s="10"/>
      <c r="AB99" s="10"/>
      <c r="AC99" s="10"/>
      <c r="AD99" s="10"/>
      <c r="AE99" s="10"/>
      <c r="AF99" s="10"/>
      <c r="AG99" s="10"/>
      <c r="AH99" s="10"/>
      <c r="AI99" s="10"/>
      <c r="AJ99" s="10"/>
      <c r="AK99" s="10"/>
      <c r="AL99" s="10"/>
    </row>
    <row r="100" spans="1:38" ht="18" customHeight="1">
      <c r="B100" s="406" t="s">
        <v>2939</v>
      </c>
      <c r="C100" s="406"/>
      <c r="D100" s="406"/>
      <c r="E100" s="406"/>
      <c r="F100" s="406"/>
      <c r="G100" s="406"/>
      <c r="H100" s="406"/>
      <c r="I100" s="406"/>
      <c r="J100" s="406"/>
      <c r="K100" s="406"/>
      <c r="L100" s="10"/>
      <c r="M100" s="1306"/>
      <c r="N100" s="1301"/>
      <c r="O100" s="1301"/>
      <c r="P100" s="1301"/>
      <c r="Q100" s="1301"/>
      <c r="R100" s="1301"/>
      <c r="S100" s="1301"/>
      <c r="T100" s="1301"/>
      <c r="U100" s="1301"/>
      <c r="V100" s="1301"/>
      <c r="W100" s="1301"/>
      <c r="X100" s="1301"/>
      <c r="Y100" s="1301"/>
      <c r="Z100" s="1301"/>
      <c r="AA100" s="1301"/>
      <c r="AB100" s="1301"/>
      <c r="AC100" s="1301"/>
      <c r="AD100" s="1301"/>
      <c r="AE100" s="1301"/>
      <c r="AF100" s="1301"/>
      <c r="AG100" s="1301"/>
      <c r="AH100" s="1301"/>
      <c r="AI100" s="1301"/>
      <c r="AJ100" s="1301"/>
      <c r="AK100" s="1301"/>
      <c r="AL100" s="1302"/>
    </row>
    <row r="101" spans="1:38" ht="18" customHeight="1">
      <c r="B101" s="406" t="s">
        <v>2930</v>
      </c>
      <c r="C101" s="406"/>
      <c r="D101" s="406"/>
      <c r="E101" s="406"/>
      <c r="F101" s="406"/>
      <c r="G101" s="406"/>
      <c r="H101" s="406"/>
      <c r="I101" s="406"/>
      <c r="J101" s="406"/>
      <c r="K101" s="406"/>
      <c r="L101" s="10"/>
      <c r="M101" s="1317"/>
      <c r="N101" s="1318"/>
      <c r="O101" s="1318"/>
      <c r="P101" s="1318"/>
      <c r="Q101" s="1318"/>
      <c r="R101" s="1318"/>
      <c r="S101" s="1318"/>
      <c r="T101" s="1319"/>
      <c r="U101" s="10"/>
      <c r="V101" s="10"/>
      <c r="W101" s="10"/>
      <c r="X101" s="10"/>
      <c r="Y101" s="10"/>
      <c r="Z101" s="10"/>
      <c r="AA101" s="10"/>
      <c r="AB101" s="10"/>
      <c r="AC101" s="10"/>
      <c r="AD101" s="10"/>
      <c r="AE101" s="10"/>
      <c r="AF101" s="10"/>
      <c r="AG101" s="10"/>
      <c r="AH101" s="10"/>
      <c r="AI101" s="10"/>
      <c r="AJ101" s="10"/>
      <c r="AK101" s="10"/>
      <c r="AL101" s="10"/>
    </row>
    <row r="102" spans="1:38" ht="18" customHeight="1">
      <c r="B102" s="406" t="s">
        <v>2940</v>
      </c>
      <c r="C102" s="406"/>
      <c r="D102" s="406"/>
      <c r="E102" s="406"/>
      <c r="F102" s="406"/>
      <c r="G102" s="406"/>
      <c r="H102" s="406"/>
      <c r="I102" s="406"/>
      <c r="J102" s="406"/>
      <c r="K102" s="406"/>
      <c r="L102" s="10"/>
      <c r="M102" s="1317"/>
      <c r="N102" s="1318"/>
      <c r="O102" s="1318"/>
      <c r="P102" s="1318"/>
      <c r="Q102" s="1318"/>
      <c r="R102" s="1318"/>
      <c r="S102" s="1318"/>
      <c r="T102" s="1319"/>
      <c r="U102" s="10"/>
      <c r="V102" s="10"/>
      <c r="W102" s="10"/>
      <c r="X102" s="10"/>
      <c r="Y102" s="10"/>
      <c r="Z102" s="10"/>
      <c r="AA102" s="10"/>
      <c r="AB102" s="10"/>
      <c r="AC102" s="10"/>
      <c r="AD102" s="10"/>
      <c r="AE102" s="10"/>
      <c r="AF102" s="10"/>
      <c r="AG102" s="10"/>
      <c r="AH102" s="10"/>
      <c r="AI102" s="10"/>
      <c r="AJ102" s="10"/>
      <c r="AK102" s="10"/>
      <c r="AL102" s="10"/>
    </row>
    <row r="103" spans="1:38" ht="18" customHeight="1">
      <c r="B103" s="406" t="s">
        <v>2941</v>
      </c>
      <c r="C103" s="406"/>
      <c r="D103" s="406"/>
      <c r="E103" s="406"/>
      <c r="F103" s="406"/>
      <c r="G103" s="406"/>
      <c r="H103" s="406"/>
      <c r="I103" s="406"/>
      <c r="J103" s="406"/>
      <c r="K103" s="406"/>
      <c r="L103" s="10"/>
      <c r="M103" s="1306"/>
      <c r="N103" s="1307"/>
      <c r="O103" s="1307"/>
      <c r="P103" s="1307"/>
      <c r="Q103" s="1307"/>
      <c r="R103" s="1307"/>
      <c r="S103" s="1307"/>
      <c r="T103" s="1307"/>
      <c r="U103" s="1307"/>
      <c r="V103" s="1307"/>
      <c r="W103" s="1307"/>
      <c r="X103" s="1307"/>
      <c r="Y103" s="1307"/>
      <c r="Z103" s="1307"/>
      <c r="AA103" s="1307"/>
      <c r="AB103" s="1307"/>
      <c r="AC103" s="1307"/>
      <c r="AD103" s="1307"/>
      <c r="AE103" s="1307"/>
      <c r="AF103" s="1307"/>
      <c r="AG103" s="1307"/>
      <c r="AH103" s="1307"/>
      <c r="AI103" s="1307"/>
      <c r="AJ103" s="1307"/>
      <c r="AK103" s="1307"/>
      <c r="AL103" s="1308"/>
    </row>
    <row r="104" spans="1:38" ht="7.5" customHeight="1">
      <c r="B104" s="406"/>
      <c r="C104" s="406"/>
      <c r="D104" s="406"/>
      <c r="E104" s="406"/>
      <c r="F104" s="406"/>
      <c r="G104" s="406"/>
      <c r="H104" s="406"/>
      <c r="I104" s="406"/>
      <c r="J104" s="406"/>
      <c r="K104" s="406"/>
      <c r="L104" s="10"/>
      <c r="M104" s="425"/>
      <c r="N104" s="425"/>
      <c r="O104" s="425"/>
      <c r="P104" s="425"/>
      <c r="Q104" s="425"/>
      <c r="R104" s="425"/>
      <c r="S104" s="425"/>
      <c r="T104" s="425"/>
      <c r="U104" s="10"/>
      <c r="V104" s="10"/>
      <c r="W104" s="10"/>
      <c r="X104" s="10"/>
      <c r="Y104" s="10"/>
      <c r="Z104" s="10"/>
      <c r="AA104" s="10"/>
      <c r="AB104" s="10"/>
      <c r="AC104" s="10"/>
      <c r="AD104" s="10"/>
      <c r="AE104" s="10"/>
      <c r="AF104" s="10"/>
      <c r="AG104" s="10"/>
      <c r="AH104" s="10"/>
      <c r="AI104" s="10"/>
      <c r="AJ104" s="10"/>
      <c r="AK104" s="10"/>
      <c r="AL104" s="10"/>
    </row>
    <row r="105" spans="1:38" s="10" customFormat="1" ht="18" customHeight="1">
      <c r="A105" s="416"/>
      <c r="B105" s="417" t="s">
        <v>217</v>
      </c>
      <c r="C105" s="417"/>
      <c r="D105" s="417"/>
      <c r="E105" s="417"/>
      <c r="F105" s="417"/>
      <c r="G105" s="417"/>
      <c r="H105" s="417"/>
      <c r="I105" s="417"/>
      <c r="J105" s="417"/>
      <c r="K105" s="417"/>
    </row>
    <row r="106" spans="1:38" ht="18" customHeight="1">
      <c r="B106" s="406" t="s">
        <v>2350</v>
      </c>
      <c r="C106" s="406"/>
      <c r="D106" s="406"/>
      <c r="E106" s="406"/>
      <c r="F106" s="406"/>
      <c r="G106" s="406"/>
      <c r="H106" s="406"/>
      <c r="I106" s="406"/>
      <c r="J106" s="406"/>
      <c r="K106" s="406"/>
      <c r="L106" s="10"/>
      <c r="M106" s="1300"/>
      <c r="N106" s="1301"/>
      <c r="O106" s="1301"/>
      <c r="P106" s="1301"/>
      <c r="Q106" s="1301"/>
      <c r="R106" s="1301"/>
      <c r="S106" s="1301"/>
      <c r="T106" s="1302"/>
      <c r="U106" s="10"/>
      <c r="V106" s="10"/>
      <c r="W106" s="10"/>
      <c r="X106" s="10"/>
      <c r="Y106" s="10"/>
      <c r="Z106" s="10"/>
      <c r="AA106" s="10"/>
      <c r="AB106" s="10"/>
      <c r="AC106" s="10"/>
      <c r="AD106" s="10"/>
      <c r="AE106" s="10"/>
      <c r="AF106" s="10"/>
      <c r="AG106" s="10"/>
      <c r="AH106" s="10"/>
      <c r="AI106" s="10"/>
      <c r="AJ106" s="10"/>
      <c r="AK106" s="10"/>
      <c r="AL106" s="10"/>
    </row>
    <row r="107" spans="1:38" ht="18" customHeight="1">
      <c r="B107" s="406" t="s">
        <v>2938</v>
      </c>
      <c r="C107" s="406"/>
      <c r="D107" s="406"/>
      <c r="E107" s="406"/>
      <c r="F107" s="406"/>
      <c r="G107" s="406"/>
      <c r="H107" s="406"/>
      <c r="I107" s="406"/>
      <c r="J107" s="406"/>
      <c r="K107" s="406"/>
      <c r="L107" s="10"/>
      <c r="M107" s="1300"/>
      <c r="N107" s="1301"/>
      <c r="O107" s="1301"/>
      <c r="P107" s="1301"/>
      <c r="Q107" s="1301"/>
      <c r="R107" s="1301"/>
      <c r="S107" s="1301"/>
      <c r="T107" s="1302"/>
      <c r="U107" s="10"/>
      <c r="V107" s="10"/>
      <c r="W107" s="10"/>
      <c r="X107" s="10"/>
      <c r="Y107" s="10"/>
      <c r="Z107" s="10"/>
      <c r="AA107" s="10"/>
      <c r="AB107" s="10"/>
      <c r="AC107" s="10"/>
      <c r="AD107" s="10"/>
      <c r="AE107" s="10"/>
      <c r="AF107" s="10"/>
      <c r="AG107" s="10"/>
      <c r="AH107" s="10"/>
      <c r="AI107" s="10"/>
      <c r="AJ107" s="10"/>
      <c r="AK107" s="10"/>
      <c r="AL107" s="10"/>
    </row>
    <row r="108" spans="1:38" ht="18" customHeight="1">
      <c r="B108" s="406" t="s">
        <v>2928</v>
      </c>
      <c r="C108" s="406"/>
      <c r="D108" s="406"/>
      <c r="E108" s="406"/>
      <c r="F108" s="406"/>
      <c r="G108" s="406"/>
      <c r="H108" s="406"/>
      <c r="I108" s="406"/>
      <c r="J108" s="406"/>
      <c r="K108" s="406"/>
      <c r="L108" s="10"/>
      <c r="M108" s="1317"/>
      <c r="N108" s="1318"/>
      <c r="O108" s="1318"/>
      <c r="P108" s="1318"/>
      <c r="Q108" s="1318"/>
      <c r="R108" s="1318"/>
      <c r="S108" s="1318"/>
      <c r="T108" s="1319"/>
      <c r="U108" s="10"/>
      <c r="V108" s="10"/>
      <c r="W108" s="10"/>
      <c r="X108" s="10"/>
      <c r="Y108" s="10"/>
      <c r="Z108" s="10"/>
      <c r="AA108" s="10"/>
      <c r="AB108" s="10"/>
      <c r="AC108" s="10"/>
      <c r="AD108" s="10"/>
      <c r="AE108" s="10"/>
      <c r="AF108" s="10"/>
      <c r="AG108" s="10"/>
      <c r="AH108" s="10"/>
      <c r="AI108" s="10"/>
      <c r="AJ108" s="10"/>
      <c r="AK108" s="10"/>
      <c r="AL108" s="10"/>
    </row>
    <row r="109" spans="1:38" ht="18" customHeight="1">
      <c r="B109" s="406" t="s">
        <v>2939</v>
      </c>
      <c r="C109" s="406"/>
      <c r="D109" s="406"/>
      <c r="E109" s="406"/>
      <c r="F109" s="406"/>
      <c r="G109" s="406"/>
      <c r="H109" s="406"/>
      <c r="I109" s="406"/>
      <c r="J109" s="406"/>
      <c r="K109" s="406"/>
      <c r="L109" s="10"/>
      <c r="M109" s="1306"/>
      <c r="N109" s="1301"/>
      <c r="O109" s="1301"/>
      <c r="P109" s="1301"/>
      <c r="Q109" s="1301"/>
      <c r="R109" s="1301"/>
      <c r="S109" s="1301"/>
      <c r="T109" s="1301"/>
      <c r="U109" s="1301"/>
      <c r="V109" s="1301"/>
      <c r="W109" s="1301"/>
      <c r="X109" s="1301"/>
      <c r="Y109" s="1301"/>
      <c r="Z109" s="1301"/>
      <c r="AA109" s="1301"/>
      <c r="AB109" s="1301"/>
      <c r="AC109" s="1301"/>
      <c r="AD109" s="1301"/>
      <c r="AE109" s="1301"/>
      <c r="AF109" s="1301"/>
      <c r="AG109" s="1301"/>
      <c r="AH109" s="1301"/>
      <c r="AI109" s="1301"/>
      <c r="AJ109" s="1301"/>
      <c r="AK109" s="1301"/>
      <c r="AL109" s="1302"/>
    </row>
    <row r="110" spans="1:38" ht="18" customHeight="1">
      <c r="B110" s="406" t="s">
        <v>2930</v>
      </c>
      <c r="C110" s="406"/>
      <c r="D110" s="406"/>
      <c r="E110" s="406"/>
      <c r="F110" s="406"/>
      <c r="G110" s="406"/>
      <c r="H110" s="406"/>
      <c r="I110" s="406"/>
      <c r="J110" s="406"/>
      <c r="K110" s="406"/>
      <c r="L110" s="10"/>
      <c r="M110" s="1317"/>
      <c r="N110" s="1318"/>
      <c r="O110" s="1318"/>
      <c r="P110" s="1318"/>
      <c r="Q110" s="1318"/>
      <c r="R110" s="1318"/>
      <c r="S110" s="1318"/>
      <c r="T110" s="1319"/>
      <c r="U110" s="10"/>
      <c r="V110" s="10"/>
      <c r="W110" s="10"/>
      <c r="X110" s="10"/>
      <c r="Y110" s="10"/>
      <c r="Z110" s="10"/>
      <c r="AA110" s="10"/>
      <c r="AB110" s="10"/>
      <c r="AC110" s="10"/>
      <c r="AD110" s="10"/>
      <c r="AE110" s="10"/>
      <c r="AF110" s="10"/>
      <c r="AG110" s="10"/>
      <c r="AH110" s="10"/>
      <c r="AI110" s="10"/>
      <c r="AJ110" s="10"/>
      <c r="AK110" s="10"/>
      <c r="AL110" s="10"/>
    </row>
    <row r="111" spans="1:38" ht="18" customHeight="1">
      <c r="B111" s="406" t="s">
        <v>2940</v>
      </c>
      <c r="C111" s="406"/>
      <c r="D111" s="406"/>
      <c r="E111" s="406"/>
      <c r="F111" s="406"/>
      <c r="G111" s="406"/>
      <c r="H111" s="406"/>
      <c r="I111" s="406"/>
      <c r="J111" s="406"/>
      <c r="K111" s="406"/>
      <c r="L111" s="10"/>
      <c r="M111" s="1317"/>
      <c r="N111" s="1318"/>
      <c r="O111" s="1318"/>
      <c r="P111" s="1318"/>
      <c r="Q111" s="1318"/>
      <c r="R111" s="1318"/>
      <c r="S111" s="1318"/>
      <c r="T111" s="1319"/>
      <c r="U111" s="10"/>
      <c r="V111" s="10"/>
      <c r="W111" s="10"/>
      <c r="X111" s="10"/>
      <c r="Y111" s="10"/>
      <c r="Z111" s="10"/>
      <c r="AA111" s="10"/>
      <c r="AB111" s="10"/>
      <c r="AC111" s="10"/>
      <c r="AD111" s="10"/>
      <c r="AE111" s="10"/>
      <c r="AF111" s="10"/>
      <c r="AG111" s="10"/>
      <c r="AH111" s="10"/>
      <c r="AI111" s="10"/>
      <c r="AJ111" s="10"/>
      <c r="AK111" s="10"/>
      <c r="AL111" s="10"/>
    </row>
    <row r="112" spans="1:38" ht="18" customHeight="1">
      <c r="B112" s="406" t="s">
        <v>2941</v>
      </c>
      <c r="C112" s="406"/>
      <c r="D112" s="406"/>
      <c r="E112" s="406"/>
      <c r="F112" s="406"/>
      <c r="G112" s="406"/>
      <c r="H112" s="406"/>
      <c r="I112" s="406"/>
      <c r="J112" s="406"/>
      <c r="K112" s="406"/>
      <c r="L112" s="10"/>
      <c r="M112" s="1306"/>
      <c r="N112" s="1307"/>
      <c r="O112" s="1307"/>
      <c r="P112" s="1307"/>
      <c r="Q112" s="1307"/>
      <c r="R112" s="1307"/>
      <c r="S112" s="1307"/>
      <c r="T112" s="1307"/>
      <c r="U112" s="1307"/>
      <c r="V112" s="1307"/>
      <c r="W112" s="1307"/>
      <c r="X112" s="1307"/>
      <c r="Y112" s="1307"/>
      <c r="Z112" s="1307"/>
      <c r="AA112" s="1307"/>
      <c r="AB112" s="1307"/>
      <c r="AC112" s="1307"/>
      <c r="AD112" s="1307"/>
      <c r="AE112" s="1307"/>
      <c r="AF112" s="1307"/>
      <c r="AG112" s="1307"/>
      <c r="AH112" s="1307"/>
      <c r="AI112" s="1307"/>
      <c r="AJ112" s="1307"/>
      <c r="AK112" s="1307"/>
      <c r="AL112" s="1308"/>
    </row>
    <row r="113" spans="1:38" s="10" customFormat="1" ht="15.75" customHeight="1">
      <c r="A113" s="416"/>
      <c r="B113" s="417"/>
      <c r="C113" s="417"/>
      <c r="D113" s="417"/>
      <c r="E113" s="417"/>
      <c r="F113" s="417"/>
      <c r="G113" s="417"/>
      <c r="H113" s="417"/>
      <c r="I113" s="417"/>
      <c r="J113" s="417"/>
      <c r="K113" s="417"/>
    </row>
    <row r="114" spans="1:38" ht="18" customHeight="1">
      <c r="B114" s="406" t="s">
        <v>2350</v>
      </c>
      <c r="C114" s="406"/>
      <c r="D114" s="406"/>
      <c r="E114" s="406"/>
      <c r="F114" s="406"/>
      <c r="G114" s="406"/>
      <c r="H114" s="406"/>
      <c r="I114" s="406"/>
      <c r="J114" s="406"/>
      <c r="K114" s="406"/>
      <c r="L114" s="10"/>
      <c r="M114" s="1300"/>
      <c r="N114" s="1301"/>
      <c r="O114" s="1301"/>
      <c r="P114" s="1301"/>
      <c r="Q114" s="1301"/>
      <c r="R114" s="1301"/>
      <c r="S114" s="1301"/>
      <c r="T114" s="1302"/>
      <c r="U114" s="10"/>
      <c r="V114" s="10"/>
      <c r="W114" s="10"/>
      <c r="X114" s="10"/>
      <c r="Y114" s="10"/>
      <c r="Z114" s="10"/>
      <c r="AA114" s="10"/>
      <c r="AB114" s="10"/>
      <c r="AC114" s="10"/>
      <c r="AD114" s="10"/>
      <c r="AE114" s="10"/>
      <c r="AF114" s="10"/>
      <c r="AG114" s="10"/>
      <c r="AH114" s="10"/>
      <c r="AI114" s="10"/>
      <c r="AJ114" s="10"/>
      <c r="AK114" s="10"/>
      <c r="AL114" s="10"/>
    </row>
    <row r="115" spans="1:38" ht="18" customHeight="1">
      <c r="B115" s="406" t="s">
        <v>2938</v>
      </c>
      <c r="C115" s="406"/>
      <c r="D115" s="406"/>
      <c r="E115" s="406"/>
      <c r="F115" s="406"/>
      <c r="G115" s="406"/>
      <c r="H115" s="406"/>
      <c r="I115" s="406"/>
      <c r="J115" s="406"/>
      <c r="K115" s="406"/>
      <c r="L115" s="10"/>
      <c r="M115" s="1300"/>
      <c r="N115" s="1301"/>
      <c r="O115" s="1301"/>
      <c r="P115" s="1301"/>
      <c r="Q115" s="1301"/>
      <c r="R115" s="1301"/>
      <c r="S115" s="1301"/>
      <c r="T115" s="1302"/>
      <c r="U115" s="10"/>
      <c r="V115" s="10"/>
      <c r="W115" s="10"/>
      <c r="X115" s="10"/>
      <c r="Y115" s="10"/>
      <c r="Z115" s="10"/>
      <c r="AA115" s="10"/>
      <c r="AB115" s="10"/>
      <c r="AC115" s="10"/>
      <c r="AD115" s="10"/>
      <c r="AE115" s="10"/>
      <c r="AF115" s="10"/>
      <c r="AG115" s="10"/>
      <c r="AH115" s="10"/>
      <c r="AI115" s="10"/>
      <c r="AJ115" s="10"/>
      <c r="AK115" s="10"/>
      <c r="AL115" s="10"/>
    </row>
    <row r="116" spans="1:38" ht="18" customHeight="1">
      <c r="B116" s="406" t="s">
        <v>2928</v>
      </c>
      <c r="C116" s="406"/>
      <c r="D116" s="406"/>
      <c r="E116" s="406"/>
      <c r="F116" s="406"/>
      <c r="G116" s="406"/>
      <c r="H116" s="406"/>
      <c r="I116" s="406"/>
      <c r="J116" s="406"/>
      <c r="K116" s="406"/>
      <c r="L116" s="10"/>
      <c r="M116" s="1317"/>
      <c r="N116" s="1318"/>
      <c r="O116" s="1318"/>
      <c r="P116" s="1318"/>
      <c r="Q116" s="1318"/>
      <c r="R116" s="1318"/>
      <c r="S116" s="1318"/>
      <c r="T116" s="1319"/>
      <c r="U116" s="10"/>
      <c r="V116" s="10"/>
      <c r="W116" s="10"/>
      <c r="X116" s="10"/>
      <c r="Y116" s="10"/>
      <c r="Z116" s="10"/>
      <c r="AA116" s="10"/>
      <c r="AB116" s="10"/>
      <c r="AC116" s="10"/>
      <c r="AD116" s="10"/>
      <c r="AE116" s="10"/>
      <c r="AF116" s="10"/>
      <c r="AG116" s="10"/>
      <c r="AH116" s="10"/>
      <c r="AI116" s="10"/>
      <c r="AJ116" s="10"/>
      <c r="AK116" s="10"/>
      <c r="AL116" s="10"/>
    </row>
    <row r="117" spans="1:38" ht="18" customHeight="1">
      <c r="B117" s="406" t="s">
        <v>2939</v>
      </c>
      <c r="C117" s="406"/>
      <c r="D117" s="406"/>
      <c r="E117" s="406"/>
      <c r="F117" s="406"/>
      <c r="G117" s="406"/>
      <c r="H117" s="406"/>
      <c r="I117" s="406"/>
      <c r="J117" s="406"/>
      <c r="K117" s="406"/>
      <c r="L117" s="10"/>
      <c r="M117" s="1306"/>
      <c r="N117" s="1301"/>
      <c r="O117" s="1301"/>
      <c r="P117" s="1301"/>
      <c r="Q117" s="1301"/>
      <c r="R117" s="1301"/>
      <c r="S117" s="1301"/>
      <c r="T117" s="1301"/>
      <c r="U117" s="1301"/>
      <c r="V117" s="1301"/>
      <c r="W117" s="1301"/>
      <c r="X117" s="1301"/>
      <c r="Y117" s="1301"/>
      <c r="Z117" s="1301"/>
      <c r="AA117" s="1301"/>
      <c r="AB117" s="1301"/>
      <c r="AC117" s="1301"/>
      <c r="AD117" s="1301"/>
      <c r="AE117" s="1301"/>
      <c r="AF117" s="1301"/>
      <c r="AG117" s="1301"/>
      <c r="AH117" s="1301"/>
      <c r="AI117" s="1301"/>
      <c r="AJ117" s="1301"/>
      <c r="AK117" s="1301"/>
      <c r="AL117" s="1302"/>
    </row>
    <row r="118" spans="1:38" ht="18" customHeight="1">
      <c r="B118" s="406" t="s">
        <v>2930</v>
      </c>
      <c r="C118" s="406"/>
      <c r="D118" s="406"/>
      <c r="E118" s="406"/>
      <c r="F118" s="406"/>
      <c r="G118" s="406"/>
      <c r="H118" s="406"/>
      <c r="I118" s="406"/>
      <c r="J118" s="406"/>
      <c r="K118" s="406"/>
      <c r="L118" s="10"/>
      <c r="M118" s="1317"/>
      <c r="N118" s="1318"/>
      <c r="O118" s="1318"/>
      <c r="P118" s="1318"/>
      <c r="Q118" s="1318"/>
      <c r="R118" s="1318"/>
      <c r="S118" s="1318"/>
      <c r="T118" s="1319"/>
      <c r="U118" s="10"/>
      <c r="V118" s="10"/>
      <c r="W118" s="10"/>
      <c r="X118" s="10"/>
      <c r="Y118" s="10"/>
      <c r="Z118" s="10"/>
      <c r="AA118" s="10"/>
      <c r="AB118" s="10"/>
      <c r="AC118" s="10"/>
      <c r="AD118" s="10"/>
      <c r="AE118" s="10"/>
      <c r="AF118" s="10"/>
      <c r="AG118" s="10"/>
      <c r="AH118" s="10"/>
      <c r="AI118" s="10"/>
      <c r="AJ118" s="10"/>
      <c r="AK118" s="10"/>
      <c r="AL118" s="10"/>
    </row>
    <row r="119" spans="1:38" ht="18" customHeight="1">
      <c r="B119" s="406" t="s">
        <v>2940</v>
      </c>
      <c r="C119" s="406"/>
      <c r="D119" s="406"/>
      <c r="E119" s="406"/>
      <c r="F119" s="406"/>
      <c r="G119" s="406"/>
      <c r="H119" s="406"/>
      <c r="I119" s="406"/>
      <c r="J119" s="406"/>
      <c r="K119" s="406"/>
      <c r="L119" s="10"/>
      <c r="M119" s="1317"/>
      <c r="N119" s="1318"/>
      <c r="O119" s="1318"/>
      <c r="P119" s="1318"/>
      <c r="Q119" s="1318"/>
      <c r="R119" s="1318"/>
      <c r="S119" s="1318"/>
      <c r="T119" s="1319"/>
      <c r="U119" s="10"/>
      <c r="V119" s="10"/>
      <c r="W119" s="10"/>
      <c r="X119" s="10"/>
      <c r="Y119" s="10"/>
      <c r="Z119" s="10"/>
      <c r="AA119" s="10"/>
      <c r="AB119" s="10"/>
      <c r="AC119" s="10"/>
      <c r="AD119" s="10"/>
      <c r="AE119" s="10"/>
      <c r="AF119" s="10"/>
      <c r="AG119" s="10"/>
      <c r="AH119" s="10"/>
      <c r="AI119" s="10"/>
      <c r="AJ119" s="10"/>
      <c r="AK119" s="10"/>
      <c r="AL119" s="10"/>
    </row>
    <row r="120" spans="1:38" ht="18" customHeight="1">
      <c r="B120" s="406" t="s">
        <v>2941</v>
      </c>
      <c r="C120" s="406"/>
      <c r="D120" s="406"/>
      <c r="E120" s="406"/>
      <c r="F120" s="406"/>
      <c r="G120" s="406"/>
      <c r="H120" s="406"/>
      <c r="I120" s="406"/>
      <c r="J120" s="406"/>
      <c r="K120" s="406"/>
      <c r="L120" s="10"/>
      <c r="M120" s="1306"/>
      <c r="N120" s="1307"/>
      <c r="O120" s="1307"/>
      <c r="P120" s="1307"/>
      <c r="Q120" s="1307"/>
      <c r="R120" s="1307"/>
      <c r="S120" s="1307"/>
      <c r="T120" s="1307"/>
      <c r="U120" s="1307"/>
      <c r="V120" s="1307"/>
      <c r="W120" s="1307"/>
      <c r="X120" s="1307"/>
      <c r="Y120" s="1307"/>
      <c r="Z120" s="1307"/>
      <c r="AA120" s="1307"/>
      <c r="AB120" s="1307"/>
      <c r="AC120" s="1307"/>
      <c r="AD120" s="1307"/>
      <c r="AE120" s="1307"/>
      <c r="AF120" s="1307"/>
      <c r="AG120" s="1307"/>
      <c r="AH120" s="1307"/>
      <c r="AI120" s="1307"/>
      <c r="AJ120" s="1307"/>
      <c r="AK120" s="1307"/>
      <c r="AL120" s="1308"/>
    </row>
    <row r="121" spans="1:38" s="10" customFormat="1" ht="15" customHeight="1">
      <c r="A121" s="416"/>
      <c r="B121" s="417"/>
      <c r="C121" s="417"/>
      <c r="D121" s="417"/>
      <c r="E121" s="417"/>
      <c r="F121" s="417"/>
      <c r="G121" s="417"/>
      <c r="H121" s="417"/>
      <c r="I121" s="417"/>
      <c r="J121" s="417"/>
      <c r="K121" s="417"/>
    </row>
    <row r="122" spans="1:38" ht="18" customHeight="1">
      <c r="B122" s="406" t="s">
        <v>2350</v>
      </c>
      <c r="C122" s="406"/>
      <c r="D122" s="406"/>
      <c r="E122" s="406"/>
      <c r="F122" s="406"/>
      <c r="G122" s="406"/>
      <c r="H122" s="406"/>
      <c r="I122" s="406"/>
      <c r="J122" s="406"/>
      <c r="K122" s="406"/>
      <c r="L122" s="10"/>
      <c r="M122" s="1300"/>
      <c r="N122" s="1301"/>
      <c r="O122" s="1301"/>
      <c r="P122" s="1301"/>
      <c r="Q122" s="1301"/>
      <c r="R122" s="1301"/>
      <c r="S122" s="1301"/>
      <c r="T122" s="1302"/>
      <c r="U122" s="10"/>
      <c r="V122" s="10"/>
      <c r="W122" s="10"/>
      <c r="X122" s="10"/>
      <c r="Y122" s="10"/>
      <c r="Z122" s="10"/>
      <c r="AA122" s="10"/>
      <c r="AB122" s="10"/>
      <c r="AC122" s="10"/>
      <c r="AD122" s="10"/>
      <c r="AE122" s="10"/>
      <c r="AF122" s="10"/>
      <c r="AG122" s="10"/>
      <c r="AH122" s="10"/>
      <c r="AI122" s="10"/>
      <c r="AJ122" s="10"/>
      <c r="AK122" s="10"/>
      <c r="AL122" s="10"/>
    </row>
    <row r="123" spans="1:38" ht="18" customHeight="1">
      <c r="B123" s="406" t="s">
        <v>2938</v>
      </c>
      <c r="C123" s="406"/>
      <c r="D123" s="406"/>
      <c r="E123" s="406"/>
      <c r="F123" s="406"/>
      <c r="G123" s="406"/>
      <c r="H123" s="406"/>
      <c r="I123" s="406"/>
      <c r="J123" s="406"/>
      <c r="K123" s="406"/>
      <c r="L123" s="10"/>
      <c r="M123" s="1300"/>
      <c r="N123" s="1301"/>
      <c r="O123" s="1301"/>
      <c r="P123" s="1301"/>
      <c r="Q123" s="1301"/>
      <c r="R123" s="1301"/>
      <c r="S123" s="1301"/>
      <c r="T123" s="1302"/>
      <c r="U123" s="10"/>
      <c r="V123" s="10"/>
      <c r="W123" s="10"/>
      <c r="X123" s="10"/>
      <c r="Y123" s="10"/>
      <c r="Z123" s="10"/>
      <c r="AA123" s="10"/>
      <c r="AB123" s="10"/>
      <c r="AC123" s="10"/>
      <c r="AD123" s="10"/>
      <c r="AE123" s="10"/>
      <c r="AF123" s="10"/>
      <c r="AG123" s="10"/>
      <c r="AH123" s="10"/>
      <c r="AI123" s="10"/>
      <c r="AJ123" s="10"/>
      <c r="AK123" s="10"/>
      <c r="AL123" s="10"/>
    </row>
    <row r="124" spans="1:38" ht="18" customHeight="1">
      <c r="B124" s="406" t="s">
        <v>2928</v>
      </c>
      <c r="C124" s="406"/>
      <c r="D124" s="406"/>
      <c r="E124" s="406"/>
      <c r="F124" s="406"/>
      <c r="G124" s="406"/>
      <c r="H124" s="406"/>
      <c r="I124" s="406"/>
      <c r="J124" s="406"/>
      <c r="K124" s="406"/>
      <c r="L124" s="10"/>
      <c r="M124" s="1317"/>
      <c r="N124" s="1318"/>
      <c r="O124" s="1318"/>
      <c r="P124" s="1318"/>
      <c r="Q124" s="1318"/>
      <c r="R124" s="1318"/>
      <c r="S124" s="1318"/>
      <c r="T124" s="1319"/>
      <c r="U124" s="10"/>
      <c r="V124" s="10"/>
      <c r="W124" s="10"/>
      <c r="X124" s="10"/>
      <c r="Y124" s="10"/>
      <c r="Z124" s="10"/>
      <c r="AA124" s="10"/>
      <c r="AB124" s="10"/>
      <c r="AC124" s="10"/>
      <c r="AD124" s="10"/>
      <c r="AE124" s="10"/>
      <c r="AF124" s="10"/>
      <c r="AG124" s="10"/>
      <c r="AH124" s="10"/>
      <c r="AI124" s="10"/>
      <c r="AJ124" s="10"/>
      <c r="AK124" s="10"/>
      <c r="AL124" s="10"/>
    </row>
    <row r="125" spans="1:38" ht="18" customHeight="1">
      <c r="B125" s="406" t="s">
        <v>2939</v>
      </c>
      <c r="C125" s="406"/>
      <c r="D125" s="406"/>
      <c r="E125" s="406"/>
      <c r="F125" s="406"/>
      <c r="G125" s="406"/>
      <c r="H125" s="406"/>
      <c r="I125" s="406"/>
      <c r="J125" s="406"/>
      <c r="K125" s="406"/>
      <c r="L125" s="10"/>
      <c r="M125" s="1306"/>
      <c r="N125" s="1301"/>
      <c r="O125" s="1301"/>
      <c r="P125" s="1301"/>
      <c r="Q125" s="1301"/>
      <c r="R125" s="1301"/>
      <c r="S125" s="1301"/>
      <c r="T125" s="1301"/>
      <c r="U125" s="1301"/>
      <c r="V125" s="1301"/>
      <c r="W125" s="1301"/>
      <c r="X125" s="1301"/>
      <c r="Y125" s="1301"/>
      <c r="Z125" s="1301"/>
      <c r="AA125" s="1301"/>
      <c r="AB125" s="1301"/>
      <c r="AC125" s="1301"/>
      <c r="AD125" s="1301"/>
      <c r="AE125" s="1301"/>
      <c r="AF125" s="1301"/>
      <c r="AG125" s="1301"/>
      <c r="AH125" s="1301"/>
      <c r="AI125" s="1301"/>
      <c r="AJ125" s="1301"/>
      <c r="AK125" s="1301"/>
      <c r="AL125" s="1302"/>
    </row>
    <row r="126" spans="1:38" ht="18" customHeight="1">
      <c r="B126" s="406" t="s">
        <v>2930</v>
      </c>
      <c r="C126" s="406"/>
      <c r="D126" s="406"/>
      <c r="E126" s="406"/>
      <c r="F126" s="406"/>
      <c r="G126" s="406"/>
      <c r="H126" s="406"/>
      <c r="I126" s="406"/>
      <c r="J126" s="406"/>
      <c r="K126" s="406"/>
      <c r="L126" s="10"/>
      <c r="M126" s="1317"/>
      <c r="N126" s="1318"/>
      <c r="O126" s="1318"/>
      <c r="P126" s="1318"/>
      <c r="Q126" s="1318"/>
      <c r="R126" s="1318"/>
      <c r="S126" s="1318"/>
      <c r="T126" s="1319"/>
      <c r="U126" s="10"/>
      <c r="V126" s="10"/>
      <c r="W126" s="10"/>
      <c r="X126" s="10"/>
      <c r="Y126" s="10"/>
      <c r="Z126" s="10"/>
      <c r="AA126" s="10"/>
      <c r="AB126" s="10"/>
      <c r="AC126" s="10"/>
      <c r="AD126" s="10"/>
      <c r="AE126" s="10"/>
      <c r="AF126" s="10"/>
      <c r="AG126" s="10"/>
      <c r="AH126" s="10"/>
      <c r="AI126" s="10"/>
      <c r="AJ126" s="10"/>
      <c r="AK126" s="10"/>
      <c r="AL126" s="10"/>
    </row>
    <row r="127" spans="1:38" ht="18" customHeight="1">
      <c r="B127" s="406" t="s">
        <v>2940</v>
      </c>
      <c r="C127" s="406"/>
      <c r="D127" s="406"/>
      <c r="E127" s="406"/>
      <c r="F127" s="406"/>
      <c r="G127" s="406"/>
      <c r="H127" s="406"/>
      <c r="I127" s="406"/>
      <c r="J127" s="406"/>
      <c r="K127" s="406"/>
      <c r="L127" s="10"/>
      <c r="M127" s="1317"/>
      <c r="N127" s="1318"/>
      <c r="O127" s="1318"/>
      <c r="P127" s="1318"/>
      <c r="Q127" s="1318"/>
      <c r="R127" s="1318"/>
      <c r="S127" s="1318"/>
      <c r="T127" s="1319"/>
      <c r="U127" s="10"/>
      <c r="V127" s="10"/>
      <c r="W127" s="10"/>
      <c r="X127" s="10"/>
      <c r="Y127" s="10"/>
      <c r="Z127" s="10"/>
      <c r="AA127" s="10"/>
      <c r="AB127" s="10"/>
      <c r="AC127" s="10"/>
      <c r="AD127" s="10"/>
      <c r="AE127" s="10"/>
      <c r="AF127" s="10"/>
      <c r="AG127" s="10"/>
      <c r="AH127" s="10"/>
      <c r="AI127" s="10"/>
      <c r="AJ127" s="10"/>
      <c r="AK127" s="10"/>
      <c r="AL127" s="10"/>
    </row>
    <row r="128" spans="1:38" ht="18" customHeight="1">
      <c r="B128" s="406" t="s">
        <v>2941</v>
      </c>
      <c r="C128" s="406"/>
      <c r="D128" s="406"/>
      <c r="E128" s="406"/>
      <c r="F128" s="406"/>
      <c r="G128" s="406"/>
      <c r="H128" s="406"/>
      <c r="I128" s="406"/>
      <c r="J128" s="406"/>
      <c r="K128" s="406"/>
      <c r="L128" s="10"/>
      <c r="M128" s="1306"/>
      <c r="N128" s="1307"/>
      <c r="O128" s="1307"/>
      <c r="P128" s="1307"/>
      <c r="Q128" s="1307"/>
      <c r="R128" s="1307"/>
      <c r="S128" s="1307"/>
      <c r="T128" s="1307"/>
      <c r="U128" s="1307"/>
      <c r="V128" s="1307"/>
      <c r="W128" s="1307"/>
      <c r="X128" s="1307"/>
      <c r="Y128" s="1307"/>
      <c r="Z128" s="1307"/>
      <c r="AA128" s="1307"/>
      <c r="AB128" s="1307"/>
      <c r="AC128" s="1307"/>
      <c r="AD128" s="1307"/>
      <c r="AE128" s="1307"/>
      <c r="AF128" s="1307"/>
      <c r="AG128" s="1307"/>
      <c r="AH128" s="1307"/>
      <c r="AI128" s="1307"/>
      <c r="AJ128" s="1307"/>
      <c r="AK128" s="1307"/>
      <c r="AL128" s="1308"/>
    </row>
    <row r="129" spans="1:65" ht="12.75" customHeight="1">
      <c r="B129" s="406"/>
      <c r="C129" s="406"/>
      <c r="D129" s="406"/>
      <c r="E129" s="406"/>
      <c r="F129" s="406"/>
      <c r="G129" s="406"/>
      <c r="H129" s="406"/>
      <c r="I129" s="406"/>
      <c r="J129" s="406"/>
      <c r="K129" s="406"/>
      <c r="L129" s="10"/>
      <c r="M129" s="425"/>
      <c r="N129" s="425"/>
      <c r="O129" s="425"/>
      <c r="P129" s="425"/>
      <c r="Q129" s="425"/>
      <c r="R129" s="425"/>
      <c r="S129" s="425"/>
      <c r="T129" s="425"/>
      <c r="U129" s="10"/>
      <c r="V129" s="10"/>
      <c r="W129" s="10"/>
      <c r="X129" s="10"/>
      <c r="Y129" s="10"/>
      <c r="Z129" s="10"/>
      <c r="AA129" s="10"/>
      <c r="AB129" s="10"/>
      <c r="AC129" s="10"/>
      <c r="AD129" s="10"/>
      <c r="AE129" s="10"/>
      <c r="AF129" s="10"/>
      <c r="AG129" s="10"/>
      <c r="AH129" s="10"/>
      <c r="AI129" s="10"/>
      <c r="AJ129" s="10"/>
      <c r="AK129" s="10"/>
      <c r="AL129" s="10"/>
      <c r="AS129" s="411"/>
      <c r="AT129" s="411"/>
      <c r="AU129" s="411"/>
      <c r="AV129" s="411"/>
      <c r="AW129" s="411"/>
      <c r="AX129" s="411"/>
      <c r="AY129" s="411"/>
    </row>
    <row r="130" spans="1:65" s="10" customFormat="1" ht="18" customHeight="1">
      <c r="A130" s="426" t="s">
        <v>204</v>
      </c>
      <c r="B130" s="427" t="s">
        <v>2910</v>
      </c>
      <c r="C130" s="427"/>
      <c r="D130" s="427"/>
      <c r="E130" s="427"/>
      <c r="F130" s="427"/>
      <c r="G130" s="427"/>
      <c r="H130" s="427"/>
      <c r="I130" s="427"/>
      <c r="J130" s="427"/>
      <c r="K130" s="427"/>
      <c r="L130" s="437"/>
      <c r="M130" s="428"/>
      <c r="N130" s="428"/>
      <c r="O130" s="428"/>
      <c r="P130" s="428"/>
      <c r="Q130" s="428"/>
      <c r="R130" s="428"/>
      <c r="S130" s="428"/>
      <c r="T130" s="428"/>
      <c r="U130" s="428"/>
      <c r="V130" s="428"/>
      <c r="W130" s="428"/>
      <c r="X130" s="428"/>
      <c r="Y130" s="428"/>
      <c r="Z130" s="428"/>
      <c r="AA130" s="428"/>
      <c r="AB130" s="428"/>
      <c r="AC130" s="428"/>
      <c r="AD130" s="428"/>
      <c r="AE130" s="428"/>
      <c r="AF130" s="428"/>
      <c r="AG130" s="428"/>
      <c r="AH130" s="428"/>
      <c r="AI130" s="428"/>
      <c r="AJ130" s="428"/>
      <c r="AK130" s="428"/>
      <c r="AL130" s="428"/>
      <c r="AM130" s="428"/>
      <c r="AN130" s="428"/>
      <c r="AO130" s="428"/>
      <c r="AP130" s="428"/>
      <c r="AQ130" s="428"/>
      <c r="AR130" s="428"/>
    </row>
    <row r="131" spans="1:65" s="10" customFormat="1" ht="18" customHeight="1">
      <c r="A131" s="416"/>
      <c r="B131" s="417" t="s">
        <v>216</v>
      </c>
      <c r="C131" s="417"/>
      <c r="D131" s="417"/>
      <c r="E131" s="417"/>
      <c r="F131" s="417"/>
      <c r="G131" s="417"/>
      <c r="H131" s="417"/>
      <c r="I131" s="417"/>
      <c r="J131" s="417"/>
      <c r="K131" s="417"/>
    </row>
    <row r="132" spans="1:65" ht="18" customHeight="1">
      <c r="B132" s="406" t="s">
        <v>2931</v>
      </c>
      <c r="C132" s="406"/>
      <c r="D132" s="406"/>
      <c r="E132" s="406"/>
      <c r="F132" s="406"/>
      <c r="G132" s="406"/>
      <c r="H132" s="406"/>
      <c r="I132" s="406"/>
      <c r="J132" s="406"/>
      <c r="K132" s="406"/>
      <c r="L132" s="10"/>
      <c r="M132" s="421" t="s">
        <v>191</v>
      </c>
      <c r="N132" s="1321" t="str">
        <f>IF($M$133="","",VLOOKUP($M$133,担当者登録!$B$2:$J$51,2,FALSE))</f>
        <v/>
      </c>
      <c r="O132" s="1321"/>
      <c r="P132" s="1321"/>
      <c r="Q132" s="406" t="s">
        <v>214</v>
      </c>
      <c r="R132" s="10"/>
      <c r="S132" s="10"/>
      <c r="T132" s="10"/>
      <c r="U132" s="421" t="s">
        <v>191</v>
      </c>
      <c r="V132" s="1320" t="str">
        <f>IF($M$133="","",VLOOKUP($M$133,担当者登録!$B$2:$J$51,3,FALSE))</f>
        <v/>
      </c>
      <c r="W132" s="1320"/>
      <c r="X132" s="1320"/>
      <c r="Y132" s="1320"/>
      <c r="Z132" s="1320"/>
      <c r="AA132" s="1320"/>
      <c r="AB132" s="406" t="s">
        <v>213</v>
      </c>
      <c r="AC132" s="10"/>
      <c r="AD132" s="10"/>
      <c r="AE132" s="1303" t="str">
        <f>IF($M$133="","",VLOOKUP($M$133,担当者登録!$B$2:$J$51,4,FALSE))</f>
        <v/>
      </c>
      <c r="AF132" s="1304"/>
      <c r="AG132" s="1304"/>
      <c r="AH132" s="1304"/>
      <c r="AI132" s="1304"/>
      <c r="AJ132" s="1305"/>
      <c r="AK132" s="406" t="s">
        <v>115</v>
      </c>
      <c r="AL132" s="10"/>
      <c r="AN132" s="787" t="s">
        <v>2609</v>
      </c>
      <c r="AO132" s="788"/>
      <c r="AP132" s="788"/>
      <c r="AQ132" s="788"/>
      <c r="AR132" s="788"/>
      <c r="AS132" s="788"/>
      <c r="AT132" s="788"/>
      <c r="AU132" s="788"/>
      <c r="AV132" s="785"/>
    </row>
    <row r="133" spans="1:65" ht="18" customHeight="1">
      <c r="B133" s="406" t="s">
        <v>2927</v>
      </c>
      <c r="C133" s="406"/>
      <c r="D133" s="406"/>
      <c r="E133" s="406"/>
      <c r="F133" s="406"/>
      <c r="G133" s="406"/>
      <c r="H133" s="406"/>
      <c r="I133" s="406"/>
      <c r="J133" s="406"/>
      <c r="K133" s="406"/>
      <c r="L133" s="10"/>
      <c r="M133" s="1300"/>
      <c r="N133" s="1301"/>
      <c r="O133" s="1301"/>
      <c r="P133" s="1301"/>
      <c r="Q133" s="1301"/>
      <c r="R133" s="1301"/>
      <c r="S133" s="1301"/>
      <c r="T133" s="1302"/>
      <c r="U133" s="10"/>
      <c r="V133" s="10"/>
      <c r="AJ133" s="10"/>
      <c r="AK133" s="10"/>
      <c r="AO133" s="419"/>
      <c r="AP133" s="419"/>
      <c r="AQ133" s="419"/>
      <c r="AR133" s="419"/>
      <c r="AS133" s="10"/>
      <c r="AT133" s="1261"/>
      <c r="AU133" s="1309"/>
      <c r="AV133" s="1309"/>
      <c r="AW133" s="1309"/>
      <c r="AX133" s="1309"/>
      <c r="AY133" s="1309"/>
      <c r="AZ133" s="1309"/>
      <c r="BA133" s="1309"/>
      <c r="BB133" s="1309"/>
      <c r="BC133" s="1309"/>
      <c r="BD133" s="1309"/>
      <c r="BE133" s="1309"/>
      <c r="BF133" s="1309"/>
      <c r="BG133" s="1309"/>
      <c r="BH133" s="1309"/>
      <c r="BI133" s="1309"/>
      <c r="BJ133" s="1309"/>
      <c r="BK133" s="1309"/>
      <c r="BL133" s="1309"/>
      <c r="BM133" s="1309"/>
    </row>
    <row r="134" spans="1:65" ht="18" customHeight="1">
      <c r="B134" s="406" t="s">
        <v>2932</v>
      </c>
      <c r="C134" s="406"/>
      <c r="D134" s="406"/>
      <c r="E134" s="406"/>
      <c r="F134" s="406"/>
      <c r="G134" s="406"/>
      <c r="H134" s="406"/>
      <c r="I134" s="406"/>
      <c r="J134" s="406"/>
      <c r="K134" s="406"/>
      <c r="L134" s="10"/>
      <c r="M134" s="421" t="s">
        <v>191</v>
      </c>
      <c r="N134" s="1321" t="str">
        <f>IF($M$133="","",VLOOKUP($M$133,担当者登録!$B$2:$J$51,7,FALSE))</f>
        <v/>
      </c>
      <c r="O134" s="1321"/>
      <c r="P134" s="1321"/>
      <c r="Q134" s="406" t="s">
        <v>211</v>
      </c>
      <c r="R134" s="10"/>
      <c r="S134" s="10"/>
      <c r="T134" s="10"/>
      <c r="U134" s="10"/>
      <c r="V134" s="421" t="s">
        <v>191</v>
      </c>
      <c r="W134" s="1321" t="str">
        <f>IF($M$133="","",VLOOKUP($M$133,担当者登録!$B$2:$J$51,8,FALSE))</f>
        <v/>
      </c>
      <c r="X134" s="1321"/>
      <c r="Y134" s="1321"/>
      <c r="Z134" s="1321"/>
      <c r="AA134" s="406" t="s">
        <v>210</v>
      </c>
      <c r="AB134" s="10"/>
      <c r="AC134" s="10"/>
      <c r="AD134" s="10"/>
      <c r="AE134" s="1303" t="str">
        <f>IF($M$133="","",VLOOKUP($M$133,担当者登録!$B$2:$J$51,9,FALSE))</f>
        <v/>
      </c>
      <c r="AF134" s="1304"/>
      <c r="AG134" s="1304"/>
      <c r="AH134" s="1304"/>
      <c r="AI134" s="1304"/>
      <c r="AJ134" s="1305"/>
      <c r="AK134" s="406" t="s">
        <v>115</v>
      </c>
      <c r="AL134" s="10"/>
      <c r="AO134" s="406"/>
      <c r="AP134" s="10"/>
      <c r="AQ134" s="10"/>
      <c r="AR134" s="10"/>
      <c r="AT134" s="1261"/>
      <c r="AU134" s="1309"/>
      <c r="AV134" s="1309"/>
      <c r="AW134" s="1309"/>
      <c r="AX134" s="1309"/>
      <c r="AY134" s="1309"/>
      <c r="AZ134" s="1309"/>
      <c r="BA134" s="1309"/>
      <c r="BB134" s="1309"/>
      <c r="BC134" s="1309"/>
      <c r="BD134" s="1309"/>
      <c r="BE134" s="1309"/>
      <c r="BF134" s="1309"/>
      <c r="BG134" s="1309"/>
      <c r="BH134" s="1309"/>
      <c r="BI134" s="1309"/>
      <c r="BJ134" s="1309"/>
      <c r="BK134" s="1309"/>
      <c r="BL134" s="1309"/>
      <c r="BM134" s="1309"/>
    </row>
    <row r="135" spans="1:65" ht="18" customHeight="1">
      <c r="B135" s="406"/>
      <c r="C135" s="406"/>
      <c r="D135" s="406"/>
      <c r="E135" s="406"/>
      <c r="F135" s="406"/>
      <c r="G135" s="406"/>
      <c r="H135" s="406"/>
      <c r="I135" s="406"/>
      <c r="J135" s="406"/>
      <c r="K135" s="406"/>
      <c r="L135" s="10"/>
      <c r="M135" s="1331" t="str">
        <f>IF($M$133="","",VLOOKUP($M$133,担当者登録!$B$2:$J$51,6,FALSE))</f>
        <v/>
      </c>
      <c r="N135" s="1323"/>
      <c r="O135" s="1323"/>
      <c r="P135" s="1323"/>
      <c r="Q135" s="1323"/>
      <c r="R135" s="1323"/>
      <c r="S135" s="1323"/>
      <c r="T135" s="1323"/>
      <c r="U135" s="1323"/>
      <c r="V135" s="1323"/>
      <c r="W135" s="1323"/>
      <c r="X135" s="1323"/>
      <c r="Y135" s="1323"/>
      <c r="Z135" s="1323"/>
      <c r="AA135" s="1323"/>
      <c r="AB135" s="1323"/>
      <c r="AC135" s="1323"/>
      <c r="AD135" s="1323"/>
      <c r="AE135" s="1323"/>
      <c r="AF135" s="1323"/>
      <c r="AG135" s="1323"/>
      <c r="AH135" s="1323"/>
      <c r="AI135" s="1323"/>
      <c r="AJ135" s="1323"/>
      <c r="AK135" s="1323"/>
      <c r="AL135" s="1324"/>
      <c r="AO135" s="406"/>
      <c r="AP135" s="10"/>
      <c r="AQ135" s="10"/>
      <c r="AR135" s="10"/>
      <c r="AS135" s="10"/>
      <c r="AT135" s="1261"/>
      <c r="AU135" s="1261"/>
      <c r="AV135" s="1261"/>
      <c r="AW135" s="1261"/>
      <c r="AX135" s="1261"/>
      <c r="AY135" s="1261"/>
      <c r="AZ135" s="1261"/>
      <c r="BA135" s="1261"/>
    </row>
    <row r="136" spans="1:65" ht="18" customHeight="1">
      <c r="B136" s="406" t="s">
        <v>2933</v>
      </c>
      <c r="C136" s="406"/>
      <c r="D136" s="406"/>
      <c r="E136" s="406"/>
      <c r="F136" s="406"/>
      <c r="G136" s="406"/>
      <c r="H136" s="406"/>
      <c r="I136" s="406"/>
      <c r="J136" s="406"/>
      <c r="K136" s="406"/>
      <c r="L136" s="10"/>
      <c r="M136" s="1331" t="str">
        <f>IF($M$133="","",VLOOKUP($M$133,担当者登録!$B$2:$M$51,10,FALSE))</f>
        <v/>
      </c>
      <c r="N136" s="1323"/>
      <c r="O136" s="1323"/>
      <c r="P136" s="1323"/>
      <c r="Q136" s="1323"/>
      <c r="R136" s="1323"/>
      <c r="S136" s="1323"/>
      <c r="T136" s="1324"/>
      <c r="U136" s="10"/>
      <c r="V136" s="10"/>
      <c r="W136" s="10"/>
      <c r="X136" s="10"/>
      <c r="Y136" s="10"/>
      <c r="Z136" s="10"/>
      <c r="AA136" s="10"/>
      <c r="AB136" s="10"/>
      <c r="AC136" s="10"/>
      <c r="AD136" s="10"/>
      <c r="AE136" s="10"/>
      <c r="AF136" s="10"/>
      <c r="AG136" s="10"/>
      <c r="AH136" s="10"/>
      <c r="AI136" s="10"/>
      <c r="AJ136" s="10"/>
      <c r="AK136" s="10"/>
      <c r="AL136" s="10"/>
    </row>
    <row r="137" spans="1:65" ht="18" customHeight="1">
      <c r="B137" s="406" t="s">
        <v>2934</v>
      </c>
      <c r="C137" s="406"/>
      <c r="D137" s="406"/>
      <c r="E137" s="406"/>
      <c r="F137" s="406"/>
      <c r="G137" s="406"/>
      <c r="H137" s="406"/>
      <c r="I137" s="406"/>
      <c r="J137" s="406"/>
      <c r="K137" s="406"/>
      <c r="L137" s="10"/>
      <c r="M137" s="1322" t="str">
        <f>IF($M$133="","",VLOOKUP($M$133,担当者登録!$B$2:$M$51,11,FALSE))</f>
        <v/>
      </c>
      <c r="N137" s="1323"/>
      <c r="O137" s="1323"/>
      <c r="P137" s="1323"/>
      <c r="Q137" s="1323"/>
      <c r="R137" s="1323"/>
      <c r="S137" s="1323"/>
      <c r="T137" s="1323"/>
      <c r="U137" s="1323"/>
      <c r="V137" s="1323"/>
      <c r="W137" s="1323"/>
      <c r="X137" s="1323"/>
      <c r="Y137" s="1323"/>
      <c r="Z137" s="1323"/>
      <c r="AA137" s="1323"/>
      <c r="AB137" s="1323"/>
      <c r="AC137" s="1323"/>
      <c r="AD137" s="1323"/>
      <c r="AE137" s="1323"/>
      <c r="AF137" s="1323"/>
      <c r="AG137" s="1323"/>
      <c r="AH137" s="1323"/>
      <c r="AI137" s="1323"/>
      <c r="AJ137" s="1323"/>
      <c r="AK137" s="1323"/>
      <c r="AL137" s="1324"/>
    </row>
    <row r="138" spans="1:65" ht="18" customHeight="1">
      <c r="B138" s="406" t="s">
        <v>2935</v>
      </c>
      <c r="C138" s="406"/>
      <c r="D138" s="406"/>
      <c r="E138" s="406"/>
      <c r="F138" s="406"/>
      <c r="G138" s="406"/>
      <c r="H138" s="406"/>
      <c r="I138" s="406"/>
      <c r="J138" s="406"/>
      <c r="K138" s="406"/>
      <c r="L138" s="10"/>
      <c r="M138" s="1331" t="str">
        <f>IF($M$133="","",VLOOKUP($M$133,担当者登録!$B$2:$M$51,12,FALSE))</f>
        <v/>
      </c>
      <c r="N138" s="1323"/>
      <c r="O138" s="1323"/>
      <c r="P138" s="1323"/>
      <c r="Q138" s="1323"/>
      <c r="R138" s="1323"/>
      <c r="S138" s="1323"/>
      <c r="T138" s="1324"/>
      <c r="U138" s="10"/>
      <c r="AI138" s="10"/>
      <c r="AJ138" s="10"/>
      <c r="AK138" s="10"/>
      <c r="AL138" s="10"/>
    </row>
    <row r="139" spans="1:65" ht="18" customHeight="1">
      <c r="B139" s="406" t="s">
        <v>2942</v>
      </c>
      <c r="C139" s="406"/>
      <c r="D139" s="406"/>
      <c r="E139" s="406"/>
      <c r="F139" s="406"/>
      <c r="G139" s="406"/>
      <c r="H139" s="406"/>
      <c r="I139" s="406"/>
      <c r="J139" s="406"/>
      <c r="K139" s="406"/>
      <c r="L139" s="10"/>
      <c r="M139" s="1306"/>
      <c r="N139" s="1307"/>
      <c r="O139" s="1307"/>
      <c r="P139" s="1307"/>
      <c r="Q139" s="1307"/>
      <c r="R139" s="1307"/>
      <c r="S139" s="1307"/>
      <c r="T139" s="1307"/>
      <c r="U139" s="1307"/>
      <c r="V139" s="1307"/>
      <c r="W139" s="1307"/>
      <c r="X139" s="1307"/>
      <c r="Y139" s="1307"/>
      <c r="Z139" s="1307"/>
      <c r="AA139" s="1307"/>
      <c r="AB139" s="1307"/>
      <c r="AC139" s="1307"/>
      <c r="AD139" s="1307"/>
      <c r="AE139" s="1307"/>
      <c r="AF139" s="1307"/>
      <c r="AG139" s="1307"/>
      <c r="AH139" s="1307"/>
      <c r="AI139" s="1307"/>
      <c r="AJ139" s="1307"/>
      <c r="AK139" s="1307"/>
      <c r="AL139" s="1308"/>
    </row>
    <row r="140" spans="1:65" ht="9" customHeight="1">
      <c r="B140" s="439"/>
      <c r="C140" s="439"/>
      <c r="D140" s="439"/>
      <c r="E140" s="439"/>
      <c r="F140" s="439"/>
      <c r="G140" s="439"/>
      <c r="H140" s="439"/>
      <c r="I140" s="439"/>
      <c r="J140" s="439"/>
      <c r="K140" s="439"/>
      <c r="L140" s="10"/>
      <c r="M140" s="431"/>
      <c r="N140" s="431"/>
      <c r="O140" s="431"/>
      <c r="P140" s="431"/>
      <c r="Q140" s="431"/>
      <c r="R140" s="431"/>
      <c r="S140" s="431"/>
      <c r="T140" s="431"/>
      <c r="U140" s="431"/>
      <c r="V140" s="431"/>
      <c r="W140" s="431"/>
      <c r="X140" s="431"/>
      <c r="Y140" s="431"/>
      <c r="Z140" s="431"/>
      <c r="AA140" s="431"/>
      <c r="AB140" s="431"/>
      <c r="AC140" s="431"/>
      <c r="AD140" s="431"/>
      <c r="AE140" s="431"/>
      <c r="AF140" s="431"/>
      <c r="AG140" s="431"/>
      <c r="AH140" s="431"/>
      <c r="AI140" s="431"/>
      <c r="AJ140" s="431"/>
      <c r="AK140" s="431"/>
      <c r="AL140" s="431"/>
    </row>
    <row r="141" spans="1:65" s="10" customFormat="1" ht="18" customHeight="1">
      <c r="A141" s="416"/>
      <c r="B141" s="417" t="s">
        <v>215</v>
      </c>
      <c r="C141" s="417"/>
      <c r="D141" s="417"/>
      <c r="E141" s="417"/>
      <c r="F141" s="417"/>
      <c r="G141" s="417"/>
      <c r="H141" s="417"/>
      <c r="I141" s="417"/>
      <c r="J141" s="417"/>
      <c r="K141" s="417"/>
    </row>
    <row r="142" spans="1:65" ht="18" customHeight="1">
      <c r="B142" s="406" t="s">
        <v>2931</v>
      </c>
      <c r="C142" s="406"/>
      <c r="D142" s="406"/>
      <c r="E142" s="406"/>
      <c r="F142" s="406"/>
      <c r="G142" s="406"/>
      <c r="H142" s="406"/>
      <c r="I142" s="406"/>
      <c r="J142" s="406"/>
      <c r="K142" s="406"/>
      <c r="L142" s="10"/>
      <c r="M142" s="421" t="s">
        <v>191</v>
      </c>
      <c r="N142" s="1321" t="str">
        <f>IF($M$143="","",VLOOKUP($M$143,担当者登録!$B$2:$J$51,2,FALSE))</f>
        <v/>
      </c>
      <c r="O142" s="1321"/>
      <c r="P142" s="1321"/>
      <c r="Q142" s="406" t="s">
        <v>214</v>
      </c>
      <c r="R142" s="10"/>
      <c r="S142" s="10"/>
      <c r="T142" s="10"/>
      <c r="U142" s="421" t="s">
        <v>191</v>
      </c>
      <c r="V142" s="1320" t="str">
        <f>IF($M$143="","",VLOOKUP($M$143,担当者登録!$B$2:$J$51,3,FALSE))</f>
        <v/>
      </c>
      <c r="W142" s="1320"/>
      <c r="X142" s="1320"/>
      <c r="Y142" s="1320"/>
      <c r="Z142" s="1320"/>
      <c r="AA142" s="1320"/>
      <c r="AB142" s="406" t="s">
        <v>213</v>
      </c>
      <c r="AC142" s="10"/>
      <c r="AD142" s="10"/>
      <c r="AE142" s="1303" t="str">
        <f>IF($M$143="","",VLOOKUP($M$143,担当者登録!$B$2:$J$51,4,FALSE))</f>
        <v/>
      </c>
      <c r="AF142" s="1304"/>
      <c r="AG142" s="1304"/>
      <c r="AH142" s="1304"/>
      <c r="AI142" s="1304"/>
      <c r="AJ142" s="1305"/>
      <c r="AK142" s="406" t="s">
        <v>115</v>
      </c>
      <c r="AL142" s="10"/>
    </row>
    <row r="143" spans="1:65" ht="18" customHeight="1">
      <c r="B143" s="406" t="s">
        <v>2927</v>
      </c>
      <c r="C143" s="406"/>
      <c r="D143" s="406"/>
      <c r="E143" s="406"/>
      <c r="F143" s="406"/>
      <c r="G143" s="406"/>
      <c r="H143" s="406"/>
      <c r="I143" s="406"/>
      <c r="J143" s="406"/>
      <c r="K143" s="406"/>
      <c r="L143" s="10"/>
      <c r="M143" s="1300"/>
      <c r="N143" s="1301"/>
      <c r="O143" s="1301"/>
      <c r="P143" s="1301"/>
      <c r="Q143" s="1301"/>
      <c r="R143" s="1301"/>
      <c r="S143" s="1301"/>
      <c r="T143" s="1302"/>
      <c r="U143" s="10"/>
      <c r="V143" s="10"/>
      <c r="AJ143" s="10"/>
      <c r="AK143" s="10"/>
    </row>
    <row r="144" spans="1:65" ht="18" customHeight="1">
      <c r="B144" s="406" t="s">
        <v>2932</v>
      </c>
      <c r="C144" s="406"/>
      <c r="D144" s="406"/>
      <c r="E144" s="406"/>
      <c r="F144" s="406"/>
      <c r="G144" s="406"/>
      <c r="H144" s="406"/>
      <c r="I144" s="406"/>
      <c r="J144" s="406"/>
      <c r="K144" s="406"/>
      <c r="L144" s="10"/>
      <c r="M144" s="421" t="s">
        <v>191</v>
      </c>
      <c r="N144" s="1321" t="str">
        <f>IF($M$143="","",VLOOKUP($M$143,担当者登録!$B$2:$J$51,7,FALSE))</f>
        <v/>
      </c>
      <c r="O144" s="1321"/>
      <c r="P144" s="1321"/>
      <c r="Q144" s="406" t="s">
        <v>211</v>
      </c>
      <c r="R144" s="10"/>
      <c r="S144" s="10"/>
      <c r="T144" s="10"/>
      <c r="U144" s="10"/>
      <c r="V144" s="421" t="s">
        <v>191</v>
      </c>
      <c r="W144" s="1321" t="str">
        <f>IF($M$143="","",VLOOKUP($M$143,担当者登録!$B$2:$J$51,8,FALSE))</f>
        <v/>
      </c>
      <c r="X144" s="1321"/>
      <c r="Y144" s="1321"/>
      <c r="Z144" s="1321"/>
      <c r="AA144" s="406" t="s">
        <v>210</v>
      </c>
      <c r="AB144" s="10"/>
      <c r="AC144" s="10"/>
      <c r="AD144" s="10"/>
      <c r="AE144" s="1303" t="str">
        <f>IF($M$143="","",VLOOKUP($M$143,担当者登録!$B$2:$J$51,9,FALSE))</f>
        <v/>
      </c>
      <c r="AF144" s="1304"/>
      <c r="AG144" s="1304"/>
      <c r="AH144" s="1304"/>
      <c r="AI144" s="1304"/>
      <c r="AJ144" s="1305"/>
      <c r="AK144" s="406" t="s">
        <v>115</v>
      </c>
      <c r="AL144" s="10"/>
    </row>
    <row r="145" spans="2:38" ht="18" customHeight="1">
      <c r="B145" s="406"/>
      <c r="C145" s="406"/>
      <c r="D145" s="406"/>
      <c r="E145" s="406"/>
      <c r="F145" s="406"/>
      <c r="G145" s="406"/>
      <c r="H145" s="406"/>
      <c r="I145" s="406"/>
      <c r="J145" s="406"/>
      <c r="K145" s="406"/>
      <c r="L145" s="10"/>
      <c r="M145" s="1331" t="str">
        <f>IF($M$143="","",VLOOKUP($M$143,担当者登録!$B$2:$J$51,6,FALSE))</f>
        <v/>
      </c>
      <c r="N145" s="1323"/>
      <c r="O145" s="1323"/>
      <c r="P145" s="1323"/>
      <c r="Q145" s="1323"/>
      <c r="R145" s="1323"/>
      <c r="S145" s="1323"/>
      <c r="T145" s="1323"/>
      <c r="U145" s="1323"/>
      <c r="V145" s="1323"/>
      <c r="W145" s="1323"/>
      <c r="X145" s="1323"/>
      <c r="Y145" s="1323"/>
      <c r="Z145" s="1323"/>
      <c r="AA145" s="1323"/>
      <c r="AB145" s="1323"/>
      <c r="AC145" s="1323"/>
      <c r="AD145" s="1323"/>
      <c r="AE145" s="1323"/>
      <c r="AF145" s="1323"/>
      <c r="AG145" s="1323"/>
      <c r="AH145" s="1323"/>
      <c r="AI145" s="1323"/>
      <c r="AJ145" s="1323"/>
      <c r="AK145" s="1323"/>
      <c r="AL145" s="1324"/>
    </row>
    <row r="146" spans="2:38" ht="18" customHeight="1">
      <c r="B146" s="406" t="s">
        <v>2933</v>
      </c>
      <c r="C146" s="406"/>
      <c r="D146" s="406"/>
      <c r="E146" s="406"/>
      <c r="F146" s="406"/>
      <c r="G146" s="406"/>
      <c r="H146" s="406"/>
      <c r="I146" s="406"/>
      <c r="J146" s="406"/>
      <c r="K146" s="406"/>
      <c r="L146" s="10"/>
      <c r="M146" s="1331" t="str">
        <f>IF($M$143="","",VLOOKUP($M$143,担当者登録!$B$2:$M$51,10,FALSE))</f>
        <v/>
      </c>
      <c r="N146" s="1323"/>
      <c r="O146" s="1323"/>
      <c r="P146" s="1323"/>
      <c r="Q146" s="1323"/>
      <c r="R146" s="1323"/>
      <c r="S146" s="1323"/>
      <c r="T146" s="1324"/>
      <c r="U146" s="10"/>
      <c r="V146" s="10"/>
      <c r="W146" s="10"/>
      <c r="X146" s="10"/>
      <c r="Y146" s="10"/>
      <c r="Z146" s="10"/>
      <c r="AA146" s="10"/>
      <c r="AB146" s="10"/>
      <c r="AC146" s="10"/>
      <c r="AD146" s="10"/>
      <c r="AE146" s="10"/>
      <c r="AF146" s="10"/>
      <c r="AG146" s="10"/>
      <c r="AH146" s="10"/>
      <c r="AI146" s="10"/>
      <c r="AJ146" s="10"/>
      <c r="AK146" s="10"/>
      <c r="AL146" s="10"/>
    </row>
    <row r="147" spans="2:38" ht="18" customHeight="1">
      <c r="B147" s="406" t="s">
        <v>2934</v>
      </c>
      <c r="C147" s="406"/>
      <c r="D147" s="406"/>
      <c r="E147" s="406"/>
      <c r="F147" s="406"/>
      <c r="G147" s="406"/>
      <c r="H147" s="406"/>
      <c r="I147" s="406"/>
      <c r="J147" s="406"/>
      <c r="K147" s="406"/>
      <c r="L147" s="10"/>
      <c r="M147" s="1322" t="str">
        <f>IF($M$143="","",VLOOKUP($M$143,担当者登録!$B$2:$M$51,11,FALSE))</f>
        <v/>
      </c>
      <c r="N147" s="1323"/>
      <c r="O147" s="1323"/>
      <c r="P147" s="1323"/>
      <c r="Q147" s="1323"/>
      <c r="R147" s="1323"/>
      <c r="S147" s="1323"/>
      <c r="T147" s="1323"/>
      <c r="U147" s="1323"/>
      <c r="V147" s="1323"/>
      <c r="W147" s="1323"/>
      <c r="X147" s="1323"/>
      <c r="Y147" s="1323"/>
      <c r="Z147" s="1323"/>
      <c r="AA147" s="1323"/>
      <c r="AB147" s="1323"/>
      <c r="AC147" s="1323"/>
      <c r="AD147" s="1323"/>
      <c r="AE147" s="1323"/>
      <c r="AF147" s="1323"/>
      <c r="AG147" s="1323"/>
      <c r="AH147" s="1323"/>
      <c r="AI147" s="1323"/>
      <c r="AJ147" s="1323"/>
      <c r="AK147" s="1323"/>
      <c r="AL147" s="1324"/>
    </row>
    <row r="148" spans="2:38" ht="18" customHeight="1">
      <c r="B148" s="406" t="s">
        <v>2935</v>
      </c>
      <c r="C148" s="406"/>
      <c r="D148" s="406"/>
      <c r="E148" s="406"/>
      <c r="F148" s="406"/>
      <c r="G148" s="406"/>
      <c r="H148" s="406"/>
      <c r="I148" s="406"/>
      <c r="J148" s="406"/>
      <c r="K148" s="406"/>
      <c r="L148" s="10"/>
      <c r="M148" s="1331" t="str">
        <f>IF($M$143="","",VLOOKUP($M$143,担当者登録!$B$2:$M$51,12,FALSE))</f>
        <v/>
      </c>
      <c r="N148" s="1323"/>
      <c r="O148" s="1323"/>
      <c r="P148" s="1323"/>
      <c r="Q148" s="1323"/>
      <c r="R148" s="1323"/>
      <c r="S148" s="1323"/>
      <c r="T148" s="1324"/>
      <c r="U148" s="10"/>
      <c r="AI148" s="10"/>
      <c r="AJ148" s="10"/>
      <c r="AK148" s="10"/>
      <c r="AL148" s="10"/>
    </row>
    <row r="149" spans="2:38" ht="18" customHeight="1">
      <c r="B149" s="406" t="s">
        <v>2942</v>
      </c>
      <c r="C149" s="406"/>
      <c r="D149" s="406"/>
      <c r="E149" s="406"/>
      <c r="F149" s="406"/>
      <c r="G149" s="406"/>
      <c r="H149" s="406"/>
      <c r="I149" s="406"/>
      <c r="J149" s="406"/>
      <c r="K149" s="406"/>
      <c r="L149" s="10"/>
      <c r="M149" s="1306"/>
      <c r="N149" s="1307"/>
      <c r="O149" s="1307"/>
      <c r="P149" s="1307"/>
      <c r="Q149" s="1307"/>
      <c r="R149" s="1307"/>
      <c r="S149" s="1307"/>
      <c r="T149" s="1307"/>
      <c r="U149" s="1307"/>
      <c r="V149" s="1307"/>
      <c r="W149" s="1307"/>
      <c r="X149" s="1307"/>
      <c r="Y149" s="1307"/>
      <c r="Z149" s="1307"/>
      <c r="AA149" s="1307"/>
      <c r="AB149" s="1307"/>
      <c r="AC149" s="1307"/>
      <c r="AD149" s="1307"/>
      <c r="AE149" s="1307"/>
      <c r="AF149" s="1307"/>
      <c r="AG149" s="1307"/>
      <c r="AH149" s="1307"/>
      <c r="AI149" s="1307"/>
      <c r="AJ149" s="1307"/>
      <c r="AK149" s="1307"/>
      <c r="AL149" s="1308"/>
    </row>
    <row r="150" spans="2:38" ht="15" customHeight="1">
      <c r="B150" s="439"/>
      <c r="C150" s="439"/>
      <c r="D150" s="439"/>
      <c r="E150" s="439"/>
      <c r="F150" s="439"/>
      <c r="G150" s="439"/>
      <c r="H150" s="439"/>
      <c r="I150" s="439"/>
      <c r="J150" s="439"/>
      <c r="K150" s="439"/>
      <c r="L150" s="10"/>
      <c r="M150" s="431"/>
      <c r="N150" s="431"/>
      <c r="O150" s="431"/>
      <c r="P150" s="431"/>
      <c r="Q150" s="431"/>
      <c r="R150" s="431"/>
      <c r="S150" s="431"/>
      <c r="T150" s="431"/>
      <c r="U150" s="431"/>
      <c r="V150" s="431"/>
      <c r="W150" s="431"/>
      <c r="X150" s="431"/>
      <c r="Y150" s="431"/>
      <c r="Z150" s="431"/>
      <c r="AA150" s="431"/>
      <c r="AB150" s="431"/>
      <c r="AC150" s="431"/>
      <c r="AD150" s="431"/>
      <c r="AE150" s="431"/>
      <c r="AF150" s="431"/>
      <c r="AG150" s="431"/>
      <c r="AH150" s="431"/>
      <c r="AI150" s="431"/>
      <c r="AJ150" s="431"/>
      <c r="AK150" s="431"/>
      <c r="AL150" s="431"/>
    </row>
    <row r="151" spans="2:38" ht="18" customHeight="1">
      <c r="B151" s="406" t="s">
        <v>2931</v>
      </c>
      <c r="C151" s="406"/>
      <c r="D151" s="406"/>
      <c r="E151" s="406"/>
      <c r="F151" s="406"/>
      <c r="G151" s="406"/>
      <c r="H151" s="406"/>
      <c r="I151" s="406"/>
      <c r="J151" s="406"/>
      <c r="K151" s="406"/>
      <c r="L151" s="10"/>
      <c r="M151" s="421" t="s">
        <v>191</v>
      </c>
      <c r="N151" s="1321" t="str">
        <f>IF($M$152="","",VLOOKUP($M$152,担当者登録!$B$2:$J$51,2,FALSE))</f>
        <v/>
      </c>
      <c r="O151" s="1321"/>
      <c r="P151" s="1321"/>
      <c r="Q151" s="406" t="s">
        <v>214</v>
      </c>
      <c r="R151" s="10"/>
      <c r="S151" s="10"/>
      <c r="T151" s="10"/>
      <c r="U151" s="421" t="s">
        <v>191</v>
      </c>
      <c r="V151" s="1320" t="str">
        <f>IF($M$152="","",VLOOKUP($M$152,担当者登録!$B$2:$J$51,3,FALSE))</f>
        <v/>
      </c>
      <c r="W151" s="1320"/>
      <c r="X151" s="1320"/>
      <c r="Y151" s="1320"/>
      <c r="Z151" s="1320"/>
      <c r="AA151" s="1320"/>
      <c r="AB151" s="406" t="s">
        <v>213</v>
      </c>
      <c r="AC151" s="10"/>
      <c r="AD151" s="10"/>
      <c r="AE151" s="1303" t="str">
        <f>IF($M$152="","",VLOOKUP($M$152,担当者登録!$B$2:$J$51,4,FALSE))</f>
        <v/>
      </c>
      <c r="AF151" s="1304"/>
      <c r="AG151" s="1304"/>
      <c r="AH151" s="1304"/>
      <c r="AI151" s="1304"/>
      <c r="AJ151" s="1305"/>
      <c r="AK151" s="406" t="s">
        <v>115</v>
      </c>
      <c r="AL151" s="10"/>
    </row>
    <row r="152" spans="2:38" ht="18" customHeight="1">
      <c r="B152" s="406" t="s">
        <v>2927</v>
      </c>
      <c r="C152" s="406"/>
      <c r="D152" s="406"/>
      <c r="E152" s="406"/>
      <c r="F152" s="406"/>
      <c r="G152" s="406"/>
      <c r="H152" s="406"/>
      <c r="I152" s="406"/>
      <c r="J152" s="406"/>
      <c r="K152" s="406"/>
      <c r="L152" s="10"/>
      <c r="M152" s="1300"/>
      <c r="N152" s="1301"/>
      <c r="O152" s="1301"/>
      <c r="P152" s="1301"/>
      <c r="Q152" s="1301"/>
      <c r="R152" s="1301"/>
      <c r="S152" s="1301"/>
      <c r="T152" s="1302"/>
      <c r="U152" s="10"/>
      <c r="V152" s="10"/>
      <c r="AJ152" s="10"/>
      <c r="AK152" s="10"/>
    </row>
    <row r="153" spans="2:38" ht="18" customHeight="1">
      <c r="B153" s="406" t="s">
        <v>2932</v>
      </c>
      <c r="C153" s="406"/>
      <c r="D153" s="406"/>
      <c r="E153" s="406"/>
      <c r="F153" s="406"/>
      <c r="G153" s="406"/>
      <c r="H153" s="406"/>
      <c r="I153" s="406"/>
      <c r="J153" s="406"/>
      <c r="K153" s="406"/>
      <c r="L153" s="10"/>
      <c r="M153" s="421" t="s">
        <v>191</v>
      </c>
      <c r="N153" s="1321" t="str">
        <f>IF($M$152="","",VLOOKUP($M$152,担当者登録!$B$2:$J$51,7,FALSE))</f>
        <v/>
      </c>
      <c r="O153" s="1321"/>
      <c r="P153" s="1321"/>
      <c r="Q153" s="406" t="s">
        <v>211</v>
      </c>
      <c r="R153" s="10"/>
      <c r="S153" s="10"/>
      <c r="T153" s="10"/>
      <c r="U153" s="10"/>
      <c r="V153" s="421" t="s">
        <v>191</v>
      </c>
      <c r="W153" s="1321" t="str">
        <f>IF($M$152="","",VLOOKUP($M$152,担当者登録!$B$2:$J$51,8,FALSE))</f>
        <v/>
      </c>
      <c r="X153" s="1321"/>
      <c r="Y153" s="1321"/>
      <c r="Z153" s="1321"/>
      <c r="AA153" s="406" t="s">
        <v>210</v>
      </c>
      <c r="AB153" s="10"/>
      <c r="AC153" s="10"/>
      <c r="AD153" s="10"/>
      <c r="AE153" s="1303" t="str">
        <f>IF($M$152="","",VLOOKUP($M$152,担当者登録!$B$2:$J$51,9,FALSE))</f>
        <v/>
      </c>
      <c r="AF153" s="1304"/>
      <c r="AG153" s="1304"/>
      <c r="AH153" s="1304"/>
      <c r="AI153" s="1304"/>
      <c r="AJ153" s="1305"/>
      <c r="AK153" s="406" t="s">
        <v>115</v>
      </c>
      <c r="AL153" s="10"/>
    </row>
    <row r="154" spans="2:38" ht="18" customHeight="1">
      <c r="B154" s="406"/>
      <c r="C154" s="406"/>
      <c r="D154" s="406"/>
      <c r="E154" s="406"/>
      <c r="F154" s="406"/>
      <c r="G154" s="406"/>
      <c r="H154" s="406"/>
      <c r="I154" s="406"/>
      <c r="J154" s="406"/>
      <c r="K154" s="406"/>
      <c r="L154" s="10"/>
      <c r="M154" s="1331" t="str">
        <f>IF($M$152="","",VLOOKUP($M$152,担当者登録!$B$2:$J$51,6,FALSE))</f>
        <v/>
      </c>
      <c r="N154" s="1323"/>
      <c r="O154" s="1323"/>
      <c r="P154" s="1323"/>
      <c r="Q154" s="1323"/>
      <c r="R154" s="1323"/>
      <c r="S154" s="1323"/>
      <c r="T154" s="1323"/>
      <c r="U154" s="1323"/>
      <c r="V154" s="1323"/>
      <c r="W154" s="1323"/>
      <c r="X154" s="1323"/>
      <c r="Y154" s="1323"/>
      <c r="Z154" s="1323"/>
      <c r="AA154" s="1323"/>
      <c r="AB154" s="1323"/>
      <c r="AC154" s="1323"/>
      <c r="AD154" s="1323"/>
      <c r="AE154" s="1323"/>
      <c r="AF154" s="1323"/>
      <c r="AG154" s="1323"/>
      <c r="AH154" s="1323"/>
      <c r="AI154" s="1323"/>
      <c r="AJ154" s="1323"/>
      <c r="AK154" s="1323"/>
      <c r="AL154" s="1324"/>
    </row>
    <row r="155" spans="2:38" ht="18" customHeight="1">
      <c r="B155" s="406" t="s">
        <v>2933</v>
      </c>
      <c r="C155" s="406"/>
      <c r="D155" s="406"/>
      <c r="E155" s="406"/>
      <c r="F155" s="406"/>
      <c r="G155" s="406"/>
      <c r="H155" s="406"/>
      <c r="I155" s="406"/>
      <c r="J155" s="406"/>
      <c r="K155" s="406"/>
      <c r="L155" s="10"/>
      <c r="M155" s="1331" t="str">
        <f>IF($M$152="","",VLOOKUP($M$152,担当者登録!$B$2:$M$51,10,FALSE))</f>
        <v/>
      </c>
      <c r="N155" s="1323"/>
      <c r="O155" s="1323"/>
      <c r="P155" s="1323"/>
      <c r="Q155" s="1323"/>
      <c r="R155" s="1323"/>
      <c r="S155" s="1323"/>
      <c r="T155" s="1324"/>
      <c r="U155" s="10"/>
      <c r="V155" s="10"/>
      <c r="W155" s="10"/>
      <c r="X155" s="10"/>
      <c r="Y155" s="10"/>
      <c r="Z155" s="10"/>
      <c r="AA155" s="10"/>
      <c r="AB155" s="10"/>
      <c r="AC155" s="10"/>
      <c r="AD155" s="10"/>
      <c r="AE155" s="10"/>
      <c r="AF155" s="10"/>
      <c r="AG155" s="10"/>
      <c r="AH155" s="10"/>
      <c r="AI155" s="10"/>
      <c r="AJ155" s="10"/>
      <c r="AK155" s="10"/>
      <c r="AL155" s="10"/>
    </row>
    <row r="156" spans="2:38" ht="18" customHeight="1">
      <c r="B156" s="406" t="s">
        <v>2934</v>
      </c>
      <c r="C156" s="406"/>
      <c r="D156" s="406"/>
      <c r="E156" s="406"/>
      <c r="F156" s="406"/>
      <c r="G156" s="406"/>
      <c r="H156" s="406"/>
      <c r="I156" s="406"/>
      <c r="J156" s="406"/>
      <c r="K156" s="406"/>
      <c r="L156" s="10"/>
      <c r="M156" s="1322" t="str">
        <f>IF($M$152="","",VLOOKUP($M$152,担当者登録!$B$2:$M$51,11,FALSE))</f>
        <v/>
      </c>
      <c r="N156" s="1323"/>
      <c r="O156" s="1323"/>
      <c r="P156" s="1323"/>
      <c r="Q156" s="1323"/>
      <c r="R156" s="1323"/>
      <c r="S156" s="1323"/>
      <c r="T156" s="1323"/>
      <c r="U156" s="1323"/>
      <c r="V156" s="1323"/>
      <c r="W156" s="1323"/>
      <c r="X156" s="1323"/>
      <c r="Y156" s="1323"/>
      <c r="Z156" s="1323"/>
      <c r="AA156" s="1323"/>
      <c r="AB156" s="1323"/>
      <c r="AC156" s="1323"/>
      <c r="AD156" s="1323"/>
      <c r="AE156" s="1323"/>
      <c r="AF156" s="1323"/>
      <c r="AG156" s="1323"/>
      <c r="AH156" s="1323"/>
      <c r="AI156" s="1323"/>
      <c r="AJ156" s="1323"/>
      <c r="AK156" s="1323"/>
      <c r="AL156" s="1324"/>
    </row>
    <row r="157" spans="2:38" ht="18" customHeight="1">
      <c r="B157" s="406" t="s">
        <v>2935</v>
      </c>
      <c r="C157" s="406"/>
      <c r="D157" s="406"/>
      <c r="E157" s="406"/>
      <c r="F157" s="406"/>
      <c r="G157" s="406"/>
      <c r="H157" s="406"/>
      <c r="I157" s="406"/>
      <c r="J157" s="406"/>
      <c r="K157" s="406"/>
      <c r="L157" s="10"/>
      <c r="M157" s="1331" t="str">
        <f>IF($M$152="","",VLOOKUP($M$152,担当者登録!$B$2:$M$51,12,FALSE))</f>
        <v/>
      </c>
      <c r="N157" s="1323"/>
      <c r="O157" s="1323"/>
      <c r="P157" s="1323"/>
      <c r="Q157" s="1323"/>
      <c r="R157" s="1323"/>
      <c r="S157" s="1323"/>
      <c r="T157" s="1324"/>
      <c r="U157" s="10"/>
      <c r="AI157" s="10"/>
      <c r="AJ157" s="10"/>
      <c r="AK157" s="10"/>
      <c r="AL157" s="10"/>
    </row>
    <row r="158" spans="2:38" ht="18" customHeight="1">
      <c r="B158" s="406" t="s">
        <v>2942</v>
      </c>
      <c r="C158" s="406"/>
      <c r="D158" s="406"/>
      <c r="E158" s="406"/>
      <c r="F158" s="406"/>
      <c r="G158" s="406"/>
      <c r="H158" s="406"/>
      <c r="I158" s="406"/>
      <c r="J158" s="406"/>
      <c r="K158" s="406"/>
      <c r="L158" s="10"/>
      <c r="M158" s="1306"/>
      <c r="N158" s="1307"/>
      <c r="O158" s="1307"/>
      <c r="P158" s="1307"/>
      <c r="Q158" s="1307"/>
      <c r="R158" s="1307"/>
      <c r="S158" s="1307"/>
      <c r="T158" s="1307"/>
      <c r="U158" s="1307"/>
      <c r="V158" s="1307"/>
      <c r="W158" s="1307"/>
      <c r="X158" s="1307"/>
      <c r="Y158" s="1307"/>
      <c r="Z158" s="1307"/>
      <c r="AA158" s="1307"/>
      <c r="AB158" s="1307"/>
      <c r="AC158" s="1307"/>
      <c r="AD158" s="1307"/>
      <c r="AE158" s="1307"/>
      <c r="AF158" s="1307"/>
      <c r="AG158" s="1307"/>
      <c r="AH158" s="1307"/>
      <c r="AI158" s="1307"/>
      <c r="AJ158" s="1307"/>
      <c r="AK158" s="1307"/>
      <c r="AL158" s="1308"/>
    </row>
    <row r="159" spans="2:38" ht="15" customHeight="1">
      <c r="B159" s="439"/>
      <c r="C159" s="439"/>
      <c r="D159" s="439"/>
      <c r="E159" s="439"/>
      <c r="F159" s="439"/>
      <c r="G159" s="439"/>
      <c r="H159" s="439"/>
      <c r="I159" s="439"/>
      <c r="J159" s="439"/>
      <c r="K159" s="439"/>
      <c r="L159" s="10"/>
      <c r="M159" s="431"/>
      <c r="N159" s="431"/>
      <c r="O159" s="431"/>
      <c r="P159" s="431"/>
      <c r="Q159" s="431"/>
      <c r="R159" s="431"/>
      <c r="S159" s="431"/>
      <c r="T159" s="431"/>
      <c r="U159" s="431"/>
      <c r="V159" s="431"/>
      <c r="W159" s="431"/>
      <c r="X159" s="431"/>
      <c r="Y159" s="431"/>
      <c r="Z159" s="431"/>
      <c r="AA159" s="431"/>
      <c r="AB159" s="431"/>
      <c r="AC159" s="431"/>
      <c r="AD159" s="431"/>
      <c r="AE159" s="431"/>
      <c r="AF159" s="431"/>
      <c r="AG159" s="431"/>
      <c r="AH159" s="431"/>
      <c r="AI159" s="431"/>
      <c r="AJ159" s="431"/>
      <c r="AK159" s="431"/>
      <c r="AL159" s="431"/>
    </row>
    <row r="160" spans="2:38" ht="18" customHeight="1">
      <c r="B160" s="406" t="s">
        <v>2931</v>
      </c>
      <c r="C160" s="406"/>
      <c r="D160" s="406"/>
      <c r="E160" s="406"/>
      <c r="F160" s="406"/>
      <c r="G160" s="406"/>
      <c r="H160" s="406"/>
      <c r="I160" s="406"/>
      <c r="J160" s="406"/>
      <c r="K160" s="406"/>
      <c r="L160" s="10"/>
      <c r="M160" s="421" t="s">
        <v>191</v>
      </c>
      <c r="N160" s="1321" t="str">
        <f>IF($M$161="","",VLOOKUP($M$161,担当者登録!$B$2:$J$51,2,FALSE))</f>
        <v/>
      </c>
      <c r="O160" s="1321"/>
      <c r="P160" s="1321"/>
      <c r="Q160" s="406" t="s">
        <v>214</v>
      </c>
      <c r="R160" s="10"/>
      <c r="S160" s="10"/>
      <c r="T160" s="10"/>
      <c r="U160" s="421" t="s">
        <v>191</v>
      </c>
      <c r="V160" s="1320" t="str">
        <f>IF($M$161="","",VLOOKUP($M$161,担当者登録!$B$2:$J$51,3,FALSE))</f>
        <v/>
      </c>
      <c r="W160" s="1320"/>
      <c r="X160" s="1320"/>
      <c r="Y160" s="1320"/>
      <c r="Z160" s="1320"/>
      <c r="AA160" s="1320"/>
      <c r="AB160" s="406" t="s">
        <v>213</v>
      </c>
      <c r="AC160" s="10"/>
      <c r="AD160" s="10"/>
      <c r="AE160" s="1303" t="str">
        <f>IF($M$161="","",VLOOKUP($M$161,担当者登録!$B$2:$J$51,4,FALSE))</f>
        <v/>
      </c>
      <c r="AF160" s="1304"/>
      <c r="AG160" s="1304"/>
      <c r="AH160" s="1304"/>
      <c r="AI160" s="1304"/>
      <c r="AJ160" s="1305"/>
      <c r="AK160" s="406" t="s">
        <v>115</v>
      </c>
      <c r="AL160" s="10"/>
    </row>
    <row r="161" spans="1:51" ht="18" customHeight="1">
      <c r="B161" s="406" t="s">
        <v>2927</v>
      </c>
      <c r="C161" s="406"/>
      <c r="D161" s="406"/>
      <c r="E161" s="406"/>
      <c r="F161" s="406"/>
      <c r="G161" s="406"/>
      <c r="H161" s="406"/>
      <c r="I161" s="406"/>
      <c r="J161" s="406"/>
      <c r="K161" s="406"/>
      <c r="L161" s="10"/>
      <c r="M161" s="1300"/>
      <c r="N161" s="1301"/>
      <c r="O161" s="1301"/>
      <c r="P161" s="1301"/>
      <c r="Q161" s="1301"/>
      <c r="R161" s="1301"/>
      <c r="S161" s="1301"/>
      <c r="T161" s="1302"/>
      <c r="U161" s="10"/>
      <c r="V161" s="10"/>
      <c r="AJ161" s="10"/>
      <c r="AK161" s="10"/>
    </row>
    <row r="162" spans="1:51" ht="18" customHeight="1">
      <c r="B162" s="406" t="s">
        <v>2932</v>
      </c>
      <c r="C162" s="406"/>
      <c r="D162" s="406"/>
      <c r="E162" s="406"/>
      <c r="F162" s="406"/>
      <c r="G162" s="406"/>
      <c r="H162" s="406"/>
      <c r="I162" s="406"/>
      <c r="J162" s="406"/>
      <c r="K162" s="406"/>
      <c r="L162" s="10"/>
      <c r="M162" s="421" t="s">
        <v>191</v>
      </c>
      <c r="N162" s="1321" t="str">
        <f>IF($M$161="","",VLOOKUP($M$161,担当者登録!$B$2:$J$51,7,FALSE))</f>
        <v/>
      </c>
      <c r="O162" s="1321"/>
      <c r="P162" s="1321"/>
      <c r="Q162" s="406" t="s">
        <v>211</v>
      </c>
      <c r="R162" s="10"/>
      <c r="S162" s="10"/>
      <c r="T162" s="10"/>
      <c r="U162" s="10"/>
      <c r="V162" s="421" t="s">
        <v>191</v>
      </c>
      <c r="W162" s="1321" t="str">
        <f>IF($M$161="","",VLOOKUP($M$161,担当者登録!$B$2:$J$51,8,FALSE))</f>
        <v/>
      </c>
      <c r="X162" s="1321"/>
      <c r="Y162" s="1321"/>
      <c r="Z162" s="1321"/>
      <c r="AA162" s="406" t="s">
        <v>210</v>
      </c>
      <c r="AB162" s="10"/>
      <c r="AC162" s="10"/>
      <c r="AD162" s="10"/>
      <c r="AE162" s="1303" t="str">
        <f>IF($M$161="","",VLOOKUP($M$161,担当者登録!$B$2:$J$51,9,FALSE))</f>
        <v/>
      </c>
      <c r="AF162" s="1304"/>
      <c r="AG162" s="1304"/>
      <c r="AH162" s="1304"/>
      <c r="AI162" s="1304"/>
      <c r="AJ162" s="1305"/>
      <c r="AK162" s="406" t="s">
        <v>115</v>
      </c>
      <c r="AL162" s="10"/>
    </row>
    <row r="163" spans="1:51" ht="18" customHeight="1">
      <c r="B163" s="406"/>
      <c r="C163" s="406"/>
      <c r="D163" s="406"/>
      <c r="E163" s="406"/>
      <c r="F163" s="406"/>
      <c r="G163" s="406"/>
      <c r="H163" s="406"/>
      <c r="I163" s="406"/>
      <c r="J163" s="406"/>
      <c r="K163" s="406"/>
      <c r="L163" s="10"/>
      <c r="M163" s="1331" t="str">
        <f>IF($M$161="","",VLOOKUP($M$161,担当者登録!$B$2:$J$51,6,FALSE))</f>
        <v/>
      </c>
      <c r="N163" s="1323"/>
      <c r="O163" s="1323"/>
      <c r="P163" s="1323"/>
      <c r="Q163" s="1323"/>
      <c r="R163" s="1323"/>
      <c r="S163" s="1323"/>
      <c r="T163" s="1323"/>
      <c r="U163" s="1323"/>
      <c r="V163" s="1323"/>
      <c r="W163" s="1323"/>
      <c r="X163" s="1323"/>
      <c r="Y163" s="1323"/>
      <c r="Z163" s="1323"/>
      <c r="AA163" s="1323"/>
      <c r="AB163" s="1323"/>
      <c r="AC163" s="1323"/>
      <c r="AD163" s="1323"/>
      <c r="AE163" s="1323"/>
      <c r="AF163" s="1323"/>
      <c r="AG163" s="1323"/>
      <c r="AH163" s="1323"/>
      <c r="AI163" s="1323"/>
      <c r="AJ163" s="1323"/>
      <c r="AK163" s="1323"/>
      <c r="AL163" s="1324"/>
    </row>
    <row r="164" spans="1:51" ht="18" customHeight="1">
      <c r="B164" s="406" t="s">
        <v>2933</v>
      </c>
      <c r="C164" s="406"/>
      <c r="D164" s="406"/>
      <c r="E164" s="406"/>
      <c r="F164" s="406"/>
      <c r="G164" s="406"/>
      <c r="H164" s="406"/>
      <c r="I164" s="406"/>
      <c r="J164" s="406"/>
      <c r="K164" s="406"/>
      <c r="L164" s="10"/>
      <c r="M164" s="1331" t="str">
        <f>IF($M$161="","",VLOOKUP($M$161,担当者登録!$B$2:$M$51,10,FALSE))</f>
        <v/>
      </c>
      <c r="N164" s="1323"/>
      <c r="O164" s="1323"/>
      <c r="P164" s="1323"/>
      <c r="Q164" s="1323"/>
      <c r="R164" s="1323"/>
      <c r="S164" s="1323"/>
      <c r="T164" s="1324"/>
      <c r="U164" s="10"/>
      <c r="V164" s="10"/>
      <c r="W164" s="10"/>
      <c r="X164" s="10"/>
      <c r="Y164" s="10"/>
      <c r="Z164" s="10"/>
      <c r="AA164" s="10"/>
      <c r="AB164" s="10"/>
      <c r="AC164" s="10"/>
      <c r="AD164" s="10"/>
      <c r="AE164" s="10"/>
      <c r="AF164" s="10"/>
      <c r="AG164" s="10"/>
      <c r="AH164" s="10"/>
      <c r="AI164" s="10"/>
      <c r="AJ164" s="10"/>
      <c r="AK164" s="10"/>
      <c r="AL164" s="10"/>
    </row>
    <row r="165" spans="1:51" ht="18" customHeight="1">
      <c r="B165" s="406" t="s">
        <v>2934</v>
      </c>
      <c r="C165" s="406"/>
      <c r="D165" s="406"/>
      <c r="E165" s="406"/>
      <c r="F165" s="406"/>
      <c r="G165" s="406"/>
      <c r="H165" s="406"/>
      <c r="I165" s="406"/>
      <c r="J165" s="406"/>
      <c r="K165" s="406"/>
      <c r="L165" s="10"/>
      <c r="M165" s="1322" t="str">
        <f>IF($M$161="","",VLOOKUP($M$161,担当者登録!$B$2:$M$51,11,FALSE))</f>
        <v/>
      </c>
      <c r="N165" s="1323"/>
      <c r="O165" s="1323"/>
      <c r="P165" s="1323"/>
      <c r="Q165" s="1323"/>
      <c r="R165" s="1323"/>
      <c r="S165" s="1323"/>
      <c r="T165" s="1323"/>
      <c r="U165" s="1323"/>
      <c r="V165" s="1323"/>
      <c r="W165" s="1323"/>
      <c r="X165" s="1323"/>
      <c r="Y165" s="1323"/>
      <c r="Z165" s="1323"/>
      <c r="AA165" s="1323"/>
      <c r="AB165" s="1323"/>
      <c r="AC165" s="1323"/>
      <c r="AD165" s="1323"/>
      <c r="AE165" s="1323"/>
      <c r="AF165" s="1323"/>
      <c r="AG165" s="1323"/>
      <c r="AH165" s="1323"/>
      <c r="AI165" s="1323"/>
      <c r="AJ165" s="1323"/>
      <c r="AK165" s="1323"/>
      <c r="AL165" s="1324"/>
    </row>
    <row r="166" spans="1:51" ht="18" customHeight="1">
      <c r="B166" s="406" t="s">
        <v>2935</v>
      </c>
      <c r="C166" s="406"/>
      <c r="D166" s="406"/>
      <c r="E166" s="406"/>
      <c r="F166" s="406"/>
      <c r="G166" s="406"/>
      <c r="H166" s="406"/>
      <c r="I166" s="406"/>
      <c r="J166" s="406"/>
      <c r="K166" s="406"/>
      <c r="L166" s="10"/>
      <c r="M166" s="1331" t="str">
        <f>IF($M$161="","",VLOOKUP($M$161,担当者登録!$B$2:$M$51,12,FALSE))</f>
        <v/>
      </c>
      <c r="N166" s="1323"/>
      <c r="O166" s="1323"/>
      <c r="P166" s="1323"/>
      <c r="Q166" s="1323"/>
      <c r="R166" s="1323"/>
      <c r="S166" s="1323"/>
      <c r="T166" s="1324"/>
      <c r="U166" s="10"/>
      <c r="AI166" s="10"/>
      <c r="AJ166" s="10"/>
      <c r="AK166" s="10"/>
      <c r="AL166" s="10"/>
    </row>
    <row r="167" spans="1:51" ht="18" customHeight="1">
      <c r="B167" s="406" t="s">
        <v>2942</v>
      </c>
      <c r="C167" s="406"/>
      <c r="D167" s="406"/>
      <c r="E167" s="406"/>
      <c r="F167" s="406"/>
      <c r="G167" s="406"/>
      <c r="H167" s="406"/>
      <c r="I167" s="406"/>
      <c r="J167" s="406"/>
      <c r="K167" s="406"/>
      <c r="L167" s="10"/>
      <c r="M167" s="1306"/>
      <c r="N167" s="1307"/>
      <c r="O167" s="1307"/>
      <c r="P167" s="1307"/>
      <c r="Q167" s="1307"/>
      <c r="R167" s="1307"/>
      <c r="S167" s="1307"/>
      <c r="T167" s="1307"/>
      <c r="U167" s="1307"/>
      <c r="V167" s="1307"/>
      <c r="W167" s="1307"/>
      <c r="X167" s="1307"/>
      <c r="Y167" s="1307"/>
      <c r="Z167" s="1307"/>
      <c r="AA167" s="1307"/>
      <c r="AB167" s="1307"/>
      <c r="AC167" s="1307"/>
      <c r="AD167" s="1307"/>
      <c r="AE167" s="1307"/>
      <c r="AF167" s="1307"/>
      <c r="AG167" s="1307"/>
      <c r="AH167" s="1307"/>
      <c r="AI167" s="1307"/>
      <c r="AJ167" s="1307"/>
      <c r="AK167" s="1307"/>
      <c r="AL167" s="1308"/>
    </row>
    <row r="168" spans="1:51" ht="11.25" customHeight="1">
      <c r="B168" s="406"/>
      <c r="C168" s="406"/>
      <c r="D168" s="406"/>
      <c r="E168" s="406"/>
      <c r="F168" s="406"/>
      <c r="G168" s="406"/>
      <c r="H168" s="406"/>
      <c r="I168" s="406"/>
      <c r="J168" s="406"/>
      <c r="K168" s="406"/>
      <c r="L168" s="10"/>
      <c r="M168" s="425"/>
      <c r="N168" s="425"/>
      <c r="O168" s="425"/>
      <c r="P168" s="425"/>
      <c r="Q168" s="425"/>
      <c r="R168" s="425"/>
      <c r="S168" s="425"/>
      <c r="T168" s="425"/>
      <c r="U168" s="10"/>
      <c r="V168" s="10"/>
      <c r="W168" s="10"/>
      <c r="X168" s="10"/>
      <c r="Y168" s="10"/>
      <c r="Z168" s="10"/>
      <c r="AA168" s="10"/>
      <c r="AB168" s="10"/>
      <c r="AC168" s="10"/>
      <c r="AD168" s="10"/>
      <c r="AE168" s="10"/>
      <c r="AF168" s="10"/>
      <c r="AG168" s="10"/>
      <c r="AH168" s="10"/>
      <c r="AI168" s="10"/>
      <c r="AJ168" s="10"/>
      <c r="AK168" s="10"/>
      <c r="AL168" s="10"/>
      <c r="AS168" s="411"/>
      <c r="AT168" s="411"/>
      <c r="AU168" s="411"/>
      <c r="AV168" s="411"/>
      <c r="AW168" s="411"/>
      <c r="AX168" s="411"/>
      <c r="AY168" s="411"/>
    </row>
    <row r="169" spans="1:51" s="10" customFormat="1" ht="18" customHeight="1">
      <c r="A169" s="426" t="s">
        <v>204</v>
      </c>
      <c r="B169" s="427" t="s">
        <v>2911</v>
      </c>
      <c r="C169" s="427"/>
      <c r="D169" s="427"/>
      <c r="E169" s="427"/>
      <c r="F169" s="427"/>
      <c r="G169" s="427"/>
      <c r="H169" s="427"/>
      <c r="I169" s="427"/>
      <c r="J169" s="427"/>
      <c r="K169" s="427"/>
      <c r="L169" s="437"/>
      <c r="M169" s="437"/>
      <c r="N169" s="437"/>
      <c r="O169" s="437"/>
      <c r="P169" s="437"/>
      <c r="Q169" s="428"/>
      <c r="R169" s="428"/>
      <c r="S169" s="428"/>
      <c r="T169" s="428"/>
      <c r="U169" s="428"/>
      <c r="V169" s="428"/>
      <c r="W169" s="428"/>
      <c r="X169" s="428"/>
      <c r="Y169" s="428"/>
      <c r="Z169" s="428"/>
      <c r="AA169" s="428"/>
      <c r="AB169" s="428"/>
      <c r="AC169" s="428"/>
      <c r="AD169" s="428"/>
      <c r="AE169" s="428"/>
      <c r="AF169" s="428"/>
      <c r="AG169" s="428"/>
      <c r="AH169" s="428"/>
      <c r="AI169" s="428"/>
      <c r="AJ169" s="428"/>
      <c r="AK169" s="428"/>
      <c r="AL169" s="428"/>
      <c r="AM169" s="428"/>
      <c r="AN169" s="428"/>
      <c r="AO169" s="428"/>
      <c r="AP169" s="428"/>
      <c r="AQ169" s="428"/>
      <c r="AR169" s="428"/>
    </row>
    <row r="170" spans="1:51" s="10" customFormat="1" ht="18" customHeight="1">
      <c r="A170" s="416"/>
      <c r="B170" s="417" t="s">
        <v>206</v>
      </c>
      <c r="C170" s="417"/>
      <c r="D170" s="417"/>
      <c r="E170" s="417"/>
      <c r="F170" s="417"/>
      <c r="G170" s="417"/>
      <c r="H170" s="417"/>
      <c r="I170" s="417"/>
      <c r="J170" s="417"/>
      <c r="K170" s="417"/>
    </row>
    <row r="171" spans="1:51" ht="18" customHeight="1">
      <c r="B171" s="406" t="s">
        <v>2350</v>
      </c>
      <c r="C171" s="406"/>
      <c r="D171" s="406"/>
      <c r="E171" s="406"/>
      <c r="F171" s="406"/>
      <c r="G171" s="406"/>
      <c r="H171" s="406"/>
      <c r="I171" s="406"/>
      <c r="J171" s="406"/>
      <c r="K171" s="406"/>
      <c r="L171" s="10"/>
      <c r="M171" s="1300"/>
      <c r="N171" s="1301"/>
      <c r="O171" s="1301"/>
      <c r="P171" s="1301"/>
      <c r="Q171" s="1301"/>
      <c r="R171" s="1301"/>
      <c r="S171" s="1301"/>
      <c r="T171" s="1302"/>
      <c r="U171" s="10"/>
      <c r="V171" s="10"/>
      <c r="W171" s="10"/>
      <c r="X171" s="10"/>
      <c r="Y171" s="10"/>
      <c r="Z171" s="10"/>
      <c r="AA171" s="10"/>
      <c r="AB171" s="10"/>
      <c r="AC171" s="10"/>
      <c r="AD171" s="10"/>
      <c r="AE171" s="10"/>
      <c r="AF171" s="10"/>
      <c r="AG171" s="10"/>
      <c r="AH171" s="10"/>
      <c r="AI171" s="10"/>
      <c r="AJ171" s="10"/>
      <c r="AK171" s="10"/>
      <c r="AL171" s="10"/>
    </row>
    <row r="172" spans="1:51" ht="18" customHeight="1">
      <c r="B172" s="406" t="s">
        <v>2938</v>
      </c>
      <c r="C172" s="406"/>
      <c r="D172" s="406"/>
      <c r="E172" s="406"/>
      <c r="F172" s="406"/>
      <c r="G172" s="406"/>
      <c r="H172" s="406"/>
      <c r="I172" s="406"/>
      <c r="J172" s="406"/>
      <c r="K172" s="406"/>
      <c r="L172" s="10"/>
      <c r="M172" s="1300"/>
      <c r="N172" s="1301"/>
      <c r="O172" s="1301"/>
      <c r="P172" s="1301"/>
      <c r="Q172" s="1301"/>
      <c r="R172" s="1301"/>
      <c r="S172" s="1301"/>
      <c r="T172" s="1302"/>
      <c r="U172" s="10"/>
      <c r="V172" s="10"/>
      <c r="W172" s="10"/>
      <c r="X172" s="10"/>
      <c r="Y172" s="10"/>
      <c r="Z172" s="10"/>
      <c r="AA172" s="10"/>
      <c r="AB172" s="10"/>
      <c r="AC172" s="10"/>
      <c r="AD172" s="10"/>
      <c r="AE172" s="10"/>
      <c r="AF172" s="10"/>
      <c r="AG172" s="10"/>
      <c r="AH172" s="10"/>
      <c r="AI172" s="10"/>
      <c r="AJ172" s="10"/>
      <c r="AK172" s="10"/>
      <c r="AL172" s="10"/>
    </row>
    <row r="173" spans="1:51" ht="18" customHeight="1">
      <c r="B173" s="406" t="s">
        <v>2928</v>
      </c>
      <c r="C173" s="406"/>
      <c r="D173" s="406"/>
      <c r="E173" s="406"/>
      <c r="F173" s="406"/>
      <c r="G173" s="406"/>
      <c r="H173" s="406"/>
      <c r="I173" s="406"/>
      <c r="J173" s="406"/>
      <c r="K173" s="406"/>
      <c r="L173" s="10"/>
      <c r="M173" s="1317"/>
      <c r="N173" s="1318"/>
      <c r="O173" s="1318"/>
      <c r="P173" s="1318"/>
      <c r="Q173" s="1318"/>
      <c r="R173" s="1318"/>
      <c r="S173" s="1318"/>
      <c r="T173" s="1319"/>
      <c r="U173" s="10"/>
      <c r="V173" s="10"/>
      <c r="W173" s="10"/>
      <c r="X173" s="10"/>
      <c r="Y173" s="10"/>
      <c r="Z173" s="10"/>
      <c r="AA173" s="10"/>
      <c r="AB173" s="10"/>
      <c r="AC173" s="10"/>
      <c r="AD173" s="10"/>
      <c r="AE173" s="10"/>
      <c r="AF173" s="10"/>
      <c r="AG173" s="10"/>
      <c r="AH173" s="10"/>
      <c r="AI173" s="10"/>
      <c r="AJ173" s="10"/>
      <c r="AK173" s="10"/>
      <c r="AL173" s="10"/>
    </row>
    <row r="174" spans="1:51" ht="18" customHeight="1">
      <c r="B174" s="406" t="s">
        <v>2939</v>
      </c>
      <c r="C174" s="406"/>
      <c r="D174" s="406"/>
      <c r="E174" s="406"/>
      <c r="F174" s="406"/>
      <c r="G174" s="406"/>
      <c r="H174" s="406"/>
      <c r="I174" s="406"/>
      <c r="J174" s="406"/>
      <c r="K174" s="406"/>
      <c r="L174" s="10"/>
      <c r="M174" s="1306"/>
      <c r="N174" s="1301"/>
      <c r="O174" s="1301"/>
      <c r="P174" s="1301"/>
      <c r="Q174" s="1301"/>
      <c r="R174" s="1301"/>
      <c r="S174" s="1301"/>
      <c r="T174" s="1301"/>
      <c r="U174" s="1301"/>
      <c r="V174" s="1301"/>
      <c r="W174" s="1301"/>
      <c r="X174" s="1301"/>
      <c r="Y174" s="1301"/>
      <c r="Z174" s="1301"/>
      <c r="AA174" s="1301"/>
      <c r="AB174" s="1301"/>
      <c r="AC174" s="1301"/>
      <c r="AD174" s="1301"/>
      <c r="AE174" s="1301"/>
      <c r="AF174" s="1301"/>
      <c r="AG174" s="1301"/>
      <c r="AH174" s="1301"/>
      <c r="AI174" s="1301"/>
      <c r="AJ174" s="1301"/>
      <c r="AK174" s="1301"/>
      <c r="AL174" s="1302"/>
    </row>
    <row r="175" spans="1:51" ht="18" customHeight="1">
      <c r="B175" s="406" t="s">
        <v>2930</v>
      </c>
      <c r="C175" s="406"/>
      <c r="D175" s="406"/>
      <c r="E175" s="406"/>
      <c r="F175" s="406"/>
      <c r="G175" s="406"/>
      <c r="H175" s="406"/>
      <c r="I175" s="406"/>
      <c r="J175" s="406"/>
      <c r="K175" s="406"/>
      <c r="L175" s="10"/>
      <c r="M175" s="1317"/>
      <c r="N175" s="1318"/>
      <c r="O175" s="1318"/>
      <c r="P175" s="1318"/>
      <c r="Q175" s="1318"/>
      <c r="R175" s="1318"/>
      <c r="S175" s="1318"/>
      <c r="T175" s="1319"/>
      <c r="U175" s="10"/>
      <c r="V175" s="10"/>
      <c r="W175" s="10"/>
      <c r="X175" s="10"/>
      <c r="Y175" s="10"/>
      <c r="Z175" s="10"/>
      <c r="AA175" s="10"/>
      <c r="AB175" s="10"/>
      <c r="AC175" s="10"/>
      <c r="AD175" s="10"/>
      <c r="AE175" s="10"/>
      <c r="AF175" s="10"/>
      <c r="AG175" s="10"/>
      <c r="AH175" s="10"/>
      <c r="AI175" s="10"/>
      <c r="AJ175" s="10"/>
      <c r="AK175" s="10"/>
      <c r="AL175" s="10"/>
    </row>
    <row r="176" spans="1:51" ht="18" customHeight="1">
      <c r="B176" s="406" t="s">
        <v>2940</v>
      </c>
      <c r="C176" s="406"/>
      <c r="D176" s="406"/>
      <c r="E176" s="406"/>
      <c r="F176" s="406"/>
      <c r="G176" s="406"/>
      <c r="H176" s="406"/>
      <c r="I176" s="406"/>
      <c r="J176" s="406"/>
      <c r="K176" s="406"/>
      <c r="L176" s="10"/>
      <c r="M176" s="1317"/>
      <c r="N176" s="1318"/>
      <c r="O176" s="1318"/>
      <c r="P176" s="1318"/>
      <c r="Q176" s="1318"/>
      <c r="R176" s="1318"/>
      <c r="S176" s="1318"/>
      <c r="T176" s="1319"/>
      <c r="U176" s="10"/>
      <c r="V176" s="10"/>
      <c r="W176" s="10"/>
      <c r="X176" s="10"/>
      <c r="Y176" s="10"/>
      <c r="Z176" s="10"/>
      <c r="AA176" s="10"/>
      <c r="AB176" s="10"/>
      <c r="AC176" s="10"/>
      <c r="AD176" s="10"/>
      <c r="AE176" s="10"/>
      <c r="AF176" s="10"/>
      <c r="AG176" s="10"/>
      <c r="AH176" s="10"/>
      <c r="AI176" s="10"/>
      <c r="AJ176" s="10"/>
      <c r="AK176" s="10"/>
      <c r="AL176" s="10"/>
    </row>
    <row r="177" spans="1:38" ht="18" customHeight="1">
      <c r="B177" s="406" t="s">
        <v>2941</v>
      </c>
      <c r="C177" s="406"/>
      <c r="D177" s="406"/>
      <c r="E177" s="406"/>
      <c r="F177" s="406"/>
      <c r="G177" s="406"/>
      <c r="H177" s="406"/>
      <c r="I177" s="406"/>
      <c r="J177" s="406"/>
      <c r="K177" s="406"/>
      <c r="L177" s="10"/>
      <c r="M177" s="1306"/>
      <c r="N177" s="1307"/>
      <c r="O177" s="1307"/>
      <c r="P177" s="1307"/>
      <c r="Q177" s="1307"/>
      <c r="R177" s="1307"/>
      <c r="S177" s="1307"/>
      <c r="T177" s="1307"/>
      <c r="U177" s="1307"/>
      <c r="V177" s="1307"/>
      <c r="W177" s="1307"/>
      <c r="X177" s="1307"/>
      <c r="Y177" s="1307"/>
      <c r="Z177" s="1307"/>
      <c r="AA177" s="1307"/>
      <c r="AB177" s="1307"/>
      <c r="AC177" s="1307"/>
      <c r="AD177" s="1307"/>
      <c r="AE177" s="1307"/>
      <c r="AF177" s="1307"/>
      <c r="AG177" s="1307"/>
      <c r="AH177" s="1307"/>
      <c r="AI177" s="1307"/>
      <c r="AJ177" s="1307"/>
      <c r="AK177" s="1307"/>
      <c r="AL177" s="1308"/>
    </row>
    <row r="178" spans="1:38" ht="7.5" customHeight="1">
      <c r="B178" s="406"/>
      <c r="C178" s="406"/>
      <c r="D178" s="406"/>
      <c r="E178" s="406"/>
      <c r="F178" s="406"/>
      <c r="G178" s="406"/>
      <c r="H178" s="406"/>
      <c r="I178" s="406"/>
      <c r="J178" s="406"/>
      <c r="K178" s="406"/>
      <c r="L178" s="10"/>
      <c r="M178" s="425"/>
      <c r="N178" s="425"/>
      <c r="O178" s="425"/>
      <c r="P178" s="425"/>
      <c r="Q178" s="425"/>
      <c r="R178" s="425"/>
      <c r="S178" s="425"/>
      <c r="T178" s="425"/>
      <c r="U178" s="10"/>
      <c r="V178" s="10"/>
      <c r="W178" s="10"/>
      <c r="X178" s="10"/>
      <c r="Y178" s="10"/>
      <c r="Z178" s="10"/>
      <c r="AA178" s="10"/>
      <c r="AB178" s="10"/>
      <c r="AC178" s="10"/>
      <c r="AD178" s="10"/>
      <c r="AE178" s="10"/>
      <c r="AF178" s="10"/>
      <c r="AG178" s="10"/>
      <c r="AH178" s="10"/>
      <c r="AI178" s="10"/>
      <c r="AJ178" s="10"/>
      <c r="AK178" s="10"/>
      <c r="AL178" s="10"/>
    </row>
    <row r="179" spans="1:38" s="10" customFormat="1" ht="18" customHeight="1">
      <c r="A179" s="416"/>
      <c r="B179" s="417" t="s">
        <v>205</v>
      </c>
      <c r="C179" s="417"/>
      <c r="D179" s="417"/>
      <c r="E179" s="417"/>
      <c r="F179" s="417"/>
      <c r="G179" s="417"/>
      <c r="H179" s="417"/>
      <c r="I179" s="417"/>
      <c r="J179" s="417"/>
      <c r="K179" s="417"/>
    </row>
    <row r="180" spans="1:38" ht="18" customHeight="1">
      <c r="B180" s="406" t="s">
        <v>2350</v>
      </c>
      <c r="C180" s="406"/>
      <c r="D180" s="406"/>
      <c r="E180" s="406"/>
      <c r="F180" s="406"/>
      <c r="G180" s="406"/>
      <c r="H180" s="406"/>
      <c r="I180" s="406"/>
      <c r="J180" s="406"/>
      <c r="K180" s="406"/>
      <c r="L180" s="10"/>
      <c r="M180" s="1300"/>
      <c r="N180" s="1301"/>
      <c r="O180" s="1301"/>
      <c r="P180" s="1301"/>
      <c r="Q180" s="1301"/>
      <c r="R180" s="1301"/>
      <c r="S180" s="1301"/>
      <c r="T180" s="1302"/>
      <c r="U180" s="10"/>
      <c r="V180" s="10"/>
      <c r="W180" s="10"/>
      <c r="X180" s="10"/>
      <c r="Y180" s="10"/>
      <c r="Z180" s="10"/>
      <c r="AA180" s="10"/>
      <c r="AB180" s="10"/>
      <c r="AC180" s="10"/>
      <c r="AD180" s="10"/>
      <c r="AE180" s="10"/>
      <c r="AF180" s="10"/>
      <c r="AG180" s="10"/>
      <c r="AH180" s="10"/>
      <c r="AI180" s="10"/>
      <c r="AJ180" s="10"/>
      <c r="AK180" s="10"/>
      <c r="AL180" s="10"/>
    </row>
    <row r="181" spans="1:38" ht="18" customHeight="1">
      <c r="B181" s="406" t="s">
        <v>2938</v>
      </c>
      <c r="C181" s="406"/>
      <c r="D181" s="406"/>
      <c r="E181" s="406"/>
      <c r="F181" s="406"/>
      <c r="G181" s="406"/>
      <c r="H181" s="406"/>
      <c r="I181" s="406"/>
      <c r="J181" s="406"/>
      <c r="K181" s="406"/>
      <c r="L181" s="10"/>
      <c r="M181" s="1300"/>
      <c r="N181" s="1301"/>
      <c r="O181" s="1301"/>
      <c r="P181" s="1301"/>
      <c r="Q181" s="1301"/>
      <c r="R181" s="1301"/>
      <c r="S181" s="1301"/>
      <c r="T181" s="1302"/>
      <c r="U181" s="10"/>
      <c r="V181" s="10"/>
      <c r="W181" s="10"/>
      <c r="X181" s="10"/>
      <c r="Y181" s="10"/>
      <c r="Z181" s="10"/>
      <c r="AA181" s="10"/>
      <c r="AB181" s="10"/>
      <c r="AC181" s="10"/>
      <c r="AD181" s="10"/>
      <c r="AE181" s="10"/>
      <c r="AF181" s="10"/>
      <c r="AG181" s="10"/>
      <c r="AH181" s="10"/>
      <c r="AI181" s="10"/>
      <c r="AJ181" s="10"/>
      <c r="AK181" s="10"/>
      <c r="AL181" s="10"/>
    </row>
    <row r="182" spans="1:38" ht="18" customHeight="1">
      <c r="B182" s="406" t="s">
        <v>2928</v>
      </c>
      <c r="C182" s="406"/>
      <c r="D182" s="406"/>
      <c r="E182" s="406"/>
      <c r="F182" s="406"/>
      <c r="G182" s="406"/>
      <c r="H182" s="406"/>
      <c r="I182" s="406"/>
      <c r="J182" s="406"/>
      <c r="K182" s="406"/>
      <c r="L182" s="10"/>
      <c r="M182" s="1317"/>
      <c r="N182" s="1318"/>
      <c r="O182" s="1318"/>
      <c r="P182" s="1318"/>
      <c r="Q182" s="1318"/>
      <c r="R182" s="1318"/>
      <c r="S182" s="1318"/>
      <c r="T182" s="1319"/>
      <c r="U182" s="10"/>
      <c r="V182" s="10"/>
      <c r="W182" s="10"/>
      <c r="X182" s="10"/>
      <c r="Y182" s="10"/>
      <c r="Z182" s="10"/>
      <c r="AA182" s="10"/>
      <c r="AB182" s="10"/>
      <c r="AC182" s="10"/>
      <c r="AD182" s="10"/>
      <c r="AE182" s="10"/>
      <c r="AF182" s="10"/>
      <c r="AG182" s="10"/>
      <c r="AH182" s="10"/>
      <c r="AI182" s="10"/>
      <c r="AJ182" s="10"/>
      <c r="AK182" s="10"/>
      <c r="AL182" s="10"/>
    </row>
    <row r="183" spans="1:38" ht="18" customHeight="1">
      <c r="B183" s="406" t="s">
        <v>2939</v>
      </c>
      <c r="C183" s="406"/>
      <c r="D183" s="406"/>
      <c r="E183" s="406"/>
      <c r="F183" s="406"/>
      <c r="G183" s="406"/>
      <c r="H183" s="406"/>
      <c r="I183" s="406"/>
      <c r="J183" s="406"/>
      <c r="K183" s="406"/>
      <c r="L183" s="10"/>
      <c r="M183" s="1306"/>
      <c r="N183" s="1301"/>
      <c r="O183" s="1301"/>
      <c r="P183" s="1301"/>
      <c r="Q183" s="1301"/>
      <c r="R183" s="1301"/>
      <c r="S183" s="1301"/>
      <c r="T183" s="1301"/>
      <c r="U183" s="1301"/>
      <c r="V183" s="1301"/>
      <c r="W183" s="1301"/>
      <c r="X183" s="1301"/>
      <c r="Y183" s="1301"/>
      <c r="Z183" s="1301"/>
      <c r="AA183" s="1301"/>
      <c r="AB183" s="1301"/>
      <c r="AC183" s="1301"/>
      <c r="AD183" s="1301"/>
      <c r="AE183" s="1301"/>
      <c r="AF183" s="1301"/>
      <c r="AG183" s="1301"/>
      <c r="AH183" s="1301"/>
      <c r="AI183" s="1301"/>
      <c r="AJ183" s="1301"/>
      <c r="AK183" s="1301"/>
      <c r="AL183" s="1302"/>
    </row>
    <row r="184" spans="1:38" ht="18" customHeight="1">
      <c r="B184" s="406" t="s">
        <v>2930</v>
      </c>
      <c r="C184" s="406"/>
      <c r="D184" s="406"/>
      <c r="E184" s="406"/>
      <c r="F184" s="406"/>
      <c r="G184" s="406"/>
      <c r="H184" s="406"/>
      <c r="I184" s="406"/>
      <c r="J184" s="406"/>
      <c r="K184" s="406"/>
      <c r="L184" s="10"/>
      <c r="M184" s="1317"/>
      <c r="N184" s="1318"/>
      <c r="O184" s="1318"/>
      <c r="P184" s="1318"/>
      <c r="Q184" s="1318"/>
      <c r="R184" s="1318"/>
      <c r="S184" s="1318"/>
      <c r="T184" s="1319"/>
      <c r="U184" s="10"/>
      <c r="V184" s="10"/>
      <c r="W184" s="10"/>
      <c r="X184" s="10"/>
      <c r="Y184" s="10"/>
      <c r="Z184" s="10"/>
      <c r="AA184" s="10"/>
      <c r="AB184" s="10"/>
      <c r="AC184" s="10"/>
      <c r="AD184" s="10"/>
      <c r="AE184" s="10"/>
      <c r="AF184" s="10"/>
      <c r="AG184" s="10"/>
      <c r="AH184" s="10"/>
      <c r="AI184" s="10"/>
      <c r="AJ184" s="10"/>
      <c r="AK184" s="10"/>
      <c r="AL184" s="10"/>
    </row>
    <row r="185" spans="1:38" ht="18" customHeight="1">
      <c r="B185" s="406" t="s">
        <v>2940</v>
      </c>
      <c r="C185" s="406"/>
      <c r="D185" s="406"/>
      <c r="E185" s="406"/>
      <c r="F185" s="406"/>
      <c r="G185" s="406"/>
      <c r="H185" s="406"/>
      <c r="I185" s="406"/>
      <c r="J185" s="406"/>
      <c r="K185" s="406"/>
      <c r="L185" s="10"/>
      <c r="M185" s="1317"/>
      <c r="N185" s="1318"/>
      <c r="O185" s="1318"/>
      <c r="P185" s="1318"/>
      <c r="Q185" s="1318"/>
      <c r="R185" s="1318"/>
      <c r="S185" s="1318"/>
      <c r="T185" s="1319"/>
      <c r="U185" s="10"/>
      <c r="V185" s="10"/>
      <c r="W185" s="10"/>
      <c r="X185" s="10"/>
      <c r="Y185" s="10"/>
      <c r="Z185" s="10"/>
      <c r="AA185" s="10"/>
      <c r="AB185" s="10"/>
      <c r="AC185" s="10"/>
      <c r="AD185" s="10"/>
      <c r="AE185" s="10"/>
      <c r="AF185" s="10"/>
      <c r="AG185" s="10"/>
      <c r="AH185" s="10"/>
      <c r="AI185" s="10"/>
      <c r="AJ185" s="10"/>
      <c r="AK185" s="10"/>
      <c r="AL185" s="10"/>
    </row>
    <row r="186" spans="1:38" ht="18" customHeight="1">
      <c r="B186" s="406" t="s">
        <v>2941</v>
      </c>
      <c r="C186" s="406"/>
      <c r="D186" s="406"/>
      <c r="E186" s="406"/>
      <c r="F186" s="406"/>
      <c r="G186" s="406"/>
      <c r="H186" s="406"/>
      <c r="I186" s="406"/>
      <c r="J186" s="406"/>
      <c r="K186" s="406"/>
      <c r="L186" s="10"/>
      <c r="M186" s="1306"/>
      <c r="N186" s="1307"/>
      <c r="O186" s="1307"/>
      <c r="P186" s="1307"/>
      <c r="Q186" s="1307"/>
      <c r="R186" s="1307"/>
      <c r="S186" s="1307"/>
      <c r="T186" s="1307"/>
      <c r="U186" s="1307"/>
      <c r="V186" s="1307"/>
      <c r="W186" s="1307"/>
      <c r="X186" s="1307"/>
      <c r="Y186" s="1307"/>
      <c r="Z186" s="1307"/>
      <c r="AA186" s="1307"/>
      <c r="AB186" s="1307"/>
      <c r="AC186" s="1307"/>
      <c r="AD186" s="1307"/>
      <c r="AE186" s="1307"/>
      <c r="AF186" s="1307"/>
      <c r="AG186" s="1307"/>
      <c r="AH186" s="1307"/>
      <c r="AI186" s="1307"/>
      <c r="AJ186" s="1307"/>
      <c r="AK186" s="1307"/>
      <c r="AL186" s="1308"/>
    </row>
    <row r="187" spans="1:38" s="10" customFormat="1" ht="15.75" customHeight="1">
      <c r="A187" s="416"/>
      <c r="B187" s="417"/>
      <c r="C187" s="417"/>
      <c r="D187" s="417"/>
      <c r="E187" s="417"/>
      <c r="F187" s="417"/>
      <c r="G187" s="417"/>
      <c r="H187" s="417"/>
      <c r="I187" s="417"/>
      <c r="J187" s="417"/>
      <c r="K187" s="417"/>
    </row>
    <row r="188" spans="1:38" ht="18" customHeight="1">
      <c r="B188" s="406" t="s">
        <v>2350</v>
      </c>
      <c r="C188" s="406"/>
      <c r="D188" s="406"/>
      <c r="E188" s="406"/>
      <c r="F188" s="406"/>
      <c r="G188" s="406"/>
      <c r="H188" s="406"/>
      <c r="I188" s="406"/>
      <c r="J188" s="406"/>
      <c r="K188" s="406"/>
      <c r="L188" s="10"/>
      <c r="M188" s="1300"/>
      <c r="N188" s="1301"/>
      <c r="O188" s="1301"/>
      <c r="P188" s="1301"/>
      <c r="Q188" s="1301"/>
      <c r="R188" s="1301"/>
      <c r="S188" s="1301"/>
      <c r="T188" s="1302"/>
      <c r="U188" s="10"/>
      <c r="V188" s="10"/>
      <c r="W188" s="10"/>
      <c r="X188" s="10"/>
      <c r="Y188" s="10"/>
      <c r="Z188" s="10"/>
      <c r="AA188" s="10"/>
      <c r="AB188" s="10"/>
      <c r="AC188" s="10"/>
      <c r="AD188" s="10"/>
      <c r="AE188" s="10"/>
      <c r="AF188" s="10"/>
      <c r="AG188" s="10"/>
      <c r="AH188" s="10"/>
      <c r="AI188" s="10"/>
      <c r="AJ188" s="10"/>
      <c r="AK188" s="10"/>
      <c r="AL188" s="10"/>
    </row>
    <row r="189" spans="1:38" ht="18" customHeight="1">
      <c r="B189" s="406" t="s">
        <v>2938</v>
      </c>
      <c r="C189" s="406"/>
      <c r="D189" s="406"/>
      <c r="E189" s="406"/>
      <c r="F189" s="406"/>
      <c r="G189" s="406"/>
      <c r="H189" s="406"/>
      <c r="I189" s="406"/>
      <c r="J189" s="406"/>
      <c r="K189" s="406"/>
      <c r="L189" s="10"/>
      <c r="M189" s="1300"/>
      <c r="N189" s="1301"/>
      <c r="O189" s="1301"/>
      <c r="P189" s="1301"/>
      <c r="Q189" s="1301"/>
      <c r="R189" s="1301"/>
      <c r="S189" s="1301"/>
      <c r="T189" s="1302"/>
      <c r="U189" s="10"/>
      <c r="V189" s="10"/>
      <c r="W189" s="10"/>
      <c r="X189" s="10"/>
      <c r="Y189" s="10"/>
      <c r="Z189" s="10"/>
      <c r="AA189" s="10"/>
      <c r="AB189" s="10"/>
      <c r="AC189" s="10"/>
      <c r="AD189" s="10"/>
      <c r="AE189" s="10"/>
      <c r="AF189" s="10"/>
      <c r="AG189" s="10"/>
      <c r="AH189" s="10"/>
      <c r="AI189" s="10"/>
      <c r="AJ189" s="10"/>
      <c r="AK189" s="10"/>
      <c r="AL189" s="10"/>
    </row>
    <row r="190" spans="1:38" ht="18" customHeight="1">
      <c r="B190" s="406" t="s">
        <v>2928</v>
      </c>
      <c r="C190" s="406"/>
      <c r="D190" s="406"/>
      <c r="E190" s="406"/>
      <c r="F190" s="406"/>
      <c r="G190" s="406"/>
      <c r="H190" s="406"/>
      <c r="I190" s="406"/>
      <c r="J190" s="406"/>
      <c r="K190" s="406"/>
      <c r="L190" s="10"/>
      <c r="M190" s="1317"/>
      <c r="N190" s="1318"/>
      <c r="O190" s="1318"/>
      <c r="P190" s="1318"/>
      <c r="Q190" s="1318"/>
      <c r="R190" s="1318"/>
      <c r="S190" s="1318"/>
      <c r="T190" s="1319"/>
      <c r="U190" s="10"/>
      <c r="V190" s="10"/>
      <c r="W190" s="10"/>
      <c r="X190" s="10"/>
      <c r="Y190" s="10"/>
      <c r="Z190" s="10"/>
      <c r="AA190" s="10"/>
      <c r="AB190" s="10"/>
      <c r="AC190" s="10"/>
      <c r="AD190" s="10"/>
      <c r="AE190" s="10"/>
      <c r="AF190" s="10"/>
      <c r="AG190" s="10"/>
      <c r="AH190" s="10"/>
      <c r="AI190" s="10"/>
      <c r="AJ190" s="10"/>
      <c r="AK190" s="10"/>
      <c r="AL190" s="10"/>
    </row>
    <row r="191" spans="1:38" ht="18" customHeight="1">
      <c r="B191" s="406" t="s">
        <v>2939</v>
      </c>
      <c r="C191" s="406"/>
      <c r="D191" s="406"/>
      <c r="E191" s="406"/>
      <c r="F191" s="406"/>
      <c r="G191" s="406"/>
      <c r="H191" s="406"/>
      <c r="I191" s="406"/>
      <c r="J191" s="406"/>
      <c r="K191" s="406"/>
      <c r="L191" s="10"/>
      <c r="M191" s="1306"/>
      <c r="N191" s="1301"/>
      <c r="O191" s="1301"/>
      <c r="P191" s="1301"/>
      <c r="Q191" s="1301"/>
      <c r="R191" s="1301"/>
      <c r="S191" s="1301"/>
      <c r="T191" s="1301"/>
      <c r="U191" s="1301"/>
      <c r="V191" s="1301"/>
      <c r="W191" s="1301"/>
      <c r="X191" s="1301"/>
      <c r="Y191" s="1301"/>
      <c r="Z191" s="1301"/>
      <c r="AA191" s="1301"/>
      <c r="AB191" s="1301"/>
      <c r="AC191" s="1301"/>
      <c r="AD191" s="1301"/>
      <c r="AE191" s="1301"/>
      <c r="AF191" s="1301"/>
      <c r="AG191" s="1301"/>
      <c r="AH191" s="1301"/>
      <c r="AI191" s="1301"/>
      <c r="AJ191" s="1301"/>
      <c r="AK191" s="1301"/>
      <c r="AL191" s="1302"/>
    </row>
    <row r="192" spans="1:38" ht="18" customHeight="1">
      <c r="B192" s="406" t="s">
        <v>2930</v>
      </c>
      <c r="C192" s="406"/>
      <c r="D192" s="406"/>
      <c r="E192" s="406"/>
      <c r="F192" s="406"/>
      <c r="G192" s="406"/>
      <c r="H192" s="406"/>
      <c r="I192" s="406"/>
      <c r="J192" s="406"/>
      <c r="K192" s="406"/>
      <c r="L192" s="10"/>
      <c r="M192" s="1317"/>
      <c r="N192" s="1318"/>
      <c r="O192" s="1318"/>
      <c r="P192" s="1318"/>
      <c r="Q192" s="1318"/>
      <c r="R192" s="1318"/>
      <c r="S192" s="1318"/>
      <c r="T192" s="1319"/>
      <c r="U192" s="10"/>
      <c r="V192" s="10"/>
      <c r="W192" s="10"/>
      <c r="X192" s="10"/>
      <c r="Y192" s="10"/>
      <c r="Z192" s="10"/>
      <c r="AA192" s="10"/>
      <c r="AB192" s="10"/>
      <c r="AC192" s="10"/>
      <c r="AD192" s="10"/>
      <c r="AE192" s="10"/>
      <c r="AF192" s="10"/>
      <c r="AG192" s="10"/>
      <c r="AH192" s="10"/>
      <c r="AI192" s="10"/>
      <c r="AJ192" s="10"/>
      <c r="AK192" s="10"/>
      <c r="AL192" s="10"/>
    </row>
    <row r="193" spans="1:65" ht="18" customHeight="1">
      <c r="B193" s="406" t="s">
        <v>2940</v>
      </c>
      <c r="C193" s="406"/>
      <c r="D193" s="406"/>
      <c r="E193" s="406"/>
      <c r="F193" s="406"/>
      <c r="G193" s="406"/>
      <c r="H193" s="406"/>
      <c r="I193" s="406"/>
      <c r="J193" s="406"/>
      <c r="K193" s="406"/>
      <c r="L193" s="10"/>
      <c r="M193" s="1317"/>
      <c r="N193" s="1318"/>
      <c r="O193" s="1318"/>
      <c r="P193" s="1318"/>
      <c r="Q193" s="1318"/>
      <c r="R193" s="1318"/>
      <c r="S193" s="1318"/>
      <c r="T193" s="1319"/>
      <c r="U193" s="10"/>
      <c r="V193" s="10"/>
      <c r="W193" s="10"/>
      <c r="X193" s="10"/>
      <c r="Y193" s="10"/>
      <c r="Z193" s="10"/>
      <c r="AA193" s="10"/>
      <c r="AB193" s="10"/>
      <c r="AC193" s="10"/>
      <c r="AD193" s="10"/>
      <c r="AE193" s="10"/>
      <c r="AF193" s="10"/>
      <c r="AG193" s="10"/>
      <c r="AH193" s="10"/>
      <c r="AI193" s="10"/>
      <c r="AJ193" s="10"/>
      <c r="AK193" s="10"/>
      <c r="AL193" s="10"/>
    </row>
    <row r="194" spans="1:65" ht="18" customHeight="1">
      <c r="B194" s="406" t="s">
        <v>2941</v>
      </c>
      <c r="C194" s="406"/>
      <c r="D194" s="406"/>
      <c r="E194" s="406"/>
      <c r="F194" s="406"/>
      <c r="G194" s="406"/>
      <c r="H194" s="406"/>
      <c r="I194" s="406"/>
      <c r="J194" s="406"/>
      <c r="K194" s="406"/>
      <c r="L194" s="10"/>
      <c r="M194" s="1306"/>
      <c r="N194" s="1307"/>
      <c r="O194" s="1307"/>
      <c r="P194" s="1307"/>
      <c r="Q194" s="1307"/>
      <c r="R194" s="1307"/>
      <c r="S194" s="1307"/>
      <c r="T194" s="1307"/>
      <c r="U194" s="1307"/>
      <c r="V194" s="1307"/>
      <c r="W194" s="1307"/>
      <c r="X194" s="1307"/>
      <c r="Y194" s="1307"/>
      <c r="Z194" s="1307"/>
      <c r="AA194" s="1307"/>
      <c r="AB194" s="1307"/>
      <c r="AC194" s="1307"/>
      <c r="AD194" s="1307"/>
      <c r="AE194" s="1307"/>
      <c r="AF194" s="1307"/>
      <c r="AG194" s="1307"/>
      <c r="AH194" s="1307"/>
      <c r="AI194" s="1307"/>
      <c r="AJ194" s="1307"/>
      <c r="AK194" s="1307"/>
      <c r="AL194" s="1308"/>
    </row>
    <row r="195" spans="1:65" s="10" customFormat="1" ht="15" customHeight="1">
      <c r="A195" s="416"/>
      <c r="B195" s="417"/>
      <c r="C195" s="417"/>
      <c r="D195" s="417"/>
      <c r="E195" s="417"/>
      <c r="F195" s="417"/>
      <c r="G195" s="417"/>
      <c r="H195" s="417"/>
      <c r="I195" s="417"/>
      <c r="J195" s="417"/>
      <c r="K195" s="417"/>
    </row>
    <row r="196" spans="1:65" ht="18" customHeight="1">
      <c r="B196" s="406" t="s">
        <v>2350</v>
      </c>
      <c r="C196" s="406"/>
      <c r="D196" s="406"/>
      <c r="E196" s="406"/>
      <c r="F196" s="406"/>
      <c r="G196" s="406"/>
      <c r="H196" s="406"/>
      <c r="I196" s="406"/>
      <c r="J196" s="406"/>
      <c r="K196" s="406"/>
      <c r="L196" s="10"/>
      <c r="M196" s="1300"/>
      <c r="N196" s="1301"/>
      <c r="O196" s="1301"/>
      <c r="P196" s="1301"/>
      <c r="Q196" s="1301"/>
      <c r="R196" s="1301"/>
      <c r="S196" s="1301"/>
      <c r="T196" s="1302"/>
      <c r="U196" s="10"/>
      <c r="V196" s="10"/>
      <c r="W196" s="10"/>
      <c r="X196" s="10"/>
      <c r="Y196" s="10"/>
      <c r="Z196" s="10"/>
      <c r="AA196" s="10"/>
      <c r="AB196" s="10"/>
      <c r="AC196" s="10"/>
      <c r="AD196" s="10"/>
      <c r="AE196" s="10"/>
      <c r="AF196" s="10"/>
      <c r="AG196" s="10"/>
      <c r="AH196" s="10"/>
      <c r="AI196" s="10"/>
      <c r="AJ196" s="10"/>
      <c r="AK196" s="10"/>
      <c r="AL196" s="10"/>
    </row>
    <row r="197" spans="1:65" ht="18" customHeight="1">
      <c r="B197" s="406" t="s">
        <v>2938</v>
      </c>
      <c r="C197" s="406"/>
      <c r="D197" s="406"/>
      <c r="E197" s="406"/>
      <c r="F197" s="406"/>
      <c r="G197" s="406"/>
      <c r="H197" s="406"/>
      <c r="I197" s="406"/>
      <c r="J197" s="406"/>
      <c r="K197" s="406"/>
      <c r="L197" s="10"/>
      <c r="M197" s="1300"/>
      <c r="N197" s="1301"/>
      <c r="O197" s="1301"/>
      <c r="P197" s="1301"/>
      <c r="Q197" s="1301"/>
      <c r="R197" s="1301"/>
      <c r="S197" s="1301"/>
      <c r="T197" s="1302"/>
      <c r="U197" s="10"/>
      <c r="V197" s="10"/>
      <c r="W197" s="10"/>
      <c r="X197" s="10"/>
      <c r="Y197" s="10"/>
      <c r="Z197" s="10"/>
      <c r="AA197" s="10"/>
      <c r="AB197" s="10"/>
      <c r="AC197" s="10"/>
      <c r="AD197" s="10"/>
      <c r="AE197" s="10"/>
      <c r="AF197" s="10"/>
      <c r="AG197" s="10"/>
      <c r="AH197" s="10"/>
      <c r="AI197" s="10"/>
      <c r="AJ197" s="10"/>
      <c r="AK197" s="10"/>
      <c r="AL197" s="10"/>
    </row>
    <row r="198" spans="1:65" ht="18" customHeight="1">
      <c r="B198" s="406" t="s">
        <v>2928</v>
      </c>
      <c r="C198" s="406"/>
      <c r="D198" s="406"/>
      <c r="E198" s="406"/>
      <c r="F198" s="406"/>
      <c r="G198" s="406"/>
      <c r="H198" s="406"/>
      <c r="I198" s="406"/>
      <c r="J198" s="406"/>
      <c r="K198" s="406"/>
      <c r="L198" s="10"/>
      <c r="M198" s="1317"/>
      <c r="N198" s="1318"/>
      <c r="O198" s="1318"/>
      <c r="P198" s="1318"/>
      <c r="Q198" s="1318"/>
      <c r="R198" s="1318"/>
      <c r="S198" s="1318"/>
      <c r="T198" s="1319"/>
      <c r="U198" s="10"/>
      <c r="V198" s="10"/>
      <c r="W198" s="10"/>
      <c r="X198" s="10"/>
      <c r="Y198" s="10"/>
      <c r="Z198" s="10"/>
      <c r="AA198" s="10"/>
      <c r="AB198" s="10"/>
      <c r="AC198" s="10"/>
      <c r="AD198" s="10"/>
      <c r="AE198" s="10"/>
      <c r="AF198" s="10"/>
      <c r="AG198" s="10"/>
      <c r="AH198" s="10"/>
      <c r="AI198" s="10"/>
      <c r="AJ198" s="10"/>
      <c r="AK198" s="10"/>
      <c r="AL198" s="10"/>
    </row>
    <row r="199" spans="1:65" ht="18" customHeight="1">
      <c r="B199" s="406" t="s">
        <v>2939</v>
      </c>
      <c r="C199" s="406"/>
      <c r="D199" s="406"/>
      <c r="E199" s="406"/>
      <c r="F199" s="406"/>
      <c r="G199" s="406"/>
      <c r="H199" s="406"/>
      <c r="I199" s="406"/>
      <c r="J199" s="406"/>
      <c r="K199" s="406"/>
      <c r="L199" s="10"/>
      <c r="M199" s="1306"/>
      <c r="N199" s="1301"/>
      <c r="O199" s="1301"/>
      <c r="P199" s="1301"/>
      <c r="Q199" s="1301"/>
      <c r="R199" s="1301"/>
      <c r="S199" s="1301"/>
      <c r="T199" s="1301"/>
      <c r="U199" s="1301"/>
      <c r="V199" s="1301"/>
      <c r="W199" s="1301"/>
      <c r="X199" s="1301"/>
      <c r="Y199" s="1301"/>
      <c r="Z199" s="1301"/>
      <c r="AA199" s="1301"/>
      <c r="AB199" s="1301"/>
      <c r="AC199" s="1301"/>
      <c r="AD199" s="1301"/>
      <c r="AE199" s="1301"/>
      <c r="AF199" s="1301"/>
      <c r="AG199" s="1301"/>
      <c r="AH199" s="1301"/>
      <c r="AI199" s="1301"/>
      <c r="AJ199" s="1301"/>
      <c r="AK199" s="1301"/>
      <c r="AL199" s="1302"/>
    </row>
    <row r="200" spans="1:65" ht="18" customHeight="1">
      <c r="B200" s="406" t="s">
        <v>2930</v>
      </c>
      <c r="C200" s="406"/>
      <c r="D200" s="406"/>
      <c r="E200" s="406"/>
      <c r="F200" s="406"/>
      <c r="G200" s="406"/>
      <c r="H200" s="406"/>
      <c r="I200" s="406"/>
      <c r="J200" s="406"/>
      <c r="K200" s="406"/>
      <c r="L200" s="10"/>
      <c r="M200" s="1317"/>
      <c r="N200" s="1318"/>
      <c r="O200" s="1318"/>
      <c r="P200" s="1318"/>
      <c r="Q200" s="1318"/>
      <c r="R200" s="1318"/>
      <c r="S200" s="1318"/>
      <c r="T200" s="1319"/>
      <c r="U200" s="10"/>
      <c r="V200" s="10"/>
      <c r="W200" s="10"/>
      <c r="X200" s="10"/>
      <c r="Y200" s="10"/>
      <c r="Z200" s="10"/>
      <c r="AA200" s="10"/>
      <c r="AB200" s="10"/>
      <c r="AC200" s="10"/>
      <c r="AD200" s="10"/>
      <c r="AE200" s="10"/>
      <c r="AF200" s="10"/>
      <c r="AG200" s="10"/>
      <c r="AH200" s="10"/>
      <c r="AI200" s="10"/>
      <c r="AJ200" s="10"/>
      <c r="AK200" s="10"/>
      <c r="AL200" s="10"/>
    </row>
    <row r="201" spans="1:65" ht="18" customHeight="1">
      <c r="B201" s="406" t="s">
        <v>2940</v>
      </c>
      <c r="C201" s="406"/>
      <c r="D201" s="406"/>
      <c r="E201" s="406"/>
      <c r="F201" s="406"/>
      <c r="G201" s="406"/>
      <c r="H201" s="406"/>
      <c r="I201" s="406"/>
      <c r="J201" s="406"/>
      <c r="K201" s="406"/>
      <c r="L201" s="10"/>
      <c r="M201" s="1317"/>
      <c r="N201" s="1318"/>
      <c r="O201" s="1318"/>
      <c r="P201" s="1318"/>
      <c r="Q201" s="1318"/>
      <c r="R201" s="1318"/>
      <c r="S201" s="1318"/>
      <c r="T201" s="1319"/>
      <c r="U201" s="10"/>
      <c r="V201" s="10"/>
      <c r="W201" s="10"/>
      <c r="X201" s="10"/>
      <c r="Y201" s="10"/>
      <c r="Z201" s="10"/>
      <c r="AA201" s="10"/>
      <c r="AB201" s="10"/>
      <c r="AC201" s="10"/>
      <c r="AD201" s="10"/>
      <c r="AE201" s="10"/>
      <c r="AF201" s="10"/>
      <c r="AG201" s="10"/>
      <c r="AH201" s="10"/>
      <c r="AI201" s="10"/>
      <c r="AJ201" s="10"/>
      <c r="AK201" s="10"/>
      <c r="AL201" s="10"/>
    </row>
    <row r="202" spans="1:65" ht="18" customHeight="1">
      <c r="B202" s="406" t="s">
        <v>2941</v>
      </c>
      <c r="C202" s="406"/>
      <c r="D202" s="406"/>
      <c r="E202" s="406"/>
      <c r="F202" s="406"/>
      <c r="G202" s="406"/>
      <c r="H202" s="406"/>
      <c r="I202" s="406"/>
      <c r="J202" s="406"/>
      <c r="K202" s="406"/>
      <c r="L202" s="10"/>
      <c r="M202" s="1306"/>
      <c r="N202" s="1307"/>
      <c r="O202" s="1307"/>
      <c r="P202" s="1307"/>
      <c r="Q202" s="1307"/>
      <c r="R202" s="1307"/>
      <c r="S202" s="1307"/>
      <c r="T202" s="1307"/>
      <c r="U202" s="1307"/>
      <c r="V202" s="1307"/>
      <c r="W202" s="1307"/>
      <c r="X202" s="1307"/>
      <c r="Y202" s="1307"/>
      <c r="Z202" s="1307"/>
      <c r="AA202" s="1307"/>
      <c r="AB202" s="1307"/>
      <c r="AC202" s="1307"/>
      <c r="AD202" s="1307"/>
      <c r="AE202" s="1307"/>
      <c r="AF202" s="1307"/>
      <c r="AG202" s="1307"/>
      <c r="AH202" s="1307"/>
      <c r="AI202" s="1307"/>
      <c r="AJ202" s="1307"/>
      <c r="AK202" s="1307"/>
      <c r="AL202" s="1308"/>
    </row>
    <row r="203" spans="1:65" ht="12.75" customHeight="1">
      <c r="B203" s="406"/>
      <c r="C203" s="406"/>
      <c r="D203" s="406"/>
      <c r="E203" s="406"/>
      <c r="F203" s="406"/>
      <c r="G203" s="406"/>
      <c r="H203" s="406"/>
      <c r="I203" s="406"/>
      <c r="J203" s="406"/>
      <c r="K203" s="406"/>
      <c r="L203" s="10"/>
      <c r="M203" s="425"/>
      <c r="N203" s="425"/>
      <c r="O203" s="425"/>
      <c r="P203" s="425"/>
      <c r="Q203" s="425"/>
      <c r="R203" s="425"/>
      <c r="S203" s="425"/>
      <c r="T203" s="425"/>
      <c r="U203" s="10"/>
      <c r="V203" s="10"/>
      <c r="W203" s="10"/>
      <c r="X203" s="10"/>
      <c r="Y203" s="10"/>
      <c r="Z203" s="10"/>
      <c r="AA203" s="10"/>
      <c r="AB203" s="10"/>
      <c r="AC203" s="10"/>
      <c r="AD203" s="10"/>
      <c r="AE203" s="10"/>
      <c r="AF203" s="10"/>
      <c r="AG203" s="10"/>
      <c r="AH203" s="10"/>
      <c r="AI203" s="10"/>
      <c r="AJ203" s="10"/>
      <c r="AK203" s="10"/>
      <c r="AL203" s="10"/>
      <c r="AS203" s="411"/>
      <c r="AT203" s="411"/>
      <c r="AU203" s="411"/>
      <c r="AV203" s="411"/>
      <c r="AW203" s="411"/>
      <c r="AX203" s="411"/>
      <c r="AY203" s="411"/>
    </row>
    <row r="204" spans="1:65" s="441" customFormat="1" ht="18" customHeight="1">
      <c r="A204" s="426" t="s">
        <v>204</v>
      </c>
      <c r="B204" s="427" t="s">
        <v>2914</v>
      </c>
      <c r="C204" s="427"/>
      <c r="D204" s="427"/>
      <c r="E204" s="427"/>
      <c r="F204" s="427"/>
      <c r="G204" s="427"/>
      <c r="H204" s="427"/>
      <c r="I204" s="427"/>
      <c r="J204" s="427"/>
      <c r="K204" s="427"/>
      <c r="L204" s="437"/>
      <c r="M204" s="437"/>
      <c r="N204" s="437"/>
      <c r="O204" s="437"/>
      <c r="P204" s="437"/>
      <c r="Q204" s="437"/>
      <c r="R204" s="437"/>
      <c r="S204" s="437"/>
      <c r="T204" s="437"/>
      <c r="U204" s="437"/>
      <c r="V204" s="437"/>
      <c r="W204" s="437"/>
      <c r="X204" s="437"/>
      <c r="Y204" s="437"/>
      <c r="Z204" s="437"/>
      <c r="AA204" s="437"/>
      <c r="AB204" s="437"/>
      <c r="AC204" s="437"/>
      <c r="AD204" s="437"/>
      <c r="AE204" s="437"/>
      <c r="AF204" s="437"/>
      <c r="AG204" s="437"/>
      <c r="AH204" s="437"/>
      <c r="AI204" s="437"/>
      <c r="AJ204" s="437"/>
      <c r="AK204" s="437"/>
      <c r="AL204" s="437"/>
      <c r="AM204" s="440"/>
      <c r="AN204" s="440"/>
      <c r="AO204" s="440"/>
      <c r="AP204" s="440"/>
      <c r="AQ204" s="440"/>
      <c r="AR204" s="440"/>
    </row>
    <row r="205" spans="1:65" ht="7.5" customHeight="1">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row>
    <row r="206" spans="1:65" ht="18" customHeight="1">
      <c r="B206" s="406" t="s">
        <v>2350</v>
      </c>
      <c r="C206" s="406"/>
      <c r="D206" s="406"/>
      <c r="E206" s="406"/>
      <c r="F206" s="406"/>
      <c r="G206" s="406"/>
      <c r="H206" s="406"/>
      <c r="I206" s="406"/>
      <c r="J206" s="406"/>
      <c r="K206" s="406"/>
      <c r="L206" s="10"/>
      <c r="M206" s="1300"/>
      <c r="N206" s="1301"/>
      <c r="O206" s="1301"/>
      <c r="P206" s="1301"/>
      <c r="Q206" s="1301"/>
      <c r="R206" s="1301"/>
      <c r="S206" s="1301"/>
      <c r="T206" s="1379"/>
      <c r="U206" s="10"/>
      <c r="AI206" s="10"/>
      <c r="AJ206" s="10"/>
      <c r="AK206" s="10"/>
      <c r="AN206" s="10"/>
      <c r="AO206" s="10"/>
      <c r="AP206" s="10"/>
      <c r="AQ206" s="10"/>
      <c r="AR206" s="10"/>
      <c r="AS206" s="1261"/>
      <c r="AT206" s="1261"/>
      <c r="AU206" s="1261"/>
      <c r="AV206" s="1261"/>
      <c r="AW206" s="1261"/>
      <c r="AX206" s="1261"/>
      <c r="AY206" s="1261"/>
      <c r="AZ206" s="1261"/>
    </row>
    <row r="207" spans="1:65" ht="18" customHeight="1">
      <c r="B207" s="406" t="s">
        <v>2943</v>
      </c>
      <c r="C207" s="406"/>
      <c r="D207" s="406"/>
      <c r="E207" s="406"/>
      <c r="F207" s="406"/>
      <c r="G207" s="406"/>
      <c r="H207" s="406"/>
      <c r="I207" s="406"/>
      <c r="J207" s="406"/>
      <c r="K207" s="406"/>
      <c r="L207" s="10"/>
      <c r="M207" s="10"/>
      <c r="N207" s="10" t="s">
        <v>203</v>
      </c>
      <c r="O207" s="10"/>
      <c r="P207" s="10"/>
      <c r="Q207" s="10"/>
      <c r="R207" s="438" t="s">
        <v>202</v>
      </c>
      <c r="S207" s="1392" t="str">
        <f>IF($M$206="","",VLOOKUP($M$206,施工者登録!$B$2:$I$51,2,FALSE))</f>
        <v/>
      </c>
      <c r="T207" s="1393"/>
      <c r="U207" s="1393"/>
      <c r="V207" s="1393"/>
      <c r="W207" s="1394"/>
      <c r="X207" s="10" t="s">
        <v>201</v>
      </c>
      <c r="Y207" s="10"/>
      <c r="Z207" s="1392" t="str">
        <f>IF($M$206="","",VLOOKUP($M$206,施工者登録!$B$2:$I$51,3,FALSE))</f>
        <v/>
      </c>
      <c r="AA207" s="1393"/>
      <c r="AB207" s="1393"/>
      <c r="AC207" s="1394"/>
      <c r="AD207" s="10" t="s">
        <v>200</v>
      </c>
      <c r="AE207" s="1380" t="str">
        <f>IF($M$206="","",VLOOKUP($M$206,施工者登録!$B$2:$I$51,4,FALSE))</f>
        <v/>
      </c>
      <c r="AF207" s="1381"/>
      <c r="AG207" s="1381"/>
      <c r="AH207" s="1381"/>
      <c r="AI207" s="1381"/>
      <c r="AJ207" s="1382"/>
      <c r="AK207" s="10" t="s">
        <v>115</v>
      </c>
      <c r="AL207" s="10"/>
      <c r="AN207" s="789" t="s">
        <v>2611</v>
      </c>
      <c r="AO207" s="789"/>
      <c r="AP207" s="789"/>
      <c r="AQ207" s="789"/>
      <c r="AR207" s="789"/>
      <c r="AS207" s="789"/>
      <c r="AT207" s="789"/>
      <c r="AU207" s="789"/>
      <c r="AV207" s="789"/>
    </row>
    <row r="208" spans="1:65" ht="18" customHeight="1">
      <c r="B208" s="406"/>
      <c r="C208" s="406"/>
      <c r="D208" s="406"/>
      <c r="E208" s="406"/>
      <c r="F208" s="406"/>
      <c r="G208" s="406"/>
      <c r="H208" s="406"/>
      <c r="I208" s="406"/>
      <c r="J208" s="406"/>
      <c r="K208" s="406"/>
      <c r="L208" s="10"/>
      <c r="M208" s="1262" t="str">
        <f>IF($M$206="","",VLOOKUP($M$206,施工者登録!$B$2:$I$51,5,FALSE))</f>
        <v/>
      </c>
      <c r="N208" s="1259"/>
      <c r="O208" s="1259"/>
      <c r="P208" s="1259"/>
      <c r="Q208" s="1259"/>
      <c r="R208" s="1259"/>
      <c r="S208" s="1259"/>
      <c r="T208" s="1259"/>
      <c r="U208" s="1259"/>
      <c r="V208" s="1259"/>
      <c r="W208" s="1259"/>
      <c r="X208" s="1259"/>
      <c r="Y208" s="1259"/>
      <c r="Z208" s="1259"/>
      <c r="AA208" s="1259"/>
      <c r="AB208" s="1259"/>
      <c r="AC208" s="1259"/>
      <c r="AD208" s="1259"/>
      <c r="AE208" s="1259"/>
      <c r="AF208" s="1259"/>
      <c r="AG208" s="1259"/>
      <c r="AH208" s="1259"/>
      <c r="AI208" s="1259"/>
      <c r="AJ208" s="1259"/>
      <c r="AK208" s="1259"/>
      <c r="AL208" s="1260"/>
      <c r="AO208" s="419"/>
      <c r="AP208" s="419"/>
      <c r="AQ208" s="419"/>
      <c r="AR208" s="419"/>
      <c r="AS208" s="10"/>
      <c r="AT208" s="1261"/>
      <c r="AU208" s="1309"/>
      <c r="AV208" s="1309"/>
      <c r="AW208" s="1309"/>
      <c r="AX208" s="1309"/>
      <c r="AY208" s="1309"/>
      <c r="AZ208" s="1309"/>
      <c r="BA208" s="1309"/>
      <c r="BB208" s="1309"/>
      <c r="BC208" s="1309"/>
      <c r="BD208" s="1309"/>
      <c r="BE208" s="1309"/>
      <c r="BF208" s="1309"/>
      <c r="BG208" s="1309"/>
      <c r="BH208" s="1309"/>
      <c r="BI208" s="1309"/>
      <c r="BJ208" s="1309"/>
      <c r="BK208" s="1309"/>
      <c r="BL208" s="1309"/>
      <c r="BM208" s="1309"/>
    </row>
    <row r="209" spans="1:65" ht="18" customHeight="1">
      <c r="B209" s="406" t="s">
        <v>2928</v>
      </c>
      <c r="C209" s="406"/>
      <c r="D209" s="406"/>
      <c r="E209" s="406"/>
      <c r="F209" s="406"/>
      <c r="G209" s="406"/>
      <c r="H209" s="406"/>
      <c r="I209" s="406"/>
      <c r="J209" s="406"/>
      <c r="K209" s="406"/>
      <c r="L209" s="10"/>
      <c r="M209" s="1262" t="str">
        <f>IF($M$206="","",VLOOKUP($M$206,施工者登録!$B$2:$I$51,6,FALSE))</f>
        <v/>
      </c>
      <c r="N209" s="1259"/>
      <c r="O209" s="1259"/>
      <c r="P209" s="1259"/>
      <c r="Q209" s="1259"/>
      <c r="R209" s="1259"/>
      <c r="S209" s="1259"/>
      <c r="T209" s="1260"/>
      <c r="U209" s="10"/>
      <c r="V209" s="10"/>
      <c r="W209" s="10"/>
      <c r="X209" s="10"/>
      <c r="Y209" s="10"/>
      <c r="Z209" s="10"/>
      <c r="AA209" s="10"/>
      <c r="AB209" s="10"/>
      <c r="AC209" s="10"/>
      <c r="AD209" s="10"/>
      <c r="AE209" s="10"/>
      <c r="AF209" s="10"/>
      <c r="AG209" s="10"/>
      <c r="AH209" s="10"/>
      <c r="AI209" s="10"/>
      <c r="AJ209" s="10"/>
      <c r="AK209" s="10"/>
      <c r="AL209" s="10"/>
      <c r="AO209" s="406"/>
      <c r="AP209" s="10"/>
      <c r="AQ209" s="10"/>
      <c r="AR209" s="10"/>
      <c r="AT209" s="1261"/>
      <c r="AU209" s="1309"/>
      <c r="AV209" s="1309"/>
      <c r="AW209" s="1309"/>
      <c r="AX209" s="1309"/>
      <c r="AY209" s="1309"/>
      <c r="AZ209" s="1309"/>
      <c r="BA209" s="1309"/>
      <c r="BB209" s="1309"/>
      <c r="BC209" s="1309"/>
      <c r="BD209" s="1309"/>
      <c r="BE209" s="1309"/>
      <c r="BF209" s="1309"/>
      <c r="BG209" s="1309"/>
      <c r="BH209" s="1309"/>
      <c r="BI209" s="1309"/>
      <c r="BJ209" s="1309"/>
      <c r="BK209" s="1309"/>
      <c r="BL209" s="1309"/>
      <c r="BM209" s="1309"/>
    </row>
    <row r="210" spans="1:65" ht="18" customHeight="1">
      <c r="B210" s="406" t="s">
        <v>2939</v>
      </c>
      <c r="C210" s="406"/>
      <c r="D210" s="406"/>
      <c r="E210" s="406"/>
      <c r="F210" s="406"/>
      <c r="G210" s="406"/>
      <c r="H210" s="406"/>
      <c r="I210" s="406"/>
      <c r="J210" s="406"/>
      <c r="K210" s="406"/>
      <c r="L210" s="10"/>
      <c r="M210" s="1258" t="str">
        <f>IF($M$206="","",VLOOKUP($M$206,施工者登録!$B$2:$I$51,7,FALSE))</f>
        <v/>
      </c>
      <c r="N210" s="1259"/>
      <c r="O210" s="1259"/>
      <c r="P210" s="1259"/>
      <c r="Q210" s="1259"/>
      <c r="R210" s="1259"/>
      <c r="S210" s="1259"/>
      <c r="T210" s="1259"/>
      <c r="U210" s="1259"/>
      <c r="V210" s="1259"/>
      <c r="W210" s="1259"/>
      <c r="X210" s="1259"/>
      <c r="Y210" s="1259"/>
      <c r="Z210" s="1259"/>
      <c r="AA210" s="1259"/>
      <c r="AB210" s="1259"/>
      <c r="AC210" s="1259"/>
      <c r="AD210" s="1259"/>
      <c r="AE210" s="1259"/>
      <c r="AF210" s="1259"/>
      <c r="AG210" s="1259"/>
      <c r="AH210" s="1259"/>
      <c r="AI210" s="1259"/>
      <c r="AJ210" s="1259"/>
      <c r="AK210" s="1259"/>
      <c r="AL210" s="1260"/>
      <c r="AO210" s="406"/>
      <c r="AP210" s="10"/>
      <c r="AQ210" s="10"/>
      <c r="AR210" s="10"/>
      <c r="AS210" s="10"/>
      <c r="AT210" s="1261"/>
      <c r="AU210" s="1261"/>
      <c r="AV210" s="1261"/>
      <c r="AW210" s="1261"/>
      <c r="AX210" s="1261"/>
      <c r="AY210" s="1261"/>
      <c r="AZ210" s="1261"/>
      <c r="BA210" s="1261"/>
    </row>
    <row r="211" spans="1:65" ht="18" customHeight="1">
      <c r="B211" s="406" t="s">
        <v>2930</v>
      </c>
      <c r="C211" s="406"/>
      <c r="D211" s="406"/>
      <c r="E211" s="406"/>
      <c r="F211" s="406"/>
      <c r="G211" s="406"/>
      <c r="H211" s="406"/>
      <c r="I211" s="406"/>
      <c r="J211" s="406"/>
      <c r="K211" s="406"/>
      <c r="L211" s="10"/>
      <c r="M211" s="1262" t="str">
        <f>IF($M$206="","",VLOOKUP($M$206,施工者登録!$B$2:$I$51,8,FALSE))</f>
        <v/>
      </c>
      <c r="N211" s="1259"/>
      <c r="O211" s="1259"/>
      <c r="P211" s="1259"/>
      <c r="Q211" s="1259"/>
      <c r="R211" s="1259"/>
      <c r="S211" s="1259"/>
      <c r="T211" s="1260"/>
      <c r="U211" s="10"/>
      <c r="AI211" s="10"/>
      <c r="AJ211" s="10"/>
      <c r="AK211" s="10"/>
    </row>
    <row r="212" spans="1:65" ht="7.5" customHeight="1">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c r="AL212" s="10"/>
    </row>
    <row r="213" spans="1:65" ht="18" customHeight="1">
      <c r="B213" s="406" t="s">
        <v>3689</v>
      </c>
      <c r="C213" s="406"/>
      <c r="D213" s="406"/>
      <c r="E213" s="406"/>
      <c r="F213" s="406"/>
      <c r="G213" s="406"/>
      <c r="H213" s="406"/>
      <c r="I213" s="406"/>
      <c r="J213" s="406"/>
      <c r="K213" s="406"/>
      <c r="L213" s="10"/>
      <c r="M213" s="432"/>
      <c r="N213" s="432"/>
      <c r="O213" s="432"/>
      <c r="P213" s="432"/>
      <c r="Q213" s="432"/>
      <c r="R213" s="432"/>
      <c r="S213" s="432"/>
      <c r="T213" s="432"/>
      <c r="U213" s="10"/>
      <c r="AI213" s="10"/>
      <c r="AJ213" s="10"/>
      <c r="AK213" s="10"/>
    </row>
    <row r="214" spans="1:65" ht="18" customHeight="1">
      <c r="B214" s="406" t="s">
        <v>2350</v>
      </c>
      <c r="C214" s="406"/>
      <c r="D214" s="406"/>
      <c r="E214" s="406"/>
      <c r="F214" s="406"/>
      <c r="G214" s="406"/>
      <c r="H214" s="406"/>
      <c r="I214" s="406"/>
      <c r="J214" s="406"/>
      <c r="K214" s="406"/>
      <c r="L214" s="10"/>
      <c r="M214" s="1300"/>
      <c r="N214" s="1301"/>
      <c r="O214" s="1301"/>
      <c r="P214" s="1301"/>
      <c r="Q214" s="1301"/>
      <c r="R214" s="1301"/>
      <c r="S214" s="1301"/>
      <c r="T214" s="1379"/>
      <c r="U214" s="10"/>
      <c r="AI214" s="10"/>
      <c r="AJ214" s="10"/>
      <c r="AK214" s="10"/>
      <c r="AN214" s="10"/>
      <c r="AO214" s="10"/>
      <c r="AP214" s="10"/>
      <c r="AQ214" s="10"/>
      <c r="AR214" s="10"/>
      <c r="AS214" s="1261"/>
      <c r="AT214" s="1261"/>
      <c r="AU214" s="1261"/>
      <c r="AV214" s="1261"/>
      <c r="AW214" s="1261"/>
      <c r="AX214" s="1261"/>
      <c r="AY214" s="1261"/>
      <c r="AZ214" s="1261"/>
    </row>
    <row r="215" spans="1:65" ht="18" customHeight="1">
      <c r="B215" s="406" t="s">
        <v>2943</v>
      </c>
      <c r="C215" s="406"/>
      <c r="D215" s="406"/>
      <c r="E215" s="406"/>
      <c r="F215" s="406"/>
      <c r="G215" s="406"/>
      <c r="H215" s="406"/>
      <c r="I215" s="406"/>
      <c r="J215" s="406"/>
      <c r="K215" s="406"/>
      <c r="L215" s="10"/>
      <c r="M215" s="10"/>
      <c r="N215" s="10" t="s">
        <v>203</v>
      </c>
      <c r="O215" s="10"/>
      <c r="P215" s="10"/>
      <c r="Q215" s="10"/>
      <c r="R215" s="438" t="s">
        <v>191</v>
      </c>
      <c r="S215" s="1392" t="str">
        <f>IF($M$214="","",VLOOKUP($M$214,施工者登録!$B$2:$I$51,2,FALSE))</f>
        <v/>
      </c>
      <c r="T215" s="1393"/>
      <c r="U215" s="1393"/>
      <c r="V215" s="1393"/>
      <c r="W215" s="1394"/>
      <c r="X215" s="10" t="s">
        <v>201</v>
      </c>
      <c r="Y215" s="10"/>
      <c r="Z215" s="1392" t="str">
        <f>IF($M$214="","",VLOOKUP($M$214,施工者登録!$B$2:$I$51,3,FALSE))</f>
        <v/>
      </c>
      <c r="AA215" s="1393"/>
      <c r="AB215" s="1393"/>
      <c r="AC215" s="1394"/>
      <c r="AD215" s="10" t="s">
        <v>200</v>
      </c>
      <c r="AE215" s="1380" t="str">
        <f>IF($M$214="","",VLOOKUP($M$214,施工者登録!$B$2:$I$51,4,FALSE))</f>
        <v/>
      </c>
      <c r="AF215" s="1381"/>
      <c r="AG215" s="1381"/>
      <c r="AH215" s="1381"/>
      <c r="AI215" s="1381"/>
      <c r="AJ215" s="1382"/>
      <c r="AK215" s="10" t="s">
        <v>115</v>
      </c>
      <c r="AL215" s="10"/>
      <c r="AN215" s="789" t="s">
        <v>2611</v>
      </c>
      <c r="AO215" s="789"/>
      <c r="AP215" s="789"/>
      <c r="AQ215" s="789"/>
      <c r="AR215" s="789"/>
      <c r="AS215" s="789"/>
      <c r="AT215" s="789"/>
      <c r="AU215" s="789"/>
      <c r="AV215" s="789"/>
    </row>
    <row r="216" spans="1:65" ht="18" customHeight="1">
      <c r="B216" s="406"/>
      <c r="C216" s="406"/>
      <c r="D216" s="406"/>
      <c r="E216" s="406"/>
      <c r="F216" s="406"/>
      <c r="G216" s="406"/>
      <c r="H216" s="406"/>
      <c r="I216" s="406"/>
      <c r="J216" s="406"/>
      <c r="K216" s="406"/>
      <c r="L216" s="10"/>
      <c r="M216" s="1262" t="str">
        <f>IF($M$214="","",VLOOKUP($M$214,施工者登録!$B$2:$I$51,5,FALSE))</f>
        <v/>
      </c>
      <c r="N216" s="1259"/>
      <c r="O216" s="1259"/>
      <c r="P216" s="1259"/>
      <c r="Q216" s="1259"/>
      <c r="R216" s="1259"/>
      <c r="S216" s="1259"/>
      <c r="T216" s="1259"/>
      <c r="U216" s="1259"/>
      <c r="V216" s="1259"/>
      <c r="W216" s="1259"/>
      <c r="X216" s="1259"/>
      <c r="Y216" s="1259"/>
      <c r="Z216" s="1259"/>
      <c r="AA216" s="1259"/>
      <c r="AB216" s="1259"/>
      <c r="AC216" s="1259"/>
      <c r="AD216" s="1259"/>
      <c r="AE216" s="1259"/>
      <c r="AF216" s="1259"/>
      <c r="AG216" s="1259"/>
      <c r="AH216" s="1259"/>
      <c r="AI216" s="1259"/>
      <c r="AJ216" s="1259"/>
      <c r="AK216" s="1259"/>
      <c r="AL216" s="1260"/>
      <c r="AO216" s="419"/>
      <c r="AP216" s="419"/>
      <c r="AQ216" s="419"/>
      <c r="AR216" s="419"/>
      <c r="AS216" s="10"/>
      <c r="AT216" s="1261"/>
      <c r="AU216" s="1309"/>
      <c r="AV216" s="1309"/>
      <c r="AW216" s="1309"/>
      <c r="AX216" s="1309"/>
      <c r="AY216" s="1309"/>
      <c r="AZ216" s="1309"/>
      <c r="BA216" s="1309"/>
      <c r="BB216" s="1309"/>
      <c r="BC216" s="1309"/>
      <c r="BD216" s="1309"/>
      <c r="BE216" s="1309"/>
      <c r="BF216" s="1309"/>
      <c r="BG216" s="1309"/>
      <c r="BH216" s="1309"/>
      <c r="BI216" s="1309"/>
      <c r="BJ216" s="1309"/>
      <c r="BK216" s="1309"/>
      <c r="BL216" s="1309"/>
      <c r="BM216" s="1309"/>
    </row>
    <row r="217" spans="1:65" ht="18" customHeight="1">
      <c r="B217" s="406" t="s">
        <v>2928</v>
      </c>
      <c r="C217" s="406"/>
      <c r="D217" s="406"/>
      <c r="E217" s="406"/>
      <c r="F217" s="406"/>
      <c r="G217" s="406"/>
      <c r="H217" s="406"/>
      <c r="I217" s="406"/>
      <c r="J217" s="406"/>
      <c r="K217" s="406"/>
      <c r="L217" s="10"/>
      <c r="M217" s="1262" t="str">
        <f>IF($M$214="","",VLOOKUP($M$214,施工者登録!$B$2:$I$51,6,FALSE))</f>
        <v/>
      </c>
      <c r="N217" s="1259"/>
      <c r="O217" s="1259"/>
      <c r="P217" s="1259"/>
      <c r="Q217" s="1259"/>
      <c r="R217" s="1259"/>
      <c r="S217" s="1259"/>
      <c r="T217" s="1260"/>
      <c r="U217" s="10"/>
      <c r="V217" s="10"/>
      <c r="W217" s="10"/>
      <c r="X217" s="10"/>
      <c r="Y217" s="10"/>
      <c r="Z217" s="10"/>
      <c r="AA217" s="10"/>
      <c r="AB217" s="10"/>
      <c r="AC217" s="10"/>
      <c r="AD217" s="10"/>
      <c r="AE217" s="10"/>
      <c r="AF217" s="10"/>
      <c r="AG217" s="10"/>
      <c r="AH217" s="10"/>
      <c r="AI217" s="10"/>
      <c r="AJ217" s="10"/>
      <c r="AK217" s="10"/>
      <c r="AL217" s="10"/>
      <c r="AO217" s="406"/>
      <c r="AP217" s="10"/>
      <c r="AQ217" s="10"/>
      <c r="AR217" s="10"/>
      <c r="AT217" s="1261"/>
      <c r="AU217" s="1309"/>
      <c r="AV217" s="1309"/>
      <c r="AW217" s="1309"/>
      <c r="AX217" s="1309"/>
      <c r="AY217" s="1309"/>
      <c r="AZ217" s="1309"/>
      <c r="BA217" s="1309"/>
      <c r="BB217" s="1309"/>
      <c r="BC217" s="1309"/>
      <c r="BD217" s="1309"/>
      <c r="BE217" s="1309"/>
      <c r="BF217" s="1309"/>
      <c r="BG217" s="1309"/>
      <c r="BH217" s="1309"/>
      <c r="BI217" s="1309"/>
      <c r="BJ217" s="1309"/>
      <c r="BK217" s="1309"/>
      <c r="BL217" s="1309"/>
      <c r="BM217" s="1309"/>
    </row>
    <row r="218" spans="1:65" ht="18" customHeight="1">
      <c r="B218" s="406" t="s">
        <v>2939</v>
      </c>
      <c r="C218" s="406"/>
      <c r="D218" s="406"/>
      <c r="E218" s="406"/>
      <c r="F218" s="406"/>
      <c r="G218" s="406"/>
      <c r="H218" s="406"/>
      <c r="I218" s="406"/>
      <c r="J218" s="406"/>
      <c r="K218" s="406"/>
      <c r="L218" s="10"/>
      <c r="M218" s="1258" t="str">
        <f>IF($M$214="","",VLOOKUP($M$214,施工者登録!$B$2:$I$51,7,FALSE))</f>
        <v/>
      </c>
      <c r="N218" s="1259"/>
      <c r="O218" s="1259"/>
      <c r="P218" s="1259"/>
      <c r="Q218" s="1259"/>
      <c r="R218" s="1259"/>
      <c r="S218" s="1259"/>
      <c r="T218" s="1259"/>
      <c r="U218" s="1259"/>
      <c r="V218" s="1259"/>
      <c r="W218" s="1259"/>
      <c r="X218" s="1259"/>
      <c r="Y218" s="1259"/>
      <c r="Z218" s="1259"/>
      <c r="AA218" s="1259"/>
      <c r="AB218" s="1259"/>
      <c r="AC218" s="1259"/>
      <c r="AD218" s="1259"/>
      <c r="AE218" s="1259"/>
      <c r="AF218" s="1259"/>
      <c r="AG218" s="1259"/>
      <c r="AH218" s="1259"/>
      <c r="AI218" s="1259"/>
      <c r="AJ218" s="1259"/>
      <c r="AK218" s="1259"/>
      <c r="AL218" s="1260"/>
      <c r="AO218" s="406"/>
      <c r="AP218" s="10"/>
      <c r="AQ218" s="10"/>
      <c r="AR218" s="10"/>
      <c r="AS218" s="10"/>
      <c r="AT218" s="1261"/>
      <c r="AU218" s="1261"/>
      <c r="AV218" s="1261"/>
      <c r="AW218" s="1261"/>
      <c r="AX218" s="1261"/>
      <c r="AY218" s="1261"/>
      <c r="AZ218" s="1261"/>
      <c r="BA218" s="1261"/>
    </row>
    <row r="219" spans="1:65" ht="18" customHeight="1">
      <c r="B219" s="406" t="s">
        <v>2930</v>
      </c>
      <c r="C219" s="406"/>
      <c r="D219" s="406"/>
      <c r="E219" s="406"/>
      <c r="F219" s="406"/>
      <c r="G219" s="406"/>
      <c r="H219" s="406"/>
      <c r="I219" s="406"/>
      <c r="J219" s="406"/>
      <c r="K219" s="406"/>
      <c r="L219" s="10"/>
      <c r="M219" s="1262" t="str">
        <f>IF($M$214="","",VLOOKUP($M$214,施工者登録!$B$2:$I$51,8,FALSE))</f>
        <v/>
      </c>
      <c r="N219" s="1259"/>
      <c r="O219" s="1259"/>
      <c r="P219" s="1259"/>
      <c r="Q219" s="1259"/>
      <c r="R219" s="1259"/>
      <c r="S219" s="1259"/>
      <c r="T219" s="1260"/>
      <c r="U219" s="10"/>
      <c r="AI219" s="10"/>
      <c r="AJ219" s="10"/>
      <c r="AK219" s="10"/>
    </row>
    <row r="220" spans="1:65" ht="11.25" customHeight="1">
      <c r="B220" s="406"/>
      <c r="C220" s="406"/>
      <c r="D220" s="406"/>
      <c r="E220" s="406"/>
      <c r="F220" s="406"/>
      <c r="G220" s="406"/>
      <c r="H220" s="406"/>
      <c r="I220" s="406"/>
      <c r="J220" s="406"/>
      <c r="K220" s="406"/>
      <c r="L220" s="10"/>
      <c r="M220" s="425"/>
      <c r="N220" s="425"/>
      <c r="O220" s="425"/>
      <c r="P220" s="425"/>
      <c r="Q220" s="425"/>
      <c r="R220" s="425"/>
      <c r="S220" s="425"/>
      <c r="T220" s="425"/>
      <c r="U220" s="10"/>
      <c r="AI220" s="10"/>
      <c r="AJ220" s="10"/>
      <c r="AK220" s="10"/>
      <c r="AS220" s="411"/>
      <c r="AT220" s="411"/>
      <c r="AU220" s="411"/>
      <c r="AV220" s="411"/>
      <c r="AW220" s="411"/>
      <c r="AX220" s="411"/>
      <c r="AY220" s="411"/>
    </row>
    <row r="221" spans="1:65" ht="11.25" customHeight="1">
      <c r="A221" s="544"/>
      <c r="B221" s="545"/>
      <c r="C221" s="545"/>
      <c r="D221" s="545"/>
      <c r="E221" s="545"/>
      <c r="F221" s="545"/>
      <c r="G221" s="545"/>
      <c r="H221" s="545"/>
      <c r="I221" s="545"/>
      <c r="J221" s="545"/>
      <c r="K221" s="545"/>
      <c r="L221" s="546"/>
      <c r="M221" s="547"/>
      <c r="N221" s="547"/>
      <c r="O221" s="547"/>
      <c r="P221" s="547"/>
      <c r="Q221" s="547"/>
      <c r="R221" s="547"/>
      <c r="S221" s="547"/>
      <c r="T221" s="547"/>
      <c r="U221" s="546"/>
      <c r="V221" s="548"/>
      <c r="W221" s="548"/>
      <c r="X221" s="548"/>
      <c r="Y221" s="548"/>
      <c r="Z221" s="548"/>
      <c r="AA221" s="548"/>
      <c r="AB221" s="548"/>
      <c r="AC221" s="548"/>
      <c r="AD221" s="548"/>
      <c r="AE221" s="548"/>
      <c r="AF221" s="548"/>
      <c r="AG221" s="548"/>
      <c r="AH221" s="548"/>
      <c r="AI221" s="546"/>
      <c r="AJ221" s="546"/>
      <c r="AK221" s="546"/>
      <c r="AL221" s="548"/>
      <c r="AM221" s="548"/>
      <c r="AN221" s="548"/>
      <c r="AO221" s="548"/>
      <c r="AP221" s="548"/>
      <c r="AQ221" s="548"/>
      <c r="AR221" s="548"/>
    </row>
    <row r="222" spans="1:65" ht="18" customHeight="1">
      <c r="A222" s="416" t="s">
        <v>113</v>
      </c>
      <c r="B222" s="417" t="s">
        <v>2917</v>
      </c>
      <c r="C222" s="417"/>
      <c r="D222" s="417"/>
      <c r="E222" s="417"/>
      <c r="F222" s="417"/>
      <c r="G222" s="417"/>
      <c r="H222" s="417"/>
      <c r="I222" s="417"/>
      <c r="J222" s="417"/>
      <c r="K222" s="417"/>
      <c r="L222" s="10"/>
      <c r="M222" s="549"/>
      <c r="N222" s="425" t="s">
        <v>2108</v>
      </c>
      <c r="O222" s="425"/>
      <c r="P222" s="425"/>
      <c r="Q222" s="425"/>
      <c r="R222" s="425"/>
      <c r="S222" s="425"/>
      <c r="T222" s="425"/>
      <c r="U222" s="425"/>
      <c r="V222" s="599" t="s">
        <v>2291</v>
      </c>
      <c r="W222" s="599" t="s">
        <v>2111</v>
      </c>
      <c r="X222" s="1389"/>
      <c r="Y222" s="1390"/>
      <c r="Z222" s="1390"/>
      <c r="AA222" s="1390"/>
      <c r="AB222" s="1390"/>
      <c r="AC222" s="1390"/>
      <c r="AD222" s="1390"/>
      <c r="AE222" s="1390"/>
      <c r="AF222" s="1390"/>
      <c r="AG222" s="1391"/>
      <c r="AH222" s="402" t="s">
        <v>2180</v>
      </c>
      <c r="AI222" s="1398" t="s">
        <v>2550</v>
      </c>
      <c r="AJ222" s="1398"/>
      <c r="AK222" s="1398"/>
      <c r="AL222" s="1398"/>
      <c r="AM222" s="1398"/>
      <c r="AN222" s="1398"/>
      <c r="AO222" s="1398"/>
      <c r="AP222" s="1398"/>
      <c r="AQ222" s="1398"/>
      <c r="AR222" s="1398"/>
      <c r="AS222" s="1398"/>
      <c r="AT222" s="1398"/>
      <c r="AU222" s="1398"/>
      <c r="AV222" s="1398"/>
      <c r="AW222" s="1398"/>
      <c r="AX222" s="612"/>
      <c r="AY222" s="612"/>
      <c r="AZ222" s="612"/>
    </row>
    <row r="223" spans="1:65" ht="18" customHeight="1">
      <c r="B223" s="406"/>
      <c r="C223" s="406"/>
      <c r="D223" s="406"/>
      <c r="E223" s="406"/>
      <c r="F223" s="406"/>
      <c r="G223" s="406"/>
      <c r="H223" s="406"/>
      <c r="I223" s="406"/>
      <c r="J223" s="406"/>
      <c r="K223" s="406"/>
      <c r="L223" s="10"/>
      <c r="M223" s="549"/>
      <c r="N223" s="425" t="s">
        <v>2109</v>
      </c>
      <c r="O223" s="425"/>
      <c r="P223" s="425"/>
      <c r="Q223" s="425"/>
      <c r="R223" s="425"/>
      <c r="S223" s="425"/>
      <c r="T223" s="425"/>
      <c r="U223" s="425"/>
      <c r="V223" s="599" t="s">
        <v>2292</v>
      </c>
      <c r="W223" s="599" t="s">
        <v>2112</v>
      </c>
      <c r="X223" s="1389"/>
      <c r="Y223" s="1390"/>
      <c r="Z223" s="1390"/>
      <c r="AA223" s="1390"/>
      <c r="AB223" s="1390"/>
      <c r="AC223" s="1390"/>
      <c r="AD223" s="1390"/>
      <c r="AE223" s="1390"/>
      <c r="AF223" s="1390"/>
      <c r="AG223" s="1391"/>
      <c r="AH223" s="402" t="s">
        <v>2257</v>
      </c>
      <c r="AI223" s="1398"/>
      <c r="AJ223" s="1398"/>
      <c r="AK223" s="1398"/>
      <c r="AL223" s="1398"/>
      <c r="AM223" s="1398"/>
      <c r="AN223" s="1398"/>
      <c r="AO223" s="1398"/>
      <c r="AP223" s="1398"/>
      <c r="AQ223" s="1398"/>
      <c r="AR223" s="1398"/>
      <c r="AS223" s="1398"/>
      <c r="AT223" s="1398"/>
      <c r="AU223" s="1398"/>
      <c r="AV223" s="1398"/>
      <c r="AW223" s="1398"/>
      <c r="AX223" s="612"/>
      <c r="AY223" s="612"/>
      <c r="AZ223" s="612"/>
    </row>
    <row r="224" spans="1:65" ht="18" customHeight="1">
      <c r="B224" s="406"/>
      <c r="C224" s="406"/>
      <c r="D224" s="406"/>
      <c r="E224" s="406"/>
      <c r="F224" s="406"/>
      <c r="G224" s="406"/>
      <c r="H224" s="406"/>
      <c r="I224" s="406"/>
      <c r="J224" s="406"/>
      <c r="K224" s="406"/>
      <c r="L224" s="10"/>
      <c r="M224" s="549"/>
      <c r="N224" s="425" t="s">
        <v>2110</v>
      </c>
      <c r="O224" s="425"/>
      <c r="P224" s="425"/>
      <c r="Q224" s="425"/>
      <c r="R224" s="425"/>
      <c r="S224" s="425"/>
      <c r="T224" s="425"/>
      <c r="U224" s="10"/>
      <c r="AI224" s="1398"/>
      <c r="AJ224" s="1398"/>
      <c r="AK224" s="1398"/>
      <c r="AL224" s="1398"/>
      <c r="AM224" s="1398"/>
      <c r="AN224" s="1398"/>
      <c r="AO224" s="1398"/>
      <c r="AP224" s="1398"/>
      <c r="AQ224" s="1398"/>
      <c r="AR224" s="1398"/>
      <c r="AS224" s="1398"/>
      <c r="AT224" s="1398"/>
      <c r="AU224" s="1398"/>
      <c r="AV224" s="1398"/>
      <c r="AW224" s="1398"/>
    </row>
    <row r="225" spans="1:51" ht="11.25" customHeight="1">
      <c r="A225" s="986"/>
      <c r="B225" s="987"/>
      <c r="C225" s="987"/>
      <c r="D225" s="987"/>
      <c r="E225" s="987"/>
      <c r="F225" s="987"/>
      <c r="G225" s="987"/>
      <c r="H225" s="987"/>
      <c r="I225" s="987"/>
      <c r="J225" s="987"/>
      <c r="K225" s="987"/>
      <c r="L225" s="654"/>
      <c r="M225" s="988"/>
      <c r="N225" s="988"/>
      <c r="O225" s="988"/>
      <c r="P225" s="988"/>
      <c r="Q225" s="988"/>
      <c r="R225" s="988"/>
      <c r="S225" s="988"/>
      <c r="T225" s="988"/>
      <c r="U225" s="654"/>
      <c r="V225" s="989"/>
      <c r="W225" s="989"/>
      <c r="X225" s="989"/>
      <c r="Y225" s="989"/>
      <c r="Z225" s="989"/>
      <c r="AA225" s="989"/>
      <c r="AB225" s="989"/>
      <c r="AC225" s="989"/>
      <c r="AD225" s="989"/>
      <c r="AE225" s="989"/>
      <c r="AF225" s="989"/>
      <c r="AG225" s="989"/>
      <c r="AH225" s="989"/>
      <c r="AI225" s="654"/>
      <c r="AJ225" s="654"/>
      <c r="AK225" s="654"/>
      <c r="AL225" s="989"/>
      <c r="AM225" s="989"/>
      <c r="AN225" s="989"/>
      <c r="AO225" s="989"/>
      <c r="AP225" s="989"/>
      <c r="AQ225" s="989"/>
      <c r="AR225" s="989"/>
      <c r="AS225" s="989"/>
      <c r="AT225" s="989"/>
      <c r="AU225" s="989"/>
      <c r="AV225" s="989"/>
      <c r="AW225" s="989"/>
      <c r="AX225" s="989"/>
      <c r="AY225" s="989"/>
    </row>
    <row r="226" spans="1:51" ht="11.25" customHeight="1">
      <c r="B226" s="406"/>
      <c r="C226" s="406"/>
      <c r="D226" s="406"/>
      <c r="E226" s="406"/>
      <c r="F226" s="406"/>
      <c r="G226" s="406"/>
      <c r="H226" s="406"/>
      <c r="I226" s="406"/>
      <c r="J226" s="406"/>
      <c r="K226" s="406"/>
      <c r="L226" s="10"/>
      <c r="M226" s="425"/>
      <c r="N226" s="425"/>
      <c r="O226" s="425"/>
      <c r="P226" s="425"/>
      <c r="Q226" s="425"/>
      <c r="R226" s="425"/>
      <c r="S226" s="425"/>
      <c r="T226" s="425"/>
      <c r="U226" s="10"/>
      <c r="AI226" s="10"/>
      <c r="AJ226" s="10"/>
      <c r="AK226" s="10"/>
    </row>
    <row r="227" spans="1:51" ht="20.100000000000001" customHeight="1">
      <c r="A227" s="416" t="s">
        <v>113</v>
      </c>
      <c r="B227" s="417" t="s">
        <v>2884</v>
      </c>
      <c r="C227" s="406"/>
      <c r="D227" s="406"/>
      <c r="E227" s="406"/>
      <c r="F227" s="406"/>
      <c r="G227" s="406"/>
      <c r="H227" s="406"/>
      <c r="I227" s="406"/>
      <c r="J227" s="406"/>
      <c r="K227" s="406"/>
      <c r="L227" s="10"/>
      <c r="M227" s="425"/>
      <c r="N227" s="425"/>
      <c r="O227" s="425"/>
      <c r="P227" s="425"/>
      <c r="Q227" s="425"/>
      <c r="R227" s="425"/>
      <c r="S227" s="425"/>
      <c r="T227" s="425"/>
      <c r="U227" s="10"/>
      <c r="AI227" s="10"/>
      <c r="AJ227" s="10"/>
      <c r="AK227" s="10"/>
    </row>
    <row r="228" spans="1:51" ht="18" customHeight="1">
      <c r="A228" s="416"/>
      <c r="B228" s="417"/>
      <c r="C228" s="406"/>
      <c r="D228" s="406"/>
      <c r="E228" s="406"/>
      <c r="F228" s="406"/>
      <c r="G228" s="406"/>
      <c r="H228" s="406"/>
      <c r="I228" s="406"/>
      <c r="J228" s="406"/>
      <c r="K228" s="406"/>
      <c r="L228" s="10"/>
      <c r="M228" s="549"/>
      <c r="N228" s="425" t="s">
        <v>2885</v>
      </c>
      <c r="O228" s="425"/>
      <c r="P228" s="425"/>
      <c r="Q228" s="599" t="s">
        <v>2888</v>
      </c>
      <c r="S228" s="991" t="s">
        <v>2890</v>
      </c>
      <c r="T228" s="1386"/>
      <c r="U228" s="1387"/>
      <c r="V228" s="1387"/>
      <c r="W228" s="1387"/>
      <c r="X228" s="1387"/>
      <c r="Y228" s="1387"/>
      <c r="Z228" s="1387"/>
      <c r="AA228" s="1387"/>
      <c r="AB228" s="1387"/>
      <c r="AC228" s="1387"/>
      <c r="AD228" s="1387"/>
      <c r="AE228" s="1387"/>
      <c r="AF228" s="1387"/>
      <c r="AG228" s="1388"/>
      <c r="AH228" s="10"/>
      <c r="AI228" s="990" t="s">
        <v>2891</v>
      </c>
      <c r="AJ228" s="1386"/>
      <c r="AK228" s="1387"/>
      <c r="AL228" s="1387"/>
      <c r="AM228" s="1387"/>
      <c r="AN228" s="1387"/>
      <c r="AO228" s="1387"/>
      <c r="AP228" s="1387"/>
      <c r="AQ228" s="1387"/>
      <c r="AR228" s="1387"/>
      <c r="AS228" s="1387"/>
      <c r="AT228" s="1387"/>
      <c r="AU228" s="1387"/>
      <c r="AV228" s="1387"/>
      <c r="AW228" s="1388"/>
      <c r="AX228" s="10" t="s">
        <v>2889</v>
      </c>
    </row>
    <row r="229" spans="1:51" ht="18" customHeight="1">
      <c r="A229" s="417"/>
      <c r="B229" s="417"/>
      <c r="C229" s="406"/>
      <c r="D229" s="406"/>
      <c r="E229" s="406"/>
      <c r="F229" s="406"/>
      <c r="G229" s="406"/>
      <c r="H229" s="406"/>
      <c r="I229" s="406"/>
      <c r="J229" s="406"/>
      <c r="K229" s="406"/>
      <c r="L229" s="10"/>
      <c r="M229" s="549"/>
      <c r="N229" s="425" t="s">
        <v>2886</v>
      </c>
      <c r="O229" s="425"/>
      <c r="P229" s="425"/>
      <c r="Q229" s="599" t="s">
        <v>2888</v>
      </c>
      <c r="S229" s="991" t="s">
        <v>2890</v>
      </c>
      <c r="T229" s="1313"/>
      <c r="U229" s="1314"/>
      <c r="V229" s="1314"/>
      <c r="W229" s="1314"/>
      <c r="X229" s="1314"/>
      <c r="Y229" s="1314"/>
      <c r="Z229" s="1314"/>
      <c r="AA229" s="1314"/>
      <c r="AB229" s="1314"/>
      <c r="AC229" s="1314"/>
      <c r="AD229" s="1314"/>
      <c r="AE229" s="1314"/>
      <c r="AF229" s="1314"/>
      <c r="AG229" s="1315"/>
      <c r="AH229" s="10"/>
      <c r="AI229" s="990" t="s">
        <v>2891</v>
      </c>
      <c r="AJ229" s="1313"/>
      <c r="AK229" s="1314"/>
      <c r="AL229" s="1314"/>
      <c r="AM229" s="1314"/>
      <c r="AN229" s="1314"/>
      <c r="AO229" s="1314"/>
      <c r="AP229" s="1314"/>
      <c r="AQ229" s="1314"/>
      <c r="AR229" s="1314"/>
      <c r="AS229" s="1314"/>
      <c r="AT229" s="1314"/>
      <c r="AU229" s="1314"/>
      <c r="AV229" s="1314"/>
      <c r="AW229" s="1315"/>
      <c r="AX229" s="10" t="s">
        <v>2889</v>
      </c>
    </row>
    <row r="230" spans="1:51" ht="18" customHeight="1">
      <c r="B230" s="406"/>
      <c r="C230" s="406"/>
      <c r="D230" s="406"/>
      <c r="E230" s="406"/>
      <c r="F230" s="406"/>
      <c r="G230" s="406"/>
      <c r="H230" s="406"/>
      <c r="I230" s="406"/>
      <c r="J230" s="406"/>
      <c r="K230" s="406"/>
      <c r="L230" s="10"/>
      <c r="M230" s="549"/>
      <c r="N230" s="425" t="s">
        <v>2887</v>
      </c>
      <c r="O230" s="425"/>
      <c r="P230" s="425"/>
      <c r="Q230" s="599" t="s">
        <v>2888</v>
      </c>
      <c r="R230" s="1383"/>
      <c r="S230" s="1384"/>
      <c r="T230" s="1384"/>
      <c r="U230" s="1384"/>
      <c r="V230" s="1384"/>
      <c r="W230" s="1384"/>
      <c r="X230" s="1384"/>
      <c r="Y230" s="1384"/>
      <c r="Z230" s="1384"/>
      <c r="AA230" s="1384"/>
      <c r="AB230" s="1384"/>
      <c r="AC230" s="1384"/>
      <c r="AD230" s="1384"/>
      <c r="AE230" s="1384"/>
      <c r="AF230" s="1384"/>
      <c r="AG230" s="1384"/>
      <c r="AH230" s="1384"/>
      <c r="AI230" s="1384"/>
      <c r="AJ230" s="1384"/>
      <c r="AK230" s="1384"/>
      <c r="AL230" s="1384"/>
      <c r="AM230" s="1384"/>
      <c r="AN230" s="1384"/>
      <c r="AO230" s="1384"/>
      <c r="AP230" s="1384"/>
      <c r="AQ230" s="1384"/>
      <c r="AR230" s="1384"/>
      <c r="AS230" s="1384"/>
      <c r="AT230" s="1384"/>
      <c r="AU230" s="1384"/>
      <c r="AV230" s="1384"/>
      <c r="AW230" s="1385"/>
      <c r="AX230" s="10" t="s">
        <v>2889</v>
      </c>
    </row>
    <row r="231" spans="1:51" ht="11.25" customHeight="1">
      <c r="B231" s="406"/>
      <c r="C231" s="406"/>
      <c r="D231" s="406"/>
      <c r="E231" s="406"/>
      <c r="F231" s="406"/>
      <c r="G231" s="406"/>
      <c r="H231" s="406"/>
      <c r="I231" s="406"/>
      <c r="J231" s="406"/>
      <c r="K231" s="406"/>
      <c r="L231" s="10"/>
      <c r="M231" s="425"/>
      <c r="N231" s="425"/>
      <c r="O231" s="425"/>
      <c r="P231" s="425"/>
      <c r="Q231" s="425"/>
      <c r="R231" s="425"/>
      <c r="S231" s="425"/>
      <c r="T231" s="425"/>
      <c r="U231" s="10"/>
      <c r="AI231" s="10"/>
      <c r="AJ231" s="10"/>
      <c r="AK231" s="10"/>
    </row>
    <row r="232" spans="1:51" ht="11.25" customHeight="1">
      <c r="A232" s="413"/>
      <c r="B232" s="442"/>
      <c r="C232" s="442"/>
      <c r="D232" s="442"/>
      <c r="E232" s="442"/>
      <c r="F232" s="442"/>
      <c r="G232" s="442"/>
      <c r="H232" s="442"/>
      <c r="I232" s="442"/>
      <c r="J232" s="442"/>
      <c r="K232" s="442"/>
      <c r="L232" s="428"/>
      <c r="M232" s="429"/>
      <c r="N232" s="429"/>
      <c r="O232" s="429"/>
      <c r="P232" s="429"/>
      <c r="Q232" s="429"/>
      <c r="R232" s="429"/>
      <c r="S232" s="429"/>
      <c r="T232" s="429"/>
      <c r="U232" s="428"/>
      <c r="V232" s="428"/>
      <c r="W232" s="428"/>
      <c r="X232" s="428"/>
      <c r="Y232" s="428"/>
      <c r="Z232" s="428"/>
      <c r="AA232" s="428"/>
      <c r="AB232" s="428"/>
      <c r="AC232" s="428"/>
      <c r="AD232" s="428"/>
      <c r="AE232" s="428"/>
      <c r="AF232" s="428"/>
      <c r="AG232" s="428"/>
      <c r="AH232" s="428"/>
      <c r="AI232" s="428"/>
      <c r="AJ232" s="428"/>
      <c r="AK232" s="428"/>
      <c r="AL232" s="428"/>
      <c r="AM232" s="414"/>
      <c r="AN232" s="414"/>
      <c r="AO232" s="414"/>
      <c r="AP232" s="414"/>
      <c r="AQ232" s="414"/>
      <c r="AR232" s="414"/>
      <c r="AS232" s="548"/>
      <c r="AT232" s="548"/>
      <c r="AU232" s="548"/>
      <c r="AV232" s="548"/>
      <c r="AW232" s="548"/>
      <c r="AX232" s="548"/>
      <c r="AY232" s="548"/>
    </row>
    <row r="233" spans="1:51" ht="18" customHeight="1">
      <c r="A233" s="416" t="s">
        <v>178</v>
      </c>
      <c r="B233" s="417" t="s">
        <v>2922</v>
      </c>
      <c r="C233" s="417"/>
      <c r="D233" s="417"/>
      <c r="E233" s="417"/>
      <c r="F233" s="417"/>
      <c r="G233" s="417"/>
      <c r="H233" s="417"/>
      <c r="I233" s="417"/>
      <c r="J233" s="417"/>
      <c r="K233" s="417"/>
      <c r="L233" s="10"/>
      <c r="M233" s="1291"/>
      <c r="N233" s="1292"/>
      <c r="O233" s="1292"/>
      <c r="P233" s="1292"/>
      <c r="Q233" s="1292"/>
      <c r="R233" s="1292"/>
      <c r="S233" s="1292"/>
      <c r="T233" s="1292"/>
      <c r="U233" s="1292"/>
      <c r="V233" s="1292"/>
      <c r="W233" s="1292"/>
      <c r="X233" s="1292"/>
      <c r="Y233" s="1292"/>
      <c r="Z233" s="1292"/>
      <c r="AA233" s="1292"/>
      <c r="AB233" s="1292"/>
      <c r="AC233" s="1292"/>
      <c r="AD233" s="1292"/>
      <c r="AE233" s="1292"/>
      <c r="AF233" s="1292"/>
      <c r="AG233" s="1292"/>
      <c r="AH233" s="1293"/>
      <c r="AI233" s="10"/>
      <c r="AJ233" s="10"/>
      <c r="AK233" s="10"/>
      <c r="AL233" s="10"/>
    </row>
    <row r="234" spans="1:51" ht="18" customHeight="1">
      <c r="B234" s="406"/>
      <c r="C234" s="406"/>
      <c r="D234" s="406"/>
      <c r="E234" s="406"/>
      <c r="F234" s="406"/>
      <c r="G234" s="406"/>
      <c r="H234" s="406"/>
      <c r="I234" s="406"/>
      <c r="J234" s="406"/>
      <c r="K234" s="406"/>
      <c r="L234" s="10"/>
      <c r="M234" s="1294"/>
      <c r="N234" s="1295"/>
      <c r="O234" s="1295"/>
      <c r="P234" s="1295"/>
      <c r="Q234" s="1295"/>
      <c r="R234" s="1295"/>
      <c r="S234" s="1295"/>
      <c r="T234" s="1295"/>
      <c r="U234" s="1295"/>
      <c r="V234" s="1295"/>
      <c r="W234" s="1295"/>
      <c r="X234" s="1295"/>
      <c r="Y234" s="1295"/>
      <c r="Z234" s="1295"/>
      <c r="AA234" s="1295"/>
      <c r="AB234" s="1295"/>
      <c r="AC234" s="1295"/>
      <c r="AD234" s="1295"/>
      <c r="AE234" s="1295"/>
      <c r="AF234" s="1295"/>
      <c r="AG234" s="1295"/>
      <c r="AH234" s="1296"/>
      <c r="AI234" s="10"/>
      <c r="AJ234" s="10"/>
      <c r="AK234" s="10"/>
      <c r="AL234" s="10"/>
    </row>
    <row r="235" spans="1:51" ht="11.25" customHeight="1">
      <c r="AS235" s="411"/>
      <c r="AT235" s="411"/>
      <c r="AU235" s="411"/>
      <c r="AV235" s="411"/>
      <c r="AW235" s="411"/>
      <c r="AX235" s="411"/>
      <c r="AY235" s="411"/>
    </row>
    <row r="236" spans="1:51" ht="17.25" customHeight="1">
      <c r="A236" s="427" t="s">
        <v>197</v>
      </c>
      <c r="B236" s="413"/>
      <c r="C236" s="413"/>
      <c r="D236" s="413"/>
      <c r="E236" s="413"/>
      <c r="F236" s="413"/>
      <c r="G236" s="413"/>
      <c r="H236" s="413"/>
      <c r="I236" s="413"/>
      <c r="J236" s="413"/>
      <c r="K236" s="413"/>
      <c r="L236" s="414"/>
      <c r="M236" s="414"/>
      <c r="N236" s="414"/>
      <c r="O236" s="414"/>
      <c r="P236" s="414"/>
      <c r="Q236" s="414"/>
      <c r="R236" s="414"/>
      <c r="S236" s="414"/>
      <c r="T236" s="414"/>
      <c r="U236" s="414"/>
      <c r="V236" s="414"/>
      <c r="W236" s="414"/>
      <c r="X236" s="414"/>
      <c r="Y236" s="414"/>
      <c r="Z236" s="414"/>
      <c r="AA236" s="414"/>
      <c r="AB236" s="414"/>
      <c r="AC236" s="414"/>
      <c r="AD236" s="414"/>
      <c r="AE236" s="414"/>
      <c r="AF236" s="414"/>
      <c r="AG236" s="414"/>
      <c r="AH236" s="414"/>
      <c r="AI236" s="414"/>
      <c r="AJ236" s="414"/>
      <c r="AK236" s="414"/>
      <c r="AL236" s="414"/>
      <c r="AM236" s="414"/>
      <c r="AN236" s="414"/>
      <c r="AO236" s="414"/>
      <c r="AP236" s="414"/>
      <c r="AQ236" s="414"/>
      <c r="AR236" s="414"/>
    </row>
    <row r="237" spans="1:51" ht="13.5" customHeight="1">
      <c r="B237" s="406"/>
      <c r="C237" s="406"/>
      <c r="D237" s="406"/>
      <c r="E237" s="406"/>
      <c r="F237" s="406"/>
      <c r="G237" s="406"/>
      <c r="H237" s="406"/>
      <c r="I237" s="406"/>
      <c r="J237" s="406"/>
      <c r="K237" s="406"/>
      <c r="L237" s="10"/>
      <c r="M237" s="418" t="s">
        <v>196</v>
      </c>
      <c r="N237" s="10"/>
      <c r="R237" s="418" t="s">
        <v>195</v>
      </c>
      <c r="AA237" s="418" t="s">
        <v>194</v>
      </c>
    </row>
    <row r="238" spans="1:51" ht="18" customHeight="1">
      <c r="A238" s="416" t="s">
        <v>178</v>
      </c>
      <c r="B238" s="417" t="s">
        <v>2895</v>
      </c>
      <c r="C238" s="417"/>
      <c r="D238" s="417"/>
      <c r="E238" s="417"/>
      <c r="F238" s="417"/>
      <c r="G238" s="417"/>
      <c r="H238" s="417"/>
      <c r="I238" s="417"/>
      <c r="J238" s="417"/>
      <c r="K238" s="417"/>
      <c r="L238" s="10"/>
      <c r="M238" s="1289">
        <v>11111</v>
      </c>
      <c r="N238" s="1289"/>
      <c r="O238" s="1289"/>
      <c r="P238" s="1289"/>
      <c r="Q238" s="10"/>
      <c r="R238" s="1300"/>
      <c r="S238" s="1301"/>
      <c r="T238" s="1301"/>
      <c r="U238" s="1301"/>
      <c r="V238" s="1301"/>
      <c r="W238" s="1301"/>
      <c r="X238" s="1301"/>
      <c r="Y238" s="1302"/>
      <c r="Z238" s="10"/>
      <c r="AA238" s="1335"/>
      <c r="AB238" s="1336"/>
      <c r="AC238" s="1336"/>
      <c r="AD238" s="1336"/>
      <c r="AE238" s="1336"/>
      <c r="AF238" s="1336"/>
      <c r="AG238" s="1336"/>
      <c r="AH238" s="1336"/>
      <c r="AI238" s="1336"/>
      <c r="AJ238" s="1336"/>
      <c r="AK238" s="1336"/>
      <c r="AL238" s="1337"/>
    </row>
    <row r="239" spans="1:51" ht="18" customHeight="1">
      <c r="A239" s="416" t="s">
        <v>178</v>
      </c>
      <c r="B239" s="417" t="s">
        <v>2899</v>
      </c>
      <c r="C239" s="417"/>
      <c r="D239" s="417"/>
      <c r="E239" s="417"/>
      <c r="F239" s="417"/>
      <c r="G239" s="417"/>
      <c r="H239" s="417"/>
      <c r="I239" s="417"/>
      <c r="J239" s="417"/>
      <c r="K239" s="417"/>
      <c r="L239" s="10"/>
      <c r="M239" s="1289"/>
      <c r="N239" s="1289"/>
      <c r="O239" s="1289"/>
      <c r="P239" s="1289"/>
      <c r="Q239" s="10"/>
      <c r="R239" s="1300"/>
      <c r="S239" s="1301"/>
      <c r="T239" s="1301"/>
      <c r="U239" s="1301"/>
      <c r="V239" s="1301"/>
      <c r="W239" s="1301"/>
      <c r="X239" s="1301"/>
      <c r="Y239" s="1302"/>
      <c r="Z239" s="10"/>
      <c r="AA239" s="1335"/>
      <c r="AB239" s="1336"/>
      <c r="AC239" s="1336"/>
      <c r="AD239" s="1336"/>
      <c r="AE239" s="1336"/>
      <c r="AF239" s="1336"/>
      <c r="AG239" s="1336"/>
      <c r="AH239" s="1336"/>
      <c r="AI239" s="1336"/>
      <c r="AJ239" s="1336"/>
      <c r="AK239" s="1336"/>
      <c r="AL239" s="1337"/>
    </row>
    <row r="240" spans="1:51" ht="11.25" customHeight="1">
      <c r="B240" s="406"/>
      <c r="C240" s="406"/>
      <c r="D240" s="406"/>
      <c r="E240" s="406"/>
      <c r="F240" s="406"/>
      <c r="G240" s="406"/>
      <c r="H240" s="406"/>
      <c r="I240" s="406"/>
      <c r="J240" s="406"/>
      <c r="K240" s="406"/>
      <c r="L240" s="10"/>
      <c r="M240" s="425"/>
      <c r="N240" s="425"/>
      <c r="O240" s="425"/>
      <c r="P240" s="425"/>
      <c r="Q240" s="425"/>
      <c r="R240" s="425"/>
      <c r="S240" s="425"/>
      <c r="T240" s="425"/>
      <c r="U240" s="10"/>
      <c r="V240" s="10"/>
      <c r="W240" s="10"/>
      <c r="X240" s="10"/>
      <c r="Y240" s="10"/>
      <c r="Z240" s="10"/>
      <c r="AA240" s="10"/>
      <c r="AB240" s="10"/>
      <c r="AC240" s="10"/>
      <c r="AD240" s="10"/>
      <c r="AE240" s="10"/>
      <c r="AF240" s="10"/>
      <c r="AG240" s="10"/>
      <c r="AH240" s="10"/>
      <c r="AI240" s="10"/>
      <c r="AJ240" s="10"/>
      <c r="AK240" s="10"/>
      <c r="AL240" s="10"/>
      <c r="AS240" s="411"/>
      <c r="AT240" s="411"/>
      <c r="AU240" s="411"/>
      <c r="AV240" s="411"/>
      <c r="AW240" s="411"/>
      <c r="AX240" s="411"/>
      <c r="AY240" s="411"/>
    </row>
    <row r="241" spans="1:51" ht="18" customHeight="1">
      <c r="A241" s="426" t="s">
        <v>178</v>
      </c>
      <c r="B241" s="427" t="s">
        <v>2903</v>
      </c>
      <c r="C241" s="427"/>
      <c r="D241" s="427"/>
      <c r="E241" s="427"/>
      <c r="F241" s="427"/>
      <c r="G241" s="427"/>
      <c r="H241" s="427"/>
      <c r="I241" s="427"/>
      <c r="J241" s="427"/>
      <c r="K241" s="427"/>
      <c r="L241" s="428"/>
      <c r="M241" s="428"/>
      <c r="N241" s="428"/>
      <c r="O241" s="428"/>
      <c r="P241" s="428"/>
      <c r="Q241" s="428"/>
      <c r="R241" s="428"/>
      <c r="S241" s="428"/>
      <c r="T241" s="428"/>
      <c r="U241" s="428"/>
      <c r="V241" s="428"/>
      <c r="W241" s="428"/>
      <c r="X241" s="428"/>
      <c r="Y241" s="428"/>
      <c r="Z241" s="428"/>
      <c r="AA241" s="428"/>
      <c r="AB241" s="428"/>
      <c r="AC241" s="428"/>
      <c r="AD241" s="428"/>
      <c r="AE241" s="428"/>
      <c r="AF241" s="428"/>
      <c r="AG241" s="428"/>
      <c r="AH241" s="428"/>
      <c r="AI241" s="428"/>
      <c r="AJ241" s="428"/>
      <c r="AK241" s="428"/>
      <c r="AL241" s="428"/>
      <c r="AM241" s="414"/>
      <c r="AN241" s="414"/>
      <c r="AO241" s="414"/>
      <c r="AP241" s="414"/>
      <c r="AQ241" s="414"/>
      <c r="AR241" s="414"/>
    </row>
    <row r="242" spans="1:51" ht="18" customHeight="1">
      <c r="A242" s="421"/>
      <c r="B242" s="406"/>
      <c r="C242" s="406"/>
      <c r="D242" s="406"/>
      <c r="E242" s="406"/>
      <c r="F242" s="406"/>
      <c r="G242" s="406"/>
      <c r="H242" s="406"/>
      <c r="I242" s="406"/>
      <c r="J242" s="406"/>
      <c r="K242" s="406"/>
      <c r="L242" s="10"/>
      <c r="M242" s="443"/>
      <c r="N242" s="10" t="s">
        <v>193</v>
      </c>
      <c r="O242" s="10"/>
      <c r="P242" s="10"/>
      <c r="Q242" s="10"/>
      <c r="R242" s="10"/>
      <c r="S242" s="438" t="s">
        <v>192</v>
      </c>
      <c r="T242" s="443"/>
      <c r="U242" s="10" t="s">
        <v>190</v>
      </c>
      <c r="V242" s="10"/>
      <c r="W242" s="10"/>
      <c r="X242" s="10"/>
      <c r="Y242" s="443"/>
      <c r="Z242" s="10" t="s">
        <v>189</v>
      </c>
      <c r="AA242" s="10"/>
      <c r="AB242" s="10"/>
      <c r="AC242" s="10"/>
      <c r="AD242" s="10"/>
      <c r="AE242" s="10"/>
      <c r="AF242" s="443"/>
      <c r="AG242" s="10" t="s">
        <v>188</v>
      </c>
      <c r="AH242" s="10"/>
      <c r="AI242" s="10"/>
      <c r="AJ242" s="10"/>
      <c r="AK242" s="10"/>
      <c r="AL242" s="444" t="s">
        <v>182</v>
      </c>
    </row>
    <row r="243" spans="1:51" ht="18" customHeight="1">
      <c r="A243" s="421"/>
      <c r="B243" s="406"/>
      <c r="C243" s="406"/>
      <c r="D243" s="406"/>
      <c r="E243" s="406"/>
      <c r="F243" s="406"/>
      <c r="G243" s="406"/>
      <c r="H243" s="406"/>
      <c r="I243" s="406"/>
      <c r="J243" s="406"/>
      <c r="K243" s="406"/>
      <c r="L243" s="10"/>
      <c r="M243" s="443"/>
      <c r="N243" s="10" t="s">
        <v>187</v>
      </c>
      <c r="O243" s="10"/>
      <c r="P243" s="10"/>
      <c r="Q243" s="10"/>
      <c r="R243" s="10"/>
      <c r="S243" s="10"/>
      <c r="T243" s="443"/>
      <c r="U243" s="10" t="s">
        <v>186</v>
      </c>
      <c r="V243" s="10"/>
      <c r="W243" s="10"/>
      <c r="X243" s="10"/>
      <c r="Y243" s="10"/>
      <c r="Z243" s="10"/>
      <c r="AA243" s="10"/>
      <c r="AB243" s="10"/>
      <c r="AC243" s="10"/>
      <c r="AD243" s="10"/>
      <c r="AE243" s="10"/>
      <c r="AF243" s="10"/>
      <c r="AG243" s="10"/>
      <c r="AH243" s="10"/>
      <c r="AI243" s="10"/>
      <c r="AJ243" s="10"/>
      <c r="AK243" s="10"/>
      <c r="AL243" s="444"/>
    </row>
    <row r="244" spans="1:51" ht="18" customHeight="1">
      <c r="A244" s="416" t="s">
        <v>178</v>
      </c>
      <c r="B244" s="417" t="s">
        <v>2907</v>
      </c>
      <c r="C244" s="417"/>
      <c r="D244" s="417"/>
      <c r="E244" s="417"/>
      <c r="F244" s="417"/>
      <c r="G244" s="417"/>
      <c r="H244" s="417"/>
      <c r="I244" s="417"/>
      <c r="J244" s="417"/>
      <c r="K244" s="417"/>
      <c r="L244" s="10"/>
      <c r="M244" s="443"/>
      <c r="N244" s="445" t="s">
        <v>185</v>
      </c>
      <c r="O244" s="445"/>
      <c r="P244" s="445"/>
      <c r="Q244" s="443"/>
      <c r="R244" s="445" t="s">
        <v>184</v>
      </c>
      <c r="S244" s="445"/>
      <c r="T244" s="445"/>
      <c r="U244" s="445"/>
      <c r="V244" s="443"/>
      <c r="W244" s="445" t="s">
        <v>183</v>
      </c>
      <c r="X244" s="445"/>
      <c r="Y244" s="445"/>
      <c r="Z244" s="444" t="s">
        <v>182</v>
      </c>
      <c r="AA244" s="10"/>
      <c r="AB244" s="10"/>
      <c r="AC244" s="10"/>
      <c r="AD244" s="10"/>
      <c r="AE244" s="10"/>
      <c r="AF244" s="10"/>
      <c r="AG244" s="10"/>
      <c r="AH244" s="10"/>
      <c r="AI244" s="10"/>
      <c r="AJ244" s="10"/>
      <c r="AK244" s="10"/>
      <c r="AL244" s="10"/>
    </row>
    <row r="245" spans="1:51" ht="18" customHeight="1">
      <c r="A245" s="416" t="s">
        <v>178</v>
      </c>
      <c r="B245" s="417" t="s">
        <v>2912</v>
      </c>
      <c r="C245" s="417"/>
      <c r="D245" s="417"/>
      <c r="E245" s="417"/>
      <c r="F245" s="417"/>
      <c r="G245" s="417"/>
      <c r="H245" s="417"/>
      <c r="I245" s="417"/>
      <c r="J245" s="417"/>
      <c r="K245" s="417"/>
      <c r="L245" s="10"/>
      <c r="M245" s="10"/>
      <c r="N245" s="446"/>
      <c r="O245" s="10"/>
      <c r="P245" s="10"/>
      <c r="Q245" s="10"/>
      <c r="R245" s="10"/>
      <c r="S245" s="10"/>
      <c r="T245" s="446"/>
      <c r="U245" s="10"/>
      <c r="V245" s="10"/>
      <c r="W245" s="10"/>
      <c r="X245" s="10"/>
      <c r="Y245" s="10"/>
      <c r="Z245" s="10"/>
      <c r="AA245" s="10"/>
      <c r="AB245" s="10"/>
      <c r="AC245" s="10"/>
      <c r="AD245" s="10"/>
      <c r="AE245" s="10"/>
      <c r="AF245" s="10"/>
      <c r="AG245" s="10"/>
      <c r="AH245" s="10"/>
      <c r="AI245" s="10"/>
      <c r="AJ245" s="10"/>
      <c r="AK245" s="10"/>
      <c r="AL245" s="10"/>
      <c r="AM245" s="10"/>
    </row>
    <row r="246" spans="1:51" ht="6" customHeight="1">
      <c r="A246" s="416"/>
      <c r="B246" s="417"/>
      <c r="C246" s="417"/>
      <c r="D246" s="417"/>
      <c r="E246" s="417"/>
      <c r="F246" s="417"/>
      <c r="G246" s="417"/>
      <c r="H246" s="417"/>
      <c r="I246" s="417"/>
      <c r="J246" s="417"/>
      <c r="K246" s="417"/>
      <c r="L246" s="10"/>
      <c r="M246" s="10"/>
      <c r="N246" s="446"/>
      <c r="O246" s="10"/>
      <c r="P246" s="10"/>
      <c r="Q246" s="10"/>
      <c r="R246" s="10"/>
      <c r="S246" s="10"/>
      <c r="T246" s="446"/>
      <c r="U246" s="10"/>
      <c r="V246" s="10"/>
      <c r="W246" s="10"/>
      <c r="X246" s="10"/>
      <c r="Y246" s="10"/>
      <c r="Z246" s="10"/>
      <c r="AA246" s="10"/>
      <c r="AB246" s="10"/>
      <c r="AC246" s="10"/>
      <c r="AD246" s="10"/>
      <c r="AE246" s="10"/>
      <c r="AF246" s="10"/>
      <c r="AG246" s="10"/>
      <c r="AH246" s="10"/>
      <c r="AI246" s="10"/>
      <c r="AJ246" s="10"/>
      <c r="AK246" s="10"/>
      <c r="AL246" s="10"/>
      <c r="AM246" s="10"/>
    </row>
    <row r="247" spans="1:51" ht="18" customHeight="1">
      <c r="A247" s="416"/>
      <c r="B247" s="417"/>
      <c r="C247" s="417"/>
      <c r="D247" s="417"/>
      <c r="E247" s="417"/>
      <c r="F247" s="417"/>
      <c r="G247" s="417"/>
      <c r="H247" s="417"/>
      <c r="I247" s="417"/>
      <c r="J247" s="417"/>
      <c r="K247" s="417"/>
      <c r="L247" s="10"/>
      <c r="M247" s="10"/>
      <c r="N247" s="446"/>
      <c r="O247" s="10"/>
      <c r="P247" s="10"/>
      <c r="Q247" s="10"/>
      <c r="R247" s="10"/>
      <c r="S247" s="10"/>
      <c r="T247" s="446"/>
      <c r="U247" s="10"/>
      <c r="V247" s="10"/>
      <c r="W247" s="10"/>
      <c r="X247" s="10"/>
      <c r="Y247" s="10"/>
      <c r="Z247" s="10"/>
      <c r="AA247" s="10"/>
      <c r="AB247" s="10"/>
      <c r="AC247" s="10"/>
      <c r="AD247" s="10"/>
      <c r="AE247" s="10"/>
      <c r="AF247" s="10"/>
      <c r="AG247" s="10"/>
      <c r="AH247" s="10"/>
      <c r="AI247" s="10"/>
      <c r="AJ247" s="10"/>
      <c r="AK247" s="10"/>
      <c r="AL247" s="10"/>
      <c r="AM247" s="10"/>
    </row>
    <row r="248" spans="1:51" ht="6" customHeight="1">
      <c r="A248" s="416"/>
      <c r="B248" s="417"/>
      <c r="C248" s="417"/>
      <c r="D248" s="417"/>
      <c r="E248" s="417"/>
      <c r="F248" s="417"/>
      <c r="G248" s="417"/>
      <c r="H248" s="417"/>
      <c r="I248" s="417"/>
      <c r="J248" s="417"/>
      <c r="K248" s="417"/>
      <c r="L248" s="10"/>
      <c r="M248" s="10"/>
      <c r="N248" s="446"/>
      <c r="O248" s="10"/>
      <c r="P248" s="10"/>
      <c r="Q248" s="10"/>
      <c r="R248" s="10"/>
      <c r="S248" s="10"/>
      <c r="T248" s="446"/>
      <c r="U248" s="10"/>
      <c r="V248" s="10"/>
      <c r="W248" s="10"/>
      <c r="X248" s="10"/>
      <c r="Y248" s="10"/>
      <c r="Z248" s="10"/>
      <c r="AA248" s="10"/>
      <c r="AB248" s="10"/>
      <c r="AC248" s="10"/>
      <c r="AD248" s="10"/>
      <c r="AE248" s="10"/>
      <c r="AF248" s="10"/>
      <c r="AG248" s="10"/>
      <c r="AH248" s="10"/>
      <c r="AI248" s="10"/>
      <c r="AJ248" s="10"/>
      <c r="AK248" s="10"/>
      <c r="AL248" s="10"/>
      <c r="AM248" s="10"/>
    </row>
    <row r="249" spans="1:51" ht="18" customHeight="1">
      <c r="A249" s="416"/>
      <c r="B249" s="417"/>
      <c r="C249" s="417"/>
      <c r="D249" s="417"/>
      <c r="E249" s="417"/>
      <c r="F249" s="417"/>
      <c r="G249" s="417"/>
      <c r="H249" s="417"/>
      <c r="I249" s="417"/>
      <c r="J249" s="417"/>
      <c r="K249" s="417"/>
      <c r="L249" s="10"/>
      <c r="M249" s="10"/>
      <c r="N249" s="446"/>
      <c r="O249" s="10"/>
      <c r="P249" s="10"/>
      <c r="Q249" s="10"/>
      <c r="R249" s="10"/>
      <c r="S249" s="10"/>
      <c r="T249" s="446"/>
      <c r="U249" s="10"/>
      <c r="V249" s="10"/>
      <c r="W249" s="10"/>
      <c r="X249" s="10"/>
      <c r="Y249" s="10"/>
      <c r="Z249" s="10"/>
      <c r="AA249" s="10"/>
      <c r="AB249" s="10"/>
      <c r="AC249" s="10"/>
      <c r="AD249" s="10"/>
      <c r="AE249" s="10"/>
      <c r="AF249" s="10"/>
      <c r="AG249" s="10" t="s">
        <v>181</v>
      </c>
      <c r="AH249" s="10"/>
      <c r="AI249" s="1360"/>
      <c r="AJ249" s="1360"/>
      <c r="AK249" s="1360"/>
      <c r="AL249" s="1360"/>
      <c r="AM249" s="1360"/>
      <c r="AN249" s="1360"/>
      <c r="AO249" s="1360"/>
      <c r="AP249" s="1360"/>
      <c r="AQ249" s="1360"/>
      <c r="AR249" s="1360"/>
      <c r="AS249" s="1361"/>
      <c r="AT249" s="1361"/>
      <c r="AU249" s="1361"/>
      <c r="AV249" s="1361"/>
      <c r="AW249" s="1361"/>
      <c r="AX249" s="1361"/>
      <c r="AY249" s="402" t="s">
        <v>180</v>
      </c>
    </row>
    <row r="250" spans="1:51" ht="6" customHeight="1">
      <c r="B250" s="406"/>
      <c r="C250" s="406"/>
      <c r="D250" s="406"/>
      <c r="E250" s="406"/>
      <c r="F250" s="406"/>
      <c r="G250" s="406"/>
      <c r="H250" s="406"/>
      <c r="I250" s="406"/>
      <c r="J250" s="406"/>
      <c r="K250" s="406"/>
      <c r="L250" s="10"/>
      <c r="M250" s="425"/>
      <c r="N250" s="425"/>
      <c r="O250" s="425"/>
      <c r="P250" s="425"/>
      <c r="Q250" s="425"/>
      <c r="R250" s="425"/>
      <c r="S250" s="425"/>
      <c r="T250" s="425"/>
      <c r="U250" s="10"/>
      <c r="V250" s="10"/>
      <c r="W250" s="10"/>
      <c r="X250" s="10"/>
      <c r="Y250" s="10"/>
      <c r="Z250" s="10"/>
      <c r="AA250" s="10"/>
      <c r="AB250" s="10"/>
      <c r="AC250" s="10"/>
      <c r="AD250" s="10"/>
      <c r="AE250" s="10"/>
      <c r="AF250" s="10"/>
      <c r="AG250" s="10"/>
      <c r="AH250" s="10"/>
      <c r="AI250" s="10"/>
      <c r="AJ250" s="10"/>
      <c r="AK250" s="10"/>
      <c r="AL250" s="10"/>
      <c r="AS250" s="411"/>
      <c r="AT250" s="411"/>
      <c r="AU250" s="411"/>
      <c r="AV250" s="411"/>
      <c r="AW250" s="411"/>
      <c r="AX250" s="411"/>
      <c r="AY250" s="411"/>
    </row>
    <row r="251" spans="1:51" ht="18" customHeight="1">
      <c r="A251" s="426" t="s">
        <v>178</v>
      </c>
      <c r="B251" s="427" t="s">
        <v>2915</v>
      </c>
      <c r="C251" s="427"/>
      <c r="D251" s="427"/>
      <c r="E251" s="427"/>
      <c r="F251" s="427"/>
      <c r="G251" s="427"/>
      <c r="H251" s="427"/>
      <c r="I251" s="427"/>
      <c r="J251" s="427"/>
      <c r="K251" s="427"/>
      <c r="L251" s="428"/>
      <c r="M251" s="428"/>
      <c r="N251" s="428"/>
      <c r="O251" s="428"/>
      <c r="P251" s="428"/>
      <c r="Q251" s="428"/>
      <c r="R251" s="428"/>
      <c r="S251" s="428"/>
      <c r="T251" s="428"/>
      <c r="U251" s="428"/>
      <c r="V251" s="428"/>
      <c r="W251" s="428"/>
      <c r="X251" s="428"/>
      <c r="Y251" s="428"/>
      <c r="Z251" s="428"/>
      <c r="AA251" s="428"/>
      <c r="AB251" s="428"/>
      <c r="AC251" s="428"/>
      <c r="AD251" s="428"/>
      <c r="AE251" s="428"/>
      <c r="AF251" s="428"/>
      <c r="AG251" s="428"/>
      <c r="AH251" s="428"/>
      <c r="AI251" s="428"/>
      <c r="AJ251" s="428"/>
      <c r="AK251" s="428"/>
      <c r="AL251" s="428"/>
      <c r="AM251" s="414"/>
      <c r="AN251" s="414"/>
      <c r="AO251" s="414"/>
      <c r="AP251" s="414"/>
      <c r="AQ251" s="414"/>
      <c r="AR251" s="414"/>
    </row>
    <row r="252" spans="1:51" ht="18" customHeight="1">
      <c r="B252" s="406" t="s">
        <v>2944</v>
      </c>
      <c r="C252" s="406"/>
      <c r="D252" s="406"/>
      <c r="E252" s="406"/>
      <c r="F252" s="406"/>
      <c r="G252" s="406"/>
      <c r="H252" s="406"/>
      <c r="I252" s="406"/>
      <c r="J252" s="406"/>
      <c r="K252" s="406"/>
      <c r="L252" s="10"/>
      <c r="M252" s="10"/>
      <c r="N252" s="1310"/>
      <c r="O252" s="1311"/>
      <c r="P252" s="1311"/>
      <c r="Q252" s="1312"/>
      <c r="R252" s="446" t="s">
        <v>177</v>
      </c>
      <c r="S252" s="10"/>
      <c r="T252" s="10"/>
      <c r="U252" s="10"/>
      <c r="V252" s="10"/>
      <c r="W252" s="10"/>
      <c r="X252" s="10"/>
      <c r="Y252" s="10"/>
      <c r="Z252" s="10"/>
      <c r="AA252" s="10"/>
      <c r="AB252" s="10"/>
      <c r="AC252" s="10"/>
      <c r="AD252" s="10"/>
      <c r="AE252" s="10"/>
      <c r="AF252" s="10"/>
      <c r="AG252" s="10"/>
      <c r="AH252" s="10"/>
      <c r="AI252" s="10"/>
    </row>
    <row r="253" spans="1:51" ht="18" customHeight="1">
      <c r="B253" s="406" t="s">
        <v>2945</v>
      </c>
      <c r="C253" s="406"/>
      <c r="D253" s="406"/>
      <c r="E253" s="406"/>
      <c r="F253" s="406"/>
      <c r="G253" s="406"/>
      <c r="H253" s="406"/>
      <c r="I253" s="406"/>
      <c r="J253" s="406"/>
      <c r="K253" s="406"/>
      <c r="L253" s="10"/>
      <c r="M253" s="10"/>
      <c r="N253" s="1310"/>
      <c r="O253" s="1311"/>
      <c r="P253" s="1311"/>
      <c r="Q253" s="1312"/>
      <c r="R253" s="446" t="s">
        <v>176</v>
      </c>
      <c r="S253" s="10"/>
      <c r="T253" s="10"/>
      <c r="U253" s="10"/>
      <c r="V253" s="10"/>
      <c r="W253" s="10"/>
      <c r="X253" s="10"/>
      <c r="Y253" s="10"/>
      <c r="Z253" s="10"/>
      <c r="AA253" s="10"/>
      <c r="AB253" s="10"/>
      <c r="AC253" s="10"/>
      <c r="AD253" s="10"/>
      <c r="AE253" s="10"/>
      <c r="AF253" s="10"/>
      <c r="AG253" s="10"/>
      <c r="AH253" s="10"/>
      <c r="AI253" s="10"/>
    </row>
    <row r="254" spans="1:51" ht="11.25" customHeight="1">
      <c r="B254" s="406"/>
      <c r="C254" s="406"/>
      <c r="D254" s="406"/>
      <c r="E254" s="406"/>
      <c r="F254" s="406"/>
      <c r="G254" s="406"/>
      <c r="H254" s="406"/>
      <c r="I254" s="406"/>
      <c r="J254" s="406"/>
      <c r="K254" s="406"/>
      <c r="L254" s="10"/>
      <c r="M254" s="425"/>
      <c r="N254" s="425"/>
      <c r="O254" s="425"/>
      <c r="P254" s="425"/>
      <c r="Q254" s="425"/>
      <c r="R254" s="425"/>
      <c r="S254" s="425"/>
      <c r="T254" s="425"/>
      <c r="U254" s="10"/>
      <c r="V254" s="10"/>
      <c r="W254" s="10"/>
      <c r="X254" s="10"/>
      <c r="Y254" s="10"/>
      <c r="Z254" s="10"/>
      <c r="AA254" s="10"/>
      <c r="AB254" s="10"/>
      <c r="AC254" s="10"/>
      <c r="AD254" s="10"/>
      <c r="AE254" s="10"/>
      <c r="AF254" s="10"/>
      <c r="AG254" s="10"/>
      <c r="AH254" s="10"/>
      <c r="AI254" s="10"/>
      <c r="AJ254" s="10"/>
      <c r="AK254" s="10"/>
      <c r="AL254" s="10"/>
      <c r="AS254" s="411"/>
      <c r="AT254" s="411"/>
      <c r="AU254" s="411"/>
      <c r="AV254" s="411"/>
      <c r="AW254" s="411"/>
      <c r="AX254" s="411"/>
      <c r="AY254" s="411"/>
    </row>
    <row r="255" spans="1:51" ht="18" customHeight="1">
      <c r="A255" s="426" t="s">
        <v>167</v>
      </c>
      <c r="B255" s="427" t="s">
        <v>2918</v>
      </c>
      <c r="C255" s="427"/>
      <c r="D255" s="427"/>
      <c r="E255" s="427"/>
      <c r="F255" s="427"/>
      <c r="G255" s="427"/>
      <c r="H255" s="427"/>
      <c r="I255" s="427"/>
      <c r="J255" s="427"/>
      <c r="K255" s="427"/>
      <c r="L255" s="428"/>
      <c r="M255" s="428"/>
      <c r="N255" s="428"/>
      <c r="O255" s="428"/>
      <c r="P255" s="428"/>
      <c r="Q255" s="428"/>
      <c r="R255" s="428"/>
      <c r="S255" s="428"/>
      <c r="T255" s="428"/>
      <c r="U255" s="428"/>
      <c r="V255" s="428"/>
      <c r="W255" s="428"/>
      <c r="X255" s="428"/>
      <c r="Y255" s="428"/>
      <c r="Z255" s="428"/>
      <c r="AA255" s="428"/>
      <c r="AB255" s="428"/>
      <c r="AC255" s="428"/>
      <c r="AD255" s="428"/>
      <c r="AE255" s="428"/>
      <c r="AF255" s="428"/>
      <c r="AG255" s="428"/>
      <c r="AH255" s="428"/>
      <c r="AI255" s="428"/>
      <c r="AJ255" s="428"/>
      <c r="AK255" s="428"/>
      <c r="AL255" s="428"/>
      <c r="AM255" s="414"/>
      <c r="AN255" s="414"/>
      <c r="AO255" s="414"/>
      <c r="AP255" s="414"/>
      <c r="AQ255" s="414"/>
      <c r="AR255" s="414"/>
    </row>
    <row r="256" spans="1:51" ht="18" customHeight="1">
      <c r="B256" s="406" t="s">
        <v>2946</v>
      </c>
      <c r="C256" s="406"/>
      <c r="D256" s="406"/>
      <c r="E256" s="406"/>
      <c r="F256" s="406"/>
      <c r="G256" s="406"/>
      <c r="H256" s="406"/>
      <c r="I256" s="406"/>
      <c r="J256" s="406"/>
      <c r="K256" s="406"/>
      <c r="L256" s="447" t="s">
        <v>173</v>
      </c>
      <c r="M256" s="446" t="s">
        <v>166</v>
      </c>
      <c r="N256" s="1325"/>
      <c r="O256" s="1326"/>
      <c r="P256" s="1326"/>
      <c r="Q256" s="1326"/>
      <c r="R256" s="1327"/>
      <c r="S256" s="768" t="s">
        <v>164</v>
      </c>
      <c r="T256" s="1325"/>
      <c r="U256" s="1326"/>
      <c r="V256" s="1326"/>
      <c r="W256" s="1326"/>
      <c r="X256" s="1327"/>
      <c r="Y256" s="768" t="s">
        <v>164</v>
      </c>
      <c r="Z256" s="1325"/>
      <c r="AA256" s="1326"/>
      <c r="AB256" s="1326"/>
      <c r="AC256" s="1326"/>
      <c r="AD256" s="1327"/>
      <c r="AE256" s="768" t="s">
        <v>164</v>
      </c>
      <c r="AF256" s="1325"/>
      <c r="AG256" s="1326"/>
      <c r="AH256" s="1326"/>
      <c r="AI256" s="1326"/>
      <c r="AJ256" s="1327"/>
      <c r="AK256" s="446" t="s">
        <v>168</v>
      </c>
      <c r="AL256" s="446" t="s">
        <v>171</v>
      </c>
    </row>
    <row r="257" spans="1:65" ht="18" customHeight="1">
      <c r="B257" s="448"/>
      <c r="C257" s="448"/>
      <c r="D257" s="448"/>
      <c r="E257" s="448"/>
      <c r="F257" s="448"/>
      <c r="G257" s="448"/>
      <c r="H257" s="448"/>
      <c r="I257" s="448"/>
      <c r="J257" s="448"/>
      <c r="K257" s="448"/>
      <c r="L257" s="447" t="s">
        <v>172</v>
      </c>
      <c r="M257" s="446" t="s">
        <v>166</v>
      </c>
      <c r="N257" s="1325"/>
      <c r="O257" s="1326"/>
      <c r="P257" s="1326"/>
      <c r="Q257" s="1326"/>
      <c r="R257" s="1327"/>
      <c r="S257" s="768" t="s">
        <v>164</v>
      </c>
      <c r="T257" s="1325"/>
      <c r="U257" s="1326"/>
      <c r="V257" s="1326"/>
      <c r="W257" s="1326"/>
      <c r="X257" s="1327"/>
      <c r="Y257" s="768" t="s">
        <v>164</v>
      </c>
      <c r="Z257" s="1325"/>
      <c r="AA257" s="1326"/>
      <c r="AB257" s="1326"/>
      <c r="AC257" s="1326"/>
      <c r="AD257" s="1327"/>
      <c r="AE257" s="768" t="s">
        <v>164</v>
      </c>
      <c r="AF257" s="1325"/>
      <c r="AG257" s="1326"/>
      <c r="AH257" s="1326"/>
      <c r="AI257" s="1326"/>
      <c r="AJ257" s="1327"/>
      <c r="AK257" s="446" t="s">
        <v>168</v>
      </c>
      <c r="AL257" s="446" t="s">
        <v>171</v>
      </c>
    </row>
    <row r="258" spans="1:65" ht="18" customHeight="1">
      <c r="B258" s="406" t="s">
        <v>2947</v>
      </c>
      <c r="C258" s="406"/>
      <c r="D258" s="406"/>
      <c r="E258" s="406"/>
      <c r="F258" s="406"/>
      <c r="G258" s="406"/>
      <c r="H258" s="406"/>
      <c r="I258" s="406"/>
      <c r="J258" s="406"/>
      <c r="K258" s="406"/>
      <c r="L258" s="10"/>
      <c r="M258" s="446" t="s">
        <v>166</v>
      </c>
      <c r="N258" s="1358"/>
      <c r="O258" s="1358"/>
      <c r="P258" s="1358"/>
      <c r="Q258" s="1358"/>
      <c r="R258" s="1358"/>
      <c r="S258" s="446" t="s">
        <v>164</v>
      </c>
      <c r="T258" s="1358"/>
      <c r="U258" s="1358"/>
      <c r="V258" s="1358"/>
      <c r="W258" s="1358"/>
      <c r="X258" s="1358"/>
      <c r="Y258" s="446" t="s">
        <v>164</v>
      </c>
      <c r="Z258" s="1358"/>
      <c r="AA258" s="1358"/>
      <c r="AB258" s="1358"/>
      <c r="AC258" s="1358"/>
      <c r="AD258" s="1358"/>
      <c r="AE258" s="446" t="s">
        <v>164</v>
      </c>
      <c r="AF258" s="1359"/>
      <c r="AG258" s="1359"/>
      <c r="AH258" s="1359"/>
      <c r="AI258" s="1359"/>
      <c r="AJ258" s="1359"/>
      <c r="AK258" s="446" t="s">
        <v>168</v>
      </c>
      <c r="AL258" s="10"/>
      <c r="AN258" s="430" t="s">
        <v>104</v>
      </c>
      <c r="AO258" s="10"/>
    </row>
    <row r="259" spans="1:65" ht="18" customHeight="1">
      <c r="B259" s="406" t="s">
        <v>2948</v>
      </c>
      <c r="C259" s="406"/>
      <c r="D259" s="406"/>
      <c r="E259" s="406"/>
      <c r="F259" s="406"/>
      <c r="G259" s="406"/>
      <c r="H259" s="406"/>
      <c r="I259" s="406"/>
      <c r="J259" s="406"/>
      <c r="K259" s="406"/>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O259" s="419" t="s">
        <v>175</v>
      </c>
      <c r="AP259" s="419"/>
      <c r="AQ259" s="419"/>
      <c r="AR259" s="419"/>
      <c r="AS259" s="10"/>
      <c r="AT259" s="1261"/>
      <c r="AU259" s="1309"/>
      <c r="AV259" s="1309"/>
      <c r="AW259" s="1309"/>
      <c r="AX259" s="1309"/>
      <c r="AY259" s="1309"/>
      <c r="AZ259" s="1309"/>
      <c r="BA259" s="1309"/>
      <c r="BB259" s="1309"/>
      <c r="BC259" s="1309"/>
      <c r="BD259" s="1309"/>
      <c r="BE259" s="1309"/>
      <c r="BF259" s="1309"/>
      <c r="BG259" s="1309"/>
      <c r="BH259" s="1309"/>
      <c r="BI259" s="1309"/>
      <c r="BJ259" s="1309"/>
      <c r="BK259" s="1309"/>
      <c r="BL259" s="1309"/>
      <c r="BM259" s="1309"/>
    </row>
    <row r="260" spans="1:65" ht="18" customHeight="1">
      <c r="B260" s="406"/>
      <c r="C260" s="406"/>
      <c r="D260" s="406"/>
      <c r="E260" s="406"/>
      <c r="F260" s="406"/>
      <c r="G260" s="406"/>
      <c r="H260" s="406"/>
      <c r="I260" s="406"/>
      <c r="J260" s="406"/>
      <c r="K260" s="406"/>
      <c r="L260" s="10"/>
      <c r="M260" s="446" t="s">
        <v>166</v>
      </c>
      <c r="N260" s="1325"/>
      <c r="O260" s="1326"/>
      <c r="P260" s="1326"/>
      <c r="Q260" s="1326"/>
      <c r="R260" s="1327"/>
      <c r="S260" s="446" t="s">
        <v>164</v>
      </c>
      <c r="T260" s="1325"/>
      <c r="U260" s="1326"/>
      <c r="V260" s="1326"/>
      <c r="W260" s="1326"/>
      <c r="X260" s="1327"/>
      <c r="Y260" s="446" t="s">
        <v>164</v>
      </c>
      <c r="Z260" s="1325"/>
      <c r="AA260" s="1326"/>
      <c r="AB260" s="1326"/>
      <c r="AC260" s="1326"/>
      <c r="AD260" s="1327"/>
      <c r="AE260" s="446" t="s">
        <v>164</v>
      </c>
      <c r="AF260" s="1325"/>
      <c r="AG260" s="1326"/>
      <c r="AH260" s="1326"/>
      <c r="AI260" s="1326"/>
      <c r="AJ260" s="1327"/>
      <c r="AK260" s="446" t="s">
        <v>168</v>
      </c>
      <c r="AL260" s="446" t="s">
        <v>170</v>
      </c>
      <c r="AO260" s="406" t="s">
        <v>174</v>
      </c>
      <c r="AP260" s="10"/>
      <c r="AQ260" s="10"/>
      <c r="AR260" s="10"/>
      <c r="AT260" s="1261"/>
      <c r="AU260" s="1309"/>
      <c r="AV260" s="1309"/>
      <c r="AW260" s="1309"/>
      <c r="AX260" s="1309"/>
      <c r="AY260" s="1309"/>
      <c r="AZ260" s="1309"/>
      <c r="BA260" s="1309"/>
      <c r="BB260" s="1309"/>
      <c r="BC260" s="1309"/>
      <c r="BD260" s="1309"/>
      <c r="BE260" s="1309"/>
      <c r="BF260" s="1309"/>
      <c r="BG260" s="1309"/>
      <c r="BH260" s="1309"/>
      <c r="BI260" s="1309"/>
      <c r="BJ260" s="1309"/>
      <c r="BK260" s="1309"/>
      <c r="BL260" s="1309"/>
      <c r="BM260" s="1309"/>
    </row>
    <row r="261" spans="1:65" ht="18" customHeight="1">
      <c r="B261" s="406" t="s">
        <v>2949</v>
      </c>
      <c r="C261" s="406"/>
      <c r="D261" s="406"/>
      <c r="E261" s="406"/>
      <c r="F261" s="406"/>
      <c r="G261" s="406"/>
      <c r="H261" s="406"/>
      <c r="I261" s="406"/>
      <c r="J261" s="406"/>
      <c r="K261" s="406"/>
      <c r="L261" s="10"/>
      <c r="M261" s="10"/>
      <c r="N261" s="10"/>
      <c r="O261" s="10"/>
      <c r="P261" s="10"/>
      <c r="Q261" s="10"/>
      <c r="R261" s="10"/>
      <c r="S261" s="10"/>
      <c r="T261" s="10"/>
      <c r="U261" s="10"/>
      <c r="V261" s="10"/>
      <c r="W261" s="10"/>
      <c r="X261" s="10"/>
      <c r="Y261" s="10"/>
      <c r="Z261" s="10"/>
      <c r="AA261" s="10"/>
      <c r="AB261" s="10"/>
      <c r="AC261" s="10"/>
      <c r="AD261" s="10"/>
      <c r="AE261" s="10"/>
      <c r="AF261" s="10"/>
      <c r="AG261" s="10"/>
      <c r="AH261" s="10"/>
      <c r="AI261" s="10"/>
      <c r="AJ261" s="10"/>
      <c r="AK261" s="10"/>
      <c r="AL261" s="10"/>
      <c r="AO261" s="406" t="s">
        <v>101</v>
      </c>
      <c r="AP261" s="10"/>
      <c r="AQ261" s="10"/>
      <c r="AR261" s="10"/>
      <c r="AS261" s="10"/>
      <c r="AT261" s="1261"/>
      <c r="AU261" s="1261"/>
      <c r="AV261" s="1261"/>
      <c r="AW261" s="1261"/>
      <c r="AX261" s="1261"/>
      <c r="AY261" s="1261"/>
      <c r="AZ261" s="1261"/>
      <c r="BA261" s="1261"/>
    </row>
    <row r="262" spans="1:65" ht="18" customHeight="1">
      <c r="B262" s="406"/>
      <c r="C262" s="406"/>
      <c r="D262" s="406"/>
      <c r="E262" s="406"/>
      <c r="F262" s="406"/>
      <c r="G262" s="406"/>
      <c r="H262" s="406"/>
      <c r="I262" s="406"/>
      <c r="J262" s="406"/>
      <c r="K262" s="406"/>
      <c r="L262" s="10"/>
      <c r="M262" s="446" t="s">
        <v>166</v>
      </c>
      <c r="N262" s="1325"/>
      <c r="O262" s="1326"/>
      <c r="P262" s="1326"/>
      <c r="Q262" s="1326"/>
      <c r="R262" s="1327"/>
      <c r="S262" s="446" t="s">
        <v>164</v>
      </c>
      <c r="T262" s="1325"/>
      <c r="U262" s="1326"/>
      <c r="V262" s="1326"/>
      <c r="W262" s="1326"/>
      <c r="X262" s="1327"/>
      <c r="Y262" s="446" t="s">
        <v>164</v>
      </c>
      <c r="Z262" s="1325"/>
      <c r="AA262" s="1326"/>
      <c r="AB262" s="1326"/>
      <c r="AC262" s="1326"/>
      <c r="AD262" s="1327"/>
      <c r="AE262" s="446" t="s">
        <v>164</v>
      </c>
      <c r="AF262" s="1325"/>
      <c r="AG262" s="1326"/>
      <c r="AH262" s="1326"/>
      <c r="AI262" s="1326"/>
      <c r="AJ262" s="1327"/>
      <c r="AK262" s="446" t="s">
        <v>168</v>
      </c>
      <c r="AL262" s="446" t="s">
        <v>170</v>
      </c>
    </row>
    <row r="263" spans="1:65" ht="18" customHeight="1">
      <c r="B263" s="406" t="s">
        <v>2950</v>
      </c>
      <c r="C263" s="406"/>
      <c r="D263" s="406"/>
      <c r="E263" s="406"/>
      <c r="F263" s="406"/>
      <c r="G263" s="406"/>
      <c r="H263" s="406"/>
      <c r="I263" s="406"/>
      <c r="J263" s="406"/>
      <c r="K263" s="406"/>
      <c r="L263" s="10"/>
      <c r="M263" s="449" t="s">
        <v>173</v>
      </c>
      <c r="N263" s="1407">
        <f>$N$256+$T$256+$Z$256+$AF$256</f>
        <v>0</v>
      </c>
      <c r="O263" s="1407"/>
      <c r="P263" s="1407"/>
      <c r="Q263" s="1407"/>
      <c r="R263" s="1407"/>
      <c r="S263" s="446" t="s">
        <v>171</v>
      </c>
      <c r="T263" s="10"/>
      <c r="U263" s="10"/>
      <c r="V263" s="10"/>
      <c r="W263" s="10"/>
      <c r="X263" s="10"/>
      <c r="Y263" s="10"/>
      <c r="Z263" s="10"/>
      <c r="AA263" s="10"/>
      <c r="AB263" s="10"/>
      <c r="AC263" s="10"/>
      <c r="AD263" s="10"/>
      <c r="AE263" s="10"/>
      <c r="AF263" s="10"/>
      <c r="AG263" s="10"/>
      <c r="AH263" s="10"/>
      <c r="AI263" s="10"/>
      <c r="AJ263" s="10"/>
      <c r="AK263" s="10"/>
      <c r="AL263" s="10"/>
    </row>
    <row r="264" spans="1:65" ht="18" customHeight="1">
      <c r="B264" s="406"/>
      <c r="C264" s="406"/>
      <c r="D264" s="406"/>
      <c r="E264" s="406"/>
      <c r="F264" s="406"/>
      <c r="G264" s="406"/>
      <c r="H264" s="406"/>
      <c r="I264" s="406"/>
      <c r="J264" s="406"/>
      <c r="K264" s="406"/>
      <c r="L264" s="10"/>
      <c r="M264" s="449" t="s">
        <v>172</v>
      </c>
      <c r="N264" s="1407">
        <f>IF(AND(N257="",T257="",Z257="",AF257=""),0,IF(N257="",$N$256,N257)+IF(T257="",$T$256,T257)+IF(Z257="",$Z$256,Z257)+IF(AF257="",$AF$256,AF257))</f>
        <v>0</v>
      </c>
      <c r="O264" s="1407"/>
      <c r="P264" s="1407"/>
      <c r="Q264" s="1407"/>
      <c r="R264" s="1407"/>
      <c r="S264" s="446" t="s">
        <v>171</v>
      </c>
      <c r="T264" s="10"/>
      <c r="U264" s="10"/>
      <c r="V264" s="10"/>
      <c r="W264" s="10"/>
      <c r="X264" s="10"/>
      <c r="Y264" s="10"/>
      <c r="Z264" s="10"/>
      <c r="AA264" s="10"/>
      <c r="AB264" s="10"/>
      <c r="AC264" s="10"/>
      <c r="AD264" s="10"/>
      <c r="AE264" s="10"/>
      <c r="AF264" s="10"/>
      <c r="AG264" s="10"/>
      <c r="AH264" s="10"/>
      <c r="AI264" s="10"/>
      <c r="AJ264" s="10"/>
      <c r="AK264" s="10"/>
      <c r="AL264" s="10"/>
    </row>
    <row r="265" spans="1:65" ht="18" customHeight="1">
      <c r="B265" s="406" t="s">
        <v>2951</v>
      </c>
      <c r="C265" s="406"/>
      <c r="D265" s="406"/>
      <c r="E265" s="406"/>
      <c r="F265" s="406"/>
      <c r="G265" s="406"/>
      <c r="H265" s="406"/>
      <c r="I265" s="406"/>
      <c r="J265" s="406"/>
      <c r="K265" s="406"/>
      <c r="L265" s="10"/>
      <c r="M265" s="10"/>
      <c r="N265" s="10"/>
      <c r="O265" s="10"/>
      <c r="P265" s="10"/>
      <c r="Q265" s="10"/>
      <c r="R265" s="10"/>
      <c r="S265" s="10"/>
      <c r="T265" s="1432">
        <f>IFERROR(ROUNDDOWN(((IF(N257="",N256,N257)*$N$260/100)+(IF(T257="",T256,T257)*$T$260/100)+(IF(Z257="",Z256,Z257)*$Z$260/100)+(IF(AF257="",AF256,AF257)*$AF$260/100))/(IF(N264=0,N263,N264))*100,2),0)</f>
        <v>0</v>
      </c>
      <c r="U265" s="1432"/>
      <c r="V265" s="1432"/>
      <c r="W265" s="1432"/>
      <c r="X265" s="446" t="s">
        <v>170</v>
      </c>
      <c r="Y265" s="1171" t="s">
        <v>3440</v>
      </c>
      <c r="Z265" s="1171" t="s">
        <v>3441</v>
      </c>
      <c r="AA265" s="1171"/>
      <c r="AB265" s="1171"/>
      <c r="AC265" s="1171"/>
      <c r="AD265" s="1171"/>
      <c r="AE265" s="1171"/>
      <c r="AF265" s="1171"/>
      <c r="AG265" s="1172" t="s">
        <v>75</v>
      </c>
      <c r="AH265" s="1171"/>
      <c r="AI265" s="1171" t="s">
        <v>3443</v>
      </c>
      <c r="AJ265" s="1171"/>
      <c r="AK265" s="1171"/>
      <c r="AL265" s="1328"/>
      <c r="AM265" s="1329"/>
      <c r="AN265" s="1329"/>
      <c r="AO265" s="1329"/>
      <c r="AP265" s="1330"/>
      <c r="AQ265" s="1173" t="s">
        <v>2119</v>
      </c>
    </row>
    <row r="266" spans="1:65" ht="18" customHeight="1">
      <c r="B266" s="406" t="s">
        <v>2952</v>
      </c>
      <c r="C266" s="406"/>
      <c r="D266" s="406"/>
      <c r="E266" s="406"/>
      <c r="F266" s="406"/>
      <c r="G266" s="406"/>
      <c r="H266" s="406"/>
      <c r="I266" s="406"/>
      <c r="J266" s="406"/>
      <c r="K266" s="406"/>
      <c r="L266" s="10"/>
      <c r="M266" s="10"/>
      <c r="N266" s="10"/>
      <c r="O266" s="10"/>
      <c r="P266" s="10"/>
      <c r="Q266" s="10"/>
      <c r="R266" s="10"/>
      <c r="S266" s="10"/>
      <c r="T266" s="1432">
        <f>IFERROR(ROUNDDOWN(((N256*N262/100)+(T256*T262/100)+(Z256*Z262/100)+(AF256*AF262/100))/N263*100,2),0)</f>
        <v>0</v>
      </c>
      <c r="U266" s="1432"/>
      <c r="V266" s="1432"/>
      <c r="W266" s="1432"/>
      <c r="X266" s="446" t="s">
        <v>170</v>
      </c>
      <c r="Y266" s="1171" t="s">
        <v>3440</v>
      </c>
      <c r="Z266" s="1171" t="s">
        <v>3441</v>
      </c>
      <c r="AA266" s="1171"/>
      <c r="AB266" s="1171"/>
      <c r="AC266" s="1171"/>
      <c r="AD266" s="1171"/>
      <c r="AE266" s="1171"/>
      <c r="AF266" s="1171"/>
      <c r="AG266" s="1172" t="s">
        <v>75</v>
      </c>
      <c r="AH266" s="1171"/>
      <c r="AI266" s="1171" t="s">
        <v>3443</v>
      </c>
      <c r="AJ266" s="1171"/>
      <c r="AK266" s="1171"/>
      <c r="AL266" s="1328"/>
      <c r="AM266" s="1329"/>
      <c r="AN266" s="1329"/>
      <c r="AO266" s="1329"/>
      <c r="AP266" s="1330"/>
      <c r="AQ266" s="1173" t="s">
        <v>2119</v>
      </c>
    </row>
    <row r="267" spans="1:65" ht="18" customHeight="1">
      <c r="B267" s="406" t="s">
        <v>2953</v>
      </c>
      <c r="C267" s="406"/>
      <c r="D267" s="406"/>
      <c r="E267" s="406"/>
      <c r="F267" s="406"/>
      <c r="G267" s="406"/>
      <c r="H267" s="406"/>
      <c r="I267" s="406"/>
      <c r="J267" s="406"/>
      <c r="K267" s="406"/>
      <c r="L267" s="10"/>
      <c r="M267" s="1433"/>
      <c r="N267" s="1434"/>
      <c r="O267" s="1434"/>
      <c r="P267" s="1434"/>
      <c r="Q267" s="1434"/>
      <c r="R267" s="1434"/>
      <c r="S267" s="1434"/>
      <c r="T267" s="1434"/>
      <c r="U267" s="1434"/>
      <c r="V267" s="1434"/>
      <c r="W267" s="1434"/>
      <c r="X267" s="1434"/>
      <c r="Y267" s="1434"/>
      <c r="Z267" s="1434"/>
      <c r="AA267" s="1434"/>
      <c r="AB267" s="1434"/>
      <c r="AC267" s="1434"/>
      <c r="AD267" s="1434"/>
      <c r="AE267" s="1434"/>
      <c r="AF267" s="1434"/>
      <c r="AG267" s="1434"/>
      <c r="AH267" s="1435"/>
      <c r="AI267" s="10"/>
      <c r="AJ267" s="10"/>
      <c r="AK267" s="10"/>
      <c r="AL267" s="10"/>
    </row>
    <row r="268" spans="1:65" ht="11.25" customHeight="1">
      <c r="B268" s="406"/>
      <c r="C268" s="406"/>
      <c r="D268" s="406"/>
      <c r="E268" s="406"/>
      <c r="F268" s="406"/>
      <c r="G268" s="406"/>
      <c r="H268" s="406"/>
      <c r="I268" s="406"/>
      <c r="J268" s="406"/>
      <c r="K268" s="406"/>
      <c r="L268" s="10"/>
      <c r="M268" s="450"/>
      <c r="N268" s="450"/>
      <c r="O268" s="450"/>
      <c r="P268" s="450"/>
      <c r="Q268" s="450"/>
      <c r="R268" s="450"/>
      <c r="S268" s="450"/>
      <c r="T268" s="450"/>
      <c r="U268" s="450"/>
      <c r="V268" s="450"/>
      <c r="W268" s="450"/>
      <c r="X268" s="450"/>
      <c r="Y268" s="450"/>
      <c r="Z268" s="450"/>
      <c r="AA268" s="450"/>
      <c r="AB268" s="450"/>
      <c r="AC268" s="450"/>
      <c r="AD268" s="450"/>
      <c r="AE268" s="450"/>
      <c r="AF268" s="450"/>
      <c r="AG268" s="450"/>
      <c r="AH268" s="450"/>
      <c r="AI268" s="10"/>
      <c r="AJ268" s="10"/>
      <c r="AK268" s="10"/>
      <c r="AL268" s="10"/>
      <c r="AS268" s="411"/>
      <c r="AT268" s="411"/>
      <c r="AU268" s="411"/>
      <c r="AV268" s="411"/>
      <c r="AW268" s="411"/>
      <c r="AX268" s="411"/>
      <c r="AY268" s="411"/>
    </row>
    <row r="269" spans="1:65" ht="7.5" customHeight="1">
      <c r="A269" s="413"/>
      <c r="B269" s="442"/>
      <c r="C269" s="442"/>
      <c r="D269" s="442"/>
      <c r="E269" s="442"/>
      <c r="F269" s="442"/>
      <c r="G269" s="442"/>
      <c r="H269" s="442"/>
      <c r="I269" s="442"/>
      <c r="J269" s="442"/>
      <c r="K269" s="442"/>
      <c r="L269" s="428"/>
      <c r="M269" s="429"/>
      <c r="N269" s="429"/>
      <c r="O269" s="429"/>
      <c r="P269" s="429"/>
      <c r="Q269" s="429"/>
      <c r="R269" s="429"/>
      <c r="S269" s="429"/>
      <c r="T269" s="429"/>
      <c r="U269" s="428"/>
      <c r="V269" s="428"/>
      <c r="W269" s="428"/>
      <c r="X269" s="428"/>
      <c r="Y269" s="428"/>
      <c r="Z269" s="428"/>
      <c r="AA269" s="428"/>
      <c r="AB269" s="428"/>
      <c r="AC269" s="428"/>
      <c r="AD269" s="428"/>
      <c r="AE269" s="428"/>
      <c r="AF269" s="428"/>
      <c r="AG269" s="428"/>
      <c r="AH269" s="428"/>
      <c r="AI269" s="428"/>
      <c r="AJ269" s="428"/>
      <c r="AK269" s="428"/>
      <c r="AL269" s="428"/>
      <c r="AM269" s="414"/>
      <c r="AN269" s="414"/>
      <c r="AO269" s="414"/>
      <c r="AP269" s="414"/>
      <c r="AQ269" s="414"/>
      <c r="AR269" s="414"/>
    </row>
    <row r="270" spans="1:65" ht="18" customHeight="1">
      <c r="A270" s="416" t="s">
        <v>167</v>
      </c>
      <c r="B270" s="417" t="s">
        <v>2920</v>
      </c>
      <c r="C270" s="417"/>
      <c r="D270" s="417"/>
      <c r="E270" s="417"/>
      <c r="F270" s="417"/>
      <c r="G270" s="417"/>
      <c r="H270" s="417"/>
      <c r="I270" s="417"/>
      <c r="J270" s="417"/>
      <c r="K270" s="417"/>
      <c r="L270" s="10"/>
      <c r="M270" s="10"/>
      <c r="N270" s="1406"/>
      <c r="O270" s="1406"/>
      <c r="P270" s="1406"/>
      <c r="Q270" s="1406"/>
      <c r="R270" s="771"/>
      <c r="S270" s="10"/>
      <c r="T270" s="1437" t="str">
        <f>IF(項目一覧!$D$113=1,"",INDEX(主要用途!$D$2:$D72,項目一覧!$D$113))</f>
        <v/>
      </c>
      <c r="U270" s="1438"/>
      <c r="V270" s="1438"/>
      <c r="W270" s="1438"/>
      <c r="X270" s="1438"/>
      <c r="Y270" s="1438"/>
      <c r="Z270" s="1438"/>
      <c r="AA270" s="1438"/>
      <c r="AB270" s="1438"/>
      <c r="AC270" s="1438"/>
      <c r="AD270" s="1438"/>
      <c r="AE270" s="1438"/>
      <c r="AF270" s="1438"/>
      <c r="AG270" s="1438"/>
      <c r="AH270" s="1438"/>
      <c r="AI270" s="1438"/>
      <c r="AJ270" s="1438"/>
      <c r="AK270" s="1438"/>
      <c r="AL270" s="1439"/>
    </row>
    <row r="271" spans="1:65" ht="18" customHeight="1">
      <c r="B271" s="406"/>
      <c r="C271" s="406"/>
      <c r="D271" s="406"/>
      <c r="E271" s="406"/>
      <c r="F271" s="406"/>
      <c r="G271" s="406"/>
      <c r="H271" s="406"/>
      <c r="I271" s="406"/>
      <c r="J271" s="406"/>
      <c r="K271" s="406"/>
      <c r="L271" s="10"/>
      <c r="M271" s="10"/>
      <c r="N271" s="1406"/>
      <c r="O271" s="1406"/>
      <c r="P271" s="1406"/>
      <c r="Q271" s="1406"/>
      <c r="R271" s="771"/>
      <c r="S271" s="10"/>
      <c r="T271" s="1429" t="str">
        <f>IF(項目一覧!$D$337=1,"",INDEX(主要用途!$D$2:$D72,項目一覧!$D$337))</f>
        <v/>
      </c>
      <c r="U271" s="1430"/>
      <c r="V271" s="1430"/>
      <c r="W271" s="1430"/>
      <c r="X271" s="1430"/>
      <c r="Y271" s="1430"/>
      <c r="Z271" s="1430"/>
      <c r="AA271" s="1430"/>
      <c r="AB271" s="1430"/>
      <c r="AC271" s="1430"/>
      <c r="AD271" s="1430"/>
      <c r="AE271" s="1430"/>
      <c r="AF271" s="1430"/>
      <c r="AG271" s="1430"/>
      <c r="AH271" s="1430"/>
      <c r="AI271" s="1430"/>
      <c r="AJ271" s="1430"/>
      <c r="AK271" s="1430"/>
      <c r="AL271" s="1431"/>
    </row>
    <row r="272" spans="1:65" ht="18" customHeight="1">
      <c r="B272" s="406"/>
      <c r="C272" s="406"/>
      <c r="D272" s="406"/>
      <c r="E272" s="406"/>
      <c r="F272" s="406"/>
      <c r="G272" s="406"/>
      <c r="H272" s="406"/>
      <c r="I272" s="406"/>
      <c r="J272" s="406"/>
      <c r="K272" s="406"/>
      <c r="L272" s="10"/>
      <c r="M272" s="10"/>
      <c r="N272" s="1406"/>
      <c r="O272" s="1406"/>
      <c r="P272" s="1406"/>
      <c r="Q272" s="1406"/>
      <c r="R272" s="771"/>
      <c r="S272" s="10"/>
      <c r="T272" s="1429" t="str">
        <f>IF(項目一覧!$D$339=1,"",INDEX(主要用途!$D$2:$D72,項目一覧!$D$339))</f>
        <v/>
      </c>
      <c r="U272" s="1430"/>
      <c r="V272" s="1430"/>
      <c r="W272" s="1430"/>
      <c r="X272" s="1430"/>
      <c r="Y272" s="1430"/>
      <c r="Z272" s="1430"/>
      <c r="AA272" s="1430"/>
      <c r="AB272" s="1430"/>
      <c r="AC272" s="1430"/>
      <c r="AD272" s="1430"/>
      <c r="AE272" s="1430"/>
      <c r="AF272" s="1430"/>
      <c r="AG272" s="1430"/>
      <c r="AH272" s="1430"/>
      <c r="AI272" s="1430"/>
      <c r="AJ272" s="1430"/>
      <c r="AK272" s="1430"/>
      <c r="AL272" s="1431"/>
    </row>
    <row r="273" spans="1:51" ht="11.25" customHeight="1">
      <c r="B273" s="406"/>
      <c r="C273" s="406"/>
      <c r="D273" s="406"/>
      <c r="E273" s="406"/>
      <c r="F273" s="406"/>
      <c r="G273" s="406"/>
      <c r="H273" s="406"/>
      <c r="I273" s="406"/>
      <c r="J273" s="406"/>
      <c r="K273" s="406"/>
      <c r="L273" s="10"/>
      <c r="M273" s="10"/>
      <c r="N273" s="424"/>
      <c r="O273" s="424"/>
      <c r="P273" s="424"/>
      <c r="Q273" s="424"/>
      <c r="R273" s="446"/>
      <c r="S273" s="10"/>
      <c r="T273" s="451"/>
      <c r="U273" s="451"/>
      <c r="V273" s="451"/>
      <c r="W273" s="451"/>
      <c r="X273" s="451"/>
      <c r="Y273" s="451"/>
      <c r="Z273" s="451"/>
      <c r="AA273" s="451"/>
      <c r="AB273" s="451"/>
      <c r="AC273" s="451"/>
      <c r="AD273" s="451"/>
      <c r="AE273" s="451"/>
      <c r="AF273" s="451"/>
      <c r="AG273" s="451"/>
      <c r="AH273" s="451"/>
      <c r="AI273" s="451"/>
      <c r="AJ273" s="451"/>
      <c r="AK273" s="451"/>
      <c r="AL273" s="451"/>
      <c r="AS273" s="411"/>
      <c r="AT273" s="411"/>
      <c r="AU273" s="411"/>
      <c r="AV273" s="411"/>
      <c r="AW273" s="411"/>
      <c r="AX273" s="411"/>
      <c r="AY273" s="411"/>
    </row>
    <row r="274" spans="1:51" ht="18" customHeight="1">
      <c r="A274" s="426" t="s">
        <v>167</v>
      </c>
      <c r="B274" s="427" t="s">
        <v>2923</v>
      </c>
      <c r="C274" s="427"/>
      <c r="D274" s="427"/>
      <c r="E274" s="427"/>
      <c r="F274" s="427"/>
      <c r="G274" s="427"/>
      <c r="H274" s="427"/>
      <c r="I274" s="427"/>
      <c r="J274" s="427"/>
      <c r="K274" s="427"/>
      <c r="L274" s="428"/>
      <c r="M274" s="428"/>
      <c r="N274" s="428"/>
      <c r="O274" s="428"/>
      <c r="P274" s="428"/>
      <c r="Q274" s="428"/>
      <c r="R274" s="428"/>
      <c r="S274" s="428"/>
      <c r="T274" s="428"/>
      <c r="U274" s="428"/>
      <c r="V274" s="428"/>
      <c r="W274" s="428"/>
      <c r="X274" s="428"/>
      <c r="Y274" s="428"/>
      <c r="Z274" s="428"/>
      <c r="AA274" s="428"/>
      <c r="AB274" s="428"/>
      <c r="AC274" s="428"/>
      <c r="AD274" s="428"/>
      <c r="AE274" s="428"/>
      <c r="AF274" s="428"/>
      <c r="AG274" s="428"/>
      <c r="AH274" s="428"/>
      <c r="AI274" s="428"/>
      <c r="AJ274" s="428"/>
      <c r="AK274" s="428"/>
      <c r="AL274" s="428"/>
      <c r="AM274" s="414"/>
      <c r="AN274" s="414"/>
      <c r="AO274" s="414"/>
      <c r="AP274" s="414"/>
      <c r="AQ274" s="414"/>
      <c r="AR274" s="414"/>
    </row>
    <row r="275" spans="1:51" ht="18" customHeight="1">
      <c r="B275" s="406"/>
      <c r="C275" s="406"/>
      <c r="D275" s="406"/>
      <c r="E275" s="406"/>
      <c r="F275" s="406"/>
      <c r="G275" s="406"/>
      <c r="H275" s="406"/>
      <c r="I275" s="406"/>
      <c r="J275" s="406"/>
      <c r="K275" s="406"/>
      <c r="L275" s="452"/>
      <c r="M275" s="445" t="s">
        <v>132</v>
      </c>
      <c r="N275" s="445"/>
      <c r="O275" s="452"/>
      <c r="P275" s="445" t="s">
        <v>131</v>
      </c>
      <c r="Q275" s="445"/>
      <c r="R275" s="452"/>
      <c r="S275" s="445" t="s">
        <v>130</v>
      </c>
      <c r="T275" s="445"/>
      <c r="U275" s="452"/>
      <c r="V275" s="445" t="s">
        <v>129</v>
      </c>
      <c r="W275" s="445"/>
      <c r="X275" s="452"/>
      <c r="Y275" s="445" t="s">
        <v>128</v>
      </c>
      <c r="Z275" s="445"/>
      <c r="AA275" s="445"/>
      <c r="AB275" s="452"/>
      <c r="AC275" s="453" t="s">
        <v>127</v>
      </c>
      <c r="AD275" s="445"/>
      <c r="AE275" s="445"/>
      <c r="AF275" s="445"/>
      <c r="AG275" s="452"/>
      <c r="AH275" s="453" t="s">
        <v>126</v>
      </c>
      <c r="AI275" s="445"/>
      <c r="AJ275" s="445"/>
      <c r="AK275" s="445"/>
      <c r="AL275" s="445"/>
      <c r="AM275" s="445"/>
      <c r="AN275" s="445" t="s">
        <v>2122</v>
      </c>
      <c r="AO275" s="445"/>
      <c r="AP275" s="1227" t="str">
        <f>IF(COUNTIF(項目一覧!$D$116:$J$116,TRUE)=1,"","工事種別をいずれか１つ選択してください")</f>
        <v>工事種別をいずれか１つ選択してください</v>
      </c>
    </row>
    <row r="276" spans="1:51" ht="11.25" customHeight="1">
      <c r="B276" s="406"/>
      <c r="C276" s="406"/>
      <c r="D276" s="406"/>
      <c r="E276" s="406"/>
      <c r="F276" s="406"/>
      <c r="G276" s="406"/>
      <c r="H276" s="406"/>
      <c r="I276" s="406"/>
      <c r="J276" s="406"/>
      <c r="K276" s="406"/>
      <c r="L276" s="10"/>
      <c r="M276" s="10"/>
      <c r="N276" s="424"/>
      <c r="O276" s="424"/>
      <c r="P276" s="424"/>
      <c r="Q276" s="424"/>
      <c r="R276" s="446"/>
      <c r="S276" s="10"/>
      <c r="T276" s="451"/>
      <c r="U276" s="451"/>
      <c r="V276" s="451"/>
      <c r="W276" s="451"/>
      <c r="X276" s="451"/>
      <c r="Y276" s="451"/>
      <c r="Z276" s="451"/>
      <c r="AA276" s="451"/>
      <c r="AB276" s="451"/>
      <c r="AC276" s="451"/>
      <c r="AD276" s="451"/>
      <c r="AE276" s="451"/>
      <c r="AF276" s="451"/>
      <c r="AG276" s="451"/>
      <c r="AH276" s="451"/>
      <c r="AI276" s="451"/>
      <c r="AJ276" s="451"/>
      <c r="AK276" s="451"/>
      <c r="AL276" s="451"/>
      <c r="AR276" s="411"/>
      <c r="AS276" s="411"/>
      <c r="AT276" s="411"/>
      <c r="AU276" s="411"/>
      <c r="AV276" s="411"/>
      <c r="AW276" s="411"/>
      <c r="AX276" s="411"/>
      <c r="AY276" s="411"/>
    </row>
    <row r="277" spans="1:51" ht="18" customHeight="1">
      <c r="A277" s="426" t="s">
        <v>167</v>
      </c>
      <c r="B277" s="427" t="s">
        <v>2925</v>
      </c>
      <c r="C277" s="427"/>
      <c r="D277" s="427"/>
      <c r="E277" s="427"/>
      <c r="F277" s="427"/>
      <c r="G277" s="427"/>
      <c r="H277" s="427"/>
      <c r="I277" s="427"/>
      <c r="J277" s="427"/>
      <c r="K277" s="414"/>
      <c r="L277" s="414"/>
      <c r="M277" s="454" t="s">
        <v>166</v>
      </c>
      <c r="N277" s="1351" t="s">
        <v>111</v>
      </c>
      <c r="O277" s="1351"/>
      <c r="P277" s="1351"/>
      <c r="Q277" s="1351"/>
      <c r="R277" s="1351"/>
      <c r="S277" s="454" t="s">
        <v>164</v>
      </c>
      <c r="T277" s="1351" t="s">
        <v>165</v>
      </c>
      <c r="U277" s="1351"/>
      <c r="V277" s="1351"/>
      <c r="W277" s="1351"/>
      <c r="X277" s="1351"/>
      <c r="Y277" s="454" t="s">
        <v>164</v>
      </c>
      <c r="Z277" s="1351" t="s">
        <v>163</v>
      </c>
      <c r="AA277" s="1351"/>
      <c r="AB277" s="1351"/>
      <c r="AC277" s="1351"/>
      <c r="AD277" s="1351"/>
      <c r="AE277" s="454" t="s">
        <v>162</v>
      </c>
      <c r="AF277" s="428"/>
      <c r="AG277" s="428"/>
      <c r="AH277" s="414"/>
      <c r="AI277" s="414"/>
      <c r="AJ277" s="414"/>
      <c r="AK277" s="414"/>
      <c r="AL277" s="414"/>
      <c r="AM277" s="414"/>
      <c r="AN277" s="455"/>
      <c r="AO277" s="455"/>
      <c r="AP277" s="455"/>
      <c r="AQ277" s="455"/>
    </row>
    <row r="278" spans="1:51" ht="18" customHeight="1">
      <c r="B278" s="406" t="s">
        <v>3768</v>
      </c>
      <c r="C278" s="406" t="s">
        <v>3773</v>
      </c>
      <c r="D278" s="406"/>
      <c r="E278" s="406"/>
      <c r="F278" s="406"/>
      <c r="G278" s="406"/>
      <c r="H278" s="406"/>
      <c r="I278" s="406"/>
      <c r="J278" s="406"/>
      <c r="K278" s="402"/>
      <c r="M278" s="446" t="s">
        <v>161</v>
      </c>
      <c r="N278" s="1325"/>
      <c r="O278" s="1326"/>
      <c r="P278" s="1326"/>
      <c r="Q278" s="1326"/>
      <c r="R278" s="1327"/>
      <c r="S278" s="446" t="s">
        <v>160</v>
      </c>
      <c r="T278" s="1325"/>
      <c r="U278" s="1326"/>
      <c r="V278" s="1326"/>
      <c r="W278" s="1326"/>
      <c r="X278" s="1327"/>
      <c r="Y278" s="446" t="s">
        <v>160</v>
      </c>
      <c r="Z278" s="1316">
        <f>N278+T278</f>
        <v>0</v>
      </c>
      <c r="AA278" s="1316"/>
      <c r="AB278" s="1316"/>
      <c r="AC278" s="1316"/>
      <c r="AD278" s="1316"/>
      <c r="AE278" s="446" t="s">
        <v>159</v>
      </c>
      <c r="AF278" s="446" t="s">
        <v>158</v>
      </c>
      <c r="AG278" s="10"/>
    </row>
    <row r="279" spans="1:51" ht="18" customHeight="1">
      <c r="B279" s="406" t="s">
        <v>3767</v>
      </c>
      <c r="C279" s="406" t="s">
        <v>3770</v>
      </c>
      <c r="D279" s="406"/>
      <c r="E279" s="406"/>
      <c r="F279" s="406"/>
      <c r="G279" s="406"/>
      <c r="H279" s="406"/>
      <c r="I279" s="406"/>
      <c r="J279" s="406"/>
      <c r="K279" s="402"/>
      <c r="M279" s="446" t="s">
        <v>143</v>
      </c>
      <c r="N279" s="1325"/>
      <c r="O279" s="1326"/>
      <c r="P279" s="1326"/>
      <c r="Q279" s="1326"/>
      <c r="R279" s="1327"/>
      <c r="S279" s="446" t="s">
        <v>153</v>
      </c>
      <c r="T279" s="1325"/>
      <c r="U279" s="1326"/>
      <c r="V279" s="1326"/>
      <c r="W279" s="1326"/>
      <c r="X279" s="1327"/>
      <c r="Y279" s="446" t="s">
        <v>153</v>
      </c>
      <c r="Z279" s="1316">
        <f>N279+T279</f>
        <v>0</v>
      </c>
      <c r="AA279" s="1316"/>
      <c r="AB279" s="1316"/>
      <c r="AC279" s="1316"/>
      <c r="AD279" s="1316"/>
      <c r="AE279" s="446" t="s">
        <v>142</v>
      </c>
      <c r="AF279" s="446" t="s">
        <v>151</v>
      </c>
      <c r="AG279" s="10"/>
    </row>
    <row r="280" spans="1:51" ht="18" customHeight="1">
      <c r="B280" s="406" t="s">
        <v>3717</v>
      </c>
      <c r="C280" s="406" t="s">
        <v>3766</v>
      </c>
      <c r="D280" s="406"/>
      <c r="E280" s="406"/>
      <c r="F280" s="406"/>
      <c r="G280" s="406"/>
      <c r="H280" s="406"/>
      <c r="I280" s="406"/>
      <c r="J280" s="406"/>
      <c r="K280" s="402"/>
      <c r="M280" s="10"/>
      <c r="N280" s="1436" t="str">
        <f>TEXT(IF($Z$279=0,0,IF($N$263=0,0,ROUNDUP((($Z$279/$N$263)*100),2))),"#0.00")</f>
        <v>0.00</v>
      </c>
      <c r="O280" s="1436"/>
      <c r="P280" s="1436"/>
      <c r="Q280" s="1436"/>
      <c r="R280" s="446" t="s">
        <v>157</v>
      </c>
      <c r="S280" s="1171" t="s">
        <v>3440</v>
      </c>
      <c r="T280" s="1171" t="s">
        <v>3442</v>
      </c>
      <c r="U280" s="1171"/>
      <c r="V280" s="1171"/>
      <c r="W280" s="1171"/>
      <c r="X280" s="1171"/>
      <c r="Y280" s="1171"/>
      <c r="Z280" s="1171"/>
      <c r="AA280" s="1171"/>
      <c r="AB280" s="1171"/>
      <c r="AC280" s="1172" t="s">
        <v>75</v>
      </c>
      <c r="AD280" s="1171"/>
      <c r="AE280" s="1171" t="s">
        <v>3443</v>
      </c>
      <c r="AF280" s="1171"/>
      <c r="AG280" s="1171"/>
      <c r="AH280" s="1328"/>
      <c r="AI280" s="1329"/>
      <c r="AJ280" s="1329"/>
      <c r="AK280" s="1329"/>
      <c r="AL280" s="1330"/>
      <c r="AM280" s="1173" t="s">
        <v>3444</v>
      </c>
    </row>
    <row r="281" spans="1:51" ht="11.25" customHeight="1">
      <c r="B281" s="406"/>
      <c r="C281" s="406"/>
      <c r="D281" s="406"/>
      <c r="E281" s="406"/>
      <c r="F281" s="406"/>
      <c r="G281" s="406"/>
      <c r="H281" s="406"/>
      <c r="I281" s="406"/>
      <c r="J281" s="406"/>
      <c r="K281" s="10"/>
      <c r="L281" s="10"/>
      <c r="M281" s="424"/>
      <c r="N281" s="424"/>
      <c r="O281" s="424"/>
      <c r="P281" s="424"/>
      <c r="Q281" s="446"/>
      <c r="R281" s="10"/>
      <c r="S281" s="451"/>
      <c r="T281" s="451"/>
      <c r="U281" s="451"/>
      <c r="V281" s="451"/>
      <c r="W281" s="451"/>
      <c r="X281" s="451"/>
      <c r="Y281" s="451"/>
      <c r="Z281" s="451"/>
      <c r="AA281" s="451"/>
      <c r="AB281" s="451"/>
      <c r="AC281" s="451"/>
      <c r="AD281" s="451"/>
      <c r="AE281" s="451"/>
      <c r="AF281" s="451"/>
      <c r="AG281" s="451"/>
      <c r="AH281" s="451"/>
      <c r="AI281" s="451"/>
      <c r="AJ281" s="451"/>
      <c r="AK281" s="451"/>
      <c r="AN281" s="456"/>
      <c r="AO281" s="456"/>
      <c r="AP281" s="457"/>
      <c r="AQ281" s="457"/>
      <c r="AR281" s="411"/>
      <c r="AS281" s="411"/>
      <c r="AT281" s="411"/>
      <c r="AU281" s="411"/>
      <c r="AV281" s="411"/>
      <c r="AW281" s="411"/>
      <c r="AX281" s="411"/>
      <c r="AY281" s="411"/>
    </row>
    <row r="282" spans="1:51" ht="18" customHeight="1">
      <c r="A282" s="426" t="s">
        <v>149</v>
      </c>
      <c r="B282" s="427" t="s">
        <v>2896</v>
      </c>
      <c r="C282" s="427"/>
      <c r="D282" s="427"/>
      <c r="E282" s="427"/>
      <c r="F282" s="427"/>
      <c r="G282" s="427"/>
      <c r="H282" s="427"/>
      <c r="I282" s="427"/>
      <c r="J282" s="427"/>
      <c r="K282" s="428"/>
      <c r="L282" s="428"/>
      <c r="M282" s="454" t="s">
        <v>154</v>
      </c>
      <c r="N282" s="1351" t="s">
        <v>111</v>
      </c>
      <c r="O282" s="1351"/>
      <c r="P282" s="1351"/>
      <c r="Q282" s="1351"/>
      <c r="R282" s="1351"/>
      <c r="S282" s="454" t="s">
        <v>153</v>
      </c>
      <c r="T282" s="1351" t="s">
        <v>156</v>
      </c>
      <c r="U282" s="1351"/>
      <c r="V282" s="1351"/>
      <c r="W282" s="1351"/>
      <c r="X282" s="1351"/>
      <c r="Y282" s="454" t="s">
        <v>153</v>
      </c>
      <c r="Z282" s="1351" t="s">
        <v>155</v>
      </c>
      <c r="AA282" s="1351"/>
      <c r="AB282" s="1351"/>
      <c r="AC282" s="1351"/>
      <c r="AD282" s="1351"/>
      <c r="AE282" s="454" t="s">
        <v>152</v>
      </c>
      <c r="AF282" s="428"/>
      <c r="AG282" s="428"/>
      <c r="AH282" s="414"/>
      <c r="AI282" s="414"/>
      <c r="AJ282" s="414"/>
      <c r="AK282" s="414"/>
      <c r="AL282" s="414"/>
      <c r="AM282" s="414"/>
    </row>
    <row r="283" spans="1:51" ht="18" customHeight="1">
      <c r="B283" s="406" t="s">
        <v>3713</v>
      </c>
      <c r="C283" s="406" t="s">
        <v>3714</v>
      </c>
      <c r="D283" s="406"/>
      <c r="E283" s="406"/>
      <c r="F283" s="406"/>
      <c r="G283" s="406"/>
      <c r="H283" s="406"/>
      <c r="I283" s="406"/>
      <c r="J283" s="406"/>
      <c r="K283" s="10"/>
      <c r="L283" s="10"/>
      <c r="M283" s="446" t="s">
        <v>154</v>
      </c>
      <c r="N283" s="1325"/>
      <c r="O283" s="1326"/>
      <c r="P283" s="1326"/>
      <c r="Q283" s="1326"/>
      <c r="R283" s="1327"/>
      <c r="S283" s="446" t="s">
        <v>153</v>
      </c>
      <c r="T283" s="1325"/>
      <c r="U283" s="1326"/>
      <c r="V283" s="1326"/>
      <c r="W283" s="1326"/>
      <c r="X283" s="1327"/>
      <c r="Y283" s="446" t="s">
        <v>153</v>
      </c>
      <c r="Z283" s="1316">
        <f>N283+T283</f>
        <v>0</v>
      </c>
      <c r="AA283" s="1316"/>
      <c r="AB283" s="1316"/>
      <c r="AC283" s="1316"/>
      <c r="AD283" s="1316"/>
      <c r="AE283" s="446" t="s">
        <v>152</v>
      </c>
      <c r="AF283" s="446" t="s">
        <v>151</v>
      </c>
      <c r="AG283" s="10"/>
    </row>
    <row r="284" spans="1:51" ht="18" customHeight="1">
      <c r="B284" s="406" t="s">
        <v>3715</v>
      </c>
      <c r="C284" s="406" t="s">
        <v>3716</v>
      </c>
      <c r="D284" s="406"/>
      <c r="E284" s="406"/>
      <c r="F284" s="406"/>
      <c r="G284" s="406"/>
      <c r="H284" s="406"/>
      <c r="I284" s="406"/>
      <c r="J284" s="406"/>
      <c r="K284" s="10"/>
      <c r="L284" s="10"/>
      <c r="M284" s="446"/>
      <c r="N284" s="767"/>
      <c r="O284" s="767"/>
      <c r="P284" s="767"/>
      <c r="Q284" s="767"/>
      <c r="R284" s="767"/>
      <c r="S284" s="446"/>
      <c r="T284" s="767"/>
      <c r="U284" s="767"/>
      <c r="V284" s="767"/>
      <c r="W284" s="767"/>
      <c r="X284" s="767"/>
      <c r="Y284" s="446"/>
      <c r="Z284" s="765"/>
      <c r="AA284" s="765"/>
      <c r="AB284" s="765"/>
      <c r="AC284" s="765"/>
      <c r="AD284" s="765"/>
      <c r="AE284" s="446"/>
      <c r="AF284" s="446"/>
      <c r="AG284" s="10"/>
    </row>
    <row r="285" spans="1:51" ht="18" customHeight="1">
      <c r="B285" s="402"/>
      <c r="C285" s="402"/>
      <c r="D285" s="402"/>
      <c r="E285" s="402"/>
      <c r="F285" s="402"/>
      <c r="G285" s="402"/>
      <c r="H285" s="402"/>
      <c r="I285" s="402"/>
      <c r="J285" s="402"/>
      <c r="K285" s="10"/>
      <c r="L285" s="10"/>
      <c r="M285" s="446" t="s">
        <v>154</v>
      </c>
      <c r="N285" s="1325"/>
      <c r="O285" s="1326"/>
      <c r="P285" s="1326"/>
      <c r="Q285" s="1326"/>
      <c r="R285" s="1327"/>
      <c r="S285" s="446" t="s">
        <v>153</v>
      </c>
      <c r="T285" s="1325"/>
      <c r="U285" s="1326"/>
      <c r="V285" s="1326"/>
      <c r="W285" s="1326"/>
      <c r="X285" s="1327"/>
      <c r="Y285" s="446" t="s">
        <v>153</v>
      </c>
      <c r="Z285" s="1316">
        <f>N285+T285</f>
        <v>0</v>
      </c>
      <c r="AA285" s="1316"/>
      <c r="AB285" s="1316"/>
      <c r="AC285" s="1316"/>
      <c r="AD285" s="1316"/>
      <c r="AE285" s="446" t="s">
        <v>152</v>
      </c>
      <c r="AF285" s="446" t="s">
        <v>151</v>
      </c>
      <c r="AG285" s="10"/>
    </row>
    <row r="286" spans="1:51" ht="18" customHeight="1">
      <c r="B286" s="406" t="s">
        <v>3717</v>
      </c>
      <c r="C286" s="406" t="s">
        <v>3718</v>
      </c>
      <c r="D286" s="406"/>
      <c r="E286" s="406"/>
      <c r="F286" s="406"/>
      <c r="G286" s="406"/>
      <c r="H286" s="406"/>
      <c r="I286" s="406"/>
      <c r="J286" s="406"/>
      <c r="K286" s="10"/>
      <c r="L286" s="10"/>
      <c r="M286" s="446" t="s">
        <v>154</v>
      </c>
      <c r="N286" s="1325"/>
      <c r="O286" s="1326"/>
      <c r="P286" s="1326"/>
      <c r="Q286" s="1326"/>
      <c r="R286" s="1327"/>
      <c r="S286" s="446" t="s">
        <v>153</v>
      </c>
      <c r="T286" s="1325"/>
      <c r="U286" s="1326"/>
      <c r="V286" s="1326"/>
      <c r="W286" s="1326"/>
      <c r="X286" s="1327"/>
      <c r="Y286" s="446" t="s">
        <v>153</v>
      </c>
      <c r="Z286" s="1316">
        <f>N286+T286</f>
        <v>0</v>
      </c>
      <c r="AA286" s="1316"/>
      <c r="AB286" s="1316"/>
      <c r="AC286" s="1316"/>
      <c r="AD286" s="1316"/>
      <c r="AE286" s="446" t="s">
        <v>152</v>
      </c>
      <c r="AF286" s="446" t="s">
        <v>151</v>
      </c>
      <c r="AG286" s="10"/>
    </row>
    <row r="287" spans="1:51" ht="18" customHeight="1">
      <c r="B287" s="406" t="s">
        <v>3719</v>
      </c>
      <c r="C287" s="406" t="s">
        <v>3720</v>
      </c>
      <c r="D287" s="406"/>
      <c r="E287" s="406"/>
      <c r="F287" s="406"/>
      <c r="G287" s="406"/>
      <c r="H287" s="406"/>
      <c r="I287" s="406"/>
      <c r="J287" s="406"/>
      <c r="K287" s="10"/>
      <c r="L287" s="10"/>
      <c r="M287" s="446"/>
      <c r="N287" s="768"/>
      <c r="O287" s="768"/>
      <c r="P287" s="768"/>
      <c r="Q287" s="768"/>
      <c r="R287" s="768"/>
      <c r="S287" s="446"/>
      <c r="T287" s="768"/>
      <c r="U287" s="768"/>
      <c r="V287" s="768"/>
      <c r="W287" s="768"/>
      <c r="X287" s="768"/>
      <c r="Y287" s="446"/>
      <c r="Z287" s="766"/>
      <c r="AA287" s="766"/>
      <c r="AB287" s="766"/>
      <c r="AC287" s="766"/>
      <c r="AD287" s="766"/>
      <c r="AE287" s="446"/>
      <c r="AF287" s="446"/>
      <c r="AG287" s="10"/>
    </row>
    <row r="288" spans="1:51" ht="18" customHeight="1">
      <c r="K288" s="10"/>
      <c r="L288" s="10"/>
      <c r="M288" s="446" t="s">
        <v>154</v>
      </c>
      <c r="N288" s="1325"/>
      <c r="O288" s="1326"/>
      <c r="P288" s="1326"/>
      <c r="Q288" s="1326"/>
      <c r="R288" s="1327"/>
      <c r="S288" s="446" t="s">
        <v>153</v>
      </c>
      <c r="T288" s="1325"/>
      <c r="U288" s="1326"/>
      <c r="V288" s="1326"/>
      <c r="W288" s="1326"/>
      <c r="X288" s="1327"/>
      <c r="Y288" s="446" t="s">
        <v>153</v>
      </c>
      <c r="Z288" s="1316">
        <f t="shared" ref="Z288:Z297" si="0">N288+T288</f>
        <v>0</v>
      </c>
      <c r="AA288" s="1316"/>
      <c r="AB288" s="1316"/>
      <c r="AC288" s="1316"/>
      <c r="AD288" s="1316"/>
      <c r="AE288" s="446" t="s">
        <v>152</v>
      </c>
      <c r="AF288" s="446" t="s">
        <v>151</v>
      </c>
      <c r="AG288" s="10"/>
    </row>
    <row r="289" spans="1:50" ht="18" customHeight="1">
      <c r="B289" s="406" t="s">
        <v>3721</v>
      </c>
      <c r="C289" s="406" t="s">
        <v>3741</v>
      </c>
      <c r="K289" s="10"/>
      <c r="L289" s="10"/>
      <c r="M289" s="446" t="s">
        <v>143</v>
      </c>
      <c r="N289" s="1426"/>
      <c r="O289" s="1427"/>
      <c r="P289" s="1427"/>
      <c r="Q289" s="1427"/>
      <c r="R289" s="1428"/>
      <c r="S289" s="446" t="s">
        <v>153</v>
      </c>
      <c r="T289" s="1426"/>
      <c r="U289" s="1427"/>
      <c r="V289" s="1427"/>
      <c r="W289" s="1427"/>
      <c r="X289" s="1428"/>
      <c r="Y289" s="446" t="s">
        <v>153</v>
      </c>
      <c r="Z289" s="1316">
        <f t="shared" si="0"/>
        <v>0</v>
      </c>
      <c r="AA289" s="1316"/>
      <c r="AB289" s="1316"/>
      <c r="AC289" s="1316"/>
      <c r="AD289" s="1316"/>
      <c r="AE289" s="446" t="s">
        <v>142</v>
      </c>
      <c r="AF289" s="446" t="s">
        <v>151</v>
      </c>
      <c r="AG289" s="10"/>
    </row>
    <row r="290" spans="1:50" ht="18" customHeight="1">
      <c r="B290" s="406" t="s">
        <v>3723</v>
      </c>
      <c r="C290" s="406" t="s">
        <v>3722</v>
      </c>
      <c r="D290" s="406"/>
      <c r="E290" s="406"/>
      <c r="F290" s="406"/>
      <c r="G290" s="406"/>
      <c r="H290" s="406"/>
      <c r="I290" s="406"/>
      <c r="J290" s="406"/>
      <c r="K290" s="10"/>
      <c r="L290" s="10"/>
      <c r="M290" s="446" t="s">
        <v>154</v>
      </c>
      <c r="N290" s="1325"/>
      <c r="O290" s="1326"/>
      <c r="P290" s="1326"/>
      <c r="Q290" s="1326"/>
      <c r="R290" s="1327"/>
      <c r="S290" s="446" t="s">
        <v>153</v>
      </c>
      <c r="T290" s="1325"/>
      <c r="U290" s="1326"/>
      <c r="V290" s="1326"/>
      <c r="W290" s="1326"/>
      <c r="X290" s="1327"/>
      <c r="Y290" s="446" t="s">
        <v>153</v>
      </c>
      <c r="Z290" s="1316">
        <f t="shared" si="0"/>
        <v>0</v>
      </c>
      <c r="AA290" s="1316"/>
      <c r="AB290" s="1316"/>
      <c r="AC290" s="1316"/>
      <c r="AD290" s="1316"/>
      <c r="AE290" s="446" t="s">
        <v>152</v>
      </c>
      <c r="AF290" s="446" t="s">
        <v>151</v>
      </c>
      <c r="AG290" s="10"/>
    </row>
    <row r="291" spans="1:50" ht="18" customHeight="1">
      <c r="B291" s="406" t="s">
        <v>3725</v>
      </c>
      <c r="C291" s="406" t="s">
        <v>3724</v>
      </c>
      <c r="D291" s="406"/>
      <c r="E291" s="406"/>
      <c r="F291" s="406"/>
      <c r="G291" s="406"/>
      <c r="H291" s="406"/>
      <c r="I291" s="406"/>
      <c r="J291" s="406"/>
      <c r="K291" s="10"/>
      <c r="L291" s="10"/>
      <c r="M291" s="446" t="s">
        <v>154</v>
      </c>
      <c r="N291" s="1325"/>
      <c r="O291" s="1326"/>
      <c r="P291" s="1326"/>
      <c r="Q291" s="1326"/>
      <c r="R291" s="1327"/>
      <c r="S291" s="446" t="s">
        <v>153</v>
      </c>
      <c r="T291" s="1325"/>
      <c r="U291" s="1326"/>
      <c r="V291" s="1326"/>
      <c r="W291" s="1326"/>
      <c r="X291" s="1327"/>
      <c r="Y291" s="446" t="s">
        <v>153</v>
      </c>
      <c r="Z291" s="1316">
        <f t="shared" si="0"/>
        <v>0</v>
      </c>
      <c r="AA291" s="1316"/>
      <c r="AB291" s="1316"/>
      <c r="AC291" s="1316"/>
      <c r="AD291" s="1316"/>
      <c r="AE291" s="446" t="s">
        <v>152</v>
      </c>
      <c r="AF291" s="446" t="s">
        <v>151</v>
      </c>
      <c r="AG291" s="10"/>
    </row>
    <row r="292" spans="1:50" ht="18" customHeight="1">
      <c r="B292" s="406" t="s">
        <v>3727</v>
      </c>
      <c r="C292" s="406" t="s">
        <v>3726</v>
      </c>
      <c r="D292" s="406"/>
      <c r="E292" s="406"/>
      <c r="F292" s="406"/>
      <c r="G292" s="406"/>
      <c r="H292" s="406"/>
      <c r="I292" s="406"/>
      <c r="J292" s="406"/>
      <c r="K292" s="10"/>
      <c r="L292" s="10"/>
      <c r="M292" s="446" t="s">
        <v>154</v>
      </c>
      <c r="N292" s="1325"/>
      <c r="O292" s="1326"/>
      <c r="P292" s="1326"/>
      <c r="Q292" s="1326"/>
      <c r="R292" s="1327"/>
      <c r="S292" s="446" t="s">
        <v>153</v>
      </c>
      <c r="T292" s="1325"/>
      <c r="U292" s="1326"/>
      <c r="V292" s="1326"/>
      <c r="W292" s="1326"/>
      <c r="X292" s="1327"/>
      <c r="Y292" s="446" t="s">
        <v>153</v>
      </c>
      <c r="Z292" s="1316">
        <f t="shared" si="0"/>
        <v>0</v>
      </c>
      <c r="AA292" s="1316"/>
      <c r="AB292" s="1316"/>
      <c r="AC292" s="1316"/>
      <c r="AD292" s="1316"/>
      <c r="AE292" s="446" t="s">
        <v>152</v>
      </c>
      <c r="AF292" s="446" t="s">
        <v>151</v>
      </c>
      <c r="AG292" s="10"/>
    </row>
    <row r="293" spans="1:50" ht="18" customHeight="1">
      <c r="B293" s="406" t="s">
        <v>3729</v>
      </c>
      <c r="C293" s="406" t="s">
        <v>3728</v>
      </c>
      <c r="D293" s="406"/>
      <c r="E293" s="406"/>
      <c r="F293" s="406"/>
      <c r="G293" s="406"/>
      <c r="H293" s="406"/>
      <c r="I293" s="406"/>
      <c r="J293" s="406"/>
      <c r="K293" s="10"/>
      <c r="L293" s="10"/>
      <c r="M293" s="446" t="s">
        <v>154</v>
      </c>
      <c r="N293" s="1325"/>
      <c r="O293" s="1326"/>
      <c r="P293" s="1326"/>
      <c r="Q293" s="1326"/>
      <c r="R293" s="1327"/>
      <c r="S293" s="446" t="s">
        <v>153</v>
      </c>
      <c r="T293" s="1325"/>
      <c r="U293" s="1326"/>
      <c r="V293" s="1326"/>
      <c r="W293" s="1326"/>
      <c r="X293" s="1327"/>
      <c r="Y293" s="446" t="s">
        <v>153</v>
      </c>
      <c r="Z293" s="1316">
        <f t="shared" si="0"/>
        <v>0</v>
      </c>
      <c r="AA293" s="1316"/>
      <c r="AB293" s="1316"/>
      <c r="AC293" s="1316"/>
      <c r="AD293" s="1316"/>
      <c r="AE293" s="446" t="s">
        <v>152</v>
      </c>
      <c r="AF293" s="446" t="s">
        <v>151</v>
      </c>
      <c r="AG293" s="10"/>
    </row>
    <row r="294" spans="1:50" ht="18" customHeight="1">
      <c r="B294" s="406" t="s">
        <v>3731</v>
      </c>
      <c r="C294" s="406" t="s">
        <v>3730</v>
      </c>
      <c r="D294" s="406"/>
      <c r="E294" s="406"/>
      <c r="F294" s="406"/>
      <c r="G294" s="406"/>
      <c r="H294" s="406"/>
      <c r="I294" s="406"/>
      <c r="J294" s="406"/>
      <c r="K294" s="10"/>
      <c r="L294" s="10"/>
      <c r="M294" s="446" t="s">
        <v>154</v>
      </c>
      <c r="N294" s="1325"/>
      <c r="O294" s="1326"/>
      <c r="P294" s="1326"/>
      <c r="Q294" s="1326"/>
      <c r="R294" s="1327"/>
      <c r="S294" s="446" t="s">
        <v>153</v>
      </c>
      <c r="T294" s="1325"/>
      <c r="U294" s="1326"/>
      <c r="V294" s="1326"/>
      <c r="W294" s="1326"/>
      <c r="X294" s="1327"/>
      <c r="Y294" s="446" t="s">
        <v>153</v>
      </c>
      <c r="Z294" s="1316">
        <f t="shared" si="0"/>
        <v>0</v>
      </c>
      <c r="AA294" s="1316"/>
      <c r="AB294" s="1316"/>
      <c r="AC294" s="1316"/>
      <c r="AD294" s="1316"/>
      <c r="AE294" s="446" t="s">
        <v>152</v>
      </c>
      <c r="AF294" s="446" t="s">
        <v>151</v>
      </c>
      <c r="AG294" s="10"/>
    </row>
    <row r="295" spans="1:50" ht="18" customHeight="1">
      <c r="B295" s="406" t="s">
        <v>3733</v>
      </c>
      <c r="C295" s="406" t="s">
        <v>3732</v>
      </c>
      <c r="D295" s="406"/>
      <c r="E295" s="406"/>
      <c r="F295" s="406"/>
      <c r="G295" s="406"/>
      <c r="H295" s="406"/>
      <c r="I295" s="406"/>
      <c r="J295" s="406"/>
      <c r="K295" s="10"/>
      <c r="L295" s="10"/>
      <c r="M295" s="446" t="s">
        <v>143</v>
      </c>
      <c r="N295" s="1325"/>
      <c r="O295" s="1326"/>
      <c r="P295" s="1326"/>
      <c r="Q295" s="1326"/>
      <c r="R295" s="1327"/>
      <c r="S295" s="446" t="s">
        <v>153</v>
      </c>
      <c r="T295" s="1325"/>
      <c r="U295" s="1326"/>
      <c r="V295" s="1326"/>
      <c r="W295" s="1326"/>
      <c r="X295" s="1327"/>
      <c r="Y295" s="446" t="s">
        <v>153</v>
      </c>
      <c r="Z295" s="1316">
        <f t="shared" ref="Z295" si="1">N295+T295</f>
        <v>0</v>
      </c>
      <c r="AA295" s="1316"/>
      <c r="AB295" s="1316"/>
      <c r="AC295" s="1316"/>
      <c r="AD295" s="1316"/>
      <c r="AE295" s="446" t="s">
        <v>142</v>
      </c>
      <c r="AF295" s="446" t="s">
        <v>151</v>
      </c>
      <c r="AG295" s="10"/>
    </row>
    <row r="296" spans="1:50" ht="18" customHeight="1">
      <c r="B296" s="406" t="s">
        <v>3735</v>
      </c>
      <c r="C296" s="406" t="s">
        <v>3742</v>
      </c>
      <c r="D296" s="406"/>
      <c r="E296" s="406"/>
      <c r="F296" s="406"/>
      <c r="G296" s="406"/>
      <c r="H296" s="406"/>
      <c r="I296" s="406"/>
      <c r="J296" s="406"/>
      <c r="K296" s="10"/>
      <c r="L296" s="10"/>
      <c r="M296" s="446" t="s">
        <v>143</v>
      </c>
      <c r="N296" s="1426"/>
      <c r="O296" s="1427"/>
      <c r="P296" s="1427"/>
      <c r="Q296" s="1427"/>
      <c r="R296" s="1428"/>
      <c r="S296" s="446" t="s">
        <v>153</v>
      </c>
      <c r="T296" s="1426"/>
      <c r="U296" s="1427"/>
      <c r="V296" s="1427"/>
      <c r="W296" s="1427"/>
      <c r="X296" s="1428"/>
      <c r="Y296" s="446" t="s">
        <v>153</v>
      </c>
      <c r="Z296" s="1316">
        <f t="shared" ref="Z296" si="2">N296+T296</f>
        <v>0</v>
      </c>
      <c r="AA296" s="1316"/>
      <c r="AB296" s="1316"/>
      <c r="AC296" s="1316"/>
      <c r="AD296" s="1316"/>
      <c r="AE296" s="446" t="s">
        <v>142</v>
      </c>
      <c r="AF296" s="446" t="s">
        <v>151</v>
      </c>
      <c r="AG296" s="10"/>
    </row>
    <row r="297" spans="1:50" ht="18" customHeight="1">
      <c r="B297" s="406" t="s">
        <v>3736</v>
      </c>
      <c r="C297" s="406" t="s">
        <v>3734</v>
      </c>
      <c r="D297" s="406"/>
      <c r="E297" s="406"/>
      <c r="F297" s="406"/>
      <c r="G297" s="406"/>
      <c r="H297" s="406"/>
      <c r="I297" s="406"/>
      <c r="J297" s="406"/>
      <c r="K297" s="10"/>
      <c r="L297" s="10"/>
      <c r="M297" s="446" t="s">
        <v>154</v>
      </c>
      <c r="N297" s="1325"/>
      <c r="O297" s="1326"/>
      <c r="P297" s="1326"/>
      <c r="Q297" s="1326"/>
      <c r="R297" s="1327"/>
      <c r="S297" s="446" t="s">
        <v>153</v>
      </c>
      <c r="T297" s="1325"/>
      <c r="U297" s="1326"/>
      <c r="V297" s="1326"/>
      <c r="W297" s="1326"/>
      <c r="X297" s="1327"/>
      <c r="Y297" s="446" t="s">
        <v>153</v>
      </c>
      <c r="Z297" s="1316">
        <f t="shared" si="0"/>
        <v>0</v>
      </c>
      <c r="AA297" s="1316"/>
      <c r="AB297" s="1316"/>
      <c r="AC297" s="1316"/>
      <c r="AD297" s="1316"/>
      <c r="AE297" s="446" t="s">
        <v>152</v>
      </c>
      <c r="AF297" s="446" t="s">
        <v>151</v>
      </c>
      <c r="AG297" s="10"/>
    </row>
    <row r="298" spans="1:50" ht="18" customHeight="1">
      <c r="B298" s="406" t="s">
        <v>3738</v>
      </c>
      <c r="C298" s="406" t="s">
        <v>3774</v>
      </c>
      <c r="D298" s="406"/>
      <c r="E298" s="406"/>
      <c r="F298" s="406"/>
      <c r="G298" s="406"/>
      <c r="H298" s="406"/>
      <c r="I298" s="406"/>
      <c r="J298" s="406"/>
      <c r="K298" s="10"/>
      <c r="L298" s="10"/>
      <c r="M298" s="446" t="s">
        <v>143</v>
      </c>
      <c r="N298" s="1332"/>
      <c r="O298" s="1333"/>
      <c r="P298" s="1333"/>
      <c r="Q298" s="1333"/>
      <c r="R298" s="1334"/>
      <c r="S298" s="446" t="s">
        <v>2113</v>
      </c>
      <c r="T298" s="1332"/>
      <c r="U298" s="1333"/>
      <c r="V298" s="1333"/>
      <c r="W298" s="1333"/>
      <c r="X298" s="1334"/>
      <c r="Y298" s="446" t="s">
        <v>2113</v>
      </c>
      <c r="Z298" s="1316">
        <f t="shared" ref="Z298" si="3">N298+T298</f>
        <v>0</v>
      </c>
      <c r="AA298" s="1316"/>
      <c r="AB298" s="1316"/>
      <c r="AC298" s="1316"/>
      <c r="AD298" s="1316"/>
      <c r="AE298" s="446" t="s">
        <v>142</v>
      </c>
      <c r="AF298" s="446" t="s">
        <v>2114</v>
      </c>
      <c r="AG298" s="10"/>
    </row>
    <row r="299" spans="1:50" ht="18" customHeight="1">
      <c r="B299" s="406" t="s">
        <v>3743</v>
      </c>
      <c r="C299" s="406" t="s">
        <v>3737</v>
      </c>
      <c r="D299" s="406"/>
      <c r="E299" s="406"/>
      <c r="F299" s="406"/>
      <c r="G299" s="406"/>
      <c r="H299" s="406"/>
      <c r="I299" s="406"/>
      <c r="J299" s="406"/>
      <c r="K299" s="10"/>
      <c r="L299" s="10"/>
      <c r="M299" s="10"/>
      <c r="N299" s="1423"/>
      <c r="O299" s="1424"/>
      <c r="P299" s="1424"/>
      <c r="Q299" s="1424"/>
      <c r="R299" s="1425"/>
      <c r="S299" s="446" t="s">
        <v>151</v>
      </c>
      <c r="T299" s="10"/>
      <c r="U299" s="10"/>
      <c r="V299" s="10"/>
      <c r="W299" s="10"/>
      <c r="X299" s="10"/>
      <c r="Y299" s="10"/>
      <c r="Z299" s="10"/>
      <c r="AA299" s="10"/>
      <c r="AB299" s="10"/>
      <c r="AC299" s="10"/>
      <c r="AD299" s="10"/>
      <c r="AE299" s="10"/>
      <c r="AF299" s="10"/>
      <c r="AG299" s="10"/>
    </row>
    <row r="300" spans="1:50" ht="18" customHeight="1">
      <c r="B300" s="406" t="s">
        <v>3740</v>
      </c>
      <c r="C300" s="406" t="s">
        <v>3739</v>
      </c>
      <c r="D300" s="406"/>
      <c r="E300" s="406"/>
      <c r="F300" s="406"/>
      <c r="G300" s="406"/>
      <c r="H300" s="406"/>
      <c r="I300" s="406"/>
      <c r="J300" s="406"/>
      <c r="K300" s="10"/>
      <c r="L300" s="10"/>
      <c r="M300" s="10"/>
      <c r="N300" s="10"/>
      <c r="O300" s="1421">
        <f>IF($N$299="",0,IF(AND($N$263=0,$N$264=0),0,ROUNDUP((($N$299/IF(OR($N$264="",$N$264=0),$N$263,$N$264))*100),2)))</f>
        <v>0</v>
      </c>
      <c r="P300" s="1421"/>
      <c r="Q300" s="1421"/>
      <c r="R300" s="1421"/>
      <c r="S300" s="446" t="s">
        <v>150</v>
      </c>
      <c r="T300" s="1171" t="s">
        <v>3440</v>
      </c>
      <c r="U300" s="1171" t="s">
        <v>3442</v>
      </c>
      <c r="V300" s="1171"/>
      <c r="W300" s="1171"/>
      <c r="X300" s="1171"/>
      <c r="Y300" s="1171"/>
      <c r="Z300" s="1171"/>
      <c r="AA300" s="1171"/>
      <c r="AB300" s="1171"/>
      <c r="AC300" s="1171"/>
      <c r="AD300" s="1174" t="s">
        <v>75</v>
      </c>
      <c r="AE300" s="1171"/>
      <c r="AF300" s="1171" t="s">
        <v>3443</v>
      </c>
      <c r="AG300" s="1171"/>
      <c r="AH300" s="1171"/>
      <c r="AI300" s="1328"/>
      <c r="AJ300" s="1329"/>
      <c r="AK300" s="1329"/>
      <c r="AL300" s="1329"/>
      <c r="AM300" s="1330"/>
      <c r="AN300" s="1173" t="s">
        <v>3444</v>
      </c>
    </row>
    <row r="301" spans="1:50" ht="11.25" customHeight="1">
      <c r="B301" s="406"/>
      <c r="C301" s="406"/>
      <c r="D301" s="406"/>
      <c r="E301" s="406"/>
      <c r="F301" s="406"/>
      <c r="G301" s="406"/>
      <c r="H301" s="406"/>
      <c r="I301" s="406"/>
      <c r="J301" s="406"/>
      <c r="K301" s="10"/>
      <c r="L301" s="10"/>
      <c r="M301" s="10"/>
      <c r="N301" s="10"/>
      <c r="O301" s="10"/>
      <c r="P301" s="10"/>
      <c r="Q301" s="10"/>
      <c r="R301" s="10"/>
      <c r="S301" s="458"/>
      <c r="T301" s="458"/>
      <c r="U301" s="458"/>
      <c r="V301" s="458"/>
      <c r="W301" s="446"/>
      <c r="X301" s="10"/>
      <c r="Y301" s="10"/>
      <c r="Z301" s="10"/>
      <c r="AA301" s="10"/>
      <c r="AB301" s="10"/>
      <c r="AC301" s="10"/>
      <c r="AD301" s="10"/>
      <c r="AE301" s="10"/>
      <c r="AF301" s="10"/>
      <c r="AG301" s="10"/>
      <c r="AH301" s="10"/>
      <c r="AI301" s="10"/>
      <c r="AJ301" s="10"/>
      <c r="AK301" s="10"/>
      <c r="AR301" s="411"/>
      <c r="AS301" s="411"/>
      <c r="AT301" s="411"/>
      <c r="AU301" s="411"/>
      <c r="AV301" s="411"/>
      <c r="AW301" s="411"/>
      <c r="AX301" s="411"/>
    </row>
    <row r="302" spans="1:50" ht="18" customHeight="1">
      <c r="A302" s="426" t="s">
        <v>149</v>
      </c>
      <c r="B302" s="427" t="s">
        <v>2900</v>
      </c>
      <c r="C302" s="427"/>
      <c r="D302" s="427"/>
      <c r="E302" s="427"/>
      <c r="F302" s="427"/>
      <c r="G302" s="427"/>
      <c r="H302" s="427"/>
      <c r="I302" s="427"/>
      <c r="J302" s="427"/>
      <c r="K302" s="428"/>
      <c r="L302" s="428"/>
      <c r="M302" s="428"/>
      <c r="N302" s="428"/>
      <c r="O302" s="428"/>
      <c r="P302" s="428"/>
      <c r="Q302" s="428"/>
      <c r="R302" s="428"/>
      <c r="S302" s="428"/>
      <c r="T302" s="428"/>
      <c r="U302" s="428"/>
      <c r="V302" s="428"/>
      <c r="W302" s="428"/>
      <c r="X302" s="428"/>
      <c r="Y302" s="428"/>
      <c r="Z302" s="428"/>
      <c r="AA302" s="428"/>
      <c r="AB302" s="428"/>
      <c r="AC302" s="428"/>
      <c r="AD302" s="428"/>
      <c r="AE302" s="428"/>
      <c r="AF302" s="428"/>
      <c r="AG302" s="428"/>
      <c r="AH302" s="428"/>
      <c r="AI302" s="428"/>
      <c r="AJ302" s="428"/>
      <c r="AK302" s="428"/>
      <c r="AL302" s="414"/>
      <c r="AM302" s="414"/>
      <c r="AN302" s="414"/>
      <c r="AO302" s="414"/>
      <c r="AP302" s="414"/>
      <c r="AQ302" s="414"/>
    </row>
    <row r="303" spans="1:50" ht="18" customHeight="1">
      <c r="B303" s="406" t="s">
        <v>2954</v>
      </c>
      <c r="C303" s="406"/>
      <c r="D303" s="406"/>
      <c r="E303" s="406"/>
      <c r="F303" s="406"/>
      <c r="G303" s="406"/>
      <c r="H303" s="406"/>
      <c r="I303" s="406"/>
      <c r="J303" s="406"/>
      <c r="K303" s="10"/>
      <c r="L303" s="10"/>
      <c r="M303" s="10"/>
      <c r="N303" s="1310"/>
      <c r="O303" s="1311"/>
      <c r="P303" s="1311"/>
      <c r="Q303" s="1312"/>
      <c r="R303" s="446"/>
      <c r="S303" s="10"/>
      <c r="T303" s="10"/>
      <c r="U303" s="10"/>
      <c r="V303" s="10"/>
      <c r="W303" s="10"/>
      <c r="X303" s="10"/>
      <c r="Y303" s="10"/>
      <c r="Z303" s="10"/>
      <c r="AA303" s="10"/>
      <c r="AB303" s="10"/>
      <c r="AC303" s="10"/>
      <c r="AD303" s="10"/>
      <c r="AE303" s="10"/>
      <c r="AF303" s="10"/>
      <c r="AG303" s="10"/>
      <c r="AH303" s="10"/>
      <c r="AI303" s="10"/>
    </row>
    <row r="304" spans="1:50" ht="18" customHeight="1">
      <c r="B304" s="406" t="s">
        <v>2955</v>
      </c>
      <c r="C304" s="406"/>
      <c r="D304" s="406"/>
      <c r="E304" s="406"/>
      <c r="F304" s="406"/>
      <c r="G304" s="406"/>
      <c r="H304" s="406"/>
      <c r="I304" s="406"/>
      <c r="J304" s="406"/>
      <c r="K304" s="10"/>
      <c r="L304" s="10"/>
      <c r="M304" s="10"/>
      <c r="N304" s="1310"/>
      <c r="O304" s="1311"/>
      <c r="P304" s="1311"/>
      <c r="Q304" s="1312"/>
      <c r="R304" s="446"/>
      <c r="S304" s="10"/>
      <c r="T304" s="10"/>
      <c r="U304" s="10"/>
      <c r="V304" s="10"/>
      <c r="W304" s="10"/>
      <c r="X304" s="10"/>
      <c r="Y304" s="10"/>
      <c r="Z304" s="10"/>
      <c r="AA304" s="10"/>
      <c r="AB304" s="10"/>
      <c r="AC304" s="10"/>
      <c r="AD304" s="10"/>
      <c r="AE304" s="10"/>
      <c r="AF304" s="10"/>
      <c r="AG304" s="10"/>
      <c r="AH304" s="10"/>
      <c r="AI304" s="10"/>
    </row>
    <row r="305" spans="1:65" ht="11.25" customHeight="1">
      <c r="B305" s="406"/>
      <c r="C305" s="406"/>
      <c r="D305" s="406"/>
      <c r="E305" s="406"/>
      <c r="F305" s="406"/>
      <c r="G305" s="406"/>
      <c r="H305" s="406"/>
      <c r="I305" s="406"/>
      <c r="J305" s="406"/>
      <c r="K305" s="10"/>
      <c r="L305" s="10"/>
      <c r="M305" s="10"/>
      <c r="N305" s="10"/>
      <c r="O305" s="10"/>
      <c r="P305" s="459"/>
      <c r="Q305" s="459"/>
      <c r="R305" s="459"/>
      <c r="S305" s="459"/>
      <c r="T305" s="446"/>
      <c r="U305" s="10"/>
      <c r="V305" s="10"/>
      <c r="W305" s="10"/>
      <c r="X305" s="10"/>
      <c r="Y305" s="10"/>
      <c r="Z305" s="10"/>
      <c r="AA305" s="10"/>
      <c r="AB305" s="10"/>
      <c r="AC305" s="10"/>
      <c r="AD305" s="10"/>
      <c r="AE305" s="10"/>
      <c r="AF305" s="10"/>
      <c r="AG305" s="10"/>
      <c r="AH305" s="10"/>
      <c r="AI305" s="10"/>
      <c r="AJ305" s="10"/>
      <c r="AK305" s="10"/>
      <c r="AR305" s="411"/>
      <c r="AS305" s="411"/>
      <c r="AT305" s="411"/>
      <c r="AU305" s="411"/>
      <c r="AV305" s="411"/>
      <c r="AW305" s="411"/>
      <c r="AX305" s="411"/>
    </row>
    <row r="306" spans="1:65" ht="18" customHeight="1">
      <c r="A306" s="426" t="s">
        <v>114</v>
      </c>
      <c r="B306" s="427" t="s">
        <v>2904</v>
      </c>
      <c r="C306" s="427"/>
      <c r="D306" s="427"/>
      <c r="E306" s="427"/>
      <c r="F306" s="427"/>
      <c r="G306" s="427"/>
      <c r="H306" s="427"/>
      <c r="I306" s="427"/>
      <c r="J306" s="427"/>
      <c r="K306" s="428"/>
      <c r="L306" s="428"/>
      <c r="M306" s="460" t="s">
        <v>148</v>
      </c>
      <c r="N306" s="460"/>
      <c r="O306" s="460"/>
      <c r="P306" s="460"/>
      <c r="Q306" s="460"/>
      <c r="R306" s="460"/>
      <c r="S306" s="428"/>
      <c r="T306" s="454" t="s">
        <v>144</v>
      </c>
      <c r="U306" s="1351" t="s">
        <v>147</v>
      </c>
      <c r="V306" s="1351"/>
      <c r="W306" s="1351"/>
      <c r="X306" s="1351"/>
      <c r="Y306" s="454" t="s">
        <v>142</v>
      </c>
      <c r="Z306" s="428"/>
      <c r="AA306" s="428"/>
      <c r="AB306" s="428"/>
      <c r="AC306" s="428"/>
      <c r="AD306" s="428"/>
      <c r="AE306" s="428"/>
      <c r="AF306" s="428"/>
      <c r="AG306" s="428"/>
      <c r="AH306" s="428"/>
      <c r="AI306" s="428"/>
      <c r="AJ306" s="428"/>
      <c r="AK306" s="414"/>
      <c r="AL306" s="414"/>
      <c r="AM306" s="414"/>
      <c r="AN306" s="414"/>
      <c r="AO306" s="414"/>
      <c r="AP306" s="414"/>
      <c r="AQ306" s="414"/>
    </row>
    <row r="307" spans="1:65" ht="18" customHeight="1">
      <c r="B307" s="406" t="s">
        <v>2956</v>
      </c>
      <c r="C307" s="406"/>
      <c r="D307" s="406"/>
      <c r="E307" s="406"/>
      <c r="F307" s="406"/>
      <c r="G307" s="406"/>
      <c r="H307" s="406"/>
      <c r="I307" s="406"/>
      <c r="J307" s="406"/>
      <c r="K307" s="10"/>
      <c r="L307" s="10"/>
      <c r="M307" s="446" t="s">
        <v>144</v>
      </c>
      <c r="N307" s="1310"/>
      <c r="O307" s="1311"/>
      <c r="P307" s="1311"/>
      <c r="Q307" s="1312"/>
      <c r="R307" s="446" t="s">
        <v>98</v>
      </c>
      <c r="S307" s="446" t="s">
        <v>96</v>
      </c>
      <c r="T307" s="446" t="s">
        <v>144</v>
      </c>
      <c r="U307" s="1310"/>
      <c r="V307" s="1311"/>
      <c r="W307" s="1311"/>
      <c r="X307" s="1312"/>
      <c r="Y307" s="446" t="s">
        <v>142</v>
      </c>
      <c r="Z307" s="446" t="s">
        <v>96</v>
      </c>
      <c r="AA307" s="10"/>
      <c r="AB307" s="10"/>
      <c r="AC307" s="10"/>
      <c r="AD307" s="10"/>
      <c r="AE307" s="10"/>
      <c r="AF307" s="10"/>
      <c r="AG307" s="10"/>
      <c r="AH307" s="10"/>
      <c r="AI307" s="10"/>
      <c r="AJ307" s="10"/>
    </row>
    <row r="308" spans="1:65" ht="18" customHeight="1">
      <c r="B308" s="406" t="s">
        <v>2957</v>
      </c>
      <c r="C308" s="406"/>
      <c r="D308" s="406"/>
      <c r="E308" s="406"/>
      <c r="F308" s="406"/>
      <c r="G308" s="406"/>
      <c r="H308" s="406"/>
      <c r="I308" s="406"/>
      <c r="J308" s="406"/>
      <c r="K308" s="1352" t="s">
        <v>146</v>
      </c>
      <c r="L308" s="1352"/>
      <c r="M308" s="446" t="s">
        <v>144</v>
      </c>
      <c r="N308" s="1353"/>
      <c r="O308" s="1353"/>
      <c r="P308" s="1353"/>
      <c r="Q308" s="1353"/>
      <c r="R308" s="446" t="s">
        <v>98</v>
      </c>
      <c r="S308" s="10"/>
      <c r="T308" s="446" t="s">
        <v>144</v>
      </c>
      <c r="U308" s="1353"/>
      <c r="V308" s="1353"/>
      <c r="W308" s="1353"/>
      <c r="X308" s="1353"/>
      <c r="Y308" s="446" t="s">
        <v>142</v>
      </c>
      <c r="Z308" s="446"/>
      <c r="AA308" s="10"/>
      <c r="AB308" s="10"/>
      <c r="AC308" s="10"/>
      <c r="AD308" s="10"/>
      <c r="AE308" s="10"/>
      <c r="AF308" s="10"/>
      <c r="AG308" s="10"/>
      <c r="AH308" s="10"/>
      <c r="AI308" s="10"/>
      <c r="AJ308" s="10"/>
      <c r="AN308" s="430" t="s">
        <v>104</v>
      </c>
      <c r="AO308" s="10"/>
    </row>
    <row r="309" spans="1:65" ht="18" customHeight="1">
      <c r="B309" s="406"/>
      <c r="C309" s="406"/>
      <c r="D309" s="406"/>
      <c r="E309" s="406"/>
      <c r="F309" s="406"/>
      <c r="G309" s="406"/>
      <c r="H309" s="406"/>
      <c r="I309" s="406"/>
      <c r="J309" s="406"/>
      <c r="K309" s="1352" t="s">
        <v>145</v>
      </c>
      <c r="L309" s="1352"/>
      <c r="M309" s="446" t="s">
        <v>144</v>
      </c>
      <c r="N309" s="1353"/>
      <c r="O309" s="1353"/>
      <c r="P309" s="1353"/>
      <c r="Q309" s="1353"/>
      <c r="R309" s="446" t="s">
        <v>98</v>
      </c>
      <c r="S309" s="10"/>
      <c r="T309" s="446" t="s">
        <v>144</v>
      </c>
      <c r="U309" s="1353"/>
      <c r="V309" s="1353"/>
      <c r="W309" s="1353"/>
      <c r="X309" s="1353"/>
      <c r="Y309" s="446" t="s">
        <v>142</v>
      </c>
      <c r="Z309" s="446"/>
      <c r="AA309" s="10"/>
      <c r="AB309" s="10"/>
      <c r="AC309" s="10"/>
      <c r="AO309" s="419" t="s">
        <v>103</v>
      </c>
      <c r="AP309" s="419"/>
      <c r="AQ309" s="419"/>
      <c r="AR309" s="419"/>
      <c r="AS309" s="10"/>
      <c r="AT309" s="1261"/>
      <c r="AU309" s="1309"/>
      <c r="AV309" s="1309"/>
      <c r="AW309" s="1309"/>
      <c r="AX309" s="1309"/>
      <c r="AY309" s="1309"/>
      <c r="AZ309" s="1309"/>
      <c r="BA309" s="1309"/>
      <c r="BB309" s="1309"/>
      <c r="BC309" s="1309"/>
      <c r="BD309" s="1309"/>
      <c r="BE309" s="1309"/>
      <c r="BF309" s="1309"/>
      <c r="BG309" s="1309"/>
      <c r="BH309" s="1309"/>
      <c r="BI309" s="1309"/>
      <c r="BJ309" s="1309"/>
      <c r="BK309" s="1309"/>
      <c r="BL309" s="1309"/>
      <c r="BM309" s="1309"/>
    </row>
    <row r="310" spans="1:65" ht="18" customHeight="1">
      <c r="B310" s="406" t="s">
        <v>2958</v>
      </c>
      <c r="C310" s="406"/>
      <c r="D310" s="406"/>
      <c r="E310" s="406"/>
      <c r="F310" s="406"/>
      <c r="G310" s="406"/>
      <c r="H310" s="406"/>
      <c r="I310" s="406"/>
      <c r="J310" s="406"/>
      <c r="K310" s="1352"/>
      <c r="L310" s="1352"/>
      <c r="M310" s="10"/>
      <c r="N310" s="1358"/>
      <c r="O310" s="1358"/>
      <c r="P310" s="1358"/>
      <c r="Q310" s="1358"/>
      <c r="R310" s="1358"/>
      <c r="S310" s="10"/>
      <c r="T310" s="10"/>
      <c r="U310" s="424"/>
      <c r="V310" s="438"/>
      <c r="W310" s="10"/>
      <c r="X310" s="1358"/>
      <c r="Y310" s="1358"/>
      <c r="Z310" s="1358"/>
      <c r="AA310" s="1358"/>
      <c r="AB310" s="1358"/>
      <c r="AC310" s="10"/>
      <c r="AD310" s="10"/>
      <c r="AO310" s="406" t="s">
        <v>2352</v>
      </c>
      <c r="AP310" s="10"/>
      <c r="AQ310" s="10"/>
      <c r="AR310" s="10"/>
      <c r="AT310" s="10"/>
    </row>
    <row r="311" spans="1:65" ht="18" customHeight="1">
      <c r="B311" s="406" t="s">
        <v>2959</v>
      </c>
      <c r="C311" s="406"/>
      <c r="D311" s="406"/>
      <c r="E311" s="406"/>
      <c r="F311" s="406"/>
      <c r="G311" s="406"/>
      <c r="H311" s="406"/>
      <c r="I311" s="406"/>
      <c r="J311" s="406"/>
      <c r="K311" s="406"/>
      <c r="L311" s="10"/>
      <c r="M311" s="10"/>
      <c r="N311" s="10"/>
      <c r="O311" s="10"/>
      <c r="P311" s="10"/>
      <c r="Q311" s="10"/>
      <c r="R311" s="10"/>
      <c r="S311" s="10"/>
      <c r="T311" s="10"/>
      <c r="U311" s="10"/>
      <c r="V311" s="452"/>
      <c r="W311" s="445" t="s">
        <v>120</v>
      </c>
      <c r="X311" s="445"/>
      <c r="Y311" s="452"/>
      <c r="Z311" s="445" t="s">
        <v>119</v>
      </c>
      <c r="AA311" s="10"/>
      <c r="AB311" s="10"/>
      <c r="AC311" s="10"/>
      <c r="AD311" s="10"/>
      <c r="AE311" s="10"/>
      <c r="AF311" s="10"/>
      <c r="AG311" s="10"/>
      <c r="AH311" s="10"/>
      <c r="AI311" s="10"/>
      <c r="AK311" s="444" t="str">
        <f>IF(COUNTIF(項目一覧!D152:E152,TRUE)&lt;2,"","特例の適用の有無はどちらか１つを選択してください")</f>
        <v/>
      </c>
      <c r="AM311" s="406"/>
      <c r="AN311" s="10"/>
      <c r="AO311" s="10"/>
      <c r="AP311" s="10"/>
      <c r="AQ311" s="10"/>
      <c r="AR311" s="1261"/>
      <c r="AS311" s="1261"/>
      <c r="AT311" s="1261"/>
      <c r="AU311" s="1261"/>
      <c r="AV311" s="1261"/>
      <c r="AW311" s="1261"/>
      <c r="AX311" s="1261"/>
      <c r="AY311" s="1261"/>
    </row>
    <row r="312" spans="1:65" ht="18" customHeight="1">
      <c r="B312" s="406" t="s">
        <v>2960</v>
      </c>
      <c r="C312" s="406"/>
      <c r="D312" s="406"/>
      <c r="E312" s="406"/>
      <c r="F312" s="406"/>
      <c r="G312" s="406"/>
      <c r="H312" s="406"/>
      <c r="I312" s="406"/>
      <c r="J312" s="406"/>
      <c r="K312" s="406"/>
      <c r="L312" s="10"/>
      <c r="M312" s="10"/>
      <c r="N312" s="452"/>
      <c r="O312" s="445" t="s">
        <v>141</v>
      </c>
      <c r="P312" s="445"/>
      <c r="Q312" s="445"/>
      <c r="R312" s="445"/>
      <c r="S312" s="445"/>
      <c r="T312" s="445"/>
      <c r="U312" s="445"/>
      <c r="V312" s="452"/>
      <c r="W312" s="445" t="s">
        <v>140</v>
      </c>
      <c r="X312" s="445"/>
      <c r="Y312" s="445"/>
      <c r="Z312" s="445"/>
      <c r="AA312" s="445"/>
      <c r="AB312" s="445"/>
      <c r="AC312" s="452"/>
      <c r="AD312" s="445" t="s">
        <v>139</v>
      </c>
      <c r="AE312" s="445"/>
      <c r="AF312" s="445"/>
      <c r="AG312" s="445"/>
      <c r="AH312" s="445"/>
      <c r="AI312" s="445"/>
    </row>
    <row r="313" spans="1:65" ht="11.25" customHeight="1">
      <c r="B313" s="406"/>
      <c r="C313" s="406"/>
      <c r="D313" s="406"/>
      <c r="E313" s="406"/>
      <c r="F313" s="406"/>
      <c r="G313" s="406"/>
      <c r="H313" s="406"/>
      <c r="I313" s="406"/>
      <c r="J313" s="406"/>
      <c r="K313" s="406"/>
      <c r="L313" s="10"/>
      <c r="M313" s="10"/>
      <c r="N313" s="438"/>
      <c r="O313" s="10"/>
      <c r="P313" s="10"/>
      <c r="Q313" s="10"/>
      <c r="R313" s="10"/>
      <c r="S313" s="10"/>
      <c r="T313" s="10"/>
      <c r="U313" s="10"/>
      <c r="V313" s="438"/>
      <c r="W313" s="10"/>
      <c r="X313" s="10"/>
      <c r="Y313" s="10"/>
      <c r="Z313" s="10"/>
      <c r="AA313" s="10"/>
      <c r="AB313" s="10"/>
      <c r="AC313" s="438"/>
      <c r="AD313" s="10"/>
      <c r="AE313" s="10"/>
      <c r="AF313" s="10"/>
      <c r="AG313" s="10"/>
      <c r="AH313" s="10"/>
      <c r="AI313" s="10"/>
      <c r="AP313" s="411"/>
      <c r="AQ313" s="411"/>
      <c r="AR313" s="411"/>
      <c r="AS313" s="411"/>
      <c r="AT313" s="411"/>
      <c r="AU313" s="411"/>
      <c r="AV313" s="411"/>
      <c r="AW313" s="411"/>
      <c r="AX313" s="411"/>
    </row>
    <row r="314" spans="1:65" ht="7.5" customHeight="1">
      <c r="A314" s="413"/>
      <c r="B314" s="442"/>
      <c r="C314" s="442"/>
      <c r="D314" s="442"/>
      <c r="E314" s="442"/>
      <c r="F314" s="442"/>
      <c r="G314" s="442"/>
      <c r="H314" s="442"/>
      <c r="I314" s="442"/>
      <c r="J314" s="442"/>
      <c r="K314" s="442"/>
      <c r="L314" s="428"/>
      <c r="M314" s="428"/>
      <c r="N314" s="428"/>
      <c r="O314" s="428"/>
      <c r="P314" s="428"/>
      <c r="Q314" s="461"/>
      <c r="R314" s="428"/>
      <c r="S314" s="428"/>
      <c r="T314" s="428"/>
      <c r="U314" s="428"/>
      <c r="V314" s="428"/>
      <c r="W314" s="428"/>
      <c r="X314" s="428"/>
      <c r="Y314" s="461"/>
      <c r="Z314" s="428"/>
      <c r="AA314" s="428"/>
      <c r="AB314" s="428"/>
      <c r="AC314" s="428"/>
      <c r="AD314" s="428"/>
      <c r="AE314" s="428"/>
      <c r="AF314" s="461"/>
      <c r="AG314" s="428"/>
      <c r="AH314" s="428"/>
      <c r="AI314" s="428"/>
      <c r="AJ314" s="428"/>
      <c r="AK314" s="428"/>
      <c r="AL314" s="428"/>
      <c r="AM314" s="414"/>
      <c r="AN314" s="414"/>
      <c r="AO314" s="414"/>
      <c r="AP314" s="414"/>
      <c r="AQ314" s="414"/>
      <c r="AR314" s="414"/>
    </row>
    <row r="315" spans="1:65" ht="18" customHeight="1">
      <c r="A315" s="416" t="s">
        <v>124</v>
      </c>
      <c r="B315" s="417" t="s">
        <v>2908</v>
      </c>
      <c r="C315" s="417"/>
      <c r="D315" s="417"/>
      <c r="E315" s="417"/>
      <c r="F315" s="417"/>
      <c r="G315" s="417"/>
      <c r="H315" s="417"/>
      <c r="I315" s="417"/>
      <c r="J315" s="417"/>
      <c r="K315" s="417"/>
      <c r="L315" s="10"/>
      <c r="M315" s="1291"/>
      <c r="N315" s="1345"/>
      <c r="O315" s="1345"/>
      <c r="P315" s="1345"/>
      <c r="Q315" s="1345"/>
      <c r="R315" s="1345"/>
      <c r="S315" s="1345"/>
      <c r="T315" s="1345"/>
      <c r="U315" s="1345"/>
      <c r="V315" s="1345"/>
      <c r="W315" s="1345"/>
      <c r="X315" s="1345"/>
      <c r="Y315" s="1345"/>
      <c r="Z315" s="1345"/>
      <c r="AA315" s="1345"/>
      <c r="AB315" s="1345"/>
      <c r="AC315" s="1345"/>
      <c r="AD315" s="1345"/>
      <c r="AE315" s="1345"/>
      <c r="AF315" s="1345"/>
      <c r="AG315" s="1345"/>
      <c r="AH315" s="1346"/>
      <c r="AI315" s="10"/>
      <c r="AJ315" s="10"/>
      <c r="AK315" s="10"/>
      <c r="AL315" s="10"/>
    </row>
    <row r="316" spans="1:65" ht="18" customHeight="1">
      <c r="A316" s="421"/>
      <c r="B316" s="406"/>
      <c r="C316" s="406"/>
      <c r="D316" s="406"/>
      <c r="E316" s="406"/>
      <c r="F316" s="406"/>
      <c r="G316" s="406"/>
      <c r="H316" s="406"/>
      <c r="I316" s="406"/>
      <c r="J316" s="406"/>
      <c r="K316" s="406"/>
      <c r="L316" s="10"/>
      <c r="M316" s="1354"/>
      <c r="N316" s="1355"/>
      <c r="O316" s="1355"/>
      <c r="P316" s="1355"/>
      <c r="Q316" s="1355"/>
      <c r="R316" s="1355"/>
      <c r="S316" s="1355"/>
      <c r="T316" s="1355"/>
      <c r="U316" s="1355"/>
      <c r="V316" s="1355"/>
      <c r="W316" s="1355"/>
      <c r="X316" s="1355"/>
      <c r="Y316" s="1355"/>
      <c r="Z316" s="1355"/>
      <c r="AA316" s="1355"/>
      <c r="AB316" s="1355"/>
      <c r="AC316" s="1355"/>
      <c r="AD316" s="1355"/>
      <c r="AE316" s="1355"/>
      <c r="AF316" s="1355"/>
      <c r="AG316" s="1355"/>
      <c r="AH316" s="1356"/>
      <c r="AI316" s="10"/>
      <c r="AJ316" s="10"/>
      <c r="AK316" s="10"/>
      <c r="AL316" s="10"/>
    </row>
    <row r="317" spans="1:65" ht="18" customHeight="1">
      <c r="A317" s="421"/>
      <c r="B317" s="406"/>
      <c r="C317" s="406"/>
      <c r="D317" s="406"/>
      <c r="E317" s="406"/>
      <c r="F317" s="406"/>
      <c r="G317" s="406"/>
      <c r="H317" s="406"/>
      <c r="I317" s="406"/>
      <c r="J317" s="406"/>
      <c r="K317" s="406"/>
      <c r="L317" s="10"/>
      <c r="M317" s="1347"/>
      <c r="N317" s="1348"/>
      <c r="O317" s="1348"/>
      <c r="P317" s="1348"/>
      <c r="Q317" s="1348"/>
      <c r="R317" s="1348"/>
      <c r="S317" s="1348"/>
      <c r="T317" s="1348"/>
      <c r="U317" s="1348"/>
      <c r="V317" s="1348"/>
      <c r="W317" s="1348"/>
      <c r="X317" s="1348"/>
      <c r="Y317" s="1348"/>
      <c r="Z317" s="1348"/>
      <c r="AA317" s="1348"/>
      <c r="AB317" s="1348"/>
      <c r="AC317" s="1348"/>
      <c r="AD317" s="1348"/>
      <c r="AE317" s="1348"/>
      <c r="AF317" s="1348"/>
      <c r="AG317" s="1348"/>
      <c r="AH317" s="1349"/>
      <c r="AI317" s="10"/>
      <c r="AJ317" s="10"/>
      <c r="AK317" s="10"/>
      <c r="AL317" s="10"/>
    </row>
    <row r="318" spans="1:65" ht="7.5" customHeight="1">
      <c r="B318" s="406"/>
      <c r="C318" s="406"/>
      <c r="D318" s="406"/>
      <c r="E318" s="406"/>
      <c r="F318" s="406"/>
      <c r="G318" s="406"/>
      <c r="H318" s="406"/>
      <c r="I318" s="406"/>
      <c r="J318" s="406"/>
      <c r="K318" s="406"/>
      <c r="L318" s="10"/>
      <c r="M318" s="428"/>
      <c r="N318" s="428"/>
      <c r="O318" s="428"/>
      <c r="P318" s="428"/>
      <c r="Q318" s="461"/>
      <c r="R318" s="428"/>
      <c r="S318" s="428"/>
      <c r="T318" s="428"/>
      <c r="U318" s="428"/>
      <c r="V318" s="428"/>
      <c r="W318" s="428"/>
      <c r="X318" s="428"/>
      <c r="Y318" s="461"/>
      <c r="Z318" s="428"/>
      <c r="AA318" s="428"/>
      <c r="AB318" s="428"/>
      <c r="AC318" s="428"/>
      <c r="AD318" s="428"/>
      <c r="AE318" s="428"/>
      <c r="AF318" s="461"/>
      <c r="AG318" s="428"/>
      <c r="AH318" s="428"/>
      <c r="AI318" s="10"/>
      <c r="AJ318" s="10"/>
      <c r="AK318" s="10"/>
      <c r="AL318" s="10"/>
    </row>
    <row r="319" spans="1:65" ht="18" customHeight="1">
      <c r="A319" s="416" t="s">
        <v>124</v>
      </c>
      <c r="B319" s="417" t="s">
        <v>2913</v>
      </c>
      <c r="C319" s="417"/>
      <c r="D319" s="417"/>
      <c r="E319" s="417"/>
      <c r="F319" s="417"/>
      <c r="G319" s="417"/>
      <c r="H319" s="417"/>
      <c r="I319" s="417"/>
      <c r="J319" s="417"/>
      <c r="K319" s="417"/>
      <c r="L319" s="10"/>
      <c r="M319" s="1342"/>
      <c r="N319" s="1343"/>
      <c r="O319" s="1343"/>
      <c r="P319" s="1343"/>
      <c r="Q319" s="1343"/>
      <c r="R319" s="1344"/>
      <c r="S319" s="10"/>
      <c r="T319" s="10"/>
      <c r="U319" s="10"/>
      <c r="V319" s="10"/>
      <c r="W319" s="10"/>
      <c r="X319" s="10"/>
      <c r="Y319" s="10"/>
      <c r="Z319" s="10"/>
      <c r="AA319" s="10"/>
      <c r="AB319" s="10"/>
      <c r="AC319" s="10"/>
      <c r="AD319" s="10"/>
      <c r="AE319" s="10"/>
    </row>
    <row r="320" spans="1:65" ht="18" customHeight="1">
      <c r="A320" s="416" t="s">
        <v>124</v>
      </c>
      <c r="B320" s="417" t="s">
        <v>2916</v>
      </c>
      <c r="C320" s="417"/>
      <c r="D320" s="417"/>
      <c r="E320" s="417"/>
      <c r="F320" s="417"/>
      <c r="G320" s="417"/>
      <c r="H320" s="417"/>
      <c r="I320" s="417"/>
      <c r="J320" s="417"/>
      <c r="K320" s="417"/>
      <c r="L320" s="10"/>
      <c r="M320" s="1342"/>
      <c r="N320" s="1343"/>
      <c r="O320" s="1343"/>
      <c r="P320" s="1343"/>
      <c r="Q320" s="1343"/>
      <c r="R320" s="1344"/>
      <c r="S320" s="462"/>
      <c r="T320" s="10"/>
      <c r="U320" s="10"/>
      <c r="V320" s="10"/>
      <c r="W320" s="10"/>
      <c r="X320" s="10"/>
      <c r="Y320" s="10"/>
      <c r="Z320" s="10"/>
      <c r="AA320" s="10"/>
      <c r="AB320" s="10"/>
      <c r="AC320" s="10"/>
      <c r="AD320" s="10"/>
      <c r="AE320" s="10"/>
      <c r="AF320" s="10"/>
      <c r="AG320" s="10"/>
      <c r="AH320" s="10"/>
      <c r="AI320" s="10"/>
    </row>
    <row r="321" spans="1:65" ht="11.25" customHeight="1">
      <c r="B321" s="406"/>
      <c r="C321" s="406"/>
      <c r="D321" s="406"/>
      <c r="E321" s="406"/>
      <c r="F321" s="406"/>
      <c r="G321" s="406"/>
      <c r="H321" s="406"/>
      <c r="I321" s="406"/>
      <c r="J321" s="406"/>
      <c r="K321" s="406"/>
      <c r="L321" s="10"/>
      <c r="M321" s="10"/>
      <c r="N321" s="10"/>
      <c r="O321" s="10"/>
      <c r="P321" s="428"/>
      <c r="Q321" s="461"/>
      <c r="R321" s="428"/>
      <c r="S321" s="10"/>
      <c r="T321" s="10"/>
      <c r="U321" s="10"/>
      <c r="V321" s="10"/>
      <c r="W321" s="10"/>
      <c r="X321" s="10"/>
      <c r="Y321" s="438"/>
      <c r="Z321" s="10"/>
      <c r="AA321" s="10"/>
      <c r="AB321" s="10"/>
      <c r="AC321" s="10"/>
      <c r="AD321" s="10"/>
      <c r="AE321" s="10"/>
      <c r="AF321" s="438"/>
      <c r="AG321" s="10"/>
      <c r="AH321" s="10"/>
      <c r="AI321" s="10"/>
      <c r="AJ321" s="10"/>
      <c r="AK321" s="10"/>
      <c r="AL321" s="10"/>
      <c r="AS321" s="411"/>
      <c r="AT321" s="411"/>
      <c r="AU321" s="411"/>
      <c r="AV321" s="411"/>
      <c r="AW321" s="411"/>
      <c r="AX321" s="411"/>
      <c r="AY321" s="411"/>
    </row>
    <row r="322" spans="1:65" ht="18" customHeight="1">
      <c r="A322" s="426" t="s">
        <v>124</v>
      </c>
      <c r="B322" s="427" t="s">
        <v>2919</v>
      </c>
      <c r="C322" s="427"/>
      <c r="D322" s="427"/>
      <c r="E322" s="427"/>
      <c r="F322" s="427"/>
      <c r="G322" s="427"/>
      <c r="H322" s="427"/>
      <c r="I322" s="427"/>
      <c r="J322" s="427"/>
      <c r="K322" s="427"/>
      <c r="L322" s="428"/>
      <c r="M322" s="651" t="s">
        <v>2353</v>
      </c>
      <c r="N322" s="651"/>
      <c r="O322" s="651"/>
      <c r="P322" s="651"/>
      <c r="Q322" s="651"/>
      <c r="R322" s="428"/>
      <c r="S322" s="1422" t="s">
        <v>138</v>
      </c>
      <c r="T322" s="1422"/>
      <c r="U322" s="1422"/>
      <c r="V322" s="1422"/>
      <c r="W322" s="1422"/>
      <c r="X322" s="1422"/>
      <c r="Y322" s="428"/>
      <c r="Z322" s="1351" t="s">
        <v>2075</v>
      </c>
      <c r="AA322" s="1351"/>
      <c r="AB322" s="1351"/>
      <c r="AC322" s="1351"/>
      <c r="AD322" s="1351"/>
      <c r="AE322" s="1351"/>
      <c r="AF322" s="1351"/>
      <c r="AG322" s="1351"/>
      <c r="AH322" s="1351"/>
      <c r="AI322" s="1351"/>
      <c r="AJ322" s="428"/>
      <c r="AK322" s="428"/>
      <c r="AL322" s="428"/>
      <c r="AM322" s="414"/>
      <c r="AN322" s="414"/>
      <c r="AO322" s="414"/>
      <c r="AP322" s="414"/>
      <c r="AQ322" s="414"/>
      <c r="AR322" s="414"/>
    </row>
    <row r="323" spans="1:65" ht="18" customHeight="1">
      <c r="A323" s="421"/>
      <c r="B323" s="421"/>
      <c r="C323" s="421"/>
      <c r="D323" s="421"/>
      <c r="E323" s="421"/>
      <c r="F323" s="421"/>
      <c r="G323" s="421"/>
      <c r="H323" s="421"/>
      <c r="I323" s="421"/>
      <c r="J323" s="421"/>
      <c r="K323" s="421"/>
      <c r="L323" s="10"/>
      <c r="M323" s="1272"/>
      <c r="N323" s="1272"/>
      <c r="O323" s="1272"/>
      <c r="P323" s="1272"/>
      <c r="Q323" s="1272"/>
      <c r="R323" s="10"/>
      <c r="S323" s="1342"/>
      <c r="T323" s="1343"/>
      <c r="U323" s="1343"/>
      <c r="V323" s="1343"/>
      <c r="W323" s="1343"/>
      <c r="X323" s="1344"/>
      <c r="Y323" s="10"/>
      <c r="Z323" s="1289"/>
      <c r="AA323" s="1289"/>
      <c r="AB323" s="1289"/>
      <c r="AC323" s="1289"/>
      <c r="AD323" s="1289"/>
      <c r="AE323" s="1289"/>
      <c r="AF323" s="1289"/>
      <c r="AG323" s="1289"/>
      <c r="AH323" s="1289"/>
      <c r="AI323" s="1289"/>
      <c r="AJ323" s="10"/>
      <c r="AK323" s="10"/>
      <c r="AL323" s="10"/>
      <c r="AO323" s="430" t="s">
        <v>104</v>
      </c>
      <c r="AP323" s="10"/>
    </row>
    <row r="324" spans="1:65" ht="18" customHeight="1">
      <c r="L324" s="10"/>
      <c r="M324" s="1272"/>
      <c r="N324" s="1272"/>
      <c r="O324" s="1272"/>
      <c r="P324" s="1272"/>
      <c r="Q324" s="1272"/>
      <c r="R324" s="10"/>
      <c r="S324" s="1342"/>
      <c r="T324" s="1343"/>
      <c r="U324" s="1343"/>
      <c r="V324" s="1343"/>
      <c r="W324" s="1343"/>
      <c r="X324" s="1344"/>
      <c r="Y324" s="10"/>
      <c r="Z324" s="1289"/>
      <c r="AA324" s="1289"/>
      <c r="AB324" s="1289"/>
      <c r="AC324" s="1289"/>
      <c r="AD324" s="1289"/>
      <c r="AE324" s="1289"/>
      <c r="AF324" s="1289"/>
      <c r="AG324" s="1289"/>
      <c r="AH324" s="1289"/>
      <c r="AI324" s="1289"/>
      <c r="AJ324" s="10"/>
      <c r="AK324" s="10"/>
      <c r="AL324" s="10"/>
      <c r="AP324" s="419" t="s">
        <v>123</v>
      </c>
      <c r="AQ324" s="419"/>
      <c r="AR324" s="419"/>
      <c r="AS324" s="419"/>
      <c r="AT324" s="10"/>
      <c r="AU324" s="1261"/>
      <c r="AV324" s="1309"/>
      <c r="AW324" s="1309"/>
      <c r="AX324" s="1309"/>
      <c r="AY324" s="1309"/>
      <c r="AZ324" s="1309"/>
      <c r="BA324" s="1309"/>
      <c r="BB324" s="1309"/>
      <c r="BC324" s="1309"/>
      <c r="BD324" s="1309"/>
      <c r="BE324" s="1309"/>
      <c r="BF324" s="1309"/>
      <c r="BG324" s="1309"/>
      <c r="BH324" s="1309"/>
      <c r="BI324" s="1309"/>
      <c r="BJ324" s="1309"/>
      <c r="BK324" s="1309"/>
      <c r="BL324" s="1309"/>
      <c r="BM324" s="1309"/>
    </row>
    <row r="325" spans="1:65" ht="18" customHeight="1">
      <c r="L325" s="10"/>
      <c r="M325" s="1272"/>
      <c r="N325" s="1272"/>
      <c r="O325" s="1272"/>
      <c r="P325" s="1272"/>
      <c r="Q325" s="1272"/>
      <c r="R325" s="10"/>
      <c r="S325" s="1342"/>
      <c r="T325" s="1343"/>
      <c r="U325" s="1343"/>
      <c r="V325" s="1343"/>
      <c r="W325" s="1343"/>
      <c r="X325" s="1344"/>
      <c r="Y325" s="10"/>
      <c r="Z325" s="1289"/>
      <c r="AA325" s="1289"/>
      <c r="AB325" s="1289"/>
      <c r="AC325" s="1289"/>
      <c r="AD325" s="1289"/>
      <c r="AE325" s="1289"/>
      <c r="AF325" s="1289"/>
      <c r="AG325" s="1289"/>
      <c r="AH325" s="1289"/>
      <c r="AI325" s="1289"/>
      <c r="AJ325" s="10"/>
      <c r="AK325" s="10"/>
      <c r="AL325" s="10"/>
      <c r="AO325" s="406" t="s">
        <v>3445</v>
      </c>
      <c r="AQ325" s="10"/>
      <c r="AR325" s="10"/>
      <c r="AS325" s="10"/>
      <c r="AU325" s="1261"/>
      <c r="AV325" s="1309"/>
      <c r="AW325" s="1309"/>
      <c r="AX325" s="1309"/>
      <c r="AY325" s="1309"/>
      <c r="AZ325" s="1309"/>
      <c r="BA325" s="1309"/>
      <c r="BB325" s="1309"/>
      <c r="BC325" s="1309"/>
      <c r="BD325" s="1309"/>
      <c r="BE325" s="1309"/>
      <c r="BF325" s="1309"/>
      <c r="BG325" s="1309"/>
      <c r="BH325" s="1309"/>
      <c r="BI325" s="1309"/>
      <c r="BJ325" s="1309"/>
      <c r="BK325" s="1309"/>
      <c r="BL325" s="1309"/>
      <c r="BM325" s="1309"/>
    </row>
    <row r="326" spans="1:65" ht="7.5" customHeight="1">
      <c r="L326" s="10"/>
      <c r="M326" s="446"/>
      <c r="N326" s="446"/>
      <c r="O326" s="446"/>
      <c r="P326" s="446"/>
      <c r="Q326" s="446"/>
      <c r="R326" s="10"/>
      <c r="S326" s="463"/>
      <c r="T326" s="463"/>
      <c r="U326" s="463"/>
      <c r="V326" s="463"/>
      <c r="W326" s="463"/>
      <c r="X326" s="463"/>
      <c r="Y326" s="10"/>
      <c r="Z326" s="10"/>
      <c r="AA326" s="10"/>
      <c r="AB326" s="10"/>
      <c r="AC326" s="10"/>
      <c r="AD326" s="10"/>
      <c r="AE326" s="10"/>
      <c r="AF326" s="10"/>
      <c r="AG326" s="10"/>
      <c r="AH326" s="10"/>
      <c r="AI326" s="10"/>
      <c r="AJ326" s="10"/>
      <c r="AK326" s="10"/>
      <c r="AL326" s="10"/>
      <c r="AP326" s="406"/>
      <c r="AQ326" s="10"/>
      <c r="AR326" s="10"/>
      <c r="AS326" s="10"/>
      <c r="AT326" s="10"/>
      <c r="AU326" s="1261"/>
      <c r="AV326" s="1261"/>
      <c r="AW326" s="1261"/>
      <c r="AX326" s="1261"/>
      <c r="AY326" s="1261"/>
      <c r="AZ326" s="1261"/>
      <c r="BA326" s="1261"/>
      <c r="BB326" s="1261"/>
    </row>
    <row r="327" spans="1:65" ht="7.5" customHeight="1">
      <c r="A327" s="1039"/>
      <c r="B327" s="1039"/>
      <c r="C327" s="1039"/>
      <c r="D327" s="1039"/>
      <c r="E327" s="1039"/>
      <c r="F327" s="1039"/>
      <c r="G327" s="1039"/>
      <c r="H327" s="1039"/>
      <c r="I327" s="1039"/>
      <c r="J327" s="1039"/>
      <c r="K327" s="1039"/>
      <c r="L327" s="1040"/>
      <c r="M327" s="1041"/>
      <c r="N327" s="1041"/>
      <c r="O327" s="1041"/>
      <c r="P327" s="1041"/>
      <c r="Q327" s="1041"/>
      <c r="R327" s="1040"/>
      <c r="S327" s="1042"/>
      <c r="T327" s="1042"/>
      <c r="U327" s="1042"/>
      <c r="V327" s="1042"/>
      <c r="W327" s="1042"/>
      <c r="X327" s="1042"/>
      <c r="Y327" s="1040"/>
      <c r="Z327" s="1040"/>
      <c r="AA327" s="1040"/>
      <c r="AB327" s="1040"/>
      <c r="AC327" s="1040"/>
      <c r="AD327" s="1040"/>
      <c r="AE327" s="1040"/>
      <c r="AF327" s="1040"/>
      <c r="AG327" s="1040"/>
      <c r="AH327" s="1040"/>
      <c r="AI327" s="1040"/>
      <c r="AJ327" s="1040"/>
      <c r="AK327" s="1040"/>
      <c r="AL327" s="1040"/>
      <c r="AM327" s="1043"/>
      <c r="AN327" s="1043"/>
      <c r="AO327" s="1043"/>
      <c r="AP327" s="1044"/>
      <c r="AQ327" s="1040"/>
      <c r="AR327" s="1040"/>
      <c r="AS327" s="1040"/>
      <c r="AT327" s="1040"/>
      <c r="AU327" s="1040"/>
      <c r="AV327" s="1040"/>
      <c r="AW327" s="1040"/>
      <c r="AX327" s="1040"/>
      <c r="AY327" s="1040"/>
      <c r="AZ327" s="10"/>
      <c r="BA327" s="10"/>
      <c r="BB327" s="10"/>
    </row>
    <row r="328" spans="1:65" ht="20.100000000000001" customHeight="1">
      <c r="A328" s="400" t="s">
        <v>3583</v>
      </c>
      <c r="L328" s="10"/>
      <c r="M328" s="446"/>
      <c r="N328" s="446"/>
      <c r="O328" s="446"/>
      <c r="P328" s="446"/>
      <c r="Q328" s="446"/>
      <c r="R328" s="10"/>
      <c r="S328" s="408"/>
      <c r="T328" s="408"/>
      <c r="U328" s="408"/>
      <c r="V328" s="408"/>
      <c r="W328" s="408"/>
      <c r="X328" s="408"/>
      <c r="Y328" s="10"/>
      <c r="Z328" s="10"/>
      <c r="AA328" s="10"/>
      <c r="AB328" s="10"/>
      <c r="AC328" s="10"/>
      <c r="AD328" s="10"/>
      <c r="AE328" s="10"/>
      <c r="AF328" s="10"/>
      <c r="AG328" s="10"/>
      <c r="AH328" s="10"/>
      <c r="AI328" s="10"/>
      <c r="AJ328" s="10"/>
      <c r="AK328" s="10"/>
      <c r="AL328" s="10"/>
      <c r="AP328" s="406"/>
      <c r="AQ328" s="10"/>
      <c r="AR328" s="10"/>
      <c r="AS328" s="10"/>
      <c r="AT328" s="10"/>
      <c r="AU328" s="10"/>
      <c r="AV328" s="10"/>
      <c r="AW328" s="10"/>
      <c r="AX328" s="10"/>
      <c r="AY328" s="10"/>
      <c r="AZ328" s="10"/>
      <c r="BA328" s="10"/>
      <c r="BB328" s="10"/>
    </row>
    <row r="329" spans="1:65" ht="20.100000000000001" customHeight="1">
      <c r="L329" s="10"/>
      <c r="M329" s="552"/>
      <c r="N329" s="10" t="s">
        <v>3584</v>
      </c>
      <c r="O329" s="10"/>
      <c r="P329" s="10"/>
      <c r="Q329" s="10"/>
      <c r="R329" s="445"/>
      <c r="S329" s="10" t="s">
        <v>3585</v>
      </c>
      <c r="T329" s="408"/>
      <c r="U329" s="408"/>
      <c r="V329" s="408"/>
      <c r="W329" s="408"/>
      <c r="X329" s="408"/>
      <c r="Y329" s="10"/>
      <c r="Z329" s="10"/>
      <c r="AA329" s="10"/>
      <c r="AB329" s="10"/>
      <c r="AC329" s="10"/>
      <c r="AD329" s="10"/>
      <c r="AE329" s="10"/>
      <c r="AF329" s="10"/>
      <c r="AG329" s="10"/>
      <c r="AH329" s="10"/>
      <c r="AI329" s="10"/>
      <c r="AJ329" s="10"/>
      <c r="AK329" s="10"/>
      <c r="AL329" s="10"/>
      <c r="AP329" s="406"/>
      <c r="AQ329" s="10"/>
      <c r="AR329" s="10"/>
      <c r="AS329" s="10"/>
      <c r="AT329" s="10"/>
      <c r="AU329" s="10"/>
      <c r="AV329" s="10"/>
      <c r="AW329" s="10"/>
      <c r="AX329" s="10"/>
      <c r="AY329" s="10"/>
      <c r="AZ329" s="10"/>
      <c r="BA329" s="10"/>
      <c r="BB329" s="10"/>
    </row>
    <row r="330" spans="1:65" ht="9.9499999999999993" customHeight="1">
      <c r="A330" s="1045"/>
      <c r="B330" s="1045"/>
      <c r="C330" s="1045"/>
      <c r="D330" s="1045"/>
      <c r="E330" s="1045"/>
      <c r="F330" s="1045"/>
      <c r="G330" s="1045"/>
      <c r="H330" s="1045"/>
      <c r="I330" s="1045"/>
      <c r="J330" s="1045"/>
      <c r="K330" s="1045"/>
      <c r="L330" s="1010"/>
      <c r="M330" s="1010"/>
      <c r="N330" s="1010"/>
      <c r="O330" s="1010"/>
      <c r="P330" s="1010"/>
      <c r="Q330" s="1010"/>
      <c r="R330" s="1010"/>
      <c r="S330" s="1010"/>
      <c r="T330" s="1046"/>
      <c r="U330" s="1046"/>
      <c r="V330" s="1046"/>
      <c r="W330" s="1046"/>
      <c r="X330" s="1046"/>
      <c r="Y330" s="1010"/>
      <c r="Z330" s="1010"/>
      <c r="AA330" s="1010"/>
      <c r="AB330" s="1010"/>
      <c r="AC330" s="1010"/>
      <c r="AD330" s="1010"/>
      <c r="AE330" s="1010"/>
      <c r="AF330" s="1010"/>
      <c r="AG330" s="1010"/>
      <c r="AH330" s="1010"/>
      <c r="AI330" s="1010"/>
      <c r="AJ330" s="1010"/>
      <c r="AK330" s="1010"/>
      <c r="AL330" s="1010"/>
      <c r="AM330" s="1011"/>
      <c r="AN330" s="1011"/>
      <c r="AO330" s="1011"/>
      <c r="AP330" s="1047"/>
      <c r="AQ330" s="1010"/>
      <c r="AR330" s="1010"/>
      <c r="AS330" s="1010"/>
      <c r="AT330" s="1010"/>
      <c r="AU330" s="1010"/>
      <c r="AV330" s="1010"/>
      <c r="AW330" s="1010"/>
      <c r="AX330" s="1010"/>
      <c r="AY330" s="1010"/>
      <c r="AZ330" s="10"/>
      <c r="BA330" s="10"/>
      <c r="BB330" s="10"/>
    </row>
    <row r="331" spans="1:65" ht="7.5" customHeight="1">
      <c r="A331" s="1039"/>
      <c r="B331" s="1039"/>
      <c r="C331" s="1039"/>
      <c r="D331" s="1039"/>
      <c r="E331" s="1039"/>
      <c r="F331" s="1039"/>
      <c r="G331" s="1039"/>
      <c r="H331" s="1039"/>
      <c r="I331" s="1039"/>
      <c r="J331" s="1039"/>
      <c r="K331" s="1039"/>
      <c r="L331" s="1040"/>
      <c r="M331" s="1041"/>
      <c r="N331" s="1041"/>
      <c r="O331" s="1041"/>
      <c r="P331" s="1041"/>
      <c r="Q331" s="1041"/>
      <c r="R331" s="1040"/>
      <c r="S331" s="1042"/>
      <c r="T331" s="1042"/>
      <c r="U331" s="1042"/>
      <c r="V331" s="1042"/>
      <c r="W331" s="1042"/>
      <c r="X331" s="1042"/>
      <c r="Y331" s="1040"/>
      <c r="Z331" s="1040"/>
      <c r="AA331" s="1040"/>
      <c r="AB331" s="1040"/>
      <c r="AC331" s="1040"/>
      <c r="AD331" s="1040"/>
      <c r="AE331" s="1040"/>
      <c r="AF331" s="1040"/>
      <c r="AG331" s="1040"/>
      <c r="AH331" s="1040"/>
      <c r="AI331" s="1040"/>
      <c r="AJ331" s="1040"/>
      <c r="AK331" s="1040"/>
      <c r="AL331" s="1040"/>
      <c r="AM331" s="1043"/>
      <c r="AN331" s="1043"/>
      <c r="AO331" s="1043"/>
      <c r="AP331" s="1044"/>
      <c r="AQ331" s="1040"/>
      <c r="AR331" s="1040"/>
      <c r="AS331" s="1040"/>
      <c r="AT331" s="1040"/>
      <c r="AU331" s="1040"/>
      <c r="AV331" s="1040"/>
      <c r="AW331" s="1040"/>
      <c r="AX331" s="1040"/>
      <c r="AY331" s="1040"/>
      <c r="AZ331" s="10"/>
      <c r="BA331" s="10"/>
      <c r="BB331" s="10"/>
    </row>
    <row r="332" spans="1:65" ht="20.100000000000001" customHeight="1">
      <c r="A332" s="400" t="s">
        <v>3216</v>
      </c>
      <c r="L332" s="10"/>
      <c r="M332" s="446"/>
      <c r="N332" s="446"/>
      <c r="O332" s="446"/>
      <c r="P332" s="446"/>
      <c r="Q332" s="446"/>
      <c r="R332" s="10"/>
      <c r="S332" s="408"/>
      <c r="T332" s="408"/>
      <c r="U332" s="408"/>
      <c r="V332" s="408"/>
      <c r="W332" s="408"/>
      <c r="X332" s="408"/>
      <c r="Y332" s="10"/>
      <c r="Z332" s="10"/>
      <c r="AA332" s="10"/>
      <c r="AB332" s="10"/>
      <c r="AC332" s="10"/>
      <c r="AD332" s="10"/>
      <c r="AE332" s="10"/>
      <c r="AF332" s="10"/>
      <c r="AG332" s="10"/>
      <c r="AH332" s="10"/>
      <c r="AI332" s="10"/>
      <c r="AJ332" s="10"/>
      <c r="AK332" s="10"/>
      <c r="AL332" s="10"/>
      <c r="AP332" s="406"/>
      <c r="AQ332" s="10"/>
      <c r="AR332" s="10"/>
      <c r="AS332" s="10"/>
      <c r="AT332" s="10"/>
      <c r="AU332" s="10"/>
      <c r="AV332" s="10"/>
      <c r="AW332" s="10"/>
      <c r="AX332" s="10"/>
      <c r="AY332" s="10"/>
      <c r="AZ332" s="10"/>
      <c r="BA332" s="10"/>
      <c r="BB332" s="10"/>
    </row>
    <row r="333" spans="1:65" ht="20.100000000000001" customHeight="1">
      <c r="L333" s="10"/>
      <c r="M333" s="552"/>
      <c r="N333" s="10" t="s">
        <v>3005</v>
      </c>
      <c r="O333" s="10"/>
      <c r="P333" s="10"/>
      <c r="Q333" s="10"/>
      <c r="R333" s="445"/>
      <c r="S333" s="10" t="s">
        <v>3214</v>
      </c>
      <c r="T333" s="408"/>
      <c r="U333" s="408"/>
      <c r="V333" s="408"/>
      <c r="W333" s="408"/>
      <c r="X333" s="408"/>
      <c r="Y333" s="10"/>
      <c r="Z333" s="10"/>
      <c r="AA333" s="10"/>
      <c r="AB333" s="10"/>
      <c r="AC333" s="10"/>
      <c r="AD333" s="10"/>
      <c r="AE333" s="10"/>
      <c r="AF333" s="10"/>
      <c r="AG333" s="10"/>
      <c r="AH333" s="10"/>
      <c r="AI333" s="10"/>
      <c r="AJ333" s="10"/>
      <c r="AK333" s="10"/>
      <c r="AL333" s="10"/>
      <c r="AP333" s="406"/>
      <c r="AQ333" s="10"/>
      <c r="AR333" s="10"/>
      <c r="AS333" s="10"/>
      <c r="AT333" s="10"/>
      <c r="AU333" s="10"/>
      <c r="AV333" s="10"/>
      <c r="AW333" s="10"/>
      <c r="AX333" s="10"/>
      <c r="AY333" s="10"/>
      <c r="AZ333" s="10"/>
      <c r="BA333" s="10"/>
      <c r="BB333" s="10"/>
    </row>
    <row r="334" spans="1:65" ht="9.9499999999999993" customHeight="1">
      <c r="A334" s="1045"/>
      <c r="B334" s="1045"/>
      <c r="C334" s="1045"/>
      <c r="D334" s="1045"/>
      <c r="E334" s="1045"/>
      <c r="F334" s="1045"/>
      <c r="G334" s="1045"/>
      <c r="H334" s="1045"/>
      <c r="I334" s="1045"/>
      <c r="J334" s="1045"/>
      <c r="K334" s="1045"/>
      <c r="L334" s="1010"/>
      <c r="M334" s="1010"/>
      <c r="N334" s="1010"/>
      <c r="O334" s="1010"/>
      <c r="P334" s="1010"/>
      <c r="Q334" s="1010"/>
      <c r="R334" s="1010"/>
      <c r="S334" s="1010"/>
      <c r="T334" s="1046"/>
      <c r="U334" s="1046"/>
      <c r="V334" s="1046"/>
      <c r="W334" s="1046"/>
      <c r="X334" s="1046"/>
      <c r="Y334" s="1010"/>
      <c r="Z334" s="1010"/>
      <c r="AA334" s="1010"/>
      <c r="AB334" s="1010"/>
      <c r="AC334" s="1010"/>
      <c r="AD334" s="1010"/>
      <c r="AE334" s="1010"/>
      <c r="AF334" s="1010"/>
      <c r="AG334" s="1010"/>
      <c r="AH334" s="1010"/>
      <c r="AI334" s="1010"/>
      <c r="AJ334" s="1010"/>
      <c r="AK334" s="1010"/>
      <c r="AL334" s="1010"/>
      <c r="AM334" s="1011"/>
      <c r="AN334" s="1011"/>
      <c r="AO334" s="1011"/>
      <c r="AP334" s="1047"/>
      <c r="AQ334" s="1010"/>
      <c r="AR334" s="1010"/>
      <c r="AS334" s="1010"/>
      <c r="AT334" s="1010"/>
      <c r="AU334" s="1010"/>
      <c r="AV334" s="1010"/>
      <c r="AW334" s="1010"/>
      <c r="AX334" s="1010"/>
      <c r="AY334" s="1010"/>
      <c r="AZ334" s="10"/>
      <c r="BA334" s="10"/>
      <c r="BB334" s="10"/>
    </row>
    <row r="335" spans="1:65" ht="9.9499999999999993" customHeight="1">
      <c r="L335" s="10"/>
      <c r="M335" s="446"/>
      <c r="N335" s="446"/>
      <c r="O335" s="446"/>
      <c r="P335" s="446"/>
      <c r="Q335" s="446"/>
      <c r="R335" s="10"/>
      <c r="S335" s="408"/>
      <c r="T335" s="408"/>
      <c r="U335" s="408"/>
      <c r="V335" s="408"/>
      <c r="W335" s="408"/>
      <c r="X335" s="408"/>
      <c r="Y335" s="10"/>
      <c r="Z335" s="10"/>
      <c r="AA335" s="10"/>
      <c r="AB335" s="10"/>
      <c r="AC335" s="10"/>
      <c r="AD335" s="10"/>
      <c r="AE335" s="10"/>
      <c r="AF335" s="10"/>
      <c r="AG335" s="10"/>
      <c r="AH335" s="10"/>
      <c r="AI335" s="10"/>
      <c r="AJ335" s="10"/>
      <c r="AK335" s="10"/>
      <c r="AL335" s="10"/>
      <c r="AP335" s="406"/>
      <c r="AQ335" s="10"/>
      <c r="AR335" s="10"/>
      <c r="AS335" s="10"/>
      <c r="AT335" s="10"/>
      <c r="AU335" s="10"/>
      <c r="AV335" s="10"/>
      <c r="AW335" s="10"/>
      <c r="AX335" s="10"/>
      <c r="AY335" s="10"/>
      <c r="AZ335" s="10"/>
      <c r="BA335" s="10"/>
      <c r="BB335" s="10"/>
    </row>
    <row r="336" spans="1:65" ht="18" customHeight="1">
      <c r="A336" s="416" t="s">
        <v>124</v>
      </c>
      <c r="B336" s="417" t="s">
        <v>2921</v>
      </c>
      <c r="C336" s="417"/>
      <c r="D336" s="417"/>
      <c r="E336" s="417"/>
      <c r="F336" s="417"/>
      <c r="G336" s="417"/>
      <c r="H336" s="417"/>
      <c r="I336" s="417"/>
      <c r="J336" s="417"/>
      <c r="K336" s="417"/>
      <c r="L336" s="10"/>
      <c r="M336" s="1291"/>
      <c r="N336" s="1345"/>
      <c r="O336" s="1345"/>
      <c r="P336" s="1345"/>
      <c r="Q336" s="1345"/>
      <c r="R336" s="1345"/>
      <c r="S336" s="1345"/>
      <c r="T336" s="1345"/>
      <c r="U336" s="1345"/>
      <c r="V336" s="1345"/>
      <c r="W336" s="1345"/>
      <c r="X336" s="1345"/>
      <c r="Y336" s="1345"/>
      <c r="Z336" s="1345"/>
      <c r="AA336" s="1345"/>
      <c r="AB336" s="1345"/>
      <c r="AC336" s="1345"/>
      <c r="AD336" s="1345"/>
      <c r="AE336" s="1345"/>
      <c r="AF336" s="1345"/>
      <c r="AG336" s="1345"/>
      <c r="AH336" s="1346"/>
      <c r="AI336" s="10"/>
      <c r="AJ336" s="10"/>
      <c r="AK336" s="10"/>
      <c r="AL336" s="10"/>
    </row>
    <row r="337" spans="1:65" ht="18" customHeight="1">
      <c r="L337" s="10"/>
      <c r="M337" s="1347"/>
      <c r="N337" s="1348"/>
      <c r="O337" s="1348"/>
      <c r="P337" s="1348"/>
      <c r="Q337" s="1348"/>
      <c r="R337" s="1348"/>
      <c r="S337" s="1348"/>
      <c r="T337" s="1348"/>
      <c r="U337" s="1348"/>
      <c r="V337" s="1348"/>
      <c r="W337" s="1348"/>
      <c r="X337" s="1348"/>
      <c r="Y337" s="1348"/>
      <c r="Z337" s="1348"/>
      <c r="AA337" s="1348"/>
      <c r="AB337" s="1348"/>
      <c r="AC337" s="1348"/>
      <c r="AD337" s="1348"/>
      <c r="AE337" s="1348"/>
      <c r="AF337" s="1348"/>
      <c r="AG337" s="1348"/>
      <c r="AH337" s="1349"/>
      <c r="AI337" s="10"/>
      <c r="AJ337" s="10"/>
      <c r="AK337" s="10"/>
      <c r="AL337" s="10"/>
    </row>
    <row r="338" spans="1:65" ht="18" customHeight="1">
      <c r="A338" s="416" t="s">
        <v>124</v>
      </c>
      <c r="B338" s="417" t="s">
        <v>2924</v>
      </c>
      <c r="C338" s="417"/>
      <c r="D338" s="417"/>
      <c r="E338" s="417"/>
      <c r="F338" s="417"/>
      <c r="G338" s="417"/>
      <c r="H338" s="417"/>
      <c r="I338" s="417"/>
      <c r="J338" s="417"/>
      <c r="K338" s="417"/>
      <c r="L338" s="10"/>
      <c r="M338" s="1291"/>
      <c r="N338" s="1345"/>
      <c r="O338" s="1345"/>
      <c r="P338" s="1345"/>
      <c r="Q338" s="1345"/>
      <c r="R338" s="1345"/>
      <c r="S338" s="1345"/>
      <c r="T338" s="1345"/>
      <c r="U338" s="1345"/>
      <c r="V338" s="1345"/>
      <c r="W338" s="1345"/>
      <c r="X338" s="1345"/>
      <c r="Y338" s="1345"/>
      <c r="Z338" s="1345"/>
      <c r="AA338" s="1345"/>
      <c r="AB338" s="1345"/>
      <c r="AC338" s="1345"/>
      <c r="AD338" s="1345"/>
      <c r="AE338" s="1345"/>
      <c r="AF338" s="1345"/>
      <c r="AG338" s="1345"/>
      <c r="AH338" s="1346"/>
      <c r="AI338" s="10"/>
      <c r="AJ338" s="10"/>
      <c r="AK338" s="10"/>
      <c r="AL338" s="10"/>
    </row>
    <row r="339" spans="1:65" ht="18" customHeight="1">
      <c r="L339" s="10"/>
      <c r="M339" s="1347"/>
      <c r="N339" s="1348"/>
      <c r="O339" s="1348"/>
      <c r="P339" s="1348"/>
      <c r="Q339" s="1348"/>
      <c r="R339" s="1348"/>
      <c r="S339" s="1348"/>
      <c r="T339" s="1348"/>
      <c r="U339" s="1348"/>
      <c r="V339" s="1348"/>
      <c r="W339" s="1348"/>
      <c r="X339" s="1348"/>
      <c r="Y339" s="1348"/>
      <c r="Z339" s="1348"/>
      <c r="AA339" s="1348"/>
      <c r="AB339" s="1348"/>
      <c r="AC339" s="1348"/>
      <c r="AD339" s="1348"/>
      <c r="AE339" s="1348"/>
      <c r="AF339" s="1348"/>
      <c r="AG339" s="1348"/>
      <c r="AH339" s="1349"/>
      <c r="AI339" s="10"/>
      <c r="AJ339" s="10"/>
      <c r="AK339" s="10"/>
      <c r="AL339" s="10"/>
    </row>
    <row r="340" spans="1:65" ht="11.25" customHeight="1">
      <c r="AS340" s="411"/>
      <c r="AT340" s="411"/>
      <c r="AU340" s="411"/>
      <c r="AV340" s="411"/>
      <c r="AW340" s="411"/>
      <c r="AX340" s="411"/>
      <c r="AY340" s="411"/>
    </row>
    <row r="341" spans="1:65" ht="17.25" customHeight="1">
      <c r="A341" s="427" t="s">
        <v>137</v>
      </c>
      <c r="B341" s="413"/>
      <c r="C341" s="413"/>
      <c r="D341" s="413"/>
      <c r="E341" s="413"/>
      <c r="F341" s="413"/>
      <c r="G341" s="413"/>
      <c r="H341" s="413"/>
      <c r="I341" s="413"/>
      <c r="J341" s="413"/>
      <c r="K341" s="413"/>
      <c r="L341" s="414"/>
      <c r="M341" s="414"/>
      <c r="N341" s="414"/>
      <c r="O341" s="414"/>
      <c r="P341" s="414"/>
      <c r="Q341" s="414"/>
      <c r="R341" s="414"/>
      <c r="S341" s="414"/>
      <c r="T341" s="414"/>
      <c r="U341" s="414"/>
      <c r="V341" s="414"/>
      <c r="W341" s="414"/>
      <c r="X341" s="414"/>
      <c r="Y341" s="414"/>
      <c r="Z341" s="414"/>
      <c r="AA341" s="414"/>
      <c r="AB341" s="414"/>
      <c r="AC341" s="414"/>
      <c r="AD341" s="414"/>
      <c r="AE341" s="414"/>
      <c r="AF341" s="414"/>
      <c r="AG341" s="414"/>
      <c r="AH341" s="414"/>
      <c r="AI341" s="414"/>
      <c r="AJ341" s="414"/>
      <c r="AK341" s="414"/>
      <c r="AL341" s="414"/>
      <c r="AM341" s="414"/>
      <c r="AN341" s="414"/>
      <c r="AO341" s="414"/>
      <c r="AP341" s="414"/>
      <c r="AQ341" s="414"/>
      <c r="AR341" s="414"/>
    </row>
    <row r="342" spans="1:65" ht="18" customHeight="1">
      <c r="A342" s="416" t="s">
        <v>124</v>
      </c>
      <c r="B342" s="417" t="s">
        <v>2897</v>
      </c>
      <c r="C342" s="417"/>
      <c r="D342" s="417"/>
      <c r="E342" s="417"/>
      <c r="F342" s="417"/>
      <c r="G342" s="417"/>
      <c r="H342" s="417"/>
      <c r="I342" s="417"/>
      <c r="J342" s="417"/>
      <c r="K342" s="417"/>
      <c r="L342" s="10"/>
      <c r="M342" s="1310">
        <v>1</v>
      </c>
      <c r="N342" s="1311"/>
      <c r="O342" s="1311"/>
      <c r="P342" s="1312"/>
      <c r="Q342" s="10"/>
      <c r="R342" s="10"/>
      <c r="S342" s="10"/>
      <c r="T342" s="10"/>
      <c r="U342" s="10"/>
      <c r="V342" s="10"/>
      <c r="W342" s="10"/>
      <c r="X342" s="10"/>
      <c r="Y342" s="10"/>
      <c r="Z342" s="10"/>
      <c r="AA342" s="10"/>
      <c r="AB342" s="10"/>
      <c r="AC342" s="10"/>
      <c r="AD342" s="10"/>
      <c r="AE342" s="10"/>
      <c r="AF342" s="10"/>
      <c r="AG342" s="10"/>
      <c r="AH342" s="10"/>
      <c r="AI342" s="10"/>
      <c r="AJ342" s="10"/>
      <c r="AK342" s="10"/>
      <c r="AL342" s="10"/>
    </row>
    <row r="343" spans="1:65" ht="18" customHeight="1">
      <c r="A343" s="416" t="s">
        <v>124</v>
      </c>
      <c r="B343" s="417" t="s">
        <v>2901</v>
      </c>
      <c r="C343" s="417"/>
      <c r="D343" s="417"/>
      <c r="E343" s="417"/>
      <c r="F343" s="417"/>
      <c r="G343" s="417"/>
      <c r="H343" s="417"/>
      <c r="I343" s="417"/>
      <c r="J343" s="417"/>
      <c r="K343" s="417"/>
      <c r="L343" s="10"/>
      <c r="M343" s="446"/>
      <c r="N343" s="446"/>
      <c r="O343" s="446"/>
      <c r="P343" s="446"/>
      <c r="Q343" s="10"/>
      <c r="R343" s="10"/>
      <c r="S343" s="10"/>
      <c r="T343" s="10"/>
      <c r="U343" s="10"/>
      <c r="V343" s="10"/>
      <c r="W343" s="10"/>
      <c r="X343" s="10"/>
      <c r="Y343" s="10"/>
      <c r="Z343" s="10"/>
      <c r="AA343" s="10"/>
      <c r="AB343" s="10"/>
      <c r="AC343" s="10"/>
      <c r="AD343" s="10"/>
      <c r="AE343" s="10"/>
      <c r="AF343" s="10"/>
      <c r="AG343" s="10"/>
      <c r="AH343" s="10"/>
      <c r="AI343" s="10"/>
      <c r="AJ343" s="10"/>
      <c r="AK343" s="10"/>
      <c r="AL343" s="10"/>
      <c r="AO343" s="430" t="s">
        <v>104</v>
      </c>
      <c r="AP343" s="10"/>
    </row>
    <row r="344" spans="1:65" ht="18" customHeight="1">
      <c r="A344" s="421"/>
      <c r="C344" s="421"/>
      <c r="D344" s="421"/>
      <c r="E344" s="421"/>
      <c r="F344" s="421"/>
      <c r="G344" s="421"/>
      <c r="H344" s="421"/>
      <c r="I344" s="421"/>
      <c r="J344" s="421"/>
      <c r="K344" s="421"/>
      <c r="L344" s="421" t="s">
        <v>134</v>
      </c>
      <c r="M344" s="1350"/>
      <c r="N344" s="1350"/>
      <c r="O344" s="1350"/>
      <c r="P344" s="1350"/>
      <c r="Q344" s="1350"/>
      <c r="R344" s="10" t="s">
        <v>107</v>
      </c>
      <c r="S344" s="1339" t="str">
        <f>IF(項目一覧②!$G$3=1,"",INDEX(主要用途!$D$2:$D72,項目一覧②!$G$3))</f>
        <v/>
      </c>
      <c r="T344" s="1340"/>
      <c r="U344" s="1340"/>
      <c r="V344" s="1340"/>
      <c r="W344" s="1340"/>
      <c r="X344" s="1340"/>
      <c r="Y344" s="1340"/>
      <c r="Z344" s="1340"/>
      <c r="AA344" s="1340"/>
      <c r="AB344" s="1340"/>
      <c r="AC344" s="1340"/>
      <c r="AD344" s="1340"/>
      <c r="AE344" s="1340"/>
      <c r="AF344" s="1340"/>
      <c r="AG344" s="1340"/>
      <c r="AH344" s="1340"/>
      <c r="AI344" s="1340"/>
      <c r="AJ344" s="1340"/>
      <c r="AK344" s="1340"/>
      <c r="AL344" s="1340"/>
      <c r="AM344" s="1341"/>
      <c r="AQ344" s="419" t="s">
        <v>123</v>
      </c>
      <c r="AR344" s="419"/>
      <c r="AS344" s="419"/>
      <c r="AT344" s="419"/>
      <c r="AU344" s="464"/>
      <c r="AV344" s="1261"/>
      <c r="AW344" s="1309"/>
      <c r="AX344" s="1309"/>
      <c r="AY344" s="1309"/>
      <c r="AZ344" s="1309"/>
      <c r="BA344" s="1309"/>
      <c r="BB344" s="1309"/>
      <c r="BC344" s="1309"/>
      <c r="BD344" s="1309"/>
      <c r="BE344" s="1309"/>
      <c r="BF344" s="1309"/>
      <c r="BG344" s="1309"/>
      <c r="BH344" s="1309"/>
      <c r="BI344" s="1309"/>
      <c r="BJ344" s="1309"/>
      <c r="BK344" s="1309"/>
      <c r="BL344" s="1309"/>
      <c r="BM344" s="1309"/>
    </row>
    <row r="345" spans="1:65" ht="18" customHeight="1">
      <c r="C345" s="421"/>
      <c r="D345" s="421"/>
      <c r="E345" s="421"/>
      <c r="F345" s="421"/>
      <c r="G345" s="421"/>
      <c r="H345" s="421"/>
      <c r="I345" s="421"/>
      <c r="J345" s="421"/>
      <c r="K345" s="421"/>
      <c r="L345" s="421" t="s">
        <v>134</v>
      </c>
      <c r="M345" s="1350"/>
      <c r="N345" s="1350"/>
      <c r="O345" s="1350"/>
      <c r="P345" s="1350"/>
      <c r="Q345" s="1350"/>
      <c r="R345" s="10" t="s">
        <v>107</v>
      </c>
      <c r="S345" s="1339" t="str">
        <f>IF(項目一覧②!$G$4=1,"",INDEX(主要用途!$D$2:$D72,項目一覧②!$G$4))</f>
        <v/>
      </c>
      <c r="T345" s="1340"/>
      <c r="U345" s="1340"/>
      <c r="V345" s="1340"/>
      <c r="W345" s="1340"/>
      <c r="X345" s="1340"/>
      <c r="Y345" s="1340"/>
      <c r="Z345" s="1340"/>
      <c r="AA345" s="1340"/>
      <c r="AB345" s="1340"/>
      <c r="AC345" s="1340"/>
      <c r="AD345" s="1340"/>
      <c r="AE345" s="1340"/>
      <c r="AF345" s="1340"/>
      <c r="AG345" s="1340"/>
      <c r="AH345" s="1340"/>
      <c r="AI345" s="1340"/>
      <c r="AJ345" s="1340"/>
      <c r="AK345" s="1340"/>
      <c r="AL345" s="1340"/>
      <c r="AM345" s="1341"/>
      <c r="AQ345" s="406" t="s">
        <v>122</v>
      </c>
      <c r="AR345" s="10"/>
      <c r="AS345" s="10"/>
      <c r="AT345" s="10"/>
      <c r="AV345" s="1261"/>
      <c r="AW345" s="1309"/>
      <c r="AX345" s="1309"/>
      <c r="AY345" s="1309"/>
      <c r="AZ345" s="1309"/>
      <c r="BA345" s="1309"/>
      <c r="BB345" s="1309"/>
      <c r="BC345" s="1309"/>
      <c r="BD345" s="1309"/>
      <c r="BE345" s="1309"/>
      <c r="BF345" s="1309"/>
      <c r="BG345" s="1309"/>
      <c r="BH345" s="1309"/>
      <c r="BI345" s="1309"/>
      <c r="BJ345" s="1309"/>
      <c r="BK345" s="1309"/>
      <c r="BL345" s="1309"/>
      <c r="BM345" s="1309"/>
    </row>
    <row r="346" spans="1:65" ht="18" customHeight="1">
      <c r="C346" s="421"/>
      <c r="D346" s="421"/>
      <c r="E346" s="421"/>
      <c r="F346" s="421"/>
      <c r="G346" s="421"/>
      <c r="H346" s="421"/>
      <c r="I346" s="421"/>
      <c r="J346" s="421"/>
      <c r="K346" s="421"/>
      <c r="L346" s="421" t="s">
        <v>134</v>
      </c>
      <c r="M346" s="1350"/>
      <c r="N346" s="1350"/>
      <c r="O346" s="1350"/>
      <c r="P346" s="1350"/>
      <c r="Q346" s="1350"/>
      <c r="R346" s="10" t="s">
        <v>107</v>
      </c>
      <c r="S346" s="1339" t="str">
        <f>IF(項目一覧②!$G$5=1,"",INDEX(主要用途!$D$2:$D72,項目一覧②!$G$5))</f>
        <v/>
      </c>
      <c r="T346" s="1340"/>
      <c r="U346" s="1340"/>
      <c r="V346" s="1340"/>
      <c r="W346" s="1340"/>
      <c r="X346" s="1340"/>
      <c r="Y346" s="1340"/>
      <c r="Z346" s="1340"/>
      <c r="AA346" s="1340"/>
      <c r="AB346" s="1340"/>
      <c r="AC346" s="1340"/>
      <c r="AD346" s="1340"/>
      <c r="AE346" s="1340"/>
      <c r="AF346" s="1340"/>
      <c r="AG346" s="1340"/>
      <c r="AH346" s="1340"/>
      <c r="AI346" s="1340"/>
      <c r="AJ346" s="1340"/>
      <c r="AK346" s="1340"/>
      <c r="AL346" s="1340"/>
      <c r="AM346" s="1341"/>
      <c r="AQ346" s="406" t="s">
        <v>101</v>
      </c>
      <c r="AR346" s="10"/>
      <c r="AS346" s="10"/>
      <c r="AT346" s="10"/>
      <c r="AU346" s="10"/>
      <c r="AV346" s="1261"/>
      <c r="AW346" s="1261"/>
      <c r="AX346" s="1261"/>
      <c r="AY346" s="1261"/>
      <c r="AZ346" s="1261"/>
      <c r="BA346" s="1261"/>
      <c r="BB346" s="1261"/>
      <c r="BC346" s="1261"/>
    </row>
    <row r="347" spans="1:65" ht="18" customHeight="1">
      <c r="A347" s="416" t="s">
        <v>124</v>
      </c>
      <c r="B347" s="417" t="s">
        <v>2905</v>
      </c>
      <c r="C347" s="417"/>
      <c r="D347" s="417"/>
      <c r="E347" s="417"/>
      <c r="F347" s="417"/>
      <c r="G347" s="417"/>
      <c r="H347" s="417"/>
      <c r="I347" s="417"/>
      <c r="J347" s="417"/>
      <c r="K347" s="417"/>
      <c r="L347" s="417"/>
      <c r="M347" s="10"/>
      <c r="N347" s="10"/>
      <c r="O347" s="10"/>
      <c r="P347" s="10"/>
      <c r="Q347" s="10"/>
      <c r="R347" s="10"/>
      <c r="S347" s="10"/>
      <c r="T347" s="10"/>
      <c r="U347" s="10"/>
      <c r="V347" s="10"/>
      <c r="W347" s="10"/>
      <c r="X347" s="10"/>
      <c r="Y347" s="10"/>
      <c r="Z347" s="10"/>
      <c r="AA347" s="10"/>
      <c r="AB347" s="10"/>
      <c r="AC347" s="10"/>
      <c r="AD347" s="10"/>
      <c r="AE347" s="10"/>
      <c r="AF347" s="10"/>
      <c r="AG347" s="10"/>
      <c r="AH347" s="10"/>
      <c r="AI347" s="10"/>
      <c r="AJ347" s="10"/>
      <c r="AK347" s="10"/>
      <c r="AL347" s="10"/>
      <c r="AM347" s="10"/>
    </row>
    <row r="348" spans="1:65" ht="18" customHeight="1">
      <c r="B348" s="406"/>
      <c r="C348" s="406"/>
      <c r="D348" s="406"/>
      <c r="E348" s="406"/>
      <c r="F348" s="406"/>
      <c r="G348" s="406"/>
      <c r="H348" s="406"/>
      <c r="I348" s="406"/>
      <c r="J348" s="406"/>
      <c r="K348" s="406"/>
      <c r="L348" s="406"/>
      <c r="M348" s="452"/>
      <c r="N348" s="445" t="s">
        <v>132</v>
      </c>
      <c r="O348" s="445"/>
      <c r="P348" s="452"/>
      <c r="Q348" s="445" t="s">
        <v>131</v>
      </c>
      <c r="R348" s="445"/>
      <c r="S348" s="452"/>
      <c r="T348" s="445" t="s">
        <v>130</v>
      </c>
      <c r="U348" s="445"/>
      <c r="V348" s="452"/>
      <c r="W348" s="445" t="s">
        <v>129</v>
      </c>
      <c r="X348" s="445"/>
      <c r="Y348" s="452"/>
      <c r="Z348" s="445" t="s">
        <v>128</v>
      </c>
      <c r="AA348" s="445"/>
      <c r="AB348" s="445"/>
      <c r="AC348" s="452"/>
      <c r="AD348" s="453" t="s">
        <v>127</v>
      </c>
      <c r="AE348" s="445"/>
      <c r="AF348" s="445"/>
      <c r="AG348" s="445"/>
      <c r="AH348" s="452"/>
      <c r="AI348" s="453" t="s">
        <v>126</v>
      </c>
      <c r="AJ348" s="445"/>
      <c r="AK348" s="445"/>
      <c r="AL348" s="445"/>
      <c r="AM348" s="445"/>
      <c r="AN348" s="444" t="str">
        <f>IF(COUNTIF(項目一覧②!$G$9:$M$9,TRUE)=1,"","工事種別をいずれか１つ選択してください")</f>
        <v>工事種別をいずれか１つ選択してください</v>
      </c>
    </row>
    <row r="349" spans="1:65" ht="11.25" customHeight="1">
      <c r="L349" s="400"/>
    </row>
    <row r="350" spans="1:65" ht="18" customHeight="1">
      <c r="A350" s="416" t="s">
        <v>124</v>
      </c>
      <c r="B350" s="417" t="s">
        <v>2909</v>
      </c>
      <c r="C350" s="417"/>
      <c r="D350" s="417"/>
      <c r="E350" s="417"/>
      <c r="F350" s="417"/>
      <c r="G350" s="417"/>
      <c r="H350" s="417"/>
      <c r="I350" s="417"/>
      <c r="J350" s="417"/>
      <c r="K350" s="417"/>
      <c r="L350" s="417"/>
      <c r="M350" s="10"/>
      <c r="N350" s="1289"/>
      <c r="O350" s="1289"/>
      <c r="P350" s="1289"/>
      <c r="Q350" s="1289"/>
      <c r="R350" s="1289"/>
      <c r="S350" s="1289"/>
      <c r="T350" s="1289"/>
      <c r="U350" s="1289"/>
      <c r="V350" s="1289"/>
      <c r="W350" s="1289"/>
      <c r="X350" s="10"/>
      <c r="Y350" s="10"/>
      <c r="Z350" s="10"/>
      <c r="AA350" s="10"/>
      <c r="AB350" s="1289"/>
      <c r="AC350" s="1289"/>
      <c r="AD350" s="1289"/>
      <c r="AE350" s="1289"/>
      <c r="AF350" s="1289"/>
      <c r="AG350" s="1289"/>
      <c r="AH350" s="1289"/>
      <c r="AI350" s="1289"/>
      <c r="AJ350" s="1289"/>
      <c r="AK350" s="1289"/>
      <c r="AL350" s="10"/>
      <c r="AM350" s="10"/>
    </row>
    <row r="351" spans="1:65" ht="9.9499999999999993" customHeight="1">
      <c r="A351" s="1008"/>
      <c r="B351" s="1009"/>
      <c r="C351" s="1009"/>
      <c r="D351" s="1009"/>
      <c r="E351" s="1009"/>
      <c r="F351" s="1009"/>
      <c r="G351" s="1009"/>
      <c r="H351" s="1009"/>
      <c r="I351" s="1009"/>
      <c r="J351" s="1009"/>
      <c r="K351" s="1009"/>
      <c r="L351" s="1009"/>
      <c r="M351" s="1010"/>
      <c r="N351" s="1010"/>
      <c r="O351" s="1010"/>
      <c r="P351" s="1010"/>
      <c r="Q351" s="1010"/>
      <c r="R351" s="1010"/>
      <c r="S351" s="1010"/>
      <c r="T351" s="1010"/>
      <c r="U351" s="1010"/>
      <c r="V351" s="1010"/>
      <c r="W351" s="1010"/>
      <c r="X351" s="1010"/>
      <c r="Y351" s="1010"/>
      <c r="Z351" s="1010"/>
      <c r="AA351" s="1010"/>
      <c r="AB351" s="1010"/>
      <c r="AC351" s="1010"/>
      <c r="AD351" s="1010"/>
      <c r="AE351" s="1010"/>
      <c r="AF351" s="1010"/>
      <c r="AG351" s="1010"/>
      <c r="AH351" s="1010"/>
      <c r="AI351" s="1010"/>
      <c r="AJ351" s="1010"/>
      <c r="AK351" s="1010"/>
      <c r="AL351" s="1010"/>
      <c r="AM351" s="1010"/>
      <c r="AN351" s="1011"/>
      <c r="AO351" s="1011"/>
      <c r="AP351" s="1011"/>
      <c r="AQ351" s="1011"/>
      <c r="AR351" s="1011"/>
      <c r="AS351" s="1011"/>
      <c r="AT351" s="1011"/>
      <c r="AU351" s="1011"/>
      <c r="AV351" s="1011"/>
      <c r="AW351" s="1011"/>
      <c r="AX351" s="1011"/>
      <c r="AY351" s="1011"/>
    </row>
    <row r="352" spans="1:65" ht="9.9499999999999993" customHeight="1">
      <c r="A352" s="416"/>
      <c r="B352" s="417"/>
      <c r="C352" s="417"/>
      <c r="D352" s="417"/>
      <c r="E352" s="417"/>
      <c r="F352" s="417"/>
      <c r="G352" s="417"/>
      <c r="H352" s="417"/>
      <c r="I352" s="417"/>
      <c r="J352" s="417"/>
      <c r="K352" s="417"/>
      <c r="L352" s="417"/>
      <c r="M352" s="10"/>
      <c r="N352" s="10"/>
      <c r="O352" s="10"/>
      <c r="P352" s="10"/>
      <c r="Q352" s="10"/>
      <c r="R352" s="10"/>
      <c r="S352" s="10"/>
      <c r="T352" s="10"/>
      <c r="U352" s="10"/>
      <c r="V352" s="10"/>
      <c r="W352" s="10"/>
      <c r="X352" s="10"/>
      <c r="Y352" s="10"/>
      <c r="Z352" s="10"/>
      <c r="AA352" s="10"/>
      <c r="AB352" s="10"/>
      <c r="AC352" s="10"/>
      <c r="AD352" s="10"/>
      <c r="AE352" s="10"/>
      <c r="AF352" s="10"/>
      <c r="AG352" s="10"/>
      <c r="AH352" s="10"/>
      <c r="AI352" s="10"/>
      <c r="AJ352" s="10"/>
      <c r="AK352" s="10"/>
      <c r="AL352" s="10"/>
      <c r="AM352" s="10"/>
    </row>
    <row r="353" spans="1:51" ht="18" customHeight="1">
      <c r="A353" s="416" t="s">
        <v>124</v>
      </c>
      <c r="B353" s="417" t="s">
        <v>3086</v>
      </c>
      <c r="C353" s="417"/>
      <c r="D353" s="417"/>
      <c r="E353" s="417"/>
      <c r="F353" s="417"/>
      <c r="G353" s="417"/>
      <c r="H353" s="417"/>
      <c r="I353" s="417"/>
      <c r="J353" s="417"/>
      <c r="K353" s="417"/>
      <c r="L353" s="417"/>
      <c r="M353" s="552"/>
      <c r="N353" s="10" t="s">
        <v>3081</v>
      </c>
      <c r="O353" s="10"/>
      <c r="P353" s="10"/>
      <c r="Q353" s="10"/>
      <c r="R353" s="445"/>
      <c r="S353" s="10" t="s">
        <v>3082</v>
      </c>
      <c r="T353" s="10"/>
      <c r="U353" s="10"/>
      <c r="V353" s="10"/>
      <c r="W353" s="10"/>
      <c r="X353" s="10"/>
      <c r="Y353" s="10"/>
      <c r="Z353" s="10"/>
      <c r="AA353" s="10"/>
      <c r="AB353" s="10"/>
      <c r="AC353" s="10"/>
      <c r="AD353" s="10"/>
      <c r="AE353" s="10"/>
      <c r="AF353" s="10"/>
      <c r="AG353" s="10"/>
      <c r="AH353" s="10"/>
      <c r="AI353" s="10"/>
      <c r="AJ353" s="10"/>
      <c r="AK353" s="10"/>
      <c r="AL353" s="10"/>
    </row>
    <row r="354" spans="1:51" ht="18" customHeight="1">
      <c r="A354" s="416"/>
      <c r="B354" s="417"/>
      <c r="C354" s="417"/>
      <c r="D354" s="417"/>
      <c r="E354" s="417"/>
      <c r="F354" s="417"/>
      <c r="G354" s="417"/>
      <c r="H354" s="417"/>
      <c r="I354" s="417"/>
      <c r="J354" s="417"/>
      <c r="K354" s="417"/>
      <c r="L354" s="417"/>
      <c r="M354" s="552"/>
      <c r="N354" s="10" t="s">
        <v>3083</v>
      </c>
      <c r="O354" s="10"/>
      <c r="P354" s="10"/>
      <c r="Q354" s="10"/>
      <c r="S354" s="10"/>
      <c r="T354" s="438"/>
      <c r="U354" s="10"/>
      <c r="V354" s="10"/>
      <c r="W354" s="10"/>
      <c r="X354" s="10"/>
      <c r="Y354" s="10"/>
      <c r="Z354" s="10"/>
      <c r="AA354" s="10"/>
      <c r="AB354" s="10"/>
      <c r="AC354" s="10"/>
      <c r="AD354" s="10"/>
      <c r="AE354" s="10"/>
      <c r="AF354" s="10"/>
      <c r="AG354" s="10"/>
      <c r="AH354" s="10"/>
      <c r="AI354" s="10"/>
      <c r="AJ354" s="10"/>
      <c r="AK354" s="10"/>
      <c r="AL354" s="10"/>
      <c r="AM354" s="540"/>
    </row>
    <row r="355" spans="1:51" ht="18" customHeight="1">
      <c r="A355" s="416"/>
      <c r="B355" s="417"/>
      <c r="C355" s="417"/>
      <c r="D355" s="417"/>
      <c r="E355" s="417"/>
      <c r="F355" s="417"/>
      <c r="G355" s="417"/>
      <c r="H355" s="417"/>
      <c r="I355" s="417"/>
      <c r="J355" s="417"/>
      <c r="K355" s="417"/>
      <c r="L355" s="417"/>
      <c r="M355" s="552"/>
      <c r="N355" s="10" t="s">
        <v>3084</v>
      </c>
      <c r="O355" s="10"/>
      <c r="P355" s="10"/>
      <c r="Q355" s="10"/>
      <c r="R355" s="10"/>
      <c r="S355" s="10"/>
      <c r="T355" s="10"/>
      <c r="U355" s="10"/>
      <c r="V355" s="10"/>
      <c r="W355" s="10"/>
      <c r="X355" s="10"/>
      <c r="Y355" s="10"/>
      <c r="Z355" s="10"/>
      <c r="AA355" s="10"/>
      <c r="AB355" s="10"/>
      <c r="AC355" s="10"/>
      <c r="AD355" s="10"/>
      <c r="AE355" s="10"/>
      <c r="AF355" s="10"/>
      <c r="AG355" s="10"/>
      <c r="AH355" s="10"/>
      <c r="AI355" s="10"/>
      <c r="AJ355" s="10"/>
      <c r="AK355" s="10"/>
      <c r="AL355" s="10"/>
      <c r="AM355" s="540"/>
    </row>
    <row r="356" spans="1:51" ht="18" customHeight="1">
      <c r="A356" s="416"/>
      <c r="B356" s="417"/>
      <c r="C356" s="417"/>
      <c r="D356" s="417"/>
      <c r="E356" s="417"/>
      <c r="F356" s="417"/>
      <c r="G356" s="417"/>
      <c r="H356" s="417"/>
      <c r="I356" s="417"/>
      <c r="J356" s="417"/>
      <c r="K356" s="417"/>
      <c r="L356" s="417"/>
      <c r="M356" s="552"/>
      <c r="N356" s="10" t="s">
        <v>3085</v>
      </c>
      <c r="O356" s="10"/>
      <c r="P356" s="10"/>
      <c r="Q356" s="10"/>
      <c r="R356" s="10"/>
      <c r="S356" s="10"/>
      <c r="T356" s="10"/>
      <c r="U356" s="10"/>
      <c r="V356" s="10"/>
      <c r="W356" s="10"/>
      <c r="X356" s="10"/>
      <c r="Y356" s="10"/>
      <c r="Z356" s="10"/>
      <c r="AA356" s="10"/>
      <c r="AB356" s="10"/>
      <c r="AC356" s="10"/>
      <c r="AD356" s="10"/>
      <c r="AE356" s="10"/>
      <c r="AF356" s="10"/>
      <c r="AG356" s="10"/>
      <c r="AH356" s="10"/>
      <c r="AI356" s="10"/>
      <c r="AJ356" s="10"/>
      <c r="AK356" s="10"/>
      <c r="AL356" s="10"/>
      <c r="AM356" s="540"/>
    </row>
    <row r="357" spans="1:51" ht="18" customHeight="1">
      <c r="A357" s="416"/>
      <c r="B357" s="417"/>
      <c r="C357" s="417"/>
      <c r="D357" s="417"/>
      <c r="E357" s="417"/>
      <c r="F357" s="417"/>
      <c r="G357" s="417"/>
      <c r="H357" s="417"/>
      <c r="I357" s="417"/>
      <c r="J357" s="417"/>
      <c r="K357" s="417"/>
      <c r="L357" s="417"/>
      <c r="M357" s="552"/>
      <c r="N357" s="10" t="s">
        <v>3187</v>
      </c>
      <c r="O357" s="10"/>
      <c r="P357" s="10"/>
      <c r="Q357" s="10"/>
      <c r="R357" s="10"/>
      <c r="S357" s="10"/>
      <c r="T357" s="10"/>
      <c r="U357" s="10"/>
      <c r="V357" s="10"/>
      <c r="W357" s="10"/>
      <c r="X357" s="10"/>
      <c r="Y357" s="10"/>
      <c r="Z357" s="10"/>
      <c r="AA357" s="10"/>
      <c r="AB357" s="10"/>
      <c r="AC357" s="10"/>
      <c r="AD357" s="10"/>
      <c r="AE357" s="10"/>
      <c r="AF357" s="10"/>
      <c r="AG357" s="10"/>
      <c r="AH357" s="10"/>
      <c r="AI357" s="10"/>
      <c r="AJ357" s="10"/>
      <c r="AK357" s="10"/>
      <c r="AL357" s="10"/>
      <c r="AM357" s="540"/>
    </row>
    <row r="358" spans="1:51" ht="9.9499999999999993" customHeight="1">
      <c r="A358" s="1008"/>
      <c r="B358" s="1009"/>
      <c r="C358" s="1009"/>
      <c r="D358" s="1009"/>
      <c r="E358" s="1009"/>
      <c r="F358" s="1009"/>
      <c r="G358" s="1009"/>
      <c r="H358" s="1009"/>
      <c r="I358" s="1009"/>
      <c r="J358" s="1009"/>
      <c r="K358" s="1009"/>
      <c r="L358" s="1009"/>
      <c r="M358" s="1010"/>
      <c r="N358" s="1010"/>
      <c r="O358" s="1010"/>
      <c r="P358" s="1010"/>
      <c r="Q358" s="1010"/>
      <c r="R358" s="1010"/>
      <c r="S358" s="1010"/>
      <c r="T358" s="1010"/>
      <c r="U358" s="1010"/>
      <c r="V358" s="1010"/>
      <c r="W358" s="1010"/>
      <c r="X358" s="1010"/>
      <c r="Y358" s="1010"/>
      <c r="Z358" s="1010"/>
      <c r="AA358" s="1010"/>
      <c r="AB358" s="1010"/>
      <c r="AC358" s="1010"/>
      <c r="AD358" s="1010"/>
      <c r="AE358" s="1010"/>
      <c r="AF358" s="1010"/>
      <c r="AG358" s="1010"/>
      <c r="AH358" s="1010"/>
      <c r="AI358" s="1010"/>
      <c r="AJ358" s="1010"/>
      <c r="AK358" s="1010"/>
      <c r="AL358" s="1010"/>
      <c r="AM358" s="1010"/>
      <c r="AN358" s="1011"/>
      <c r="AO358" s="1011"/>
      <c r="AP358" s="1011"/>
      <c r="AQ358" s="1011"/>
      <c r="AR358" s="1011"/>
      <c r="AS358" s="1011"/>
      <c r="AT358" s="1011"/>
      <c r="AU358" s="1011"/>
      <c r="AV358" s="1011"/>
      <c r="AW358" s="1011"/>
      <c r="AX358" s="1011"/>
      <c r="AY358" s="1011"/>
    </row>
    <row r="359" spans="1:51" ht="9.9499999999999993" customHeight="1">
      <c r="A359" s="416"/>
      <c r="B359" s="417"/>
      <c r="C359" s="417"/>
      <c r="D359" s="417"/>
      <c r="E359" s="417"/>
      <c r="F359" s="417"/>
      <c r="G359" s="417"/>
      <c r="H359" s="417"/>
      <c r="I359" s="417"/>
      <c r="J359" s="417"/>
      <c r="K359" s="417"/>
      <c r="L359" s="417"/>
      <c r="M359" s="10"/>
      <c r="N359" s="10"/>
      <c r="O359" s="10"/>
      <c r="P359" s="10"/>
      <c r="Q359" s="10"/>
      <c r="R359" s="10"/>
      <c r="S359" s="10"/>
      <c r="T359" s="10"/>
      <c r="U359" s="10"/>
      <c r="V359" s="10"/>
      <c r="W359" s="10"/>
      <c r="X359" s="10"/>
      <c r="Y359" s="10"/>
      <c r="Z359" s="10"/>
      <c r="AA359" s="10"/>
      <c r="AB359" s="10"/>
      <c r="AC359" s="10"/>
      <c r="AD359" s="10"/>
      <c r="AE359" s="10"/>
      <c r="AF359" s="10"/>
      <c r="AG359" s="10"/>
      <c r="AH359" s="10"/>
      <c r="AI359" s="10"/>
      <c r="AJ359" s="10"/>
      <c r="AK359" s="10"/>
      <c r="AL359" s="10"/>
      <c r="AM359" s="10"/>
    </row>
    <row r="360" spans="1:51" ht="18" customHeight="1">
      <c r="A360" s="416" t="s">
        <v>113</v>
      </c>
      <c r="B360" s="417" t="s">
        <v>3087</v>
      </c>
      <c r="C360" s="417"/>
      <c r="D360" s="417"/>
      <c r="E360" s="417"/>
      <c r="F360" s="417"/>
      <c r="G360" s="417"/>
      <c r="H360" s="417"/>
      <c r="I360" s="417"/>
      <c r="J360" s="417"/>
      <c r="K360" s="417"/>
      <c r="L360" s="417"/>
      <c r="M360" s="10"/>
      <c r="N360" s="10"/>
      <c r="O360" s="10"/>
      <c r="P360" s="10"/>
      <c r="Q360" s="10"/>
      <c r="R360" s="10"/>
      <c r="S360" s="10"/>
      <c r="T360" s="10"/>
      <c r="U360" s="10"/>
      <c r="V360" s="10"/>
      <c r="W360" s="10"/>
      <c r="X360" s="10"/>
      <c r="Y360" s="10"/>
      <c r="Z360" s="10"/>
      <c r="AA360" s="10"/>
      <c r="AB360" s="10"/>
      <c r="AC360" s="10"/>
      <c r="AD360" s="10"/>
      <c r="AE360" s="10"/>
      <c r="AF360" s="10"/>
      <c r="AG360" s="10"/>
      <c r="AH360" s="10"/>
      <c r="AI360" s="10"/>
      <c r="AJ360" s="10"/>
      <c r="AK360" s="10"/>
      <c r="AL360" s="10"/>
      <c r="AM360" s="540"/>
    </row>
    <row r="361" spans="1:51" ht="18" customHeight="1">
      <c r="A361" s="416"/>
      <c r="B361" s="417"/>
      <c r="C361" s="417"/>
      <c r="D361" s="417"/>
      <c r="E361" s="417"/>
      <c r="F361" s="417"/>
      <c r="G361" s="417"/>
      <c r="H361" s="417"/>
      <c r="I361" s="417"/>
      <c r="J361" s="417"/>
      <c r="K361" s="417"/>
      <c r="L361" s="417"/>
      <c r="M361" s="552"/>
      <c r="N361" s="10" t="s">
        <v>3088</v>
      </c>
      <c r="O361" s="10"/>
      <c r="P361" s="10"/>
      <c r="Q361" s="10"/>
      <c r="R361" s="10"/>
      <c r="S361" s="10"/>
      <c r="T361" s="10"/>
      <c r="U361" s="10"/>
      <c r="V361" s="10"/>
      <c r="W361" s="10"/>
      <c r="X361" s="10"/>
      <c r="Y361" s="10"/>
      <c r="Z361" s="10"/>
      <c r="AA361" s="10"/>
      <c r="AB361" s="10"/>
      <c r="AC361" s="10"/>
      <c r="AD361" s="10"/>
      <c r="AE361" s="10"/>
      <c r="AF361" s="10"/>
      <c r="AG361" s="10"/>
      <c r="AH361" s="10"/>
      <c r="AI361" s="10"/>
      <c r="AJ361" s="10"/>
      <c r="AK361" s="10"/>
      <c r="AL361" s="10"/>
      <c r="AM361" s="540"/>
    </row>
    <row r="362" spans="1:51" ht="18" customHeight="1">
      <c r="A362" s="416"/>
      <c r="B362" s="417"/>
      <c r="C362" s="417"/>
      <c r="D362" s="417"/>
      <c r="E362" s="417"/>
      <c r="F362" s="417"/>
      <c r="G362" s="417"/>
      <c r="H362" s="417"/>
      <c r="I362" s="417"/>
      <c r="J362" s="417"/>
      <c r="K362" s="417"/>
      <c r="L362" s="417"/>
      <c r="M362" s="552"/>
      <c r="N362" s="10" t="s">
        <v>3089</v>
      </c>
      <c r="O362" s="10"/>
      <c r="P362" s="10"/>
      <c r="Q362" s="10"/>
      <c r="R362" s="10"/>
      <c r="S362" s="10"/>
      <c r="T362" s="10"/>
      <c r="U362" s="10"/>
      <c r="V362" s="10"/>
      <c r="W362" s="10"/>
      <c r="X362" s="10"/>
      <c r="Y362" s="10"/>
      <c r="Z362" s="10"/>
      <c r="AA362" s="10"/>
      <c r="AB362" s="10"/>
      <c r="AC362" s="10"/>
      <c r="AD362" s="10"/>
      <c r="AE362" s="10"/>
      <c r="AF362" s="10"/>
      <c r="AG362" s="10"/>
      <c r="AH362" s="10"/>
      <c r="AI362" s="10"/>
      <c r="AJ362" s="10"/>
      <c r="AK362" s="10"/>
      <c r="AL362" s="10"/>
      <c r="AM362" s="540"/>
    </row>
    <row r="363" spans="1:51" ht="18" customHeight="1">
      <c r="A363" s="416"/>
      <c r="B363" s="417"/>
      <c r="C363" s="417"/>
      <c r="D363" s="417"/>
      <c r="E363" s="417"/>
      <c r="F363" s="417"/>
      <c r="G363" s="417"/>
      <c r="H363" s="417"/>
      <c r="I363" s="417"/>
      <c r="J363" s="417"/>
      <c r="K363" s="417"/>
      <c r="L363" s="417"/>
      <c r="M363" s="552"/>
      <c r="N363" s="10" t="s">
        <v>3090</v>
      </c>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540"/>
    </row>
    <row r="364" spans="1:51" ht="18" customHeight="1">
      <c r="A364" s="416"/>
      <c r="B364" s="417"/>
      <c r="C364" s="417"/>
      <c r="D364" s="417"/>
      <c r="E364" s="417"/>
      <c r="F364" s="417"/>
      <c r="G364" s="417"/>
      <c r="H364" s="417"/>
      <c r="I364" s="417"/>
      <c r="J364" s="417"/>
      <c r="K364" s="417"/>
      <c r="L364" s="417"/>
      <c r="M364" s="552"/>
      <c r="N364" s="10" t="s">
        <v>3187</v>
      </c>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540"/>
    </row>
    <row r="365" spans="1:51" ht="18" customHeight="1">
      <c r="A365" s="416"/>
      <c r="B365" s="417"/>
      <c r="C365" s="417"/>
      <c r="D365" s="417"/>
      <c r="E365" s="417"/>
      <c r="F365" s="417"/>
      <c r="G365" s="417"/>
      <c r="H365" s="417"/>
      <c r="I365" s="417"/>
      <c r="J365" s="417"/>
      <c r="K365" s="417"/>
      <c r="L365" s="417"/>
      <c r="M365" s="552"/>
      <c r="N365" s="10" t="s">
        <v>3189</v>
      </c>
      <c r="O365" s="10"/>
      <c r="P365" s="10"/>
      <c r="Q365" s="10"/>
      <c r="R365" s="10"/>
      <c r="S365" s="10"/>
      <c r="T365" s="10"/>
      <c r="U365" s="10"/>
      <c r="V365" s="10"/>
      <c r="W365" s="10"/>
      <c r="X365" s="10"/>
      <c r="Y365" s="10"/>
      <c r="Z365" s="10"/>
      <c r="AA365" s="10"/>
      <c r="AB365" s="10"/>
      <c r="AC365" s="10"/>
      <c r="AD365" s="10"/>
      <c r="AE365" s="10"/>
      <c r="AF365" s="10"/>
      <c r="AG365" s="10"/>
      <c r="AH365" s="10"/>
      <c r="AI365" s="10"/>
      <c r="AJ365" s="10"/>
      <c r="AK365" s="10"/>
      <c r="AL365" s="10"/>
      <c r="AM365" s="540"/>
    </row>
    <row r="366" spans="1:51" ht="9.9499999999999993" customHeight="1">
      <c r="A366" s="1008"/>
      <c r="B366" s="1009"/>
      <c r="C366" s="1009"/>
      <c r="D366" s="1009"/>
      <c r="E366" s="1009"/>
      <c r="F366" s="1009"/>
      <c r="G366" s="1009"/>
      <c r="H366" s="1009"/>
      <c r="I366" s="1009"/>
      <c r="J366" s="1009"/>
      <c r="K366" s="1009"/>
      <c r="L366" s="1009"/>
      <c r="M366" s="1010"/>
      <c r="N366" s="1010"/>
      <c r="O366" s="1010"/>
      <c r="P366" s="1010"/>
      <c r="Q366" s="1010"/>
      <c r="R366" s="1010"/>
      <c r="S366" s="1010"/>
      <c r="T366" s="1010"/>
      <c r="U366" s="1010"/>
      <c r="V366" s="1010"/>
      <c r="W366" s="1010"/>
      <c r="X366" s="1010"/>
      <c r="Y366" s="1010"/>
      <c r="Z366" s="1010"/>
      <c r="AA366" s="1010"/>
      <c r="AB366" s="1010"/>
      <c r="AC366" s="1010"/>
      <c r="AD366" s="1010"/>
      <c r="AE366" s="1010"/>
      <c r="AF366" s="1010"/>
      <c r="AG366" s="1010"/>
      <c r="AH366" s="1010"/>
      <c r="AI366" s="1010"/>
      <c r="AJ366" s="1010"/>
      <c r="AK366" s="1010"/>
      <c r="AL366" s="1010"/>
      <c r="AM366" s="1010"/>
      <c r="AN366" s="1011"/>
      <c r="AO366" s="1011"/>
      <c r="AP366" s="1011"/>
      <c r="AQ366" s="1011"/>
      <c r="AR366" s="1011"/>
      <c r="AS366" s="1011"/>
      <c r="AT366" s="1011"/>
      <c r="AU366" s="1011"/>
      <c r="AV366" s="1011"/>
      <c r="AW366" s="1011"/>
      <c r="AX366" s="1011"/>
      <c r="AY366" s="1011"/>
    </row>
    <row r="367" spans="1:51" ht="9.9499999999999993" customHeight="1">
      <c r="A367" s="416"/>
      <c r="B367" s="417"/>
      <c r="C367" s="417"/>
      <c r="D367" s="417"/>
      <c r="E367" s="417"/>
      <c r="F367" s="417"/>
      <c r="G367" s="417"/>
      <c r="H367" s="417"/>
      <c r="I367" s="417"/>
      <c r="J367" s="417"/>
      <c r="K367" s="417"/>
      <c r="L367" s="417"/>
      <c r="M367" s="10"/>
      <c r="N367" s="10"/>
      <c r="O367" s="10"/>
      <c r="P367" s="10"/>
      <c r="Q367" s="10"/>
      <c r="R367" s="10"/>
      <c r="S367" s="10"/>
      <c r="T367" s="10"/>
      <c r="U367" s="10"/>
      <c r="V367" s="10"/>
      <c r="W367" s="10"/>
      <c r="X367" s="10"/>
      <c r="Y367" s="10"/>
      <c r="Z367" s="10"/>
      <c r="AA367" s="10"/>
      <c r="AB367" s="10"/>
      <c r="AC367" s="10"/>
      <c r="AD367" s="10"/>
      <c r="AE367" s="10"/>
      <c r="AF367" s="10"/>
      <c r="AG367" s="10"/>
      <c r="AH367" s="10"/>
      <c r="AI367" s="10"/>
      <c r="AJ367" s="10"/>
      <c r="AK367" s="10"/>
      <c r="AL367" s="10"/>
      <c r="AM367" s="10"/>
    </row>
    <row r="368" spans="1:51" ht="18" customHeight="1">
      <c r="A368" s="416" t="s">
        <v>113</v>
      </c>
      <c r="B368" s="417" t="s">
        <v>3200</v>
      </c>
      <c r="C368" s="417"/>
      <c r="D368" s="417"/>
      <c r="E368" s="417"/>
      <c r="F368" s="417"/>
      <c r="G368" s="417"/>
      <c r="H368" s="417"/>
      <c r="I368" s="417"/>
      <c r="J368" s="417"/>
      <c r="K368" s="417"/>
      <c r="L368" s="417"/>
      <c r="M368" s="10"/>
      <c r="N368" s="10"/>
      <c r="O368" s="10"/>
      <c r="P368" s="10"/>
      <c r="Q368" s="10"/>
      <c r="R368" s="10"/>
      <c r="S368" s="10"/>
      <c r="T368" s="10"/>
      <c r="U368" s="10"/>
      <c r="V368" s="10"/>
      <c r="W368" s="10"/>
      <c r="X368" s="10"/>
      <c r="Y368" s="10"/>
      <c r="Z368" s="10"/>
      <c r="AA368" s="10"/>
      <c r="AB368" s="10"/>
      <c r="AC368" s="10"/>
      <c r="AD368" s="10"/>
      <c r="AE368" s="10"/>
      <c r="AF368" s="10"/>
      <c r="AG368" s="10"/>
      <c r="AH368" s="10"/>
      <c r="AI368" s="10"/>
      <c r="AJ368" s="10"/>
      <c r="AK368" s="10"/>
      <c r="AL368" s="10"/>
      <c r="AM368" s="540"/>
    </row>
    <row r="369" spans="1:65" ht="18" customHeight="1">
      <c r="A369" s="416"/>
      <c r="B369" s="417"/>
      <c r="C369" s="417"/>
      <c r="D369" s="417"/>
      <c r="E369" s="417"/>
      <c r="F369" s="417"/>
      <c r="G369" s="417"/>
      <c r="H369" s="417"/>
      <c r="I369" s="417"/>
      <c r="J369" s="417"/>
      <c r="K369" s="417"/>
      <c r="L369" s="417"/>
      <c r="M369" s="552"/>
      <c r="N369" s="10" t="s">
        <v>3193</v>
      </c>
      <c r="O369" s="10"/>
      <c r="P369" s="10"/>
      <c r="Q369" s="10"/>
      <c r="R369" s="10"/>
      <c r="S369" s="552"/>
      <c r="T369" s="10" t="s">
        <v>3091</v>
      </c>
      <c r="U369" s="10"/>
      <c r="V369" s="10"/>
      <c r="W369" s="10"/>
      <c r="X369" s="10"/>
      <c r="Y369" s="10"/>
      <c r="Z369" s="552"/>
      <c r="AA369" s="10" t="s">
        <v>3192</v>
      </c>
      <c r="AB369" s="10"/>
      <c r="AC369" s="10"/>
      <c r="AD369" s="10"/>
      <c r="AE369" s="10"/>
      <c r="AF369" s="552"/>
      <c r="AG369" s="10" t="s">
        <v>3145</v>
      </c>
      <c r="AH369" s="10"/>
      <c r="AI369" s="10"/>
      <c r="AJ369" s="10"/>
      <c r="AK369" s="10"/>
      <c r="AL369" s="10"/>
      <c r="AM369" s="540"/>
    </row>
    <row r="370" spans="1:65" ht="18" customHeight="1">
      <c r="A370" s="416"/>
      <c r="B370" s="417"/>
      <c r="C370" s="417"/>
      <c r="D370" s="417"/>
      <c r="E370" s="417"/>
      <c r="F370" s="417"/>
      <c r="G370" s="417"/>
      <c r="H370" s="417"/>
      <c r="I370" s="417"/>
      <c r="J370" s="417"/>
      <c r="K370" s="417"/>
      <c r="L370" s="417"/>
      <c r="M370" s="552"/>
      <c r="N370" s="10" t="s">
        <v>3187</v>
      </c>
      <c r="O370" s="10"/>
      <c r="P370" s="10"/>
      <c r="Q370" s="10"/>
      <c r="R370" s="10"/>
      <c r="S370" s="552"/>
      <c r="T370" s="10" t="s">
        <v>3191</v>
      </c>
      <c r="U370" s="10"/>
      <c r="V370" s="10"/>
      <c r="W370" s="10"/>
      <c r="X370" s="10"/>
      <c r="Y370" s="10"/>
      <c r="Z370" s="10"/>
      <c r="AA370" s="10"/>
      <c r="AB370" s="10"/>
      <c r="AC370" s="10"/>
      <c r="AD370" s="10"/>
      <c r="AE370" s="10"/>
      <c r="AF370" s="10"/>
      <c r="AG370" s="10"/>
      <c r="AH370" s="10"/>
      <c r="AI370" s="10"/>
      <c r="AJ370" s="10"/>
      <c r="AK370" s="10"/>
      <c r="AL370" s="10"/>
      <c r="AM370" s="540"/>
    </row>
    <row r="371" spans="1:65" ht="11.25" customHeight="1">
      <c r="AS371" s="411"/>
      <c r="AT371" s="411"/>
      <c r="AU371" s="411"/>
      <c r="AV371" s="411"/>
      <c r="AW371" s="411"/>
      <c r="AX371" s="411"/>
      <c r="AY371" s="411"/>
    </row>
    <row r="372" spans="1:65" ht="18" customHeight="1">
      <c r="A372" s="426" t="s">
        <v>124</v>
      </c>
      <c r="B372" s="427" t="s">
        <v>3092</v>
      </c>
      <c r="C372" s="427"/>
      <c r="D372" s="427"/>
      <c r="E372" s="427"/>
      <c r="F372" s="427"/>
      <c r="G372" s="427"/>
      <c r="H372" s="427"/>
      <c r="I372" s="427"/>
      <c r="J372" s="427"/>
      <c r="K372" s="427"/>
      <c r="L372" s="428"/>
      <c r="M372" s="428"/>
      <c r="N372" s="428"/>
      <c r="O372" s="428"/>
      <c r="P372" s="428"/>
      <c r="Q372" s="428"/>
      <c r="R372" s="428"/>
      <c r="S372" s="428"/>
      <c r="T372" s="428"/>
      <c r="U372" s="428"/>
      <c r="V372" s="428"/>
      <c r="W372" s="428"/>
      <c r="X372" s="428"/>
      <c r="Y372" s="428"/>
      <c r="Z372" s="428"/>
      <c r="AA372" s="428"/>
      <c r="AB372" s="428"/>
      <c r="AC372" s="428"/>
      <c r="AD372" s="428"/>
      <c r="AE372" s="428"/>
      <c r="AF372" s="428"/>
      <c r="AG372" s="428"/>
      <c r="AH372" s="428"/>
      <c r="AI372" s="428"/>
      <c r="AJ372" s="428"/>
      <c r="AK372" s="428"/>
      <c r="AL372" s="428"/>
      <c r="AM372" s="414"/>
      <c r="AN372" s="414"/>
      <c r="AO372" s="414"/>
      <c r="AP372" s="414"/>
      <c r="AQ372" s="414"/>
      <c r="AR372" s="414"/>
    </row>
    <row r="373" spans="1:65" ht="18" customHeight="1">
      <c r="B373" s="406" t="s">
        <v>2961</v>
      </c>
      <c r="C373" s="406"/>
      <c r="D373" s="406"/>
      <c r="E373" s="406"/>
      <c r="F373" s="406"/>
      <c r="G373" s="406"/>
      <c r="H373" s="406"/>
      <c r="I373" s="406"/>
      <c r="J373" s="406"/>
      <c r="K373" s="406"/>
      <c r="L373" s="10"/>
      <c r="M373" s="1353"/>
      <c r="N373" s="1353"/>
      <c r="O373" s="1353"/>
      <c r="P373" s="1353"/>
      <c r="Q373" s="446"/>
      <c r="R373" s="10"/>
      <c r="S373" s="10"/>
      <c r="T373" s="10"/>
      <c r="U373" s="10"/>
      <c r="V373" s="10"/>
      <c r="W373" s="10"/>
      <c r="X373" s="10"/>
      <c r="Y373" s="10"/>
      <c r="Z373" s="10"/>
      <c r="AA373" s="10"/>
      <c r="AB373" s="10"/>
      <c r="AC373" s="10"/>
      <c r="AD373" s="10"/>
      <c r="AE373" s="10"/>
      <c r="AF373" s="10"/>
      <c r="AG373" s="10"/>
      <c r="AH373" s="10"/>
      <c r="AI373" s="10"/>
      <c r="AJ373" s="10"/>
      <c r="AM373" s="430" t="s">
        <v>104</v>
      </c>
      <c r="AN373" s="10"/>
    </row>
    <row r="374" spans="1:65" ht="18" customHeight="1">
      <c r="B374" s="406" t="s">
        <v>2962</v>
      </c>
      <c r="C374" s="406"/>
      <c r="D374" s="406"/>
      <c r="E374" s="406"/>
      <c r="F374" s="406"/>
      <c r="G374" s="406"/>
      <c r="H374" s="406"/>
      <c r="I374" s="406"/>
      <c r="J374" s="406"/>
      <c r="K374" s="406"/>
      <c r="L374" s="10"/>
      <c r="M374" s="1353"/>
      <c r="N374" s="1353"/>
      <c r="O374" s="1353"/>
      <c r="P374" s="1353"/>
      <c r="Q374" s="446"/>
      <c r="R374" s="10"/>
      <c r="S374" s="10"/>
      <c r="T374" s="10"/>
      <c r="U374" s="10"/>
      <c r="V374" s="10"/>
      <c r="W374" s="10"/>
      <c r="X374" s="10"/>
      <c r="Y374" s="10"/>
      <c r="Z374" s="10"/>
      <c r="AA374" s="10"/>
      <c r="AB374" s="10"/>
      <c r="AC374" s="10"/>
      <c r="AD374" s="10"/>
      <c r="AE374" s="10"/>
      <c r="AF374" s="10"/>
      <c r="AG374" s="10"/>
      <c r="AH374" s="10"/>
      <c r="AI374" s="10"/>
      <c r="AJ374" s="10"/>
      <c r="AN374" s="419" t="s">
        <v>123</v>
      </c>
      <c r="AO374" s="419"/>
      <c r="AP374" s="419"/>
      <c r="AQ374" s="419"/>
      <c r="AR374" s="10"/>
      <c r="AS374" s="1261"/>
      <c r="AT374" s="1309"/>
      <c r="AU374" s="1309"/>
      <c r="AV374" s="1309"/>
      <c r="AW374" s="1309"/>
      <c r="AX374" s="1309"/>
      <c r="AY374" s="1309"/>
      <c r="AZ374" s="1309"/>
      <c r="BA374" s="1309"/>
      <c r="BB374" s="1309"/>
      <c r="BC374" s="1309"/>
      <c r="BD374" s="1309"/>
      <c r="BE374" s="1309"/>
      <c r="BF374" s="1309"/>
      <c r="BG374" s="1309"/>
      <c r="BH374" s="1309"/>
      <c r="BI374" s="1309"/>
      <c r="BJ374" s="1309"/>
      <c r="BK374" s="1309"/>
      <c r="BL374" s="1309"/>
      <c r="BM374" s="1309"/>
    </row>
    <row r="375" spans="1:65" ht="18" customHeight="1">
      <c r="B375" s="406" t="s">
        <v>2963</v>
      </c>
      <c r="C375" s="406"/>
      <c r="D375" s="406"/>
      <c r="E375" s="406"/>
      <c r="F375" s="406"/>
      <c r="G375" s="406"/>
      <c r="H375" s="406"/>
      <c r="I375" s="406"/>
      <c r="J375" s="406"/>
      <c r="K375" s="406"/>
      <c r="L375" s="10"/>
      <c r="M375" s="1353"/>
      <c r="N375" s="1353"/>
      <c r="O375" s="1353"/>
      <c r="P375" s="1353"/>
      <c r="Q375" s="446"/>
      <c r="R375" s="10"/>
      <c r="S375" s="10"/>
      <c r="T375" s="10"/>
      <c r="U375" s="10"/>
      <c r="V375" s="10"/>
      <c r="W375" s="10"/>
      <c r="X375" s="10"/>
      <c r="Y375" s="10"/>
      <c r="Z375" s="10"/>
      <c r="AA375" s="10"/>
      <c r="AB375" s="10"/>
      <c r="AC375" s="10"/>
      <c r="AD375" s="10"/>
      <c r="AE375" s="10"/>
      <c r="AF375" s="10"/>
      <c r="AG375" s="10"/>
      <c r="AH375" s="10"/>
      <c r="AI375" s="10"/>
      <c r="AJ375" s="10"/>
      <c r="AN375" s="406" t="s">
        <v>122</v>
      </c>
      <c r="AO375" s="10"/>
      <c r="AP375" s="10"/>
      <c r="AQ375" s="10"/>
      <c r="AS375" s="1261"/>
      <c r="AT375" s="1309"/>
      <c r="AU375" s="1309"/>
      <c r="AV375" s="1309"/>
      <c r="AW375" s="1309"/>
      <c r="AX375" s="1309"/>
      <c r="AY375" s="1309"/>
      <c r="AZ375" s="1309"/>
      <c r="BA375" s="1309"/>
      <c r="BB375" s="1309"/>
      <c r="BC375" s="1309"/>
      <c r="BD375" s="1309"/>
      <c r="BE375" s="1309"/>
      <c r="BF375" s="1309"/>
      <c r="BG375" s="1309"/>
      <c r="BH375" s="1309"/>
      <c r="BI375" s="1309"/>
      <c r="BJ375" s="1309"/>
      <c r="BK375" s="1309"/>
      <c r="BL375" s="1309"/>
      <c r="BM375" s="1309"/>
    </row>
    <row r="376" spans="1:65" ht="18" customHeight="1">
      <c r="B376" s="406" t="s">
        <v>2964</v>
      </c>
      <c r="C376" s="406"/>
      <c r="D376" s="406"/>
      <c r="E376" s="406"/>
      <c r="F376" s="406"/>
      <c r="G376" s="406"/>
      <c r="H376" s="406"/>
      <c r="I376" s="406"/>
      <c r="J376" s="406"/>
      <c r="K376" s="406"/>
      <c r="L376" s="10"/>
      <c r="M376" s="1353"/>
      <c r="N376" s="1353"/>
      <c r="O376" s="1353"/>
      <c r="P376" s="1353"/>
      <c r="Q376" s="446"/>
      <c r="R376" s="10"/>
      <c r="S376" s="10"/>
      <c r="T376" s="10"/>
      <c r="U376" s="10"/>
      <c r="V376" s="10"/>
      <c r="W376" s="10"/>
      <c r="X376" s="10"/>
      <c r="Y376" s="10"/>
      <c r="Z376" s="10"/>
      <c r="AA376" s="10"/>
      <c r="AB376" s="10"/>
      <c r="AC376" s="10"/>
      <c r="AD376" s="10"/>
      <c r="AE376" s="10"/>
      <c r="AF376" s="10"/>
      <c r="AG376" s="10"/>
      <c r="AH376" s="10"/>
      <c r="AI376" s="10"/>
      <c r="AJ376" s="10"/>
      <c r="AN376" s="406" t="s">
        <v>101</v>
      </c>
      <c r="AO376" s="10"/>
      <c r="AP376" s="10"/>
      <c r="AQ376" s="10"/>
      <c r="AR376" s="10"/>
      <c r="AS376" s="1261"/>
      <c r="AT376" s="1261"/>
      <c r="AU376" s="1261"/>
      <c r="AV376" s="1261"/>
      <c r="AW376" s="1261"/>
      <c r="AX376" s="1261"/>
      <c r="AY376" s="1261"/>
      <c r="AZ376" s="1261"/>
    </row>
    <row r="377" spans="1:65" ht="11.25" customHeight="1">
      <c r="B377" s="406"/>
      <c r="C377" s="406"/>
      <c r="D377" s="406"/>
      <c r="E377" s="406"/>
      <c r="F377" s="406"/>
      <c r="G377" s="406"/>
      <c r="H377" s="406"/>
      <c r="I377" s="406"/>
      <c r="J377" s="406"/>
      <c r="K377" s="406"/>
      <c r="L377" s="10"/>
      <c r="M377" s="10"/>
      <c r="N377" s="10"/>
      <c r="O377" s="465"/>
      <c r="P377" s="465"/>
      <c r="Q377" s="465"/>
      <c r="R377" s="465"/>
      <c r="S377" s="446"/>
      <c r="T377" s="10"/>
      <c r="U377" s="10"/>
      <c r="V377" s="10"/>
      <c r="W377" s="10"/>
      <c r="X377" s="10"/>
      <c r="Y377" s="10"/>
      <c r="Z377" s="10"/>
      <c r="AA377" s="10"/>
      <c r="AB377" s="10"/>
      <c r="AC377" s="10"/>
      <c r="AD377" s="10"/>
      <c r="AE377" s="10"/>
      <c r="AF377" s="10"/>
      <c r="AG377" s="10"/>
      <c r="AH377" s="10"/>
      <c r="AI377" s="10"/>
      <c r="AJ377" s="10"/>
      <c r="AK377" s="10"/>
      <c r="AL377" s="10"/>
      <c r="AS377" s="411"/>
      <c r="AT377" s="411"/>
      <c r="AU377" s="411"/>
      <c r="AV377" s="411"/>
      <c r="AW377" s="411"/>
      <c r="AX377" s="411"/>
      <c r="AY377" s="411"/>
    </row>
    <row r="378" spans="1:65" ht="18" customHeight="1">
      <c r="A378" s="426" t="s">
        <v>114</v>
      </c>
      <c r="B378" s="427" t="s">
        <v>3093</v>
      </c>
      <c r="C378" s="427"/>
      <c r="D378" s="427"/>
      <c r="E378" s="427"/>
      <c r="F378" s="427"/>
      <c r="G378" s="427"/>
      <c r="H378" s="427"/>
      <c r="I378" s="427"/>
      <c r="J378" s="427"/>
      <c r="K378" s="427"/>
      <c r="L378" s="428"/>
      <c r="M378" s="428"/>
      <c r="N378" s="428"/>
      <c r="O378" s="428"/>
      <c r="P378" s="428"/>
      <c r="Q378" s="428"/>
      <c r="R378" s="428"/>
      <c r="S378" s="428"/>
      <c r="T378" s="428"/>
      <c r="U378" s="428"/>
      <c r="V378" s="428"/>
      <c r="W378" s="428"/>
      <c r="X378" s="428"/>
      <c r="Y378" s="428"/>
      <c r="Z378" s="428"/>
      <c r="AA378" s="428"/>
      <c r="AB378" s="428"/>
      <c r="AC378" s="428"/>
      <c r="AD378" s="428"/>
      <c r="AE378" s="428"/>
      <c r="AF378" s="428"/>
      <c r="AG378" s="428"/>
      <c r="AH378" s="428"/>
      <c r="AI378" s="428"/>
      <c r="AJ378" s="428"/>
      <c r="AK378" s="428"/>
      <c r="AL378" s="428"/>
      <c r="AM378" s="414"/>
      <c r="AN378" s="414"/>
      <c r="AO378" s="414"/>
      <c r="AP378" s="414"/>
      <c r="AQ378" s="414"/>
      <c r="AR378" s="414"/>
    </row>
    <row r="379" spans="1:65" ht="18" customHeight="1">
      <c r="B379" s="406" t="s">
        <v>2956</v>
      </c>
      <c r="C379" s="406"/>
      <c r="D379" s="406"/>
      <c r="E379" s="406"/>
      <c r="F379" s="406"/>
      <c r="G379" s="406"/>
      <c r="H379" s="406"/>
      <c r="I379" s="406"/>
      <c r="J379" s="406"/>
      <c r="K379" s="406"/>
      <c r="L379" s="10"/>
      <c r="M379" s="1264"/>
      <c r="N379" s="1265"/>
      <c r="O379" s="1265"/>
      <c r="P379" s="1266"/>
      <c r="Q379" s="446" t="s">
        <v>121</v>
      </c>
      <c r="R379" s="10"/>
      <c r="S379" s="10"/>
      <c r="T379" s="10"/>
      <c r="U379" s="10"/>
      <c r="V379" s="10"/>
      <c r="W379" s="10"/>
      <c r="X379" s="10"/>
      <c r="Y379" s="10"/>
      <c r="Z379" s="10"/>
      <c r="AA379" s="10"/>
      <c r="AB379" s="10"/>
      <c r="AC379" s="10"/>
      <c r="AD379" s="10"/>
      <c r="AE379" s="10"/>
      <c r="AF379" s="10"/>
      <c r="AG379" s="10"/>
      <c r="AH379" s="10"/>
      <c r="AI379" s="10"/>
      <c r="AJ379" s="10"/>
      <c r="AK379" s="10"/>
      <c r="AL379" s="10"/>
    </row>
    <row r="380" spans="1:65" ht="18" customHeight="1">
      <c r="B380" s="406" t="s">
        <v>2965</v>
      </c>
      <c r="C380" s="406"/>
      <c r="D380" s="406"/>
      <c r="E380" s="406"/>
      <c r="F380" s="406"/>
      <c r="G380" s="406"/>
      <c r="H380" s="406"/>
      <c r="I380" s="406"/>
      <c r="J380" s="406"/>
      <c r="K380" s="406"/>
      <c r="L380" s="10"/>
      <c r="M380" s="1264"/>
      <c r="N380" s="1265"/>
      <c r="O380" s="1265"/>
      <c r="P380" s="1266"/>
      <c r="Q380" s="446" t="s">
        <v>121</v>
      </c>
      <c r="R380" s="10"/>
      <c r="S380" s="10"/>
      <c r="T380" s="10"/>
      <c r="U380" s="10"/>
      <c r="V380" s="10"/>
      <c r="W380" s="10"/>
      <c r="X380" s="10"/>
      <c r="Y380" s="10"/>
      <c r="Z380" s="10"/>
      <c r="AA380" s="10"/>
      <c r="AB380" s="10"/>
      <c r="AC380" s="10"/>
      <c r="AD380" s="10"/>
      <c r="AE380" s="10"/>
      <c r="AF380" s="10"/>
      <c r="AG380" s="10"/>
      <c r="AH380" s="10"/>
      <c r="AI380" s="10"/>
      <c r="AJ380" s="10"/>
      <c r="AK380" s="10"/>
      <c r="AL380" s="10"/>
    </row>
    <row r="381" spans="1:65" ht="7.5" customHeight="1">
      <c r="B381" s="406"/>
      <c r="C381" s="406"/>
      <c r="D381" s="406"/>
      <c r="E381" s="406"/>
      <c r="F381" s="406"/>
      <c r="G381" s="406"/>
      <c r="H381" s="406"/>
      <c r="I381" s="406"/>
      <c r="J381" s="406"/>
      <c r="K381" s="406"/>
      <c r="L381" s="10"/>
      <c r="M381" s="466"/>
      <c r="N381" s="466"/>
      <c r="O381" s="466"/>
      <c r="P381" s="466"/>
      <c r="Q381" s="446"/>
      <c r="R381" s="10"/>
      <c r="S381" s="10"/>
      <c r="T381" s="10"/>
      <c r="U381" s="10"/>
      <c r="V381" s="10"/>
      <c r="W381" s="10"/>
      <c r="X381" s="10"/>
      <c r="Y381" s="10"/>
      <c r="Z381" s="10"/>
      <c r="AA381" s="10"/>
      <c r="AB381" s="10"/>
      <c r="AC381" s="10"/>
      <c r="AD381" s="10"/>
      <c r="AE381" s="10"/>
      <c r="AF381" s="10"/>
      <c r="AG381" s="10"/>
      <c r="AH381" s="10"/>
      <c r="AI381" s="10"/>
      <c r="AJ381" s="10"/>
      <c r="AK381" s="10"/>
      <c r="AL381" s="10"/>
    </row>
    <row r="382" spans="1:65" ht="18" customHeight="1">
      <c r="A382" s="416" t="s">
        <v>114</v>
      </c>
      <c r="B382" s="417" t="s">
        <v>3094</v>
      </c>
      <c r="C382" s="417"/>
      <c r="D382" s="417"/>
      <c r="E382" s="417"/>
      <c r="F382" s="417"/>
      <c r="G382" s="417"/>
      <c r="H382" s="417"/>
      <c r="I382" s="417"/>
      <c r="J382" s="417"/>
      <c r="K382" s="417"/>
      <c r="L382" s="10"/>
      <c r="M382" s="1300"/>
      <c r="N382" s="1301"/>
      <c r="O382" s="1301"/>
      <c r="P382" s="1301"/>
      <c r="Q382" s="1301"/>
      <c r="R382" s="1301"/>
      <c r="S382" s="1301"/>
      <c r="T382" s="1301"/>
      <c r="U382" s="1301"/>
      <c r="V382" s="1301"/>
      <c r="W382" s="1301"/>
      <c r="X382" s="1301"/>
      <c r="Y382" s="1301"/>
      <c r="Z382" s="1301"/>
      <c r="AA382" s="1301"/>
      <c r="AB382" s="1301"/>
      <c r="AC382" s="1301"/>
      <c r="AD382" s="1301"/>
      <c r="AE382" s="1301"/>
      <c r="AF382" s="1301"/>
      <c r="AG382" s="1301"/>
      <c r="AH382" s="1301"/>
      <c r="AI382" s="1301"/>
      <c r="AJ382" s="1301"/>
      <c r="AK382" s="1301"/>
      <c r="AL382" s="1302"/>
    </row>
    <row r="383" spans="1:65" ht="11.25" customHeight="1">
      <c r="A383" s="416"/>
      <c r="B383" s="417"/>
      <c r="C383" s="417"/>
      <c r="D383" s="417"/>
      <c r="E383" s="417"/>
      <c r="F383" s="417"/>
      <c r="G383" s="417"/>
      <c r="H383" s="417"/>
      <c r="I383" s="417"/>
      <c r="J383" s="417"/>
      <c r="K383" s="417"/>
      <c r="L383" s="10"/>
      <c r="M383" s="10"/>
      <c r="N383" s="10"/>
      <c r="O383" s="10"/>
      <c r="P383" s="10"/>
      <c r="Q383" s="10"/>
      <c r="R383" s="10"/>
      <c r="S383" s="10"/>
      <c r="T383" s="10"/>
      <c r="U383" s="10"/>
      <c r="V383" s="10"/>
      <c r="W383" s="10"/>
      <c r="X383" s="10"/>
      <c r="Y383" s="10"/>
      <c r="Z383" s="10"/>
      <c r="AA383" s="10"/>
      <c r="AB383" s="10"/>
      <c r="AC383" s="10"/>
      <c r="AD383" s="10"/>
      <c r="AE383" s="10"/>
      <c r="AF383" s="10"/>
      <c r="AG383" s="10"/>
      <c r="AH383" s="10"/>
      <c r="AI383" s="10"/>
      <c r="AJ383" s="10"/>
      <c r="AK383" s="10"/>
      <c r="AL383" s="10"/>
      <c r="AS383" s="411"/>
      <c r="AT383" s="411"/>
      <c r="AU383" s="411"/>
      <c r="AV383" s="411"/>
      <c r="AW383" s="411"/>
      <c r="AX383" s="411"/>
      <c r="AY383" s="411"/>
    </row>
    <row r="384" spans="1:65" ht="18" customHeight="1">
      <c r="A384" s="426" t="s">
        <v>114</v>
      </c>
      <c r="B384" s="427" t="s">
        <v>3095</v>
      </c>
      <c r="C384" s="427"/>
      <c r="D384" s="427"/>
      <c r="E384" s="427"/>
      <c r="F384" s="427"/>
      <c r="G384" s="427"/>
      <c r="H384" s="427"/>
      <c r="I384" s="427"/>
      <c r="J384" s="427"/>
      <c r="K384" s="427"/>
      <c r="L384" s="428"/>
      <c r="M384" s="428"/>
      <c r="N384" s="428"/>
      <c r="O384" s="428"/>
      <c r="P384" s="428"/>
      <c r="Q384" s="428"/>
      <c r="R384" s="428"/>
      <c r="S384" s="428"/>
      <c r="T384" s="428"/>
      <c r="U384" s="428"/>
      <c r="V384" s="428"/>
      <c r="W384" s="428"/>
      <c r="X384" s="428"/>
      <c r="Y384" s="428"/>
      <c r="Z384" s="428"/>
      <c r="AA384" s="428"/>
      <c r="AB384" s="428"/>
      <c r="AC384" s="428"/>
      <c r="AD384" s="428"/>
      <c r="AE384" s="428"/>
      <c r="AF384" s="428"/>
      <c r="AG384" s="428"/>
      <c r="AH384" s="428"/>
      <c r="AI384" s="428"/>
      <c r="AJ384" s="428"/>
      <c r="AK384" s="428"/>
      <c r="AL384" s="428"/>
      <c r="AM384" s="414"/>
      <c r="AN384" s="414"/>
      <c r="AO384" s="414"/>
      <c r="AP384" s="414"/>
      <c r="AQ384" s="414"/>
      <c r="AR384" s="414"/>
    </row>
    <row r="385" spans="1:51" ht="18" customHeight="1">
      <c r="B385" s="406" t="s">
        <v>2966</v>
      </c>
      <c r="C385" s="406"/>
      <c r="D385" s="406"/>
      <c r="E385" s="406"/>
      <c r="F385" s="406"/>
      <c r="G385" s="406"/>
      <c r="H385" s="406"/>
      <c r="I385" s="406"/>
      <c r="J385" s="406"/>
      <c r="K385" s="406"/>
      <c r="L385" s="10"/>
      <c r="M385" s="10"/>
      <c r="N385" s="10"/>
      <c r="O385" s="10"/>
      <c r="P385" s="10"/>
      <c r="Q385" s="10"/>
      <c r="R385" s="10"/>
      <c r="S385" s="10"/>
      <c r="T385" s="10"/>
      <c r="U385" s="10"/>
      <c r="V385" s="10"/>
      <c r="W385" s="10"/>
      <c r="X385" s="10"/>
      <c r="Y385" s="10"/>
      <c r="Z385" s="10"/>
      <c r="AA385" s="10"/>
      <c r="AB385" s="10"/>
      <c r="AC385" s="10"/>
      <c r="AD385" s="443"/>
      <c r="AE385" s="445" t="s">
        <v>120</v>
      </c>
      <c r="AF385" s="445"/>
      <c r="AG385" s="443"/>
      <c r="AH385" s="445" t="s">
        <v>119</v>
      </c>
      <c r="AI385" s="10"/>
      <c r="AJ385" s="10"/>
      <c r="AK385" s="10"/>
      <c r="AL385" s="10"/>
      <c r="AM385" s="446"/>
      <c r="AO385" s="444" t="str">
        <f>IF(COUNTIF(項目一覧②!G20:H20,TRUE)&lt;2,"","特例の適用の有無はどちらか１つを選択してください")</f>
        <v/>
      </c>
    </row>
    <row r="386" spans="1:51" ht="9.9499999999999993" customHeight="1">
      <c r="B386" s="406"/>
      <c r="C386" s="406"/>
      <c r="D386" s="406"/>
      <c r="E386" s="406"/>
      <c r="F386" s="406"/>
      <c r="G386" s="406"/>
      <c r="H386" s="406"/>
      <c r="I386" s="406"/>
      <c r="J386" s="406"/>
      <c r="K386" s="406"/>
      <c r="L386" s="10"/>
      <c r="M386" s="10"/>
      <c r="N386" s="10"/>
      <c r="O386" s="10"/>
      <c r="P386" s="10"/>
      <c r="Q386" s="10"/>
      <c r="R386" s="10"/>
      <c r="S386" s="10"/>
      <c r="T386" s="10"/>
      <c r="U386" s="10"/>
      <c r="V386" s="10"/>
      <c r="W386" s="10"/>
      <c r="X386" s="10"/>
      <c r="Y386" s="10"/>
      <c r="Z386" s="10"/>
      <c r="AA386" s="10"/>
      <c r="AB386" s="10"/>
      <c r="AC386" s="10"/>
      <c r="AD386" s="446"/>
      <c r="AE386" s="10"/>
      <c r="AF386" s="10"/>
      <c r="AG386" s="446"/>
      <c r="AH386" s="10"/>
      <c r="AI386" s="10"/>
      <c r="AJ386" s="10"/>
      <c r="AK386" s="10"/>
      <c r="AL386" s="10"/>
      <c r="AM386" s="446"/>
      <c r="AO386" s="444"/>
    </row>
    <row r="387" spans="1:51" ht="18" customHeight="1">
      <c r="B387" s="406" t="s">
        <v>2967</v>
      </c>
      <c r="C387" s="406"/>
      <c r="D387" s="406"/>
      <c r="E387" s="406"/>
      <c r="F387" s="406"/>
      <c r="G387" s="406"/>
      <c r="H387" s="406"/>
      <c r="I387" s="406"/>
      <c r="J387" s="406"/>
      <c r="K387" s="406"/>
      <c r="L387" s="10"/>
      <c r="M387" s="10"/>
      <c r="N387" s="10"/>
      <c r="O387" s="10"/>
      <c r="P387" s="10"/>
      <c r="Q387" s="10"/>
      <c r="R387" s="10"/>
      <c r="S387" s="10"/>
      <c r="T387" s="10"/>
      <c r="U387" s="10"/>
      <c r="V387" s="10"/>
      <c r="W387" s="10"/>
      <c r="X387" s="10"/>
      <c r="Y387" s="10"/>
      <c r="Z387" s="10"/>
      <c r="AA387" s="10"/>
      <c r="AB387" s="10"/>
      <c r="AC387" s="10"/>
      <c r="AD387" s="443"/>
      <c r="AE387" s="445" t="s">
        <v>88</v>
      </c>
      <c r="AF387" s="445"/>
      <c r="AG387" s="443"/>
      <c r="AH387" s="445" t="s">
        <v>119</v>
      </c>
      <c r="AI387" s="10"/>
      <c r="AJ387" s="10"/>
      <c r="AK387" s="10"/>
      <c r="AL387" s="10"/>
      <c r="AM387" s="446"/>
      <c r="AO387" s="444"/>
    </row>
    <row r="388" spans="1:51" ht="18" customHeight="1">
      <c r="B388" s="406" t="s">
        <v>2968</v>
      </c>
      <c r="C388" s="406"/>
      <c r="D388" s="406"/>
      <c r="E388" s="406"/>
      <c r="F388" s="406"/>
      <c r="G388" s="406"/>
      <c r="H388" s="406"/>
      <c r="I388" s="406"/>
      <c r="J388" s="406"/>
      <c r="K388" s="406"/>
      <c r="L388" s="10"/>
      <c r="M388" s="10"/>
      <c r="N388" s="10"/>
      <c r="O388" s="10"/>
      <c r="P388" s="10"/>
      <c r="Q388" s="10"/>
      <c r="R388" s="10"/>
      <c r="S388" s="10"/>
      <c r="T388" s="10"/>
      <c r="U388" s="10"/>
      <c r="V388" s="10"/>
      <c r="W388" s="10"/>
      <c r="X388" s="10"/>
      <c r="Y388" s="10"/>
      <c r="Z388" s="10"/>
      <c r="AA388" s="10"/>
      <c r="AB388" s="10"/>
      <c r="AC388" s="10"/>
      <c r="AD388" s="10"/>
      <c r="AE388" s="10"/>
      <c r="AF388" s="10"/>
      <c r="AG388" s="10"/>
      <c r="AH388" s="10"/>
      <c r="AI388" s="10"/>
      <c r="AJ388" s="10"/>
      <c r="AK388" s="10"/>
      <c r="AL388" s="10"/>
    </row>
    <row r="389" spans="1:51" ht="18" customHeight="1">
      <c r="B389" s="406"/>
      <c r="C389" s="406"/>
      <c r="D389" s="406"/>
      <c r="E389" s="406"/>
      <c r="F389" s="406"/>
      <c r="G389" s="406"/>
      <c r="H389" s="406"/>
      <c r="I389" s="406"/>
      <c r="J389" s="406"/>
      <c r="K389" s="406"/>
      <c r="L389" s="10"/>
      <c r="M389" s="10"/>
      <c r="N389" s="10"/>
      <c r="O389" s="10"/>
      <c r="P389" s="10"/>
      <c r="Q389" s="10"/>
      <c r="R389" s="10"/>
      <c r="S389" s="10"/>
      <c r="T389" s="10"/>
      <c r="U389" s="10"/>
      <c r="V389" s="10"/>
      <c r="W389" s="10"/>
      <c r="X389" s="10"/>
      <c r="Y389" s="446" t="s">
        <v>118</v>
      </c>
      <c r="Z389" s="1310"/>
      <c r="AA389" s="1311"/>
      <c r="AB389" s="1311"/>
      <c r="AC389" s="1311"/>
      <c r="AD389" s="1311"/>
      <c r="AE389" s="1311"/>
      <c r="AF389" s="1311"/>
      <c r="AG389" s="1311"/>
      <c r="AH389" s="1311"/>
      <c r="AI389" s="1311"/>
      <c r="AJ389" s="1311"/>
      <c r="AK389" s="1312"/>
      <c r="AL389" s="446" t="s">
        <v>117</v>
      </c>
    </row>
    <row r="390" spans="1:51" ht="18" customHeight="1">
      <c r="B390" s="406" t="s">
        <v>2969</v>
      </c>
      <c r="C390" s="406"/>
      <c r="D390" s="406"/>
      <c r="E390" s="406"/>
      <c r="F390" s="406"/>
      <c r="G390" s="406"/>
      <c r="H390" s="406"/>
      <c r="I390" s="406"/>
      <c r="J390" s="406"/>
      <c r="K390" s="406"/>
      <c r="L390" s="10"/>
      <c r="M390" s="10"/>
      <c r="N390" s="10"/>
      <c r="O390" s="10"/>
      <c r="P390" s="10"/>
      <c r="Q390" s="10"/>
      <c r="R390" s="10"/>
      <c r="S390" s="10"/>
      <c r="T390" s="10"/>
      <c r="U390" s="10"/>
      <c r="V390" s="10"/>
      <c r="W390" s="10"/>
      <c r="X390" s="10"/>
      <c r="Y390" s="10"/>
      <c r="Z390" s="10"/>
      <c r="AA390" s="10"/>
      <c r="AB390" s="10"/>
      <c r="AC390" s="10"/>
      <c r="AD390" s="10"/>
      <c r="AE390" s="10"/>
      <c r="AF390" s="10"/>
      <c r="AG390" s="10"/>
      <c r="AH390" s="10"/>
      <c r="AI390" s="10"/>
      <c r="AJ390" s="10"/>
      <c r="AK390" s="10"/>
      <c r="AL390" s="10"/>
    </row>
    <row r="391" spans="1:51" ht="18" customHeight="1">
      <c r="B391" s="406"/>
      <c r="C391" s="406"/>
      <c r="D391" s="406"/>
      <c r="E391" s="406"/>
      <c r="F391" s="406"/>
      <c r="G391" s="406"/>
      <c r="H391" s="406"/>
      <c r="I391" s="406"/>
      <c r="J391" s="406"/>
      <c r="K391" s="406"/>
      <c r="L391" s="10"/>
      <c r="M391" s="10"/>
      <c r="N391" s="10"/>
      <c r="O391" s="10"/>
      <c r="P391" s="10"/>
      <c r="Q391" s="10"/>
      <c r="R391" s="10"/>
      <c r="S391" s="10"/>
      <c r="T391" s="10"/>
      <c r="U391" s="10"/>
      <c r="V391" s="10"/>
      <c r="W391" s="10"/>
      <c r="X391" s="10"/>
      <c r="Y391" s="446" t="s">
        <v>118</v>
      </c>
      <c r="Z391" s="1310"/>
      <c r="AA391" s="1311"/>
      <c r="AB391" s="1311"/>
      <c r="AC391" s="1311"/>
      <c r="AD391" s="1311"/>
      <c r="AE391" s="1311"/>
      <c r="AF391" s="1311"/>
      <c r="AG391" s="1311"/>
      <c r="AH391" s="1311"/>
      <c r="AI391" s="1311"/>
      <c r="AJ391" s="1311"/>
      <c r="AK391" s="1312"/>
      <c r="AL391" s="446" t="s">
        <v>117</v>
      </c>
    </row>
    <row r="392" spans="1:51" ht="9.9499999999999993" customHeight="1">
      <c r="B392" s="406"/>
      <c r="C392" s="406"/>
      <c r="D392" s="406"/>
      <c r="E392" s="406"/>
      <c r="F392" s="406"/>
      <c r="G392" s="406"/>
      <c r="H392" s="406"/>
      <c r="I392" s="406"/>
      <c r="J392" s="406"/>
      <c r="K392" s="406"/>
      <c r="L392" s="10"/>
      <c r="M392" s="10"/>
      <c r="N392" s="10"/>
      <c r="O392" s="10"/>
      <c r="P392" s="10"/>
      <c r="Q392" s="10"/>
      <c r="R392" s="10"/>
      <c r="S392" s="10"/>
      <c r="T392" s="10"/>
      <c r="U392" s="10"/>
      <c r="V392" s="10"/>
      <c r="W392" s="10"/>
      <c r="X392" s="10"/>
      <c r="Y392" s="10"/>
      <c r="Z392" s="10"/>
      <c r="AA392" s="10"/>
      <c r="AB392" s="10"/>
      <c r="AC392" s="10"/>
      <c r="AD392" s="446"/>
      <c r="AE392" s="10"/>
      <c r="AF392" s="10"/>
      <c r="AG392" s="446"/>
      <c r="AH392" s="10"/>
      <c r="AI392" s="10"/>
      <c r="AJ392" s="10"/>
      <c r="AK392" s="10"/>
      <c r="AL392" s="10"/>
      <c r="AM392" s="446"/>
      <c r="AO392" s="444"/>
    </row>
    <row r="393" spans="1:51" ht="18" customHeight="1">
      <c r="B393" s="406" t="s">
        <v>2970</v>
      </c>
      <c r="C393" s="406"/>
      <c r="D393" s="406"/>
      <c r="E393" s="406"/>
      <c r="F393" s="406"/>
      <c r="G393" s="406"/>
      <c r="H393" s="406"/>
      <c r="I393" s="406"/>
      <c r="J393" s="406"/>
      <c r="K393" s="406"/>
      <c r="L393" s="10"/>
      <c r="M393" s="10"/>
      <c r="N393" s="10"/>
      <c r="O393" s="10"/>
      <c r="P393" s="10"/>
      <c r="Q393" s="10"/>
      <c r="R393" s="10"/>
      <c r="S393" s="10"/>
      <c r="T393" s="10"/>
      <c r="U393" s="10"/>
      <c r="V393" s="10"/>
      <c r="W393" s="10"/>
      <c r="X393" s="10"/>
      <c r="Y393" s="446"/>
      <c r="Z393" s="552"/>
      <c r="AA393" s="406" t="s">
        <v>2547</v>
      </c>
      <c r="AB393" s="550"/>
      <c r="AC393" s="550"/>
      <c r="AD393" s="550"/>
      <c r="AE393" s="550"/>
      <c r="AF393" s="550"/>
      <c r="AG393" s="550"/>
      <c r="AH393" s="550"/>
      <c r="AI393" s="550"/>
      <c r="AJ393" s="550"/>
      <c r="AK393" s="550"/>
      <c r="AL393" s="446"/>
    </row>
    <row r="394" spans="1:51" ht="18" customHeight="1">
      <c r="B394" s="406"/>
      <c r="C394" s="406"/>
      <c r="D394" s="402"/>
      <c r="E394" s="406"/>
      <c r="F394" s="406"/>
      <c r="G394" s="406"/>
      <c r="H394" s="406"/>
      <c r="I394" s="406"/>
      <c r="J394" s="406"/>
      <c r="K394" s="406"/>
      <c r="L394" s="10"/>
      <c r="P394" s="10"/>
      <c r="Q394" s="10"/>
      <c r="R394" s="10"/>
      <c r="S394" s="10"/>
      <c r="T394" s="10"/>
      <c r="U394" s="10"/>
      <c r="V394" s="10"/>
      <c r="W394" s="10"/>
      <c r="X394" s="10"/>
      <c r="Y394" s="446"/>
      <c r="Z394" s="552"/>
      <c r="AA394" s="406" t="s">
        <v>2548</v>
      </c>
      <c r="AB394" s="550"/>
      <c r="AC394" s="550"/>
      <c r="AD394" s="550"/>
      <c r="AE394" s="550"/>
      <c r="AF394" s="550"/>
      <c r="AG394" s="550"/>
      <c r="AH394" s="550"/>
      <c r="AI394" s="550"/>
      <c r="AJ394" s="550"/>
      <c r="AK394" s="550"/>
      <c r="AL394" s="446"/>
    </row>
    <row r="395" spans="1:51" ht="9" customHeight="1">
      <c r="B395" s="406"/>
      <c r="C395" s="406"/>
      <c r="D395" s="402"/>
      <c r="E395" s="406"/>
      <c r="F395" s="406"/>
      <c r="G395" s="406"/>
      <c r="H395" s="406"/>
      <c r="I395" s="406"/>
      <c r="J395" s="406"/>
      <c r="K395" s="406"/>
      <c r="L395" s="10"/>
      <c r="P395" s="10"/>
      <c r="Q395" s="10"/>
      <c r="R395" s="10"/>
      <c r="S395" s="10"/>
      <c r="T395" s="10"/>
      <c r="U395" s="10"/>
      <c r="V395" s="10"/>
      <c r="W395" s="10"/>
      <c r="X395" s="10"/>
      <c r="Y395" s="446"/>
      <c r="Z395" s="550"/>
      <c r="AA395" s="550"/>
      <c r="AB395" s="550"/>
      <c r="AC395" s="550"/>
      <c r="AD395" s="550"/>
      <c r="AE395" s="550"/>
      <c r="AF395" s="550"/>
      <c r="AG395" s="550"/>
      <c r="AH395" s="550"/>
      <c r="AI395" s="550"/>
      <c r="AJ395" s="550"/>
      <c r="AK395" s="550"/>
      <c r="AL395" s="446"/>
    </row>
    <row r="396" spans="1:51" ht="18" customHeight="1">
      <c r="B396" s="406" t="s">
        <v>2971</v>
      </c>
      <c r="C396" s="406"/>
      <c r="D396" s="406"/>
      <c r="E396" s="406"/>
      <c r="F396" s="406"/>
      <c r="G396" s="406"/>
      <c r="H396" s="406"/>
      <c r="I396" s="406"/>
      <c r="J396" s="406"/>
      <c r="K396" s="406"/>
      <c r="L396" s="10"/>
      <c r="M396" s="10"/>
      <c r="N396" s="10"/>
      <c r="O396" s="10"/>
      <c r="P396" s="10"/>
      <c r="Q396" s="10"/>
      <c r="R396" s="10"/>
      <c r="S396" s="10"/>
      <c r="T396" s="10"/>
      <c r="U396" s="10"/>
      <c r="V396" s="10"/>
      <c r="W396" s="10"/>
      <c r="X396" s="10"/>
      <c r="Y396" s="10"/>
      <c r="Z396" s="10"/>
      <c r="AA396" s="10"/>
      <c r="AB396" s="10"/>
      <c r="AC396" s="446"/>
      <c r="AD396" s="10"/>
      <c r="AE396" s="10"/>
      <c r="AF396" s="10"/>
      <c r="AG396" s="10"/>
      <c r="AH396" s="10"/>
      <c r="AI396" s="10"/>
      <c r="AJ396" s="10"/>
      <c r="AK396" s="10"/>
      <c r="AL396" s="446"/>
    </row>
    <row r="397" spans="1:51" ht="18" customHeight="1">
      <c r="B397" s="406"/>
      <c r="C397" s="406"/>
      <c r="D397" s="406"/>
      <c r="E397" s="406"/>
      <c r="F397" s="406"/>
      <c r="G397" s="406"/>
      <c r="H397" s="406"/>
      <c r="I397" s="406"/>
      <c r="J397" s="406"/>
      <c r="K397" s="406"/>
      <c r="L397" s="10"/>
      <c r="M397" s="10"/>
      <c r="N397" s="10"/>
      <c r="O397" s="10"/>
      <c r="P397" s="10"/>
      <c r="Q397" s="10"/>
      <c r="R397" s="10"/>
      <c r="S397" s="10"/>
      <c r="T397" s="10"/>
      <c r="U397" s="10"/>
      <c r="V397" s="10"/>
      <c r="W397" s="10"/>
      <c r="X397" s="10"/>
      <c r="Y397" s="10" t="s">
        <v>116</v>
      </c>
      <c r="Z397" s="1310"/>
      <c r="AA397" s="1311"/>
      <c r="AB397" s="1311"/>
      <c r="AC397" s="1311"/>
      <c r="AD397" s="1311"/>
      <c r="AE397" s="1311"/>
      <c r="AF397" s="1311"/>
      <c r="AG397" s="1311"/>
      <c r="AH397" s="1419"/>
      <c r="AI397" s="1419"/>
      <c r="AJ397" s="1419"/>
      <c r="AK397" s="1420"/>
      <c r="AL397" s="446" t="s">
        <v>115</v>
      </c>
    </row>
    <row r="398" spans="1:51" ht="11.25" customHeight="1">
      <c r="B398" s="406"/>
      <c r="C398" s="406"/>
      <c r="D398" s="406"/>
      <c r="E398" s="406"/>
      <c r="F398" s="406"/>
      <c r="G398" s="406"/>
      <c r="H398" s="406"/>
      <c r="I398" s="406"/>
      <c r="J398" s="406"/>
      <c r="K398" s="406"/>
      <c r="L398" s="10"/>
      <c r="M398" s="10"/>
      <c r="N398" s="10"/>
      <c r="O398" s="10"/>
      <c r="P398" s="10"/>
      <c r="Q398" s="10"/>
      <c r="R398" s="10"/>
      <c r="S398" s="10"/>
      <c r="T398" s="10"/>
      <c r="U398" s="10"/>
      <c r="V398" s="10"/>
      <c r="W398" s="10"/>
      <c r="X398" s="10"/>
      <c r="Y398" s="10"/>
      <c r="Z398" s="446"/>
      <c r="AA398" s="446"/>
      <c r="AB398" s="446"/>
      <c r="AC398" s="446"/>
      <c r="AD398" s="446"/>
      <c r="AE398" s="446"/>
      <c r="AF398" s="446"/>
      <c r="AG398" s="446"/>
      <c r="AH398" s="446"/>
      <c r="AI398" s="446"/>
      <c r="AJ398" s="446"/>
      <c r="AK398" s="446"/>
      <c r="AL398" s="446"/>
      <c r="AS398" s="411"/>
      <c r="AT398" s="411"/>
      <c r="AU398" s="411"/>
      <c r="AV398" s="411"/>
      <c r="AW398" s="411"/>
      <c r="AX398" s="411"/>
      <c r="AY398" s="411"/>
    </row>
    <row r="399" spans="1:51" ht="18" customHeight="1">
      <c r="A399" s="426" t="s">
        <v>114</v>
      </c>
      <c r="B399" s="427" t="s">
        <v>3096</v>
      </c>
      <c r="C399" s="427"/>
      <c r="D399" s="427"/>
      <c r="E399" s="427"/>
      <c r="F399" s="427"/>
      <c r="G399" s="427"/>
      <c r="H399" s="427"/>
      <c r="I399" s="427"/>
      <c r="J399" s="427"/>
      <c r="K399" s="427"/>
      <c r="L399" s="428"/>
      <c r="M399" s="428"/>
      <c r="N399" s="428"/>
      <c r="O399" s="428"/>
      <c r="P399" s="428"/>
      <c r="Q399" s="428"/>
      <c r="R399" s="428"/>
      <c r="S399" s="428"/>
      <c r="T399" s="428"/>
      <c r="U399" s="428"/>
      <c r="V399" s="428"/>
      <c r="W399" s="428"/>
      <c r="X399" s="428"/>
      <c r="Y399" s="428"/>
      <c r="Z399" s="428"/>
      <c r="AA399" s="428"/>
      <c r="AB399" s="428"/>
      <c r="AC399" s="428"/>
      <c r="AD399" s="428"/>
      <c r="AE399" s="428"/>
      <c r="AF399" s="428"/>
      <c r="AG399" s="428"/>
      <c r="AH399" s="428"/>
      <c r="AI399" s="428"/>
      <c r="AJ399" s="428"/>
      <c r="AK399" s="428"/>
      <c r="AL399" s="428"/>
      <c r="AM399" s="414"/>
      <c r="AN399" s="414"/>
      <c r="AO399" s="414"/>
      <c r="AP399" s="414"/>
      <c r="AQ399" s="414"/>
      <c r="AR399" s="414"/>
    </row>
    <row r="400" spans="1:51" ht="17.25" customHeight="1">
      <c r="C400" s="406"/>
      <c r="D400" s="406"/>
      <c r="E400" s="406"/>
      <c r="F400" s="406"/>
      <c r="G400" s="406"/>
      <c r="H400" s="406"/>
      <c r="I400" s="406"/>
      <c r="J400" s="406"/>
      <c r="K400" s="421" t="s">
        <v>112</v>
      </c>
      <c r="L400" s="10"/>
      <c r="M400" s="10"/>
      <c r="N400" s="10"/>
      <c r="O400" s="10"/>
      <c r="P400" s="10"/>
      <c r="Q400" s="10"/>
      <c r="R400" s="446" t="s">
        <v>75</v>
      </c>
      <c r="S400" s="1268" t="s">
        <v>111</v>
      </c>
      <c r="T400" s="1268"/>
      <c r="U400" s="1268"/>
      <c r="V400" s="1268"/>
      <c r="W400" s="1268"/>
      <c r="X400" s="446" t="s">
        <v>74</v>
      </c>
      <c r="Y400" s="1268" t="s">
        <v>110</v>
      </c>
      <c r="Z400" s="1268"/>
      <c r="AA400" s="1268"/>
      <c r="AB400" s="1268"/>
      <c r="AC400" s="1268"/>
      <c r="AD400" s="446" t="s">
        <v>74</v>
      </c>
      <c r="AE400" s="1268" t="s">
        <v>109</v>
      </c>
      <c r="AF400" s="1268"/>
      <c r="AG400" s="1268"/>
      <c r="AH400" s="1268"/>
      <c r="AI400" s="1268"/>
      <c r="AJ400" s="446" t="s">
        <v>107</v>
      </c>
      <c r="AK400" s="10"/>
      <c r="AL400" s="10"/>
    </row>
    <row r="401" spans="1:65" ht="17.25" customHeight="1">
      <c r="B401" s="406"/>
      <c r="C401" s="406"/>
      <c r="D401" s="406"/>
      <c r="E401" s="406"/>
      <c r="F401" s="406"/>
      <c r="G401" s="406"/>
      <c r="H401" s="406"/>
      <c r="I401" s="406"/>
      <c r="J401" s="406"/>
      <c r="K401" s="406"/>
      <c r="L401" s="446" t="s">
        <v>75</v>
      </c>
      <c r="M401" s="1272"/>
      <c r="N401" s="1272"/>
      <c r="O401" s="1272"/>
      <c r="P401" s="1272"/>
      <c r="Q401" s="446" t="s">
        <v>98</v>
      </c>
      <c r="R401" s="446" t="s">
        <v>75</v>
      </c>
      <c r="S401" s="1286"/>
      <c r="T401" s="1287"/>
      <c r="U401" s="1287"/>
      <c r="V401" s="1288"/>
      <c r="W401" s="446" t="s">
        <v>73</v>
      </c>
      <c r="X401" s="446" t="s">
        <v>74</v>
      </c>
      <c r="Y401" s="1286"/>
      <c r="Z401" s="1287"/>
      <c r="AA401" s="1287"/>
      <c r="AB401" s="1288"/>
      <c r="AC401" s="446" t="s">
        <v>73</v>
      </c>
      <c r="AD401" s="446" t="s">
        <v>74</v>
      </c>
      <c r="AE401" s="1290">
        <f t="shared" ref="AE401:AE406" si="4">S401+Y401</f>
        <v>0</v>
      </c>
      <c r="AF401" s="1290"/>
      <c r="AG401" s="1290"/>
      <c r="AH401" s="1290"/>
      <c r="AI401" s="446" t="s">
        <v>73</v>
      </c>
      <c r="AJ401" s="446" t="s">
        <v>107</v>
      </c>
      <c r="AK401" s="10"/>
      <c r="AL401" s="10"/>
      <c r="AO401" s="430" t="s">
        <v>104</v>
      </c>
      <c r="AP401" s="10"/>
    </row>
    <row r="402" spans="1:65" ht="17.25" customHeight="1">
      <c r="B402" s="406"/>
      <c r="C402" s="406"/>
      <c r="D402" s="406"/>
      <c r="E402" s="406"/>
      <c r="F402" s="406"/>
      <c r="G402" s="406"/>
      <c r="H402" s="406"/>
      <c r="I402" s="406"/>
      <c r="J402" s="406"/>
      <c r="K402" s="406"/>
      <c r="L402" s="446" t="s">
        <v>75</v>
      </c>
      <c r="M402" s="1272"/>
      <c r="N402" s="1272"/>
      <c r="O402" s="1272"/>
      <c r="P402" s="1272"/>
      <c r="Q402" s="446" t="s">
        <v>98</v>
      </c>
      <c r="R402" s="446" t="s">
        <v>75</v>
      </c>
      <c r="S402" s="1286"/>
      <c r="T402" s="1287"/>
      <c r="U402" s="1287"/>
      <c r="V402" s="1288"/>
      <c r="W402" s="446" t="s">
        <v>73</v>
      </c>
      <c r="X402" s="446" t="s">
        <v>74</v>
      </c>
      <c r="Y402" s="1286"/>
      <c r="Z402" s="1287"/>
      <c r="AA402" s="1287"/>
      <c r="AB402" s="1288"/>
      <c r="AC402" s="446" t="s">
        <v>73</v>
      </c>
      <c r="AD402" s="446" t="s">
        <v>74</v>
      </c>
      <c r="AE402" s="1290">
        <f t="shared" si="4"/>
        <v>0</v>
      </c>
      <c r="AF402" s="1290"/>
      <c r="AG402" s="1290"/>
      <c r="AH402" s="1290"/>
      <c r="AI402" s="446" t="s">
        <v>73</v>
      </c>
      <c r="AJ402" s="446" t="s">
        <v>107</v>
      </c>
      <c r="AK402" s="10"/>
      <c r="AL402" s="10"/>
      <c r="AP402" s="419" t="s">
        <v>103</v>
      </c>
      <c r="AQ402" s="419"/>
      <c r="AR402" s="419"/>
      <c r="AS402" s="419"/>
      <c r="AT402" s="10"/>
      <c r="AU402" s="1261"/>
      <c r="AV402" s="1309"/>
      <c r="AW402" s="1309"/>
      <c r="AX402" s="1309"/>
      <c r="AY402" s="1309"/>
      <c r="AZ402" s="1309"/>
      <c r="BA402" s="1309"/>
      <c r="BB402" s="1309"/>
      <c r="BC402" s="1309"/>
      <c r="BD402" s="1309"/>
      <c r="BE402" s="1309"/>
      <c r="BF402" s="1309"/>
      <c r="BG402" s="1309"/>
      <c r="BH402" s="1309"/>
      <c r="BI402" s="1309"/>
      <c r="BJ402" s="1309"/>
      <c r="BK402" s="1309"/>
      <c r="BL402" s="1309"/>
      <c r="BM402" s="1309"/>
    </row>
    <row r="403" spans="1:65" ht="17.25" customHeight="1">
      <c r="B403" s="406"/>
      <c r="C403" s="406"/>
      <c r="D403" s="406"/>
      <c r="E403" s="406"/>
      <c r="F403" s="406"/>
      <c r="G403" s="406"/>
      <c r="H403" s="406"/>
      <c r="I403" s="406"/>
      <c r="J403" s="406"/>
      <c r="K403" s="406"/>
      <c r="L403" s="446" t="s">
        <v>75</v>
      </c>
      <c r="M403" s="1272"/>
      <c r="N403" s="1272"/>
      <c r="O403" s="1272"/>
      <c r="P403" s="1272"/>
      <c r="Q403" s="446" t="s">
        <v>98</v>
      </c>
      <c r="R403" s="446" t="s">
        <v>75</v>
      </c>
      <c r="S403" s="1286"/>
      <c r="T403" s="1287"/>
      <c r="U403" s="1287"/>
      <c r="V403" s="1288"/>
      <c r="W403" s="446" t="s">
        <v>73</v>
      </c>
      <c r="X403" s="446" t="s">
        <v>74</v>
      </c>
      <c r="Y403" s="1286"/>
      <c r="Z403" s="1287"/>
      <c r="AA403" s="1287"/>
      <c r="AB403" s="1288"/>
      <c r="AC403" s="446" t="s">
        <v>73</v>
      </c>
      <c r="AD403" s="446" t="s">
        <v>74</v>
      </c>
      <c r="AE403" s="1290">
        <f t="shared" si="4"/>
        <v>0</v>
      </c>
      <c r="AF403" s="1290"/>
      <c r="AG403" s="1290"/>
      <c r="AH403" s="1290"/>
      <c r="AI403" s="446" t="s">
        <v>73</v>
      </c>
      <c r="AJ403" s="446" t="s">
        <v>107</v>
      </c>
      <c r="AK403" s="10"/>
      <c r="AL403" s="10"/>
      <c r="AP403" s="406" t="s">
        <v>102</v>
      </c>
      <c r="AQ403" s="10"/>
      <c r="AR403" s="10"/>
      <c r="AS403" s="10"/>
      <c r="AU403" s="1261"/>
      <c r="AV403" s="1309"/>
      <c r="AW403" s="1309"/>
      <c r="AX403" s="1309"/>
      <c r="AY403" s="1309"/>
      <c r="AZ403" s="1309"/>
      <c r="BA403" s="1309"/>
      <c r="BB403" s="1309"/>
      <c r="BC403" s="1309"/>
      <c r="BD403" s="1309"/>
      <c r="BE403" s="1309"/>
      <c r="BF403" s="1309"/>
      <c r="BG403" s="1309"/>
      <c r="BH403" s="1309"/>
      <c r="BI403" s="1309"/>
      <c r="BJ403" s="1309"/>
      <c r="BK403" s="1309"/>
      <c r="BL403" s="1309"/>
      <c r="BM403" s="1309"/>
    </row>
    <row r="404" spans="1:65" ht="17.25" customHeight="1">
      <c r="B404" s="406"/>
      <c r="C404" s="406"/>
      <c r="D404" s="406"/>
      <c r="E404" s="406"/>
      <c r="F404" s="406"/>
      <c r="G404" s="406"/>
      <c r="H404" s="406"/>
      <c r="I404" s="406"/>
      <c r="J404" s="406"/>
      <c r="K404" s="406"/>
      <c r="L404" s="446" t="s">
        <v>75</v>
      </c>
      <c r="M404" s="1272"/>
      <c r="N404" s="1272"/>
      <c r="O404" s="1272"/>
      <c r="P404" s="1272"/>
      <c r="Q404" s="446" t="s">
        <v>98</v>
      </c>
      <c r="R404" s="446" t="s">
        <v>75</v>
      </c>
      <c r="S404" s="1286"/>
      <c r="T404" s="1287"/>
      <c r="U404" s="1287"/>
      <c r="V404" s="1288"/>
      <c r="W404" s="446" t="s">
        <v>73</v>
      </c>
      <c r="X404" s="446" t="s">
        <v>74</v>
      </c>
      <c r="Y404" s="1286"/>
      <c r="Z404" s="1287"/>
      <c r="AA404" s="1287"/>
      <c r="AB404" s="1288"/>
      <c r="AC404" s="446" t="s">
        <v>73</v>
      </c>
      <c r="AD404" s="446" t="s">
        <v>74</v>
      </c>
      <c r="AE404" s="1290">
        <f t="shared" si="4"/>
        <v>0</v>
      </c>
      <c r="AF404" s="1290"/>
      <c r="AG404" s="1290"/>
      <c r="AH404" s="1290"/>
      <c r="AI404" s="446" t="s">
        <v>73</v>
      </c>
      <c r="AJ404" s="446" t="s">
        <v>107</v>
      </c>
      <c r="AK404" s="10"/>
      <c r="AL404" s="10"/>
      <c r="AP404" s="406" t="s">
        <v>101</v>
      </c>
      <c r="AQ404" s="10"/>
      <c r="AR404" s="10"/>
      <c r="AS404" s="10"/>
      <c r="AT404" s="10"/>
      <c r="AU404" s="1261"/>
      <c r="AV404" s="1261"/>
      <c r="AW404" s="1261"/>
      <c r="AX404" s="1261"/>
      <c r="AY404" s="1261"/>
      <c r="AZ404" s="1261"/>
      <c r="BA404" s="1261"/>
      <c r="BB404" s="1261"/>
    </row>
    <row r="405" spans="1:65" ht="17.25" customHeight="1">
      <c r="B405" s="406"/>
      <c r="C405" s="406"/>
      <c r="D405" s="406"/>
      <c r="E405" s="406"/>
      <c r="F405" s="406"/>
      <c r="G405" s="406"/>
      <c r="H405" s="406"/>
      <c r="I405" s="406"/>
      <c r="J405" s="406"/>
      <c r="K405" s="406"/>
      <c r="L405" s="446" t="s">
        <v>75</v>
      </c>
      <c r="M405" s="1272"/>
      <c r="N405" s="1272"/>
      <c r="O405" s="1272"/>
      <c r="P405" s="1272"/>
      <c r="Q405" s="446" t="s">
        <v>98</v>
      </c>
      <c r="R405" s="446" t="s">
        <v>75</v>
      </c>
      <c r="S405" s="1286"/>
      <c r="T405" s="1287"/>
      <c r="U405" s="1287"/>
      <c r="V405" s="1288"/>
      <c r="W405" s="446" t="s">
        <v>73</v>
      </c>
      <c r="X405" s="446" t="s">
        <v>74</v>
      </c>
      <c r="Y405" s="1286"/>
      <c r="Z405" s="1287"/>
      <c r="AA405" s="1287"/>
      <c r="AB405" s="1288"/>
      <c r="AC405" s="446" t="s">
        <v>73</v>
      </c>
      <c r="AD405" s="446" t="s">
        <v>74</v>
      </c>
      <c r="AE405" s="1290">
        <f t="shared" si="4"/>
        <v>0</v>
      </c>
      <c r="AF405" s="1290"/>
      <c r="AG405" s="1290"/>
      <c r="AH405" s="1290"/>
      <c r="AI405" s="446" t="s">
        <v>73</v>
      </c>
      <c r="AJ405" s="446" t="s">
        <v>107</v>
      </c>
      <c r="AK405" s="10"/>
      <c r="AL405" s="10"/>
    </row>
    <row r="406" spans="1:65" ht="17.25" customHeight="1">
      <c r="B406" s="406"/>
      <c r="C406" s="406"/>
      <c r="D406" s="406"/>
      <c r="E406" s="406"/>
      <c r="F406" s="406"/>
      <c r="G406" s="406"/>
      <c r="H406" s="406"/>
      <c r="I406" s="406"/>
      <c r="J406" s="406"/>
      <c r="K406" s="406"/>
      <c r="L406" s="446" t="s">
        <v>75</v>
      </c>
      <c r="M406" s="1272"/>
      <c r="N406" s="1272"/>
      <c r="O406" s="1272"/>
      <c r="P406" s="1272"/>
      <c r="Q406" s="446" t="s">
        <v>98</v>
      </c>
      <c r="R406" s="446" t="s">
        <v>75</v>
      </c>
      <c r="S406" s="1286"/>
      <c r="T406" s="1287"/>
      <c r="U406" s="1287"/>
      <c r="V406" s="1288"/>
      <c r="W406" s="446" t="s">
        <v>73</v>
      </c>
      <c r="X406" s="446" t="s">
        <v>74</v>
      </c>
      <c r="Y406" s="1286"/>
      <c r="Z406" s="1287"/>
      <c r="AA406" s="1287"/>
      <c r="AB406" s="1288"/>
      <c r="AC406" s="446" t="s">
        <v>73</v>
      </c>
      <c r="AD406" s="446" t="s">
        <v>74</v>
      </c>
      <c r="AE406" s="1290">
        <f t="shared" si="4"/>
        <v>0</v>
      </c>
      <c r="AF406" s="1290"/>
      <c r="AG406" s="1290"/>
      <c r="AH406" s="1290"/>
      <c r="AI406" s="446" t="s">
        <v>73</v>
      </c>
      <c r="AJ406" s="446" t="s">
        <v>107</v>
      </c>
      <c r="AK406" s="10"/>
      <c r="AL406" s="10"/>
    </row>
    <row r="407" spans="1:65" ht="17.25" customHeight="1">
      <c r="B407" s="406"/>
      <c r="C407" s="406"/>
      <c r="D407" s="406"/>
      <c r="E407" s="406"/>
      <c r="F407" s="406"/>
      <c r="G407" s="406"/>
      <c r="H407" s="406"/>
      <c r="I407" s="406"/>
      <c r="J407" s="406"/>
      <c r="K407" s="406"/>
      <c r="L407" s="446" t="s">
        <v>75</v>
      </c>
      <c r="M407" s="1272"/>
      <c r="N407" s="1272"/>
      <c r="O407" s="1272"/>
      <c r="P407" s="1272"/>
      <c r="Q407" s="446" t="s">
        <v>71</v>
      </c>
      <c r="R407" s="446" t="s">
        <v>75</v>
      </c>
      <c r="S407" s="1286"/>
      <c r="T407" s="1287"/>
      <c r="U407" s="1287"/>
      <c r="V407" s="1288"/>
      <c r="W407" s="446" t="s">
        <v>73</v>
      </c>
      <c r="X407" s="446" t="s">
        <v>74</v>
      </c>
      <c r="Y407" s="1286"/>
      <c r="Z407" s="1287"/>
      <c r="AA407" s="1287"/>
      <c r="AB407" s="1288"/>
      <c r="AC407" s="446" t="s">
        <v>73</v>
      </c>
      <c r="AD407" s="446" t="s">
        <v>74</v>
      </c>
      <c r="AE407" s="1290">
        <f t="shared" ref="AE407" si="5">S407+Y407</f>
        <v>0</v>
      </c>
      <c r="AF407" s="1290"/>
      <c r="AG407" s="1290"/>
      <c r="AH407" s="1290"/>
      <c r="AI407" s="446" t="s">
        <v>73</v>
      </c>
      <c r="AJ407" s="446" t="s">
        <v>107</v>
      </c>
      <c r="AK407" s="10"/>
      <c r="AL407" s="10"/>
    </row>
    <row r="408" spans="1:65" ht="15.75" customHeight="1">
      <c r="C408" s="406"/>
      <c r="D408" s="406"/>
      <c r="E408" s="406"/>
      <c r="F408" s="406"/>
      <c r="G408" s="406"/>
      <c r="H408" s="406"/>
      <c r="I408" s="406"/>
      <c r="J408" s="406"/>
      <c r="K408" s="421" t="s">
        <v>108</v>
      </c>
      <c r="L408" s="10"/>
      <c r="M408" s="10"/>
      <c r="N408" s="10"/>
      <c r="O408" s="10"/>
      <c r="P408" s="10"/>
      <c r="Q408" s="10"/>
      <c r="R408" s="446" t="s">
        <v>75</v>
      </c>
      <c r="S408" s="1290">
        <f>SUM(S401:V407)</f>
        <v>0</v>
      </c>
      <c r="T408" s="1290"/>
      <c r="U408" s="1290"/>
      <c r="V408" s="1290"/>
      <c r="W408" s="446" t="s">
        <v>73</v>
      </c>
      <c r="X408" s="446" t="s">
        <v>74</v>
      </c>
      <c r="Y408" s="1290">
        <f>SUM(Y401:AB407)</f>
        <v>0</v>
      </c>
      <c r="Z408" s="1290"/>
      <c r="AA408" s="1290"/>
      <c r="AB408" s="1290"/>
      <c r="AC408" s="446" t="s">
        <v>73</v>
      </c>
      <c r="AD408" s="446" t="s">
        <v>74</v>
      </c>
      <c r="AE408" s="1290">
        <f>SUM(AE401:AH407)</f>
        <v>0</v>
      </c>
      <c r="AF408" s="1290"/>
      <c r="AG408" s="1290"/>
      <c r="AH408" s="1290"/>
      <c r="AI408" s="446" t="s">
        <v>73</v>
      </c>
      <c r="AJ408" s="446" t="s">
        <v>107</v>
      </c>
      <c r="AK408" s="10"/>
      <c r="AL408" s="10"/>
    </row>
    <row r="409" spans="1:65" ht="11.25" customHeight="1">
      <c r="B409" s="406"/>
      <c r="C409" s="406"/>
      <c r="D409" s="406"/>
      <c r="E409" s="406"/>
      <c r="F409" s="406"/>
      <c r="G409" s="406"/>
      <c r="H409" s="406"/>
      <c r="I409" s="406"/>
      <c r="J409" s="406"/>
      <c r="K409" s="406"/>
      <c r="L409" s="10"/>
      <c r="M409" s="10"/>
      <c r="N409" s="10"/>
      <c r="O409" s="10"/>
      <c r="P409" s="10"/>
      <c r="Q409" s="10"/>
      <c r="R409" s="446"/>
      <c r="S409" s="467"/>
      <c r="T409" s="467"/>
      <c r="U409" s="467"/>
      <c r="V409" s="467"/>
      <c r="W409" s="446"/>
      <c r="X409" s="446"/>
      <c r="Y409" s="467"/>
      <c r="Z409" s="467"/>
      <c r="AA409" s="467"/>
      <c r="AB409" s="467"/>
      <c r="AC409" s="446"/>
      <c r="AD409" s="446"/>
      <c r="AE409" s="467"/>
      <c r="AF409" s="467"/>
      <c r="AG409" s="467"/>
      <c r="AH409" s="467"/>
      <c r="AI409" s="446"/>
      <c r="AJ409" s="446"/>
      <c r="AK409" s="10"/>
      <c r="AL409" s="10"/>
      <c r="AS409" s="411"/>
      <c r="AT409" s="411"/>
      <c r="AU409" s="411"/>
      <c r="AV409" s="411"/>
      <c r="AW409" s="411"/>
      <c r="AX409" s="411"/>
      <c r="AY409" s="411"/>
    </row>
    <row r="410" spans="1:65" ht="7.5" customHeight="1">
      <c r="A410" s="413"/>
      <c r="B410" s="442"/>
      <c r="C410" s="442"/>
      <c r="D410" s="442"/>
      <c r="E410" s="442"/>
      <c r="F410" s="442"/>
      <c r="G410" s="442"/>
      <c r="H410" s="442"/>
      <c r="I410" s="442"/>
      <c r="J410" s="442"/>
      <c r="K410" s="442"/>
      <c r="L410" s="428"/>
      <c r="M410" s="428"/>
      <c r="N410" s="428"/>
      <c r="O410" s="428"/>
      <c r="P410" s="428"/>
      <c r="Q410" s="428"/>
      <c r="R410" s="454"/>
      <c r="S410" s="468"/>
      <c r="T410" s="468"/>
      <c r="U410" s="468"/>
      <c r="V410" s="468"/>
      <c r="W410" s="454"/>
      <c r="X410" s="454"/>
      <c r="Y410" s="468"/>
      <c r="Z410" s="468"/>
      <c r="AA410" s="468"/>
      <c r="AB410" s="468"/>
      <c r="AC410" s="454"/>
      <c r="AD410" s="454"/>
      <c r="AE410" s="468"/>
      <c r="AF410" s="468"/>
      <c r="AG410" s="468"/>
      <c r="AH410" s="468"/>
      <c r="AI410" s="454"/>
      <c r="AJ410" s="454"/>
      <c r="AK410" s="428"/>
      <c r="AL410" s="428"/>
      <c r="AM410" s="414"/>
      <c r="AN410" s="414"/>
      <c r="AO410" s="414"/>
      <c r="AP410" s="414"/>
      <c r="AQ410" s="414"/>
      <c r="AR410" s="414"/>
    </row>
    <row r="411" spans="1:65" ht="18" customHeight="1">
      <c r="A411" s="469" t="s">
        <v>106</v>
      </c>
      <c r="B411" s="417" t="s">
        <v>3097</v>
      </c>
      <c r="C411" s="417"/>
      <c r="D411" s="417"/>
      <c r="E411" s="417"/>
      <c r="F411" s="417"/>
      <c r="G411" s="417"/>
      <c r="H411" s="417"/>
      <c r="I411" s="417"/>
      <c r="J411" s="417"/>
      <c r="K411" s="417"/>
      <c r="L411" s="10"/>
      <c r="M411" s="1300"/>
      <c r="N411" s="1301"/>
      <c r="O411" s="1301"/>
      <c r="P411" s="1301"/>
      <c r="Q411" s="1301"/>
      <c r="R411" s="1301"/>
      <c r="S411" s="1301"/>
      <c r="T411" s="1301"/>
      <c r="U411" s="1301"/>
      <c r="V411" s="1301"/>
      <c r="W411" s="1301"/>
      <c r="X411" s="1301"/>
      <c r="Y411" s="1301"/>
      <c r="Z411" s="1301"/>
      <c r="AA411" s="1301"/>
      <c r="AB411" s="1301"/>
      <c r="AC411" s="1301"/>
      <c r="AD411" s="1301"/>
      <c r="AE411" s="1301"/>
      <c r="AF411" s="1301"/>
      <c r="AG411" s="1301"/>
      <c r="AH411" s="1301"/>
      <c r="AI411" s="1301"/>
      <c r="AJ411" s="1301"/>
      <c r="AK411" s="1301"/>
      <c r="AL411" s="1302"/>
    </row>
    <row r="412" spans="1:65" ht="18" customHeight="1">
      <c r="A412" s="469" t="s">
        <v>106</v>
      </c>
      <c r="B412" s="417" t="s">
        <v>3098</v>
      </c>
      <c r="C412" s="417"/>
      <c r="D412" s="417"/>
      <c r="E412" s="417"/>
      <c r="F412" s="417"/>
      <c r="G412" s="417"/>
      <c r="H412" s="417"/>
      <c r="I412" s="417"/>
      <c r="J412" s="417"/>
      <c r="K412" s="417"/>
      <c r="L412" s="10"/>
      <c r="M412" s="1300"/>
      <c r="N412" s="1301"/>
      <c r="O412" s="1301"/>
      <c r="P412" s="1301"/>
      <c r="Q412" s="1301"/>
      <c r="R412" s="1301"/>
      <c r="S412" s="1301"/>
      <c r="T412" s="1301"/>
      <c r="U412" s="1301"/>
      <c r="V412" s="1301"/>
      <c r="W412" s="1301"/>
      <c r="X412" s="1301"/>
      <c r="Y412" s="1301"/>
      <c r="Z412" s="1301"/>
      <c r="AA412" s="1301"/>
      <c r="AB412" s="1301"/>
      <c r="AC412" s="1301"/>
      <c r="AD412" s="1301"/>
      <c r="AE412" s="1301"/>
      <c r="AF412" s="1301"/>
      <c r="AG412" s="1301"/>
      <c r="AH412" s="1301"/>
      <c r="AI412" s="1301"/>
      <c r="AJ412" s="1301"/>
      <c r="AK412" s="1301"/>
      <c r="AL412" s="1302"/>
    </row>
    <row r="413" spans="1:65" ht="18" customHeight="1">
      <c r="A413" s="469" t="s">
        <v>106</v>
      </c>
      <c r="B413" s="417" t="s">
        <v>3099</v>
      </c>
      <c r="C413" s="417"/>
      <c r="D413" s="417"/>
      <c r="E413" s="417"/>
      <c r="F413" s="417"/>
      <c r="G413" s="417"/>
      <c r="H413" s="417"/>
      <c r="I413" s="417"/>
      <c r="J413" s="417"/>
      <c r="K413" s="417"/>
      <c r="L413" s="10"/>
      <c r="M413" s="1300"/>
      <c r="N413" s="1301"/>
      <c r="O413" s="1301"/>
      <c r="P413" s="1301"/>
      <c r="Q413" s="1301"/>
      <c r="R413" s="1301"/>
      <c r="S413" s="1301"/>
      <c r="T413" s="1301"/>
      <c r="U413" s="1301"/>
      <c r="V413" s="1301"/>
      <c r="W413" s="1301"/>
      <c r="X413" s="1301"/>
      <c r="Y413" s="1301"/>
      <c r="Z413" s="1301"/>
      <c r="AA413" s="1301"/>
      <c r="AB413" s="1301"/>
      <c r="AC413" s="1301"/>
      <c r="AD413" s="1301"/>
      <c r="AE413" s="1301"/>
      <c r="AF413" s="1301"/>
      <c r="AG413" s="1301"/>
      <c r="AH413" s="1301"/>
      <c r="AI413" s="1301"/>
      <c r="AJ413" s="1301"/>
      <c r="AK413" s="1301"/>
      <c r="AL413" s="1302"/>
    </row>
    <row r="414" spans="1:65" ht="18" customHeight="1">
      <c r="A414" s="469" t="s">
        <v>106</v>
      </c>
      <c r="B414" s="417" t="s">
        <v>3100</v>
      </c>
      <c r="C414" s="417"/>
      <c r="D414" s="417"/>
      <c r="E414" s="417"/>
      <c r="F414" s="417"/>
      <c r="G414" s="417"/>
      <c r="H414" s="417"/>
      <c r="I414" s="417"/>
      <c r="J414" s="417"/>
      <c r="K414" s="417"/>
      <c r="L414" s="10"/>
      <c r="M414" s="1416"/>
      <c r="N414" s="1417"/>
      <c r="O414" s="1417"/>
      <c r="P414" s="1417"/>
      <c r="Q414" s="1418"/>
      <c r="R414" s="446" t="s">
        <v>96</v>
      </c>
      <c r="S414" s="10"/>
      <c r="T414" s="10"/>
      <c r="U414" s="10"/>
      <c r="V414" s="10"/>
      <c r="W414" s="10"/>
      <c r="X414" s="10"/>
      <c r="Y414" s="10"/>
      <c r="Z414" s="10"/>
      <c r="AA414" s="10"/>
      <c r="AB414" s="10"/>
      <c r="AC414" s="10"/>
      <c r="AD414" s="10"/>
      <c r="AE414" s="10"/>
      <c r="AF414" s="10"/>
      <c r="AG414" s="10"/>
      <c r="AH414" s="10"/>
      <c r="AI414" s="10"/>
      <c r="AJ414" s="10"/>
      <c r="AK414" s="10"/>
      <c r="AL414" s="10"/>
    </row>
    <row r="415" spans="1:65" ht="18" customHeight="1">
      <c r="A415" s="469" t="s">
        <v>106</v>
      </c>
      <c r="B415" s="417" t="s">
        <v>3101</v>
      </c>
      <c r="C415" s="417"/>
      <c r="D415" s="417"/>
      <c r="E415" s="417"/>
      <c r="F415" s="417"/>
      <c r="G415" s="417"/>
      <c r="H415" s="417"/>
      <c r="I415" s="417"/>
      <c r="J415" s="417"/>
      <c r="K415" s="417"/>
      <c r="L415" s="10"/>
      <c r="M415" s="1289"/>
      <c r="N415" s="1261"/>
      <c r="O415" s="1261"/>
      <c r="P415" s="1261"/>
      <c r="Q415" s="1261"/>
      <c r="R415" s="10"/>
      <c r="S415" s="10"/>
      <c r="T415" s="10"/>
      <c r="U415" s="10"/>
      <c r="V415" s="10"/>
      <c r="W415" s="10"/>
      <c r="X415" s="10"/>
      <c r="Y415" s="10"/>
      <c r="Z415" s="10"/>
      <c r="AA415" s="10"/>
      <c r="AB415" s="10"/>
      <c r="AC415" s="10"/>
      <c r="AD415" s="10"/>
      <c r="AE415" s="10"/>
      <c r="AF415" s="10"/>
      <c r="AG415" s="10"/>
      <c r="AH415" s="10"/>
      <c r="AI415" s="10"/>
      <c r="AJ415" s="10"/>
      <c r="AK415" s="10"/>
      <c r="AL415" s="10"/>
    </row>
    <row r="416" spans="1:65" ht="7.5" customHeight="1">
      <c r="A416" s="469"/>
      <c r="B416" s="417"/>
      <c r="C416" s="417"/>
      <c r="D416" s="417"/>
      <c r="E416" s="417"/>
      <c r="F416" s="417"/>
      <c r="G416" s="417"/>
      <c r="H416" s="417"/>
      <c r="I416" s="417"/>
      <c r="J416" s="417"/>
      <c r="K416" s="417"/>
      <c r="L416" s="10"/>
      <c r="M416" s="10"/>
      <c r="N416" s="10"/>
      <c r="O416" s="10"/>
      <c r="P416" s="10"/>
      <c r="Q416" s="10"/>
      <c r="R416" s="10"/>
      <c r="S416" s="10"/>
      <c r="T416" s="10"/>
      <c r="U416" s="10"/>
      <c r="V416" s="10"/>
      <c r="W416" s="10"/>
      <c r="X416" s="10"/>
      <c r="Y416" s="10"/>
      <c r="Z416" s="10"/>
      <c r="AA416" s="10"/>
      <c r="AB416" s="10"/>
      <c r="AC416" s="10"/>
      <c r="AD416" s="10"/>
      <c r="AE416" s="10"/>
      <c r="AF416" s="10"/>
      <c r="AG416" s="10"/>
      <c r="AH416" s="10"/>
      <c r="AI416" s="10"/>
      <c r="AJ416" s="10"/>
      <c r="AK416" s="10"/>
      <c r="AL416" s="10"/>
    </row>
    <row r="417" spans="1:51" ht="18" customHeight="1">
      <c r="A417" s="469" t="s">
        <v>106</v>
      </c>
      <c r="B417" s="417" t="s">
        <v>2921</v>
      </c>
      <c r="C417" s="417"/>
      <c r="D417" s="417"/>
      <c r="E417" s="417"/>
      <c r="F417" s="417"/>
      <c r="G417" s="417"/>
      <c r="H417" s="417"/>
      <c r="I417" s="417"/>
      <c r="J417" s="417"/>
      <c r="K417" s="417"/>
      <c r="L417" s="10"/>
      <c r="M417" s="1291"/>
      <c r="N417" s="1292"/>
      <c r="O417" s="1292"/>
      <c r="P417" s="1292"/>
      <c r="Q417" s="1292"/>
      <c r="R417" s="1292"/>
      <c r="S417" s="1292"/>
      <c r="T417" s="1292"/>
      <c r="U417" s="1292"/>
      <c r="V417" s="1292"/>
      <c r="W417" s="1292"/>
      <c r="X417" s="1292"/>
      <c r="Y417" s="1292"/>
      <c r="Z417" s="1292"/>
      <c r="AA417" s="1292"/>
      <c r="AB417" s="1292"/>
      <c r="AC417" s="1292"/>
      <c r="AD417" s="1292"/>
      <c r="AE417" s="1292"/>
      <c r="AF417" s="1292"/>
      <c r="AG417" s="1292"/>
      <c r="AH417" s="1293"/>
      <c r="AI417" s="10"/>
      <c r="AJ417" s="10"/>
    </row>
    <row r="418" spans="1:51" ht="18" customHeight="1">
      <c r="A418" s="469"/>
      <c r="B418" s="401"/>
      <c r="C418" s="401"/>
      <c r="D418" s="401"/>
      <c r="E418" s="401"/>
      <c r="F418" s="401"/>
      <c r="G418" s="401"/>
      <c r="H418" s="401"/>
      <c r="I418" s="401"/>
      <c r="J418" s="401"/>
      <c r="K418" s="401"/>
      <c r="M418" s="1294"/>
      <c r="N418" s="1295"/>
      <c r="O418" s="1295"/>
      <c r="P418" s="1295"/>
      <c r="Q418" s="1295"/>
      <c r="R418" s="1295"/>
      <c r="S418" s="1295"/>
      <c r="T418" s="1295"/>
      <c r="U418" s="1295"/>
      <c r="V418" s="1295"/>
      <c r="W418" s="1295"/>
      <c r="X418" s="1295"/>
      <c r="Y418" s="1295"/>
      <c r="Z418" s="1295"/>
      <c r="AA418" s="1295"/>
      <c r="AB418" s="1295"/>
      <c r="AC418" s="1295"/>
      <c r="AD418" s="1295"/>
      <c r="AE418" s="1295"/>
      <c r="AF418" s="1295"/>
      <c r="AG418" s="1295"/>
      <c r="AH418" s="1296"/>
    </row>
    <row r="419" spans="1:51" ht="18" customHeight="1">
      <c r="A419" s="469" t="s">
        <v>106</v>
      </c>
      <c r="B419" s="417" t="s">
        <v>2924</v>
      </c>
      <c r="C419" s="417"/>
      <c r="D419" s="417"/>
      <c r="E419" s="417"/>
      <c r="F419" s="417"/>
      <c r="G419" s="417"/>
      <c r="H419" s="417"/>
      <c r="I419" s="417"/>
      <c r="J419" s="417"/>
      <c r="K419" s="417"/>
      <c r="L419" s="10"/>
      <c r="M419" s="1291"/>
      <c r="N419" s="1292"/>
      <c r="O419" s="1292"/>
      <c r="P419" s="1292"/>
      <c r="Q419" s="1292"/>
      <c r="R419" s="1292"/>
      <c r="S419" s="1292"/>
      <c r="T419" s="1292"/>
      <c r="U419" s="1292"/>
      <c r="V419" s="1292"/>
      <c r="W419" s="1292"/>
      <c r="X419" s="1292"/>
      <c r="Y419" s="1292"/>
      <c r="Z419" s="1292"/>
      <c r="AA419" s="1292"/>
      <c r="AB419" s="1292"/>
      <c r="AC419" s="1292"/>
      <c r="AD419" s="1292"/>
      <c r="AE419" s="1292"/>
      <c r="AF419" s="1292"/>
      <c r="AG419" s="1292"/>
      <c r="AH419" s="1293"/>
      <c r="AI419" s="10"/>
      <c r="AJ419" s="10"/>
    </row>
    <row r="420" spans="1:51" ht="18" customHeight="1">
      <c r="M420" s="1294"/>
      <c r="N420" s="1295"/>
      <c r="O420" s="1295"/>
      <c r="P420" s="1295"/>
      <c r="Q420" s="1295"/>
      <c r="R420" s="1295"/>
      <c r="S420" s="1295"/>
      <c r="T420" s="1295"/>
      <c r="U420" s="1295"/>
      <c r="V420" s="1295"/>
      <c r="W420" s="1295"/>
      <c r="X420" s="1295"/>
      <c r="Y420" s="1295"/>
      <c r="Z420" s="1295"/>
      <c r="AA420" s="1295"/>
      <c r="AB420" s="1295"/>
      <c r="AC420" s="1295"/>
      <c r="AD420" s="1295"/>
      <c r="AE420" s="1295"/>
      <c r="AF420" s="1295"/>
      <c r="AG420" s="1295"/>
      <c r="AH420" s="1296"/>
    </row>
    <row r="421" spans="1:51" ht="10.5" customHeight="1">
      <c r="A421" s="470"/>
      <c r="B421" s="470"/>
      <c r="C421" s="470"/>
      <c r="D421" s="470"/>
      <c r="E421" s="470"/>
      <c r="F421" s="470"/>
      <c r="G421" s="470"/>
      <c r="H421" s="470"/>
      <c r="I421" s="470"/>
      <c r="J421" s="470"/>
      <c r="K421" s="470"/>
    </row>
    <row r="422" spans="1:51" ht="11.25" customHeight="1">
      <c r="AS422" s="411"/>
      <c r="AT422" s="411"/>
      <c r="AU422" s="411"/>
      <c r="AV422" s="411"/>
      <c r="AW422" s="411"/>
      <c r="AX422" s="411"/>
      <c r="AY422" s="411"/>
    </row>
    <row r="423" spans="1:51" ht="18" customHeight="1">
      <c r="A423" s="471" t="s">
        <v>97</v>
      </c>
      <c r="B423" s="413"/>
      <c r="C423" s="413"/>
      <c r="D423" s="413"/>
      <c r="E423" s="413"/>
      <c r="F423" s="413"/>
      <c r="G423" s="413"/>
      <c r="H423" s="413"/>
      <c r="I423" s="413"/>
      <c r="J423" s="413"/>
      <c r="K423" s="413"/>
      <c r="L423" s="428"/>
      <c r="M423" s="472"/>
      <c r="N423" s="473"/>
      <c r="O423" s="473"/>
      <c r="P423" s="473"/>
      <c r="Q423" s="473"/>
      <c r="R423" s="474"/>
      <c r="S423" s="474"/>
      <c r="T423" s="474"/>
      <c r="U423" s="474"/>
      <c r="V423" s="474"/>
      <c r="W423" s="474"/>
      <c r="X423" s="474"/>
      <c r="Y423" s="474"/>
      <c r="Z423" s="474"/>
      <c r="AA423" s="474"/>
      <c r="AB423" s="474"/>
      <c r="AC423" s="474"/>
      <c r="AD423" s="474"/>
      <c r="AE423" s="474"/>
      <c r="AF423" s="474"/>
      <c r="AG423" s="474"/>
      <c r="AH423" s="474"/>
      <c r="AI423" s="474"/>
      <c r="AJ423" s="474"/>
      <c r="AK423" s="474"/>
      <c r="AL423" s="474"/>
      <c r="AM423" s="472"/>
      <c r="AN423" s="414"/>
      <c r="AO423" s="414"/>
      <c r="AP423" s="414"/>
      <c r="AQ423" s="414"/>
      <c r="AR423" s="414"/>
    </row>
    <row r="424" spans="1:51" ht="18" customHeight="1">
      <c r="A424" s="406"/>
      <c r="B424" s="475" t="s">
        <v>2972</v>
      </c>
      <c r="C424" s="475"/>
      <c r="D424" s="475"/>
      <c r="E424" s="475"/>
      <c r="F424" s="475"/>
      <c r="G424" s="475"/>
      <c r="H424" s="475"/>
      <c r="I424" s="475"/>
      <c r="J424" s="475"/>
      <c r="K424" s="475"/>
      <c r="L424" s="476"/>
      <c r="M424" s="1273">
        <f>$M$342</f>
        <v>1</v>
      </c>
      <c r="N424" s="1274"/>
      <c r="O424" s="1274"/>
      <c r="P424" s="1275"/>
      <c r="Q424" s="476"/>
      <c r="R424" s="477"/>
      <c r="S424" s="477"/>
      <c r="T424" s="438"/>
      <c r="U424" s="477"/>
      <c r="V424" s="476"/>
      <c r="W424" s="476"/>
      <c r="X424" s="476"/>
      <c r="Y424" s="476"/>
      <c r="Z424" s="476"/>
      <c r="AA424" s="476"/>
      <c r="AB424" s="476"/>
      <c r="AC424" s="476"/>
      <c r="AD424" s="476"/>
      <c r="AE424" s="476"/>
      <c r="AF424" s="476"/>
      <c r="AG424" s="476"/>
      <c r="AH424" s="476"/>
      <c r="AI424" s="476"/>
      <c r="AJ424" s="476"/>
      <c r="AK424" s="476"/>
    </row>
    <row r="425" spans="1:51" ht="18" customHeight="1">
      <c r="A425" s="406"/>
      <c r="B425" s="475" t="s">
        <v>2973</v>
      </c>
      <c r="C425" s="475"/>
      <c r="D425" s="475"/>
      <c r="E425" s="475"/>
      <c r="F425" s="475"/>
      <c r="G425" s="475"/>
      <c r="H425" s="475"/>
      <c r="I425" s="475"/>
      <c r="J425" s="475"/>
      <c r="K425" s="475"/>
      <c r="L425" s="476"/>
      <c r="M425" s="1264"/>
      <c r="N425" s="1265"/>
      <c r="O425" s="1265"/>
      <c r="P425" s="1266"/>
      <c r="Q425" s="478" t="s">
        <v>91</v>
      </c>
      <c r="R425" s="479"/>
      <c r="S425" s="479"/>
      <c r="T425" s="480"/>
      <c r="U425" s="10"/>
      <c r="V425" s="476"/>
      <c r="W425" s="476"/>
      <c r="X425" s="476"/>
      <c r="Y425" s="476"/>
      <c r="Z425" s="476"/>
      <c r="AA425" s="476"/>
      <c r="AB425" s="476"/>
      <c r="AC425" s="476"/>
      <c r="AD425" s="476"/>
      <c r="AE425" s="476"/>
      <c r="AF425" s="476"/>
      <c r="AG425" s="476"/>
      <c r="AH425" s="476"/>
      <c r="AI425" s="476"/>
      <c r="AJ425" s="476"/>
      <c r="AK425" s="476"/>
    </row>
    <row r="426" spans="1:51" ht="18" customHeight="1">
      <c r="A426" s="406"/>
      <c r="B426" s="475" t="s">
        <v>2974</v>
      </c>
      <c r="C426" s="475"/>
      <c r="D426" s="475"/>
      <c r="E426" s="475"/>
      <c r="F426" s="475"/>
      <c r="G426" s="475"/>
      <c r="H426" s="475"/>
      <c r="I426" s="475"/>
      <c r="J426" s="475"/>
      <c r="K426" s="475"/>
      <c r="L426" s="476"/>
      <c r="M426" s="1264"/>
      <c r="N426" s="1265"/>
      <c r="O426" s="1265"/>
      <c r="P426" s="1266"/>
      <c r="Q426" s="478" t="s">
        <v>96</v>
      </c>
      <c r="R426" s="481"/>
      <c r="S426" s="481"/>
      <c r="T426" s="482"/>
      <c r="U426" s="10"/>
      <c r="V426" s="476"/>
      <c r="W426" s="476"/>
      <c r="X426" s="476"/>
      <c r="Y426" s="476"/>
      <c r="Z426" s="476"/>
      <c r="AA426" s="476"/>
      <c r="AB426" s="476"/>
      <c r="AC426" s="476"/>
      <c r="AD426" s="476"/>
      <c r="AE426" s="476"/>
      <c r="AF426" s="476"/>
      <c r="AG426" s="476"/>
      <c r="AH426" s="476"/>
      <c r="AI426" s="476"/>
      <c r="AJ426" s="476"/>
      <c r="AK426" s="476"/>
    </row>
    <row r="427" spans="1:51" ht="18" customHeight="1">
      <c r="A427" s="406"/>
      <c r="B427" s="475" t="s">
        <v>2975</v>
      </c>
      <c r="C427" s="475"/>
      <c r="D427" s="475"/>
      <c r="E427" s="475"/>
      <c r="F427" s="475"/>
      <c r="G427" s="475"/>
      <c r="H427" s="475"/>
      <c r="I427" s="475"/>
      <c r="J427" s="475"/>
      <c r="K427" s="475"/>
      <c r="L427" s="476"/>
      <c r="M427" s="1264"/>
      <c r="N427" s="1265"/>
      <c r="O427" s="1265"/>
      <c r="P427" s="1266"/>
      <c r="Q427" s="478" t="s">
        <v>96</v>
      </c>
      <c r="R427" s="481"/>
      <c r="S427" s="481"/>
      <c r="T427" s="482"/>
      <c r="U427" s="10"/>
      <c r="V427" s="477"/>
      <c r="W427" s="476"/>
      <c r="X427" s="476"/>
      <c r="Y427" s="476"/>
      <c r="Z427" s="476"/>
      <c r="AA427" s="476"/>
      <c r="AB427" s="476"/>
      <c r="AC427" s="476"/>
      <c r="AD427" s="476"/>
      <c r="AE427" s="476"/>
      <c r="AF427" s="476"/>
      <c r="AG427" s="476"/>
      <c r="AH427" s="476"/>
      <c r="AI427" s="476"/>
      <c r="AJ427" s="476"/>
      <c r="AK427" s="476"/>
    </row>
    <row r="428" spans="1:51" ht="18" customHeight="1">
      <c r="A428" s="406"/>
      <c r="B428" s="475" t="s">
        <v>2976</v>
      </c>
      <c r="C428" s="475"/>
      <c r="D428" s="475"/>
      <c r="E428" s="475"/>
      <c r="F428" s="475"/>
      <c r="G428" s="475"/>
      <c r="H428" s="475"/>
      <c r="I428" s="475"/>
      <c r="J428" s="475"/>
      <c r="K428" s="475"/>
      <c r="L428" s="476"/>
      <c r="M428" s="1264"/>
      <c r="N428" s="1265"/>
      <c r="O428" s="1265"/>
      <c r="P428" s="1266"/>
      <c r="Q428" s="478" t="s">
        <v>96</v>
      </c>
      <c r="R428" s="481"/>
      <c r="S428" s="481"/>
      <c r="T428" s="482"/>
      <c r="U428" s="10"/>
      <c r="V428" s="477"/>
      <c r="W428" s="476"/>
      <c r="X428" s="476"/>
      <c r="Y428" s="476"/>
      <c r="Z428" s="476"/>
      <c r="AA428" s="476"/>
      <c r="AB428" s="476"/>
      <c r="AC428" s="476"/>
      <c r="AD428" s="476"/>
      <c r="AE428" s="476"/>
      <c r="AF428" s="476"/>
      <c r="AG428" s="476"/>
      <c r="AH428" s="476"/>
      <c r="AI428" s="476"/>
      <c r="AJ428" s="476"/>
      <c r="AK428" s="476"/>
    </row>
    <row r="429" spans="1:51" ht="18" customHeight="1">
      <c r="A429" s="406"/>
      <c r="B429" s="475" t="s">
        <v>2977</v>
      </c>
      <c r="C429" s="475"/>
      <c r="D429" s="475"/>
      <c r="E429" s="475"/>
      <c r="F429" s="475"/>
      <c r="G429" s="475"/>
      <c r="H429" s="475"/>
      <c r="I429" s="475"/>
      <c r="J429" s="475"/>
      <c r="K429" s="475"/>
      <c r="L429" s="476"/>
      <c r="M429" s="1264"/>
      <c r="N429" s="1265"/>
      <c r="O429" s="1265"/>
      <c r="P429" s="1266"/>
      <c r="Q429" s="478" t="s">
        <v>96</v>
      </c>
      <c r="R429" s="481"/>
      <c r="S429" s="481" t="s">
        <v>105</v>
      </c>
      <c r="T429" s="483"/>
      <c r="U429" s="10"/>
      <c r="V429" s="476"/>
      <c r="W429" s="476"/>
      <c r="X429" s="476"/>
      <c r="Y429" s="476"/>
      <c r="Z429" s="476"/>
      <c r="AA429" s="484"/>
      <c r="AB429" s="484"/>
      <c r="AC429" s="484"/>
      <c r="AD429" s="484"/>
      <c r="AE429" s="484"/>
      <c r="AF429" s="484"/>
      <c r="AG429" s="484"/>
    </row>
    <row r="430" spans="1:51" ht="18" customHeight="1">
      <c r="A430" s="406"/>
      <c r="B430" s="483" t="s">
        <v>2978</v>
      </c>
      <c r="C430" s="483"/>
      <c r="D430" s="483"/>
      <c r="E430" s="483"/>
      <c r="F430" s="483"/>
      <c r="G430" s="483"/>
      <c r="H430" s="483"/>
      <c r="I430" s="483"/>
      <c r="J430" s="483"/>
      <c r="K430" s="483"/>
      <c r="L430" s="476"/>
      <c r="M430" s="485"/>
      <c r="N430" s="485"/>
      <c r="O430" s="485"/>
      <c r="P430" s="485"/>
      <c r="Q430" s="478"/>
      <c r="R430" s="481"/>
      <c r="S430" s="481"/>
      <c r="T430" s="483"/>
      <c r="U430" s="10"/>
      <c r="V430" s="484"/>
      <c r="W430" s="486"/>
      <c r="X430" s="486" t="s">
        <v>88</v>
      </c>
      <c r="Y430" s="486"/>
      <c r="Z430" s="487"/>
      <c r="AA430" s="445" t="s">
        <v>87</v>
      </c>
      <c r="AB430" s="10"/>
      <c r="AD430" s="484"/>
      <c r="AE430" s="484"/>
      <c r="AF430" s="484"/>
      <c r="AG430" s="484"/>
      <c r="AH430" s="484"/>
      <c r="AI430" s="484"/>
      <c r="AJ430" s="484"/>
      <c r="AK430" s="484"/>
    </row>
    <row r="431" spans="1:51" ht="15" customHeight="1">
      <c r="A431" s="406"/>
      <c r="B431" s="475" t="s">
        <v>2979</v>
      </c>
      <c r="C431" s="475"/>
      <c r="D431" s="475"/>
      <c r="E431" s="475"/>
      <c r="F431" s="475"/>
      <c r="G431" s="475"/>
      <c r="H431" s="475"/>
      <c r="I431" s="475"/>
      <c r="J431" s="475"/>
      <c r="K431" s="475"/>
      <c r="L431" s="476"/>
      <c r="M431" s="476"/>
      <c r="N431" s="476"/>
      <c r="O431" s="476"/>
      <c r="P431" s="488"/>
      <c r="Q431" s="476"/>
      <c r="R431" s="476"/>
      <c r="S431" s="477"/>
      <c r="T431" s="477"/>
      <c r="U431" s="476"/>
      <c r="V431" s="488"/>
      <c r="W431" s="476"/>
      <c r="X431" s="476"/>
      <c r="Y431" s="488"/>
      <c r="Z431" s="476"/>
      <c r="AA431" s="476"/>
      <c r="AB431" s="476"/>
      <c r="AC431" s="488"/>
      <c r="AD431" s="476"/>
      <c r="AE431" s="476"/>
      <c r="AF431" s="476"/>
      <c r="AG431" s="476"/>
      <c r="AH431" s="488"/>
      <c r="AI431" s="476"/>
      <c r="AJ431" s="476"/>
      <c r="AK431" s="476"/>
      <c r="AL431" s="476"/>
      <c r="AM431" s="476"/>
    </row>
    <row r="432" spans="1:51" ht="15.75" customHeight="1">
      <c r="A432" s="406"/>
      <c r="B432" s="489"/>
      <c r="C432" s="489"/>
      <c r="D432" s="489"/>
      <c r="E432" s="489"/>
      <c r="F432" s="489"/>
      <c r="G432" s="489"/>
      <c r="H432" s="489"/>
      <c r="I432" s="489"/>
      <c r="J432" s="489"/>
      <c r="K432" s="489"/>
      <c r="L432" s="476"/>
      <c r="M432" s="490" t="s">
        <v>75</v>
      </c>
      <c r="N432" s="1267" t="s">
        <v>86</v>
      </c>
      <c r="O432" s="1267"/>
      <c r="P432" s="1267"/>
      <c r="Q432" s="1267"/>
      <c r="R432" s="1267"/>
      <c r="S432" s="446" t="s">
        <v>74</v>
      </c>
      <c r="T432" s="1267" t="s">
        <v>85</v>
      </c>
      <c r="U432" s="1267"/>
      <c r="V432" s="1267"/>
      <c r="W432" s="1267"/>
      <c r="X432" s="1267"/>
      <c r="Y432" s="1267"/>
      <c r="Z432" s="1267"/>
      <c r="AA432" s="1267"/>
      <c r="AB432" s="1267"/>
      <c r="AC432" s="1267"/>
      <c r="AD432" s="446" t="s">
        <v>74</v>
      </c>
      <c r="AE432" s="1267" t="s">
        <v>84</v>
      </c>
      <c r="AF432" s="1267"/>
      <c r="AG432" s="1267"/>
      <c r="AH432" s="1267"/>
      <c r="AI432" s="1268"/>
      <c r="AJ432" s="490" t="s">
        <v>98</v>
      </c>
      <c r="AK432" s="490"/>
      <c r="AL432" s="10"/>
      <c r="AM432" s="10"/>
    </row>
    <row r="433" spans="1:65" ht="18" customHeight="1">
      <c r="A433" s="406"/>
      <c r="C433" s="489"/>
      <c r="D433" s="489"/>
      <c r="E433" s="489"/>
      <c r="F433" s="489"/>
      <c r="G433" s="489"/>
      <c r="H433" s="489"/>
      <c r="I433" s="489"/>
      <c r="J433" s="489"/>
      <c r="K433" s="489"/>
      <c r="L433" s="489" t="s">
        <v>99</v>
      </c>
      <c r="M433" s="490" t="s">
        <v>75</v>
      </c>
      <c r="N433" s="1272"/>
      <c r="O433" s="1272"/>
      <c r="P433" s="1272"/>
      <c r="Q433" s="1272"/>
      <c r="R433" s="1272"/>
      <c r="S433" s="446" t="s">
        <v>74</v>
      </c>
      <c r="T433" s="1297" t="str">
        <f>IF(項目一覧②!$G$70=1,"",INDEX(主要用途!$D$2:$D$72,項目一覧②!$G$70))</f>
        <v/>
      </c>
      <c r="U433" s="1298"/>
      <c r="V433" s="1298"/>
      <c r="W433" s="1298"/>
      <c r="X433" s="1298"/>
      <c r="Y433" s="1298"/>
      <c r="Z433" s="1298"/>
      <c r="AA433" s="1298"/>
      <c r="AB433" s="1298"/>
      <c r="AC433" s="1299"/>
      <c r="AD433" s="446" t="s">
        <v>74</v>
      </c>
      <c r="AE433" s="1264"/>
      <c r="AF433" s="1265"/>
      <c r="AG433" s="1265"/>
      <c r="AH433" s="1266"/>
      <c r="AI433" s="488" t="s">
        <v>73</v>
      </c>
      <c r="AJ433" s="490" t="s">
        <v>98</v>
      </c>
      <c r="AK433" s="484"/>
      <c r="AL433" s="490"/>
      <c r="AM433" s="10"/>
      <c r="AO433" s="430" t="s">
        <v>104</v>
      </c>
      <c r="AP433" s="10"/>
    </row>
    <row r="434" spans="1:65" ht="18" customHeight="1">
      <c r="A434" s="406"/>
      <c r="C434" s="489"/>
      <c r="D434" s="489"/>
      <c r="E434" s="489"/>
      <c r="F434" s="489"/>
      <c r="G434" s="489"/>
      <c r="H434" s="489"/>
      <c r="I434" s="489"/>
      <c r="J434" s="489"/>
      <c r="K434" s="489"/>
      <c r="L434" s="489" t="s">
        <v>81</v>
      </c>
      <c r="M434" s="490" t="s">
        <v>75</v>
      </c>
      <c r="N434" s="1272"/>
      <c r="O434" s="1272"/>
      <c r="P434" s="1272"/>
      <c r="Q434" s="1272"/>
      <c r="R434" s="1272"/>
      <c r="S434" s="446" t="s">
        <v>74</v>
      </c>
      <c r="T434" s="1297" t="str">
        <f>IF(項目一覧②!$G$71=1,"",INDEX(主要用途!$D$2:$D$72,項目一覧②!$G$71))</f>
        <v/>
      </c>
      <c r="U434" s="1298"/>
      <c r="V434" s="1298"/>
      <c r="W434" s="1298"/>
      <c r="X434" s="1298"/>
      <c r="Y434" s="1298"/>
      <c r="Z434" s="1298"/>
      <c r="AA434" s="1298"/>
      <c r="AB434" s="1298"/>
      <c r="AC434" s="1299"/>
      <c r="AD434" s="446" t="s">
        <v>74</v>
      </c>
      <c r="AE434" s="1264"/>
      <c r="AF434" s="1265"/>
      <c r="AG434" s="1265"/>
      <c r="AH434" s="1266"/>
      <c r="AI434" s="488" t="s">
        <v>73</v>
      </c>
      <c r="AJ434" s="490" t="s">
        <v>98</v>
      </c>
      <c r="AK434" s="484"/>
      <c r="AL434" s="490"/>
      <c r="AM434" s="10"/>
      <c r="AP434" s="419" t="s">
        <v>103</v>
      </c>
      <c r="AQ434" s="419"/>
      <c r="AR434" s="419"/>
      <c r="AS434" s="419"/>
      <c r="AT434" s="464"/>
      <c r="AU434" s="1261"/>
      <c r="AV434" s="1309"/>
      <c r="AW434" s="1309"/>
      <c r="AX434" s="1309"/>
      <c r="AY434" s="1309"/>
      <c r="AZ434" s="1309"/>
      <c r="BA434" s="1309"/>
      <c r="BB434" s="1309"/>
      <c r="BC434" s="1309"/>
      <c r="BD434" s="1309"/>
      <c r="BE434" s="1309"/>
      <c r="BF434" s="1309"/>
      <c r="BG434" s="1309"/>
      <c r="BH434" s="1309"/>
      <c r="BI434" s="1309"/>
      <c r="BJ434" s="1309"/>
      <c r="BK434" s="1309"/>
      <c r="BL434" s="1309"/>
      <c r="BM434" s="1309"/>
    </row>
    <row r="435" spans="1:65" ht="18" customHeight="1">
      <c r="A435" s="406"/>
      <c r="C435" s="489"/>
      <c r="D435" s="489"/>
      <c r="E435" s="489"/>
      <c r="F435" s="489"/>
      <c r="G435" s="489"/>
      <c r="H435" s="489"/>
      <c r="I435" s="489"/>
      <c r="J435" s="489"/>
      <c r="K435" s="489"/>
      <c r="L435" s="489" t="s">
        <v>80</v>
      </c>
      <c r="M435" s="490" t="s">
        <v>75</v>
      </c>
      <c r="N435" s="1272"/>
      <c r="O435" s="1272"/>
      <c r="P435" s="1272"/>
      <c r="Q435" s="1272"/>
      <c r="R435" s="1272"/>
      <c r="S435" s="446" t="s">
        <v>74</v>
      </c>
      <c r="T435" s="1297" t="str">
        <f>IF(項目一覧②!$G$72=1,"",INDEX(主要用途!$D$2:$D$72,項目一覧②!$G$72))</f>
        <v/>
      </c>
      <c r="U435" s="1298"/>
      <c r="V435" s="1298"/>
      <c r="W435" s="1298"/>
      <c r="X435" s="1298"/>
      <c r="Y435" s="1298"/>
      <c r="Z435" s="1298"/>
      <c r="AA435" s="1298"/>
      <c r="AB435" s="1298"/>
      <c r="AC435" s="1299"/>
      <c r="AD435" s="446" t="s">
        <v>74</v>
      </c>
      <c r="AE435" s="1264"/>
      <c r="AF435" s="1265"/>
      <c r="AG435" s="1265"/>
      <c r="AH435" s="1266"/>
      <c r="AI435" s="488" t="s">
        <v>73</v>
      </c>
      <c r="AJ435" s="490" t="s">
        <v>98</v>
      </c>
      <c r="AK435" s="484"/>
      <c r="AL435" s="490"/>
      <c r="AM435" s="10"/>
      <c r="AP435" s="406" t="s">
        <v>102</v>
      </c>
      <c r="AQ435" s="10"/>
      <c r="AR435" s="10"/>
      <c r="AS435" s="10"/>
      <c r="AU435" s="1261"/>
      <c r="AV435" s="1309"/>
      <c r="AW435" s="1309"/>
      <c r="AX435" s="1309"/>
      <c r="AY435" s="1309"/>
      <c r="AZ435" s="1309"/>
      <c r="BA435" s="1309"/>
      <c r="BB435" s="1309"/>
      <c r="BC435" s="1309"/>
      <c r="BD435" s="1309"/>
      <c r="BE435" s="1309"/>
      <c r="BF435" s="1309"/>
      <c r="BG435" s="1309"/>
      <c r="BH435" s="1309"/>
      <c r="BI435" s="1309"/>
      <c r="BJ435" s="1309"/>
      <c r="BK435" s="1309"/>
      <c r="BL435" s="1309"/>
      <c r="BM435" s="1309"/>
    </row>
    <row r="436" spans="1:65" ht="18" customHeight="1">
      <c r="A436" s="406"/>
      <c r="C436" s="489"/>
      <c r="D436" s="489"/>
      <c r="E436" s="489"/>
      <c r="F436" s="489"/>
      <c r="G436" s="489"/>
      <c r="H436" s="489"/>
      <c r="I436" s="489"/>
      <c r="J436" s="489"/>
      <c r="K436" s="489"/>
      <c r="L436" s="489" t="s">
        <v>79</v>
      </c>
      <c r="M436" s="490" t="s">
        <v>75</v>
      </c>
      <c r="N436" s="1272"/>
      <c r="O436" s="1272"/>
      <c r="P436" s="1272"/>
      <c r="Q436" s="1272"/>
      <c r="R436" s="1272"/>
      <c r="S436" s="446" t="s">
        <v>74</v>
      </c>
      <c r="T436" s="1412" t="str">
        <f>IF(項目一覧②!$G$73=1,"",INDEX(主要用途!$D$2:$D$72,項目一覧②!$G$73))</f>
        <v/>
      </c>
      <c r="U436" s="1413"/>
      <c r="V436" s="1413"/>
      <c r="W436" s="1413"/>
      <c r="X436" s="1413"/>
      <c r="Y436" s="1413"/>
      <c r="Z436" s="1413"/>
      <c r="AA436" s="1413"/>
      <c r="AB436" s="1413"/>
      <c r="AC436" s="1414"/>
      <c r="AD436" s="446" t="s">
        <v>74</v>
      </c>
      <c r="AE436" s="1264"/>
      <c r="AF436" s="1265"/>
      <c r="AG436" s="1265"/>
      <c r="AH436" s="1266"/>
      <c r="AI436" s="488" t="s">
        <v>73</v>
      </c>
      <c r="AJ436" s="490" t="s">
        <v>98</v>
      </c>
      <c r="AK436" s="484"/>
      <c r="AL436" s="490"/>
      <c r="AM436" s="10"/>
      <c r="AP436" s="406" t="s">
        <v>101</v>
      </c>
      <c r="AQ436" s="10"/>
      <c r="AR436" s="10"/>
      <c r="AS436" s="10"/>
      <c r="AT436" s="10"/>
      <c r="AU436" s="1261"/>
      <c r="AV436" s="1261"/>
      <c r="AW436" s="1261"/>
      <c r="AX436" s="1261"/>
      <c r="AY436" s="1261"/>
      <c r="AZ436" s="1261"/>
      <c r="BA436" s="1261"/>
      <c r="BB436" s="1261"/>
    </row>
    <row r="437" spans="1:65" ht="18" customHeight="1">
      <c r="A437" s="406"/>
      <c r="C437" s="489"/>
      <c r="D437" s="489"/>
      <c r="E437" s="489"/>
      <c r="F437" s="489"/>
      <c r="G437" s="489"/>
      <c r="H437" s="489"/>
      <c r="I437" s="489"/>
      <c r="J437" s="489"/>
      <c r="K437" s="489"/>
      <c r="L437" s="489" t="s">
        <v>78</v>
      </c>
      <c r="M437" s="490" t="s">
        <v>75</v>
      </c>
      <c r="N437" s="1272"/>
      <c r="O437" s="1272"/>
      <c r="P437" s="1272"/>
      <c r="Q437" s="1272"/>
      <c r="R437" s="1272"/>
      <c r="S437" s="446" t="s">
        <v>74</v>
      </c>
      <c r="T437" s="1297" t="str">
        <f>IF(項目一覧②!$G$74=1,"",INDEX(主要用途!$D$2:$D$72,項目一覧②!$G$74))</f>
        <v/>
      </c>
      <c r="U437" s="1298"/>
      <c r="V437" s="1298"/>
      <c r="W437" s="1298"/>
      <c r="X437" s="1298"/>
      <c r="Y437" s="1298"/>
      <c r="Z437" s="1298"/>
      <c r="AA437" s="1298"/>
      <c r="AB437" s="1298"/>
      <c r="AC437" s="1299"/>
      <c r="AD437" s="446" t="s">
        <v>74</v>
      </c>
      <c r="AE437" s="1264"/>
      <c r="AF437" s="1265"/>
      <c r="AG437" s="1265"/>
      <c r="AH437" s="1266"/>
      <c r="AI437" s="488" t="s">
        <v>73</v>
      </c>
      <c r="AJ437" s="490" t="s">
        <v>98</v>
      </c>
      <c r="AK437" s="484"/>
      <c r="AL437" s="490"/>
      <c r="AM437" s="10"/>
    </row>
    <row r="438" spans="1:65" ht="18" customHeight="1">
      <c r="A438" s="406"/>
      <c r="C438" s="489"/>
      <c r="D438" s="489"/>
      <c r="E438" s="489"/>
      <c r="F438" s="489"/>
      <c r="G438" s="489"/>
      <c r="H438" s="489"/>
      <c r="I438" s="489"/>
      <c r="J438" s="489"/>
      <c r="K438" s="489"/>
      <c r="L438" s="489" t="s">
        <v>76</v>
      </c>
      <c r="M438" s="490" t="s">
        <v>75</v>
      </c>
      <c r="N438" s="1272"/>
      <c r="O438" s="1272"/>
      <c r="P438" s="1272"/>
      <c r="Q438" s="1272"/>
      <c r="R438" s="1272"/>
      <c r="S438" s="446" t="s">
        <v>74</v>
      </c>
      <c r="T438" s="1297" t="str">
        <f>IF(項目一覧②!$G$75=1,"",INDEX(主要用途!$D$2:$D$72,項目一覧②!$G$75))</f>
        <v/>
      </c>
      <c r="U438" s="1298"/>
      <c r="V438" s="1298"/>
      <c r="W438" s="1298"/>
      <c r="X438" s="1298"/>
      <c r="Y438" s="1298"/>
      <c r="Z438" s="1298"/>
      <c r="AA438" s="1298"/>
      <c r="AB438" s="1298"/>
      <c r="AC438" s="1299"/>
      <c r="AD438" s="446" t="s">
        <v>74</v>
      </c>
      <c r="AE438" s="1264"/>
      <c r="AF438" s="1265"/>
      <c r="AG438" s="1265"/>
      <c r="AH438" s="1266"/>
      <c r="AI438" s="488" t="s">
        <v>73</v>
      </c>
      <c r="AJ438" s="490" t="s">
        <v>98</v>
      </c>
      <c r="AK438" s="484"/>
      <c r="AL438" s="490"/>
      <c r="AM438" s="10"/>
    </row>
    <row r="439" spans="1:65" ht="15" customHeight="1">
      <c r="A439" s="406"/>
      <c r="B439" s="475" t="s">
        <v>2980</v>
      </c>
      <c r="C439" s="475"/>
      <c r="D439" s="475"/>
      <c r="E439" s="475"/>
      <c r="F439" s="475"/>
      <c r="G439" s="475"/>
      <c r="H439" s="475"/>
      <c r="I439" s="475"/>
      <c r="J439" s="475"/>
      <c r="K439" s="475"/>
      <c r="L439" s="476"/>
      <c r="M439" s="476"/>
      <c r="N439" s="476"/>
      <c r="O439" s="476"/>
      <c r="P439" s="476"/>
      <c r="Q439" s="476"/>
      <c r="R439" s="476"/>
      <c r="S439" s="446"/>
      <c r="T439" s="491"/>
      <c r="U439" s="491"/>
      <c r="V439" s="491"/>
      <c r="W439" s="491"/>
      <c r="X439" s="491"/>
      <c r="Y439" s="491"/>
      <c r="Z439" s="491"/>
      <c r="AA439" s="491"/>
      <c r="AB439" s="491"/>
      <c r="AC439" s="491"/>
      <c r="AD439" s="491"/>
      <c r="AE439" s="491"/>
      <c r="AF439" s="491"/>
      <c r="AG439" s="491"/>
      <c r="AH439" s="491"/>
      <c r="AI439" s="491"/>
      <c r="AJ439" s="491"/>
      <c r="AK439" s="491"/>
      <c r="AL439" s="491"/>
      <c r="AM439" s="484"/>
    </row>
    <row r="440" spans="1:65" ht="18" customHeight="1">
      <c r="A440" s="406"/>
      <c r="B440" s="475"/>
      <c r="C440" s="475"/>
      <c r="D440" s="475"/>
      <c r="E440" s="475"/>
      <c r="F440" s="475"/>
      <c r="G440" s="475"/>
      <c r="H440" s="475"/>
      <c r="I440" s="475"/>
      <c r="J440" s="475"/>
      <c r="K440" s="475"/>
      <c r="L440" s="476"/>
      <c r="M440" s="476"/>
      <c r="N440" s="1415"/>
      <c r="O440" s="1277"/>
      <c r="P440" s="1277"/>
      <c r="Q440" s="1277"/>
      <c r="R440" s="1277"/>
      <c r="S440" s="1277"/>
      <c r="T440" s="1277"/>
      <c r="U440" s="1277"/>
      <c r="V440" s="1277"/>
      <c r="W440" s="1277"/>
      <c r="X440" s="1277"/>
      <c r="Y440" s="1277"/>
      <c r="Z440" s="1277"/>
      <c r="AA440" s="1277"/>
      <c r="AB440" s="1277"/>
      <c r="AC440" s="1277"/>
      <c r="AD440" s="1277"/>
      <c r="AE440" s="1277"/>
      <c r="AF440" s="1277"/>
      <c r="AG440" s="1277"/>
      <c r="AH440" s="1277"/>
      <c r="AI440" s="1278"/>
      <c r="AJ440" s="491"/>
      <c r="AK440" s="491"/>
      <c r="AL440" s="491"/>
      <c r="AM440" s="484"/>
    </row>
    <row r="441" spans="1:65" ht="18" customHeight="1">
      <c r="A441" s="406"/>
      <c r="B441" s="475"/>
      <c r="C441" s="475"/>
      <c r="D441" s="475"/>
      <c r="E441" s="475"/>
      <c r="F441" s="475"/>
      <c r="G441" s="475"/>
      <c r="H441" s="475"/>
      <c r="I441" s="475"/>
      <c r="J441" s="475"/>
      <c r="K441" s="475"/>
      <c r="L441" s="476"/>
      <c r="M441" s="476"/>
      <c r="N441" s="1279"/>
      <c r="O441" s="1280"/>
      <c r="P441" s="1280"/>
      <c r="Q441" s="1280"/>
      <c r="R441" s="1280"/>
      <c r="S441" s="1280"/>
      <c r="T441" s="1280"/>
      <c r="U441" s="1280"/>
      <c r="V441" s="1280"/>
      <c r="W441" s="1280"/>
      <c r="X441" s="1280"/>
      <c r="Y441" s="1280"/>
      <c r="Z441" s="1280"/>
      <c r="AA441" s="1280"/>
      <c r="AB441" s="1280"/>
      <c r="AC441" s="1280"/>
      <c r="AD441" s="1280"/>
      <c r="AE441" s="1280"/>
      <c r="AF441" s="1280"/>
      <c r="AG441" s="1280"/>
      <c r="AH441" s="1280"/>
      <c r="AI441" s="1281"/>
      <c r="AJ441" s="491"/>
      <c r="AK441" s="491"/>
      <c r="AL441" s="491"/>
      <c r="AM441" s="484"/>
    </row>
    <row r="442" spans="1:65" ht="15" customHeight="1">
      <c r="A442" s="406"/>
      <c r="B442" s="475" t="s">
        <v>2981</v>
      </c>
      <c r="C442" s="475"/>
      <c r="D442" s="475"/>
      <c r="E442" s="475"/>
      <c r="F442" s="475"/>
      <c r="G442" s="475"/>
      <c r="H442" s="475"/>
      <c r="I442" s="475"/>
      <c r="J442" s="475"/>
      <c r="K442" s="475"/>
      <c r="L442" s="476"/>
      <c r="M442" s="476"/>
      <c r="N442" s="476"/>
      <c r="O442" s="476"/>
      <c r="P442" s="476"/>
      <c r="Q442" s="476"/>
      <c r="R442" s="476"/>
      <c r="S442" s="491" t="s">
        <v>100</v>
      </c>
      <c r="T442" s="491"/>
      <c r="U442" s="491"/>
      <c r="V442" s="491"/>
      <c r="W442" s="491"/>
      <c r="X442" s="491"/>
      <c r="Y442" s="491"/>
      <c r="Z442" s="491"/>
      <c r="AA442" s="491"/>
      <c r="AB442" s="491"/>
      <c r="AC442" s="491"/>
      <c r="AD442" s="491"/>
      <c r="AE442" s="491"/>
      <c r="AF442" s="491"/>
      <c r="AG442" s="491"/>
      <c r="AH442" s="491"/>
      <c r="AI442" s="491"/>
      <c r="AJ442" s="491"/>
      <c r="AK442" s="491"/>
      <c r="AL442" s="491"/>
      <c r="AM442" s="484"/>
    </row>
    <row r="443" spans="1:65" ht="18" customHeight="1">
      <c r="A443" s="406"/>
      <c r="B443" s="475"/>
      <c r="C443" s="475"/>
      <c r="D443" s="475"/>
      <c r="E443" s="475"/>
      <c r="F443" s="475"/>
      <c r="G443" s="475"/>
      <c r="H443" s="475"/>
      <c r="I443" s="475"/>
      <c r="J443" s="475"/>
      <c r="K443" s="475"/>
      <c r="L443" s="476"/>
      <c r="M443" s="476"/>
      <c r="N443" s="1415"/>
      <c r="O443" s="1277"/>
      <c r="P443" s="1277"/>
      <c r="Q443" s="1277"/>
      <c r="R443" s="1277"/>
      <c r="S443" s="1277"/>
      <c r="T443" s="1277"/>
      <c r="U443" s="1277"/>
      <c r="V443" s="1277"/>
      <c r="W443" s="1277"/>
      <c r="X443" s="1277"/>
      <c r="Y443" s="1277"/>
      <c r="Z443" s="1277"/>
      <c r="AA443" s="1277"/>
      <c r="AB443" s="1277"/>
      <c r="AC443" s="1277"/>
      <c r="AD443" s="1277"/>
      <c r="AE443" s="1277"/>
      <c r="AF443" s="1277"/>
      <c r="AG443" s="1277"/>
      <c r="AH443" s="1277"/>
      <c r="AI443" s="1278"/>
      <c r="AJ443" s="491"/>
      <c r="AK443" s="491"/>
      <c r="AL443" s="491"/>
      <c r="AM443" s="484"/>
    </row>
    <row r="444" spans="1:65" ht="18" customHeight="1">
      <c r="A444" s="406"/>
      <c r="B444" s="475"/>
      <c r="C444" s="475"/>
      <c r="D444" s="475"/>
      <c r="E444" s="475"/>
      <c r="F444" s="475"/>
      <c r="G444" s="475"/>
      <c r="H444" s="475"/>
      <c r="I444" s="475"/>
      <c r="J444" s="475"/>
      <c r="K444" s="475"/>
      <c r="L444" s="476"/>
      <c r="M444" s="476"/>
      <c r="N444" s="1279"/>
      <c r="O444" s="1280"/>
      <c r="P444" s="1280"/>
      <c r="Q444" s="1280"/>
      <c r="R444" s="1280"/>
      <c r="S444" s="1280"/>
      <c r="T444" s="1280"/>
      <c r="U444" s="1280"/>
      <c r="V444" s="1280"/>
      <c r="W444" s="1280"/>
      <c r="X444" s="1280"/>
      <c r="Y444" s="1280"/>
      <c r="Z444" s="1280"/>
      <c r="AA444" s="1280"/>
      <c r="AB444" s="1280"/>
      <c r="AC444" s="1280"/>
      <c r="AD444" s="1280"/>
      <c r="AE444" s="1280"/>
      <c r="AF444" s="1280"/>
      <c r="AG444" s="1280"/>
      <c r="AH444" s="1280"/>
      <c r="AI444" s="1281"/>
      <c r="AJ444" s="476"/>
      <c r="AK444" s="476"/>
      <c r="AL444" s="476"/>
      <c r="AM444" s="476"/>
    </row>
    <row r="445" spans="1:65" ht="11.25" customHeight="1">
      <c r="A445" s="406"/>
      <c r="B445" s="406"/>
      <c r="C445" s="406"/>
      <c r="D445" s="406"/>
      <c r="E445" s="406"/>
      <c r="F445" s="406"/>
      <c r="G445" s="406"/>
      <c r="H445" s="406"/>
      <c r="I445" s="406"/>
      <c r="J445" s="406"/>
      <c r="K445" s="406"/>
      <c r="L445" s="10"/>
      <c r="M445" s="10"/>
      <c r="N445" s="10"/>
      <c r="O445" s="10"/>
      <c r="P445" s="10"/>
      <c r="Q445" s="10"/>
      <c r="R445" s="10"/>
      <c r="S445" s="10"/>
      <c r="T445" s="10"/>
      <c r="U445" s="10"/>
      <c r="V445" s="10"/>
      <c r="W445" s="10"/>
      <c r="X445" s="10"/>
      <c r="Y445" s="10"/>
      <c r="Z445" s="10"/>
      <c r="AA445" s="10"/>
      <c r="AB445" s="10"/>
      <c r="AC445" s="10"/>
      <c r="AD445" s="10"/>
      <c r="AE445" s="10"/>
      <c r="AF445" s="10"/>
      <c r="AG445" s="10"/>
      <c r="AH445" s="10"/>
      <c r="AI445" s="10"/>
      <c r="AJ445" s="10"/>
      <c r="AK445" s="10"/>
      <c r="AL445" s="10"/>
      <c r="AM445" s="10"/>
      <c r="AS445" s="411"/>
      <c r="AT445" s="411"/>
      <c r="AU445" s="411"/>
      <c r="AV445" s="411"/>
      <c r="AW445" s="411"/>
      <c r="AX445" s="411"/>
      <c r="AY445" s="411"/>
    </row>
    <row r="446" spans="1:65" ht="17.25" customHeight="1">
      <c r="A446" s="471" t="s">
        <v>97</v>
      </c>
      <c r="B446" s="413"/>
      <c r="C446" s="413"/>
      <c r="D446" s="413"/>
      <c r="E446" s="413"/>
      <c r="F446" s="413"/>
      <c r="G446" s="413"/>
      <c r="H446" s="413"/>
      <c r="I446" s="413"/>
      <c r="J446" s="413"/>
      <c r="K446" s="413"/>
      <c r="L446" s="428"/>
      <c r="M446" s="472"/>
      <c r="N446" s="473"/>
      <c r="O446" s="473"/>
      <c r="P446" s="473"/>
      <c r="Q446" s="473"/>
      <c r="R446" s="474"/>
      <c r="S446" s="474"/>
      <c r="T446" s="474"/>
      <c r="U446" s="474"/>
      <c r="V446" s="474"/>
      <c r="W446" s="474"/>
      <c r="X446" s="474"/>
      <c r="Y446" s="474"/>
      <c r="Z446" s="474"/>
      <c r="AA446" s="474"/>
      <c r="AB446" s="474"/>
      <c r="AC446" s="474"/>
      <c r="AD446" s="474"/>
      <c r="AE446" s="474"/>
      <c r="AF446" s="474"/>
      <c r="AG446" s="474"/>
      <c r="AH446" s="474"/>
      <c r="AI446" s="474"/>
      <c r="AJ446" s="474"/>
      <c r="AK446" s="474"/>
      <c r="AL446" s="474"/>
      <c r="AM446" s="472"/>
      <c r="AN446" s="414"/>
      <c r="AO446" s="414"/>
      <c r="AP446" s="414"/>
      <c r="AQ446" s="414"/>
      <c r="AR446" s="414"/>
    </row>
    <row r="447" spans="1:65" ht="18" customHeight="1">
      <c r="A447" s="406"/>
      <c r="B447" s="475" t="s">
        <v>2972</v>
      </c>
      <c r="C447" s="475"/>
      <c r="D447" s="475"/>
      <c r="E447" s="475"/>
      <c r="F447" s="475"/>
      <c r="G447" s="475"/>
      <c r="H447" s="475"/>
      <c r="I447" s="475"/>
      <c r="J447" s="475"/>
      <c r="K447" s="475"/>
      <c r="L447" s="476"/>
      <c r="M447" s="476"/>
      <c r="N447" s="1273">
        <f>$M$342</f>
        <v>1</v>
      </c>
      <c r="O447" s="1274"/>
      <c r="P447" s="1274"/>
      <c r="Q447" s="1275"/>
      <c r="R447" s="476"/>
      <c r="S447" s="477"/>
      <c r="T447" s="477"/>
      <c r="U447" s="438"/>
      <c r="V447" s="477"/>
      <c r="W447" s="476"/>
      <c r="X447" s="476"/>
      <c r="Y447" s="476"/>
      <c r="Z447" s="476"/>
      <c r="AA447" s="476"/>
      <c r="AB447" s="476"/>
      <c r="AC447" s="476"/>
      <c r="AD447" s="476"/>
      <c r="AE447" s="476"/>
      <c r="AF447" s="476"/>
      <c r="AG447" s="476"/>
      <c r="AH447" s="476"/>
      <c r="AI447" s="476"/>
      <c r="AJ447" s="476"/>
      <c r="AK447" s="476"/>
      <c r="AL447" s="476"/>
    </row>
    <row r="448" spans="1:65" ht="18" customHeight="1">
      <c r="A448" s="406"/>
      <c r="B448" s="475" t="s">
        <v>2973</v>
      </c>
      <c r="C448" s="475"/>
      <c r="D448" s="475"/>
      <c r="E448" s="475"/>
      <c r="F448" s="475"/>
      <c r="G448" s="475"/>
      <c r="H448" s="475"/>
      <c r="I448" s="475"/>
      <c r="J448" s="475"/>
      <c r="K448" s="475"/>
      <c r="L448" s="476"/>
      <c r="M448" s="476"/>
      <c r="N448" s="1264"/>
      <c r="O448" s="1265"/>
      <c r="P448" s="1265"/>
      <c r="Q448" s="1266"/>
      <c r="R448" s="478" t="s">
        <v>91</v>
      </c>
      <c r="S448" s="479"/>
      <c r="T448" s="479"/>
      <c r="U448" s="480"/>
      <c r="V448" s="10"/>
      <c r="W448" s="476"/>
      <c r="X448" s="476"/>
      <c r="Y448" s="476"/>
      <c r="Z448" s="476"/>
      <c r="AA448" s="476"/>
      <c r="AB448" s="476"/>
      <c r="AC448" s="476"/>
      <c r="AD448" s="476"/>
      <c r="AE448" s="476"/>
      <c r="AF448" s="476"/>
      <c r="AG448" s="476"/>
      <c r="AH448" s="476"/>
      <c r="AI448" s="476"/>
      <c r="AJ448" s="476"/>
      <c r="AK448" s="476"/>
      <c r="AL448" s="476"/>
    </row>
    <row r="449" spans="1:39" ht="18" customHeight="1">
      <c r="A449" s="406"/>
      <c r="B449" s="475" t="s">
        <v>2974</v>
      </c>
      <c r="C449" s="475"/>
      <c r="D449" s="475"/>
      <c r="E449" s="475"/>
      <c r="F449" s="475"/>
      <c r="G449" s="475"/>
      <c r="H449" s="475"/>
      <c r="I449" s="475"/>
      <c r="J449" s="475"/>
      <c r="K449" s="475"/>
      <c r="L449" s="476"/>
      <c r="M449" s="476"/>
      <c r="N449" s="1264"/>
      <c r="O449" s="1265"/>
      <c r="P449" s="1265"/>
      <c r="Q449" s="1266"/>
      <c r="R449" s="478" t="s">
        <v>96</v>
      </c>
      <c r="S449" s="481"/>
      <c r="T449" s="481"/>
      <c r="U449" s="482"/>
      <c r="V449" s="10"/>
      <c r="W449" s="476"/>
      <c r="X449" s="476"/>
      <c r="Y449" s="476"/>
      <c r="Z449" s="476"/>
      <c r="AA449" s="476"/>
      <c r="AB449" s="476"/>
      <c r="AC449" s="476"/>
      <c r="AD449" s="476"/>
      <c r="AE449" s="476"/>
      <c r="AF449" s="476"/>
      <c r="AG449" s="476"/>
      <c r="AH449" s="476"/>
      <c r="AI449" s="476"/>
      <c r="AJ449" s="476"/>
      <c r="AK449" s="476"/>
      <c r="AL449" s="476"/>
    </row>
    <row r="450" spans="1:39" ht="18" customHeight="1">
      <c r="A450" s="406"/>
      <c r="B450" s="475" t="s">
        <v>2975</v>
      </c>
      <c r="C450" s="475"/>
      <c r="D450" s="475"/>
      <c r="E450" s="475"/>
      <c r="F450" s="475"/>
      <c r="G450" s="475"/>
      <c r="H450" s="475"/>
      <c r="I450" s="475"/>
      <c r="J450" s="475"/>
      <c r="K450" s="475"/>
      <c r="L450" s="476"/>
      <c r="M450" s="476"/>
      <c r="N450" s="1264"/>
      <c r="O450" s="1265"/>
      <c r="P450" s="1265"/>
      <c r="Q450" s="1266"/>
      <c r="R450" s="478" t="s">
        <v>96</v>
      </c>
      <c r="S450" s="481"/>
      <c r="T450" s="481"/>
      <c r="U450" s="482"/>
      <c r="V450" s="10"/>
      <c r="W450" s="477"/>
      <c r="X450" s="476"/>
      <c r="Y450" s="476"/>
      <c r="Z450" s="476"/>
      <c r="AA450" s="476"/>
      <c r="AB450" s="476"/>
      <c r="AC450" s="476"/>
      <c r="AD450" s="476"/>
      <c r="AE450" s="476"/>
      <c r="AF450" s="476"/>
      <c r="AG450" s="476"/>
      <c r="AH450" s="476"/>
      <c r="AI450" s="476"/>
      <c r="AJ450" s="476"/>
      <c r="AK450" s="476"/>
      <c r="AL450" s="476"/>
    </row>
    <row r="451" spans="1:39" ht="18" customHeight="1">
      <c r="A451" s="406"/>
      <c r="B451" s="475" t="s">
        <v>2976</v>
      </c>
      <c r="C451" s="475"/>
      <c r="D451" s="475"/>
      <c r="E451" s="475"/>
      <c r="F451" s="475"/>
      <c r="G451" s="475"/>
      <c r="H451" s="475"/>
      <c r="I451" s="475"/>
      <c r="J451" s="475"/>
      <c r="K451" s="475"/>
      <c r="L451" s="476"/>
      <c r="M451" s="476"/>
      <c r="N451" s="1264"/>
      <c r="O451" s="1265"/>
      <c r="P451" s="1265"/>
      <c r="Q451" s="1266"/>
      <c r="R451" s="478" t="s">
        <v>96</v>
      </c>
      <c r="S451" s="481"/>
      <c r="T451" s="481"/>
      <c r="U451" s="482"/>
      <c r="V451" s="10"/>
      <c r="W451" s="477"/>
      <c r="X451" s="476"/>
      <c r="Y451" s="476"/>
      <c r="Z451" s="476"/>
      <c r="AA451" s="476"/>
      <c r="AB451" s="476"/>
      <c r="AC451" s="476"/>
      <c r="AD451" s="476"/>
      <c r="AE451" s="476"/>
      <c r="AF451" s="476"/>
      <c r="AG451" s="476"/>
      <c r="AH451" s="476"/>
      <c r="AI451" s="476"/>
      <c r="AJ451" s="476"/>
      <c r="AK451" s="476"/>
      <c r="AL451" s="476"/>
    </row>
    <row r="452" spans="1:39" ht="18" customHeight="1">
      <c r="A452" s="406"/>
      <c r="B452" s="475" t="s">
        <v>2977</v>
      </c>
      <c r="C452" s="475"/>
      <c r="D452" s="475"/>
      <c r="E452" s="475"/>
      <c r="F452" s="475"/>
      <c r="G452" s="475"/>
      <c r="H452" s="475"/>
      <c r="I452" s="475"/>
      <c r="J452" s="475"/>
      <c r="K452" s="475"/>
      <c r="L452" s="476"/>
      <c r="M452" s="476"/>
      <c r="N452" s="1264"/>
      <c r="O452" s="1265"/>
      <c r="P452" s="1265"/>
      <c r="Q452" s="1266"/>
      <c r="R452" s="478" t="s">
        <v>96</v>
      </c>
      <c r="S452" s="481"/>
      <c r="T452" s="481"/>
      <c r="U452" s="482"/>
      <c r="V452" s="10"/>
      <c r="W452" s="476"/>
      <c r="X452" s="476"/>
      <c r="Y452" s="476"/>
      <c r="Z452" s="476"/>
      <c r="AA452" s="476"/>
      <c r="AB452" s="484"/>
      <c r="AC452" s="484"/>
      <c r="AD452" s="484"/>
      <c r="AE452" s="484"/>
      <c r="AF452" s="484"/>
      <c r="AG452" s="484"/>
      <c r="AH452" s="484"/>
      <c r="AI452" s="484"/>
      <c r="AJ452" s="484"/>
      <c r="AK452" s="484"/>
      <c r="AL452" s="484"/>
    </row>
    <row r="453" spans="1:39" ht="18" customHeight="1">
      <c r="A453" s="406"/>
      <c r="B453" s="483" t="s">
        <v>2978</v>
      </c>
      <c r="C453" s="483"/>
      <c r="D453" s="483"/>
      <c r="E453" s="483"/>
      <c r="F453" s="483"/>
      <c r="G453" s="483"/>
      <c r="H453" s="483"/>
      <c r="I453" s="483"/>
      <c r="J453" s="483"/>
      <c r="K453" s="483"/>
      <c r="L453" s="476"/>
      <c r="M453" s="485"/>
      <c r="N453" s="485"/>
      <c r="O453" s="485"/>
      <c r="P453" s="485"/>
      <c r="Q453" s="478"/>
      <c r="R453" s="481"/>
      <c r="S453" s="481"/>
      <c r="T453" s="483"/>
      <c r="U453" s="10"/>
      <c r="V453" s="484"/>
      <c r="W453" s="486"/>
      <c r="X453" s="486" t="s">
        <v>88</v>
      </c>
      <c r="Y453" s="486"/>
      <c r="Z453" s="487"/>
      <c r="AA453" s="445" t="s">
        <v>87</v>
      </c>
      <c r="AD453" s="484"/>
      <c r="AE453" s="484"/>
      <c r="AF453" s="484"/>
      <c r="AG453" s="484"/>
      <c r="AH453" s="484"/>
      <c r="AI453" s="484"/>
      <c r="AJ453" s="484"/>
      <c r="AK453" s="484"/>
    </row>
    <row r="454" spans="1:39" ht="15" customHeight="1">
      <c r="A454" s="406"/>
      <c r="B454" s="475" t="s">
        <v>2979</v>
      </c>
      <c r="C454" s="475"/>
      <c r="D454" s="475"/>
      <c r="E454" s="475"/>
      <c r="F454" s="475"/>
      <c r="G454" s="475"/>
      <c r="H454" s="475"/>
      <c r="I454" s="475"/>
      <c r="J454" s="475"/>
      <c r="K454" s="475"/>
      <c r="L454" s="476"/>
      <c r="M454" s="476"/>
      <c r="N454" s="476"/>
      <c r="O454" s="476"/>
      <c r="P454" s="488"/>
      <c r="Q454" s="476"/>
      <c r="R454" s="476"/>
      <c r="S454" s="477"/>
      <c r="T454" s="477"/>
      <c r="U454" s="476"/>
      <c r="V454" s="488"/>
      <c r="W454" s="476"/>
      <c r="X454" s="476"/>
      <c r="Y454" s="488"/>
      <c r="Z454" s="476"/>
      <c r="AA454" s="476"/>
      <c r="AB454" s="476"/>
      <c r="AC454" s="488"/>
      <c r="AD454" s="476"/>
      <c r="AE454" s="476"/>
      <c r="AF454" s="476"/>
      <c r="AG454" s="476"/>
      <c r="AH454" s="488"/>
      <c r="AI454" s="476"/>
      <c r="AJ454" s="476"/>
      <c r="AK454" s="476"/>
      <c r="AL454" s="476"/>
      <c r="AM454" s="476"/>
    </row>
    <row r="455" spans="1:39" ht="18" customHeight="1">
      <c r="A455" s="406"/>
      <c r="B455" s="489"/>
      <c r="C455" s="489"/>
      <c r="D455" s="489"/>
      <c r="E455" s="489"/>
      <c r="F455" s="489"/>
      <c r="G455" s="489"/>
      <c r="H455" s="489"/>
      <c r="I455" s="489"/>
      <c r="J455" s="489"/>
      <c r="K455" s="489"/>
      <c r="L455" s="476"/>
      <c r="M455" s="490" t="s">
        <v>75</v>
      </c>
      <c r="N455" s="1267" t="s">
        <v>86</v>
      </c>
      <c r="O455" s="1267"/>
      <c r="P455" s="1267"/>
      <c r="Q455" s="1267"/>
      <c r="R455" s="1267"/>
      <c r="S455" s="446" t="s">
        <v>74</v>
      </c>
      <c r="T455" s="1267" t="s">
        <v>85</v>
      </c>
      <c r="U455" s="1267"/>
      <c r="V455" s="1267"/>
      <c r="W455" s="1267"/>
      <c r="X455" s="1267"/>
      <c r="Y455" s="1267"/>
      <c r="Z455" s="1267"/>
      <c r="AA455" s="1267"/>
      <c r="AB455" s="1267"/>
      <c r="AC455" s="1267"/>
      <c r="AD455" s="446" t="s">
        <v>74</v>
      </c>
      <c r="AE455" s="1267" t="s">
        <v>84</v>
      </c>
      <c r="AF455" s="1267"/>
      <c r="AG455" s="1267"/>
      <c r="AH455" s="1267"/>
      <c r="AI455" s="1268"/>
      <c r="AJ455" s="490" t="s">
        <v>98</v>
      </c>
      <c r="AK455" s="490"/>
      <c r="AL455" s="10"/>
      <c r="AM455" s="10"/>
    </row>
    <row r="456" spans="1:39" ht="18" customHeight="1">
      <c r="A456" s="406"/>
      <c r="C456" s="489"/>
      <c r="D456" s="489"/>
      <c r="E456" s="489"/>
      <c r="F456" s="489"/>
      <c r="G456" s="489"/>
      <c r="H456" s="489"/>
      <c r="I456" s="489"/>
      <c r="J456" s="489"/>
      <c r="K456" s="489"/>
      <c r="L456" s="489" t="s">
        <v>99</v>
      </c>
      <c r="M456" s="490" t="s">
        <v>75</v>
      </c>
      <c r="N456" s="1272"/>
      <c r="O456" s="1272"/>
      <c r="P456" s="1272"/>
      <c r="Q456" s="1272"/>
      <c r="R456" s="1272"/>
      <c r="S456" s="446" t="s">
        <v>74</v>
      </c>
      <c r="T456" s="1269" t="str">
        <f>IF(項目一覧②!$G$97=1,"",INDEX(主要用途!$D$2:$D$72,項目一覧②!$G$97))</f>
        <v/>
      </c>
      <c r="U456" s="1270"/>
      <c r="V456" s="1270"/>
      <c r="W456" s="1270"/>
      <c r="X456" s="1270"/>
      <c r="Y456" s="1270"/>
      <c r="Z456" s="1270"/>
      <c r="AA456" s="1270"/>
      <c r="AB456" s="1270"/>
      <c r="AC456" s="1271"/>
      <c r="AD456" s="446" t="s">
        <v>74</v>
      </c>
      <c r="AE456" s="1264"/>
      <c r="AF456" s="1265"/>
      <c r="AG456" s="1265"/>
      <c r="AH456" s="1266"/>
      <c r="AI456" s="488" t="s">
        <v>73</v>
      </c>
      <c r="AJ456" s="490" t="s">
        <v>98</v>
      </c>
      <c r="AK456" s="484"/>
      <c r="AL456" s="490"/>
      <c r="AM456" s="10"/>
    </row>
    <row r="457" spans="1:39" ht="18" customHeight="1">
      <c r="A457" s="406"/>
      <c r="C457" s="489"/>
      <c r="D457" s="489"/>
      <c r="E457" s="489"/>
      <c r="F457" s="489"/>
      <c r="G457" s="489"/>
      <c r="H457" s="489"/>
      <c r="I457" s="489"/>
      <c r="J457" s="489"/>
      <c r="K457" s="489"/>
      <c r="L457" s="489" t="s">
        <v>81</v>
      </c>
      <c r="M457" s="490" t="s">
        <v>75</v>
      </c>
      <c r="N457" s="1272"/>
      <c r="O457" s="1272"/>
      <c r="P457" s="1272"/>
      <c r="Q457" s="1272"/>
      <c r="R457" s="1272"/>
      <c r="S457" s="446" t="s">
        <v>74</v>
      </c>
      <c r="T457" s="1269" t="str">
        <f>IF(項目一覧②!$G$124=1,"",INDEX(主要用途!$D$2:$D$72,項目一覧②!$G$124))</f>
        <v/>
      </c>
      <c r="U457" s="1270"/>
      <c r="V457" s="1270"/>
      <c r="W457" s="1270"/>
      <c r="X457" s="1270"/>
      <c r="Y457" s="1270"/>
      <c r="Z457" s="1270"/>
      <c r="AA457" s="1270"/>
      <c r="AB457" s="1270"/>
      <c r="AC457" s="1271"/>
      <c r="AD457" s="446" t="s">
        <v>74</v>
      </c>
      <c r="AE457" s="1264"/>
      <c r="AF457" s="1265"/>
      <c r="AG457" s="1265"/>
      <c r="AH457" s="1266"/>
      <c r="AI457" s="488" t="s">
        <v>73</v>
      </c>
      <c r="AJ457" s="490" t="s">
        <v>98</v>
      </c>
      <c r="AK457" s="484"/>
      <c r="AL457" s="490"/>
      <c r="AM457" s="10"/>
    </row>
    <row r="458" spans="1:39" ht="18" customHeight="1">
      <c r="A458" s="406"/>
      <c r="C458" s="489"/>
      <c r="D458" s="489"/>
      <c r="E458" s="489"/>
      <c r="F458" s="489"/>
      <c r="G458" s="489"/>
      <c r="H458" s="489"/>
      <c r="I458" s="489"/>
      <c r="J458" s="489"/>
      <c r="K458" s="489"/>
      <c r="L458" s="489" t="s">
        <v>80</v>
      </c>
      <c r="M458" s="490" t="s">
        <v>75</v>
      </c>
      <c r="N458" s="1272"/>
      <c r="O458" s="1272"/>
      <c r="P458" s="1272"/>
      <c r="Q458" s="1272"/>
      <c r="R458" s="1272"/>
      <c r="S458" s="446" t="s">
        <v>74</v>
      </c>
      <c r="T458" s="1283" t="str">
        <f>IF(項目一覧②!$G$99=1,"",INDEX(主要用途!$D$2:$D$72,項目一覧②!$G$99))</f>
        <v/>
      </c>
      <c r="U458" s="1284"/>
      <c r="V458" s="1284"/>
      <c r="W458" s="1284"/>
      <c r="X458" s="1284"/>
      <c r="Y458" s="1284"/>
      <c r="Z458" s="1284"/>
      <c r="AA458" s="1284"/>
      <c r="AB458" s="1284"/>
      <c r="AC458" s="1285"/>
      <c r="AD458" s="446" t="s">
        <v>74</v>
      </c>
      <c r="AE458" s="1264"/>
      <c r="AF458" s="1265"/>
      <c r="AG458" s="1265"/>
      <c r="AH458" s="1266"/>
      <c r="AI458" s="488" t="s">
        <v>73</v>
      </c>
      <c r="AJ458" s="490" t="s">
        <v>98</v>
      </c>
      <c r="AK458" s="484"/>
      <c r="AL458" s="490"/>
      <c r="AM458" s="10"/>
    </row>
    <row r="459" spans="1:39" ht="18" customHeight="1">
      <c r="A459" s="406"/>
      <c r="C459" s="489"/>
      <c r="D459" s="489"/>
      <c r="E459" s="489"/>
      <c r="F459" s="489"/>
      <c r="G459" s="489"/>
      <c r="H459" s="489"/>
      <c r="I459" s="489"/>
      <c r="J459" s="489"/>
      <c r="K459" s="489"/>
      <c r="L459" s="489" t="s">
        <v>79</v>
      </c>
      <c r="M459" s="490" t="s">
        <v>75</v>
      </c>
      <c r="N459" s="1272"/>
      <c r="O459" s="1272"/>
      <c r="P459" s="1272"/>
      <c r="Q459" s="1272"/>
      <c r="R459" s="1272"/>
      <c r="S459" s="446" t="s">
        <v>74</v>
      </c>
      <c r="T459" s="1283" t="str">
        <f>IF(項目一覧②!$G$100=1,"",INDEX(主要用途!$D$2:$D$72,項目一覧②!$G$100))</f>
        <v/>
      </c>
      <c r="U459" s="1284"/>
      <c r="V459" s="1284"/>
      <c r="W459" s="1284"/>
      <c r="X459" s="1284"/>
      <c r="Y459" s="1284"/>
      <c r="Z459" s="1284"/>
      <c r="AA459" s="1284"/>
      <c r="AB459" s="1284"/>
      <c r="AC459" s="1285"/>
      <c r="AD459" s="446" t="s">
        <v>74</v>
      </c>
      <c r="AE459" s="1264"/>
      <c r="AF459" s="1265"/>
      <c r="AG459" s="1265"/>
      <c r="AH459" s="1266"/>
      <c r="AI459" s="488" t="s">
        <v>73</v>
      </c>
      <c r="AJ459" s="490" t="s">
        <v>98</v>
      </c>
      <c r="AK459" s="484"/>
      <c r="AL459" s="490"/>
      <c r="AM459" s="10"/>
    </row>
    <row r="460" spans="1:39" ht="18" customHeight="1">
      <c r="A460" s="406"/>
      <c r="C460" s="489"/>
      <c r="D460" s="489"/>
      <c r="E460" s="489"/>
      <c r="F460" s="489"/>
      <c r="G460" s="489"/>
      <c r="H460" s="489"/>
      <c r="I460" s="489"/>
      <c r="J460" s="489"/>
      <c r="K460" s="489"/>
      <c r="L460" s="489" t="s">
        <v>78</v>
      </c>
      <c r="M460" s="490" t="s">
        <v>75</v>
      </c>
      <c r="N460" s="1272"/>
      <c r="O460" s="1272"/>
      <c r="P460" s="1272"/>
      <c r="Q460" s="1272"/>
      <c r="R460" s="1272"/>
      <c r="S460" s="446" t="s">
        <v>74</v>
      </c>
      <c r="T460" s="1283" t="str">
        <f>IF(項目一覧②!$G$101=1,"",INDEX(主要用途!$D$2:$D$72,項目一覧②!$G$101))</f>
        <v/>
      </c>
      <c r="U460" s="1284"/>
      <c r="V460" s="1284"/>
      <c r="W460" s="1284"/>
      <c r="X460" s="1284"/>
      <c r="Y460" s="1284"/>
      <c r="Z460" s="1284"/>
      <c r="AA460" s="1284"/>
      <c r="AB460" s="1284"/>
      <c r="AC460" s="1285"/>
      <c r="AD460" s="446" t="s">
        <v>74</v>
      </c>
      <c r="AE460" s="1264"/>
      <c r="AF460" s="1265"/>
      <c r="AG460" s="1265"/>
      <c r="AH460" s="1266"/>
      <c r="AI460" s="488" t="s">
        <v>73</v>
      </c>
      <c r="AJ460" s="490" t="s">
        <v>98</v>
      </c>
      <c r="AK460" s="484"/>
      <c r="AL460" s="490"/>
      <c r="AM460" s="10"/>
    </row>
    <row r="461" spans="1:39" ht="18" customHeight="1">
      <c r="A461" s="406"/>
      <c r="C461" s="489"/>
      <c r="D461" s="489"/>
      <c r="E461" s="489"/>
      <c r="F461" s="489"/>
      <c r="G461" s="489"/>
      <c r="H461" s="489"/>
      <c r="I461" s="489"/>
      <c r="J461" s="489"/>
      <c r="K461" s="489"/>
      <c r="L461" s="489" t="s">
        <v>76</v>
      </c>
      <c r="M461" s="490" t="s">
        <v>75</v>
      </c>
      <c r="N461" s="1272"/>
      <c r="O461" s="1272"/>
      <c r="P461" s="1272"/>
      <c r="Q461" s="1272"/>
      <c r="R461" s="1272"/>
      <c r="S461" s="446" t="s">
        <v>74</v>
      </c>
      <c r="T461" s="1283" t="str">
        <f>IF(項目一覧②!$G$102=1,"",INDEX(主要用途!$D$2:$D$72,項目一覧②!$G$102))</f>
        <v/>
      </c>
      <c r="U461" s="1284"/>
      <c r="V461" s="1284"/>
      <c r="W461" s="1284"/>
      <c r="X461" s="1284"/>
      <c r="Y461" s="1284"/>
      <c r="Z461" s="1284"/>
      <c r="AA461" s="1284"/>
      <c r="AB461" s="1284"/>
      <c r="AC461" s="1285"/>
      <c r="AD461" s="446" t="s">
        <v>74</v>
      </c>
      <c r="AE461" s="1264"/>
      <c r="AF461" s="1265"/>
      <c r="AG461" s="1265"/>
      <c r="AH461" s="1266"/>
      <c r="AI461" s="488" t="s">
        <v>73</v>
      </c>
      <c r="AJ461" s="490" t="s">
        <v>98</v>
      </c>
      <c r="AK461" s="484"/>
      <c r="AL461" s="490"/>
      <c r="AM461" s="10"/>
    </row>
    <row r="462" spans="1:39" ht="15" customHeight="1">
      <c r="A462" s="406"/>
      <c r="B462" s="475" t="s">
        <v>2980</v>
      </c>
      <c r="C462" s="475"/>
      <c r="D462" s="475"/>
      <c r="E462" s="475"/>
      <c r="F462" s="475"/>
      <c r="G462" s="475"/>
      <c r="H462" s="475"/>
      <c r="I462" s="475"/>
      <c r="J462" s="475"/>
      <c r="K462" s="475"/>
      <c r="L462" s="476"/>
      <c r="M462" s="476"/>
      <c r="N462" s="476"/>
      <c r="O462" s="476"/>
      <c r="P462" s="476"/>
      <c r="Q462" s="476"/>
      <c r="R462" s="476"/>
      <c r="S462" s="446"/>
      <c r="T462" s="491"/>
      <c r="U462" s="491"/>
      <c r="V462" s="491"/>
      <c r="W462" s="491"/>
      <c r="X462" s="491"/>
      <c r="Y462" s="491"/>
      <c r="Z462" s="491"/>
      <c r="AA462" s="491"/>
      <c r="AB462" s="491"/>
      <c r="AC462" s="491"/>
      <c r="AD462" s="491"/>
      <c r="AE462" s="491"/>
      <c r="AF462" s="491"/>
      <c r="AG462" s="491"/>
      <c r="AH462" s="491"/>
      <c r="AI462" s="491"/>
      <c r="AJ462" s="491"/>
      <c r="AK462" s="491"/>
      <c r="AL462" s="491"/>
      <c r="AM462" s="484"/>
    </row>
    <row r="463" spans="1:39" ht="18" customHeight="1">
      <c r="A463" s="406"/>
      <c r="B463" s="475"/>
      <c r="C463" s="475"/>
      <c r="D463" s="475"/>
      <c r="E463" s="475"/>
      <c r="F463" s="475"/>
      <c r="G463" s="475"/>
      <c r="H463" s="475"/>
      <c r="I463" s="475"/>
      <c r="J463" s="475"/>
      <c r="K463" s="475"/>
      <c r="L463" s="476"/>
      <c r="M463" s="476"/>
      <c r="N463" s="1276"/>
      <c r="O463" s="1277"/>
      <c r="P463" s="1277"/>
      <c r="Q463" s="1277"/>
      <c r="R463" s="1277"/>
      <c r="S463" s="1277"/>
      <c r="T463" s="1277"/>
      <c r="U463" s="1277"/>
      <c r="V463" s="1277"/>
      <c r="W463" s="1277"/>
      <c r="X463" s="1277"/>
      <c r="Y463" s="1277"/>
      <c r="Z463" s="1277"/>
      <c r="AA463" s="1277"/>
      <c r="AB463" s="1277"/>
      <c r="AC463" s="1277"/>
      <c r="AD463" s="1277"/>
      <c r="AE463" s="1277"/>
      <c r="AF463" s="1277"/>
      <c r="AG463" s="1277"/>
      <c r="AH463" s="1277"/>
      <c r="AI463" s="1278"/>
      <c r="AJ463" s="491"/>
      <c r="AK463" s="491"/>
      <c r="AL463" s="491"/>
      <c r="AM463" s="484"/>
    </row>
    <row r="464" spans="1:39" ht="18" customHeight="1">
      <c r="A464" s="406"/>
      <c r="B464" s="475"/>
      <c r="C464" s="475"/>
      <c r="D464" s="475"/>
      <c r="E464" s="475"/>
      <c r="F464" s="475"/>
      <c r="G464" s="475"/>
      <c r="H464" s="475"/>
      <c r="I464" s="475"/>
      <c r="J464" s="475"/>
      <c r="K464" s="475"/>
      <c r="L464" s="476"/>
      <c r="M464" s="476"/>
      <c r="N464" s="1279"/>
      <c r="O464" s="1280"/>
      <c r="P464" s="1280"/>
      <c r="Q464" s="1280"/>
      <c r="R464" s="1280"/>
      <c r="S464" s="1280"/>
      <c r="T464" s="1280"/>
      <c r="U464" s="1280"/>
      <c r="V464" s="1280"/>
      <c r="W464" s="1280"/>
      <c r="X464" s="1280"/>
      <c r="Y464" s="1280"/>
      <c r="Z464" s="1280"/>
      <c r="AA464" s="1280"/>
      <c r="AB464" s="1280"/>
      <c r="AC464" s="1280"/>
      <c r="AD464" s="1280"/>
      <c r="AE464" s="1280"/>
      <c r="AF464" s="1280"/>
      <c r="AG464" s="1280"/>
      <c r="AH464" s="1280"/>
      <c r="AI464" s="1281"/>
      <c r="AJ464" s="491"/>
      <c r="AK464" s="491"/>
      <c r="AL464" s="491"/>
      <c r="AM464" s="484"/>
    </row>
    <row r="465" spans="1:51" ht="15" customHeight="1">
      <c r="A465" s="406"/>
      <c r="B465" s="475" t="s">
        <v>2981</v>
      </c>
      <c r="C465" s="475"/>
      <c r="D465" s="475"/>
      <c r="E465" s="475"/>
      <c r="F465" s="475"/>
      <c r="G465" s="475"/>
      <c r="H465" s="475"/>
      <c r="I465" s="475"/>
      <c r="J465" s="475"/>
      <c r="K465" s="475"/>
      <c r="L465" s="476"/>
      <c r="M465" s="476"/>
      <c r="N465" s="476"/>
      <c r="O465" s="476"/>
      <c r="P465" s="476"/>
      <c r="Q465" s="476"/>
      <c r="R465" s="476"/>
      <c r="S465" s="491" t="s">
        <v>100</v>
      </c>
      <c r="T465" s="491"/>
      <c r="U465" s="491"/>
      <c r="V465" s="491"/>
      <c r="W465" s="491"/>
      <c r="X465" s="491"/>
      <c r="Y465" s="491"/>
      <c r="Z465" s="491"/>
      <c r="AA465" s="491"/>
      <c r="AB465" s="491"/>
      <c r="AC465" s="491"/>
      <c r="AD465" s="491"/>
      <c r="AE465" s="491"/>
      <c r="AF465" s="491"/>
      <c r="AG465" s="491"/>
      <c r="AH465" s="491"/>
      <c r="AI465" s="491"/>
      <c r="AJ465" s="491"/>
      <c r="AK465" s="491"/>
      <c r="AL465" s="491"/>
      <c r="AM465" s="484"/>
    </row>
    <row r="466" spans="1:51" ht="18" customHeight="1">
      <c r="A466" s="406"/>
      <c r="B466" s="475"/>
      <c r="C466" s="475"/>
      <c r="D466" s="475"/>
      <c r="E466" s="475"/>
      <c r="F466" s="475"/>
      <c r="G466" s="475"/>
      <c r="H466" s="475"/>
      <c r="I466" s="475"/>
      <c r="J466" s="475"/>
      <c r="K466" s="475"/>
      <c r="L466" s="476"/>
      <c r="M466" s="476"/>
      <c r="N466" s="1276"/>
      <c r="O466" s="1277"/>
      <c r="P466" s="1277"/>
      <c r="Q466" s="1277"/>
      <c r="R466" s="1277"/>
      <c r="S466" s="1277"/>
      <c r="T466" s="1277"/>
      <c r="U466" s="1277"/>
      <c r="V466" s="1277"/>
      <c r="W466" s="1277"/>
      <c r="X466" s="1277"/>
      <c r="Y466" s="1277"/>
      <c r="Z466" s="1277"/>
      <c r="AA466" s="1277"/>
      <c r="AB466" s="1277"/>
      <c r="AC466" s="1277"/>
      <c r="AD466" s="1277"/>
      <c r="AE466" s="1277"/>
      <c r="AF466" s="1277"/>
      <c r="AG466" s="1277"/>
      <c r="AH466" s="1277"/>
      <c r="AI466" s="1278"/>
      <c r="AJ466" s="491"/>
      <c r="AK466" s="491"/>
      <c r="AL466" s="491"/>
      <c r="AM466" s="484"/>
    </row>
    <row r="467" spans="1:51" ht="18" customHeight="1">
      <c r="A467" s="406"/>
      <c r="B467" s="475"/>
      <c r="C467" s="475"/>
      <c r="D467" s="475"/>
      <c r="E467" s="475"/>
      <c r="F467" s="475"/>
      <c r="G467" s="475"/>
      <c r="H467" s="475"/>
      <c r="I467" s="475"/>
      <c r="J467" s="475"/>
      <c r="K467" s="475"/>
      <c r="L467" s="476"/>
      <c r="M467" s="476"/>
      <c r="N467" s="1279"/>
      <c r="O467" s="1280"/>
      <c r="P467" s="1280"/>
      <c r="Q467" s="1280"/>
      <c r="R467" s="1280"/>
      <c r="S467" s="1280"/>
      <c r="T467" s="1280"/>
      <c r="U467" s="1280"/>
      <c r="V467" s="1280"/>
      <c r="W467" s="1280"/>
      <c r="X467" s="1280"/>
      <c r="Y467" s="1280"/>
      <c r="Z467" s="1280"/>
      <c r="AA467" s="1280"/>
      <c r="AB467" s="1280"/>
      <c r="AC467" s="1280"/>
      <c r="AD467" s="1280"/>
      <c r="AE467" s="1280"/>
      <c r="AF467" s="1280"/>
      <c r="AG467" s="1280"/>
      <c r="AH467" s="1280"/>
      <c r="AI467" s="1281"/>
      <c r="AJ467" s="476"/>
      <c r="AK467" s="476"/>
      <c r="AL467" s="476"/>
      <c r="AM467" s="476"/>
    </row>
    <row r="468" spans="1:51" ht="11.25" customHeight="1">
      <c r="A468" s="406"/>
      <c r="B468" s="406"/>
      <c r="C468" s="406"/>
      <c r="D468" s="406"/>
      <c r="E468" s="406"/>
      <c r="F468" s="406"/>
      <c r="G468" s="406"/>
      <c r="H468" s="406"/>
      <c r="I468" s="406"/>
      <c r="J468" s="406"/>
      <c r="K468" s="406"/>
      <c r="L468" s="10"/>
      <c r="M468" s="10"/>
      <c r="N468" s="10"/>
      <c r="O468" s="10"/>
      <c r="P468" s="10"/>
      <c r="Q468" s="10"/>
      <c r="R468" s="10"/>
      <c r="S468" s="10"/>
      <c r="T468" s="10"/>
      <c r="U468" s="10"/>
      <c r="V468" s="10"/>
      <c r="W468" s="10"/>
      <c r="X468" s="10"/>
      <c r="Y468" s="10"/>
      <c r="Z468" s="10"/>
      <c r="AA468" s="10"/>
      <c r="AB468" s="10"/>
      <c r="AC468" s="10"/>
      <c r="AD468" s="10"/>
      <c r="AE468" s="10"/>
      <c r="AF468" s="10"/>
      <c r="AG468" s="10"/>
      <c r="AH468" s="10"/>
      <c r="AI468" s="10"/>
      <c r="AJ468" s="10"/>
      <c r="AK468" s="10"/>
      <c r="AL468" s="10"/>
      <c r="AM468" s="10"/>
      <c r="AS468" s="411"/>
      <c r="AT468" s="411"/>
      <c r="AU468" s="411"/>
      <c r="AV468" s="411"/>
      <c r="AW468" s="411"/>
      <c r="AX468" s="411"/>
      <c r="AY468" s="411"/>
    </row>
    <row r="469" spans="1:51" ht="17.25" customHeight="1">
      <c r="A469" s="471" t="s">
        <v>97</v>
      </c>
      <c r="B469" s="413"/>
      <c r="C469" s="413"/>
      <c r="D469" s="413"/>
      <c r="E469" s="413"/>
      <c r="F469" s="413"/>
      <c r="G469" s="413"/>
      <c r="H469" s="413"/>
      <c r="I469" s="413"/>
      <c r="J469" s="413"/>
      <c r="K469" s="413"/>
      <c r="L469" s="428"/>
      <c r="M469" s="472"/>
      <c r="N469" s="473"/>
      <c r="O469" s="473"/>
      <c r="P469" s="473"/>
      <c r="Q469" s="473"/>
      <c r="R469" s="474"/>
      <c r="S469" s="474"/>
      <c r="T469" s="474"/>
      <c r="U469" s="474"/>
      <c r="V469" s="474"/>
      <c r="W469" s="474"/>
      <c r="X469" s="474"/>
      <c r="Y469" s="474"/>
      <c r="Z469" s="474"/>
      <c r="AA469" s="474"/>
      <c r="AB469" s="474"/>
      <c r="AC469" s="474"/>
      <c r="AD469" s="474"/>
      <c r="AE469" s="474"/>
      <c r="AF469" s="474"/>
      <c r="AG469" s="474"/>
      <c r="AH469" s="474"/>
      <c r="AI469" s="474"/>
      <c r="AJ469" s="474"/>
      <c r="AK469" s="474"/>
      <c r="AL469" s="474"/>
      <c r="AM469" s="472"/>
      <c r="AN469" s="414"/>
      <c r="AO469" s="414"/>
      <c r="AP469" s="414"/>
      <c r="AQ469" s="414"/>
      <c r="AR469" s="414"/>
    </row>
    <row r="470" spans="1:51" ht="18" customHeight="1">
      <c r="A470" s="406"/>
      <c r="B470" s="475" t="s">
        <v>2972</v>
      </c>
      <c r="C470" s="475"/>
      <c r="D470" s="475"/>
      <c r="E470" s="475"/>
      <c r="F470" s="475"/>
      <c r="G470" s="475"/>
      <c r="H470" s="475"/>
      <c r="I470" s="475"/>
      <c r="J470" s="475"/>
      <c r="K470" s="475"/>
      <c r="L470" s="476"/>
      <c r="M470" s="476"/>
      <c r="N470" s="1273">
        <f>$M$342</f>
        <v>1</v>
      </c>
      <c r="O470" s="1274"/>
      <c r="P470" s="1274"/>
      <c r="Q470" s="1275"/>
      <c r="R470" s="476"/>
      <c r="S470" s="477"/>
      <c r="T470" s="477"/>
      <c r="U470" s="438"/>
      <c r="V470" s="477"/>
      <c r="W470" s="476"/>
      <c r="X470" s="476"/>
      <c r="Y470" s="476"/>
      <c r="Z470" s="476"/>
      <c r="AA470" s="476"/>
      <c r="AB470" s="476"/>
      <c r="AC470" s="476"/>
      <c r="AD470" s="476"/>
      <c r="AE470" s="476"/>
      <c r="AF470" s="476"/>
      <c r="AG470" s="476"/>
      <c r="AH470" s="476"/>
      <c r="AI470" s="476"/>
      <c r="AJ470" s="476"/>
      <c r="AK470" s="476"/>
      <c r="AL470" s="476"/>
    </row>
    <row r="471" spans="1:51" ht="18" customHeight="1">
      <c r="A471" s="406"/>
      <c r="B471" s="475" t="s">
        <v>2973</v>
      </c>
      <c r="C471" s="475"/>
      <c r="D471" s="475"/>
      <c r="E471" s="475"/>
      <c r="F471" s="475"/>
      <c r="G471" s="475"/>
      <c r="H471" s="475"/>
      <c r="I471" s="475"/>
      <c r="J471" s="475"/>
      <c r="K471" s="475"/>
      <c r="L471" s="476"/>
      <c r="M471" s="476"/>
      <c r="N471" s="1264"/>
      <c r="O471" s="1265"/>
      <c r="P471" s="1265"/>
      <c r="Q471" s="1266"/>
      <c r="R471" s="478" t="s">
        <v>91</v>
      </c>
      <c r="S471" s="479"/>
      <c r="T471" s="479"/>
      <c r="U471" s="480"/>
      <c r="V471" s="10"/>
      <c r="W471" s="476"/>
      <c r="X471" s="476"/>
      <c r="Y471" s="476"/>
      <c r="Z471" s="476"/>
      <c r="AA471" s="476"/>
      <c r="AB471" s="476"/>
      <c r="AC471" s="476"/>
      <c r="AD471" s="476"/>
      <c r="AE471" s="476"/>
      <c r="AF471" s="476"/>
      <c r="AG471" s="476"/>
      <c r="AH471" s="476"/>
      <c r="AI471" s="476"/>
      <c r="AJ471" s="476"/>
      <c r="AK471" s="476"/>
      <c r="AL471" s="476"/>
    </row>
    <row r="472" spans="1:51" ht="18" customHeight="1">
      <c r="A472" s="406"/>
      <c r="B472" s="475" t="s">
        <v>2974</v>
      </c>
      <c r="C472" s="475"/>
      <c r="D472" s="475"/>
      <c r="E472" s="475"/>
      <c r="F472" s="475"/>
      <c r="G472" s="475"/>
      <c r="H472" s="475"/>
      <c r="I472" s="475"/>
      <c r="J472" s="475"/>
      <c r="K472" s="475"/>
      <c r="L472" s="476"/>
      <c r="M472" s="476"/>
      <c r="N472" s="1264"/>
      <c r="O472" s="1265"/>
      <c r="P472" s="1265"/>
      <c r="Q472" s="1266"/>
      <c r="R472" s="478" t="s">
        <v>96</v>
      </c>
      <c r="S472" s="481"/>
      <c r="T472" s="481"/>
      <c r="U472" s="482"/>
      <c r="V472" s="10"/>
      <c r="W472" s="476"/>
      <c r="X472" s="476"/>
      <c r="Y472" s="476"/>
      <c r="Z472" s="476"/>
      <c r="AA472" s="476"/>
      <c r="AB472" s="476"/>
      <c r="AC472" s="476"/>
      <c r="AD472" s="476"/>
      <c r="AE472" s="476"/>
      <c r="AF472" s="476"/>
      <c r="AG472" s="476"/>
      <c r="AH472" s="476"/>
      <c r="AI472" s="476"/>
      <c r="AJ472" s="476"/>
      <c r="AK472" s="476"/>
      <c r="AL472" s="476"/>
    </row>
    <row r="473" spans="1:51" ht="18" customHeight="1">
      <c r="A473" s="406"/>
      <c r="B473" s="475" t="s">
        <v>2975</v>
      </c>
      <c r="C473" s="475"/>
      <c r="D473" s="475"/>
      <c r="E473" s="475"/>
      <c r="F473" s="475"/>
      <c r="G473" s="475"/>
      <c r="H473" s="475"/>
      <c r="I473" s="475"/>
      <c r="J473" s="475"/>
      <c r="K473" s="475"/>
      <c r="L473" s="476"/>
      <c r="M473" s="476"/>
      <c r="N473" s="1264"/>
      <c r="O473" s="1265"/>
      <c r="P473" s="1265"/>
      <c r="Q473" s="1266"/>
      <c r="R473" s="478" t="s">
        <v>96</v>
      </c>
      <c r="S473" s="481"/>
      <c r="T473" s="481"/>
      <c r="U473" s="482"/>
      <c r="V473" s="10"/>
      <c r="W473" s="477"/>
      <c r="X473" s="476"/>
      <c r="Y473" s="476"/>
      <c r="Z473" s="476"/>
      <c r="AA473" s="476"/>
      <c r="AB473" s="476"/>
      <c r="AC473" s="476"/>
      <c r="AD473" s="476"/>
      <c r="AE473" s="476"/>
      <c r="AF473" s="476"/>
      <c r="AG473" s="476"/>
      <c r="AH473" s="476"/>
      <c r="AI473" s="476"/>
      <c r="AJ473" s="476"/>
      <c r="AK473" s="476"/>
      <c r="AL473" s="476"/>
    </row>
    <row r="474" spans="1:51" ht="18" customHeight="1">
      <c r="A474" s="406"/>
      <c r="B474" s="475" t="s">
        <v>2976</v>
      </c>
      <c r="C474" s="475"/>
      <c r="D474" s="475"/>
      <c r="E474" s="475"/>
      <c r="F474" s="475"/>
      <c r="G474" s="475"/>
      <c r="H474" s="475"/>
      <c r="I474" s="475"/>
      <c r="J474" s="475"/>
      <c r="K474" s="475"/>
      <c r="L474" s="476"/>
      <c r="M474" s="476"/>
      <c r="N474" s="1264"/>
      <c r="O474" s="1265"/>
      <c r="P474" s="1265"/>
      <c r="Q474" s="1266"/>
      <c r="R474" s="478" t="s">
        <v>96</v>
      </c>
      <c r="S474" s="481"/>
      <c r="T474" s="481"/>
      <c r="U474" s="482"/>
      <c r="V474" s="10"/>
      <c r="W474" s="477"/>
      <c r="X474" s="476"/>
      <c r="Y474" s="476"/>
      <c r="Z474" s="476"/>
      <c r="AA474" s="476"/>
      <c r="AB474" s="476"/>
      <c r="AC474" s="476"/>
      <c r="AD474" s="476"/>
      <c r="AE474" s="476"/>
      <c r="AF474" s="476"/>
      <c r="AG474" s="476"/>
      <c r="AH474" s="476"/>
      <c r="AI474" s="476"/>
      <c r="AJ474" s="476"/>
      <c r="AK474" s="476"/>
      <c r="AL474" s="476"/>
    </row>
    <row r="475" spans="1:51" ht="18" customHeight="1">
      <c r="A475" s="406"/>
      <c r="B475" s="475" t="s">
        <v>2977</v>
      </c>
      <c r="C475" s="475"/>
      <c r="D475" s="475"/>
      <c r="E475" s="475"/>
      <c r="F475" s="475"/>
      <c r="G475" s="475"/>
      <c r="H475" s="475"/>
      <c r="I475" s="475"/>
      <c r="J475" s="475"/>
      <c r="K475" s="475"/>
      <c r="L475" s="476"/>
      <c r="M475" s="476"/>
      <c r="N475" s="1264"/>
      <c r="O475" s="1265"/>
      <c r="P475" s="1265"/>
      <c r="Q475" s="1266"/>
      <c r="R475" s="478" t="s">
        <v>96</v>
      </c>
      <c r="S475" s="481"/>
      <c r="T475" s="481"/>
      <c r="U475" s="482"/>
      <c r="V475" s="10"/>
      <c r="W475" s="476"/>
      <c r="X475" s="476"/>
      <c r="Y475" s="476"/>
      <c r="Z475" s="476"/>
      <c r="AA475" s="476"/>
      <c r="AB475" s="484"/>
      <c r="AC475" s="484"/>
      <c r="AD475" s="484"/>
      <c r="AE475" s="484"/>
      <c r="AF475" s="484"/>
      <c r="AG475" s="484"/>
      <c r="AH475" s="484"/>
      <c r="AI475" s="484"/>
      <c r="AJ475" s="484"/>
      <c r="AK475" s="484"/>
      <c r="AL475" s="484"/>
    </row>
    <row r="476" spans="1:51" ht="18" customHeight="1">
      <c r="A476" s="406"/>
      <c r="B476" s="483" t="s">
        <v>2978</v>
      </c>
      <c r="C476" s="483"/>
      <c r="D476" s="483"/>
      <c r="E476" s="483"/>
      <c r="F476" s="483"/>
      <c r="G476" s="483"/>
      <c r="H476" s="483"/>
      <c r="I476" s="483"/>
      <c r="J476" s="483"/>
      <c r="K476" s="483"/>
      <c r="L476" s="476"/>
      <c r="M476" s="485"/>
      <c r="N476" s="485"/>
      <c r="O476" s="485"/>
      <c r="P476" s="485"/>
      <c r="Q476" s="478"/>
      <c r="R476" s="481"/>
      <c r="S476" s="481"/>
      <c r="T476" s="483"/>
      <c r="U476" s="10"/>
      <c r="V476" s="484"/>
      <c r="W476" s="486"/>
      <c r="X476" s="486" t="s">
        <v>88</v>
      </c>
      <c r="Y476" s="486"/>
      <c r="Z476" s="487"/>
      <c r="AA476" s="445" t="s">
        <v>87</v>
      </c>
      <c r="AD476" s="484"/>
      <c r="AE476" s="484"/>
      <c r="AF476" s="484"/>
      <c r="AG476" s="484"/>
      <c r="AH476" s="484"/>
      <c r="AI476" s="484"/>
      <c r="AJ476" s="484"/>
      <c r="AK476" s="484"/>
    </row>
    <row r="477" spans="1:51" ht="15" customHeight="1">
      <c r="A477" s="406"/>
      <c r="B477" s="475" t="s">
        <v>2979</v>
      </c>
      <c r="C477" s="475"/>
      <c r="D477" s="475"/>
      <c r="E477" s="475"/>
      <c r="F477" s="475"/>
      <c r="G477" s="475"/>
      <c r="H477" s="475"/>
      <c r="I477" s="475"/>
      <c r="J477" s="475"/>
      <c r="K477" s="475"/>
      <c r="L477" s="476"/>
      <c r="M477" s="476"/>
      <c r="N477" s="476"/>
      <c r="O477" s="476"/>
      <c r="P477" s="488"/>
      <c r="Q477" s="476"/>
      <c r="R477" s="476"/>
      <c r="S477" s="477"/>
      <c r="T477" s="477"/>
      <c r="U477" s="476"/>
      <c r="V477" s="488"/>
      <c r="W477" s="476"/>
      <c r="X477" s="476"/>
      <c r="Y477" s="488"/>
      <c r="Z477" s="476"/>
      <c r="AA477" s="476"/>
      <c r="AB477" s="476"/>
      <c r="AC477" s="488"/>
      <c r="AD477" s="476"/>
      <c r="AE477" s="476"/>
      <c r="AF477" s="476"/>
      <c r="AG477" s="476"/>
      <c r="AH477" s="488"/>
      <c r="AI477" s="476"/>
      <c r="AJ477" s="476"/>
      <c r="AK477" s="476"/>
      <c r="AL477" s="476"/>
      <c r="AM477" s="476"/>
    </row>
    <row r="478" spans="1:51" ht="18" customHeight="1">
      <c r="A478" s="406"/>
      <c r="B478" s="489"/>
      <c r="C478" s="489"/>
      <c r="D478" s="489"/>
      <c r="E478" s="489"/>
      <c r="F478" s="489"/>
      <c r="G478" s="489"/>
      <c r="H478" s="489"/>
      <c r="I478" s="489"/>
      <c r="J478" s="489"/>
      <c r="K478" s="489"/>
      <c r="L478" s="476"/>
      <c r="M478" s="490" t="s">
        <v>75</v>
      </c>
      <c r="N478" s="1267" t="s">
        <v>86</v>
      </c>
      <c r="O478" s="1267"/>
      <c r="P478" s="1267"/>
      <c r="Q478" s="1267"/>
      <c r="R478" s="1267"/>
      <c r="S478" s="446" t="s">
        <v>74</v>
      </c>
      <c r="T478" s="1267" t="s">
        <v>85</v>
      </c>
      <c r="U478" s="1267"/>
      <c r="V478" s="1267"/>
      <c r="W478" s="1267"/>
      <c r="X478" s="1267"/>
      <c r="Y478" s="1267"/>
      <c r="Z478" s="1267"/>
      <c r="AA478" s="1267"/>
      <c r="AB478" s="1267"/>
      <c r="AC478" s="1267"/>
      <c r="AD478" s="446" t="s">
        <v>74</v>
      </c>
      <c r="AE478" s="1267" t="s">
        <v>84</v>
      </c>
      <c r="AF478" s="1267"/>
      <c r="AG478" s="1267"/>
      <c r="AH478" s="1267"/>
      <c r="AI478" s="1268"/>
      <c r="AJ478" s="490" t="s">
        <v>98</v>
      </c>
      <c r="AK478" s="490"/>
      <c r="AL478" s="10"/>
      <c r="AM478" s="10"/>
    </row>
    <row r="479" spans="1:51" ht="18" customHeight="1">
      <c r="A479" s="406"/>
      <c r="C479" s="489"/>
      <c r="D479" s="489"/>
      <c r="E479" s="489"/>
      <c r="F479" s="489"/>
      <c r="G479" s="489"/>
      <c r="H479" s="489"/>
      <c r="I479" s="489"/>
      <c r="J479" s="489"/>
      <c r="K479" s="489"/>
      <c r="L479" s="489" t="s">
        <v>99</v>
      </c>
      <c r="M479" s="490" t="s">
        <v>75</v>
      </c>
      <c r="N479" s="1272"/>
      <c r="O479" s="1272"/>
      <c r="P479" s="1272"/>
      <c r="Q479" s="1272"/>
      <c r="R479" s="1272"/>
      <c r="S479" s="446" t="s">
        <v>74</v>
      </c>
      <c r="T479" s="1269" t="str">
        <f>IF(項目一覧②!$G$124=1,"",INDEX(主要用途!$D$2:$D$72,項目一覧②!$G$124))</f>
        <v/>
      </c>
      <c r="U479" s="1270"/>
      <c r="V479" s="1270"/>
      <c r="W479" s="1270"/>
      <c r="X479" s="1270"/>
      <c r="Y479" s="1270"/>
      <c r="Z479" s="1270"/>
      <c r="AA479" s="1270"/>
      <c r="AB479" s="1270"/>
      <c r="AC479" s="1271"/>
      <c r="AD479" s="446" t="s">
        <v>74</v>
      </c>
      <c r="AE479" s="1264"/>
      <c r="AF479" s="1265"/>
      <c r="AG479" s="1265"/>
      <c r="AH479" s="1266"/>
      <c r="AI479" s="488" t="s">
        <v>73</v>
      </c>
      <c r="AJ479" s="490" t="s">
        <v>98</v>
      </c>
      <c r="AK479" s="484"/>
      <c r="AL479" s="490"/>
      <c r="AM479" s="10"/>
    </row>
    <row r="480" spans="1:51" ht="18" customHeight="1">
      <c r="A480" s="406"/>
      <c r="C480" s="489"/>
      <c r="D480" s="489"/>
      <c r="E480" s="489"/>
      <c r="F480" s="489"/>
      <c r="G480" s="489"/>
      <c r="H480" s="489"/>
      <c r="I480" s="489"/>
      <c r="J480" s="489"/>
      <c r="K480" s="489"/>
      <c r="L480" s="489" t="s">
        <v>81</v>
      </c>
      <c r="M480" s="490" t="s">
        <v>75</v>
      </c>
      <c r="N480" s="1272"/>
      <c r="O480" s="1272"/>
      <c r="P480" s="1272"/>
      <c r="Q480" s="1272"/>
      <c r="R480" s="1272"/>
      <c r="S480" s="446" t="s">
        <v>74</v>
      </c>
      <c r="T480" s="1269" t="str">
        <f>IF(項目一覧②!$G$125=1,"",INDEX(主要用途!$D$2:$D$72,項目一覧②!$G$125))</f>
        <v/>
      </c>
      <c r="U480" s="1270"/>
      <c r="V480" s="1270"/>
      <c r="W480" s="1270"/>
      <c r="X480" s="1270"/>
      <c r="Y480" s="1270"/>
      <c r="Z480" s="1270"/>
      <c r="AA480" s="1270"/>
      <c r="AB480" s="1270"/>
      <c r="AC480" s="1271"/>
      <c r="AD480" s="446" t="s">
        <v>74</v>
      </c>
      <c r="AE480" s="1264"/>
      <c r="AF480" s="1265"/>
      <c r="AG480" s="1265"/>
      <c r="AH480" s="1266"/>
      <c r="AI480" s="488" t="s">
        <v>73</v>
      </c>
      <c r="AJ480" s="490" t="s">
        <v>98</v>
      </c>
      <c r="AK480" s="484"/>
      <c r="AL480" s="490"/>
      <c r="AM480" s="10"/>
    </row>
    <row r="481" spans="1:52" ht="18" customHeight="1">
      <c r="A481" s="406"/>
      <c r="C481" s="489"/>
      <c r="D481" s="489"/>
      <c r="E481" s="489"/>
      <c r="F481" s="489"/>
      <c r="G481" s="489"/>
      <c r="H481" s="489"/>
      <c r="I481" s="489"/>
      <c r="J481" s="489"/>
      <c r="K481" s="489"/>
      <c r="L481" s="489" t="s">
        <v>80</v>
      </c>
      <c r="M481" s="490" t="s">
        <v>75</v>
      </c>
      <c r="N481" s="1272"/>
      <c r="O481" s="1272"/>
      <c r="P481" s="1272"/>
      <c r="Q481" s="1272"/>
      <c r="R481" s="1272"/>
      <c r="S481" s="446" t="s">
        <v>74</v>
      </c>
      <c r="T481" s="1269" t="str">
        <f>IF(項目一覧②!$G$126=1,"",INDEX(主要用途!$D$2:$D$72,項目一覧②!$G$126))</f>
        <v/>
      </c>
      <c r="U481" s="1270"/>
      <c r="V481" s="1270"/>
      <c r="W481" s="1270"/>
      <c r="X481" s="1270"/>
      <c r="Y481" s="1270"/>
      <c r="Z481" s="1270"/>
      <c r="AA481" s="1270"/>
      <c r="AB481" s="1270"/>
      <c r="AC481" s="1271"/>
      <c r="AD481" s="446" t="s">
        <v>74</v>
      </c>
      <c r="AE481" s="1264"/>
      <c r="AF481" s="1265"/>
      <c r="AG481" s="1265"/>
      <c r="AH481" s="1266"/>
      <c r="AI481" s="488" t="s">
        <v>73</v>
      </c>
      <c r="AJ481" s="490" t="s">
        <v>98</v>
      </c>
      <c r="AK481" s="484"/>
      <c r="AL481" s="490"/>
      <c r="AM481" s="10"/>
    </row>
    <row r="482" spans="1:52" ht="18" customHeight="1">
      <c r="A482" s="406"/>
      <c r="C482" s="489"/>
      <c r="D482" s="489"/>
      <c r="E482" s="489"/>
      <c r="F482" s="489"/>
      <c r="G482" s="489"/>
      <c r="H482" s="489"/>
      <c r="I482" s="489"/>
      <c r="J482" s="489"/>
      <c r="K482" s="489"/>
      <c r="L482" s="489" t="s">
        <v>79</v>
      </c>
      <c r="M482" s="490" t="s">
        <v>75</v>
      </c>
      <c r="N482" s="1272"/>
      <c r="O482" s="1272"/>
      <c r="P482" s="1272"/>
      <c r="Q482" s="1272"/>
      <c r="R482" s="1272"/>
      <c r="S482" s="446" t="s">
        <v>74</v>
      </c>
      <c r="T482" s="1269" t="str">
        <f>IF(項目一覧②!$G$127=1,"",INDEX(主要用途!$D$2:$D$72,項目一覧②!$G$127))</f>
        <v/>
      </c>
      <c r="U482" s="1270"/>
      <c r="V482" s="1270"/>
      <c r="W482" s="1270"/>
      <c r="X482" s="1270"/>
      <c r="Y482" s="1270"/>
      <c r="Z482" s="1270"/>
      <c r="AA482" s="1270"/>
      <c r="AB482" s="1270"/>
      <c r="AC482" s="1271"/>
      <c r="AD482" s="446" t="s">
        <v>74</v>
      </c>
      <c r="AE482" s="1264"/>
      <c r="AF482" s="1265"/>
      <c r="AG482" s="1265"/>
      <c r="AH482" s="1266"/>
      <c r="AI482" s="488" t="s">
        <v>73</v>
      </c>
      <c r="AJ482" s="490" t="s">
        <v>98</v>
      </c>
      <c r="AK482" s="484"/>
      <c r="AL482" s="490"/>
      <c r="AM482" s="10"/>
    </row>
    <row r="483" spans="1:52" ht="18" customHeight="1">
      <c r="A483" s="406"/>
      <c r="C483" s="489"/>
      <c r="D483" s="489"/>
      <c r="E483" s="489"/>
      <c r="F483" s="489"/>
      <c r="G483" s="489"/>
      <c r="H483" s="489"/>
      <c r="I483" s="489"/>
      <c r="J483" s="489"/>
      <c r="K483" s="489"/>
      <c r="L483" s="489" t="s">
        <v>78</v>
      </c>
      <c r="M483" s="490" t="s">
        <v>75</v>
      </c>
      <c r="N483" s="1272"/>
      <c r="O483" s="1272"/>
      <c r="P483" s="1272"/>
      <c r="Q483" s="1272"/>
      <c r="R483" s="1272"/>
      <c r="S483" s="446" t="s">
        <v>74</v>
      </c>
      <c r="T483" s="1269" t="str">
        <f>IF(項目一覧②!$G$128=1,"",INDEX(主要用途!$D$2:$D$72,項目一覧②!$G$128))</f>
        <v/>
      </c>
      <c r="U483" s="1270"/>
      <c r="V483" s="1270"/>
      <c r="W483" s="1270"/>
      <c r="X483" s="1270"/>
      <c r="Y483" s="1270"/>
      <c r="Z483" s="1270"/>
      <c r="AA483" s="1270"/>
      <c r="AB483" s="1270"/>
      <c r="AC483" s="1271"/>
      <c r="AD483" s="446" t="s">
        <v>74</v>
      </c>
      <c r="AE483" s="1264"/>
      <c r="AF483" s="1265"/>
      <c r="AG483" s="1265"/>
      <c r="AH483" s="1266"/>
      <c r="AI483" s="488" t="s">
        <v>73</v>
      </c>
      <c r="AJ483" s="490" t="s">
        <v>98</v>
      </c>
      <c r="AK483" s="484"/>
      <c r="AL483" s="490"/>
      <c r="AM483" s="10"/>
    </row>
    <row r="484" spans="1:52" ht="18" customHeight="1">
      <c r="A484" s="406"/>
      <c r="C484" s="489"/>
      <c r="D484" s="489"/>
      <c r="E484" s="489"/>
      <c r="F484" s="489"/>
      <c r="G484" s="489"/>
      <c r="H484" s="489"/>
      <c r="I484" s="489"/>
      <c r="J484" s="489"/>
      <c r="K484" s="489"/>
      <c r="L484" s="489" t="s">
        <v>76</v>
      </c>
      <c r="M484" s="490" t="s">
        <v>75</v>
      </c>
      <c r="N484" s="1272"/>
      <c r="O484" s="1272"/>
      <c r="P484" s="1272"/>
      <c r="Q484" s="1272"/>
      <c r="R484" s="1272"/>
      <c r="S484" s="446" t="s">
        <v>74</v>
      </c>
      <c r="T484" s="1269" t="str">
        <f>IF(項目一覧②!$G$129=1,"",INDEX(主要用途!$D$2:$D$72,項目一覧②!$G$129))</f>
        <v/>
      </c>
      <c r="U484" s="1270"/>
      <c r="V484" s="1270"/>
      <c r="W484" s="1270"/>
      <c r="X484" s="1270"/>
      <c r="Y484" s="1270"/>
      <c r="Z484" s="1270"/>
      <c r="AA484" s="1270"/>
      <c r="AB484" s="1270"/>
      <c r="AC484" s="1271"/>
      <c r="AD484" s="446" t="s">
        <v>74</v>
      </c>
      <c r="AE484" s="1264"/>
      <c r="AF484" s="1265"/>
      <c r="AG484" s="1265"/>
      <c r="AH484" s="1266"/>
      <c r="AI484" s="488" t="s">
        <v>73</v>
      </c>
      <c r="AJ484" s="490" t="s">
        <v>98</v>
      </c>
      <c r="AK484" s="484"/>
      <c r="AL484" s="490"/>
      <c r="AM484" s="10"/>
    </row>
    <row r="485" spans="1:52" ht="15" customHeight="1">
      <c r="A485" s="406"/>
      <c r="B485" s="475" t="s">
        <v>2980</v>
      </c>
      <c r="C485" s="475"/>
      <c r="D485" s="475"/>
      <c r="E485" s="475"/>
      <c r="F485" s="475"/>
      <c r="G485" s="475"/>
      <c r="H485" s="475"/>
      <c r="I485" s="475"/>
      <c r="J485" s="475"/>
      <c r="K485" s="475"/>
      <c r="L485" s="476"/>
      <c r="M485" s="476"/>
      <c r="N485" s="476"/>
      <c r="O485" s="476"/>
      <c r="P485" s="476"/>
      <c r="Q485" s="476"/>
      <c r="R485" s="476"/>
      <c r="S485" s="446"/>
      <c r="T485" s="491"/>
      <c r="U485" s="491"/>
      <c r="V485" s="491"/>
      <c r="W485" s="491"/>
      <c r="X485" s="491"/>
      <c r="Y485" s="491"/>
      <c r="Z485" s="491"/>
      <c r="AA485" s="491"/>
      <c r="AB485" s="491"/>
      <c r="AC485" s="491"/>
      <c r="AD485" s="491"/>
      <c r="AE485" s="491"/>
      <c r="AF485" s="491"/>
      <c r="AG485" s="491"/>
      <c r="AH485" s="491"/>
      <c r="AI485" s="491"/>
      <c r="AJ485" s="491"/>
      <c r="AK485" s="491"/>
      <c r="AL485" s="491"/>
      <c r="AM485" s="484"/>
    </row>
    <row r="486" spans="1:52" ht="18" customHeight="1">
      <c r="A486" s="406"/>
      <c r="B486" s="475"/>
      <c r="C486" s="475"/>
      <c r="D486" s="475"/>
      <c r="E486" s="475"/>
      <c r="F486" s="475"/>
      <c r="G486" s="475"/>
      <c r="H486" s="475"/>
      <c r="I486" s="475"/>
      <c r="J486" s="475"/>
      <c r="K486" s="475"/>
      <c r="L486" s="476"/>
      <c r="M486" s="476"/>
      <c r="N486" s="1276"/>
      <c r="O486" s="1277"/>
      <c r="P486" s="1277"/>
      <c r="Q486" s="1277"/>
      <c r="R486" s="1277"/>
      <c r="S486" s="1277"/>
      <c r="T486" s="1277"/>
      <c r="U486" s="1277"/>
      <c r="V486" s="1277"/>
      <c r="W486" s="1277"/>
      <c r="X486" s="1277"/>
      <c r="Y486" s="1277"/>
      <c r="Z486" s="1277"/>
      <c r="AA486" s="1277"/>
      <c r="AB486" s="1277"/>
      <c r="AC486" s="1277"/>
      <c r="AD486" s="1277"/>
      <c r="AE486" s="1277"/>
      <c r="AF486" s="1277"/>
      <c r="AG486" s="1277"/>
      <c r="AH486" s="1277"/>
      <c r="AI486" s="1278"/>
      <c r="AJ486" s="491"/>
      <c r="AK486" s="491"/>
      <c r="AL486" s="491"/>
      <c r="AM486" s="484"/>
    </row>
    <row r="487" spans="1:52" ht="18" customHeight="1">
      <c r="A487" s="406"/>
      <c r="B487" s="475"/>
      <c r="C487" s="475"/>
      <c r="D487" s="475"/>
      <c r="E487" s="475"/>
      <c r="F487" s="475"/>
      <c r="G487" s="475"/>
      <c r="H487" s="475"/>
      <c r="I487" s="475"/>
      <c r="J487" s="475"/>
      <c r="K487" s="475"/>
      <c r="L487" s="476"/>
      <c r="M487" s="476"/>
      <c r="N487" s="1279"/>
      <c r="O487" s="1280"/>
      <c r="P487" s="1280"/>
      <c r="Q487" s="1280"/>
      <c r="R487" s="1280"/>
      <c r="S487" s="1280"/>
      <c r="T487" s="1280"/>
      <c r="U487" s="1280"/>
      <c r="V487" s="1280"/>
      <c r="W487" s="1280"/>
      <c r="X487" s="1280"/>
      <c r="Y487" s="1280"/>
      <c r="Z487" s="1280"/>
      <c r="AA487" s="1280"/>
      <c r="AB487" s="1280"/>
      <c r="AC487" s="1280"/>
      <c r="AD487" s="1280"/>
      <c r="AE487" s="1280"/>
      <c r="AF487" s="1280"/>
      <c r="AG487" s="1280"/>
      <c r="AH487" s="1280"/>
      <c r="AI487" s="1281"/>
      <c r="AJ487" s="491"/>
      <c r="AK487" s="491"/>
      <c r="AL487" s="491"/>
      <c r="AM487" s="484"/>
    </row>
    <row r="488" spans="1:52" ht="14.25" customHeight="1">
      <c r="A488" s="406"/>
      <c r="B488" s="475" t="s">
        <v>2981</v>
      </c>
      <c r="C488" s="475"/>
      <c r="D488" s="475"/>
      <c r="E488" s="475"/>
      <c r="F488" s="475"/>
      <c r="G488" s="475"/>
      <c r="H488" s="475"/>
      <c r="I488" s="475"/>
      <c r="J488" s="475"/>
      <c r="K488" s="475"/>
      <c r="L488" s="476"/>
      <c r="M488" s="476"/>
      <c r="N488" s="476"/>
      <c r="O488" s="476"/>
      <c r="P488" s="476"/>
      <c r="Q488" s="476"/>
      <c r="R488" s="476"/>
      <c r="S488" s="491"/>
      <c r="T488" s="491"/>
      <c r="U488" s="491"/>
      <c r="V488" s="491"/>
      <c r="W488" s="491"/>
      <c r="X488" s="491"/>
      <c r="Y488" s="491"/>
      <c r="Z488" s="491"/>
      <c r="AA488" s="491"/>
      <c r="AB488" s="491"/>
      <c r="AC488" s="491"/>
      <c r="AD488" s="491"/>
      <c r="AE488" s="491"/>
      <c r="AF488" s="491"/>
      <c r="AG488" s="491"/>
      <c r="AH488" s="491"/>
      <c r="AI488" s="491"/>
      <c r="AJ488" s="491"/>
      <c r="AK488" s="491"/>
      <c r="AL488" s="491"/>
      <c r="AM488" s="484"/>
    </row>
    <row r="489" spans="1:52" ht="18" customHeight="1">
      <c r="A489" s="406"/>
      <c r="B489" s="475"/>
      <c r="C489" s="475"/>
      <c r="D489" s="475"/>
      <c r="E489" s="475"/>
      <c r="F489" s="475"/>
      <c r="G489" s="475"/>
      <c r="H489" s="475"/>
      <c r="I489" s="475"/>
      <c r="J489" s="475"/>
      <c r="K489" s="475"/>
      <c r="L489" s="476"/>
      <c r="M489" s="476"/>
      <c r="N489" s="1276"/>
      <c r="O489" s="1277"/>
      <c r="P489" s="1277"/>
      <c r="Q489" s="1277"/>
      <c r="R489" s="1277"/>
      <c r="S489" s="1277"/>
      <c r="T489" s="1277"/>
      <c r="U489" s="1277"/>
      <c r="V489" s="1277"/>
      <c r="W489" s="1277"/>
      <c r="X489" s="1277"/>
      <c r="Y489" s="1277"/>
      <c r="Z489" s="1277"/>
      <c r="AA489" s="1277"/>
      <c r="AB489" s="1277"/>
      <c r="AC489" s="1277"/>
      <c r="AD489" s="1277"/>
      <c r="AE489" s="1277"/>
      <c r="AF489" s="1277"/>
      <c r="AG489" s="1277"/>
      <c r="AH489" s="1277"/>
      <c r="AI489" s="1278"/>
      <c r="AJ489" s="491"/>
      <c r="AK489" s="491"/>
      <c r="AL489" s="491"/>
      <c r="AM489" s="484"/>
    </row>
    <row r="490" spans="1:52" ht="18" customHeight="1">
      <c r="A490" s="406"/>
      <c r="B490" s="475"/>
      <c r="C490" s="475"/>
      <c r="D490" s="475"/>
      <c r="E490" s="475"/>
      <c r="F490" s="475"/>
      <c r="G490" s="475"/>
      <c r="H490" s="475"/>
      <c r="I490" s="475"/>
      <c r="J490" s="475"/>
      <c r="K490" s="475"/>
      <c r="L490" s="476"/>
      <c r="M490" s="476"/>
      <c r="N490" s="1279"/>
      <c r="O490" s="1280"/>
      <c r="P490" s="1280"/>
      <c r="Q490" s="1280"/>
      <c r="R490" s="1280"/>
      <c r="S490" s="1280"/>
      <c r="T490" s="1280"/>
      <c r="U490" s="1280"/>
      <c r="V490" s="1280"/>
      <c r="W490" s="1280"/>
      <c r="X490" s="1280"/>
      <c r="Y490" s="1280"/>
      <c r="Z490" s="1280"/>
      <c r="AA490" s="1280"/>
      <c r="AB490" s="1280"/>
      <c r="AC490" s="1280"/>
      <c r="AD490" s="1280"/>
      <c r="AE490" s="1280"/>
      <c r="AF490" s="1280"/>
      <c r="AG490" s="1280"/>
      <c r="AH490" s="1280"/>
      <c r="AI490" s="1281"/>
      <c r="AJ490" s="476"/>
      <c r="AK490" s="476"/>
      <c r="AL490" s="476"/>
      <c r="AM490" s="476"/>
    </row>
    <row r="491" spans="1:52" ht="11.25" customHeight="1">
      <c r="A491" s="406"/>
      <c r="B491" s="406"/>
      <c r="C491" s="406"/>
      <c r="D491" s="406"/>
      <c r="E491" s="406"/>
      <c r="F491" s="406"/>
      <c r="G491" s="406"/>
      <c r="H491" s="406"/>
      <c r="I491" s="406"/>
      <c r="J491" s="406"/>
      <c r="K491" s="406"/>
      <c r="L491" s="10"/>
      <c r="M491" s="10"/>
      <c r="N491" s="10"/>
      <c r="O491" s="10"/>
      <c r="P491" s="10"/>
      <c r="Q491" s="10"/>
      <c r="R491" s="10"/>
      <c r="S491" s="10"/>
      <c r="T491" s="10"/>
      <c r="U491" s="10"/>
      <c r="V491" s="10"/>
      <c r="W491" s="10"/>
      <c r="X491" s="10"/>
      <c r="Y491" s="10"/>
      <c r="Z491" s="10"/>
      <c r="AA491" s="10"/>
      <c r="AB491" s="10"/>
      <c r="AC491" s="10"/>
      <c r="AD491" s="10"/>
      <c r="AE491" s="10"/>
      <c r="AF491" s="10"/>
      <c r="AG491" s="10"/>
      <c r="AH491" s="10"/>
      <c r="AI491" s="10"/>
      <c r="AJ491" s="10"/>
      <c r="AK491" s="10"/>
      <c r="AL491" s="10"/>
      <c r="AM491" s="10"/>
      <c r="AT491" s="411"/>
      <c r="AU491" s="411"/>
      <c r="AV491" s="411"/>
      <c r="AW491" s="411"/>
      <c r="AX491" s="411"/>
      <c r="AY491" s="411"/>
      <c r="AZ491" s="411"/>
    </row>
    <row r="492" spans="1:52" ht="17.25" customHeight="1">
      <c r="A492" s="471" t="s">
        <v>97</v>
      </c>
      <c r="B492" s="413"/>
      <c r="C492" s="413"/>
      <c r="D492" s="413"/>
      <c r="E492" s="413"/>
      <c r="F492" s="413"/>
      <c r="G492" s="413"/>
      <c r="H492" s="413"/>
      <c r="I492" s="413"/>
      <c r="J492" s="413"/>
      <c r="K492" s="413"/>
      <c r="L492" s="428"/>
      <c r="M492" s="472"/>
      <c r="N492" s="473"/>
      <c r="O492" s="473"/>
      <c r="P492" s="473"/>
      <c r="Q492" s="473"/>
      <c r="R492" s="474"/>
      <c r="S492" s="474"/>
      <c r="T492" s="474"/>
      <c r="U492" s="474"/>
      <c r="V492" s="474"/>
      <c r="W492" s="474"/>
      <c r="X492" s="474"/>
      <c r="Y492" s="474"/>
      <c r="Z492" s="474"/>
      <c r="AA492" s="474"/>
      <c r="AB492" s="474"/>
      <c r="AC492" s="474"/>
      <c r="AD492" s="474"/>
      <c r="AE492" s="474"/>
      <c r="AF492" s="474"/>
      <c r="AG492" s="474"/>
      <c r="AH492" s="474"/>
      <c r="AI492" s="474"/>
      <c r="AJ492" s="474"/>
      <c r="AK492" s="474"/>
      <c r="AL492" s="474"/>
      <c r="AM492" s="474"/>
      <c r="AN492" s="474"/>
      <c r="AO492" s="472"/>
      <c r="AP492" s="414"/>
      <c r="AQ492" s="414"/>
      <c r="AR492" s="414"/>
      <c r="AS492" s="414"/>
    </row>
    <row r="493" spans="1:52" ht="18" customHeight="1">
      <c r="A493" s="406"/>
      <c r="B493" s="475" t="s">
        <v>2972</v>
      </c>
      <c r="C493" s="475"/>
      <c r="D493" s="475"/>
      <c r="E493" s="475"/>
      <c r="F493" s="475"/>
      <c r="G493" s="475"/>
      <c r="H493" s="475"/>
      <c r="I493" s="475"/>
      <c r="J493" s="475"/>
      <c r="K493" s="475"/>
      <c r="L493" s="476"/>
      <c r="M493" s="476"/>
      <c r="N493" s="1273">
        <f>$M$342</f>
        <v>1</v>
      </c>
      <c r="O493" s="1274"/>
      <c r="P493" s="1274"/>
      <c r="Q493" s="1275"/>
      <c r="R493" s="476"/>
      <c r="S493" s="477"/>
      <c r="T493" s="477"/>
      <c r="U493" s="438"/>
      <c r="V493" s="477"/>
      <c r="W493" s="476"/>
      <c r="X493" s="476"/>
      <c r="Y493" s="476"/>
      <c r="Z493" s="476"/>
      <c r="AA493" s="476"/>
      <c r="AB493" s="476"/>
      <c r="AC493" s="476"/>
      <c r="AD493" s="476"/>
      <c r="AI493" s="470"/>
      <c r="AJ493" s="470"/>
      <c r="AK493" s="470"/>
      <c r="AL493" s="470"/>
      <c r="AM493" s="470"/>
      <c r="AN493" s="470"/>
      <c r="AO493" s="470"/>
      <c r="AP493" s="470"/>
      <c r="AQ493" s="470"/>
      <c r="AR493" s="470"/>
    </row>
    <row r="494" spans="1:52" ht="18" customHeight="1">
      <c r="A494" s="406"/>
      <c r="B494" s="475" t="s">
        <v>2973</v>
      </c>
      <c r="C494" s="475"/>
      <c r="D494" s="475"/>
      <c r="E494" s="475"/>
      <c r="F494" s="475"/>
      <c r="G494" s="475"/>
      <c r="H494" s="475"/>
      <c r="I494" s="475"/>
      <c r="J494" s="475"/>
      <c r="K494" s="475"/>
      <c r="L494" s="476"/>
      <c r="M494" s="476"/>
      <c r="N494" s="1264"/>
      <c r="O494" s="1265"/>
      <c r="P494" s="1265"/>
      <c r="Q494" s="1266"/>
      <c r="R494" s="478" t="s">
        <v>91</v>
      </c>
      <c r="S494" s="479"/>
      <c r="T494" s="479"/>
      <c r="U494" s="480"/>
      <c r="V494" s="10"/>
      <c r="W494" s="476"/>
      <c r="X494" s="476"/>
      <c r="Y494" s="476"/>
      <c r="Z494" s="476"/>
      <c r="AA494" s="476"/>
      <c r="AB494" s="476"/>
      <c r="AC494" s="476"/>
      <c r="AD494" s="476"/>
      <c r="AE494" s="476"/>
      <c r="AI494" s="406"/>
      <c r="AJ494" s="423"/>
      <c r="AK494" s="423"/>
      <c r="AL494" s="423"/>
      <c r="AM494" s="423"/>
      <c r="AN494" s="423"/>
    </row>
    <row r="495" spans="1:52" ht="18" customHeight="1">
      <c r="A495" s="406"/>
      <c r="B495" s="475" t="s">
        <v>2974</v>
      </c>
      <c r="C495" s="475"/>
      <c r="D495" s="475"/>
      <c r="E495" s="475"/>
      <c r="F495" s="475"/>
      <c r="G495" s="475"/>
      <c r="H495" s="475"/>
      <c r="I495" s="475"/>
      <c r="J495" s="475"/>
      <c r="K495" s="475"/>
      <c r="L495" s="476"/>
      <c r="M495" s="476"/>
      <c r="N495" s="1264"/>
      <c r="O495" s="1265"/>
      <c r="P495" s="1265"/>
      <c r="Q495" s="1266"/>
      <c r="R495" s="478" t="s">
        <v>96</v>
      </c>
      <c r="S495" s="481"/>
      <c r="T495" s="481"/>
      <c r="U495" s="482"/>
      <c r="V495" s="10"/>
      <c r="W495" s="476"/>
      <c r="X495" s="476"/>
      <c r="Y495" s="476"/>
      <c r="Z495" s="476"/>
      <c r="AA495" s="476"/>
      <c r="AB495" s="476"/>
      <c r="AC495" s="476"/>
      <c r="AD495" s="476"/>
      <c r="AE495" s="476"/>
      <c r="AH495" s="476"/>
      <c r="AI495" s="476"/>
      <c r="AJ495" s="476"/>
      <c r="AK495" s="476"/>
      <c r="AL495" s="476"/>
      <c r="AM495" s="476"/>
      <c r="AN495" s="476"/>
    </row>
    <row r="496" spans="1:52" ht="18" customHeight="1">
      <c r="A496" s="406"/>
      <c r="B496" s="475" t="s">
        <v>2975</v>
      </c>
      <c r="C496" s="475"/>
      <c r="D496" s="475"/>
      <c r="E496" s="475"/>
      <c r="F496" s="475"/>
      <c r="G496" s="475"/>
      <c r="H496" s="475"/>
      <c r="I496" s="475"/>
      <c r="J496" s="475"/>
      <c r="K496" s="475"/>
      <c r="L496" s="476"/>
      <c r="M496" s="476"/>
      <c r="N496" s="1264"/>
      <c r="O496" s="1265"/>
      <c r="P496" s="1265"/>
      <c r="Q496" s="1266"/>
      <c r="R496" s="478" t="s">
        <v>96</v>
      </c>
      <c r="S496" s="481"/>
      <c r="T496" s="481"/>
      <c r="U496" s="482"/>
      <c r="V496" s="10"/>
      <c r="W496" s="477"/>
      <c r="X496" s="476"/>
      <c r="Y496" s="476"/>
      <c r="Z496" s="476"/>
      <c r="AA496" s="476"/>
      <c r="AB496" s="476"/>
      <c r="AC496" s="476"/>
      <c r="AD496" s="476"/>
      <c r="AE496" s="476"/>
      <c r="AF496" s="476"/>
      <c r="AG496" s="476"/>
      <c r="AH496" s="476"/>
      <c r="AI496" s="476"/>
      <c r="AJ496" s="476"/>
      <c r="AK496" s="476"/>
      <c r="AL496" s="476"/>
    </row>
    <row r="497" spans="1:39" ht="18" customHeight="1">
      <c r="A497" s="406"/>
      <c r="B497" s="475" t="s">
        <v>2976</v>
      </c>
      <c r="C497" s="475"/>
      <c r="D497" s="475"/>
      <c r="E497" s="475"/>
      <c r="F497" s="475"/>
      <c r="G497" s="475"/>
      <c r="H497" s="475"/>
      <c r="I497" s="475"/>
      <c r="J497" s="475"/>
      <c r="K497" s="475"/>
      <c r="L497" s="476"/>
      <c r="M497" s="476"/>
      <c r="N497" s="1264"/>
      <c r="O497" s="1265"/>
      <c r="P497" s="1265"/>
      <c r="Q497" s="1266"/>
      <c r="R497" s="478" t="s">
        <v>96</v>
      </c>
      <c r="S497" s="481"/>
      <c r="T497" s="481"/>
      <c r="U497" s="482"/>
      <c r="V497" s="10"/>
      <c r="W497" s="477"/>
      <c r="X497" s="476"/>
      <c r="Y497" s="476"/>
      <c r="Z497" s="476"/>
      <c r="AA497" s="476"/>
      <c r="AB497" s="476"/>
      <c r="AC497" s="476"/>
      <c r="AD497" s="476"/>
      <c r="AE497" s="476"/>
      <c r="AF497" s="476"/>
      <c r="AG497" s="476"/>
      <c r="AH497" s="476"/>
      <c r="AI497" s="476"/>
      <c r="AJ497" s="476"/>
      <c r="AK497" s="476"/>
      <c r="AL497" s="476"/>
    </row>
    <row r="498" spans="1:39" ht="18" customHeight="1">
      <c r="A498" s="406"/>
      <c r="B498" s="475" t="s">
        <v>2977</v>
      </c>
      <c r="C498" s="475"/>
      <c r="D498" s="475"/>
      <c r="E498" s="475"/>
      <c r="F498" s="475"/>
      <c r="G498" s="475"/>
      <c r="H498" s="475"/>
      <c r="I498" s="475"/>
      <c r="J498" s="475"/>
      <c r="K498" s="475"/>
      <c r="L498" s="476"/>
      <c r="M498" s="476"/>
      <c r="N498" s="1264"/>
      <c r="O498" s="1265"/>
      <c r="P498" s="1265"/>
      <c r="Q498" s="1266"/>
      <c r="R498" s="478" t="s">
        <v>96</v>
      </c>
      <c r="S498" s="481"/>
      <c r="T498" s="481"/>
      <c r="U498" s="482"/>
      <c r="V498" s="10"/>
      <c r="W498" s="476"/>
      <c r="X498" s="476"/>
      <c r="Y498" s="476"/>
      <c r="Z498" s="476"/>
      <c r="AA498" s="476"/>
      <c r="AB498" s="484"/>
      <c r="AC498" s="484"/>
      <c r="AD498" s="484"/>
      <c r="AE498" s="484"/>
      <c r="AF498" s="484"/>
      <c r="AG498" s="484"/>
      <c r="AH498" s="484"/>
      <c r="AI498" s="484"/>
      <c r="AJ498" s="484"/>
      <c r="AK498" s="484"/>
      <c r="AL498" s="484"/>
    </row>
    <row r="499" spans="1:39" ht="18" customHeight="1">
      <c r="A499" s="406"/>
      <c r="B499" s="483" t="s">
        <v>2978</v>
      </c>
      <c r="C499" s="483"/>
      <c r="D499" s="483"/>
      <c r="E499" s="483"/>
      <c r="F499" s="483"/>
      <c r="G499" s="483"/>
      <c r="H499" s="483"/>
      <c r="I499" s="483"/>
      <c r="J499" s="483"/>
      <c r="K499" s="483"/>
      <c r="L499" s="476"/>
      <c r="M499" s="485"/>
      <c r="N499" s="485"/>
      <c r="O499" s="485"/>
      <c r="P499" s="485"/>
      <c r="Q499" s="478"/>
      <c r="R499" s="481"/>
      <c r="S499" s="481"/>
      <c r="T499" s="483"/>
      <c r="U499" s="10"/>
      <c r="V499" s="484"/>
      <c r="W499" s="486"/>
      <c r="X499" s="486" t="s">
        <v>88</v>
      </c>
      <c r="Y499" s="486"/>
      <c r="Z499" s="487"/>
      <c r="AA499" s="445" t="s">
        <v>87</v>
      </c>
      <c r="AD499" s="484"/>
      <c r="AE499" s="484"/>
      <c r="AF499" s="484"/>
      <c r="AG499" s="484"/>
      <c r="AH499" s="484"/>
      <c r="AI499" s="484"/>
      <c r="AJ499" s="484"/>
      <c r="AK499" s="484"/>
    </row>
    <row r="500" spans="1:39" ht="15" customHeight="1">
      <c r="A500" s="406"/>
      <c r="B500" s="475" t="s">
        <v>2979</v>
      </c>
      <c r="C500" s="475"/>
      <c r="D500" s="475"/>
      <c r="E500" s="475"/>
      <c r="F500" s="475"/>
      <c r="G500" s="475"/>
      <c r="H500" s="475"/>
      <c r="I500" s="475"/>
      <c r="J500" s="475"/>
      <c r="K500" s="475"/>
      <c r="L500" s="476"/>
      <c r="M500" s="476"/>
      <c r="N500" s="476"/>
      <c r="O500" s="476"/>
      <c r="P500" s="488"/>
      <c r="Q500" s="476"/>
      <c r="R500" s="476"/>
      <c r="S500" s="477"/>
      <c r="T500" s="477"/>
      <c r="U500" s="476"/>
      <c r="V500" s="488"/>
      <c r="W500" s="476"/>
      <c r="X500" s="476"/>
      <c r="Y500" s="488"/>
      <c r="Z500" s="476"/>
      <c r="AA500" s="476"/>
      <c r="AB500" s="476"/>
      <c r="AC500" s="488"/>
      <c r="AD500" s="476"/>
      <c r="AE500" s="476"/>
      <c r="AF500" s="476"/>
      <c r="AG500" s="476"/>
      <c r="AH500" s="488"/>
      <c r="AI500" s="476"/>
      <c r="AJ500" s="476"/>
      <c r="AK500" s="476"/>
      <c r="AL500" s="476"/>
      <c r="AM500" s="476"/>
    </row>
    <row r="501" spans="1:39" ht="18" customHeight="1">
      <c r="A501" s="406"/>
      <c r="B501" s="489"/>
      <c r="C501" s="489"/>
      <c r="D501" s="489"/>
      <c r="E501" s="489"/>
      <c r="F501" s="489"/>
      <c r="G501" s="489"/>
      <c r="H501" s="489"/>
      <c r="I501" s="489"/>
      <c r="J501" s="489"/>
      <c r="K501" s="489"/>
      <c r="L501" s="476"/>
      <c r="M501" s="490" t="s">
        <v>75</v>
      </c>
      <c r="N501" s="1267" t="s">
        <v>86</v>
      </c>
      <c r="O501" s="1267"/>
      <c r="P501" s="1267"/>
      <c r="Q501" s="1267"/>
      <c r="R501" s="1267"/>
      <c r="S501" s="446" t="s">
        <v>74</v>
      </c>
      <c r="T501" s="1267" t="s">
        <v>85</v>
      </c>
      <c r="U501" s="1267"/>
      <c r="V501" s="1267"/>
      <c r="W501" s="1267"/>
      <c r="X501" s="1267"/>
      <c r="Y501" s="1267"/>
      <c r="Z501" s="1267"/>
      <c r="AA501" s="1267"/>
      <c r="AB501" s="1267"/>
      <c r="AC501" s="1267"/>
      <c r="AD501" s="446" t="s">
        <v>74</v>
      </c>
      <c r="AE501" s="1267" t="s">
        <v>84</v>
      </c>
      <c r="AF501" s="1267"/>
      <c r="AG501" s="1267"/>
      <c r="AH501" s="1267"/>
      <c r="AI501" s="1268"/>
      <c r="AJ501" s="490" t="s">
        <v>77</v>
      </c>
      <c r="AK501" s="490"/>
      <c r="AL501" s="10"/>
      <c r="AM501" s="10"/>
    </row>
    <row r="502" spans="1:39" ht="18" customHeight="1">
      <c r="A502" s="406"/>
      <c r="C502" s="489"/>
      <c r="D502" s="489"/>
      <c r="E502" s="489"/>
      <c r="F502" s="489"/>
      <c r="G502" s="489"/>
      <c r="H502" s="489"/>
      <c r="I502" s="489"/>
      <c r="J502" s="489"/>
      <c r="K502" s="489"/>
      <c r="L502" s="489" t="s">
        <v>83</v>
      </c>
      <c r="M502" s="490" t="s">
        <v>75</v>
      </c>
      <c r="N502" s="1272"/>
      <c r="O502" s="1272"/>
      <c r="P502" s="1272"/>
      <c r="Q502" s="1272"/>
      <c r="R502" s="1272"/>
      <c r="S502" s="446" t="s">
        <v>74</v>
      </c>
      <c r="T502" s="1269" t="str">
        <f>IF(項目一覧②!$G$151=1,"",INDEX(主要用途!$D$2:$D$72,項目一覧②!$G$151))</f>
        <v/>
      </c>
      <c r="U502" s="1270"/>
      <c r="V502" s="1270"/>
      <c r="W502" s="1270"/>
      <c r="X502" s="1270"/>
      <c r="Y502" s="1270"/>
      <c r="Z502" s="1270"/>
      <c r="AA502" s="1270"/>
      <c r="AB502" s="1270"/>
      <c r="AC502" s="1271"/>
      <c r="AD502" s="446" t="s">
        <v>74</v>
      </c>
      <c r="AE502" s="1264"/>
      <c r="AF502" s="1265"/>
      <c r="AG502" s="1265"/>
      <c r="AH502" s="1266"/>
      <c r="AI502" s="488" t="s">
        <v>73</v>
      </c>
      <c r="AJ502" s="490" t="s">
        <v>77</v>
      </c>
      <c r="AK502" s="484"/>
      <c r="AL502" s="490"/>
      <c r="AM502" s="10"/>
    </row>
    <row r="503" spans="1:39" ht="18" customHeight="1">
      <c r="A503" s="406"/>
      <c r="C503" s="489"/>
      <c r="D503" s="489"/>
      <c r="E503" s="489"/>
      <c r="F503" s="489"/>
      <c r="G503" s="489"/>
      <c r="H503" s="489"/>
      <c r="I503" s="489"/>
      <c r="J503" s="489"/>
      <c r="K503" s="489"/>
      <c r="L503" s="489" t="s">
        <v>81</v>
      </c>
      <c r="M503" s="490" t="s">
        <v>75</v>
      </c>
      <c r="N503" s="1272"/>
      <c r="O503" s="1272"/>
      <c r="P503" s="1272"/>
      <c r="Q503" s="1272"/>
      <c r="R503" s="1272"/>
      <c r="S503" s="446" t="s">
        <v>74</v>
      </c>
      <c r="T503" s="1269" t="str">
        <f>IF(項目一覧②!$G$152=1,"",INDEX(主要用途!$D$2:$D$72,項目一覧②!$G$152))</f>
        <v/>
      </c>
      <c r="U503" s="1270"/>
      <c r="V503" s="1270"/>
      <c r="W503" s="1270"/>
      <c r="X503" s="1270"/>
      <c r="Y503" s="1270"/>
      <c r="Z503" s="1270"/>
      <c r="AA503" s="1270"/>
      <c r="AB503" s="1270"/>
      <c r="AC503" s="1271"/>
      <c r="AD503" s="446" t="s">
        <v>74</v>
      </c>
      <c r="AE503" s="1264"/>
      <c r="AF503" s="1265"/>
      <c r="AG503" s="1265"/>
      <c r="AH503" s="1266"/>
      <c r="AI503" s="488" t="s">
        <v>73</v>
      </c>
      <c r="AJ503" s="490" t="s">
        <v>77</v>
      </c>
      <c r="AK503" s="484"/>
      <c r="AL503" s="490"/>
      <c r="AM503" s="10"/>
    </row>
    <row r="504" spans="1:39" ht="18" customHeight="1">
      <c r="A504" s="406"/>
      <c r="C504" s="489"/>
      <c r="D504" s="489"/>
      <c r="E504" s="489"/>
      <c r="F504" s="489"/>
      <c r="G504" s="489"/>
      <c r="H504" s="489"/>
      <c r="I504" s="489"/>
      <c r="J504" s="489"/>
      <c r="K504" s="489"/>
      <c r="L504" s="489" t="s">
        <v>80</v>
      </c>
      <c r="M504" s="490" t="s">
        <v>75</v>
      </c>
      <c r="N504" s="1272"/>
      <c r="O504" s="1272"/>
      <c r="P504" s="1272"/>
      <c r="Q504" s="1272"/>
      <c r="R504" s="1272"/>
      <c r="S504" s="446" t="s">
        <v>74</v>
      </c>
      <c r="T504" s="1269" t="str">
        <f>IF(項目一覧②!$G$153=1,"",INDEX(主要用途!$D$2:$D$72,項目一覧②!$G$153))</f>
        <v/>
      </c>
      <c r="U504" s="1270"/>
      <c r="V504" s="1270"/>
      <c r="W504" s="1270"/>
      <c r="X504" s="1270"/>
      <c r="Y504" s="1270"/>
      <c r="Z504" s="1270"/>
      <c r="AA504" s="1270"/>
      <c r="AB504" s="1270"/>
      <c r="AC504" s="1271"/>
      <c r="AD504" s="446" t="s">
        <v>74</v>
      </c>
      <c r="AE504" s="1264"/>
      <c r="AF504" s="1265"/>
      <c r="AG504" s="1265"/>
      <c r="AH504" s="1266"/>
      <c r="AI504" s="488" t="s">
        <v>73</v>
      </c>
      <c r="AJ504" s="490" t="s">
        <v>77</v>
      </c>
      <c r="AK504" s="484"/>
      <c r="AL504" s="490"/>
      <c r="AM504" s="10"/>
    </row>
    <row r="505" spans="1:39" ht="18" customHeight="1">
      <c r="A505" s="406"/>
      <c r="C505" s="489"/>
      <c r="D505" s="489"/>
      <c r="E505" s="489"/>
      <c r="F505" s="489"/>
      <c r="G505" s="489"/>
      <c r="H505" s="489"/>
      <c r="I505" s="489"/>
      <c r="J505" s="489"/>
      <c r="K505" s="489"/>
      <c r="L505" s="489" t="s">
        <v>79</v>
      </c>
      <c r="M505" s="490" t="s">
        <v>75</v>
      </c>
      <c r="N505" s="1272"/>
      <c r="O505" s="1272"/>
      <c r="P505" s="1272"/>
      <c r="Q505" s="1272"/>
      <c r="R505" s="1272"/>
      <c r="S505" s="446" t="s">
        <v>74</v>
      </c>
      <c r="T505" s="1269" t="str">
        <f>IF(項目一覧②!$G$154=1,"",INDEX(主要用途!$D$2:$D$72,項目一覧②!$G$154))</f>
        <v/>
      </c>
      <c r="U505" s="1270"/>
      <c r="V505" s="1270"/>
      <c r="W505" s="1270"/>
      <c r="X505" s="1270"/>
      <c r="Y505" s="1270"/>
      <c r="Z505" s="1270"/>
      <c r="AA505" s="1270"/>
      <c r="AB505" s="1270"/>
      <c r="AC505" s="1271"/>
      <c r="AD505" s="446" t="s">
        <v>74</v>
      </c>
      <c r="AE505" s="1264"/>
      <c r="AF505" s="1265"/>
      <c r="AG505" s="1265"/>
      <c r="AH505" s="1266"/>
      <c r="AI505" s="488" t="s">
        <v>73</v>
      </c>
      <c r="AJ505" s="490" t="s">
        <v>77</v>
      </c>
      <c r="AK505" s="484"/>
      <c r="AL505" s="490"/>
      <c r="AM505" s="10"/>
    </row>
    <row r="506" spans="1:39" ht="18" customHeight="1">
      <c r="A506" s="406"/>
      <c r="C506" s="489"/>
      <c r="D506" s="489"/>
      <c r="E506" s="489"/>
      <c r="F506" s="489"/>
      <c r="G506" s="489"/>
      <c r="H506" s="489"/>
      <c r="I506" s="489"/>
      <c r="J506" s="489"/>
      <c r="K506" s="489"/>
      <c r="L506" s="489" t="s">
        <v>78</v>
      </c>
      <c r="M506" s="490" t="s">
        <v>75</v>
      </c>
      <c r="N506" s="1272"/>
      <c r="O506" s="1272"/>
      <c r="P506" s="1272"/>
      <c r="Q506" s="1272"/>
      <c r="R506" s="1272"/>
      <c r="S506" s="446" t="s">
        <v>74</v>
      </c>
      <c r="T506" s="1269" t="str">
        <f>IF(項目一覧②!$G$155=1,"",INDEX(主要用途!$D$2:$D$72,項目一覧②!$G$155))</f>
        <v/>
      </c>
      <c r="U506" s="1270"/>
      <c r="V506" s="1270"/>
      <c r="W506" s="1270"/>
      <c r="X506" s="1270"/>
      <c r="Y506" s="1270"/>
      <c r="Z506" s="1270"/>
      <c r="AA506" s="1270"/>
      <c r="AB506" s="1270"/>
      <c r="AC506" s="1271"/>
      <c r="AD506" s="446" t="s">
        <v>74</v>
      </c>
      <c r="AE506" s="1264"/>
      <c r="AF506" s="1265"/>
      <c r="AG506" s="1265"/>
      <c r="AH506" s="1266"/>
      <c r="AI506" s="488" t="s">
        <v>73</v>
      </c>
      <c r="AJ506" s="490" t="s">
        <v>77</v>
      </c>
      <c r="AK506" s="484"/>
      <c r="AL506" s="490"/>
      <c r="AM506" s="10"/>
    </row>
    <row r="507" spans="1:39" ht="18" customHeight="1">
      <c r="A507" s="406"/>
      <c r="C507" s="489"/>
      <c r="D507" s="489"/>
      <c r="E507" s="489"/>
      <c r="F507" s="489"/>
      <c r="G507" s="489"/>
      <c r="H507" s="489"/>
      <c r="I507" s="489"/>
      <c r="J507" s="489"/>
      <c r="K507" s="489"/>
      <c r="L507" s="489" t="s">
        <v>76</v>
      </c>
      <c r="M507" s="490" t="s">
        <v>75</v>
      </c>
      <c r="N507" s="1272"/>
      <c r="O507" s="1272"/>
      <c r="P507" s="1272"/>
      <c r="Q507" s="1272"/>
      <c r="R507" s="1272"/>
      <c r="S507" s="446" t="s">
        <v>74</v>
      </c>
      <c r="T507" s="1269" t="str">
        <f>IF(項目一覧②!$G$156=1,"",INDEX(主要用途!$D$2:$D$72,項目一覧②!$G$156))</f>
        <v/>
      </c>
      <c r="U507" s="1270"/>
      <c r="V507" s="1270"/>
      <c r="W507" s="1270"/>
      <c r="X507" s="1270"/>
      <c r="Y507" s="1270"/>
      <c r="Z507" s="1270"/>
      <c r="AA507" s="1270"/>
      <c r="AB507" s="1270"/>
      <c r="AC507" s="1271"/>
      <c r="AD507" s="446" t="s">
        <v>74</v>
      </c>
      <c r="AE507" s="1264"/>
      <c r="AF507" s="1265"/>
      <c r="AG507" s="1265"/>
      <c r="AH507" s="1266"/>
      <c r="AI507" s="488" t="s">
        <v>73</v>
      </c>
      <c r="AJ507" s="490" t="s">
        <v>77</v>
      </c>
      <c r="AK507" s="484"/>
      <c r="AL507" s="490"/>
      <c r="AM507" s="10"/>
    </row>
    <row r="508" spans="1:39" ht="15" customHeight="1">
      <c r="A508" s="406"/>
      <c r="B508" s="475" t="s">
        <v>2980</v>
      </c>
      <c r="C508" s="475"/>
      <c r="D508" s="475"/>
      <c r="E508" s="475"/>
      <c r="F508" s="475"/>
      <c r="G508" s="475"/>
      <c r="H508" s="475"/>
      <c r="I508" s="475"/>
      <c r="J508" s="475"/>
      <c r="K508" s="475"/>
      <c r="L508" s="476"/>
      <c r="M508" s="476"/>
      <c r="N508" s="476"/>
      <c r="O508" s="476"/>
      <c r="P508" s="476"/>
      <c r="Q508" s="476"/>
      <c r="R508" s="476"/>
      <c r="S508" s="446"/>
      <c r="T508" s="491"/>
      <c r="U508" s="491"/>
      <c r="V508" s="491"/>
      <c r="W508" s="491"/>
      <c r="X508" s="491"/>
      <c r="Y508" s="491"/>
      <c r="Z508" s="491"/>
      <c r="AA508" s="491"/>
      <c r="AB508" s="491"/>
      <c r="AC508" s="491"/>
      <c r="AD508" s="491"/>
      <c r="AE508" s="491"/>
      <c r="AF508" s="491"/>
      <c r="AG508" s="491"/>
      <c r="AH508" s="491"/>
      <c r="AI508" s="491"/>
      <c r="AJ508" s="491"/>
      <c r="AK508" s="491"/>
      <c r="AL508" s="491"/>
      <c r="AM508" s="484"/>
    </row>
    <row r="509" spans="1:39" ht="18" customHeight="1">
      <c r="A509" s="406"/>
      <c r="B509" s="475"/>
      <c r="C509" s="475"/>
      <c r="D509" s="475"/>
      <c r="E509" s="475"/>
      <c r="F509" s="475"/>
      <c r="G509" s="475"/>
      <c r="H509" s="475"/>
      <c r="I509" s="475"/>
      <c r="J509" s="475"/>
      <c r="K509" s="475"/>
      <c r="L509" s="476"/>
      <c r="M509" s="476"/>
      <c r="N509" s="1276"/>
      <c r="O509" s="1277"/>
      <c r="P509" s="1277"/>
      <c r="Q509" s="1277"/>
      <c r="R509" s="1277"/>
      <c r="S509" s="1277"/>
      <c r="T509" s="1277"/>
      <c r="U509" s="1277"/>
      <c r="V509" s="1277"/>
      <c r="W509" s="1277"/>
      <c r="X509" s="1277"/>
      <c r="Y509" s="1277"/>
      <c r="Z509" s="1277"/>
      <c r="AA509" s="1277"/>
      <c r="AB509" s="1277"/>
      <c r="AC509" s="1277"/>
      <c r="AD509" s="1277"/>
      <c r="AE509" s="1277"/>
      <c r="AF509" s="1277"/>
      <c r="AG509" s="1277"/>
      <c r="AH509" s="1277"/>
      <c r="AI509" s="1278"/>
      <c r="AJ509" s="491"/>
      <c r="AK509" s="491"/>
      <c r="AL509" s="491"/>
      <c r="AM509" s="484"/>
    </row>
    <row r="510" spans="1:39" ht="18" customHeight="1">
      <c r="A510" s="406"/>
      <c r="B510" s="475"/>
      <c r="C510" s="475"/>
      <c r="D510" s="475"/>
      <c r="E510" s="475"/>
      <c r="F510" s="475"/>
      <c r="G510" s="475"/>
      <c r="H510" s="475"/>
      <c r="I510" s="475"/>
      <c r="J510" s="475"/>
      <c r="K510" s="475"/>
      <c r="L510" s="476"/>
      <c r="M510" s="476"/>
      <c r="N510" s="1279"/>
      <c r="O510" s="1280"/>
      <c r="P510" s="1280"/>
      <c r="Q510" s="1280"/>
      <c r="R510" s="1280"/>
      <c r="S510" s="1280"/>
      <c r="T510" s="1280"/>
      <c r="U510" s="1280"/>
      <c r="V510" s="1280"/>
      <c r="W510" s="1280"/>
      <c r="X510" s="1280"/>
      <c r="Y510" s="1280"/>
      <c r="Z510" s="1280"/>
      <c r="AA510" s="1280"/>
      <c r="AB510" s="1280"/>
      <c r="AC510" s="1280"/>
      <c r="AD510" s="1280"/>
      <c r="AE510" s="1280"/>
      <c r="AF510" s="1280"/>
      <c r="AG510" s="1280"/>
      <c r="AH510" s="1280"/>
      <c r="AI510" s="1281"/>
      <c r="AJ510" s="491"/>
      <c r="AK510" s="491"/>
      <c r="AL510" s="491"/>
      <c r="AM510" s="484"/>
    </row>
    <row r="511" spans="1:39" ht="15" customHeight="1">
      <c r="A511" s="406"/>
      <c r="B511" s="475" t="s">
        <v>2981</v>
      </c>
      <c r="C511" s="475"/>
      <c r="D511" s="475"/>
      <c r="E511" s="475"/>
      <c r="F511" s="475"/>
      <c r="G511" s="475"/>
      <c r="H511" s="475"/>
      <c r="I511" s="475"/>
      <c r="J511" s="475"/>
      <c r="K511" s="475"/>
      <c r="L511" s="476"/>
      <c r="M511" s="476"/>
      <c r="N511" s="476"/>
      <c r="O511" s="476"/>
      <c r="P511" s="476"/>
      <c r="Q511" s="476"/>
      <c r="R511" s="476"/>
      <c r="S511" s="491"/>
      <c r="T511" s="491"/>
      <c r="U511" s="491"/>
      <c r="V511" s="491"/>
      <c r="W511" s="491"/>
      <c r="X511" s="491"/>
      <c r="Y511" s="491"/>
      <c r="Z511" s="491"/>
      <c r="AA511" s="491"/>
      <c r="AB511" s="491"/>
      <c r="AC511" s="491"/>
      <c r="AD511" s="491"/>
      <c r="AE511" s="491"/>
      <c r="AF511" s="491"/>
      <c r="AG511" s="491"/>
      <c r="AH511" s="491"/>
      <c r="AI511" s="491"/>
      <c r="AJ511" s="491"/>
      <c r="AK511" s="491"/>
      <c r="AL511" s="491"/>
      <c r="AM511" s="484"/>
    </row>
    <row r="512" spans="1:39" ht="18" customHeight="1">
      <c r="A512" s="406"/>
      <c r="B512" s="475"/>
      <c r="C512" s="475"/>
      <c r="D512" s="475"/>
      <c r="E512" s="475"/>
      <c r="F512" s="475"/>
      <c r="G512" s="475"/>
      <c r="H512" s="475"/>
      <c r="I512" s="475"/>
      <c r="J512" s="475"/>
      <c r="K512" s="475"/>
      <c r="L512" s="476"/>
      <c r="M512" s="476"/>
      <c r="N512" s="1276"/>
      <c r="O512" s="1277"/>
      <c r="P512" s="1277"/>
      <c r="Q512" s="1277"/>
      <c r="R512" s="1277"/>
      <c r="S512" s="1277"/>
      <c r="T512" s="1277"/>
      <c r="U512" s="1277"/>
      <c r="V512" s="1277"/>
      <c r="W512" s="1277"/>
      <c r="X512" s="1277"/>
      <c r="Y512" s="1277"/>
      <c r="Z512" s="1277"/>
      <c r="AA512" s="1277"/>
      <c r="AB512" s="1277"/>
      <c r="AC512" s="1277"/>
      <c r="AD512" s="1277"/>
      <c r="AE512" s="1277"/>
      <c r="AF512" s="1277"/>
      <c r="AG512" s="1277"/>
      <c r="AH512" s="1277"/>
      <c r="AI512" s="1278"/>
      <c r="AJ512" s="491"/>
      <c r="AK512" s="491"/>
      <c r="AL512" s="491"/>
      <c r="AM512" s="484"/>
    </row>
    <row r="513" spans="1:52" ht="18" customHeight="1">
      <c r="A513" s="406"/>
      <c r="B513" s="475"/>
      <c r="C513" s="475"/>
      <c r="D513" s="475"/>
      <c r="E513" s="475"/>
      <c r="F513" s="475"/>
      <c r="G513" s="475"/>
      <c r="H513" s="475"/>
      <c r="I513" s="475"/>
      <c r="J513" s="475"/>
      <c r="K513" s="475"/>
      <c r="L513" s="476"/>
      <c r="M513" s="476"/>
      <c r="N513" s="1279"/>
      <c r="O513" s="1280"/>
      <c r="P513" s="1280"/>
      <c r="Q513" s="1280"/>
      <c r="R513" s="1280"/>
      <c r="S513" s="1280"/>
      <c r="T513" s="1280"/>
      <c r="U513" s="1280"/>
      <c r="V513" s="1280"/>
      <c r="W513" s="1280"/>
      <c r="X513" s="1280"/>
      <c r="Y513" s="1280"/>
      <c r="Z513" s="1280"/>
      <c r="AA513" s="1280"/>
      <c r="AB513" s="1280"/>
      <c r="AC513" s="1280"/>
      <c r="AD513" s="1280"/>
      <c r="AE513" s="1280"/>
      <c r="AF513" s="1280"/>
      <c r="AG513" s="1280"/>
      <c r="AH513" s="1280"/>
      <c r="AI513" s="1281"/>
      <c r="AJ513" s="476"/>
      <c r="AK513" s="476"/>
      <c r="AL513" s="476"/>
      <c r="AM513" s="476"/>
    </row>
    <row r="514" spans="1:52" ht="15.75" customHeight="1" thickBot="1">
      <c r="A514" s="492"/>
      <c r="B514" s="492"/>
      <c r="C514" s="492"/>
      <c r="D514" s="492"/>
      <c r="E514" s="492"/>
      <c r="F514" s="492"/>
      <c r="G514" s="492"/>
      <c r="H514" s="492"/>
      <c r="I514" s="492"/>
      <c r="J514" s="492"/>
      <c r="K514" s="492"/>
      <c r="L514" s="493"/>
      <c r="M514" s="493"/>
      <c r="N514" s="493"/>
      <c r="O514" s="493"/>
      <c r="P514" s="493"/>
      <c r="Q514" s="493"/>
      <c r="R514" s="493"/>
      <c r="S514" s="493"/>
      <c r="T514" s="493"/>
      <c r="U514" s="493"/>
      <c r="V514" s="493"/>
      <c r="W514" s="493"/>
      <c r="X514" s="493"/>
      <c r="Y514" s="493"/>
      <c r="Z514" s="493"/>
      <c r="AA514" s="493"/>
      <c r="AB514" s="493"/>
      <c r="AC514" s="493"/>
      <c r="AD514" s="493"/>
      <c r="AE514" s="493"/>
      <c r="AF514" s="493"/>
      <c r="AG514" s="493"/>
      <c r="AH514" s="493"/>
      <c r="AI514" s="493"/>
      <c r="AJ514" s="493"/>
      <c r="AK514" s="493"/>
      <c r="AL514" s="493"/>
      <c r="AM514" s="493"/>
      <c r="AN514" s="494"/>
      <c r="AO514" s="494"/>
      <c r="AP514" s="494"/>
      <c r="AQ514" s="494"/>
      <c r="AR514" s="494"/>
      <c r="AS514" s="494"/>
      <c r="AT514" s="494"/>
      <c r="AU514" s="494"/>
      <c r="AV514" s="494"/>
      <c r="AW514" s="494"/>
      <c r="AX514" s="494"/>
      <c r="AY514" s="494"/>
      <c r="AZ514" s="494"/>
    </row>
    <row r="515" spans="1:52" ht="17.25" customHeight="1">
      <c r="A515" s="495" t="s">
        <v>97</v>
      </c>
      <c r="L515" s="10"/>
      <c r="M515" s="476"/>
      <c r="N515" s="491"/>
      <c r="O515" s="491"/>
      <c r="P515" s="491"/>
      <c r="Q515" s="491"/>
      <c r="R515" s="490"/>
      <c r="S515" s="490"/>
      <c r="T515" s="490"/>
      <c r="U515" s="490"/>
      <c r="V515" s="490"/>
      <c r="W515" s="490"/>
      <c r="X515" s="10"/>
      <c r="Y515" s="490"/>
      <c r="Z515" s="490"/>
      <c r="AA515" s="490"/>
      <c r="AB515" s="490"/>
      <c r="AC515" s="490"/>
      <c r="AD515" s="490"/>
      <c r="AE515" s="490"/>
      <c r="AF515" s="490"/>
      <c r="AG515" s="490"/>
      <c r="AH515" s="490"/>
      <c r="AI515" s="490"/>
      <c r="AJ515" s="490"/>
      <c r="AK515" s="490"/>
      <c r="AL515" s="490"/>
      <c r="AM515" s="476"/>
    </row>
    <row r="516" spans="1:52" ht="18" customHeight="1">
      <c r="A516" s="406"/>
      <c r="B516" s="475" t="s">
        <v>2972</v>
      </c>
      <c r="C516" s="475"/>
      <c r="D516" s="475"/>
      <c r="E516" s="475"/>
      <c r="F516" s="475"/>
      <c r="G516" s="475"/>
      <c r="H516" s="475"/>
      <c r="I516" s="475"/>
      <c r="J516" s="475"/>
      <c r="K516" s="475"/>
      <c r="L516" s="476"/>
      <c r="M516" s="476"/>
      <c r="N516" s="1273">
        <f>$M$342</f>
        <v>1</v>
      </c>
      <c r="O516" s="1274"/>
      <c r="P516" s="1274"/>
      <c r="Q516" s="1275"/>
      <c r="R516" s="476"/>
      <c r="S516" s="477"/>
      <c r="T516" s="477"/>
      <c r="U516" s="438"/>
      <c r="V516" s="477"/>
      <c r="W516" s="476"/>
      <c r="X516" s="476"/>
      <c r="Y516" s="476"/>
      <c r="Z516" s="476"/>
      <c r="AA516" s="476"/>
      <c r="AB516" s="476"/>
      <c r="AC516" s="476"/>
      <c r="AD516" s="476"/>
      <c r="AE516" s="476"/>
      <c r="AF516" s="476"/>
      <c r="AG516" s="476"/>
      <c r="AH516" s="476"/>
      <c r="AI516" s="476"/>
      <c r="AJ516" s="476"/>
      <c r="AK516" s="476"/>
      <c r="AL516" s="476"/>
    </row>
    <row r="517" spans="1:52" ht="18" customHeight="1">
      <c r="A517" s="406"/>
      <c r="B517" s="475" t="s">
        <v>2973</v>
      </c>
      <c r="C517" s="475"/>
      <c r="D517" s="475"/>
      <c r="E517" s="475"/>
      <c r="F517" s="475"/>
      <c r="G517" s="475"/>
      <c r="H517" s="475"/>
      <c r="I517" s="475"/>
      <c r="J517" s="475"/>
      <c r="K517" s="475"/>
      <c r="L517" s="476"/>
      <c r="M517" s="476"/>
      <c r="N517" s="1264"/>
      <c r="O517" s="1265"/>
      <c r="P517" s="1265"/>
      <c r="Q517" s="1266"/>
      <c r="R517" s="478" t="s">
        <v>91</v>
      </c>
      <c r="S517" s="479"/>
      <c r="T517" s="479"/>
      <c r="U517" s="480"/>
      <c r="V517" s="10"/>
      <c r="W517" s="476"/>
      <c r="X517" s="476"/>
      <c r="Y517" s="476"/>
      <c r="Z517" s="476"/>
      <c r="AA517" s="476"/>
      <c r="AB517" s="476"/>
      <c r="AC517" s="476"/>
      <c r="AD517" s="476"/>
      <c r="AE517" s="476"/>
      <c r="AF517" s="476"/>
      <c r="AG517" s="476"/>
      <c r="AH517" s="476"/>
      <c r="AI517" s="476"/>
      <c r="AJ517" s="476"/>
      <c r="AK517" s="476"/>
      <c r="AL517" s="476"/>
    </row>
    <row r="518" spans="1:52" ht="18" customHeight="1">
      <c r="A518" s="406"/>
      <c r="B518" s="475" t="s">
        <v>2974</v>
      </c>
      <c r="C518" s="475"/>
      <c r="D518" s="475"/>
      <c r="E518" s="475"/>
      <c r="F518" s="475"/>
      <c r="G518" s="475"/>
      <c r="H518" s="475"/>
      <c r="I518" s="475"/>
      <c r="J518" s="475"/>
      <c r="K518" s="475"/>
      <c r="L518" s="476"/>
      <c r="M518" s="476"/>
      <c r="N518" s="1264"/>
      <c r="O518" s="1265"/>
      <c r="P518" s="1265"/>
      <c r="Q518" s="1266"/>
      <c r="R518" s="478" t="s">
        <v>96</v>
      </c>
      <c r="S518" s="481"/>
      <c r="T518" s="481"/>
      <c r="U518" s="482"/>
      <c r="V518" s="10"/>
      <c r="W518" s="476"/>
      <c r="X518" s="476"/>
      <c r="Y518" s="476"/>
      <c r="Z518" s="476"/>
      <c r="AA518" s="476"/>
      <c r="AB518" s="476"/>
      <c r="AC518" s="476"/>
      <c r="AD518" s="476"/>
      <c r="AE518" s="476"/>
      <c r="AF518" s="476"/>
      <c r="AG518" s="476"/>
      <c r="AH518" s="476"/>
      <c r="AI518" s="476"/>
      <c r="AJ518" s="476"/>
      <c r="AK518" s="476"/>
      <c r="AL518" s="476"/>
    </row>
    <row r="519" spans="1:52" ht="18" customHeight="1">
      <c r="A519" s="406"/>
      <c r="B519" s="475" t="s">
        <v>2975</v>
      </c>
      <c r="C519" s="475"/>
      <c r="D519" s="475"/>
      <c r="E519" s="475"/>
      <c r="F519" s="475"/>
      <c r="G519" s="475"/>
      <c r="H519" s="475"/>
      <c r="I519" s="475"/>
      <c r="J519" s="475"/>
      <c r="K519" s="475"/>
      <c r="L519" s="476"/>
      <c r="M519" s="476"/>
      <c r="N519" s="1264"/>
      <c r="O519" s="1265"/>
      <c r="P519" s="1265"/>
      <c r="Q519" s="1266"/>
      <c r="R519" s="478" t="s">
        <v>96</v>
      </c>
      <c r="S519" s="481"/>
      <c r="T519" s="481"/>
      <c r="U519" s="482"/>
      <c r="V519" s="10"/>
      <c r="W519" s="477"/>
      <c r="X519" s="476"/>
      <c r="Y519" s="476"/>
      <c r="Z519" s="476"/>
      <c r="AA519" s="476"/>
      <c r="AB519" s="476"/>
      <c r="AC519" s="476"/>
      <c r="AD519" s="476"/>
      <c r="AE519" s="476"/>
      <c r="AF519" s="476"/>
      <c r="AG519" s="476"/>
      <c r="AH519" s="476"/>
      <c r="AI519" s="476"/>
      <c r="AJ519" s="476"/>
      <c r="AK519" s="476"/>
      <c r="AL519" s="476"/>
    </row>
    <row r="520" spans="1:52" ht="18" customHeight="1">
      <c r="A520" s="406"/>
      <c r="B520" s="475" t="s">
        <v>2976</v>
      </c>
      <c r="C520" s="475"/>
      <c r="D520" s="475"/>
      <c r="E520" s="475"/>
      <c r="F520" s="475"/>
      <c r="G520" s="475"/>
      <c r="H520" s="475"/>
      <c r="I520" s="475"/>
      <c r="J520" s="475"/>
      <c r="K520" s="475"/>
      <c r="L520" s="476"/>
      <c r="M520" s="476"/>
      <c r="N520" s="1264"/>
      <c r="O520" s="1265"/>
      <c r="P520" s="1265"/>
      <c r="Q520" s="1266"/>
      <c r="R520" s="478" t="s">
        <v>96</v>
      </c>
      <c r="S520" s="481"/>
      <c r="T520" s="481"/>
      <c r="U520" s="482"/>
      <c r="V520" s="10"/>
      <c r="W520" s="477"/>
      <c r="X520" s="476"/>
      <c r="Y520" s="476"/>
      <c r="Z520" s="476"/>
      <c r="AA520" s="476"/>
      <c r="AB520" s="476"/>
      <c r="AC520" s="476"/>
      <c r="AD520" s="476"/>
      <c r="AE520" s="476"/>
      <c r="AF520" s="476"/>
      <c r="AG520" s="476"/>
      <c r="AH520" s="476"/>
      <c r="AI520" s="476"/>
      <c r="AJ520" s="476"/>
      <c r="AK520" s="476"/>
      <c r="AL520" s="476"/>
    </row>
    <row r="521" spans="1:52" ht="18" customHeight="1">
      <c r="A521" s="406"/>
      <c r="B521" s="475" t="s">
        <v>2977</v>
      </c>
      <c r="C521" s="475"/>
      <c r="D521" s="475"/>
      <c r="E521" s="475"/>
      <c r="F521" s="475"/>
      <c r="G521" s="475"/>
      <c r="H521" s="475"/>
      <c r="I521" s="475"/>
      <c r="J521" s="475"/>
      <c r="K521" s="475"/>
      <c r="L521" s="476"/>
      <c r="M521" s="476"/>
      <c r="N521" s="1264"/>
      <c r="O521" s="1265"/>
      <c r="P521" s="1265"/>
      <c r="Q521" s="1266"/>
      <c r="R521" s="478" t="s">
        <v>96</v>
      </c>
      <c r="S521" s="481"/>
      <c r="T521" s="481"/>
      <c r="U521" s="482"/>
      <c r="V521" s="10"/>
      <c r="W521" s="476"/>
      <c r="X521" s="476"/>
      <c r="Y521" s="476"/>
      <c r="Z521" s="476"/>
      <c r="AA521" s="476"/>
      <c r="AB521" s="484"/>
      <c r="AC521" s="484"/>
      <c r="AD521" s="484"/>
      <c r="AE521" s="484"/>
      <c r="AF521" s="484"/>
      <c r="AG521" s="484"/>
      <c r="AH521" s="484"/>
      <c r="AI521" s="484"/>
      <c r="AJ521" s="484"/>
      <c r="AK521" s="484"/>
      <c r="AL521" s="484"/>
    </row>
    <row r="522" spans="1:52" ht="18" customHeight="1">
      <c r="A522" s="406"/>
      <c r="B522" s="483" t="s">
        <v>2978</v>
      </c>
      <c r="C522" s="483"/>
      <c r="D522" s="483"/>
      <c r="E522" s="483"/>
      <c r="F522" s="483"/>
      <c r="G522" s="483"/>
      <c r="H522" s="483"/>
      <c r="I522" s="483"/>
      <c r="J522" s="483"/>
      <c r="K522" s="483"/>
      <c r="L522" s="476"/>
      <c r="M522" s="485"/>
      <c r="N522" s="485"/>
      <c r="O522" s="485"/>
      <c r="P522" s="485"/>
      <c r="Q522" s="478"/>
      <c r="R522" s="481"/>
      <c r="S522" s="481"/>
      <c r="T522" s="483"/>
      <c r="U522" s="10"/>
      <c r="V522" s="484"/>
      <c r="W522" s="486"/>
      <c r="X522" s="486" t="s">
        <v>88</v>
      </c>
      <c r="Y522" s="486"/>
      <c r="Z522" s="487"/>
      <c r="AA522" s="445" t="s">
        <v>87</v>
      </c>
      <c r="AD522" s="484"/>
      <c r="AE522" s="484"/>
      <c r="AF522" s="484"/>
      <c r="AG522" s="484"/>
      <c r="AH522" s="484"/>
      <c r="AI522" s="484"/>
      <c r="AJ522" s="484"/>
      <c r="AK522" s="484"/>
    </row>
    <row r="523" spans="1:52" ht="15" customHeight="1">
      <c r="A523" s="406"/>
      <c r="B523" s="475" t="s">
        <v>2979</v>
      </c>
      <c r="C523" s="475"/>
      <c r="D523" s="475"/>
      <c r="E523" s="475"/>
      <c r="F523" s="475"/>
      <c r="G523" s="475"/>
      <c r="H523" s="475"/>
      <c r="I523" s="475"/>
      <c r="J523" s="475"/>
      <c r="K523" s="475"/>
      <c r="L523" s="476"/>
      <c r="M523" s="476"/>
      <c r="N523" s="476"/>
      <c r="O523" s="476"/>
      <c r="P523" s="488"/>
      <c r="Q523" s="476"/>
      <c r="R523" s="476"/>
      <c r="S523" s="477"/>
      <c r="T523" s="477"/>
      <c r="U523" s="476"/>
      <c r="V523" s="488"/>
      <c r="W523" s="476"/>
      <c r="X523" s="476"/>
      <c r="Y523" s="488"/>
      <c r="Z523" s="476"/>
      <c r="AA523" s="476"/>
      <c r="AB523" s="476"/>
      <c r="AC523" s="488"/>
      <c r="AD523" s="476"/>
      <c r="AE523" s="476"/>
      <c r="AF523" s="476"/>
      <c r="AG523" s="476"/>
      <c r="AH523" s="488"/>
      <c r="AI523" s="476"/>
      <c r="AJ523" s="476"/>
      <c r="AK523" s="476"/>
      <c r="AL523" s="476"/>
      <c r="AM523" s="476"/>
    </row>
    <row r="524" spans="1:52" ht="18" customHeight="1">
      <c r="A524" s="406"/>
      <c r="B524" s="489"/>
      <c r="C524" s="489"/>
      <c r="D524" s="489"/>
      <c r="E524" s="489"/>
      <c r="F524" s="489"/>
      <c r="G524" s="489"/>
      <c r="H524" s="489"/>
      <c r="I524" s="489"/>
      <c r="J524" s="489"/>
      <c r="K524" s="489"/>
      <c r="L524" s="476"/>
      <c r="M524" s="490" t="s">
        <v>75</v>
      </c>
      <c r="N524" s="1267" t="s">
        <v>86</v>
      </c>
      <c r="O524" s="1267"/>
      <c r="P524" s="1267"/>
      <c r="Q524" s="1267"/>
      <c r="R524" s="1267"/>
      <c r="S524" s="446" t="s">
        <v>74</v>
      </c>
      <c r="T524" s="1267" t="s">
        <v>85</v>
      </c>
      <c r="U524" s="1267"/>
      <c r="V524" s="1267"/>
      <c r="W524" s="1267"/>
      <c r="X524" s="1267"/>
      <c r="Y524" s="1267"/>
      <c r="Z524" s="1267"/>
      <c r="AA524" s="1267"/>
      <c r="AB524" s="1267"/>
      <c r="AC524" s="1267"/>
      <c r="AD524" s="446" t="s">
        <v>74</v>
      </c>
      <c r="AE524" s="1267" t="s">
        <v>84</v>
      </c>
      <c r="AF524" s="1267"/>
      <c r="AG524" s="1267"/>
      <c r="AH524" s="1267"/>
      <c r="AI524" s="1268"/>
      <c r="AJ524" s="490" t="s">
        <v>94</v>
      </c>
      <c r="AK524" s="490"/>
      <c r="AL524" s="10"/>
      <c r="AM524" s="10"/>
    </row>
    <row r="525" spans="1:52" ht="18" customHeight="1">
      <c r="A525" s="406"/>
      <c r="C525" s="489"/>
      <c r="D525" s="489"/>
      <c r="E525" s="489"/>
      <c r="F525" s="489"/>
      <c r="G525" s="489"/>
      <c r="H525" s="489"/>
      <c r="I525" s="489"/>
      <c r="J525" s="489"/>
      <c r="K525" s="489"/>
      <c r="L525" s="489" t="s">
        <v>95</v>
      </c>
      <c r="M525" s="490" t="s">
        <v>75</v>
      </c>
      <c r="N525" s="1272"/>
      <c r="O525" s="1272"/>
      <c r="P525" s="1272"/>
      <c r="Q525" s="1272"/>
      <c r="R525" s="1272"/>
      <c r="S525" s="446" t="s">
        <v>74</v>
      </c>
      <c r="T525" s="1269" t="str">
        <f>IF(項目一覧②!$G$178=1,"",INDEX(主要用途!$D$2:$D$72,項目一覧②!$G$178))</f>
        <v/>
      </c>
      <c r="U525" s="1270"/>
      <c r="V525" s="1270"/>
      <c r="W525" s="1270"/>
      <c r="X525" s="1270"/>
      <c r="Y525" s="1270"/>
      <c r="Z525" s="1270"/>
      <c r="AA525" s="1270"/>
      <c r="AB525" s="1270"/>
      <c r="AC525" s="1271"/>
      <c r="AD525" s="446" t="s">
        <v>74</v>
      </c>
      <c r="AE525" s="1264"/>
      <c r="AF525" s="1265"/>
      <c r="AG525" s="1265"/>
      <c r="AH525" s="1266"/>
      <c r="AI525" s="488" t="s">
        <v>73</v>
      </c>
      <c r="AJ525" s="490" t="s">
        <v>94</v>
      </c>
      <c r="AK525" s="484"/>
      <c r="AL525" s="490"/>
      <c r="AM525" s="10"/>
    </row>
    <row r="526" spans="1:52" ht="18" customHeight="1">
      <c r="A526" s="406"/>
      <c r="C526" s="489"/>
      <c r="D526" s="489"/>
      <c r="E526" s="489"/>
      <c r="F526" s="489"/>
      <c r="G526" s="489"/>
      <c r="H526" s="489"/>
      <c r="I526" s="489"/>
      <c r="J526" s="489"/>
      <c r="K526" s="489"/>
      <c r="L526" s="489" t="s">
        <v>81</v>
      </c>
      <c r="M526" s="490" t="s">
        <v>75</v>
      </c>
      <c r="N526" s="1272"/>
      <c r="O526" s="1272"/>
      <c r="P526" s="1272"/>
      <c r="Q526" s="1272"/>
      <c r="R526" s="1272"/>
      <c r="S526" s="446" t="s">
        <v>74</v>
      </c>
      <c r="T526" s="1269" t="str">
        <f>IF(項目一覧②!$G$179=1,"",INDEX(主要用途!$D$2:$D$72,項目一覧②!$G$179))</f>
        <v/>
      </c>
      <c r="U526" s="1270"/>
      <c r="V526" s="1270"/>
      <c r="W526" s="1270"/>
      <c r="X526" s="1270"/>
      <c r="Y526" s="1270"/>
      <c r="Z526" s="1270"/>
      <c r="AA526" s="1270"/>
      <c r="AB526" s="1270"/>
      <c r="AC526" s="1271"/>
      <c r="AD526" s="446" t="s">
        <v>74</v>
      </c>
      <c r="AE526" s="1264"/>
      <c r="AF526" s="1265"/>
      <c r="AG526" s="1265"/>
      <c r="AH526" s="1266"/>
      <c r="AI526" s="488" t="s">
        <v>73</v>
      </c>
      <c r="AJ526" s="490" t="s">
        <v>94</v>
      </c>
      <c r="AK526" s="484"/>
      <c r="AL526" s="490"/>
      <c r="AM526" s="10"/>
    </row>
    <row r="527" spans="1:52" ht="18" customHeight="1">
      <c r="A527" s="406"/>
      <c r="C527" s="489"/>
      <c r="D527" s="489"/>
      <c r="E527" s="489"/>
      <c r="F527" s="489"/>
      <c r="G527" s="489"/>
      <c r="H527" s="489"/>
      <c r="I527" s="489"/>
      <c r="J527" s="489"/>
      <c r="K527" s="489"/>
      <c r="L527" s="489" t="s">
        <v>80</v>
      </c>
      <c r="M527" s="490" t="s">
        <v>75</v>
      </c>
      <c r="N527" s="1272"/>
      <c r="O527" s="1272"/>
      <c r="P527" s="1272"/>
      <c r="Q527" s="1272"/>
      <c r="R527" s="1272"/>
      <c r="S527" s="446" t="s">
        <v>74</v>
      </c>
      <c r="T527" s="1269" t="str">
        <f>IF(項目一覧②!$G$180=1,"",INDEX(主要用途!$D$2:$D$72,項目一覧②!$G$180))</f>
        <v/>
      </c>
      <c r="U527" s="1270"/>
      <c r="V527" s="1270"/>
      <c r="W527" s="1270"/>
      <c r="X527" s="1270"/>
      <c r="Y527" s="1270"/>
      <c r="Z527" s="1270"/>
      <c r="AA527" s="1270"/>
      <c r="AB527" s="1270"/>
      <c r="AC527" s="1271"/>
      <c r="AD527" s="446" t="s">
        <v>74</v>
      </c>
      <c r="AE527" s="1264"/>
      <c r="AF527" s="1265"/>
      <c r="AG527" s="1265"/>
      <c r="AH527" s="1266"/>
      <c r="AI527" s="488" t="s">
        <v>73</v>
      </c>
      <c r="AJ527" s="490" t="s">
        <v>94</v>
      </c>
      <c r="AK527" s="484"/>
      <c r="AL527" s="490"/>
      <c r="AM527" s="10"/>
    </row>
    <row r="528" spans="1:52" ht="18" customHeight="1">
      <c r="A528" s="406"/>
      <c r="C528" s="489"/>
      <c r="D528" s="489"/>
      <c r="E528" s="489"/>
      <c r="F528" s="489"/>
      <c r="G528" s="489"/>
      <c r="H528" s="489"/>
      <c r="I528" s="489"/>
      <c r="J528" s="489"/>
      <c r="K528" s="489"/>
      <c r="L528" s="489" t="s">
        <v>79</v>
      </c>
      <c r="M528" s="490" t="s">
        <v>75</v>
      </c>
      <c r="N528" s="1272"/>
      <c r="O528" s="1272"/>
      <c r="P528" s="1272"/>
      <c r="Q528" s="1272"/>
      <c r="R528" s="1272"/>
      <c r="S528" s="446" t="s">
        <v>74</v>
      </c>
      <c r="T528" s="1269" t="str">
        <f>IF(項目一覧②!$G$181=1,"",INDEX(主要用途!$D$2:$D$72,項目一覧②!$G$181))</f>
        <v/>
      </c>
      <c r="U528" s="1270"/>
      <c r="V528" s="1270"/>
      <c r="W528" s="1270"/>
      <c r="X528" s="1270"/>
      <c r="Y528" s="1270"/>
      <c r="Z528" s="1270"/>
      <c r="AA528" s="1270"/>
      <c r="AB528" s="1270"/>
      <c r="AC528" s="1271"/>
      <c r="AD528" s="446" t="s">
        <v>74</v>
      </c>
      <c r="AE528" s="1264"/>
      <c r="AF528" s="1265"/>
      <c r="AG528" s="1265"/>
      <c r="AH528" s="1266"/>
      <c r="AI528" s="488" t="s">
        <v>73</v>
      </c>
      <c r="AJ528" s="490" t="s">
        <v>94</v>
      </c>
      <c r="AK528" s="484"/>
      <c r="AL528" s="490"/>
      <c r="AM528" s="10"/>
    </row>
    <row r="529" spans="1:44" ht="18" customHeight="1">
      <c r="A529" s="406"/>
      <c r="C529" s="489"/>
      <c r="D529" s="489"/>
      <c r="E529" s="489"/>
      <c r="F529" s="489"/>
      <c r="G529" s="489"/>
      <c r="H529" s="489"/>
      <c r="I529" s="489"/>
      <c r="J529" s="489"/>
      <c r="K529" s="489"/>
      <c r="L529" s="489" t="s">
        <v>78</v>
      </c>
      <c r="M529" s="490" t="s">
        <v>75</v>
      </c>
      <c r="N529" s="1272"/>
      <c r="O529" s="1272"/>
      <c r="P529" s="1272"/>
      <c r="Q529" s="1272"/>
      <c r="R529" s="1272"/>
      <c r="S529" s="446" t="s">
        <v>74</v>
      </c>
      <c r="T529" s="1269" t="str">
        <f>IF(項目一覧②!$G$182=1,"",INDEX(主要用途!$D$2:$D$72,項目一覧②!$G$182))</f>
        <v/>
      </c>
      <c r="U529" s="1270"/>
      <c r="V529" s="1270"/>
      <c r="W529" s="1270"/>
      <c r="X529" s="1270"/>
      <c r="Y529" s="1270"/>
      <c r="Z529" s="1270"/>
      <c r="AA529" s="1270"/>
      <c r="AB529" s="1270"/>
      <c r="AC529" s="1271"/>
      <c r="AD529" s="446" t="s">
        <v>74</v>
      </c>
      <c r="AE529" s="1264"/>
      <c r="AF529" s="1265"/>
      <c r="AG529" s="1265"/>
      <c r="AH529" s="1266"/>
      <c r="AI529" s="488" t="s">
        <v>73</v>
      </c>
      <c r="AJ529" s="490" t="s">
        <v>94</v>
      </c>
      <c r="AK529" s="484"/>
      <c r="AL529" s="490"/>
      <c r="AM529" s="10"/>
    </row>
    <row r="530" spans="1:44" ht="18" customHeight="1">
      <c r="A530" s="406"/>
      <c r="C530" s="489"/>
      <c r="D530" s="489"/>
      <c r="E530" s="489"/>
      <c r="F530" s="489"/>
      <c r="G530" s="489"/>
      <c r="H530" s="489"/>
      <c r="I530" s="489"/>
      <c r="J530" s="489"/>
      <c r="K530" s="489"/>
      <c r="L530" s="489" t="s">
        <v>76</v>
      </c>
      <c r="M530" s="490" t="s">
        <v>75</v>
      </c>
      <c r="N530" s="1272"/>
      <c r="O530" s="1272"/>
      <c r="P530" s="1272"/>
      <c r="Q530" s="1272"/>
      <c r="R530" s="1272"/>
      <c r="S530" s="446" t="s">
        <v>74</v>
      </c>
      <c r="T530" s="1269" t="str">
        <f>IF(項目一覧②!$G$183=1,"",INDEX(主要用途!$D$2:$D$72,項目一覧②!$G$183))</f>
        <v/>
      </c>
      <c r="U530" s="1270"/>
      <c r="V530" s="1270"/>
      <c r="W530" s="1270"/>
      <c r="X530" s="1270"/>
      <c r="Y530" s="1270"/>
      <c r="Z530" s="1270"/>
      <c r="AA530" s="1270"/>
      <c r="AB530" s="1270"/>
      <c r="AC530" s="1271"/>
      <c r="AD530" s="446" t="s">
        <v>74</v>
      </c>
      <c r="AE530" s="1264"/>
      <c r="AF530" s="1265"/>
      <c r="AG530" s="1265"/>
      <c r="AH530" s="1266"/>
      <c r="AI530" s="488" t="s">
        <v>73</v>
      </c>
      <c r="AJ530" s="490" t="s">
        <v>94</v>
      </c>
      <c r="AK530" s="484"/>
      <c r="AL530" s="490"/>
      <c r="AM530" s="10"/>
    </row>
    <row r="531" spans="1:44" ht="15" customHeight="1">
      <c r="A531" s="406"/>
      <c r="B531" s="475" t="s">
        <v>2980</v>
      </c>
      <c r="C531" s="475"/>
      <c r="D531" s="475"/>
      <c r="E531" s="475"/>
      <c r="F531" s="475"/>
      <c r="G531" s="475"/>
      <c r="H531" s="475"/>
      <c r="I531" s="475"/>
      <c r="J531" s="475"/>
      <c r="K531" s="475"/>
      <c r="L531" s="476"/>
      <c r="M531" s="476"/>
      <c r="N531" s="476"/>
      <c r="O531" s="476"/>
      <c r="P531" s="476"/>
      <c r="Q531" s="476"/>
      <c r="R531" s="476"/>
      <c r="S531" s="446"/>
      <c r="T531" s="491"/>
      <c r="U531" s="491"/>
      <c r="V531" s="491"/>
      <c r="W531" s="491"/>
      <c r="X531" s="491"/>
      <c r="Y531" s="491"/>
      <c r="Z531" s="491"/>
      <c r="AA531" s="491"/>
      <c r="AB531" s="491"/>
      <c r="AC531" s="491"/>
      <c r="AD531" s="491"/>
      <c r="AE531" s="491"/>
      <c r="AF531" s="491"/>
      <c r="AG531" s="491"/>
      <c r="AH531" s="491"/>
      <c r="AI531" s="491"/>
      <c r="AJ531" s="491"/>
      <c r="AK531" s="491"/>
      <c r="AL531" s="491"/>
      <c r="AM531" s="484"/>
    </row>
    <row r="532" spans="1:44" ht="18" customHeight="1">
      <c r="A532" s="406"/>
      <c r="B532" s="475"/>
      <c r="C532" s="475"/>
      <c r="D532" s="475"/>
      <c r="E532" s="475"/>
      <c r="F532" s="475"/>
      <c r="G532" s="475"/>
      <c r="H532" s="475"/>
      <c r="I532" s="475"/>
      <c r="J532" s="475"/>
      <c r="K532" s="475"/>
      <c r="L532" s="476"/>
      <c r="M532" s="476"/>
      <c r="N532" s="1276"/>
      <c r="O532" s="1277"/>
      <c r="P532" s="1277"/>
      <c r="Q532" s="1277"/>
      <c r="R532" s="1277"/>
      <c r="S532" s="1277"/>
      <c r="T532" s="1277"/>
      <c r="U532" s="1277"/>
      <c r="V532" s="1277"/>
      <c r="W532" s="1277"/>
      <c r="X532" s="1277"/>
      <c r="Y532" s="1277"/>
      <c r="Z532" s="1277"/>
      <c r="AA532" s="1277"/>
      <c r="AB532" s="1277"/>
      <c r="AC532" s="1277"/>
      <c r="AD532" s="1277"/>
      <c r="AE532" s="1277"/>
      <c r="AF532" s="1277"/>
      <c r="AG532" s="1277"/>
      <c r="AH532" s="1277"/>
      <c r="AI532" s="1278"/>
      <c r="AJ532" s="491"/>
      <c r="AK532" s="491"/>
      <c r="AL532" s="491"/>
      <c r="AM532" s="484"/>
    </row>
    <row r="533" spans="1:44" ht="18" customHeight="1">
      <c r="A533" s="406"/>
      <c r="B533" s="475"/>
      <c r="C533" s="475"/>
      <c r="D533" s="475"/>
      <c r="E533" s="475"/>
      <c r="F533" s="475"/>
      <c r="G533" s="475"/>
      <c r="H533" s="475"/>
      <c r="I533" s="475"/>
      <c r="J533" s="475"/>
      <c r="K533" s="475"/>
      <c r="L533" s="476"/>
      <c r="M533" s="476"/>
      <c r="N533" s="1279"/>
      <c r="O533" s="1280"/>
      <c r="P533" s="1280"/>
      <c r="Q533" s="1280"/>
      <c r="R533" s="1280"/>
      <c r="S533" s="1280"/>
      <c r="T533" s="1280"/>
      <c r="U533" s="1280"/>
      <c r="V533" s="1280"/>
      <c r="W533" s="1280"/>
      <c r="X533" s="1280"/>
      <c r="Y533" s="1280"/>
      <c r="Z533" s="1280"/>
      <c r="AA533" s="1280"/>
      <c r="AB533" s="1280"/>
      <c r="AC533" s="1280"/>
      <c r="AD533" s="1280"/>
      <c r="AE533" s="1280"/>
      <c r="AF533" s="1280"/>
      <c r="AG533" s="1280"/>
      <c r="AH533" s="1280"/>
      <c r="AI533" s="1281"/>
      <c r="AJ533" s="491"/>
      <c r="AK533" s="491"/>
      <c r="AL533" s="491"/>
      <c r="AM533" s="484"/>
    </row>
    <row r="534" spans="1:44" ht="15" customHeight="1">
      <c r="A534" s="406"/>
      <c r="B534" s="475" t="s">
        <v>2981</v>
      </c>
      <c r="C534" s="475"/>
      <c r="D534" s="475"/>
      <c r="E534" s="475"/>
      <c r="F534" s="475"/>
      <c r="G534" s="475"/>
      <c r="H534" s="475"/>
      <c r="I534" s="475"/>
      <c r="J534" s="475"/>
      <c r="K534" s="475"/>
      <c r="L534" s="476"/>
      <c r="M534" s="476"/>
      <c r="N534" s="476"/>
      <c r="O534" s="476"/>
      <c r="P534" s="476"/>
      <c r="Q534" s="476"/>
      <c r="R534" s="476"/>
      <c r="S534" s="491"/>
      <c r="T534" s="491"/>
      <c r="U534" s="491"/>
      <c r="V534" s="491"/>
      <c r="W534" s="491"/>
      <c r="X534" s="491"/>
      <c r="Y534" s="491"/>
      <c r="Z534" s="491"/>
      <c r="AA534" s="491"/>
      <c r="AB534" s="491"/>
      <c r="AC534" s="491"/>
      <c r="AD534" s="491"/>
      <c r="AE534" s="491"/>
      <c r="AF534" s="491"/>
      <c r="AG534" s="491"/>
      <c r="AH534" s="491"/>
      <c r="AI534" s="491"/>
      <c r="AJ534" s="491"/>
      <c r="AK534" s="491"/>
      <c r="AL534" s="491"/>
      <c r="AM534" s="484"/>
    </row>
    <row r="535" spans="1:44" ht="18" customHeight="1">
      <c r="A535" s="406"/>
      <c r="B535" s="475"/>
      <c r="C535" s="475"/>
      <c r="D535" s="475"/>
      <c r="E535" s="475"/>
      <c r="F535" s="475"/>
      <c r="G535" s="475"/>
      <c r="H535" s="475"/>
      <c r="I535" s="475"/>
      <c r="J535" s="475"/>
      <c r="K535" s="475"/>
      <c r="L535" s="476"/>
      <c r="M535" s="476"/>
      <c r="N535" s="1276"/>
      <c r="O535" s="1277"/>
      <c r="P535" s="1277"/>
      <c r="Q535" s="1277"/>
      <c r="R535" s="1277"/>
      <c r="S535" s="1277"/>
      <c r="T535" s="1277"/>
      <c r="U535" s="1277"/>
      <c r="V535" s="1277"/>
      <c r="W535" s="1277"/>
      <c r="X535" s="1277"/>
      <c r="Y535" s="1277"/>
      <c r="Z535" s="1277"/>
      <c r="AA535" s="1277"/>
      <c r="AB535" s="1277"/>
      <c r="AC535" s="1277"/>
      <c r="AD535" s="1277"/>
      <c r="AE535" s="1277"/>
      <c r="AF535" s="1277"/>
      <c r="AG535" s="1277"/>
      <c r="AH535" s="1277"/>
      <c r="AI535" s="1278"/>
      <c r="AJ535" s="491"/>
      <c r="AK535" s="491"/>
      <c r="AL535" s="491"/>
      <c r="AM535" s="484"/>
    </row>
    <row r="536" spans="1:44" ht="18" customHeight="1">
      <c r="A536" s="406"/>
      <c r="B536" s="475"/>
      <c r="C536" s="475"/>
      <c r="D536" s="475"/>
      <c r="E536" s="475"/>
      <c r="F536" s="475"/>
      <c r="G536" s="475"/>
      <c r="H536" s="475"/>
      <c r="I536" s="475"/>
      <c r="J536" s="475"/>
      <c r="K536" s="475"/>
      <c r="L536" s="476"/>
      <c r="M536" s="476"/>
      <c r="N536" s="1279"/>
      <c r="O536" s="1280"/>
      <c r="P536" s="1280"/>
      <c r="Q536" s="1280"/>
      <c r="R536" s="1280"/>
      <c r="S536" s="1280"/>
      <c r="T536" s="1280"/>
      <c r="U536" s="1280"/>
      <c r="V536" s="1280"/>
      <c r="W536" s="1280"/>
      <c r="X536" s="1280"/>
      <c r="Y536" s="1280"/>
      <c r="Z536" s="1280"/>
      <c r="AA536" s="1280"/>
      <c r="AB536" s="1280"/>
      <c r="AC536" s="1280"/>
      <c r="AD536" s="1280"/>
      <c r="AE536" s="1280"/>
      <c r="AF536" s="1280"/>
      <c r="AG536" s="1280"/>
      <c r="AH536" s="1280"/>
      <c r="AI536" s="1281"/>
      <c r="AJ536" s="476"/>
      <c r="AK536" s="476"/>
      <c r="AL536" s="476"/>
      <c r="AM536" s="476"/>
    </row>
    <row r="537" spans="1:44" ht="13.5"/>
    <row r="538" spans="1:44" ht="17.25" customHeight="1">
      <c r="A538" s="471" t="s">
        <v>93</v>
      </c>
      <c r="B538" s="413"/>
      <c r="C538" s="413"/>
      <c r="D538" s="413"/>
      <c r="E538" s="413"/>
      <c r="F538" s="413"/>
      <c r="G538" s="413"/>
      <c r="H538" s="413"/>
      <c r="I538" s="413"/>
      <c r="J538" s="413"/>
      <c r="K538" s="413"/>
      <c r="L538" s="428"/>
      <c r="M538" s="472"/>
      <c r="N538" s="473"/>
      <c r="O538" s="473"/>
      <c r="P538" s="473"/>
      <c r="Q538" s="473"/>
      <c r="R538" s="474"/>
      <c r="S538" s="474"/>
      <c r="T538" s="474"/>
      <c r="U538" s="474"/>
      <c r="V538" s="474"/>
      <c r="W538" s="474"/>
      <c r="X538" s="474"/>
      <c r="Y538" s="474"/>
      <c r="Z538" s="474"/>
      <c r="AA538" s="474"/>
      <c r="AB538" s="474"/>
      <c r="AC538" s="474"/>
      <c r="AD538" s="474"/>
      <c r="AE538" s="474"/>
      <c r="AF538" s="474"/>
      <c r="AG538" s="474"/>
      <c r="AH538" s="474"/>
      <c r="AI538" s="474"/>
      <c r="AJ538" s="474"/>
      <c r="AK538" s="474"/>
      <c r="AL538" s="474"/>
      <c r="AM538" s="472"/>
      <c r="AN538" s="414"/>
      <c r="AO538" s="414"/>
      <c r="AP538" s="414"/>
      <c r="AQ538" s="414"/>
      <c r="AR538" s="414"/>
    </row>
    <row r="539" spans="1:44" ht="18" customHeight="1">
      <c r="A539" s="406"/>
      <c r="B539" s="475" t="s">
        <v>2972</v>
      </c>
      <c r="C539" s="475"/>
      <c r="D539" s="475"/>
      <c r="E539" s="475"/>
      <c r="F539" s="475"/>
      <c r="G539" s="475"/>
      <c r="H539" s="475"/>
      <c r="I539" s="475"/>
      <c r="J539" s="475"/>
      <c r="K539" s="475"/>
      <c r="L539" s="476"/>
      <c r="M539" s="476"/>
      <c r="N539" s="1273">
        <f>$M$342</f>
        <v>1</v>
      </c>
      <c r="O539" s="1274"/>
      <c r="P539" s="1274"/>
      <c r="Q539" s="1275"/>
      <c r="R539" s="476"/>
      <c r="S539" s="477"/>
      <c r="T539" s="477"/>
      <c r="U539" s="438"/>
      <c r="V539" s="477"/>
      <c r="W539" s="476"/>
      <c r="X539" s="476"/>
      <c r="Y539" s="476"/>
      <c r="Z539" s="476"/>
      <c r="AA539" s="476"/>
      <c r="AB539" s="476"/>
      <c r="AC539" s="476"/>
      <c r="AD539" s="476"/>
      <c r="AE539" s="476"/>
      <c r="AF539" s="476"/>
      <c r="AG539" s="476"/>
      <c r="AH539" s="476"/>
      <c r="AI539" s="476"/>
      <c r="AJ539" s="476"/>
      <c r="AK539" s="476"/>
      <c r="AL539" s="476"/>
    </row>
    <row r="540" spans="1:44" ht="18" customHeight="1">
      <c r="A540" s="406"/>
      <c r="B540" s="475" t="s">
        <v>2973</v>
      </c>
      <c r="C540" s="475"/>
      <c r="D540" s="475"/>
      <c r="E540" s="475"/>
      <c r="F540" s="475"/>
      <c r="G540" s="475"/>
      <c r="H540" s="475"/>
      <c r="I540" s="475"/>
      <c r="J540" s="475"/>
      <c r="K540" s="475"/>
      <c r="L540" s="476"/>
      <c r="M540" s="476"/>
      <c r="N540" s="1264"/>
      <c r="O540" s="1265"/>
      <c r="P540" s="1265"/>
      <c r="Q540" s="1266"/>
      <c r="R540" s="478" t="s">
        <v>91</v>
      </c>
      <c r="S540" s="479"/>
      <c r="T540" s="479"/>
      <c r="U540" s="480"/>
      <c r="V540" s="10"/>
      <c r="W540" s="476"/>
      <c r="X540" s="476"/>
      <c r="Y540" s="476"/>
      <c r="Z540" s="476"/>
      <c r="AA540" s="476"/>
      <c r="AB540" s="476"/>
      <c r="AC540" s="476"/>
      <c r="AD540" s="476"/>
      <c r="AE540" s="476"/>
      <c r="AF540" s="476"/>
      <c r="AG540" s="476"/>
      <c r="AH540" s="476"/>
      <c r="AI540" s="476"/>
      <c r="AJ540" s="476"/>
      <c r="AK540" s="476"/>
      <c r="AL540" s="476"/>
    </row>
    <row r="541" spans="1:44" ht="18" customHeight="1">
      <c r="A541" s="406"/>
      <c r="B541" s="475" t="s">
        <v>2974</v>
      </c>
      <c r="C541" s="475"/>
      <c r="D541" s="475"/>
      <c r="E541" s="475"/>
      <c r="F541" s="475"/>
      <c r="G541" s="475"/>
      <c r="H541" s="475"/>
      <c r="I541" s="475"/>
      <c r="J541" s="475"/>
      <c r="K541" s="475"/>
      <c r="L541" s="476"/>
      <c r="M541" s="476"/>
      <c r="N541" s="1264"/>
      <c r="O541" s="1265"/>
      <c r="P541" s="1265"/>
      <c r="Q541" s="1266"/>
      <c r="R541" s="478" t="s">
        <v>90</v>
      </c>
      <c r="S541" s="481"/>
      <c r="T541" s="481"/>
      <c r="U541" s="482"/>
      <c r="V541" s="10"/>
      <c r="W541" s="476"/>
      <c r="X541" s="476"/>
      <c r="Y541" s="476"/>
      <c r="Z541" s="476"/>
      <c r="AA541" s="476"/>
      <c r="AB541" s="476"/>
      <c r="AC541" s="476"/>
      <c r="AD541" s="476"/>
      <c r="AE541" s="476"/>
      <c r="AF541" s="476"/>
      <c r="AG541" s="476"/>
      <c r="AH541" s="476"/>
      <c r="AI541" s="476"/>
      <c r="AJ541" s="476"/>
      <c r="AK541" s="476"/>
      <c r="AL541" s="476"/>
    </row>
    <row r="542" spans="1:44" ht="18" customHeight="1">
      <c r="A542" s="406"/>
      <c r="B542" s="475" t="s">
        <v>2975</v>
      </c>
      <c r="C542" s="475"/>
      <c r="D542" s="475"/>
      <c r="E542" s="475"/>
      <c r="F542" s="475"/>
      <c r="G542" s="475"/>
      <c r="H542" s="475"/>
      <c r="I542" s="475"/>
      <c r="J542" s="475"/>
      <c r="K542" s="475"/>
      <c r="L542" s="476"/>
      <c r="M542" s="476"/>
      <c r="N542" s="1264"/>
      <c r="O542" s="1265"/>
      <c r="P542" s="1265"/>
      <c r="Q542" s="1266"/>
      <c r="R542" s="478" t="s">
        <v>90</v>
      </c>
      <c r="S542" s="481"/>
      <c r="T542" s="481"/>
      <c r="U542" s="482"/>
      <c r="V542" s="10"/>
      <c r="W542" s="477"/>
      <c r="X542" s="476"/>
      <c r="Y542" s="476"/>
      <c r="Z542" s="476"/>
      <c r="AA542" s="476"/>
      <c r="AB542" s="476"/>
      <c r="AC542" s="476"/>
      <c r="AD542" s="476"/>
      <c r="AE542" s="476"/>
      <c r="AF542" s="476"/>
      <c r="AG542" s="476"/>
      <c r="AH542" s="476"/>
      <c r="AI542" s="476"/>
      <c r="AJ542" s="476"/>
      <c r="AK542" s="476"/>
      <c r="AL542" s="476"/>
    </row>
    <row r="543" spans="1:44" ht="18" customHeight="1">
      <c r="A543" s="406"/>
      <c r="B543" s="475" t="s">
        <v>2976</v>
      </c>
      <c r="C543" s="475"/>
      <c r="D543" s="475"/>
      <c r="E543" s="475"/>
      <c r="F543" s="475"/>
      <c r="G543" s="475"/>
      <c r="H543" s="475"/>
      <c r="I543" s="475"/>
      <c r="J543" s="475"/>
      <c r="K543" s="475"/>
      <c r="L543" s="476"/>
      <c r="M543" s="476"/>
      <c r="N543" s="1264"/>
      <c r="O543" s="1265"/>
      <c r="P543" s="1265"/>
      <c r="Q543" s="1266"/>
      <c r="R543" s="478" t="s">
        <v>90</v>
      </c>
      <c r="S543" s="481"/>
      <c r="T543" s="481"/>
      <c r="U543" s="482"/>
      <c r="V543" s="10"/>
      <c r="W543" s="477"/>
      <c r="X543" s="476"/>
      <c r="Y543" s="476"/>
      <c r="Z543" s="476"/>
      <c r="AA543" s="476"/>
      <c r="AB543" s="476"/>
      <c r="AC543" s="476"/>
      <c r="AD543" s="476"/>
      <c r="AE543" s="476"/>
      <c r="AF543" s="476"/>
      <c r="AG543" s="476"/>
      <c r="AH543" s="476"/>
      <c r="AI543" s="476"/>
      <c r="AJ543" s="476"/>
      <c r="AK543" s="476"/>
      <c r="AL543" s="476"/>
    </row>
    <row r="544" spans="1:44" ht="18" customHeight="1">
      <c r="A544" s="406"/>
      <c r="B544" s="475" t="s">
        <v>2977</v>
      </c>
      <c r="C544" s="475"/>
      <c r="D544" s="475"/>
      <c r="E544" s="475"/>
      <c r="F544" s="475"/>
      <c r="G544" s="475"/>
      <c r="H544" s="475"/>
      <c r="I544" s="475"/>
      <c r="J544" s="475"/>
      <c r="K544" s="475"/>
      <c r="L544" s="476"/>
      <c r="M544" s="476"/>
      <c r="N544" s="1264"/>
      <c r="O544" s="1265"/>
      <c r="P544" s="1265"/>
      <c r="Q544" s="1266"/>
      <c r="R544" s="478" t="s">
        <v>90</v>
      </c>
      <c r="S544" s="481"/>
      <c r="T544" s="481"/>
      <c r="U544" s="482"/>
      <c r="V544" s="10"/>
      <c r="W544" s="476"/>
      <c r="X544" s="476"/>
      <c r="Y544" s="476"/>
      <c r="Z544" s="476"/>
      <c r="AA544" s="476"/>
      <c r="AB544" s="484"/>
      <c r="AC544" s="484"/>
      <c r="AD544" s="484"/>
      <c r="AE544" s="484"/>
      <c r="AF544" s="484"/>
      <c r="AG544" s="484"/>
      <c r="AH544" s="484"/>
      <c r="AI544" s="484"/>
      <c r="AJ544" s="484"/>
      <c r="AK544" s="484"/>
      <c r="AL544" s="484"/>
    </row>
    <row r="545" spans="1:39" ht="18" customHeight="1">
      <c r="A545" s="406"/>
      <c r="B545" s="483" t="s">
        <v>2978</v>
      </c>
      <c r="C545" s="483"/>
      <c r="D545" s="483"/>
      <c r="E545" s="483"/>
      <c r="F545" s="483"/>
      <c r="G545" s="483"/>
      <c r="H545" s="483"/>
      <c r="I545" s="483"/>
      <c r="J545" s="483"/>
      <c r="K545" s="483"/>
      <c r="L545" s="476"/>
      <c r="M545" s="485"/>
      <c r="N545" s="485"/>
      <c r="O545" s="485"/>
      <c r="P545" s="485"/>
      <c r="Q545" s="478"/>
      <c r="R545" s="481"/>
      <c r="S545" s="481"/>
      <c r="T545" s="483"/>
      <c r="U545" s="10"/>
      <c r="V545" s="484"/>
      <c r="W545" s="486"/>
      <c r="X545" s="486" t="s">
        <v>88</v>
      </c>
      <c r="Y545" s="486"/>
      <c r="Z545" s="487"/>
      <c r="AA545" s="445" t="s">
        <v>87</v>
      </c>
      <c r="AB545" s="10"/>
      <c r="AD545" s="484"/>
      <c r="AE545" s="484"/>
      <c r="AF545" s="484"/>
      <c r="AG545" s="484"/>
      <c r="AH545" s="484"/>
      <c r="AI545" s="484"/>
      <c r="AJ545" s="484"/>
      <c r="AK545" s="484"/>
    </row>
    <row r="546" spans="1:39" ht="15" customHeight="1">
      <c r="A546" s="406"/>
      <c r="B546" s="475" t="s">
        <v>2979</v>
      </c>
      <c r="C546" s="475"/>
      <c r="D546" s="475"/>
      <c r="E546" s="475"/>
      <c r="F546" s="475"/>
      <c r="G546" s="475"/>
      <c r="H546" s="475"/>
      <c r="I546" s="475"/>
      <c r="J546" s="475"/>
      <c r="K546" s="475"/>
      <c r="L546" s="476"/>
      <c r="M546" s="476"/>
      <c r="N546" s="476"/>
      <c r="O546" s="476"/>
      <c r="P546" s="488"/>
      <c r="Q546" s="476"/>
      <c r="R546" s="476"/>
      <c r="S546" s="477"/>
      <c r="T546" s="477"/>
      <c r="U546" s="476"/>
      <c r="V546" s="488"/>
      <c r="W546" s="476"/>
      <c r="X546" s="476"/>
      <c r="Y546" s="488"/>
      <c r="Z546" s="476"/>
      <c r="AA546" s="476"/>
      <c r="AB546" s="476"/>
      <c r="AC546" s="488"/>
      <c r="AD546" s="476"/>
      <c r="AE546" s="476"/>
      <c r="AF546" s="476"/>
      <c r="AG546" s="476"/>
      <c r="AH546" s="488"/>
      <c r="AI546" s="476"/>
      <c r="AJ546" s="476"/>
      <c r="AK546" s="476"/>
      <c r="AL546" s="476"/>
      <c r="AM546" s="476"/>
    </row>
    <row r="547" spans="1:39" ht="18" customHeight="1">
      <c r="A547" s="406"/>
      <c r="B547" s="489"/>
      <c r="C547" s="489"/>
      <c r="D547" s="489"/>
      <c r="E547" s="489"/>
      <c r="F547" s="489"/>
      <c r="G547" s="489"/>
      <c r="H547" s="489"/>
      <c r="I547" s="489"/>
      <c r="J547" s="489"/>
      <c r="K547" s="489"/>
      <c r="L547" s="476"/>
      <c r="M547" s="490" t="s">
        <v>75</v>
      </c>
      <c r="N547" s="1267" t="s">
        <v>86</v>
      </c>
      <c r="O547" s="1267"/>
      <c r="P547" s="1267"/>
      <c r="Q547" s="1267"/>
      <c r="R547" s="1267"/>
      <c r="S547" s="446" t="s">
        <v>74</v>
      </c>
      <c r="T547" s="1267" t="s">
        <v>85</v>
      </c>
      <c r="U547" s="1267"/>
      <c r="V547" s="1267"/>
      <c r="W547" s="1267"/>
      <c r="X547" s="1267"/>
      <c r="Y547" s="1267"/>
      <c r="Z547" s="1267"/>
      <c r="AA547" s="1267"/>
      <c r="AB547" s="1267"/>
      <c r="AC547" s="1267"/>
      <c r="AD547" s="446" t="s">
        <v>74</v>
      </c>
      <c r="AE547" s="1267" t="s">
        <v>84</v>
      </c>
      <c r="AF547" s="1267"/>
      <c r="AG547" s="1267"/>
      <c r="AH547" s="1267"/>
      <c r="AI547" s="1268"/>
      <c r="AJ547" s="490" t="s">
        <v>77</v>
      </c>
      <c r="AK547" s="490"/>
      <c r="AL547" s="10"/>
      <c r="AM547" s="10"/>
    </row>
    <row r="548" spans="1:39" ht="18" customHeight="1">
      <c r="A548" s="406"/>
      <c r="C548" s="489"/>
      <c r="D548" s="489"/>
      <c r="E548" s="489"/>
      <c r="F548" s="489"/>
      <c r="G548" s="489"/>
      <c r="H548" s="489"/>
      <c r="I548" s="489"/>
      <c r="J548" s="489"/>
      <c r="K548" s="489"/>
      <c r="L548" s="489" t="s">
        <v>83</v>
      </c>
      <c r="M548" s="490" t="s">
        <v>75</v>
      </c>
      <c r="N548" s="1272"/>
      <c r="O548" s="1272"/>
      <c r="P548" s="1272"/>
      <c r="Q548" s="1272"/>
      <c r="R548" s="1272"/>
      <c r="S548" s="446" t="s">
        <v>74</v>
      </c>
      <c r="T548" s="1269" t="str">
        <f>IF(項目一覧②!$G$205=1,"",INDEX(主要用途!$D$2:$D$72,項目一覧②!$G$205))</f>
        <v/>
      </c>
      <c r="U548" s="1270"/>
      <c r="V548" s="1270"/>
      <c r="W548" s="1270"/>
      <c r="X548" s="1270"/>
      <c r="Y548" s="1270"/>
      <c r="Z548" s="1270"/>
      <c r="AA548" s="1270"/>
      <c r="AB548" s="1270"/>
      <c r="AC548" s="1271"/>
      <c r="AD548" s="446" t="s">
        <v>74</v>
      </c>
      <c r="AE548" s="1264"/>
      <c r="AF548" s="1265"/>
      <c r="AG548" s="1265"/>
      <c r="AH548" s="1266"/>
      <c r="AI548" s="488" t="s">
        <v>73</v>
      </c>
      <c r="AJ548" s="490" t="s">
        <v>77</v>
      </c>
      <c r="AK548" s="484"/>
      <c r="AL548" s="490"/>
      <c r="AM548" s="10"/>
    </row>
    <row r="549" spans="1:39" ht="18" customHeight="1">
      <c r="A549" s="406"/>
      <c r="C549" s="489"/>
      <c r="D549" s="489"/>
      <c r="E549" s="489"/>
      <c r="F549" s="489"/>
      <c r="G549" s="489"/>
      <c r="H549" s="489"/>
      <c r="I549" s="489"/>
      <c r="J549" s="489"/>
      <c r="K549" s="489"/>
      <c r="L549" s="489" t="s">
        <v>81</v>
      </c>
      <c r="M549" s="490" t="s">
        <v>75</v>
      </c>
      <c r="N549" s="1272"/>
      <c r="O549" s="1272"/>
      <c r="P549" s="1272"/>
      <c r="Q549" s="1272"/>
      <c r="R549" s="1272"/>
      <c r="S549" s="446" t="s">
        <v>74</v>
      </c>
      <c r="T549" s="1269" t="str">
        <f>IF(項目一覧②!$G$206=1,"",INDEX(主要用途!$D$2:$D$72,項目一覧②!$G$206))</f>
        <v/>
      </c>
      <c r="U549" s="1270"/>
      <c r="V549" s="1270"/>
      <c r="W549" s="1270"/>
      <c r="X549" s="1270"/>
      <c r="Y549" s="1270"/>
      <c r="Z549" s="1270"/>
      <c r="AA549" s="1270"/>
      <c r="AB549" s="1270"/>
      <c r="AC549" s="1271"/>
      <c r="AD549" s="446" t="s">
        <v>74</v>
      </c>
      <c r="AE549" s="1264"/>
      <c r="AF549" s="1265"/>
      <c r="AG549" s="1265"/>
      <c r="AH549" s="1266"/>
      <c r="AI549" s="488" t="s">
        <v>73</v>
      </c>
      <c r="AJ549" s="490" t="s">
        <v>77</v>
      </c>
      <c r="AK549" s="484"/>
      <c r="AL549" s="490"/>
      <c r="AM549" s="10"/>
    </row>
    <row r="550" spans="1:39" ht="18" customHeight="1">
      <c r="A550" s="406"/>
      <c r="C550" s="489"/>
      <c r="D550" s="489"/>
      <c r="E550" s="489"/>
      <c r="F550" s="489"/>
      <c r="G550" s="489"/>
      <c r="H550" s="489"/>
      <c r="I550" s="489"/>
      <c r="J550" s="489"/>
      <c r="K550" s="489"/>
      <c r="L550" s="489" t="s">
        <v>80</v>
      </c>
      <c r="M550" s="490" t="s">
        <v>75</v>
      </c>
      <c r="N550" s="1272"/>
      <c r="O550" s="1272"/>
      <c r="P550" s="1272"/>
      <c r="Q550" s="1272"/>
      <c r="R550" s="1272"/>
      <c r="S550" s="446" t="s">
        <v>74</v>
      </c>
      <c r="T550" s="1269" t="str">
        <f>IF(項目一覧②!$G$207=1,"",INDEX(主要用途!$D$2:$D$72,項目一覧②!$G$207))</f>
        <v/>
      </c>
      <c r="U550" s="1270"/>
      <c r="V550" s="1270"/>
      <c r="W550" s="1270"/>
      <c r="X550" s="1270"/>
      <c r="Y550" s="1270"/>
      <c r="Z550" s="1270"/>
      <c r="AA550" s="1270"/>
      <c r="AB550" s="1270"/>
      <c r="AC550" s="1271"/>
      <c r="AD550" s="446" t="s">
        <v>74</v>
      </c>
      <c r="AE550" s="1264"/>
      <c r="AF550" s="1265"/>
      <c r="AG550" s="1265"/>
      <c r="AH550" s="1266"/>
      <c r="AI550" s="488" t="s">
        <v>73</v>
      </c>
      <c r="AJ550" s="490" t="s">
        <v>77</v>
      </c>
      <c r="AK550" s="484"/>
      <c r="AL550" s="490"/>
      <c r="AM550" s="10"/>
    </row>
    <row r="551" spans="1:39" ht="18" customHeight="1">
      <c r="A551" s="406"/>
      <c r="C551" s="489"/>
      <c r="D551" s="489"/>
      <c r="E551" s="489"/>
      <c r="F551" s="489"/>
      <c r="G551" s="489"/>
      <c r="H551" s="489"/>
      <c r="I551" s="489"/>
      <c r="J551" s="489"/>
      <c r="K551" s="489"/>
      <c r="L551" s="489" t="s">
        <v>79</v>
      </c>
      <c r="M551" s="490" t="s">
        <v>75</v>
      </c>
      <c r="N551" s="1272"/>
      <c r="O551" s="1272"/>
      <c r="P551" s="1272"/>
      <c r="Q551" s="1272"/>
      <c r="R551" s="1272"/>
      <c r="S551" s="446" t="s">
        <v>74</v>
      </c>
      <c r="T551" s="1269" t="str">
        <f>IF(項目一覧②!$G$208=1,"",INDEX(主要用途!$D$2:$D$72,項目一覧②!$G$208))</f>
        <v/>
      </c>
      <c r="U551" s="1270"/>
      <c r="V551" s="1270"/>
      <c r="W551" s="1270"/>
      <c r="X551" s="1270"/>
      <c r="Y551" s="1270"/>
      <c r="Z551" s="1270"/>
      <c r="AA551" s="1270"/>
      <c r="AB551" s="1270"/>
      <c r="AC551" s="1271"/>
      <c r="AD551" s="446" t="s">
        <v>74</v>
      </c>
      <c r="AE551" s="1264"/>
      <c r="AF551" s="1265"/>
      <c r="AG551" s="1265"/>
      <c r="AH551" s="1266"/>
      <c r="AI551" s="488" t="s">
        <v>73</v>
      </c>
      <c r="AJ551" s="490" t="s">
        <v>77</v>
      </c>
      <c r="AK551" s="484"/>
      <c r="AL551" s="490"/>
      <c r="AM551" s="10"/>
    </row>
    <row r="552" spans="1:39" ht="18" customHeight="1">
      <c r="A552" s="406"/>
      <c r="C552" s="489"/>
      <c r="D552" s="489"/>
      <c r="E552" s="489"/>
      <c r="F552" s="489"/>
      <c r="G552" s="489"/>
      <c r="H552" s="489"/>
      <c r="I552" s="489"/>
      <c r="J552" s="489"/>
      <c r="K552" s="489"/>
      <c r="L552" s="489" t="s">
        <v>78</v>
      </c>
      <c r="M552" s="490" t="s">
        <v>75</v>
      </c>
      <c r="N552" s="1272"/>
      <c r="O552" s="1272"/>
      <c r="P552" s="1272"/>
      <c r="Q552" s="1272"/>
      <c r="R552" s="1272"/>
      <c r="S552" s="446" t="s">
        <v>74</v>
      </c>
      <c r="T552" s="1269" t="str">
        <f>IF(項目一覧②!$G$209=1,"",INDEX(主要用途!$D$2:$D$72,項目一覧②!$G$209))</f>
        <v/>
      </c>
      <c r="U552" s="1270"/>
      <c r="V552" s="1270"/>
      <c r="W552" s="1270"/>
      <c r="X552" s="1270"/>
      <c r="Y552" s="1270"/>
      <c r="Z552" s="1270"/>
      <c r="AA552" s="1270"/>
      <c r="AB552" s="1270"/>
      <c r="AC552" s="1271"/>
      <c r="AD552" s="446" t="s">
        <v>74</v>
      </c>
      <c r="AE552" s="1264"/>
      <c r="AF552" s="1265"/>
      <c r="AG552" s="1265"/>
      <c r="AH552" s="1266"/>
      <c r="AI552" s="488" t="s">
        <v>73</v>
      </c>
      <c r="AJ552" s="490" t="s">
        <v>77</v>
      </c>
      <c r="AK552" s="484"/>
      <c r="AL552" s="490"/>
      <c r="AM552" s="10"/>
    </row>
    <row r="553" spans="1:39" ht="18" customHeight="1">
      <c r="A553" s="406"/>
      <c r="C553" s="489"/>
      <c r="D553" s="489"/>
      <c r="E553" s="489"/>
      <c r="F553" s="489"/>
      <c r="G553" s="489"/>
      <c r="H553" s="489"/>
      <c r="I553" s="489"/>
      <c r="J553" s="489"/>
      <c r="K553" s="489"/>
      <c r="L553" s="489" t="s">
        <v>76</v>
      </c>
      <c r="M553" s="490" t="s">
        <v>75</v>
      </c>
      <c r="N553" s="1272"/>
      <c r="O553" s="1272"/>
      <c r="P553" s="1272"/>
      <c r="Q553" s="1272"/>
      <c r="R553" s="1272"/>
      <c r="S553" s="446" t="s">
        <v>74</v>
      </c>
      <c r="T553" s="1269" t="str">
        <f>IF(項目一覧②!$G$210=1,"",INDEX(主要用途!$D$2:$D$72,項目一覧②!$G$210))</f>
        <v/>
      </c>
      <c r="U553" s="1270"/>
      <c r="V553" s="1270"/>
      <c r="W553" s="1270"/>
      <c r="X553" s="1270"/>
      <c r="Y553" s="1270"/>
      <c r="Z553" s="1270"/>
      <c r="AA553" s="1270"/>
      <c r="AB553" s="1270"/>
      <c r="AC553" s="1271"/>
      <c r="AD553" s="446" t="s">
        <v>74</v>
      </c>
      <c r="AE553" s="1264"/>
      <c r="AF553" s="1265"/>
      <c r="AG553" s="1265"/>
      <c r="AH553" s="1266"/>
      <c r="AI553" s="488" t="s">
        <v>73</v>
      </c>
      <c r="AJ553" s="490" t="s">
        <v>72</v>
      </c>
      <c r="AK553" s="484"/>
      <c r="AL553" s="490"/>
      <c r="AM553" s="10"/>
    </row>
    <row r="554" spans="1:39" ht="15" customHeight="1">
      <c r="A554" s="406"/>
      <c r="B554" s="475" t="s">
        <v>2980</v>
      </c>
      <c r="C554" s="475"/>
      <c r="D554" s="475"/>
      <c r="E554" s="475"/>
      <c r="F554" s="475"/>
      <c r="G554" s="475"/>
      <c r="H554" s="475"/>
      <c r="I554" s="475"/>
      <c r="J554" s="475"/>
      <c r="K554" s="475"/>
      <c r="L554" s="476"/>
      <c r="M554" s="476"/>
      <c r="N554" s="476"/>
      <c r="O554" s="476"/>
      <c r="P554" s="476"/>
      <c r="Q554" s="476"/>
      <c r="R554" s="476"/>
      <c r="S554" s="446"/>
      <c r="T554" s="491"/>
      <c r="U554" s="491"/>
      <c r="V554" s="491"/>
      <c r="W554" s="491"/>
      <c r="X554" s="491"/>
      <c r="Y554" s="491"/>
      <c r="Z554" s="491"/>
      <c r="AA554" s="491"/>
      <c r="AB554" s="491"/>
      <c r="AC554" s="491"/>
      <c r="AD554" s="491"/>
      <c r="AE554" s="491"/>
      <c r="AF554" s="491"/>
      <c r="AG554" s="491"/>
      <c r="AH554" s="491"/>
      <c r="AI554" s="491"/>
      <c r="AJ554" s="491"/>
      <c r="AK554" s="491"/>
      <c r="AL554" s="491"/>
      <c r="AM554" s="484"/>
    </row>
    <row r="555" spans="1:39" ht="18" customHeight="1">
      <c r="A555" s="406"/>
      <c r="B555" s="475"/>
      <c r="C555" s="475"/>
      <c r="D555" s="475"/>
      <c r="E555" s="475"/>
      <c r="F555" s="475"/>
      <c r="G555" s="475"/>
      <c r="H555" s="475"/>
      <c r="I555" s="475"/>
      <c r="J555" s="475"/>
      <c r="K555" s="475"/>
      <c r="L555" s="476"/>
      <c r="M555" s="476"/>
      <c r="N555" s="1276"/>
      <c r="O555" s="1277"/>
      <c r="P555" s="1277"/>
      <c r="Q555" s="1277"/>
      <c r="R555" s="1277"/>
      <c r="S555" s="1277"/>
      <c r="T555" s="1277"/>
      <c r="U555" s="1277"/>
      <c r="V555" s="1277"/>
      <c r="W555" s="1277"/>
      <c r="X555" s="1277"/>
      <c r="Y555" s="1277"/>
      <c r="Z555" s="1277"/>
      <c r="AA555" s="1277"/>
      <c r="AB555" s="1277"/>
      <c r="AC555" s="1277"/>
      <c r="AD555" s="1277"/>
      <c r="AE555" s="1277"/>
      <c r="AF555" s="1277"/>
      <c r="AG555" s="1277"/>
      <c r="AH555" s="1277"/>
      <c r="AI555" s="1278"/>
      <c r="AJ555" s="491"/>
      <c r="AK555" s="491"/>
      <c r="AL555" s="491"/>
      <c r="AM555" s="484"/>
    </row>
    <row r="556" spans="1:39" ht="18" customHeight="1">
      <c r="A556" s="406"/>
      <c r="B556" s="475"/>
      <c r="C556" s="475"/>
      <c r="D556" s="475"/>
      <c r="E556" s="475"/>
      <c r="F556" s="475"/>
      <c r="G556" s="475"/>
      <c r="H556" s="475"/>
      <c r="I556" s="475"/>
      <c r="J556" s="475"/>
      <c r="K556" s="475"/>
      <c r="L556" s="476"/>
      <c r="M556" s="476"/>
      <c r="N556" s="1279"/>
      <c r="O556" s="1280"/>
      <c r="P556" s="1280"/>
      <c r="Q556" s="1280"/>
      <c r="R556" s="1280"/>
      <c r="S556" s="1280"/>
      <c r="T556" s="1280"/>
      <c r="U556" s="1280"/>
      <c r="V556" s="1280"/>
      <c r="W556" s="1280"/>
      <c r="X556" s="1280"/>
      <c r="Y556" s="1280"/>
      <c r="Z556" s="1280"/>
      <c r="AA556" s="1280"/>
      <c r="AB556" s="1280"/>
      <c r="AC556" s="1280"/>
      <c r="AD556" s="1280"/>
      <c r="AE556" s="1280"/>
      <c r="AF556" s="1280"/>
      <c r="AG556" s="1280"/>
      <c r="AH556" s="1280"/>
      <c r="AI556" s="1281"/>
      <c r="AJ556" s="491"/>
      <c r="AK556" s="491"/>
      <c r="AL556" s="491"/>
      <c r="AM556" s="484"/>
    </row>
    <row r="557" spans="1:39" ht="15" customHeight="1">
      <c r="A557" s="406"/>
      <c r="B557" s="475" t="s">
        <v>2981</v>
      </c>
      <c r="C557" s="475"/>
      <c r="D557" s="475"/>
      <c r="E557" s="475"/>
      <c r="F557" s="475"/>
      <c r="G557" s="475"/>
      <c r="H557" s="475"/>
      <c r="I557" s="475"/>
      <c r="J557" s="475"/>
      <c r="K557" s="475"/>
      <c r="L557" s="476"/>
      <c r="M557" s="476"/>
      <c r="N557" s="476"/>
      <c r="O557" s="476"/>
      <c r="P557" s="476"/>
      <c r="Q557" s="476"/>
      <c r="R557" s="476"/>
      <c r="S557" s="491"/>
      <c r="T557" s="491"/>
      <c r="U557" s="491"/>
      <c r="V557" s="491"/>
      <c r="W557" s="491"/>
      <c r="X557" s="491"/>
      <c r="Y557" s="491"/>
      <c r="Z557" s="491"/>
      <c r="AA557" s="491"/>
      <c r="AB557" s="491"/>
      <c r="AC557" s="491"/>
      <c r="AD557" s="491"/>
      <c r="AE557" s="491"/>
      <c r="AF557" s="491"/>
      <c r="AG557" s="491"/>
      <c r="AH557" s="491"/>
      <c r="AI557" s="491"/>
      <c r="AJ557" s="491"/>
      <c r="AK557" s="491"/>
      <c r="AL557" s="491"/>
      <c r="AM557" s="484"/>
    </row>
    <row r="558" spans="1:39" ht="18" customHeight="1">
      <c r="A558" s="406"/>
      <c r="B558" s="475"/>
      <c r="C558" s="475"/>
      <c r="D558" s="475"/>
      <c r="E558" s="475"/>
      <c r="F558" s="475"/>
      <c r="G558" s="475"/>
      <c r="H558" s="475"/>
      <c r="I558" s="475"/>
      <c r="J558" s="475"/>
      <c r="K558" s="475"/>
      <c r="L558" s="476"/>
      <c r="M558" s="476"/>
      <c r="N558" s="1276"/>
      <c r="O558" s="1277"/>
      <c r="P558" s="1277"/>
      <c r="Q558" s="1277"/>
      <c r="R558" s="1277"/>
      <c r="S558" s="1277"/>
      <c r="T558" s="1277"/>
      <c r="U558" s="1277"/>
      <c r="V558" s="1277"/>
      <c r="W558" s="1277"/>
      <c r="X558" s="1277"/>
      <c r="Y558" s="1277"/>
      <c r="Z558" s="1277"/>
      <c r="AA558" s="1277"/>
      <c r="AB558" s="1277"/>
      <c r="AC558" s="1277"/>
      <c r="AD558" s="1277"/>
      <c r="AE558" s="1277"/>
      <c r="AF558" s="1277"/>
      <c r="AG558" s="1277"/>
      <c r="AH558" s="1277"/>
      <c r="AI558" s="1278"/>
      <c r="AJ558" s="491"/>
      <c r="AK558" s="491"/>
      <c r="AL558" s="491"/>
      <c r="AM558" s="484"/>
    </row>
    <row r="559" spans="1:39" ht="18" customHeight="1">
      <c r="A559" s="406"/>
      <c r="B559" s="475"/>
      <c r="C559" s="475"/>
      <c r="D559" s="475"/>
      <c r="E559" s="475"/>
      <c r="F559" s="475"/>
      <c r="G559" s="475"/>
      <c r="H559" s="475"/>
      <c r="I559" s="475"/>
      <c r="J559" s="475"/>
      <c r="K559" s="475"/>
      <c r="L559" s="476"/>
      <c r="M559" s="476"/>
      <c r="N559" s="1279"/>
      <c r="O559" s="1280"/>
      <c r="P559" s="1280"/>
      <c r="Q559" s="1280"/>
      <c r="R559" s="1280"/>
      <c r="S559" s="1280"/>
      <c r="T559" s="1280"/>
      <c r="U559" s="1280"/>
      <c r="V559" s="1280"/>
      <c r="W559" s="1280"/>
      <c r="X559" s="1280"/>
      <c r="Y559" s="1280"/>
      <c r="Z559" s="1280"/>
      <c r="AA559" s="1280"/>
      <c r="AB559" s="1280"/>
      <c r="AC559" s="1280"/>
      <c r="AD559" s="1280"/>
      <c r="AE559" s="1280"/>
      <c r="AF559" s="1280"/>
      <c r="AG559" s="1280"/>
      <c r="AH559" s="1280"/>
      <c r="AI559" s="1281"/>
      <c r="AJ559" s="476"/>
      <c r="AK559" s="476"/>
      <c r="AL559" s="476"/>
      <c r="AM559" s="476"/>
    </row>
    <row r="560" spans="1:39" ht="15.75" customHeight="1">
      <c r="A560" s="406"/>
      <c r="B560" s="406"/>
      <c r="C560" s="406"/>
      <c r="D560" s="406"/>
      <c r="E560" s="406"/>
      <c r="F560" s="406"/>
      <c r="G560" s="406"/>
      <c r="H560" s="406"/>
      <c r="I560" s="406"/>
      <c r="J560" s="406"/>
      <c r="K560" s="406"/>
      <c r="L560" s="10"/>
      <c r="M560" s="10"/>
      <c r="N560" s="10"/>
      <c r="O560" s="10"/>
      <c r="P560" s="10"/>
      <c r="Q560" s="10"/>
      <c r="R560" s="10"/>
      <c r="S560" s="10"/>
      <c r="T560" s="10"/>
      <c r="U560" s="10"/>
      <c r="V560" s="10"/>
      <c r="W560" s="10"/>
      <c r="X560" s="10"/>
      <c r="Y560" s="10"/>
      <c r="Z560" s="10"/>
      <c r="AA560" s="10"/>
      <c r="AB560" s="10"/>
      <c r="AC560" s="10"/>
      <c r="AD560" s="10"/>
      <c r="AE560" s="10"/>
      <c r="AF560" s="10"/>
      <c r="AG560" s="10"/>
      <c r="AH560" s="10"/>
      <c r="AI560" s="10"/>
      <c r="AJ560" s="10"/>
      <c r="AK560" s="10"/>
      <c r="AL560" s="10"/>
      <c r="AM560" s="10"/>
    </row>
    <row r="562" spans="1:44" ht="17.25" customHeight="1">
      <c r="A562" s="471" t="s">
        <v>92</v>
      </c>
      <c r="B562" s="413"/>
      <c r="C562" s="413"/>
      <c r="D562" s="413"/>
      <c r="E562" s="413"/>
      <c r="F562" s="413"/>
      <c r="G562" s="413"/>
      <c r="H562" s="413"/>
      <c r="I562" s="413"/>
      <c r="J562" s="413"/>
      <c r="K562" s="413"/>
      <c r="L562" s="428"/>
      <c r="M562" s="472"/>
      <c r="N562" s="473"/>
      <c r="O562" s="473"/>
      <c r="P562" s="473"/>
      <c r="Q562" s="473"/>
      <c r="R562" s="474"/>
      <c r="S562" s="474"/>
      <c r="T562" s="474"/>
      <c r="U562" s="474"/>
      <c r="V562" s="474"/>
      <c r="W562" s="474"/>
      <c r="X562" s="474"/>
      <c r="Y562" s="474"/>
      <c r="Z562" s="474"/>
      <c r="AA562" s="474"/>
      <c r="AB562" s="474"/>
      <c r="AC562" s="474"/>
      <c r="AD562" s="474"/>
      <c r="AE562" s="474"/>
      <c r="AF562" s="474"/>
      <c r="AG562" s="474"/>
      <c r="AH562" s="474"/>
      <c r="AI562" s="474"/>
      <c r="AJ562" s="474"/>
      <c r="AK562" s="474"/>
      <c r="AL562" s="474"/>
      <c r="AM562" s="472"/>
      <c r="AN562" s="414"/>
      <c r="AO562" s="414"/>
      <c r="AP562" s="414"/>
      <c r="AQ562" s="414"/>
      <c r="AR562" s="414"/>
    </row>
    <row r="563" spans="1:44" ht="18" customHeight="1">
      <c r="A563" s="406"/>
      <c r="B563" s="475" t="s">
        <v>2972</v>
      </c>
      <c r="C563" s="475"/>
      <c r="D563" s="475"/>
      <c r="E563" s="475"/>
      <c r="F563" s="475"/>
      <c r="G563" s="475"/>
      <c r="H563" s="475"/>
      <c r="I563" s="475"/>
      <c r="J563" s="475"/>
      <c r="K563" s="475"/>
      <c r="L563" s="476"/>
      <c r="M563" s="476"/>
      <c r="N563" s="1273">
        <f>$M$342</f>
        <v>1</v>
      </c>
      <c r="O563" s="1274"/>
      <c r="P563" s="1274"/>
      <c r="Q563" s="1275"/>
      <c r="R563" s="476"/>
      <c r="S563" s="477"/>
      <c r="T563" s="477"/>
      <c r="U563" s="438"/>
      <c r="V563" s="477"/>
      <c r="W563" s="476"/>
      <c r="X563" s="476"/>
      <c r="Y563" s="476"/>
      <c r="Z563" s="476"/>
      <c r="AA563" s="476"/>
      <c r="AB563" s="476"/>
      <c r="AC563" s="476"/>
      <c r="AD563" s="476"/>
      <c r="AE563" s="476"/>
      <c r="AF563" s="476"/>
      <c r="AG563" s="476"/>
      <c r="AH563" s="476"/>
      <c r="AI563" s="476"/>
      <c r="AJ563" s="476"/>
      <c r="AK563" s="476"/>
      <c r="AL563" s="476"/>
    </row>
    <row r="564" spans="1:44" ht="18" customHeight="1">
      <c r="A564" s="406"/>
      <c r="B564" s="475" t="s">
        <v>2973</v>
      </c>
      <c r="C564" s="475"/>
      <c r="D564" s="475"/>
      <c r="E564" s="475"/>
      <c r="F564" s="475"/>
      <c r="G564" s="475"/>
      <c r="H564" s="475"/>
      <c r="I564" s="475"/>
      <c r="J564" s="475"/>
      <c r="K564" s="475"/>
      <c r="L564" s="476"/>
      <c r="M564" s="476"/>
      <c r="N564" s="1264"/>
      <c r="O564" s="1265"/>
      <c r="P564" s="1265"/>
      <c r="Q564" s="1266"/>
      <c r="R564" s="478" t="s">
        <v>91</v>
      </c>
      <c r="S564" s="479"/>
      <c r="T564" s="479"/>
      <c r="U564" s="480"/>
      <c r="V564" s="10"/>
      <c r="W564" s="476"/>
      <c r="X564" s="476"/>
      <c r="Y564" s="476"/>
      <c r="Z564" s="476"/>
      <c r="AA564" s="476"/>
      <c r="AB564" s="476"/>
      <c r="AC564" s="476"/>
      <c r="AD564" s="476"/>
      <c r="AE564" s="476"/>
      <c r="AF564" s="476"/>
      <c r="AG564" s="476"/>
      <c r="AH564" s="476"/>
      <c r="AI564" s="476"/>
      <c r="AJ564" s="476"/>
      <c r="AK564" s="476"/>
      <c r="AL564" s="476"/>
    </row>
    <row r="565" spans="1:44" ht="18" customHeight="1">
      <c r="A565" s="406"/>
      <c r="B565" s="475" t="s">
        <v>2974</v>
      </c>
      <c r="C565" s="475"/>
      <c r="D565" s="475"/>
      <c r="E565" s="475"/>
      <c r="F565" s="475"/>
      <c r="G565" s="475"/>
      <c r="H565" s="475"/>
      <c r="I565" s="475"/>
      <c r="J565" s="475"/>
      <c r="K565" s="475"/>
      <c r="L565" s="476"/>
      <c r="M565" s="476"/>
      <c r="N565" s="1264"/>
      <c r="O565" s="1265"/>
      <c r="P565" s="1265"/>
      <c r="Q565" s="1266"/>
      <c r="R565" s="478" t="s">
        <v>89</v>
      </c>
      <c r="S565" s="481"/>
      <c r="T565" s="481"/>
      <c r="U565" s="482"/>
      <c r="V565" s="10"/>
      <c r="W565" s="476"/>
      <c r="X565" s="476"/>
      <c r="Y565" s="476"/>
      <c r="Z565" s="476"/>
      <c r="AA565" s="476"/>
      <c r="AB565" s="476"/>
      <c r="AC565" s="476"/>
      <c r="AD565" s="476"/>
      <c r="AE565" s="476"/>
      <c r="AF565" s="476"/>
      <c r="AG565" s="476"/>
      <c r="AH565" s="476"/>
      <c r="AI565" s="476"/>
      <c r="AJ565" s="476"/>
      <c r="AK565" s="476"/>
      <c r="AL565" s="476"/>
    </row>
    <row r="566" spans="1:44" ht="18" customHeight="1">
      <c r="A566" s="406"/>
      <c r="B566" s="475" t="s">
        <v>2975</v>
      </c>
      <c r="C566" s="475"/>
      <c r="D566" s="475"/>
      <c r="E566" s="475"/>
      <c r="F566" s="475"/>
      <c r="G566" s="475"/>
      <c r="H566" s="475"/>
      <c r="I566" s="475"/>
      <c r="J566" s="475"/>
      <c r="K566" s="475"/>
      <c r="L566" s="476"/>
      <c r="M566" s="476"/>
      <c r="N566" s="1264"/>
      <c r="O566" s="1265"/>
      <c r="P566" s="1265"/>
      <c r="Q566" s="1266"/>
      <c r="R566" s="478" t="s">
        <v>89</v>
      </c>
      <c r="S566" s="481"/>
      <c r="T566" s="481"/>
      <c r="U566" s="482"/>
      <c r="V566" s="10"/>
      <c r="W566" s="477"/>
      <c r="X566" s="476"/>
      <c r="Y566" s="476"/>
      <c r="Z566" s="476"/>
      <c r="AA566" s="476"/>
      <c r="AB566" s="476"/>
      <c r="AC566" s="476"/>
      <c r="AD566" s="476"/>
      <c r="AE566" s="476"/>
      <c r="AF566" s="476"/>
      <c r="AG566" s="476"/>
      <c r="AH566" s="476"/>
      <c r="AI566" s="476"/>
      <c r="AJ566" s="476"/>
      <c r="AK566" s="476"/>
      <c r="AL566" s="476"/>
    </row>
    <row r="567" spans="1:44" ht="18" customHeight="1">
      <c r="A567" s="406"/>
      <c r="B567" s="475" t="s">
        <v>2976</v>
      </c>
      <c r="C567" s="475"/>
      <c r="D567" s="475"/>
      <c r="E567" s="475"/>
      <c r="F567" s="475"/>
      <c r="G567" s="475"/>
      <c r="H567" s="475"/>
      <c r="I567" s="475"/>
      <c r="J567" s="475"/>
      <c r="K567" s="475"/>
      <c r="L567" s="476"/>
      <c r="M567" s="476"/>
      <c r="N567" s="1264"/>
      <c r="O567" s="1265"/>
      <c r="P567" s="1265"/>
      <c r="Q567" s="1266"/>
      <c r="R567" s="478" t="s">
        <v>89</v>
      </c>
      <c r="S567" s="481"/>
      <c r="T567" s="481"/>
      <c r="U567" s="482"/>
      <c r="V567" s="10"/>
      <c r="W567" s="477"/>
      <c r="X567" s="476"/>
      <c r="Y567" s="476"/>
      <c r="Z567" s="476"/>
      <c r="AA567" s="476"/>
      <c r="AB567" s="476"/>
      <c r="AC567" s="476"/>
      <c r="AD567" s="476"/>
      <c r="AE567" s="476"/>
      <c r="AF567" s="476"/>
      <c r="AG567" s="476"/>
      <c r="AH567" s="476"/>
      <c r="AI567" s="476"/>
      <c r="AJ567" s="476"/>
      <c r="AK567" s="476"/>
      <c r="AL567" s="476"/>
    </row>
    <row r="568" spans="1:44" ht="18" customHeight="1">
      <c r="A568" s="406"/>
      <c r="B568" s="475" t="s">
        <v>2977</v>
      </c>
      <c r="C568" s="475"/>
      <c r="D568" s="475"/>
      <c r="E568" s="475"/>
      <c r="F568" s="475"/>
      <c r="G568" s="475"/>
      <c r="H568" s="475"/>
      <c r="I568" s="475"/>
      <c r="J568" s="475"/>
      <c r="K568" s="475"/>
      <c r="L568" s="476"/>
      <c r="M568" s="476"/>
      <c r="N568" s="1264"/>
      <c r="O568" s="1265"/>
      <c r="P568" s="1265"/>
      <c r="Q568" s="1266"/>
      <c r="R568" s="478" t="s">
        <v>89</v>
      </c>
      <c r="S568" s="481"/>
      <c r="T568" s="481"/>
      <c r="U568" s="482"/>
      <c r="V568" s="10"/>
      <c r="W568" s="476"/>
      <c r="X568" s="476"/>
      <c r="Y568" s="476"/>
      <c r="Z568" s="476"/>
      <c r="AA568" s="476"/>
      <c r="AB568" s="484"/>
      <c r="AC568" s="484"/>
      <c r="AD568" s="484"/>
      <c r="AE568" s="484"/>
      <c r="AF568" s="484"/>
      <c r="AG568" s="484"/>
      <c r="AH568" s="484"/>
      <c r="AI568" s="484"/>
      <c r="AJ568" s="484"/>
      <c r="AK568" s="484"/>
      <c r="AL568" s="484"/>
    </row>
    <row r="569" spans="1:44" ht="18" customHeight="1">
      <c r="A569" s="406"/>
      <c r="B569" s="483" t="s">
        <v>2978</v>
      </c>
      <c r="C569" s="483"/>
      <c r="D569" s="483"/>
      <c r="E569" s="483"/>
      <c r="F569" s="483"/>
      <c r="G569" s="483"/>
      <c r="H569" s="483"/>
      <c r="I569" s="483"/>
      <c r="J569" s="483"/>
      <c r="K569" s="483"/>
      <c r="L569" s="476"/>
      <c r="M569" s="485"/>
      <c r="N569" s="485"/>
      <c r="O569" s="485"/>
      <c r="P569" s="485"/>
      <c r="Q569" s="478"/>
      <c r="R569" s="481"/>
      <c r="S569" s="481"/>
      <c r="T569" s="483"/>
      <c r="U569" s="10"/>
      <c r="V569" s="484"/>
      <c r="W569" s="486"/>
      <c r="X569" s="486" t="s">
        <v>88</v>
      </c>
      <c r="Y569" s="486"/>
      <c r="Z569" s="487"/>
      <c r="AA569" s="445" t="s">
        <v>87</v>
      </c>
      <c r="AB569" s="10"/>
      <c r="AD569" s="484"/>
      <c r="AE569" s="484"/>
      <c r="AF569" s="484"/>
      <c r="AG569" s="484"/>
      <c r="AH569" s="484"/>
      <c r="AI569" s="484"/>
      <c r="AJ569" s="484"/>
      <c r="AK569" s="484"/>
    </row>
    <row r="570" spans="1:44" ht="15" customHeight="1">
      <c r="A570" s="406"/>
      <c r="B570" s="475" t="s">
        <v>2979</v>
      </c>
      <c r="C570" s="475"/>
      <c r="D570" s="475"/>
      <c r="E570" s="475"/>
      <c r="F570" s="475"/>
      <c r="G570" s="475"/>
      <c r="H570" s="475"/>
      <c r="I570" s="475"/>
      <c r="J570" s="475"/>
      <c r="K570" s="475"/>
      <c r="L570" s="476"/>
      <c r="M570" s="476"/>
      <c r="N570" s="476"/>
      <c r="O570" s="476"/>
      <c r="P570" s="488"/>
      <c r="Q570" s="476"/>
      <c r="R570" s="476"/>
      <c r="S570" s="477"/>
      <c r="T570" s="477"/>
      <c r="U570" s="476"/>
      <c r="V570" s="488"/>
      <c r="W570" s="476"/>
      <c r="X570" s="476"/>
      <c r="Y570" s="488"/>
      <c r="Z570" s="476"/>
      <c r="AA570" s="476"/>
      <c r="AB570" s="476"/>
      <c r="AC570" s="488"/>
      <c r="AD570" s="476"/>
      <c r="AE570" s="476"/>
      <c r="AF570" s="476"/>
      <c r="AG570" s="476"/>
      <c r="AH570" s="488"/>
      <c r="AI570" s="476"/>
      <c r="AJ570" s="476"/>
      <c r="AK570" s="476"/>
      <c r="AL570" s="476"/>
      <c r="AM570" s="476"/>
    </row>
    <row r="571" spans="1:44" ht="18" customHeight="1">
      <c r="A571" s="406"/>
      <c r="B571" s="489"/>
      <c r="C571" s="489"/>
      <c r="D571" s="489"/>
      <c r="E571" s="489"/>
      <c r="F571" s="489"/>
      <c r="G571" s="489"/>
      <c r="H571" s="489"/>
      <c r="I571" s="489"/>
      <c r="J571" s="489"/>
      <c r="K571" s="489"/>
      <c r="L571" s="476"/>
      <c r="M571" s="490" t="s">
        <v>75</v>
      </c>
      <c r="N571" s="1267" t="s">
        <v>86</v>
      </c>
      <c r="O571" s="1267"/>
      <c r="P571" s="1267"/>
      <c r="Q571" s="1267"/>
      <c r="R571" s="1267"/>
      <c r="S571" s="446" t="s">
        <v>74</v>
      </c>
      <c r="T571" s="1267" t="s">
        <v>85</v>
      </c>
      <c r="U571" s="1267"/>
      <c r="V571" s="1267"/>
      <c r="W571" s="1267"/>
      <c r="X571" s="1267"/>
      <c r="Y571" s="1267"/>
      <c r="Z571" s="1267"/>
      <c r="AA571" s="1267"/>
      <c r="AB571" s="1267"/>
      <c r="AC571" s="1267"/>
      <c r="AD571" s="446" t="s">
        <v>74</v>
      </c>
      <c r="AE571" s="1267" t="s">
        <v>84</v>
      </c>
      <c r="AF571" s="1267"/>
      <c r="AG571" s="1267"/>
      <c r="AH571" s="1267"/>
      <c r="AI571" s="1268"/>
      <c r="AJ571" s="490" t="s">
        <v>71</v>
      </c>
      <c r="AK571" s="490"/>
      <c r="AL571" s="10"/>
      <c r="AM571" s="10"/>
    </row>
    <row r="572" spans="1:44" ht="18" customHeight="1">
      <c r="A572" s="406"/>
      <c r="B572" s="402"/>
      <c r="C572" s="489"/>
      <c r="D572" s="489"/>
      <c r="E572" s="489"/>
      <c r="F572" s="489"/>
      <c r="G572" s="489"/>
      <c r="H572" s="489"/>
      <c r="I572" s="489"/>
      <c r="J572" s="489"/>
      <c r="K572" s="489"/>
      <c r="L572" s="489" t="s">
        <v>82</v>
      </c>
      <c r="M572" s="490" t="s">
        <v>75</v>
      </c>
      <c r="N572" s="1272"/>
      <c r="O572" s="1272"/>
      <c r="P572" s="1272"/>
      <c r="Q572" s="1272"/>
      <c r="R572" s="1272"/>
      <c r="S572" s="446" t="s">
        <v>74</v>
      </c>
      <c r="T572" s="1269" t="str">
        <f>IF(項目一覧②!$G$232=1,"",INDEX(主要用途!$D$2:$D$72,項目一覧②!$G$232))</f>
        <v/>
      </c>
      <c r="U572" s="1270"/>
      <c r="V572" s="1270"/>
      <c r="W572" s="1270"/>
      <c r="X572" s="1270"/>
      <c r="Y572" s="1270"/>
      <c r="Z572" s="1270"/>
      <c r="AA572" s="1270"/>
      <c r="AB572" s="1270"/>
      <c r="AC572" s="1271"/>
      <c r="AD572" s="446" t="s">
        <v>74</v>
      </c>
      <c r="AE572" s="1264"/>
      <c r="AF572" s="1265"/>
      <c r="AG572" s="1265"/>
      <c r="AH572" s="1266"/>
      <c r="AI572" s="488" t="s">
        <v>73</v>
      </c>
      <c r="AJ572" s="490" t="s">
        <v>71</v>
      </c>
      <c r="AK572" s="484"/>
      <c r="AL572" s="490"/>
      <c r="AM572" s="10"/>
    </row>
    <row r="573" spans="1:44" ht="18" customHeight="1">
      <c r="A573" s="406"/>
      <c r="B573" s="402"/>
      <c r="C573" s="489"/>
      <c r="D573" s="489"/>
      <c r="E573" s="489"/>
      <c r="F573" s="489"/>
      <c r="G573" s="489"/>
      <c r="H573" s="489"/>
      <c r="I573" s="489"/>
      <c r="J573" s="489"/>
      <c r="K573" s="489"/>
      <c r="L573" s="489" t="s">
        <v>81</v>
      </c>
      <c r="M573" s="490" t="s">
        <v>75</v>
      </c>
      <c r="N573" s="1272"/>
      <c r="O573" s="1272"/>
      <c r="P573" s="1272"/>
      <c r="Q573" s="1272"/>
      <c r="R573" s="1272"/>
      <c r="S573" s="446" t="s">
        <v>74</v>
      </c>
      <c r="T573" s="1269" t="str">
        <f>IF(項目一覧②!$G$233=1,"",INDEX(主要用途!$D$2:$D$72,項目一覧②!$G$233))</f>
        <v/>
      </c>
      <c r="U573" s="1270"/>
      <c r="V573" s="1270"/>
      <c r="W573" s="1270"/>
      <c r="X573" s="1270"/>
      <c r="Y573" s="1270"/>
      <c r="Z573" s="1270"/>
      <c r="AA573" s="1270"/>
      <c r="AB573" s="1270"/>
      <c r="AC573" s="1271"/>
      <c r="AD573" s="446" t="s">
        <v>74</v>
      </c>
      <c r="AE573" s="1264"/>
      <c r="AF573" s="1265"/>
      <c r="AG573" s="1265"/>
      <c r="AH573" s="1266"/>
      <c r="AI573" s="488" t="s">
        <v>73</v>
      </c>
      <c r="AJ573" s="490" t="s">
        <v>71</v>
      </c>
      <c r="AK573" s="484"/>
      <c r="AL573" s="490"/>
      <c r="AM573" s="10"/>
    </row>
    <row r="574" spans="1:44" ht="18" customHeight="1">
      <c r="A574" s="406"/>
      <c r="B574" s="402"/>
      <c r="C574" s="489"/>
      <c r="D574" s="489"/>
      <c r="E574" s="489"/>
      <c r="F574" s="489"/>
      <c r="G574" s="489"/>
      <c r="H574" s="489"/>
      <c r="I574" s="489"/>
      <c r="J574" s="489"/>
      <c r="K574" s="489"/>
      <c r="L574" s="489" t="s">
        <v>80</v>
      </c>
      <c r="M574" s="490" t="s">
        <v>75</v>
      </c>
      <c r="N574" s="1272"/>
      <c r="O574" s="1272"/>
      <c r="P574" s="1272"/>
      <c r="Q574" s="1272"/>
      <c r="R574" s="1272"/>
      <c r="S574" s="446" t="s">
        <v>74</v>
      </c>
      <c r="T574" s="1269" t="str">
        <f>IF(項目一覧②!$G$234=1,"",INDEX(主要用途!$D$2:$D$72,項目一覧②!$G$234))</f>
        <v/>
      </c>
      <c r="U574" s="1270"/>
      <c r="V574" s="1270"/>
      <c r="W574" s="1270"/>
      <c r="X574" s="1270"/>
      <c r="Y574" s="1270"/>
      <c r="Z574" s="1270"/>
      <c r="AA574" s="1270"/>
      <c r="AB574" s="1270"/>
      <c r="AC574" s="1271"/>
      <c r="AD574" s="446" t="s">
        <v>74</v>
      </c>
      <c r="AE574" s="1264"/>
      <c r="AF574" s="1265"/>
      <c r="AG574" s="1265"/>
      <c r="AH574" s="1266"/>
      <c r="AI574" s="488" t="s">
        <v>73</v>
      </c>
      <c r="AJ574" s="490" t="s">
        <v>71</v>
      </c>
      <c r="AK574" s="484"/>
      <c r="AL574" s="490"/>
      <c r="AM574" s="10"/>
    </row>
    <row r="575" spans="1:44" ht="18" customHeight="1">
      <c r="A575" s="406"/>
      <c r="B575" s="402"/>
      <c r="C575" s="489"/>
      <c r="D575" s="489"/>
      <c r="E575" s="489"/>
      <c r="F575" s="489"/>
      <c r="G575" s="489"/>
      <c r="H575" s="489"/>
      <c r="I575" s="489"/>
      <c r="J575" s="489"/>
      <c r="K575" s="489"/>
      <c r="L575" s="489" t="s">
        <v>79</v>
      </c>
      <c r="M575" s="490" t="s">
        <v>75</v>
      </c>
      <c r="N575" s="1272"/>
      <c r="O575" s="1272"/>
      <c r="P575" s="1272"/>
      <c r="Q575" s="1272"/>
      <c r="R575" s="1272"/>
      <c r="S575" s="446" t="s">
        <v>74</v>
      </c>
      <c r="T575" s="1269" t="str">
        <f>IF(項目一覧②!$G$235=1,"",INDEX(主要用途!$D$2:$D$72,項目一覧②!$G$235))</f>
        <v/>
      </c>
      <c r="U575" s="1270"/>
      <c r="V575" s="1270"/>
      <c r="W575" s="1270"/>
      <c r="X575" s="1270"/>
      <c r="Y575" s="1270"/>
      <c r="Z575" s="1270"/>
      <c r="AA575" s="1270"/>
      <c r="AB575" s="1270"/>
      <c r="AC575" s="1271"/>
      <c r="AD575" s="446" t="s">
        <v>74</v>
      </c>
      <c r="AE575" s="1264"/>
      <c r="AF575" s="1265"/>
      <c r="AG575" s="1265"/>
      <c r="AH575" s="1266"/>
      <c r="AI575" s="488" t="s">
        <v>73</v>
      </c>
      <c r="AJ575" s="490" t="s">
        <v>71</v>
      </c>
      <c r="AK575" s="484"/>
      <c r="AL575" s="490"/>
      <c r="AM575" s="10"/>
    </row>
    <row r="576" spans="1:44" ht="18" customHeight="1">
      <c r="A576" s="406"/>
      <c r="B576" s="402"/>
      <c r="C576" s="489"/>
      <c r="D576" s="489"/>
      <c r="E576" s="489"/>
      <c r="F576" s="489"/>
      <c r="G576" s="489"/>
      <c r="H576" s="489"/>
      <c r="I576" s="489"/>
      <c r="J576" s="489"/>
      <c r="K576" s="489"/>
      <c r="L576" s="489" t="s">
        <v>78</v>
      </c>
      <c r="M576" s="490" t="s">
        <v>75</v>
      </c>
      <c r="N576" s="1272"/>
      <c r="O576" s="1272"/>
      <c r="P576" s="1272"/>
      <c r="Q576" s="1272"/>
      <c r="R576" s="1272"/>
      <c r="S576" s="446" t="s">
        <v>74</v>
      </c>
      <c r="T576" s="1269" t="str">
        <f>IF(項目一覧②!$G$236=1,"",INDEX(主要用途!$D$2:$D$72,項目一覧②!$G$236))</f>
        <v/>
      </c>
      <c r="U576" s="1270"/>
      <c r="V576" s="1270"/>
      <c r="W576" s="1270"/>
      <c r="X576" s="1270"/>
      <c r="Y576" s="1270"/>
      <c r="Z576" s="1270"/>
      <c r="AA576" s="1270"/>
      <c r="AB576" s="1270"/>
      <c r="AC576" s="1271"/>
      <c r="AD576" s="446" t="s">
        <v>74</v>
      </c>
      <c r="AE576" s="1264"/>
      <c r="AF576" s="1265"/>
      <c r="AG576" s="1265"/>
      <c r="AH576" s="1266"/>
      <c r="AI576" s="488" t="s">
        <v>73</v>
      </c>
      <c r="AJ576" s="490" t="s">
        <v>71</v>
      </c>
      <c r="AK576" s="484"/>
      <c r="AL576" s="490"/>
      <c r="AM576" s="10"/>
    </row>
    <row r="577" spans="1:43" ht="18" customHeight="1">
      <c r="A577" s="406"/>
      <c r="B577" s="402"/>
      <c r="C577" s="489"/>
      <c r="D577" s="489"/>
      <c r="E577" s="489"/>
      <c r="F577" s="489"/>
      <c r="G577" s="489"/>
      <c r="H577" s="489"/>
      <c r="I577" s="489"/>
      <c r="J577" s="489"/>
      <c r="K577" s="489"/>
      <c r="L577" s="489" t="s">
        <v>76</v>
      </c>
      <c r="M577" s="490" t="s">
        <v>75</v>
      </c>
      <c r="N577" s="1272"/>
      <c r="O577" s="1272"/>
      <c r="P577" s="1272"/>
      <c r="Q577" s="1272"/>
      <c r="R577" s="1272"/>
      <c r="S577" s="446" t="s">
        <v>74</v>
      </c>
      <c r="T577" s="1269" t="str">
        <f>IF(項目一覧②!$G$237=1,"",INDEX(主要用途!$D$2:$D$72,項目一覧②!$G$237))</f>
        <v/>
      </c>
      <c r="U577" s="1270"/>
      <c r="V577" s="1270"/>
      <c r="W577" s="1270"/>
      <c r="X577" s="1270"/>
      <c r="Y577" s="1270"/>
      <c r="Z577" s="1270"/>
      <c r="AA577" s="1270"/>
      <c r="AB577" s="1270"/>
      <c r="AC577" s="1271"/>
      <c r="AD577" s="446" t="s">
        <v>74</v>
      </c>
      <c r="AE577" s="1264"/>
      <c r="AF577" s="1265"/>
      <c r="AG577" s="1265"/>
      <c r="AH577" s="1266"/>
      <c r="AI577" s="488" t="s">
        <v>73</v>
      </c>
      <c r="AJ577" s="490" t="s">
        <v>71</v>
      </c>
      <c r="AK577" s="484"/>
      <c r="AL577" s="490"/>
      <c r="AM577" s="10"/>
    </row>
    <row r="578" spans="1:43" ht="15" customHeight="1">
      <c r="A578" s="406"/>
      <c r="B578" s="475" t="s">
        <v>2980</v>
      </c>
      <c r="C578" s="475"/>
      <c r="D578" s="475"/>
      <c r="E578" s="475"/>
      <c r="F578" s="475"/>
      <c r="G578" s="475"/>
      <c r="H578" s="475"/>
      <c r="I578" s="475"/>
      <c r="J578" s="475"/>
      <c r="K578" s="475"/>
      <c r="L578" s="476"/>
      <c r="M578" s="476"/>
      <c r="N578" s="476"/>
      <c r="O578" s="476"/>
      <c r="P578" s="476"/>
      <c r="Q578" s="476"/>
      <c r="R578" s="476"/>
      <c r="S578" s="446"/>
      <c r="T578" s="491"/>
      <c r="U578" s="491"/>
      <c r="V578" s="491"/>
      <c r="W578" s="491"/>
      <c r="X578" s="491"/>
      <c r="Y578" s="491"/>
      <c r="Z578" s="491"/>
      <c r="AA578" s="491"/>
      <c r="AB578" s="491"/>
      <c r="AC578" s="491"/>
      <c r="AD578" s="491"/>
      <c r="AE578" s="491"/>
      <c r="AF578" s="491"/>
      <c r="AG578" s="491"/>
      <c r="AH578" s="491"/>
      <c r="AI578" s="491"/>
      <c r="AJ578" s="491"/>
      <c r="AK578" s="491"/>
      <c r="AL578" s="491"/>
      <c r="AM578" s="484"/>
    </row>
    <row r="579" spans="1:43" ht="18" customHeight="1">
      <c r="A579" s="406"/>
      <c r="B579" s="475"/>
      <c r="C579" s="475"/>
      <c r="D579" s="475"/>
      <c r="E579" s="475"/>
      <c r="F579" s="475"/>
      <c r="G579" s="475"/>
      <c r="H579" s="475"/>
      <c r="I579" s="475"/>
      <c r="J579" s="475"/>
      <c r="K579" s="475"/>
      <c r="L579" s="476"/>
      <c r="M579" s="476"/>
      <c r="N579" s="1276"/>
      <c r="O579" s="1277"/>
      <c r="P579" s="1277"/>
      <c r="Q579" s="1277"/>
      <c r="R579" s="1277"/>
      <c r="S579" s="1277"/>
      <c r="T579" s="1277"/>
      <c r="U579" s="1277"/>
      <c r="V579" s="1277"/>
      <c r="W579" s="1277"/>
      <c r="X579" s="1277"/>
      <c r="Y579" s="1277"/>
      <c r="Z579" s="1277"/>
      <c r="AA579" s="1277"/>
      <c r="AB579" s="1277"/>
      <c r="AC579" s="1277"/>
      <c r="AD579" s="1277"/>
      <c r="AE579" s="1277"/>
      <c r="AF579" s="1277"/>
      <c r="AG579" s="1277"/>
      <c r="AH579" s="1277"/>
      <c r="AI579" s="1278"/>
      <c r="AJ579" s="491"/>
      <c r="AK579" s="491"/>
      <c r="AL579" s="491"/>
      <c r="AM579" s="484"/>
    </row>
    <row r="580" spans="1:43" ht="18" customHeight="1">
      <c r="A580" s="406"/>
      <c r="B580" s="475"/>
      <c r="C580" s="475"/>
      <c r="D580" s="475"/>
      <c r="E580" s="475"/>
      <c r="F580" s="475"/>
      <c r="G580" s="475"/>
      <c r="H580" s="475"/>
      <c r="I580" s="475"/>
      <c r="J580" s="475"/>
      <c r="K580" s="475"/>
      <c r="L580" s="476"/>
      <c r="M580" s="476"/>
      <c r="N580" s="1279"/>
      <c r="O580" s="1280"/>
      <c r="P580" s="1280"/>
      <c r="Q580" s="1280"/>
      <c r="R580" s="1280"/>
      <c r="S580" s="1280"/>
      <c r="T580" s="1280"/>
      <c r="U580" s="1280"/>
      <c r="V580" s="1280"/>
      <c r="W580" s="1280"/>
      <c r="X580" s="1280"/>
      <c r="Y580" s="1280"/>
      <c r="Z580" s="1280"/>
      <c r="AA580" s="1280"/>
      <c r="AB580" s="1280"/>
      <c r="AC580" s="1280"/>
      <c r="AD580" s="1280"/>
      <c r="AE580" s="1280"/>
      <c r="AF580" s="1280"/>
      <c r="AG580" s="1280"/>
      <c r="AH580" s="1280"/>
      <c r="AI580" s="1281"/>
      <c r="AJ580" s="491"/>
      <c r="AK580" s="491"/>
      <c r="AL580" s="491"/>
      <c r="AM580" s="484"/>
    </row>
    <row r="581" spans="1:43" ht="15" customHeight="1">
      <c r="A581" s="406"/>
      <c r="B581" s="475" t="s">
        <v>2981</v>
      </c>
      <c r="C581" s="475"/>
      <c r="D581" s="475"/>
      <c r="E581" s="475"/>
      <c r="F581" s="475"/>
      <c r="G581" s="475"/>
      <c r="H581" s="475"/>
      <c r="I581" s="475"/>
      <c r="J581" s="475"/>
      <c r="K581" s="475"/>
      <c r="L581" s="476"/>
      <c r="M581" s="476"/>
      <c r="N581" s="476"/>
      <c r="O581" s="476"/>
      <c r="P581" s="476"/>
      <c r="Q581" s="476"/>
      <c r="R581" s="476"/>
      <c r="S581" s="491"/>
      <c r="T581" s="491"/>
      <c r="U581" s="491"/>
      <c r="V581" s="491"/>
      <c r="W581" s="491"/>
      <c r="X581" s="491"/>
      <c r="Y581" s="491"/>
      <c r="Z581" s="491"/>
      <c r="AA581" s="491"/>
      <c r="AB581" s="491"/>
      <c r="AC581" s="491"/>
      <c r="AD581" s="491"/>
      <c r="AE581" s="491"/>
      <c r="AF581" s="491"/>
      <c r="AG581" s="491"/>
      <c r="AH581" s="491"/>
      <c r="AI581" s="491"/>
      <c r="AJ581" s="491"/>
      <c r="AK581" s="491"/>
      <c r="AL581" s="491"/>
      <c r="AM581" s="484"/>
    </row>
    <row r="582" spans="1:43" ht="18" customHeight="1">
      <c r="A582" s="406"/>
      <c r="B582" s="475"/>
      <c r="C582" s="475"/>
      <c r="D582" s="475"/>
      <c r="E582" s="475"/>
      <c r="F582" s="475"/>
      <c r="G582" s="475"/>
      <c r="H582" s="475"/>
      <c r="I582" s="475"/>
      <c r="J582" s="475"/>
      <c r="K582" s="475"/>
      <c r="L582" s="476"/>
      <c r="M582" s="476"/>
      <c r="N582" s="1276"/>
      <c r="O582" s="1277"/>
      <c r="P582" s="1277"/>
      <c r="Q582" s="1277"/>
      <c r="R582" s="1277"/>
      <c r="S582" s="1277"/>
      <c r="T582" s="1277"/>
      <c r="U582" s="1277"/>
      <c r="V582" s="1277"/>
      <c r="W582" s="1277"/>
      <c r="X582" s="1277"/>
      <c r="Y582" s="1277"/>
      <c r="Z582" s="1277"/>
      <c r="AA582" s="1277"/>
      <c r="AB582" s="1277"/>
      <c r="AC582" s="1277"/>
      <c r="AD582" s="1277"/>
      <c r="AE582" s="1277"/>
      <c r="AF582" s="1277"/>
      <c r="AG582" s="1277"/>
      <c r="AH582" s="1277"/>
      <c r="AI582" s="1278"/>
      <c r="AJ582" s="491"/>
      <c r="AK582" s="491"/>
      <c r="AL582" s="491"/>
      <c r="AM582" s="484"/>
    </row>
    <row r="583" spans="1:43" ht="18" customHeight="1">
      <c r="A583" s="406"/>
      <c r="B583" s="475"/>
      <c r="C583" s="475"/>
      <c r="D583" s="475"/>
      <c r="E583" s="475"/>
      <c r="F583" s="475"/>
      <c r="G583" s="475"/>
      <c r="H583" s="475"/>
      <c r="I583" s="475"/>
      <c r="J583" s="475"/>
      <c r="K583" s="475"/>
      <c r="L583" s="476"/>
      <c r="M583" s="476"/>
      <c r="N583" s="1279"/>
      <c r="O583" s="1280"/>
      <c r="P583" s="1280"/>
      <c r="Q583" s="1280"/>
      <c r="R583" s="1280"/>
      <c r="S583" s="1280"/>
      <c r="T583" s="1280"/>
      <c r="U583" s="1280"/>
      <c r="V583" s="1280"/>
      <c r="W583" s="1280"/>
      <c r="X583" s="1280"/>
      <c r="Y583" s="1280"/>
      <c r="Z583" s="1280"/>
      <c r="AA583" s="1280"/>
      <c r="AB583" s="1280"/>
      <c r="AC583" s="1280"/>
      <c r="AD583" s="1280"/>
      <c r="AE583" s="1280"/>
      <c r="AF583" s="1280"/>
      <c r="AG583" s="1280"/>
      <c r="AH583" s="1280"/>
      <c r="AI583" s="1281"/>
      <c r="AJ583" s="476"/>
      <c r="AK583" s="476"/>
      <c r="AL583" s="476"/>
      <c r="AM583" s="476"/>
    </row>
    <row r="584" spans="1:43" ht="15.75" customHeight="1">
      <c r="A584" s="406"/>
      <c r="B584" s="406"/>
      <c r="C584" s="406"/>
      <c r="D584" s="406"/>
      <c r="E584" s="406"/>
      <c r="F584" s="406"/>
      <c r="G584" s="406"/>
      <c r="H584" s="406"/>
      <c r="I584" s="406"/>
      <c r="J584" s="406"/>
      <c r="K584" s="406"/>
      <c r="L584" s="10"/>
      <c r="M584" s="10"/>
      <c r="N584" s="10"/>
      <c r="O584" s="10"/>
      <c r="P584" s="10"/>
      <c r="Q584" s="10"/>
      <c r="R584" s="10"/>
      <c r="S584" s="10"/>
      <c r="T584" s="10"/>
      <c r="U584" s="10"/>
      <c r="V584" s="10"/>
      <c r="W584" s="10"/>
      <c r="X584" s="10"/>
      <c r="Y584" s="10"/>
      <c r="Z584" s="10"/>
      <c r="AA584" s="10"/>
      <c r="AB584" s="10"/>
      <c r="AC584" s="10"/>
      <c r="AD584" s="10"/>
      <c r="AE584" s="10"/>
      <c r="AF584" s="10"/>
      <c r="AG584" s="10"/>
      <c r="AH584" s="10"/>
      <c r="AI584" s="10"/>
      <c r="AJ584" s="10"/>
      <c r="AK584" s="10"/>
      <c r="AL584" s="10"/>
      <c r="AM584" s="10"/>
    </row>
    <row r="585" spans="1:43" ht="17.25" customHeight="1">
      <c r="A585" s="402"/>
      <c r="B585" s="496" t="s">
        <v>70</v>
      </c>
      <c r="C585" s="496"/>
      <c r="D585" s="496"/>
      <c r="E585" s="496"/>
      <c r="F585" s="496"/>
      <c r="G585" s="496"/>
      <c r="H585" s="496"/>
      <c r="I585" s="496"/>
      <c r="J585" s="496"/>
      <c r="K585" s="496"/>
      <c r="L585" s="51"/>
      <c r="M585" s="51"/>
      <c r="N585" s="51"/>
      <c r="O585" s="51"/>
      <c r="P585" s="51"/>
      <c r="Q585" s="51"/>
      <c r="R585" s="51"/>
      <c r="S585" s="51"/>
      <c r="T585" s="51"/>
      <c r="W585" s="490"/>
      <c r="X585" s="490"/>
      <c r="Y585" s="490"/>
      <c r="Z585" s="490"/>
      <c r="AA585" s="490"/>
      <c r="AB585" s="490"/>
      <c r="AC585" s="490"/>
      <c r="AD585" s="490"/>
      <c r="AE585" s="490"/>
      <c r="AF585" s="490"/>
      <c r="AG585" s="490"/>
      <c r="AH585" s="490"/>
      <c r="AI585" s="490"/>
      <c r="AJ585" s="490"/>
      <c r="AK585" s="490"/>
      <c r="AL585" s="490"/>
      <c r="AM585" s="476"/>
    </row>
    <row r="586" spans="1:43" ht="18" customHeight="1">
      <c r="A586" s="476"/>
      <c r="B586" s="406" t="s">
        <v>69</v>
      </c>
      <c r="C586" s="406"/>
      <c r="D586" s="406"/>
      <c r="E586" s="406"/>
      <c r="F586" s="406"/>
      <c r="G586" s="406"/>
      <c r="H586" s="406"/>
      <c r="I586" s="406"/>
      <c r="J586" s="406"/>
      <c r="K586" s="406"/>
      <c r="M586" s="423"/>
      <c r="N586" s="423"/>
      <c r="O586" s="423"/>
      <c r="P586" s="423"/>
      <c r="Q586" s="423"/>
      <c r="W586" s="477"/>
      <c r="X586" s="476"/>
      <c r="Y586" s="476"/>
      <c r="Z586" s="476"/>
      <c r="AA586" s="476"/>
      <c r="AB586" s="476"/>
      <c r="AC586" s="476"/>
      <c r="AD586" s="476"/>
      <c r="AE586" s="476"/>
      <c r="AF586" s="476"/>
      <c r="AG586" s="476"/>
      <c r="AH586" s="476"/>
      <c r="AI586" s="476"/>
      <c r="AJ586" s="476"/>
      <c r="AK586" s="476"/>
      <c r="AL586" s="476"/>
      <c r="AM586" s="476"/>
    </row>
    <row r="587" spans="1:43" ht="18" customHeight="1" thickBot="1">
      <c r="A587" s="406"/>
      <c r="B587" s="475"/>
      <c r="C587" s="475"/>
      <c r="D587" s="475"/>
      <c r="E587" s="475"/>
      <c r="F587" s="475"/>
      <c r="G587" s="475"/>
      <c r="H587" s="475"/>
      <c r="I587" s="475"/>
      <c r="J587" s="475"/>
      <c r="K587" s="475"/>
      <c r="L587" s="476"/>
      <c r="M587" s="476"/>
      <c r="N587" s="476"/>
      <c r="O587" s="1282"/>
      <c r="P587" s="1282"/>
      <c r="Q587" s="1282"/>
      <c r="R587" s="1282"/>
      <c r="S587" s="478"/>
      <c r="T587" s="479"/>
      <c r="U587" s="479"/>
      <c r="V587" s="480"/>
      <c r="W587" s="10"/>
      <c r="X587" s="476"/>
      <c r="Y587" s="476"/>
      <c r="Z587" s="476"/>
      <c r="AA587" s="476"/>
      <c r="AB587" s="476"/>
      <c r="AC587" s="673"/>
      <c r="AD587" s="673"/>
      <c r="AE587" s="673"/>
      <c r="AF587" s="673"/>
      <c r="AG587" s="673"/>
      <c r="AH587" s="673"/>
      <c r="AI587" s="673"/>
      <c r="AJ587" s="673"/>
      <c r="AK587" s="673"/>
      <c r="AL587" s="673"/>
      <c r="AM587" s="673"/>
      <c r="AN587" s="674"/>
      <c r="AO587" s="674"/>
      <c r="AP587" s="674"/>
      <c r="AQ587" s="674"/>
    </row>
    <row r="588" spans="1:43" ht="18" customHeight="1">
      <c r="A588" s="669" t="s">
        <v>2373</v>
      </c>
      <c r="B588" s="662"/>
      <c r="C588" s="662"/>
      <c r="D588" s="662"/>
      <c r="E588" s="662"/>
      <c r="F588" s="662"/>
      <c r="G588" s="662"/>
      <c r="H588" s="662"/>
      <c r="I588" s="662"/>
      <c r="J588" s="662"/>
      <c r="K588" s="662"/>
      <c r="L588" s="663"/>
      <c r="M588" s="663"/>
      <c r="N588" s="663"/>
      <c r="O588" s="1411"/>
      <c r="P588" s="1411"/>
      <c r="Q588" s="1411"/>
      <c r="R588" s="1411"/>
      <c r="S588" s="664"/>
      <c r="T588" s="665"/>
      <c r="U588" s="665"/>
      <c r="V588" s="666"/>
      <c r="W588" s="667"/>
      <c r="X588" s="663"/>
      <c r="Y588" s="663"/>
      <c r="Z588" s="663"/>
      <c r="AA588" s="663"/>
      <c r="AB588" s="663"/>
      <c r="AC588" s="663"/>
      <c r="AD588" s="663"/>
      <c r="AE588" s="663"/>
      <c r="AF588" s="663"/>
      <c r="AG588" s="663"/>
      <c r="AH588" s="663"/>
      <c r="AI588" s="663"/>
      <c r="AJ588" s="663"/>
      <c r="AK588" s="663"/>
      <c r="AL588" s="663"/>
      <c r="AM588" s="663"/>
      <c r="AN588" s="668"/>
      <c r="AO588" s="668"/>
      <c r="AP588" s="668"/>
      <c r="AQ588" s="668"/>
    </row>
    <row r="589" spans="1:43" ht="18" customHeight="1">
      <c r="A589" s="421" t="s">
        <v>2358</v>
      </c>
      <c r="B589" s="658" t="s">
        <v>2982</v>
      </c>
      <c r="C589" s="10" t="s">
        <v>2359</v>
      </c>
      <c r="D589" s="10"/>
      <c r="E589" s="402"/>
      <c r="F589" s="1273">
        <v>1</v>
      </c>
      <c r="G589" s="1274"/>
      <c r="H589" s="1274"/>
      <c r="I589" s="1275"/>
      <c r="J589" s="10"/>
      <c r="K589" s="10"/>
      <c r="L589" s="10"/>
      <c r="M589" s="10"/>
      <c r="N589" s="10"/>
      <c r="O589" s="10"/>
      <c r="P589" s="10"/>
      <c r="Q589" s="10"/>
      <c r="R589" s="10"/>
      <c r="S589" s="10"/>
      <c r="T589" s="10"/>
      <c r="U589" s="10"/>
      <c r="V589" s="10"/>
      <c r="W589" s="10"/>
      <c r="X589" s="10"/>
      <c r="Y589" s="10"/>
      <c r="Z589" s="10"/>
      <c r="AA589" s="10"/>
      <c r="AB589" s="10"/>
      <c r="AC589" s="10"/>
      <c r="AD589" s="10"/>
    </row>
    <row r="590" spans="1:43" s="656" customFormat="1" ht="18" customHeight="1">
      <c r="B590" s="657"/>
    </row>
    <row r="591" spans="1:43" s="656" customFormat="1" ht="18" customHeight="1">
      <c r="A591" s="659" t="s">
        <v>2358</v>
      </c>
      <c r="B591" s="660" t="s">
        <v>2983</v>
      </c>
      <c r="C591" s="656" t="s">
        <v>2360</v>
      </c>
      <c r="F591" s="1399"/>
      <c r="G591" s="1400"/>
      <c r="H591" s="1400"/>
      <c r="I591" s="1401"/>
      <c r="J591" s="656" t="s">
        <v>2189</v>
      </c>
    </row>
    <row r="592" spans="1:43" s="656" customFormat="1" ht="18" customHeight="1">
      <c r="B592" s="657"/>
    </row>
    <row r="593" spans="1:26" s="656" customFormat="1" ht="18" customHeight="1">
      <c r="A593" s="659" t="s">
        <v>2358</v>
      </c>
      <c r="B593" s="660" t="s">
        <v>2984</v>
      </c>
      <c r="C593" s="656" t="s">
        <v>2361</v>
      </c>
    </row>
    <row r="594" spans="1:26" s="656" customFormat="1" ht="18" customHeight="1">
      <c r="B594" s="657" t="s">
        <v>2358</v>
      </c>
      <c r="C594" s="656" t="s">
        <v>2192</v>
      </c>
      <c r="D594" s="656" t="s">
        <v>2362</v>
      </c>
      <c r="I594" s="1399"/>
      <c r="J594" s="1400"/>
      <c r="K594" s="1400"/>
      <c r="L594" s="1401"/>
      <c r="M594" s="656" t="s">
        <v>2201</v>
      </c>
    </row>
    <row r="595" spans="1:26" s="656" customFormat="1" ht="18" customHeight="1">
      <c r="B595" s="657" t="s">
        <v>2358</v>
      </c>
      <c r="C595" s="656" t="s">
        <v>2194</v>
      </c>
      <c r="D595" s="656" t="s">
        <v>2363</v>
      </c>
      <c r="I595" s="1399"/>
      <c r="J595" s="1400"/>
      <c r="K595" s="1400"/>
      <c r="L595" s="1401"/>
      <c r="M595" s="656" t="s">
        <v>2201</v>
      </c>
    </row>
    <row r="596" spans="1:26" s="656" customFormat="1" ht="18" customHeight="1">
      <c r="B596" s="657" t="s">
        <v>2358</v>
      </c>
      <c r="C596" s="656" t="s">
        <v>2195</v>
      </c>
      <c r="D596" s="656" t="s">
        <v>2364</v>
      </c>
      <c r="H596" s="659" t="s">
        <v>2239</v>
      </c>
      <c r="I596" s="1273"/>
      <c r="J596" s="1274"/>
      <c r="K596" s="1274"/>
      <c r="L596" s="1275"/>
      <c r="M596" s="656" t="s">
        <v>2202</v>
      </c>
      <c r="P596" s="659" t="s">
        <v>2240</v>
      </c>
      <c r="Q596" s="1273"/>
      <c r="R596" s="1274"/>
      <c r="S596" s="1274"/>
      <c r="T596" s="1275"/>
      <c r="U596" s="656" t="s">
        <v>2202</v>
      </c>
    </row>
    <row r="597" spans="1:26" s="656" customFormat="1" ht="18" customHeight="1">
      <c r="B597" s="657" t="s">
        <v>2358</v>
      </c>
      <c r="C597" s="656" t="s">
        <v>2196</v>
      </c>
      <c r="D597" s="656" t="s">
        <v>2365</v>
      </c>
      <c r="I597" s="652"/>
      <c r="J597" s="653"/>
      <c r="K597" s="653"/>
      <c r="L597" s="653"/>
      <c r="M597" s="653"/>
      <c r="N597" s="653"/>
      <c r="O597" s="653"/>
      <c r="P597" s="653"/>
      <c r="R597" s="659" t="s">
        <v>2200</v>
      </c>
      <c r="S597" s="652"/>
      <c r="T597" s="653"/>
      <c r="U597" s="653"/>
      <c r="V597" s="653"/>
      <c r="W597" s="653"/>
      <c r="X597" s="653"/>
      <c r="Y597" s="653"/>
      <c r="Z597" s="653"/>
    </row>
    <row r="598" spans="1:26" s="656" customFormat="1" ht="18" customHeight="1">
      <c r="B598" s="657"/>
    </row>
    <row r="599" spans="1:26" s="656" customFormat="1" ht="18" customHeight="1">
      <c r="A599" s="659" t="s">
        <v>2358</v>
      </c>
      <c r="B599" s="660" t="s">
        <v>2985</v>
      </c>
      <c r="C599" s="656" t="s">
        <v>2366</v>
      </c>
    </row>
    <row r="600" spans="1:26" s="656" customFormat="1" ht="18" customHeight="1">
      <c r="B600" s="657"/>
      <c r="C600" s="661"/>
      <c r="D600" s="656" t="s">
        <v>2204</v>
      </c>
    </row>
    <row r="601" spans="1:26" s="656" customFormat="1" ht="18" customHeight="1">
      <c r="B601" s="657"/>
      <c r="C601" s="661"/>
      <c r="D601" s="656" t="s">
        <v>2205</v>
      </c>
    </row>
    <row r="602" spans="1:26" s="656" customFormat="1" ht="18" customHeight="1">
      <c r="B602" s="657"/>
    </row>
    <row r="603" spans="1:26" s="656" customFormat="1" ht="18" customHeight="1">
      <c r="A603" s="659" t="s">
        <v>2358</v>
      </c>
      <c r="B603" s="660" t="s">
        <v>2986</v>
      </c>
      <c r="C603" s="656" t="s">
        <v>2367</v>
      </c>
    </row>
    <row r="604" spans="1:26" s="656" customFormat="1" ht="18" customHeight="1">
      <c r="B604" s="657"/>
      <c r="C604" s="661"/>
      <c r="D604" s="656" t="s">
        <v>2209</v>
      </c>
    </row>
    <row r="605" spans="1:26" s="656" customFormat="1" ht="18" customHeight="1">
      <c r="B605" s="657"/>
      <c r="C605" s="661"/>
      <c r="D605" s="656" t="s">
        <v>2211</v>
      </c>
    </row>
    <row r="606" spans="1:26" s="656" customFormat="1" ht="18" customHeight="1">
      <c r="B606" s="657"/>
      <c r="C606" s="661"/>
      <c r="D606" s="656" t="s">
        <v>2212</v>
      </c>
    </row>
    <row r="607" spans="1:26" s="656" customFormat="1" ht="18" customHeight="1">
      <c r="B607" s="657"/>
      <c r="C607" s="661"/>
      <c r="D607" s="656" t="s">
        <v>2213</v>
      </c>
    </row>
    <row r="608" spans="1:26" s="656" customFormat="1" ht="18" customHeight="1">
      <c r="B608" s="657"/>
      <c r="C608" s="661"/>
      <c r="D608" s="656" t="s">
        <v>2210</v>
      </c>
    </row>
    <row r="609" spans="1:26" s="656" customFormat="1" ht="18" customHeight="1">
      <c r="B609" s="657"/>
    </row>
    <row r="610" spans="1:26" s="656" customFormat="1" ht="18" customHeight="1">
      <c r="A610" s="659" t="s">
        <v>2358</v>
      </c>
      <c r="B610" s="660" t="s">
        <v>2987</v>
      </c>
      <c r="C610" s="656" t="s">
        <v>2368</v>
      </c>
    </row>
    <row r="611" spans="1:26" s="656" customFormat="1" ht="18" customHeight="1">
      <c r="B611" s="657" t="s">
        <v>2358</v>
      </c>
      <c r="C611" s="656" t="s">
        <v>2192</v>
      </c>
      <c r="D611" s="656" t="s">
        <v>2369</v>
      </c>
      <c r="G611" s="1408"/>
      <c r="H611" s="1409"/>
      <c r="I611" s="1409"/>
      <c r="J611" s="1409"/>
      <c r="K611" s="1409"/>
      <c r="L611" s="1409"/>
      <c r="M611" s="1409"/>
      <c r="N611" s="1409"/>
      <c r="O611" s="1409"/>
      <c r="P611" s="1409"/>
      <c r="Q611" s="1409"/>
      <c r="R611" s="1409"/>
      <c r="S611" s="1409"/>
      <c r="T611" s="1409"/>
      <c r="U611" s="1409"/>
      <c r="V611" s="1409"/>
      <c r="W611" s="1409"/>
      <c r="X611" s="1409"/>
      <c r="Y611" s="1409"/>
      <c r="Z611" s="1410"/>
    </row>
    <row r="612" spans="1:26" s="656" customFormat="1" ht="18" customHeight="1">
      <c r="B612" s="657" t="s">
        <v>2358</v>
      </c>
      <c r="C612" s="656" t="s">
        <v>2194</v>
      </c>
      <c r="D612" s="656" t="s">
        <v>2370</v>
      </c>
    </row>
    <row r="613" spans="1:26" s="656" customFormat="1" ht="18" customHeight="1">
      <c r="B613" s="657"/>
      <c r="C613" s="661"/>
      <c r="D613" s="656" t="s">
        <v>2218</v>
      </c>
    </row>
    <row r="614" spans="1:26" s="656" customFormat="1" ht="18" customHeight="1">
      <c r="B614" s="657"/>
      <c r="O614" s="659"/>
      <c r="S614" s="659" t="s">
        <v>2221</v>
      </c>
      <c r="T614" s="1395"/>
      <c r="U614" s="1396"/>
      <c r="V614" s="1396"/>
      <c r="W614" s="1396"/>
      <c r="X614" s="1396"/>
      <c r="Y614" s="1397"/>
      <c r="Z614" s="656" t="s">
        <v>2119</v>
      </c>
    </row>
    <row r="615" spans="1:26" s="656" customFormat="1" ht="18" customHeight="1">
      <c r="B615" s="657"/>
      <c r="C615" s="661"/>
      <c r="D615" s="656" t="s">
        <v>2219</v>
      </c>
    </row>
    <row r="616" spans="1:26" s="656" customFormat="1" ht="18" customHeight="1">
      <c r="B616" s="657"/>
      <c r="H616" s="728"/>
    </row>
    <row r="617" spans="1:26" s="656" customFormat="1" ht="18" customHeight="1">
      <c r="A617" s="659" t="s">
        <v>2358</v>
      </c>
      <c r="B617" s="660" t="s">
        <v>2988</v>
      </c>
      <c r="C617" s="656" t="s">
        <v>2371</v>
      </c>
      <c r="T617" s="1395"/>
      <c r="U617" s="1396"/>
      <c r="V617" s="1396"/>
      <c r="W617" s="1396"/>
      <c r="X617" s="1396"/>
      <c r="Y617" s="1397"/>
    </row>
    <row r="618" spans="1:26" s="656" customFormat="1" ht="18" customHeight="1">
      <c r="B618" s="657"/>
    </row>
    <row r="619" spans="1:26" s="656" customFormat="1" ht="18" customHeight="1">
      <c r="A619" s="659" t="s">
        <v>2358</v>
      </c>
      <c r="B619" s="660" t="s">
        <v>2989</v>
      </c>
      <c r="C619" s="656" t="s">
        <v>2372</v>
      </c>
      <c r="E619" s="1291"/>
      <c r="F619" s="1292"/>
      <c r="G619" s="1292"/>
      <c r="H619" s="1292"/>
      <c r="I619" s="1292"/>
      <c r="J619" s="1292"/>
      <c r="K619" s="1292"/>
      <c r="L619" s="1292"/>
      <c r="M619" s="1292"/>
      <c r="N619" s="1292"/>
      <c r="O619" s="1292"/>
      <c r="P619" s="1292"/>
      <c r="Q619" s="1292"/>
      <c r="R619" s="1292"/>
      <c r="S619" s="1292"/>
      <c r="T619" s="1292"/>
      <c r="U619" s="1292"/>
      <c r="V619" s="1292"/>
      <c r="W619" s="1292"/>
      <c r="X619" s="1292"/>
      <c r="Y619" s="1292"/>
      <c r="Z619" s="1293"/>
    </row>
    <row r="620" spans="1:26" s="656" customFormat="1" ht="18" customHeight="1">
      <c r="B620" s="657"/>
      <c r="E620" s="1294"/>
      <c r="F620" s="1295"/>
      <c r="G620" s="1295"/>
      <c r="H620" s="1295"/>
      <c r="I620" s="1295"/>
      <c r="J620" s="1295"/>
      <c r="K620" s="1295"/>
      <c r="L620" s="1295"/>
      <c r="M620" s="1295"/>
      <c r="N620" s="1295"/>
      <c r="O620" s="1295"/>
      <c r="P620" s="1295"/>
      <c r="Q620" s="1295"/>
      <c r="R620" s="1295"/>
      <c r="S620" s="1295"/>
      <c r="T620" s="1295"/>
      <c r="U620" s="1295"/>
      <c r="V620" s="1295"/>
      <c r="W620" s="1295"/>
      <c r="X620" s="1295"/>
      <c r="Y620" s="1295"/>
      <c r="Z620" s="1296"/>
    </row>
    <row r="621" spans="1:26" s="656" customFormat="1" ht="18" customHeight="1">
      <c r="B621" s="657"/>
    </row>
  </sheetData>
  <sheetProtection selectLockedCells="1"/>
  <mergeCells count="665">
    <mergeCell ref="AT261:BA261"/>
    <mergeCell ref="AF257:AJ257"/>
    <mergeCell ref="Z294:AD294"/>
    <mergeCell ref="Z289:AD289"/>
    <mergeCell ref="N256:R256"/>
    <mergeCell ref="T256:X256"/>
    <mergeCell ref="N262:R262"/>
    <mergeCell ref="AT259:BM259"/>
    <mergeCell ref="T270:AL270"/>
    <mergeCell ref="N285:R285"/>
    <mergeCell ref="N292:R292"/>
    <mergeCell ref="T282:X282"/>
    <mergeCell ref="Z288:AD288"/>
    <mergeCell ref="N288:R288"/>
    <mergeCell ref="N282:R282"/>
    <mergeCell ref="Z285:AD285"/>
    <mergeCell ref="Z291:AD291"/>
    <mergeCell ref="N291:R291"/>
    <mergeCell ref="N271:Q271"/>
    <mergeCell ref="Z260:AD260"/>
    <mergeCell ref="T272:AL272"/>
    <mergeCell ref="N264:R264"/>
    <mergeCell ref="AL265:AP265"/>
    <mergeCell ref="AL266:AP266"/>
    <mergeCell ref="T296:X296"/>
    <mergeCell ref="N296:R296"/>
    <mergeCell ref="T289:X289"/>
    <mergeCell ref="N289:R289"/>
    <mergeCell ref="N270:Q270"/>
    <mergeCell ref="T271:AL271"/>
    <mergeCell ref="T265:W265"/>
    <mergeCell ref="T266:W266"/>
    <mergeCell ref="M267:AH267"/>
    <mergeCell ref="T292:X292"/>
    <mergeCell ref="Z292:AD292"/>
    <mergeCell ref="T277:X277"/>
    <mergeCell ref="N277:R277"/>
    <mergeCell ref="N279:R279"/>
    <mergeCell ref="T279:X279"/>
    <mergeCell ref="Z279:AD279"/>
    <mergeCell ref="T278:X278"/>
    <mergeCell ref="Z278:AD278"/>
    <mergeCell ref="N280:Q280"/>
    <mergeCell ref="N278:R278"/>
    <mergeCell ref="Z282:AD282"/>
    <mergeCell ref="T290:X290"/>
    <mergeCell ref="Z290:AD290"/>
    <mergeCell ref="N283:R283"/>
    <mergeCell ref="T288:X288"/>
    <mergeCell ref="M345:Q345"/>
    <mergeCell ref="O300:R300"/>
    <mergeCell ref="M338:AH339"/>
    <mergeCell ref="T293:X293"/>
    <mergeCell ref="N293:R293"/>
    <mergeCell ref="AB350:AK350"/>
    <mergeCell ref="S345:AM345"/>
    <mergeCell ref="M346:Q346"/>
    <mergeCell ref="S346:AM346"/>
    <mergeCell ref="N297:R297"/>
    <mergeCell ref="U306:X306"/>
    <mergeCell ref="S322:X322"/>
    <mergeCell ref="M342:P342"/>
    <mergeCell ref="X310:AB310"/>
    <mergeCell ref="M325:Q325"/>
    <mergeCell ref="N295:R295"/>
    <mergeCell ref="T295:X295"/>
    <mergeCell ref="Z295:AD295"/>
    <mergeCell ref="N350:W350"/>
    <mergeCell ref="N310:R310"/>
    <mergeCell ref="Z296:AD296"/>
    <mergeCell ref="N299:R299"/>
    <mergeCell ref="Z293:AD293"/>
    <mergeCell ref="N294:R294"/>
    <mergeCell ref="M375:P375"/>
    <mergeCell ref="M373:P373"/>
    <mergeCell ref="Z397:AK397"/>
    <mergeCell ref="M406:P406"/>
    <mergeCell ref="Y405:AB405"/>
    <mergeCell ref="S400:W400"/>
    <mergeCell ref="S401:V401"/>
    <mergeCell ref="M379:P379"/>
    <mergeCell ref="M382:AL382"/>
    <mergeCell ref="M376:P376"/>
    <mergeCell ref="M380:P380"/>
    <mergeCell ref="M374:P374"/>
    <mergeCell ref="Z389:AK389"/>
    <mergeCell ref="Y401:AB401"/>
    <mergeCell ref="M404:P404"/>
    <mergeCell ref="S404:V404"/>
    <mergeCell ref="S402:V402"/>
    <mergeCell ref="M402:P402"/>
    <mergeCell ref="M401:P401"/>
    <mergeCell ref="Y404:AB404"/>
    <mergeCell ref="M403:P403"/>
    <mergeCell ref="S403:V403"/>
    <mergeCell ref="Y403:AB403"/>
    <mergeCell ref="M425:P425"/>
    <mergeCell ref="M426:P426"/>
    <mergeCell ref="AE408:AH408"/>
    <mergeCell ref="M414:Q414"/>
    <mergeCell ref="Z391:AK391"/>
    <mergeCell ref="Y400:AC400"/>
    <mergeCell ref="S405:V405"/>
    <mergeCell ref="M405:P405"/>
    <mergeCell ref="T432:AC432"/>
    <mergeCell ref="O588:R588"/>
    <mergeCell ref="I594:L594"/>
    <mergeCell ref="I595:L595"/>
    <mergeCell ref="I596:L596"/>
    <mergeCell ref="Q596:T596"/>
    <mergeCell ref="AE455:AI455"/>
    <mergeCell ref="AE438:AH438"/>
    <mergeCell ref="T436:AC436"/>
    <mergeCell ref="AE436:AH436"/>
    <mergeCell ref="T437:AC437"/>
    <mergeCell ref="AE437:AH437"/>
    <mergeCell ref="AE457:AH457"/>
    <mergeCell ref="N459:R459"/>
    <mergeCell ref="N448:Q448"/>
    <mergeCell ref="T438:AC438"/>
    <mergeCell ref="N440:AI441"/>
    <mergeCell ref="N443:AI444"/>
    <mergeCell ref="N447:Q447"/>
    <mergeCell ref="N482:R482"/>
    <mergeCell ref="T482:AC482"/>
    <mergeCell ref="N479:R479"/>
    <mergeCell ref="T479:AC479"/>
    <mergeCell ref="N481:R481"/>
    <mergeCell ref="N458:R458"/>
    <mergeCell ref="G611:Z611"/>
    <mergeCell ref="T614:Y614"/>
    <mergeCell ref="T481:AC481"/>
    <mergeCell ref="AE458:AH458"/>
    <mergeCell ref="AE456:AH456"/>
    <mergeCell ref="N456:R456"/>
    <mergeCell ref="T456:AC456"/>
    <mergeCell ref="AE459:AH459"/>
    <mergeCell ref="N457:R457"/>
    <mergeCell ref="AE481:AH481"/>
    <mergeCell ref="N471:Q471"/>
    <mergeCell ref="N472:Q472"/>
    <mergeCell ref="N463:AI464"/>
    <mergeCell ref="N475:Q475"/>
    <mergeCell ref="T461:AC461"/>
    <mergeCell ref="AE461:AH461"/>
    <mergeCell ref="AE460:AH460"/>
    <mergeCell ref="N466:AI467"/>
    <mergeCell ref="N473:Q473"/>
    <mergeCell ref="T460:AC460"/>
    <mergeCell ref="T478:AC478"/>
    <mergeCell ref="N480:R480"/>
    <mergeCell ref="AE480:AH480"/>
    <mergeCell ref="AE478:AI478"/>
    <mergeCell ref="N253:Q253"/>
    <mergeCell ref="M184:T184"/>
    <mergeCell ref="T480:AC480"/>
    <mergeCell ref="E619:Z620"/>
    <mergeCell ref="F589:I589"/>
    <mergeCell ref="F591:I591"/>
    <mergeCell ref="AP11:AX11"/>
    <mergeCell ref="AK11:AO11"/>
    <mergeCell ref="N272:Q272"/>
    <mergeCell ref="N286:R286"/>
    <mergeCell ref="T286:X286"/>
    <mergeCell ref="Z286:AD286"/>
    <mergeCell ref="M201:T201"/>
    <mergeCell ref="Z277:AD277"/>
    <mergeCell ref="N263:R263"/>
    <mergeCell ref="M202:AL202"/>
    <mergeCell ref="M185:T185"/>
    <mergeCell ref="M186:AL186"/>
    <mergeCell ref="M188:T188"/>
    <mergeCell ref="M190:T190"/>
    <mergeCell ref="N257:R257"/>
    <mergeCell ref="T257:X257"/>
    <mergeCell ref="M198:T198"/>
    <mergeCell ref="M189:T189"/>
    <mergeCell ref="AA239:AL239"/>
    <mergeCell ref="M239:P239"/>
    <mergeCell ref="R239:Y239"/>
    <mergeCell ref="T617:Y617"/>
    <mergeCell ref="AT210:BA210"/>
    <mergeCell ref="AT208:BM208"/>
    <mergeCell ref="AT209:BM209"/>
    <mergeCell ref="M149:AL149"/>
    <mergeCell ref="M146:T146"/>
    <mergeCell ref="M147:AL147"/>
    <mergeCell ref="M148:T148"/>
    <mergeCell ref="N153:P153"/>
    <mergeCell ref="M152:T152"/>
    <mergeCell ref="N151:P151"/>
    <mergeCell ref="M155:T155"/>
    <mergeCell ref="N162:P162"/>
    <mergeCell ref="M182:T182"/>
    <mergeCell ref="W162:Z162"/>
    <mergeCell ref="M165:AL165"/>
    <mergeCell ref="M156:AL156"/>
    <mergeCell ref="M154:AL154"/>
    <mergeCell ref="M157:T157"/>
    <mergeCell ref="AI222:AW224"/>
    <mergeCell ref="AJ228:AW228"/>
    <mergeCell ref="R230:AW230"/>
    <mergeCell ref="T228:AG228"/>
    <mergeCell ref="T229:AG229"/>
    <mergeCell ref="M199:AL199"/>
    <mergeCell ref="M193:T193"/>
    <mergeCell ref="AS206:AZ206"/>
    <mergeCell ref="R238:Y238"/>
    <mergeCell ref="M233:AH234"/>
    <mergeCell ref="M209:T209"/>
    <mergeCell ref="M211:T211"/>
    <mergeCell ref="X222:AG222"/>
    <mergeCell ref="X223:AG223"/>
    <mergeCell ref="M238:P238"/>
    <mergeCell ref="Z207:AC207"/>
    <mergeCell ref="S207:W207"/>
    <mergeCell ref="M214:T214"/>
    <mergeCell ref="AS214:AZ214"/>
    <mergeCell ref="S215:W215"/>
    <mergeCell ref="Z215:AC215"/>
    <mergeCell ref="AE215:AJ215"/>
    <mergeCell ref="M216:AL216"/>
    <mergeCell ref="AT216:BM216"/>
    <mergeCell ref="M217:T217"/>
    <mergeCell ref="AT217:BM217"/>
    <mergeCell ref="AS30:AZ30"/>
    <mergeCell ref="AT38:BM38"/>
    <mergeCell ref="AT39:BA39"/>
    <mergeCell ref="AS52:AZ52"/>
    <mergeCell ref="AS47:AZ47"/>
    <mergeCell ref="AS42:AZ42"/>
    <mergeCell ref="AS48:AZ48"/>
    <mergeCell ref="AE55:AJ55"/>
    <mergeCell ref="AT37:BM37"/>
    <mergeCell ref="AE48:AJ48"/>
    <mergeCell ref="M39:AL39"/>
    <mergeCell ref="M47:T47"/>
    <mergeCell ref="M40:T40"/>
    <mergeCell ref="M42:T42"/>
    <mergeCell ref="M53:AL53"/>
    <mergeCell ref="M49:AL49"/>
    <mergeCell ref="W48:Z48"/>
    <mergeCell ref="M51:AL51"/>
    <mergeCell ref="M50:T50"/>
    <mergeCell ref="N48:P48"/>
    <mergeCell ref="M52:T52"/>
    <mergeCell ref="M31:AL31"/>
    <mergeCell ref="V55:AA55"/>
    <mergeCell ref="V46:AA46"/>
    <mergeCell ref="AS32:AZ32"/>
    <mergeCell ref="AS56:AZ56"/>
    <mergeCell ref="M176:T176"/>
    <mergeCell ref="M173:T173"/>
    <mergeCell ref="M174:AL174"/>
    <mergeCell ref="M196:T196"/>
    <mergeCell ref="M200:T200"/>
    <mergeCell ref="M167:AL167"/>
    <mergeCell ref="M208:AL208"/>
    <mergeCell ref="M206:T206"/>
    <mergeCell ref="M180:T180"/>
    <mergeCell ref="AE207:AJ207"/>
    <mergeCell ref="V142:AA142"/>
    <mergeCell ref="V151:AA151"/>
    <mergeCell ref="V160:AA160"/>
    <mergeCell ref="M163:AL163"/>
    <mergeCell ref="M122:T122"/>
    <mergeCell ref="M135:AL135"/>
    <mergeCell ref="M123:T123"/>
    <mergeCell ref="M128:AL128"/>
    <mergeCell ref="M127:T127"/>
    <mergeCell ref="M133:T133"/>
    <mergeCell ref="N134:P134"/>
    <mergeCell ref="M191:AL191"/>
    <mergeCell ref="M100:AL100"/>
    <mergeCell ref="W57:Z57"/>
    <mergeCell ref="N64:P64"/>
    <mergeCell ref="AE57:AJ57"/>
    <mergeCell ref="M210:AL210"/>
    <mergeCell ref="N160:P160"/>
    <mergeCell ref="M161:T161"/>
    <mergeCell ref="M138:T138"/>
    <mergeCell ref="AE144:AJ144"/>
    <mergeCell ref="M143:T143"/>
    <mergeCell ref="N142:P142"/>
    <mergeCell ref="AE142:AJ142"/>
    <mergeCell ref="M177:AL177"/>
    <mergeCell ref="M183:AL183"/>
    <mergeCell ref="M181:T181"/>
    <mergeCell ref="M158:AL158"/>
    <mergeCell ref="AE160:AJ160"/>
    <mergeCell ref="M164:T164"/>
    <mergeCell ref="M166:T166"/>
    <mergeCell ref="M172:T172"/>
    <mergeCell ref="W144:Z144"/>
    <mergeCell ref="N144:P144"/>
    <mergeCell ref="M192:T192"/>
    <mergeCell ref="M197:T197"/>
    <mergeCell ref="M99:T99"/>
    <mergeCell ref="M76:T76"/>
    <mergeCell ref="M69:AL69"/>
    <mergeCell ref="M65:T65"/>
    <mergeCell ref="N66:P66"/>
    <mergeCell ref="M70:T70"/>
    <mergeCell ref="M97:T97"/>
    <mergeCell ref="M98:T98"/>
    <mergeCell ref="M71:AL71"/>
    <mergeCell ref="M68:T68"/>
    <mergeCell ref="T77:Y77"/>
    <mergeCell ref="M4:AB5"/>
    <mergeCell ref="M16:AC16"/>
    <mergeCell ref="M15:AC15"/>
    <mergeCell ref="M10:AH10"/>
    <mergeCell ref="AE8:AK8"/>
    <mergeCell ref="M11:AH11"/>
    <mergeCell ref="B12:AL12"/>
    <mergeCell ref="M8:R8"/>
    <mergeCell ref="AE18:AL18"/>
    <mergeCell ref="M18:T18"/>
    <mergeCell ref="M27:T27"/>
    <mergeCell ref="AE36:AJ36"/>
    <mergeCell ref="M107:T107"/>
    <mergeCell ref="M124:T124"/>
    <mergeCell ref="V18:AC18"/>
    <mergeCell ref="AE19:AL19"/>
    <mergeCell ref="M19:T19"/>
    <mergeCell ref="V19:AC19"/>
    <mergeCell ref="V26:AA26"/>
    <mergeCell ref="N28:P28"/>
    <mergeCell ref="AE28:AJ28"/>
    <mergeCell ref="M30:T30"/>
    <mergeCell ref="M32:T32"/>
    <mergeCell ref="W28:Z28"/>
    <mergeCell ref="M29:AL29"/>
    <mergeCell ref="V36:AA36"/>
    <mergeCell ref="M58:AL58"/>
    <mergeCell ref="N55:P55"/>
    <mergeCell ref="AE46:AJ46"/>
    <mergeCell ref="N46:P46"/>
    <mergeCell ref="AE38:AJ38"/>
    <mergeCell ref="M37:T37"/>
    <mergeCell ref="N36:P36"/>
    <mergeCell ref="AE26:AJ26"/>
    <mergeCell ref="M20:T20"/>
    <mergeCell ref="M21:AL21"/>
    <mergeCell ref="M22:T22"/>
    <mergeCell ref="N26:P26"/>
    <mergeCell ref="N258:R258"/>
    <mergeCell ref="T258:X258"/>
    <mergeCell ref="Z257:AD257"/>
    <mergeCell ref="Z258:AD258"/>
    <mergeCell ref="AF258:AJ258"/>
    <mergeCell ref="Z256:AD256"/>
    <mergeCell ref="AI249:AX249"/>
    <mergeCell ref="AF256:AJ256"/>
    <mergeCell ref="N38:P38"/>
    <mergeCell ref="W38:Z38"/>
    <mergeCell ref="M41:AL41"/>
    <mergeCell ref="M43:AL43"/>
    <mergeCell ref="AE66:AJ66"/>
    <mergeCell ref="M56:T56"/>
    <mergeCell ref="M194:AL194"/>
    <mergeCell ref="M61:T61"/>
    <mergeCell ref="N57:P57"/>
    <mergeCell ref="M67:AL67"/>
    <mergeCell ref="T80:Y80"/>
    <mergeCell ref="M139:AL139"/>
    <mergeCell ref="K309:L309"/>
    <mergeCell ref="U308:X308"/>
    <mergeCell ref="N308:Q308"/>
    <mergeCell ref="AT309:BM309"/>
    <mergeCell ref="K308:L308"/>
    <mergeCell ref="N309:Q309"/>
    <mergeCell ref="Z324:AI324"/>
    <mergeCell ref="M315:AH317"/>
    <mergeCell ref="M324:Q324"/>
    <mergeCell ref="U309:X309"/>
    <mergeCell ref="K310:L310"/>
    <mergeCell ref="Z323:AI323"/>
    <mergeCell ref="M319:R319"/>
    <mergeCell ref="M320:R320"/>
    <mergeCell ref="S323:X323"/>
    <mergeCell ref="AU326:BB326"/>
    <mergeCell ref="AU325:BM325"/>
    <mergeCell ref="AR311:AY311"/>
    <mergeCell ref="AU324:BM324"/>
    <mergeCell ref="S344:AM344"/>
    <mergeCell ref="S324:X324"/>
    <mergeCell ref="M323:Q323"/>
    <mergeCell ref="Z325:AI325"/>
    <mergeCell ref="S325:X325"/>
    <mergeCell ref="M336:AH337"/>
    <mergeCell ref="AV344:BM344"/>
    <mergeCell ref="M344:Q344"/>
    <mergeCell ref="Z322:AI322"/>
    <mergeCell ref="W153:Z153"/>
    <mergeCell ref="N303:Q303"/>
    <mergeCell ref="T285:X285"/>
    <mergeCell ref="T291:X291"/>
    <mergeCell ref="N290:R290"/>
    <mergeCell ref="M136:T136"/>
    <mergeCell ref="M119:T119"/>
    <mergeCell ref="AS57:AZ57"/>
    <mergeCell ref="AS61:AZ61"/>
    <mergeCell ref="AS65:AZ65"/>
    <mergeCell ref="AT133:BM133"/>
    <mergeCell ref="AT134:BM134"/>
    <mergeCell ref="AT135:BA135"/>
    <mergeCell ref="M60:AL60"/>
    <mergeCell ref="AS66:AZ66"/>
    <mergeCell ref="AS70:AZ70"/>
    <mergeCell ref="M103:AL103"/>
    <mergeCell ref="M125:AL125"/>
    <mergeCell ref="M126:T126"/>
    <mergeCell ref="M118:T118"/>
    <mergeCell ref="M59:T59"/>
    <mergeCell ref="V64:AA64"/>
    <mergeCell ref="M102:T102"/>
    <mergeCell ref="M101:T101"/>
    <mergeCell ref="M62:AL62"/>
    <mergeCell ref="AE64:AJ64"/>
    <mergeCell ref="W66:Z66"/>
    <mergeCell ref="M79:T79"/>
    <mergeCell ref="N307:Q307"/>
    <mergeCell ref="N304:Q304"/>
    <mergeCell ref="U307:X307"/>
    <mergeCell ref="Z298:AD298"/>
    <mergeCell ref="T298:X298"/>
    <mergeCell ref="N298:R298"/>
    <mergeCell ref="T262:X262"/>
    <mergeCell ref="AE162:AJ162"/>
    <mergeCell ref="M171:T171"/>
    <mergeCell ref="M175:T175"/>
    <mergeCell ref="AA238:AL238"/>
    <mergeCell ref="N260:R260"/>
    <mergeCell ref="AF262:AJ262"/>
    <mergeCell ref="AF260:AJ260"/>
    <mergeCell ref="T260:X260"/>
    <mergeCell ref="T297:X297"/>
    <mergeCell ref="T294:X294"/>
    <mergeCell ref="T283:X283"/>
    <mergeCell ref="AI300:AM300"/>
    <mergeCell ref="Z283:AD283"/>
    <mergeCell ref="N252:Q252"/>
    <mergeCell ref="AJ229:AW229"/>
    <mergeCell ref="AT260:BM260"/>
    <mergeCell ref="Z297:AD297"/>
    <mergeCell ref="M106:T106"/>
    <mergeCell ref="M115:T115"/>
    <mergeCell ref="M110:T110"/>
    <mergeCell ref="V132:AA132"/>
    <mergeCell ref="M117:AL117"/>
    <mergeCell ref="M114:T114"/>
    <mergeCell ref="M109:AL109"/>
    <mergeCell ref="M116:T116"/>
    <mergeCell ref="W134:Z134"/>
    <mergeCell ref="AE134:AJ134"/>
    <mergeCell ref="N132:P132"/>
    <mergeCell ref="M137:AL137"/>
    <mergeCell ref="Z262:AD262"/>
    <mergeCell ref="M112:AL112"/>
    <mergeCell ref="AE153:AJ153"/>
    <mergeCell ref="AH280:AL280"/>
    <mergeCell ref="M108:T108"/>
    <mergeCell ref="M145:AL145"/>
    <mergeCell ref="AE151:AJ151"/>
    <mergeCell ref="M111:T111"/>
    <mergeCell ref="AE132:AJ132"/>
    <mergeCell ref="M120:AL120"/>
    <mergeCell ref="AU434:BM434"/>
    <mergeCell ref="AE405:AH405"/>
    <mergeCell ref="AU435:BM435"/>
    <mergeCell ref="AU436:BB436"/>
    <mergeCell ref="AS375:BM375"/>
    <mergeCell ref="AS376:AZ376"/>
    <mergeCell ref="AU402:BM402"/>
    <mergeCell ref="AS374:BM374"/>
    <mergeCell ref="AV345:BM345"/>
    <mergeCell ref="AV346:BC346"/>
    <mergeCell ref="AE404:AH404"/>
    <mergeCell ref="AE433:AH433"/>
    <mergeCell ref="AU403:BM403"/>
    <mergeCell ref="AU404:BB404"/>
    <mergeCell ref="AE400:AI400"/>
    <mergeCell ref="AE401:AH401"/>
    <mergeCell ref="AE402:AH402"/>
    <mergeCell ref="AE403:AH403"/>
    <mergeCell ref="AE407:AH407"/>
    <mergeCell ref="M413:AL413"/>
    <mergeCell ref="Y402:AB402"/>
    <mergeCell ref="AE406:AH406"/>
    <mergeCell ref="N483:R483"/>
    <mergeCell ref="T483:AC483"/>
    <mergeCell ref="N436:R436"/>
    <mergeCell ref="N434:R434"/>
    <mergeCell ref="N433:R433"/>
    <mergeCell ref="AE432:AI432"/>
    <mergeCell ref="N438:R438"/>
    <mergeCell ref="AE482:AH482"/>
    <mergeCell ref="M407:P407"/>
    <mergeCell ref="N455:R455"/>
    <mergeCell ref="N450:Q450"/>
    <mergeCell ref="T455:AC455"/>
    <mergeCell ref="N452:Q452"/>
    <mergeCell ref="N474:Q474"/>
    <mergeCell ref="N470:Q470"/>
    <mergeCell ref="AE434:AH434"/>
    <mergeCell ref="AE483:AH483"/>
    <mergeCell ref="AE479:AH479"/>
    <mergeCell ref="M411:AL411"/>
    <mergeCell ref="N478:R478"/>
    <mergeCell ref="T435:AC435"/>
    <mergeCell ref="AE435:AH435"/>
    <mergeCell ref="T434:AC434"/>
    <mergeCell ref="M412:AL412"/>
    <mergeCell ref="T458:AC458"/>
    <mergeCell ref="N432:R432"/>
    <mergeCell ref="N461:R461"/>
    <mergeCell ref="N460:R460"/>
    <mergeCell ref="T459:AC459"/>
    <mergeCell ref="N437:R437"/>
    <mergeCell ref="S406:V406"/>
    <mergeCell ref="S407:V407"/>
    <mergeCell ref="M424:P424"/>
    <mergeCell ref="M415:Q415"/>
    <mergeCell ref="Y407:AB407"/>
    <mergeCell ref="Y406:AB406"/>
    <mergeCell ref="S408:V408"/>
    <mergeCell ref="N449:Q449"/>
    <mergeCell ref="N435:R435"/>
    <mergeCell ref="T457:AC457"/>
    <mergeCell ref="N451:Q451"/>
    <mergeCell ref="M417:AH418"/>
    <mergeCell ref="M429:P429"/>
    <mergeCell ref="M419:AH420"/>
    <mergeCell ref="Y408:AB408"/>
    <mergeCell ref="T433:AC433"/>
    <mergeCell ref="M427:P427"/>
    <mergeCell ref="M428:P428"/>
    <mergeCell ref="O587:R587"/>
    <mergeCell ref="N512:AI513"/>
    <mergeCell ref="T506:AC506"/>
    <mergeCell ref="T507:AC507"/>
    <mergeCell ref="N509:AI510"/>
    <mergeCell ref="AE507:AH507"/>
    <mergeCell ref="AE505:AH505"/>
    <mergeCell ref="AE506:AH506"/>
    <mergeCell ref="AE501:AI501"/>
    <mergeCell ref="AE502:AH502"/>
    <mergeCell ref="T503:AC503"/>
    <mergeCell ref="N542:Q542"/>
    <mergeCell ref="AE530:AH530"/>
    <mergeCell ref="N532:AI533"/>
    <mergeCell ref="T530:AC530"/>
    <mergeCell ref="T526:AC526"/>
    <mergeCell ref="N506:R506"/>
    <mergeCell ref="N504:R504"/>
    <mergeCell ref="AE503:AH503"/>
    <mergeCell ref="N527:R527"/>
    <mergeCell ref="AE526:AH526"/>
    <mergeCell ref="N526:R526"/>
    <mergeCell ref="N547:R547"/>
    <mergeCell ref="N535:AI536"/>
    <mergeCell ref="N539:Q539"/>
    <mergeCell ref="N540:Q540"/>
    <mergeCell ref="N541:Q541"/>
    <mergeCell ref="T547:AC547"/>
    <mergeCell ref="AE547:AI547"/>
    <mergeCell ref="N528:R528"/>
    <mergeCell ref="AE527:AH527"/>
    <mergeCell ref="AE528:AH528"/>
    <mergeCell ref="T527:AC527"/>
    <mergeCell ref="T528:AC528"/>
    <mergeCell ref="AE484:AH484"/>
    <mergeCell ref="N498:Q498"/>
    <mergeCell ref="N501:R501"/>
    <mergeCell ref="T501:AC501"/>
    <mergeCell ref="N502:R502"/>
    <mergeCell ref="T502:AC502"/>
    <mergeCell ref="AE524:AI524"/>
    <mergeCell ref="N525:R525"/>
    <mergeCell ref="N503:R503"/>
    <mergeCell ref="N496:Q496"/>
    <mergeCell ref="N494:Q494"/>
    <mergeCell ref="N495:Q495"/>
    <mergeCell ref="AE525:AH525"/>
    <mergeCell ref="N518:Q518"/>
    <mergeCell ref="T525:AC525"/>
    <mergeCell ref="N486:AI487"/>
    <mergeCell ref="N517:Q517"/>
    <mergeCell ref="N519:Q519"/>
    <mergeCell ref="N520:Q520"/>
    <mergeCell ref="N521:Q521"/>
    <mergeCell ref="N489:AI490"/>
    <mergeCell ref="N497:Q497"/>
    <mergeCell ref="AE504:AH504"/>
    <mergeCell ref="T504:AC504"/>
    <mergeCell ref="N505:R505"/>
    <mergeCell ref="T505:AC505"/>
    <mergeCell ref="N507:R507"/>
    <mergeCell ref="N493:Q493"/>
    <mergeCell ref="N573:R573"/>
    <mergeCell ref="N577:R577"/>
    <mergeCell ref="T577:AC577"/>
    <mergeCell ref="AE577:AH577"/>
    <mergeCell ref="T573:AC573"/>
    <mergeCell ref="AE573:AH573"/>
    <mergeCell ref="N572:R572"/>
    <mergeCell ref="T572:AC572"/>
    <mergeCell ref="AE572:AH572"/>
    <mergeCell ref="N563:Q563"/>
    <mergeCell ref="N564:Q564"/>
    <mergeCell ref="N565:Q565"/>
    <mergeCell ref="N566:Q566"/>
    <mergeCell ref="N567:Q567"/>
    <mergeCell ref="AE549:AH549"/>
    <mergeCell ref="N551:R551"/>
    <mergeCell ref="N558:AI559"/>
    <mergeCell ref="N553:R553"/>
    <mergeCell ref="T553:AC553"/>
    <mergeCell ref="AE553:AH553"/>
    <mergeCell ref="N579:AI580"/>
    <mergeCell ref="N582:AI583"/>
    <mergeCell ref="N574:R574"/>
    <mergeCell ref="T574:AC574"/>
    <mergeCell ref="AE574:AH574"/>
    <mergeCell ref="N575:R575"/>
    <mergeCell ref="T575:AC575"/>
    <mergeCell ref="AE575:AH575"/>
    <mergeCell ref="N576:R576"/>
    <mergeCell ref="T576:AC576"/>
    <mergeCell ref="AE576:AH576"/>
    <mergeCell ref="N555:AI556"/>
    <mergeCell ref="T551:AC551"/>
    <mergeCell ref="AE551:AH551"/>
    <mergeCell ref="N552:R552"/>
    <mergeCell ref="N550:R550"/>
    <mergeCell ref="T550:AC550"/>
    <mergeCell ref="AE550:AH550"/>
    <mergeCell ref="N549:R549"/>
    <mergeCell ref="T549:AC549"/>
    <mergeCell ref="AE552:AH552"/>
    <mergeCell ref="M218:AL218"/>
    <mergeCell ref="AT218:BA218"/>
    <mergeCell ref="M219:T219"/>
    <mergeCell ref="AN18:AU18"/>
    <mergeCell ref="AN19:AU19"/>
    <mergeCell ref="N568:Q568"/>
    <mergeCell ref="N571:R571"/>
    <mergeCell ref="T571:AC571"/>
    <mergeCell ref="AE571:AI571"/>
    <mergeCell ref="T529:AC529"/>
    <mergeCell ref="AE529:AH529"/>
    <mergeCell ref="N530:R530"/>
    <mergeCell ref="N543:Q543"/>
    <mergeCell ref="N544:Q544"/>
    <mergeCell ref="N529:R529"/>
    <mergeCell ref="N548:R548"/>
    <mergeCell ref="T548:AC548"/>
    <mergeCell ref="AE548:AH548"/>
    <mergeCell ref="T552:AC552"/>
    <mergeCell ref="N484:R484"/>
    <mergeCell ref="T484:AC484"/>
    <mergeCell ref="N524:R524"/>
    <mergeCell ref="T524:AC524"/>
    <mergeCell ref="N516:Q516"/>
  </mergeCells>
  <phoneticPr fontId="2"/>
  <dataValidations count="8">
    <dataValidation imeMode="fullKatakana" allowBlank="1" showInputMessage="1" showErrorMessage="1" sqref="M10:AH10 M15:AC15 M18:T18" xr:uid="{00000000-0002-0000-0200-000000000000}"/>
    <dataValidation imeMode="on" allowBlank="1" showInputMessage="1" showErrorMessage="1" sqref="M336:AH339 M233:AH234 AA238:AL239 R238:Y239 M202:AL202 M199:AL199 M196:T197 M194:AL194 M191:AL191 M188:T189 M186:AL186 M183:AL183 M180:T181 M177:AL177 M174:AL174 M171:T172 N532:AI533 M49:AL49 M51:AL51 N535:AI536 M39:AL39 M41:AL41 X222:AG223 AI249:AX249 N579:AI580 E619:Z619 M67:AL67 M69:AL69 M417:AH420 M58:AL58 M11:AH11 M21:AL21 M163:AL163 M165:AL165 M60:AL60 M19:T19 M156:AL156 M315:AH317 M267:AH267 M16:AC16 N466:AI467 N463:AI464 N443:AI444 N440:AI441 N486:AI487 N489:AI490 N509:AI510 N512:AI513 M382:AL382 M411:AL413 M29:AL29 M31:AL31 M135:AL135 M137:AL137 M145:AL145 M147:AL147 M154:AL154 T270:T272 T228:AG229 R230:AW230 AJ228:AW229" xr:uid="{00000000-0002-0000-0200-000001000000}"/>
    <dataValidation imeMode="disabled" allowBlank="1" showInputMessage="1" showErrorMessage="1" error="当機関へ申請する場合は、記入不要です。" sqref="T94:Y94 T92:Y92 T90:Y90 T87:Y87 T85:Y85 T83:Y83 M93:S93 M91:S91 M89:S89 M86:S86 M84:S84 M82:T82" xr:uid="{00000000-0002-0000-0200-000002000000}"/>
    <dataValidation imeMode="hiragana" allowBlank="1" showInputMessage="1" showErrorMessage="1" sqref="T554:AI554 AJ508:AL512 S465:AI465 S442:AI442 T439:AI439 AJ439:AL443 AJ462:AL466 T462:AI462 S488:AI488 T485:AI485 AJ485:AL489 T508:AI508 S511:AI511 AJ554:AL558 AJ531:AL535 T531:AI531 S534:AI534 S557:AI557 T578:AI578 AJ578:AL582 S581:AI581" xr:uid="{00000000-0002-0000-0200-000003000000}"/>
    <dataValidation imeMode="off" allowBlank="1" showInputMessage="1" showErrorMessage="1" sqref="S516:U521 N516:Q516 N470:Q475 B430:K430 M157:T157 M155:T155 M50:T50 AE48:AJ48 M40:T40 AE38:AJ38 Q596:T596 Z391:AK391 AE66:AJ66 AE64:AJ64 AE572:AH577 N447:Q452 R424:T430 N83:S83 M20:T20 N94:S94 N92:S92 N77:Y77 N90:S90 N87:S87 M88:S88 N85:S85 AE160:AJ160 M81:T81 M78:T78 M72:T73 AE144:AJ144 AE46:AJ46 M52:T52 M108:T108 M129:T129 M22:T24 AE142:AJ142 M104:T104 M168:T168 M178:T178 M203:T203 M240:T240 M250:T250 M254:T254 M232:T232 M269:T269 M182:T182 M110:T111 M118:T119 M175:T176 M173:T173 M116:T116 M126:T127 M124:T124 M209:T209 M213:T213 S323:X325 M342:P342 M319:R320 S539:U544 M200:T201 M198:T198 M75:T75 M184:T185 M59:T59 AE57:AJ57 M138:T138 M136:T136 AE28:AJ28 AE26:AJ26 AE36:AJ36 M42:T42 AB393:AK395 Z395:AA395 M32:T33 AE55:AJ55 R545:T545 M70:T70 M61:T61 AE207:AJ207 M379:P380 Z389:AK389 S597 Z397:AK397 Y401:AB407 N280:Q280 M414:Q414 B499:K499 AE456:AH461 AD433:AH438 M424:P430 AE502:AH507 M453:P453 AE479:AH484 M192:T193 M522:P522 R476:T476 N493:Q498 S447:U452 B453:K453 R453:T453 S470:U475 M476:P476 B476:K476 S493:U498 R499:T499 M499:P499 B522:K522 R522:T522 M545:P545 B545:K545 N539:Q539 M190:T190 M8 M99:T99 M101:T102 N252:Q253 N256:R257 T256:X257 Z256:AD257 AF256:AJ257 N260:R260 T260:X260 Z260:AD260 AF260:AJ260 AF262:AJ262 Z262:AD262 T262:X262 N262:R262 T265:W266 T278:X279 Z278:AD279 T283:X286 N283:R286 N303:Q304 N307:Q307 U307:X307 Z283:AD286 S401:V407 S563:U568 R569:T569 M569:P569 B569:K569 O299:R300 U297:X297 N80:Y80 N563:Q568 T587:V587 F589:I589 F591:I591 I594:L596 I597 M68:T68 M30:T30 AE134:AJ134 AE132:AJ132 M148:T148 M146:T146 AE153:AJ153 AE151:AJ151 M166:T166 M164:T164 AE162:AJ162 O290:R295 U290:X295 M219:T219 M217:T217 AE215:AJ215 M211:T211 O297:R297 U288:X288 O288:R288 N278:R279 N288:N299 T288:T298 Z288:AD298" xr:uid="{00000000-0002-0000-0200-000004000000}"/>
    <dataValidation type="list" imeMode="on" allowBlank="1" showInputMessage="1" showErrorMessage="1" sqref="M161:T161 M27:T27 M37:T37 M47:T47 M56:T56 M65:T65 M133:T133 M143:T143 M152:T152" xr:uid="{00000000-0002-0000-0200-000005000000}">
      <formula1>担当者氏名</formula1>
    </dataValidation>
    <dataValidation type="list" imeMode="on" allowBlank="1" showInputMessage="1" showErrorMessage="1" sqref="M79:T79 M76:T76" xr:uid="{00000000-0002-0000-0200-000006000000}">
      <formula1>構造担当者氏名</formula1>
    </dataValidation>
    <dataValidation type="list" allowBlank="1" showInputMessage="1" showErrorMessage="1" sqref="M206:T206 M214:T214" xr:uid="{00000000-0002-0000-0200-000007000000}">
      <formula1>施工者一覧</formula1>
    </dataValidation>
  </dataValidations>
  <hyperlinks>
    <hyperlink ref="X1:AA1" location="作業メニュー!A1" display="作業メニュー" xr:uid="{00000000-0004-0000-0200-000000000000}"/>
    <hyperlink ref="AG14:AK14" location="他の建築主入力!A1" display="他の建築主入力" xr:uid="{00000000-0004-0000-0200-000001000000}"/>
    <hyperlink ref="AG14" location="他の建築主入力!A1" display="他の建築主入力" xr:uid="{00000000-0004-0000-0200-000002000000}"/>
    <hyperlink ref="AO259" location="値一覧項目!A1" display="メンテナンスより、" xr:uid="{00000000-0004-0000-0200-000003000000}"/>
    <hyperlink ref="AO259:AR259" location="値一覧項目!A1" display="メンテナンスより、" xr:uid="{00000000-0004-0000-0200-000004000000}"/>
    <hyperlink ref="AO309" location="値一覧項目!A1" display="メンテナンスより、" xr:uid="{00000000-0004-0000-0200-000005000000}"/>
    <hyperlink ref="AO309:AR309" location="値一覧項目!A1" display="メンテナンスより、" xr:uid="{00000000-0004-0000-0200-000006000000}"/>
    <hyperlink ref="AP324" location="値一覧項目!A1" display="メンテナンスより、" xr:uid="{00000000-0004-0000-0200-000007000000}"/>
    <hyperlink ref="AP324:AS324" location="値一覧項目!A1" display="メンテナンスより、" xr:uid="{00000000-0004-0000-0200-000008000000}"/>
    <hyperlink ref="AN374" location="値一覧項目!A1" display="メンテナンスより、" xr:uid="{00000000-0004-0000-0200-000009000000}"/>
    <hyperlink ref="AN374:AQ374" location="値一覧項目!A1" display="メンテナンスより、" xr:uid="{00000000-0004-0000-0200-00000A000000}"/>
    <hyperlink ref="AP402" location="値一覧項目!A1" display="メンテナンスより、" xr:uid="{00000000-0004-0000-0200-00000B000000}"/>
    <hyperlink ref="AP402:AS402" location="値一覧項目!A1" display="メンテナンスより、" xr:uid="{00000000-0004-0000-0200-00000C000000}"/>
    <hyperlink ref="AP434" location="値一覧項目!A1" display="メンテナンスより、" xr:uid="{00000000-0004-0000-0200-00000D000000}"/>
    <hyperlink ref="AP434:AS434" location="値一覧項目!A1" display="メンテナンスより、" xr:uid="{00000000-0004-0000-0200-00000E000000}"/>
    <hyperlink ref="AP434:AT434" location="主要用途!A1" display="メンテナンスより、" xr:uid="{00000000-0004-0000-0200-00000F000000}"/>
    <hyperlink ref="AQ344" location="値一覧項目!A1" display="メンテナンスより、" xr:uid="{00000000-0004-0000-0200-000010000000}"/>
    <hyperlink ref="AQ344:AT344" location="値一覧項目!A1" display="メンテナンスより、" xr:uid="{00000000-0004-0000-0200-000011000000}"/>
    <hyperlink ref="AQ344:AU344" location="主要用途!A1" display="メンテナンスより、" xr:uid="{00000000-0004-0000-0200-000012000000}"/>
    <hyperlink ref="B585" location="'建築物別概要（追加）入力'!A1" display="建築物別概要（追加）　入力" xr:uid="{00000000-0004-0000-0200-000013000000}"/>
    <hyperlink ref="AN26:AV26" location="担当者登録!B2" display="←担当者登録は、こちらから。" xr:uid="{00000000-0004-0000-0200-000014000000}"/>
    <hyperlink ref="AN36:AV36" location="担当者登録!B2" display="←担当者登録は、こちらから。" xr:uid="{00000000-0004-0000-0200-000015000000}"/>
    <hyperlink ref="AN132:AV132" location="担当者登録!B2" display="←担当者登録は、こちらから。" xr:uid="{00000000-0004-0000-0200-000016000000}"/>
    <hyperlink ref="AN207:AV207" location="施工者登録!B2" display="←施行者登録は、こちらから。" xr:uid="{00000000-0004-0000-0200-000017000000}"/>
    <hyperlink ref="AC76:AK76" location="構造・設備担当者登録!B2" display="←構造・設備担当者登録はこちら。" xr:uid="{00000000-0004-0000-0200-000018000000}"/>
    <hyperlink ref="AN215:AV215" location="施工者登録!B2" display="←施行者登録は、こちらから。" xr:uid="{00000000-0004-0000-0200-000019000000}"/>
  </hyperlinks>
  <printOptions horizontalCentered="1"/>
  <pageMargins left="0.39370078740157483" right="0.19685039370078741" top="0.39370078740157483" bottom="0.19685039370078741" header="0.19685039370078741" footer="7.874015748031496E-2"/>
  <pageSetup paperSize="8" scale="63"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sizeWithCells="1">
                  <from>
                    <xdr:col>1</xdr:col>
                    <xdr:colOff>28575</xdr:colOff>
                    <xdr:row>74</xdr:row>
                    <xdr:rowOff>19050</xdr:rowOff>
                  </from>
                  <to>
                    <xdr:col>2</xdr:col>
                    <xdr:colOff>0</xdr:colOff>
                    <xdr:row>75</xdr:row>
                    <xdr:rowOff>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sizeWithCells="1">
                  <from>
                    <xdr:col>1</xdr:col>
                    <xdr:colOff>28575</xdr:colOff>
                    <xdr:row>77</xdr:row>
                    <xdr:rowOff>19050</xdr:rowOff>
                  </from>
                  <to>
                    <xdr:col>2</xdr:col>
                    <xdr:colOff>0</xdr:colOff>
                    <xdr:row>78</xdr:row>
                    <xdr:rowOff>0</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sizeWithCells="1">
                  <from>
                    <xdr:col>1</xdr:col>
                    <xdr:colOff>28575</xdr:colOff>
                    <xdr:row>80</xdr:row>
                    <xdr:rowOff>19050</xdr:rowOff>
                  </from>
                  <to>
                    <xdr:col>2</xdr:col>
                    <xdr:colOff>0</xdr:colOff>
                    <xdr:row>81</xdr:row>
                    <xdr:rowOff>0</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sizeWithCells="1">
                  <from>
                    <xdr:col>1</xdr:col>
                    <xdr:colOff>28575</xdr:colOff>
                    <xdr:row>87</xdr:row>
                    <xdr:rowOff>19050</xdr:rowOff>
                  </from>
                  <to>
                    <xdr:col>2</xdr:col>
                    <xdr:colOff>0</xdr:colOff>
                    <xdr:row>88</xdr:row>
                    <xdr:rowOff>0</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sizeWithCells="1">
                  <from>
                    <xdr:col>12</xdr:col>
                    <xdr:colOff>9525</xdr:colOff>
                    <xdr:row>241</xdr:row>
                    <xdr:rowOff>19050</xdr:rowOff>
                  </from>
                  <to>
                    <xdr:col>13</xdr:col>
                    <xdr:colOff>104775</xdr:colOff>
                    <xdr:row>242</xdr:row>
                    <xdr:rowOff>0</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sizeWithCells="1">
                  <from>
                    <xdr:col>19</xdr:col>
                    <xdr:colOff>0</xdr:colOff>
                    <xdr:row>241</xdr:row>
                    <xdr:rowOff>9525</xdr:rowOff>
                  </from>
                  <to>
                    <xdr:col>20</xdr:col>
                    <xdr:colOff>95250</xdr:colOff>
                    <xdr:row>242</xdr:row>
                    <xdr:rowOff>0</xdr:rowOff>
                  </to>
                </anchor>
              </controlPr>
            </control>
          </mc:Choice>
        </mc:AlternateContent>
        <mc:AlternateContent xmlns:mc="http://schemas.openxmlformats.org/markup-compatibility/2006">
          <mc:Choice Requires="x14">
            <control shapeId="2055" r:id="rId10" name="Check Box 7">
              <controlPr defaultSize="0" autoFill="0" autoLine="0" autoPict="0">
                <anchor moveWithCells="1" sizeWithCells="1">
                  <from>
                    <xdr:col>24</xdr:col>
                    <xdr:colOff>0</xdr:colOff>
                    <xdr:row>241</xdr:row>
                    <xdr:rowOff>9525</xdr:rowOff>
                  </from>
                  <to>
                    <xdr:col>25</xdr:col>
                    <xdr:colOff>9525</xdr:colOff>
                    <xdr:row>242</xdr:row>
                    <xdr:rowOff>9525</xdr:rowOff>
                  </to>
                </anchor>
              </controlPr>
            </control>
          </mc:Choice>
        </mc:AlternateContent>
        <mc:AlternateContent xmlns:mc="http://schemas.openxmlformats.org/markup-compatibility/2006">
          <mc:Choice Requires="x14">
            <control shapeId="2056" r:id="rId11" name="Check Box 8">
              <controlPr defaultSize="0" autoFill="0" autoLine="0" autoPict="0">
                <anchor moveWithCells="1" sizeWithCells="1">
                  <from>
                    <xdr:col>31</xdr:col>
                    <xdr:colOff>0</xdr:colOff>
                    <xdr:row>241</xdr:row>
                    <xdr:rowOff>9525</xdr:rowOff>
                  </from>
                  <to>
                    <xdr:col>32</xdr:col>
                    <xdr:colOff>85725</xdr:colOff>
                    <xdr:row>242</xdr:row>
                    <xdr:rowOff>0</xdr:rowOff>
                  </to>
                </anchor>
              </controlPr>
            </control>
          </mc:Choice>
        </mc:AlternateContent>
        <mc:AlternateContent xmlns:mc="http://schemas.openxmlformats.org/markup-compatibility/2006">
          <mc:Choice Requires="x14">
            <control shapeId="2059" r:id="rId12" name="Drop Down 11">
              <controlPr defaultSize="0" autoLine="0" autoPict="0">
                <anchor moveWithCells="1" sizeWithCells="1">
                  <from>
                    <xdr:col>12</xdr:col>
                    <xdr:colOff>19050</xdr:colOff>
                    <xdr:row>237</xdr:row>
                    <xdr:rowOff>19050</xdr:rowOff>
                  </from>
                  <to>
                    <xdr:col>16</xdr:col>
                    <xdr:colOff>19050</xdr:colOff>
                    <xdr:row>237</xdr:row>
                    <xdr:rowOff>209550</xdr:rowOff>
                  </to>
                </anchor>
              </controlPr>
            </control>
          </mc:Choice>
        </mc:AlternateContent>
        <mc:AlternateContent xmlns:mc="http://schemas.openxmlformats.org/markup-compatibility/2006">
          <mc:Choice Requires="x14">
            <control shapeId="2060" r:id="rId13" name="Drop Down 12">
              <controlPr defaultSize="0" autoLine="0" autoPict="0">
                <anchor moveWithCells="1" sizeWithCells="1">
                  <from>
                    <xdr:col>12</xdr:col>
                    <xdr:colOff>19050</xdr:colOff>
                    <xdr:row>238</xdr:row>
                    <xdr:rowOff>19050</xdr:rowOff>
                  </from>
                  <to>
                    <xdr:col>16</xdr:col>
                    <xdr:colOff>19050</xdr:colOff>
                    <xdr:row>238</xdr:row>
                    <xdr:rowOff>209550</xdr:rowOff>
                  </to>
                </anchor>
              </controlPr>
            </control>
          </mc:Choice>
        </mc:AlternateContent>
        <mc:AlternateContent xmlns:mc="http://schemas.openxmlformats.org/markup-compatibility/2006">
          <mc:Choice Requires="x14">
            <control shapeId="2061" r:id="rId14" name="Check Box 13">
              <controlPr defaultSize="0" autoFill="0" autoLine="0" autoPict="0">
                <anchor moveWithCells="1" sizeWithCells="1">
                  <from>
                    <xdr:col>12</xdr:col>
                    <xdr:colOff>9525</xdr:colOff>
                    <xdr:row>242</xdr:row>
                    <xdr:rowOff>19050</xdr:rowOff>
                  </from>
                  <to>
                    <xdr:col>13</xdr:col>
                    <xdr:colOff>104775</xdr:colOff>
                    <xdr:row>243</xdr:row>
                    <xdr:rowOff>0</xdr:rowOff>
                  </to>
                </anchor>
              </controlPr>
            </control>
          </mc:Choice>
        </mc:AlternateContent>
        <mc:AlternateContent xmlns:mc="http://schemas.openxmlformats.org/markup-compatibility/2006">
          <mc:Choice Requires="x14">
            <control shapeId="2062" r:id="rId15" name="Check Box 14">
              <controlPr defaultSize="0" autoFill="0" autoLine="0" autoPict="0">
                <anchor moveWithCells="1" sizeWithCells="1">
                  <from>
                    <xdr:col>19</xdr:col>
                    <xdr:colOff>0</xdr:colOff>
                    <xdr:row>242</xdr:row>
                    <xdr:rowOff>19050</xdr:rowOff>
                  </from>
                  <to>
                    <xdr:col>20</xdr:col>
                    <xdr:colOff>95250</xdr:colOff>
                    <xdr:row>243</xdr:row>
                    <xdr:rowOff>0</xdr:rowOff>
                  </to>
                </anchor>
              </controlPr>
            </control>
          </mc:Choice>
        </mc:AlternateContent>
        <mc:AlternateContent xmlns:mc="http://schemas.openxmlformats.org/markup-compatibility/2006">
          <mc:Choice Requires="x14">
            <control shapeId="2063" r:id="rId16" name="Check Box 15">
              <controlPr defaultSize="0" autoFill="0" autoLine="0" autoPict="0">
                <anchor moveWithCells="1" sizeWithCells="1">
                  <from>
                    <xdr:col>12</xdr:col>
                    <xdr:colOff>9525</xdr:colOff>
                    <xdr:row>243</xdr:row>
                    <xdr:rowOff>19050</xdr:rowOff>
                  </from>
                  <to>
                    <xdr:col>13</xdr:col>
                    <xdr:colOff>104775</xdr:colOff>
                    <xdr:row>244</xdr:row>
                    <xdr:rowOff>0</xdr:rowOff>
                  </to>
                </anchor>
              </controlPr>
            </control>
          </mc:Choice>
        </mc:AlternateContent>
        <mc:AlternateContent xmlns:mc="http://schemas.openxmlformats.org/markup-compatibility/2006">
          <mc:Choice Requires="x14">
            <control shapeId="2064" r:id="rId17" name="Check Box 16">
              <controlPr defaultSize="0" autoFill="0" autoLine="0" autoPict="0">
                <anchor moveWithCells="1" sizeWithCells="1">
                  <from>
                    <xdr:col>16</xdr:col>
                    <xdr:colOff>9525</xdr:colOff>
                    <xdr:row>243</xdr:row>
                    <xdr:rowOff>19050</xdr:rowOff>
                  </from>
                  <to>
                    <xdr:col>17</xdr:col>
                    <xdr:colOff>104775</xdr:colOff>
                    <xdr:row>244</xdr:row>
                    <xdr:rowOff>0</xdr:rowOff>
                  </to>
                </anchor>
              </controlPr>
            </control>
          </mc:Choice>
        </mc:AlternateContent>
        <mc:AlternateContent xmlns:mc="http://schemas.openxmlformats.org/markup-compatibility/2006">
          <mc:Choice Requires="x14">
            <control shapeId="2065" r:id="rId18" name="Check Box 17">
              <controlPr defaultSize="0" autoFill="0" autoLine="0" autoPict="0">
                <anchor moveWithCells="1" sizeWithCells="1">
                  <from>
                    <xdr:col>21</xdr:col>
                    <xdr:colOff>0</xdr:colOff>
                    <xdr:row>243</xdr:row>
                    <xdr:rowOff>19050</xdr:rowOff>
                  </from>
                  <to>
                    <xdr:col>22</xdr:col>
                    <xdr:colOff>95250</xdr:colOff>
                    <xdr:row>244</xdr:row>
                    <xdr:rowOff>0</xdr:rowOff>
                  </to>
                </anchor>
              </controlPr>
            </control>
          </mc:Choice>
        </mc:AlternateContent>
        <mc:AlternateContent xmlns:mc="http://schemas.openxmlformats.org/markup-compatibility/2006">
          <mc:Choice Requires="x14">
            <control shapeId="2066" r:id="rId19" name="Drop Down 18">
              <controlPr defaultSize="0" autoLine="0" autoPict="0">
                <anchor moveWithCells="1" sizeWithCells="1">
                  <from>
                    <xdr:col>13</xdr:col>
                    <xdr:colOff>9525</xdr:colOff>
                    <xdr:row>246</xdr:row>
                    <xdr:rowOff>0</xdr:rowOff>
                  </from>
                  <to>
                    <xdr:col>21</xdr:col>
                    <xdr:colOff>142875</xdr:colOff>
                    <xdr:row>246</xdr:row>
                    <xdr:rowOff>209550</xdr:rowOff>
                  </to>
                </anchor>
              </controlPr>
            </control>
          </mc:Choice>
        </mc:AlternateContent>
        <mc:AlternateContent xmlns:mc="http://schemas.openxmlformats.org/markup-compatibility/2006">
          <mc:Choice Requires="x14">
            <control shapeId="2067" r:id="rId20" name="Drop Down 19">
              <controlPr defaultSize="0" autoLine="0" autoPict="0">
                <anchor moveWithCells="1" sizeWithCells="1">
                  <from>
                    <xdr:col>12</xdr:col>
                    <xdr:colOff>161925</xdr:colOff>
                    <xdr:row>257</xdr:row>
                    <xdr:rowOff>38100</xdr:rowOff>
                  </from>
                  <to>
                    <xdr:col>18</xdr:col>
                    <xdr:colOff>57150</xdr:colOff>
                    <xdr:row>258</xdr:row>
                    <xdr:rowOff>0</xdr:rowOff>
                  </to>
                </anchor>
              </controlPr>
            </control>
          </mc:Choice>
        </mc:AlternateContent>
        <mc:AlternateContent xmlns:mc="http://schemas.openxmlformats.org/markup-compatibility/2006">
          <mc:Choice Requires="x14">
            <control shapeId="2068" r:id="rId21" name="Drop Down 20">
              <controlPr defaultSize="0" autoLine="0" autoPict="0">
                <anchor moveWithCells="1" sizeWithCells="1">
                  <from>
                    <xdr:col>18</xdr:col>
                    <xdr:colOff>171450</xdr:colOff>
                    <xdr:row>257</xdr:row>
                    <xdr:rowOff>38100</xdr:rowOff>
                  </from>
                  <to>
                    <xdr:col>24</xdr:col>
                    <xdr:colOff>57150</xdr:colOff>
                    <xdr:row>258</xdr:row>
                    <xdr:rowOff>0</xdr:rowOff>
                  </to>
                </anchor>
              </controlPr>
            </control>
          </mc:Choice>
        </mc:AlternateContent>
        <mc:AlternateContent xmlns:mc="http://schemas.openxmlformats.org/markup-compatibility/2006">
          <mc:Choice Requires="x14">
            <control shapeId="2069" r:id="rId22" name="Drop Down 21">
              <controlPr defaultSize="0" autoLine="0" autoPict="0">
                <anchor moveWithCells="1" sizeWithCells="1">
                  <from>
                    <xdr:col>24</xdr:col>
                    <xdr:colOff>161925</xdr:colOff>
                    <xdr:row>257</xdr:row>
                    <xdr:rowOff>38100</xdr:rowOff>
                  </from>
                  <to>
                    <xdr:col>30</xdr:col>
                    <xdr:colOff>57150</xdr:colOff>
                    <xdr:row>258</xdr:row>
                    <xdr:rowOff>0</xdr:rowOff>
                  </to>
                </anchor>
              </controlPr>
            </control>
          </mc:Choice>
        </mc:AlternateContent>
        <mc:AlternateContent xmlns:mc="http://schemas.openxmlformats.org/markup-compatibility/2006">
          <mc:Choice Requires="x14">
            <control shapeId="2070" r:id="rId23" name="Drop Down 22">
              <controlPr defaultSize="0" autoLine="0" autoPict="0">
                <anchor moveWithCells="1" sizeWithCells="1">
                  <from>
                    <xdr:col>30</xdr:col>
                    <xdr:colOff>190500</xdr:colOff>
                    <xdr:row>257</xdr:row>
                    <xdr:rowOff>38100</xdr:rowOff>
                  </from>
                  <to>
                    <xdr:col>36</xdr:col>
                    <xdr:colOff>76200</xdr:colOff>
                    <xdr:row>258</xdr:row>
                    <xdr:rowOff>0</xdr:rowOff>
                  </to>
                </anchor>
              </controlPr>
            </control>
          </mc:Choice>
        </mc:AlternateContent>
        <mc:AlternateContent xmlns:mc="http://schemas.openxmlformats.org/markup-compatibility/2006">
          <mc:Choice Requires="x14">
            <control shapeId="2071" r:id="rId24" name="Drop Down 23">
              <controlPr defaultSize="0" autoLine="0" autoPict="0">
                <anchor moveWithCells="1" sizeWithCells="1">
                  <from>
                    <xdr:col>12</xdr:col>
                    <xdr:colOff>190500</xdr:colOff>
                    <xdr:row>269</xdr:row>
                    <xdr:rowOff>19050</xdr:rowOff>
                  </from>
                  <to>
                    <xdr:col>17</xdr:col>
                    <xdr:colOff>171450</xdr:colOff>
                    <xdr:row>269</xdr:row>
                    <xdr:rowOff>209550</xdr:rowOff>
                  </to>
                </anchor>
              </controlPr>
            </control>
          </mc:Choice>
        </mc:AlternateContent>
        <mc:AlternateContent xmlns:mc="http://schemas.openxmlformats.org/markup-compatibility/2006">
          <mc:Choice Requires="x14">
            <control shapeId="2072" r:id="rId25" name="Check Box 24">
              <controlPr defaultSize="0" autoFill="0" autoLine="0" autoPict="0">
                <anchor moveWithCells="1" sizeWithCells="1">
                  <from>
                    <xdr:col>11</xdr:col>
                    <xdr:colOff>9525</xdr:colOff>
                    <xdr:row>274</xdr:row>
                    <xdr:rowOff>28575</xdr:rowOff>
                  </from>
                  <to>
                    <xdr:col>12</xdr:col>
                    <xdr:colOff>95250</xdr:colOff>
                    <xdr:row>275</xdr:row>
                    <xdr:rowOff>9525</xdr:rowOff>
                  </to>
                </anchor>
              </controlPr>
            </control>
          </mc:Choice>
        </mc:AlternateContent>
        <mc:AlternateContent xmlns:mc="http://schemas.openxmlformats.org/markup-compatibility/2006">
          <mc:Choice Requires="x14">
            <control shapeId="2073" r:id="rId26" name="Check Box 25">
              <controlPr defaultSize="0" autoFill="0" autoLine="0" autoPict="0">
                <anchor moveWithCells="1" sizeWithCells="1">
                  <from>
                    <xdr:col>14</xdr:col>
                    <xdr:colOff>9525</xdr:colOff>
                    <xdr:row>274</xdr:row>
                    <xdr:rowOff>28575</xdr:rowOff>
                  </from>
                  <to>
                    <xdr:col>15</xdr:col>
                    <xdr:colOff>95250</xdr:colOff>
                    <xdr:row>275</xdr:row>
                    <xdr:rowOff>9525</xdr:rowOff>
                  </to>
                </anchor>
              </controlPr>
            </control>
          </mc:Choice>
        </mc:AlternateContent>
        <mc:AlternateContent xmlns:mc="http://schemas.openxmlformats.org/markup-compatibility/2006">
          <mc:Choice Requires="x14">
            <control shapeId="2074" r:id="rId27" name="Check Box 26">
              <controlPr defaultSize="0" autoFill="0" autoLine="0" autoPict="0">
                <anchor moveWithCells="1" sizeWithCells="1">
                  <from>
                    <xdr:col>17</xdr:col>
                    <xdr:colOff>9525</xdr:colOff>
                    <xdr:row>274</xdr:row>
                    <xdr:rowOff>28575</xdr:rowOff>
                  </from>
                  <to>
                    <xdr:col>18</xdr:col>
                    <xdr:colOff>95250</xdr:colOff>
                    <xdr:row>275</xdr:row>
                    <xdr:rowOff>9525</xdr:rowOff>
                  </to>
                </anchor>
              </controlPr>
            </control>
          </mc:Choice>
        </mc:AlternateContent>
        <mc:AlternateContent xmlns:mc="http://schemas.openxmlformats.org/markup-compatibility/2006">
          <mc:Choice Requires="x14">
            <control shapeId="2075" r:id="rId28" name="Check Box 27">
              <controlPr defaultSize="0" autoFill="0" autoLine="0" autoPict="0">
                <anchor moveWithCells="1" sizeWithCells="1">
                  <from>
                    <xdr:col>19</xdr:col>
                    <xdr:colOff>209550</xdr:colOff>
                    <xdr:row>274</xdr:row>
                    <xdr:rowOff>19050</xdr:rowOff>
                  </from>
                  <to>
                    <xdr:col>21</xdr:col>
                    <xdr:colOff>66675</xdr:colOff>
                    <xdr:row>275</xdr:row>
                    <xdr:rowOff>9525</xdr:rowOff>
                  </to>
                </anchor>
              </controlPr>
            </control>
          </mc:Choice>
        </mc:AlternateContent>
        <mc:AlternateContent xmlns:mc="http://schemas.openxmlformats.org/markup-compatibility/2006">
          <mc:Choice Requires="x14">
            <control shapeId="2076" r:id="rId29" name="Check Box 28">
              <controlPr defaultSize="0" autoFill="0" autoLine="0" autoPict="0">
                <anchor moveWithCells="1" sizeWithCells="1">
                  <from>
                    <xdr:col>23</xdr:col>
                    <xdr:colOff>0</xdr:colOff>
                    <xdr:row>274</xdr:row>
                    <xdr:rowOff>28575</xdr:rowOff>
                  </from>
                  <to>
                    <xdr:col>24</xdr:col>
                    <xdr:colOff>85725</xdr:colOff>
                    <xdr:row>275</xdr:row>
                    <xdr:rowOff>9525</xdr:rowOff>
                  </to>
                </anchor>
              </controlPr>
            </control>
          </mc:Choice>
        </mc:AlternateContent>
        <mc:AlternateContent xmlns:mc="http://schemas.openxmlformats.org/markup-compatibility/2006">
          <mc:Choice Requires="x14">
            <control shapeId="2077" r:id="rId30" name="Check Box 29">
              <controlPr defaultSize="0" autoFill="0" autoLine="0" autoPict="0">
                <anchor moveWithCells="1" sizeWithCells="1">
                  <from>
                    <xdr:col>27</xdr:col>
                    <xdr:colOff>0</xdr:colOff>
                    <xdr:row>274</xdr:row>
                    <xdr:rowOff>28575</xdr:rowOff>
                  </from>
                  <to>
                    <xdr:col>28</xdr:col>
                    <xdr:colOff>85725</xdr:colOff>
                    <xdr:row>275</xdr:row>
                    <xdr:rowOff>9525</xdr:rowOff>
                  </to>
                </anchor>
              </controlPr>
            </control>
          </mc:Choice>
        </mc:AlternateContent>
        <mc:AlternateContent xmlns:mc="http://schemas.openxmlformats.org/markup-compatibility/2006">
          <mc:Choice Requires="x14">
            <control shapeId="2078" r:id="rId31" name="Check Box 30">
              <controlPr defaultSize="0" autoFill="0" autoLine="0" autoPict="0">
                <anchor moveWithCells="1" sizeWithCells="1">
                  <from>
                    <xdr:col>31</xdr:col>
                    <xdr:colOff>200025</xdr:colOff>
                    <xdr:row>274</xdr:row>
                    <xdr:rowOff>28575</xdr:rowOff>
                  </from>
                  <to>
                    <xdr:col>33</xdr:col>
                    <xdr:colOff>57150</xdr:colOff>
                    <xdr:row>275</xdr:row>
                    <xdr:rowOff>9525</xdr:rowOff>
                  </to>
                </anchor>
              </controlPr>
            </control>
          </mc:Choice>
        </mc:AlternateContent>
        <mc:AlternateContent xmlns:mc="http://schemas.openxmlformats.org/markup-compatibility/2006">
          <mc:Choice Requires="x14">
            <control shapeId="2079" r:id="rId32" name="Drop Down 31">
              <controlPr defaultSize="0" autoLine="0" autoPict="0">
                <anchor moveWithCells="1" sizeWithCells="1">
                  <from>
                    <xdr:col>13</xdr:col>
                    <xdr:colOff>9525</xdr:colOff>
                    <xdr:row>309</xdr:row>
                    <xdr:rowOff>19050</xdr:rowOff>
                  </from>
                  <to>
                    <xdr:col>19</xdr:col>
                    <xdr:colOff>38100</xdr:colOff>
                    <xdr:row>309</xdr:row>
                    <xdr:rowOff>209550</xdr:rowOff>
                  </to>
                </anchor>
              </controlPr>
            </control>
          </mc:Choice>
        </mc:AlternateContent>
        <mc:AlternateContent xmlns:mc="http://schemas.openxmlformats.org/markup-compatibility/2006">
          <mc:Choice Requires="x14">
            <control shapeId="2080" r:id="rId33" name="Drop Down 32">
              <controlPr defaultSize="0" autoLine="0" autoPict="0">
                <anchor moveWithCells="1" sizeWithCells="1">
                  <from>
                    <xdr:col>23</xdr:col>
                    <xdr:colOff>0</xdr:colOff>
                    <xdr:row>309</xdr:row>
                    <xdr:rowOff>19050</xdr:rowOff>
                  </from>
                  <to>
                    <xdr:col>29</xdr:col>
                    <xdr:colOff>0</xdr:colOff>
                    <xdr:row>309</xdr:row>
                    <xdr:rowOff>209550</xdr:rowOff>
                  </to>
                </anchor>
              </controlPr>
            </control>
          </mc:Choice>
        </mc:AlternateContent>
        <mc:AlternateContent xmlns:mc="http://schemas.openxmlformats.org/markup-compatibility/2006">
          <mc:Choice Requires="x14">
            <control shapeId="2081" r:id="rId34" name="Check Box 33">
              <controlPr defaultSize="0" autoFill="0" autoLine="0" autoPict="0">
                <anchor moveWithCells="1" sizeWithCells="1">
                  <from>
                    <xdr:col>21</xdr:col>
                    <xdr:colOff>9525</xdr:colOff>
                    <xdr:row>310</xdr:row>
                    <xdr:rowOff>0</xdr:rowOff>
                  </from>
                  <to>
                    <xdr:col>22</xdr:col>
                    <xdr:colOff>95250</xdr:colOff>
                    <xdr:row>310</xdr:row>
                    <xdr:rowOff>209550</xdr:rowOff>
                  </to>
                </anchor>
              </controlPr>
            </control>
          </mc:Choice>
        </mc:AlternateContent>
        <mc:AlternateContent xmlns:mc="http://schemas.openxmlformats.org/markup-compatibility/2006">
          <mc:Choice Requires="x14">
            <control shapeId="2082" r:id="rId35" name="Check Box 34">
              <controlPr defaultSize="0" autoFill="0" autoLine="0" autoPict="0">
                <anchor moveWithCells="1" sizeWithCells="1">
                  <from>
                    <xdr:col>24</xdr:col>
                    <xdr:colOff>9525</xdr:colOff>
                    <xdr:row>310</xdr:row>
                    <xdr:rowOff>0</xdr:rowOff>
                  </from>
                  <to>
                    <xdr:col>25</xdr:col>
                    <xdr:colOff>95250</xdr:colOff>
                    <xdr:row>310</xdr:row>
                    <xdr:rowOff>209550</xdr:rowOff>
                  </to>
                </anchor>
              </controlPr>
            </control>
          </mc:Choice>
        </mc:AlternateContent>
        <mc:AlternateContent xmlns:mc="http://schemas.openxmlformats.org/markup-compatibility/2006">
          <mc:Choice Requires="x14">
            <control shapeId="2083" r:id="rId36" name="Check Box 35">
              <controlPr defaultSize="0" autoFill="0" autoLine="0" autoPict="0">
                <anchor moveWithCells="1" sizeWithCells="1">
                  <from>
                    <xdr:col>13</xdr:col>
                    <xdr:colOff>38100</xdr:colOff>
                    <xdr:row>311</xdr:row>
                    <xdr:rowOff>9525</xdr:rowOff>
                  </from>
                  <to>
                    <xdr:col>14</xdr:col>
                    <xdr:colOff>123825</xdr:colOff>
                    <xdr:row>311</xdr:row>
                    <xdr:rowOff>219075</xdr:rowOff>
                  </to>
                </anchor>
              </controlPr>
            </control>
          </mc:Choice>
        </mc:AlternateContent>
        <mc:AlternateContent xmlns:mc="http://schemas.openxmlformats.org/markup-compatibility/2006">
          <mc:Choice Requires="x14">
            <control shapeId="2084" r:id="rId37" name="Check Box 36">
              <controlPr defaultSize="0" autoFill="0" autoLine="0" autoPict="0">
                <anchor moveWithCells="1" sizeWithCells="1">
                  <from>
                    <xdr:col>21</xdr:col>
                    <xdr:colOff>9525</xdr:colOff>
                    <xdr:row>311</xdr:row>
                    <xdr:rowOff>9525</xdr:rowOff>
                  </from>
                  <to>
                    <xdr:col>22</xdr:col>
                    <xdr:colOff>95250</xdr:colOff>
                    <xdr:row>311</xdr:row>
                    <xdr:rowOff>219075</xdr:rowOff>
                  </to>
                </anchor>
              </controlPr>
            </control>
          </mc:Choice>
        </mc:AlternateContent>
        <mc:AlternateContent xmlns:mc="http://schemas.openxmlformats.org/markup-compatibility/2006">
          <mc:Choice Requires="x14">
            <control shapeId="2085" r:id="rId38" name="Check Box 37">
              <controlPr defaultSize="0" autoFill="0" autoLine="0" autoPict="0">
                <anchor moveWithCells="1" sizeWithCells="1">
                  <from>
                    <xdr:col>28</xdr:col>
                    <xdr:colOff>0</xdr:colOff>
                    <xdr:row>311</xdr:row>
                    <xdr:rowOff>9525</xdr:rowOff>
                  </from>
                  <to>
                    <xdr:col>29</xdr:col>
                    <xdr:colOff>76200</xdr:colOff>
                    <xdr:row>311</xdr:row>
                    <xdr:rowOff>219075</xdr:rowOff>
                  </to>
                </anchor>
              </controlPr>
            </control>
          </mc:Choice>
        </mc:AlternateContent>
        <mc:AlternateContent xmlns:mc="http://schemas.openxmlformats.org/markup-compatibility/2006">
          <mc:Choice Requires="x14">
            <control shapeId="2086" r:id="rId39" name="Drop Down 38">
              <controlPr defaultSize="0" autoLine="0" autoPict="0">
                <anchor moveWithCells="1" sizeWithCells="1">
                  <from>
                    <xdr:col>11</xdr:col>
                    <xdr:colOff>209550</xdr:colOff>
                    <xdr:row>322</xdr:row>
                    <xdr:rowOff>19050</xdr:rowOff>
                  </from>
                  <to>
                    <xdr:col>17</xdr:col>
                    <xdr:colOff>9525</xdr:colOff>
                    <xdr:row>322</xdr:row>
                    <xdr:rowOff>209550</xdr:rowOff>
                  </to>
                </anchor>
              </controlPr>
            </control>
          </mc:Choice>
        </mc:AlternateContent>
        <mc:AlternateContent xmlns:mc="http://schemas.openxmlformats.org/markup-compatibility/2006">
          <mc:Choice Requires="x14">
            <control shapeId="2087" r:id="rId40" name="Drop Down 39">
              <controlPr defaultSize="0" autoLine="0" autoPict="0">
                <anchor moveWithCells="1" sizeWithCells="1">
                  <from>
                    <xdr:col>11</xdr:col>
                    <xdr:colOff>209550</xdr:colOff>
                    <xdr:row>323</xdr:row>
                    <xdr:rowOff>19050</xdr:rowOff>
                  </from>
                  <to>
                    <xdr:col>17</xdr:col>
                    <xdr:colOff>9525</xdr:colOff>
                    <xdr:row>323</xdr:row>
                    <xdr:rowOff>209550</xdr:rowOff>
                  </to>
                </anchor>
              </controlPr>
            </control>
          </mc:Choice>
        </mc:AlternateContent>
        <mc:AlternateContent xmlns:mc="http://schemas.openxmlformats.org/markup-compatibility/2006">
          <mc:Choice Requires="x14">
            <control shapeId="2088" r:id="rId41" name="Drop Down 40">
              <controlPr defaultSize="0" autoLine="0" autoPict="0">
                <anchor moveWithCells="1" sizeWithCells="1">
                  <from>
                    <xdr:col>11</xdr:col>
                    <xdr:colOff>209550</xdr:colOff>
                    <xdr:row>324</xdr:row>
                    <xdr:rowOff>19050</xdr:rowOff>
                  </from>
                  <to>
                    <xdr:col>17</xdr:col>
                    <xdr:colOff>9525</xdr:colOff>
                    <xdr:row>324</xdr:row>
                    <xdr:rowOff>209550</xdr:rowOff>
                  </to>
                </anchor>
              </controlPr>
            </control>
          </mc:Choice>
        </mc:AlternateContent>
        <mc:AlternateContent xmlns:mc="http://schemas.openxmlformats.org/markup-compatibility/2006">
          <mc:Choice Requires="x14">
            <control shapeId="2089" r:id="rId42" name="Drop Down 41">
              <controlPr defaultSize="0" autoLine="0" autoPict="0">
                <anchor moveWithCells="1" sizeWithCells="1">
                  <from>
                    <xdr:col>24</xdr:col>
                    <xdr:colOff>200025</xdr:colOff>
                    <xdr:row>322</xdr:row>
                    <xdr:rowOff>19050</xdr:rowOff>
                  </from>
                  <to>
                    <xdr:col>35</xdr:col>
                    <xdr:colOff>0</xdr:colOff>
                    <xdr:row>322</xdr:row>
                    <xdr:rowOff>209550</xdr:rowOff>
                  </to>
                </anchor>
              </controlPr>
            </control>
          </mc:Choice>
        </mc:AlternateContent>
        <mc:AlternateContent xmlns:mc="http://schemas.openxmlformats.org/markup-compatibility/2006">
          <mc:Choice Requires="x14">
            <control shapeId="2090" r:id="rId43" name="Drop Down 42">
              <controlPr defaultSize="0" autoLine="0" autoPict="0">
                <anchor moveWithCells="1" sizeWithCells="1">
                  <from>
                    <xdr:col>24</xdr:col>
                    <xdr:colOff>200025</xdr:colOff>
                    <xdr:row>323</xdr:row>
                    <xdr:rowOff>19050</xdr:rowOff>
                  </from>
                  <to>
                    <xdr:col>35</xdr:col>
                    <xdr:colOff>0</xdr:colOff>
                    <xdr:row>323</xdr:row>
                    <xdr:rowOff>209550</xdr:rowOff>
                  </to>
                </anchor>
              </controlPr>
            </control>
          </mc:Choice>
        </mc:AlternateContent>
        <mc:AlternateContent xmlns:mc="http://schemas.openxmlformats.org/markup-compatibility/2006">
          <mc:Choice Requires="x14">
            <control shapeId="2091" r:id="rId44" name="Drop Down 43">
              <controlPr defaultSize="0" autoLine="0" autoPict="0">
                <anchor moveWithCells="1" sizeWithCells="1">
                  <from>
                    <xdr:col>24</xdr:col>
                    <xdr:colOff>200025</xdr:colOff>
                    <xdr:row>324</xdr:row>
                    <xdr:rowOff>19050</xdr:rowOff>
                  </from>
                  <to>
                    <xdr:col>35</xdr:col>
                    <xdr:colOff>0</xdr:colOff>
                    <xdr:row>324</xdr:row>
                    <xdr:rowOff>209550</xdr:rowOff>
                  </to>
                </anchor>
              </controlPr>
            </control>
          </mc:Choice>
        </mc:AlternateContent>
        <mc:AlternateContent xmlns:mc="http://schemas.openxmlformats.org/markup-compatibility/2006">
          <mc:Choice Requires="x14">
            <control shapeId="2092" r:id="rId45" name="Drp118">
              <controlPr defaultSize="0" autoLine="0" autoPict="0">
                <anchor moveWithCells="1" sizeWithCells="1">
                  <from>
                    <xdr:col>12</xdr:col>
                    <xdr:colOff>9525</xdr:colOff>
                    <xdr:row>343</xdr:row>
                    <xdr:rowOff>9525</xdr:rowOff>
                  </from>
                  <to>
                    <xdr:col>17</xdr:col>
                    <xdr:colOff>9525</xdr:colOff>
                    <xdr:row>343</xdr:row>
                    <xdr:rowOff>209550</xdr:rowOff>
                  </to>
                </anchor>
              </controlPr>
            </control>
          </mc:Choice>
        </mc:AlternateContent>
        <mc:AlternateContent xmlns:mc="http://schemas.openxmlformats.org/markup-compatibility/2006">
          <mc:Choice Requires="x14">
            <control shapeId="2093" r:id="rId46" name="Drop Down 45">
              <controlPr defaultSize="0" autoLine="0" autoPict="0">
                <anchor moveWithCells="1" sizeWithCells="1">
                  <from>
                    <xdr:col>12</xdr:col>
                    <xdr:colOff>9525</xdr:colOff>
                    <xdr:row>344</xdr:row>
                    <xdr:rowOff>9525</xdr:rowOff>
                  </from>
                  <to>
                    <xdr:col>17</xdr:col>
                    <xdr:colOff>9525</xdr:colOff>
                    <xdr:row>344</xdr:row>
                    <xdr:rowOff>209550</xdr:rowOff>
                  </to>
                </anchor>
              </controlPr>
            </control>
          </mc:Choice>
        </mc:AlternateContent>
        <mc:AlternateContent xmlns:mc="http://schemas.openxmlformats.org/markup-compatibility/2006">
          <mc:Choice Requires="x14">
            <control shapeId="2094" r:id="rId47" name="Drop Down 46">
              <controlPr defaultSize="0" autoLine="0" autoPict="0">
                <anchor moveWithCells="1" sizeWithCells="1">
                  <from>
                    <xdr:col>12</xdr:col>
                    <xdr:colOff>9525</xdr:colOff>
                    <xdr:row>345</xdr:row>
                    <xdr:rowOff>9525</xdr:rowOff>
                  </from>
                  <to>
                    <xdr:col>17</xdr:col>
                    <xdr:colOff>9525</xdr:colOff>
                    <xdr:row>345</xdr:row>
                    <xdr:rowOff>209550</xdr:rowOff>
                  </to>
                </anchor>
              </controlPr>
            </control>
          </mc:Choice>
        </mc:AlternateContent>
        <mc:AlternateContent xmlns:mc="http://schemas.openxmlformats.org/markup-compatibility/2006">
          <mc:Choice Requires="x14">
            <control shapeId="2095" r:id="rId48" name="Check Box 47">
              <controlPr defaultSize="0" autoFill="0" autoLine="0" autoPict="0">
                <anchor moveWithCells="1" sizeWithCells="1">
                  <from>
                    <xdr:col>12</xdr:col>
                    <xdr:colOff>9525</xdr:colOff>
                    <xdr:row>347</xdr:row>
                    <xdr:rowOff>9525</xdr:rowOff>
                  </from>
                  <to>
                    <xdr:col>13</xdr:col>
                    <xdr:colOff>95250</xdr:colOff>
                    <xdr:row>348</xdr:row>
                    <xdr:rowOff>0</xdr:rowOff>
                  </to>
                </anchor>
              </controlPr>
            </control>
          </mc:Choice>
        </mc:AlternateContent>
        <mc:AlternateContent xmlns:mc="http://schemas.openxmlformats.org/markup-compatibility/2006">
          <mc:Choice Requires="x14">
            <control shapeId="2096" r:id="rId49" name="Check Box 48">
              <controlPr defaultSize="0" autoFill="0" autoLine="0" autoPict="0">
                <anchor moveWithCells="1" sizeWithCells="1">
                  <from>
                    <xdr:col>15</xdr:col>
                    <xdr:colOff>9525</xdr:colOff>
                    <xdr:row>347</xdr:row>
                    <xdr:rowOff>9525</xdr:rowOff>
                  </from>
                  <to>
                    <xdr:col>16</xdr:col>
                    <xdr:colOff>95250</xdr:colOff>
                    <xdr:row>348</xdr:row>
                    <xdr:rowOff>0</xdr:rowOff>
                  </to>
                </anchor>
              </controlPr>
            </control>
          </mc:Choice>
        </mc:AlternateContent>
        <mc:AlternateContent xmlns:mc="http://schemas.openxmlformats.org/markup-compatibility/2006">
          <mc:Choice Requires="x14">
            <control shapeId="2097" r:id="rId50" name="Check Box 49">
              <controlPr defaultSize="0" autoFill="0" autoLine="0" autoPict="0">
                <anchor moveWithCells="1" sizeWithCells="1">
                  <from>
                    <xdr:col>18</xdr:col>
                    <xdr:colOff>9525</xdr:colOff>
                    <xdr:row>347</xdr:row>
                    <xdr:rowOff>9525</xdr:rowOff>
                  </from>
                  <to>
                    <xdr:col>19</xdr:col>
                    <xdr:colOff>95250</xdr:colOff>
                    <xdr:row>348</xdr:row>
                    <xdr:rowOff>0</xdr:rowOff>
                  </to>
                </anchor>
              </controlPr>
            </control>
          </mc:Choice>
        </mc:AlternateContent>
        <mc:AlternateContent xmlns:mc="http://schemas.openxmlformats.org/markup-compatibility/2006">
          <mc:Choice Requires="x14">
            <control shapeId="2098" r:id="rId51" name="Check Box 50">
              <controlPr defaultSize="0" autoFill="0" autoLine="0" autoPict="0">
                <anchor moveWithCells="1" sizeWithCells="1">
                  <from>
                    <xdr:col>20</xdr:col>
                    <xdr:colOff>209550</xdr:colOff>
                    <xdr:row>347</xdr:row>
                    <xdr:rowOff>0</xdr:rowOff>
                  </from>
                  <to>
                    <xdr:col>22</xdr:col>
                    <xdr:colOff>66675</xdr:colOff>
                    <xdr:row>348</xdr:row>
                    <xdr:rowOff>0</xdr:rowOff>
                  </to>
                </anchor>
              </controlPr>
            </control>
          </mc:Choice>
        </mc:AlternateContent>
        <mc:AlternateContent xmlns:mc="http://schemas.openxmlformats.org/markup-compatibility/2006">
          <mc:Choice Requires="x14">
            <control shapeId="2099" r:id="rId52" name="Check Box 51">
              <controlPr defaultSize="0" autoFill="0" autoLine="0" autoPict="0">
                <anchor moveWithCells="1" sizeWithCells="1">
                  <from>
                    <xdr:col>24</xdr:col>
                    <xdr:colOff>0</xdr:colOff>
                    <xdr:row>347</xdr:row>
                    <xdr:rowOff>9525</xdr:rowOff>
                  </from>
                  <to>
                    <xdr:col>25</xdr:col>
                    <xdr:colOff>85725</xdr:colOff>
                    <xdr:row>348</xdr:row>
                    <xdr:rowOff>0</xdr:rowOff>
                  </to>
                </anchor>
              </controlPr>
            </control>
          </mc:Choice>
        </mc:AlternateContent>
        <mc:AlternateContent xmlns:mc="http://schemas.openxmlformats.org/markup-compatibility/2006">
          <mc:Choice Requires="x14">
            <control shapeId="2100" r:id="rId53" name="Check Box 52">
              <controlPr defaultSize="0" autoFill="0" autoLine="0" autoPict="0">
                <anchor moveWithCells="1" sizeWithCells="1">
                  <from>
                    <xdr:col>28</xdr:col>
                    <xdr:colOff>0</xdr:colOff>
                    <xdr:row>347</xdr:row>
                    <xdr:rowOff>9525</xdr:rowOff>
                  </from>
                  <to>
                    <xdr:col>29</xdr:col>
                    <xdr:colOff>85725</xdr:colOff>
                    <xdr:row>348</xdr:row>
                    <xdr:rowOff>0</xdr:rowOff>
                  </to>
                </anchor>
              </controlPr>
            </control>
          </mc:Choice>
        </mc:AlternateContent>
        <mc:AlternateContent xmlns:mc="http://schemas.openxmlformats.org/markup-compatibility/2006">
          <mc:Choice Requires="x14">
            <control shapeId="2101" r:id="rId54" name="Check Box 53">
              <controlPr defaultSize="0" autoFill="0" autoLine="0" autoPict="0">
                <anchor moveWithCells="1" sizeWithCells="1">
                  <from>
                    <xdr:col>32</xdr:col>
                    <xdr:colOff>200025</xdr:colOff>
                    <xdr:row>347</xdr:row>
                    <xdr:rowOff>9525</xdr:rowOff>
                  </from>
                  <to>
                    <xdr:col>34</xdr:col>
                    <xdr:colOff>57150</xdr:colOff>
                    <xdr:row>348</xdr:row>
                    <xdr:rowOff>0</xdr:rowOff>
                  </to>
                </anchor>
              </controlPr>
            </control>
          </mc:Choice>
        </mc:AlternateContent>
        <mc:AlternateContent xmlns:mc="http://schemas.openxmlformats.org/markup-compatibility/2006">
          <mc:Choice Requires="x14">
            <control shapeId="2102" r:id="rId55" name="Drop Down 54">
              <controlPr defaultSize="0" autoLine="0" autoPict="0">
                <anchor moveWithCells="1" sizeWithCells="1">
                  <from>
                    <xdr:col>13</xdr:col>
                    <xdr:colOff>9525</xdr:colOff>
                    <xdr:row>349</xdr:row>
                    <xdr:rowOff>9525</xdr:rowOff>
                  </from>
                  <to>
                    <xdr:col>22</xdr:col>
                    <xdr:colOff>200025</xdr:colOff>
                    <xdr:row>349</xdr:row>
                    <xdr:rowOff>209550</xdr:rowOff>
                  </to>
                </anchor>
              </controlPr>
            </control>
          </mc:Choice>
        </mc:AlternateContent>
        <mc:AlternateContent xmlns:mc="http://schemas.openxmlformats.org/markup-compatibility/2006">
          <mc:Choice Requires="x14">
            <control shapeId="2103" r:id="rId56" name="Drop Down 55">
              <controlPr defaultSize="0" autoLine="0" autoPict="0">
                <anchor moveWithCells="1" sizeWithCells="1">
                  <from>
                    <xdr:col>27</xdr:col>
                    <xdr:colOff>0</xdr:colOff>
                    <xdr:row>349</xdr:row>
                    <xdr:rowOff>9525</xdr:rowOff>
                  </from>
                  <to>
                    <xdr:col>36</xdr:col>
                    <xdr:colOff>180975</xdr:colOff>
                    <xdr:row>349</xdr:row>
                    <xdr:rowOff>209550</xdr:rowOff>
                  </to>
                </anchor>
              </controlPr>
            </control>
          </mc:Choice>
        </mc:AlternateContent>
        <mc:AlternateContent xmlns:mc="http://schemas.openxmlformats.org/markup-compatibility/2006">
          <mc:Choice Requires="x14">
            <control shapeId="2105" r:id="rId57" name="Drop Down 57">
              <controlPr defaultSize="0" autoLine="0" autoPict="0">
                <anchor moveWithCells="1" sizeWithCells="1">
                  <from>
                    <xdr:col>12</xdr:col>
                    <xdr:colOff>9525</xdr:colOff>
                    <xdr:row>372</xdr:row>
                    <xdr:rowOff>0</xdr:rowOff>
                  </from>
                  <to>
                    <xdr:col>16</xdr:col>
                    <xdr:colOff>19050</xdr:colOff>
                    <xdr:row>372</xdr:row>
                    <xdr:rowOff>190500</xdr:rowOff>
                  </to>
                </anchor>
              </controlPr>
            </control>
          </mc:Choice>
        </mc:AlternateContent>
        <mc:AlternateContent xmlns:mc="http://schemas.openxmlformats.org/markup-compatibility/2006">
          <mc:Choice Requires="x14">
            <control shapeId="2106" r:id="rId58" name="Drop Down 58">
              <controlPr defaultSize="0" autoLine="0" autoPict="0">
                <anchor moveWithCells="1" sizeWithCells="1">
                  <from>
                    <xdr:col>12</xdr:col>
                    <xdr:colOff>9525</xdr:colOff>
                    <xdr:row>373</xdr:row>
                    <xdr:rowOff>0</xdr:rowOff>
                  </from>
                  <to>
                    <xdr:col>16</xdr:col>
                    <xdr:colOff>19050</xdr:colOff>
                    <xdr:row>373</xdr:row>
                    <xdr:rowOff>190500</xdr:rowOff>
                  </to>
                </anchor>
              </controlPr>
            </control>
          </mc:Choice>
        </mc:AlternateContent>
        <mc:AlternateContent xmlns:mc="http://schemas.openxmlformats.org/markup-compatibility/2006">
          <mc:Choice Requires="x14">
            <control shapeId="2107" r:id="rId59" name="Drop Down 59">
              <controlPr defaultSize="0" autoLine="0" autoPict="0">
                <anchor moveWithCells="1" sizeWithCells="1">
                  <from>
                    <xdr:col>12</xdr:col>
                    <xdr:colOff>9525</xdr:colOff>
                    <xdr:row>374</xdr:row>
                    <xdr:rowOff>0</xdr:rowOff>
                  </from>
                  <to>
                    <xdr:col>16</xdr:col>
                    <xdr:colOff>19050</xdr:colOff>
                    <xdr:row>374</xdr:row>
                    <xdr:rowOff>200025</xdr:rowOff>
                  </to>
                </anchor>
              </controlPr>
            </control>
          </mc:Choice>
        </mc:AlternateContent>
        <mc:AlternateContent xmlns:mc="http://schemas.openxmlformats.org/markup-compatibility/2006">
          <mc:Choice Requires="x14">
            <control shapeId="2108" r:id="rId60" name="Drop Down 60">
              <controlPr defaultSize="0" autoLine="0" autoPict="0">
                <anchor moveWithCells="1" sizeWithCells="1">
                  <from>
                    <xdr:col>12</xdr:col>
                    <xdr:colOff>9525</xdr:colOff>
                    <xdr:row>375</xdr:row>
                    <xdr:rowOff>0</xdr:rowOff>
                  </from>
                  <to>
                    <xdr:col>16</xdr:col>
                    <xdr:colOff>19050</xdr:colOff>
                    <xdr:row>375</xdr:row>
                    <xdr:rowOff>200025</xdr:rowOff>
                  </to>
                </anchor>
              </controlPr>
            </control>
          </mc:Choice>
        </mc:AlternateContent>
        <mc:AlternateContent xmlns:mc="http://schemas.openxmlformats.org/markup-compatibility/2006">
          <mc:Choice Requires="x14">
            <control shapeId="2109" r:id="rId61" name="Drop Down 61">
              <controlPr defaultSize="0" autoLine="0" autoPict="0">
                <anchor moveWithCells="1" sizeWithCells="1">
                  <from>
                    <xdr:col>13</xdr:col>
                    <xdr:colOff>9525</xdr:colOff>
                    <xdr:row>307</xdr:row>
                    <xdr:rowOff>28575</xdr:rowOff>
                  </from>
                  <to>
                    <xdr:col>17</xdr:col>
                    <xdr:colOff>19050</xdr:colOff>
                    <xdr:row>307</xdr:row>
                    <xdr:rowOff>219075</xdr:rowOff>
                  </to>
                </anchor>
              </controlPr>
            </control>
          </mc:Choice>
        </mc:AlternateContent>
        <mc:AlternateContent xmlns:mc="http://schemas.openxmlformats.org/markup-compatibility/2006">
          <mc:Choice Requires="x14">
            <control shapeId="2110" r:id="rId62" name="Drop Down 62">
              <controlPr defaultSize="0" autoLine="0" autoPict="0">
                <anchor moveWithCells="1" sizeWithCells="1">
                  <from>
                    <xdr:col>20</xdr:col>
                    <xdr:colOff>0</xdr:colOff>
                    <xdr:row>307</xdr:row>
                    <xdr:rowOff>28575</xdr:rowOff>
                  </from>
                  <to>
                    <xdr:col>24</xdr:col>
                    <xdr:colOff>9525</xdr:colOff>
                    <xdr:row>307</xdr:row>
                    <xdr:rowOff>219075</xdr:rowOff>
                  </to>
                </anchor>
              </controlPr>
            </control>
          </mc:Choice>
        </mc:AlternateContent>
        <mc:AlternateContent xmlns:mc="http://schemas.openxmlformats.org/markup-compatibility/2006">
          <mc:Choice Requires="x14">
            <control shapeId="2111" r:id="rId63" name="Drop Down 63">
              <controlPr defaultSize="0" autoLine="0" autoPict="0">
                <anchor moveWithCells="1" sizeWithCells="1">
                  <from>
                    <xdr:col>13</xdr:col>
                    <xdr:colOff>9525</xdr:colOff>
                    <xdr:row>308</xdr:row>
                    <xdr:rowOff>19050</xdr:rowOff>
                  </from>
                  <to>
                    <xdr:col>17</xdr:col>
                    <xdr:colOff>19050</xdr:colOff>
                    <xdr:row>308</xdr:row>
                    <xdr:rowOff>209550</xdr:rowOff>
                  </to>
                </anchor>
              </controlPr>
            </control>
          </mc:Choice>
        </mc:AlternateContent>
        <mc:AlternateContent xmlns:mc="http://schemas.openxmlformats.org/markup-compatibility/2006">
          <mc:Choice Requires="x14">
            <control shapeId="2112" r:id="rId64" name="Drop Down 64">
              <controlPr defaultSize="0" autoLine="0" autoPict="0">
                <anchor moveWithCells="1" sizeWithCells="1">
                  <from>
                    <xdr:col>20</xdr:col>
                    <xdr:colOff>0</xdr:colOff>
                    <xdr:row>308</xdr:row>
                    <xdr:rowOff>19050</xdr:rowOff>
                  </from>
                  <to>
                    <xdr:col>24</xdr:col>
                    <xdr:colOff>9525</xdr:colOff>
                    <xdr:row>308</xdr:row>
                    <xdr:rowOff>209550</xdr:rowOff>
                  </to>
                </anchor>
              </controlPr>
            </control>
          </mc:Choice>
        </mc:AlternateContent>
        <mc:AlternateContent xmlns:mc="http://schemas.openxmlformats.org/markup-compatibility/2006">
          <mc:Choice Requires="x14">
            <control shapeId="2113" r:id="rId65" name="Check Box 65">
              <controlPr defaultSize="0" autoFill="0" autoLine="0" autoPict="0">
                <anchor moveWithCells="1" sizeWithCells="1">
                  <from>
                    <xdr:col>29</xdr:col>
                    <xdr:colOff>0</xdr:colOff>
                    <xdr:row>384</xdr:row>
                    <xdr:rowOff>0</xdr:rowOff>
                  </from>
                  <to>
                    <xdr:col>30</xdr:col>
                    <xdr:colOff>85725</xdr:colOff>
                    <xdr:row>384</xdr:row>
                    <xdr:rowOff>219075</xdr:rowOff>
                  </to>
                </anchor>
              </controlPr>
            </control>
          </mc:Choice>
        </mc:AlternateContent>
        <mc:AlternateContent xmlns:mc="http://schemas.openxmlformats.org/markup-compatibility/2006">
          <mc:Choice Requires="x14">
            <control shapeId="2114" r:id="rId66" name="Check Box 66">
              <controlPr defaultSize="0" autoFill="0" autoLine="0" autoPict="0">
                <anchor moveWithCells="1" sizeWithCells="1">
                  <from>
                    <xdr:col>32</xdr:col>
                    <xdr:colOff>0</xdr:colOff>
                    <xdr:row>384</xdr:row>
                    <xdr:rowOff>0</xdr:rowOff>
                  </from>
                  <to>
                    <xdr:col>33</xdr:col>
                    <xdr:colOff>76200</xdr:colOff>
                    <xdr:row>384</xdr:row>
                    <xdr:rowOff>219075</xdr:rowOff>
                  </to>
                </anchor>
              </controlPr>
            </control>
          </mc:Choice>
        </mc:AlternateContent>
        <mc:AlternateContent xmlns:mc="http://schemas.openxmlformats.org/markup-compatibility/2006">
          <mc:Choice Requires="x14">
            <control shapeId="2115" r:id="rId67" name="Drop Down 67">
              <controlPr defaultSize="0" autoLine="0" autoPict="0">
                <anchor moveWithCells="1" sizeWithCells="1">
                  <from>
                    <xdr:col>12</xdr:col>
                    <xdr:colOff>9525</xdr:colOff>
                    <xdr:row>400</xdr:row>
                    <xdr:rowOff>0</xdr:rowOff>
                  </from>
                  <to>
                    <xdr:col>16</xdr:col>
                    <xdr:colOff>19050</xdr:colOff>
                    <xdr:row>400</xdr:row>
                    <xdr:rowOff>190500</xdr:rowOff>
                  </to>
                </anchor>
              </controlPr>
            </control>
          </mc:Choice>
        </mc:AlternateContent>
        <mc:AlternateContent xmlns:mc="http://schemas.openxmlformats.org/markup-compatibility/2006">
          <mc:Choice Requires="x14">
            <control shapeId="2116" r:id="rId68" name="Drop Down 68">
              <controlPr defaultSize="0" autoLine="0" autoPict="0">
                <anchor moveWithCells="1" sizeWithCells="1">
                  <from>
                    <xdr:col>12</xdr:col>
                    <xdr:colOff>9525</xdr:colOff>
                    <xdr:row>401</xdr:row>
                    <xdr:rowOff>0</xdr:rowOff>
                  </from>
                  <to>
                    <xdr:col>16</xdr:col>
                    <xdr:colOff>19050</xdr:colOff>
                    <xdr:row>401</xdr:row>
                    <xdr:rowOff>190500</xdr:rowOff>
                  </to>
                </anchor>
              </controlPr>
            </control>
          </mc:Choice>
        </mc:AlternateContent>
        <mc:AlternateContent xmlns:mc="http://schemas.openxmlformats.org/markup-compatibility/2006">
          <mc:Choice Requires="x14">
            <control shapeId="2117" r:id="rId69" name="Drop Down 69">
              <controlPr defaultSize="0" autoLine="0" autoPict="0">
                <anchor moveWithCells="1" sizeWithCells="1">
                  <from>
                    <xdr:col>12</xdr:col>
                    <xdr:colOff>9525</xdr:colOff>
                    <xdr:row>402</xdr:row>
                    <xdr:rowOff>0</xdr:rowOff>
                  </from>
                  <to>
                    <xdr:col>16</xdr:col>
                    <xdr:colOff>19050</xdr:colOff>
                    <xdr:row>402</xdr:row>
                    <xdr:rowOff>190500</xdr:rowOff>
                  </to>
                </anchor>
              </controlPr>
            </control>
          </mc:Choice>
        </mc:AlternateContent>
        <mc:AlternateContent xmlns:mc="http://schemas.openxmlformats.org/markup-compatibility/2006">
          <mc:Choice Requires="x14">
            <control shapeId="2118" r:id="rId70" name="Drop Down 70">
              <controlPr defaultSize="0" autoLine="0" autoPict="0">
                <anchor moveWithCells="1" sizeWithCells="1">
                  <from>
                    <xdr:col>12</xdr:col>
                    <xdr:colOff>9525</xdr:colOff>
                    <xdr:row>403</xdr:row>
                    <xdr:rowOff>0</xdr:rowOff>
                  </from>
                  <to>
                    <xdr:col>16</xdr:col>
                    <xdr:colOff>19050</xdr:colOff>
                    <xdr:row>403</xdr:row>
                    <xdr:rowOff>190500</xdr:rowOff>
                  </to>
                </anchor>
              </controlPr>
            </control>
          </mc:Choice>
        </mc:AlternateContent>
        <mc:AlternateContent xmlns:mc="http://schemas.openxmlformats.org/markup-compatibility/2006">
          <mc:Choice Requires="x14">
            <control shapeId="2119" r:id="rId71" name="Drop Down 71">
              <controlPr defaultSize="0" autoLine="0" autoPict="0">
                <anchor moveWithCells="1" sizeWithCells="1">
                  <from>
                    <xdr:col>12</xdr:col>
                    <xdr:colOff>9525</xdr:colOff>
                    <xdr:row>414</xdr:row>
                    <xdr:rowOff>9525</xdr:rowOff>
                  </from>
                  <to>
                    <xdr:col>17</xdr:col>
                    <xdr:colOff>19050</xdr:colOff>
                    <xdr:row>414</xdr:row>
                    <xdr:rowOff>209550</xdr:rowOff>
                  </to>
                </anchor>
              </controlPr>
            </control>
          </mc:Choice>
        </mc:AlternateContent>
        <mc:AlternateContent xmlns:mc="http://schemas.openxmlformats.org/markup-compatibility/2006">
          <mc:Choice Requires="x14">
            <control shapeId="2120" r:id="rId72" name="Drop Down 72">
              <controlPr defaultSize="0" autoLine="0" autoPict="0">
                <anchor moveWithCells="1" sizeWithCells="1">
                  <from>
                    <xdr:col>13</xdr:col>
                    <xdr:colOff>9525</xdr:colOff>
                    <xdr:row>432</xdr:row>
                    <xdr:rowOff>0</xdr:rowOff>
                  </from>
                  <to>
                    <xdr:col>18</xdr:col>
                    <xdr:colOff>9525</xdr:colOff>
                    <xdr:row>432</xdr:row>
                    <xdr:rowOff>209550</xdr:rowOff>
                  </to>
                </anchor>
              </controlPr>
            </control>
          </mc:Choice>
        </mc:AlternateContent>
        <mc:AlternateContent xmlns:mc="http://schemas.openxmlformats.org/markup-compatibility/2006">
          <mc:Choice Requires="x14">
            <control shapeId="2121" r:id="rId73" name="Drop Down 73">
              <controlPr defaultSize="0" autoLine="0" autoPict="0">
                <anchor moveWithCells="1" sizeWithCells="1">
                  <from>
                    <xdr:col>13</xdr:col>
                    <xdr:colOff>9525</xdr:colOff>
                    <xdr:row>433</xdr:row>
                    <xdr:rowOff>0</xdr:rowOff>
                  </from>
                  <to>
                    <xdr:col>18</xdr:col>
                    <xdr:colOff>9525</xdr:colOff>
                    <xdr:row>433</xdr:row>
                    <xdr:rowOff>209550</xdr:rowOff>
                  </to>
                </anchor>
              </controlPr>
            </control>
          </mc:Choice>
        </mc:AlternateContent>
        <mc:AlternateContent xmlns:mc="http://schemas.openxmlformats.org/markup-compatibility/2006">
          <mc:Choice Requires="x14">
            <control shapeId="2122" r:id="rId74" name="Drop Down 74">
              <controlPr defaultSize="0" autoLine="0" autoPict="0">
                <anchor moveWithCells="1" sizeWithCells="1">
                  <from>
                    <xdr:col>13</xdr:col>
                    <xdr:colOff>9525</xdr:colOff>
                    <xdr:row>434</xdr:row>
                    <xdr:rowOff>0</xdr:rowOff>
                  </from>
                  <to>
                    <xdr:col>18</xdr:col>
                    <xdr:colOff>9525</xdr:colOff>
                    <xdr:row>434</xdr:row>
                    <xdr:rowOff>209550</xdr:rowOff>
                  </to>
                </anchor>
              </controlPr>
            </control>
          </mc:Choice>
        </mc:AlternateContent>
        <mc:AlternateContent xmlns:mc="http://schemas.openxmlformats.org/markup-compatibility/2006">
          <mc:Choice Requires="x14">
            <control shapeId="2123" r:id="rId75" name="Drop Down 75">
              <controlPr defaultSize="0" autoLine="0" autoPict="0">
                <anchor moveWithCells="1" sizeWithCells="1">
                  <from>
                    <xdr:col>13</xdr:col>
                    <xdr:colOff>9525</xdr:colOff>
                    <xdr:row>435</xdr:row>
                    <xdr:rowOff>0</xdr:rowOff>
                  </from>
                  <to>
                    <xdr:col>18</xdr:col>
                    <xdr:colOff>9525</xdr:colOff>
                    <xdr:row>435</xdr:row>
                    <xdr:rowOff>209550</xdr:rowOff>
                  </to>
                </anchor>
              </controlPr>
            </control>
          </mc:Choice>
        </mc:AlternateContent>
        <mc:AlternateContent xmlns:mc="http://schemas.openxmlformats.org/markup-compatibility/2006">
          <mc:Choice Requires="x14">
            <control shapeId="2124" r:id="rId76" name="Drop Down 76">
              <controlPr defaultSize="0" autoLine="0" autoPict="0">
                <anchor moveWithCells="1" sizeWithCells="1">
                  <from>
                    <xdr:col>13</xdr:col>
                    <xdr:colOff>9525</xdr:colOff>
                    <xdr:row>436</xdr:row>
                    <xdr:rowOff>9525</xdr:rowOff>
                  </from>
                  <to>
                    <xdr:col>18</xdr:col>
                    <xdr:colOff>9525</xdr:colOff>
                    <xdr:row>436</xdr:row>
                    <xdr:rowOff>209550</xdr:rowOff>
                  </to>
                </anchor>
              </controlPr>
            </control>
          </mc:Choice>
        </mc:AlternateContent>
        <mc:AlternateContent xmlns:mc="http://schemas.openxmlformats.org/markup-compatibility/2006">
          <mc:Choice Requires="x14">
            <control shapeId="2125" r:id="rId77" name="Drop Down 77">
              <controlPr defaultSize="0" autoLine="0" autoPict="0">
                <anchor moveWithCells="1" sizeWithCells="1">
                  <from>
                    <xdr:col>13</xdr:col>
                    <xdr:colOff>9525</xdr:colOff>
                    <xdr:row>437</xdr:row>
                    <xdr:rowOff>9525</xdr:rowOff>
                  </from>
                  <to>
                    <xdr:col>18</xdr:col>
                    <xdr:colOff>9525</xdr:colOff>
                    <xdr:row>437</xdr:row>
                    <xdr:rowOff>209550</xdr:rowOff>
                  </to>
                </anchor>
              </controlPr>
            </control>
          </mc:Choice>
        </mc:AlternateContent>
        <mc:AlternateContent xmlns:mc="http://schemas.openxmlformats.org/markup-compatibility/2006">
          <mc:Choice Requires="x14">
            <control shapeId="2126" r:id="rId78" name="Drop Down 78">
              <controlPr defaultSize="0" autoLine="0" autoPict="0">
                <anchor moveWithCells="1" sizeWithCells="1">
                  <from>
                    <xdr:col>13</xdr:col>
                    <xdr:colOff>9525</xdr:colOff>
                    <xdr:row>455</xdr:row>
                    <xdr:rowOff>0</xdr:rowOff>
                  </from>
                  <to>
                    <xdr:col>18</xdr:col>
                    <xdr:colOff>9525</xdr:colOff>
                    <xdr:row>455</xdr:row>
                    <xdr:rowOff>200025</xdr:rowOff>
                  </to>
                </anchor>
              </controlPr>
            </control>
          </mc:Choice>
        </mc:AlternateContent>
        <mc:AlternateContent xmlns:mc="http://schemas.openxmlformats.org/markup-compatibility/2006">
          <mc:Choice Requires="x14">
            <control shapeId="2127" r:id="rId79" name="Drop Down 79">
              <controlPr defaultSize="0" autoLine="0" autoPict="0">
                <anchor moveWithCells="1" sizeWithCells="1">
                  <from>
                    <xdr:col>13</xdr:col>
                    <xdr:colOff>9525</xdr:colOff>
                    <xdr:row>456</xdr:row>
                    <xdr:rowOff>0</xdr:rowOff>
                  </from>
                  <to>
                    <xdr:col>18</xdr:col>
                    <xdr:colOff>9525</xdr:colOff>
                    <xdr:row>456</xdr:row>
                    <xdr:rowOff>209550</xdr:rowOff>
                  </to>
                </anchor>
              </controlPr>
            </control>
          </mc:Choice>
        </mc:AlternateContent>
        <mc:AlternateContent xmlns:mc="http://schemas.openxmlformats.org/markup-compatibility/2006">
          <mc:Choice Requires="x14">
            <control shapeId="2128" r:id="rId80" name="Drop Down 80">
              <controlPr defaultSize="0" autoLine="0" autoPict="0">
                <anchor moveWithCells="1" sizeWithCells="1">
                  <from>
                    <xdr:col>13</xdr:col>
                    <xdr:colOff>9525</xdr:colOff>
                    <xdr:row>457</xdr:row>
                    <xdr:rowOff>0</xdr:rowOff>
                  </from>
                  <to>
                    <xdr:col>18</xdr:col>
                    <xdr:colOff>9525</xdr:colOff>
                    <xdr:row>457</xdr:row>
                    <xdr:rowOff>209550</xdr:rowOff>
                  </to>
                </anchor>
              </controlPr>
            </control>
          </mc:Choice>
        </mc:AlternateContent>
        <mc:AlternateContent xmlns:mc="http://schemas.openxmlformats.org/markup-compatibility/2006">
          <mc:Choice Requires="x14">
            <control shapeId="2129" r:id="rId81" name="Drop Down 81">
              <controlPr defaultSize="0" autoLine="0" autoPict="0">
                <anchor moveWithCells="1" sizeWithCells="1">
                  <from>
                    <xdr:col>13</xdr:col>
                    <xdr:colOff>9525</xdr:colOff>
                    <xdr:row>458</xdr:row>
                    <xdr:rowOff>0</xdr:rowOff>
                  </from>
                  <to>
                    <xdr:col>18</xdr:col>
                    <xdr:colOff>9525</xdr:colOff>
                    <xdr:row>458</xdr:row>
                    <xdr:rowOff>209550</xdr:rowOff>
                  </to>
                </anchor>
              </controlPr>
            </control>
          </mc:Choice>
        </mc:AlternateContent>
        <mc:AlternateContent xmlns:mc="http://schemas.openxmlformats.org/markup-compatibility/2006">
          <mc:Choice Requires="x14">
            <control shapeId="2130" r:id="rId82" name="Drop Down 82">
              <controlPr defaultSize="0" autoLine="0" autoPict="0">
                <anchor moveWithCells="1" sizeWithCells="1">
                  <from>
                    <xdr:col>13</xdr:col>
                    <xdr:colOff>9525</xdr:colOff>
                    <xdr:row>459</xdr:row>
                    <xdr:rowOff>0</xdr:rowOff>
                  </from>
                  <to>
                    <xdr:col>18</xdr:col>
                    <xdr:colOff>9525</xdr:colOff>
                    <xdr:row>459</xdr:row>
                    <xdr:rowOff>209550</xdr:rowOff>
                  </to>
                </anchor>
              </controlPr>
            </control>
          </mc:Choice>
        </mc:AlternateContent>
        <mc:AlternateContent xmlns:mc="http://schemas.openxmlformats.org/markup-compatibility/2006">
          <mc:Choice Requires="x14">
            <control shapeId="2131" r:id="rId83" name="Drop Down 83">
              <controlPr defaultSize="0" autoLine="0" autoPict="0">
                <anchor moveWithCells="1" sizeWithCells="1">
                  <from>
                    <xdr:col>13</xdr:col>
                    <xdr:colOff>9525</xdr:colOff>
                    <xdr:row>460</xdr:row>
                    <xdr:rowOff>0</xdr:rowOff>
                  </from>
                  <to>
                    <xdr:col>18</xdr:col>
                    <xdr:colOff>9525</xdr:colOff>
                    <xdr:row>460</xdr:row>
                    <xdr:rowOff>209550</xdr:rowOff>
                  </to>
                </anchor>
              </controlPr>
            </control>
          </mc:Choice>
        </mc:AlternateContent>
        <mc:AlternateContent xmlns:mc="http://schemas.openxmlformats.org/markup-compatibility/2006">
          <mc:Choice Requires="x14">
            <control shapeId="2132" r:id="rId84" name="Drop Down 84">
              <controlPr defaultSize="0" autoLine="0" autoPict="0">
                <anchor moveWithCells="1" sizeWithCells="1">
                  <from>
                    <xdr:col>13</xdr:col>
                    <xdr:colOff>9525</xdr:colOff>
                    <xdr:row>478</xdr:row>
                    <xdr:rowOff>9525</xdr:rowOff>
                  </from>
                  <to>
                    <xdr:col>18</xdr:col>
                    <xdr:colOff>9525</xdr:colOff>
                    <xdr:row>478</xdr:row>
                    <xdr:rowOff>209550</xdr:rowOff>
                  </to>
                </anchor>
              </controlPr>
            </control>
          </mc:Choice>
        </mc:AlternateContent>
        <mc:AlternateContent xmlns:mc="http://schemas.openxmlformats.org/markup-compatibility/2006">
          <mc:Choice Requires="x14">
            <control shapeId="2133" r:id="rId85" name="Drop Down 85">
              <controlPr defaultSize="0" autoLine="0" autoPict="0">
                <anchor moveWithCells="1" sizeWithCells="1">
                  <from>
                    <xdr:col>13</xdr:col>
                    <xdr:colOff>9525</xdr:colOff>
                    <xdr:row>479</xdr:row>
                    <xdr:rowOff>9525</xdr:rowOff>
                  </from>
                  <to>
                    <xdr:col>18</xdr:col>
                    <xdr:colOff>9525</xdr:colOff>
                    <xdr:row>479</xdr:row>
                    <xdr:rowOff>209550</xdr:rowOff>
                  </to>
                </anchor>
              </controlPr>
            </control>
          </mc:Choice>
        </mc:AlternateContent>
        <mc:AlternateContent xmlns:mc="http://schemas.openxmlformats.org/markup-compatibility/2006">
          <mc:Choice Requires="x14">
            <control shapeId="2134" r:id="rId86" name="Drop Down 86">
              <controlPr defaultSize="0" autoLine="0" autoPict="0">
                <anchor moveWithCells="1" sizeWithCells="1">
                  <from>
                    <xdr:col>13</xdr:col>
                    <xdr:colOff>9525</xdr:colOff>
                    <xdr:row>480</xdr:row>
                    <xdr:rowOff>9525</xdr:rowOff>
                  </from>
                  <to>
                    <xdr:col>18</xdr:col>
                    <xdr:colOff>9525</xdr:colOff>
                    <xdr:row>480</xdr:row>
                    <xdr:rowOff>209550</xdr:rowOff>
                  </to>
                </anchor>
              </controlPr>
            </control>
          </mc:Choice>
        </mc:AlternateContent>
        <mc:AlternateContent xmlns:mc="http://schemas.openxmlformats.org/markup-compatibility/2006">
          <mc:Choice Requires="x14">
            <control shapeId="2135" r:id="rId87" name="Drop Down 87">
              <controlPr defaultSize="0" autoLine="0" autoPict="0">
                <anchor moveWithCells="1" sizeWithCells="1">
                  <from>
                    <xdr:col>13</xdr:col>
                    <xdr:colOff>9525</xdr:colOff>
                    <xdr:row>481</xdr:row>
                    <xdr:rowOff>9525</xdr:rowOff>
                  </from>
                  <to>
                    <xdr:col>18</xdr:col>
                    <xdr:colOff>9525</xdr:colOff>
                    <xdr:row>481</xdr:row>
                    <xdr:rowOff>209550</xdr:rowOff>
                  </to>
                </anchor>
              </controlPr>
            </control>
          </mc:Choice>
        </mc:AlternateContent>
        <mc:AlternateContent xmlns:mc="http://schemas.openxmlformats.org/markup-compatibility/2006">
          <mc:Choice Requires="x14">
            <control shapeId="2136" r:id="rId88" name="Drop Down 88">
              <controlPr defaultSize="0" autoLine="0" autoPict="0">
                <anchor moveWithCells="1" sizeWithCells="1">
                  <from>
                    <xdr:col>13</xdr:col>
                    <xdr:colOff>9525</xdr:colOff>
                    <xdr:row>482</xdr:row>
                    <xdr:rowOff>9525</xdr:rowOff>
                  </from>
                  <to>
                    <xdr:col>18</xdr:col>
                    <xdr:colOff>9525</xdr:colOff>
                    <xdr:row>482</xdr:row>
                    <xdr:rowOff>209550</xdr:rowOff>
                  </to>
                </anchor>
              </controlPr>
            </control>
          </mc:Choice>
        </mc:AlternateContent>
        <mc:AlternateContent xmlns:mc="http://schemas.openxmlformats.org/markup-compatibility/2006">
          <mc:Choice Requires="x14">
            <control shapeId="2137" r:id="rId89" name="Drop Down 89">
              <controlPr defaultSize="0" autoLine="0" autoPict="0">
                <anchor moveWithCells="1" sizeWithCells="1">
                  <from>
                    <xdr:col>13</xdr:col>
                    <xdr:colOff>9525</xdr:colOff>
                    <xdr:row>483</xdr:row>
                    <xdr:rowOff>9525</xdr:rowOff>
                  </from>
                  <to>
                    <xdr:col>18</xdr:col>
                    <xdr:colOff>9525</xdr:colOff>
                    <xdr:row>483</xdr:row>
                    <xdr:rowOff>209550</xdr:rowOff>
                  </to>
                </anchor>
              </controlPr>
            </control>
          </mc:Choice>
        </mc:AlternateContent>
        <mc:AlternateContent xmlns:mc="http://schemas.openxmlformats.org/markup-compatibility/2006">
          <mc:Choice Requires="x14">
            <control shapeId="2138" r:id="rId90" name="Drop Down 90">
              <controlPr defaultSize="0" autoLine="0" autoPict="0">
                <anchor moveWithCells="1" sizeWithCells="1">
                  <from>
                    <xdr:col>13</xdr:col>
                    <xdr:colOff>9525</xdr:colOff>
                    <xdr:row>501</xdr:row>
                    <xdr:rowOff>9525</xdr:rowOff>
                  </from>
                  <to>
                    <xdr:col>18</xdr:col>
                    <xdr:colOff>9525</xdr:colOff>
                    <xdr:row>501</xdr:row>
                    <xdr:rowOff>209550</xdr:rowOff>
                  </to>
                </anchor>
              </controlPr>
            </control>
          </mc:Choice>
        </mc:AlternateContent>
        <mc:AlternateContent xmlns:mc="http://schemas.openxmlformats.org/markup-compatibility/2006">
          <mc:Choice Requires="x14">
            <control shapeId="2139" r:id="rId91" name="Drop Down 91">
              <controlPr defaultSize="0" autoLine="0" autoPict="0">
                <anchor moveWithCells="1" sizeWithCells="1">
                  <from>
                    <xdr:col>13</xdr:col>
                    <xdr:colOff>9525</xdr:colOff>
                    <xdr:row>502</xdr:row>
                    <xdr:rowOff>9525</xdr:rowOff>
                  </from>
                  <to>
                    <xdr:col>18</xdr:col>
                    <xdr:colOff>9525</xdr:colOff>
                    <xdr:row>502</xdr:row>
                    <xdr:rowOff>209550</xdr:rowOff>
                  </to>
                </anchor>
              </controlPr>
            </control>
          </mc:Choice>
        </mc:AlternateContent>
        <mc:AlternateContent xmlns:mc="http://schemas.openxmlformats.org/markup-compatibility/2006">
          <mc:Choice Requires="x14">
            <control shapeId="2140" r:id="rId92" name="Drop Down 92">
              <controlPr defaultSize="0" autoLine="0" autoPict="0">
                <anchor moveWithCells="1" sizeWithCells="1">
                  <from>
                    <xdr:col>13</xdr:col>
                    <xdr:colOff>9525</xdr:colOff>
                    <xdr:row>503</xdr:row>
                    <xdr:rowOff>9525</xdr:rowOff>
                  </from>
                  <to>
                    <xdr:col>18</xdr:col>
                    <xdr:colOff>9525</xdr:colOff>
                    <xdr:row>503</xdr:row>
                    <xdr:rowOff>209550</xdr:rowOff>
                  </to>
                </anchor>
              </controlPr>
            </control>
          </mc:Choice>
        </mc:AlternateContent>
        <mc:AlternateContent xmlns:mc="http://schemas.openxmlformats.org/markup-compatibility/2006">
          <mc:Choice Requires="x14">
            <control shapeId="2141" r:id="rId93" name="Drop Down 93">
              <controlPr defaultSize="0" autoLine="0" autoPict="0">
                <anchor moveWithCells="1" sizeWithCells="1">
                  <from>
                    <xdr:col>13</xdr:col>
                    <xdr:colOff>9525</xdr:colOff>
                    <xdr:row>504</xdr:row>
                    <xdr:rowOff>9525</xdr:rowOff>
                  </from>
                  <to>
                    <xdr:col>18</xdr:col>
                    <xdr:colOff>9525</xdr:colOff>
                    <xdr:row>504</xdr:row>
                    <xdr:rowOff>209550</xdr:rowOff>
                  </to>
                </anchor>
              </controlPr>
            </control>
          </mc:Choice>
        </mc:AlternateContent>
        <mc:AlternateContent xmlns:mc="http://schemas.openxmlformats.org/markup-compatibility/2006">
          <mc:Choice Requires="x14">
            <control shapeId="2142" r:id="rId94" name="Drop Down 94">
              <controlPr defaultSize="0" autoLine="0" autoPict="0">
                <anchor moveWithCells="1" sizeWithCells="1">
                  <from>
                    <xdr:col>13</xdr:col>
                    <xdr:colOff>9525</xdr:colOff>
                    <xdr:row>505</xdr:row>
                    <xdr:rowOff>9525</xdr:rowOff>
                  </from>
                  <to>
                    <xdr:col>18</xdr:col>
                    <xdr:colOff>9525</xdr:colOff>
                    <xdr:row>505</xdr:row>
                    <xdr:rowOff>209550</xdr:rowOff>
                  </to>
                </anchor>
              </controlPr>
            </control>
          </mc:Choice>
        </mc:AlternateContent>
        <mc:AlternateContent xmlns:mc="http://schemas.openxmlformats.org/markup-compatibility/2006">
          <mc:Choice Requires="x14">
            <control shapeId="2143" r:id="rId95" name="Drop Down 95">
              <controlPr defaultSize="0" autoLine="0" autoPict="0">
                <anchor moveWithCells="1" sizeWithCells="1">
                  <from>
                    <xdr:col>13</xdr:col>
                    <xdr:colOff>9525</xdr:colOff>
                    <xdr:row>506</xdr:row>
                    <xdr:rowOff>9525</xdr:rowOff>
                  </from>
                  <to>
                    <xdr:col>18</xdr:col>
                    <xdr:colOff>9525</xdr:colOff>
                    <xdr:row>506</xdr:row>
                    <xdr:rowOff>209550</xdr:rowOff>
                  </to>
                </anchor>
              </controlPr>
            </control>
          </mc:Choice>
        </mc:AlternateContent>
        <mc:AlternateContent xmlns:mc="http://schemas.openxmlformats.org/markup-compatibility/2006">
          <mc:Choice Requires="x14">
            <control shapeId="2144" r:id="rId96" name="Drop Down 96">
              <controlPr defaultSize="0" autoLine="0" autoPict="0">
                <anchor moveWithCells="1" sizeWithCells="1">
                  <from>
                    <xdr:col>12</xdr:col>
                    <xdr:colOff>9525</xdr:colOff>
                    <xdr:row>404</xdr:row>
                    <xdr:rowOff>0</xdr:rowOff>
                  </from>
                  <to>
                    <xdr:col>16</xdr:col>
                    <xdr:colOff>19050</xdr:colOff>
                    <xdr:row>404</xdr:row>
                    <xdr:rowOff>190500</xdr:rowOff>
                  </to>
                </anchor>
              </controlPr>
            </control>
          </mc:Choice>
        </mc:AlternateContent>
        <mc:AlternateContent xmlns:mc="http://schemas.openxmlformats.org/markup-compatibility/2006">
          <mc:Choice Requires="x14">
            <control shapeId="2145" r:id="rId97" name="Drop Down 97">
              <controlPr defaultSize="0" autoLine="0" autoPict="0">
                <anchor moveWithCells="1" sizeWithCells="1">
                  <from>
                    <xdr:col>12</xdr:col>
                    <xdr:colOff>9525</xdr:colOff>
                    <xdr:row>405</xdr:row>
                    <xdr:rowOff>0</xdr:rowOff>
                  </from>
                  <to>
                    <xdr:col>16</xdr:col>
                    <xdr:colOff>19050</xdr:colOff>
                    <xdr:row>405</xdr:row>
                    <xdr:rowOff>190500</xdr:rowOff>
                  </to>
                </anchor>
              </controlPr>
            </control>
          </mc:Choice>
        </mc:AlternateContent>
        <mc:AlternateContent xmlns:mc="http://schemas.openxmlformats.org/markup-compatibility/2006">
          <mc:Choice Requires="x14">
            <control shapeId="2146" r:id="rId98" name="Drop Down 98">
              <controlPr defaultSize="0" autoLine="0" autoPict="0">
                <anchor moveWithCells="1" sizeWithCells="1">
                  <from>
                    <xdr:col>22</xdr:col>
                    <xdr:colOff>104775</xdr:colOff>
                    <xdr:row>246</xdr:row>
                    <xdr:rowOff>0</xdr:rowOff>
                  </from>
                  <to>
                    <xdr:col>31</xdr:col>
                    <xdr:colOff>19050</xdr:colOff>
                    <xdr:row>246</xdr:row>
                    <xdr:rowOff>209550</xdr:rowOff>
                  </to>
                </anchor>
              </controlPr>
            </control>
          </mc:Choice>
        </mc:AlternateContent>
        <mc:AlternateContent xmlns:mc="http://schemas.openxmlformats.org/markup-compatibility/2006">
          <mc:Choice Requires="x14">
            <control shapeId="2147" r:id="rId99" name="Drop Down 99">
              <controlPr defaultSize="0" autoLine="0" autoPict="0">
                <anchor moveWithCells="1" sizeWithCells="1">
                  <from>
                    <xdr:col>32</xdr:col>
                    <xdr:colOff>0</xdr:colOff>
                    <xdr:row>246</xdr:row>
                    <xdr:rowOff>0</xdr:rowOff>
                  </from>
                  <to>
                    <xdr:col>40</xdr:col>
                    <xdr:colOff>142875</xdr:colOff>
                    <xdr:row>246</xdr:row>
                    <xdr:rowOff>209550</xdr:rowOff>
                  </to>
                </anchor>
              </controlPr>
            </control>
          </mc:Choice>
        </mc:AlternateContent>
        <mc:AlternateContent xmlns:mc="http://schemas.openxmlformats.org/markup-compatibility/2006">
          <mc:Choice Requires="x14">
            <control shapeId="2148" r:id="rId100" name="Drop Down 100">
              <controlPr defaultSize="0" autoLine="0" autoPict="0">
                <anchor moveWithCells="1" sizeWithCells="1">
                  <from>
                    <xdr:col>13</xdr:col>
                    <xdr:colOff>9525</xdr:colOff>
                    <xdr:row>248</xdr:row>
                    <xdr:rowOff>38100</xdr:rowOff>
                  </from>
                  <to>
                    <xdr:col>21</xdr:col>
                    <xdr:colOff>142875</xdr:colOff>
                    <xdr:row>249</xdr:row>
                    <xdr:rowOff>19050</xdr:rowOff>
                  </to>
                </anchor>
              </controlPr>
            </control>
          </mc:Choice>
        </mc:AlternateContent>
        <mc:AlternateContent xmlns:mc="http://schemas.openxmlformats.org/markup-compatibility/2006">
          <mc:Choice Requires="x14">
            <control shapeId="2149" r:id="rId101" name="Drop Down 101">
              <controlPr defaultSize="0" autoLine="0" autoPict="0">
                <anchor moveWithCells="1" sizeWithCells="1">
                  <from>
                    <xdr:col>22</xdr:col>
                    <xdr:colOff>76200</xdr:colOff>
                    <xdr:row>248</xdr:row>
                    <xdr:rowOff>38100</xdr:rowOff>
                  </from>
                  <to>
                    <xdr:col>31</xdr:col>
                    <xdr:colOff>0</xdr:colOff>
                    <xdr:row>249</xdr:row>
                    <xdr:rowOff>19050</xdr:rowOff>
                  </to>
                </anchor>
              </controlPr>
            </control>
          </mc:Choice>
        </mc:AlternateContent>
        <mc:AlternateContent xmlns:mc="http://schemas.openxmlformats.org/markup-compatibility/2006">
          <mc:Choice Requires="x14">
            <control shapeId="2150" r:id="rId102" name="Drop Down 102">
              <controlPr defaultSize="0" autoLine="0" autoPict="0">
                <anchor moveWithCells="1" sizeWithCells="1">
                  <from>
                    <xdr:col>13</xdr:col>
                    <xdr:colOff>9525</xdr:colOff>
                    <xdr:row>524</xdr:row>
                    <xdr:rowOff>19050</xdr:rowOff>
                  </from>
                  <to>
                    <xdr:col>18</xdr:col>
                    <xdr:colOff>9525</xdr:colOff>
                    <xdr:row>524</xdr:row>
                    <xdr:rowOff>219075</xdr:rowOff>
                  </to>
                </anchor>
              </controlPr>
            </control>
          </mc:Choice>
        </mc:AlternateContent>
        <mc:AlternateContent xmlns:mc="http://schemas.openxmlformats.org/markup-compatibility/2006">
          <mc:Choice Requires="x14">
            <control shapeId="2151" r:id="rId103" name="Drop Down 103">
              <controlPr defaultSize="0" autoLine="0" autoPict="0">
                <anchor moveWithCells="1" sizeWithCells="1">
                  <from>
                    <xdr:col>13</xdr:col>
                    <xdr:colOff>9525</xdr:colOff>
                    <xdr:row>525</xdr:row>
                    <xdr:rowOff>19050</xdr:rowOff>
                  </from>
                  <to>
                    <xdr:col>18</xdr:col>
                    <xdr:colOff>9525</xdr:colOff>
                    <xdr:row>525</xdr:row>
                    <xdr:rowOff>219075</xdr:rowOff>
                  </to>
                </anchor>
              </controlPr>
            </control>
          </mc:Choice>
        </mc:AlternateContent>
        <mc:AlternateContent xmlns:mc="http://schemas.openxmlformats.org/markup-compatibility/2006">
          <mc:Choice Requires="x14">
            <control shapeId="2152" r:id="rId104" name="Drop Down 104">
              <controlPr defaultSize="0" autoLine="0" autoPict="0">
                <anchor moveWithCells="1" sizeWithCells="1">
                  <from>
                    <xdr:col>13</xdr:col>
                    <xdr:colOff>9525</xdr:colOff>
                    <xdr:row>526</xdr:row>
                    <xdr:rowOff>19050</xdr:rowOff>
                  </from>
                  <to>
                    <xdr:col>18</xdr:col>
                    <xdr:colOff>9525</xdr:colOff>
                    <xdr:row>526</xdr:row>
                    <xdr:rowOff>219075</xdr:rowOff>
                  </to>
                </anchor>
              </controlPr>
            </control>
          </mc:Choice>
        </mc:AlternateContent>
        <mc:AlternateContent xmlns:mc="http://schemas.openxmlformats.org/markup-compatibility/2006">
          <mc:Choice Requires="x14">
            <control shapeId="2153" r:id="rId105" name="Drop Down 105">
              <controlPr defaultSize="0" autoLine="0" autoPict="0">
                <anchor moveWithCells="1" sizeWithCells="1">
                  <from>
                    <xdr:col>13</xdr:col>
                    <xdr:colOff>9525</xdr:colOff>
                    <xdr:row>527</xdr:row>
                    <xdr:rowOff>19050</xdr:rowOff>
                  </from>
                  <to>
                    <xdr:col>18</xdr:col>
                    <xdr:colOff>9525</xdr:colOff>
                    <xdr:row>527</xdr:row>
                    <xdr:rowOff>219075</xdr:rowOff>
                  </to>
                </anchor>
              </controlPr>
            </control>
          </mc:Choice>
        </mc:AlternateContent>
        <mc:AlternateContent xmlns:mc="http://schemas.openxmlformats.org/markup-compatibility/2006">
          <mc:Choice Requires="x14">
            <control shapeId="2154" r:id="rId106" name="Drop Down 106">
              <controlPr defaultSize="0" autoLine="0" autoPict="0">
                <anchor moveWithCells="1" sizeWithCells="1">
                  <from>
                    <xdr:col>13</xdr:col>
                    <xdr:colOff>9525</xdr:colOff>
                    <xdr:row>528</xdr:row>
                    <xdr:rowOff>19050</xdr:rowOff>
                  </from>
                  <to>
                    <xdr:col>18</xdr:col>
                    <xdr:colOff>9525</xdr:colOff>
                    <xdr:row>528</xdr:row>
                    <xdr:rowOff>219075</xdr:rowOff>
                  </to>
                </anchor>
              </controlPr>
            </control>
          </mc:Choice>
        </mc:AlternateContent>
        <mc:AlternateContent xmlns:mc="http://schemas.openxmlformats.org/markup-compatibility/2006">
          <mc:Choice Requires="x14">
            <control shapeId="2155" r:id="rId107" name="Drop Down 107">
              <controlPr defaultSize="0" autoLine="0" autoPict="0">
                <anchor moveWithCells="1" sizeWithCells="1">
                  <from>
                    <xdr:col>13</xdr:col>
                    <xdr:colOff>9525</xdr:colOff>
                    <xdr:row>529</xdr:row>
                    <xdr:rowOff>19050</xdr:rowOff>
                  </from>
                  <to>
                    <xdr:col>18</xdr:col>
                    <xdr:colOff>9525</xdr:colOff>
                    <xdr:row>529</xdr:row>
                    <xdr:rowOff>219075</xdr:rowOff>
                  </to>
                </anchor>
              </controlPr>
            </control>
          </mc:Choice>
        </mc:AlternateContent>
        <mc:AlternateContent xmlns:mc="http://schemas.openxmlformats.org/markup-compatibility/2006">
          <mc:Choice Requires="x14">
            <control shapeId="2156" r:id="rId108" name="Drop Down 108">
              <controlPr defaultSize="0" autoLine="0" autoPict="0">
                <anchor moveWithCells="1" sizeWithCells="1">
                  <from>
                    <xdr:col>13</xdr:col>
                    <xdr:colOff>9525</xdr:colOff>
                    <xdr:row>547</xdr:row>
                    <xdr:rowOff>28575</xdr:rowOff>
                  </from>
                  <to>
                    <xdr:col>18</xdr:col>
                    <xdr:colOff>9525</xdr:colOff>
                    <xdr:row>548</xdr:row>
                    <xdr:rowOff>0</xdr:rowOff>
                  </to>
                </anchor>
              </controlPr>
            </control>
          </mc:Choice>
        </mc:AlternateContent>
        <mc:AlternateContent xmlns:mc="http://schemas.openxmlformats.org/markup-compatibility/2006">
          <mc:Choice Requires="x14">
            <control shapeId="2157" r:id="rId109" name="Drop Down 109">
              <controlPr defaultSize="0" autoLine="0" autoPict="0">
                <anchor moveWithCells="1" sizeWithCells="1">
                  <from>
                    <xdr:col>13</xdr:col>
                    <xdr:colOff>9525</xdr:colOff>
                    <xdr:row>548</xdr:row>
                    <xdr:rowOff>28575</xdr:rowOff>
                  </from>
                  <to>
                    <xdr:col>18</xdr:col>
                    <xdr:colOff>9525</xdr:colOff>
                    <xdr:row>549</xdr:row>
                    <xdr:rowOff>0</xdr:rowOff>
                  </to>
                </anchor>
              </controlPr>
            </control>
          </mc:Choice>
        </mc:AlternateContent>
        <mc:AlternateContent xmlns:mc="http://schemas.openxmlformats.org/markup-compatibility/2006">
          <mc:Choice Requires="x14">
            <control shapeId="2158" r:id="rId110" name="Drop Down 110">
              <controlPr defaultSize="0" autoLine="0" autoPict="0">
                <anchor moveWithCells="1" sizeWithCells="1">
                  <from>
                    <xdr:col>13</xdr:col>
                    <xdr:colOff>9525</xdr:colOff>
                    <xdr:row>549</xdr:row>
                    <xdr:rowOff>28575</xdr:rowOff>
                  </from>
                  <to>
                    <xdr:col>18</xdr:col>
                    <xdr:colOff>9525</xdr:colOff>
                    <xdr:row>550</xdr:row>
                    <xdr:rowOff>0</xdr:rowOff>
                  </to>
                </anchor>
              </controlPr>
            </control>
          </mc:Choice>
        </mc:AlternateContent>
        <mc:AlternateContent xmlns:mc="http://schemas.openxmlformats.org/markup-compatibility/2006">
          <mc:Choice Requires="x14">
            <control shapeId="2159" r:id="rId111" name="Drop Down 111">
              <controlPr defaultSize="0" autoLine="0" autoPict="0">
                <anchor moveWithCells="1" sizeWithCells="1">
                  <from>
                    <xdr:col>13</xdr:col>
                    <xdr:colOff>9525</xdr:colOff>
                    <xdr:row>550</xdr:row>
                    <xdr:rowOff>38100</xdr:rowOff>
                  </from>
                  <to>
                    <xdr:col>18</xdr:col>
                    <xdr:colOff>9525</xdr:colOff>
                    <xdr:row>551</xdr:row>
                    <xdr:rowOff>9525</xdr:rowOff>
                  </to>
                </anchor>
              </controlPr>
            </control>
          </mc:Choice>
        </mc:AlternateContent>
        <mc:AlternateContent xmlns:mc="http://schemas.openxmlformats.org/markup-compatibility/2006">
          <mc:Choice Requires="x14">
            <control shapeId="2160" r:id="rId112" name="Drop Down 112">
              <controlPr defaultSize="0" autoLine="0" autoPict="0">
                <anchor moveWithCells="1" sizeWithCells="1">
                  <from>
                    <xdr:col>13</xdr:col>
                    <xdr:colOff>9525</xdr:colOff>
                    <xdr:row>551</xdr:row>
                    <xdr:rowOff>38100</xdr:rowOff>
                  </from>
                  <to>
                    <xdr:col>18</xdr:col>
                    <xdr:colOff>9525</xdr:colOff>
                    <xdr:row>552</xdr:row>
                    <xdr:rowOff>9525</xdr:rowOff>
                  </to>
                </anchor>
              </controlPr>
            </control>
          </mc:Choice>
        </mc:AlternateContent>
        <mc:AlternateContent xmlns:mc="http://schemas.openxmlformats.org/markup-compatibility/2006">
          <mc:Choice Requires="x14">
            <control shapeId="2161" r:id="rId113" name="Drop Down 113">
              <controlPr defaultSize="0" autoLine="0" autoPict="0">
                <anchor moveWithCells="1" sizeWithCells="1">
                  <from>
                    <xdr:col>13</xdr:col>
                    <xdr:colOff>9525</xdr:colOff>
                    <xdr:row>552</xdr:row>
                    <xdr:rowOff>38100</xdr:rowOff>
                  </from>
                  <to>
                    <xdr:col>18</xdr:col>
                    <xdr:colOff>9525</xdr:colOff>
                    <xdr:row>553</xdr:row>
                    <xdr:rowOff>9525</xdr:rowOff>
                  </to>
                </anchor>
              </controlPr>
            </control>
          </mc:Choice>
        </mc:AlternateContent>
        <mc:AlternateContent xmlns:mc="http://schemas.openxmlformats.org/markup-compatibility/2006">
          <mc:Choice Requires="x14">
            <control shapeId="2162" r:id="rId114" name="Drop Down 114">
              <controlPr defaultSize="0" autoLine="0" autoPict="0">
                <anchor moveWithCells="1" sizeWithCells="1">
                  <from>
                    <xdr:col>12</xdr:col>
                    <xdr:colOff>9525</xdr:colOff>
                    <xdr:row>5</xdr:row>
                    <xdr:rowOff>28575</xdr:rowOff>
                  </from>
                  <to>
                    <xdr:col>20</xdr:col>
                    <xdr:colOff>0</xdr:colOff>
                    <xdr:row>6</xdr:row>
                    <xdr:rowOff>0</xdr:rowOff>
                  </to>
                </anchor>
              </controlPr>
            </control>
          </mc:Choice>
        </mc:AlternateContent>
        <mc:AlternateContent xmlns:mc="http://schemas.openxmlformats.org/markup-compatibility/2006">
          <mc:Choice Requires="x14">
            <control shapeId="2199" r:id="rId115" name="Check Box 151">
              <controlPr defaultSize="0" autoFill="0" autoLine="0" autoPict="0">
                <anchor moveWithCells="1" sizeWithCells="1">
                  <from>
                    <xdr:col>22</xdr:col>
                    <xdr:colOff>0</xdr:colOff>
                    <xdr:row>429</xdr:row>
                    <xdr:rowOff>19050</xdr:rowOff>
                  </from>
                  <to>
                    <xdr:col>23</xdr:col>
                    <xdr:colOff>19050</xdr:colOff>
                    <xdr:row>430</xdr:row>
                    <xdr:rowOff>9525</xdr:rowOff>
                  </to>
                </anchor>
              </controlPr>
            </control>
          </mc:Choice>
        </mc:AlternateContent>
        <mc:AlternateContent xmlns:mc="http://schemas.openxmlformats.org/markup-compatibility/2006">
          <mc:Choice Requires="x14">
            <control shapeId="2200" r:id="rId116" name="Check Box 152">
              <controlPr defaultSize="0" autoFill="0" autoLine="0" autoPict="0">
                <anchor moveWithCells="1" sizeWithCells="1">
                  <from>
                    <xdr:col>25</xdr:col>
                    <xdr:colOff>0</xdr:colOff>
                    <xdr:row>429</xdr:row>
                    <xdr:rowOff>0</xdr:rowOff>
                  </from>
                  <to>
                    <xdr:col>26</xdr:col>
                    <xdr:colOff>19050</xdr:colOff>
                    <xdr:row>430</xdr:row>
                    <xdr:rowOff>0</xdr:rowOff>
                  </to>
                </anchor>
              </controlPr>
            </control>
          </mc:Choice>
        </mc:AlternateContent>
        <mc:AlternateContent xmlns:mc="http://schemas.openxmlformats.org/markup-compatibility/2006">
          <mc:Choice Requires="x14">
            <control shapeId="2201" r:id="rId117" name="Check Box 153">
              <controlPr defaultSize="0" autoFill="0" autoLine="0" autoPict="0">
                <anchor moveWithCells="1" sizeWithCells="1">
                  <from>
                    <xdr:col>22</xdr:col>
                    <xdr:colOff>0</xdr:colOff>
                    <xdr:row>452</xdr:row>
                    <xdr:rowOff>9525</xdr:rowOff>
                  </from>
                  <to>
                    <xdr:col>23</xdr:col>
                    <xdr:colOff>85725</xdr:colOff>
                    <xdr:row>452</xdr:row>
                    <xdr:rowOff>219075</xdr:rowOff>
                  </to>
                </anchor>
              </controlPr>
            </control>
          </mc:Choice>
        </mc:AlternateContent>
        <mc:AlternateContent xmlns:mc="http://schemas.openxmlformats.org/markup-compatibility/2006">
          <mc:Choice Requires="x14">
            <control shapeId="2202" r:id="rId118" name="Check Box 154">
              <controlPr defaultSize="0" autoFill="0" autoLine="0" autoPict="0">
                <anchor moveWithCells="1" sizeWithCells="1">
                  <from>
                    <xdr:col>25</xdr:col>
                    <xdr:colOff>0</xdr:colOff>
                    <xdr:row>452</xdr:row>
                    <xdr:rowOff>19050</xdr:rowOff>
                  </from>
                  <to>
                    <xdr:col>26</xdr:col>
                    <xdr:colOff>85725</xdr:colOff>
                    <xdr:row>453</xdr:row>
                    <xdr:rowOff>0</xdr:rowOff>
                  </to>
                </anchor>
              </controlPr>
            </control>
          </mc:Choice>
        </mc:AlternateContent>
        <mc:AlternateContent xmlns:mc="http://schemas.openxmlformats.org/markup-compatibility/2006">
          <mc:Choice Requires="x14">
            <control shapeId="2203" r:id="rId119" name="Check Box 155">
              <controlPr defaultSize="0" autoFill="0" autoLine="0" autoPict="0">
                <anchor moveWithCells="1" sizeWithCells="1">
                  <from>
                    <xdr:col>22</xdr:col>
                    <xdr:colOff>0</xdr:colOff>
                    <xdr:row>475</xdr:row>
                    <xdr:rowOff>0</xdr:rowOff>
                  </from>
                  <to>
                    <xdr:col>23</xdr:col>
                    <xdr:colOff>85725</xdr:colOff>
                    <xdr:row>475</xdr:row>
                    <xdr:rowOff>209550</xdr:rowOff>
                  </to>
                </anchor>
              </controlPr>
            </control>
          </mc:Choice>
        </mc:AlternateContent>
        <mc:AlternateContent xmlns:mc="http://schemas.openxmlformats.org/markup-compatibility/2006">
          <mc:Choice Requires="x14">
            <control shapeId="2204" r:id="rId120" name="Check Box 156">
              <controlPr defaultSize="0" autoFill="0" autoLine="0" autoPict="0">
                <anchor moveWithCells="1" sizeWithCells="1">
                  <from>
                    <xdr:col>25</xdr:col>
                    <xdr:colOff>0</xdr:colOff>
                    <xdr:row>475</xdr:row>
                    <xdr:rowOff>0</xdr:rowOff>
                  </from>
                  <to>
                    <xdr:col>26</xdr:col>
                    <xdr:colOff>85725</xdr:colOff>
                    <xdr:row>475</xdr:row>
                    <xdr:rowOff>209550</xdr:rowOff>
                  </to>
                </anchor>
              </controlPr>
            </control>
          </mc:Choice>
        </mc:AlternateContent>
        <mc:AlternateContent xmlns:mc="http://schemas.openxmlformats.org/markup-compatibility/2006">
          <mc:Choice Requires="x14">
            <control shapeId="2205" r:id="rId121" name="Check Box 157">
              <controlPr defaultSize="0" autoFill="0" autoLine="0" autoPict="0">
                <anchor moveWithCells="1" sizeWithCells="1">
                  <from>
                    <xdr:col>22</xdr:col>
                    <xdr:colOff>0</xdr:colOff>
                    <xdr:row>498</xdr:row>
                    <xdr:rowOff>0</xdr:rowOff>
                  </from>
                  <to>
                    <xdr:col>23</xdr:col>
                    <xdr:colOff>85725</xdr:colOff>
                    <xdr:row>498</xdr:row>
                    <xdr:rowOff>209550</xdr:rowOff>
                  </to>
                </anchor>
              </controlPr>
            </control>
          </mc:Choice>
        </mc:AlternateContent>
        <mc:AlternateContent xmlns:mc="http://schemas.openxmlformats.org/markup-compatibility/2006">
          <mc:Choice Requires="x14">
            <control shapeId="2206" r:id="rId122" name="Check Box 158">
              <controlPr defaultSize="0" autoFill="0" autoLine="0" autoPict="0">
                <anchor moveWithCells="1" sizeWithCells="1">
                  <from>
                    <xdr:col>25</xdr:col>
                    <xdr:colOff>0</xdr:colOff>
                    <xdr:row>498</xdr:row>
                    <xdr:rowOff>0</xdr:rowOff>
                  </from>
                  <to>
                    <xdr:col>26</xdr:col>
                    <xdr:colOff>85725</xdr:colOff>
                    <xdr:row>498</xdr:row>
                    <xdr:rowOff>209550</xdr:rowOff>
                  </to>
                </anchor>
              </controlPr>
            </control>
          </mc:Choice>
        </mc:AlternateContent>
        <mc:AlternateContent xmlns:mc="http://schemas.openxmlformats.org/markup-compatibility/2006">
          <mc:Choice Requires="x14">
            <control shapeId="2207" r:id="rId123" name="Check Box 159">
              <controlPr defaultSize="0" autoFill="0" autoLine="0" autoPict="0">
                <anchor moveWithCells="1" sizeWithCells="1">
                  <from>
                    <xdr:col>22</xdr:col>
                    <xdr:colOff>0</xdr:colOff>
                    <xdr:row>521</xdr:row>
                    <xdr:rowOff>0</xdr:rowOff>
                  </from>
                  <to>
                    <xdr:col>23</xdr:col>
                    <xdr:colOff>85725</xdr:colOff>
                    <xdr:row>521</xdr:row>
                    <xdr:rowOff>219075</xdr:rowOff>
                  </to>
                </anchor>
              </controlPr>
            </control>
          </mc:Choice>
        </mc:AlternateContent>
        <mc:AlternateContent xmlns:mc="http://schemas.openxmlformats.org/markup-compatibility/2006">
          <mc:Choice Requires="x14">
            <control shapeId="2208" r:id="rId124" name="Check Box 160">
              <controlPr defaultSize="0" autoFill="0" autoLine="0" autoPict="0">
                <anchor moveWithCells="1" sizeWithCells="1">
                  <from>
                    <xdr:col>25</xdr:col>
                    <xdr:colOff>0</xdr:colOff>
                    <xdr:row>521</xdr:row>
                    <xdr:rowOff>0</xdr:rowOff>
                  </from>
                  <to>
                    <xdr:col>26</xdr:col>
                    <xdr:colOff>85725</xdr:colOff>
                    <xdr:row>521</xdr:row>
                    <xdr:rowOff>219075</xdr:rowOff>
                  </to>
                </anchor>
              </controlPr>
            </control>
          </mc:Choice>
        </mc:AlternateContent>
        <mc:AlternateContent xmlns:mc="http://schemas.openxmlformats.org/markup-compatibility/2006">
          <mc:Choice Requires="x14">
            <control shapeId="2209" r:id="rId125" name="Check Box 161">
              <controlPr defaultSize="0" autoFill="0" autoLine="0" autoPict="0">
                <anchor moveWithCells="1" sizeWithCells="1">
                  <from>
                    <xdr:col>22</xdr:col>
                    <xdr:colOff>0</xdr:colOff>
                    <xdr:row>544</xdr:row>
                    <xdr:rowOff>19050</xdr:rowOff>
                  </from>
                  <to>
                    <xdr:col>23</xdr:col>
                    <xdr:colOff>85725</xdr:colOff>
                    <xdr:row>545</xdr:row>
                    <xdr:rowOff>0</xdr:rowOff>
                  </to>
                </anchor>
              </controlPr>
            </control>
          </mc:Choice>
        </mc:AlternateContent>
        <mc:AlternateContent xmlns:mc="http://schemas.openxmlformats.org/markup-compatibility/2006">
          <mc:Choice Requires="x14">
            <control shapeId="2210" r:id="rId126" name="Check Box 162">
              <controlPr defaultSize="0" autoFill="0" autoLine="0" autoPict="0">
                <anchor moveWithCells="1" sizeWithCells="1">
                  <from>
                    <xdr:col>25</xdr:col>
                    <xdr:colOff>0</xdr:colOff>
                    <xdr:row>544</xdr:row>
                    <xdr:rowOff>19050</xdr:rowOff>
                  </from>
                  <to>
                    <xdr:col>26</xdr:col>
                    <xdr:colOff>85725</xdr:colOff>
                    <xdr:row>545</xdr:row>
                    <xdr:rowOff>0</xdr:rowOff>
                  </to>
                </anchor>
              </controlPr>
            </control>
          </mc:Choice>
        </mc:AlternateContent>
        <mc:AlternateContent xmlns:mc="http://schemas.openxmlformats.org/markup-compatibility/2006">
          <mc:Choice Requires="x14">
            <control shapeId="2211" r:id="rId127" name="Drop Down 163">
              <controlPr defaultSize="0" autoLine="0" autoPict="0">
                <anchor moveWithCells="1" sizeWithCells="1">
                  <from>
                    <xdr:col>12</xdr:col>
                    <xdr:colOff>190500</xdr:colOff>
                    <xdr:row>270</xdr:row>
                    <xdr:rowOff>28575</xdr:rowOff>
                  </from>
                  <to>
                    <xdr:col>17</xdr:col>
                    <xdr:colOff>171450</xdr:colOff>
                    <xdr:row>270</xdr:row>
                    <xdr:rowOff>219075</xdr:rowOff>
                  </to>
                </anchor>
              </controlPr>
            </control>
          </mc:Choice>
        </mc:AlternateContent>
        <mc:AlternateContent xmlns:mc="http://schemas.openxmlformats.org/markup-compatibility/2006">
          <mc:Choice Requires="x14">
            <control shapeId="2212" r:id="rId128" name="Drop Down 164">
              <controlPr defaultSize="0" autoLine="0" autoPict="0">
                <anchor moveWithCells="1" sizeWithCells="1">
                  <from>
                    <xdr:col>12</xdr:col>
                    <xdr:colOff>190500</xdr:colOff>
                    <xdr:row>271</xdr:row>
                    <xdr:rowOff>38100</xdr:rowOff>
                  </from>
                  <to>
                    <xdr:col>17</xdr:col>
                    <xdr:colOff>171450</xdr:colOff>
                    <xdr:row>272</xdr:row>
                    <xdr:rowOff>0</xdr:rowOff>
                  </to>
                </anchor>
              </controlPr>
            </control>
          </mc:Choice>
        </mc:AlternateContent>
        <mc:AlternateContent xmlns:mc="http://schemas.openxmlformats.org/markup-compatibility/2006">
          <mc:Choice Requires="x14">
            <control shapeId="2213" r:id="rId129" name="Drop Down 165">
              <controlPr defaultSize="0" autoLine="0" autoPict="0">
                <anchor moveWithCells="1" sizeWithCells="1">
                  <from>
                    <xdr:col>12</xdr:col>
                    <xdr:colOff>9525</xdr:colOff>
                    <xdr:row>406</xdr:row>
                    <xdr:rowOff>0</xdr:rowOff>
                  </from>
                  <to>
                    <xdr:col>16</xdr:col>
                    <xdr:colOff>19050</xdr:colOff>
                    <xdr:row>406</xdr:row>
                    <xdr:rowOff>190500</xdr:rowOff>
                  </to>
                </anchor>
              </controlPr>
            </control>
          </mc:Choice>
        </mc:AlternateContent>
        <mc:AlternateContent xmlns:mc="http://schemas.openxmlformats.org/markup-compatibility/2006">
          <mc:Choice Requires="x14">
            <control shapeId="2214" r:id="rId130" name="Drop Down 166">
              <controlPr defaultSize="0" autoLine="0" autoPict="0">
                <anchor moveWithCells="1" sizeWithCells="1">
                  <from>
                    <xdr:col>13</xdr:col>
                    <xdr:colOff>9525</xdr:colOff>
                    <xdr:row>571</xdr:row>
                    <xdr:rowOff>28575</xdr:rowOff>
                  </from>
                  <to>
                    <xdr:col>18</xdr:col>
                    <xdr:colOff>9525</xdr:colOff>
                    <xdr:row>572</xdr:row>
                    <xdr:rowOff>0</xdr:rowOff>
                  </to>
                </anchor>
              </controlPr>
            </control>
          </mc:Choice>
        </mc:AlternateContent>
        <mc:AlternateContent xmlns:mc="http://schemas.openxmlformats.org/markup-compatibility/2006">
          <mc:Choice Requires="x14">
            <control shapeId="2215" r:id="rId131" name="Drop Down 167">
              <controlPr defaultSize="0" autoLine="0" autoPict="0">
                <anchor moveWithCells="1" sizeWithCells="1">
                  <from>
                    <xdr:col>13</xdr:col>
                    <xdr:colOff>9525</xdr:colOff>
                    <xdr:row>572</xdr:row>
                    <xdr:rowOff>28575</xdr:rowOff>
                  </from>
                  <to>
                    <xdr:col>18</xdr:col>
                    <xdr:colOff>9525</xdr:colOff>
                    <xdr:row>573</xdr:row>
                    <xdr:rowOff>0</xdr:rowOff>
                  </to>
                </anchor>
              </controlPr>
            </control>
          </mc:Choice>
        </mc:AlternateContent>
        <mc:AlternateContent xmlns:mc="http://schemas.openxmlformats.org/markup-compatibility/2006">
          <mc:Choice Requires="x14">
            <control shapeId="2216" r:id="rId132" name="Drop Down 168">
              <controlPr defaultSize="0" autoLine="0" autoPict="0">
                <anchor moveWithCells="1" sizeWithCells="1">
                  <from>
                    <xdr:col>13</xdr:col>
                    <xdr:colOff>9525</xdr:colOff>
                    <xdr:row>573</xdr:row>
                    <xdr:rowOff>28575</xdr:rowOff>
                  </from>
                  <to>
                    <xdr:col>18</xdr:col>
                    <xdr:colOff>9525</xdr:colOff>
                    <xdr:row>574</xdr:row>
                    <xdr:rowOff>0</xdr:rowOff>
                  </to>
                </anchor>
              </controlPr>
            </control>
          </mc:Choice>
        </mc:AlternateContent>
        <mc:AlternateContent xmlns:mc="http://schemas.openxmlformats.org/markup-compatibility/2006">
          <mc:Choice Requires="x14">
            <control shapeId="2217" r:id="rId133" name="Drop Down 169">
              <controlPr defaultSize="0" autoLine="0" autoPict="0">
                <anchor moveWithCells="1" sizeWithCells="1">
                  <from>
                    <xdr:col>13</xdr:col>
                    <xdr:colOff>9525</xdr:colOff>
                    <xdr:row>574</xdr:row>
                    <xdr:rowOff>38100</xdr:rowOff>
                  </from>
                  <to>
                    <xdr:col>18</xdr:col>
                    <xdr:colOff>9525</xdr:colOff>
                    <xdr:row>575</xdr:row>
                    <xdr:rowOff>9525</xdr:rowOff>
                  </to>
                </anchor>
              </controlPr>
            </control>
          </mc:Choice>
        </mc:AlternateContent>
        <mc:AlternateContent xmlns:mc="http://schemas.openxmlformats.org/markup-compatibility/2006">
          <mc:Choice Requires="x14">
            <control shapeId="2218" r:id="rId134" name="Drop Down 170">
              <controlPr defaultSize="0" autoLine="0" autoPict="0">
                <anchor moveWithCells="1" sizeWithCells="1">
                  <from>
                    <xdr:col>13</xdr:col>
                    <xdr:colOff>9525</xdr:colOff>
                    <xdr:row>575</xdr:row>
                    <xdr:rowOff>38100</xdr:rowOff>
                  </from>
                  <to>
                    <xdr:col>18</xdr:col>
                    <xdr:colOff>9525</xdr:colOff>
                    <xdr:row>576</xdr:row>
                    <xdr:rowOff>9525</xdr:rowOff>
                  </to>
                </anchor>
              </controlPr>
            </control>
          </mc:Choice>
        </mc:AlternateContent>
        <mc:AlternateContent xmlns:mc="http://schemas.openxmlformats.org/markup-compatibility/2006">
          <mc:Choice Requires="x14">
            <control shapeId="2219" r:id="rId135" name="Drop Down 171">
              <controlPr defaultSize="0" autoLine="0" autoPict="0">
                <anchor moveWithCells="1" sizeWithCells="1">
                  <from>
                    <xdr:col>13</xdr:col>
                    <xdr:colOff>9525</xdr:colOff>
                    <xdr:row>576</xdr:row>
                    <xdr:rowOff>38100</xdr:rowOff>
                  </from>
                  <to>
                    <xdr:col>18</xdr:col>
                    <xdr:colOff>9525</xdr:colOff>
                    <xdr:row>577</xdr:row>
                    <xdr:rowOff>9525</xdr:rowOff>
                  </to>
                </anchor>
              </controlPr>
            </control>
          </mc:Choice>
        </mc:AlternateContent>
        <mc:AlternateContent xmlns:mc="http://schemas.openxmlformats.org/markup-compatibility/2006">
          <mc:Choice Requires="x14">
            <control shapeId="2220" r:id="rId136" name="Check Box 172">
              <controlPr defaultSize="0" autoFill="0" autoLine="0" autoPict="0">
                <anchor moveWithCells="1" sizeWithCells="1">
                  <from>
                    <xdr:col>22</xdr:col>
                    <xdr:colOff>0</xdr:colOff>
                    <xdr:row>568</xdr:row>
                    <xdr:rowOff>19050</xdr:rowOff>
                  </from>
                  <to>
                    <xdr:col>23</xdr:col>
                    <xdr:colOff>85725</xdr:colOff>
                    <xdr:row>569</xdr:row>
                    <xdr:rowOff>0</xdr:rowOff>
                  </to>
                </anchor>
              </controlPr>
            </control>
          </mc:Choice>
        </mc:AlternateContent>
        <mc:AlternateContent xmlns:mc="http://schemas.openxmlformats.org/markup-compatibility/2006">
          <mc:Choice Requires="x14">
            <control shapeId="2221" r:id="rId137" name="Check Box 173">
              <controlPr defaultSize="0" autoFill="0" autoLine="0" autoPict="0">
                <anchor moveWithCells="1" sizeWithCells="1">
                  <from>
                    <xdr:col>25</xdr:col>
                    <xdr:colOff>0</xdr:colOff>
                    <xdr:row>568</xdr:row>
                    <xdr:rowOff>19050</xdr:rowOff>
                  </from>
                  <to>
                    <xdr:col>26</xdr:col>
                    <xdr:colOff>85725</xdr:colOff>
                    <xdr:row>569</xdr:row>
                    <xdr:rowOff>0</xdr:rowOff>
                  </to>
                </anchor>
              </controlPr>
            </control>
          </mc:Choice>
        </mc:AlternateContent>
        <mc:AlternateContent xmlns:mc="http://schemas.openxmlformats.org/markup-compatibility/2006">
          <mc:Choice Requires="x14">
            <control shapeId="2222" r:id="rId138" name="Check Box 174">
              <controlPr defaultSize="0" autoFill="0" autoLine="0" autoPict="0">
                <anchor moveWithCells="1" sizeWithCells="1">
                  <from>
                    <xdr:col>12</xdr:col>
                    <xdr:colOff>0</xdr:colOff>
                    <xdr:row>221</xdr:row>
                    <xdr:rowOff>19050</xdr:rowOff>
                  </from>
                  <to>
                    <xdr:col>13</xdr:col>
                    <xdr:colOff>9525</xdr:colOff>
                    <xdr:row>222</xdr:row>
                    <xdr:rowOff>9525</xdr:rowOff>
                  </to>
                </anchor>
              </controlPr>
            </control>
          </mc:Choice>
        </mc:AlternateContent>
        <mc:AlternateContent xmlns:mc="http://schemas.openxmlformats.org/markup-compatibility/2006">
          <mc:Choice Requires="x14">
            <control shapeId="2223" r:id="rId139" name="Check Box 175">
              <controlPr defaultSize="0" autoFill="0" autoLine="0" autoPict="0">
                <anchor moveWithCells="1" sizeWithCells="1">
                  <from>
                    <xdr:col>12</xdr:col>
                    <xdr:colOff>0</xdr:colOff>
                    <xdr:row>222</xdr:row>
                    <xdr:rowOff>9525</xdr:rowOff>
                  </from>
                  <to>
                    <xdr:col>13</xdr:col>
                    <xdr:colOff>9525</xdr:colOff>
                    <xdr:row>223</xdr:row>
                    <xdr:rowOff>0</xdr:rowOff>
                  </to>
                </anchor>
              </controlPr>
            </control>
          </mc:Choice>
        </mc:AlternateContent>
        <mc:AlternateContent xmlns:mc="http://schemas.openxmlformats.org/markup-compatibility/2006">
          <mc:Choice Requires="x14">
            <control shapeId="2224" r:id="rId140" name="Check Box 176">
              <controlPr defaultSize="0" autoFill="0" autoLine="0" autoPict="0">
                <anchor moveWithCells="1" sizeWithCells="1">
                  <from>
                    <xdr:col>12</xdr:col>
                    <xdr:colOff>0</xdr:colOff>
                    <xdr:row>223</xdr:row>
                    <xdr:rowOff>0</xdr:rowOff>
                  </from>
                  <to>
                    <xdr:col>13</xdr:col>
                    <xdr:colOff>9525</xdr:colOff>
                    <xdr:row>224</xdr:row>
                    <xdr:rowOff>0</xdr:rowOff>
                  </to>
                </anchor>
              </controlPr>
            </control>
          </mc:Choice>
        </mc:AlternateContent>
        <mc:AlternateContent xmlns:mc="http://schemas.openxmlformats.org/markup-compatibility/2006">
          <mc:Choice Requires="x14">
            <control shapeId="2225" r:id="rId141" name="Check Box 177">
              <controlPr defaultSize="0" autoFill="0" autoLine="0" autoPict="0">
                <anchor moveWithCells="1" sizeWithCells="1">
                  <from>
                    <xdr:col>12</xdr:col>
                    <xdr:colOff>9525</xdr:colOff>
                    <xdr:row>352</xdr:row>
                    <xdr:rowOff>9525</xdr:rowOff>
                  </from>
                  <to>
                    <xdr:col>13</xdr:col>
                    <xdr:colOff>0</xdr:colOff>
                    <xdr:row>353</xdr:row>
                    <xdr:rowOff>0</xdr:rowOff>
                  </to>
                </anchor>
              </controlPr>
            </control>
          </mc:Choice>
        </mc:AlternateContent>
        <mc:AlternateContent xmlns:mc="http://schemas.openxmlformats.org/markup-compatibility/2006">
          <mc:Choice Requires="x14">
            <control shapeId="2233" r:id="rId142" name="Check Box 185">
              <controlPr defaultSize="0" autoFill="0" autoLine="0" autoPict="0">
                <anchor moveWithCells="1" sizeWithCells="1">
                  <from>
                    <xdr:col>29</xdr:col>
                    <xdr:colOff>0</xdr:colOff>
                    <xdr:row>386</xdr:row>
                    <xdr:rowOff>0</xdr:rowOff>
                  </from>
                  <to>
                    <xdr:col>30</xdr:col>
                    <xdr:colOff>85725</xdr:colOff>
                    <xdr:row>386</xdr:row>
                    <xdr:rowOff>219075</xdr:rowOff>
                  </to>
                </anchor>
              </controlPr>
            </control>
          </mc:Choice>
        </mc:AlternateContent>
        <mc:AlternateContent xmlns:mc="http://schemas.openxmlformats.org/markup-compatibility/2006">
          <mc:Choice Requires="x14">
            <control shapeId="2234" r:id="rId143" name="Check Box 186">
              <controlPr defaultSize="0" autoFill="0" autoLine="0" autoPict="0">
                <anchor moveWithCells="1" sizeWithCells="1">
                  <from>
                    <xdr:col>32</xdr:col>
                    <xdr:colOff>0</xdr:colOff>
                    <xdr:row>386</xdr:row>
                    <xdr:rowOff>0</xdr:rowOff>
                  </from>
                  <to>
                    <xdr:col>33</xdr:col>
                    <xdr:colOff>76200</xdr:colOff>
                    <xdr:row>386</xdr:row>
                    <xdr:rowOff>219075</xdr:rowOff>
                  </to>
                </anchor>
              </controlPr>
            </control>
          </mc:Choice>
        </mc:AlternateContent>
        <mc:AlternateContent xmlns:mc="http://schemas.openxmlformats.org/markup-compatibility/2006">
          <mc:Choice Requires="x14">
            <control shapeId="2235" r:id="rId144" name="Check Box 187">
              <controlPr defaultSize="0" autoFill="0" autoLine="0" autoPict="0">
                <anchor moveWithCells="1" sizeWithCells="1">
                  <from>
                    <xdr:col>2</xdr:col>
                    <xdr:colOff>0</xdr:colOff>
                    <xdr:row>599</xdr:row>
                    <xdr:rowOff>0</xdr:rowOff>
                  </from>
                  <to>
                    <xdr:col>3</xdr:col>
                    <xdr:colOff>0</xdr:colOff>
                    <xdr:row>599</xdr:row>
                    <xdr:rowOff>219075</xdr:rowOff>
                  </to>
                </anchor>
              </controlPr>
            </control>
          </mc:Choice>
        </mc:AlternateContent>
        <mc:AlternateContent xmlns:mc="http://schemas.openxmlformats.org/markup-compatibility/2006">
          <mc:Choice Requires="x14">
            <control shapeId="2236" r:id="rId145" name="Check Box 188">
              <controlPr defaultSize="0" autoFill="0" autoLine="0" autoPict="0">
                <anchor moveWithCells="1" sizeWithCells="1">
                  <from>
                    <xdr:col>2</xdr:col>
                    <xdr:colOff>0</xdr:colOff>
                    <xdr:row>600</xdr:row>
                    <xdr:rowOff>19050</xdr:rowOff>
                  </from>
                  <to>
                    <xdr:col>3</xdr:col>
                    <xdr:colOff>9525</xdr:colOff>
                    <xdr:row>601</xdr:row>
                    <xdr:rowOff>19050</xdr:rowOff>
                  </to>
                </anchor>
              </controlPr>
            </control>
          </mc:Choice>
        </mc:AlternateContent>
        <mc:AlternateContent xmlns:mc="http://schemas.openxmlformats.org/markup-compatibility/2006">
          <mc:Choice Requires="x14">
            <control shapeId="2237" r:id="rId146" name="Check Box 189">
              <controlPr defaultSize="0" autoFill="0" autoLine="0" autoPict="0">
                <anchor moveWithCells="1" sizeWithCells="1">
                  <from>
                    <xdr:col>2</xdr:col>
                    <xdr:colOff>0</xdr:colOff>
                    <xdr:row>603</xdr:row>
                    <xdr:rowOff>0</xdr:rowOff>
                  </from>
                  <to>
                    <xdr:col>3</xdr:col>
                    <xdr:colOff>0</xdr:colOff>
                    <xdr:row>603</xdr:row>
                    <xdr:rowOff>219075</xdr:rowOff>
                  </to>
                </anchor>
              </controlPr>
            </control>
          </mc:Choice>
        </mc:AlternateContent>
        <mc:AlternateContent xmlns:mc="http://schemas.openxmlformats.org/markup-compatibility/2006">
          <mc:Choice Requires="x14">
            <control shapeId="2238" r:id="rId147" name="Check Box 190">
              <controlPr defaultSize="0" autoFill="0" autoLine="0" autoPict="0">
                <anchor moveWithCells="1" sizeWithCells="1">
                  <from>
                    <xdr:col>2</xdr:col>
                    <xdr:colOff>0</xdr:colOff>
                    <xdr:row>604</xdr:row>
                    <xdr:rowOff>0</xdr:rowOff>
                  </from>
                  <to>
                    <xdr:col>3</xdr:col>
                    <xdr:colOff>0</xdr:colOff>
                    <xdr:row>604</xdr:row>
                    <xdr:rowOff>219075</xdr:rowOff>
                  </to>
                </anchor>
              </controlPr>
            </control>
          </mc:Choice>
        </mc:AlternateContent>
        <mc:AlternateContent xmlns:mc="http://schemas.openxmlformats.org/markup-compatibility/2006">
          <mc:Choice Requires="x14">
            <control shapeId="2239" r:id="rId148" name="Check Box 191">
              <controlPr defaultSize="0" autoFill="0" autoLine="0" autoPict="0">
                <anchor moveWithCells="1" sizeWithCells="1">
                  <from>
                    <xdr:col>2</xdr:col>
                    <xdr:colOff>0</xdr:colOff>
                    <xdr:row>605</xdr:row>
                    <xdr:rowOff>0</xdr:rowOff>
                  </from>
                  <to>
                    <xdr:col>3</xdr:col>
                    <xdr:colOff>0</xdr:colOff>
                    <xdr:row>605</xdr:row>
                    <xdr:rowOff>219075</xdr:rowOff>
                  </to>
                </anchor>
              </controlPr>
            </control>
          </mc:Choice>
        </mc:AlternateContent>
        <mc:AlternateContent xmlns:mc="http://schemas.openxmlformats.org/markup-compatibility/2006">
          <mc:Choice Requires="x14">
            <control shapeId="2240" r:id="rId149" name="Check Box 192">
              <controlPr defaultSize="0" autoFill="0" autoLine="0" autoPict="0">
                <anchor moveWithCells="1" sizeWithCells="1">
                  <from>
                    <xdr:col>2</xdr:col>
                    <xdr:colOff>0</xdr:colOff>
                    <xdr:row>606</xdr:row>
                    <xdr:rowOff>0</xdr:rowOff>
                  </from>
                  <to>
                    <xdr:col>3</xdr:col>
                    <xdr:colOff>0</xdr:colOff>
                    <xdr:row>606</xdr:row>
                    <xdr:rowOff>219075</xdr:rowOff>
                  </to>
                </anchor>
              </controlPr>
            </control>
          </mc:Choice>
        </mc:AlternateContent>
        <mc:AlternateContent xmlns:mc="http://schemas.openxmlformats.org/markup-compatibility/2006">
          <mc:Choice Requires="x14">
            <control shapeId="2241" r:id="rId150" name="Check Box 193">
              <controlPr defaultSize="0" autoFill="0" autoLine="0" autoPict="0">
                <anchor moveWithCells="1" sizeWithCells="1">
                  <from>
                    <xdr:col>2</xdr:col>
                    <xdr:colOff>0</xdr:colOff>
                    <xdr:row>607</xdr:row>
                    <xdr:rowOff>0</xdr:rowOff>
                  </from>
                  <to>
                    <xdr:col>3</xdr:col>
                    <xdr:colOff>0</xdr:colOff>
                    <xdr:row>607</xdr:row>
                    <xdr:rowOff>219075</xdr:rowOff>
                  </to>
                </anchor>
              </controlPr>
            </control>
          </mc:Choice>
        </mc:AlternateContent>
        <mc:AlternateContent xmlns:mc="http://schemas.openxmlformats.org/markup-compatibility/2006">
          <mc:Choice Requires="x14">
            <control shapeId="2242" r:id="rId151" name="Check Box 194">
              <controlPr defaultSize="0" autoFill="0" autoLine="0" autoPict="0">
                <anchor moveWithCells="1" sizeWithCells="1">
                  <from>
                    <xdr:col>2</xdr:col>
                    <xdr:colOff>0</xdr:colOff>
                    <xdr:row>612</xdr:row>
                    <xdr:rowOff>0</xdr:rowOff>
                  </from>
                  <to>
                    <xdr:col>3</xdr:col>
                    <xdr:colOff>0</xdr:colOff>
                    <xdr:row>612</xdr:row>
                    <xdr:rowOff>219075</xdr:rowOff>
                  </to>
                </anchor>
              </controlPr>
            </control>
          </mc:Choice>
        </mc:AlternateContent>
        <mc:AlternateContent xmlns:mc="http://schemas.openxmlformats.org/markup-compatibility/2006">
          <mc:Choice Requires="x14">
            <control shapeId="2243" r:id="rId152" name="Check Box 195">
              <controlPr defaultSize="0" autoFill="0" autoLine="0" autoPict="0">
                <anchor moveWithCells="1" sizeWithCells="1">
                  <from>
                    <xdr:col>2</xdr:col>
                    <xdr:colOff>0</xdr:colOff>
                    <xdr:row>614</xdr:row>
                    <xdr:rowOff>0</xdr:rowOff>
                  </from>
                  <to>
                    <xdr:col>3</xdr:col>
                    <xdr:colOff>0</xdr:colOff>
                    <xdr:row>614</xdr:row>
                    <xdr:rowOff>219075</xdr:rowOff>
                  </to>
                </anchor>
              </controlPr>
            </control>
          </mc:Choice>
        </mc:AlternateContent>
        <mc:AlternateContent xmlns:mc="http://schemas.openxmlformats.org/markup-compatibility/2006">
          <mc:Choice Requires="x14">
            <control shapeId="2244" r:id="rId153" name="Drop Down 196">
              <controlPr defaultSize="0" autoLine="0" autoPict="0">
                <anchor moveWithCells="1" sizeWithCells="1">
                  <from>
                    <xdr:col>8</xdr:col>
                    <xdr:colOff>0</xdr:colOff>
                    <xdr:row>596</xdr:row>
                    <xdr:rowOff>19050</xdr:rowOff>
                  </from>
                  <to>
                    <xdr:col>16</xdr:col>
                    <xdr:colOff>0</xdr:colOff>
                    <xdr:row>596</xdr:row>
                    <xdr:rowOff>209550</xdr:rowOff>
                  </to>
                </anchor>
              </controlPr>
            </control>
          </mc:Choice>
        </mc:AlternateContent>
        <mc:AlternateContent xmlns:mc="http://schemas.openxmlformats.org/markup-compatibility/2006">
          <mc:Choice Requires="x14">
            <control shapeId="2245" r:id="rId154" name="Drop Down 197">
              <controlPr defaultSize="0" autoLine="0" autoPict="0">
                <anchor moveWithCells="1" sizeWithCells="1">
                  <from>
                    <xdr:col>18</xdr:col>
                    <xdr:colOff>9525</xdr:colOff>
                    <xdr:row>596</xdr:row>
                    <xdr:rowOff>19050</xdr:rowOff>
                  </from>
                  <to>
                    <xdr:col>26</xdr:col>
                    <xdr:colOff>0</xdr:colOff>
                    <xdr:row>596</xdr:row>
                    <xdr:rowOff>209550</xdr:rowOff>
                  </to>
                </anchor>
              </controlPr>
            </control>
          </mc:Choice>
        </mc:AlternateContent>
        <mc:AlternateContent xmlns:mc="http://schemas.openxmlformats.org/markup-compatibility/2006">
          <mc:Choice Requires="x14">
            <control shapeId="2246" r:id="rId155" name="Check Box 198">
              <controlPr defaultSize="0" autoFill="0" autoLine="0" autoPict="0">
                <anchor moveWithCells="1" sizeWithCells="1">
                  <from>
                    <xdr:col>25</xdr:col>
                    <xdr:colOff>0</xdr:colOff>
                    <xdr:row>392</xdr:row>
                    <xdr:rowOff>0</xdr:rowOff>
                  </from>
                  <to>
                    <xdr:col>26</xdr:col>
                    <xdr:colOff>9525</xdr:colOff>
                    <xdr:row>393</xdr:row>
                    <xdr:rowOff>0</xdr:rowOff>
                  </to>
                </anchor>
              </controlPr>
            </control>
          </mc:Choice>
        </mc:AlternateContent>
        <mc:AlternateContent xmlns:mc="http://schemas.openxmlformats.org/markup-compatibility/2006">
          <mc:Choice Requires="x14">
            <control shapeId="2247" r:id="rId156" name="Check Box 199">
              <controlPr defaultSize="0" autoFill="0" autoLine="0" autoPict="0">
                <anchor moveWithCells="1" sizeWithCells="1">
                  <from>
                    <xdr:col>25</xdr:col>
                    <xdr:colOff>0</xdr:colOff>
                    <xdr:row>393</xdr:row>
                    <xdr:rowOff>0</xdr:rowOff>
                  </from>
                  <to>
                    <xdr:col>26</xdr:col>
                    <xdr:colOff>9525</xdr:colOff>
                    <xdr:row>394</xdr:row>
                    <xdr:rowOff>0</xdr:rowOff>
                  </to>
                </anchor>
              </controlPr>
            </control>
          </mc:Choice>
        </mc:AlternateContent>
        <mc:AlternateContent xmlns:mc="http://schemas.openxmlformats.org/markup-compatibility/2006">
          <mc:Choice Requires="x14">
            <control shapeId="2248" r:id="rId157" name="Check Box 200">
              <controlPr defaultSize="0" autoFill="0" autoLine="0" autoPict="0">
                <anchor moveWithCells="1">
                  <from>
                    <xdr:col>12</xdr:col>
                    <xdr:colOff>9525</xdr:colOff>
                    <xdr:row>227</xdr:row>
                    <xdr:rowOff>0</xdr:rowOff>
                  </from>
                  <to>
                    <xdr:col>12</xdr:col>
                    <xdr:colOff>219075</xdr:colOff>
                    <xdr:row>228</xdr:row>
                    <xdr:rowOff>19050</xdr:rowOff>
                  </to>
                </anchor>
              </controlPr>
            </control>
          </mc:Choice>
        </mc:AlternateContent>
        <mc:AlternateContent xmlns:mc="http://schemas.openxmlformats.org/markup-compatibility/2006">
          <mc:Choice Requires="x14">
            <control shapeId="2249" r:id="rId158" name="Check Box 201">
              <controlPr defaultSize="0" autoFill="0" autoLine="0" autoPict="0">
                <anchor moveWithCells="1">
                  <from>
                    <xdr:col>12</xdr:col>
                    <xdr:colOff>9525</xdr:colOff>
                    <xdr:row>228</xdr:row>
                    <xdr:rowOff>0</xdr:rowOff>
                  </from>
                  <to>
                    <xdr:col>12</xdr:col>
                    <xdr:colOff>219075</xdr:colOff>
                    <xdr:row>229</xdr:row>
                    <xdr:rowOff>19050</xdr:rowOff>
                  </to>
                </anchor>
              </controlPr>
            </control>
          </mc:Choice>
        </mc:AlternateContent>
        <mc:AlternateContent xmlns:mc="http://schemas.openxmlformats.org/markup-compatibility/2006">
          <mc:Choice Requires="x14">
            <control shapeId="2250" r:id="rId159" name="Check Box 202">
              <controlPr defaultSize="0" autoFill="0" autoLine="0" autoPict="0">
                <anchor moveWithCells="1">
                  <from>
                    <xdr:col>12</xdr:col>
                    <xdr:colOff>9525</xdr:colOff>
                    <xdr:row>229</xdr:row>
                    <xdr:rowOff>0</xdr:rowOff>
                  </from>
                  <to>
                    <xdr:col>12</xdr:col>
                    <xdr:colOff>219075</xdr:colOff>
                    <xdr:row>230</xdr:row>
                    <xdr:rowOff>19050</xdr:rowOff>
                  </to>
                </anchor>
              </controlPr>
            </control>
          </mc:Choice>
        </mc:AlternateContent>
        <mc:AlternateContent xmlns:mc="http://schemas.openxmlformats.org/markup-compatibility/2006">
          <mc:Choice Requires="x14">
            <control shapeId="2251" r:id="rId160" name="Check Box 203">
              <controlPr defaultSize="0" autoFill="0" autoLine="0" autoPict="0">
                <anchor moveWithCells="1" sizeWithCells="1">
                  <from>
                    <xdr:col>17</xdr:col>
                    <xdr:colOff>19050</xdr:colOff>
                    <xdr:row>352</xdr:row>
                    <xdr:rowOff>0</xdr:rowOff>
                  </from>
                  <to>
                    <xdr:col>18</xdr:col>
                    <xdr:colOff>9525</xdr:colOff>
                    <xdr:row>352</xdr:row>
                    <xdr:rowOff>219075</xdr:rowOff>
                  </to>
                </anchor>
              </controlPr>
            </control>
          </mc:Choice>
        </mc:AlternateContent>
        <mc:AlternateContent xmlns:mc="http://schemas.openxmlformats.org/markup-compatibility/2006">
          <mc:Choice Requires="x14">
            <control shapeId="2252" r:id="rId161" name="Check Box 204">
              <controlPr defaultSize="0" autoFill="0" autoLine="0" autoPict="0">
                <anchor moveWithCells="1" sizeWithCells="1">
                  <from>
                    <xdr:col>12</xdr:col>
                    <xdr:colOff>9525</xdr:colOff>
                    <xdr:row>353</xdr:row>
                    <xdr:rowOff>9525</xdr:rowOff>
                  </from>
                  <to>
                    <xdr:col>13</xdr:col>
                    <xdr:colOff>0</xdr:colOff>
                    <xdr:row>354</xdr:row>
                    <xdr:rowOff>0</xdr:rowOff>
                  </to>
                </anchor>
              </controlPr>
            </control>
          </mc:Choice>
        </mc:AlternateContent>
        <mc:AlternateContent xmlns:mc="http://schemas.openxmlformats.org/markup-compatibility/2006">
          <mc:Choice Requires="x14">
            <control shapeId="2253" r:id="rId162" name="Check Box 205">
              <controlPr defaultSize="0" autoFill="0" autoLine="0" autoPict="0">
                <anchor moveWithCells="1" sizeWithCells="1">
                  <from>
                    <xdr:col>12</xdr:col>
                    <xdr:colOff>9525</xdr:colOff>
                    <xdr:row>354</xdr:row>
                    <xdr:rowOff>9525</xdr:rowOff>
                  </from>
                  <to>
                    <xdr:col>13</xdr:col>
                    <xdr:colOff>0</xdr:colOff>
                    <xdr:row>355</xdr:row>
                    <xdr:rowOff>0</xdr:rowOff>
                  </to>
                </anchor>
              </controlPr>
            </control>
          </mc:Choice>
        </mc:AlternateContent>
        <mc:AlternateContent xmlns:mc="http://schemas.openxmlformats.org/markup-compatibility/2006">
          <mc:Choice Requires="x14">
            <control shapeId="2254" r:id="rId163" name="Check Box 206">
              <controlPr defaultSize="0" autoFill="0" autoLine="0" autoPict="0">
                <anchor moveWithCells="1" sizeWithCells="1">
                  <from>
                    <xdr:col>12</xdr:col>
                    <xdr:colOff>9525</xdr:colOff>
                    <xdr:row>355</xdr:row>
                    <xdr:rowOff>9525</xdr:rowOff>
                  </from>
                  <to>
                    <xdr:col>13</xdr:col>
                    <xdr:colOff>0</xdr:colOff>
                    <xdr:row>356</xdr:row>
                    <xdr:rowOff>0</xdr:rowOff>
                  </to>
                </anchor>
              </controlPr>
            </control>
          </mc:Choice>
        </mc:AlternateContent>
        <mc:AlternateContent xmlns:mc="http://schemas.openxmlformats.org/markup-compatibility/2006">
          <mc:Choice Requires="x14">
            <control shapeId="2255" r:id="rId164" name="Check Box 207">
              <controlPr defaultSize="0" autoFill="0" autoLine="0" autoPict="0">
                <anchor moveWithCells="1" sizeWithCells="1">
                  <from>
                    <xdr:col>12</xdr:col>
                    <xdr:colOff>9525</xdr:colOff>
                    <xdr:row>360</xdr:row>
                    <xdr:rowOff>9525</xdr:rowOff>
                  </from>
                  <to>
                    <xdr:col>13</xdr:col>
                    <xdr:colOff>0</xdr:colOff>
                    <xdr:row>361</xdr:row>
                    <xdr:rowOff>0</xdr:rowOff>
                  </to>
                </anchor>
              </controlPr>
            </control>
          </mc:Choice>
        </mc:AlternateContent>
        <mc:AlternateContent xmlns:mc="http://schemas.openxmlformats.org/markup-compatibility/2006">
          <mc:Choice Requires="x14">
            <control shapeId="2256" r:id="rId165" name="Check Box 208">
              <controlPr defaultSize="0" autoFill="0" autoLine="0" autoPict="0">
                <anchor moveWithCells="1" sizeWithCells="1">
                  <from>
                    <xdr:col>12</xdr:col>
                    <xdr:colOff>9525</xdr:colOff>
                    <xdr:row>361</xdr:row>
                    <xdr:rowOff>9525</xdr:rowOff>
                  </from>
                  <to>
                    <xdr:col>13</xdr:col>
                    <xdr:colOff>0</xdr:colOff>
                    <xdr:row>362</xdr:row>
                    <xdr:rowOff>0</xdr:rowOff>
                  </to>
                </anchor>
              </controlPr>
            </control>
          </mc:Choice>
        </mc:AlternateContent>
        <mc:AlternateContent xmlns:mc="http://schemas.openxmlformats.org/markup-compatibility/2006">
          <mc:Choice Requires="x14">
            <control shapeId="2257" r:id="rId166" name="Check Box 209">
              <controlPr defaultSize="0" autoFill="0" autoLine="0" autoPict="0">
                <anchor moveWithCells="1" sizeWithCells="1">
                  <from>
                    <xdr:col>12</xdr:col>
                    <xdr:colOff>9525</xdr:colOff>
                    <xdr:row>362</xdr:row>
                    <xdr:rowOff>9525</xdr:rowOff>
                  </from>
                  <to>
                    <xdr:col>13</xdr:col>
                    <xdr:colOff>0</xdr:colOff>
                    <xdr:row>363</xdr:row>
                    <xdr:rowOff>0</xdr:rowOff>
                  </to>
                </anchor>
              </controlPr>
            </control>
          </mc:Choice>
        </mc:AlternateContent>
        <mc:AlternateContent xmlns:mc="http://schemas.openxmlformats.org/markup-compatibility/2006">
          <mc:Choice Requires="x14">
            <control shapeId="2258" r:id="rId167" name="Check Box 210">
              <controlPr defaultSize="0" autoFill="0" autoLine="0" autoPict="0">
                <anchor moveWithCells="1" sizeWithCells="1">
                  <from>
                    <xdr:col>12</xdr:col>
                    <xdr:colOff>9525</xdr:colOff>
                    <xdr:row>368</xdr:row>
                    <xdr:rowOff>9525</xdr:rowOff>
                  </from>
                  <to>
                    <xdr:col>13</xdr:col>
                    <xdr:colOff>0</xdr:colOff>
                    <xdr:row>369</xdr:row>
                    <xdr:rowOff>0</xdr:rowOff>
                  </to>
                </anchor>
              </controlPr>
            </control>
          </mc:Choice>
        </mc:AlternateContent>
        <mc:AlternateContent xmlns:mc="http://schemas.openxmlformats.org/markup-compatibility/2006">
          <mc:Choice Requires="x14">
            <control shapeId="2259" r:id="rId168" name="Check Box 211">
              <controlPr defaultSize="0" autoFill="0" autoLine="0" autoPict="0">
                <anchor moveWithCells="1" sizeWithCells="1">
                  <from>
                    <xdr:col>31</xdr:col>
                    <xdr:colOff>9525</xdr:colOff>
                    <xdr:row>368</xdr:row>
                    <xdr:rowOff>0</xdr:rowOff>
                  </from>
                  <to>
                    <xdr:col>32</xdr:col>
                    <xdr:colOff>0</xdr:colOff>
                    <xdr:row>368</xdr:row>
                    <xdr:rowOff>219075</xdr:rowOff>
                  </to>
                </anchor>
              </controlPr>
            </control>
          </mc:Choice>
        </mc:AlternateContent>
        <mc:AlternateContent xmlns:mc="http://schemas.openxmlformats.org/markup-compatibility/2006">
          <mc:Choice Requires="x14">
            <control shapeId="2260" r:id="rId169" name="Check Box 212">
              <controlPr defaultSize="0" autoFill="0" autoLine="0" autoPict="0">
                <anchor moveWithCells="1" sizeWithCells="1">
                  <from>
                    <xdr:col>12</xdr:col>
                    <xdr:colOff>9525</xdr:colOff>
                    <xdr:row>369</xdr:row>
                    <xdr:rowOff>9525</xdr:rowOff>
                  </from>
                  <to>
                    <xdr:col>13</xdr:col>
                    <xdr:colOff>0</xdr:colOff>
                    <xdr:row>370</xdr:row>
                    <xdr:rowOff>0</xdr:rowOff>
                  </to>
                </anchor>
              </controlPr>
            </control>
          </mc:Choice>
        </mc:AlternateContent>
        <mc:AlternateContent xmlns:mc="http://schemas.openxmlformats.org/markup-compatibility/2006">
          <mc:Choice Requires="x14">
            <control shapeId="2261" r:id="rId170" name="Check Box 213">
              <controlPr defaultSize="0" autoFill="0" autoLine="0" autoPict="0">
                <anchor moveWithCells="1" sizeWithCells="1">
                  <from>
                    <xdr:col>12</xdr:col>
                    <xdr:colOff>9525</xdr:colOff>
                    <xdr:row>356</xdr:row>
                    <xdr:rowOff>9525</xdr:rowOff>
                  </from>
                  <to>
                    <xdr:col>13</xdr:col>
                    <xdr:colOff>0</xdr:colOff>
                    <xdr:row>357</xdr:row>
                    <xdr:rowOff>0</xdr:rowOff>
                  </to>
                </anchor>
              </controlPr>
            </control>
          </mc:Choice>
        </mc:AlternateContent>
        <mc:AlternateContent xmlns:mc="http://schemas.openxmlformats.org/markup-compatibility/2006">
          <mc:Choice Requires="x14">
            <control shapeId="2262" r:id="rId171" name="Check Box 214">
              <controlPr defaultSize="0" autoFill="0" autoLine="0" autoPict="0">
                <anchor moveWithCells="1" sizeWithCells="1">
                  <from>
                    <xdr:col>12</xdr:col>
                    <xdr:colOff>9525</xdr:colOff>
                    <xdr:row>363</xdr:row>
                    <xdr:rowOff>9525</xdr:rowOff>
                  </from>
                  <to>
                    <xdr:col>13</xdr:col>
                    <xdr:colOff>0</xdr:colOff>
                    <xdr:row>364</xdr:row>
                    <xdr:rowOff>0</xdr:rowOff>
                  </to>
                </anchor>
              </controlPr>
            </control>
          </mc:Choice>
        </mc:AlternateContent>
        <mc:AlternateContent xmlns:mc="http://schemas.openxmlformats.org/markup-compatibility/2006">
          <mc:Choice Requires="x14">
            <control shapeId="2263" r:id="rId172" name="Check Box 215">
              <controlPr defaultSize="0" autoFill="0" autoLine="0" autoPict="0">
                <anchor moveWithCells="1" sizeWithCells="1">
                  <from>
                    <xdr:col>12</xdr:col>
                    <xdr:colOff>9525</xdr:colOff>
                    <xdr:row>364</xdr:row>
                    <xdr:rowOff>9525</xdr:rowOff>
                  </from>
                  <to>
                    <xdr:col>13</xdr:col>
                    <xdr:colOff>0</xdr:colOff>
                    <xdr:row>365</xdr:row>
                    <xdr:rowOff>0</xdr:rowOff>
                  </to>
                </anchor>
              </controlPr>
            </control>
          </mc:Choice>
        </mc:AlternateContent>
        <mc:AlternateContent xmlns:mc="http://schemas.openxmlformats.org/markup-compatibility/2006">
          <mc:Choice Requires="x14">
            <control shapeId="2265" r:id="rId173" name="Check Box 217">
              <controlPr defaultSize="0" autoFill="0" autoLine="0" autoPict="0">
                <anchor moveWithCells="1" sizeWithCells="1">
                  <from>
                    <xdr:col>18</xdr:col>
                    <xdr:colOff>9525</xdr:colOff>
                    <xdr:row>368</xdr:row>
                    <xdr:rowOff>9525</xdr:rowOff>
                  </from>
                  <to>
                    <xdr:col>19</xdr:col>
                    <xdr:colOff>0</xdr:colOff>
                    <xdr:row>369</xdr:row>
                    <xdr:rowOff>0</xdr:rowOff>
                  </to>
                </anchor>
              </controlPr>
            </control>
          </mc:Choice>
        </mc:AlternateContent>
        <mc:AlternateContent xmlns:mc="http://schemas.openxmlformats.org/markup-compatibility/2006">
          <mc:Choice Requires="x14">
            <control shapeId="2266" r:id="rId174" name="Check Box 218">
              <controlPr defaultSize="0" autoFill="0" autoLine="0" autoPict="0">
                <anchor moveWithCells="1" sizeWithCells="1">
                  <from>
                    <xdr:col>18</xdr:col>
                    <xdr:colOff>9525</xdr:colOff>
                    <xdr:row>369</xdr:row>
                    <xdr:rowOff>9525</xdr:rowOff>
                  </from>
                  <to>
                    <xdr:col>19</xdr:col>
                    <xdr:colOff>0</xdr:colOff>
                    <xdr:row>370</xdr:row>
                    <xdr:rowOff>0</xdr:rowOff>
                  </to>
                </anchor>
              </controlPr>
            </control>
          </mc:Choice>
        </mc:AlternateContent>
        <mc:AlternateContent xmlns:mc="http://schemas.openxmlformats.org/markup-compatibility/2006">
          <mc:Choice Requires="x14">
            <control shapeId="2267" r:id="rId175" name="Check Box 219">
              <controlPr defaultSize="0" autoFill="0" autoLine="0" autoPict="0">
                <anchor moveWithCells="1" sizeWithCells="1">
                  <from>
                    <xdr:col>25</xdr:col>
                    <xdr:colOff>9525</xdr:colOff>
                    <xdr:row>368</xdr:row>
                    <xdr:rowOff>9525</xdr:rowOff>
                  </from>
                  <to>
                    <xdr:col>26</xdr:col>
                    <xdr:colOff>0</xdr:colOff>
                    <xdr:row>369</xdr:row>
                    <xdr:rowOff>0</xdr:rowOff>
                  </to>
                </anchor>
              </controlPr>
            </control>
          </mc:Choice>
        </mc:AlternateContent>
        <mc:AlternateContent xmlns:mc="http://schemas.openxmlformats.org/markup-compatibility/2006">
          <mc:Choice Requires="x14">
            <control shapeId="2270" r:id="rId176" name="Check Box 222">
              <controlPr defaultSize="0" autoFill="0" autoLine="0" autoPict="0">
                <anchor moveWithCells="1" sizeWithCells="1">
                  <from>
                    <xdr:col>33</xdr:col>
                    <xdr:colOff>0</xdr:colOff>
                    <xdr:row>264</xdr:row>
                    <xdr:rowOff>19050</xdr:rowOff>
                  </from>
                  <to>
                    <xdr:col>34</xdr:col>
                    <xdr:colOff>0</xdr:colOff>
                    <xdr:row>265</xdr:row>
                    <xdr:rowOff>0</xdr:rowOff>
                  </to>
                </anchor>
              </controlPr>
            </control>
          </mc:Choice>
        </mc:AlternateContent>
        <mc:AlternateContent xmlns:mc="http://schemas.openxmlformats.org/markup-compatibility/2006">
          <mc:Choice Requires="x14">
            <control shapeId="2271" r:id="rId177" name="Check Box 223">
              <controlPr defaultSize="0" autoFill="0" autoLine="0" autoPict="0">
                <anchor moveWithCells="1" sizeWithCells="1">
                  <from>
                    <xdr:col>33</xdr:col>
                    <xdr:colOff>0</xdr:colOff>
                    <xdr:row>265</xdr:row>
                    <xdr:rowOff>19050</xdr:rowOff>
                  </from>
                  <to>
                    <xdr:col>34</xdr:col>
                    <xdr:colOff>0</xdr:colOff>
                    <xdr:row>266</xdr:row>
                    <xdr:rowOff>0</xdr:rowOff>
                  </to>
                </anchor>
              </controlPr>
            </control>
          </mc:Choice>
        </mc:AlternateContent>
        <mc:AlternateContent xmlns:mc="http://schemas.openxmlformats.org/markup-compatibility/2006">
          <mc:Choice Requires="x14">
            <control shapeId="2272" r:id="rId178" name="Check Box 224">
              <controlPr defaultSize="0" autoFill="0" autoLine="0" autoPict="0">
                <anchor moveWithCells="1" sizeWithCells="1">
                  <from>
                    <xdr:col>29</xdr:col>
                    <xdr:colOff>0</xdr:colOff>
                    <xdr:row>279</xdr:row>
                    <xdr:rowOff>19050</xdr:rowOff>
                  </from>
                  <to>
                    <xdr:col>30</xdr:col>
                    <xdr:colOff>0</xdr:colOff>
                    <xdr:row>280</xdr:row>
                    <xdr:rowOff>0</xdr:rowOff>
                  </to>
                </anchor>
              </controlPr>
            </control>
          </mc:Choice>
        </mc:AlternateContent>
        <mc:AlternateContent xmlns:mc="http://schemas.openxmlformats.org/markup-compatibility/2006">
          <mc:Choice Requires="x14">
            <control shapeId="2273" r:id="rId179" name="Check Box 225">
              <controlPr defaultSize="0" autoFill="0" autoLine="0" autoPict="0">
                <anchor moveWithCells="1" sizeWithCells="1">
                  <from>
                    <xdr:col>30</xdr:col>
                    <xdr:colOff>0</xdr:colOff>
                    <xdr:row>299</xdr:row>
                    <xdr:rowOff>19050</xdr:rowOff>
                  </from>
                  <to>
                    <xdr:col>31</xdr:col>
                    <xdr:colOff>0</xdr:colOff>
                    <xdr:row>300</xdr:row>
                    <xdr:rowOff>0</xdr:rowOff>
                  </to>
                </anchor>
              </controlPr>
            </control>
          </mc:Choice>
        </mc:AlternateContent>
        <mc:AlternateContent xmlns:mc="http://schemas.openxmlformats.org/markup-compatibility/2006">
          <mc:Choice Requires="x14">
            <control shapeId="2268" r:id="rId180" name="Check Box 220">
              <controlPr defaultSize="0" autoFill="0" autoLine="0" autoPict="0">
                <anchor moveWithCells="1" sizeWithCells="1">
                  <from>
                    <xdr:col>12</xdr:col>
                    <xdr:colOff>9525</xdr:colOff>
                    <xdr:row>332</xdr:row>
                    <xdr:rowOff>9525</xdr:rowOff>
                  </from>
                  <to>
                    <xdr:col>13</xdr:col>
                    <xdr:colOff>0</xdr:colOff>
                    <xdr:row>333</xdr:row>
                    <xdr:rowOff>0</xdr:rowOff>
                  </to>
                </anchor>
              </controlPr>
            </control>
          </mc:Choice>
        </mc:AlternateContent>
        <mc:AlternateContent xmlns:mc="http://schemas.openxmlformats.org/markup-compatibility/2006">
          <mc:Choice Requires="x14">
            <control shapeId="2269" r:id="rId181" name="Check Box 221">
              <controlPr defaultSize="0" autoFill="0" autoLine="0" autoPict="0">
                <anchor moveWithCells="1" sizeWithCells="1">
                  <from>
                    <xdr:col>17</xdr:col>
                    <xdr:colOff>9525</xdr:colOff>
                    <xdr:row>332</xdr:row>
                    <xdr:rowOff>19050</xdr:rowOff>
                  </from>
                  <to>
                    <xdr:col>18</xdr:col>
                    <xdr:colOff>0</xdr:colOff>
                    <xdr:row>332</xdr:row>
                    <xdr:rowOff>238125</xdr:rowOff>
                  </to>
                </anchor>
              </controlPr>
            </control>
          </mc:Choice>
        </mc:AlternateContent>
        <mc:AlternateContent xmlns:mc="http://schemas.openxmlformats.org/markup-compatibility/2006">
          <mc:Choice Requires="x14">
            <control shapeId="2274" r:id="rId182" name="Check Box 226">
              <controlPr defaultSize="0" autoFill="0" autoLine="0" autoPict="0">
                <anchor moveWithCells="1" sizeWithCells="1">
                  <from>
                    <xdr:col>12</xdr:col>
                    <xdr:colOff>9525</xdr:colOff>
                    <xdr:row>328</xdr:row>
                    <xdr:rowOff>9525</xdr:rowOff>
                  </from>
                  <to>
                    <xdr:col>13</xdr:col>
                    <xdr:colOff>0</xdr:colOff>
                    <xdr:row>329</xdr:row>
                    <xdr:rowOff>0</xdr:rowOff>
                  </to>
                </anchor>
              </controlPr>
            </control>
          </mc:Choice>
        </mc:AlternateContent>
        <mc:AlternateContent xmlns:mc="http://schemas.openxmlformats.org/markup-compatibility/2006">
          <mc:Choice Requires="x14">
            <control shapeId="2275" r:id="rId183" name="Check Box 227">
              <controlPr defaultSize="0" autoFill="0" autoLine="0" autoPict="0">
                <anchor moveWithCells="1" sizeWithCells="1">
                  <from>
                    <xdr:col>17</xdr:col>
                    <xdr:colOff>9525</xdr:colOff>
                    <xdr:row>328</xdr:row>
                    <xdr:rowOff>19050</xdr:rowOff>
                  </from>
                  <to>
                    <xdr:col>18</xdr:col>
                    <xdr:colOff>0</xdr:colOff>
                    <xdr:row>328</xdr:row>
                    <xdr:rowOff>238125</xdr:rowOff>
                  </to>
                </anchor>
              </controlPr>
            </control>
          </mc:Choice>
        </mc:AlternateContent>
        <mc:AlternateContent xmlns:mc="http://schemas.openxmlformats.org/markup-compatibility/2006">
          <mc:Choice Requires="x14">
            <control shapeId="2276" r:id="rId184" name="Check Box 228">
              <controlPr defaultSize="0" autoFill="0" autoLine="0" autoPict="0">
                <anchor moveWithCells="1" sizeWithCells="1">
                  <from>
                    <xdr:col>38</xdr:col>
                    <xdr:colOff>0</xdr:colOff>
                    <xdr:row>274</xdr:row>
                    <xdr:rowOff>9525</xdr:rowOff>
                  </from>
                  <to>
                    <xdr:col>39</xdr:col>
                    <xdr:colOff>95250</xdr:colOff>
                    <xdr:row>274</xdr:row>
                    <xdr:rowOff>219075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errorStyle="warning" imeMode="off" allowBlank="1" showInputMessage="1" xr:uid="{00000000-0002-0000-0200-000008000000}">
          <x14:formula1>
            <xm:f>値一覧項目!$AC$2:$AC$7</xm:f>
          </x14:formula1>
          <xm:sqref>U354:W354</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BU24"/>
  <sheetViews>
    <sheetView showGridLines="0" zoomScaleNormal="100" workbookViewId="0"/>
  </sheetViews>
  <sheetFormatPr defaultColWidth="9" defaultRowHeight="13.5"/>
  <cols>
    <col min="1" max="1" width="3.125" style="1" customWidth="1"/>
    <col min="2" max="2" width="2.75" style="1" customWidth="1"/>
    <col min="3" max="8" width="3.125" style="1" customWidth="1"/>
    <col min="9" max="9" width="3.375" style="1" customWidth="1"/>
    <col min="10" max="20" width="3.125" style="1" customWidth="1"/>
    <col min="21" max="21" width="2.875" style="1" customWidth="1"/>
    <col min="22" max="24" width="3.125" style="1" customWidth="1"/>
    <col min="25" max="25" width="2.625" style="1" customWidth="1"/>
    <col min="26" max="26" width="3.5" style="1" customWidth="1"/>
    <col min="27" max="27" width="3.625" style="1" customWidth="1"/>
    <col min="28" max="30" width="3.875" style="1" customWidth="1"/>
    <col min="31" max="58" width="2.875" style="1" customWidth="1"/>
    <col min="59" max="63" width="2.75" style="1" customWidth="1"/>
    <col min="64" max="64" width="9" style="1" customWidth="1"/>
    <col min="65" max="72" width="2.75" style="1" customWidth="1"/>
    <col min="73" max="16384" width="9" style="1"/>
  </cols>
  <sheetData>
    <row r="1" spans="1:73" s="602" customFormat="1" ht="38.25" customHeight="1" thickBot="1">
      <c r="A1" s="526" t="s">
        <v>2840</v>
      </c>
      <c r="M1" s="607" t="s">
        <v>68</v>
      </c>
      <c r="N1" s="607"/>
      <c r="O1" s="607"/>
      <c r="P1" s="607"/>
      <c r="R1" s="606" t="s">
        <v>578</v>
      </c>
    </row>
    <row r="2" spans="1:73" s="267" customFormat="1" ht="18" customHeight="1" thickTop="1">
      <c r="A2" s="978" t="s">
        <v>2840</v>
      </c>
    </row>
    <row r="3" spans="1:73" ht="18" customHeight="1">
      <c r="A3" s="128"/>
      <c r="BT3" s="2"/>
      <c r="BU3" s="2"/>
    </row>
    <row r="4" spans="1:73" ht="18" customHeight="1">
      <c r="A4" s="15"/>
      <c r="B4" s="15" t="s">
        <v>2839</v>
      </c>
      <c r="C4" s="15"/>
      <c r="D4" s="15"/>
      <c r="E4" s="15"/>
      <c r="F4" s="15"/>
      <c r="G4" s="15"/>
      <c r="H4" s="15"/>
      <c r="I4" s="15"/>
      <c r="J4" s="15"/>
      <c r="K4" s="15"/>
      <c r="L4" s="15"/>
      <c r="M4" s="15"/>
      <c r="N4" s="15"/>
      <c r="O4" s="15"/>
      <c r="P4" s="15"/>
      <c r="Q4" s="15"/>
      <c r="R4" s="15"/>
      <c r="S4" s="15"/>
      <c r="T4" s="15"/>
      <c r="U4" s="15"/>
      <c r="V4" s="15"/>
      <c r="W4" s="15"/>
      <c r="X4" s="15"/>
      <c r="Y4" s="15"/>
      <c r="Z4" s="15"/>
      <c r="AA4" s="15"/>
      <c r="AC4" s="141"/>
      <c r="AD4" s="141"/>
      <c r="AE4" s="141"/>
      <c r="AF4" s="141"/>
      <c r="AG4" s="141"/>
      <c r="AH4" s="141"/>
      <c r="AI4" s="141"/>
      <c r="AJ4" s="141"/>
      <c r="AK4" s="141"/>
      <c r="AL4" s="141"/>
      <c r="AM4" s="141"/>
      <c r="AN4" s="141"/>
      <c r="AO4" s="141"/>
      <c r="AP4" s="141"/>
      <c r="AQ4" s="141"/>
      <c r="AR4" s="141"/>
      <c r="AS4" s="141"/>
      <c r="AT4" s="141"/>
      <c r="AU4" s="141"/>
      <c r="AV4" s="141"/>
      <c r="AW4" s="141"/>
      <c r="AX4" s="141"/>
      <c r="AY4" s="141"/>
      <c r="AZ4" s="141"/>
      <c r="BA4" s="141"/>
      <c r="BB4" s="141"/>
      <c r="BC4" s="141"/>
      <c r="BD4" s="141"/>
      <c r="BE4" s="141"/>
      <c r="BF4" s="141"/>
      <c r="BS4" s="2"/>
      <c r="BT4" s="2"/>
    </row>
    <row r="5" spans="1:73" ht="18" customHeight="1">
      <c r="A5" s="6" t="s">
        <v>2824</v>
      </c>
      <c r="B5" s="3" t="s">
        <v>2838</v>
      </c>
      <c r="C5" s="3"/>
      <c r="D5" s="3"/>
      <c r="E5" s="3"/>
      <c r="F5" s="3"/>
      <c r="G5" s="3"/>
      <c r="H5" s="3"/>
      <c r="I5" s="3"/>
      <c r="J5" s="3"/>
      <c r="K5" s="3"/>
      <c r="L5" s="3"/>
      <c r="M5" s="3"/>
      <c r="N5" s="3"/>
      <c r="O5" s="3"/>
      <c r="P5" s="3"/>
      <c r="Q5" s="3"/>
      <c r="R5" s="3"/>
      <c r="S5" s="3"/>
      <c r="T5" s="3"/>
      <c r="U5" s="962"/>
      <c r="V5" s="962"/>
      <c r="W5" s="962"/>
      <c r="X5" s="962"/>
      <c r="Y5" s="962"/>
      <c r="Z5" s="962"/>
      <c r="AA5" s="962"/>
      <c r="AC5" s="141"/>
      <c r="AD5" s="141"/>
      <c r="AE5" s="141"/>
      <c r="AF5" s="141"/>
      <c r="AG5" s="141"/>
      <c r="AH5" s="141"/>
      <c r="AI5" s="141"/>
      <c r="AJ5" s="141"/>
      <c r="AK5" s="141"/>
      <c r="AL5" s="141"/>
      <c r="AM5" s="141"/>
      <c r="AN5" s="141"/>
      <c r="AO5" s="141"/>
      <c r="AP5" s="141"/>
      <c r="AQ5" s="141"/>
      <c r="AR5" s="141"/>
      <c r="AS5" s="141"/>
      <c r="AT5" s="141"/>
      <c r="AU5" s="141"/>
      <c r="AV5" s="141"/>
      <c r="AW5" s="141"/>
      <c r="AX5" s="141"/>
      <c r="AY5" s="141"/>
      <c r="AZ5" s="141"/>
      <c r="BA5" s="141"/>
      <c r="BB5" s="141"/>
      <c r="BC5" s="141"/>
      <c r="BD5" s="141"/>
      <c r="BE5" s="141"/>
      <c r="BF5" s="141"/>
      <c r="BG5" s="3"/>
      <c r="BH5" s="3"/>
      <c r="BS5" s="2"/>
      <c r="BT5" s="2"/>
    </row>
    <row r="6" spans="1:73" ht="18" customHeight="1">
      <c r="A6" s="6"/>
      <c r="B6" s="3" t="s">
        <v>442</v>
      </c>
      <c r="C6" s="3"/>
      <c r="D6" s="3"/>
      <c r="E6" s="3"/>
      <c r="F6" s="3"/>
      <c r="G6" s="3"/>
      <c r="H6" s="3" t="str">
        <f>建築主氏名2フリガナ</f>
        <v/>
      </c>
      <c r="I6" s="3"/>
      <c r="J6" s="3"/>
      <c r="K6" s="3"/>
      <c r="L6" s="3"/>
      <c r="M6" s="3"/>
      <c r="N6" s="3"/>
      <c r="O6" s="3"/>
      <c r="P6" s="3"/>
      <c r="Q6" s="3"/>
      <c r="R6" s="3"/>
      <c r="S6" s="3"/>
      <c r="T6" s="3"/>
      <c r="U6" s="3"/>
      <c r="V6" s="3"/>
      <c r="W6" s="3"/>
      <c r="X6" s="3"/>
      <c r="Y6" s="3"/>
      <c r="Z6" s="3"/>
      <c r="AA6" s="3"/>
      <c r="AC6" s="141"/>
      <c r="AD6" s="140"/>
      <c r="AE6" s="3"/>
      <c r="AF6" s="1632"/>
      <c r="AG6" s="1632"/>
      <c r="AH6" s="1632"/>
      <c r="AI6" s="1632"/>
      <c r="AJ6" s="1632"/>
      <c r="AK6" s="1632"/>
      <c r="AL6" s="1632"/>
      <c r="AM6" s="1632"/>
      <c r="AN6" s="140"/>
      <c r="AO6" s="140"/>
      <c r="AP6" s="140"/>
      <c r="AQ6" s="140"/>
      <c r="AR6" s="140"/>
      <c r="AS6" s="140"/>
      <c r="AT6" s="140"/>
      <c r="AU6" s="140"/>
      <c r="AV6" s="140"/>
      <c r="AW6" s="140"/>
      <c r="AX6" s="140"/>
      <c r="AY6" s="140"/>
      <c r="AZ6" s="140"/>
      <c r="BA6" s="140"/>
      <c r="BB6" s="140"/>
      <c r="BC6" s="140"/>
      <c r="BD6" s="140"/>
      <c r="BE6" s="140"/>
      <c r="BF6" s="3"/>
      <c r="BG6" s="3"/>
      <c r="BH6" s="3"/>
      <c r="BS6" s="2"/>
      <c r="BT6" s="2"/>
    </row>
    <row r="7" spans="1:73" ht="18" customHeight="1">
      <c r="A7" s="6"/>
      <c r="B7" s="3" t="s">
        <v>419</v>
      </c>
      <c r="C7" s="3"/>
      <c r="D7" s="3"/>
      <c r="E7" s="3"/>
      <c r="F7" s="3"/>
      <c r="G7" s="3"/>
      <c r="H7" s="3" t="str">
        <f>建築主氏名2</f>
        <v/>
      </c>
      <c r="I7" s="3"/>
      <c r="J7" s="3"/>
      <c r="K7" s="3"/>
      <c r="L7" s="3"/>
      <c r="M7" s="3"/>
      <c r="N7" s="3"/>
      <c r="O7" s="3"/>
      <c r="P7" s="3"/>
      <c r="Q7" s="3"/>
      <c r="R7" s="3"/>
      <c r="S7" s="3"/>
      <c r="T7" s="3"/>
      <c r="U7" s="3"/>
      <c r="V7" s="3"/>
      <c r="W7" s="3"/>
      <c r="X7" s="3"/>
      <c r="Y7" s="3"/>
      <c r="Z7" s="3"/>
      <c r="AA7" s="3"/>
      <c r="AC7" s="141"/>
      <c r="AD7" s="140"/>
      <c r="AE7" s="3"/>
      <c r="AF7" s="1632"/>
      <c r="AG7" s="1632"/>
      <c r="AH7" s="1632"/>
      <c r="AI7" s="1632"/>
      <c r="AJ7" s="1632"/>
      <c r="AK7" s="1632"/>
      <c r="AL7" s="1632"/>
      <c r="AM7" s="1632"/>
      <c r="AN7" s="140"/>
      <c r="AO7" s="140"/>
      <c r="AP7" s="140"/>
      <c r="AQ7" s="140"/>
      <c r="AR7" s="140"/>
      <c r="AS7" s="140"/>
      <c r="AT7" s="140"/>
      <c r="AU7" s="140"/>
      <c r="AV7" s="140"/>
      <c r="AW7" s="140"/>
      <c r="AX7" s="140"/>
      <c r="AY7" s="140"/>
      <c r="AZ7" s="140"/>
      <c r="BA7" s="140"/>
      <c r="BB7" s="140"/>
      <c r="BC7" s="140"/>
      <c r="BD7" s="140"/>
      <c r="BE7" s="140"/>
      <c r="BF7" s="3"/>
      <c r="BG7" s="3"/>
      <c r="BH7" s="3"/>
      <c r="BS7" s="2"/>
      <c r="BT7" s="2"/>
    </row>
    <row r="8" spans="1:73" ht="18" customHeight="1">
      <c r="A8" s="6"/>
      <c r="B8" s="3" t="s">
        <v>410</v>
      </c>
      <c r="C8" s="3"/>
      <c r="D8" s="3"/>
      <c r="E8" s="3"/>
      <c r="F8" s="3"/>
      <c r="G8" s="3"/>
      <c r="H8" s="3" t="str">
        <f>建築主郵便番号2</f>
        <v/>
      </c>
      <c r="I8" s="3"/>
      <c r="J8" s="3"/>
      <c r="K8" s="3"/>
      <c r="L8" s="3"/>
      <c r="M8" s="3"/>
      <c r="N8" s="3"/>
      <c r="O8" s="3"/>
      <c r="P8" s="3"/>
      <c r="Q8" s="3"/>
      <c r="R8" s="3"/>
      <c r="S8" s="3"/>
      <c r="T8" s="3"/>
      <c r="U8" s="3"/>
      <c r="V8" s="3"/>
      <c r="W8" s="3"/>
      <c r="X8" s="3"/>
      <c r="Y8" s="3"/>
      <c r="Z8" s="3"/>
      <c r="AA8" s="3"/>
      <c r="AC8" s="141"/>
      <c r="AD8" s="140"/>
      <c r="AE8" s="3"/>
      <c r="AF8" s="1632"/>
      <c r="AG8" s="1632"/>
      <c r="AH8" s="1632"/>
      <c r="AI8" s="1632"/>
      <c r="AJ8" s="1632"/>
      <c r="AK8" s="1632"/>
      <c r="AL8" s="1632"/>
      <c r="AM8" s="1632"/>
      <c r="AN8" s="140"/>
      <c r="AO8" s="140"/>
      <c r="AP8" s="140"/>
      <c r="AQ8" s="140"/>
      <c r="AR8" s="140"/>
      <c r="AS8" s="140"/>
      <c r="AT8" s="140"/>
      <c r="AU8" s="140"/>
      <c r="AV8" s="140"/>
      <c r="AW8" s="140"/>
      <c r="AX8" s="140"/>
      <c r="AY8" s="140"/>
      <c r="AZ8" s="140"/>
      <c r="BA8" s="140"/>
      <c r="BB8" s="140"/>
      <c r="BC8" s="140"/>
      <c r="BD8" s="140"/>
      <c r="BE8" s="140"/>
      <c r="BF8" s="3"/>
      <c r="BG8" s="3"/>
      <c r="BH8" s="3"/>
      <c r="BS8" s="2"/>
      <c r="BT8" s="2"/>
    </row>
    <row r="9" spans="1:73" ht="18" customHeight="1">
      <c r="A9" s="6"/>
      <c r="B9" s="3" t="s">
        <v>441</v>
      </c>
      <c r="C9" s="3"/>
      <c r="D9" s="3"/>
      <c r="E9" s="3"/>
      <c r="F9" s="3"/>
      <c r="G9" s="3"/>
      <c r="H9" s="3" t="str">
        <f>建築主住所2</f>
        <v/>
      </c>
      <c r="I9" s="782"/>
      <c r="J9" s="3"/>
      <c r="K9" s="3"/>
      <c r="L9" s="3"/>
      <c r="M9" s="3"/>
      <c r="N9" s="3"/>
      <c r="O9" s="3"/>
      <c r="P9" s="3"/>
      <c r="Q9" s="3"/>
      <c r="R9" s="3"/>
      <c r="S9" s="3"/>
      <c r="T9" s="3"/>
      <c r="U9" s="3"/>
      <c r="V9" s="3"/>
      <c r="W9" s="3"/>
      <c r="X9" s="3"/>
      <c r="Y9" s="3"/>
      <c r="Z9" s="3"/>
      <c r="AA9" s="3"/>
      <c r="AB9" s="3"/>
      <c r="AC9" s="3"/>
      <c r="AD9" s="140"/>
      <c r="AE9" s="3"/>
      <c r="AF9" s="1632"/>
      <c r="AG9" s="1632"/>
      <c r="AH9" s="1632"/>
      <c r="AI9" s="1632"/>
      <c r="AJ9" s="1632"/>
      <c r="AK9" s="1632"/>
      <c r="AL9" s="1632"/>
      <c r="AM9" s="1632"/>
      <c r="AN9" s="1632"/>
      <c r="AO9" s="1632"/>
      <c r="AP9" s="1632"/>
      <c r="AQ9" s="1632"/>
      <c r="AR9" s="1632"/>
      <c r="AS9" s="1632"/>
      <c r="AT9" s="1632"/>
      <c r="AU9" s="1632"/>
      <c r="AV9" s="1632"/>
      <c r="AW9" s="1632"/>
      <c r="AX9" s="1632"/>
      <c r="AY9" s="1632"/>
      <c r="AZ9" s="1632"/>
      <c r="BA9" s="1632"/>
      <c r="BB9" s="1632"/>
      <c r="BC9" s="1632"/>
      <c r="BD9" s="1632"/>
      <c r="BE9" s="1632"/>
      <c r="BF9" s="3"/>
      <c r="BG9" s="3"/>
      <c r="BH9" s="3"/>
      <c r="BT9" s="2"/>
      <c r="BU9" s="2"/>
    </row>
    <row r="10" spans="1:73" ht="17.25">
      <c r="A10" s="32"/>
      <c r="B10" s="15"/>
      <c r="C10" s="15"/>
      <c r="D10" s="15"/>
      <c r="E10" s="15"/>
      <c r="F10" s="15"/>
      <c r="G10" s="15"/>
      <c r="H10" s="15"/>
      <c r="I10" s="92"/>
      <c r="J10" s="15"/>
      <c r="K10" s="15"/>
      <c r="L10" s="15"/>
      <c r="M10" s="15"/>
      <c r="N10" s="15"/>
      <c r="O10" s="15"/>
      <c r="P10" s="15"/>
      <c r="Q10" s="15"/>
      <c r="R10" s="15"/>
      <c r="S10" s="15"/>
      <c r="T10" s="15"/>
      <c r="U10" s="15"/>
      <c r="V10" s="15"/>
      <c r="W10" s="15"/>
      <c r="X10" s="15"/>
      <c r="Y10" s="15"/>
      <c r="Z10" s="15"/>
      <c r="AA10" s="15"/>
      <c r="AC10" s="141"/>
      <c r="AD10" s="140"/>
      <c r="AE10" s="3"/>
      <c r="AF10" s="1632"/>
      <c r="AG10" s="1632"/>
      <c r="AH10" s="1632"/>
      <c r="AI10" s="1632"/>
      <c r="AJ10" s="1632"/>
      <c r="AK10" s="1632"/>
      <c r="AL10" s="1632"/>
      <c r="AM10" s="1632"/>
      <c r="AN10" s="140"/>
      <c r="AO10" s="140"/>
      <c r="AP10" s="140"/>
      <c r="AQ10" s="140"/>
      <c r="AR10" s="140"/>
      <c r="AS10" s="140"/>
      <c r="AT10" s="140"/>
      <c r="AU10" s="140"/>
      <c r="AV10" s="140"/>
      <c r="AW10" s="140"/>
      <c r="AX10" s="140"/>
      <c r="AY10" s="140"/>
      <c r="AZ10" s="140"/>
      <c r="BA10" s="140"/>
      <c r="BB10" s="140"/>
      <c r="BC10" s="140"/>
      <c r="BD10" s="140"/>
      <c r="BE10" s="140"/>
      <c r="BF10" s="3"/>
      <c r="BG10" s="3"/>
      <c r="BH10" s="3"/>
    </row>
    <row r="11" spans="1:73" ht="17.25">
      <c r="I11" s="94"/>
      <c r="AC11" s="141"/>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3"/>
      <c r="BH11" s="3"/>
    </row>
    <row r="12" spans="1:73" ht="17.25">
      <c r="A12" s="6" t="s">
        <v>2824</v>
      </c>
      <c r="B12" s="3" t="s">
        <v>2837</v>
      </c>
      <c r="C12" s="3"/>
      <c r="D12" s="3"/>
      <c r="E12" s="3"/>
      <c r="F12" s="3"/>
      <c r="G12" s="3"/>
      <c r="H12" s="3"/>
      <c r="I12" s="18"/>
      <c r="J12" s="3"/>
      <c r="K12" s="3"/>
      <c r="L12" s="3"/>
      <c r="M12" s="3"/>
      <c r="N12" s="3"/>
      <c r="O12" s="3"/>
      <c r="P12" s="3"/>
      <c r="Q12" s="3"/>
      <c r="R12" s="3"/>
      <c r="S12" s="3"/>
      <c r="T12" s="3"/>
      <c r="U12" s="3"/>
      <c r="V12" s="3"/>
      <c r="W12" s="3"/>
      <c r="X12" s="3"/>
      <c r="Y12" s="3"/>
      <c r="Z12" s="3"/>
      <c r="AA12" s="3"/>
      <c r="AC12" s="141"/>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3"/>
      <c r="BH12" s="3"/>
    </row>
    <row r="13" spans="1:73" ht="17.25">
      <c r="A13" s="6"/>
      <c r="B13" s="3" t="s">
        <v>442</v>
      </c>
      <c r="C13" s="3"/>
      <c r="D13" s="3"/>
      <c r="E13" s="3"/>
      <c r="F13" s="3"/>
      <c r="G13" s="3"/>
      <c r="H13" s="3" t="str">
        <f>建築主氏名3フリガナ</f>
        <v/>
      </c>
      <c r="I13" s="18"/>
      <c r="J13" s="3"/>
      <c r="K13" s="3"/>
      <c r="L13" s="3"/>
      <c r="M13" s="3"/>
      <c r="N13" s="3"/>
      <c r="O13" s="3"/>
      <c r="P13" s="3"/>
      <c r="Q13" s="3"/>
      <c r="R13" s="3"/>
      <c r="S13" s="3"/>
      <c r="T13" s="3"/>
      <c r="U13" s="3"/>
      <c r="V13" s="3"/>
      <c r="W13" s="3"/>
      <c r="X13" s="3"/>
      <c r="Y13" s="3"/>
      <c r="Z13" s="3"/>
      <c r="AA13" s="3"/>
      <c r="AC13" s="141"/>
      <c r="AD13" s="140"/>
      <c r="AE13" s="140"/>
      <c r="AF13" s="1632"/>
      <c r="AG13" s="1632"/>
      <c r="AH13" s="1632"/>
      <c r="AI13" s="1632"/>
      <c r="AJ13" s="1632"/>
      <c r="AK13" s="1632"/>
      <c r="AL13" s="1632"/>
      <c r="AM13" s="1632"/>
      <c r="AN13" s="140"/>
      <c r="AO13" s="140"/>
      <c r="AP13" s="140"/>
      <c r="AQ13" s="140"/>
      <c r="AR13" s="140"/>
      <c r="AS13" s="140"/>
      <c r="AT13" s="140"/>
      <c r="AU13" s="140"/>
      <c r="AV13" s="140"/>
      <c r="AW13" s="140"/>
      <c r="AX13" s="140"/>
      <c r="AY13" s="140"/>
      <c r="AZ13" s="140"/>
      <c r="BA13" s="140"/>
      <c r="BB13" s="140"/>
      <c r="BC13" s="140"/>
      <c r="BD13" s="140"/>
      <c r="BE13" s="140"/>
      <c r="BF13" s="3"/>
      <c r="BG13" s="3"/>
      <c r="BH13" s="3"/>
    </row>
    <row r="14" spans="1:73" ht="17.25">
      <c r="A14" s="6"/>
      <c r="B14" s="3" t="s">
        <v>419</v>
      </c>
      <c r="C14" s="3"/>
      <c r="D14" s="3"/>
      <c r="E14" s="3"/>
      <c r="F14" s="3"/>
      <c r="G14" s="3"/>
      <c r="H14" s="3" t="str">
        <f>建築主氏名3</f>
        <v/>
      </c>
      <c r="I14" s="18"/>
      <c r="J14" s="3"/>
      <c r="K14" s="3"/>
      <c r="L14" s="3"/>
      <c r="M14" s="3"/>
      <c r="N14" s="3"/>
      <c r="O14" s="3"/>
      <c r="P14" s="3"/>
      <c r="Q14" s="3"/>
      <c r="R14" s="3"/>
      <c r="S14" s="3"/>
      <c r="T14" s="3"/>
      <c r="U14" s="3"/>
      <c r="V14" s="3"/>
      <c r="W14" s="3"/>
      <c r="X14" s="3"/>
      <c r="Y14" s="3"/>
      <c r="Z14" s="3"/>
      <c r="AA14" s="3"/>
      <c r="AC14" s="141"/>
      <c r="AD14" s="140"/>
      <c r="AE14" s="140"/>
      <c r="AF14" s="1632"/>
      <c r="AG14" s="1632"/>
      <c r="AH14" s="1632"/>
      <c r="AI14" s="1632"/>
      <c r="AJ14" s="1632"/>
      <c r="AK14" s="1632"/>
      <c r="AL14" s="1632"/>
      <c r="AM14" s="1632"/>
      <c r="AN14" s="140"/>
      <c r="AO14" s="140"/>
      <c r="AP14" s="140"/>
      <c r="AQ14" s="140"/>
      <c r="AR14" s="140"/>
      <c r="AS14" s="140"/>
      <c r="AT14" s="140"/>
      <c r="AU14" s="140"/>
      <c r="AV14" s="140"/>
      <c r="AW14" s="140"/>
      <c r="AX14" s="140"/>
      <c r="AY14" s="140"/>
      <c r="AZ14" s="140"/>
      <c r="BA14" s="140"/>
      <c r="BB14" s="140"/>
      <c r="BC14" s="140"/>
      <c r="BD14" s="140"/>
      <c r="BE14" s="140"/>
      <c r="BF14" s="3"/>
      <c r="BG14" s="3"/>
      <c r="BH14" s="3"/>
    </row>
    <row r="15" spans="1:73" ht="17.25">
      <c r="A15" s="6"/>
      <c r="B15" s="3" t="s">
        <v>410</v>
      </c>
      <c r="C15" s="3"/>
      <c r="D15" s="3"/>
      <c r="E15" s="3"/>
      <c r="F15" s="3"/>
      <c r="G15" s="3"/>
      <c r="H15" s="3" t="str">
        <f>建築主郵便番号3</f>
        <v/>
      </c>
      <c r="I15" s="18"/>
      <c r="J15" s="3"/>
      <c r="K15" s="3"/>
      <c r="L15" s="3"/>
      <c r="M15" s="3"/>
      <c r="N15" s="3"/>
      <c r="O15" s="3"/>
      <c r="P15" s="3"/>
      <c r="Q15" s="3"/>
      <c r="R15" s="3"/>
      <c r="S15" s="3"/>
      <c r="T15" s="3"/>
      <c r="U15" s="3"/>
      <c r="V15" s="3"/>
      <c r="W15" s="3"/>
      <c r="X15" s="3"/>
      <c r="Y15" s="3"/>
      <c r="Z15" s="3"/>
      <c r="AA15" s="3"/>
      <c r="AC15" s="141"/>
      <c r="AD15" s="140"/>
      <c r="AE15" s="140"/>
      <c r="AF15" s="1632"/>
      <c r="AG15" s="1632"/>
      <c r="AH15" s="1632"/>
      <c r="AI15" s="1632"/>
      <c r="AJ15" s="1632"/>
      <c r="AK15" s="1632"/>
      <c r="AL15" s="1632"/>
      <c r="AM15" s="1632"/>
      <c r="AN15" s="140"/>
      <c r="AO15" s="140"/>
      <c r="AP15" s="140"/>
      <c r="AQ15" s="140"/>
      <c r="AR15" s="140"/>
      <c r="AS15" s="140"/>
      <c r="AT15" s="140"/>
      <c r="AU15" s="140"/>
      <c r="AV15" s="140"/>
      <c r="AW15" s="140"/>
      <c r="AX15" s="140"/>
      <c r="AY15" s="140"/>
      <c r="AZ15" s="140"/>
      <c r="BA15" s="140"/>
      <c r="BB15" s="140"/>
      <c r="BC15" s="140"/>
      <c r="BD15" s="140"/>
      <c r="BE15" s="140"/>
      <c r="BF15" s="3"/>
      <c r="BG15" s="3"/>
      <c r="BH15" s="3"/>
    </row>
    <row r="16" spans="1:73" ht="17.25">
      <c r="A16" s="6"/>
      <c r="B16" s="3" t="s">
        <v>441</v>
      </c>
      <c r="C16" s="3"/>
      <c r="D16" s="3"/>
      <c r="E16" s="3"/>
      <c r="F16" s="3"/>
      <c r="G16" s="3"/>
      <c r="H16" s="3" t="str">
        <f>建築主住所3</f>
        <v/>
      </c>
      <c r="I16" s="93"/>
      <c r="J16" s="3"/>
      <c r="K16" s="3"/>
      <c r="L16" s="3"/>
      <c r="M16" s="3"/>
      <c r="N16" s="3"/>
      <c r="O16" s="3"/>
      <c r="P16" s="3"/>
      <c r="Q16" s="3"/>
      <c r="R16" s="3"/>
      <c r="S16" s="3"/>
      <c r="T16" s="3"/>
      <c r="U16" s="3"/>
      <c r="V16" s="3"/>
      <c r="W16" s="3"/>
      <c r="X16" s="3"/>
      <c r="Y16" s="3"/>
      <c r="Z16" s="3"/>
      <c r="AA16" s="3"/>
      <c r="AC16" s="141"/>
      <c r="AD16" s="140"/>
      <c r="AE16" s="140"/>
      <c r="AF16" s="1632"/>
      <c r="AG16" s="1632"/>
      <c r="AH16" s="1632"/>
      <c r="AI16" s="1632"/>
      <c r="AJ16" s="1632"/>
      <c r="AK16" s="1632"/>
      <c r="AL16" s="1632"/>
      <c r="AM16" s="1632"/>
      <c r="AN16" s="1632"/>
      <c r="AO16" s="1632"/>
      <c r="AP16" s="1632"/>
      <c r="AQ16" s="1632"/>
      <c r="AR16" s="1632"/>
      <c r="AS16" s="1632"/>
      <c r="AT16" s="1632"/>
      <c r="AU16" s="1632"/>
      <c r="AV16" s="1632"/>
      <c r="AW16" s="1632"/>
      <c r="AX16" s="1632"/>
      <c r="AY16" s="1632"/>
      <c r="AZ16" s="1632"/>
      <c r="BA16" s="1632"/>
      <c r="BB16" s="1632"/>
      <c r="BC16" s="1632"/>
      <c r="BD16" s="1632"/>
      <c r="BE16" s="1632"/>
      <c r="BF16" s="3"/>
      <c r="BG16" s="3"/>
      <c r="BH16" s="3"/>
    </row>
    <row r="17" spans="1:58" ht="17.25">
      <c r="A17" s="32"/>
      <c r="B17" s="15"/>
      <c r="C17" s="15"/>
      <c r="D17" s="15"/>
      <c r="E17" s="15"/>
      <c r="F17" s="15"/>
      <c r="G17" s="15"/>
      <c r="H17" s="15"/>
      <c r="I17" s="92"/>
      <c r="J17" s="15"/>
      <c r="K17" s="15"/>
      <c r="L17" s="15"/>
      <c r="M17" s="15"/>
      <c r="N17" s="15"/>
      <c r="O17" s="15"/>
      <c r="P17" s="15"/>
      <c r="Q17" s="15"/>
      <c r="R17" s="15"/>
      <c r="S17" s="15"/>
      <c r="T17" s="15"/>
      <c r="U17" s="15"/>
      <c r="V17" s="15"/>
      <c r="W17" s="15"/>
      <c r="X17" s="15"/>
      <c r="Y17" s="15"/>
      <c r="Z17" s="15"/>
      <c r="AA17" s="15"/>
      <c r="AC17" s="141"/>
      <c r="AD17" s="140"/>
      <c r="AE17" s="140"/>
      <c r="AF17" s="1632"/>
      <c r="AG17" s="1632"/>
      <c r="AH17" s="1632"/>
      <c r="AI17" s="1632"/>
      <c r="AJ17" s="1632"/>
      <c r="AK17" s="1632"/>
      <c r="AL17" s="1632"/>
      <c r="AM17" s="1632"/>
      <c r="AN17" s="140"/>
      <c r="AO17" s="140"/>
      <c r="AP17" s="140"/>
      <c r="AQ17" s="140"/>
      <c r="AR17" s="140"/>
      <c r="AS17" s="140"/>
      <c r="AT17" s="140"/>
      <c r="AU17" s="140"/>
      <c r="AV17" s="140"/>
      <c r="AW17" s="140"/>
      <c r="AX17" s="140"/>
      <c r="AY17" s="140"/>
      <c r="AZ17" s="140"/>
      <c r="BA17" s="140"/>
      <c r="BB17" s="140"/>
      <c r="BC17" s="140"/>
      <c r="BD17" s="140"/>
      <c r="BE17" s="140"/>
      <c r="BF17" s="3"/>
    </row>
    <row r="18" spans="1:58" ht="17.25">
      <c r="I18" s="94"/>
      <c r="AC18" s="141"/>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row>
    <row r="19" spans="1:58" ht="17.25">
      <c r="A19" s="6" t="s">
        <v>2824</v>
      </c>
      <c r="B19" s="3" t="s">
        <v>2836</v>
      </c>
      <c r="C19" s="3"/>
      <c r="D19" s="3"/>
      <c r="E19" s="3"/>
      <c r="F19" s="3"/>
      <c r="G19" s="3"/>
      <c r="H19" s="3"/>
      <c r="I19" s="18"/>
      <c r="J19" s="3"/>
      <c r="K19" s="3"/>
      <c r="L19" s="3"/>
      <c r="M19" s="3"/>
      <c r="N19" s="3"/>
      <c r="O19" s="3"/>
      <c r="P19" s="3"/>
      <c r="Q19" s="3"/>
      <c r="R19" s="3"/>
      <c r="S19" s="3"/>
      <c r="T19" s="3"/>
      <c r="U19" s="3"/>
      <c r="V19" s="3"/>
      <c r="W19" s="3"/>
      <c r="X19" s="3"/>
      <c r="Y19" s="3"/>
      <c r="Z19" s="3"/>
      <c r="AA19" s="3"/>
      <c r="AC19" s="141"/>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row>
    <row r="20" spans="1:58" ht="17.25">
      <c r="A20" s="6"/>
      <c r="B20" s="3" t="s">
        <v>442</v>
      </c>
      <c r="C20" s="3"/>
      <c r="D20" s="3"/>
      <c r="E20" s="3"/>
      <c r="F20" s="3"/>
      <c r="G20" s="3"/>
      <c r="H20" s="3" t="str">
        <f>建築主氏名4フリガナ</f>
        <v/>
      </c>
      <c r="I20" s="18"/>
      <c r="J20" s="3"/>
      <c r="K20" s="3"/>
      <c r="L20" s="3"/>
      <c r="M20" s="3"/>
      <c r="N20" s="3"/>
      <c r="O20" s="3"/>
      <c r="P20" s="3"/>
      <c r="Q20" s="3"/>
      <c r="R20" s="3"/>
      <c r="S20" s="3"/>
      <c r="T20" s="3"/>
      <c r="U20" s="3"/>
      <c r="V20" s="3"/>
      <c r="W20" s="3"/>
      <c r="X20" s="3"/>
      <c r="Y20" s="3"/>
      <c r="Z20" s="3"/>
      <c r="AA20" s="3"/>
      <c r="AC20" s="141"/>
      <c r="AD20" s="140"/>
      <c r="AE20" s="140"/>
      <c r="AF20" s="1632"/>
      <c r="AG20" s="1632"/>
      <c r="AH20" s="1632"/>
      <c r="AI20" s="1632"/>
      <c r="AJ20" s="1632"/>
      <c r="AK20" s="1632"/>
      <c r="AL20" s="1632"/>
      <c r="AM20" s="1632"/>
      <c r="AN20" s="140"/>
      <c r="AO20" s="140"/>
      <c r="AP20" s="140"/>
      <c r="AQ20" s="140"/>
      <c r="AR20" s="140"/>
      <c r="AS20" s="140"/>
      <c r="AT20" s="140"/>
      <c r="AU20" s="140"/>
      <c r="AV20" s="140"/>
      <c r="AW20" s="140"/>
      <c r="AX20" s="140"/>
      <c r="AY20" s="140"/>
      <c r="AZ20" s="140"/>
      <c r="BA20" s="140"/>
      <c r="BB20" s="140"/>
      <c r="BC20" s="140"/>
      <c r="BD20" s="140"/>
      <c r="BE20" s="140"/>
      <c r="BF20" s="3"/>
    </row>
    <row r="21" spans="1:58" ht="17.25">
      <c r="A21" s="6"/>
      <c r="B21" s="3" t="s">
        <v>419</v>
      </c>
      <c r="C21" s="3"/>
      <c r="D21" s="3"/>
      <c r="E21" s="3"/>
      <c r="F21" s="3"/>
      <c r="G21" s="3"/>
      <c r="H21" s="3" t="str">
        <f>建築主氏名4</f>
        <v/>
      </c>
      <c r="I21" s="18"/>
      <c r="J21" s="3"/>
      <c r="K21" s="3"/>
      <c r="L21" s="3"/>
      <c r="M21" s="3"/>
      <c r="N21" s="3"/>
      <c r="O21" s="3"/>
      <c r="P21" s="3"/>
      <c r="Q21" s="3"/>
      <c r="R21" s="3"/>
      <c r="S21" s="3"/>
      <c r="T21" s="3"/>
      <c r="U21" s="3"/>
      <c r="V21" s="3"/>
      <c r="W21" s="3"/>
      <c r="X21" s="3"/>
      <c r="Y21" s="3"/>
      <c r="Z21" s="3"/>
      <c r="AA21" s="3"/>
      <c r="AC21" s="141"/>
      <c r="AD21" s="140"/>
      <c r="AE21" s="140"/>
      <c r="AF21" s="1632"/>
      <c r="AG21" s="1632"/>
      <c r="AH21" s="1632"/>
      <c r="AI21" s="1632"/>
      <c r="AJ21" s="1632"/>
      <c r="AK21" s="1632"/>
      <c r="AL21" s="1632"/>
      <c r="AM21" s="1632"/>
      <c r="AN21" s="140"/>
      <c r="AO21" s="140"/>
      <c r="AP21" s="140"/>
      <c r="AQ21" s="140"/>
      <c r="AR21" s="140"/>
      <c r="AS21" s="140"/>
      <c r="AT21" s="140"/>
      <c r="AU21" s="140"/>
      <c r="AV21" s="140"/>
      <c r="AW21" s="140"/>
      <c r="AX21" s="140"/>
      <c r="AY21" s="140"/>
      <c r="AZ21" s="140"/>
      <c r="BA21" s="140"/>
      <c r="BB21" s="140"/>
      <c r="BC21" s="140"/>
      <c r="BD21" s="140"/>
      <c r="BE21" s="140"/>
      <c r="BF21" s="3"/>
    </row>
    <row r="22" spans="1:58" ht="17.25">
      <c r="A22" s="6"/>
      <c r="B22" s="3" t="s">
        <v>410</v>
      </c>
      <c r="C22" s="3"/>
      <c r="D22" s="3"/>
      <c r="E22" s="3"/>
      <c r="F22" s="3"/>
      <c r="G22" s="3"/>
      <c r="H22" s="3" t="str">
        <f>建築主郵便番号4</f>
        <v/>
      </c>
      <c r="I22" s="18"/>
      <c r="J22" s="3"/>
      <c r="K22" s="3"/>
      <c r="L22" s="3"/>
      <c r="M22" s="3"/>
      <c r="N22" s="3"/>
      <c r="O22" s="3"/>
      <c r="P22" s="3"/>
      <c r="Q22" s="3"/>
      <c r="R22" s="3"/>
      <c r="S22" s="3"/>
      <c r="T22" s="3"/>
      <c r="U22" s="3"/>
      <c r="V22" s="3"/>
      <c r="W22" s="3"/>
      <c r="X22" s="3"/>
      <c r="Y22" s="3"/>
      <c r="Z22" s="3"/>
      <c r="AA22" s="3"/>
      <c r="AC22" s="141"/>
      <c r="AD22" s="140"/>
      <c r="AE22" s="140"/>
      <c r="AF22" s="1632"/>
      <c r="AG22" s="1632"/>
      <c r="AH22" s="1632"/>
      <c r="AI22" s="1632"/>
      <c r="AJ22" s="1632"/>
      <c r="AK22" s="1632"/>
      <c r="AL22" s="1632"/>
      <c r="AM22" s="1632"/>
      <c r="AN22" s="140"/>
      <c r="AO22" s="140"/>
      <c r="AP22" s="140"/>
      <c r="AQ22" s="140"/>
      <c r="AR22" s="140"/>
      <c r="AS22" s="140"/>
      <c r="AT22" s="140"/>
      <c r="AU22" s="140"/>
      <c r="AV22" s="140"/>
      <c r="AW22" s="140"/>
      <c r="AX22" s="140"/>
      <c r="AY22" s="140"/>
      <c r="AZ22" s="140"/>
      <c r="BA22" s="140"/>
      <c r="BB22" s="140"/>
      <c r="BC22" s="140"/>
      <c r="BD22" s="140"/>
      <c r="BE22" s="140"/>
      <c r="BF22" s="3"/>
    </row>
    <row r="23" spans="1:58" ht="17.25">
      <c r="A23" s="6"/>
      <c r="B23" s="3" t="s">
        <v>441</v>
      </c>
      <c r="C23" s="3"/>
      <c r="D23" s="3"/>
      <c r="E23" s="3"/>
      <c r="F23" s="3"/>
      <c r="G23" s="3"/>
      <c r="H23" s="3" t="str">
        <f>建築主住所4</f>
        <v/>
      </c>
      <c r="I23" s="93"/>
      <c r="J23" s="3"/>
      <c r="K23" s="3"/>
      <c r="L23" s="3"/>
      <c r="M23" s="3"/>
      <c r="N23" s="3"/>
      <c r="O23" s="3"/>
      <c r="P23" s="3"/>
      <c r="Q23" s="3"/>
      <c r="R23" s="3"/>
      <c r="S23" s="3"/>
      <c r="T23" s="3"/>
      <c r="U23" s="3"/>
      <c r="V23" s="3"/>
      <c r="W23" s="3"/>
      <c r="X23" s="3"/>
      <c r="Y23" s="3"/>
      <c r="Z23" s="3"/>
      <c r="AA23" s="3"/>
      <c r="AC23" s="141"/>
      <c r="AD23" s="140"/>
      <c r="AE23" s="140"/>
      <c r="AF23" s="1632"/>
      <c r="AG23" s="1632"/>
      <c r="AH23" s="1632"/>
      <c r="AI23" s="1632"/>
      <c r="AJ23" s="1632"/>
      <c r="AK23" s="1632"/>
      <c r="AL23" s="1632"/>
      <c r="AM23" s="1632"/>
      <c r="AN23" s="1632"/>
      <c r="AO23" s="1632"/>
      <c r="AP23" s="1632"/>
      <c r="AQ23" s="1632"/>
      <c r="AR23" s="1632"/>
      <c r="AS23" s="1632"/>
      <c r="AT23" s="1632"/>
      <c r="AU23" s="1632"/>
      <c r="AV23" s="1632"/>
      <c r="AW23" s="1632"/>
      <c r="AX23" s="1632"/>
      <c r="AY23" s="1632"/>
      <c r="AZ23" s="1632"/>
      <c r="BA23" s="1632"/>
      <c r="BB23" s="1632"/>
      <c r="BC23" s="1632"/>
      <c r="BD23" s="1632"/>
      <c r="BE23" s="1632"/>
      <c r="BF23" s="3"/>
    </row>
    <row r="24" spans="1:58" ht="17.25">
      <c r="A24" s="32"/>
      <c r="B24" s="15"/>
      <c r="C24" s="15"/>
      <c r="D24" s="15"/>
      <c r="E24" s="15"/>
      <c r="F24" s="15"/>
      <c r="G24" s="15"/>
      <c r="H24" s="15"/>
      <c r="I24" s="142"/>
      <c r="J24" s="15"/>
      <c r="K24" s="15"/>
      <c r="L24" s="15"/>
      <c r="M24" s="15"/>
      <c r="N24" s="15"/>
      <c r="O24" s="15"/>
      <c r="P24" s="15"/>
      <c r="Q24" s="15"/>
      <c r="R24" s="15"/>
      <c r="S24" s="15"/>
      <c r="T24" s="15"/>
      <c r="U24" s="15"/>
      <c r="V24" s="15"/>
      <c r="W24" s="15"/>
      <c r="X24" s="15"/>
      <c r="Y24" s="15"/>
      <c r="Z24" s="15"/>
      <c r="AA24" s="15"/>
      <c r="AC24" s="141"/>
      <c r="AD24" s="140"/>
      <c r="AE24" s="140"/>
      <c r="AF24" s="1632"/>
      <c r="AG24" s="1632"/>
      <c r="AH24" s="1632"/>
      <c r="AI24" s="1632"/>
      <c r="AJ24" s="1632"/>
      <c r="AK24" s="1632"/>
      <c r="AL24" s="1632"/>
      <c r="AM24" s="1632"/>
      <c r="AN24" s="140"/>
      <c r="AO24" s="140"/>
      <c r="AP24" s="140"/>
      <c r="AQ24" s="140"/>
      <c r="AR24" s="140"/>
      <c r="AS24" s="140"/>
      <c r="AT24" s="140"/>
      <c r="AU24" s="140"/>
      <c r="AV24" s="140"/>
      <c r="AW24" s="140"/>
      <c r="AX24" s="140"/>
      <c r="AY24" s="140"/>
      <c r="AZ24" s="140"/>
      <c r="BA24" s="140"/>
      <c r="BB24" s="140"/>
      <c r="BC24" s="140"/>
      <c r="BD24" s="140"/>
      <c r="BE24" s="140"/>
      <c r="BF24" s="3"/>
    </row>
  </sheetData>
  <sheetProtection selectLockedCells="1"/>
  <mergeCells count="15">
    <mergeCell ref="AF16:BE16"/>
    <mergeCell ref="AF17:AM17"/>
    <mergeCell ref="AF24:AM24"/>
    <mergeCell ref="AF20:AM20"/>
    <mergeCell ref="AF21:AM21"/>
    <mergeCell ref="AF22:AM22"/>
    <mergeCell ref="AF23:BE23"/>
    <mergeCell ref="AF14:AM14"/>
    <mergeCell ref="AF15:AM15"/>
    <mergeCell ref="AF6:AM6"/>
    <mergeCell ref="AF7:AM7"/>
    <mergeCell ref="AF8:AM8"/>
    <mergeCell ref="AF10:AM10"/>
    <mergeCell ref="AF13:AM13"/>
    <mergeCell ref="AF9:BE9"/>
  </mergeCells>
  <phoneticPr fontId="2"/>
  <hyperlinks>
    <hyperlink ref="M1:P1" location="作業メニュー!A1" display="作業メニュー" xr:uid="{00000000-0004-0000-1D00-000000000000}"/>
  </hyperlinks>
  <printOptions horizontalCentered="1"/>
  <pageMargins left="0.74803149606299213" right="0.35433070866141736" top="0.70866141732283472" bottom="0.35433070866141736" header="0.51181102362204722" footer="0.27559055118110237"/>
  <pageSetup paperSize="9" scale="93" orientation="portrait" r:id="rId1"/>
  <headerFooter alignWithMargins="0">
    <oddFooter>&amp;R070620</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dimension ref="A1:BA335"/>
  <sheetViews>
    <sheetView showGridLines="0" zoomScale="85" zoomScaleNormal="85" workbookViewId="0"/>
  </sheetViews>
  <sheetFormatPr defaultColWidth="9" defaultRowHeight="13.5"/>
  <cols>
    <col min="1" max="1" width="2.5" style="1" customWidth="1"/>
    <col min="2" max="5" width="3.5" style="1" customWidth="1"/>
    <col min="6" max="6" width="4.125" style="1" customWidth="1"/>
    <col min="7" max="26" width="3.5" style="1" customWidth="1"/>
    <col min="27" max="27" width="3.125" style="1" customWidth="1"/>
    <col min="28" max="28" width="2.75" style="1" customWidth="1"/>
    <col min="29" max="33" width="1.625" style="1" customWidth="1"/>
    <col min="34" max="34" width="9" style="1" customWidth="1"/>
    <col min="35" max="35" width="2" style="1" customWidth="1"/>
    <col min="36" max="36" width="1.75" style="1" customWidth="1"/>
    <col min="37" max="37" width="1.5" style="1" customWidth="1"/>
    <col min="38" max="38" width="2.25" style="1" customWidth="1"/>
    <col min="39" max="39" width="1.375" style="1" customWidth="1"/>
    <col min="40" max="40" width="2.125" style="1" customWidth="1"/>
    <col min="41" max="41" width="3.375" style="1" customWidth="1"/>
    <col min="42" max="42" width="8.125" style="1" customWidth="1"/>
    <col min="43" max="43" width="1.5" style="1" customWidth="1"/>
    <col min="44" max="44" width="4" style="1" customWidth="1"/>
    <col min="45" max="16384" width="9" style="1"/>
  </cols>
  <sheetData>
    <row r="1" spans="1:30" s="14" customFormat="1" ht="39.950000000000003" customHeight="1" thickBot="1">
      <c r="A1" s="13" t="s">
        <v>801</v>
      </c>
      <c r="Q1" s="12" t="s">
        <v>68</v>
      </c>
      <c r="R1" s="12"/>
      <c r="S1" s="12"/>
      <c r="T1" s="12"/>
      <c r="AD1" s="87" t="s">
        <v>578</v>
      </c>
    </row>
    <row r="2" spans="1:30" ht="12" customHeight="1" thickTop="1">
      <c r="A2" s="84"/>
    </row>
    <row r="3" spans="1:30" ht="12" customHeight="1">
      <c r="A3" s="2"/>
      <c r="B3" s="34" t="s">
        <v>800</v>
      </c>
      <c r="C3" s="34"/>
      <c r="D3" s="34"/>
      <c r="E3" s="34"/>
      <c r="F3" s="2"/>
      <c r="G3" s="2"/>
      <c r="H3" s="2"/>
      <c r="I3" s="2"/>
      <c r="J3" s="2"/>
      <c r="K3" s="2"/>
      <c r="L3" s="2"/>
      <c r="M3" s="2"/>
      <c r="N3" s="2"/>
      <c r="O3" s="2"/>
      <c r="P3" s="2"/>
      <c r="Q3" s="2"/>
      <c r="R3" s="2"/>
      <c r="S3" s="2"/>
      <c r="T3" s="2"/>
      <c r="U3" s="2"/>
      <c r="V3" s="2"/>
      <c r="W3" s="2"/>
      <c r="X3" s="2"/>
      <c r="Y3" s="2"/>
      <c r="Z3" s="2"/>
      <c r="AA3" s="2"/>
    </row>
    <row r="4" spans="1:30" ht="24.75" customHeight="1">
      <c r="A4" s="2"/>
      <c r="B4" s="1542" t="s">
        <v>799</v>
      </c>
      <c r="C4" s="1542"/>
      <c r="D4" s="1542"/>
      <c r="E4" s="1542"/>
      <c r="F4" s="1542"/>
      <c r="G4" s="1542"/>
      <c r="H4" s="1542"/>
      <c r="I4" s="1542"/>
      <c r="J4" s="1542"/>
      <c r="K4" s="1542"/>
      <c r="L4" s="1542"/>
      <c r="M4" s="1542"/>
      <c r="N4" s="1542"/>
      <c r="O4" s="1542"/>
      <c r="P4" s="1542"/>
      <c r="Q4" s="1542"/>
      <c r="R4" s="1542"/>
      <c r="S4" s="1542"/>
      <c r="T4" s="1542"/>
      <c r="U4" s="1542"/>
      <c r="V4" s="1542"/>
      <c r="W4" s="1542"/>
      <c r="X4" s="1542"/>
      <c r="Y4" s="1542"/>
      <c r="Z4" s="1542"/>
      <c r="AA4" s="1542"/>
    </row>
    <row r="5" spans="1:30">
      <c r="A5" s="2"/>
      <c r="B5" s="2"/>
      <c r="C5" s="2"/>
      <c r="D5" s="2"/>
      <c r="E5" s="2"/>
      <c r="F5" s="2"/>
      <c r="G5" s="2"/>
      <c r="H5" s="2"/>
      <c r="I5" s="2"/>
      <c r="J5" s="2"/>
      <c r="K5" s="2"/>
      <c r="L5" s="2"/>
      <c r="M5" s="2"/>
      <c r="N5" s="2"/>
      <c r="O5" s="2"/>
      <c r="P5" s="2"/>
      <c r="Q5" s="2"/>
      <c r="R5" s="2"/>
      <c r="S5" s="2"/>
      <c r="T5" s="2"/>
      <c r="U5" s="2"/>
      <c r="V5" s="2"/>
      <c r="W5" s="2"/>
      <c r="X5" s="2"/>
      <c r="Y5" s="2"/>
      <c r="Z5" s="2"/>
      <c r="AA5" s="2"/>
    </row>
    <row r="6" spans="1:30">
      <c r="A6" s="2"/>
      <c r="B6" s="2"/>
      <c r="C6" s="2"/>
      <c r="D6" s="2"/>
      <c r="E6" s="2"/>
      <c r="F6" s="2"/>
      <c r="G6" s="2"/>
      <c r="H6" s="2"/>
      <c r="I6" s="2"/>
      <c r="J6" s="2"/>
      <c r="K6" s="2"/>
      <c r="L6" s="2"/>
      <c r="M6" s="3"/>
      <c r="N6" s="2" t="s">
        <v>456</v>
      </c>
      <c r="O6" s="2"/>
      <c r="P6" s="3"/>
      <c r="Q6" s="3"/>
      <c r="R6" s="2"/>
      <c r="S6" s="2"/>
      <c r="T6" s="2"/>
      <c r="U6" s="2"/>
      <c r="V6" s="2"/>
      <c r="W6" s="2"/>
      <c r="X6" s="2"/>
      <c r="Y6" s="2"/>
      <c r="Z6" s="2"/>
      <c r="AA6" s="2"/>
    </row>
    <row r="7" spans="1:30">
      <c r="A7" s="2"/>
      <c r="B7" s="2"/>
      <c r="C7" s="2"/>
      <c r="D7" s="2"/>
      <c r="E7" s="2"/>
      <c r="F7" s="2"/>
      <c r="G7" s="2"/>
      <c r="H7" s="2"/>
      <c r="I7" s="2"/>
      <c r="J7" s="2"/>
      <c r="K7" s="2"/>
      <c r="L7" s="2"/>
      <c r="M7" s="2"/>
      <c r="N7" s="2"/>
      <c r="O7" s="2"/>
      <c r="P7" s="2"/>
      <c r="Q7" s="2"/>
      <c r="R7" s="2"/>
      <c r="S7" s="2"/>
      <c r="T7" s="2"/>
      <c r="U7" s="2"/>
      <c r="V7" s="2"/>
      <c r="W7" s="2"/>
      <c r="X7" s="2"/>
      <c r="Y7" s="2"/>
      <c r="Z7" s="2"/>
      <c r="AA7" s="2"/>
    </row>
    <row r="8" spans="1:30" ht="18.75" customHeight="1">
      <c r="A8" s="2"/>
      <c r="B8" s="2"/>
      <c r="C8" s="212" t="s">
        <v>798</v>
      </c>
      <c r="D8" s="2"/>
      <c r="E8" s="2"/>
      <c r="F8" s="2"/>
      <c r="G8" s="2"/>
      <c r="H8" s="2"/>
      <c r="I8" s="2"/>
      <c r="J8" s="2"/>
      <c r="K8" s="2"/>
      <c r="L8" s="2"/>
      <c r="M8" s="2"/>
      <c r="N8" s="2"/>
      <c r="O8" s="2"/>
      <c r="P8" s="2"/>
      <c r="Q8" s="2"/>
      <c r="R8" s="2"/>
      <c r="S8" s="2"/>
      <c r="T8" s="2"/>
      <c r="U8" s="2"/>
      <c r="V8" s="2"/>
      <c r="W8" s="2"/>
      <c r="X8" s="2"/>
      <c r="Y8" s="2"/>
      <c r="Z8" s="2"/>
      <c r="AA8" s="2"/>
    </row>
    <row r="9" spans="1:30" ht="18.75" customHeight="1">
      <c r="A9" s="2"/>
      <c r="B9" s="2"/>
      <c r="C9" s="212" t="s">
        <v>797</v>
      </c>
      <c r="D9" s="2"/>
      <c r="E9" s="2"/>
      <c r="F9" s="2"/>
      <c r="G9" s="2"/>
      <c r="H9" s="2"/>
      <c r="I9" s="2"/>
      <c r="J9" s="2"/>
      <c r="K9" s="2"/>
      <c r="L9" s="2"/>
      <c r="M9" s="2"/>
      <c r="N9" s="2"/>
      <c r="O9" s="2"/>
      <c r="P9" s="2"/>
      <c r="Q9" s="2"/>
      <c r="R9" s="2"/>
      <c r="S9" s="2"/>
      <c r="T9" s="2"/>
      <c r="U9" s="2"/>
      <c r="V9" s="2"/>
      <c r="W9" s="2"/>
      <c r="X9" s="2"/>
      <c r="Y9" s="2"/>
      <c r="Z9" s="2"/>
      <c r="AA9" s="2"/>
    </row>
    <row r="10" spans="1:30" ht="18.75" customHeight="1">
      <c r="A10" s="2"/>
      <c r="B10" s="2"/>
      <c r="C10" s="212" t="s">
        <v>796</v>
      </c>
      <c r="D10" s="2"/>
      <c r="E10" s="2"/>
      <c r="F10" s="2"/>
      <c r="G10" s="2"/>
      <c r="H10" s="2"/>
      <c r="I10" s="2"/>
      <c r="J10" s="2"/>
      <c r="K10" s="2"/>
      <c r="L10" s="2"/>
      <c r="M10" s="2"/>
      <c r="N10" s="2"/>
      <c r="O10" s="2"/>
      <c r="P10" s="2"/>
      <c r="Q10" s="2"/>
      <c r="R10" s="2"/>
      <c r="S10" s="2"/>
      <c r="T10" s="2"/>
      <c r="U10" s="2"/>
      <c r="V10" s="2"/>
      <c r="W10" s="2"/>
      <c r="X10" s="2"/>
      <c r="Y10" s="2"/>
      <c r="Z10" s="2"/>
      <c r="AA10" s="2"/>
    </row>
    <row r="11" spans="1:30" ht="18.75" customHeight="1">
      <c r="A11" s="2"/>
      <c r="B11" s="2"/>
      <c r="C11" s="212"/>
      <c r="D11" s="2"/>
      <c r="E11" s="2"/>
      <c r="F11" s="2"/>
      <c r="G11" s="2"/>
      <c r="H11" s="2"/>
      <c r="I11" s="2"/>
      <c r="J11" s="2"/>
      <c r="K11" s="2"/>
      <c r="L11" s="2"/>
      <c r="M11" s="2"/>
      <c r="N11" s="2"/>
      <c r="O11" s="2"/>
      <c r="P11" s="2"/>
      <c r="Q11" s="2"/>
      <c r="R11" s="2"/>
      <c r="S11" s="2"/>
      <c r="T11" s="2"/>
      <c r="U11" s="2"/>
      <c r="V11" s="2"/>
      <c r="W11" s="2"/>
      <c r="X11" s="2"/>
      <c r="Y11" s="2"/>
      <c r="Z11" s="2"/>
      <c r="AA11" s="2"/>
    </row>
    <row r="12" spans="1:30" ht="18.75" customHeight="1">
      <c r="A12" s="2"/>
      <c r="B12" s="2"/>
      <c r="C12" s="212"/>
      <c r="D12" s="2"/>
      <c r="E12" s="2"/>
      <c r="F12" s="2"/>
      <c r="G12" s="2"/>
      <c r="H12" s="2"/>
      <c r="I12" s="2"/>
      <c r="J12" s="2"/>
      <c r="K12" s="2"/>
      <c r="L12" s="2"/>
      <c r="M12" s="2"/>
      <c r="N12" s="2"/>
      <c r="O12" s="2"/>
      <c r="P12" s="2"/>
      <c r="Q12" s="2"/>
      <c r="R12" s="2"/>
      <c r="S12" s="2"/>
      <c r="T12" s="2"/>
      <c r="U12" s="2"/>
      <c r="V12" s="2"/>
      <c r="W12" s="2"/>
      <c r="X12" s="2"/>
      <c r="Y12" s="2"/>
      <c r="Z12" s="2"/>
      <c r="AA12" s="2"/>
    </row>
    <row r="13" spans="1:30" ht="18.75" customHeight="1">
      <c r="A13" s="2"/>
      <c r="B13" s="2"/>
      <c r="C13" s="2"/>
      <c r="D13" s="2"/>
      <c r="E13" s="2"/>
      <c r="F13" s="2"/>
      <c r="G13" s="2"/>
      <c r="H13" s="2"/>
      <c r="I13" s="2"/>
      <c r="J13" s="2"/>
      <c r="K13" s="2"/>
      <c r="L13" s="2"/>
      <c r="M13" s="2"/>
      <c r="N13" s="2"/>
      <c r="O13" s="2"/>
      <c r="P13" s="2"/>
      <c r="Q13" s="2"/>
      <c r="R13" s="2"/>
      <c r="S13" s="2"/>
      <c r="T13" s="2"/>
      <c r="U13" s="2"/>
      <c r="V13" s="2"/>
      <c r="W13" s="2"/>
      <c r="X13" s="2"/>
      <c r="Y13" s="2"/>
      <c r="Z13" s="2"/>
      <c r="AA13" s="2"/>
    </row>
    <row r="14" spans="1:30" ht="18.75" customHeight="1">
      <c r="A14" s="2"/>
      <c r="B14" s="2"/>
      <c r="C14" s="2"/>
      <c r="D14" s="2"/>
      <c r="E14" s="2"/>
      <c r="F14" s="2"/>
      <c r="G14" s="2"/>
      <c r="H14" s="2"/>
      <c r="I14" s="2"/>
      <c r="J14" s="2"/>
      <c r="K14" s="2"/>
      <c r="L14" s="2"/>
      <c r="M14" s="2"/>
      <c r="N14" s="2"/>
      <c r="O14" s="2"/>
      <c r="P14" s="2"/>
      <c r="Q14" s="2"/>
      <c r="R14" s="2"/>
      <c r="S14" s="2"/>
      <c r="T14" s="2"/>
      <c r="U14" s="2"/>
      <c r="V14" s="2"/>
      <c r="W14" s="2"/>
      <c r="X14" s="2"/>
      <c r="Y14" s="2"/>
      <c r="Z14" s="2"/>
      <c r="AA14" s="2"/>
    </row>
    <row r="15" spans="1:30" ht="13.5" customHeight="1">
      <c r="A15" s="2"/>
      <c r="C15" s="2"/>
      <c r="D15" s="2"/>
      <c r="E15" s="2"/>
      <c r="F15" s="2"/>
      <c r="G15" s="2"/>
      <c r="H15" s="2"/>
      <c r="I15" s="2"/>
      <c r="J15" s="2"/>
      <c r="K15" s="2"/>
      <c r="L15" s="2"/>
      <c r="M15" s="2"/>
      <c r="N15" s="2"/>
      <c r="O15" s="2"/>
      <c r="P15" s="2"/>
      <c r="Q15" s="2"/>
      <c r="R15" s="2"/>
      <c r="S15" s="2"/>
      <c r="T15" s="2"/>
      <c r="U15" s="2"/>
      <c r="V15" s="2"/>
      <c r="W15" s="2"/>
      <c r="X15" s="2"/>
      <c r="Y15" s="2"/>
      <c r="Z15" s="2"/>
      <c r="AA15" s="2"/>
    </row>
    <row r="16" spans="1:30" ht="18.75" customHeight="1">
      <c r="A16" s="2"/>
      <c r="B16" s="1518" t="str">
        <f>IF('確認申請書（建築）入力'!$M$4=0,"",'確認申請書（建築）入力'!$M$4)</f>
        <v>指定確認検査機関
　株式会社東日本住宅評価センター　様</v>
      </c>
      <c r="C16" s="1518"/>
      <c r="D16" s="1518"/>
      <c r="E16" s="1518"/>
      <c r="F16" s="1518"/>
      <c r="G16" s="1518"/>
      <c r="H16" s="1518"/>
      <c r="I16" s="1518"/>
      <c r="J16" s="1518"/>
      <c r="K16" s="1518"/>
      <c r="L16" s="1518"/>
      <c r="M16" s="1518"/>
      <c r="N16" s="1518"/>
      <c r="O16" s="1518"/>
      <c r="P16" s="1518"/>
      <c r="Q16" s="1518"/>
      <c r="R16" s="2"/>
      <c r="S16" s="2"/>
      <c r="T16" s="2"/>
      <c r="U16" s="2"/>
      <c r="V16" s="2"/>
      <c r="W16" s="2"/>
      <c r="X16" s="2"/>
      <c r="Y16" s="2"/>
      <c r="Z16" s="2"/>
      <c r="AA16" s="2"/>
    </row>
    <row r="17" spans="1:50" ht="18.75" customHeight="1">
      <c r="A17" s="2"/>
      <c r="B17" s="1518"/>
      <c r="C17" s="1518"/>
      <c r="D17" s="1518"/>
      <c r="E17" s="1518"/>
      <c r="F17" s="1518"/>
      <c r="G17" s="1518"/>
      <c r="H17" s="1518"/>
      <c r="I17" s="1518"/>
      <c r="J17" s="1518"/>
      <c r="K17" s="1518"/>
      <c r="L17" s="1518"/>
      <c r="M17" s="1518"/>
      <c r="N17" s="1518"/>
      <c r="O17" s="1518"/>
      <c r="P17" s="1518"/>
      <c r="Q17" s="1518"/>
      <c r="R17" s="2"/>
      <c r="S17" s="2"/>
      <c r="T17" s="2"/>
      <c r="U17" s="2"/>
      <c r="V17" s="2"/>
      <c r="W17" s="2"/>
      <c r="X17" s="2"/>
      <c r="Y17" s="2"/>
      <c r="Z17" s="2"/>
      <c r="AA17" s="2"/>
    </row>
    <row r="18" spans="1:50" ht="8.25" customHeight="1">
      <c r="A18" s="2"/>
      <c r="B18" s="2"/>
      <c r="C18" s="2"/>
      <c r="D18" s="2"/>
      <c r="E18" s="2"/>
      <c r="F18" s="2"/>
      <c r="G18" s="2"/>
      <c r="H18" s="2"/>
      <c r="I18" s="2"/>
      <c r="J18" s="2"/>
      <c r="K18" s="2"/>
      <c r="L18" s="2"/>
      <c r="M18" s="2"/>
      <c r="N18" s="2"/>
      <c r="O18" s="2"/>
      <c r="P18" s="2"/>
      <c r="Q18" s="2"/>
      <c r="R18" s="2"/>
      <c r="S18" s="2"/>
      <c r="T18" s="2"/>
      <c r="U18" s="2"/>
      <c r="V18" s="2"/>
      <c r="W18" s="2"/>
      <c r="X18" s="2"/>
      <c r="Y18" s="2"/>
      <c r="Z18" s="2"/>
      <c r="AA18" s="2"/>
    </row>
    <row r="19" spans="1:50" ht="18" customHeight="1">
      <c r="A19" s="2"/>
      <c r="B19" s="2"/>
      <c r="C19" s="2"/>
      <c r="D19" s="2"/>
      <c r="E19" s="2"/>
      <c r="F19" s="2"/>
      <c r="G19" s="2"/>
      <c r="H19" s="2"/>
      <c r="I19" s="2"/>
      <c r="J19" s="2"/>
      <c r="K19" s="2"/>
      <c r="L19" s="2"/>
      <c r="M19" s="2"/>
      <c r="N19" s="2"/>
      <c r="O19" s="2"/>
      <c r="P19" s="2"/>
      <c r="Q19" s="2"/>
      <c r="R19" s="2"/>
      <c r="S19" s="2"/>
      <c r="T19" s="2"/>
      <c r="U19" s="1857" t="s">
        <v>3063</v>
      </c>
      <c r="V19" s="1857"/>
      <c r="W19" s="1857"/>
      <c r="X19" s="1857"/>
      <c r="Y19" s="1857"/>
      <c r="Z19" s="1857"/>
      <c r="AA19" s="1857"/>
      <c r="AH19" s="138"/>
    </row>
    <row r="20" spans="1:50" ht="18.75" customHeight="1">
      <c r="A20" s="2"/>
      <c r="B20" s="2"/>
      <c r="C20" s="2"/>
      <c r="D20" s="2"/>
      <c r="E20" s="2"/>
      <c r="F20" s="2"/>
      <c r="G20" s="2"/>
      <c r="H20" s="2"/>
      <c r="I20" s="2"/>
      <c r="J20" s="2"/>
      <c r="K20" s="2"/>
      <c r="L20" s="2"/>
      <c r="M20" s="2"/>
      <c r="N20" s="2"/>
      <c r="O20" s="2"/>
      <c r="P20" s="2"/>
      <c r="Q20" s="2"/>
      <c r="R20" s="2"/>
      <c r="AH20" s="3"/>
      <c r="AI20" s="3"/>
      <c r="AM20" s="3"/>
      <c r="AN20" s="1862"/>
      <c r="AO20" s="1862"/>
      <c r="AP20" s="1862"/>
      <c r="AQ20" s="1862"/>
      <c r="AR20" s="1862"/>
    </row>
    <row r="21" spans="1:50" ht="6" customHeight="1">
      <c r="A21" s="2"/>
      <c r="B21" s="2"/>
      <c r="C21" s="2"/>
      <c r="D21" s="2"/>
      <c r="E21" s="2"/>
      <c r="F21" s="2"/>
      <c r="G21" s="2"/>
      <c r="H21" s="2"/>
      <c r="I21" s="2"/>
      <c r="J21" s="2"/>
      <c r="K21" s="2"/>
      <c r="L21" s="2"/>
      <c r="M21" s="2"/>
      <c r="N21" s="2"/>
      <c r="O21" s="2"/>
      <c r="P21" s="2"/>
      <c r="Q21" s="2"/>
      <c r="R21" s="2"/>
      <c r="S21" s="2"/>
      <c r="T21" s="2"/>
      <c r="U21" s="2"/>
    </row>
    <row r="22" spans="1:50" ht="18.75" customHeight="1">
      <c r="A22" s="2"/>
      <c r="B22" s="2"/>
      <c r="C22" s="2"/>
      <c r="D22" s="2"/>
      <c r="E22" s="2"/>
      <c r="F22" s="2"/>
      <c r="G22" s="2"/>
      <c r="H22" s="2"/>
      <c r="I22" s="2"/>
      <c r="J22" s="2"/>
      <c r="K22" s="2"/>
      <c r="L22" s="2"/>
      <c r="M22" s="2"/>
      <c r="N22" s="2"/>
      <c r="O22" s="2"/>
      <c r="P22" s="2"/>
      <c r="Q22" s="2"/>
      <c r="R22" s="2"/>
      <c r="S22" s="2"/>
      <c r="T22" s="2"/>
      <c r="U22" s="2"/>
      <c r="V22" s="2"/>
      <c r="W22" s="2"/>
      <c r="X22" s="2"/>
      <c r="AA22" s="2"/>
    </row>
    <row r="23" spans="1:50" ht="24.75" customHeight="1">
      <c r="A23" s="2"/>
      <c r="B23" s="2"/>
      <c r="C23" s="2"/>
      <c r="D23" s="2"/>
      <c r="E23" s="2"/>
      <c r="F23" s="2"/>
      <c r="G23" s="2"/>
      <c r="H23" s="2"/>
      <c r="I23" s="2"/>
      <c r="J23" s="2"/>
      <c r="K23" s="2"/>
      <c r="L23" s="2"/>
      <c r="M23" s="2"/>
      <c r="N23" s="2"/>
      <c r="O23" s="2"/>
      <c r="P23" s="2"/>
      <c r="Q23" s="2"/>
      <c r="R23" s="2"/>
      <c r="S23" s="2"/>
      <c r="T23" s="2"/>
      <c r="U23" s="2"/>
    </row>
    <row r="24" spans="1:50" ht="18" customHeight="1">
      <c r="A24" s="2"/>
      <c r="B24" s="2"/>
      <c r="C24" s="2"/>
      <c r="D24" s="2"/>
      <c r="E24" s="2"/>
      <c r="F24" s="2"/>
      <c r="G24" s="2"/>
      <c r="H24" s="2"/>
      <c r="I24" s="2"/>
      <c r="J24" s="2"/>
      <c r="K24" s="2"/>
      <c r="L24" s="2"/>
      <c r="M24" s="2"/>
      <c r="N24" s="2"/>
      <c r="O24" s="2"/>
      <c r="P24" s="2" t="str">
        <f>IF(項目一覧!$C$183=0,"",項目一覧!$C$183)</f>
        <v/>
      </c>
      <c r="Q24" s="2"/>
      <c r="R24" s="2"/>
      <c r="S24" s="2"/>
      <c r="T24" s="2"/>
      <c r="U24" s="2"/>
      <c r="V24" s="2"/>
      <c r="W24" s="2"/>
      <c r="X24" s="2"/>
      <c r="AA24" s="2"/>
      <c r="AH24" s="128"/>
    </row>
    <row r="25" spans="1:50" ht="18.75" customHeight="1">
      <c r="A25" s="2"/>
      <c r="B25" s="2"/>
      <c r="C25" s="2"/>
      <c r="D25" s="2"/>
      <c r="E25" s="2"/>
      <c r="F25" s="2"/>
      <c r="G25" s="2"/>
      <c r="H25" s="2"/>
      <c r="I25" s="2"/>
      <c r="J25" s="2" t="s">
        <v>453</v>
      </c>
      <c r="K25" s="2"/>
      <c r="L25" s="2"/>
      <c r="M25" s="2"/>
      <c r="N25" s="2"/>
      <c r="O25" s="2"/>
      <c r="P25" s="2" t="str">
        <f>IF(項目一覧!$C$4=0,"",項目一覧!$C$4)</f>
        <v/>
      </c>
      <c r="Q25" s="2"/>
      <c r="R25" s="2"/>
      <c r="S25" s="2"/>
      <c r="T25" s="2"/>
      <c r="U25" s="2"/>
      <c r="V25" s="2"/>
      <c r="W25" s="2"/>
      <c r="X25" s="2"/>
      <c r="AA25" s="2"/>
    </row>
    <row r="26" spans="1:50" ht="18.75" customHeight="1">
      <c r="A26" s="2"/>
      <c r="B26" s="2"/>
      <c r="C26" s="2"/>
      <c r="D26" s="2"/>
      <c r="E26" s="2"/>
      <c r="F26" s="2"/>
      <c r="G26" s="2"/>
      <c r="H26" s="2"/>
      <c r="I26" s="2"/>
      <c r="J26" s="2"/>
      <c r="K26" s="2"/>
      <c r="L26" s="2"/>
      <c r="M26" s="2"/>
      <c r="N26" s="2"/>
      <c r="O26" s="2"/>
      <c r="P26" s="67"/>
      <c r="Q26" s="67"/>
      <c r="R26" s="67"/>
      <c r="S26" s="67"/>
      <c r="T26" s="67"/>
      <c r="U26" s="67"/>
      <c r="V26" s="67"/>
      <c r="W26" s="67"/>
      <c r="X26" s="67"/>
      <c r="Y26" s="67"/>
      <c r="Z26" s="67"/>
      <c r="AA26" s="67"/>
    </row>
    <row r="27" spans="1:50" ht="9" customHeight="1">
      <c r="A27" s="2"/>
      <c r="B27" s="2"/>
      <c r="C27" s="2"/>
      <c r="D27" s="2"/>
      <c r="E27" s="2"/>
      <c r="F27" s="2"/>
      <c r="G27" s="2"/>
      <c r="H27" s="2"/>
      <c r="I27" s="2"/>
      <c r="J27" s="2"/>
      <c r="K27" s="2"/>
      <c r="L27" s="2"/>
      <c r="M27" s="2"/>
      <c r="N27" s="2"/>
      <c r="O27" s="2"/>
      <c r="P27" s="67"/>
      <c r="Q27" s="67"/>
      <c r="R27" s="67"/>
      <c r="S27" s="67"/>
      <c r="T27" s="67"/>
      <c r="U27" s="67"/>
      <c r="V27" s="67"/>
      <c r="W27" s="67"/>
      <c r="X27" s="67"/>
      <c r="Y27" s="67"/>
      <c r="Z27" s="67"/>
      <c r="AA27" s="67"/>
    </row>
    <row r="28" spans="1:50" ht="18.75" customHeight="1">
      <c r="A28" s="2"/>
      <c r="B28" s="2"/>
      <c r="C28" s="2"/>
      <c r="D28" s="2"/>
      <c r="E28" s="2"/>
      <c r="F28" s="2"/>
      <c r="G28" s="2"/>
      <c r="H28" s="2"/>
      <c r="I28" s="2"/>
      <c r="J28" s="2"/>
      <c r="K28" s="2"/>
      <c r="L28" s="2"/>
      <c r="M28" s="2"/>
      <c r="N28" s="2"/>
      <c r="O28" s="2"/>
      <c r="P28" s="2"/>
      <c r="Q28" s="2"/>
      <c r="R28" s="2"/>
      <c r="S28" s="2"/>
      <c r="T28" s="2"/>
      <c r="U28" s="2"/>
      <c r="V28" s="2"/>
      <c r="W28" s="2"/>
      <c r="X28" s="2"/>
      <c r="AA28" s="2"/>
    </row>
    <row r="29" spans="1:50" ht="18.75" customHeight="1">
      <c r="A29" s="2"/>
      <c r="B29" s="2"/>
      <c r="C29" s="2"/>
      <c r="D29" s="2"/>
      <c r="E29" s="2"/>
      <c r="F29" s="2"/>
      <c r="G29" s="2"/>
      <c r="H29" s="2"/>
      <c r="I29" s="2"/>
      <c r="J29" s="2"/>
      <c r="K29" s="2"/>
      <c r="L29" s="2"/>
      <c r="M29" s="2"/>
      <c r="N29" s="2"/>
      <c r="O29" s="2"/>
      <c r="P29" s="2"/>
      <c r="Q29" s="2"/>
      <c r="R29" s="2"/>
      <c r="S29" s="2"/>
      <c r="T29" s="2"/>
      <c r="U29" s="2"/>
      <c r="V29" s="2"/>
      <c r="W29" s="2"/>
      <c r="X29" s="2"/>
      <c r="AA29" s="2"/>
    </row>
    <row r="30" spans="1:50" ht="18.75" customHeight="1">
      <c r="A30" s="2"/>
      <c r="B30" s="2"/>
      <c r="C30" s="2"/>
      <c r="D30" s="2"/>
      <c r="E30" s="2"/>
      <c r="F30" s="2"/>
      <c r="G30" s="2"/>
      <c r="H30" s="2"/>
      <c r="I30" s="2"/>
      <c r="J30" s="2"/>
      <c r="K30" s="2"/>
      <c r="L30" s="2"/>
      <c r="M30" s="2"/>
      <c r="N30" s="2"/>
      <c r="O30" s="2"/>
      <c r="P30" s="67"/>
      <c r="Q30" s="67"/>
      <c r="R30" s="67"/>
      <c r="S30" s="67"/>
      <c r="T30" s="67"/>
      <c r="U30" s="67"/>
      <c r="V30" s="67"/>
      <c r="W30" s="67"/>
      <c r="X30" s="67"/>
      <c r="Y30" s="67"/>
      <c r="Z30" s="67"/>
      <c r="AA30" s="67"/>
    </row>
    <row r="31" spans="1:50" ht="30.75" customHeight="1">
      <c r="A31" s="2"/>
      <c r="B31" s="30"/>
      <c r="C31" s="30"/>
      <c r="D31" s="30"/>
      <c r="E31" s="30"/>
      <c r="F31" s="30"/>
      <c r="G31" s="30"/>
      <c r="H31" s="30"/>
      <c r="I31" s="30"/>
      <c r="J31" s="30"/>
      <c r="K31" s="30"/>
      <c r="L31" s="30"/>
      <c r="M31" s="30"/>
      <c r="N31" s="30"/>
      <c r="O31" s="30"/>
      <c r="P31" s="155"/>
      <c r="Q31" s="155"/>
      <c r="R31" s="155"/>
      <c r="S31" s="155"/>
      <c r="T31" s="155"/>
      <c r="U31" s="155"/>
      <c r="V31" s="155"/>
      <c r="W31" s="155"/>
      <c r="X31" s="155"/>
      <c r="Y31" s="155"/>
      <c r="Z31" s="155"/>
      <c r="AA31" s="155"/>
      <c r="AB31" s="28"/>
    </row>
    <row r="32" spans="1:50" ht="25.5" customHeight="1">
      <c r="B32" s="2"/>
      <c r="C32" s="2"/>
      <c r="D32" s="2" t="s">
        <v>795</v>
      </c>
      <c r="E32" s="2"/>
      <c r="F32" s="2"/>
      <c r="G32" s="2"/>
      <c r="H32" s="2"/>
      <c r="I32" s="2"/>
      <c r="J32" s="2"/>
      <c r="K32" s="2"/>
      <c r="L32" s="2"/>
      <c r="M32" s="2"/>
      <c r="N32" s="2"/>
      <c r="O32" s="2"/>
      <c r="P32" s="2"/>
      <c r="Q32" s="2"/>
      <c r="R32" s="2"/>
      <c r="S32" s="2"/>
      <c r="T32" s="2"/>
      <c r="U32" s="2"/>
      <c r="V32" s="2"/>
      <c r="W32" s="2"/>
      <c r="X32" s="2"/>
      <c r="Y32" s="2"/>
      <c r="Z32" s="2"/>
      <c r="AA32" s="2"/>
      <c r="AB32" s="2"/>
      <c r="AC32" s="2"/>
      <c r="AD32" s="2"/>
      <c r="AE32" s="138"/>
      <c r="AX32" s="2"/>
    </row>
    <row r="33" spans="1:53" ht="18.95" customHeight="1">
      <c r="B33" s="2"/>
      <c r="C33" s="2"/>
      <c r="D33" s="2"/>
      <c r="E33" s="2" t="s">
        <v>583</v>
      </c>
      <c r="F33" s="2"/>
      <c r="G33" s="2"/>
      <c r="H33" s="2"/>
      <c r="I33" s="2"/>
      <c r="J33" s="2"/>
      <c r="K33" s="97" t="s">
        <v>794</v>
      </c>
      <c r="L33" s="2"/>
      <c r="M33" s="2"/>
      <c r="N33" s="2"/>
      <c r="O33" s="2"/>
      <c r="P33" s="2"/>
      <c r="Q33" s="2"/>
      <c r="R33" s="2"/>
      <c r="S33" s="2"/>
      <c r="T33" s="2" t="s">
        <v>115</v>
      </c>
      <c r="U33" s="2"/>
      <c r="V33" s="2"/>
      <c r="W33" s="2"/>
      <c r="X33" s="2"/>
      <c r="Y33" s="2"/>
      <c r="Z33" s="2"/>
      <c r="AA33" s="2"/>
      <c r="AB33" s="39"/>
      <c r="AC33" s="39"/>
      <c r="AD33" s="2"/>
      <c r="AE33" s="2"/>
      <c r="AL33" s="1878"/>
      <c r="AM33" s="1878"/>
      <c r="AN33" s="1878"/>
      <c r="AO33" s="1878"/>
      <c r="AP33" s="1878"/>
      <c r="AQ33" s="1878"/>
      <c r="AR33" s="1878"/>
      <c r="AS33" s="1878"/>
      <c r="AT33" s="1878"/>
      <c r="AU33" s="1878"/>
      <c r="AV33" s="1878"/>
      <c r="AW33" s="1878"/>
      <c r="AX33" s="2"/>
      <c r="BA33" s="2"/>
    </row>
    <row r="34" spans="1:53" ht="18.95" customHeight="1">
      <c r="B34" s="2"/>
      <c r="C34" s="2"/>
      <c r="D34" s="2"/>
      <c r="E34" s="2" t="s">
        <v>582</v>
      </c>
      <c r="F34" s="2"/>
      <c r="G34" s="2"/>
      <c r="H34" s="2"/>
      <c r="I34" s="2"/>
      <c r="J34" s="2"/>
      <c r="K34" s="97" t="s">
        <v>3074</v>
      </c>
      <c r="L34" s="97"/>
      <c r="M34" s="97"/>
      <c r="N34" s="97" t="s">
        <v>642</v>
      </c>
      <c r="O34" s="97"/>
      <c r="P34" s="97"/>
      <c r="Q34" s="97" t="s">
        <v>641</v>
      </c>
      <c r="R34" s="97"/>
      <c r="S34" s="97"/>
      <c r="T34" s="97" t="s">
        <v>640</v>
      </c>
      <c r="U34" s="97"/>
      <c r="V34" s="211"/>
      <c r="W34" s="211"/>
      <c r="X34" s="211"/>
      <c r="Y34" s="211"/>
      <c r="Z34" s="211"/>
      <c r="AA34" s="211"/>
      <c r="AB34" s="153"/>
      <c r="AC34" s="153"/>
      <c r="AD34" s="2"/>
      <c r="AE34" s="2"/>
      <c r="AF34" s="3"/>
      <c r="AJ34" s="3"/>
      <c r="AK34" s="3"/>
      <c r="AL34" s="1862"/>
      <c r="AM34" s="1862"/>
      <c r="AN34" s="1862"/>
      <c r="AO34" s="1862"/>
      <c r="AP34" s="1862"/>
    </row>
    <row r="35" spans="1:53" ht="18.95" customHeight="1">
      <c r="B35" s="2"/>
      <c r="C35" s="2"/>
      <c r="D35" s="2"/>
      <c r="E35" s="2" t="s">
        <v>581</v>
      </c>
      <c r="F35" s="2"/>
      <c r="G35" s="2"/>
      <c r="H35" s="2"/>
      <c r="I35" s="2"/>
      <c r="J35" s="2"/>
      <c r="K35" s="97" t="s">
        <v>532</v>
      </c>
      <c r="L35" s="2"/>
      <c r="M35" s="2"/>
      <c r="N35" s="2"/>
      <c r="O35" s="2"/>
      <c r="P35" s="2"/>
      <c r="Q35" s="2"/>
      <c r="R35" s="2"/>
      <c r="S35" s="2"/>
      <c r="T35" s="2"/>
      <c r="U35" s="2"/>
      <c r="V35" s="2"/>
      <c r="W35" s="2"/>
      <c r="X35" s="2"/>
      <c r="Y35" s="2"/>
      <c r="Z35" s="2"/>
      <c r="AA35" s="2"/>
      <c r="AB35" s="39"/>
      <c r="AC35" s="39"/>
      <c r="AD35" s="2"/>
      <c r="AE35" s="2"/>
      <c r="AL35" s="1878"/>
      <c r="AM35" s="1878"/>
      <c r="AN35" s="1878"/>
      <c r="AO35" s="1878"/>
      <c r="AP35" s="1878"/>
      <c r="AQ35" s="1878"/>
      <c r="AR35" s="1878"/>
      <c r="AS35" s="1878"/>
      <c r="AT35" s="1878"/>
      <c r="AU35" s="1878"/>
      <c r="AV35" s="1878"/>
      <c r="AW35" s="1878"/>
      <c r="AX35" s="1878"/>
      <c r="AY35" s="1878"/>
      <c r="AZ35" s="1878"/>
      <c r="BA35" s="1878"/>
    </row>
    <row r="36" spans="1:53" ht="18.95" customHeight="1">
      <c r="B36" s="2"/>
      <c r="C36" s="2"/>
      <c r="D36" s="2"/>
      <c r="E36" s="2" t="s">
        <v>580</v>
      </c>
      <c r="F36" s="2"/>
      <c r="G36" s="2"/>
      <c r="H36" s="2"/>
      <c r="I36" s="2"/>
      <c r="J36" s="2"/>
      <c r="K36" s="2"/>
      <c r="L36" s="82"/>
      <c r="M36" s="82"/>
      <c r="N36" s="82"/>
      <c r="O36" s="82"/>
      <c r="P36" s="82"/>
      <c r="Q36" s="82"/>
      <c r="R36" s="82"/>
      <c r="S36" s="82"/>
      <c r="T36" s="82"/>
      <c r="U36" s="82"/>
      <c r="V36" s="82"/>
      <c r="W36" s="82"/>
      <c r="X36" s="82"/>
      <c r="Y36" s="82"/>
      <c r="Z36" s="82"/>
      <c r="AA36" s="82"/>
      <c r="AB36" s="67"/>
      <c r="AC36" s="67"/>
      <c r="AD36" s="2"/>
      <c r="AE36" s="2"/>
      <c r="AL36" s="1879"/>
      <c r="AM36" s="1879"/>
      <c r="AN36" s="1879"/>
      <c r="AO36" s="1879"/>
      <c r="AP36" s="1879"/>
      <c r="AQ36" s="1879"/>
      <c r="AR36" s="1879"/>
      <c r="AS36" s="1879"/>
      <c r="AT36" s="1879"/>
      <c r="AU36" s="1879"/>
      <c r="AV36" s="1879"/>
      <c r="AW36" s="1879"/>
      <c r="AX36" s="1879"/>
      <c r="AY36" s="1879"/>
      <c r="AZ36" s="1879"/>
      <c r="BA36" s="1879"/>
    </row>
    <row r="37" spans="1:53" ht="18.95" customHeight="1">
      <c r="B37" s="2"/>
      <c r="C37" s="2"/>
      <c r="D37" s="2"/>
      <c r="E37" s="2"/>
      <c r="F37" s="2"/>
      <c r="G37" s="2"/>
      <c r="H37" s="2"/>
      <c r="I37" s="2"/>
      <c r="J37" s="2"/>
      <c r="K37" s="2"/>
      <c r="L37" s="81"/>
      <c r="M37" s="81"/>
      <c r="N37" s="81"/>
      <c r="O37" s="81"/>
      <c r="P37" s="81"/>
      <c r="Q37" s="81"/>
      <c r="R37" s="81"/>
      <c r="S37" s="81"/>
      <c r="T37" s="81"/>
      <c r="U37" s="81"/>
      <c r="V37" s="81"/>
      <c r="W37" s="81"/>
      <c r="X37" s="81"/>
      <c r="Y37" s="81"/>
      <c r="Z37" s="81"/>
      <c r="AA37" s="81"/>
      <c r="AB37" s="67"/>
      <c r="AC37" s="67"/>
      <c r="AD37" s="2"/>
      <c r="AL37" s="1879"/>
      <c r="AM37" s="1879"/>
      <c r="AN37" s="1879"/>
      <c r="AO37" s="1879"/>
      <c r="AP37" s="1879"/>
      <c r="AQ37" s="1879"/>
      <c r="AR37" s="1879"/>
      <c r="AS37" s="1879"/>
      <c r="AT37" s="1879"/>
      <c r="AU37" s="1879"/>
      <c r="AV37" s="1879"/>
      <c r="AW37" s="1879"/>
      <c r="AX37" s="1879"/>
      <c r="AY37" s="1879"/>
      <c r="AZ37" s="1879"/>
      <c r="BA37" s="1879"/>
    </row>
    <row r="38" spans="1:53" ht="26.25" customHeight="1">
      <c r="A38" s="2"/>
      <c r="B38" s="1543" t="s">
        <v>451</v>
      </c>
      <c r="C38" s="1544"/>
      <c r="D38" s="1544"/>
      <c r="E38" s="1544"/>
      <c r="F38" s="1544"/>
      <c r="G38" s="1544"/>
      <c r="H38" s="1545"/>
      <c r="I38" s="1543" t="s">
        <v>449</v>
      </c>
      <c r="J38" s="1544"/>
      <c r="K38" s="1544"/>
      <c r="L38" s="1544"/>
      <c r="M38" s="1544"/>
      <c r="N38" s="1544"/>
      <c r="O38" s="1544"/>
      <c r="P38" s="1544"/>
      <c r="Q38" s="1544"/>
      <c r="R38" s="1544"/>
      <c r="S38" s="1544"/>
      <c r="T38" s="1545"/>
      <c r="U38" s="1543" t="s">
        <v>448</v>
      </c>
      <c r="V38" s="1544"/>
      <c r="W38" s="1544"/>
      <c r="X38" s="1544"/>
      <c r="Y38" s="1544"/>
      <c r="Z38" s="1544"/>
      <c r="AA38" s="1544"/>
      <c r="AB38" s="1545"/>
      <c r="AC38" s="2"/>
    </row>
    <row r="39" spans="1:53" ht="33" customHeight="1">
      <c r="A39" s="2"/>
      <c r="B39" s="1547"/>
      <c r="C39" s="1548"/>
      <c r="D39" s="1548"/>
      <c r="E39" s="1548"/>
      <c r="F39" s="1548"/>
      <c r="G39" s="1548"/>
      <c r="H39" s="1549"/>
      <c r="I39" s="1520" t="s">
        <v>447</v>
      </c>
      <c r="J39" s="1521"/>
      <c r="K39" s="1521"/>
      <c r="L39" s="1521"/>
      <c r="M39" s="1521"/>
      <c r="N39" s="1521"/>
      <c r="O39" s="1521"/>
      <c r="P39" s="1521"/>
      <c r="Q39" s="1521"/>
      <c r="R39" s="1521"/>
      <c r="S39" s="1521"/>
      <c r="T39" s="1522"/>
      <c r="U39" s="1543" t="s">
        <v>3073</v>
      </c>
      <c r="V39" s="1544"/>
      <c r="W39" s="1544"/>
      <c r="X39" s="1544"/>
      <c r="Y39" s="1544"/>
      <c r="Z39" s="1544"/>
      <c r="AA39" s="1544"/>
      <c r="AB39" s="1545"/>
      <c r="AC39" s="2"/>
    </row>
    <row r="40" spans="1:53" ht="63" customHeight="1">
      <c r="A40" s="2"/>
      <c r="B40" s="60"/>
      <c r="C40" s="2"/>
      <c r="D40" s="2"/>
      <c r="E40" s="2"/>
      <c r="F40" s="2"/>
      <c r="G40" s="2"/>
      <c r="H40" s="64"/>
      <c r="I40" s="1505"/>
      <c r="J40" s="1506"/>
      <c r="K40" s="1506"/>
      <c r="L40" s="1506"/>
      <c r="M40" s="1506"/>
      <c r="N40" s="1506"/>
      <c r="O40" s="1506"/>
      <c r="P40" s="1506"/>
      <c r="Q40" s="1506"/>
      <c r="R40" s="1506"/>
      <c r="S40" s="1506"/>
      <c r="T40" s="1507"/>
      <c r="U40" s="1867" t="s">
        <v>772</v>
      </c>
      <c r="V40" s="1868"/>
      <c r="W40" s="1868"/>
      <c r="X40" s="1868"/>
      <c r="Y40" s="1868"/>
      <c r="Z40" s="1868"/>
      <c r="AA40" s="1868"/>
      <c r="AB40" s="1869"/>
      <c r="AC40" s="2"/>
    </row>
    <row r="41" spans="1:53" ht="33" customHeight="1">
      <c r="A41" s="2"/>
      <c r="B41" s="58"/>
      <c r="C41" s="30"/>
      <c r="D41" s="30"/>
      <c r="E41" s="30"/>
      <c r="F41" s="30"/>
      <c r="G41" s="30"/>
      <c r="H41" s="59"/>
      <c r="I41" s="1508"/>
      <c r="J41" s="1509"/>
      <c r="K41" s="1509"/>
      <c r="L41" s="1509"/>
      <c r="M41" s="1509"/>
      <c r="N41" s="1509"/>
      <c r="O41" s="1509"/>
      <c r="P41" s="1509"/>
      <c r="Q41" s="1509"/>
      <c r="R41" s="1509"/>
      <c r="S41" s="1509"/>
      <c r="T41" s="1510"/>
      <c r="U41" s="1508" t="s">
        <v>2589</v>
      </c>
      <c r="V41" s="1509"/>
      <c r="W41" s="1509"/>
      <c r="X41" s="1509"/>
      <c r="Y41" s="1509"/>
      <c r="Z41" s="1509"/>
      <c r="AA41" s="1509"/>
      <c r="AB41" s="1510"/>
      <c r="AC41" s="2"/>
    </row>
    <row r="42" spans="1:53" ht="15.75" customHeight="1">
      <c r="A42" s="2"/>
      <c r="B42" s="43"/>
      <c r="C42" s="43"/>
      <c r="D42" s="43"/>
      <c r="E42" s="43"/>
      <c r="F42" s="43"/>
      <c r="G42" s="43"/>
      <c r="H42" s="43"/>
      <c r="I42" s="43"/>
      <c r="J42" s="43"/>
      <c r="K42" s="43"/>
      <c r="L42" s="43"/>
      <c r="M42" s="43"/>
      <c r="N42" s="43"/>
      <c r="O42" s="43"/>
      <c r="P42" s="43"/>
      <c r="Q42" s="43"/>
      <c r="R42" s="43"/>
      <c r="S42" s="43"/>
      <c r="T42" s="43"/>
      <c r="U42" s="2"/>
      <c r="V42" s="2"/>
      <c r="W42" s="2"/>
      <c r="X42" s="2"/>
      <c r="Y42" s="2"/>
      <c r="Z42" s="2"/>
      <c r="AA42" s="2"/>
      <c r="AB42" s="2"/>
      <c r="AC42" s="2"/>
    </row>
    <row r="43" spans="1:53" ht="15.75" customHeight="1">
      <c r="A43" s="2"/>
      <c r="B43" s="2"/>
      <c r="C43" s="2"/>
      <c r="D43" s="2"/>
      <c r="E43" s="128"/>
      <c r="F43" s="2"/>
      <c r="G43" s="2"/>
      <c r="H43" s="2"/>
      <c r="I43" s="2"/>
      <c r="J43" s="2"/>
      <c r="K43" s="2"/>
      <c r="L43" s="2"/>
      <c r="M43" s="2"/>
      <c r="N43" s="2"/>
      <c r="O43" s="2"/>
      <c r="P43" s="2"/>
      <c r="Q43" s="2"/>
      <c r="R43" s="2"/>
      <c r="S43" s="2"/>
      <c r="T43" s="2"/>
      <c r="U43" s="2"/>
      <c r="V43" s="2"/>
      <c r="W43" s="2"/>
      <c r="X43" s="2"/>
      <c r="Y43" s="2"/>
      <c r="Z43" s="2"/>
      <c r="AA43" s="2"/>
      <c r="AB43" s="2"/>
      <c r="AC43" s="2"/>
      <c r="AD43" s="2"/>
    </row>
    <row r="44" spans="1:53" ht="15.75" customHeight="1">
      <c r="A44" s="2"/>
      <c r="B44" s="2"/>
      <c r="C44" s="2"/>
      <c r="D44" s="2"/>
      <c r="E44" s="128"/>
      <c r="F44" s="128"/>
      <c r="G44" s="2"/>
      <c r="H44" s="2"/>
      <c r="I44" s="2"/>
      <c r="J44" s="2"/>
      <c r="K44" s="2"/>
      <c r="L44" s="2"/>
      <c r="M44" s="2"/>
      <c r="N44" s="2"/>
      <c r="O44" s="2"/>
      <c r="P44" s="2"/>
      <c r="Q44" s="2"/>
      <c r="R44" s="2"/>
      <c r="S44" s="2"/>
      <c r="T44" s="2"/>
      <c r="U44" s="2"/>
      <c r="V44" s="2"/>
      <c r="W44" s="2"/>
      <c r="X44" s="2"/>
      <c r="Y44" s="2"/>
      <c r="Z44" s="2"/>
      <c r="AA44" s="2"/>
      <c r="AB44" s="2"/>
    </row>
    <row r="45" spans="1:53" ht="15.75" customHeight="1">
      <c r="A45" s="2"/>
      <c r="B45" s="2"/>
      <c r="C45" s="2"/>
      <c r="D45" s="2"/>
      <c r="E45" s="128"/>
      <c r="F45" s="128"/>
      <c r="G45" s="2"/>
      <c r="H45" s="2"/>
      <c r="I45" s="2"/>
      <c r="J45" s="2"/>
      <c r="K45" s="2"/>
      <c r="L45" s="2"/>
      <c r="M45" s="2"/>
      <c r="N45" s="2"/>
      <c r="O45" s="2"/>
      <c r="P45" s="2"/>
      <c r="Q45" s="2"/>
      <c r="R45" s="2"/>
      <c r="S45" s="2"/>
      <c r="T45" s="2"/>
      <c r="U45" s="2"/>
      <c r="V45" s="2"/>
      <c r="W45" s="2"/>
      <c r="X45" s="2"/>
      <c r="Y45" s="2"/>
      <c r="Z45" s="2"/>
      <c r="AA45" s="2"/>
      <c r="AB45" s="2"/>
    </row>
    <row r="46" spans="1:53" ht="15.75" customHeight="1">
      <c r="A46" s="2"/>
      <c r="B46" s="2"/>
      <c r="C46" s="2"/>
      <c r="D46" s="2"/>
      <c r="E46" s="128"/>
      <c r="F46" s="128"/>
      <c r="G46" s="2"/>
      <c r="H46" s="2"/>
      <c r="I46" s="2"/>
      <c r="J46" s="2"/>
      <c r="K46" s="2"/>
      <c r="L46" s="2"/>
      <c r="M46" s="2"/>
      <c r="N46" s="2"/>
      <c r="O46" s="2"/>
      <c r="P46" s="2"/>
      <c r="Q46" s="2"/>
      <c r="R46" s="2"/>
      <c r="S46" s="2"/>
      <c r="T46" s="2"/>
      <c r="U46" s="2"/>
      <c r="V46" s="2"/>
      <c r="W46" s="2"/>
      <c r="X46" s="2"/>
      <c r="Y46" s="2"/>
      <c r="Z46" s="2"/>
      <c r="AA46" s="2"/>
      <c r="AB46" s="2"/>
    </row>
    <row r="47" spans="1:53" ht="15.75" customHeight="1">
      <c r="A47" s="2"/>
      <c r="B47" s="2"/>
      <c r="C47" s="2"/>
      <c r="D47" s="2"/>
      <c r="E47" s="128"/>
      <c r="F47" s="128"/>
      <c r="G47" s="2"/>
      <c r="H47" s="2"/>
      <c r="I47" s="2"/>
      <c r="J47" s="2"/>
      <c r="K47" s="2"/>
      <c r="L47" s="2"/>
      <c r="M47" s="2"/>
      <c r="N47" s="2"/>
      <c r="O47" s="2"/>
      <c r="P47" s="2"/>
      <c r="Q47" s="2"/>
      <c r="R47" s="2"/>
      <c r="S47" s="2"/>
      <c r="T47" s="2"/>
      <c r="U47" s="2"/>
      <c r="V47" s="2"/>
      <c r="W47" s="2"/>
      <c r="X47" s="2"/>
      <c r="Y47" s="2"/>
      <c r="Z47" s="2"/>
      <c r="AA47" s="2"/>
      <c r="AB47" s="2"/>
    </row>
    <row r="48" spans="1:53" ht="15.75" customHeight="1">
      <c r="A48" s="1501" t="s">
        <v>445</v>
      </c>
      <c r="B48" s="1501"/>
      <c r="C48" s="1501"/>
      <c r="D48" s="1501"/>
      <c r="E48" s="1501"/>
      <c r="F48" s="1501"/>
      <c r="G48" s="1501"/>
      <c r="H48" s="1501"/>
      <c r="I48" s="1501"/>
      <c r="J48" s="1501"/>
      <c r="K48" s="1501"/>
      <c r="L48" s="1501"/>
      <c r="M48" s="1501"/>
      <c r="N48" s="1501"/>
      <c r="O48" s="1501"/>
      <c r="P48" s="1501"/>
      <c r="Q48" s="1501"/>
      <c r="R48" s="1501"/>
      <c r="S48" s="1501"/>
      <c r="T48" s="1501"/>
      <c r="U48" s="1501"/>
      <c r="V48" s="1501"/>
      <c r="W48" s="1501"/>
      <c r="X48" s="1501"/>
      <c r="Y48" s="1501"/>
      <c r="Z48" s="1501"/>
      <c r="AA48" s="1501"/>
    </row>
    <row r="49" spans="1:27" ht="15.75" customHeight="1">
      <c r="A49" s="17" t="s">
        <v>329</v>
      </c>
      <c r="B49" s="16" t="s">
        <v>771</v>
      </c>
      <c r="C49" s="16"/>
      <c r="D49" s="16"/>
      <c r="E49" s="16"/>
      <c r="F49" s="16"/>
      <c r="G49" s="16"/>
      <c r="H49" s="16"/>
      <c r="I49" s="52"/>
      <c r="J49" s="16"/>
      <c r="K49" s="16"/>
      <c r="L49" s="16"/>
      <c r="M49" s="16"/>
      <c r="N49" s="16"/>
      <c r="O49" s="16"/>
      <c r="P49" s="16"/>
      <c r="Q49" s="16"/>
      <c r="R49" s="16"/>
      <c r="S49" s="16"/>
      <c r="T49" s="16"/>
      <c r="U49" s="16"/>
      <c r="V49" s="16"/>
      <c r="W49" s="16"/>
      <c r="X49" s="16"/>
      <c r="Y49" s="16"/>
      <c r="Z49" s="16"/>
      <c r="AA49" s="16"/>
    </row>
    <row r="50" spans="1:27" ht="15.75" customHeight="1">
      <c r="A50" s="6"/>
      <c r="B50" s="3" t="s">
        <v>442</v>
      </c>
      <c r="C50" s="3"/>
      <c r="D50" s="3"/>
      <c r="E50" s="3"/>
      <c r="F50" s="3"/>
      <c r="G50" s="3" t="str">
        <f>IF(項目一覧!$C$21=0,"",項目一覧!$C$21&amp;"  ")&amp;IF(項目一覧!$C$5=0,"",項目一覧!$C$5)</f>
        <v xml:space="preserve">  </v>
      </c>
      <c r="H50" s="3"/>
      <c r="J50" s="3"/>
      <c r="K50" s="3"/>
      <c r="L50" s="3"/>
      <c r="M50" s="3"/>
      <c r="N50" s="3"/>
      <c r="O50" s="3"/>
      <c r="P50" s="3"/>
      <c r="Q50" s="3"/>
      <c r="R50" s="3"/>
      <c r="S50" s="3"/>
      <c r="T50" s="3"/>
      <c r="U50" s="3"/>
      <c r="V50" s="3"/>
      <c r="W50" s="3"/>
      <c r="X50" s="3"/>
      <c r="Y50" s="3"/>
      <c r="Z50" s="3"/>
      <c r="AA50" s="3"/>
    </row>
    <row r="51" spans="1:27" ht="15.75" customHeight="1">
      <c r="A51" s="6"/>
      <c r="B51" s="3" t="s">
        <v>419</v>
      </c>
      <c r="C51" s="3"/>
      <c r="D51" s="3"/>
      <c r="E51" s="3"/>
      <c r="F51" s="3"/>
      <c r="G51" s="3" t="str">
        <f>IF(項目一覧!$C$183=0,"",項目一覧!$C$183&amp;"  ")&amp;IF(項目一覧!$C$4=0,"",項目一覧!$C$4)</f>
        <v xml:space="preserve">  </v>
      </c>
      <c r="H51" s="3"/>
      <c r="J51" s="3"/>
      <c r="K51" s="3"/>
      <c r="L51" s="3"/>
      <c r="M51" s="3"/>
      <c r="N51" s="3"/>
      <c r="O51" s="3"/>
      <c r="P51" s="3"/>
      <c r="Q51" s="3"/>
      <c r="R51" s="3"/>
      <c r="S51" s="3"/>
      <c r="T51" s="3"/>
      <c r="U51" s="3"/>
      <c r="V51" s="3"/>
      <c r="W51" s="3"/>
      <c r="X51" s="3"/>
      <c r="Y51" s="3"/>
      <c r="Z51" s="3"/>
      <c r="AA51" s="3"/>
    </row>
    <row r="52" spans="1:27" ht="15.75" customHeight="1">
      <c r="A52" s="6"/>
      <c r="B52" s="3" t="s">
        <v>410</v>
      </c>
      <c r="C52" s="3"/>
      <c r="D52" s="3"/>
      <c r="E52" s="3"/>
      <c r="F52" s="3"/>
      <c r="G52" s="3" t="str">
        <f>IF(項目一覧!$C$6=0,"",項目一覧!$C$6)</f>
        <v/>
      </c>
      <c r="H52" s="3"/>
      <c r="J52" s="3"/>
      <c r="K52" s="3"/>
      <c r="L52" s="3"/>
      <c r="M52" s="3"/>
      <c r="N52" s="3"/>
      <c r="O52" s="3"/>
      <c r="P52" s="3"/>
      <c r="Q52" s="3"/>
      <c r="R52" s="3"/>
      <c r="S52" s="3"/>
      <c r="T52" s="3"/>
      <c r="U52" s="3"/>
      <c r="V52" s="3"/>
      <c r="W52" s="3"/>
      <c r="X52" s="3"/>
      <c r="Y52" s="3"/>
      <c r="Z52" s="3"/>
      <c r="AA52" s="3"/>
    </row>
    <row r="53" spans="1:27" ht="15.75" customHeight="1">
      <c r="A53" s="6"/>
      <c r="B53" s="3" t="s">
        <v>441</v>
      </c>
      <c r="C53" s="3"/>
      <c r="D53" s="3"/>
      <c r="E53" s="3"/>
      <c r="F53" s="3"/>
      <c r="G53" s="3" t="str">
        <f>IF(項目一覧!$C$7=0,"",項目一覧!$C$7)</f>
        <v/>
      </c>
      <c r="H53" s="3"/>
      <c r="J53" s="3"/>
      <c r="K53" s="3"/>
      <c r="L53" s="3"/>
      <c r="M53" s="3"/>
      <c r="N53" s="3"/>
      <c r="O53" s="3"/>
      <c r="P53" s="3"/>
      <c r="Q53" s="3"/>
      <c r="R53" s="3"/>
      <c r="S53" s="3"/>
      <c r="T53" s="3"/>
      <c r="U53" s="3"/>
      <c r="V53" s="3"/>
      <c r="W53" s="3"/>
      <c r="X53" s="3"/>
      <c r="Y53" s="3"/>
      <c r="Z53" s="3"/>
      <c r="AA53" s="3"/>
    </row>
    <row r="54" spans="1:27" ht="15.75" customHeight="1">
      <c r="A54" s="32"/>
      <c r="B54" s="15" t="s">
        <v>408</v>
      </c>
      <c r="C54" s="15"/>
      <c r="D54" s="15"/>
      <c r="E54" s="15"/>
      <c r="F54" s="15"/>
      <c r="G54" s="15" t="str">
        <f>IF(項目一覧!$C$8=0,"",項目一覧!$C$8)</f>
        <v/>
      </c>
      <c r="H54" s="15"/>
      <c r="I54" s="28"/>
      <c r="J54" s="15"/>
      <c r="K54" s="15"/>
      <c r="L54" s="15"/>
      <c r="M54" s="15"/>
      <c r="N54" s="15"/>
      <c r="O54" s="15"/>
      <c r="P54" s="15"/>
      <c r="Q54" s="15"/>
      <c r="R54" s="15"/>
      <c r="S54" s="15"/>
      <c r="T54" s="15"/>
      <c r="U54" s="15"/>
      <c r="V54" s="15"/>
      <c r="W54" s="15"/>
      <c r="X54" s="15"/>
      <c r="Y54" s="15"/>
      <c r="Z54" s="15"/>
      <c r="AA54" s="15"/>
    </row>
    <row r="55" spans="1:27" ht="15.75" customHeight="1">
      <c r="A55" s="6" t="s">
        <v>329</v>
      </c>
      <c r="B55" s="3" t="s">
        <v>440</v>
      </c>
      <c r="C55" s="3"/>
      <c r="D55" s="3"/>
      <c r="E55" s="3"/>
      <c r="F55" s="3"/>
      <c r="G55" s="3"/>
      <c r="H55" s="3"/>
      <c r="J55" s="3"/>
      <c r="K55" s="3"/>
      <c r="L55" s="3"/>
      <c r="M55" s="3"/>
      <c r="N55" s="3"/>
      <c r="O55" s="3"/>
      <c r="P55" s="3"/>
      <c r="Q55" s="3"/>
      <c r="R55" s="3"/>
      <c r="S55" s="3"/>
      <c r="T55" s="3"/>
      <c r="U55" s="3"/>
      <c r="V55" s="3"/>
      <c r="W55" s="3"/>
      <c r="X55" s="3"/>
      <c r="Y55" s="3"/>
      <c r="Z55" s="3"/>
      <c r="AA55" s="3"/>
    </row>
    <row r="56" spans="1:27" ht="15.75" customHeight="1">
      <c r="A56" s="6"/>
      <c r="B56" s="3" t="s">
        <v>420</v>
      </c>
      <c r="C56" s="3"/>
      <c r="D56" s="3"/>
      <c r="E56" s="3"/>
      <c r="F56" s="3"/>
      <c r="G56" s="48" t="str">
        <f>IF(項目一覧!$C$9=0,"","("&amp;項目一覧!$C$9&amp;") 建築士  （"&amp;項目一覧!$C$10&amp;"）登録　第　 "&amp;項目一覧!$C$11&amp;"　号")</f>
        <v>() 建築士  （）登録　第　 　号</v>
      </c>
      <c r="H56" s="3"/>
      <c r="J56" s="3"/>
      <c r="K56" s="3"/>
      <c r="L56" s="3"/>
      <c r="M56" s="3"/>
      <c r="N56" s="3"/>
      <c r="O56" s="3"/>
      <c r="P56" s="3"/>
      <c r="Q56" s="3"/>
      <c r="R56" s="3"/>
      <c r="S56" s="3"/>
      <c r="T56" s="3"/>
      <c r="U56" s="3"/>
      <c r="V56" s="3"/>
      <c r="W56" s="3"/>
      <c r="X56" s="3"/>
      <c r="Y56" s="3"/>
      <c r="Z56" s="3"/>
      <c r="AA56" s="3"/>
    </row>
    <row r="57" spans="1:27" ht="15.75" customHeight="1">
      <c r="A57" s="6"/>
      <c r="B57" s="3" t="s">
        <v>419</v>
      </c>
      <c r="C57" s="3"/>
      <c r="D57" s="3"/>
      <c r="E57" s="3"/>
      <c r="F57" s="3"/>
      <c r="G57" s="3" t="str">
        <f>IF(項目一覧!$C$12=0,"",項目一覧!$C$12)</f>
        <v/>
      </c>
      <c r="H57" s="3"/>
      <c r="J57" s="3"/>
      <c r="K57" s="3"/>
      <c r="L57" s="3"/>
      <c r="M57" s="3"/>
      <c r="N57" s="3"/>
      <c r="O57" s="3"/>
      <c r="P57" s="3"/>
      <c r="Q57" s="3"/>
      <c r="R57" s="3"/>
      <c r="S57" s="3"/>
      <c r="T57" s="3"/>
      <c r="U57" s="3"/>
      <c r="V57" s="3"/>
      <c r="W57" s="3"/>
      <c r="X57" s="3"/>
      <c r="Y57" s="3"/>
      <c r="Z57" s="3"/>
      <c r="AA57" s="3"/>
    </row>
    <row r="58" spans="1:27" ht="15.75" customHeight="1">
      <c r="A58" s="6"/>
      <c r="B58" s="3" t="s">
        <v>418</v>
      </c>
      <c r="C58" s="3"/>
      <c r="D58" s="3"/>
      <c r="E58" s="3"/>
      <c r="F58" s="3"/>
      <c r="G58" s="48" t="str">
        <f>IF(項目一覧!$C$13=0,"","("&amp;項目一覧!$C$13&amp;") 建築士事務所  （"&amp;項目一覧!$C$14&amp;"）知事登録　第　 "&amp;項目一覧!$C$15&amp;"　号")</f>
        <v>() 建築士事務所  （）知事登録　第　 　号</v>
      </c>
      <c r="H58" s="3"/>
      <c r="J58" s="3"/>
      <c r="K58" s="3"/>
      <c r="L58" s="3"/>
      <c r="M58" s="3"/>
      <c r="N58" s="3"/>
      <c r="O58" s="3"/>
      <c r="P58" s="3"/>
      <c r="Q58" s="3"/>
      <c r="R58" s="3"/>
      <c r="S58" s="3"/>
      <c r="T58" s="3"/>
      <c r="U58" s="3"/>
      <c r="V58" s="3"/>
      <c r="W58" s="3"/>
      <c r="X58" s="3"/>
      <c r="Y58" s="3"/>
      <c r="Z58" s="3"/>
      <c r="AA58" s="3"/>
    </row>
    <row r="59" spans="1:27" ht="15.75" customHeight="1">
      <c r="A59" s="6"/>
      <c r="B59" s="3"/>
      <c r="C59" s="3"/>
      <c r="D59" s="3"/>
      <c r="E59" s="3"/>
      <c r="F59" s="3"/>
      <c r="G59" s="3" t="str">
        <f>IF(項目一覧!$C$16=0,"",項目一覧!$C$16)</f>
        <v/>
      </c>
      <c r="H59" s="3"/>
      <c r="J59" s="3"/>
      <c r="K59" s="3"/>
      <c r="L59" s="3"/>
      <c r="M59" s="3"/>
      <c r="N59" s="3"/>
      <c r="O59" s="3"/>
      <c r="P59" s="3"/>
      <c r="Q59" s="3"/>
      <c r="R59" s="3"/>
      <c r="S59" s="3"/>
      <c r="T59" s="3"/>
      <c r="U59" s="3"/>
      <c r="V59" s="3"/>
      <c r="W59" s="3"/>
      <c r="X59" s="3"/>
      <c r="Y59" s="3"/>
      <c r="Z59" s="3"/>
      <c r="AA59" s="3"/>
    </row>
    <row r="60" spans="1:27" ht="15.75" customHeight="1">
      <c r="A60" s="6"/>
      <c r="B60" s="3" t="s">
        <v>417</v>
      </c>
      <c r="C60" s="3"/>
      <c r="D60" s="3"/>
      <c r="E60" s="3"/>
      <c r="F60" s="3"/>
      <c r="G60" s="3" t="str">
        <f>IF(項目一覧!$C$17=0,"",項目一覧!$C$17)</f>
        <v/>
      </c>
      <c r="H60" s="3"/>
      <c r="J60" s="3"/>
      <c r="K60" s="3"/>
      <c r="L60" s="3"/>
      <c r="M60" s="3"/>
      <c r="N60" s="3"/>
      <c r="O60" s="3"/>
      <c r="P60" s="3"/>
      <c r="Q60" s="3"/>
      <c r="R60" s="3"/>
      <c r="S60" s="3"/>
      <c r="T60" s="3"/>
      <c r="U60" s="3"/>
      <c r="V60" s="3"/>
      <c r="W60" s="3"/>
      <c r="X60" s="3"/>
      <c r="Y60" s="3"/>
      <c r="Z60" s="3"/>
      <c r="AA60" s="3"/>
    </row>
    <row r="61" spans="1:27" ht="15.75" customHeight="1">
      <c r="A61" s="6"/>
      <c r="B61" s="3" t="s">
        <v>416</v>
      </c>
      <c r="C61" s="3"/>
      <c r="D61" s="3"/>
      <c r="E61" s="3"/>
      <c r="F61" s="3"/>
      <c r="G61" s="3" t="str">
        <f>IF(項目一覧!$C$18=0,"",項目一覧!$C$18)</f>
        <v/>
      </c>
      <c r="H61" s="3"/>
      <c r="J61" s="3"/>
      <c r="K61" s="3"/>
      <c r="L61" s="3"/>
      <c r="M61" s="3"/>
      <c r="N61" s="3"/>
      <c r="O61" s="3"/>
      <c r="P61" s="3"/>
      <c r="Q61" s="3"/>
      <c r="R61" s="3"/>
      <c r="S61" s="3"/>
      <c r="T61" s="3"/>
      <c r="U61" s="3"/>
      <c r="V61" s="3"/>
      <c r="W61" s="3"/>
      <c r="X61" s="3"/>
      <c r="Y61" s="3"/>
      <c r="Z61" s="3"/>
      <c r="AA61" s="3"/>
    </row>
    <row r="62" spans="1:27" ht="15.75" customHeight="1">
      <c r="A62" s="32"/>
      <c r="B62" s="15" t="s">
        <v>415</v>
      </c>
      <c r="C62" s="15"/>
      <c r="D62" s="15"/>
      <c r="E62" s="15"/>
      <c r="F62" s="15"/>
      <c r="G62" s="15" t="str">
        <f>IF(項目一覧!$C$19=0,"",項目一覧!$C$19)</f>
        <v/>
      </c>
      <c r="H62" s="15"/>
      <c r="I62" s="28"/>
      <c r="J62" s="15"/>
      <c r="K62" s="15"/>
      <c r="L62" s="15"/>
      <c r="M62" s="15"/>
      <c r="N62" s="15"/>
      <c r="O62" s="15"/>
      <c r="P62" s="15"/>
      <c r="Q62" s="15"/>
      <c r="R62" s="15"/>
      <c r="S62" s="15"/>
      <c r="T62" s="15"/>
      <c r="U62" s="15"/>
      <c r="V62" s="15"/>
      <c r="W62" s="15"/>
      <c r="X62" s="15"/>
      <c r="Y62" s="15"/>
      <c r="Z62" s="15"/>
      <c r="AA62" s="15"/>
    </row>
    <row r="63" spans="1:27" ht="15.75" customHeight="1">
      <c r="A63" s="6" t="s">
        <v>329</v>
      </c>
      <c r="B63" s="3" t="s">
        <v>439</v>
      </c>
      <c r="C63" s="3"/>
      <c r="D63" s="3"/>
      <c r="E63" s="3"/>
      <c r="F63" s="3"/>
      <c r="G63" s="3"/>
      <c r="H63" s="3"/>
      <c r="J63" s="3"/>
      <c r="K63" s="3"/>
      <c r="L63" s="3"/>
      <c r="M63" s="3"/>
      <c r="N63" s="3"/>
      <c r="O63" s="3"/>
      <c r="P63" s="3"/>
      <c r="Q63" s="3"/>
      <c r="R63" s="3"/>
      <c r="S63" s="3"/>
      <c r="T63" s="3"/>
      <c r="U63" s="3"/>
      <c r="V63" s="3"/>
      <c r="W63" s="3"/>
      <c r="X63" s="3"/>
      <c r="Y63" s="3"/>
      <c r="Z63" s="3"/>
      <c r="AA63" s="3"/>
    </row>
    <row r="64" spans="1:27" ht="18" customHeight="1">
      <c r="A64" s="6"/>
      <c r="B64" s="3" t="s">
        <v>438</v>
      </c>
      <c r="C64" s="3"/>
      <c r="D64" s="3"/>
      <c r="E64" s="3"/>
      <c r="F64" s="3"/>
      <c r="G64" s="3"/>
      <c r="H64" s="3"/>
      <c r="I64" s="3"/>
      <c r="J64" s="3"/>
      <c r="K64" s="3"/>
      <c r="L64" s="3"/>
      <c r="M64" s="3"/>
      <c r="N64" s="3"/>
      <c r="O64" s="3"/>
      <c r="P64" s="3"/>
      <c r="Q64" s="3"/>
      <c r="R64" s="3"/>
      <c r="S64" s="3"/>
      <c r="T64" s="3"/>
      <c r="U64" s="3"/>
      <c r="V64" s="3"/>
      <c r="W64" s="3"/>
      <c r="X64" s="3"/>
      <c r="Y64" s="3"/>
      <c r="Z64" s="3"/>
      <c r="AA64" s="3"/>
    </row>
    <row r="65" spans="1:28" ht="15.75" customHeight="1">
      <c r="A65" s="6"/>
      <c r="B65" s="3" t="s">
        <v>420</v>
      </c>
      <c r="C65" s="3"/>
      <c r="D65" s="3"/>
      <c r="E65" s="3"/>
      <c r="F65" s="3"/>
      <c r="G65" s="48" t="str">
        <f>IF(項目一覧!$C$22=0,"","("&amp;項目一覧!$C$22&amp;") 建築士  （"&amp;項目一覧!$C$23&amp;"）登録　第　 "&amp;項目一覧!$C$24&amp;"　号")</f>
        <v>() 建築士  （）登録　第　 　号</v>
      </c>
      <c r="H65" s="3"/>
      <c r="J65" s="3"/>
      <c r="K65" s="3"/>
      <c r="L65" s="3"/>
      <c r="M65" s="3"/>
      <c r="N65" s="3"/>
      <c r="O65" s="3"/>
      <c r="P65" s="3"/>
      <c r="Q65" s="3"/>
      <c r="R65" s="3"/>
      <c r="S65" s="3"/>
      <c r="T65" s="3"/>
      <c r="U65" s="3"/>
      <c r="V65" s="3"/>
      <c r="W65" s="3"/>
      <c r="X65" s="3"/>
      <c r="Y65" s="3"/>
      <c r="Z65" s="3"/>
      <c r="AA65" s="3"/>
    </row>
    <row r="66" spans="1:28" ht="15.75" customHeight="1">
      <c r="A66" s="6"/>
      <c r="B66" s="3" t="s">
        <v>419</v>
      </c>
      <c r="C66" s="3"/>
      <c r="D66" s="3"/>
      <c r="E66" s="3"/>
      <c r="F66" s="3"/>
      <c r="G66" s="3" t="str">
        <f>IF(項目一覧!$C$25=0,"",項目一覧!$C$25)</f>
        <v/>
      </c>
      <c r="H66" s="3"/>
      <c r="J66" s="3"/>
      <c r="K66" s="3"/>
      <c r="L66" s="3"/>
      <c r="M66" s="3"/>
      <c r="N66" s="3"/>
      <c r="O66" s="3"/>
      <c r="P66" s="3"/>
      <c r="Q66" s="3"/>
      <c r="R66" s="3"/>
      <c r="S66" s="3"/>
      <c r="T66" s="3"/>
      <c r="U66" s="3"/>
      <c r="V66" s="3"/>
      <c r="W66" s="3"/>
      <c r="X66" s="3"/>
      <c r="Y66" s="3"/>
      <c r="Z66" s="3"/>
      <c r="AA66" s="3"/>
    </row>
    <row r="67" spans="1:28" ht="15.75" customHeight="1">
      <c r="A67" s="7"/>
      <c r="B67" s="3" t="s">
        <v>418</v>
      </c>
      <c r="C67" s="3"/>
      <c r="D67" s="3"/>
      <c r="E67" s="3"/>
      <c r="F67" s="3"/>
      <c r="G67" s="205" t="str">
        <f>IF(項目一覧!$C$27=0,"","("&amp;項目一覧!$C$27&amp;") 建築士事務所  （"&amp;項目一覧!$C$28&amp;"）知事登録　第　 "&amp;項目一覧!$C$29&amp;"　号")</f>
        <v>() 建築士事務所  （）知事登録　第　 　号</v>
      </c>
      <c r="H67" s="3"/>
    </row>
    <row r="68" spans="1:28" ht="15.75" customHeight="1">
      <c r="A68" s="7"/>
      <c r="B68" s="3"/>
      <c r="C68" s="3"/>
      <c r="D68" s="3"/>
      <c r="E68" s="3"/>
      <c r="F68" s="3"/>
      <c r="G68" s="3" t="str">
        <f>IF(項目一覧!$C$30=0,"",項目一覧!$C$30)</f>
        <v/>
      </c>
      <c r="H68" s="3"/>
      <c r="J68" s="3"/>
      <c r="K68" s="3"/>
      <c r="L68" s="3"/>
      <c r="M68" s="3"/>
      <c r="N68" s="3"/>
      <c r="O68" s="3"/>
      <c r="P68" s="3"/>
      <c r="Q68" s="3"/>
      <c r="R68" s="3"/>
      <c r="S68" s="3"/>
      <c r="T68" s="3"/>
      <c r="U68" s="3"/>
      <c r="V68" s="3"/>
      <c r="W68" s="3"/>
      <c r="X68" s="3"/>
      <c r="Y68" s="3"/>
      <c r="Z68" s="3"/>
      <c r="AA68" s="3"/>
    </row>
    <row r="69" spans="1:28" ht="15.75" customHeight="1">
      <c r="A69" s="7"/>
      <c r="B69" s="3" t="s">
        <v>417</v>
      </c>
      <c r="C69" s="3"/>
      <c r="D69" s="3"/>
      <c r="E69" s="3"/>
      <c r="F69" s="3"/>
      <c r="G69" s="3" t="str">
        <f>IF(項目一覧!$C$31=0,"",項目一覧!$C$31)</f>
        <v/>
      </c>
      <c r="H69" s="3"/>
      <c r="J69" s="3"/>
      <c r="K69" s="3"/>
      <c r="L69" s="3"/>
      <c r="M69" s="3"/>
      <c r="N69" s="3"/>
      <c r="O69" s="3"/>
      <c r="P69" s="3"/>
      <c r="Q69" s="3"/>
      <c r="R69" s="3"/>
      <c r="S69" s="3"/>
      <c r="T69" s="3"/>
      <c r="U69" s="3"/>
      <c r="V69" s="3"/>
      <c r="W69" s="3"/>
      <c r="X69" s="3"/>
      <c r="Y69" s="3"/>
      <c r="Z69" s="3"/>
      <c r="AA69" s="3"/>
    </row>
    <row r="70" spans="1:28" ht="15.75" customHeight="1">
      <c r="A70" s="7"/>
      <c r="B70" s="3" t="s">
        <v>416</v>
      </c>
      <c r="C70" s="3"/>
      <c r="D70" s="3"/>
      <c r="E70" s="3"/>
      <c r="F70" s="3"/>
      <c r="G70" s="3" t="str">
        <f>IF(項目一覧!$C$32=0,"",項目一覧!$C$32)</f>
        <v/>
      </c>
      <c r="H70" s="3"/>
      <c r="J70" s="3"/>
      <c r="K70" s="3"/>
      <c r="L70" s="3"/>
      <c r="M70" s="3"/>
      <c r="N70" s="3"/>
      <c r="O70" s="3"/>
      <c r="P70" s="3"/>
      <c r="Q70" s="3"/>
      <c r="R70" s="3"/>
      <c r="S70" s="3"/>
      <c r="T70" s="3"/>
      <c r="U70" s="3"/>
      <c r="V70" s="3"/>
      <c r="W70" s="3"/>
      <c r="X70" s="3"/>
      <c r="Y70" s="3"/>
      <c r="Z70" s="3"/>
      <c r="AA70" s="3"/>
    </row>
    <row r="71" spans="1:28" ht="15.75" customHeight="1">
      <c r="A71" s="7"/>
      <c r="B71" s="3" t="s">
        <v>415</v>
      </c>
      <c r="C71" s="3"/>
      <c r="D71" s="3"/>
      <c r="E71" s="3"/>
      <c r="F71" s="3"/>
      <c r="G71" s="3" t="str">
        <f>IF(項目一覧!$C$33=0,"",項目一覧!$C$33)</f>
        <v/>
      </c>
      <c r="H71" s="3"/>
      <c r="J71" s="3"/>
      <c r="K71" s="3"/>
      <c r="L71" s="3"/>
      <c r="M71" s="3"/>
      <c r="N71" s="3"/>
      <c r="O71" s="3"/>
      <c r="P71" s="3"/>
      <c r="Q71" s="3"/>
      <c r="R71" s="3"/>
      <c r="S71" s="3"/>
      <c r="T71" s="3"/>
      <c r="U71" s="3"/>
      <c r="V71" s="3"/>
      <c r="W71" s="3"/>
      <c r="X71" s="3"/>
      <c r="Y71" s="3"/>
      <c r="Z71" s="3"/>
      <c r="AA71" s="3"/>
    </row>
    <row r="72" spans="1:28" ht="18" customHeight="1">
      <c r="A72" s="7"/>
      <c r="B72" s="34" t="s">
        <v>770</v>
      </c>
      <c r="C72" s="3"/>
      <c r="D72" s="3"/>
      <c r="E72" s="3"/>
      <c r="F72" s="3"/>
      <c r="G72" s="1551" t="str">
        <f>IF(項目一覧!$C$35=0,"",項目一覧!$C$35)</f>
        <v/>
      </c>
      <c r="H72" s="1551"/>
      <c r="I72" s="1551"/>
      <c r="J72" s="1551"/>
      <c r="K72" s="1551"/>
      <c r="L72" s="1551"/>
      <c r="M72" s="1551"/>
      <c r="N72" s="1551"/>
      <c r="O72" s="1551"/>
      <c r="P72" s="1551"/>
      <c r="Q72" s="1551"/>
      <c r="R72" s="1551"/>
      <c r="S72" s="1551"/>
      <c r="T72" s="1551"/>
      <c r="U72" s="1551"/>
      <c r="V72" s="1551"/>
      <c r="W72" s="1551"/>
      <c r="X72" s="1551"/>
      <c r="Y72" s="1551"/>
      <c r="Z72" s="1551"/>
      <c r="AA72" s="1551"/>
      <c r="AB72" s="1551"/>
    </row>
    <row r="73" spans="1:28" ht="8.25" customHeight="1">
      <c r="A73" s="7"/>
      <c r="B73" s="3"/>
      <c r="C73" s="3"/>
      <c r="D73" s="3"/>
      <c r="E73" s="3"/>
      <c r="F73" s="3"/>
      <c r="G73" s="1551"/>
      <c r="H73" s="1551"/>
      <c r="I73" s="1551"/>
      <c r="J73" s="1551"/>
      <c r="K73" s="1551"/>
      <c r="L73" s="1551"/>
      <c r="M73" s="1551"/>
      <c r="N73" s="1551"/>
      <c r="O73" s="1551"/>
      <c r="P73" s="1551"/>
      <c r="Q73" s="1551"/>
      <c r="R73" s="1551"/>
      <c r="S73" s="1551"/>
      <c r="T73" s="1551"/>
      <c r="U73" s="1551"/>
      <c r="V73" s="1551"/>
      <c r="W73" s="1551"/>
      <c r="X73" s="1551"/>
      <c r="Y73" s="1551"/>
      <c r="Z73" s="1551"/>
      <c r="AA73" s="1551"/>
      <c r="AB73" s="1551"/>
    </row>
    <row r="74" spans="1:28" ht="15" customHeight="1">
      <c r="A74" s="6"/>
      <c r="B74" s="3" t="s">
        <v>437</v>
      </c>
      <c r="C74" s="3"/>
      <c r="D74" s="3"/>
      <c r="E74" s="3"/>
      <c r="F74" s="3"/>
      <c r="G74" s="3"/>
      <c r="H74" s="3"/>
      <c r="I74" s="3"/>
      <c r="J74" s="3"/>
      <c r="K74" s="3"/>
      <c r="L74" s="3"/>
      <c r="M74" s="3"/>
      <c r="N74" s="3"/>
      <c r="O74" s="3"/>
      <c r="P74" s="3"/>
      <c r="Q74" s="3"/>
      <c r="R74" s="3"/>
      <c r="S74" s="3"/>
      <c r="T74" s="3"/>
      <c r="U74" s="3"/>
      <c r="V74" s="3"/>
      <c r="W74" s="3"/>
      <c r="X74" s="3"/>
      <c r="Y74" s="3"/>
      <c r="Z74" s="3"/>
      <c r="AA74" s="3"/>
    </row>
    <row r="75" spans="1:28" ht="18" customHeight="1">
      <c r="A75" s="6"/>
      <c r="B75" s="3" t="s">
        <v>420</v>
      </c>
      <c r="C75" s="3"/>
      <c r="D75" s="3"/>
      <c r="E75" s="3"/>
      <c r="F75" s="3"/>
      <c r="G75" s="48" t="str">
        <f>IF(項目一覧!$C$189=0,"","("&amp;項目一覧!$C$189&amp;") 建築士  （"&amp;項目一覧!$C$190&amp;"）登録　第　 "&amp;項目一覧!$C$191&amp;"　号")</f>
        <v>() 建築士  （）登録　第　 　号</v>
      </c>
      <c r="J75" s="3"/>
      <c r="K75" s="3"/>
      <c r="L75" s="3"/>
      <c r="M75" s="3"/>
      <c r="N75" s="3"/>
      <c r="O75" s="3"/>
      <c r="P75" s="3"/>
      <c r="Q75" s="3"/>
      <c r="R75" s="3"/>
      <c r="S75" s="3"/>
      <c r="T75" s="3"/>
      <c r="U75" s="3"/>
      <c r="V75" s="3"/>
      <c r="W75" s="3"/>
      <c r="X75" s="3"/>
      <c r="Y75" s="3"/>
      <c r="Z75" s="3"/>
      <c r="AA75" s="3"/>
    </row>
    <row r="76" spans="1:28" ht="18" customHeight="1">
      <c r="A76" s="6"/>
      <c r="B76" s="3" t="s">
        <v>419</v>
      </c>
      <c r="C76" s="3"/>
      <c r="D76" s="3"/>
      <c r="E76" s="3"/>
      <c r="F76" s="3"/>
      <c r="G76" s="3" t="str">
        <f>IF(項目一覧!$C$192=0,"",項目一覧!$C$192)</f>
        <v/>
      </c>
      <c r="J76" s="3"/>
      <c r="K76" s="3"/>
      <c r="L76" s="3"/>
      <c r="M76" s="3"/>
      <c r="N76" s="3"/>
      <c r="O76" s="3"/>
      <c r="P76" s="3"/>
      <c r="Q76" s="3"/>
      <c r="R76" s="3"/>
      <c r="S76" s="3"/>
      <c r="T76" s="3"/>
      <c r="U76" s="3"/>
      <c r="V76" s="3"/>
      <c r="W76" s="3"/>
      <c r="X76" s="3"/>
      <c r="Y76" s="3"/>
      <c r="Z76" s="3"/>
      <c r="AA76" s="3"/>
    </row>
    <row r="77" spans="1:28" ht="18" customHeight="1">
      <c r="A77" s="7"/>
      <c r="B77" s="3" t="s">
        <v>418</v>
      </c>
      <c r="C77" s="3"/>
      <c r="D77" s="3"/>
      <c r="E77" s="3"/>
      <c r="F77" s="3"/>
      <c r="G77" s="3" t="str">
        <f>IF(項目一覧!$C$194=0,"","("&amp;項目一覧!$C$194&amp;") 建築士事務所  （"&amp;項目一覧!$C$195&amp;"）知事登録　第　 "&amp;項目一覧!$C$196&amp;"　号")</f>
        <v>() 建築士事務所  （）知事登録　第　 　号</v>
      </c>
      <c r="H77" s="205"/>
    </row>
    <row r="78" spans="1:28" ht="18" customHeight="1">
      <c r="A78" s="7"/>
      <c r="B78" s="3"/>
      <c r="C78" s="3"/>
      <c r="D78" s="3"/>
      <c r="E78" s="3"/>
      <c r="F78" s="3"/>
      <c r="G78" s="3" t="str">
        <f>IF(項目一覧!$C$197=0,"",項目一覧!$C$197)</f>
        <v/>
      </c>
      <c r="J78" s="3"/>
      <c r="K78" s="3"/>
      <c r="L78" s="3"/>
      <c r="M78" s="3"/>
      <c r="N78" s="3"/>
      <c r="O78" s="3"/>
      <c r="P78" s="3"/>
      <c r="Q78" s="3"/>
      <c r="R78" s="3"/>
      <c r="S78" s="3"/>
      <c r="T78" s="3"/>
      <c r="U78" s="3"/>
      <c r="V78" s="3"/>
      <c r="W78" s="3"/>
      <c r="X78" s="3"/>
      <c r="Y78" s="3"/>
      <c r="Z78" s="3"/>
      <c r="AA78" s="3"/>
    </row>
    <row r="79" spans="1:28" ht="18" customHeight="1">
      <c r="A79" s="7"/>
      <c r="B79" s="3" t="s">
        <v>417</v>
      </c>
      <c r="C79" s="3"/>
      <c r="D79" s="3"/>
      <c r="E79" s="3"/>
      <c r="F79" s="3"/>
      <c r="G79" s="3" t="str">
        <f>IF(項目一覧!$C$198=0,"",項目一覧!$C$198)</f>
        <v/>
      </c>
      <c r="J79" s="3"/>
      <c r="K79" s="3"/>
      <c r="L79" s="3"/>
      <c r="M79" s="3"/>
      <c r="N79" s="3"/>
      <c r="O79" s="3"/>
      <c r="P79" s="3"/>
      <c r="Q79" s="3"/>
      <c r="R79" s="3"/>
      <c r="S79" s="3"/>
      <c r="T79" s="3"/>
      <c r="U79" s="3"/>
      <c r="V79" s="3"/>
      <c r="W79" s="3"/>
      <c r="X79" s="3"/>
      <c r="Y79" s="3"/>
      <c r="Z79" s="3"/>
      <c r="AA79" s="3"/>
    </row>
    <row r="80" spans="1:28" ht="18" customHeight="1">
      <c r="A80" s="7"/>
      <c r="B80" s="3" t="s">
        <v>416</v>
      </c>
      <c r="C80" s="3"/>
      <c r="D80" s="3"/>
      <c r="E80" s="3"/>
      <c r="F80" s="3"/>
      <c r="G80" s="1863" t="str">
        <f>IF(項目一覧!$C$199=0,"",項目一覧!$C$199)</f>
        <v/>
      </c>
      <c r="H80" s="1864"/>
      <c r="I80" s="1864"/>
      <c r="J80" s="1864"/>
      <c r="K80" s="1864"/>
      <c r="L80" s="1864"/>
      <c r="M80" s="1864"/>
      <c r="N80" s="1864"/>
      <c r="O80" s="1864"/>
      <c r="P80" s="1864"/>
      <c r="Q80" s="1864"/>
      <c r="R80" s="1864"/>
      <c r="S80" s="1864"/>
      <c r="T80" s="1864"/>
      <c r="U80" s="1864"/>
      <c r="V80" s="1864"/>
      <c r="W80" s="1864"/>
      <c r="X80" s="1864"/>
      <c r="Y80" s="1864"/>
      <c r="Z80" s="1864"/>
      <c r="AA80" s="1864"/>
      <c r="AB80" s="1864"/>
    </row>
    <row r="81" spans="1:28" ht="18" customHeight="1">
      <c r="A81" s="7"/>
      <c r="B81" s="3" t="s">
        <v>415</v>
      </c>
      <c r="C81" s="3"/>
      <c r="D81" s="3"/>
      <c r="E81" s="3"/>
      <c r="F81" s="3"/>
      <c r="G81" s="3" t="str">
        <f>IF(項目一覧!$C$200=0,"",項目一覧!$C$200)</f>
        <v/>
      </c>
      <c r="J81" s="3"/>
      <c r="K81" s="3"/>
      <c r="L81" s="3"/>
      <c r="M81" s="3"/>
      <c r="N81" s="3"/>
      <c r="O81" s="3"/>
      <c r="P81" s="3"/>
      <c r="Q81" s="3"/>
      <c r="R81" s="3"/>
      <c r="S81" s="3"/>
      <c r="T81" s="3"/>
      <c r="U81" s="3"/>
      <c r="V81" s="3"/>
      <c r="W81" s="3"/>
      <c r="X81" s="3"/>
      <c r="Y81" s="3"/>
      <c r="Z81" s="3"/>
      <c r="AA81" s="3"/>
    </row>
    <row r="82" spans="1:28" ht="18" customHeight="1">
      <c r="A82" s="7"/>
      <c r="B82" s="34" t="s">
        <v>770</v>
      </c>
      <c r="C82" s="3"/>
      <c r="D82" s="3"/>
      <c r="E82" s="3"/>
      <c r="F82" s="3"/>
      <c r="G82" s="1551" t="str">
        <f>IF(項目一覧!$C$202=0,"",項目一覧!$C$202)</f>
        <v/>
      </c>
      <c r="H82" s="1551"/>
      <c r="I82" s="1551"/>
      <c r="J82" s="1551"/>
      <c r="K82" s="1551"/>
      <c r="L82" s="1551"/>
      <c r="M82" s="1551"/>
      <c r="N82" s="1551"/>
      <c r="O82" s="1551"/>
      <c r="P82" s="1551"/>
      <c r="Q82" s="1551"/>
      <c r="R82" s="1551"/>
      <c r="S82" s="1551"/>
      <c r="T82" s="1551"/>
      <c r="U82" s="1551"/>
      <c r="V82" s="1551"/>
      <c r="W82" s="1551"/>
      <c r="X82" s="1551"/>
      <c r="Y82" s="1551"/>
      <c r="Z82" s="1551"/>
      <c r="AA82" s="1551"/>
      <c r="AB82" s="1551"/>
    </row>
    <row r="83" spans="1:28" ht="9" customHeight="1">
      <c r="A83" s="6"/>
      <c r="B83" s="3"/>
      <c r="C83" s="3"/>
      <c r="D83" s="3"/>
      <c r="E83" s="3"/>
      <c r="F83" s="3"/>
      <c r="G83" s="1551"/>
      <c r="H83" s="1551"/>
      <c r="I83" s="1551"/>
      <c r="J83" s="1551"/>
      <c r="K83" s="1551"/>
      <c r="L83" s="1551"/>
      <c r="M83" s="1551"/>
      <c r="N83" s="1551"/>
      <c r="O83" s="1551"/>
      <c r="P83" s="1551"/>
      <c r="Q83" s="1551"/>
      <c r="R83" s="1551"/>
      <c r="S83" s="1551"/>
      <c r="T83" s="1551"/>
      <c r="U83" s="1551"/>
      <c r="V83" s="1551"/>
      <c r="W83" s="1551"/>
      <c r="X83" s="1551"/>
      <c r="Y83" s="1551"/>
      <c r="Z83" s="1551"/>
      <c r="AA83" s="1551"/>
      <c r="AB83" s="1551"/>
    </row>
    <row r="84" spans="1:28" ht="18" customHeight="1">
      <c r="A84" s="6"/>
      <c r="B84" s="3" t="s">
        <v>420</v>
      </c>
      <c r="C84" s="3"/>
      <c r="D84" s="3"/>
      <c r="E84" s="3"/>
      <c r="F84" s="3"/>
      <c r="G84" s="48" t="str">
        <f>IF(項目一覧!$C$203=0,"","("&amp;項目一覧!$C$203&amp;") 建築士  （"&amp;項目一覧!$C$204&amp;"）登録　第　 "&amp;項目一覧!$C$205&amp;"　号")</f>
        <v>() 建築士  （）登録　第　 　号</v>
      </c>
      <c r="J84" s="3"/>
      <c r="K84" s="3"/>
      <c r="L84" s="3"/>
      <c r="M84" s="3"/>
      <c r="N84" s="3"/>
      <c r="O84" s="3"/>
      <c r="P84" s="3"/>
      <c r="Q84" s="3"/>
      <c r="R84" s="3"/>
      <c r="S84" s="3"/>
      <c r="T84" s="3"/>
      <c r="U84" s="3"/>
      <c r="V84" s="3"/>
      <c r="W84" s="3"/>
      <c r="X84" s="3"/>
      <c r="Y84" s="3"/>
      <c r="Z84" s="3"/>
      <c r="AA84" s="3"/>
    </row>
    <row r="85" spans="1:28" ht="18" customHeight="1">
      <c r="A85" s="6"/>
      <c r="B85" s="3" t="s">
        <v>419</v>
      </c>
      <c r="C85" s="3"/>
      <c r="D85" s="3"/>
      <c r="E85" s="3"/>
      <c r="F85" s="3"/>
      <c r="G85" s="3" t="str">
        <f>IF(項目一覧!$C$206=0,"",項目一覧!$C$206)</f>
        <v/>
      </c>
      <c r="J85" s="3"/>
      <c r="K85" s="3"/>
      <c r="L85" s="3"/>
      <c r="M85" s="3"/>
      <c r="N85" s="3"/>
      <c r="O85" s="3"/>
      <c r="P85" s="3"/>
      <c r="Q85" s="3"/>
      <c r="R85" s="3"/>
      <c r="S85" s="3"/>
      <c r="T85" s="3"/>
      <c r="U85" s="3"/>
      <c r="V85" s="3"/>
      <c r="W85" s="3"/>
      <c r="X85" s="3"/>
      <c r="Y85" s="3"/>
      <c r="Z85" s="3"/>
      <c r="AA85" s="3"/>
    </row>
    <row r="86" spans="1:28" ht="18" customHeight="1">
      <c r="A86" s="7"/>
      <c r="B86" s="3" t="s">
        <v>418</v>
      </c>
      <c r="C86" s="3"/>
      <c r="D86" s="3"/>
      <c r="E86" s="3"/>
      <c r="F86" s="3"/>
      <c r="G86" s="205" t="str">
        <f>IF(項目一覧!$C$208=0,"","("&amp;項目一覧!$C$208&amp;") 建築士事務所  （"&amp;項目一覧!$C$209&amp;"）知事登録　第　 "&amp;項目一覧!$C$210&amp;"　号")</f>
        <v>() 建築士事務所  （）知事登録　第　 　号</v>
      </c>
    </row>
    <row r="87" spans="1:28" ht="18" customHeight="1">
      <c r="A87" s="7"/>
      <c r="B87" s="3"/>
      <c r="C87" s="3"/>
      <c r="D87" s="3"/>
      <c r="E87" s="3"/>
      <c r="F87" s="3"/>
      <c r="G87" s="3" t="str">
        <f>IF(項目一覧!$C$211=0,"",項目一覧!$C$211)</f>
        <v/>
      </c>
      <c r="J87" s="3"/>
      <c r="K87" s="3"/>
      <c r="L87" s="3"/>
      <c r="M87" s="3"/>
      <c r="N87" s="3"/>
      <c r="O87" s="3"/>
      <c r="P87" s="3"/>
      <c r="Q87" s="3"/>
      <c r="R87" s="3"/>
      <c r="S87" s="3"/>
      <c r="T87" s="3"/>
      <c r="U87" s="3"/>
      <c r="V87" s="3"/>
      <c r="W87" s="3"/>
      <c r="X87" s="3"/>
      <c r="Y87" s="3"/>
      <c r="Z87" s="3"/>
      <c r="AA87" s="3"/>
    </row>
    <row r="88" spans="1:28" ht="18" customHeight="1">
      <c r="A88" s="7"/>
      <c r="B88" s="3" t="s">
        <v>417</v>
      </c>
      <c r="C88" s="3"/>
      <c r="D88" s="3"/>
      <c r="E88" s="3"/>
      <c r="F88" s="3"/>
      <c r="G88" s="3" t="str">
        <f>IF(項目一覧!$C$212=0,"",項目一覧!$C$212)</f>
        <v/>
      </c>
      <c r="J88" s="3"/>
      <c r="K88" s="3"/>
      <c r="L88" s="3"/>
      <c r="M88" s="3"/>
      <c r="N88" s="3"/>
      <c r="O88" s="3"/>
      <c r="P88" s="3"/>
      <c r="Q88" s="3"/>
      <c r="R88" s="3"/>
      <c r="S88" s="3"/>
      <c r="T88" s="3"/>
      <c r="U88" s="3"/>
      <c r="V88" s="3"/>
      <c r="W88" s="3"/>
      <c r="X88" s="3"/>
      <c r="Y88" s="3"/>
      <c r="Z88" s="3"/>
      <c r="AA88" s="3"/>
    </row>
    <row r="89" spans="1:28" ht="18" customHeight="1">
      <c r="A89" s="7"/>
      <c r="B89" s="3" t="s">
        <v>416</v>
      </c>
      <c r="C89" s="3"/>
      <c r="D89" s="3"/>
      <c r="E89" s="3"/>
      <c r="F89" s="3"/>
      <c r="G89" s="1863" t="str">
        <f>IF(項目一覧!$C$213=0,"",項目一覧!$C$213)</f>
        <v/>
      </c>
      <c r="H89" s="1864"/>
      <c r="I89" s="1864"/>
      <c r="J89" s="1864"/>
      <c r="K89" s="1864"/>
      <c r="L89" s="1864"/>
      <c r="M89" s="1864"/>
      <c r="N89" s="1864"/>
      <c r="O89" s="1864"/>
      <c r="P89" s="1864"/>
      <c r="Q89" s="1864"/>
      <c r="R89" s="1864"/>
      <c r="S89" s="1864"/>
      <c r="T89" s="1864"/>
      <c r="U89" s="1864"/>
      <c r="V89" s="1864"/>
      <c r="W89" s="1864"/>
      <c r="X89" s="1864"/>
      <c r="Y89" s="1864"/>
      <c r="Z89" s="1864"/>
      <c r="AA89" s="1864"/>
      <c r="AB89" s="1864"/>
    </row>
    <row r="90" spans="1:28" ht="18" customHeight="1">
      <c r="A90" s="7"/>
      <c r="B90" s="3" t="s">
        <v>415</v>
      </c>
      <c r="C90" s="3"/>
      <c r="D90" s="3"/>
      <c r="E90" s="3"/>
      <c r="F90" s="3"/>
      <c r="G90" s="3" t="str">
        <f>IF(項目一覧!$C$214=0,"",項目一覧!$C$214)</f>
        <v/>
      </c>
      <c r="J90" s="3"/>
      <c r="K90" s="3"/>
      <c r="L90" s="3"/>
      <c r="M90" s="3"/>
      <c r="N90" s="3"/>
      <c r="O90" s="3"/>
      <c r="P90" s="3"/>
      <c r="Q90" s="3"/>
      <c r="R90" s="3"/>
      <c r="S90" s="3"/>
      <c r="T90" s="3"/>
      <c r="U90" s="3"/>
      <c r="V90" s="3"/>
      <c r="W90" s="3"/>
      <c r="X90" s="3"/>
      <c r="Y90" s="3"/>
      <c r="Z90" s="3"/>
      <c r="AA90" s="3"/>
    </row>
    <row r="91" spans="1:28" ht="18" customHeight="1">
      <c r="A91" s="7"/>
      <c r="B91" s="34" t="s">
        <v>770</v>
      </c>
      <c r="C91" s="3"/>
      <c r="D91" s="3"/>
      <c r="E91" s="3"/>
      <c r="F91" s="3"/>
      <c r="G91" s="1551" t="str">
        <f>IF(項目一覧!$C$216=0,"",項目一覧!$C$216)</f>
        <v/>
      </c>
      <c r="H91" s="1551"/>
      <c r="I91" s="1551"/>
      <c r="J91" s="1551"/>
      <c r="K91" s="1551"/>
      <c r="L91" s="1551"/>
      <c r="M91" s="1551"/>
      <c r="N91" s="1551"/>
      <c r="O91" s="1551"/>
      <c r="P91" s="1551"/>
      <c r="Q91" s="1551"/>
      <c r="R91" s="1551"/>
      <c r="S91" s="1551"/>
      <c r="T91" s="1551"/>
      <c r="U91" s="1551"/>
      <c r="V91" s="1551"/>
      <c r="W91" s="1551"/>
      <c r="X91" s="1551"/>
      <c r="Y91" s="1551"/>
      <c r="Z91" s="1551"/>
      <c r="AA91" s="1551"/>
      <c r="AB91" s="1551"/>
    </row>
    <row r="92" spans="1:28" ht="8.25" customHeight="1">
      <c r="A92" s="6"/>
      <c r="B92" s="3"/>
      <c r="C92" s="3"/>
      <c r="D92" s="3"/>
      <c r="E92" s="3"/>
      <c r="F92" s="3"/>
      <c r="G92" s="1551"/>
      <c r="H92" s="1551"/>
      <c r="I92" s="1551"/>
      <c r="J92" s="1551"/>
      <c r="K92" s="1551"/>
      <c r="L92" s="1551"/>
      <c r="M92" s="1551"/>
      <c r="N92" s="1551"/>
      <c r="O92" s="1551"/>
      <c r="P92" s="1551"/>
      <c r="Q92" s="1551"/>
      <c r="R92" s="1551"/>
      <c r="S92" s="1551"/>
      <c r="T92" s="1551"/>
      <c r="U92" s="1551"/>
      <c r="V92" s="1551"/>
      <c r="W92" s="1551"/>
      <c r="X92" s="1551"/>
      <c r="Y92" s="1551"/>
      <c r="Z92" s="1551"/>
      <c r="AA92" s="1551"/>
      <c r="AB92" s="1551"/>
    </row>
    <row r="93" spans="1:28" ht="18" customHeight="1">
      <c r="A93" s="6"/>
      <c r="B93" s="3" t="s">
        <v>420</v>
      </c>
      <c r="C93" s="3"/>
      <c r="D93" s="3"/>
      <c r="E93" s="3"/>
      <c r="F93" s="3"/>
      <c r="G93" s="48" t="str">
        <f>IF(項目一覧!$C$217=0,"","("&amp;項目一覧!$C$217&amp;") 建築士  （"&amp;項目一覧!$C$218&amp;"）登録　第　 "&amp;項目一覧!$C$219&amp;"　号")</f>
        <v>() 建築士  （）登録　第　 　号</v>
      </c>
      <c r="J93" s="3"/>
      <c r="K93" s="3"/>
      <c r="L93" s="3"/>
      <c r="M93" s="3"/>
      <c r="N93" s="3"/>
      <c r="O93" s="3"/>
      <c r="P93" s="3"/>
      <c r="Q93" s="3"/>
      <c r="R93" s="3"/>
      <c r="S93" s="3"/>
      <c r="T93" s="3"/>
      <c r="U93" s="3"/>
      <c r="V93" s="3"/>
      <c r="W93" s="3"/>
      <c r="X93" s="3"/>
      <c r="Y93" s="3"/>
      <c r="Z93" s="3"/>
      <c r="AA93" s="3"/>
    </row>
    <row r="94" spans="1:28" ht="18" customHeight="1">
      <c r="A94" s="6"/>
      <c r="B94" s="3" t="s">
        <v>419</v>
      </c>
      <c r="C94" s="3"/>
      <c r="D94" s="3"/>
      <c r="E94" s="3"/>
      <c r="F94" s="3"/>
      <c r="G94" s="3" t="str">
        <f>IF(項目一覧!$C$220=0,"",項目一覧!$C$220)</f>
        <v/>
      </c>
      <c r="J94" s="3"/>
      <c r="K94" s="3"/>
      <c r="L94" s="3"/>
      <c r="M94" s="3"/>
      <c r="N94" s="3"/>
      <c r="O94" s="3"/>
      <c r="P94" s="3"/>
      <c r="Q94" s="3"/>
      <c r="R94" s="3"/>
      <c r="S94" s="3"/>
      <c r="T94" s="3"/>
      <c r="U94" s="3"/>
      <c r="V94" s="3"/>
      <c r="W94" s="3"/>
      <c r="X94" s="3"/>
      <c r="Y94" s="3"/>
      <c r="Z94" s="3"/>
      <c r="AA94" s="3"/>
    </row>
    <row r="95" spans="1:28" ht="18" customHeight="1">
      <c r="A95" s="7"/>
      <c r="B95" s="3" t="s">
        <v>418</v>
      </c>
      <c r="C95" s="3"/>
      <c r="D95" s="3"/>
      <c r="E95" s="3"/>
      <c r="F95" s="3"/>
      <c r="G95" s="205" t="str">
        <f>IF(項目一覧!$C$222=0,"","("&amp;項目一覧!$C$222&amp;") 建築士事務所  （"&amp;項目一覧!$C$223&amp;"）知事登録　第　 "&amp;項目一覧!$C$224&amp;"　号")</f>
        <v>() 建築士事務所  （）知事登録　第　 　号</v>
      </c>
    </row>
    <row r="96" spans="1:28" ht="18" customHeight="1">
      <c r="A96" s="7"/>
      <c r="B96" s="3"/>
      <c r="C96" s="3"/>
      <c r="D96" s="3"/>
      <c r="E96" s="3"/>
      <c r="F96" s="3"/>
      <c r="G96" s="3" t="str">
        <f>IF(項目一覧!$C$225=0,"",項目一覧!$C$225)</f>
        <v/>
      </c>
      <c r="J96" s="3"/>
      <c r="K96" s="3"/>
      <c r="L96" s="3"/>
      <c r="M96" s="3"/>
      <c r="N96" s="3"/>
      <c r="O96" s="3"/>
      <c r="P96" s="3"/>
      <c r="Q96" s="3"/>
      <c r="R96" s="3"/>
      <c r="S96" s="3"/>
      <c r="T96" s="3"/>
      <c r="U96" s="3"/>
      <c r="V96" s="3"/>
      <c r="W96" s="3"/>
      <c r="X96" s="3"/>
      <c r="Y96" s="3"/>
      <c r="Z96" s="3"/>
      <c r="AA96" s="3"/>
    </row>
    <row r="97" spans="1:34" ht="18" customHeight="1">
      <c r="A97" s="7"/>
      <c r="B97" s="3" t="s">
        <v>417</v>
      </c>
      <c r="C97" s="3"/>
      <c r="D97" s="3"/>
      <c r="E97" s="3"/>
      <c r="F97" s="3"/>
      <c r="G97" s="3" t="str">
        <f>IF(項目一覧!$C$226=0,"",項目一覧!$C$226)</f>
        <v/>
      </c>
      <c r="J97" s="3"/>
      <c r="K97" s="3"/>
      <c r="L97" s="3"/>
      <c r="M97" s="3"/>
      <c r="N97" s="3"/>
      <c r="O97" s="3"/>
      <c r="P97" s="3"/>
      <c r="Q97" s="3"/>
      <c r="R97" s="3"/>
      <c r="S97" s="3"/>
      <c r="T97" s="3"/>
      <c r="U97" s="3"/>
      <c r="V97" s="3"/>
      <c r="W97" s="3"/>
      <c r="X97" s="3"/>
      <c r="Y97" s="3"/>
      <c r="Z97" s="3"/>
      <c r="AA97" s="3"/>
    </row>
    <row r="98" spans="1:34" ht="18" customHeight="1">
      <c r="A98" s="7"/>
      <c r="B98" s="3" t="s">
        <v>416</v>
      </c>
      <c r="C98" s="3"/>
      <c r="D98" s="3"/>
      <c r="E98" s="3"/>
      <c r="F98" s="3"/>
      <c r="G98" s="1863" t="str">
        <f>IF(項目一覧!$C$227=0,"",項目一覧!$C$227)</f>
        <v/>
      </c>
      <c r="H98" s="1864"/>
      <c r="I98" s="1864"/>
      <c r="J98" s="1864"/>
      <c r="K98" s="1864"/>
      <c r="L98" s="1864"/>
      <c r="M98" s="1864"/>
      <c r="N98" s="1864"/>
      <c r="O98" s="1864"/>
      <c r="P98" s="1864"/>
      <c r="Q98" s="1864"/>
      <c r="R98" s="1864"/>
      <c r="S98" s="1864"/>
      <c r="T98" s="1864"/>
      <c r="U98" s="1864"/>
      <c r="V98" s="1864"/>
      <c r="W98" s="1864"/>
      <c r="X98" s="1864"/>
      <c r="Y98" s="1864"/>
      <c r="Z98" s="1864"/>
      <c r="AA98" s="1864"/>
      <c r="AB98" s="1864"/>
    </row>
    <row r="99" spans="1:34" ht="18" customHeight="1">
      <c r="A99" s="7"/>
      <c r="B99" s="3" t="s">
        <v>415</v>
      </c>
      <c r="C99" s="3"/>
      <c r="D99" s="3"/>
      <c r="E99" s="3"/>
      <c r="F99" s="3"/>
      <c r="G99" s="3" t="str">
        <f>IF(項目一覧!$C$228=0,"",項目一覧!$C$228)</f>
        <v/>
      </c>
      <c r="J99" s="3"/>
      <c r="K99" s="3"/>
      <c r="L99" s="3"/>
      <c r="M99" s="3"/>
      <c r="N99" s="3"/>
      <c r="O99" s="3"/>
      <c r="P99" s="3"/>
      <c r="Q99" s="3"/>
      <c r="R99" s="3"/>
      <c r="S99" s="3"/>
      <c r="T99" s="3"/>
      <c r="U99" s="3"/>
      <c r="V99" s="3"/>
      <c r="W99" s="3"/>
      <c r="X99" s="3"/>
      <c r="Y99" s="3"/>
      <c r="Z99" s="3"/>
      <c r="AA99" s="3"/>
    </row>
    <row r="100" spans="1:34" ht="18" customHeight="1">
      <c r="A100" s="7"/>
      <c r="B100" s="34" t="s">
        <v>770</v>
      </c>
      <c r="C100" s="3"/>
      <c r="D100" s="3"/>
      <c r="E100" s="3"/>
      <c r="F100" s="3"/>
      <c r="G100" s="1531" t="str">
        <f>IF(項目一覧!$C$230=0,"",項目一覧!$C$230)</f>
        <v/>
      </c>
      <c r="H100" s="1531"/>
      <c r="I100" s="1531"/>
      <c r="J100" s="1531"/>
      <c r="K100" s="1531"/>
      <c r="L100" s="1531"/>
      <c r="M100" s="1531"/>
      <c r="N100" s="1531"/>
      <c r="O100" s="1531"/>
      <c r="P100" s="1531"/>
      <c r="Q100" s="1531"/>
      <c r="R100" s="1531"/>
      <c r="S100" s="1531"/>
      <c r="T100" s="1531"/>
      <c r="U100" s="1531"/>
      <c r="V100" s="1531"/>
      <c r="W100" s="1531"/>
      <c r="X100" s="1531"/>
      <c r="Y100" s="1531"/>
      <c r="Z100" s="1531"/>
      <c r="AA100" s="1531"/>
      <c r="AB100" s="1531"/>
    </row>
    <row r="101" spans="1:34" ht="15.75" customHeight="1">
      <c r="A101" s="7"/>
      <c r="B101" s="3"/>
      <c r="C101" s="3"/>
      <c r="D101" s="3"/>
      <c r="E101" s="3"/>
      <c r="F101" s="3"/>
      <c r="G101" s="1531"/>
      <c r="H101" s="1531"/>
      <c r="I101" s="1531"/>
      <c r="J101" s="1531"/>
      <c r="K101" s="1531"/>
      <c r="L101" s="1531"/>
      <c r="M101" s="1531"/>
      <c r="N101" s="1531"/>
      <c r="O101" s="1531"/>
      <c r="P101" s="1531"/>
      <c r="Q101" s="1531"/>
      <c r="R101" s="1531"/>
      <c r="S101" s="1531"/>
      <c r="T101" s="1531"/>
      <c r="U101" s="1531"/>
      <c r="V101" s="1531"/>
      <c r="W101" s="1531"/>
      <c r="X101" s="1531"/>
      <c r="Y101" s="1531"/>
      <c r="Z101" s="1531"/>
      <c r="AA101" s="1531"/>
      <c r="AB101" s="1537"/>
    </row>
    <row r="102" spans="1:34" ht="15.75" customHeight="1">
      <c r="A102" s="17" t="s">
        <v>329</v>
      </c>
      <c r="B102" s="16" t="s">
        <v>769</v>
      </c>
      <c r="C102" s="16"/>
      <c r="D102" s="16"/>
      <c r="E102" s="16"/>
      <c r="F102" s="16"/>
      <c r="G102" s="16"/>
      <c r="H102" s="16"/>
      <c r="I102" s="52"/>
      <c r="J102" s="16"/>
      <c r="K102" s="16"/>
      <c r="L102" s="16"/>
      <c r="M102" s="16"/>
      <c r="N102" s="16"/>
      <c r="O102" s="16"/>
      <c r="P102" s="16"/>
      <c r="Q102" s="16"/>
      <c r="R102" s="16"/>
      <c r="S102" s="16"/>
      <c r="T102" s="16"/>
      <c r="U102" s="16"/>
      <c r="V102" s="16"/>
      <c r="W102" s="16"/>
      <c r="X102" s="16"/>
      <c r="Y102" s="16"/>
      <c r="Z102" s="16"/>
      <c r="AA102" s="16"/>
    </row>
    <row r="103" spans="1:34" ht="15.75" customHeight="1">
      <c r="A103" s="7"/>
      <c r="B103" s="3" t="s">
        <v>412</v>
      </c>
      <c r="C103" s="3"/>
      <c r="D103" s="3"/>
      <c r="E103" s="3"/>
      <c r="F103" s="3"/>
      <c r="G103" s="3" t="str">
        <f>IF(項目一覧!$C$55=0,"",項目一覧!$C$55)</f>
        <v/>
      </c>
      <c r="H103" s="3"/>
      <c r="J103" s="3"/>
      <c r="K103" s="3"/>
      <c r="L103" s="3"/>
      <c r="M103" s="3"/>
      <c r="N103" s="3"/>
      <c r="O103" s="3"/>
      <c r="P103" s="3"/>
      <c r="Q103" s="3"/>
      <c r="R103" s="3"/>
      <c r="S103" s="3"/>
      <c r="T103" s="3"/>
      <c r="U103" s="3"/>
      <c r="V103" s="3"/>
      <c r="W103" s="3"/>
      <c r="X103" s="3"/>
      <c r="Y103" s="3"/>
      <c r="Z103" s="3"/>
      <c r="AA103" s="3"/>
    </row>
    <row r="104" spans="1:34" ht="15.75" customHeight="1">
      <c r="A104" s="7"/>
      <c r="B104" s="3" t="s">
        <v>411</v>
      </c>
      <c r="C104" s="3"/>
      <c r="D104" s="3"/>
      <c r="E104" s="3"/>
      <c r="F104" s="3"/>
      <c r="G104" s="205" t="str">
        <f>IF(項目一覧!$C$56=0,"","建設業の許可   ("&amp;項目一覧!$C$56&amp;")  第  （"&amp;項目一覧!$C$57&amp;"）　　 "&amp;項目一覧!$C$58&amp;"　号")</f>
        <v>建設業の許可   ()  第  （）　　 　号</v>
      </c>
      <c r="H104" s="3"/>
      <c r="J104" s="3"/>
      <c r="K104" s="3"/>
      <c r="L104" s="3"/>
      <c r="M104" s="3"/>
      <c r="N104" s="3"/>
      <c r="O104" s="3"/>
      <c r="P104" s="3"/>
      <c r="Q104" s="3"/>
      <c r="R104" s="3"/>
      <c r="S104" s="3"/>
      <c r="T104" s="3"/>
      <c r="U104" s="3"/>
      <c r="V104" s="3"/>
      <c r="W104" s="3"/>
      <c r="X104" s="3"/>
      <c r="Y104" s="3"/>
      <c r="Z104" s="3"/>
      <c r="AA104" s="3"/>
    </row>
    <row r="105" spans="1:34" ht="15.75" customHeight="1">
      <c r="A105" s="7"/>
      <c r="B105" s="3"/>
      <c r="C105" s="3"/>
      <c r="D105" s="3"/>
      <c r="E105" s="3"/>
      <c r="F105" s="3"/>
      <c r="G105" s="3" t="str">
        <f>IF(項目一覧!$C$59=0,"",項目一覧!$C$59)</f>
        <v/>
      </c>
      <c r="H105" s="3"/>
      <c r="J105" s="3"/>
      <c r="K105" s="3"/>
      <c r="L105" s="3"/>
      <c r="M105" s="3"/>
      <c r="N105" s="3"/>
      <c r="O105" s="3"/>
      <c r="P105" s="3"/>
      <c r="Q105" s="3"/>
      <c r="R105" s="3"/>
      <c r="S105" s="3"/>
      <c r="T105" s="3"/>
      <c r="U105" s="3"/>
      <c r="V105" s="3"/>
      <c r="W105" s="3"/>
      <c r="X105" s="3"/>
      <c r="Y105" s="3"/>
      <c r="Z105" s="3"/>
      <c r="AA105" s="3"/>
    </row>
    <row r="106" spans="1:34" ht="15.75" customHeight="1">
      <c r="A106" s="7"/>
      <c r="B106" s="3" t="s">
        <v>410</v>
      </c>
      <c r="C106" s="3"/>
      <c r="D106" s="3"/>
      <c r="E106" s="3"/>
      <c r="F106" s="3"/>
      <c r="G106" s="3" t="str">
        <f>IF(項目一覧!$C$60=0,"",項目一覧!$C$60)</f>
        <v/>
      </c>
      <c r="H106" s="3"/>
      <c r="J106" s="3"/>
      <c r="K106" s="3"/>
      <c r="L106" s="3"/>
      <c r="M106" s="3"/>
      <c r="N106" s="3"/>
      <c r="O106" s="3"/>
      <c r="P106" s="3"/>
      <c r="Q106" s="3"/>
      <c r="R106" s="3"/>
      <c r="S106" s="3"/>
      <c r="T106" s="3"/>
      <c r="U106" s="3"/>
      <c r="V106" s="3"/>
      <c r="W106" s="3"/>
      <c r="X106" s="3"/>
      <c r="Y106" s="3"/>
      <c r="Z106" s="3"/>
      <c r="AA106" s="3"/>
    </row>
    <row r="107" spans="1:34" ht="15.75" customHeight="1">
      <c r="A107" s="7"/>
      <c r="B107" s="3" t="s">
        <v>441</v>
      </c>
      <c r="C107" s="3"/>
      <c r="D107" s="3"/>
      <c r="E107" s="3"/>
      <c r="F107" s="3"/>
      <c r="G107" s="3" t="str">
        <f>IF(項目一覧!$C$61=0,"",項目一覧!$C$61)</f>
        <v/>
      </c>
      <c r="H107" s="3"/>
      <c r="J107" s="3"/>
      <c r="K107" s="3"/>
      <c r="L107" s="3"/>
      <c r="M107" s="3"/>
      <c r="N107" s="3"/>
      <c r="O107" s="3"/>
      <c r="P107" s="3"/>
      <c r="Q107" s="3"/>
      <c r="R107" s="3"/>
      <c r="S107" s="3"/>
      <c r="T107" s="3"/>
      <c r="U107" s="3"/>
      <c r="V107" s="3"/>
      <c r="W107" s="3"/>
      <c r="X107" s="3"/>
      <c r="Y107" s="3"/>
      <c r="Z107" s="3"/>
      <c r="AA107" s="3"/>
    </row>
    <row r="108" spans="1:34" ht="15.75" customHeight="1">
      <c r="A108" s="15"/>
      <c r="B108" s="15" t="s">
        <v>408</v>
      </c>
      <c r="C108" s="15"/>
      <c r="D108" s="15"/>
      <c r="E108" s="15"/>
      <c r="F108" s="15"/>
      <c r="G108" s="15" t="str">
        <f>IF(項目一覧!$C$62=0,"",項目一覧!$C$62)</f>
        <v/>
      </c>
      <c r="H108" s="15"/>
      <c r="I108" s="28"/>
      <c r="J108" s="15"/>
      <c r="K108" s="15"/>
      <c r="L108" s="15"/>
      <c r="M108" s="15"/>
      <c r="N108" s="15"/>
      <c r="O108" s="15"/>
      <c r="P108" s="15"/>
      <c r="Q108" s="15"/>
      <c r="R108" s="15"/>
      <c r="S108" s="15"/>
      <c r="T108" s="15"/>
      <c r="U108" s="15"/>
      <c r="V108" s="15"/>
      <c r="W108" s="15"/>
      <c r="X108" s="15"/>
      <c r="Y108" s="15"/>
      <c r="Z108" s="15"/>
      <c r="AA108" s="15"/>
    </row>
    <row r="109" spans="1:34" ht="15.75" customHeight="1">
      <c r="A109" s="207" t="s">
        <v>329</v>
      </c>
      <c r="B109" s="16" t="s">
        <v>768</v>
      </c>
      <c r="C109" s="43"/>
      <c r="D109" s="43"/>
      <c r="E109" s="43"/>
      <c r="F109" s="206"/>
      <c r="G109" s="206"/>
      <c r="J109" s="49"/>
      <c r="K109" s="206"/>
      <c r="L109" s="206"/>
      <c r="M109" s="206"/>
      <c r="N109" s="206"/>
      <c r="O109" s="206"/>
      <c r="P109" s="206"/>
      <c r="Q109" s="206"/>
      <c r="R109" s="206"/>
      <c r="S109" s="206"/>
      <c r="T109" s="206"/>
      <c r="U109" s="206"/>
      <c r="V109" s="206"/>
      <c r="W109" s="206"/>
      <c r="X109" s="206"/>
      <c r="Y109" s="206"/>
      <c r="Z109" s="206"/>
      <c r="AA109" s="206"/>
    </row>
    <row r="110" spans="1:34" ht="27.75" customHeight="1">
      <c r="A110" s="111"/>
      <c r="B110" s="3" t="s">
        <v>767</v>
      </c>
      <c r="C110" s="3"/>
      <c r="D110" s="3"/>
      <c r="E110" s="3"/>
      <c r="F110" s="1551" t="str">
        <f>IF(項目一覧!$C$69=0,"",IF(項目一覧!$C$71=0,項目一覧!$C$69&amp;項目一覧!$C$70,項目一覧!$C$69&amp;項目一覧!$C$70&amp;項目一覧!$C$71))</f>
        <v/>
      </c>
      <c r="G110" s="1551"/>
      <c r="H110" s="1551"/>
      <c r="I110" s="1551"/>
      <c r="J110" s="1551"/>
      <c r="K110" s="1551"/>
      <c r="L110" s="1551"/>
      <c r="M110" s="1551"/>
      <c r="N110" s="1551"/>
      <c r="O110" s="1551"/>
      <c r="P110" s="1551"/>
      <c r="Q110" s="1551"/>
      <c r="R110" s="1551"/>
      <c r="S110" s="1551"/>
      <c r="T110" s="1551"/>
      <c r="U110" s="1551"/>
      <c r="V110" s="1551"/>
      <c r="W110" s="1551"/>
      <c r="X110" s="1551"/>
      <c r="Y110" s="1551"/>
      <c r="Z110" s="1551"/>
      <c r="AA110" s="1551"/>
    </row>
    <row r="111" spans="1:34" ht="27.75" customHeight="1">
      <c r="A111" s="41"/>
      <c r="B111" s="15" t="s">
        <v>662</v>
      </c>
      <c r="C111" s="15"/>
      <c r="D111" s="15"/>
      <c r="E111" s="15"/>
      <c r="F111" s="1552" t="str">
        <f>IF(項目一覧!$C$72=0,"",IF(項目一覧!$C$74=0,項目一覧!$C$72&amp;項目一覧!$C$73,項目一覧!$C$72&amp;項目一覧!$C$73&amp;項目一覧!$C$74))</f>
        <v/>
      </c>
      <c r="G111" s="1552"/>
      <c r="H111" s="1552"/>
      <c r="I111" s="1552"/>
      <c r="J111" s="1552"/>
      <c r="K111" s="1552"/>
      <c r="L111" s="1552"/>
      <c r="M111" s="1552"/>
      <c r="N111" s="1552"/>
      <c r="O111" s="1552"/>
      <c r="P111" s="1552"/>
      <c r="Q111" s="1552"/>
      <c r="R111" s="1552"/>
      <c r="S111" s="1552"/>
      <c r="T111" s="1552"/>
      <c r="U111" s="1552"/>
      <c r="V111" s="1552"/>
      <c r="W111" s="1552"/>
      <c r="X111" s="1552"/>
      <c r="Y111" s="1552"/>
      <c r="Z111" s="1552"/>
      <c r="AA111" s="1552"/>
    </row>
    <row r="112" spans="1:34" ht="15.75" customHeight="1">
      <c r="A112" s="6" t="s">
        <v>329</v>
      </c>
      <c r="B112" s="3" t="s">
        <v>766</v>
      </c>
      <c r="C112" s="3"/>
      <c r="D112" s="3"/>
      <c r="E112" s="3"/>
      <c r="F112" s="3"/>
      <c r="G112" s="3"/>
      <c r="H112" s="3" t="s">
        <v>765</v>
      </c>
      <c r="I112" s="3"/>
      <c r="J112" s="3"/>
      <c r="K112" s="3"/>
      <c r="L112" s="3"/>
      <c r="M112" s="3" t="s">
        <v>758</v>
      </c>
      <c r="N112" s="3"/>
      <c r="O112" s="3"/>
      <c r="P112" s="3"/>
      <c r="Q112" s="3"/>
      <c r="R112" s="3"/>
      <c r="S112" s="3"/>
      <c r="T112" s="3"/>
      <c r="U112" s="3"/>
      <c r="V112" s="3"/>
      <c r="W112" s="3"/>
      <c r="X112" s="3"/>
      <c r="Y112" s="3"/>
      <c r="Z112" s="3"/>
      <c r="AA112" s="3"/>
      <c r="AH112" s="138"/>
    </row>
    <row r="113" spans="1:27" ht="15.75" customHeight="1">
      <c r="A113" s="7"/>
      <c r="B113" s="3" t="s">
        <v>764</v>
      </c>
      <c r="C113" s="3"/>
      <c r="D113" s="3"/>
      <c r="E113" s="3" t="s">
        <v>169</v>
      </c>
      <c r="F113" s="3"/>
      <c r="G113" s="3"/>
      <c r="H113" s="3"/>
      <c r="I113" s="3"/>
      <c r="J113" s="3" t="s">
        <v>758</v>
      </c>
      <c r="N113" s="3"/>
      <c r="O113" s="3"/>
      <c r="P113" s="3"/>
      <c r="Q113" s="3"/>
      <c r="R113" s="3"/>
      <c r="S113" s="3"/>
      <c r="T113" s="3"/>
      <c r="U113" s="3"/>
      <c r="V113" s="3"/>
      <c r="W113" s="3"/>
      <c r="X113" s="3"/>
      <c r="Y113" s="3"/>
      <c r="Z113" s="3"/>
      <c r="AA113" s="3"/>
    </row>
    <row r="114" spans="1:27" ht="15.75" customHeight="1">
      <c r="A114" s="7"/>
      <c r="B114" s="3" t="s">
        <v>763</v>
      </c>
      <c r="C114" s="3"/>
      <c r="D114" s="3"/>
      <c r="E114" s="3"/>
      <c r="F114" s="3"/>
      <c r="G114" s="3"/>
      <c r="H114" s="3"/>
      <c r="I114" s="205"/>
      <c r="J114" s="3"/>
      <c r="K114" s="3"/>
      <c r="L114" s="3" t="s">
        <v>762</v>
      </c>
      <c r="M114" s="3"/>
      <c r="N114" s="3"/>
      <c r="O114" s="3"/>
      <c r="P114" s="3"/>
      <c r="Q114" s="3"/>
      <c r="R114" s="3"/>
      <c r="S114" s="3"/>
      <c r="T114" s="3"/>
      <c r="U114" s="3"/>
      <c r="V114" s="3"/>
      <c r="W114" s="3"/>
      <c r="X114" s="3"/>
      <c r="Y114" s="3"/>
      <c r="Z114" s="3"/>
      <c r="AA114" s="3"/>
    </row>
    <row r="115" spans="1:27" ht="15.75" customHeight="1">
      <c r="A115" s="7"/>
      <c r="B115" s="3" t="s">
        <v>335</v>
      </c>
      <c r="C115" s="3"/>
      <c r="D115" s="3"/>
      <c r="E115" s="3"/>
    </row>
    <row r="116" spans="1:27" ht="15.75" customHeight="1">
      <c r="A116" s="7"/>
      <c r="B116" s="3" t="s">
        <v>761</v>
      </c>
      <c r="C116" s="3"/>
      <c r="D116" s="3"/>
      <c r="E116" s="3"/>
      <c r="F116" s="6" t="s">
        <v>759</v>
      </c>
      <c r="G116" s="3" t="s">
        <v>312</v>
      </c>
      <c r="H116" s="3"/>
      <c r="I116" s="204" t="s">
        <v>759</v>
      </c>
      <c r="J116" s="3" t="s">
        <v>311</v>
      </c>
      <c r="K116" s="3"/>
      <c r="L116" s="6" t="s">
        <v>759</v>
      </c>
      <c r="M116" s="3" t="s">
        <v>760</v>
      </c>
      <c r="N116" s="3"/>
      <c r="O116" s="6" t="s">
        <v>759</v>
      </c>
      <c r="P116" s="3" t="s">
        <v>181</v>
      </c>
      <c r="Q116" s="3"/>
      <c r="R116" s="3"/>
      <c r="S116" s="3"/>
      <c r="T116" s="3"/>
      <c r="U116" s="3"/>
      <c r="V116" s="3"/>
      <c r="W116" s="3"/>
      <c r="X116" s="3"/>
      <c r="Y116" s="3"/>
      <c r="Z116" s="3"/>
      <c r="AA116" s="3" t="s">
        <v>758</v>
      </c>
    </row>
    <row r="117" spans="1:27" ht="15.75" customHeight="1">
      <c r="A117" s="7"/>
      <c r="B117" s="3" t="s">
        <v>757</v>
      </c>
      <c r="F117" s="3"/>
      <c r="G117" s="3"/>
      <c r="H117" s="3"/>
      <c r="I117" s="3"/>
      <c r="J117" s="3"/>
      <c r="K117" s="3"/>
      <c r="L117" s="3"/>
      <c r="M117" s="3"/>
      <c r="N117" s="3"/>
      <c r="O117" s="3"/>
      <c r="P117" s="3"/>
      <c r="Q117" s="3"/>
      <c r="R117" s="3"/>
      <c r="S117" s="3"/>
      <c r="T117" s="3"/>
      <c r="U117" s="3"/>
      <c r="V117" s="3"/>
      <c r="W117" s="3"/>
      <c r="X117" s="3"/>
      <c r="Y117" s="3"/>
      <c r="Z117" s="3"/>
      <c r="AA117" s="3"/>
    </row>
    <row r="118" spans="1:27" ht="16.5" customHeight="1">
      <c r="A118" s="22" t="s">
        <v>329</v>
      </c>
      <c r="B118" s="20" t="s">
        <v>756</v>
      </c>
      <c r="C118" s="20"/>
      <c r="D118" s="20"/>
      <c r="E118" s="20"/>
      <c r="F118" s="20"/>
      <c r="G118" s="20"/>
      <c r="H118" s="20"/>
      <c r="I118" s="20"/>
      <c r="J118" s="20" t="s">
        <v>3074</v>
      </c>
      <c r="K118" s="20"/>
      <c r="L118" s="22"/>
      <c r="M118" s="20" t="s">
        <v>324</v>
      </c>
      <c r="N118" s="22"/>
      <c r="O118" s="20" t="s">
        <v>323</v>
      </c>
      <c r="P118" s="22"/>
      <c r="Q118" s="20" t="s">
        <v>322</v>
      </c>
      <c r="R118" s="20"/>
      <c r="S118" s="24"/>
      <c r="T118" s="24"/>
      <c r="U118" s="20"/>
      <c r="V118" s="20"/>
      <c r="W118" s="20"/>
      <c r="X118" s="20"/>
      <c r="Y118" s="20"/>
      <c r="Z118" s="20"/>
      <c r="AA118" s="20"/>
    </row>
    <row r="119" spans="1:27" ht="16.5" customHeight="1">
      <c r="A119" s="22" t="s">
        <v>329</v>
      </c>
      <c r="B119" s="20" t="s">
        <v>755</v>
      </c>
      <c r="C119" s="20"/>
      <c r="D119" s="20"/>
      <c r="E119" s="20"/>
      <c r="F119" s="20"/>
      <c r="G119" s="20"/>
      <c r="H119" s="20"/>
      <c r="I119" s="20"/>
      <c r="J119" s="15" t="s">
        <v>3074</v>
      </c>
      <c r="K119" s="20"/>
      <c r="L119" s="22"/>
      <c r="M119" s="20" t="s">
        <v>324</v>
      </c>
      <c r="N119" s="22"/>
      <c r="O119" s="20" t="s">
        <v>323</v>
      </c>
      <c r="P119" s="22"/>
      <c r="Q119" s="20" t="s">
        <v>322</v>
      </c>
      <c r="R119" s="20"/>
      <c r="S119" s="24"/>
      <c r="T119" s="24"/>
      <c r="U119" s="20"/>
      <c r="V119" s="20"/>
      <c r="W119" s="20"/>
      <c r="X119" s="20"/>
      <c r="Y119" s="20"/>
      <c r="Z119" s="20"/>
      <c r="AA119" s="20"/>
    </row>
    <row r="120" spans="1:27" ht="15.75" customHeight="1">
      <c r="A120" s="6" t="s">
        <v>329</v>
      </c>
      <c r="B120" s="3" t="s">
        <v>754</v>
      </c>
      <c r="C120" s="3"/>
      <c r="D120" s="3"/>
      <c r="E120" s="3"/>
      <c r="F120" s="3"/>
      <c r="G120" s="3"/>
      <c r="H120" s="3"/>
      <c r="I120" s="3"/>
      <c r="J120" s="3"/>
      <c r="K120" s="3"/>
      <c r="L120" s="3"/>
      <c r="M120" s="3"/>
      <c r="N120" s="3"/>
      <c r="O120" s="3"/>
      <c r="P120" s="3"/>
      <c r="Q120" s="3"/>
      <c r="R120" s="3"/>
      <c r="S120" s="2"/>
      <c r="T120" s="2"/>
      <c r="U120" s="3" t="s">
        <v>327</v>
      </c>
      <c r="V120" s="3"/>
      <c r="W120" s="3"/>
      <c r="X120" s="3"/>
      <c r="Y120" s="3"/>
      <c r="Z120" s="3"/>
      <c r="AA120" s="3"/>
    </row>
    <row r="121" spans="1:27" ht="15.75" customHeight="1">
      <c r="A121" s="6"/>
      <c r="B121" s="3"/>
      <c r="C121" s="3"/>
      <c r="D121" s="3"/>
      <c r="E121" s="5" t="s">
        <v>753</v>
      </c>
      <c r="F121" s="1473"/>
      <c r="G121" s="1473"/>
      <c r="H121" s="6" t="s">
        <v>752</v>
      </c>
      <c r="J121" s="3" t="s">
        <v>3074</v>
      </c>
      <c r="K121" s="3"/>
      <c r="L121" s="6"/>
      <c r="M121" s="3" t="s">
        <v>324</v>
      </c>
      <c r="N121" s="3"/>
      <c r="O121" s="3" t="s">
        <v>323</v>
      </c>
      <c r="P121" s="3"/>
      <c r="Q121" s="3" t="s">
        <v>322</v>
      </c>
      <c r="R121" s="5" t="s">
        <v>325</v>
      </c>
      <c r="S121" s="1870"/>
      <c r="T121" s="1870"/>
      <c r="U121" s="1870"/>
      <c r="V121" s="1870"/>
      <c r="W121" s="1870"/>
      <c r="X121" s="1870"/>
      <c r="Y121" s="1870"/>
      <c r="Z121" s="1870"/>
      <c r="AA121" s="5" t="s">
        <v>326</v>
      </c>
    </row>
    <row r="122" spans="1:27" ht="15.75" customHeight="1">
      <c r="A122" s="30"/>
      <c r="B122" s="30"/>
      <c r="C122" s="30"/>
      <c r="D122" s="30"/>
      <c r="E122" s="35" t="s">
        <v>753</v>
      </c>
      <c r="F122" s="1498"/>
      <c r="G122" s="1498"/>
      <c r="H122" s="32" t="s">
        <v>752</v>
      </c>
      <c r="I122" s="35"/>
      <c r="J122" s="15" t="s">
        <v>3074</v>
      </c>
      <c r="K122" s="15"/>
      <c r="L122" s="15"/>
      <c r="M122" s="15" t="s">
        <v>324</v>
      </c>
      <c r="N122" s="15"/>
      <c r="O122" s="15" t="s">
        <v>323</v>
      </c>
      <c r="P122" s="15"/>
      <c r="Q122" s="15" t="s">
        <v>322</v>
      </c>
      <c r="R122" s="35" t="s">
        <v>143</v>
      </c>
      <c r="S122" s="1871"/>
      <c r="T122" s="1871"/>
      <c r="U122" s="1871"/>
      <c r="V122" s="1871"/>
      <c r="W122" s="1871"/>
      <c r="X122" s="1871"/>
      <c r="Y122" s="1871"/>
      <c r="Z122" s="1871"/>
      <c r="AA122" s="203" t="s">
        <v>320</v>
      </c>
    </row>
    <row r="123" spans="1:27" ht="16.5" customHeight="1">
      <c r="A123" s="6" t="s">
        <v>113</v>
      </c>
      <c r="B123" s="3" t="s">
        <v>749</v>
      </c>
      <c r="C123" s="3"/>
      <c r="D123" s="3"/>
      <c r="E123" s="3"/>
      <c r="F123" s="3"/>
      <c r="G123" s="3"/>
      <c r="H123" s="3"/>
      <c r="I123" s="3"/>
      <c r="J123" s="3"/>
      <c r="K123" s="3"/>
      <c r="L123" s="3"/>
      <c r="M123" s="3"/>
      <c r="N123" s="3"/>
      <c r="O123" s="3"/>
      <c r="P123" s="3"/>
      <c r="Q123" s="3"/>
      <c r="R123" s="3"/>
      <c r="S123" s="3"/>
      <c r="T123" s="3"/>
      <c r="U123" s="3"/>
      <c r="V123" s="3"/>
      <c r="W123" s="3"/>
      <c r="X123" s="3"/>
      <c r="Y123" s="3"/>
      <c r="Z123" s="3"/>
      <c r="AA123" s="3"/>
    </row>
    <row r="124" spans="1:27" ht="16.5" customHeight="1">
      <c r="A124" s="6"/>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row>
    <row r="125" spans="1:27" ht="16.5" customHeight="1">
      <c r="A125" s="32"/>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row>
    <row r="126" spans="1:27" ht="13.5" customHeight="1">
      <c r="A126" s="6"/>
      <c r="B126" s="3"/>
      <c r="C126" s="3"/>
      <c r="D126" s="3"/>
      <c r="E126" s="3"/>
      <c r="F126" s="3"/>
      <c r="G126" s="3"/>
      <c r="H126" s="3"/>
      <c r="I126" s="3"/>
      <c r="J126" s="3"/>
      <c r="K126" s="3"/>
      <c r="L126" s="3"/>
      <c r="M126" s="7"/>
      <c r="N126" s="3"/>
      <c r="O126" s="3"/>
      <c r="P126" s="3"/>
      <c r="Q126" s="3"/>
      <c r="R126" s="3"/>
      <c r="S126" s="3"/>
      <c r="T126" s="3"/>
      <c r="U126" s="3"/>
      <c r="V126" s="3"/>
      <c r="W126" s="3"/>
      <c r="X126" s="3"/>
      <c r="Y126" s="3"/>
      <c r="Z126" s="3"/>
      <c r="AA126" s="3"/>
    </row>
    <row r="127" spans="1:27" ht="13.5" customHeight="1">
      <c r="A127" s="6"/>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row>
    <row r="128" spans="1:27" ht="13.5" customHeight="1">
      <c r="A128" s="6"/>
      <c r="B128" s="3"/>
      <c r="C128" s="3"/>
      <c r="D128" s="3"/>
      <c r="E128" s="3"/>
      <c r="F128" s="3"/>
      <c r="G128" s="3"/>
      <c r="H128" s="3"/>
      <c r="I128" s="3"/>
      <c r="J128" s="3"/>
      <c r="K128" s="3"/>
      <c r="L128" s="3"/>
      <c r="M128" s="3"/>
      <c r="N128" s="1627"/>
      <c r="O128" s="1628"/>
      <c r="P128" s="1628"/>
      <c r="Q128" s="1628"/>
      <c r="R128" s="3"/>
      <c r="S128" s="3"/>
      <c r="T128" s="3"/>
      <c r="U128" s="3"/>
      <c r="V128" s="3"/>
      <c r="W128" s="3"/>
      <c r="X128" s="3"/>
      <c r="Y128" s="3"/>
      <c r="Z128" s="3"/>
      <c r="AA128" s="3"/>
    </row>
    <row r="129" spans="1:27" ht="13.5" customHeight="1">
      <c r="A129" s="6"/>
      <c r="B129" s="3"/>
      <c r="C129" s="3"/>
      <c r="D129" s="3"/>
      <c r="E129" s="3"/>
      <c r="F129" s="3"/>
      <c r="G129" s="3"/>
      <c r="H129" s="3"/>
      <c r="I129" s="3"/>
      <c r="J129" s="3"/>
      <c r="K129" s="3"/>
      <c r="L129" s="3"/>
      <c r="M129" s="3"/>
      <c r="N129" s="1627"/>
      <c r="O129" s="1628"/>
      <c r="P129" s="1628"/>
      <c r="Q129" s="1628"/>
      <c r="R129" s="3"/>
      <c r="S129" s="3"/>
      <c r="T129" s="3"/>
      <c r="U129" s="3"/>
      <c r="V129" s="3"/>
      <c r="W129" s="3"/>
      <c r="X129" s="3"/>
      <c r="Y129" s="3"/>
      <c r="Z129" s="3"/>
      <c r="AA129" s="3"/>
    </row>
    <row r="130" spans="1:27" ht="13.5" customHeight="1">
      <c r="A130" s="6"/>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row>
    <row r="131" spans="1:27" ht="13.5" customHeight="1">
      <c r="A131" s="6"/>
      <c r="B131" s="3"/>
      <c r="C131" s="3"/>
      <c r="D131" s="3"/>
      <c r="E131" s="3"/>
      <c r="F131" s="38"/>
      <c r="G131" s="5"/>
      <c r="H131" s="1494"/>
      <c r="I131" s="1501"/>
      <c r="J131" s="1501"/>
      <c r="K131" s="1501"/>
      <c r="L131" s="5"/>
      <c r="M131" s="1494"/>
      <c r="N131" s="1501"/>
      <c r="O131" s="1501"/>
      <c r="P131" s="1501"/>
      <c r="Q131" s="5"/>
      <c r="R131" s="1494"/>
      <c r="S131" s="1501"/>
      <c r="T131" s="1501"/>
      <c r="U131" s="1501"/>
      <c r="V131" s="5"/>
      <c r="W131" s="1494"/>
      <c r="X131" s="1501"/>
      <c r="Y131" s="1501"/>
      <c r="Z131" s="1501"/>
      <c r="AA131" s="7"/>
    </row>
    <row r="132" spans="1:27" ht="13.5" customHeight="1">
      <c r="A132" s="6"/>
      <c r="B132" s="3"/>
      <c r="C132" s="3"/>
      <c r="D132" s="3"/>
      <c r="E132" s="3"/>
      <c r="F132" s="38"/>
      <c r="G132" s="5"/>
      <c r="H132" s="1494"/>
      <c r="I132" s="1501"/>
      <c r="J132" s="1501"/>
      <c r="K132" s="1501"/>
      <c r="L132" s="5"/>
      <c r="M132" s="1494"/>
      <c r="N132" s="1501"/>
      <c r="O132" s="1501"/>
      <c r="P132" s="1501"/>
      <c r="Q132" s="5"/>
      <c r="R132" s="1494"/>
      <c r="S132" s="1501"/>
      <c r="T132" s="1501"/>
      <c r="U132" s="1501"/>
      <c r="V132" s="5"/>
      <c r="W132" s="1494"/>
      <c r="X132" s="1501"/>
      <c r="Y132" s="1501"/>
      <c r="Z132" s="1501"/>
      <c r="AA132" s="7"/>
    </row>
    <row r="133" spans="1:27" ht="13.5" customHeight="1">
      <c r="A133" s="6"/>
      <c r="B133" s="3"/>
      <c r="C133" s="3"/>
      <c r="D133" s="3"/>
      <c r="E133" s="3"/>
      <c r="F133" s="38"/>
      <c r="G133" s="5"/>
      <c r="H133" s="1863"/>
      <c r="I133" s="1863"/>
      <c r="J133" s="1863"/>
      <c r="K133" s="1863"/>
      <c r="L133" s="5"/>
      <c r="M133" s="1863"/>
      <c r="N133" s="1863"/>
      <c r="O133" s="1863"/>
      <c r="P133" s="1863"/>
      <c r="Q133" s="5"/>
      <c r="R133" s="1863"/>
      <c r="S133" s="1863"/>
      <c r="T133" s="1863"/>
      <c r="U133" s="1863"/>
      <c r="V133" s="5"/>
      <c r="W133" s="1863"/>
      <c r="X133" s="1864"/>
      <c r="Y133" s="1864"/>
      <c r="Z133" s="1864"/>
      <c r="AA133" s="7"/>
    </row>
    <row r="134" spans="1:27" ht="13.5" customHeight="1">
      <c r="A134" s="6"/>
      <c r="B134" s="3"/>
      <c r="C134" s="3"/>
      <c r="D134" s="3"/>
      <c r="E134" s="3"/>
      <c r="F134" s="38"/>
      <c r="G134" s="3"/>
      <c r="H134" s="3"/>
      <c r="I134" s="3"/>
      <c r="J134" s="3"/>
      <c r="K134" s="3"/>
      <c r="L134" s="3"/>
      <c r="M134" s="3"/>
      <c r="N134" s="3"/>
      <c r="O134" s="3"/>
      <c r="P134" s="3"/>
      <c r="Q134" s="3"/>
      <c r="R134" s="3"/>
      <c r="S134" s="3"/>
      <c r="T134" s="3"/>
      <c r="U134" s="3"/>
      <c r="V134" s="3"/>
      <c r="W134" s="3"/>
      <c r="X134" s="3"/>
      <c r="Y134" s="3"/>
      <c r="Z134" s="3"/>
      <c r="AA134" s="7"/>
    </row>
    <row r="135" spans="1:27" ht="13.5" customHeight="1">
      <c r="A135" s="6"/>
      <c r="B135" s="3"/>
      <c r="C135" s="3"/>
      <c r="D135" s="3"/>
      <c r="E135" s="3"/>
      <c r="F135" s="38"/>
      <c r="G135" s="5"/>
      <c r="H135" s="1494"/>
      <c r="I135" s="1501"/>
      <c r="J135" s="1501"/>
      <c r="K135" s="1501"/>
      <c r="L135" s="5"/>
      <c r="M135" s="1494"/>
      <c r="N135" s="1501"/>
      <c r="O135" s="1501"/>
      <c r="P135" s="1501"/>
      <c r="Q135" s="5"/>
      <c r="R135" s="1494"/>
      <c r="S135" s="1501"/>
      <c r="T135" s="1501"/>
      <c r="U135" s="1501"/>
      <c r="V135" s="5"/>
      <c r="W135" s="1494"/>
      <c r="X135" s="1501"/>
      <c r="Y135" s="1501"/>
      <c r="Z135" s="1501"/>
      <c r="AA135" s="7"/>
    </row>
    <row r="136" spans="1:27" ht="13.5" customHeight="1">
      <c r="A136" s="6"/>
      <c r="B136" s="3"/>
      <c r="C136" s="3"/>
      <c r="D136" s="3"/>
      <c r="E136" s="3"/>
      <c r="F136" s="38"/>
      <c r="G136" s="3"/>
      <c r="H136" s="3"/>
      <c r="I136" s="3"/>
      <c r="J136" s="3"/>
      <c r="K136" s="3"/>
      <c r="L136" s="3"/>
      <c r="M136" s="3"/>
      <c r="N136" s="3"/>
      <c r="O136" s="3"/>
      <c r="P136" s="3"/>
      <c r="Q136" s="3"/>
      <c r="R136" s="3"/>
      <c r="S136" s="3"/>
      <c r="T136" s="3"/>
      <c r="U136" s="3"/>
      <c r="V136" s="3"/>
      <c r="W136" s="2"/>
      <c r="X136" s="3"/>
      <c r="Y136" s="3"/>
      <c r="Z136" s="2"/>
      <c r="AA136" s="39"/>
    </row>
    <row r="137" spans="1:27" ht="13.5" customHeight="1">
      <c r="A137" s="6"/>
      <c r="B137" s="3"/>
      <c r="C137" s="3"/>
      <c r="D137" s="3"/>
      <c r="E137" s="3"/>
      <c r="F137" s="38"/>
      <c r="G137" s="5"/>
      <c r="H137" s="1494"/>
      <c r="I137" s="1501"/>
      <c r="J137" s="1501"/>
      <c r="K137" s="1501"/>
      <c r="L137" s="5"/>
      <c r="M137" s="1494"/>
      <c r="N137" s="1501"/>
      <c r="O137" s="1501"/>
      <c r="P137" s="1501"/>
      <c r="Q137" s="5"/>
      <c r="R137" s="1494"/>
      <c r="S137" s="1501"/>
      <c r="T137" s="1501"/>
      <c r="U137" s="1501"/>
      <c r="V137" s="5"/>
      <c r="W137" s="1494"/>
      <c r="X137" s="1501"/>
      <c r="Y137" s="1501"/>
      <c r="Z137" s="1501"/>
      <c r="AA137" s="7"/>
    </row>
    <row r="138" spans="1:27" ht="13.5" customHeight="1">
      <c r="A138" s="6"/>
      <c r="B138" s="3"/>
      <c r="C138" s="3"/>
      <c r="D138" s="3"/>
      <c r="E138" s="3"/>
      <c r="F138" s="3"/>
      <c r="G138" s="3"/>
      <c r="H138" s="3"/>
      <c r="I138" s="38"/>
      <c r="J138" s="3"/>
      <c r="K138" s="3"/>
      <c r="L138" s="3"/>
      <c r="M138" s="3"/>
      <c r="N138" s="1494"/>
      <c r="O138" s="1501"/>
      <c r="P138" s="1501"/>
      <c r="Q138" s="1501"/>
      <c r="R138" s="3"/>
      <c r="S138" s="3"/>
      <c r="T138" s="3"/>
      <c r="U138" s="3"/>
      <c r="V138" s="3"/>
      <c r="W138" s="3"/>
      <c r="X138" s="2"/>
      <c r="Y138" s="3"/>
      <c r="Z138" s="3"/>
      <c r="AA138" s="3"/>
    </row>
    <row r="139" spans="1:27" ht="13.5" customHeight="1">
      <c r="A139" s="6"/>
      <c r="B139" s="3"/>
      <c r="C139" s="3"/>
      <c r="D139" s="3"/>
      <c r="E139" s="3"/>
      <c r="F139" s="3"/>
      <c r="G139" s="3"/>
      <c r="H139" s="3"/>
      <c r="I139" s="38"/>
      <c r="J139" s="3"/>
      <c r="K139" s="3"/>
      <c r="L139" s="3"/>
      <c r="M139" s="3"/>
      <c r="N139" s="1494"/>
      <c r="O139" s="1501"/>
      <c r="P139" s="1501"/>
      <c r="Q139" s="1501"/>
      <c r="R139" s="3"/>
      <c r="S139" s="3"/>
      <c r="T139" s="3"/>
      <c r="U139" s="3"/>
      <c r="V139" s="3"/>
      <c r="W139" s="3"/>
      <c r="X139" s="3"/>
      <c r="Y139" s="3"/>
      <c r="Z139" s="3"/>
      <c r="AA139" s="3"/>
    </row>
    <row r="140" spans="1:27" ht="13.5" customHeight="1">
      <c r="A140" s="6"/>
      <c r="B140" s="3"/>
      <c r="C140" s="3"/>
      <c r="D140" s="3"/>
      <c r="E140" s="3"/>
      <c r="F140" s="3"/>
      <c r="G140" s="3"/>
      <c r="H140" s="3"/>
      <c r="I140" s="38"/>
      <c r="J140" s="3"/>
      <c r="K140" s="3"/>
      <c r="L140" s="3"/>
      <c r="M140" s="3"/>
      <c r="N140" s="3"/>
      <c r="O140" s="3"/>
      <c r="P140" s="3"/>
      <c r="Q140" s="1494"/>
      <c r="R140" s="1501"/>
      <c r="S140" s="1501"/>
      <c r="T140" s="1501"/>
      <c r="U140" s="3"/>
      <c r="V140" s="3"/>
      <c r="W140" s="3"/>
      <c r="X140" s="3"/>
      <c r="Y140" s="3"/>
      <c r="Z140" s="3"/>
      <c r="AA140" s="3"/>
    </row>
    <row r="141" spans="1:27" ht="13.5" customHeight="1">
      <c r="A141" s="6"/>
      <c r="B141" s="3"/>
      <c r="C141" s="3"/>
      <c r="D141" s="3"/>
      <c r="E141" s="3"/>
      <c r="F141" s="3"/>
      <c r="G141" s="3"/>
      <c r="H141" s="3"/>
      <c r="I141" s="38"/>
      <c r="J141" s="3"/>
      <c r="K141" s="3"/>
      <c r="L141" s="3"/>
      <c r="M141" s="3"/>
      <c r="N141" s="3"/>
      <c r="O141" s="3"/>
      <c r="P141" s="3"/>
      <c r="Q141" s="1494"/>
      <c r="R141" s="1501"/>
      <c r="S141" s="1501"/>
      <c r="T141" s="1501"/>
      <c r="U141" s="3"/>
      <c r="V141" s="3"/>
      <c r="W141" s="3"/>
      <c r="X141" s="3"/>
      <c r="Y141" s="3"/>
      <c r="Z141" s="3"/>
      <c r="AA141" s="3"/>
    </row>
    <row r="142" spans="1:27" ht="13.5" customHeight="1">
      <c r="A142" s="6"/>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row>
    <row r="143" spans="1:27" ht="13.5" customHeight="1">
      <c r="A143" s="6"/>
      <c r="B143" s="3"/>
      <c r="C143" s="3"/>
      <c r="D143" s="3"/>
      <c r="E143" s="3"/>
      <c r="F143" s="3"/>
      <c r="G143" s="9"/>
      <c r="H143" s="3"/>
      <c r="I143" s="3"/>
      <c r="J143" s="3"/>
      <c r="K143" s="3"/>
      <c r="L143" s="1618"/>
      <c r="M143" s="1618"/>
      <c r="N143" s="1618"/>
      <c r="O143" s="1618"/>
      <c r="P143" s="1618"/>
      <c r="Q143" s="1618"/>
      <c r="R143" s="1618"/>
      <c r="S143" s="1618"/>
      <c r="T143" s="1618"/>
      <c r="U143" s="1618"/>
      <c r="V143" s="1618"/>
      <c r="W143" s="1618"/>
      <c r="X143" s="1618"/>
      <c r="Y143" s="1618"/>
      <c r="Z143" s="1618"/>
      <c r="AA143" s="1618"/>
    </row>
    <row r="144" spans="1:27" ht="13.5" customHeight="1">
      <c r="A144" s="6"/>
      <c r="B144" s="3"/>
      <c r="C144" s="3"/>
      <c r="D144" s="3"/>
      <c r="E144" s="3"/>
      <c r="F144" s="3"/>
      <c r="G144" s="9"/>
      <c r="H144" s="3"/>
      <c r="I144" s="3"/>
      <c r="J144" s="3"/>
      <c r="K144" s="3"/>
      <c r="L144" s="1880"/>
      <c r="M144" s="1880"/>
      <c r="N144" s="1880"/>
      <c r="O144" s="1880"/>
      <c r="P144" s="1880"/>
      <c r="Q144" s="1880"/>
      <c r="R144" s="1880"/>
      <c r="S144" s="1880"/>
      <c r="T144" s="1880"/>
      <c r="U144" s="1880"/>
      <c r="V144" s="1880"/>
      <c r="W144" s="1880"/>
      <c r="X144" s="1880"/>
      <c r="Y144" s="1880"/>
      <c r="Z144" s="1880"/>
      <c r="AA144" s="1880"/>
    </row>
    <row r="145" spans="1:27">
      <c r="A145" s="6"/>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row>
    <row r="146" spans="1:27">
      <c r="A146" s="6"/>
      <c r="B146" s="6"/>
      <c r="C146" s="3"/>
      <c r="D146" s="3"/>
      <c r="E146" s="6"/>
      <c r="F146" s="3"/>
      <c r="G146" s="3"/>
      <c r="H146" s="6"/>
      <c r="I146" s="3"/>
      <c r="J146" s="3"/>
      <c r="K146" s="6"/>
      <c r="L146" s="3"/>
      <c r="M146" s="3"/>
      <c r="N146" s="6"/>
      <c r="O146" s="3"/>
      <c r="P146" s="3"/>
      <c r="Q146" s="3"/>
      <c r="R146" s="6"/>
      <c r="S146" s="3"/>
      <c r="T146" s="3"/>
      <c r="U146" s="3"/>
      <c r="V146" s="3"/>
      <c r="W146" s="6"/>
      <c r="X146" s="7"/>
      <c r="Y146" s="3"/>
      <c r="Z146" s="3"/>
      <c r="AA146" s="2"/>
    </row>
    <row r="147" spans="1:27">
      <c r="A147" s="6"/>
      <c r="B147" s="3"/>
      <c r="C147" s="3"/>
      <c r="D147" s="3"/>
      <c r="E147" s="3"/>
      <c r="F147" s="3"/>
      <c r="G147" s="3"/>
      <c r="H147" s="2"/>
      <c r="I147" s="5"/>
      <c r="J147" s="1473"/>
      <c r="K147" s="1473"/>
      <c r="L147" s="1473"/>
      <c r="M147" s="1473"/>
      <c r="N147" s="1473"/>
      <c r="O147" s="5"/>
      <c r="P147" s="1473"/>
      <c r="Q147" s="1473"/>
      <c r="R147" s="1473"/>
      <c r="S147" s="1473"/>
      <c r="T147" s="1473"/>
      <c r="U147" s="5"/>
      <c r="V147" s="1473"/>
      <c r="W147" s="1473"/>
      <c r="X147" s="1473"/>
      <c r="Y147" s="1473"/>
      <c r="Z147" s="1473"/>
      <c r="AA147" s="7"/>
    </row>
    <row r="148" spans="1:27">
      <c r="A148" s="6"/>
      <c r="B148" s="3"/>
      <c r="C148" s="3"/>
      <c r="D148" s="3"/>
      <c r="E148" s="3"/>
      <c r="F148" s="3"/>
      <c r="G148" s="3"/>
      <c r="H148" s="2"/>
      <c r="I148" s="5"/>
      <c r="J148" s="1494"/>
      <c r="K148" s="1494"/>
      <c r="L148" s="1494"/>
      <c r="M148" s="1494"/>
      <c r="N148" s="1494"/>
      <c r="O148" s="5"/>
      <c r="P148" s="1494"/>
      <c r="Q148" s="1494"/>
      <c r="R148" s="1494"/>
      <c r="S148" s="1494"/>
      <c r="T148" s="1494"/>
      <c r="U148" s="5"/>
      <c r="V148" s="1494"/>
      <c r="W148" s="1494"/>
      <c r="X148" s="1494"/>
      <c r="Y148" s="1494"/>
      <c r="Z148" s="1494"/>
      <c r="AA148" s="7"/>
    </row>
    <row r="149" spans="1:27">
      <c r="A149" s="6"/>
      <c r="B149" s="3"/>
      <c r="C149" s="3"/>
      <c r="D149" s="3"/>
      <c r="E149" s="3"/>
      <c r="F149" s="3"/>
      <c r="G149" s="3"/>
      <c r="H149" s="3"/>
      <c r="I149" s="5"/>
      <c r="J149" s="3"/>
      <c r="K149" s="1494"/>
      <c r="L149" s="1494"/>
      <c r="M149" s="1494"/>
      <c r="N149" s="1494"/>
      <c r="O149" s="5"/>
      <c r="P149" s="3"/>
      <c r="Q149" s="3"/>
      <c r="R149" s="3"/>
      <c r="S149" s="3"/>
      <c r="T149" s="3"/>
      <c r="U149" s="5"/>
      <c r="V149" s="3"/>
      <c r="W149" s="3"/>
      <c r="X149" s="3"/>
      <c r="Y149" s="3"/>
      <c r="Z149" s="3"/>
      <c r="AA149" s="5"/>
    </row>
    <row r="150" spans="1:27">
      <c r="A150" s="6"/>
      <c r="B150" s="3"/>
      <c r="C150" s="3"/>
      <c r="D150" s="3"/>
      <c r="E150" s="3"/>
      <c r="F150" s="3"/>
      <c r="G150" s="3"/>
      <c r="H150" s="2"/>
      <c r="I150" s="5"/>
      <c r="J150" s="1473"/>
      <c r="K150" s="1473"/>
      <c r="L150" s="1473"/>
      <c r="M150" s="1473"/>
      <c r="N150" s="1473"/>
      <c r="O150" s="5"/>
      <c r="P150" s="1473"/>
      <c r="Q150" s="1473"/>
      <c r="R150" s="1473"/>
      <c r="S150" s="1473"/>
      <c r="T150" s="1473"/>
      <c r="U150" s="5"/>
      <c r="V150" s="1473"/>
      <c r="W150" s="1473"/>
      <c r="X150" s="1473"/>
      <c r="Y150" s="1473"/>
      <c r="Z150" s="1473"/>
      <c r="AA150" s="7"/>
    </row>
    <row r="151" spans="1:27">
      <c r="A151" s="6"/>
      <c r="B151" s="3"/>
      <c r="C151" s="3"/>
      <c r="D151" s="3"/>
      <c r="E151" s="3"/>
      <c r="F151" s="3"/>
      <c r="G151" s="3"/>
      <c r="H151" s="5"/>
      <c r="I151" s="5"/>
      <c r="J151" s="1494"/>
      <c r="K151" s="1494"/>
      <c r="L151" s="1494"/>
      <c r="M151" s="1494"/>
      <c r="N151" s="1494"/>
      <c r="O151" s="5"/>
      <c r="P151" s="1494"/>
      <c r="Q151" s="1494"/>
      <c r="R151" s="1494"/>
      <c r="S151" s="1494"/>
      <c r="T151" s="1494"/>
      <c r="U151" s="5"/>
      <c r="V151" s="1494"/>
      <c r="W151" s="1494"/>
      <c r="X151" s="1494"/>
      <c r="Y151" s="1494"/>
      <c r="Z151" s="1494"/>
      <c r="AA151" s="7"/>
    </row>
    <row r="152" spans="1:27">
      <c r="A152" s="6"/>
      <c r="B152" s="3"/>
      <c r="C152" s="3"/>
      <c r="D152" s="3"/>
      <c r="E152" s="3"/>
      <c r="F152" s="3"/>
      <c r="G152" s="3"/>
      <c r="H152" s="5"/>
      <c r="I152" s="5"/>
      <c r="J152" s="1494"/>
      <c r="K152" s="1494"/>
      <c r="L152" s="1494"/>
      <c r="M152" s="1494"/>
      <c r="N152" s="1494"/>
      <c r="O152" s="5"/>
      <c r="P152" s="1494"/>
      <c r="Q152" s="1494"/>
      <c r="R152" s="1494"/>
      <c r="S152" s="1494"/>
      <c r="T152" s="1494"/>
      <c r="U152" s="5"/>
      <c r="V152" s="1494"/>
      <c r="W152" s="1494"/>
      <c r="X152" s="1494"/>
      <c r="Y152" s="1494"/>
      <c r="Z152" s="1494"/>
      <c r="AA152" s="7"/>
    </row>
    <row r="153" spans="1:27">
      <c r="A153" s="6"/>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row>
    <row r="154" spans="1:27">
      <c r="A154" s="6"/>
      <c r="B154" s="3"/>
      <c r="C154" s="3"/>
      <c r="D154" s="3"/>
      <c r="E154" s="3"/>
      <c r="F154" s="3"/>
      <c r="G154" s="3"/>
      <c r="H154" s="3"/>
      <c r="I154" s="5"/>
      <c r="J154" s="1494"/>
      <c r="K154" s="1494"/>
      <c r="L154" s="1494"/>
      <c r="M154" s="1494"/>
      <c r="N154" s="1494"/>
      <c r="O154" s="5"/>
      <c r="P154" s="1494"/>
      <c r="Q154" s="1494"/>
      <c r="R154" s="1494"/>
      <c r="S154" s="1494"/>
      <c r="T154" s="1494"/>
      <c r="U154" s="5"/>
      <c r="V154" s="1494"/>
      <c r="W154" s="1494"/>
      <c r="X154" s="1494"/>
      <c r="Y154" s="1494"/>
      <c r="Z154" s="1494"/>
      <c r="AA154" s="7"/>
    </row>
    <row r="155" spans="1:27">
      <c r="A155" s="6"/>
      <c r="B155" s="3"/>
      <c r="C155" s="3"/>
      <c r="D155" s="3"/>
      <c r="E155" s="3"/>
      <c r="F155" s="3"/>
      <c r="G155" s="3"/>
      <c r="H155" s="3"/>
      <c r="I155" s="5"/>
      <c r="J155" s="1494"/>
      <c r="K155" s="1494"/>
      <c r="L155" s="1494"/>
      <c r="M155" s="1494"/>
      <c r="N155" s="1494"/>
      <c r="O155" s="5"/>
      <c r="P155" s="1494"/>
      <c r="Q155" s="1494"/>
      <c r="R155" s="1494"/>
      <c r="S155" s="1494"/>
      <c r="T155" s="1494"/>
      <c r="U155" s="5"/>
      <c r="V155" s="1494"/>
      <c r="W155" s="1494"/>
      <c r="X155" s="1494"/>
      <c r="Y155" s="1494"/>
      <c r="Z155" s="1494"/>
      <c r="AA155" s="7"/>
    </row>
    <row r="156" spans="1:27">
      <c r="A156" s="6"/>
      <c r="B156" s="3"/>
      <c r="C156" s="3"/>
      <c r="D156" s="3"/>
      <c r="E156" s="3"/>
      <c r="F156" s="3"/>
      <c r="G156" s="3"/>
      <c r="H156" s="3"/>
      <c r="I156" s="5"/>
      <c r="J156" s="1494"/>
      <c r="K156" s="1494"/>
      <c r="L156" s="1494"/>
      <c r="M156" s="1494"/>
      <c r="N156" s="1494"/>
      <c r="O156" s="5"/>
      <c r="P156" s="1494"/>
      <c r="Q156" s="1494"/>
      <c r="R156" s="1494"/>
      <c r="S156" s="1494"/>
      <c r="T156" s="1494"/>
      <c r="U156" s="5"/>
      <c r="V156" s="1494"/>
      <c r="W156" s="1494"/>
      <c r="X156" s="1494"/>
      <c r="Y156" s="1494"/>
      <c r="Z156" s="1494"/>
      <c r="AA156" s="7"/>
    </row>
    <row r="157" spans="1:27">
      <c r="A157" s="6"/>
      <c r="B157" s="3"/>
      <c r="C157" s="3"/>
      <c r="D157" s="3"/>
      <c r="E157" s="3"/>
      <c r="F157" s="3"/>
      <c r="G157" s="3"/>
      <c r="H157" s="3"/>
      <c r="I157" s="3"/>
      <c r="J157" s="3"/>
      <c r="K157" s="3"/>
      <c r="L157" s="3"/>
      <c r="M157" s="1494"/>
      <c r="N157" s="1494"/>
      <c r="O157" s="1494"/>
      <c r="P157" s="1494"/>
      <c r="Q157" s="1494"/>
      <c r="R157" s="3"/>
      <c r="S157" s="3"/>
      <c r="T157" s="3"/>
      <c r="U157" s="3"/>
      <c r="V157" s="3"/>
      <c r="W157" s="3"/>
      <c r="X157" s="3"/>
      <c r="Y157" s="3"/>
      <c r="Z157" s="3"/>
      <c r="AA157" s="3"/>
    </row>
    <row r="158" spans="1:27">
      <c r="A158" s="6"/>
      <c r="B158" s="3"/>
      <c r="C158" s="3"/>
      <c r="D158" s="3"/>
      <c r="E158" s="3"/>
      <c r="F158" s="3"/>
      <c r="G158" s="3"/>
      <c r="H158" s="3"/>
      <c r="I158" s="3"/>
      <c r="J158" s="3"/>
      <c r="K158" s="3"/>
      <c r="L158" s="3"/>
      <c r="M158" s="1494"/>
      <c r="N158" s="1494"/>
      <c r="O158" s="1494"/>
      <c r="P158" s="1494"/>
      <c r="Q158" s="1494"/>
      <c r="R158" s="3"/>
      <c r="S158" s="3"/>
      <c r="T158" s="3"/>
      <c r="U158" s="3"/>
      <c r="V158" s="3"/>
      <c r="W158" s="3"/>
      <c r="X158" s="3"/>
      <c r="Y158" s="3"/>
      <c r="Z158" s="3"/>
      <c r="AA158" s="3"/>
    </row>
    <row r="159" spans="1:27">
      <c r="A159" s="6"/>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row>
    <row r="160" spans="1:27">
      <c r="A160" s="6"/>
      <c r="B160" s="3"/>
      <c r="C160" s="3"/>
      <c r="D160" s="3"/>
      <c r="E160" s="3"/>
      <c r="F160" s="3"/>
      <c r="G160" s="3"/>
      <c r="H160" s="3"/>
      <c r="I160" s="3"/>
      <c r="J160" s="3"/>
      <c r="K160" s="3"/>
      <c r="L160" s="1499"/>
      <c r="M160" s="1499"/>
      <c r="N160" s="1499"/>
      <c r="O160" s="1499"/>
      <c r="P160" s="3"/>
      <c r="Q160" s="3"/>
      <c r="R160" s="3"/>
      <c r="S160" s="3"/>
      <c r="T160" s="3"/>
      <c r="U160" s="3"/>
      <c r="V160" s="3"/>
      <c r="W160" s="3"/>
      <c r="X160" s="3"/>
      <c r="Y160" s="3"/>
      <c r="Z160" s="3"/>
      <c r="AA160" s="3"/>
    </row>
    <row r="161" spans="1:27">
      <c r="A161" s="6"/>
      <c r="B161" s="3"/>
      <c r="C161" s="3"/>
      <c r="D161" s="3"/>
      <c r="E161" s="3"/>
      <c r="F161" s="3"/>
      <c r="G161" s="3"/>
      <c r="H161" s="3"/>
      <c r="I161" s="3"/>
      <c r="J161" s="3"/>
      <c r="K161" s="3"/>
      <c r="L161" s="1499"/>
      <c r="M161" s="1499"/>
      <c r="N161" s="1499"/>
      <c r="O161" s="1499"/>
      <c r="P161" s="3"/>
      <c r="Q161" s="3"/>
      <c r="R161" s="3"/>
      <c r="S161" s="3"/>
      <c r="T161" s="3"/>
      <c r="U161" s="3"/>
      <c r="V161" s="3"/>
      <c r="W161" s="3"/>
      <c r="X161" s="3"/>
      <c r="Y161" s="3"/>
      <c r="Z161" s="3"/>
      <c r="AA161" s="3"/>
    </row>
    <row r="162" spans="1:27">
      <c r="A162" s="6"/>
      <c r="B162" s="3"/>
      <c r="C162" s="3"/>
      <c r="D162" s="3"/>
      <c r="E162" s="3"/>
      <c r="F162" s="3"/>
      <c r="G162" s="3"/>
      <c r="H162" s="3"/>
      <c r="I162" s="5"/>
      <c r="J162" s="1473"/>
      <c r="K162" s="1473"/>
      <c r="L162" s="1473"/>
      <c r="M162" s="1473"/>
      <c r="N162" s="1473"/>
      <c r="O162" s="5"/>
      <c r="P162" s="1473"/>
      <c r="Q162" s="1473"/>
      <c r="R162" s="1473"/>
      <c r="S162" s="1473"/>
      <c r="T162" s="1473"/>
      <c r="U162" s="3"/>
      <c r="V162" s="3"/>
      <c r="W162" s="3"/>
      <c r="X162" s="3"/>
      <c r="Y162" s="3"/>
      <c r="Z162" s="3"/>
      <c r="AA162" s="3"/>
    </row>
    <row r="163" spans="1:27">
      <c r="A163" s="6"/>
      <c r="B163" s="3"/>
      <c r="C163" s="3"/>
      <c r="D163" s="3"/>
      <c r="E163" s="3"/>
      <c r="F163" s="3"/>
      <c r="G163" s="3"/>
      <c r="H163" s="3"/>
      <c r="I163" s="5"/>
      <c r="J163" s="1485"/>
      <c r="K163" s="1485"/>
      <c r="L163" s="1485"/>
      <c r="M163" s="1485"/>
      <c r="N163" s="1485"/>
      <c r="O163" s="5"/>
      <c r="P163" s="1485"/>
      <c r="Q163" s="1485"/>
      <c r="R163" s="1485"/>
      <c r="S163" s="1485"/>
      <c r="T163" s="1485"/>
      <c r="U163" s="3"/>
      <c r="V163" s="3"/>
      <c r="W163" s="3"/>
      <c r="X163" s="3"/>
      <c r="Y163" s="3"/>
      <c r="Z163" s="3"/>
      <c r="AA163" s="3"/>
    </row>
    <row r="164" spans="1:27">
      <c r="A164" s="6"/>
      <c r="B164" s="3"/>
      <c r="C164" s="3"/>
      <c r="D164" s="3"/>
      <c r="E164" s="3"/>
      <c r="F164" s="3"/>
      <c r="G164" s="3"/>
      <c r="H164" s="3"/>
      <c r="I164" s="5"/>
      <c r="J164" s="1473"/>
      <c r="K164" s="1473"/>
      <c r="L164" s="1473"/>
      <c r="M164" s="1473"/>
      <c r="N164" s="1473"/>
      <c r="O164" s="5"/>
      <c r="P164" s="1473"/>
      <c r="Q164" s="1473"/>
      <c r="R164" s="1473"/>
      <c r="S164" s="1473"/>
      <c r="T164" s="1473"/>
      <c r="U164" s="3"/>
      <c r="V164" s="3"/>
      <c r="W164" s="3"/>
      <c r="X164" s="3"/>
      <c r="Y164" s="3"/>
      <c r="Z164" s="3"/>
      <c r="AA164" s="3"/>
    </row>
    <row r="165" spans="1:27">
      <c r="A165" s="6"/>
      <c r="B165" s="3"/>
      <c r="C165" s="3"/>
      <c r="D165" s="3"/>
      <c r="E165" s="3"/>
      <c r="F165" s="3"/>
      <c r="G165" s="3"/>
      <c r="H165" s="3"/>
      <c r="I165" s="5"/>
      <c r="J165" s="1473"/>
      <c r="K165" s="1473"/>
      <c r="L165" s="1473"/>
      <c r="M165" s="1473"/>
      <c r="N165" s="1473"/>
      <c r="O165" s="5"/>
      <c r="P165" s="1473"/>
      <c r="Q165" s="1473"/>
      <c r="R165" s="1473"/>
      <c r="S165" s="1473"/>
      <c r="T165" s="1473"/>
      <c r="U165" s="3"/>
      <c r="V165" s="3"/>
      <c r="W165" s="3"/>
      <c r="X165" s="3"/>
      <c r="Y165" s="3"/>
      <c r="Z165" s="3"/>
      <c r="AA165" s="3"/>
    </row>
    <row r="166" spans="1:27">
      <c r="A166" s="6"/>
      <c r="B166" s="3"/>
      <c r="C166" s="3"/>
      <c r="D166" s="3"/>
      <c r="E166" s="3"/>
      <c r="F166" s="3"/>
      <c r="G166" s="7"/>
      <c r="H166" s="3"/>
      <c r="I166" s="1550"/>
      <c r="J166" s="1550"/>
      <c r="K166" s="1550"/>
      <c r="L166" s="1550"/>
      <c r="M166" s="1550"/>
      <c r="N166" s="1550"/>
      <c r="O166" s="1550"/>
      <c r="P166" s="1550"/>
      <c r="Q166" s="1550"/>
      <c r="R166" s="1550"/>
      <c r="S166" s="1550"/>
      <c r="T166" s="1550"/>
      <c r="U166" s="1550"/>
      <c r="V166" s="1550"/>
      <c r="W166" s="2"/>
      <c r="X166" s="3"/>
      <c r="Y166" s="3"/>
      <c r="Z166" s="3"/>
      <c r="AA166" s="3"/>
    </row>
    <row r="167" spans="1:27">
      <c r="A167" s="6"/>
      <c r="B167" s="3"/>
      <c r="C167" s="3"/>
      <c r="D167" s="3"/>
      <c r="E167" s="3"/>
      <c r="F167" s="3"/>
      <c r="G167" s="3"/>
      <c r="H167" s="3"/>
      <c r="I167" s="3"/>
      <c r="J167" s="3"/>
      <c r="K167" s="3"/>
      <c r="L167" s="3"/>
      <c r="M167" s="3"/>
      <c r="N167" s="3"/>
      <c r="O167" s="3"/>
      <c r="P167" s="3"/>
      <c r="Q167" s="6"/>
      <c r="R167" s="2"/>
      <c r="S167" s="2"/>
      <c r="T167" s="6"/>
      <c r="U167" s="2"/>
      <c r="V167" s="2"/>
      <c r="W167" s="3"/>
      <c r="X167" s="3"/>
      <c r="Y167" s="3"/>
      <c r="Z167" s="3"/>
      <c r="AA167" s="3"/>
    </row>
    <row r="168" spans="1:27">
      <c r="A168" s="6"/>
      <c r="B168" s="3"/>
      <c r="C168" s="3"/>
      <c r="D168" s="3"/>
      <c r="E168" s="3"/>
      <c r="F168" s="3"/>
      <c r="G168" s="3"/>
      <c r="H168" s="3"/>
      <c r="I168" s="3"/>
      <c r="J168" s="6"/>
      <c r="K168" s="3"/>
      <c r="L168" s="3"/>
      <c r="M168" s="3"/>
      <c r="N168" s="3"/>
      <c r="O168" s="3"/>
      <c r="P168" s="6"/>
      <c r="Q168" s="3"/>
      <c r="R168" s="2"/>
      <c r="S168" s="3"/>
      <c r="T168" s="3"/>
      <c r="U168" s="3"/>
      <c r="V168" s="6"/>
      <c r="W168" s="3"/>
      <c r="X168" s="3"/>
      <c r="Y168" s="2"/>
      <c r="Z168" s="3"/>
      <c r="AA168" s="3"/>
    </row>
    <row r="169" spans="1:27" ht="13.5" customHeight="1">
      <c r="A169" s="6"/>
      <c r="B169" s="3"/>
      <c r="C169" s="3"/>
      <c r="D169" s="3"/>
      <c r="E169" s="3"/>
      <c r="F169" s="3"/>
      <c r="G169" s="3"/>
      <c r="H169" s="1489"/>
      <c r="I169" s="1489"/>
      <c r="J169" s="1489"/>
      <c r="K169" s="1489"/>
      <c r="L169" s="1489"/>
      <c r="M169" s="1489"/>
      <c r="N169" s="1489"/>
      <c r="O169" s="1489"/>
      <c r="P169" s="1489"/>
      <c r="Q169" s="1489"/>
      <c r="R169" s="1489"/>
      <c r="S169" s="1489"/>
      <c r="T169" s="1489"/>
      <c r="U169" s="1489"/>
      <c r="V169" s="1489"/>
      <c r="W169" s="1489"/>
      <c r="X169" s="1489"/>
      <c r="Y169" s="1489"/>
      <c r="Z169" s="1489"/>
      <c r="AA169" s="1489"/>
    </row>
    <row r="170" spans="1:27">
      <c r="A170" s="6"/>
      <c r="B170" s="3"/>
      <c r="C170" s="3"/>
      <c r="D170" s="3"/>
      <c r="E170" s="3"/>
      <c r="F170" s="3"/>
      <c r="G170" s="3"/>
      <c r="H170" s="1489"/>
      <c r="I170" s="1489"/>
      <c r="J170" s="1489"/>
      <c r="K170" s="1489"/>
      <c r="L170" s="1489"/>
      <c r="M170" s="1489"/>
      <c r="N170" s="1489"/>
      <c r="O170" s="1489"/>
      <c r="P170" s="1489"/>
      <c r="Q170" s="1489"/>
      <c r="R170" s="1489"/>
      <c r="S170" s="1489"/>
      <c r="T170" s="1489"/>
      <c r="U170" s="1489"/>
      <c r="V170" s="1489"/>
      <c r="W170" s="1489"/>
      <c r="X170" s="1489"/>
      <c r="Y170" s="1489"/>
      <c r="Z170" s="1489"/>
      <c r="AA170" s="1489"/>
    </row>
    <row r="171" spans="1:27">
      <c r="A171" s="6"/>
      <c r="B171" s="3"/>
      <c r="C171" s="3"/>
      <c r="D171" s="3"/>
      <c r="E171" s="3"/>
      <c r="F171" s="3"/>
      <c r="G171" s="3"/>
      <c r="H171" s="1489"/>
      <c r="I171" s="1489"/>
      <c r="J171" s="1489"/>
      <c r="K171" s="1489"/>
      <c r="L171" s="1489"/>
      <c r="M171" s="1489"/>
      <c r="N171" s="1489"/>
      <c r="O171" s="1489"/>
      <c r="P171" s="1489"/>
      <c r="Q171" s="1489"/>
      <c r="R171" s="1489"/>
      <c r="S171" s="1489"/>
      <c r="T171" s="1489"/>
      <c r="U171" s="1489"/>
      <c r="V171" s="1489"/>
      <c r="W171" s="1489"/>
      <c r="X171" s="1489"/>
      <c r="Y171" s="1489"/>
      <c r="Z171" s="1489"/>
      <c r="AA171" s="1489"/>
    </row>
    <row r="172" spans="1:27">
      <c r="A172" s="6"/>
      <c r="B172" s="3"/>
      <c r="C172" s="3"/>
      <c r="D172" s="3"/>
      <c r="E172" s="3"/>
      <c r="F172" s="3"/>
      <c r="G172" s="3"/>
      <c r="H172" s="3"/>
      <c r="I172" s="3"/>
      <c r="J172" s="3"/>
      <c r="K172" s="3"/>
      <c r="L172" s="6"/>
      <c r="M172" s="3"/>
      <c r="N172" s="6"/>
      <c r="O172" s="3"/>
      <c r="P172" s="6"/>
      <c r="Q172" s="3"/>
      <c r="R172" s="3"/>
      <c r="S172" s="2"/>
      <c r="T172" s="2"/>
      <c r="U172" s="3"/>
      <c r="V172" s="3"/>
      <c r="W172" s="3"/>
      <c r="X172" s="3"/>
      <c r="Y172" s="3"/>
      <c r="Z172" s="3"/>
      <c r="AA172" s="3"/>
    </row>
    <row r="173" spans="1:27">
      <c r="A173" s="6"/>
      <c r="B173" s="3"/>
      <c r="C173" s="3"/>
      <c r="D173" s="3"/>
      <c r="E173" s="3"/>
      <c r="F173" s="3"/>
      <c r="G173" s="3"/>
      <c r="H173" s="3"/>
      <c r="I173" s="3"/>
      <c r="J173" s="3"/>
      <c r="K173" s="3"/>
      <c r="L173" s="6"/>
      <c r="M173" s="3"/>
      <c r="N173" s="6"/>
      <c r="O173" s="3"/>
      <c r="P173" s="6"/>
      <c r="Q173" s="3"/>
      <c r="R173" s="3"/>
      <c r="S173" s="2"/>
      <c r="T173" s="2"/>
      <c r="U173" s="3"/>
      <c r="V173" s="3"/>
      <c r="W173" s="3"/>
      <c r="X173" s="3"/>
      <c r="Y173" s="3"/>
      <c r="Z173" s="3"/>
      <c r="AA173" s="3"/>
    </row>
    <row r="174" spans="1:27" ht="13.5" customHeight="1">
      <c r="A174" s="6"/>
      <c r="B174" s="3"/>
      <c r="C174" s="3"/>
      <c r="D174" s="3"/>
      <c r="E174" s="3"/>
      <c r="F174" s="3"/>
      <c r="G174" s="3"/>
      <c r="H174" s="3"/>
      <c r="I174" s="3"/>
      <c r="J174" s="3"/>
      <c r="K174" s="3"/>
      <c r="L174" s="3"/>
      <c r="M174" s="3"/>
      <c r="N174" s="3"/>
      <c r="O174" s="3"/>
      <c r="P174" s="3"/>
      <c r="Q174" s="3"/>
      <c r="R174" s="3"/>
      <c r="S174" s="2"/>
      <c r="T174" s="2"/>
      <c r="U174" s="3"/>
      <c r="V174" s="3"/>
      <c r="W174" s="3"/>
      <c r="X174" s="3"/>
      <c r="Y174" s="3"/>
      <c r="Z174" s="3"/>
      <c r="AA174" s="3"/>
    </row>
    <row r="175" spans="1:27" ht="15" customHeight="1">
      <c r="A175" s="6"/>
      <c r="B175" s="3"/>
      <c r="C175" s="3"/>
      <c r="D175" s="3"/>
      <c r="E175" s="5"/>
      <c r="F175" s="1473"/>
      <c r="G175" s="1473"/>
      <c r="H175" s="1473"/>
      <c r="I175" s="5"/>
      <c r="J175" s="3"/>
      <c r="K175" s="3"/>
      <c r="L175" s="6"/>
      <c r="M175" s="3"/>
      <c r="N175" s="3"/>
      <c r="O175" s="3"/>
      <c r="P175" s="3"/>
      <c r="Q175" s="3"/>
      <c r="R175" s="5"/>
      <c r="S175" s="1473"/>
      <c r="T175" s="1473"/>
      <c r="U175" s="1473"/>
      <c r="V175" s="1473"/>
      <c r="W175" s="1473"/>
      <c r="X175" s="1473"/>
      <c r="Y175" s="1473"/>
      <c r="Z175" s="1473"/>
      <c r="AA175" s="5"/>
    </row>
    <row r="176" spans="1:27" ht="15" customHeight="1">
      <c r="A176" s="2"/>
      <c r="B176" s="2"/>
      <c r="C176" s="2"/>
      <c r="D176" s="2"/>
      <c r="E176" s="5"/>
      <c r="F176" s="1473"/>
      <c r="G176" s="1473"/>
      <c r="H176" s="1473"/>
      <c r="I176" s="5"/>
      <c r="J176" s="2"/>
      <c r="K176" s="3"/>
      <c r="L176" s="3"/>
      <c r="M176" s="3"/>
      <c r="N176" s="3"/>
      <c r="O176" s="3"/>
      <c r="P176" s="3"/>
      <c r="Q176" s="3"/>
      <c r="R176" s="5"/>
      <c r="S176" s="1473"/>
      <c r="T176" s="1473"/>
      <c r="U176" s="1473"/>
      <c r="V176" s="1473"/>
      <c r="W176" s="1473"/>
      <c r="X176" s="1473"/>
      <c r="Y176" s="1473"/>
      <c r="Z176" s="1473"/>
      <c r="AA176" s="33"/>
    </row>
    <row r="177" spans="1:27" ht="15" customHeight="1">
      <c r="A177" s="2"/>
      <c r="B177" s="2"/>
      <c r="C177" s="2"/>
      <c r="D177" s="2"/>
      <c r="E177" s="5"/>
      <c r="F177" s="1473"/>
      <c r="G177" s="1473"/>
      <c r="H177" s="1473"/>
      <c r="I177" s="5"/>
      <c r="J177" s="2"/>
      <c r="K177" s="3"/>
      <c r="L177" s="3"/>
      <c r="M177" s="3"/>
      <c r="N177" s="3"/>
      <c r="O177" s="3"/>
      <c r="P177" s="3"/>
      <c r="Q177" s="3"/>
      <c r="R177" s="5"/>
      <c r="S177" s="1473"/>
      <c r="T177" s="1473"/>
      <c r="U177" s="1473"/>
      <c r="V177" s="1473"/>
      <c r="W177" s="1473"/>
      <c r="X177" s="1473"/>
      <c r="Y177" s="1473"/>
      <c r="Z177" s="1473"/>
      <c r="AA177" s="33"/>
    </row>
    <row r="178" spans="1:27" ht="13.5" customHeight="1">
      <c r="A178" s="6"/>
      <c r="B178" s="3"/>
      <c r="C178" s="3"/>
      <c r="D178" s="3"/>
      <c r="E178" s="3"/>
      <c r="F178" s="3"/>
      <c r="G178" s="3"/>
      <c r="H178" s="3"/>
      <c r="I178" s="1531"/>
      <c r="J178" s="1531"/>
      <c r="K178" s="1531"/>
      <c r="L178" s="1531"/>
      <c r="M178" s="1531"/>
      <c r="N178" s="1531"/>
      <c r="O178" s="1531"/>
      <c r="P178" s="1531"/>
      <c r="Q178" s="1531"/>
      <c r="R178" s="1531"/>
      <c r="S178" s="1531"/>
      <c r="T178" s="1531"/>
      <c r="U178" s="1531"/>
      <c r="V178" s="1531"/>
      <c r="W178" s="1531"/>
      <c r="X178" s="1531"/>
      <c r="Y178" s="1531"/>
      <c r="Z178" s="1531"/>
      <c r="AA178" s="1531"/>
    </row>
    <row r="179" spans="1:27" ht="15.75" customHeight="1">
      <c r="A179" s="2"/>
      <c r="B179" s="2"/>
      <c r="C179" s="2"/>
      <c r="D179" s="2"/>
      <c r="E179" s="2"/>
      <c r="F179" s="2"/>
      <c r="G179" s="2"/>
      <c r="H179" s="2"/>
      <c r="I179" s="1531"/>
      <c r="J179" s="1531"/>
      <c r="K179" s="1531"/>
      <c r="L179" s="1531"/>
      <c r="M179" s="1531"/>
      <c r="N179" s="1531"/>
      <c r="O179" s="1531"/>
      <c r="P179" s="1531"/>
      <c r="Q179" s="1531"/>
      <c r="R179" s="1531"/>
      <c r="S179" s="1531"/>
      <c r="T179" s="1531"/>
      <c r="U179" s="1531"/>
      <c r="V179" s="1531"/>
      <c r="W179" s="1531"/>
      <c r="X179" s="1531"/>
      <c r="Y179" s="1531"/>
      <c r="Z179" s="1531"/>
      <c r="AA179" s="1531"/>
    </row>
    <row r="180" spans="1:27" ht="15.75" customHeight="1">
      <c r="A180" s="6"/>
      <c r="B180" s="3"/>
      <c r="C180" s="3"/>
      <c r="D180" s="3"/>
      <c r="E180" s="3"/>
      <c r="F180" s="3"/>
      <c r="G180" s="3"/>
      <c r="H180" s="3"/>
      <c r="I180" s="1531"/>
      <c r="J180" s="1602"/>
      <c r="K180" s="1602"/>
      <c r="L180" s="1602"/>
      <c r="M180" s="1602"/>
      <c r="N180" s="1602"/>
      <c r="O180" s="1602"/>
      <c r="P180" s="1602"/>
      <c r="Q180" s="1602"/>
      <c r="R180" s="1602"/>
      <c r="S180" s="1602"/>
      <c r="T180" s="1602"/>
      <c r="U180" s="1602"/>
      <c r="V180" s="1602"/>
      <c r="W180" s="1602"/>
      <c r="X180" s="1602"/>
      <c r="Y180" s="1602"/>
      <c r="Z180" s="1602"/>
      <c r="AA180" s="1602"/>
    </row>
    <row r="181" spans="1:27" ht="15.75" customHeight="1">
      <c r="A181" s="2"/>
      <c r="B181" s="2"/>
      <c r="C181" s="2"/>
      <c r="D181" s="2"/>
      <c r="E181" s="2"/>
      <c r="F181" s="2"/>
      <c r="G181" s="2"/>
      <c r="H181" s="2"/>
      <c r="I181" s="1602"/>
      <c r="J181" s="1602"/>
      <c r="K181" s="1602"/>
      <c r="L181" s="1602"/>
      <c r="M181" s="1602"/>
      <c r="N181" s="1602"/>
      <c r="O181" s="1602"/>
      <c r="P181" s="1602"/>
      <c r="Q181" s="1602"/>
      <c r="R181" s="1602"/>
      <c r="S181" s="1602"/>
      <c r="T181" s="1602"/>
      <c r="U181" s="1602"/>
      <c r="V181" s="1602"/>
      <c r="W181" s="1602"/>
      <c r="X181" s="1602"/>
      <c r="Y181" s="1602"/>
      <c r="Z181" s="1602"/>
      <c r="AA181" s="1602"/>
    </row>
    <row r="182" spans="1:27" ht="18" customHeight="1">
      <c r="A182" s="1501"/>
      <c r="B182" s="1501"/>
      <c r="C182" s="1501"/>
      <c r="D182" s="1501"/>
      <c r="E182" s="1501"/>
      <c r="F182" s="1501"/>
      <c r="G182" s="1501"/>
      <c r="H182" s="1501"/>
      <c r="I182" s="1501"/>
      <c r="J182" s="1501"/>
      <c r="K182" s="1501"/>
      <c r="L182" s="1501"/>
      <c r="M182" s="1501"/>
      <c r="N182" s="1501"/>
      <c r="O182" s="1501"/>
      <c r="P182" s="1501"/>
      <c r="Q182" s="1501"/>
      <c r="R182" s="1501"/>
      <c r="S182" s="1501"/>
      <c r="T182" s="1501"/>
      <c r="U182" s="1501"/>
      <c r="V182" s="1501"/>
      <c r="W182" s="1501"/>
      <c r="X182" s="1501"/>
      <c r="Y182" s="1501"/>
      <c r="Z182" s="1501"/>
      <c r="AA182" s="1501"/>
    </row>
    <row r="183" spans="1:27"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row>
    <row r="184" spans="1:27" ht="15.75" customHeight="1">
      <c r="A184" s="6"/>
      <c r="B184" s="3"/>
      <c r="C184" s="3"/>
      <c r="D184" s="3"/>
      <c r="E184" s="3"/>
      <c r="F184" s="1473"/>
      <c r="G184" s="1473"/>
      <c r="H184" s="1473"/>
      <c r="I184" s="1473"/>
      <c r="K184" s="3"/>
      <c r="L184" s="3"/>
      <c r="M184" s="3"/>
      <c r="N184" s="3"/>
      <c r="O184" s="3"/>
      <c r="P184" s="3"/>
      <c r="Q184" s="3"/>
      <c r="R184" s="3"/>
      <c r="S184" s="3"/>
      <c r="T184" s="3"/>
      <c r="U184" s="3"/>
      <c r="V184" s="3"/>
      <c r="W184" s="3"/>
      <c r="X184" s="3"/>
      <c r="Y184" s="3"/>
      <c r="Z184" s="3"/>
      <c r="AA184" s="3"/>
    </row>
    <row r="185" spans="1:27" ht="15.75" customHeight="1">
      <c r="A185" s="6"/>
      <c r="B185" s="3"/>
      <c r="C185" s="3"/>
      <c r="D185" s="3"/>
      <c r="E185" s="3"/>
      <c r="F185" s="3"/>
      <c r="G185" s="1473"/>
      <c r="H185" s="1473"/>
      <c r="I185" s="3"/>
      <c r="J185" s="1550"/>
      <c r="K185" s="1550"/>
      <c r="L185" s="1550"/>
      <c r="M185" s="1550"/>
      <c r="N185" s="1550"/>
      <c r="O185" s="1550"/>
      <c r="P185" s="1550"/>
      <c r="Q185" s="1550"/>
      <c r="R185" s="1550"/>
      <c r="S185" s="1550"/>
      <c r="T185" s="1550"/>
      <c r="U185" s="1550"/>
      <c r="V185" s="1550"/>
      <c r="W185" s="1550"/>
      <c r="X185" s="1550"/>
      <c r="Y185" s="1550"/>
      <c r="Z185" s="1550"/>
      <c r="AA185" s="1550"/>
    </row>
    <row r="186" spans="1:27" ht="15.75" customHeight="1">
      <c r="A186" s="3"/>
      <c r="B186" s="3"/>
      <c r="C186" s="3"/>
      <c r="D186" s="3"/>
      <c r="E186" s="3"/>
      <c r="F186" s="3"/>
      <c r="G186" s="1473"/>
      <c r="H186" s="1473"/>
      <c r="I186" s="3"/>
      <c r="J186" s="1550"/>
      <c r="K186" s="1550"/>
      <c r="L186" s="1550"/>
      <c r="M186" s="1550"/>
      <c r="N186" s="1550"/>
      <c r="O186" s="1550"/>
      <c r="P186" s="1550"/>
      <c r="Q186" s="1550"/>
      <c r="R186" s="1550"/>
      <c r="S186" s="1550"/>
      <c r="T186" s="1550"/>
      <c r="U186" s="1550"/>
      <c r="V186" s="1550"/>
      <c r="W186" s="1550"/>
      <c r="X186" s="1550"/>
      <c r="Y186" s="1550"/>
      <c r="Z186" s="1550"/>
      <c r="AA186" s="1550"/>
    </row>
    <row r="187" spans="1:27" ht="15.75" customHeight="1">
      <c r="A187" s="3"/>
      <c r="B187" s="3"/>
      <c r="C187" s="3"/>
      <c r="D187" s="3"/>
      <c r="E187" s="3"/>
      <c r="F187" s="3"/>
      <c r="G187" s="1473"/>
      <c r="H187" s="1473"/>
      <c r="I187" s="3"/>
      <c r="J187" s="1550"/>
      <c r="K187" s="1550"/>
      <c r="L187" s="1550"/>
      <c r="M187" s="1550"/>
      <c r="N187" s="1550"/>
      <c r="O187" s="1550"/>
      <c r="P187" s="1550"/>
      <c r="Q187" s="1550"/>
      <c r="R187" s="1550"/>
      <c r="S187" s="1550"/>
      <c r="T187" s="1550"/>
      <c r="U187" s="1550"/>
      <c r="V187" s="1550"/>
      <c r="W187" s="1550"/>
      <c r="X187" s="1550"/>
      <c r="Y187" s="1550"/>
      <c r="Z187" s="1550"/>
      <c r="AA187" s="1550"/>
    </row>
    <row r="188" spans="1:27"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row>
    <row r="189" spans="1:27" ht="15.75" customHeight="1">
      <c r="A189" s="6"/>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row>
    <row r="190" spans="1:27">
      <c r="A190" s="6"/>
      <c r="B190" s="6"/>
      <c r="C190" s="3"/>
      <c r="D190" s="3"/>
      <c r="E190" s="6"/>
      <c r="F190" s="3"/>
      <c r="G190" s="3"/>
      <c r="H190" s="6"/>
      <c r="I190" s="3"/>
      <c r="J190" s="3"/>
      <c r="K190" s="6"/>
      <c r="L190" s="3"/>
      <c r="M190" s="3"/>
      <c r="N190" s="6"/>
      <c r="O190" s="3"/>
      <c r="P190" s="3"/>
      <c r="Q190" s="3"/>
      <c r="R190" s="6"/>
      <c r="S190" s="3"/>
      <c r="T190" s="3"/>
      <c r="U190" s="3"/>
      <c r="V190" s="3"/>
      <c r="W190" s="6"/>
      <c r="X190" s="7"/>
      <c r="Y190" s="3"/>
      <c r="Z190" s="3"/>
      <c r="AA190" s="2"/>
    </row>
    <row r="191" spans="1:27" ht="15.75" customHeight="1">
      <c r="A191" s="6"/>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row>
    <row r="192" spans="1:27" ht="15.75" customHeight="1">
      <c r="A192" s="6"/>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row>
    <row r="193" spans="1:27" ht="15.75" customHeight="1">
      <c r="A193" s="6"/>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row>
    <row r="194" spans="1:27" ht="15.75" customHeight="1">
      <c r="A194" s="3"/>
      <c r="B194" s="3"/>
      <c r="C194" s="3"/>
      <c r="D194" s="3"/>
      <c r="E194" s="3"/>
      <c r="F194" s="3"/>
      <c r="G194" s="3"/>
      <c r="H194" s="3"/>
      <c r="I194" s="3"/>
      <c r="J194" s="3"/>
      <c r="K194" s="1473"/>
      <c r="L194" s="1473"/>
      <c r="M194" s="1473"/>
      <c r="N194" s="3"/>
      <c r="O194" s="3"/>
      <c r="P194" s="3"/>
      <c r="Q194" s="3"/>
      <c r="R194" s="3"/>
      <c r="S194" s="3"/>
      <c r="T194" s="3"/>
      <c r="U194" s="3"/>
      <c r="V194" s="3"/>
      <c r="W194" s="3"/>
      <c r="X194" s="3"/>
      <c r="Y194" s="3"/>
      <c r="Z194" s="3"/>
      <c r="AA194" s="3"/>
    </row>
    <row r="195" spans="1:27" ht="15.75" customHeight="1">
      <c r="A195" s="3"/>
      <c r="B195" s="3"/>
      <c r="C195" s="3"/>
      <c r="D195" s="3"/>
      <c r="E195" s="3"/>
      <c r="F195" s="3"/>
      <c r="G195" s="3"/>
      <c r="H195" s="3"/>
      <c r="I195" s="3"/>
      <c r="J195" s="3"/>
      <c r="K195" s="1473"/>
      <c r="L195" s="1473"/>
      <c r="M195" s="1473"/>
      <c r="N195" s="3"/>
      <c r="O195" s="3"/>
      <c r="P195" s="3"/>
      <c r="Q195" s="3"/>
      <c r="R195" s="3"/>
      <c r="S195" s="3"/>
      <c r="T195" s="3"/>
      <c r="U195" s="3"/>
      <c r="V195" s="3"/>
      <c r="W195" s="3"/>
      <c r="X195" s="3"/>
      <c r="Y195" s="3"/>
      <c r="Z195" s="3"/>
      <c r="AA195" s="3"/>
    </row>
    <row r="196" spans="1:27" ht="15.75" customHeight="1">
      <c r="A196" s="3"/>
      <c r="B196" s="3"/>
      <c r="C196" s="3"/>
      <c r="D196" s="3"/>
      <c r="E196" s="3"/>
      <c r="F196" s="3"/>
      <c r="G196" s="3"/>
      <c r="H196" s="3"/>
      <c r="I196" s="3"/>
      <c r="J196" s="3"/>
      <c r="K196" s="1473"/>
      <c r="L196" s="1473"/>
      <c r="M196" s="1473"/>
      <c r="N196" s="3"/>
      <c r="O196" s="3"/>
      <c r="P196" s="3"/>
      <c r="Q196" s="3"/>
      <c r="R196" s="3"/>
      <c r="S196" s="3"/>
      <c r="T196" s="3"/>
      <c r="U196" s="3"/>
      <c r="V196" s="3"/>
      <c r="W196" s="3"/>
      <c r="X196" s="3"/>
      <c r="Y196" s="3"/>
      <c r="Z196" s="3"/>
      <c r="AA196" s="3"/>
    </row>
    <row r="197" spans="1:27" ht="15.75" customHeight="1">
      <c r="A197" s="3"/>
      <c r="B197" s="3"/>
      <c r="C197" s="3"/>
      <c r="D197" s="3"/>
      <c r="E197" s="3"/>
      <c r="F197" s="3"/>
      <c r="G197" s="3"/>
      <c r="H197" s="3"/>
      <c r="I197" s="3"/>
      <c r="J197" s="3"/>
      <c r="K197" s="1473"/>
      <c r="L197" s="1473"/>
      <c r="M197" s="1473"/>
      <c r="N197" s="3"/>
      <c r="O197" s="3"/>
      <c r="P197" s="3"/>
      <c r="Q197" s="3"/>
      <c r="R197" s="3"/>
      <c r="S197" s="3"/>
      <c r="T197" s="3"/>
      <c r="U197" s="3"/>
      <c r="V197" s="3"/>
      <c r="W197" s="3"/>
      <c r="X197" s="3"/>
      <c r="Y197" s="3"/>
      <c r="Z197" s="3"/>
      <c r="AA197" s="3"/>
    </row>
    <row r="198" spans="1:27" ht="15.75" customHeight="1">
      <c r="A198" s="6"/>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row>
    <row r="199" spans="1:27" ht="15.75" customHeight="1">
      <c r="A199" s="3"/>
      <c r="B199" s="3"/>
      <c r="C199" s="3"/>
      <c r="D199" s="3"/>
      <c r="E199" s="3"/>
      <c r="F199" s="3"/>
      <c r="G199" s="3"/>
      <c r="H199" s="3"/>
      <c r="I199" s="3"/>
      <c r="J199" s="3"/>
      <c r="K199" s="1485"/>
      <c r="L199" s="1485"/>
      <c r="M199" s="1485"/>
      <c r="N199" s="1485"/>
      <c r="O199" s="3"/>
      <c r="P199" s="3"/>
      <c r="Q199" s="3"/>
      <c r="R199" s="3"/>
      <c r="S199" s="3"/>
      <c r="T199" s="3"/>
      <c r="U199" s="3"/>
      <c r="V199" s="3"/>
      <c r="W199" s="3"/>
      <c r="X199" s="3"/>
      <c r="Y199" s="3"/>
      <c r="Z199" s="3"/>
      <c r="AA199" s="3"/>
    </row>
    <row r="200" spans="1:27" ht="15.75" customHeight="1">
      <c r="A200" s="3"/>
      <c r="B200" s="3"/>
      <c r="C200" s="3"/>
      <c r="D200" s="3"/>
      <c r="E200" s="3"/>
      <c r="F200" s="3"/>
      <c r="G200" s="3"/>
      <c r="H200" s="3"/>
      <c r="I200" s="3"/>
      <c r="J200" s="3"/>
      <c r="K200" s="1485"/>
      <c r="L200" s="1485"/>
      <c r="M200" s="1485"/>
      <c r="N200" s="1485"/>
      <c r="O200" s="3"/>
      <c r="P200" s="3"/>
      <c r="Q200" s="3"/>
      <c r="R200" s="3"/>
      <c r="S200" s="3"/>
      <c r="T200" s="3"/>
      <c r="U200" s="3"/>
      <c r="V200" s="3"/>
      <c r="W200" s="3"/>
      <c r="X200" s="3"/>
      <c r="Y200" s="3"/>
      <c r="Z200" s="3"/>
      <c r="AA200" s="3"/>
    </row>
    <row r="201" spans="1:27" ht="15.75" customHeight="1">
      <c r="A201" s="6"/>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row>
    <row r="202" spans="1:27" ht="15.75" customHeight="1">
      <c r="A202" s="6"/>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row>
    <row r="203" spans="1:27" ht="15.75" customHeight="1">
      <c r="A203" s="3"/>
      <c r="B203" s="3"/>
      <c r="C203" s="3"/>
      <c r="D203" s="3"/>
      <c r="E203" s="3"/>
      <c r="F203" s="3"/>
      <c r="G203" s="3"/>
      <c r="H203" s="3"/>
      <c r="I203" s="3"/>
      <c r="J203" s="3"/>
      <c r="K203" s="3"/>
      <c r="L203" s="3"/>
      <c r="M203" s="3"/>
      <c r="N203" s="3"/>
      <c r="O203" s="3"/>
      <c r="P203" s="3"/>
      <c r="Q203" s="3"/>
      <c r="R203" s="3"/>
      <c r="S203" s="3"/>
      <c r="T203" s="3"/>
      <c r="U203" s="6"/>
      <c r="V203" s="3"/>
      <c r="W203" s="3"/>
      <c r="X203" s="6"/>
      <c r="Y203" s="3"/>
      <c r="Z203" s="3"/>
      <c r="AA203" s="3"/>
    </row>
    <row r="204" spans="1:27"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row>
    <row r="205" spans="1:27"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row>
    <row r="206" spans="1:27"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row>
    <row r="207" spans="1:27"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row>
    <row r="208" spans="1:27"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row>
    <row r="209" spans="1:27"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row>
    <row r="210" spans="1:27" ht="15.75" customHeight="1">
      <c r="A210" s="6"/>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row>
    <row r="211" spans="1:27" ht="15.75" customHeight="1">
      <c r="A211" s="3"/>
      <c r="B211" s="3"/>
      <c r="C211" s="3"/>
      <c r="D211" s="3"/>
      <c r="E211" s="3"/>
      <c r="F211" s="3"/>
      <c r="G211" s="3"/>
      <c r="H211" s="3"/>
      <c r="I211" s="5"/>
      <c r="J211" s="1473"/>
      <c r="K211" s="1473"/>
      <c r="L211" s="1473"/>
      <c r="M211" s="1473"/>
      <c r="N211" s="5"/>
      <c r="O211" s="5"/>
      <c r="P211" s="1473"/>
      <c r="Q211" s="1473"/>
      <c r="R211" s="1473"/>
      <c r="S211" s="1473"/>
      <c r="T211" s="5"/>
      <c r="U211" s="5"/>
      <c r="V211" s="1473"/>
      <c r="W211" s="1473"/>
      <c r="X211" s="1473"/>
      <c r="Y211" s="1473"/>
      <c r="Z211" s="7"/>
      <c r="AA211" s="3"/>
    </row>
    <row r="212" spans="1:27" ht="15.75" customHeight="1">
      <c r="A212" s="3"/>
      <c r="B212" s="3"/>
      <c r="C212" s="3"/>
      <c r="D212" s="5"/>
      <c r="E212" s="1473"/>
      <c r="F212" s="1473"/>
      <c r="G212" s="5"/>
      <c r="H212" s="3"/>
      <c r="I212" s="5"/>
      <c r="J212" s="1494"/>
      <c r="K212" s="1494"/>
      <c r="L212" s="1494"/>
      <c r="M212" s="1494"/>
      <c r="N212" s="5"/>
      <c r="O212" s="5"/>
      <c r="P212" s="1494"/>
      <c r="Q212" s="1494"/>
      <c r="R212" s="1494"/>
      <c r="S212" s="1494"/>
      <c r="T212" s="5"/>
      <c r="U212" s="5"/>
      <c r="V212" s="1492"/>
      <c r="W212" s="1492"/>
      <c r="X212" s="1492"/>
      <c r="Y212" s="1492"/>
      <c r="Z212" s="3"/>
      <c r="AA212" s="3"/>
    </row>
    <row r="213" spans="1:27" ht="15.75" customHeight="1">
      <c r="A213" s="3"/>
      <c r="B213" s="3"/>
      <c r="C213" s="3"/>
      <c r="D213" s="5"/>
      <c r="E213" s="1473"/>
      <c r="F213" s="1473"/>
      <c r="G213" s="5"/>
      <c r="H213" s="3"/>
      <c r="I213" s="5"/>
      <c r="J213" s="1494"/>
      <c r="K213" s="1494"/>
      <c r="L213" s="1494"/>
      <c r="M213" s="1494"/>
      <c r="N213" s="5"/>
      <c r="O213" s="5"/>
      <c r="P213" s="1494"/>
      <c r="Q213" s="1494"/>
      <c r="R213" s="1494"/>
      <c r="S213" s="1494"/>
      <c r="T213" s="5"/>
      <c r="U213" s="5"/>
      <c r="V213" s="1492"/>
      <c r="W213" s="1492"/>
      <c r="X213" s="1492"/>
      <c r="Y213" s="1492"/>
      <c r="Z213" s="3"/>
      <c r="AA213" s="3"/>
    </row>
    <row r="214" spans="1:27" ht="15.75" customHeight="1">
      <c r="A214" s="3"/>
      <c r="B214" s="3"/>
      <c r="C214" s="3"/>
      <c r="D214" s="5"/>
      <c r="E214" s="1473"/>
      <c r="F214" s="1473"/>
      <c r="G214" s="5"/>
      <c r="H214" s="3"/>
      <c r="I214" s="5"/>
      <c r="J214" s="1494"/>
      <c r="K214" s="1494"/>
      <c r="L214" s="1494"/>
      <c r="M214" s="1494"/>
      <c r="N214" s="5"/>
      <c r="O214" s="5"/>
      <c r="P214" s="1494"/>
      <c r="Q214" s="1494"/>
      <c r="R214" s="1494"/>
      <c r="S214" s="1494"/>
      <c r="T214" s="5"/>
      <c r="U214" s="5"/>
      <c r="V214" s="1492"/>
      <c r="W214" s="1492"/>
      <c r="X214" s="1492"/>
      <c r="Y214" s="1492"/>
      <c r="Z214" s="3"/>
      <c r="AA214" s="3"/>
    </row>
    <row r="215" spans="1:27" ht="15.75" customHeight="1">
      <c r="A215" s="3"/>
      <c r="B215" s="3"/>
      <c r="C215" s="3"/>
      <c r="D215" s="5"/>
      <c r="E215" s="1473"/>
      <c r="F215" s="1473"/>
      <c r="G215" s="5"/>
      <c r="H215" s="3"/>
      <c r="I215" s="5"/>
      <c r="J215" s="1494"/>
      <c r="K215" s="1494"/>
      <c r="L215" s="1494"/>
      <c r="M215" s="1494"/>
      <c r="N215" s="5"/>
      <c r="O215" s="5"/>
      <c r="P215" s="1494"/>
      <c r="Q215" s="1494"/>
      <c r="R215" s="1494"/>
      <c r="S215" s="1494"/>
      <c r="T215" s="5"/>
      <c r="U215" s="5"/>
      <c r="V215" s="1492"/>
      <c r="W215" s="1492"/>
      <c r="X215" s="1492"/>
      <c r="Y215" s="1492"/>
      <c r="Z215" s="3"/>
      <c r="AA215" s="3"/>
    </row>
    <row r="216" spans="1:27" ht="15.75" customHeight="1">
      <c r="A216" s="3"/>
      <c r="B216" s="3"/>
      <c r="C216" s="3"/>
      <c r="D216" s="5"/>
      <c r="E216" s="3"/>
      <c r="F216" s="3"/>
      <c r="G216" s="5"/>
      <c r="H216" s="3"/>
      <c r="I216" s="5"/>
      <c r="J216" s="3"/>
      <c r="K216" s="3"/>
      <c r="L216" s="3"/>
      <c r="M216" s="3"/>
      <c r="N216" s="5"/>
      <c r="O216" s="5"/>
      <c r="P216" s="5"/>
      <c r="Q216" s="3"/>
      <c r="R216" s="3"/>
      <c r="S216" s="5"/>
      <c r="T216" s="5"/>
      <c r="U216" s="5"/>
      <c r="V216" s="3"/>
      <c r="W216" s="3"/>
      <c r="X216" s="3"/>
      <c r="Y216" s="3"/>
      <c r="Z216" s="3"/>
      <c r="AA216" s="3"/>
    </row>
    <row r="217" spans="1:27" ht="15.75" customHeight="1">
      <c r="A217" s="3"/>
      <c r="B217" s="3"/>
      <c r="C217" s="3"/>
      <c r="D217" s="5"/>
      <c r="E217" s="3"/>
      <c r="F217" s="3"/>
      <c r="G217" s="5"/>
      <c r="H217" s="3"/>
      <c r="I217" s="5"/>
      <c r="J217" s="3"/>
      <c r="K217" s="3"/>
      <c r="L217" s="3"/>
      <c r="M217" s="3"/>
      <c r="N217" s="5"/>
      <c r="O217" s="5"/>
      <c r="P217" s="5"/>
      <c r="Q217" s="3"/>
      <c r="R217" s="3"/>
      <c r="S217" s="5"/>
      <c r="T217" s="5"/>
      <c r="U217" s="5"/>
      <c r="V217" s="3"/>
      <c r="W217" s="3"/>
      <c r="X217" s="3"/>
      <c r="Y217" s="3"/>
      <c r="Z217" s="3"/>
      <c r="AA217" s="3"/>
    </row>
    <row r="218" spans="1:27" ht="15.75" customHeight="1">
      <c r="A218" s="3"/>
      <c r="B218" s="3"/>
      <c r="C218" s="3"/>
      <c r="D218" s="5"/>
      <c r="E218" s="3"/>
      <c r="F218" s="3"/>
      <c r="G218" s="5"/>
      <c r="H218" s="3"/>
      <c r="I218" s="5"/>
      <c r="J218" s="3"/>
      <c r="K218" s="3"/>
      <c r="L218" s="3"/>
      <c r="M218" s="3"/>
      <c r="N218" s="5"/>
      <c r="O218" s="5"/>
      <c r="P218" s="5"/>
      <c r="Q218" s="3"/>
      <c r="R218" s="3"/>
      <c r="S218" s="5"/>
      <c r="T218" s="5"/>
      <c r="U218" s="5"/>
      <c r="V218" s="3"/>
      <c r="W218" s="3"/>
      <c r="X218" s="3"/>
      <c r="Y218" s="3"/>
      <c r="Z218" s="3"/>
      <c r="AA218" s="3"/>
    </row>
    <row r="219" spans="1:27" ht="15.75" customHeight="1">
      <c r="A219" s="3"/>
      <c r="B219" s="3"/>
      <c r="C219" s="3"/>
      <c r="D219" s="5"/>
      <c r="E219" s="3"/>
      <c r="F219" s="3"/>
      <c r="G219" s="5"/>
      <c r="H219" s="3"/>
      <c r="I219" s="5"/>
      <c r="J219" s="3"/>
      <c r="K219" s="3"/>
      <c r="L219" s="3"/>
      <c r="M219" s="3"/>
      <c r="N219" s="5"/>
      <c r="O219" s="5"/>
      <c r="P219" s="5"/>
      <c r="Q219" s="3"/>
      <c r="R219" s="3"/>
      <c r="S219" s="5"/>
      <c r="T219" s="5"/>
      <c r="U219" s="5"/>
      <c r="V219" s="3"/>
      <c r="W219" s="3"/>
      <c r="X219" s="3"/>
      <c r="Y219" s="3"/>
      <c r="Z219" s="3"/>
      <c r="AA219" s="3"/>
    </row>
    <row r="220" spans="1:27" ht="15.75" customHeight="1">
      <c r="A220" s="3"/>
      <c r="B220" s="3"/>
      <c r="C220" s="3"/>
      <c r="D220" s="3"/>
      <c r="E220" s="3"/>
      <c r="F220" s="3"/>
      <c r="G220" s="3"/>
      <c r="H220" s="3"/>
      <c r="I220" s="5"/>
      <c r="J220" s="1494"/>
      <c r="K220" s="1494"/>
      <c r="L220" s="1494"/>
      <c r="M220" s="1494"/>
      <c r="N220" s="5"/>
      <c r="O220" s="5"/>
      <c r="P220" s="1494"/>
      <c r="Q220" s="1494"/>
      <c r="R220" s="1494"/>
      <c r="S220" s="1494"/>
      <c r="T220" s="5"/>
      <c r="U220" s="5"/>
      <c r="V220" s="1494"/>
      <c r="W220" s="1494"/>
      <c r="X220" s="1494"/>
      <c r="Y220" s="1494"/>
      <c r="Z220" s="3"/>
      <c r="AA220" s="3"/>
    </row>
    <row r="221" spans="1:27" ht="15.75" customHeight="1">
      <c r="A221" s="6"/>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row>
    <row r="222" spans="1:27" ht="15.75" customHeight="1">
      <c r="A222" s="6"/>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row>
    <row r="223" spans="1:27" ht="15.75" customHeight="1">
      <c r="A223" s="6"/>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row>
    <row r="224" spans="1:27" ht="15.75" customHeight="1">
      <c r="A224" s="6"/>
      <c r="B224" s="3"/>
      <c r="C224" s="3"/>
      <c r="D224" s="3"/>
      <c r="E224" s="3"/>
      <c r="F224" s="3"/>
      <c r="G224" s="3"/>
      <c r="H224" s="3"/>
      <c r="I224" s="3"/>
      <c r="J224" s="1570"/>
      <c r="K224" s="1570"/>
      <c r="L224" s="1570"/>
      <c r="M224" s="1570"/>
      <c r="N224" s="1570"/>
      <c r="O224" s="5"/>
      <c r="P224" s="3"/>
      <c r="Q224" s="3"/>
      <c r="R224" s="3"/>
      <c r="S224" s="3"/>
      <c r="T224" s="3"/>
      <c r="U224" s="3"/>
      <c r="V224" s="3"/>
      <c r="W224" s="3"/>
      <c r="X224" s="3"/>
      <c r="Y224" s="3"/>
      <c r="Z224" s="3"/>
      <c r="AA224" s="3"/>
    </row>
    <row r="225" spans="1:28" ht="15.75" customHeight="1">
      <c r="A225" s="6"/>
      <c r="B225" s="3"/>
      <c r="C225" s="3"/>
      <c r="D225" s="3"/>
      <c r="E225" s="3"/>
      <c r="F225" s="3"/>
      <c r="G225" s="3"/>
      <c r="H225" s="3"/>
      <c r="I225" s="3"/>
      <c r="J225" s="3"/>
      <c r="K225" s="3"/>
      <c r="L225" s="1473"/>
      <c r="M225" s="1473"/>
      <c r="N225" s="1473"/>
      <c r="O225" s="1473"/>
      <c r="P225" s="1473"/>
      <c r="Q225" s="1473"/>
      <c r="R225" s="3"/>
      <c r="S225" s="3"/>
      <c r="T225" s="3"/>
      <c r="U225" s="3"/>
      <c r="V225" s="3"/>
      <c r="W225" s="3"/>
      <c r="X225" s="3"/>
      <c r="Y225" s="3"/>
      <c r="Z225" s="3"/>
      <c r="AA225" s="3"/>
    </row>
    <row r="226" spans="1:28" ht="15.75" customHeight="1">
      <c r="A226" s="6"/>
      <c r="B226" s="3"/>
      <c r="C226" s="3"/>
      <c r="D226" s="3"/>
      <c r="E226" s="3"/>
      <c r="F226" s="3"/>
      <c r="G226" s="3"/>
      <c r="H226" s="3"/>
      <c r="I226" s="1551"/>
      <c r="J226" s="1551"/>
      <c r="K226" s="1551"/>
      <c r="L226" s="1551"/>
      <c r="M226" s="1551"/>
      <c r="N226" s="1551"/>
      <c r="O226" s="1551"/>
      <c r="P226" s="1551"/>
      <c r="Q226" s="1551"/>
      <c r="R226" s="1551"/>
      <c r="S226" s="1551"/>
      <c r="T226" s="1551"/>
      <c r="U226" s="1551"/>
      <c r="V226" s="1551"/>
      <c r="W226" s="1551"/>
      <c r="X226" s="1551"/>
      <c r="Y226" s="1551"/>
      <c r="Z226" s="1551"/>
      <c r="AA226" s="1551"/>
    </row>
    <row r="227" spans="1:28">
      <c r="I227" s="1861"/>
      <c r="J227" s="1861"/>
      <c r="K227" s="1861"/>
      <c r="L227" s="1861"/>
      <c r="M227" s="1861"/>
      <c r="N227" s="1861"/>
      <c r="O227" s="1861"/>
      <c r="P227" s="1861"/>
      <c r="Q227" s="1861"/>
      <c r="R227" s="1861"/>
      <c r="S227" s="1861"/>
      <c r="T227" s="1861"/>
      <c r="U227" s="1861"/>
      <c r="V227" s="1861"/>
      <c r="W227" s="1861"/>
      <c r="X227" s="1861"/>
      <c r="Y227" s="1861"/>
      <c r="Z227" s="1861"/>
      <c r="AA227" s="1861"/>
    </row>
    <row r="228" spans="1:28" ht="13.5" customHeight="1">
      <c r="A228" s="6"/>
      <c r="B228" s="3"/>
      <c r="C228" s="3"/>
      <c r="D228" s="3"/>
      <c r="E228" s="3"/>
      <c r="F228" s="1551"/>
      <c r="G228" s="1551"/>
      <c r="H228" s="1551"/>
      <c r="I228" s="1551"/>
      <c r="J228" s="1551"/>
      <c r="K228" s="1551"/>
      <c r="L228" s="1551"/>
      <c r="M228" s="1551"/>
      <c r="N228" s="1551"/>
      <c r="O228" s="1551"/>
      <c r="P228" s="1551"/>
      <c r="Q228" s="1551"/>
      <c r="R228" s="1551"/>
      <c r="S228" s="1551"/>
      <c r="T228" s="1551"/>
      <c r="U228" s="1551"/>
      <c r="V228" s="1551"/>
      <c r="W228" s="1551"/>
      <c r="X228" s="1551"/>
      <c r="Y228" s="1551"/>
      <c r="Z228" s="1551"/>
      <c r="AA228" s="1551"/>
    </row>
    <row r="229" spans="1:28">
      <c r="A229" s="3"/>
      <c r="B229" s="3"/>
      <c r="C229" s="3"/>
      <c r="D229" s="3"/>
      <c r="E229" s="3"/>
      <c r="F229" s="1518"/>
      <c r="G229" s="1518"/>
      <c r="H229" s="1518"/>
      <c r="I229" s="1518"/>
      <c r="J229" s="1518"/>
      <c r="K229" s="1518"/>
      <c r="L229" s="1518"/>
      <c r="M229" s="1518"/>
      <c r="N229" s="1518"/>
      <c r="O229" s="1518"/>
      <c r="P229" s="1518"/>
      <c r="Q229" s="1518"/>
      <c r="R229" s="1518"/>
      <c r="S229" s="1518"/>
      <c r="T229" s="1518"/>
      <c r="U229" s="1518"/>
      <c r="V229" s="1518"/>
      <c r="W229" s="1518"/>
      <c r="X229" s="1518"/>
      <c r="Y229" s="1518"/>
      <c r="Z229" s="1518"/>
      <c r="AA229" s="1518"/>
    </row>
    <row r="230" spans="1:28">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row>
    <row r="231" spans="1:28"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row>
    <row r="232" spans="1:28"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row>
    <row r="233" spans="1:28" ht="18.75" customHeight="1">
      <c r="A233" s="1473"/>
      <c r="B233" s="1473"/>
      <c r="C233" s="1473"/>
      <c r="D233" s="1473"/>
      <c r="E233" s="1473"/>
      <c r="F233" s="1473"/>
      <c r="G233" s="1473"/>
      <c r="H233" s="1473"/>
      <c r="I233" s="1473"/>
      <c r="J233" s="1473"/>
      <c r="K233" s="1473"/>
      <c r="L233" s="1473"/>
      <c r="M233" s="1473"/>
      <c r="N233" s="1473"/>
      <c r="O233" s="1473"/>
      <c r="P233" s="1473"/>
      <c r="Q233" s="1473"/>
      <c r="R233" s="1473"/>
      <c r="S233" s="1473"/>
      <c r="T233" s="1473"/>
      <c r="U233" s="1473"/>
      <c r="V233" s="1473"/>
      <c r="W233" s="1473"/>
      <c r="X233" s="1473"/>
      <c r="Y233" s="1473"/>
      <c r="Z233" s="1473"/>
      <c r="AA233" s="1473"/>
      <c r="AB233" s="2"/>
    </row>
    <row r="234" spans="1:28"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2"/>
    </row>
    <row r="235" spans="1:28" ht="15.75" customHeight="1">
      <c r="A235" s="6"/>
      <c r="B235" s="3"/>
      <c r="C235" s="3"/>
      <c r="D235" s="3"/>
      <c r="E235" s="3"/>
      <c r="F235" s="3"/>
      <c r="G235" s="2"/>
      <c r="H235" s="3"/>
      <c r="I235" s="3"/>
      <c r="J235" s="3"/>
      <c r="K235" s="3"/>
      <c r="L235" s="3"/>
      <c r="M235" s="3"/>
      <c r="N235" s="3"/>
      <c r="O235" s="3"/>
      <c r="P235" s="3"/>
      <c r="Q235" s="3"/>
      <c r="R235" s="3"/>
      <c r="S235" s="3"/>
      <c r="T235" s="3"/>
      <c r="U235" s="3"/>
      <c r="V235" s="3"/>
      <c r="W235" s="3"/>
      <c r="X235" s="3"/>
      <c r="Y235" s="3"/>
      <c r="Z235" s="3"/>
      <c r="AA235" s="3"/>
      <c r="AB235" s="2"/>
    </row>
    <row r="236" spans="1:28" ht="15.75" customHeight="1">
      <c r="A236" s="6"/>
      <c r="B236" s="3"/>
      <c r="C236" s="3"/>
      <c r="D236" s="3"/>
      <c r="E236" s="3"/>
      <c r="F236" s="3"/>
      <c r="G236" s="2"/>
      <c r="H236" s="2"/>
      <c r="I236" s="3"/>
      <c r="J236" s="3"/>
      <c r="K236" s="3"/>
      <c r="L236" s="2"/>
      <c r="M236" s="3"/>
      <c r="N236" s="3"/>
      <c r="O236" s="3"/>
      <c r="P236" s="3"/>
      <c r="Q236" s="3"/>
      <c r="R236" s="3"/>
      <c r="S236" s="3"/>
      <c r="T236" s="3"/>
      <c r="U236" s="3"/>
      <c r="V236" s="3"/>
      <c r="W236" s="3"/>
      <c r="X236" s="3"/>
      <c r="Y236" s="3"/>
      <c r="Z236" s="3"/>
      <c r="AA236" s="3"/>
      <c r="AB236" s="2"/>
    </row>
    <row r="237" spans="1:28" ht="15.75" customHeight="1">
      <c r="A237" s="6"/>
      <c r="B237" s="3"/>
      <c r="C237" s="3"/>
      <c r="D237" s="3"/>
      <c r="E237" s="3"/>
      <c r="F237" s="3"/>
      <c r="G237" s="3"/>
      <c r="H237" s="3"/>
      <c r="I237" s="3"/>
      <c r="J237" s="1570"/>
      <c r="K237" s="1570"/>
      <c r="L237" s="1570"/>
      <c r="M237" s="1570"/>
      <c r="N237" s="4"/>
      <c r="O237" s="3"/>
      <c r="P237" s="3"/>
      <c r="Q237" s="3"/>
      <c r="R237" s="3"/>
      <c r="S237" s="3"/>
      <c r="T237" s="3"/>
      <c r="U237" s="3"/>
      <c r="V237" s="3"/>
      <c r="W237" s="3"/>
      <c r="X237" s="3"/>
      <c r="Y237" s="3"/>
      <c r="Z237" s="3"/>
      <c r="AA237" s="3"/>
      <c r="AB237" s="2"/>
    </row>
    <row r="238" spans="1:28" ht="15.75" customHeight="1">
      <c r="A238" s="6"/>
      <c r="B238" s="3"/>
      <c r="C238" s="3"/>
      <c r="D238" s="3"/>
      <c r="E238" s="3"/>
      <c r="F238" s="3"/>
      <c r="G238" s="3"/>
      <c r="H238" s="3"/>
      <c r="I238" s="3"/>
      <c r="J238" s="1570"/>
      <c r="K238" s="1570"/>
      <c r="L238" s="1570"/>
      <c r="M238" s="1570"/>
      <c r="N238" s="4"/>
      <c r="O238" s="3"/>
      <c r="P238" s="3"/>
      <c r="Q238" s="3"/>
      <c r="R238" s="3"/>
      <c r="S238" s="3"/>
      <c r="T238" s="3"/>
      <c r="U238" s="3"/>
      <c r="V238" s="3"/>
      <c r="W238" s="3"/>
      <c r="X238" s="3"/>
      <c r="Y238" s="3"/>
      <c r="Z238" s="3"/>
      <c r="AA238" s="3"/>
      <c r="AB238" s="2"/>
    </row>
    <row r="239" spans="1:28" ht="15.75" customHeight="1">
      <c r="A239" s="6"/>
      <c r="B239" s="3"/>
      <c r="C239" s="3"/>
      <c r="D239" s="3"/>
      <c r="E239" s="3"/>
      <c r="F239" s="3"/>
      <c r="G239" s="3"/>
      <c r="H239" s="3"/>
      <c r="I239" s="3"/>
      <c r="J239" s="1570"/>
      <c r="K239" s="1570"/>
      <c r="L239" s="1570"/>
      <c r="M239" s="1570"/>
      <c r="N239" s="4"/>
      <c r="O239" s="3"/>
      <c r="P239" s="3"/>
      <c r="Q239" s="3"/>
      <c r="R239" s="3"/>
      <c r="S239" s="3"/>
      <c r="T239" s="3"/>
      <c r="U239" s="3"/>
      <c r="V239" s="3"/>
      <c r="W239" s="3"/>
      <c r="X239" s="3"/>
      <c r="Y239" s="3"/>
      <c r="Z239" s="3"/>
      <c r="AA239" s="3"/>
      <c r="AB239" s="2"/>
    </row>
    <row r="240" spans="1:28" ht="15.75" customHeight="1">
      <c r="A240" s="6"/>
      <c r="B240" s="3"/>
      <c r="C240" s="3"/>
      <c r="D240" s="3"/>
      <c r="E240" s="3"/>
      <c r="F240" s="3"/>
      <c r="G240" s="3"/>
      <c r="H240" s="3"/>
      <c r="I240" s="3"/>
      <c r="J240" s="1570"/>
      <c r="K240" s="1570"/>
      <c r="L240" s="1570"/>
      <c r="M240" s="1570"/>
      <c r="N240" s="4"/>
      <c r="O240" s="3"/>
      <c r="P240" s="3"/>
      <c r="Q240" s="3"/>
      <c r="R240" s="3"/>
      <c r="S240" s="3"/>
      <c r="T240" s="3"/>
      <c r="U240" s="3"/>
      <c r="V240" s="3"/>
      <c r="W240" s="3"/>
      <c r="X240" s="3"/>
      <c r="Y240" s="3"/>
      <c r="Z240" s="3"/>
      <c r="AA240" s="3"/>
      <c r="AB240" s="2"/>
    </row>
    <row r="241" spans="1:28" ht="15.75" customHeight="1">
      <c r="A241" s="6"/>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2"/>
    </row>
    <row r="242" spans="1:28" ht="15.75" customHeight="1">
      <c r="A242" s="3"/>
      <c r="B242" s="3"/>
      <c r="C242" s="3"/>
      <c r="D242" s="1473"/>
      <c r="E242" s="1473"/>
      <c r="F242" s="1473"/>
      <c r="G242" s="1473"/>
      <c r="H242" s="5"/>
      <c r="I242" s="1473"/>
      <c r="J242" s="1473"/>
      <c r="K242" s="1473"/>
      <c r="L242" s="1473"/>
      <c r="M242" s="1473"/>
      <c r="N242" s="1473"/>
      <c r="O242" s="1473"/>
      <c r="P242" s="1473"/>
      <c r="Q242" s="1473"/>
      <c r="R242" s="1473"/>
      <c r="S242" s="1473"/>
      <c r="T242" s="1473"/>
      <c r="U242" s="1473"/>
      <c r="V242" s="5"/>
      <c r="W242" s="5"/>
      <c r="X242" s="1473"/>
      <c r="Y242" s="1473"/>
      <c r="Z242" s="1473"/>
      <c r="AA242" s="3"/>
      <c r="AB242" s="2"/>
    </row>
    <row r="243" spans="1:28" ht="15.75" customHeight="1">
      <c r="A243" s="3"/>
      <c r="B243" s="3"/>
      <c r="C243" s="3"/>
      <c r="D243" s="5"/>
      <c r="E243" s="1501"/>
      <c r="F243" s="1501"/>
      <c r="G243" s="5"/>
      <c r="H243" s="5"/>
      <c r="I243" s="3"/>
      <c r="J243" s="3"/>
      <c r="K243" s="3"/>
      <c r="L243" s="2"/>
      <c r="M243" s="3"/>
      <c r="N243" s="3"/>
      <c r="O243" s="3"/>
      <c r="P243" s="3"/>
      <c r="Q243" s="3"/>
      <c r="R243" s="2"/>
      <c r="S243" s="2"/>
      <c r="T243" s="2"/>
      <c r="U243" s="2"/>
      <c r="V243" s="5"/>
      <c r="W243" s="5"/>
      <c r="X243" s="1568"/>
      <c r="Y243" s="1568"/>
      <c r="Z243" s="1568"/>
      <c r="AA243" s="3"/>
      <c r="AB243" s="2"/>
    </row>
    <row r="244" spans="1:28" ht="15.75" customHeight="1">
      <c r="A244" s="3"/>
      <c r="B244" s="3"/>
      <c r="C244" s="3"/>
      <c r="D244" s="5"/>
      <c r="E244" s="1501"/>
      <c r="F244" s="1501"/>
      <c r="G244" s="5"/>
      <c r="H244" s="5"/>
      <c r="I244" s="3"/>
      <c r="J244" s="3"/>
      <c r="K244" s="3"/>
      <c r="L244" s="2"/>
      <c r="M244" s="3"/>
      <c r="N244" s="3"/>
      <c r="O244" s="3"/>
      <c r="P244" s="3"/>
      <c r="Q244" s="3"/>
      <c r="R244" s="2"/>
      <c r="S244" s="2"/>
      <c r="T244" s="2"/>
      <c r="U244" s="2"/>
      <c r="V244" s="5"/>
      <c r="W244" s="5"/>
      <c r="X244" s="1568"/>
      <c r="Y244" s="1568"/>
      <c r="Z244" s="1568"/>
      <c r="AA244" s="3"/>
      <c r="AB244" s="2"/>
    </row>
    <row r="245" spans="1:28" ht="15.75" customHeight="1">
      <c r="A245" s="3"/>
      <c r="B245" s="3"/>
      <c r="C245" s="3"/>
      <c r="D245" s="5"/>
      <c r="E245" s="1501"/>
      <c r="F245" s="1501"/>
      <c r="G245" s="5"/>
      <c r="H245" s="5"/>
      <c r="I245" s="3"/>
      <c r="J245" s="3"/>
      <c r="K245" s="3"/>
      <c r="L245" s="2"/>
      <c r="M245" s="3"/>
      <c r="N245" s="3"/>
      <c r="O245" s="3"/>
      <c r="P245" s="3"/>
      <c r="Q245" s="3"/>
      <c r="R245" s="2"/>
      <c r="S245" s="2"/>
      <c r="T245" s="2"/>
      <c r="U245" s="2"/>
      <c r="V245" s="5"/>
      <c r="W245" s="5"/>
      <c r="X245" s="1568"/>
      <c r="Y245" s="1568"/>
      <c r="Z245" s="1568"/>
      <c r="AA245" s="3"/>
      <c r="AB245" s="2"/>
    </row>
    <row r="246" spans="1:28" ht="15.75" customHeight="1">
      <c r="A246" s="3"/>
      <c r="B246" s="3"/>
      <c r="C246" s="3"/>
      <c r="D246" s="5"/>
      <c r="E246" s="1501"/>
      <c r="F246" s="1501"/>
      <c r="G246" s="5"/>
      <c r="H246" s="5"/>
      <c r="I246" s="3"/>
      <c r="J246" s="3"/>
      <c r="K246" s="3"/>
      <c r="L246" s="2"/>
      <c r="M246" s="3"/>
      <c r="N246" s="3"/>
      <c r="O246" s="3"/>
      <c r="P246" s="3"/>
      <c r="Q246" s="3"/>
      <c r="R246" s="2"/>
      <c r="S246" s="2"/>
      <c r="T246" s="2"/>
      <c r="U246" s="2"/>
      <c r="V246" s="5"/>
      <c r="W246" s="5"/>
      <c r="X246" s="1568"/>
      <c r="Y246" s="1568"/>
      <c r="Z246" s="1568"/>
      <c r="AA246" s="3"/>
      <c r="AB246" s="2"/>
    </row>
    <row r="247" spans="1:28" ht="15.75" customHeight="1">
      <c r="A247" s="3"/>
      <c r="B247" s="3"/>
      <c r="C247" s="3"/>
      <c r="D247" s="5"/>
      <c r="E247" s="1501"/>
      <c r="F247" s="1501"/>
      <c r="G247" s="5"/>
      <c r="H247" s="5"/>
      <c r="I247" s="3"/>
      <c r="J247" s="3"/>
      <c r="K247" s="3"/>
      <c r="L247" s="2"/>
      <c r="M247" s="3"/>
      <c r="N247" s="3"/>
      <c r="O247" s="3"/>
      <c r="P247" s="3"/>
      <c r="Q247" s="3"/>
      <c r="R247" s="2"/>
      <c r="S247" s="2"/>
      <c r="T247" s="2"/>
      <c r="U247" s="2"/>
      <c r="V247" s="5"/>
      <c r="W247" s="5"/>
      <c r="X247" s="1568"/>
      <c r="Y247" s="1568"/>
      <c r="Z247" s="1568"/>
      <c r="AA247" s="3"/>
      <c r="AB247" s="2"/>
    </row>
    <row r="248" spans="1:28" ht="15.75" customHeight="1">
      <c r="A248" s="3"/>
      <c r="B248" s="3"/>
      <c r="C248" s="3"/>
      <c r="D248" s="5"/>
      <c r="E248" s="1501"/>
      <c r="F248" s="1501"/>
      <c r="G248" s="5"/>
      <c r="H248" s="5"/>
      <c r="I248" s="3"/>
      <c r="J248" s="3"/>
      <c r="K248" s="3"/>
      <c r="L248" s="2"/>
      <c r="M248" s="3"/>
      <c r="N248" s="3"/>
      <c r="O248" s="3"/>
      <c r="P248" s="3"/>
      <c r="Q248" s="3"/>
      <c r="R248" s="2"/>
      <c r="S248" s="2"/>
      <c r="T248" s="2"/>
      <c r="U248" s="2"/>
      <c r="V248" s="5"/>
      <c r="W248" s="5"/>
      <c r="X248" s="1568"/>
      <c r="Y248" s="1568"/>
      <c r="Z248" s="1568"/>
      <c r="AA248" s="3"/>
      <c r="AB248" s="2"/>
    </row>
    <row r="249" spans="1:28" ht="15.75" customHeight="1">
      <c r="A249" s="6"/>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2"/>
    </row>
    <row r="250" spans="1:28" ht="15.75" customHeight="1">
      <c r="A250" s="6"/>
      <c r="B250" s="3"/>
      <c r="C250" s="3"/>
      <c r="D250" s="3"/>
      <c r="E250" s="3"/>
      <c r="F250" s="1489"/>
      <c r="G250" s="1489"/>
      <c r="H250" s="1489"/>
      <c r="I250" s="1489"/>
      <c r="J250" s="1489"/>
      <c r="K250" s="1489"/>
      <c r="L250" s="1489"/>
      <c r="M250" s="1489"/>
      <c r="N250" s="1489"/>
      <c r="O250" s="1489"/>
      <c r="P250" s="1489"/>
      <c r="Q250" s="1489"/>
      <c r="R250" s="1489"/>
      <c r="S250" s="1489"/>
      <c r="T250" s="1489"/>
      <c r="U250" s="1489"/>
      <c r="V250" s="1489"/>
      <c r="W250" s="1489"/>
      <c r="X250" s="1489"/>
      <c r="Y250" s="1489"/>
      <c r="Z250" s="1489"/>
      <c r="AA250" s="1489"/>
      <c r="AB250" s="2"/>
    </row>
    <row r="251" spans="1:28" ht="15.75" customHeight="1">
      <c r="A251" s="3"/>
      <c r="B251" s="3"/>
      <c r="C251" s="3"/>
      <c r="D251" s="3"/>
      <c r="E251" s="3"/>
      <c r="F251" s="1489"/>
      <c r="G251" s="1489"/>
      <c r="H251" s="1489"/>
      <c r="I251" s="1489"/>
      <c r="J251" s="1489"/>
      <c r="K251" s="1489"/>
      <c r="L251" s="1489"/>
      <c r="M251" s="1489"/>
      <c r="N251" s="1489"/>
      <c r="O251" s="1489"/>
      <c r="P251" s="1489"/>
      <c r="Q251" s="1489"/>
      <c r="R251" s="1489"/>
      <c r="S251" s="1489"/>
      <c r="T251" s="1489"/>
      <c r="U251" s="1489"/>
      <c r="V251" s="1489"/>
      <c r="W251" s="1489"/>
      <c r="X251" s="1489"/>
      <c r="Y251" s="1489"/>
      <c r="Z251" s="1489"/>
      <c r="AA251" s="1489"/>
      <c r="AB251" s="2"/>
    </row>
    <row r="252" spans="1:28" ht="15.75" customHeight="1">
      <c r="A252" s="6"/>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2"/>
    </row>
    <row r="253" spans="1:28" ht="15.75" customHeight="1">
      <c r="A253" s="3"/>
      <c r="B253" s="3"/>
      <c r="C253" s="3"/>
      <c r="D253" s="3"/>
      <c r="E253" s="3"/>
      <c r="F253" s="1489"/>
      <c r="G253" s="1489"/>
      <c r="H253" s="1489"/>
      <c r="I253" s="1489"/>
      <c r="J253" s="1489"/>
      <c r="K253" s="1489"/>
      <c r="L253" s="1489"/>
      <c r="M253" s="1489"/>
      <c r="N253" s="1489"/>
      <c r="O253" s="1489"/>
      <c r="P253" s="1489"/>
      <c r="Q253" s="1489"/>
      <c r="R253" s="1489"/>
      <c r="S253" s="1489"/>
      <c r="T253" s="1489"/>
      <c r="U253" s="1489"/>
      <c r="V253" s="1489"/>
      <c r="W253" s="1489"/>
      <c r="X253" s="1489"/>
      <c r="Y253" s="1489"/>
      <c r="Z253" s="1489"/>
      <c r="AA253" s="1489"/>
      <c r="AB253" s="2"/>
    </row>
    <row r="254" spans="1:28" ht="15.75" customHeight="1">
      <c r="A254" s="3"/>
      <c r="B254" s="3"/>
      <c r="C254" s="3"/>
      <c r="D254" s="3"/>
      <c r="E254" s="3"/>
      <c r="F254" s="1489"/>
      <c r="G254" s="1489"/>
      <c r="H254" s="1489"/>
      <c r="I254" s="1489"/>
      <c r="J254" s="1489"/>
      <c r="K254" s="1489"/>
      <c r="L254" s="1489"/>
      <c r="M254" s="1489"/>
      <c r="N254" s="1489"/>
      <c r="O254" s="1489"/>
      <c r="P254" s="1489"/>
      <c r="Q254" s="1489"/>
      <c r="R254" s="1489"/>
      <c r="S254" s="1489"/>
      <c r="T254" s="1489"/>
      <c r="U254" s="1489"/>
      <c r="V254" s="1489"/>
      <c r="W254" s="1489"/>
      <c r="X254" s="1489"/>
      <c r="Y254" s="1489"/>
      <c r="Z254" s="1489"/>
      <c r="AA254" s="1489"/>
      <c r="AB254" s="2"/>
    </row>
    <row r="255" spans="1:28"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2"/>
    </row>
    <row r="256" spans="1:28" ht="15.75" customHeight="1">
      <c r="A256" s="128"/>
      <c r="B256" s="128"/>
      <c r="C256" s="128"/>
      <c r="D256" s="128"/>
      <c r="E256" s="128"/>
      <c r="F256" s="128"/>
      <c r="G256" s="128"/>
      <c r="H256" s="128"/>
      <c r="I256" s="128"/>
      <c r="J256" s="128"/>
      <c r="K256" s="128"/>
      <c r="L256" s="128"/>
      <c r="M256" s="128"/>
      <c r="N256" s="128"/>
      <c r="O256" s="128"/>
      <c r="P256" s="128"/>
      <c r="Q256" s="128"/>
      <c r="R256" s="128"/>
      <c r="S256" s="128"/>
      <c r="T256" s="128"/>
      <c r="U256" s="128"/>
      <c r="V256" s="128"/>
      <c r="W256" s="128"/>
      <c r="X256" s="128"/>
      <c r="Y256" s="128"/>
      <c r="Z256" s="128"/>
      <c r="AA256" s="128"/>
    </row>
    <row r="257" spans="1:28" ht="15.75" customHeight="1">
      <c r="A257" s="128"/>
      <c r="B257" s="128"/>
      <c r="C257" s="128"/>
      <c r="D257" s="128"/>
      <c r="E257" s="128"/>
      <c r="F257" s="128"/>
      <c r="G257" s="128"/>
      <c r="H257" s="128"/>
      <c r="I257" s="128"/>
      <c r="J257" s="128"/>
      <c r="K257" s="128"/>
      <c r="L257" s="128"/>
      <c r="M257" s="128"/>
      <c r="N257" s="128"/>
      <c r="O257" s="128"/>
      <c r="P257" s="128"/>
      <c r="Q257" s="128"/>
      <c r="R257" s="128"/>
      <c r="S257" s="128"/>
      <c r="T257" s="128"/>
      <c r="U257" s="128"/>
      <c r="V257" s="128"/>
      <c r="W257" s="128"/>
      <c r="X257" s="128"/>
      <c r="Y257" s="128"/>
      <c r="Z257" s="128"/>
      <c r="AA257" s="128"/>
    </row>
    <row r="258" spans="1:28" ht="15.75" customHeight="1">
      <c r="A258" s="128"/>
      <c r="B258" s="128"/>
      <c r="C258" s="128"/>
      <c r="D258" s="128"/>
      <c r="E258" s="128"/>
      <c r="F258" s="128"/>
      <c r="G258" s="128"/>
      <c r="H258" s="128"/>
      <c r="I258" s="128"/>
      <c r="J258" s="128"/>
      <c r="K258" s="128"/>
      <c r="L258" s="128"/>
      <c r="M258" s="128"/>
      <c r="N258" s="128"/>
      <c r="O258" s="128"/>
      <c r="P258" s="128"/>
      <c r="Q258" s="128"/>
      <c r="R258" s="128"/>
      <c r="S258" s="128"/>
      <c r="T258" s="128"/>
      <c r="U258" s="128"/>
      <c r="V258" s="128"/>
      <c r="W258" s="128"/>
      <c r="X258" s="128"/>
      <c r="Y258" s="128"/>
      <c r="Z258" s="128"/>
      <c r="AA258" s="128"/>
    </row>
    <row r="259" spans="1:28" ht="18.75" customHeight="1">
      <c r="A259" s="1473"/>
      <c r="B259" s="1473"/>
      <c r="C259" s="1473"/>
      <c r="D259" s="1473"/>
      <c r="E259" s="1473"/>
      <c r="F259" s="1473"/>
      <c r="G259" s="1473"/>
      <c r="H259" s="1473"/>
      <c r="I259" s="1473"/>
      <c r="J259" s="1473"/>
      <c r="K259" s="1473"/>
      <c r="L259" s="1473"/>
      <c r="M259" s="1473"/>
      <c r="N259" s="1473"/>
      <c r="O259" s="1473"/>
      <c r="P259" s="1473"/>
      <c r="Q259" s="1473"/>
      <c r="R259" s="1473"/>
      <c r="S259" s="1473"/>
      <c r="T259" s="1473"/>
      <c r="U259" s="1473"/>
      <c r="V259" s="1473"/>
      <c r="W259" s="1473"/>
      <c r="X259" s="1473"/>
      <c r="Y259" s="1473"/>
      <c r="Z259" s="1473"/>
      <c r="AA259" s="1473"/>
      <c r="AB259" s="2"/>
    </row>
    <row r="260" spans="1:28"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2"/>
    </row>
    <row r="261" spans="1:28" ht="15.75" customHeight="1">
      <c r="A261" s="6"/>
      <c r="B261" s="3"/>
      <c r="C261" s="3"/>
      <c r="D261" s="3"/>
      <c r="E261" s="3"/>
      <c r="F261" s="3"/>
      <c r="G261" s="2"/>
      <c r="H261" s="3"/>
      <c r="I261" s="3"/>
      <c r="J261" s="3"/>
      <c r="K261" s="3"/>
      <c r="L261" s="3"/>
      <c r="M261" s="3"/>
      <c r="N261" s="3"/>
      <c r="O261" s="3"/>
      <c r="P261" s="3"/>
      <c r="Q261" s="3"/>
      <c r="R261" s="3"/>
      <c r="S261" s="3"/>
      <c r="T261" s="3"/>
      <c r="U261" s="3"/>
      <c r="V261" s="3"/>
      <c r="W261" s="3"/>
      <c r="X261" s="3"/>
      <c r="Y261" s="3"/>
      <c r="Z261" s="3"/>
      <c r="AA261" s="3"/>
      <c r="AB261" s="2"/>
    </row>
    <row r="262" spans="1:28" ht="15.75" customHeight="1">
      <c r="A262" s="6"/>
      <c r="B262" s="3"/>
      <c r="C262" s="3"/>
      <c r="D262" s="3"/>
      <c r="E262" s="3"/>
      <c r="F262" s="3"/>
      <c r="G262" s="2"/>
      <c r="H262" s="2"/>
      <c r="I262" s="3"/>
      <c r="J262" s="3"/>
      <c r="K262" s="3"/>
      <c r="L262" s="2"/>
      <c r="M262" s="3"/>
      <c r="N262" s="3"/>
      <c r="O262" s="3"/>
      <c r="P262" s="3"/>
      <c r="Q262" s="3"/>
      <c r="R262" s="3"/>
      <c r="S262" s="3"/>
      <c r="T262" s="3"/>
      <c r="U262" s="3"/>
      <c r="V262" s="3"/>
      <c r="W262" s="3"/>
      <c r="X262" s="3"/>
      <c r="Y262" s="3"/>
      <c r="Z262" s="3"/>
      <c r="AA262" s="3"/>
      <c r="AB262" s="2"/>
    </row>
    <row r="263" spans="1:28" ht="15.75" customHeight="1">
      <c r="A263" s="6"/>
      <c r="B263" s="3"/>
      <c r="C263" s="3"/>
      <c r="D263" s="3"/>
      <c r="E263" s="3"/>
      <c r="F263" s="3"/>
      <c r="G263" s="3"/>
      <c r="H263" s="3"/>
      <c r="I263" s="3"/>
      <c r="J263" s="1570"/>
      <c r="K263" s="1570"/>
      <c r="L263" s="1570"/>
      <c r="M263" s="1570"/>
      <c r="N263" s="4"/>
      <c r="O263" s="3"/>
      <c r="P263" s="3"/>
      <c r="Q263" s="3"/>
      <c r="R263" s="3"/>
      <c r="S263" s="3"/>
      <c r="T263" s="3"/>
      <c r="U263" s="3"/>
      <c r="V263" s="3"/>
      <c r="W263" s="3"/>
      <c r="X263" s="3"/>
      <c r="Y263" s="3"/>
      <c r="Z263" s="3"/>
      <c r="AA263" s="3"/>
      <c r="AB263" s="2"/>
    </row>
    <row r="264" spans="1:28" ht="15.75" customHeight="1">
      <c r="A264" s="6"/>
      <c r="B264" s="3"/>
      <c r="C264" s="3"/>
      <c r="D264" s="3"/>
      <c r="E264" s="3"/>
      <c r="F264" s="3"/>
      <c r="G264" s="3"/>
      <c r="H264" s="3"/>
      <c r="I264" s="3"/>
      <c r="J264" s="1570"/>
      <c r="K264" s="1570"/>
      <c r="L264" s="1570"/>
      <c r="M264" s="1570"/>
      <c r="N264" s="4"/>
      <c r="O264" s="3"/>
      <c r="P264" s="3"/>
      <c r="Q264" s="3"/>
      <c r="R264" s="3"/>
      <c r="S264" s="3"/>
      <c r="T264" s="3"/>
      <c r="U264" s="3"/>
      <c r="V264" s="3"/>
      <c r="W264" s="3"/>
      <c r="X264" s="3"/>
      <c r="Y264" s="3"/>
      <c r="Z264" s="3"/>
      <c r="AA264" s="3"/>
      <c r="AB264" s="2"/>
    </row>
    <row r="265" spans="1:28" ht="15.75" customHeight="1">
      <c r="A265" s="6"/>
      <c r="B265" s="3"/>
      <c r="C265" s="3"/>
      <c r="D265" s="3"/>
      <c r="E265" s="3"/>
      <c r="F265" s="3"/>
      <c r="G265" s="3"/>
      <c r="H265" s="3"/>
      <c r="I265" s="3"/>
      <c r="J265" s="1570"/>
      <c r="K265" s="1570"/>
      <c r="L265" s="1570"/>
      <c r="M265" s="1570"/>
      <c r="N265" s="4"/>
      <c r="O265" s="3"/>
      <c r="P265" s="3"/>
      <c r="Q265" s="3"/>
      <c r="R265" s="3"/>
      <c r="S265" s="3"/>
      <c r="T265" s="3"/>
      <c r="U265" s="3"/>
      <c r="V265" s="3"/>
      <c r="W265" s="3"/>
      <c r="X265" s="3"/>
      <c r="Y265" s="3"/>
      <c r="Z265" s="3"/>
      <c r="AA265" s="3"/>
      <c r="AB265" s="2"/>
    </row>
    <row r="266" spans="1:28" ht="15.75" customHeight="1">
      <c r="A266" s="6"/>
      <c r="B266" s="3"/>
      <c r="C266" s="3"/>
      <c r="D266" s="3"/>
      <c r="E266" s="3"/>
      <c r="F266" s="3"/>
      <c r="G266" s="3"/>
      <c r="H266" s="3"/>
      <c r="I266" s="3"/>
      <c r="J266" s="1570"/>
      <c r="K266" s="1570"/>
      <c r="L266" s="1570"/>
      <c r="M266" s="1570"/>
      <c r="N266" s="4"/>
      <c r="O266" s="3"/>
      <c r="P266" s="3"/>
      <c r="Q266" s="3"/>
      <c r="R266" s="3"/>
      <c r="S266" s="3"/>
      <c r="T266" s="3"/>
      <c r="U266" s="3"/>
      <c r="V266" s="3"/>
      <c r="W266" s="3"/>
      <c r="X266" s="3"/>
      <c r="Y266" s="3"/>
      <c r="Z266" s="3"/>
      <c r="AA266" s="3"/>
      <c r="AB266" s="2"/>
    </row>
    <row r="267" spans="1:28" ht="15.75" customHeight="1">
      <c r="A267" s="6"/>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2"/>
    </row>
    <row r="268" spans="1:28" ht="15.75" customHeight="1">
      <c r="A268" s="3"/>
      <c r="B268" s="3"/>
      <c r="C268" s="3"/>
      <c r="D268" s="1473"/>
      <c r="E268" s="1473"/>
      <c r="F268" s="1473"/>
      <c r="G268" s="1473"/>
      <c r="H268" s="5"/>
      <c r="I268" s="1473"/>
      <c r="J268" s="1473"/>
      <c r="K268" s="1473"/>
      <c r="L268" s="1473"/>
      <c r="M268" s="1473"/>
      <c r="N268" s="1473"/>
      <c r="O268" s="1473"/>
      <c r="P268" s="1473"/>
      <c r="Q268" s="1473"/>
      <c r="R268" s="1473"/>
      <c r="S268" s="1473"/>
      <c r="T268" s="1473"/>
      <c r="U268" s="1473"/>
      <c r="V268" s="5"/>
      <c r="W268" s="5"/>
      <c r="X268" s="1473"/>
      <c r="Y268" s="1473"/>
      <c r="Z268" s="1473"/>
      <c r="AA268" s="3"/>
      <c r="AB268" s="2"/>
    </row>
    <row r="269" spans="1:28" ht="15.75" customHeight="1">
      <c r="A269" s="3"/>
      <c r="B269" s="3"/>
      <c r="C269" s="3"/>
      <c r="D269" s="5"/>
      <c r="E269" s="1501"/>
      <c r="F269" s="1501"/>
      <c r="G269" s="5"/>
      <c r="H269" s="5"/>
      <c r="I269" s="3"/>
      <c r="J269" s="3"/>
      <c r="K269" s="3"/>
      <c r="L269" s="2"/>
      <c r="M269" s="3"/>
      <c r="N269" s="3"/>
      <c r="O269" s="3"/>
      <c r="P269" s="3"/>
      <c r="Q269" s="3"/>
      <c r="R269" s="2"/>
      <c r="S269" s="2"/>
      <c r="T269" s="2"/>
      <c r="U269" s="2"/>
      <c r="V269" s="5"/>
      <c r="W269" s="5"/>
      <c r="X269" s="1568"/>
      <c r="Y269" s="1568"/>
      <c r="Z269" s="1568"/>
      <c r="AA269" s="3"/>
      <c r="AB269" s="2"/>
    </row>
    <row r="270" spans="1:28" ht="15.75" customHeight="1">
      <c r="A270" s="3"/>
      <c r="B270" s="3"/>
      <c r="C270" s="3"/>
      <c r="D270" s="5"/>
      <c r="E270" s="1501"/>
      <c r="F270" s="1501"/>
      <c r="G270" s="5"/>
      <c r="H270" s="5"/>
      <c r="I270" s="3"/>
      <c r="J270" s="3"/>
      <c r="K270" s="3"/>
      <c r="L270" s="2"/>
      <c r="M270" s="3"/>
      <c r="N270" s="3"/>
      <c r="O270" s="3"/>
      <c r="P270" s="3"/>
      <c r="Q270" s="3"/>
      <c r="R270" s="2"/>
      <c r="S270" s="2"/>
      <c r="T270" s="2"/>
      <c r="U270" s="2"/>
      <c r="V270" s="5"/>
      <c r="W270" s="5"/>
      <c r="X270" s="1568"/>
      <c r="Y270" s="1568"/>
      <c r="Z270" s="1568"/>
      <c r="AA270" s="3"/>
      <c r="AB270" s="2"/>
    </row>
    <row r="271" spans="1:28" ht="15.75" customHeight="1">
      <c r="A271" s="3"/>
      <c r="B271" s="3"/>
      <c r="C271" s="3"/>
      <c r="D271" s="5"/>
      <c r="E271" s="1501"/>
      <c r="F271" s="1501"/>
      <c r="G271" s="5"/>
      <c r="H271" s="5"/>
      <c r="I271" s="3"/>
      <c r="J271" s="3"/>
      <c r="K271" s="3"/>
      <c r="L271" s="2"/>
      <c r="M271" s="3"/>
      <c r="N271" s="3"/>
      <c r="O271" s="3"/>
      <c r="P271" s="3"/>
      <c r="Q271" s="3"/>
      <c r="R271" s="2"/>
      <c r="S271" s="2"/>
      <c r="T271" s="2"/>
      <c r="U271" s="2"/>
      <c r="V271" s="5"/>
      <c r="W271" s="5"/>
      <c r="X271" s="1568"/>
      <c r="Y271" s="1568"/>
      <c r="Z271" s="1568"/>
      <c r="AA271" s="3"/>
      <c r="AB271" s="2"/>
    </row>
    <row r="272" spans="1:28" ht="15.75" customHeight="1">
      <c r="A272" s="3"/>
      <c r="B272" s="3"/>
      <c r="C272" s="3"/>
      <c r="D272" s="5"/>
      <c r="E272" s="1501"/>
      <c r="F272" s="1501"/>
      <c r="G272" s="5"/>
      <c r="H272" s="5"/>
      <c r="I272" s="3"/>
      <c r="J272" s="3"/>
      <c r="K272" s="3"/>
      <c r="L272" s="2"/>
      <c r="M272" s="3"/>
      <c r="N272" s="3"/>
      <c r="O272" s="3"/>
      <c r="P272" s="3"/>
      <c r="Q272" s="3"/>
      <c r="R272" s="2"/>
      <c r="S272" s="2"/>
      <c r="T272" s="2"/>
      <c r="U272" s="2"/>
      <c r="V272" s="5"/>
      <c r="W272" s="5"/>
      <c r="X272" s="1568"/>
      <c r="Y272" s="1568"/>
      <c r="Z272" s="1568"/>
      <c r="AA272" s="3"/>
      <c r="AB272" s="2"/>
    </row>
    <row r="273" spans="1:28" ht="15.75" customHeight="1">
      <c r="A273" s="3"/>
      <c r="B273" s="3"/>
      <c r="C273" s="3"/>
      <c r="D273" s="5"/>
      <c r="E273" s="1501"/>
      <c r="F273" s="1501"/>
      <c r="G273" s="5"/>
      <c r="H273" s="5"/>
      <c r="I273" s="3"/>
      <c r="J273" s="3"/>
      <c r="K273" s="3"/>
      <c r="L273" s="2"/>
      <c r="M273" s="3"/>
      <c r="N273" s="3"/>
      <c r="O273" s="3"/>
      <c r="P273" s="3"/>
      <c r="Q273" s="3"/>
      <c r="R273" s="2"/>
      <c r="S273" s="2"/>
      <c r="T273" s="2"/>
      <c r="U273" s="2"/>
      <c r="V273" s="5"/>
      <c r="W273" s="5"/>
      <c r="X273" s="1568"/>
      <c r="Y273" s="1568"/>
      <c r="Z273" s="1568"/>
      <c r="AA273" s="3"/>
      <c r="AB273" s="2"/>
    </row>
    <row r="274" spans="1:28" ht="15.75" customHeight="1">
      <c r="A274" s="3"/>
      <c r="B274" s="3"/>
      <c r="C274" s="3"/>
      <c r="D274" s="5"/>
      <c r="E274" s="1501"/>
      <c r="F274" s="1501"/>
      <c r="G274" s="5"/>
      <c r="H274" s="5"/>
      <c r="I274" s="3"/>
      <c r="J274" s="3"/>
      <c r="K274" s="3"/>
      <c r="L274" s="2"/>
      <c r="M274" s="3"/>
      <c r="N274" s="3"/>
      <c r="O274" s="3"/>
      <c r="P274" s="3"/>
      <c r="Q274" s="3"/>
      <c r="R274" s="2"/>
      <c r="S274" s="2"/>
      <c r="T274" s="2"/>
      <c r="U274" s="2"/>
      <c r="V274" s="5"/>
      <c r="W274" s="5"/>
      <c r="X274" s="1568"/>
      <c r="Y274" s="1568"/>
      <c r="Z274" s="1568"/>
      <c r="AA274" s="3"/>
      <c r="AB274" s="2"/>
    </row>
    <row r="275" spans="1:28" ht="15.75" customHeight="1">
      <c r="A275" s="6"/>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2"/>
    </row>
    <row r="276" spans="1:28" ht="15.75" customHeight="1">
      <c r="A276" s="6"/>
      <c r="B276" s="3"/>
      <c r="C276" s="3"/>
      <c r="D276" s="3"/>
      <c r="E276" s="3"/>
      <c r="F276" s="1489"/>
      <c r="G276" s="1489"/>
      <c r="H276" s="1489"/>
      <c r="I276" s="1489"/>
      <c r="J276" s="1489"/>
      <c r="K276" s="1489"/>
      <c r="L276" s="1489"/>
      <c r="M276" s="1489"/>
      <c r="N276" s="1489"/>
      <c r="O276" s="1489"/>
      <c r="P276" s="1489"/>
      <c r="Q276" s="1489"/>
      <c r="R276" s="1489"/>
      <c r="S276" s="1489"/>
      <c r="T276" s="1489"/>
      <c r="U276" s="1489"/>
      <c r="V276" s="1489"/>
      <c r="W276" s="1489"/>
      <c r="X276" s="1489"/>
      <c r="Y276" s="1489"/>
      <c r="Z276" s="1489"/>
      <c r="AA276" s="1489"/>
      <c r="AB276" s="2"/>
    </row>
    <row r="277" spans="1:28" ht="15.75" customHeight="1">
      <c r="A277" s="3"/>
      <c r="B277" s="3"/>
      <c r="C277" s="3"/>
      <c r="D277" s="3"/>
      <c r="E277" s="3"/>
      <c r="F277" s="1489"/>
      <c r="G277" s="1489"/>
      <c r="H277" s="1489"/>
      <c r="I277" s="1489"/>
      <c r="J277" s="1489"/>
      <c r="K277" s="1489"/>
      <c r="L277" s="1489"/>
      <c r="M277" s="1489"/>
      <c r="N277" s="1489"/>
      <c r="O277" s="1489"/>
      <c r="P277" s="1489"/>
      <c r="Q277" s="1489"/>
      <c r="R277" s="1489"/>
      <c r="S277" s="1489"/>
      <c r="T277" s="1489"/>
      <c r="U277" s="1489"/>
      <c r="V277" s="1489"/>
      <c r="W277" s="1489"/>
      <c r="X277" s="1489"/>
      <c r="Y277" s="1489"/>
      <c r="Z277" s="1489"/>
      <c r="AA277" s="1489"/>
      <c r="AB277" s="2"/>
    </row>
    <row r="278" spans="1:28" ht="15.75" customHeight="1">
      <c r="A278" s="6"/>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2"/>
    </row>
    <row r="279" spans="1:28" ht="15.75" customHeight="1">
      <c r="A279" s="3"/>
      <c r="B279" s="3"/>
      <c r="C279" s="3"/>
      <c r="D279" s="3"/>
      <c r="E279" s="3"/>
      <c r="F279" s="1489"/>
      <c r="G279" s="1489"/>
      <c r="H279" s="1489"/>
      <c r="I279" s="1489"/>
      <c r="J279" s="1489"/>
      <c r="K279" s="1489"/>
      <c r="L279" s="1489"/>
      <c r="M279" s="1489"/>
      <c r="N279" s="1489"/>
      <c r="O279" s="1489"/>
      <c r="P279" s="1489"/>
      <c r="Q279" s="1489"/>
      <c r="R279" s="1489"/>
      <c r="S279" s="1489"/>
      <c r="T279" s="1489"/>
      <c r="U279" s="1489"/>
      <c r="V279" s="1489"/>
      <c r="W279" s="1489"/>
      <c r="X279" s="1489"/>
      <c r="Y279" s="1489"/>
      <c r="Z279" s="1489"/>
      <c r="AA279" s="1489"/>
      <c r="AB279" s="2"/>
    </row>
    <row r="280" spans="1:28" ht="15.75" customHeight="1">
      <c r="A280" s="3"/>
      <c r="B280" s="3"/>
      <c r="C280" s="3"/>
      <c r="D280" s="3"/>
      <c r="E280" s="3"/>
      <c r="F280" s="1489"/>
      <c r="G280" s="1489"/>
      <c r="H280" s="1489"/>
      <c r="I280" s="1489"/>
      <c r="J280" s="1489"/>
      <c r="K280" s="1489"/>
      <c r="L280" s="1489"/>
      <c r="M280" s="1489"/>
      <c r="N280" s="1489"/>
      <c r="O280" s="1489"/>
      <c r="P280" s="1489"/>
      <c r="Q280" s="1489"/>
      <c r="R280" s="1489"/>
      <c r="S280" s="1489"/>
      <c r="T280" s="1489"/>
      <c r="U280" s="1489"/>
      <c r="V280" s="1489"/>
      <c r="W280" s="1489"/>
      <c r="X280" s="1489"/>
      <c r="Y280" s="1489"/>
      <c r="Z280" s="1489"/>
      <c r="AA280" s="1489"/>
      <c r="AB280" s="2"/>
    </row>
    <row r="281" spans="1:28"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2"/>
    </row>
    <row r="287" spans="1:28" ht="18.75" customHeight="1">
      <c r="A287" s="1473"/>
      <c r="B287" s="1473"/>
      <c r="C287" s="1473"/>
      <c r="D287" s="1473"/>
      <c r="E287" s="1473"/>
      <c r="F287" s="1473"/>
      <c r="G287" s="1473"/>
      <c r="H287" s="1473"/>
      <c r="I287" s="1473"/>
      <c r="J287" s="1473"/>
      <c r="K287" s="1473"/>
      <c r="L287" s="1473"/>
      <c r="M287" s="1473"/>
      <c r="N287" s="1473"/>
      <c r="O287" s="1473"/>
      <c r="P287" s="1473"/>
      <c r="Q287" s="1473"/>
      <c r="R287" s="1473"/>
      <c r="S287" s="1473"/>
      <c r="T287" s="1473"/>
      <c r="U287" s="1473"/>
      <c r="V287" s="1473"/>
      <c r="W287" s="1473"/>
      <c r="X287" s="1473"/>
      <c r="Y287" s="1473"/>
      <c r="Z287" s="1473"/>
      <c r="AA287" s="1473"/>
      <c r="AB287" s="2"/>
    </row>
    <row r="288" spans="1:28"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2"/>
    </row>
    <row r="289" spans="1:28" ht="15.75" customHeight="1">
      <c r="A289" s="6"/>
      <c r="B289" s="3"/>
      <c r="C289" s="3"/>
      <c r="D289" s="3"/>
      <c r="E289" s="3"/>
      <c r="F289" s="3"/>
      <c r="G289" s="2"/>
      <c r="H289" s="3"/>
      <c r="I289" s="3"/>
      <c r="J289" s="3"/>
      <c r="K289" s="3"/>
      <c r="L289" s="3"/>
      <c r="M289" s="3"/>
      <c r="N289" s="3"/>
      <c r="O289" s="3"/>
      <c r="P289" s="3"/>
      <c r="Q289" s="3"/>
      <c r="R289" s="3"/>
      <c r="S289" s="3"/>
      <c r="T289" s="3"/>
      <c r="U289" s="3"/>
      <c r="V289" s="3"/>
      <c r="W289" s="3"/>
      <c r="X289" s="3"/>
      <c r="Y289" s="3"/>
      <c r="Z289" s="3"/>
      <c r="AA289" s="3"/>
      <c r="AB289" s="2"/>
    </row>
    <row r="290" spans="1:28" ht="15.75" customHeight="1">
      <c r="A290" s="6"/>
      <c r="B290" s="3"/>
      <c r="C290" s="3"/>
      <c r="D290" s="3"/>
      <c r="E290" s="3"/>
      <c r="F290" s="3"/>
      <c r="G290" s="2"/>
      <c r="H290" s="2"/>
      <c r="I290" s="3"/>
      <c r="J290" s="3"/>
      <c r="K290" s="3"/>
      <c r="L290" s="2"/>
      <c r="M290" s="3"/>
      <c r="N290" s="3"/>
      <c r="O290" s="3"/>
      <c r="P290" s="3"/>
      <c r="Q290" s="3"/>
      <c r="R290" s="3"/>
      <c r="S290" s="3"/>
      <c r="T290" s="3"/>
      <c r="U290" s="3"/>
      <c r="V290" s="3"/>
      <c r="W290" s="3"/>
      <c r="X290" s="3"/>
      <c r="Y290" s="3"/>
      <c r="Z290" s="3"/>
      <c r="AA290" s="3"/>
      <c r="AB290" s="2"/>
    </row>
    <row r="291" spans="1:28" ht="15.75" customHeight="1">
      <c r="A291" s="6"/>
      <c r="B291" s="3"/>
      <c r="C291" s="3"/>
      <c r="D291" s="3"/>
      <c r="E291" s="3"/>
      <c r="F291" s="3"/>
      <c r="G291" s="3"/>
      <c r="H291" s="3"/>
      <c r="I291" s="3"/>
      <c r="J291" s="1570"/>
      <c r="K291" s="1570"/>
      <c r="L291" s="1570"/>
      <c r="M291" s="1570"/>
      <c r="N291" s="4"/>
      <c r="O291" s="3"/>
      <c r="P291" s="3"/>
      <c r="Q291" s="3"/>
      <c r="R291" s="3"/>
      <c r="S291" s="3"/>
      <c r="T291" s="3"/>
      <c r="U291" s="3"/>
      <c r="V291" s="3"/>
      <c r="W291" s="3"/>
      <c r="X291" s="3"/>
      <c r="Y291" s="3"/>
      <c r="Z291" s="3"/>
      <c r="AA291" s="3"/>
      <c r="AB291" s="2"/>
    </row>
    <row r="292" spans="1:28" ht="15.75" customHeight="1">
      <c r="A292" s="6"/>
      <c r="B292" s="3"/>
      <c r="C292" s="3"/>
      <c r="D292" s="3"/>
      <c r="E292" s="3"/>
      <c r="F292" s="3"/>
      <c r="G292" s="3"/>
      <c r="H292" s="3"/>
      <c r="I292" s="3"/>
      <c r="J292" s="1570"/>
      <c r="K292" s="1570"/>
      <c r="L292" s="1570"/>
      <c r="M292" s="1570"/>
      <c r="N292" s="4"/>
      <c r="O292" s="3"/>
      <c r="P292" s="3"/>
      <c r="Q292" s="3"/>
      <c r="R292" s="3"/>
      <c r="S292" s="3"/>
      <c r="T292" s="3"/>
      <c r="U292" s="3"/>
      <c r="V292" s="3"/>
      <c r="W292" s="3"/>
      <c r="X292" s="3"/>
      <c r="Y292" s="3"/>
      <c r="Z292" s="3"/>
      <c r="AA292" s="3"/>
      <c r="AB292" s="2"/>
    </row>
    <row r="293" spans="1:28" ht="15.75" customHeight="1">
      <c r="A293" s="6"/>
      <c r="B293" s="3"/>
      <c r="C293" s="3"/>
      <c r="D293" s="3"/>
      <c r="E293" s="3"/>
      <c r="F293" s="3"/>
      <c r="G293" s="3"/>
      <c r="H293" s="3"/>
      <c r="I293" s="3"/>
      <c r="J293" s="1570"/>
      <c r="K293" s="1570"/>
      <c r="L293" s="1570"/>
      <c r="M293" s="1570"/>
      <c r="N293" s="4"/>
      <c r="O293" s="3"/>
      <c r="P293" s="3"/>
      <c r="Q293" s="3"/>
      <c r="R293" s="3"/>
      <c r="S293" s="3"/>
      <c r="T293" s="3"/>
      <c r="U293" s="3"/>
      <c r="V293" s="3"/>
      <c r="W293" s="3"/>
      <c r="X293" s="3"/>
      <c r="Y293" s="3"/>
      <c r="Z293" s="3"/>
      <c r="AA293" s="3"/>
      <c r="AB293" s="2"/>
    </row>
    <row r="294" spans="1:28" ht="15.75" customHeight="1">
      <c r="A294" s="6"/>
      <c r="B294" s="3"/>
      <c r="C294" s="3"/>
      <c r="D294" s="3"/>
      <c r="E294" s="3"/>
      <c r="F294" s="3"/>
      <c r="G294" s="3"/>
      <c r="H294" s="3"/>
      <c r="I294" s="3"/>
      <c r="J294" s="1570"/>
      <c r="K294" s="1570"/>
      <c r="L294" s="1570"/>
      <c r="M294" s="1570"/>
      <c r="N294" s="4"/>
      <c r="O294" s="3"/>
      <c r="P294" s="3"/>
      <c r="Q294" s="3"/>
      <c r="R294" s="3"/>
      <c r="S294" s="3"/>
      <c r="T294" s="3"/>
      <c r="U294" s="3"/>
      <c r="V294" s="3"/>
      <c r="W294" s="3"/>
      <c r="X294" s="3"/>
      <c r="Y294" s="3"/>
      <c r="Z294" s="3"/>
      <c r="AA294" s="3"/>
      <c r="AB294" s="2"/>
    </row>
    <row r="295" spans="1:28" ht="15.75" customHeight="1">
      <c r="A295" s="6"/>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2"/>
    </row>
    <row r="296" spans="1:28" ht="15.75" customHeight="1">
      <c r="A296" s="3"/>
      <c r="B296" s="3"/>
      <c r="C296" s="3"/>
      <c r="D296" s="1473"/>
      <c r="E296" s="1473"/>
      <c r="F296" s="1473"/>
      <c r="G296" s="1473"/>
      <c r="H296" s="5"/>
      <c r="I296" s="1473"/>
      <c r="J296" s="1473"/>
      <c r="K296" s="1473"/>
      <c r="L296" s="1473"/>
      <c r="M296" s="1473"/>
      <c r="N296" s="1473"/>
      <c r="O296" s="1473"/>
      <c r="P296" s="1473"/>
      <c r="Q296" s="1473"/>
      <c r="R296" s="1473"/>
      <c r="S296" s="1473"/>
      <c r="T296" s="1473"/>
      <c r="U296" s="1473"/>
      <c r="V296" s="5"/>
      <c r="W296" s="5"/>
      <c r="X296" s="1473"/>
      <c r="Y296" s="1473"/>
      <c r="Z296" s="1473"/>
      <c r="AA296" s="3"/>
      <c r="AB296" s="2"/>
    </row>
    <row r="297" spans="1:28" ht="15.75" customHeight="1">
      <c r="A297" s="3"/>
      <c r="B297" s="3"/>
      <c r="C297" s="3"/>
      <c r="D297" s="5"/>
      <c r="E297" s="1501"/>
      <c r="F297" s="1501"/>
      <c r="G297" s="5"/>
      <c r="H297" s="5"/>
      <c r="I297" s="3"/>
      <c r="J297" s="3"/>
      <c r="K297" s="3"/>
      <c r="L297" s="2"/>
      <c r="M297" s="3"/>
      <c r="N297" s="3"/>
      <c r="O297" s="3"/>
      <c r="P297" s="3"/>
      <c r="Q297" s="3"/>
      <c r="R297" s="2"/>
      <c r="S297" s="2"/>
      <c r="T297" s="2"/>
      <c r="U297" s="2"/>
      <c r="V297" s="5"/>
      <c r="W297" s="5"/>
      <c r="X297" s="1568"/>
      <c r="Y297" s="1568"/>
      <c r="Z297" s="1568"/>
      <c r="AA297" s="3"/>
      <c r="AB297" s="2"/>
    </row>
    <row r="298" spans="1:28" ht="15.75" customHeight="1">
      <c r="A298" s="3"/>
      <c r="B298" s="3"/>
      <c r="C298" s="3"/>
      <c r="D298" s="5"/>
      <c r="E298" s="1501"/>
      <c r="F298" s="1501"/>
      <c r="G298" s="5"/>
      <c r="H298" s="5"/>
      <c r="I298" s="3"/>
      <c r="J298" s="3"/>
      <c r="K298" s="3"/>
      <c r="L298" s="2"/>
      <c r="M298" s="3"/>
      <c r="N298" s="3"/>
      <c r="O298" s="3"/>
      <c r="P298" s="3"/>
      <c r="Q298" s="3"/>
      <c r="R298" s="2"/>
      <c r="S298" s="2"/>
      <c r="T298" s="2"/>
      <c r="U298" s="2"/>
      <c r="V298" s="5"/>
      <c r="W298" s="5"/>
      <c r="X298" s="1568"/>
      <c r="Y298" s="1568"/>
      <c r="Z298" s="1568"/>
      <c r="AA298" s="3"/>
      <c r="AB298" s="2"/>
    </row>
    <row r="299" spans="1:28" ht="15.75" customHeight="1">
      <c r="A299" s="3"/>
      <c r="B299" s="3"/>
      <c r="C299" s="3"/>
      <c r="D299" s="5"/>
      <c r="E299" s="1501"/>
      <c r="F299" s="1501"/>
      <c r="G299" s="5"/>
      <c r="H299" s="5"/>
      <c r="I299" s="3"/>
      <c r="J299" s="3"/>
      <c r="K299" s="3"/>
      <c r="L299" s="2"/>
      <c r="M299" s="3"/>
      <c r="N299" s="3"/>
      <c r="O299" s="3"/>
      <c r="P299" s="3"/>
      <c r="Q299" s="3"/>
      <c r="R299" s="2"/>
      <c r="S299" s="2"/>
      <c r="T299" s="2"/>
      <c r="U299" s="2"/>
      <c r="V299" s="5"/>
      <c r="W299" s="5"/>
      <c r="X299" s="1568"/>
      <c r="Y299" s="1568"/>
      <c r="Z299" s="1568"/>
      <c r="AA299" s="3"/>
      <c r="AB299" s="2"/>
    </row>
    <row r="300" spans="1:28" ht="15.75" customHeight="1">
      <c r="A300" s="3"/>
      <c r="B300" s="3"/>
      <c r="C300" s="3"/>
      <c r="D300" s="5"/>
      <c r="E300" s="1501"/>
      <c r="F300" s="1501"/>
      <c r="G300" s="5"/>
      <c r="H300" s="5"/>
      <c r="I300" s="3"/>
      <c r="J300" s="3"/>
      <c r="K300" s="3"/>
      <c r="L300" s="2"/>
      <c r="M300" s="3"/>
      <c r="N300" s="3"/>
      <c r="O300" s="3"/>
      <c r="P300" s="3"/>
      <c r="Q300" s="3"/>
      <c r="R300" s="2"/>
      <c r="S300" s="2"/>
      <c r="T300" s="2"/>
      <c r="U300" s="2"/>
      <c r="V300" s="5"/>
      <c r="W300" s="5"/>
      <c r="X300" s="1568"/>
      <c r="Y300" s="1568"/>
      <c r="Z300" s="1568"/>
      <c r="AA300" s="3"/>
      <c r="AB300" s="2"/>
    </row>
    <row r="301" spans="1:28" ht="15.75" customHeight="1">
      <c r="A301" s="3"/>
      <c r="B301" s="3"/>
      <c r="C301" s="3"/>
      <c r="D301" s="5"/>
      <c r="E301" s="1501"/>
      <c r="F301" s="1501"/>
      <c r="G301" s="5"/>
      <c r="H301" s="5"/>
      <c r="I301" s="3"/>
      <c r="J301" s="3"/>
      <c r="K301" s="3"/>
      <c r="L301" s="2"/>
      <c r="M301" s="3"/>
      <c r="N301" s="3"/>
      <c r="O301" s="3"/>
      <c r="P301" s="3"/>
      <c r="Q301" s="3"/>
      <c r="R301" s="2"/>
      <c r="S301" s="2"/>
      <c r="T301" s="2"/>
      <c r="U301" s="2"/>
      <c r="V301" s="5"/>
      <c r="W301" s="5"/>
      <c r="X301" s="1568"/>
      <c r="Y301" s="1568"/>
      <c r="Z301" s="1568"/>
      <c r="AA301" s="3"/>
      <c r="AB301" s="2"/>
    </row>
    <row r="302" spans="1:28" ht="15.75" customHeight="1">
      <c r="A302" s="3"/>
      <c r="B302" s="3"/>
      <c r="C302" s="3"/>
      <c r="D302" s="5"/>
      <c r="E302" s="1501"/>
      <c r="F302" s="1501"/>
      <c r="G302" s="5"/>
      <c r="H302" s="5"/>
      <c r="I302" s="3"/>
      <c r="J302" s="3"/>
      <c r="K302" s="3"/>
      <c r="L302" s="2"/>
      <c r="M302" s="3"/>
      <c r="N302" s="3"/>
      <c r="O302" s="3"/>
      <c r="P302" s="3"/>
      <c r="Q302" s="3"/>
      <c r="R302" s="2"/>
      <c r="S302" s="2"/>
      <c r="T302" s="2"/>
      <c r="U302" s="2"/>
      <c r="V302" s="5"/>
      <c r="W302" s="5"/>
      <c r="X302" s="1568"/>
      <c r="Y302" s="1568"/>
      <c r="Z302" s="1568"/>
      <c r="AA302" s="3"/>
      <c r="AB302" s="2"/>
    </row>
    <row r="303" spans="1:28" ht="15.75" customHeight="1">
      <c r="A303" s="6"/>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2"/>
    </row>
    <row r="304" spans="1:28" ht="15.75" customHeight="1">
      <c r="A304" s="6"/>
      <c r="B304" s="3"/>
      <c r="C304" s="3"/>
      <c r="D304" s="3"/>
      <c r="E304" s="3"/>
      <c r="F304" s="1489"/>
      <c r="G304" s="1489"/>
      <c r="H304" s="1489"/>
      <c r="I304" s="1489"/>
      <c r="J304" s="1489"/>
      <c r="K304" s="1489"/>
      <c r="L304" s="1489"/>
      <c r="M304" s="1489"/>
      <c r="N304" s="1489"/>
      <c r="O304" s="1489"/>
      <c r="P304" s="1489"/>
      <c r="Q304" s="1489"/>
      <c r="R304" s="1489"/>
      <c r="S304" s="1489"/>
      <c r="T304" s="1489"/>
      <c r="U304" s="1489"/>
      <c r="V304" s="1489"/>
      <c r="W304" s="1489"/>
      <c r="X304" s="1489"/>
      <c r="Y304" s="1489"/>
      <c r="Z304" s="1489"/>
      <c r="AA304" s="1489"/>
      <c r="AB304" s="2"/>
    </row>
    <row r="305" spans="1:28" ht="15.75" customHeight="1">
      <c r="A305" s="3"/>
      <c r="B305" s="3"/>
      <c r="C305" s="3"/>
      <c r="D305" s="3"/>
      <c r="E305" s="3"/>
      <c r="F305" s="1489"/>
      <c r="G305" s="1489"/>
      <c r="H305" s="1489"/>
      <c r="I305" s="1489"/>
      <c r="J305" s="1489"/>
      <c r="K305" s="1489"/>
      <c r="L305" s="1489"/>
      <c r="M305" s="1489"/>
      <c r="N305" s="1489"/>
      <c r="O305" s="1489"/>
      <c r="P305" s="1489"/>
      <c r="Q305" s="1489"/>
      <c r="R305" s="1489"/>
      <c r="S305" s="1489"/>
      <c r="T305" s="1489"/>
      <c r="U305" s="1489"/>
      <c r="V305" s="1489"/>
      <c r="W305" s="1489"/>
      <c r="X305" s="1489"/>
      <c r="Y305" s="1489"/>
      <c r="Z305" s="1489"/>
      <c r="AA305" s="1489"/>
      <c r="AB305" s="2"/>
    </row>
    <row r="306" spans="1:28" ht="15.75" customHeight="1">
      <c r="A306" s="6"/>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2"/>
    </row>
    <row r="307" spans="1:28" ht="15.75" customHeight="1">
      <c r="A307" s="3"/>
      <c r="B307" s="3"/>
      <c r="C307" s="3"/>
      <c r="D307" s="3"/>
      <c r="E307" s="3"/>
      <c r="F307" s="1489"/>
      <c r="G307" s="1489"/>
      <c r="H307" s="1489"/>
      <c r="I307" s="1489"/>
      <c r="J307" s="1489"/>
      <c r="K307" s="1489"/>
      <c r="L307" s="1489"/>
      <c r="M307" s="1489"/>
      <c r="N307" s="1489"/>
      <c r="O307" s="1489"/>
      <c r="P307" s="1489"/>
      <c r="Q307" s="1489"/>
      <c r="R307" s="1489"/>
      <c r="S307" s="1489"/>
      <c r="T307" s="1489"/>
      <c r="U307" s="1489"/>
      <c r="V307" s="1489"/>
      <c r="W307" s="1489"/>
      <c r="X307" s="1489"/>
      <c r="Y307" s="1489"/>
      <c r="Z307" s="1489"/>
      <c r="AA307" s="1489"/>
      <c r="AB307" s="2"/>
    </row>
    <row r="308" spans="1:28" ht="15.75" customHeight="1">
      <c r="A308" s="3"/>
      <c r="B308" s="3"/>
      <c r="C308" s="3"/>
      <c r="D308" s="3"/>
      <c r="E308" s="3"/>
      <c r="F308" s="1489"/>
      <c r="G308" s="1489"/>
      <c r="H308" s="1489"/>
      <c r="I308" s="1489"/>
      <c r="J308" s="1489"/>
      <c r="K308" s="1489"/>
      <c r="L308" s="1489"/>
      <c r="M308" s="1489"/>
      <c r="N308" s="1489"/>
      <c r="O308" s="1489"/>
      <c r="P308" s="1489"/>
      <c r="Q308" s="1489"/>
      <c r="R308" s="1489"/>
      <c r="S308" s="1489"/>
      <c r="T308" s="1489"/>
      <c r="U308" s="1489"/>
      <c r="V308" s="1489"/>
      <c r="W308" s="1489"/>
      <c r="X308" s="1489"/>
      <c r="Y308" s="1489"/>
      <c r="Z308" s="1489"/>
      <c r="AA308" s="1489"/>
      <c r="AB308" s="2"/>
    </row>
    <row r="309" spans="1:28"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2"/>
    </row>
    <row r="310" spans="1:28" ht="15.75" customHeight="1">
      <c r="A310" s="128"/>
      <c r="B310" s="128"/>
      <c r="C310" s="128"/>
      <c r="D310" s="128"/>
      <c r="E310" s="128"/>
      <c r="F310" s="128"/>
      <c r="G310" s="128"/>
      <c r="H310" s="128"/>
      <c r="I310" s="128"/>
      <c r="J310" s="128"/>
      <c r="K310" s="128"/>
      <c r="L310" s="128"/>
      <c r="M310" s="128"/>
      <c r="N310" s="128"/>
      <c r="O310" s="128"/>
      <c r="P310" s="128"/>
      <c r="Q310" s="128"/>
      <c r="R310" s="128"/>
      <c r="S310" s="128"/>
      <c r="T310" s="128"/>
      <c r="U310" s="128"/>
      <c r="V310" s="128"/>
      <c r="W310" s="128"/>
      <c r="X310" s="128"/>
      <c r="Y310" s="128"/>
      <c r="Z310" s="128"/>
      <c r="AA310" s="128"/>
    </row>
    <row r="311" spans="1:28" ht="15.75" customHeight="1">
      <c r="A311" s="128"/>
      <c r="B311" s="128"/>
      <c r="C311" s="128"/>
      <c r="D311" s="128"/>
      <c r="E311" s="128"/>
      <c r="F311" s="128"/>
      <c r="G311" s="128"/>
      <c r="H311" s="128"/>
      <c r="I311" s="128"/>
      <c r="J311" s="128"/>
      <c r="K311" s="128"/>
      <c r="L311" s="128"/>
      <c r="M311" s="128"/>
      <c r="N311" s="128"/>
      <c r="O311" s="128"/>
      <c r="P311" s="128"/>
      <c r="Q311" s="128"/>
      <c r="R311" s="128"/>
      <c r="S311" s="128"/>
      <c r="T311" s="128"/>
      <c r="U311" s="128"/>
      <c r="V311" s="128"/>
      <c r="W311" s="128"/>
      <c r="X311" s="128"/>
      <c r="Y311" s="128"/>
      <c r="Z311" s="128"/>
      <c r="AA311" s="128"/>
    </row>
    <row r="312" spans="1:28" ht="15.75" customHeight="1">
      <c r="A312" s="128"/>
      <c r="B312" s="128"/>
      <c r="C312" s="128"/>
      <c r="D312" s="128"/>
      <c r="E312" s="128"/>
      <c r="F312" s="128"/>
      <c r="G312" s="128"/>
      <c r="H312" s="128"/>
      <c r="I312" s="128"/>
      <c r="J312" s="128"/>
      <c r="K312" s="128"/>
      <c r="L312" s="128"/>
      <c r="M312" s="128"/>
      <c r="N312" s="128"/>
      <c r="O312" s="128"/>
      <c r="P312" s="128"/>
      <c r="Q312" s="128"/>
      <c r="R312" s="128"/>
      <c r="S312" s="128"/>
      <c r="T312" s="128"/>
      <c r="U312" s="128"/>
      <c r="V312" s="128"/>
      <c r="W312" s="128"/>
      <c r="X312" s="128"/>
      <c r="Y312" s="128"/>
      <c r="Z312" s="128"/>
      <c r="AA312" s="128"/>
    </row>
    <row r="313" spans="1:28" ht="18.75" customHeight="1">
      <c r="A313" s="1473"/>
      <c r="B313" s="1473"/>
      <c r="C313" s="1473"/>
      <c r="D313" s="1473"/>
      <c r="E313" s="1473"/>
      <c r="F313" s="1473"/>
      <c r="G313" s="1473"/>
      <c r="H313" s="1473"/>
      <c r="I313" s="1473"/>
      <c r="J313" s="1473"/>
      <c r="K313" s="1473"/>
      <c r="L313" s="1473"/>
      <c r="M313" s="1473"/>
      <c r="N313" s="1473"/>
      <c r="O313" s="1473"/>
      <c r="P313" s="1473"/>
      <c r="Q313" s="1473"/>
      <c r="R313" s="1473"/>
      <c r="S313" s="1473"/>
      <c r="T313" s="1473"/>
      <c r="U313" s="1473"/>
      <c r="V313" s="1473"/>
      <c r="W313" s="1473"/>
      <c r="X313" s="1473"/>
      <c r="Y313" s="1473"/>
      <c r="Z313" s="1473"/>
      <c r="AA313" s="1473"/>
      <c r="AB313" s="2"/>
    </row>
    <row r="314" spans="1:28"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2"/>
    </row>
    <row r="315" spans="1:28" ht="15.75" customHeight="1">
      <c r="A315" s="6"/>
      <c r="B315" s="3"/>
      <c r="C315" s="3"/>
      <c r="D315" s="3"/>
      <c r="E315" s="3"/>
      <c r="F315" s="3"/>
      <c r="G315" s="2"/>
      <c r="H315" s="3"/>
      <c r="I315" s="3"/>
      <c r="J315" s="3"/>
      <c r="K315" s="3"/>
      <c r="L315" s="3"/>
      <c r="M315" s="3"/>
      <c r="N315" s="3"/>
      <c r="O315" s="3"/>
      <c r="P315" s="3"/>
      <c r="Q315" s="3"/>
      <c r="R315" s="3"/>
      <c r="S315" s="3"/>
      <c r="T315" s="3"/>
      <c r="U315" s="3"/>
      <c r="V315" s="3"/>
      <c r="W315" s="3"/>
      <c r="X315" s="3"/>
      <c r="Y315" s="3"/>
      <c r="Z315" s="3"/>
      <c r="AA315" s="3"/>
      <c r="AB315" s="2"/>
    </row>
    <row r="316" spans="1:28" ht="15.75" customHeight="1">
      <c r="A316" s="6"/>
      <c r="B316" s="3"/>
      <c r="C316" s="3"/>
      <c r="D316" s="3"/>
      <c r="E316" s="3"/>
      <c r="F316" s="3"/>
      <c r="G316" s="2"/>
      <c r="H316" s="2"/>
      <c r="I316" s="3"/>
      <c r="J316" s="3"/>
      <c r="K316" s="3"/>
      <c r="L316" s="2"/>
      <c r="M316" s="3"/>
      <c r="N316" s="3"/>
      <c r="O316" s="3"/>
      <c r="P316" s="3"/>
      <c r="Q316" s="3"/>
      <c r="R316" s="3"/>
      <c r="S316" s="3"/>
      <c r="T316" s="3"/>
      <c r="U316" s="3"/>
      <c r="V316" s="3"/>
      <c r="W316" s="3"/>
      <c r="X316" s="3"/>
      <c r="Y316" s="3"/>
      <c r="Z316" s="3"/>
      <c r="AA316" s="3"/>
      <c r="AB316" s="2"/>
    </row>
    <row r="317" spans="1:28" ht="15.75" customHeight="1">
      <c r="A317" s="6"/>
      <c r="B317" s="3"/>
      <c r="C317" s="3"/>
      <c r="D317" s="3"/>
      <c r="E317" s="3"/>
      <c r="F317" s="3"/>
      <c r="G317" s="3"/>
      <c r="H317" s="3"/>
      <c r="I317" s="3"/>
      <c r="J317" s="1570"/>
      <c r="K317" s="1570"/>
      <c r="L317" s="1570"/>
      <c r="M317" s="1570"/>
      <c r="N317" s="4"/>
      <c r="O317" s="3"/>
      <c r="P317" s="3"/>
      <c r="Q317" s="3"/>
      <c r="R317" s="3"/>
      <c r="S317" s="3"/>
      <c r="T317" s="3"/>
      <c r="U317" s="3"/>
      <c r="V317" s="3"/>
      <c r="W317" s="3"/>
      <c r="X317" s="3"/>
      <c r="Y317" s="3"/>
      <c r="Z317" s="3"/>
      <c r="AA317" s="3"/>
      <c r="AB317" s="2"/>
    </row>
    <row r="318" spans="1:28" ht="15.75" customHeight="1">
      <c r="A318" s="6"/>
      <c r="B318" s="3"/>
      <c r="C318" s="3"/>
      <c r="D318" s="3"/>
      <c r="E318" s="3"/>
      <c r="F318" s="3"/>
      <c r="G318" s="3"/>
      <c r="H318" s="3"/>
      <c r="I318" s="3"/>
      <c r="J318" s="1570"/>
      <c r="K318" s="1570"/>
      <c r="L318" s="1570"/>
      <c r="M318" s="1570"/>
      <c r="N318" s="4"/>
      <c r="O318" s="3"/>
      <c r="P318" s="3"/>
      <c r="Q318" s="3"/>
      <c r="R318" s="3"/>
      <c r="S318" s="3"/>
      <c r="T318" s="3"/>
      <c r="U318" s="3"/>
      <c r="V318" s="3"/>
      <c r="W318" s="3"/>
      <c r="X318" s="3"/>
      <c r="Y318" s="3"/>
      <c r="Z318" s="3"/>
      <c r="AA318" s="3"/>
      <c r="AB318" s="2"/>
    </row>
    <row r="319" spans="1:28" ht="15.75" customHeight="1">
      <c r="A319" s="6"/>
      <c r="B319" s="3"/>
      <c r="C319" s="3"/>
      <c r="D319" s="3"/>
      <c r="E319" s="3"/>
      <c r="F319" s="3"/>
      <c r="G319" s="3"/>
      <c r="H319" s="3"/>
      <c r="I319" s="3"/>
      <c r="J319" s="1570"/>
      <c r="K319" s="1570"/>
      <c r="L319" s="1570"/>
      <c r="M319" s="1570"/>
      <c r="N319" s="4"/>
      <c r="O319" s="3"/>
      <c r="P319" s="3"/>
      <c r="Q319" s="3"/>
      <c r="R319" s="3"/>
      <c r="S319" s="3"/>
      <c r="T319" s="3"/>
      <c r="U319" s="3"/>
      <c r="V319" s="3"/>
      <c r="W319" s="3"/>
      <c r="X319" s="3"/>
      <c r="Y319" s="3"/>
      <c r="Z319" s="3"/>
      <c r="AA319" s="3"/>
      <c r="AB319" s="2"/>
    </row>
    <row r="320" spans="1:28" ht="15.75" customHeight="1">
      <c r="A320" s="6"/>
      <c r="B320" s="3"/>
      <c r="C320" s="3"/>
      <c r="D320" s="3"/>
      <c r="E320" s="3"/>
      <c r="F320" s="3"/>
      <c r="G320" s="3"/>
      <c r="H320" s="3"/>
      <c r="I320" s="3"/>
      <c r="J320" s="1570"/>
      <c r="K320" s="1570"/>
      <c r="L320" s="1570"/>
      <c r="M320" s="1570"/>
      <c r="N320" s="4"/>
      <c r="O320" s="3"/>
      <c r="P320" s="3"/>
      <c r="Q320" s="3"/>
      <c r="R320" s="3"/>
      <c r="S320" s="3"/>
      <c r="T320" s="3"/>
      <c r="U320" s="3"/>
      <c r="V320" s="3"/>
      <c r="W320" s="3"/>
      <c r="X320" s="3"/>
      <c r="Y320" s="3"/>
      <c r="Z320" s="3"/>
      <c r="AA320" s="3"/>
      <c r="AB320" s="2"/>
    </row>
    <row r="321" spans="1:28" ht="15.75" customHeight="1">
      <c r="A321" s="6"/>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2"/>
    </row>
    <row r="322" spans="1:28" ht="15.75" customHeight="1">
      <c r="A322" s="3"/>
      <c r="B322" s="3"/>
      <c r="C322" s="3"/>
      <c r="D322" s="1473"/>
      <c r="E322" s="1473"/>
      <c r="F322" s="1473"/>
      <c r="G322" s="1473"/>
      <c r="H322" s="5"/>
      <c r="I322" s="1473"/>
      <c r="J322" s="1473"/>
      <c r="K322" s="1473"/>
      <c r="L322" s="1473"/>
      <c r="M322" s="1473"/>
      <c r="N322" s="1473"/>
      <c r="O322" s="1473"/>
      <c r="P322" s="1473"/>
      <c r="Q322" s="1473"/>
      <c r="R322" s="1473"/>
      <c r="S322" s="1473"/>
      <c r="T322" s="1473"/>
      <c r="U322" s="1473"/>
      <c r="V322" s="5"/>
      <c r="W322" s="5"/>
      <c r="X322" s="1473"/>
      <c r="Y322" s="1473"/>
      <c r="Z322" s="1473"/>
      <c r="AA322" s="3"/>
      <c r="AB322" s="2"/>
    </row>
    <row r="323" spans="1:28" ht="15.75" customHeight="1">
      <c r="A323" s="3"/>
      <c r="B323" s="3"/>
      <c r="C323" s="3"/>
      <c r="D323" s="5"/>
      <c r="E323" s="1501"/>
      <c r="F323" s="1501"/>
      <c r="G323" s="5"/>
      <c r="H323" s="5"/>
      <c r="I323" s="3"/>
      <c r="J323" s="3"/>
      <c r="K323" s="3"/>
      <c r="L323" s="2"/>
      <c r="M323" s="3"/>
      <c r="N323" s="3"/>
      <c r="O323" s="3"/>
      <c r="P323" s="3"/>
      <c r="Q323" s="3"/>
      <c r="R323" s="2"/>
      <c r="S323" s="2"/>
      <c r="T323" s="2"/>
      <c r="U323" s="2"/>
      <c r="V323" s="5"/>
      <c r="W323" s="5"/>
      <c r="X323" s="1568"/>
      <c r="Y323" s="1568"/>
      <c r="Z323" s="1568"/>
      <c r="AA323" s="3"/>
      <c r="AB323" s="2"/>
    </row>
    <row r="324" spans="1:28" ht="15.75" customHeight="1">
      <c r="A324" s="3"/>
      <c r="B324" s="3"/>
      <c r="C324" s="3"/>
      <c r="D324" s="5"/>
      <c r="E324" s="1501"/>
      <c r="F324" s="1501"/>
      <c r="G324" s="5"/>
      <c r="H324" s="5"/>
      <c r="I324" s="3"/>
      <c r="J324" s="3"/>
      <c r="K324" s="3"/>
      <c r="L324" s="2"/>
      <c r="M324" s="3"/>
      <c r="N324" s="3"/>
      <c r="O324" s="3"/>
      <c r="P324" s="3"/>
      <c r="Q324" s="3"/>
      <c r="R324" s="2"/>
      <c r="S324" s="2"/>
      <c r="T324" s="2"/>
      <c r="U324" s="2"/>
      <c r="V324" s="5"/>
      <c r="W324" s="5"/>
      <c r="X324" s="1568"/>
      <c r="Y324" s="1568"/>
      <c r="Z324" s="1568"/>
      <c r="AA324" s="3"/>
      <c r="AB324" s="2"/>
    </row>
    <row r="325" spans="1:28" ht="15.75" customHeight="1">
      <c r="A325" s="3"/>
      <c r="B325" s="3"/>
      <c r="C325" s="3"/>
      <c r="D325" s="5"/>
      <c r="E325" s="1501"/>
      <c r="F325" s="1501"/>
      <c r="G325" s="5"/>
      <c r="H325" s="5"/>
      <c r="I325" s="3"/>
      <c r="J325" s="3"/>
      <c r="K325" s="3"/>
      <c r="L325" s="2"/>
      <c r="M325" s="3"/>
      <c r="N325" s="3"/>
      <c r="O325" s="3"/>
      <c r="P325" s="3"/>
      <c r="Q325" s="3"/>
      <c r="R325" s="2"/>
      <c r="S325" s="2"/>
      <c r="T325" s="2"/>
      <c r="U325" s="2"/>
      <c r="V325" s="5"/>
      <c r="W325" s="5"/>
      <c r="X325" s="1568"/>
      <c r="Y325" s="1568"/>
      <c r="Z325" s="1568"/>
      <c r="AA325" s="3"/>
      <c r="AB325" s="2"/>
    </row>
    <row r="326" spans="1:28" ht="15.75" customHeight="1">
      <c r="A326" s="3"/>
      <c r="B326" s="3"/>
      <c r="C326" s="3"/>
      <c r="D326" s="5"/>
      <c r="E326" s="1501"/>
      <c r="F326" s="1501"/>
      <c r="G326" s="5"/>
      <c r="H326" s="5"/>
      <c r="I326" s="3"/>
      <c r="J326" s="3"/>
      <c r="K326" s="3"/>
      <c r="L326" s="2"/>
      <c r="M326" s="3"/>
      <c r="N326" s="3"/>
      <c r="O326" s="3"/>
      <c r="P326" s="3"/>
      <c r="Q326" s="3"/>
      <c r="R326" s="2"/>
      <c r="S326" s="2"/>
      <c r="T326" s="2"/>
      <c r="U326" s="2"/>
      <c r="V326" s="5"/>
      <c r="W326" s="5"/>
      <c r="X326" s="1568"/>
      <c r="Y326" s="1568"/>
      <c r="Z326" s="1568"/>
      <c r="AA326" s="3"/>
      <c r="AB326" s="2"/>
    </row>
    <row r="327" spans="1:28" ht="15.75" customHeight="1">
      <c r="A327" s="3"/>
      <c r="B327" s="3"/>
      <c r="C327" s="3"/>
      <c r="D327" s="5"/>
      <c r="E327" s="1501"/>
      <c r="F327" s="1501"/>
      <c r="G327" s="5"/>
      <c r="H327" s="5"/>
      <c r="I327" s="3"/>
      <c r="J327" s="3"/>
      <c r="K327" s="3"/>
      <c r="L327" s="2"/>
      <c r="M327" s="3"/>
      <c r="N327" s="3"/>
      <c r="O327" s="3"/>
      <c r="P327" s="3"/>
      <c r="Q327" s="3"/>
      <c r="R327" s="2"/>
      <c r="S327" s="2"/>
      <c r="T327" s="2"/>
      <c r="U327" s="2"/>
      <c r="V327" s="5"/>
      <c r="W327" s="5"/>
      <c r="X327" s="1568"/>
      <c r="Y327" s="1568"/>
      <c r="Z327" s="1568"/>
      <c r="AA327" s="3"/>
      <c r="AB327" s="2"/>
    </row>
    <row r="328" spans="1:28" ht="15.75" customHeight="1">
      <c r="A328" s="3"/>
      <c r="B328" s="3"/>
      <c r="C328" s="3"/>
      <c r="D328" s="5"/>
      <c r="E328" s="1501"/>
      <c r="F328" s="1501"/>
      <c r="G328" s="5"/>
      <c r="H328" s="5"/>
      <c r="I328" s="3"/>
      <c r="J328" s="3"/>
      <c r="K328" s="3"/>
      <c r="L328" s="2"/>
      <c r="M328" s="3"/>
      <c r="N328" s="3"/>
      <c r="O328" s="3"/>
      <c r="P328" s="3"/>
      <c r="Q328" s="3"/>
      <c r="R328" s="2"/>
      <c r="S328" s="2"/>
      <c r="T328" s="2"/>
      <c r="U328" s="2"/>
      <c r="V328" s="5"/>
      <c r="W328" s="5"/>
      <c r="X328" s="1568"/>
      <c r="Y328" s="1568"/>
      <c r="Z328" s="1568"/>
      <c r="AA328" s="3"/>
      <c r="AB328" s="2"/>
    </row>
    <row r="329" spans="1:28" ht="15.75" customHeight="1">
      <c r="A329" s="6"/>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2"/>
    </row>
    <row r="330" spans="1:28" ht="15.75" customHeight="1">
      <c r="A330" s="6"/>
      <c r="B330" s="3"/>
      <c r="C330" s="3"/>
      <c r="D330" s="3"/>
      <c r="E330" s="3"/>
      <c r="F330" s="1489"/>
      <c r="G330" s="1489"/>
      <c r="H330" s="1489"/>
      <c r="I330" s="1489"/>
      <c r="J330" s="1489"/>
      <c r="K330" s="1489"/>
      <c r="L330" s="1489"/>
      <c r="M330" s="1489"/>
      <c r="N330" s="1489"/>
      <c r="O330" s="1489"/>
      <c r="P330" s="1489"/>
      <c r="Q330" s="1489"/>
      <c r="R330" s="1489"/>
      <c r="S330" s="1489"/>
      <c r="T330" s="1489"/>
      <c r="U330" s="1489"/>
      <c r="V330" s="1489"/>
      <c r="W330" s="1489"/>
      <c r="X330" s="1489"/>
      <c r="Y330" s="1489"/>
      <c r="Z330" s="1489"/>
      <c r="AA330" s="1489"/>
      <c r="AB330" s="2"/>
    </row>
    <row r="331" spans="1:28" ht="15.75" customHeight="1">
      <c r="A331" s="3"/>
      <c r="B331" s="3"/>
      <c r="C331" s="3"/>
      <c r="D331" s="3"/>
      <c r="E331" s="3"/>
      <c r="F331" s="1489"/>
      <c r="G331" s="1489"/>
      <c r="H331" s="1489"/>
      <c r="I331" s="1489"/>
      <c r="J331" s="1489"/>
      <c r="K331" s="1489"/>
      <c r="L331" s="1489"/>
      <c r="M331" s="1489"/>
      <c r="N331" s="1489"/>
      <c r="O331" s="1489"/>
      <c r="P331" s="1489"/>
      <c r="Q331" s="1489"/>
      <c r="R331" s="1489"/>
      <c r="S331" s="1489"/>
      <c r="T331" s="1489"/>
      <c r="U331" s="1489"/>
      <c r="V331" s="1489"/>
      <c r="W331" s="1489"/>
      <c r="X331" s="1489"/>
      <c r="Y331" s="1489"/>
      <c r="Z331" s="1489"/>
      <c r="AA331" s="1489"/>
      <c r="AB331" s="2"/>
    </row>
    <row r="332" spans="1:28" ht="15.75" customHeight="1">
      <c r="A332" s="6"/>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2"/>
    </row>
    <row r="333" spans="1:28" ht="15.75" customHeight="1">
      <c r="A333" s="3"/>
      <c r="B333" s="3"/>
      <c r="C333" s="3"/>
      <c r="D333" s="3"/>
      <c r="E333" s="3"/>
      <c r="F333" s="1489"/>
      <c r="G333" s="1489"/>
      <c r="H333" s="1489"/>
      <c r="I333" s="1489"/>
      <c r="J333" s="1489"/>
      <c r="K333" s="1489"/>
      <c r="L333" s="1489"/>
      <c r="M333" s="1489"/>
      <c r="N333" s="1489"/>
      <c r="O333" s="1489"/>
      <c r="P333" s="1489"/>
      <c r="Q333" s="1489"/>
      <c r="R333" s="1489"/>
      <c r="S333" s="1489"/>
      <c r="T333" s="1489"/>
      <c r="U333" s="1489"/>
      <c r="V333" s="1489"/>
      <c r="W333" s="1489"/>
      <c r="X333" s="1489"/>
      <c r="Y333" s="1489"/>
      <c r="Z333" s="1489"/>
      <c r="AA333" s="1489"/>
      <c r="AB333" s="2"/>
    </row>
    <row r="334" spans="1:28" ht="15.75" customHeight="1">
      <c r="A334" s="3"/>
      <c r="B334" s="3"/>
      <c r="C334" s="3"/>
      <c r="D334" s="3"/>
      <c r="E334" s="3"/>
      <c r="F334" s="1489"/>
      <c r="G334" s="1489"/>
      <c r="H334" s="1489"/>
      <c r="I334" s="1489"/>
      <c r="J334" s="1489"/>
      <c r="K334" s="1489"/>
      <c r="L334" s="1489"/>
      <c r="M334" s="1489"/>
      <c r="N334" s="1489"/>
      <c r="O334" s="1489"/>
      <c r="P334" s="1489"/>
      <c r="Q334" s="1489"/>
      <c r="R334" s="1489"/>
      <c r="S334" s="1489"/>
      <c r="T334" s="1489"/>
      <c r="U334" s="1489"/>
      <c r="V334" s="1489"/>
      <c r="W334" s="1489"/>
      <c r="X334" s="1489"/>
      <c r="Y334" s="1489"/>
      <c r="Z334" s="1489"/>
      <c r="AA334" s="1489"/>
      <c r="AB334" s="2"/>
    </row>
    <row r="335" spans="1:28"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2"/>
    </row>
  </sheetData>
  <mergeCells count="233">
    <mergeCell ref="B4:AA4"/>
    <mergeCell ref="B16:Q17"/>
    <mergeCell ref="U19:AA19"/>
    <mergeCell ref="B39:H39"/>
    <mergeCell ref="U39:AB39"/>
    <mergeCell ref="A48:AA48"/>
    <mergeCell ref="U40:AB40"/>
    <mergeCell ref="I39:T41"/>
    <mergeCell ref="G89:AB89"/>
    <mergeCell ref="G72:AB73"/>
    <mergeCell ref="G82:AB83"/>
    <mergeCell ref="G80:AB80"/>
    <mergeCell ref="AN20:AR20"/>
    <mergeCell ref="B38:H38"/>
    <mergeCell ref="I38:T38"/>
    <mergeCell ref="U38:AB38"/>
    <mergeCell ref="F122:G122"/>
    <mergeCell ref="G98:AB98"/>
    <mergeCell ref="F121:G121"/>
    <mergeCell ref="S121:Z121"/>
    <mergeCell ref="G91:AB92"/>
    <mergeCell ref="F110:AA110"/>
    <mergeCell ref="F111:AA111"/>
    <mergeCell ref="G100:AB101"/>
    <mergeCell ref="S122:Z122"/>
    <mergeCell ref="U41:AB41"/>
    <mergeCell ref="R131:U131"/>
    <mergeCell ref="W131:Z131"/>
    <mergeCell ref="H132:K132"/>
    <mergeCell ref="M132:P132"/>
    <mergeCell ref="R132:U132"/>
    <mergeCell ref="W132:Z132"/>
    <mergeCell ref="N128:Q128"/>
    <mergeCell ref="N129:Q129"/>
    <mergeCell ref="H131:K131"/>
    <mergeCell ref="M131:P131"/>
    <mergeCell ref="H133:K133"/>
    <mergeCell ref="M133:P133"/>
    <mergeCell ref="R133:U133"/>
    <mergeCell ref="W133:Z133"/>
    <mergeCell ref="V148:Z148"/>
    <mergeCell ref="K149:N149"/>
    <mergeCell ref="L143:AA144"/>
    <mergeCell ref="J147:N147"/>
    <mergeCell ref="P147:T147"/>
    <mergeCell ref="V147:Z147"/>
    <mergeCell ref="N138:Q138"/>
    <mergeCell ref="N139:Q139"/>
    <mergeCell ref="W137:Z137"/>
    <mergeCell ref="H135:K135"/>
    <mergeCell ref="M135:P135"/>
    <mergeCell ref="R135:U135"/>
    <mergeCell ref="W135:Z135"/>
    <mergeCell ref="H137:K137"/>
    <mergeCell ref="M137:P137"/>
    <mergeCell ref="R137:U137"/>
    <mergeCell ref="V155:Z155"/>
    <mergeCell ref="J156:N156"/>
    <mergeCell ref="P156:T156"/>
    <mergeCell ref="V156:Z156"/>
    <mergeCell ref="J155:N155"/>
    <mergeCell ref="P155:T155"/>
    <mergeCell ref="Q140:T140"/>
    <mergeCell ref="Q141:T141"/>
    <mergeCell ref="J148:N148"/>
    <mergeCell ref="P148:T148"/>
    <mergeCell ref="J150:N150"/>
    <mergeCell ref="P150:T150"/>
    <mergeCell ref="J152:N152"/>
    <mergeCell ref="P152:T152"/>
    <mergeCell ref="V152:Z152"/>
    <mergeCell ref="J154:N154"/>
    <mergeCell ref="P154:T154"/>
    <mergeCell ref="V154:Z154"/>
    <mergeCell ref="V150:Z150"/>
    <mergeCell ref="J151:N151"/>
    <mergeCell ref="P151:T151"/>
    <mergeCell ref="V151:Z151"/>
    <mergeCell ref="M157:Q157"/>
    <mergeCell ref="M158:Q158"/>
    <mergeCell ref="L160:O160"/>
    <mergeCell ref="L161:O161"/>
    <mergeCell ref="J165:N165"/>
    <mergeCell ref="P165:T165"/>
    <mergeCell ref="J162:N162"/>
    <mergeCell ref="P162:T162"/>
    <mergeCell ref="J163:N163"/>
    <mergeCell ref="P163:T163"/>
    <mergeCell ref="F176:H176"/>
    <mergeCell ref="S176:Z176"/>
    <mergeCell ref="F177:H177"/>
    <mergeCell ref="S177:Z177"/>
    <mergeCell ref="I178:AA179"/>
    <mergeCell ref="I180:AA181"/>
    <mergeCell ref="J164:N164"/>
    <mergeCell ref="P164:T164"/>
    <mergeCell ref="I166:O166"/>
    <mergeCell ref="P166:V166"/>
    <mergeCell ref="H169:AA171"/>
    <mergeCell ref="F175:H175"/>
    <mergeCell ref="S175:Z175"/>
    <mergeCell ref="G187:H187"/>
    <mergeCell ref="J187:AA187"/>
    <mergeCell ref="K194:M194"/>
    <mergeCell ref="K195:M195"/>
    <mergeCell ref="K196:M196"/>
    <mergeCell ref="K197:M197"/>
    <mergeCell ref="A182:AA182"/>
    <mergeCell ref="F184:I184"/>
    <mergeCell ref="G185:H185"/>
    <mergeCell ref="J185:AA185"/>
    <mergeCell ref="G186:H186"/>
    <mergeCell ref="J186:AA186"/>
    <mergeCell ref="K199:N199"/>
    <mergeCell ref="K200:N200"/>
    <mergeCell ref="J211:M211"/>
    <mergeCell ref="P211:S211"/>
    <mergeCell ref="V211:Y211"/>
    <mergeCell ref="E212:F212"/>
    <mergeCell ref="J212:M212"/>
    <mergeCell ref="P212:S212"/>
    <mergeCell ref="V212:Y212"/>
    <mergeCell ref="E215:F215"/>
    <mergeCell ref="J215:M215"/>
    <mergeCell ref="P215:S215"/>
    <mergeCell ref="V215:Y215"/>
    <mergeCell ref="J220:M220"/>
    <mergeCell ref="P220:S220"/>
    <mergeCell ref="V220:Y220"/>
    <mergeCell ref="E213:F213"/>
    <mergeCell ref="J213:M213"/>
    <mergeCell ref="P213:S213"/>
    <mergeCell ref="V213:Y213"/>
    <mergeCell ref="E214:F214"/>
    <mergeCell ref="J214:M214"/>
    <mergeCell ref="P214:S214"/>
    <mergeCell ref="V214:Y214"/>
    <mergeCell ref="J238:M238"/>
    <mergeCell ref="J239:M239"/>
    <mergeCell ref="J240:M240"/>
    <mergeCell ref="D242:G242"/>
    <mergeCell ref="I242:U242"/>
    <mergeCell ref="X242:Z242"/>
    <mergeCell ref="J224:N224"/>
    <mergeCell ref="L225:Q225"/>
    <mergeCell ref="I226:AA227"/>
    <mergeCell ref="F228:AA229"/>
    <mergeCell ref="A233:AA233"/>
    <mergeCell ref="J237:M237"/>
    <mergeCell ref="E246:F246"/>
    <mergeCell ref="X246:Z246"/>
    <mergeCell ref="E247:F247"/>
    <mergeCell ref="X247:Z247"/>
    <mergeCell ref="E248:F248"/>
    <mergeCell ref="X248:Z248"/>
    <mergeCell ref="E243:F243"/>
    <mergeCell ref="X243:Z243"/>
    <mergeCell ref="E244:F244"/>
    <mergeCell ref="X244:Z244"/>
    <mergeCell ref="E245:F245"/>
    <mergeCell ref="X245:Z245"/>
    <mergeCell ref="J266:M266"/>
    <mergeCell ref="D268:G268"/>
    <mergeCell ref="I268:U268"/>
    <mergeCell ref="X268:Z268"/>
    <mergeCell ref="E269:F269"/>
    <mergeCell ref="X269:Z269"/>
    <mergeCell ref="F250:AA251"/>
    <mergeCell ref="F253:AA254"/>
    <mergeCell ref="A259:AA259"/>
    <mergeCell ref="J263:M263"/>
    <mergeCell ref="J264:M264"/>
    <mergeCell ref="J265:M265"/>
    <mergeCell ref="E273:F273"/>
    <mergeCell ref="X273:Z273"/>
    <mergeCell ref="E274:F274"/>
    <mergeCell ref="X274:Z274"/>
    <mergeCell ref="F276:AA277"/>
    <mergeCell ref="F279:AA280"/>
    <mergeCell ref="E270:F270"/>
    <mergeCell ref="X270:Z270"/>
    <mergeCell ref="E271:F271"/>
    <mergeCell ref="X271:Z271"/>
    <mergeCell ref="E272:F272"/>
    <mergeCell ref="X272:Z272"/>
    <mergeCell ref="E297:F297"/>
    <mergeCell ref="X297:Z297"/>
    <mergeCell ref="E298:F298"/>
    <mergeCell ref="X298:Z298"/>
    <mergeCell ref="E299:F299"/>
    <mergeCell ref="X299:Z299"/>
    <mergeCell ref="A287:AA287"/>
    <mergeCell ref="J291:M291"/>
    <mergeCell ref="J292:M292"/>
    <mergeCell ref="J293:M293"/>
    <mergeCell ref="J294:M294"/>
    <mergeCell ref="D296:G296"/>
    <mergeCell ref="I296:U296"/>
    <mergeCell ref="X296:Z296"/>
    <mergeCell ref="A313:AA313"/>
    <mergeCell ref="J317:M317"/>
    <mergeCell ref="J318:M318"/>
    <mergeCell ref="J319:M319"/>
    <mergeCell ref="E300:F300"/>
    <mergeCell ref="X300:Z300"/>
    <mergeCell ref="E301:F301"/>
    <mergeCell ref="X301:Z301"/>
    <mergeCell ref="E302:F302"/>
    <mergeCell ref="X302:Z302"/>
    <mergeCell ref="F330:AA331"/>
    <mergeCell ref="F333:AA334"/>
    <mergeCell ref="AL33:AW33"/>
    <mergeCell ref="AL34:AP34"/>
    <mergeCell ref="AL35:BA35"/>
    <mergeCell ref="AL36:BA37"/>
    <mergeCell ref="E327:F327"/>
    <mergeCell ref="X327:Z327"/>
    <mergeCell ref="E328:F328"/>
    <mergeCell ref="X328:Z328"/>
    <mergeCell ref="E324:F324"/>
    <mergeCell ref="X324:Z324"/>
    <mergeCell ref="E325:F325"/>
    <mergeCell ref="X325:Z325"/>
    <mergeCell ref="E326:F326"/>
    <mergeCell ref="X326:Z326"/>
    <mergeCell ref="J320:M320"/>
    <mergeCell ref="D322:G322"/>
    <mergeCell ref="I322:U322"/>
    <mergeCell ref="X322:Z322"/>
    <mergeCell ref="E323:F323"/>
    <mergeCell ref="X323:Z323"/>
    <mergeCell ref="F304:AA305"/>
    <mergeCell ref="F307:AA308"/>
  </mergeCells>
  <phoneticPr fontId="2"/>
  <hyperlinks>
    <hyperlink ref="Q1:T1" location="作業メニュー!A1" display="作業メニュー" xr:uid="{00000000-0004-0000-1E00-000000000000}"/>
  </hyperlinks>
  <pageMargins left="0.70866141732283472" right="0.31496062992125984" top="0.6692913385826772" bottom="0.31496062992125984" header="0.51181102362204722" footer="0.19685039370078741"/>
  <pageSetup paperSize="9" scale="86" orientation="portrait" r:id="rId1"/>
  <headerFooter alignWithMargins="0">
    <oddFooter>&amp;R210101</oddFooter>
  </headerFooter>
  <rowBreaks count="2" manualBreakCount="2">
    <brk id="46" max="27" man="1"/>
    <brk id="101" max="27"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S157"/>
  <sheetViews>
    <sheetView showGridLines="0" topLeftCell="B1" zoomScaleNormal="100" workbookViewId="0"/>
  </sheetViews>
  <sheetFormatPr defaultColWidth="9" defaultRowHeight="13.5"/>
  <cols>
    <col min="1" max="12" width="3.125" style="1" customWidth="1"/>
    <col min="13" max="13" width="3.875" style="1" customWidth="1"/>
    <col min="14" max="25" width="3.125" style="1" customWidth="1"/>
    <col min="26" max="26" width="3.875" style="1" customWidth="1"/>
    <col min="27" max="27" width="4.875" style="1" customWidth="1"/>
    <col min="28" max="44" width="3.125" style="1" customWidth="1"/>
    <col min="45" max="16384" width="9" style="1"/>
  </cols>
  <sheetData>
    <row r="1" spans="1:45" s="979" customFormat="1" ht="38.25" customHeight="1" thickBot="1">
      <c r="A1" s="601" t="s">
        <v>15</v>
      </c>
      <c r="B1" s="602"/>
      <c r="C1" s="602"/>
      <c r="D1" s="602"/>
      <c r="E1" s="602"/>
      <c r="F1" s="602"/>
      <c r="G1" s="602"/>
      <c r="H1" s="602"/>
      <c r="I1" s="602"/>
      <c r="J1" s="602"/>
      <c r="K1" s="607" t="s">
        <v>68</v>
      </c>
      <c r="L1" s="607"/>
      <c r="M1" s="602"/>
      <c r="N1" s="602"/>
      <c r="O1" s="602"/>
      <c r="P1" s="602"/>
      <c r="Q1" s="602"/>
      <c r="R1" s="602"/>
      <c r="S1" s="602"/>
      <c r="T1" s="602"/>
      <c r="U1" s="602"/>
      <c r="V1" s="602"/>
      <c r="W1" s="602"/>
      <c r="X1" s="602"/>
      <c r="Y1" s="602"/>
      <c r="Z1" s="602"/>
      <c r="AA1" s="602"/>
      <c r="AB1" s="602"/>
      <c r="AC1" s="602"/>
      <c r="AD1" s="606" t="s">
        <v>578</v>
      </c>
      <c r="AE1" s="602"/>
      <c r="AF1" s="602"/>
      <c r="AG1" s="602"/>
      <c r="AH1" s="602"/>
      <c r="AI1" s="602"/>
      <c r="AJ1" s="602"/>
      <c r="AK1" s="602"/>
      <c r="AL1" s="602"/>
      <c r="AM1" s="602"/>
      <c r="AN1" s="602"/>
      <c r="AO1" s="602"/>
      <c r="AP1" s="602"/>
      <c r="AQ1" s="602"/>
      <c r="AR1" s="602"/>
      <c r="AS1" s="602"/>
    </row>
    <row r="2" spans="1:45" ht="6.75" customHeight="1" thickTop="1"/>
    <row r="3" spans="1:45" ht="12" customHeight="1">
      <c r="A3" s="84"/>
      <c r="B3" s="126" t="s">
        <v>2823</v>
      </c>
      <c r="M3" s="1881" t="s">
        <v>2822</v>
      </c>
      <c r="N3" s="970"/>
      <c r="O3" s="969"/>
      <c r="P3" s="969"/>
      <c r="Q3" s="969"/>
      <c r="R3" s="969"/>
      <c r="S3" s="969"/>
      <c r="T3" s="968"/>
      <c r="U3" s="1767" t="s">
        <v>548</v>
      </c>
      <c r="V3" s="1882"/>
      <c r="W3" s="1882"/>
      <c r="X3" s="1882"/>
      <c r="Y3" s="1882"/>
      <c r="Z3" s="1882"/>
      <c r="AA3" s="1883"/>
    </row>
    <row r="4" spans="1:45" ht="12.75" customHeight="1">
      <c r="B4" s="967" t="s">
        <v>3477</v>
      </c>
      <c r="M4" s="1612"/>
      <c r="U4" s="1616"/>
      <c r="V4" s="1555"/>
      <c r="W4" s="1555"/>
      <c r="X4" s="1555"/>
      <c r="Y4" s="1555"/>
      <c r="Z4" s="1555"/>
      <c r="AA4" s="1617"/>
    </row>
    <row r="5" spans="1:45" ht="17.25" customHeight="1">
      <c r="M5" s="1612"/>
      <c r="U5" s="1767" t="s">
        <v>3061</v>
      </c>
      <c r="V5" s="1882"/>
      <c r="W5" s="1882"/>
      <c r="X5" s="1882"/>
      <c r="Y5" s="1882"/>
      <c r="Z5" s="1882"/>
      <c r="AA5" s="1883"/>
    </row>
    <row r="6" spans="1:45" ht="22.5" customHeight="1">
      <c r="M6" s="1612"/>
      <c r="U6" s="1616"/>
      <c r="V6" s="1555"/>
      <c r="W6" s="1555"/>
      <c r="X6" s="1555"/>
      <c r="Y6" s="1555"/>
      <c r="Z6" s="1555"/>
      <c r="AA6" s="1617"/>
    </row>
    <row r="7" spans="1:45" ht="35.25" customHeight="1">
      <c r="M7" s="1612"/>
      <c r="U7" s="122" t="s">
        <v>547</v>
      </c>
      <c r="V7" s="39"/>
      <c r="W7" s="121"/>
      <c r="X7" s="121"/>
      <c r="Y7" s="121"/>
      <c r="Z7" s="120"/>
      <c r="AA7" s="119"/>
    </row>
    <row r="8" spans="1:45" ht="20.25" customHeight="1">
      <c r="M8" s="1613"/>
      <c r="N8" s="28"/>
      <c r="O8" s="28"/>
      <c r="P8" s="28"/>
      <c r="Q8" s="28"/>
      <c r="R8" s="28"/>
      <c r="S8" s="28"/>
      <c r="T8" s="118"/>
      <c r="U8" s="117" t="s">
        <v>2821</v>
      </c>
      <c r="V8" s="28"/>
      <c r="W8" s="28"/>
      <c r="X8" s="28"/>
      <c r="Y8" s="28"/>
      <c r="Z8" s="116"/>
      <c r="AA8" s="115" t="s">
        <v>115</v>
      </c>
    </row>
    <row r="9" spans="1:45" ht="39.950000000000003" customHeight="1"/>
    <row r="10" spans="1:45" ht="19.5" customHeight="1">
      <c r="A10" s="966" t="s">
        <v>2820</v>
      </c>
      <c r="B10" s="966"/>
      <c r="C10" s="966"/>
      <c r="D10" s="966"/>
      <c r="E10" s="966"/>
      <c r="F10" s="966"/>
      <c r="G10" s="966"/>
      <c r="H10" s="966"/>
      <c r="I10" s="966"/>
      <c r="J10" s="966"/>
      <c r="K10" s="966"/>
      <c r="L10" s="966"/>
      <c r="M10" s="966"/>
      <c r="N10" s="966"/>
      <c r="O10" s="966"/>
      <c r="P10" s="966"/>
      <c r="Q10" s="966"/>
      <c r="R10" s="966"/>
      <c r="S10" s="966"/>
      <c r="T10" s="966"/>
      <c r="U10" s="966"/>
      <c r="V10" s="966"/>
      <c r="W10" s="966"/>
      <c r="X10" s="966"/>
      <c r="Y10" s="966"/>
      <c r="Z10" s="966"/>
      <c r="AA10" s="966"/>
    </row>
    <row r="11" spans="1:45" ht="15.6" customHeight="1">
      <c r="A11" s="6" t="s">
        <v>2815</v>
      </c>
      <c r="B11" s="3" t="s">
        <v>771</v>
      </c>
      <c r="C11" s="3"/>
      <c r="D11" s="3"/>
      <c r="E11" s="3"/>
      <c r="F11" s="3"/>
      <c r="G11" s="3"/>
      <c r="H11" s="3"/>
      <c r="I11" s="3"/>
      <c r="J11" s="3"/>
      <c r="K11" s="3"/>
      <c r="L11" s="3"/>
      <c r="M11" s="3"/>
      <c r="N11" s="3"/>
      <c r="O11" s="3"/>
      <c r="P11" s="3"/>
      <c r="Q11" s="3"/>
      <c r="R11" s="3"/>
      <c r="S11" s="3"/>
      <c r="T11" s="3"/>
      <c r="U11" s="3"/>
      <c r="V11" s="3"/>
      <c r="W11" s="3"/>
      <c r="X11" s="3"/>
      <c r="Y11" s="3"/>
      <c r="Z11" s="3"/>
      <c r="AA11" s="3"/>
    </row>
    <row r="12" spans="1:45" ht="15.6" customHeight="1">
      <c r="A12" s="6"/>
      <c r="B12" s="3" t="s">
        <v>442</v>
      </c>
      <c r="C12" s="3"/>
      <c r="D12" s="3"/>
      <c r="E12" s="3"/>
      <c r="F12" s="3"/>
      <c r="G12" s="3"/>
      <c r="H12" s="3" t="str">
        <f>建築主氏名１フリガナ</f>
        <v/>
      </c>
      <c r="J12" s="3"/>
      <c r="K12" s="3"/>
      <c r="L12" s="3"/>
      <c r="M12" s="3"/>
      <c r="N12" s="3"/>
      <c r="O12" s="3"/>
      <c r="P12" s="3"/>
      <c r="Q12" s="3"/>
      <c r="R12" s="3"/>
      <c r="S12" s="3"/>
      <c r="T12" s="3"/>
      <c r="U12" s="3"/>
      <c r="V12" s="3"/>
      <c r="W12" s="3"/>
      <c r="X12" s="3"/>
      <c r="Y12" s="3"/>
      <c r="Z12" s="3"/>
      <c r="AA12" s="3"/>
    </row>
    <row r="13" spans="1:45" ht="15.6" customHeight="1">
      <c r="A13" s="6"/>
      <c r="B13" s="3" t="s">
        <v>419</v>
      </c>
      <c r="C13" s="3"/>
      <c r="D13" s="3"/>
      <c r="E13" s="3"/>
      <c r="F13" s="3"/>
      <c r="G13" s="3"/>
      <c r="H13" s="18" t="str">
        <f>建築主氏名１</f>
        <v/>
      </c>
      <c r="I13" s="42"/>
      <c r="J13" s="18"/>
      <c r="K13" s="18"/>
      <c r="L13" s="18"/>
      <c r="M13" s="18"/>
      <c r="N13" s="18"/>
      <c r="O13" s="18"/>
      <c r="P13" s="18"/>
      <c r="Q13" s="18"/>
      <c r="R13" s="18"/>
      <c r="S13" s="18"/>
      <c r="T13" s="18"/>
      <c r="U13" s="18"/>
      <c r="V13" s="18"/>
      <c r="W13" s="18"/>
      <c r="X13" s="18"/>
      <c r="Y13" s="18"/>
      <c r="Z13" s="18"/>
      <c r="AA13" s="18"/>
      <c r="AB13" s="42"/>
    </row>
    <row r="14" spans="1:45" ht="15.6" customHeight="1">
      <c r="A14" s="6"/>
      <c r="B14" s="3" t="s">
        <v>410</v>
      </c>
      <c r="C14" s="3"/>
      <c r="D14" s="3"/>
      <c r="E14" s="3"/>
      <c r="F14" s="3"/>
      <c r="G14" s="3"/>
      <c r="H14" s="18" t="str">
        <f>建築主郵便番号</f>
        <v/>
      </c>
      <c r="I14" s="42"/>
      <c r="J14" s="18"/>
      <c r="K14" s="18"/>
      <c r="L14" s="18"/>
      <c r="M14" s="18"/>
      <c r="N14" s="18"/>
      <c r="O14" s="18"/>
      <c r="P14" s="18"/>
      <c r="Q14" s="18"/>
      <c r="R14" s="18"/>
      <c r="S14" s="18"/>
      <c r="T14" s="18"/>
      <c r="U14" s="18"/>
      <c r="V14" s="18"/>
      <c r="W14" s="18"/>
      <c r="X14" s="18"/>
      <c r="Y14" s="18"/>
      <c r="Z14" s="18"/>
      <c r="AA14" s="18"/>
      <c r="AB14" s="42"/>
    </row>
    <row r="15" spans="1:45" ht="15.6" customHeight="1">
      <c r="A15" s="6"/>
      <c r="B15" s="3" t="s">
        <v>441</v>
      </c>
      <c r="C15" s="3"/>
      <c r="D15" s="3"/>
      <c r="E15" s="3"/>
      <c r="F15" s="3"/>
      <c r="G15" s="3"/>
      <c r="H15" s="1512" t="str">
        <f>建築主住所</f>
        <v/>
      </c>
      <c r="I15" s="1512"/>
      <c r="J15" s="1512"/>
      <c r="K15" s="1512"/>
      <c r="L15" s="1512"/>
      <c r="M15" s="1512"/>
      <c r="N15" s="1512"/>
      <c r="O15" s="1512"/>
      <c r="P15" s="1512"/>
      <c r="Q15" s="1512"/>
      <c r="R15" s="1512"/>
      <c r="S15" s="1512"/>
      <c r="T15" s="1512"/>
      <c r="U15" s="1512"/>
      <c r="V15" s="1512"/>
      <c r="W15" s="1512"/>
      <c r="X15" s="1512"/>
      <c r="Y15" s="1512"/>
      <c r="Z15" s="1512"/>
      <c r="AA15" s="1512"/>
      <c r="AB15" s="1512"/>
    </row>
    <row r="16" spans="1:45" ht="5.25" customHeight="1">
      <c r="A16" s="32"/>
      <c r="B16" s="15"/>
      <c r="C16" s="15"/>
      <c r="D16" s="15"/>
      <c r="E16" s="15"/>
      <c r="F16" s="15"/>
      <c r="G16" s="15"/>
      <c r="H16" s="27"/>
      <c r="I16" s="40"/>
      <c r="J16" s="27"/>
      <c r="K16" s="27"/>
      <c r="L16" s="27"/>
      <c r="M16" s="27"/>
      <c r="N16" s="27"/>
      <c r="O16" s="27"/>
      <c r="P16" s="27"/>
      <c r="Q16" s="27"/>
      <c r="R16" s="27"/>
      <c r="S16" s="27"/>
      <c r="T16" s="27"/>
      <c r="U16" s="27"/>
      <c r="V16" s="27"/>
      <c r="W16" s="27"/>
      <c r="X16" s="27"/>
      <c r="Y16" s="27"/>
      <c r="Z16" s="27"/>
      <c r="AA16" s="27"/>
      <c r="AB16" s="42"/>
    </row>
    <row r="17" spans="1:28" ht="15.6" customHeight="1">
      <c r="A17" s="6" t="s">
        <v>2819</v>
      </c>
      <c r="B17" s="3" t="s">
        <v>440</v>
      </c>
      <c r="C17" s="3"/>
      <c r="D17" s="3"/>
      <c r="E17" s="3"/>
      <c r="F17" s="3"/>
      <c r="G17" s="3"/>
      <c r="H17" s="18"/>
      <c r="I17" s="18"/>
      <c r="J17" s="18"/>
      <c r="K17" s="18"/>
      <c r="L17" s="18"/>
      <c r="M17" s="18"/>
      <c r="N17" s="18"/>
      <c r="O17" s="18"/>
      <c r="P17" s="18"/>
      <c r="Q17" s="18"/>
      <c r="R17" s="18"/>
      <c r="S17" s="18"/>
      <c r="T17" s="18"/>
      <c r="U17" s="18"/>
      <c r="V17" s="18"/>
      <c r="W17" s="18"/>
      <c r="X17" s="18"/>
      <c r="Y17" s="18"/>
      <c r="Z17" s="18"/>
      <c r="AA17" s="18"/>
      <c r="AB17" s="42"/>
    </row>
    <row r="18" spans="1:28" ht="15.6" customHeight="1">
      <c r="A18" s="6"/>
      <c r="B18" s="3" t="s">
        <v>420</v>
      </c>
      <c r="C18" s="3"/>
      <c r="D18" s="3"/>
      <c r="E18" s="3"/>
      <c r="F18" s="3"/>
      <c r="G18" s="3"/>
      <c r="H18" s="50" t="str">
        <f>"("&amp;代理者資格&amp;") 建築士  （"&amp;代理者登録種類&amp;"）登録　第　"&amp;代理者登録番号&amp;" 　号"</f>
        <v>() 建築士  （）登録　第　 　号</v>
      </c>
      <c r="I18" s="42"/>
      <c r="J18" s="18"/>
      <c r="K18" s="18"/>
      <c r="L18" s="18"/>
      <c r="M18" s="18"/>
      <c r="N18" s="18"/>
      <c r="O18" s="18"/>
      <c r="P18" s="18"/>
      <c r="Q18" s="18"/>
      <c r="R18" s="18"/>
      <c r="S18" s="18"/>
      <c r="T18" s="18"/>
      <c r="U18" s="18"/>
      <c r="V18" s="18"/>
      <c r="W18" s="18"/>
      <c r="X18" s="18"/>
      <c r="Y18" s="18"/>
      <c r="Z18" s="18"/>
      <c r="AA18" s="18"/>
      <c r="AB18" s="42"/>
    </row>
    <row r="19" spans="1:28" ht="15.6" customHeight="1">
      <c r="A19" s="6"/>
      <c r="B19" s="3" t="s">
        <v>419</v>
      </c>
      <c r="C19" s="3"/>
      <c r="D19" s="3"/>
      <c r="E19" s="3"/>
      <c r="F19" s="3"/>
      <c r="G19" s="3"/>
      <c r="H19" s="18" t="str">
        <f>代理者氏名</f>
        <v/>
      </c>
      <c r="I19" s="42"/>
      <c r="J19" s="18"/>
      <c r="K19" s="18"/>
      <c r="L19" s="18"/>
      <c r="M19" s="18"/>
      <c r="N19" s="18"/>
      <c r="O19" s="18"/>
      <c r="P19" s="18"/>
      <c r="Q19" s="18"/>
      <c r="R19" s="18"/>
      <c r="S19" s="18"/>
      <c r="T19" s="18"/>
      <c r="U19" s="18"/>
      <c r="V19" s="18"/>
      <c r="W19" s="18"/>
      <c r="X19" s="18"/>
      <c r="Y19" s="18"/>
      <c r="Z19" s="18"/>
      <c r="AA19" s="18"/>
      <c r="AB19" s="42"/>
    </row>
    <row r="20" spans="1:28" ht="15.6" customHeight="1">
      <c r="A20" s="6"/>
      <c r="B20" s="3" t="s">
        <v>418</v>
      </c>
      <c r="C20" s="3"/>
      <c r="D20" s="3"/>
      <c r="E20" s="3"/>
      <c r="F20" s="3"/>
      <c r="G20" s="3"/>
      <c r="H20" s="50" t="str">
        <f>"("&amp;代理者事務所名資格&amp;") 建築士事務所  （"&amp;代理者事務所名登録種類&amp;"）知事登録　第　"&amp;代理者事務所登録番号&amp;" 　号"</f>
        <v>() 建築士事務所  （）知事登録　第　 　号</v>
      </c>
      <c r="I20" s="42"/>
      <c r="J20" s="18"/>
      <c r="K20" s="18"/>
      <c r="L20" s="18"/>
      <c r="M20" s="18"/>
      <c r="N20" s="18"/>
      <c r="O20" s="18"/>
      <c r="P20" s="18"/>
      <c r="Q20" s="18"/>
      <c r="R20" s="18"/>
      <c r="S20" s="18"/>
      <c r="T20" s="18"/>
      <c r="U20" s="18"/>
      <c r="V20" s="18"/>
      <c r="W20" s="18"/>
      <c r="X20" s="18"/>
      <c r="Y20" s="18"/>
      <c r="Z20" s="18"/>
      <c r="AA20" s="18"/>
      <c r="AB20" s="42"/>
    </row>
    <row r="21" spans="1:28" ht="15.6" customHeight="1">
      <c r="A21" s="6"/>
      <c r="B21" s="3"/>
      <c r="C21" s="3"/>
      <c r="D21" s="3"/>
      <c r="E21" s="3"/>
      <c r="F21" s="3"/>
      <c r="G21" s="3"/>
      <c r="H21" s="18" t="str">
        <f>代理者事務所名</f>
        <v/>
      </c>
      <c r="I21" s="42"/>
      <c r="J21" s="18"/>
      <c r="K21" s="18"/>
      <c r="L21" s="18"/>
      <c r="M21" s="18"/>
      <c r="N21" s="18"/>
      <c r="O21" s="18"/>
      <c r="P21" s="18"/>
      <c r="Q21" s="18"/>
      <c r="R21" s="18"/>
      <c r="S21" s="18"/>
      <c r="T21" s="18"/>
      <c r="U21" s="18"/>
      <c r="V21" s="18"/>
      <c r="W21" s="18"/>
      <c r="X21" s="18"/>
      <c r="Y21" s="18"/>
      <c r="Z21" s="18"/>
      <c r="AA21" s="18"/>
      <c r="AB21" s="42"/>
    </row>
    <row r="22" spans="1:28" ht="15.6" customHeight="1">
      <c r="A22" s="6"/>
      <c r="B22" s="3" t="s">
        <v>417</v>
      </c>
      <c r="C22" s="3"/>
      <c r="D22" s="3"/>
      <c r="E22" s="3"/>
      <c r="F22" s="3"/>
      <c r="G22" s="3"/>
      <c r="H22" s="18" t="str">
        <f>代理者郵便番号</f>
        <v/>
      </c>
      <c r="I22" s="42"/>
      <c r="J22" s="18"/>
      <c r="K22" s="18"/>
      <c r="L22" s="18"/>
      <c r="M22" s="18"/>
      <c r="N22" s="18"/>
      <c r="O22" s="18"/>
      <c r="P22" s="18"/>
      <c r="Q22" s="18"/>
      <c r="R22" s="18"/>
      <c r="S22" s="18"/>
      <c r="T22" s="18"/>
      <c r="U22" s="18"/>
      <c r="V22" s="18"/>
      <c r="W22" s="18"/>
      <c r="X22" s="18"/>
      <c r="Y22" s="18"/>
      <c r="Z22" s="18"/>
      <c r="AA22" s="18"/>
      <c r="AB22" s="42"/>
    </row>
    <row r="23" spans="1:28" ht="15.6" customHeight="1">
      <c r="A23" s="6"/>
      <c r="B23" s="3" t="s">
        <v>416</v>
      </c>
      <c r="C23" s="3"/>
      <c r="D23" s="3"/>
      <c r="E23" s="3"/>
      <c r="F23" s="3"/>
      <c r="G23" s="3"/>
      <c r="H23" s="1512" t="str">
        <f>代理者所在地</f>
        <v/>
      </c>
      <c r="I23" s="1512"/>
      <c r="J23" s="1512"/>
      <c r="K23" s="1512"/>
      <c r="L23" s="1512"/>
      <c r="M23" s="1512"/>
      <c r="N23" s="1512"/>
      <c r="O23" s="1512"/>
      <c r="P23" s="1512"/>
      <c r="Q23" s="1512"/>
      <c r="R23" s="1512"/>
      <c r="S23" s="1512"/>
      <c r="T23" s="1512"/>
      <c r="U23" s="1512"/>
      <c r="V23" s="1512"/>
      <c r="W23" s="1512"/>
      <c r="X23" s="1512"/>
      <c r="Y23" s="1512"/>
      <c r="Z23" s="1512"/>
      <c r="AA23" s="1512"/>
      <c r="AB23" s="1512"/>
    </row>
    <row r="24" spans="1:28" ht="15.6" customHeight="1">
      <c r="A24" s="32"/>
      <c r="B24" s="15" t="s">
        <v>415</v>
      </c>
      <c r="C24" s="15"/>
      <c r="D24" s="15"/>
      <c r="E24" s="15"/>
      <c r="F24" s="15"/>
      <c r="G24" s="15"/>
      <c r="H24" s="27" t="str">
        <f>代理者電話番号</f>
        <v/>
      </c>
      <c r="I24" s="40"/>
      <c r="J24" s="27"/>
      <c r="K24" s="27"/>
      <c r="L24" s="27"/>
      <c r="M24" s="27"/>
      <c r="N24" s="27"/>
      <c r="O24" s="27"/>
      <c r="P24" s="27"/>
      <c r="Q24" s="27"/>
      <c r="R24" s="27"/>
      <c r="S24" s="27"/>
      <c r="T24" s="27"/>
      <c r="U24" s="27"/>
      <c r="V24" s="27"/>
      <c r="W24" s="27"/>
      <c r="X24" s="27"/>
      <c r="Y24" s="27"/>
      <c r="Z24" s="27"/>
      <c r="AA24" s="27"/>
      <c r="AB24" s="42"/>
    </row>
    <row r="25" spans="1:28" ht="15" customHeight="1">
      <c r="A25" s="6" t="s">
        <v>2819</v>
      </c>
      <c r="B25" s="3" t="s">
        <v>439</v>
      </c>
      <c r="C25" s="3"/>
      <c r="D25" s="3"/>
      <c r="E25" s="3"/>
      <c r="F25" s="3"/>
      <c r="G25" s="3"/>
      <c r="H25" s="18"/>
      <c r="I25" s="18"/>
      <c r="J25" s="18"/>
      <c r="K25" s="18"/>
      <c r="L25" s="18"/>
      <c r="M25" s="18"/>
      <c r="N25" s="18"/>
      <c r="O25" s="18"/>
      <c r="P25" s="18"/>
      <c r="Q25" s="18"/>
      <c r="R25" s="18"/>
      <c r="S25" s="18"/>
      <c r="T25" s="18"/>
      <c r="U25" s="18"/>
      <c r="V25" s="18"/>
      <c r="W25" s="18"/>
      <c r="X25" s="18"/>
      <c r="Y25" s="18"/>
      <c r="Z25" s="18"/>
      <c r="AA25" s="18"/>
      <c r="AB25" s="42"/>
    </row>
    <row r="26" spans="1:28" ht="15" customHeight="1">
      <c r="A26" s="6"/>
      <c r="B26" s="3" t="s">
        <v>438</v>
      </c>
      <c r="C26" s="3"/>
      <c r="D26" s="3"/>
      <c r="E26" s="3"/>
      <c r="F26" s="3"/>
      <c r="G26" s="3"/>
      <c r="H26" s="18"/>
      <c r="I26" s="18"/>
      <c r="J26" s="18"/>
      <c r="K26" s="18"/>
      <c r="L26" s="18"/>
      <c r="M26" s="18"/>
      <c r="N26" s="18"/>
      <c r="O26" s="18"/>
      <c r="P26" s="18"/>
      <c r="Q26" s="18"/>
      <c r="R26" s="18"/>
      <c r="S26" s="18"/>
      <c r="T26" s="18"/>
      <c r="U26" s="18"/>
      <c r="V26" s="18"/>
      <c r="W26" s="18"/>
      <c r="X26" s="18"/>
      <c r="Y26" s="18"/>
      <c r="Z26" s="18"/>
      <c r="AA26" s="18"/>
      <c r="AB26" s="42"/>
    </row>
    <row r="27" spans="1:28" ht="16.5" customHeight="1">
      <c r="A27" s="6"/>
      <c r="B27" s="3" t="s">
        <v>420</v>
      </c>
      <c r="C27" s="3"/>
      <c r="D27" s="3"/>
      <c r="E27" s="3"/>
      <c r="F27" s="3"/>
      <c r="G27" s="3"/>
      <c r="H27" s="50" t="str">
        <f>"("&amp;設計者資格&amp;") 建築士  （"&amp;設計者登録種類&amp;"）登録　第 "&amp;設計者登録番号&amp;" 号"</f>
        <v>() 建築士  （）登録　第  号</v>
      </c>
      <c r="I27" s="42"/>
      <c r="J27" s="18"/>
      <c r="K27" s="18"/>
      <c r="L27" s="18"/>
      <c r="M27" s="18"/>
      <c r="N27" s="18"/>
      <c r="O27" s="18"/>
      <c r="P27" s="18"/>
      <c r="Q27" s="18"/>
      <c r="R27" s="18"/>
      <c r="S27" s="18"/>
      <c r="T27" s="18"/>
      <c r="U27" s="18"/>
      <c r="V27" s="18"/>
      <c r="W27" s="18"/>
      <c r="X27" s="18"/>
      <c r="Y27" s="18"/>
      <c r="Z27" s="18"/>
      <c r="AA27" s="18"/>
      <c r="AB27" s="42"/>
    </row>
    <row r="28" spans="1:28" ht="16.5" customHeight="1">
      <c r="A28" s="6"/>
      <c r="B28" s="3" t="s">
        <v>419</v>
      </c>
      <c r="C28" s="3"/>
      <c r="D28" s="3"/>
      <c r="E28" s="3"/>
      <c r="F28" s="3"/>
      <c r="G28" s="3"/>
      <c r="H28" s="18" t="str">
        <f>設計者氏名</f>
        <v/>
      </c>
      <c r="I28" s="42"/>
      <c r="J28" s="18"/>
      <c r="K28" s="18"/>
      <c r="L28" s="18"/>
      <c r="M28" s="18"/>
      <c r="N28" s="18"/>
      <c r="O28" s="18"/>
      <c r="P28" s="18"/>
      <c r="Q28" s="18"/>
      <c r="R28" s="18"/>
      <c r="S28" s="18"/>
      <c r="T28" s="18"/>
      <c r="U28" s="18"/>
      <c r="V28" s="18"/>
      <c r="W28" s="18"/>
      <c r="X28" s="18"/>
      <c r="Y28" s="18"/>
      <c r="Z28" s="18"/>
      <c r="AA28" s="18"/>
      <c r="AB28" s="42"/>
    </row>
    <row r="29" spans="1:28" ht="16.5" customHeight="1">
      <c r="A29" s="7"/>
      <c r="B29" s="3" t="s">
        <v>418</v>
      </c>
      <c r="C29" s="3"/>
      <c r="D29" s="3"/>
      <c r="E29" s="3"/>
      <c r="F29" s="3"/>
      <c r="G29" s="3"/>
      <c r="H29" s="50" t="str">
        <f>"("&amp;設計者事務所名資格&amp;") 建築士事務所  （"&amp;設計者事務所名登録種類&amp;"）知事登録　第 "&amp;設計者事務所登録番号&amp;" 号"</f>
        <v>() 建築士事務所  （）知事登録　第  号</v>
      </c>
      <c r="I29" s="42"/>
      <c r="J29" s="18"/>
      <c r="K29" s="18"/>
      <c r="L29" s="18"/>
      <c r="M29" s="18"/>
      <c r="N29" s="18"/>
      <c r="O29" s="18"/>
      <c r="P29" s="18"/>
      <c r="Q29" s="18"/>
      <c r="R29" s="18"/>
      <c r="S29" s="18"/>
      <c r="T29" s="18"/>
      <c r="U29" s="18"/>
      <c r="V29" s="18"/>
      <c r="W29" s="18"/>
      <c r="X29" s="18"/>
      <c r="Y29" s="18"/>
      <c r="Z29" s="18"/>
      <c r="AA29" s="18"/>
      <c r="AB29" s="42"/>
    </row>
    <row r="30" spans="1:28" ht="16.5" customHeight="1">
      <c r="A30" s="7"/>
      <c r="B30" s="3"/>
      <c r="C30" s="3"/>
      <c r="D30" s="3"/>
      <c r="E30" s="3"/>
      <c r="F30" s="3"/>
      <c r="G30" s="3"/>
      <c r="H30" s="18" t="str">
        <f>設計者事務所名</f>
        <v/>
      </c>
      <c r="I30" s="42"/>
      <c r="J30" s="18"/>
      <c r="K30" s="18"/>
      <c r="L30" s="18"/>
      <c r="M30" s="18"/>
      <c r="N30" s="18"/>
      <c r="O30" s="18"/>
      <c r="P30" s="18"/>
      <c r="Q30" s="18"/>
      <c r="R30" s="18"/>
      <c r="S30" s="18"/>
      <c r="T30" s="18"/>
      <c r="U30" s="18"/>
      <c r="V30" s="18"/>
      <c r="W30" s="18"/>
      <c r="X30" s="18"/>
      <c r="Y30" s="18"/>
      <c r="Z30" s="18"/>
      <c r="AA30" s="18"/>
      <c r="AB30" s="42"/>
    </row>
    <row r="31" spans="1:28" ht="16.5" customHeight="1">
      <c r="A31" s="7"/>
      <c r="B31" s="3" t="s">
        <v>417</v>
      </c>
      <c r="C31" s="3"/>
      <c r="D31" s="3"/>
      <c r="E31" s="3"/>
      <c r="F31" s="3"/>
      <c r="G31" s="3"/>
      <c r="H31" s="18" t="str">
        <f>設計者郵便番号</f>
        <v/>
      </c>
      <c r="I31" s="42"/>
      <c r="J31" s="18"/>
      <c r="K31" s="18"/>
      <c r="L31" s="18"/>
      <c r="M31" s="18"/>
      <c r="N31" s="18"/>
      <c r="O31" s="18"/>
      <c r="P31" s="18"/>
      <c r="Q31" s="18"/>
      <c r="R31" s="18"/>
      <c r="S31" s="18"/>
      <c r="T31" s="18"/>
      <c r="U31" s="18"/>
      <c r="V31" s="18"/>
      <c r="W31" s="18"/>
      <c r="X31" s="18"/>
      <c r="Y31" s="18"/>
      <c r="Z31" s="18"/>
      <c r="AA31" s="18"/>
      <c r="AB31" s="42"/>
    </row>
    <row r="32" spans="1:28" ht="16.5" customHeight="1">
      <c r="A32" s="7"/>
      <c r="B32" s="3" t="s">
        <v>416</v>
      </c>
      <c r="C32" s="3"/>
      <c r="D32" s="3"/>
      <c r="E32" s="3"/>
      <c r="F32" s="3"/>
      <c r="G32" s="3"/>
      <c r="H32" s="1512" t="str">
        <f>項目一覧!$C$32</f>
        <v/>
      </c>
      <c r="I32" s="1512"/>
      <c r="J32" s="1512"/>
      <c r="K32" s="1512"/>
      <c r="L32" s="1512"/>
      <c r="M32" s="1512"/>
      <c r="N32" s="1512"/>
      <c r="O32" s="1512"/>
      <c r="P32" s="1512"/>
      <c r="Q32" s="1512"/>
      <c r="R32" s="1512"/>
      <c r="S32" s="1512"/>
      <c r="T32" s="1512"/>
      <c r="U32" s="1512"/>
      <c r="V32" s="1512"/>
      <c r="W32" s="1512"/>
      <c r="X32" s="1512"/>
      <c r="Y32" s="1512"/>
      <c r="Z32" s="1512"/>
      <c r="AA32" s="1512"/>
      <c r="AB32" s="1512"/>
    </row>
    <row r="33" spans="1:28" ht="16.5" customHeight="1">
      <c r="A33" s="7"/>
      <c r="B33" s="3" t="s">
        <v>415</v>
      </c>
      <c r="C33" s="3"/>
      <c r="D33" s="3"/>
      <c r="E33" s="3"/>
      <c r="F33" s="3"/>
      <c r="G33" s="3"/>
      <c r="H33" s="18" t="str">
        <f>設計者電話番号</f>
        <v/>
      </c>
      <c r="I33" s="42"/>
      <c r="J33" s="18"/>
      <c r="K33" s="18"/>
      <c r="L33" s="18"/>
      <c r="M33" s="18"/>
      <c r="N33" s="18"/>
      <c r="O33" s="18"/>
      <c r="P33" s="18"/>
      <c r="Q33" s="18"/>
      <c r="R33" s="18"/>
      <c r="S33" s="18"/>
      <c r="T33" s="18"/>
      <c r="U33" s="18"/>
      <c r="V33" s="18"/>
      <c r="W33" s="18"/>
      <c r="X33" s="18"/>
      <c r="Y33" s="18"/>
      <c r="Z33" s="18"/>
      <c r="AA33" s="18"/>
      <c r="AB33" s="42"/>
    </row>
    <row r="34" spans="1:28" ht="16.5" customHeight="1">
      <c r="A34" s="7"/>
      <c r="B34" s="34" t="s">
        <v>770</v>
      </c>
      <c r="C34" s="3"/>
      <c r="D34" s="3"/>
      <c r="E34" s="3"/>
      <c r="F34" s="3"/>
      <c r="G34" s="3"/>
      <c r="H34" s="1592" t="str">
        <f>項目一覧!$C$35</f>
        <v/>
      </c>
      <c r="I34" s="1592"/>
      <c r="J34" s="1592"/>
      <c r="K34" s="1592"/>
      <c r="L34" s="1592"/>
      <c r="M34" s="1592"/>
      <c r="N34" s="1592"/>
      <c r="O34" s="1592"/>
      <c r="P34" s="1592"/>
      <c r="Q34" s="1592"/>
      <c r="R34" s="1592"/>
      <c r="S34" s="1592"/>
      <c r="T34" s="1592"/>
      <c r="U34" s="1592"/>
      <c r="V34" s="1592"/>
      <c r="W34" s="1592"/>
      <c r="X34" s="1592"/>
      <c r="Y34" s="1592"/>
      <c r="Z34" s="1592"/>
      <c r="AA34" s="1592"/>
      <c r="AB34" s="1592"/>
    </row>
    <row r="35" spans="1:28" ht="6.75" customHeight="1">
      <c r="A35" s="7"/>
      <c r="B35" s="3"/>
      <c r="C35" s="3"/>
      <c r="D35" s="3"/>
      <c r="E35" s="3"/>
      <c r="F35" s="3"/>
      <c r="G35" s="3"/>
      <c r="H35" s="1592"/>
      <c r="I35" s="1592"/>
      <c r="J35" s="1592"/>
      <c r="K35" s="1592"/>
      <c r="L35" s="1592"/>
      <c r="M35" s="1592"/>
      <c r="N35" s="1592"/>
      <c r="O35" s="1592"/>
      <c r="P35" s="1592"/>
      <c r="Q35" s="1592"/>
      <c r="R35" s="1592"/>
      <c r="S35" s="1592"/>
      <c r="T35" s="1592"/>
      <c r="U35" s="1592"/>
      <c r="V35" s="1592"/>
      <c r="W35" s="1592"/>
      <c r="X35" s="1592"/>
      <c r="Y35" s="1592"/>
      <c r="Z35" s="1592"/>
      <c r="AA35" s="1592"/>
      <c r="AB35" s="1592"/>
    </row>
    <row r="36" spans="1:28" ht="15" customHeight="1">
      <c r="A36" s="6"/>
      <c r="B36" s="3" t="s">
        <v>437</v>
      </c>
      <c r="C36" s="3"/>
      <c r="D36" s="3"/>
      <c r="E36" s="3"/>
      <c r="F36" s="3"/>
      <c r="G36" s="3"/>
      <c r="H36" s="18"/>
      <c r="I36" s="18"/>
      <c r="J36" s="18"/>
      <c r="K36" s="18"/>
      <c r="L36" s="18"/>
      <c r="M36" s="18"/>
      <c r="N36" s="18"/>
      <c r="O36" s="18"/>
      <c r="P36" s="18"/>
      <c r="Q36" s="18"/>
      <c r="R36" s="18"/>
      <c r="S36" s="18"/>
      <c r="T36" s="18"/>
      <c r="U36" s="18"/>
      <c r="V36" s="18"/>
      <c r="W36" s="18"/>
      <c r="X36" s="18"/>
      <c r="Y36" s="18"/>
      <c r="Z36" s="18"/>
      <c r="AA36" s="18"/>
      <c r="AB36" s="42"/>
    </row>
    <row r="37" spans="1:28" ht="16.5" customHeight="1">
      <c r="A37" s="6"/>
      <c r="B37" s="3" t="s">
        <v>420</v>
      </c>
      <c r="C37" s="3"/>
      <c r="D37" s="3"/>
      <c r="E37" s="3"/>
      <c r="F37" s="3"/>
      <c r="G37" s="3"/>
      <c r="H37" s="50" t="str">
        <f>"("&amp;設計者資格その他１&amp;") 建築士  （"&amp;設計者登録種類その他１&amp;"）登録　第 "&amp;設計者登録番号その他１&amp;" 号"</f>
        <v>() 建築士  （）登録　第  号</v>
      </c>
      <c r="I37" s="42"/>
      <c r="J37" s="18"/>
      <c r="K37" s="18"/>
      <c r="L37" s="18"/>
      <c r="M37" s="18"/>
      <c r="N37" s="18"/>
      <c r="O37" s="18"/>
      <c r="P37" s="18"/>
      <c r="Q37" s="18"/>
      <c r="R37" s="18"/>
      <c r="S37" s="18"/>
      <c r="T37" s="18"/>
      <c r="U37" s="18"/>
      <c r="V37" s="18"/>
      <c r="W37" s="18"/>
      <c r="X37" s="18"/>
      <c r="Y37" s="18"/>
      <c r="Z37" s="18"/>
      <c r="AA37" s="18"/>
      <c r="AB37" s="42"/>
    </row>
    <row r="38" spans="1:28" ht="16.5" customHeight="1">
      <c r="A38" s="6"/>
      <c r="B38" s="3" t="s">
        <v>419</v>
      </c>
      <c r="C38" s="3"/>
      <c r="D38" s="3"/>
      <c r="E38" s="3"/>
      <c r="F38" s="3"/>
      <c r="G38" s="3"/>
      <c r="H38" s="18" t="str">
        <f>設計者氏名その他１</f>
        <v/>
      </c>
      <c r="I38" s="42"/>
      <c r="J38" s="18"/>
      <c r="K38" s="18"/>
      <c r="L38" s="18"/>
      <c r="M38" s="18"/>
      <c r="N38" s="18"/>
      <c r="O38" s="18"/>
      <c r="P38" s="18"/>
      <c r="Q38" s="18"/>
      <c r="R38" s="18"/>
      <c r="S38" s="18"/>
      <c r="T38" s="18"/>
      <c r="U38" s="18"/>
      <c r="V38" s="18"/>
      <c r="W38" s="18"/>
      <c r="X38" s="18"/>
      <c r="Y38" s="18"/>
      <c r="Z38" s="18"/>
      <c r="AA38" s="18"/>
      <c r="AB38" s="42"/>
    </row>
    <row r="39" spans="1:28" ht="16.5" customHeight="1">
      <c r="A39" s="7"/>
      <c r="B39" s="3" t="s">
        <v>418</v>
      </c>
      <c r="C39" s="3"/>
      <c r="D39" s="3"/>
      <c r="E39" s="3"/>
      <c r="F39" s="3"/>
      <c r="G39" s="3"/>
      <c r="H39" s="50" t="str">
        <f>"("&amp;設計者事務所名資格その他１&amp;") 建築士事務所  （"&amp;設計者事務所名登録種類その他１&amp;"）知事登録　第 "&amp;設計者事務所登録番号その他１&amp;" 号"</f>
        <v>() 建築士事務所  （）知事登録　第  号</v>
      </c>
      <c r="I39" s="42"/>
      <c r="J39" s="42"/>
      <c r="K39" s="42"/>
      <c r="L39" s="42"/>
      <c r="M39" s="42"/>
      <c r="N39" s="42"/>
      <c r="O39" s="42"/>
      <c r="P39" s="42"/>
      <c r="Q39" s="42"/>
      <c r="R39" s="42"/>
      <c r="S39" s="42"/>
      <c r="T39" s="42"/>
      <c r="U39" s="42"/>
      <c r="V39" s="42"/>
      <c r="W39" s="42"/>
      <c r="X39" s="42"/>
      <c r="Y39" s="42"/>
      <c r="Z39" s="42"/>
      <c r="AA39" s="42"/>
      <c r="AB39" s="42"/>
    </row>
    <row r="40" spans="1:28" ht="16.5" customHeight="1">
      <c r="A40" s="7"/>
      <c r="B40" s="3"/>
      <c r="C40" s="3"/>
      <c r="D40" s="3"/>
      <c r="E40" s="3"/>
      <c r="F40" s="3"/>
      <c r="G40" s="3"/>
      <c r="H40" s="1" t="str">
        <f>設計者事務所名その他１</f>
        <v/>
      </c>
      <c r="I40" s="42"/>
      <c r="J40" s="18"/>
      <c r="K40" s="18"/>
      <c r="L40" s="18"/>
      <c r="M40" s="18"/>
      <c r="N40" s="18"/>
      <c r="O40" s="18"/>
      <c r="P40" s="18"/>
      <c r="Q40" s="18"/>
      <c r="R40" s="18"/>
      <c r="S40" s="18"/>
      <c r="T40" s="18"/>
      <c r="U40" s="18"/>
      <c r="V40" s="18"/>
      <c r="W40" s="18"/>
      <c r="X40" s="18"/>
      <c r="Y40" s="18"/>
      <c r="Z40" s="18"/>
      <c r="AA40" s="18"/>
      <c r="AB40" s="42"/>
    </row>
    <row r="41" spans="1:28" ht="16.5" customHeight="1">
      <c r="A41" s="7"/>
      <c r="B41" s="3" t="s">
        <v>417</v>
      </c>
      <c r="C41" s="3"/>
      <c r="D41" s="3"/>
      <c r="E41" s="3"/>
      <c r="F41" s="3"/>
      <c r="G41" s="3"/>
      <c r="H41" s="18" t="str">
        <f>設計者郵便番号その他１</f>
        <v/>
      </c>
      <c r="I41" s="42"/>
      <c r="J41" s="18"/>
      <c r="K41" s="18"/>
      <c r="L41" s="18"/>
      <c r="M41" s="18"/>
      <c r="N41" s="18"/>
      <c r="O41" s="18"/>
      <c r="P41" s="18"/>
      <c r="Q41" s="18"/>
      <c r="R41" s="18"/>
      <c r="S41" s="18"/>
      <c r="T41" s="18"/>
      <c r="U41" s="18"/>
      <c r="V41" s="18"/>
      <c r="W41" s="18"/>
      <c r="X41" s="18"/>
      <c r="Y41" s="18"/>
      <c r="Z41" s="18"/>
      <c r="AA41" s="18"/>
      <c r="AB41" s="42"/>
    </row>
    <row r="42" spans="1:28" ht="16.5" customHeight="1">
      <c r="A42" s="7"/>
      <c r="B42" s="3" t="s">
        <v>416</v>
      </c>
      <c r="C42" s="3"/>
      <c r="D42" s="3"/>
      <c r="E42" s="3"/>
      <c r="F42" s="3"/>
      <c r="G42" s="3"/>
      <c r="H42" s="1512" t="str">
        <f>項目一覧!$C$199</f>
        <v/>
      </c>
      <c r="I42" s="1512"/>
      <c r="J42" s="1512"/>
      <c r="K42" s="1512"/>
      <c r="L42" s="1512"/>
      <c r="M42" s="1512"/>
      <c r="N42" s="1512"/>
      <c r="O42" s="1512"/>
      <c r="P42" s="1512"/>
      <c r="Q42" s="1512"/>
      <c r="R42" s="1512"/>
      <c r="S42" s="1512"/>
      <c r="T42" s="1512"/>
      <c r="U42" s="1512"/>
      <c r="V42" s="1512"/>
      <c r="W42" s="1512"/>
      <c r="X42" s="1512"/>
      <c r="Y42" s="1512"/>
      <c r="Z42" s="1512"/>
      <c r="AA42" s="1512"/>
      <c r="AB42" s="1512"/>
    </row>
    <row r="43" spans="1:28" ht="16.5" customHeight="1">
      <c r="A43" s="7"/>
      <c r="B43" s="3" t="s">
        <v>415</v>
      </c>
      <c r="C43" s="3"/>
      <c r="D43" s="3"/>
      <c r="E43" s="3"/>
      <c r="F43" s="3"/>
      <c r="G43" s="3"/>
      <c r="H43" s="18" t="str">
        <f>設計者電話番号その他１</f>
        <v/>
      </c>
      <c r="I43" s="42"/>
      <c r="J43" s="18"/>
      <c r="K43" s="18"/>
      <c r="L43" s="18"/>
      <c r="M43" s="18"/>
      <c r="N43" s="18"/>
      <c r="O43" s="18"/>
      <c r="P43" s="18"/>
      <c r="Q43" s="18"/>
      <c r="R43" s="18"/>
      <c r="S43" s="18"/>
      <c r="T43" s="18"/>
      <c r="U43" s="18"/>
      <c r="V43" s="18"/>
      <c r="W43" s="18"/>
      <c r="X43" s="18"/>
      <c r="Y43" s="18"/>
      <c r="Z43" s="18"/>
      <c r="AA43" s="18"/>
      <c r="AB43" s="42"/>
    </row>
    <row r="44" spans="1:28" ht="16.5" customHeight="1">
      <c r="A44" s="7"/>
      <c r="B44" s="34" t="s">
        <v>770</v>
      </c>
      <c r="C44" s="3"/>
      <c r="D44" s="3"/>
      <c r="E44" s="3"/>
      <c r="F44" s="3"/>
      <c r="G44" s="3"/>
      <c r="H44" s="1592" t="str">
        <f>項目一覧!$C$202</f>
        <v/>
      </c>
      <c r="I44" s="1592"/>
      <c r="J44" s="1592"/>
      <c r="K44" s="1592"/>
      <c r="L44" s="1592"/>
      <c r="M44" s="1592"/>
      <c r="N44" s="1592"/>
      <c r="O44" s="1592"/>
      <c r="P44" s="1592"/>
      <c r="Q44" s="1592"/>
      <c r="R44" s="1592"/>
      <c r="S44" s="1592"/>
      <c r="T44" s="1592"/>
      <c r="U44" s="1592"/>
      <c r="V44" s="1592"/>
      <c r="W44" s="1592"/>
      <c r="X44" s="1592"/>
      <c r="Y44" s="1592"/>
      <c r="Z44" s="1592"/>
      <c r="AA44" s="1592"/>
      <c r="AB44" s="1592"/>
    </row>
    <row r="45" spans="1:28" ht="9" customHeight="1">
      <c r="A45" s="6"/>
      <c r="B45" s="3"/>
      <c r="C45" s="3"/>
      <c r="D45" s="3"/>
      <c r="E45" s="3"/>
      <c r="F45" s="3"/>
      <c r="G45" s="3"/>
      <c r="H45" s="1592"/>
      <c r="I45" s="1592"/>
      <c r="J45" s="1592"/>
      <c r="K45" s="1592"/>
      <c r="L45" s="1592"/>
      <c r="M45" s="1592"/>
      <c r="N45" s="1592"/>
      <c r="O45" s="1592"/>
      <c r="P45" s="1592"/>
      <c r="Q45" s="1592"/>
      <c r="R45" s="1592"/>
      <c r="S45" s="1592"/>
      <c r="T45" s="1592"/>
      <c r="U45" s="1592"/>
      <c r="V45" s="1592"/>
      <c r="W45" s="1592"/>
      <c r="X45" s="1592"/>
      <c r="Y45" s="1592"/>
      <c r="Z45" s="1592"/>
      <c r="AA45" s="1592"/>
      <c r="AB45" s="1592"/>
    </row>
    <row r="46" spans="1:28" ht="16.5" customHeight="1">
      <c r="A46" s="6"/>
      <c r="B46" s="3" t="s">
        <v>420</v>
      </c>
      <c r="C46" s="3"/>
      <c r="D46" s="3"/>
      <c r="E46" s="3"/>
      <c r="F46" s="3"/>
      <c r="G46" s="3"/>
      <c r="H46" s="50" t="str">
        <f>"("&amp;設計者資格その他２&amp;") 建築士  （"&amp;設計者登録種類その他２&amp;"）登録　第 "&amp;設計者登録番号その他２&amp;" 号"</f>
        <v>() 建築士  （）登録　第  号</v>
      </c>
      <c r="I46" s="42"/>
      <c r="J46" s="18"/>
      <c r="K46" s="18"/>
      <c r="L46" s="18"/>
      <c r="M46" s="18"/>
      <c r="N46" s="18"/>
      <c r="O46" s="18"/>
      <c r="P46" s="18"/>
      <c r="Q46" s="18"/>
      <c r="R46" s="18"/>
      <c r="S46" s="18"/>
      <c r="T46" s="18"/>
      <c r="U46" s="18"/>
      <c r="V46" s="18"/>
      <c r="W46" s="18"/>
      <c r="X46" s="18"/>
      <c r="Y46" s="18"/>
      <c r="Z46" s="18"/>
      <c r="AA46" s="18"/>
      <c r="AB46" s="42"/>
    </row>
    <row r="47" spans="1:28" ht="16.5" customHeight="1">
      <c r="A47" s="6"/>
      <c r="B47" s="3" t="s">
        <v>419</v>
      </c>
      <c r="C47" s="3"/>
      <c r="D47" s="3"/>
      <c r="E47" s="3"/>
      <c r="F47" s="3"/>
      <c r="G47" s="3"/>
      <c r="H47" s="18" t="str">
        <f>設計者氏名その他２</f>
        <v/>
      </c>
      <c r="I47" s="42"/>
      <c r="J47" s="18"/>
      <c r="K47" s="18"/>
      <c r="L47" s="18"/>
      <c r="M47" s="18"/>
      <c r="N47" s="18"/>
      <c r="O47" s="18"/>
      <c r="P47" s="18"/>
      <c r="Q47" s="18"/>
      <c r="R47" s="18"/>
      <c r="S47" s="18"/>
      <c r="T47" s="18"/>
      <c r="U47" s="18"/>
      <c r="V47" s="18"/>
      <c r="W47" s="18"/>
      <c r="X47" s="18"/>
      <c r="Y47" s="18"/>
      <c r="Z47" s="18"/>
      <c r="AA47" s="18"/>
      <c r="AB47" s="42"/>
    </row>
    <row r="48" spans="1:28" ht="16.5" customHeight="1">
      <c r="A48" s="7"/>
      <c r="B48" s="3" t="s">
        <v>418</v>
      </c>
      <c r="C48" s="3"/>
      <c r="D48" s="3"/>
      <c r="E48" s="3"/>
      <c r="F48" s="3"/>
      <c r="G48" s="3"/>
      <c r="H48" s="50" t="str">
        <f>"("&amp;設計者事務所名資格その他２&amp;") 建築士事務所  （"&amp;設計者事務所名登録種類その他２&amp;"）知事登録　第 "&amp;設計者事務所登録番号その他２&amp;" 号"</f>
        <v>() 建築士事務所  （）知事登録　第  号</v>
      </c>
      <c r="I48" s="42"/>
      <c r="J48" s="42"/>
      <c r="K48" s="42"/>
      <c r="L48" s="42"/>
      <c r="M48" s="42"/>
      <c r="N48" s="42"/>
      <c r="O48" s="42"/>
      <c r="P48" s="42"/>
      <c r="Q48" s="42"/>
      <c r="R48" s="42"/>
      <c r="S48" s="42"/>
      <c r="T48" s="42"/>
      <c r="U48" s="42"/>
      <c r="V48" s="42"/>
      <c r="W48" s="42"/>
      <c r="X48" s="42"/>
      <c r="Y48" s="42"/>
      <c r="Z48" s="42"/>
      <c r="AA48" s="42"/>
      <c r="AB48" s="42"/>
    </row>
    <row r="49" spans="1:28" ht="16.5" customHeight="1">
      <c r="A49" s="7"/>
      <c r="B49" s="3"/>
      <c r="C49" s="3"/>
      <c r="D49" s="3"/>
      <c r="E49" s="3"/>
      <c r="F49" s="3"/>
      <c r="G49" s="3"/>
      <c r="H49" s="1" t="str">
        <f>設計者事務所名その他２</f>
        <v/>
      </c>
      <c r="I49" s="42"/>
      <c r="J49" s="18"/>
      <c r="K49" s="18"/>
      <c r="L49" s="18"/>
      <c r="M49" s="18"/>
      <c r="N49" s="18"/>
      <c r="O49" s="18"/>
      <c r="P49" s="18"/>
      <c r="Q49" s="18"/>
      <c r="R49" s="18"/>
      <c r="S49" s="18"/>
      <c r="T49" s="18"/>
      <c r="U49" s="18"/>
      <c r="V49" s="18"/>
      <c r="W49" s="18"/>
      <c r="X49" s="18"/>
      <c r="Y49" s="18"/>
      <c r="Z49" s="18"/>
      <c r="AA49" s="18"/>
      <c r="AB49" s="42"/>
    </row>
    <row r="50" spans="1:28" ht="16.5" customHeight="1">
      <c r="A50" s="7"/>
      <c r="B50" s="3" t="s">
        <v>417</v>
      </c>
      <c r="C50" s="3"/>
      <c r="D50" s="3"/>
      <c r="E50" s="3"/>
      <c r="F50" s="3"/>
      <c r="G50" s="3"/>
      <c r="H50" s="18" t="str">
        <f>設計者郵便番号その他２</f>
        <v/>
      </c>
      <c r="I50" s="42"/>
      <c r="J50" s="18"/>
      <c r="K50" s="18"/>
      <c r="L50" s="18"/>
      <c r="M50" s="18"/>
      <c r="N50" s="18"/>
      <c r="O50" s="18"/>
      <c r="P50" s="18"/>
      <c r="Q50" s="18"/>
      <c r="R50" s="18"/>
      <c r="S50" s="18"/>
      <c r="T50" s="18"/>
      <c r="U50" s="18"/>
      <c r="V50" s="18"/>
      <c r="W50" s="18"/>
      <c r="X50" s="18"/>
      <c r="Y50" s="18"/>
      <c r="Z50" s="18"/>
      <c r="AA50" s="18"/>
      <c r="AB50" s="42"/>
    </row>
    <row r="51" spans="1:28" ht="16.5" customHeight="1">
      <c r="A51" s="7"/>
      <c r="B51" s="3" t="s">
        <v>416</v>
      </c>
      <c r="C51" s="3"/>
      <c r="D51" s="3"/>
      <c r="E51" s="3"/>
      <c r="F51" s="3"/>
      <c r="G51" s="3"/>
      <c r="H51" s="1512" t="str">
        <f>項目一覧!$C$213</f>
        <v/>
      </c>
      <c r="I51" s="1512"/>
      <c r="J51" s="1512"/>
      <c r="K51" s="1512"/>
      <c r="L51" s="1512"/>
      <c r="M51" s="1512"/>
      <c r="N51" s="1512"/>
      <c r="O51" s="1512"/>
      <c r="P51" s="1512"/>
      <c r="Q51" s="1512"/>
      <c r="R51" s="1512"/>
      <c r="S51" s="1512"/>
      <c r="T51" s="1512"/>
      <c r="U51" s="1512"/>
      <c r="V51" s="1512"/>
      <c r="W51" s="1512"/>
      <c r="X51" s="1512"/>
      <c r="Y51" s="1512"/>
      <c r="Z51" s="1512"/>
      <c r="AA51" s="1512"/>
      <c r="AB51" s="1512"/>
    </row>
    <row r="52" spans="1:28" ht="16.5" customHeight="1">
      <c r="A52" s="7"/>
      <c r="B52" s="3" t="s">
        <v>415</v>
      </c>
      <c r="C52" s="3"/>
      <c r="D52" s="3"/>
      <c r="E52" s="3"/>
      <c r="F52" s="3"/>
      <c r="G52" s="3"/>
      <c r="H52" s="18" t="str">
        <f>設計者電話番号その他２</f>
        <v/>
      </c>
      <c r="I52" s="42"/>
      <c r="J52" s="18"/>
      <c r="K52" s="18"/>
      <c r="L52" s="18"/>
      <c r="M52" s="18"/>
      <c r="N52" s="18"/>
      <c r="O52" s="18"/>
      <c r="P52" s="18"/>
      <c r="Q52" s="18"/>
      <c r="R52" s="18"/>
      <c r="S52" s="18"/>
      <c r="T52" s="18"/>
      <c r="U52" s="18"/>
      <c r="V52" s="18"/>
      <c r="W52" s="18"/>
      <c r="X52" s="18"/>
      <c r="Y52" s="18"/>
      <c r="Z52" s="18"/>
      <c r="AA52" s="18"/>
      <c r="AB52" s="42"/>
    </row>
    <row r="53" spans="1:28" ht="18" customHeight="1">
      <c r="A53" s="7"/>
      <c r="B53" s="34" t="s">
        <v>770</v>
      </c>
      <c r="C53" s="3"/>
      <c r="D53" s="3"/>
      <c r="E53" s="3"/>
      <c r="F53" s="3"/>
      <c r="G53" s="3"/>
      <c r="H53" s="1592" t="str">
        <f>項目一覧!$C$222</f>
        <v/>
      </c>
      <c r="I53" s="1592"/>
      <c r="J53" s="1592"/>
      <c r="K53" s="1592"/>
      <c r="L53" s="1592"/>
      <c r="M53" s="1592"/>
      <c r="N53" s="1592"/>
      <c r="O53" s="1592"/>
      <c r="P53" s="1592"/>
      <c r="Q53" s="1592"/>
      <c r="R53" s="1592"/>
      <c r="S53" s="1592"/>
      <c r="T53" s="1592"/>
      <c r="U53" s="1592"/>
      <c r="V53" s="1592"/>
      <c r="W53" s="1592"/>
      <c r="X53" s="1592"/>
      <c r="Y53" s="1592"/>
      <c r="Z53" s="1592"/>
      <c r="AA53" s="1592"/>
      <c r="AB53" s="1592"/>
    </row>
    <row r="54" spans="1:28" ht="9.9499999999999993" customHeight="1">
      <c r="A54" s="6"/>
      <c r="B54" s="3"/>
      <c r="C54" s="3"/>
      <c r="D54" s="3"/>
      <c r="E54" s="3"/>
      <c r="F54" s="3"/>
      <c r="G54" s="3"/>
      <c r="H54" s="1592"/>
      <c r="I54" s="1592"/>
      <c r="J54" s="1592"/>
      <c r="K54" s="1592"/>
      <c r="L54" s="1592"/>
      <c r="M54" s="1592"/>
      <c r="N54" s="1592"/>
      <c r="O54" s="1592"/>
      <c r="P54" s="1592"/>
      <c r="Q54" s="1592"/>
      <c r="R54" s="1592"/>
      <c r="S54" s="1592"/>
      <c r="T54" s="1592"/>
      <c r="U54" s="1592"/>
      <c r="V54" s="1592"/>
      <c r="W54" s="1592"/>
      <c r="X54" s="1592"/>
      <c r="Y54" s="1592"/>
      <c r="Z54" s="1592"/>
      <c r="AA54" s="1592"/>
      <c r="AB54" s="1592"/>
    </row>
    <row r="55" spans="1:28" ht="18" customHeight="1">
      <c r="A55" s="6"/>
      <c r="B55" s="3" t="s">
        <v>420</v>
      </c>
      <c r="C55" s="3"/>
      <c r="D55" s="3"/>
      <c r="E55" s="3"/>
      <c r="F55" s="3"/>
      <c r="G55" s="3"/>
      <c r="H55" s="50" t="s">
        <v>2814</v>
      </c>
      <c r="I55" s="42"/>
      <c r="J55" s="18"/>
      <c r="K55" s="18"/>
      <c r="L55" s="18"/>
      <c r="M55" s="18"/>
      <c r="N55" s="18"/>
      <c r="O55" s="18"/>
      <c r="P55" s="18"/>
      <c r="Q55" s="18"/>
      <c r="R55" s="18"/>
      <c r="S55" s="18"/>
      <c r="T55" s="18"/>
      <c r="U55" s="18"/>
      <c r="V55" s="18"/>
      <c r="W55" s="18"/>
      <c r="X55" s="18"/>
      <c r="Y55" s="18"/>
      <c r="Z55" s="18"/>
      <c r="AA55" s="18"/>
      <c r="AB55" s="42"/>
    </row>
    <row r="56" spans="1:28" ht="18" customHeight="1">
      <c r="A56" s="6"/>
      <c r="B56" s="3" t="s">
        <v>419</v>
      </c>
      <c r="C56" s="3"/>
      <c r="D56" s="3"/>
      <c r="E56" s="3"/>
      <c r="F56" s="3"/>
      <c r="G56" s="3"/>
      <c r="H56" s="18" t="s">
        <v>100</v>
      </c>
      <c r="I56" s="42"/>
      <c r="J56" s="18"/>
      <c r="K56" s="18"/>
      <c r="L56" s="18"/>
      <c r="M56" s="18"/>
      <c r="N56" s="18"/>
      <c r="O56" s="18"/>
      <c r="P56" s="18"/>
      <c r="Q56" s="18"/>
      <c r="R56" s="18"/>
      <c r="S56" s="18"/>
      <c r="T56" s="18"/>
      <c r="U56" s="18"/>
      <c r="V56" s="18"/>
      <c r="W56" s="18"/>
      <c r="X56" s="18"/>
      <c r="Y56" s="18"/>
      <c r="Z56" s="18"/>
      <c r="AA56" s="18"/>
      <c r="AB56" s="42"/>
    </row>
    <row r="57" spans="1:28" ht="18" customHeight="1">
      <c r="A57" s="7"/>
      <c r="B57" s="3" t="s">
        <v>418</v>
      </c>
      <c r="C57" s="3"/>
      <c r="D57" s="3"/>
      <c r="E57" s="3"/>
      <c r="F57" s="3"/>
      <c r="G57" s="3"/>
      <c r="H57" s="44" t="s">
        <v>2818</v>
      </c>
      <c r="I57" s="42"/>
      <c r="J57" s="42"/>
      <c r="K57" s="42"/>
      <c r="L57" s="42"/>
      <c r="M57" s="42"/>
      <c r="N57" s="42"/>
      <c r="O57" s="42"/>
      <c r="P57" s="42"/>
      <c r="Q57" s="42"/>
      <c r="R57" s="42"/>
      <c r="S57" s="42"/>
      <c r="T57" s="42"/>
      <c r="U57" s="42"/>
      <c r="V57" s="42"/>
      <c r="W57" s="42"/>
      <c r="X57" s="42"/>
      <c r="Y57" s="42"/>
      <c r="Z57" s="42"/>
      <c r="AA57" s="42"/>
      <c r="AB57" s="42"/>
    </row>
    <row r="58" spans="1:28" ht="18" customHeight="1">
      <c r="A58" s="7"/>
      <c r="B58" s="3"/>
      <c r="C58" s="3"/>
      <c r="D58" s="3"/>
      <c r="E58" s="3"/>
      <c r="F58" s="3"/>
      <c r="G58" s="3"/>
      <c r="H58" s="18" t="s">
        <v>100</v>
      </c>
      <c r="I58" s="42"/>
      <c r="J58" s="18"/>
      <c r="K58" s="18"/>
      <c r="L58" s="18"/>
      <c r="M58" s="18"/>
      <c r="N58" s="18"/>
      <c r="O58" s="18"/>
      <c r="P58" s="18"/>
      <c r="Q58" s="18"/>
      <c r="R58" s="18"/>
      <c r="S58" s="18"/>
      <c r="T58" s="18"/>
      <c r="U58" s="18"/>
      <c r="V58" s="18"/>
      <c r="W58" s="18"/>
      <c r="X58" s="18"/>
      <c r="Y58" s="18"/>
      <c r="Z58" s="18"/>
      <c r="AA58" s="18"/>
      <c r="AB58" s="42"/>
    </row>
    <row r="59" spans="1:28" ht="18" customHeight="1">
      <c r="A59" s="7"/>
      <c r="B59" s="3" t="s">
        <v>417</v>
      </c>
      <c r="C59" s="3"/>
      <c r="D59" s="3"/>
      <c r="E59" s="3"/>
      <c r="F59" s="3"/>
      <c r="G59" s="3"/>
      <c r="H59" s="18" t="s">
        <v>100</v>
      </c>
      <c r="I59" s="42"/>
      <c r="J59" s="18"/>
      <c r="K59" s="18"/>
      <c r="L59" s="18"/>
      <c r="M59" s="18"/>
      <c r="N59" s="18"/>
      <c r="O59" s="18"/>
      <c r="P59" s="18"/>
      <c r="Q59" s="18"/>
      <c r="R59" s="18"/>
      <c r="S59" s="18"/>
      <c r="T59" s="18"/>
      <c r="U59" s="18"/>
      <c r="V59" s="18"/>
      <c r="W59" s="18"/>
      <c r="X59" s="18"/>
      <c r="Y59" s="18"/>
      <c r="Z59" s="18"/>
      <c r="AA59" s="18"/>
      <c r="AB59" s="42"/>
    </row>
    <row r="60" spans="1:28" ht="18" customHeight="1">
      <c r="A60" s="7"/>
      <c r="B60" s="3" t="s">
        <v>416</v>
      </c>
      <c r="C60" s="3"/>
      <c r="D60" s="3"/>
      <c r="E60" s="3"/>
      <c r="F60" s="3"/>
      <c r="G60" s="3"/>
      <c r="H60" s="1512" t="s">
        <v>100</v>
      </c>
      <c r="I60" s="1512"/>
      <c r="J60" s="1512"/>
      <c r="K60" s="1512"/>
      <c r="L60" s="1512"/>
      <c r="M60" s="1512"/>
      <c r="N60" s="1512"/>
      <c r="O60" s="1512"/>
      <c r="P60" s="1512"/>
      <c r="Q60" s="1512"/>
      <c r="R60" s="1512"/>
      <c r="S60" s="1512"/>
      <c r="T60" s="1512"/>
      <c r="U60" s="1512"/>
      <c r="V60" s="1512"/>
      <c r="W60" s="1512"/>
      <c r="X60" s="1512"/>
      <c r="Y60" s="1512"/>
      <c r="Z60" s="1512"/>
      <c r="AA60" s="1512"/>
      <c r="AB60" s="1512"/>
    </row>
    <row r="61" spans="1:28" ht="18" customHeight="1">
      <c r="A61" s="7"/>
      <c r="B61" s="3" t="s">
        <v>415</v>
      </c>
      <c r="C61" s="3"/>
      <c r="D61" s="3"/>
      <c r="E61" s="3"/>
      <c r="F61" s="3"/>
      <c r="G61" s="3"/>
      <c r="H61" s="18" t="s">
        <v>100</v>
      </c>
      <c r="I61" s="42"/>
      <c r="J61" s="18"/>
      <c r="K61" s="18"/>
      <c r="L61" s="18"/>
      <c r="M61" s="18"/>
      <c r="N61" s="18"/>
      <c r="O61" s="18"/>
      <c r="P61" s="18"/>
      <c r="Q61" s="18"/>
      <c r="R61" s="18"/>
      <c r="S61" s="18"/>
      <c r="T61" s="18"/>
      <c r="U61" s="18"/>
      <c r="V61" s="18"/>
      <c r="W61" s="18"/>
      <c r="X61" s="18"/>
      <c r="Y61" s="18"/>
      <c r="Z61" s="18"/>
      <c r="AA61" s="18"/>
      <c r="AB61" s="42"/>
    </row>
    <row r="62" spans="1:28" ht="18" customHeight="1">
      <c r="A62" s="7"/>
      <c r="B62" s="34" t="s">
        <v>770</v>
      </c>
      <c r="C62" s="3"/>
      <c r="D62" s="3"/>
      <c r="E62" s="3"/>
      <c r="F62" s="3"/>
      <c r="G62" s="3"/>
      <c r="H62" s="1592" t="s">
        <v>100</v>
      </c>
      <c r="I62" s="1592"/>
      <c r="J62" s="1592"/>
      <c r="K62" s="1592"/>
      <c r="L62" s="1592"/>
      <c r="M62" s="1592"/>
      <c r="N62" s="1592"/>
      <c r="O62" s="1592"/>
      <c r="P62" s="1592"/>
      <c r="Q62" s="1592"/>
      <c r="R62" s="1592"/>
      <c r="S62" s="1592"/>
      <c r="T62" s="1592"/>
      <c r="U62" s="1592"/>
      <c r="V62" s="1592"/>
      <c r="W62" s="1592"/>
      <c r="X62" s="1592"/>
      <c r="Y62" s="1592"/>
      <c r="Z62" s="1592"/>
      <c r="AA62" s="1592"/>
      <c r="AB62" s="1592"/>
    </row>
    <row r="63" spans="1:28" ht="4.5" customHeight="1">
      <c r="A63" s="31"/>
      <c r="B63" s="15"/>
      <c r="C63" s="15"/>
      <c r="D63" s="15"/>
      <c r="E63" s="15"/>
      <c r="F63" s="15"/>
      <c r="G63" s="15"/>
      <c r="H63" s="1593"/>
      <c r="I63" s="1593"/>
      <c r="J63" s="1593"/>
      <c r="K63" s="1593"/>
      <c r="L63" s="1593"/>
      <c r="M63" s="1593"/>
      <c r="N63" s="1593"/>
      <c r="O63" s="1593"/>
      <c r="P63" s="1593"/>
      <c r="Q63" s="1593"/>
      <c r="R63" s="1593"/>
      <c r="S63" s="1593"/>
      <c r="T63" s="1593"/>
      <c r="U63" s="1593"/>
      <c r="V63" s="1593"/>
      <c r="W63" s="1593"/>
      <c r="X63" s="1593"/>
      <c r="Y63" s="1593"/>
      <c r="Z63" s="1593"/>
      <c r="AA63" s="1593"/>
      <c r="AB63" s="1593"/>
    </row>
    <row r="64" spans="1:28" ht="15.6" customHeight="1">
      <c r="A64" s="6" t="s">
        <v>2817</v>
      </c>
      <c r="B64" s="3" t="s">
        <v>2816</v>
      </c>
      <c r="C64" s="3"/>
      <c r="D64" s="3"/>
      <c r="E64" s="3"/>
      <c r="F64" s="3"/>
      <c r="G64" s="3"/>
      <c r="H64" s="3"/>
      <c r="I64" s="3"/>
      <c r="J64" s="3"/>
      <c r="K64" s="3"/>
      <c r="L64" s="3"/>
      <c r="M64" s="3"/>
      <c r="N64" s="3"/>
      <c r="O64" s="3"/>
      <c r="P64" s="3"/>
      <c r="Q64" s="3"/>
      <c r="R64" s="3"/>
      <c r="S64" s="3"/>
      <c r="T64" s="3"/>
      <c r="U64" s="3"/>
      <c r="V64" s="3"/>
      <c r="W64" s="3"/>
      <c r="X64" s="3"/>
      <c r="Y64" s="3"/>
      <c r="Z64" s="3"/>
      <c r="AA64" s="3"/>
    </row>
    <row r="65" spans="1:34" ht="15.6" customHeight="1">
      <c r="A65" s="7"/>
      <c r="B65" s="3" t="s">
        <v>412</v>
      </c>
      <c r="C65" s="3"/>
      <c r="D65" s="3"/>
      <c r="E65" s="3"/>
      <c r="F65" s="3"/>
      <c r="G65" s="3"/>
      <c r="H65" s="18" t="str">
        <f>施工者氏名</f>
        <v/>
      </c>
      <c r="I65" s="42"/>
      <c r="J65" s="18"/>
      <c r="K65" s="18"/>
      <c r="L65" s="18"/>
      <c r="M65" s="18"/>
      <c r="N65" s="18"/>
      <c r="O65" s="18"/>
      <c r="P65" s="18"/>
      <c r="Q65" s="18"/>
      <c r="R65" s="18"/>
      <c r="S65" s="18"/>
      <c r="T65" s="18"/>
      <c r="U65" s="18"/>
      <c r="V65" s="18"/>
      <c r="W65" s="18"/>
      <c r="X65" s="18"/>
      <c r="Y65" s="18"/>
      <c r="Z65" s="18"/>
      <c r="AA65" s="18"/>
      <c r="AB65" s="42"/>
    </row>
    <row r="66" spans="1:34" ht="15.6" customHeight="1">
      <c r="A66" s="7"/>
      <c r="B66" s="3" t="s">
        <v>411</v>
      </c>
      <c r="C66" s="3"/>
      <c r="D66" s="3"/>
      <c r="E66" s="3"/>
      <c r="F66" s="3"/>
      <c r="G66" s="3"/>
      <c r="H66" s="44" t="str">
        <f>"建設業の許可   ("&amp;施工者営業所名登録種類&amp;")  第  （"&amp;施工者営業所名資格&amp;"）"&amp;施工者営業所登録番号&amp;"号"</f>
        <v>建設業の許可   ()  第  （）号</v>
      </c>
      <c r="I66" s="42"/>
      <c r="J66" s="18"/>
      <c r="K66" s="18"/>
      <c r="L66" s="18"/>
      <c r="M66" s="18"/>
      <c r="N66" s="18"/>
      <c r="O66" s="18"/>
      <c r="P66" s="18"/>
      <c r="Q66" s="18"/>
      <c r="R66" s="18"/>
      <c r="S66" s="18"/>
      <c r="T66" s="18"/>
      <c r="U66" s="18"/>
      <c r="V66" s="18"/>
      <c r="W66" s="18"/>
      <c r="X66" s="18"/>
      <c r="Y66" s="18"/>
      <c r="Z66" s="18"/>
      <c r="AA66" s="18"/>
      <c r="AB66" s="42"/>
    </row>
    <row r="67" spans="1:34" ht="15.6" customHeight="1">
      <c r="A67" s="7"/>
      <c r="B67" s="3"/>
      <c r="C67" s="3"/>
      <c r="D67" s="3"/>
      <c r="E67" s="3"/>
      <c r="F67" s="3"/>
      <c r="G67" s="3"/>
      <c r="H67" s="18" t="str">
        <f>施工者営業所名</f>
        <v/>
      </c>
      <c r="I67" s="42"/>
      <c r="J67" s="18"/>
      <c r="K67" s="18"/>
      <c r="L67" s="18"/>
      <c r="M67" s="18"/>
      <c r="N67" s="18"/>
      <c r="O67" s="18"/>
      <c r="P67" s="18"/>
      <c r="Q67" s="18"/>
      <c r="R67" s="18"/>
      <c r="S67" s="18"/>
      <c r="T67" s="18"/>
      <c r="U67" s="18"/>
      <c r="V67" s="18"/>
      <c r="W67" s="18"/>
      <c r="X67" s="18"/>
      <c r="Y67" s="18"/>
      <c r="Z67" s="18"/>
      <c r="AA67" s="18"/>
      <c r="AB67" s="42"/>
    </row>
    <row r="68" spans="1:34" ht="15.6" customHeight="1">
      <c r="A68" s="7"/>
      <c r="B68" s="3" t="s">
        <v>410</v>
      </c>
      <c r="C68" s="3"/>
      <c r="D68" s="3"/>
      <c r="E68" s="3"/>
      <c r="F68" s="3"/>
      <c r="G68" s="3"/>
      <c r="H68" s="18" t="str">
        <f>施工者郵便番号</f>
        <v/>
      </c>
      <c r="I68" s="42"/>
      <c r="J68" s="18"/>
      <c r="K68" s="18"/>
      <c r="L68" s="18"/>
      <c r="M68" s="18"/>
      <c r="N68" s="18"/>
      <c r="O68" s="18"/>
      <c r="P68" s="18"/>
      <c r="Q68" s="18"/>
      <c r="R68" s="18"/>
      <c r="S68" s="18"/>
      <c r="T68" s="18"/>
      <c r="U68" s="18"/>
      <c r="V68" s="18"/>
      <c r="W68" s="18"/>
      <c r="X68" s="18"/>
      <c r="Y68" s="18"/>
      <c r="Z68" s="18"/>
      <c r="AA68" s="18"/>
      <c r="AB68" s="42"/>
    </row>
    <row r="69" spans="1:34" ht="15.6" customHeight="1">
      <c r="A69" s="7"/>
      <c r="B69" s="3" t="s">
        <v>409</v>
      </c>
      <c r="C69" s="3"/>
      <c r="D69" s="3"/>
      <c r="E69" s="3"/>
      <c r="F69" s="3"/>
      <c r="G69" s="3"/>
      <c r="H69" s="1512" t="str">
        <f>施工者所在地</f>
        <v/>
      </c>
      <c r="I69" s="1512"/>
      <c r="J69" s="1512"/>
      <c r="K69" s="1512"/>
      <c r="L69" s="1512"/>
      <c r="M69" s="1512"/>
      <c r="N69" s="1512"/>
      <c r="O69" s="1512"/>
      <c r="P69" s="1512"/>
      <c r="Q69" s="1512"/>
      <c r="R69" s="1512"/>
      <c r="S69" s="1512"/>
      <c r="T69" s="1512"/>
      <c r="U69" s="1512"/>
      <c r="V69" s="1512"/>
      <c r="W69" s="1512"/>
      <c r="X69" s="1512"/>
      <c r="Y69" s="1512"/>
      <c r="Z69" s="1512"/>
      <c r="AA69" s="1512"/>
      <c r="AB69" s="1512"/>
    </row>
    <row r="70" spans="1:34" ht="15.6" customHeight="1">
      <c r="A70" s="15"/>
      <c r="B70" s="15" t="s">
        <v>408</v>
      </c>
      <c r="C70" s="15"/>
      <c r="D70" s="15"/>
      <c r="E70" s="15"/>
      <c r="F70" s="15"/>
      <c r="G70" s="15"/>
      <c r="H70" s="27" t="str">
        <f>施工者電話番号</f>
        <v/>
      </c>
      <c r="I70" s="40"/>
      <c r="J70" s="27"/>
      <c r="K70" s="27"/>
      <c r="L70" s="27"/>
      <c r="M70" s="27"/>
      <c r="N70" s="27"/>
      <c r="O70" s="27"/>
      <c r="P70" s="27"/>
      <c r="Q70" s="27"/>
      <c r="R70" s="27"/>
      <c r="S70" s="27"/>
      <c r="T70" s="27"/>
      <c r="U70" s="27"/>
      <c r="V70" s="27"/>
      <c r="W70" s="27"/>
      <c r="X70" s="27"/>
      <c r="Y70" s="27"/>
      <c r="Z70" s="27"/>
      <c r="AA70" s="27"/>
      <c r="AB70" s="42"/>
    </row>
    <row r="71" spans="1:34" ht="15" customHeight="1">
      <c r="A71" s="6" t="s">
        <v>2815</v>
      </c>
      <c r="B71" s="3" t="s">
        <v>768</v>
      </c>
      <c r="C71" s="3"/>
      <c r="D71" s="3"/>
      <c r="E71" s="3"/>
      <c r="F71" s="3"/>
      <c r="G71" s="3"/>
      <c r="H71" s="50"/>
      <c r="I71" s="42"/>
      <c r="J71" s="18"/>
      <c r="K71" s="18"/>
      <c r="L71" s="18"/>
      <c r="M71" s="18"/>
      <c r="N71" s="18"/>
      <c r="O71" s="18"/>
      <c r="P71" s="18"/>
      <c r="Q71" s="18"/>
      <c r="R71" s="18"/>
      <c r="S71" s="18"/>
      <c r="T71" s="18"/>
      <c r="U71" s="18"/>
      <c r="V71" s="18"/>
      <c r="W71" s="18"/>
      <c r="X71" s="18"/>
      <c r="Y71" s="18"/>
      <c r="Z71" s="18"/>
      <c r="AA71" s="18"/>
      <c r="AB71" s="42"/>
    </row>
    <row r="72" spans="1:34" ht="26.25" customHeight="1">
      <c r="A72" s="111"/>
      <c r="B72" s="213" t="s">
        <v>767</v>
      </c>
      <c r="C72" s="3"/>
      <c r="D72" s="3"/>
      <c r="E72" s="3"/>
      <c r="F72" s="1551" t="str">
        <f>地名地番県&amp;地名地番市町&amp;地名地番その他</f>
        <v/>
      </c>
      <c r="G72" s="1551"/>
      <c r="H72" s="1551"/>
      <c r="I72" s="1551"/>
      <c r="J72" s="1551"/>
      <c r="K72" s="1551"/>
      <c r="L72" s="1551"/>
      <c r="M72" s="1551"/>
      <c r="N72" s="1551"/>
      <c r="O72" s="1551"/>
      <c r="P72" s="1551"/>
      <c r="Q72" s="1551"/>
      <c r="R72" s="1551"/>
      <c r="S72" s="1551"/>
      <c r="T72" s="1551"/>
      <c r="U72" s="1551"/>
      <c r="V72" s="1551"/>
      <c r="W72" s="1551"/>
      <c r="X72" s="1551"/>
      <c r="Y72" s="1551"/>
      <c r="Z72" s="1551"/>
      <c r="AA72" s="1551"/>
    </row>
    <row r="73" spans="1:34" ht="26.25" customHeight="1">
      <c r="A73" s="111"/>
      <c r="B73" s="213" t="s">
        <v>2813</v>
      </c>
      <c r="C73" s="3"/>
      <c r="D73" s="3"/>
      <c r="E73" s="3"/>
      <c r="F73" s="1551" t="str">
        <f>住居表示県&amp;住居表示市町&amp;住居表示その他</f>
        <v/>
      </c>
      <c r="G73" s="1551"/>
      <c r="H73" s="1551"/>
      <c r="I73" s="1551"/>
      <c r="J73" s="1551"/>
      <c r="K73" s="1551"/>
      <c r="L73" s="1551"/>
      <c r="M73" s="1551"/>
      <c r="N73" s="1551"/>
      <c r="O73" s="1551"/>
      <c r="P73" s="1551"/>
      <c r="Q73" s="1551"/>
      <c r="R73" s="1551"/>
      <c r="S73" s="1551"/>
      <c r="T73" s="1551"/>
      <c r="U73" s="1551"/>
      <c r="V73" s="1551"/>
      <c r="W73" s="1551"/>
      <c r="X73" s="1551"/>
      <c r="Y73" s="1551"/>
      <c r="Z73" s="1551"/>
      <c r="AA73" s="1551"/>
    </row>
    <row r="74" spans="1:34" ht="15" customHeight="1">
      <c r="A74" s="111"/>
      <c r="B74" s="3" t="s">
        <v>787</v>
      </c>
      <c r="C74" s="3"/>
      <c r="D74" s="3"/>
      <c r="E74" s="3"/>
      <c r="F74" s="49"/>
      <c r="G74" s="3"/>
      <c r="J74" s="49"/>
      <c r="K74" s="49"/>
      <c r="L74" s="49"/>
      <c r="M74" s="49"/>
      <c r="N74" s="49"/>
      <c r="O74" s="49"/>
      <c r="P74" s="49"/>
      <c r="Q74" s="49"/>
      <c r="R74" s="49"/>
      <c r="S74" s="49"/>
      <c r="T74" s="49"/>
      <c r="U74" s="49"/>
      <c r="V74" s="49"/>
      <c r="W74" s="49"/>
      <c r="X74" s="49"/>
      <c r="Y74" s="49"/>
      <c r="Z74" s="49"/>
      <c r="AA74" s="49"/>
    </row>
    <row r="75" spans="1:34" ht="15" customHeight="1">
      <c r="A75" s="41"/>
      <c r="B75" s="15" t="s">
        <v>786</v>
      </c>
      <c r="C75" s="15"/>
      <c r="D75" s="15"/>
      <c r="E75" s="15"/>
      <c r="F75" s="76"/>
      <c r="G75" s="28"/>
      <c r="H75" s="28"/>
      <c r="I75" s="28"/>
      <c r="J75" s="76"/>
      <c r="K75" s="76"/>
      <c r="L75" s="76"/>
      <c r="M75" s="76"/>
      <c r="N75" s="76"/>
      <c r="O75" s="76"/>
      <c r="P75" s="76"/>
      <c r="Q75" s="76"/>
      <c r="R75" s="76"/>
      <c r="S75" s="76"/>
      <c r="T75" s="76"/>
      <c r="U75" s="76"/>
      <c r="V75" s="76"/>
      <c r="W75" s="76"/>
      <c r="X75" s="76"/>
      <c r="Y75" s="76"/>
      <c r="Z75" s="76"/>
      <c r="AA75" s="76"/>
    </row>
    <row r="76" spans="1:34" ht="15" customHeight="1">
      <c r="A76" s="6" t="s">
        <v>2812</v>
      </c>
      <c r="B76" s="3" t="s">
        <v>766</v>
      </c>
      <c r="C76" s="3"/>
      <c r="D76" s="3"/>
      <c r="E76" s="3"/>
      <c r="F76" s="3"/>
      <c r="G76" s="3"/>
      <c r="H76" s="3"/>
      <c r="I76" s="3"/>
      <c r="J76" s="3"/>
      <c r="K76" s="3"/>
      <c r="L76" s="3"/>
      <c r="M76" s="3"/>
      <c r="N76" s="3"/>
      <c r="O76" s="3"/>
      <c r="P76" s="3"/>
      <c r="Q76" s="3"/>
      <c r="R76" s="3"/>
      <c r="S76" s="3"/>
      <c r="T76" s="3"/>
      <c r="U76" s="3"/>
      <c r="V76" s="3"/>
      <c r="W76" s="3"/>
      <c r="X76" s="3"/>
      <c r="Y76" s="3"/>
      <c r="Z76" s="3"/>
      <c r="AA76" s="3"/>
      <c r="AH76" s="138"/>
    </row>
    <row r="77" spans="1:34" ht="15" customHeight="1">
      <c r="A77" s="7"/>
      <c r="B77" s="3" t="s">
        <v>764</v>
      </c>
      <c r="C77" s="3"/>
      <c r="D77" s="3"/>
      <c r="E77" s="3" t="s">
        <v>169</v>
      </c>
      <c r="F77" s="3"/>
      <c r="G77" s="3"/>
      <c r="H77" s="3"/>
      <c r="I77" s="3"/>
      <c r="J77" s="3" t="s">
        <v>2811</v>
      </c>
      <c r="N77" s="3"/>
      <c r="O77" s="3"/>
      <c r="P77" s="3"/>
      <c r="Q77" s="3"/>
      <c r="R77" s="3"/>
      <c r="S77" s="3"/>
      <c r="T77" s="3"/>
      <c r="U77" s="3"/>
      <c r="V77" s="3"/>
      <c r="W77" s="3"/>
      <c r="X77" s="3"/>
      <c r="Y77" s="3"/>
      <c r="Z77" s="3"/>
      <c r="AA77" s="3"/>
    </row>
    <row r="78" spans="1:34" ht="15" customHeight="1">
      <c r="A78" s="7"/>
      <c r="B78" s="3" t="s">
        <v>763</v>
      </c>
      <c r="C78" s="3"/>
      <c r="D78" s="3"/>
      <c r="E78" s="3"/>
      <c r="F78" s="3"/>
      <c r="G78" s="3"/>
      <c r="H78" s="3"/>
      <c r="I78" s="205"/>
      <c r="J78" s="3"/>
      <c r="K78" s="3"/>
      <c r="L78" s="3" t="s">
        <v>2810</v>
      </c>
      <c r="M78" s="3"/>
      <c r="N78" s="3"/>
      <c r="O78" s="3"/>
      <c r="P78" s="3"/>
      <c r="Q78" s="3"/>
      <c r="R78" s="3"/>
      <c r="S78" s="3"/>
      <c r="T78" s="3"/>
      <c r="U78" s="3"/>
      <c r="V78" s="3"/>
      <c r="W78" s="3"/>
      <c r="X78" s="3"/>
      <c r="Y78" s="3"/>
      <c r="Z78" s="3"/>
      <c r="AA78" s="3"/>
    </row>
    <row r="79" spans="1:34" ht="15" customHeight="1">
      <c r="A79" s="7"/>
      <c r="B79" s="3" t="s">
        <v>785</v>
      </c>
      <c r="C79" s="3"/>
      <c r="D79" s="3"/>
      <c r="E79" s="3"/>
      <c r="F79" s="6" t="s">
        <v>2809</v>
      </c>
      <c r="G79" s="3" t="s">
        <v>312</v>
      </c>
      <c r="H79" s="3"/>
      <c r="I79" s="204" t="s">
        <v>2808</v>
      </c>
      <c r="J79" s="3" t="s">
        <v>311</v>
      </c>
      <c r="K79" s="3"/>
      <c r="L79" s="6" t="s">
        <v>2808</v>
      </c>
      <c r="M79" s="3" t="s">
        <v>760</v>
      </c>
      <c r="N79" s="3"/>
      <c r="O79" s="6" t="s">
        <v>2807</v>
      </c>
      <c r="P79" s="3" t="s">
        <v>181</v>
      </c>
      <c r="Q79" s="3"/>
      <c r="R79" s="3"/>
      <c r="S79" s="3"/>
      <c r="T79" s="3"/>
      <c r="U79" s="3"/>
      <c r="V79" s="3"/>
      <c r="W79" s="3"/>
      <c r="X79" s="3"/>
      <c r="Y79" s="3"/>
      <c r="Z79" s="3"/>
      <c r="AA79" s="3" t="s">
        <v>493</v>
      </c>
    </row>
    <row r="80" spans="1:34" ht="15" customHeight="1">
      <c r="A80" s="7"/>
      <c r="B80" s="3"/>
      <c r="C80" s="3"/>
      <c r="D80" s="3"/>
      <c r="E80" s="3"/>
      <c r="F80" s="6" t="s">
        <v>2806</v>
      </c>
      <c r="G80" s="3" t="s">
        <v>303</v>
      </c>
      <c r="H80" s="3"/>
      <c r="I80" s="204"/>
      <c r="J80" s="3"/>
      <c r="K80" s="3"/>
      <c r="M80" s="6" t="s">
        <v>2805</v>
      </c>
      <c r="N80" s="3" t="s">
        <v>302</v>
      </c>
      <c r="P80" s="3"/>
      <c r="Q80" s="3"/>
      <c r="T80" s="3" t="s">
        <v>2805</v>
      </c>
      <c r="U80" s="3" t="s">
        <v>301</v>
      </c>
      <c r="W80" s="3"/>
      <c r="X80" s="3"/>
      <c r="Y80" s="3"/>
      <c r="AA80" s="3" t="s">
        <v>2801</v>
      </c>
    </row>
    <row r="81" spans="1:27" ht="15" customHeight="1">
      <c r="A81" s="7"/>
      <c r="B81" s="3" t="s">
        <v>784</v>
      </c>
      <c r="C81" s="3"/>
      <c r="D81" s="3"/>
      <c r="E81" s="3"/>
      <c r="F81" s="6" t="s">
        <v>2803</v>
      </c>
      <c r="G81" s="3"/>
      <c r="H81" s="3"/>
      <c r="I81" s="204"/>
      <c r="J81" s="3"/>
      <c r="K81" s="3"/>
      <c r="L81" s="6"/>
      <c r="M81" s="6" t="s">
        <v>2802</v>
      </c>
      <c r="N81" s="3"/>
      <c r="O81" s="6"/>
      <c r="P81" s="3"/>
      <c r="Q81" s="3"/>
      <c r="R81" s="3"/>
      <c r="S81" s="3"/>
      <c r="T81" s="3" t="s">
        <v>2802</v>
      </c>
      <c r="U81" s="3"/>
      <c r="V81" s="3"/>
      <c r="W81" s="3"/>
      <c r="X81" s="3"/>
      <c r="Y81" s="3"/>
      <c r="Z81" s="3"/>
      <c r="AA81" s="3" t="s">
        <v>2801</v>
      </c>
    </row>
    <row r="82" spans="1:27" ht="15" customHeight="1">
      <c r="A82" s="7"/>
      <c r="B82" s="3" t="s">
        <v>2804</v>
      </c>
      <c r="C82" s="3"/>
      <c r="D82" s="3"/>
      <c r="E82" s="3"/>
      <c r="F82" s="6" t="s">
        <v>2803</v>
      </c>
      <c r="G82" s="3"/>
      <c r="H82" s="3"/>
      <c r="I82" s="204"/>
      <c r="J82" s="3"/>
      <c r="K82" s="3"/>
      <c r="L82" s="6"/>
      <c r="M82" s="6" t="s">
        <v>2802</v>
      </c>
      <c r="N82" s="3"/>
      <c r="O82" s="6"/>
      <c r="P82" s="3"/>
      <c r="Q82" s="3"/>
      <c r="R82" s="3"/>
      <c r="S82" s="3"/>
      <c r="T82" s="3" t="s">
        <v>2802</v>
      </c>
      <c r="U82" s="3"/>
      <c r="V82" s="3"/>
      <c r="W82" s="3"/>
      <c r="X82" s="3"/>
      <c r="Y82" s="3"/>
      <c r="Z82" s="3"/>
      <c r="AA82" s="3" t="s">
        <v>2801</v>
      </c>
    </row>
    <row r="83" spans="1:27" ht="15" customHeight="1">
      <c r="A83" s="7"/>
      <c r="B83" s="3" t="s">
        <v>780</v>
      </c>
      <c r="F83" s="3"/>
      <c r="G83" s="3"/>
      <c r="H83" s="3"/>
      <c r="I83" s="3"/>
      <c r="J83" s="3"/>
      <c r="K83" s="3"/>
      <c r="L83" s="3"/>
      <c r="M83" s="3"/>
      <c r="N83" s="3"/>
      <c r="O83" s="3"/>
      <c r="P83" s="3"/>
      <c r="Q83" s="3"/>
      <c r="R83" s="3"/>
      <c r="S83" s="3"/>
      <c r="T83" s="3"/>
      <c r="U83" s="3"/>
      <c r="V83" s="3"/>
      <c r="W83" s="3"/>
      <c r="X83" s="3"/>
      <c r="Y83" s="3"/>
      <c r="Z83" s="3"/>
      <c r="AA83" s="3"/>
    </row>
    <row r="84" spans="1:27" ht="15" customHeight="1">
      <c r="A84" s="783" t="s">
        <v>2800</v>
      </c>
      <c r="B84" s="632" t="s">
        <v>756</v>
      </c>
      <c r="C84" s="632"/>
      <c r="D84" s="632"/>
      <c r="E84" s="632"/>
      <c r="F84" s="632"/>
      <c r="G84" s="632"/>
      <c r="H84" s="632"/>
      <c r="I84" s="632"/>
      <c r="J84" s="632" t="s">
        <v>3074</v>
      </c>
      <c r="K84" s="632"/>
      <c r="L84" s="783"/>
      <c r="M84" s="632" t="s">
        <v>324</v>
      </c>
      <c r="N84" s="783"/>
      <c r="O84" s="632" t="s">
        <v>323</v>
      </c>
      <c r="P84" s="783"/>
      <c r="Q84" s="632" t="s">
        <v>322</v>
      </c>
      <c r="R84" s="632"/>
      <c r="S84" s="965"/>
      <c r="T84" s="965"/>
      <c r="U84" s="632"/>
      <c r="V84" s="632"/>
      <c r="W84" s="632"/>
      <c r="X84" s="632"/>
      <c r="Y84" s="632"/>
      <c r="Z84" s="632"/>
      <c r="AA84" s="632"/>
    </row>
    <row r="85" spans="1:27" ht="15" customHeight="1">
      <c r="A85" s="783" t="s">
        <v>2800</v>
      </c>
      <c r="B85" s="632" t="s">
        <v>755</v>
      </c>
      <c r="C85" s="632"/>
      <c r="D85" s="632"/>
      <c r="E85" s="632"/>
      <c r="F85" s="632"/>
      <c r="G85" s="632"/>
      <c r="H85" s="632"/>
      <c r="I85" s="632"/>
      <c r="J85" s="15" t="s">
        <v>3074</v>
      </c>
      <c r="K85" s="632"/>
      <c r="L85" s="783"/>
      <c r="M85" s="632" t="s">
        <v>324</v>
      </c>
      <c r="N85" s="783"/>
      <c r="O85" s="632" t="s">
        <v>323</v>
      </c>
      <c r="P85" s="783"/>
      <c r="Q85" s="632" t="s">
        <v>322</v>
      </c>
      <c r="R85" s="632"/>
      <c r="S85" s="965"/>
      <c r="T85" s="965"/>
      <c r="U85" s="632"/>
      <c r="V85" s="632"/>
      <c r="W85" s="632"/>
      <c r="X85" s="632"/>
      <c r="Y85" s="632"/>
      <c r="Z85" s="632"/>
      <c r="AA85" s="632"/>
    </row>
    <row r="86" spans="1:27" ht="15" customHeight="1">
      <c r="A86" s="6" t="s">
        <v>2800</v>
      </c>
      <c r="B86" s="3" t="s">
        <v>754</v>
      </c>
      <c r="C86" s="3"/>
      <c r="D86" s="3"/>
      <c r="E86" s="3"/>
      <c r="F86" s="3"/>
      <c r="G86" s="3"/>
      <c r="H86" s="3"/>
      <c r="I86" s="3"/>
      <c r="J86" s="3"/>
      <c r="K86" s="3"/>
      <c r="L86" s="3"/>
      <c r="M86" s="3"/>
      <c r="N86" s="3"/>
      <c r="O86" s="3"/>
      <c r="P86" s="3"/>
      <c r="Q86" s="3"/>
      <c r="R86" s="3"/>
      <c r="S86" s="2"/>
      <c r="T86" s="2"/>
      <c r="U86" s="3" t="s">
        <v>327</v>
      </c>
      <c r="V86" s="3"/>
      <c r="W86" s="3"/>
      <c r="X86" s="3"/>
      <c r="Y86" s="3"/>
      <c r="Z86" s="3"/>
      <c r="AA86" s="3"/>
    </row>
    <row r="87" spans="1:27" ht="15" customHeight="1">
      <c r="A87" s="6"/>
      <c r="B87" s="3"/>
      <c r="C87" s="3"/>
      <c r="D87" s="3"/>
      <c r="E87" s="5" t="s">
        <v>753</v>
      </c>
      <c r="F87" s="1473"/>
      <c r="G87" s="1473"/>
      <c r="H87" s="6" t="s">
        <v>752</v>
      </c>
      <c r="J87" s="3" t="s">
        <v>3074</v>
      </c>
      <c r="K87" s="3"/>
      <c r="L87" s="6"/>
      <c r="M87" s="3" t="s">
        <v>324</v>
      </c>
      <c r="N87" s="3"/>
      <c r="O87" s="3" t="s">
        <v>323</v>
      </c>
      <c r="P87" s="3"/>
      <c r="Q87" s="3" t="s">
        <v>322</v>
      </c>
      <c r="R87" s="5" t="s">
        <v>2799</v>
      </c>
      <c r="S87" s="1870"/>
      <c r="T87" s="1870"/>
      <c r="U87" s="1870"/>
      <c r="V87" s="1870"/>
      <c r="W87" s="1870"/>
      <c r="X87" s="1870"/>
      <c r="Y87" s="1870"/>
      <c r="Z87" s="1870"/>
      <c r="AA87" s="5" t="s">
        <v>2798</v>
      </c>
    </row>
    <row r="88" spans="1:27" ht="15" customHeight="1">
      <c r="A88" s="30"/>
      <c r="B88" s="30"/>
      <c r="C88" s="30"/>
      <c r="D88" s="30"/>
      <c r="E88" s="35" t="s">
        <v>753</v>
      </c>
      <c r="F88" s="1498"/>
      <c r="G88" s="1498"/>
      <c r="H88" s="32" t="s">
        <v>752</v>
      </c>
      <c r="I88" s="35"/>
      <c r="J88" s="15" t="s">
        <v>3074</v>
      </c>
      <c r="K88" s="15"/>
      <c r="L88" s="15"/>
      <c r="M88" s="15" t="s">
        <v>324</v>
      </c>
      <c r="N88" s="15"/>
      <c r="O88" s="15" t="s">
        <v>323</v>
      </c>
      <c r="P88" s="15"/>
      <c r="Q88" s="15" t="s">
        <v>322</v>
      </c>
      <c r="R88" s="35" t="s">
        <v>2797</v>
      </c>
      <c r="S88" s="1871"/>
      <c r="T88" s="1871"/>
      <c r="U88" s="1871"/>
      <c r="V88" s="1871"/>
      <c r="W88" s="1871"/>
      <c r="X88" s="1871"/>
      <c r="Y88" s="1871"/>
      <c r="Z88" s="1871"/>
      <c r="AA88" s="203" t="s">
        <v>320</v>
      </c>
    </row>
    <row r="89" spans="1:27" ht="15" customHeight="1">
      <c r="A89" s="6" t="s">
        <v>2796</v>
      </c>
      <c r="B89" s="3" t="s">
        <v>779</v>
      </c>
      <c r="C89" s="3"/>
      <c r="D89" s="3"/>
      <c r="E89" s="3"/>
      <c r="F89" s="1884"/>
      <c r="G89" s="1884"/>
      <c r="H89" s="1884"/>
      <c r="I89" s="1884"/>
      <c r="J89" s="1884"/>
      <c r="K89" s="1884"/>
      <c r="L89" s="1884"/>
      <c r="M89" s="1884"/>
      <c r="N89" s="1884"/>
      <c r="O89" s="1884"/>
      <c r="P89" s="1884"/>
      <c r="Q89" s="1884"/>
      <c r="R89" s="1884"/>
      <c r="S89" s="1884"/>
      <c r="T89" s="1884"/>
      <c r="U89" s="1884"/>
      <c r="V89" s="1884"/>
      <c r="W89" s="1884"/>
      <c r="X89" s="1884"/>
      <c r="Y89" s="1884"/>
      <c r="Z89" s="1884"/>
      <c r="AA89" s="1884"/>
    </row>
    <row r="90" spans="1:27" ht="15" customHeight="1">
      <c r="A90" s="32"/>
      <c r="B90" s="15"/>
      <c r="C90" s="15"/>
      <c r="D90" s="15"/>
      <c r="E90" s="15"/>
      <c r="F90" s="1885"/>
      <c r="G90" s="1885"/>
      <c r="H90" s="1885"/>
      <c r="I90" s="1885"/>
      <c r="J90" s="1885"/>
      <c r="K90" s="1885"/>
      <c r="L90" s="1885"/>
      <c r="M90" s="1885"/>
      <c r="N90" s="1885"/>
      <c r="O90" s="1885"/>
      <c r="P90" s="1885"/>
      <c r="Q90" s="1885"/>
      <c r="R90" s="1885"/>
      <c r="S90" s="1885"/>
      <c r="T90" s="1885"/>
      <c r="U90" s="1885"/>
      <c r="V90" s="1885"/>
      <c r="W90" s="1885"/>
      <c r="X90" s="1885"/>
      <c r="Y90" s="1885"/>
      <c r="Z90" s="1885"/>
      <c r="AA90" s="1885"/>
    </row>
    <row r="91" spans="1:27" ht="15" customHeight="1">
      <c r="A91" s="6" t="s">
        <v>2795</v>
      </c>
      <c r="B91" s="3" t="s">
        <v>778</v>
      </c>
      <c r="C91" s="3"/>
      <c r="D91" s="3"/>
      <c r="E91" s="3"/>
      <c r="F91" s="1884"/>
      <c r="G91" s="1884"/>
      <c r="H91" s="1884"/>
      <c r="I91" s="1884"/>
      <c r="J91" s="1884"/>
      <c r="K91" s="1884"/>
      <c r="L91" s="1884"/>
      <c r="M91" s="1884"/>
      <c r="N91" s="1884"/>
      <c r="O91" s="1884"/>
      <c r="P91" s="1884"/>
      <c r="Q91" s="1884"/>
      <c r="R91" s="1884"/>
      <c r="S91" s="1884"/>
      <c r="T91" s="1884"/>
      <c r="U91" s="1884"/>
      <c r="V91" s="1884"/>
      <c r="W91" s="1884"/>
      <c r="X91" s="1884"/>
      <c r="Y91" s="1884"/>
      <c r="Z91" s="1884"/>
      <c r="AA91" s="1884"/>
    </row>
    <row r="92" spans="1:27" ht="15" customHeight="1">
      <c r="A92" s="32"/>
      <c r="B92" s="15"/>
      <c r="C92" s="15"/>
      <c r="D92" s="15"/>
      <c r="E92" s="15"/>
      <c r="F92" s="1885"/>
      <c r="G92" s="1885"/>
      <c r="H92" s="1885"/>
      <c r="I92" s="1885"/>
      <c r="J92" s="1885"/>
      <c r="K92" s="1885"/>
      <c r="L92" s="1885"/>
      <c r="M92" s="1885"/>
      <c r="N92" s="1885"/>
      <c r="O92" s="1885"/>
      <c r="P92" s="1885"/>
      <c r="Q92" s="1885"/>
      <c r="R92" s="1885"/>
      <c r="S92" s="1885"/>
      <c r="T92" s="1885"/>
      <c r="U92" s="1885"/>
      <c r="V92" s="1885"/>
      <c r="W92" s="1885"/>
      <c r="X92" s="1885"/>
      <c r="Y92" s="1885"/>
      <c r="Z92" s="1885"/>
      <c r="AA92" s="1885"/>
    </row>
    <row r="93" spans="1:27" ht="15" customHeight="1"/>
    <row r="94" spans="1:27" ht="15" customHeight="1">
      <c r="A94" s="964" t="s">
        <v>2794</v>
      </c>
      <c r="B94" s="964"/>
      <c r="C94" s="964"/>
      <c r="D94" s="964"/>
      <c r="E94" s="964"/>
      <c r="F94" s="964"/>
      <c r="G94" s="964"/>
      <c r="H94" s="964"/>
      <c r="I94" s="964"/>
      <c r="J94" s="964"/>
      <c r="K94" s="964"/>
      <c r="L94" s="964"/>
      <c r="M94" s="964"/>
      <c r="N94" s="964"/>
      <c r="O94" s="964"/>
      <c r="P94" s="964"/>
      <c r="Q94" s="964"/>
      <c r="R94" s="964"/>
      <c r="S94" s="964"/>
      <c r="T94" s="964"/>
      <c r="U94" s="964"/>
      <c r="V94" s="964"/>
      <c r="W94" s="964"/>
      <c r="X94" s="964"/>
      <c r="Y94" s="964"/>
      <c r="Z94" s="964"/>
      <c r="AA94" s="964"/>
    </row>
    <row r="95" spans="1:27" ht="15" customHeight="1">
      <c r="B95" s="1" t="s">
        <v>537</v>
      </c>
    </row>
    <row r="96" spans="1:27" ht="15" customHeight="1">
      <c r="A96" s="1607"/>
      <c r="B96" s="1607"/>
      <c r="C96" s="1607"/>
      <c r="D96" s="1607"/>
      <c r="E96" s="1607"/>
      <c r="F96" s="1607"/>
      <c r="G96" s="1607"/>
      <c r="H96" s="1607"/>
      <c r="I96" s="1607"/>
      <c r="J96" s="1607"/>
      <c r="K96" s="1607"/>
      <c r="L96" s="1607"/>
      <c r="M96" s="1607"/>
      <c r="N96" s="1607"/>
      <c r="O96" s="1607"/>
      <c r="P96" s="1607"/>
      <c r="Q96" s="1607"/>
      <c r="R96" s="1607"/>
      <c r="S96" s="1607"/>
      <c r="T96" s="1607"/>
      <c r="U96" s="1607"/>
      <c r="V96" s="1607"/>
      <c r="W96" s="1607"/>
      <c r="X96" s="1607"/>
      <c r="Y96" s="1607"/>
      <c r="Z96" s="1607"/>
      <c r="AA96" s="1607"/>
    </row>
    <row r="97" spans="1:27" ht="15" customHeight="1">
      <c r="A97" s="1607"/>
      <c r="B97" s="1607"/>
      <c r="C97" s="1607"/>
      <c r="D97" s="1607"/>
      <c r="E97" s="1607"/>
      <c r="F97" s="1607"/>
      <c r="G97" s="1607"/>
      <c r="H97" s="1607"/>
      <c r="I97" s="1607"/>
      <c r="J97" s="1607"/>
      <c r="K97" s="1607"/>
      <c r="L97" s="1607"/>
      <c r="M97" s="1607"/>
      <c r="N97" s="1607"/>
      <c r="O97" s="1607"/>
      <c r="P97" s="1607"/>
      <c r="Q97" s="1607"/>
      <c r="R97" s="1607"/>
      <c r="S97" s="1607"/>
      <c r="T97" s="1607"/>
      <c r="U97" s="1607"/>
      <c r="V97" s="1607"/>
      <c r="W97" s="1607"/>
      <c r="X97" s="1607"/>
      <c r="Y97" s="1607"/>
      <c r="Z97" s="1607"/>
      <c r="AA97" s="1607"/>
    </row>
    <row r="98" spans="1:27" ht="15" customHeight="1">
      <c r="A98" s="1607"/>
      <c r="B98" s="1607"/>
      <c r="C98" s="1607"/>
      <c r="D98" s="1607"/>
      <c r="E98" s="1607"/>
      <c r="F98" s="1607"/>
      <c r="G98" s="1607"/>
      <c r="H98" s="1607"/>
      <c r="I98" s="1607"/>
      <c r="J98" s="1607"/>
      <c r="K98" s="1607"/>
      <c r="L98" s="1607"/>
      <c r="M98" s="1607"/>
      <c r="N98" s="1607"/>
      <c r="O98" s="1607"/>
      <c r="P98" s="1607"/>
      <c r="Q98" s="1607"/>
      <c r="R98" s="1607"/>
      <c r="S98" s="1607"/>
      <c r="T98" s="1607"/>
      <c r="U98" s="1607"/>
      <c r="V98" s="1607"/>
      <c r="W98" s="1607"/>
      <c r="X98" s="1607"/>
      <c r="Y98" s="1607"/>
      <c r="Z98" s="1607"/>
      <c r="AA98" s="1607"/>
    </row>
    <row r="99" spans="1:27" ht="15" customHeight="1">
      <c r="A99" s="1607"/>
      <c r="B99" s="1607"/>
      <c r="C99" s="1607"/>
      <c r="D99" s="1607"/>
      <c r="E99" s="1607"/>
      <c r="F99" s="1607"/>
      <c r="G99" s="1607"/>
      <c r="H99" s="1607"/>
      <c r="I99" s="1607"/>
      <c r="J99" s="1607"/>
      <c r="K99" s="1607"/>
      <c r="L99" s="1607"/>
      <c r="M99" s="1607"/>
      <c r="N99" s="1607"/>
      <c r="O99" s="1607"/>
      <c r="P99" s="1607"/>
      <c r="Q99" s="1607"/>
      <c r="R99" s="1607"/>
      <c r="S99" s="1607"/>
      <c r="T99" s="1607"/>
      <c r="U99" s="1607"/>
      <c r="V99" s="1607"/>
      <c r="W99" s="1607"/>
      <c r="X99" s="1607"/>
      <c r="Y99" s="1607"/>
      <c r="Z99" s="1607"/>
      <c r="AA99" s="1607"/>
    </row>
    <row r="100" spans="1:27" ht="15" customHeight="1">
      <c r="A100" s="1607"/>
      <c r="B100" s="1607"/>
      <c r="C100" s="1607"/>
      <c r="D100" s="1607"/>
      <c r="E100" s="1607"/>
      <c r="F100" s="1607"/>
      <c r="G100" s="1607"/>
      <c r="H100" s="1607"/>
      <c r="I100" s="1607"/>
      <c r="J100" s="1607"/>
      <c r="K100" s="1607"/>
      <c r="L100" s="1607"/>
      <c r="M100" s="1607"/>
      <c r="N100" s="1607"/>
      <c r="O100" s="1607"/>
      <c r="P100" s="1607"/>
      <c r="Q100" s="1607"/>
      <c r="R100" s="1607"/>
      <c r="S100" s="1607"/>
      <c r="T100" s="1607"/>
      <c r="U100" s="1607"/>
      <c r="V100" s="1607"/>
      <c r="W100" s="1607"/>
      <c r="X100" s="1607"/>
      <c r="Y100" s="1607"/>
      <c r="Z100" s="1607"/>
      <c r="AA100" s="1607"/>
    </row>
    <row r="101" spans="1:27" ht="15" customHeight="1">
      <c r="A101" s="1607"/>
      <c r="B101" s="1607"/>
      <c r="C101" s="1607"/>
      <c r="D101" s="1607"/>
      <c r="E101" s="1607"/>
      <c r="F101" s="1607"/>
      <c r="G101" s="1607"/>
      <c r="H101" s="1607"/>
      <c r="I101" s="1607"/>
      <c r="J101" s="1607"/>
      <c r="K101" s="1607"/>
      <c r="L101" s="1607"/>
      <c r="M101" s="1607"/>
      <c r="N101" s="1607"/>
      <c r="O101" s="1607"/>
      <c r="P101" s="1607"/>
      <c r="Q101" s="1607"/>
      <c r="R101" s="1607"/>
      <c r="S101" s="1607"/>
      <c r="T101" s="1607"/>
      <c r="U101" s="1607"/>
      <c r="V101" s="1607"/>
      <c r="W101" s="1607"/>
      <c r="X101" s="1607"/>
      <c r="Y101" s="1607"/>
      <c r="Z101" s="1607"/>
      <c r="AA101" s="1607"/>
    </row>
    <row r="102" spans="1:27" ht="15" customHeight="1">
      <c r="A102" s="1607"/>
      <c r="B102" s="1607"/>
      <c r="C102" s="1607"/>
      <c r="D102" s="1607"/>
      <c r="E102" s="1607"/>
      <c r="F102" s="1607"/>
      <c r="G102" s="1607"/>
      <c r="H102" s="1607"/>
      <c r="I102" s="1607"/>
      <c r="J102" s="1607"/>
      <c r="K102" s="1607"/>
      <c r="L102" s="1607"/>
      <c r="M102" s="1607"/>
      <c r="N102" s="1607"/>
      <c r="O102" s="1607"/>
      <c r="P102" s="1607"/>
      <c r="Q102" s="1607"/>
      <c r="R102" s="1607"/>
      <c r="S102" s="1607"/>
      <c r="T102" s="1607"/>
      <c r="U102" s="1607"/>
      <c r="V102" s="1607"/>
      <c r="W102" s="1607"/>
      <c r="X102" s="1607"/>
      <c r="Y102" s="1607"/>
      <c r="Z102" s="1607"/>
      <c r="AA102" s="1607"/>
    </row>
    <row r="103" spans="1:27" ht="15" customHeight="1">
      <c r="A103" s="1607"/>
      <c r="B103" s="1607"/>
      <c r="C103" s="1607"/>
      <c r="D103" s="1607"/>
      <c r="E103" s="1607"/>
      <c r="F103" s="1607"/>
      <c r="G103" s="1607"/>
      <c r="H103" s="1607"/>
      <c r="I103" s="1607"/>
      <c r="J103" s="1607"/>
      <c r="K103" s="1607"/>
      <c r="L103" s="1607"/>
      <c r="M103" s="1607"/>
      <c r="N103" s="1607"/>
      <c r="O103" s="1607"/>
      <c r="P103" s="1607"/>
      <c r="Q103" s="1607"/>
      <c r="R103" s="1607"/>
      <c r="S103" s="1607"/>
      <c r="T103" s="1607"/>
      <c r="U103" s="1607"/>
      <c r="V103" s="1607"/>
      <c r="W103" s="1607"/>
      <c r="X103" s="1607"/>
      <c r="Y103" s="1607"/>
      <c r="Z103" s="1607"/>
      <c r="AA103" s="1607"/>
    </row>
    <row r="104" spans="1:27" ht="15" customHeight="1">
      <c r="A104" s="1607"/>
      <c r="B104" s="1607"/>
      <c r="C104" s="1607"/>
      <c r="D104" s="1607"/>
      <c r="E104" s="1607"/>
      <c r="F104" s="1607"/>
      <c r="G104" s="1607"/>
      <c r="H104" s="1607"/>
      <c r="I104" s="1607"/>
      <c r="J104" s="1607"/>
      <c r="K104" s="1607"/>
      <c r="L104" s="1607"/>
      <c r="M104" s="1607"/>
      <c r="N104" s="1607"/>
      <c r="O104" s="1607"/>
      <c r="P104" s="1607"/>
      <c r="Q104" s="1607"/>
      <c r="R104" s="1607"/>
      <c r="S104" s="1607"/>
      <c r="T104" s="1607"/>
      <c r="U104" s="1607"/>
      <c r="V104" s="1607"/>
      <c r="W104" s="1607"/>
      <c r="X104" s="1607"/>
      <c r="Y104" s="1607"/>
      <c r="Z104" s="1607"/>
      <c r="AA104" s="1607"/>
    </row>
    <row r="105" spans="1:27" ht="15" customHeight="1">
      <c r="A105" s="1607"/>
      <c r="B105" s="1607"/>
      <c r="C105" s="1607"/>
      <c r="D105" s="1607"/>
      <c r="E105" s="1607"/>
      <c r="F105" s="1607"/>
      <c r="G105" s="1607"/>
      <c r="H105" s="1607"/>
      <c r="I105" s="1607"/>
      <c r="J105" s="1607"/>
      <c r="K105" s="1607"/>
      <c r="L105" s="1607"/>
      <c r="M105" s="1607"/>
      <c r="N105" s="1607"/>
      <c r="O105" s="1607"/>
      <c r="P105" s="1607"/>
      <c r="Q105" s="1607"/>
      <c r="R105" s="1607"/>
      <c r="S105" s="1607"/>
      <c r="T105" s="1607"/>
      <c r="U105" s="1607"/>
      <c r="V105" s="1607"/>
      <c r="W105" s="1607"/>
      <c r="X105" s="1607"/>
      <c r="Y105" s="1607"/>
      <c r="Z105" s="1607"/>
      <c r="AA105" s="1607"/>
    </row>
    <row r="106" spans="1:27" ht="15" customHeight="1">
      <c r="A106" s="1607"/>
      <c r="B106" s="1607"/>
      <c r="C106" s="1607"/>
      <c r="D106" s="1607"/>
      <c r="E106" s="1607"/>
      <c r="F106" s="1607"/>
      <c r="G106" s="1607"/>
      <c r="H106" s="1607"/>
      <c r="I106" s="1607"/>
      <c r="J106" s="1607"/>
      <c r="K106" s="1607"/>
      <c r="L106" s="1607"/>
      <c r="M106" s="1607"/>
      <c r="N106" s="1607"/>
      <c r="O106" s="1607"/>
      <c r="P106" s="1607"/>
      <c r="Q106" s="1607"/>
      <c r="R106" s="1607"/>
      <c r="S106" s="1607"/>
      <c r="T106" s="1607"/>
      <c r="U106" s="1607"/>
      <c r="V106" s="1607"/>
      <c r="W106" s="1607"/>
      <c r="X106" s="1607"/>
      <c r="Y106" s="1607"/>
      <c r="Z106" s="1607"/>
      <c r="AA106" s="1607"/>
    </row>
    <row r="107" spans="1:27" ht="15" customHeight="1">
      <c r="A107" s="1607"/>
      <c r="B107" s="1607"/>
      <c r="C107" s="1607"/>
      <c r="D107" s="1607"/>
      <c r="E107" s="1607"/>
      <c r="F107" s="1607"/>
      <c r="G107" s="1607"/>
      <c r="H107" s="1607"/>
      <c r="I107" s="1607"/>
      <c r="J107" s="1607"/>
      <c r="K107" s="1607"/>
      <c r="L107" s="1607"/>
      <c r="M107" s="1607"/>
      <c r="N107" s="1607"/>
      <c r="O107" s="1607"/>
      <c r="P107" s="1607"/>
      <c r="Q107" s="1607"/>
      <c r="R107" s="1607"/>
      <c r="S107" s="1607"/>
      <c r="T107" s="1607"/>
      <c r="U107" s="1607"/>
      <c r="V107" s="1607"/>
      <c r="W107" s="1607"/>
      <c r="X107" s="1607"/>
      <c r="Y107" s="1607"/>
      <c r="Z107" s="1607"/>
      <c r="AA107" s="1607"/>
    </row>
    <row r="108" spans="1:27" ht="15" customHeight="1">
      <c r="A108" s="1607"/>
      <c r="B108" s="1607"/>
      <c r="C108" s="1607"/>
      <c r="D108" s="1607"/>
      <c r="E108" s="1607"/>
      <c r="F108" s="1607"/>
      <c r="G108" s="1607"/>
      <c r="H108" s="1607"/>
      <c r="I108" s="1607"/>
      <c r="J108" s="1607"/>
      <c r="K108" s="1607"/>
      <c r="L108" s="1607"/>
      <c r="M108" s="1607"/>
      <c r="N108" s="1607"/>
      <c r="O108" s="1607"/>
      <c r="P108" s="1607"/>
      <c r="Q108" s="1607"/>
      <c r="R108" s="1607"/>
      <c r="S108" s="1607"/>
      <c r="T108" s="1607"/>
      <c r="U108" s="1607"/>
      <c r="V108" s="1607"/>
      <c r="W108" s="1607"/>
      <c r="X108" s="1607"/>
      <c r="Y108" s="1607"/>
      <c r="Z108" s="1607"/>
      <c r="AA108" s="1607"/>
    </row>
    <row r="109" spans="1:27" ht="15" customHeight="1">
      <c r="A109" s="1607"/>
      <c r="B109" s="1607"/>
      <c r="C109" s="1607"/>
      <c r="D109" s="1607"/>
      <c r="E109" s="1607"/>
      <c r="F109" s="1607"/>
      <c r="G109" s="1607"/>
      <c r="H109" s="1607"/>
      <c r="I109" s="1607"/>
      <c r="J109" s="1607"/>
      <c r="K109" s="1607"/>
      <c r="L109" s="1607"/>
      <c r="M109" s="1607"/>
      <c r="N109" s="1607"/>
      <c r="O109" s="1607"/>
      <c r="P109" s="1607"/>
      <c r="Q109" s="1607"/>
      <c r="R109" s="1607"/>
      <c r="S109" s="1607"/>
      <c r="T109" s="1607"/>
      <c r="U109" s="1607"/>
      <c r="V109" s="1607"/>
      <c r="W109" s="1607"/>
      <c r="X109" s="1607"/>
      <c r="Y109" s="1607"/>
      <c r="Z109" s="1607"/>
      <c r="AA109" s="1607"/>
    </row>
    <row r="110" spans="1:27" ht="15" customHeight="1">
      <c r="A110" s="1607"/>
      <c r="B110" s="1607"/>
      <c r="C110" s="1607"/>
      <c r="D110" s="1607"/>
      <c r="E110" s="1607"/>
      <c r="F110" s="1607"/>
      <c r="G110" s="1607"/>
      <c r="H110" s="1607"/>
      <c r="I110" s="1607"/>
      <c r="J110" s="1607"/>
      <c r="K110" s="1607"/>
      <c r="L110" s="1607"/>
      <c r="M110" s="1607"/>
      <c r="N110" s="1607"/>
      <c r="O110" s="1607"/>
      <c r="P110" s="1607"/>
      <c r="Q110" s="1607"/>
      <c r="R110" s="1607"/>
      <c r="S110" s="1607"/>
      <c r="T110" s="1607"/>
      <c r="U110" s="1607"/>
      <c r="V110" s="1607"/>
      <c r="W110" s="1607"/>
      <c r="X110" s="1607"/>
      <c r="Y110" s="1607"/>
      <c r="Z110" s="1607"/>
      <c r="AA110" s="1607"/>
    </row>
    <row r="111" spans="1:27" ht="15" customHeight="1">
      <c r="A111" s="1607"/>
      <c r="B111" s="1607"/>
      <c r="C111" s="1607"/>
      <c r="D111" s="1607"/>
      <c r="E111" s="1607"/>
      <c r="F111" s="1607"/>
      <c r="G111" s="1607"/>
      <c r="H111" s="1607"/>
      <c r="I111" s="1607"/>
      <c r="J111" s="1607"/>
      <c r="K111" s="1607"/>
      <c r="L111" s="1607"/>
      <c r="M111" s="1607"/>
      <c r="N111" s="1607"/>
      <c r="O111" s="1607"/>
      <c r="P111" s="1607"/>
      <c r="Q111" s="1607"/>
      <c r="R111" s="1607"/>
      <c r="S111" s="1607"/>
      <c r="T111" s="1607"/>
      <c r="U111" s="1607"/>
      <c r="V111" s="1607"/>
      <c r="W111" s="1607"/>
      <c r="X111" s="1607"/>
      <c r="Y111" s="1607"/>
      <c r="Z111" s="1607"/>
      <c r="AA111" s="1607"/>
    </row>
    <row r="112" spans="1:27" ht="15" customHeight="1">
      <c r="A112" s="1607"/>
      <c r="B112" s="1607"/>
      <c r="C112" s="1607"/>
      <c r="D112" s="1607"/>
      <c r="E112" s="1607"/>
      <c r="F112" s="1607"/>
      <c r="G112" s="1607"/>
      <c r="H112" s="1607"/>
      <c r="I112" s="1607"/>
      <c r="J112" s="1607"/>
      <c r="K112" s="1607"/>
      <c r="L112" s="1607"/>
      <c r="M112" s="1607"/>
      <c r="N112" s="1607"/>
      <c r="O112" s="1607"/>
      <c r="P112" s="1607"/>
      <c r="Q112" s="1607"/>
      <c r="R112" s="1607"/>
      <c r="S112" s="1607"/>
      <c r="T112" s="1607"/>
      <c r="U112" s="1607"/>
      <c r="V112" s="1607"/>
      <c r="W112" s="1607"/>
      <c r="X112" s="1607"/>
      <c r="Y112" s="1607"/>
      <c r="Z112" s="1607"/>
      <c r="AA112" s="1607"/>
    </row>
    <row r="113" spans="1:27" ht="15" customHeight="1">
      <c r="A113" s="1607"/>
      <c r="B113" s="1607"/>
      <c r="C113" s="1607"/>
      <c r="D113" s="1607"/>
      <c r="E113" s="1607"/>
      <c r="F113" s="1607"/>
      <c r="G113" s="1607"/>
      <c r="H113" s="1607"/>
      <c r="I113" s="1607"/>
      <c r="J113" s="1607"/>
      <c r="K113" s="1607"/>
      <c r="L113" s="1607"/>
      <c r="M113" s="1607"/>
      <c r="N113" s="1607"/>
      <c r="O113" s="1607"/>
      <c r="P113" s="1607"/>
      <c r="Q113" s="1607"/>
      <c r="R113" s="1607"/>
      <c r="S113" s="1607"/>
      <c r="T113" s="1607"/>
      <c r="U113" s="1607"/>
      <c r="V113" s="1607"/>
      <c r="W113" s="1607"/>
      <c r="X113" s="1607"/>
      <c r="Y113" s="1607"/>
      <c r="Z113" s="1607"/>
      <c r="AA113" s="1607"/>
    </row>
    <row r="114" spans="1:27" ht="15" customHeight="1">
      <c r="A114" s="1607"/>
      <c r="B114" s="1607"/>
      <c r="C114" s="1607"/>
      <c r="D114" s="1607"/>
      <c r="E114" s="1607"/>
      <c r="F114" s="1607"/>
      <c r="G114" s="1607"/>
      <c r="H114" s="1607"/>
      <c r="I114" s="1607"/>
      <c r="J114" s="1607"/>
      <c r="K114" s="1607"/>
      <c r="L114" s="1607"/>
      <c r="M114" s="1607"/>
      <c r="N114" s="1607"/>
      <c r="O114" s="1607"/>
      <c r="P114" s="1607"/>
      <c r="Q114" s="1607"/>
      <c r="R114" s="1607"/>
      <c r="S114" s="1607"/>
      <c r="T114" s="1607"/>
      <c r="U114" s="1607"/>
      <c r="V114" s="1607"/>
      <c r="W114" s="1607"/>
      <c r="X114" s="1607"/>
      <c r="Y114" s="1607"/>
      <c r="Z114" s="1607"/>
      <c r="AA114" s="1607"/>
    </row>
    <row r="115" spans="1:27" ht="15" customHeight="1">
      <c r="A115" s="1607"/>
      <c r="B115" s="1607"/>
      <c r="C115" s="1607"/>
      <c r="D115" s="1607"/>
      <c r="E115" s="1607"/>
      <c r="F115" s="1607"/>
      <c r="G115" s="1607"/>
      <c r="H115" s="1607"/>
      <c r="I115" s="1607"/>
      <c r="J115" s="1607"/>
      <c r="K115" s="1607"/>
      <c r="L115" s="1607"/>
      <c r="M115" s="1607"/>
      <c r="N115" s="1607"/>
      <c r="O115" s="1607"/>
      <c r="P115" s="1607"/>
      <c r="Q115" s="1607"/>
      <c r="R115" s="1607"/>
      <c r="S115" s="1607"/>
      <c r="T115" s="1607"/>
      <c r="U115" s="1607"/>
      <c r="V115" s="1607"/>
      <c r="W115" s="1607"/>
      <c r="X115" s="1607"/>
      <c r="Y115" s="1607"/>
      <c r="Z115" s="1607"/>
      <c r="AA115" s="1607"/>
    </row>
    <row r="116" spans="1:27" ht="15" customHeight="1">
      <c r="A116" s="1607"/>
      <c r="B116" s="1607"/>
      <c r="C116" s="1607"/>
      <c r="D116" s="1607"/>
      <c r="E116" s="1607"/>
      <c r="F116" s="1607"/>
      <c r="G116" s="1607"/>
      <c r="H116" s="1607"/>
      <c r="I116" s="1607"/>
      <c r="J116" s="1607"/>
      <c r="K116" s="1607"/>
      <c r="L116" s="1607"/>
      <c r="M116" s="1607"/>
      <c r="N116" s="1607"/>
      <c r="O116" s="1607"/>
      <c r="P116" s="1607"/>
      <c r="Q116" s="1607"/>
      <c r="R116" s="1607"/>
      <c r="S116" s="1607"/>
      <c r="T116" s="1607"/>
      <c r="U116" s="1607"/>
      <c r="V116" s="1607"/>
      <c r="W116" s="1607"/>
      <c r="X116" s="1607"/>
      <c r="Y116" s="1607"/>
      <c r="Z116" s="1607"/>
      <c r="AA116" s="1607"/>
    </row>
    <row r="117" spans="1:27" ht="15" customHeight="1">
      <c r="A117" s="1607"/>
      <c r="B117" s="1607"/>
      <c r="C117" s="1607"/>
      <c r="D117" s="1607"/>
      <c r="E117" s="1607"/>
      <c r="F117" s="1607"/>
      <c r="G117" s="1607"/>
      <c r="H117" s="1607"/>
      <c r="I117" s="1607"/>
      <c r="J117" s="1607"/>
      <c r="K117" s="1607"/>
      <c r="L117" s="1607"/>
      <c r="M117" s="1607"/>
      <c r="N117" s="1607"/>
      <c r="O117" s="1607"/>
      <c r="P117" s="1607"/>
      <c r="Q117" s="1607"/>
      <c r="R117" s="1607"/>
      <c r="S117" s="1607"/>
      <c r="T117" s="1607"/>
      <c r="U117" s="1607"/>
      <c r="V117" s="1607"/>
      <c r="W117" s="1607"/>
      <c r="X117" s="1607"/>
      <c r="Y117" s="1607"/>
      <c r="Z117" s="1607"/>
      <c r="AA117" s="1607"/>
    </row>
    <row r="118" spans="1:27" ht="15" customHeight="1">
      <c r="A118" s="1608"/>
      <c r="B118" s="1608"/>
      <c r="C118" s="1608"/>
      <c r="D118" s="1608"/>
      <c r="E118" s="1608"/>
      <c r="F118" s="1608"/>
      <c r="G118" s="1608"/>
      <c r="H118" s="1608"/>
      <c r="I118" s="1608"/>
      <c r="J118" s="1608"/>
      <c r="K118" s="1608"/>
      <c r="L118" s="1608"/>
      <c r="M118" s="1608"/>
      <c r="N118" s="1608"/>
      <c r="O118" s="1608"/>
      <c r="P118" s="1608"/>
      <c r="Q118" s="1608"/>
      <c r="R118" s="1608"/>
      <c r="S118" s="1608"/>
      <c r="T118" s="1608"/>
      <c r="U118" s="1608"/>
      <c r="V118" s="1608"/>
      <c r="W118" s="1608"/>
      <c r="X118" s="1608"/>
      <c r="Y118" s="1608"/>
      <c r="Z118" s="1608"/>
      <c r="AA118" s="1608"/>
    </row>
    <row r="119" spans="1:27" ht="15" customHeight="1">
      <c r="A119" s="906"/>
      <c r="B119" s="906" t="s">
        <v>536</v>
      </c>
      <c r="C119" s="906"/>
      <c r="D119" s="906"/>
      <c r="E119" s="906"/>
      <c r="F119" s="906"/>
      <c r="G119" s="906"/>
      <c r="H119" s="906"/>
      <c r="I119" s="906"/>
      <c r="J119" s="906"/>
      <c r="K119" s="906"/>
      <c r="L119" s="906"/>
      <c r="M119" s="906"/>
      <c r="N119" s="906"/>
      <c r="O119" s="906"/>
      <c r="P119" s="906"/>
      <c r="Q119" s="906"/>
      <c r="R119" s="906"/>
      <c r="S119" s="906"/>
      <c r="T119" s="906"/>
      <c r="U119" s="906"/>
      <c r="V119" s="906"/>
      <c r="W119" s="906"/>
      <c r="X119" s="906"/>
      <c r="Y119" s="906"/>
      <c r="Z119" s="906"/>
      <c r="AA119" s="906"/>
    </row>
    <row r="120" spans="1:27" ht="15" customHeight="1">
      <c r="A120" s="1607"/>
      <c r="B120" s="1607"/>
      <c r="C120" s="1607"/>
      <c r="D120" s="1607"/>
      <c r="E120" s="1607"/>
      <c r="F120" s="1607"/>
      <c r="G120" s="1607"/>
      <c r="H120" s="1607"/>
      <c r="I120" s="1607"/>
      <c r="J120" s="1607"/>
      <c r="K120" s="1607"/>
      <c r="L120" s="1607"/>
      <c r="M120" s="1607"/>
      <c r="N120" s="1607"/>
      <c r="O120" s="1607"/>
      <c r="P120" s="1607"/>
      <c r="Q120" s="1607"/>
      <c r="R120" s="1607"/>
      <c r="S120" s="1607"/>
      <c r="T120" s="1607"/>
      <c r="U120" s="1607"/>
      <c r="V120" s="1607"/>
      <c r="W120" s="1607"/>
      <c r="X120" s="1607"/>
      <c r="Y120" s="1607"/>
      <c r="Z120" s="1607"/>
      <c r="AA120" s="1607"/>
    </row>
    <row r="121" spans="1:27" ht="15.75" customHeight="1">
      <c r="A121" s="1607"/>
      <c r="B121" s="1607"/>
      <c r="C121" s="1607"/>
      <c r="D121" s="1607"/>
      <c r="E121" s="1607"/>
      <c r="F121" s="1607"/>
      <c r="G121" s="1607"/>
      <c r="H121" s="1607"/>
      <c r="I121" s="1607"/>
      <c r="J121" s="1607"/>
      <c r="K121" s="1607"/>
      <c r="L121" s="1607"/>
      <c r="M121" s="1607"/>
      <c r="N121" s="1607"/>
      <c r="O121" s="1607"/>
      <c r="P121" s="1607"/>
      <c r="Q121" s="1607"/>
      <c r="R121" s="1607"/>
      <c r="S121" s="1607"/>
      <c r="T121" s="1607"/>
      <c r="U121" s="1607"/>
      <c r="V121" s="1607"/>
      <c r="W121" s="1607"/>
      <c r="X121" s="1607"/>
      <c r="Y121" s="1607"/>
      <c r="Z121" s="1607"/>
      <c r="AA121" s="1607"/>
    </row>
    <row r="122" spans="1:27" ht="15" customHeight="1">
      <c r="A122" s="1607"/>
      <c r="B122" s="1607"/>
      <c r="C122" s="1607"/>
      <c r="D122" s="1607"/>
      <c r="E122" s="1607"/>
      <c r="F122" s="1607"/>
      <c r="G122" s="1607"/>
      <c r="H122" s="1607"/>
      <c r="I122" s="1607"/>
      <c r="J122" s="1607"/>
      <c r="K122" s="1607"/>
      <c r="L122" s="1607"/>
      <c r="M122" s="1607"/>
      <c r="N122" s="1607"/>
      <c r="O122" s="1607"/>
      <c r="P122" s="1607"/>
      <c r="Q122" s="1607"/>
      <c r="R122" s="1607"/>
      <c r="S122" s="1607"/>
      <c r="T122" s="1607"/>
      <c r="U122" s="1607"/>
      <c r="V122" s="1607"/>
      <c r="W122" s="1607"/>
      <c r="X122" s="1607"/>
      <c r="Y122" s="1607"/>
      <c r="Z122" s="1607"/>
      <c r="AA122" s="1607"/>
    </row>
    <row r="123" spans="1:27" ht="15" customHeight="1">
      <c r="A123" s="1607"/>
      <c r="B123" s="1607"/>
      <c r="C123" s="1607"/>
      <c r="D123" s="1607"/>
      <c r="E123" s="1607"/>
      <c r="F123" s="1607"/>
      <c r="G123" s="1607"/>
      <c r="H123" s="1607"/>
      <c r="I123" s="1607"/>
      <c r="J123" s="1607"/>
      <c r="K123" s="1607"/>
      <c r="L123" s="1607"/>
      <c r="M123" s="1607"/>
      <c r="N123" s="1607"/>
      <c r="O123" s="1607"/>
      <c r="P123" s="1607"/>
      <c r="Q123" s="1607"/>
      <c r="R123" s="1607"/>
      <c r="S123" s="1607"/>
      <c r="T123" s="1607"/>
      <c r="U123" s="1607"/>
      <c r="V123" s="1607"/>
      <c r="W123" s="1607"/>
      <c r="X123" s="1607"/>
      <c r="Y123" s="1607"/>
      <c r="Z123" s="1607"/>
      <c r="AA123" s="1607"/>
    </row>
    <row r="124" spans="1:27" ht="15" customHeight="1">
      <c r="A124" s="1607"/>
      <c r="B124" s="1607"/>
      <c r="C124" s="1607"/>
      <c r="D124" s="1607"/>
      <c r="E124" s="1607"/>
      <c r="F124" s="1607"/>
      <c r="G124" s="1607"/>
      <c r="H124" s="1607"/>
      <c r="I124" s="1607"/>
      <c r="J124" s="1607"/>
      <c r="K124" s="1607"/>
      <c r="L124" s="1607"/>
      <c r="M124" s="1607"/>
      <c r="N124" s="1607"/>
      <c r="O124" s="1607"/>
      <c r="P124" s="1607"/>
      <c r="Q124" s="1607"/>
      <c r="R124" s="1607"/>
      <c r="S124" s="1607"/>
      <c r="T124" s="1607"/>
      <c r="U124" s="1607"/>
      <c r="V124" s="1607"/>
      <c r="W124" s="1607"/>
      <c r="X124" s="1607"/>
      <c r="Y124" s="1607"/>
      <c r="Z124" s="1607"/>
      <c r="AA124" s="1607"/>
    </row>
    <row r="125" spans="1:27" ht="15" customHeight="1">
      <c r="A125" s="1607"/>
      <c r="B125" s="1607"/>
      <c r="C125" s="1607"/>
      <c r="D125" s="1607"/>
      <c r="E125" s="1607"/>
      <c r="F125" s="1607"/>
      <c r="G125" s="1607"/>
      <c r="H125" s="1607"/>
      <c r="I125" s="1607"/>
      <c r="J125" s="1607"/>
      <c r="K125" s="1607"/>
      <c r="L125" s="1607"/>
      <c r="M125" s="1607"/>
      <c r="N125" s="1607"/>
      <c r="O125" s="1607"/>
      <c r="P125" s="1607"/>
      <c r="Q125" s="1607"/>
      <c r="R125" s="1607"/>
      <c r="S125" s="1607"/>
      <c r="T125" s="1607"/>
      <c r="U125" s="1607"/>
      <c r="V125" s="1607"/>
      <c r="W125" s="1607"/>
      <c r="X125" s="1607"/>
      <c r="Y125" s="1607"/>
      <c r="Z125" s="1607"/>
      <c r="AA125" s="1607"/>
    </row>
    <row r="126" spans="1:27" ht="15" customHeight="1">
      <c r="A126" s="1607"/>
      <c r="B126" s="1607"/>
      <c r="C126" s="1607"/>
      <c r="D126" s="1607"/>
      <c r="E126" s="1607"/>
      <c r="F126" s="1607"/>
      <c r="G126" s="1607"/>
      <c r="H126" s="1607"/>
      <c r="I126" s="1607"/>
      <c r="J126" s="1607"/>
      <c r="K126" s="1607"/>
      <c r="L126" s="1607"/>
      <c r="M126" s="1607"/>
      <c r="N126" s="1607"/>
      <c r="O126" s="1607"/>
      <c r="P126" s="1607"/>
      <c r="Q126" s="1607"/>
      <c r="R126" s="1607"/>
      <c r="S126" s="1607"/>
      <c r="T126" s="1607"/>
      <c r="U126" s="1607"/>
      <c r="V126" s="1607"/>
      <c r="W126" s="1607"/>
      <c r="X126" s="1607"/>
      <c r="Y126" s="1607"/>
      <c r="Z126" s="1607"/>
      <c r="AA126" s="1607"/>
    </row>
    <row r="127" spans="1:27" ht="15" customHeight="1">
      <c r="A127" s="1607"/>
      <c r="B127" s="1607"/>
      <c r="C127" s="1607"/>
      <c r="D127" s="1607"/>
      <c r="E127" s="1607"/>
      <c r="F127" s="1607"/>
      <c r="G127" s="1607"/>
      <c r="H127" s="1607"/>
      <c r="I127" s="1607"/>
      <c r="J127" s="1607"/>
      <c r="K127" s="1607"/>
      <c r="L127" s="1607"/>
      <c r="M127" s="1607"/>
      <c r="N127" s="1607"/>
      <c r="O127" s="1607"/>
      <c r="P127" s="1607"/>
      <c r="Q127" s="1607"/>
      <c r="R127" s="1607"/>
      <c r="S127" s="1607"/>
      <c r="T127" s="1607"/>
      <c r="U127" s="1607"/>
      <c r="V127" s="1607"/>
      <c r="W127" s="1607"/>
      <c r="X127" s="1607"/>
      <c r="Y127" s="1607"/>
      <c r="Z127" s="1607"/>
      <c r="AA127" s="1607"/>
    </row>
    <row r="128" spans="1:27" ht="15" customHeight="1">
      <c r="A128" s="1607"/>
      <c r="B128" s="1607"/>
      <c r="C128" s="1607"/>
      <c r="D128" s="1607"/>
      <c r="E128" s="1607"/>
      <c r="F128" s="1607"/>
      <c r="G128" s="1607"/>
      <c r="H128" s="1607"/>
      <c r="I128" s="1607"/>
      <c r="J128" s="1607"/>
      <c r="K128" s="1607"/>
      <c r="L128" s="1607"/>
      <c r="M128" s="1607"/>
      <c r="N128" s="1607"/>
      <c r="O128" s="1607"/>
      <c r="P128" s="1607"/>
      <c r="Q128" s="1607"/>
      <c r="R128" s="1607"/>
      <c r="S128" s="1607"/>
      <c r="T128" s="1607"/>
      <c r="U128" s="1607"/>
      <c r="V128" s="1607"/>
      <c r="W128" s="1607"/>
      <c r="X128" s="1607"/>
      <c r="Y128" s="1607"/>
      <c r="Z128" s="1607"/>
      <c r="AA128" s="1607"/>
    </row>
    <row r="129" spans="1:27" ht="15" customHeight="1">
      <c r="A129" s="1607"/>
      <c r="B129" s="1607"/>
      <c r="C129" s="1607"/>
      <c r="D129" s="1607"/>
      <c r="E129" s="1607"/>
      <c r="F129" s="1607"/>
      <c r="G129" s="1607"/>
      <c r="H129" s="1607"/>
      <c r="I129" s="1607"/>
      <c r="J129" s="1607"/>
      <c r="K129" s="1607"/>
      <c r="L129" s="1607"/>
      <c r="M129" s="1607"/>
      <c r="N129" s="1607"/>
      <c r="O129" s="1607"/>
      <c r="P129" s="1607"/>
      <c r="Q129" s="1607"/>
      <c r="R129" s="1607"/>
      <c r="S129" s="1607"/>
      <c r="T129" s="1607"/>
      <c r="U129" s="1607"/>
      <c r="V129" s="1607"/>
      <c r="W129" s="1607"/>
      <c r="X129" s="1607"/>
      <c r="Y129" s="1607"/>
      <c r="Z129" s="1607"/>
      <c r="AA129" s="1607"/>
    </row>
    <row r="130" spans="1:27" ht="15" customHeight="1">
      <c r="A130" s="1607"/>
      <c r="B130" s="1607"/>
      <c r="C130" s="1607"/>
      <c r="D130" s="1607"/>
      <c r="E130" s="1607"/>
      <c r="F130" s="1607"/>
      <c r="G130" s="1607"/>
      <c r="H130" s="1607"/>
      <c r="I130" s="1607"/>
      <c r="J130" s="1607"/>
      <c r="K130" s="1607"/>
      <c r="L130" s="1607"/>
      <c r="M130" s="1607"/>
      <c r="N130" s="1607"/>
      <c r="O130" s="1607"/>
      <c r="P130" s="1607"/>
      <c r="Q130" s="1607"/>
      <c r="R130" s="1607"/>
      <c r="S130" s="1607"/>
      <c r="T130" s="1607"/>
      <c r="U130" s="1607"/>
      <c r="V130" s="1607"/>
      <c r="W130" s="1607"/>
      <c r="X130" s="1607"/>
      <c r="Y130" s="1607"/>
      <c r="Z130" s="1607"/>
      <c r="AA130" s="1607"/>
    </row>
    <row r="131" spans="1:27" ht="15" customHeight="1">
      <c r="A131" s="1607"/>
      <c r="B131" s="1607"/>
      <c r="C131" s="1607"/>
      <c r="D131" s="1607"/>
      <c r="E131" s="1607"/>
      <c r="F131" s="1607"/>
      <c r="G131" s="1607"/>
      <c r="H131" s="1607"/>
      <c r="I131" s="1607"/>
      <c r="J131" s="1607"/>
      <c r="K131" s="1607"/>
      <c r="L131" s="1607"/>
      <c r="M131" s="1607"/>
      <c r="N131" s="1607"/>
      <c r="O131" s="1607"/>
      <c r="P131" s="1607"/>
      <c r="Q131" s="1607"/>
      <c r="R131" s="1607"/>
      <c r="S131" s="1607"/>
      <c r="T131" s="1607"/>
      <c r="U131" s="1607"/>
      <c r="V131" s="1607"/>
      <c r="W131" s="1607"/>
      <c r="X131" s="1607"/>
      <c r="Y131" s="1607"/>
      <c r="Z131" s="1607"/>
      <c r="AA131" s="1607"/>
    </row>
    <row r="132" spans="1:27" ht="15" customHeight="1">
      <c r="A132" s="1607"/>
      <c r="B132" s="1607"/>
      <c r="C132" s="1607"/>
      <c r="D132" s="1607"/>
      <c r="E132" s="1607"/>
      <c r="F132" s="1607"/>
      <c r="G132" s="1607"/>
      <c r="H132" s="1607"/>
      <c r="I132" s="1607"/>
      <c r="J132" s="1607"/>
      <c r="K132" s="1607"/>
      <c r="L132" s="1607"/>
      <c r="M132" s="1607"/>
      <c r="N132" s="1607"/>
      <c r="O132" s="1607"/>
      <c r="P132" s="1607"/>
      <c r="Q132" s="1607"/>
      <c r="R132" s="1607"/>
      <c r="S132" s="1607"/>
      <c r="T132" s="1607"/>
      <c r="U132" s="1607"/>
      <c r="V132" s="1607"/>
      <c r="W132" s="1607"/>
      <c r="X132" s="1607"/>
      <c r="Y132" s="1607"/>
      <c r="Z132" s="1607"/>
      <c r="AA132" s="1607"/>
    </row>
    <row r="133" spans="1:27" ht="15" customHeight="1">
      <c r="A133" s="1607"/>
      <c r="B133" s="1607"/>
      <c r="C133" s="1607"/>
      <c r="D133" s="1607"/>
      <c r="E133" s="1607"/>
      <c r="F133" s="1607"/>
      <c r="G133" s="1607"/>
      <c r="H133" s="1607"/>
      <c r="I133" s="1607"/>
      <c r="J133" s="1607"/>
      <c r="K133" s="1607"/>
      <c r="L133" s="1607"/>
      <c r="M133" s="1607"/>
      <c r="N133" s="1607"/>
      <c r="O133" s="1607"/>
      <c r="P133" s="1607"/>
      <c r="Q133" s="1607"/>
      <c r="R133" s="1607"/>
      <c r="S133" s="1607"/>
      <c r="T133" s="1607"/>
      <c r="U133" s="1607"/>
      <c r="V133" s="1607"/>
      <c r="W133" s="1607"/>
      <c r="X133" s="1607"/>
      <c r="Y133" s="1607"/>
      <c r="Z133" s="1607"/>
      <c r="AA133" s="1607"/>
    </row>
    <row r="134" spans="1:27" ht="15" customHeight="1">
      <c r="A134" s="1607"/>
      <c r="B134" s="1607"/>
      <c r="C134" s="1607"/>
      <c r="D134" s="1607"/>
      <c r="E134" s="1607"/>
      <c r="F134" s="1607"/>
      <c r="G134" s="1607"/>
      <c r="H134" s="1607"/>
      <c r="I134" s="1607"/>
      <c r="J134" s="1607"/>
      <c r="K134" s="1607"/>
      <c r="L134" s="1607"/>
      <c r="M134" s="1607"/>
      <c r="N134" s="1607"/>
      <c r="O134" s="1607"/>
      <c r="P134" s="1607"/>
      <c r="Q134" s="1607"/>
      <c r="R134" s="1607"/>
      <c r="S134" s="1607"/>
      <c r="T134" s="1607"/>
      <c r="U134" s="1607"/>
      <c r="V134" s="1607"/>
      <c r="W134" s="1607"/>
      <c r="X134" s="1607"/>
      <c r="Y134" s="1607"/>
      <c r="Z134" s="1607"/>
      <c r="AA134" s="1607"/>
    </row>
    <row r="135" spans="1:27" ht="15" customHeight="1">
      <c r="A135" s="1607"/>
      <c r="B135" s="1607"/>
      <c r="C135" s="1607"/>
      <c r="D135" s="1607"/>
      <c r="E135" s="1607"/>
      <c r="F135" s="1607"/>
      <c r="G135" s="1607"/>
      <c r="H135" s="1607"/>
      <c r="I135" s="1607"/>
      <c r="J135" s="1607"/>
      <c r="K135" s="1607"/>
      <c r="L135" s="1607"/>
      <c r="M135" s="1607"/>
      <c r="N135" s="1607"/>
      <c r="O135" s="1607"/>
      <c r="P135" s="1607"/>
      <c r="Q135" s="1607"/>
      <c r="R135" s="1607"/>
      <c r="S135" s="1607"/>
      <c r="T135" s="1607"/>
      <c r="U135" s="1607"/>
      <c r="V135" s="1607"/>
      <c r="W135" s="1607"/>
      <c r="X135" s="1607"/>
      <c r="Y135" s="1607"/>
      <c r="Z135" s="1607"/>
      <c r="AA135" s="1607"/>
    </row>
    <row r="136" spans="1:27" ht="15" customHeight="1">
      <c r="A136" s="1607"/>
      <c r="B136" s="1607"/>
      <c r="C136" s="1607"/>
      <c r="D136" s="1607"/>
      <c r="E136" s="1607"/>
      <c r="F136" s="1607"/>
      <c r="G136" s="1607"/>
      <c r="H136" s="1607"/>
      <c r="I136" s="1607"/>
      <c r="J136" s="1607"/>
      <c r="K136" s="1607"/>
      <c r="L136" s="1607"/>
      <c r="M136" s="1607"/>
      <c r="N136" s="1607"/>
      <c r="O136" s="1607"/>
      <c r="P136" s="1607"/>
      <c r="Q136" s="1607"/>
      <c r="R136" s="1607"/>
      <c r="S136" s="1607"/>
      <c r="T136" s="1607"/>
      <c r="U136" s="1607"/>
      <c r="V136" s="1607"/>
      <c r="W136" s="1607"/>
      <c r="X136" s="1607"/>
      <c r="Y136" s="1607"/>
      <c r="Z136" s="1607"/>
      <c r="AA136" s="1607"/>
    </row>
    <row r="137" spans="1:27" ht="15" customHeight="1">
      <c r="A137" s="1607"/>
      <c r="B137" s="1607"/>
      <c r="C137" s="1607"/>
      <c r="D137" s="1607"/>
      <c r="E137" s="1607"/>
      <c r="F137" s="1607"/>
      <c r="G137" s="1607"/>
      <c r="H137" s="1607"/>
      <c r="I137" s="1607"/>
      <c r="J137" s="1607"/>
      <c r="K137" s="1607"/>
      <c r="L137" s="1607"/>
      <c r="M137" s="1607"/>
      <c r="N137" s="1607"/>
      <c r="O137" s="1607"/>
      <c r="P137" s="1607"/>
      <c r="Q137" s="1607"/>
      <c r="R137" s="1607"/>
      <c r="S137" s="1607"/>
      <c r="T137" s="1607"/>
      <c r="U137" s="1607"/>
      <c r="V137" s="1607"/>
      <c r="W137" s="1607"/>
      <c r="X137" s="1607"/>
      <c r="Y137" s="1607"/>
      <c r="Z137" s="1607"/>
      <c r="AA137" s="1607"/>
    </row>
    <row r="138" spans="1:27" ht="15" customHeight="1">
      <c r="A138" s="1607"/>
      <c r="B138" s="1607"/>
      <c r="C138" s="1607"/>
      <c r="D138" s="1607"/>
      <c r="E138" s="1607"/>
      <c r="F138" s="1607"/>
      <c r="G138" s="1607"/>
      <c r="H138" s="1607"/>
      <c r="I138" s="1607"/>
      <c r="J138" s="1607"/>
      <c r="K138" s="1607"/>
      <c r="L138" s="1607"/>
      <c r="M138" s="1607"/>
      <c r="N138" s="1607"/>
      <c r="O138" s="1607"/>
      <c r="P138" s="1607"/>
      <c r="Q138" s="1607"/>
      <c r="R138" s="1607"/>
      <c r="S138" s="1607"/>
      <c r="T138" s="1607"/>
      <c r="U138" s="1607"/>
      <c r="V138" s="1607"/>
      <c r="W138" s="1607"/>
      <c r="X138" s="1607"/>
      <c r="Y138" s="1607"/>
      <c r="Z138" s="1607"/>
      <c r="AA138" s="1607"/>
    </row>
    <row r="139" spans="1:27" ht="15" customHeight="1">
      <c r="A139" s="1607"/>
      <c r="B139" s="1607"/>
      <c r="C139" s="1607"/>
      <c r="D139" s="1607"/>
      <c r="E139" s="1607"/>
      <c r="F139" s="1607"/>
      <c r="G139" s="1607"/>
      <c r="H139" s="1607"/>
      <c r="I139" s="1607"/>
      <c r="J139" s="1607"/>
      <c r="K139" s="1607"/>
      <c r="L139" s="1607"/>
      <c r="M139" s="1607"/>
      <c r="N139" s="1607"/>
      <c r="O139" s="1607"/>
      <c r="P139" s="1607"/>
      <c r="Q139" s="1607"/>
      <c r="R139" s="1607"/>
      <c r="S139" s="1607"/>
      <c r="T139" s="1607"/>
      <c r="U139" s="1607"/>
      <c r="V139" s="1607"/>
      <c r="W139" s="1607"/>
      <c r="X139" s="1607"/>
      <c r="Y139" s="1607"/>
      <c r="Z139" s="1607"/>
      <c r="AA139" s="1607"/>
    </row>
    <row r="140" spans="1:27" ht="15" customHeight="1">
      <c r="A140" s="1607"/>
      <c r="B140" s="1607"/>
      <c r="C140" s="1607"/>
      <c r="D140" s="1607"/>
      <c r="E140" s="1607"/>
      <c r="F140" s="1607"/>
      <c r="G140" s="1607"/>
      <c r="H140" s="1607"/>
      <c r="I140" s="1607"/>
      <c r="J140" s="1607"/>
      <c r="K140" s="1607"/>
      <c r="L140" s="1607"/>
      <c r="M140" s="1607"/>
      <c r="N140" s="1607"/>
      <c r="O140" s="1607"/>
      <c r="P140" s="1607"/>
      <c r="Q140" s="1607"/>
      <c r="R140" s="1607"/>
      <c r="S140" s="1607"/>
      <c r="T140" s="1607"/>
      <c r="U140" s="1607"/>
      <c r="V140" s="1607"/>
      <c r="W140" s="1607"/>
      <c r="X140" s="1607"/>
      <c r="Y140" s="1607"/>
      <c r="Z140" s="1607"/>
      <c r="AA140" s="1607"/>
    </row>
    <row r="141" spans="1:27" ht="15" customHeight="1">
      <c r="A141" s="1607"/>
      <c r="B141" s="1607"/>
      <c r="C141" s="1607"/>
      <c r="D141" s="1607"/>
      <c r="E141" s="1607"/>
      <c r="F141" s="1607"/>
      <c r="G141" s="1607"/>
      <c r="H141" s="1607"/>
      <c r="I141" s="1607"/>
      <c r="J141" s="1607"/>
      <c r="K141" s="1607"/>
      <c r="L141" s="1607"/>
      <c r="M141" s="1607"/>
      <c r="N141" s="1607"/>
      <c r="O141" s="1607"/>
      <c r="P141" s="1607"/>
      <c r="Q141" s="1607"/>
      <c r="R141" s="1607"/>
      <c r="S141" s="1607"/>
      <c r="T141" s="1607"/>
      <c r="U141" s="1607"/>
      <c r="V141" s="1607"/>
      <c r="W141" s="1607"/>
      <c r="X141" s="1607"/>
      <c r="Y141" s="1607"/>
      <c r="Z141" s="1607"/>
      <c r="AA141" s="1607"/>
    </row>
    <row r="142" spans="1:27" ht="15" customHeight="1">
      <c r="A142" s="1607"/>
      <c r="B142" s="1607"/>
      <c r="C142" s="1607"/>
      <c r="D142" s="1607"/>
      <c r="E142" s="1607"/>
      <c r="F142" s="1607"/>
      <c r="G142" s="1607"/>
      <c r="H142" s="1607"/>
      <c r="I142" s="1607"/>
      <c r="J142" s="1607"/>
      <c r="K142" s="1607"/>
      <c r="L142" s="1607"/>
      <c r="M142" s="1607"/>
      <c r="N142" s="1607"/>
      <c r="O142" s="1607"/>
      <c r="P142" s="1607"/>
      <c r="Q142" s="1607"/>
      <c r="R142" s="1607"/>
      <c r="S142" s="1607"/>
      <c r="T142" s="1607"/>
      <c r="U142" s="1607"/>
      <c r="V142" s="1607"/>
      <c r="W142" s="1607"/>
      <c r="X142" s="1607"/>
      <c r="Y142" s="1607"/>
      <c r="Z142" s="1607"/>
      <c r="AA142" s="1607"/>
    </row>
    <row r="143" spans="1:27" ht="15" customHeight="1">
      <c r="A143" s="1607"/>
      <c r="B143" s="1607"/>
      <c r="C143" s="1607"/>
      <c r="D143" s="1607"/>
      <c r="E143" s="1607"/>
      <c r="F143" s="1607"/>
      <c r="G143" s="1607"/>
      <c r="H143" s="1607"/>
      <c r="I143" s="1607"/>
      <c r="J143" s="1607"/>
      <c r="K143" s="1607"/>
      <c r="L143" s="1607"/>
      <c r="M143" s="1607"/>
      <c r="N143" s="1607"/>
      <c r="O143" s="1607"/>
      <c r="P143" s="1607"/>
      <c r="Q143" s="1607"/>
      <c r="R143" s="1607"/>
      <c r="S143" s="1607"/>
      <c r="T143" s="1607"/>
      <c r="U143" s="1607"/>
      <c r="V143" s="1607"/>
      <c r="W143" s="1607"/>
      <c r="X143" s="1607"/>
      <c r="Y143" s="1607"/>
      <c r="Z143" s="1607"/>
      <c r="AA143" s="1607"/>
    </row>
    <row r="144" spans="1:27" ht="15" customHeight="1">
      <c r="A144" s="1608"/>
      <c r="B144" s="1608"/>
      <c r="C144" s="1608"/>
      <c r="D144" s="1608"/>
      <c r="E144" s="1608"/>
      <c r="F144" s="1608"/>
      <c r="G144" s="1608"/>
      <c r="H144" s="1608"/>
      <c r="I144" s="1608"/>
      <c r="J144" s="1608"/>
      <c r="K144" s="1608"/>
      <c r="L144" s="1608"/>
      <c r="M144" s="1608"/>
      <c r="N144" s="1608"/>
      <c r="O144" s="1608"/>
      <c r="P144" s="1608"/>
      <c r="Q144" s="1608"/>
      <c r="R144" s="1608"/>
      <c r="S144" s="1608"/>
      <c r="T144" s="1608"/>
      <c r="U144" s="1608"/>
      <c r="V144" s="1608"/>
      <c r="W144" s="1608"/>
      <c r="X144" s="1608"/>
      <c r="Y144" s="1608"/>
      <c r="Z144" s="1608"/>
      <c r="AA144" s="1608"/>
    </row>
    <row r="145" spans="1:28">
      <c r="A145" s="963"/>
      <c r="B145" s="962"/>
      <c r="C145" s="962"/>
      <c r="D145" s="962"/>
      <c r="E145" s="962"/>
      <c r="F145" s="962"/>
      <c r="G145" s="962"/>
      <c r="H145" s="962"/>
      <c r="I145" s="962"/>
      <c r="J145" s="962"/>
      <c r="K145" s="962"/>
      <c r="L145" s="962"/>
      <c r="M145" s="962"/>
      <c r="N145" s="962"/>
      <c r="O145" s="962"/>
      <c r="P145" s="962"/>
      <c r="Q145" s="962"/>
      <c r="R145" s="962"/>
      <c r="S145" s="962"/>
      <c r="T145" s="962"/>
      <c r="U145" s="962"/>
      <c r="V145" s="962"/>
      <c r="W145" s="962"/>
      <c r="X145" s="962"/>
      <c r="Y145" s="962"/>
      <c r="Z145" s="962"/>
      <c r="AA145" s="962"/>
      <c r="AB145" s="128"/>
    </row>
    <row r="146" spans="1:28">
      <c r="A146" s="98"/>
      <c r="B146" s="98"/>
      <c r="C146" s="98"/>
      <c r="D146" s="98"/>
      <c r="E146" s="98"/>
      <c r="F146" s="98"/>
      <c r="G146" s="98"/>
      <c r="H146" s="98"/>
      <c r="I146" s="98"/>
      <c r="J146" s="98"/>
      <c r="K146" s="98"/>
      <c r="L146" s="98"/>
      <c r="M146" s="98"/>
      <c r="N146" s="98"/>
      <c r="O146" s="98"/>
      <c r="P146" s="98"/>
      <c r="Q146" s="98"/>
      <c r="R146" s="98"/>
      <c r="S146" s="98"/>
      <c r="T146" s="98"/>
      <c r="U146" s="98"/>
      <c r="V146" s="98"/>
      <c r="W146" s="98"/>
      <c r="X146" s="98"/>
      <c r="Y146" s="98"/>
      <c r="Z146" s="98"/>
      <c r="AA146" s="98"/>
      <c r="AB146" s="128"/>
    </row>
    <row r="147" spans="1:28">
      <c r="A147" s="98"/>
      <c r="B147" s="98"/>
      <c r="C147" s="98"/>
      <c r="D147" s="98"/>
      <c r="E147" s="98"/>
      <c r="F147" s="98"/>
      <c r="G147" s="98"/>
      <c r="H147" s="98"/>
      <c r="I147" s="98"/>
      <c r="J147" s="98"/>
      <c r="K147" s="98"/>
      <c r="L147" s="98"/>
      <c r="M147" s="98"/>
      <c r="N147" s="98"/>
      <c r="O147" s="98"/>
      <c r="P147" s="98"/>
      <c r="Q147" s="98"/>
      <c r="R147" s="98"/>
      <c r="S147" s="98"/>
      <c r="T147" s="98"/>
      <c r="U147" s="98"/>
      <c r="V147" s="98"/>
      <c r="W147" s="98"/>
      <c r="X147" s="98"/>
      <c r="Y147" s="98"/>
      <c r="Z147" s="98"/>
      <c r="AA147" s="98"/>
      <c r="AB147" s="128"/>
    </row>
    <row r="148" spans="1:28">
      <c r="A148" s="98"/>
      <c r="B148" s="98"/>
      <c r="C148" s="98"/>
      <c r="D148" s="98"/>
      <c r="E148" s="98"/>
      <c r="F148" s="98"/>
      <c r="G148" s="98"/>
      <c r="H148" s="98"/>
      <c r="I148" s="98"/>
      <c r="J148" s="98"/>
      <c r="K148" s="98"/>
      <c r="L148" s="98"/>
      <c r="M148" s="98"/>
      <c r="N148" s="98"/>
      <c r="O148" s="98"/>
      <c r="P148" s="98"/>
      <c r="Q148" s="98"/>
      <c r="R148" s="98"/>
      <c r="S148" s="98"/>
      <c r="T148" s="98"/>
      <c r="U148" s="98"/>
      <c r="V148" s="98"/>
      <c r="W148" s="98"/>
      <c r="X148" s="98"/>
      <c r="Y148" s="98"/>
      <c r="Z148" s="98"/>
      <c r="AA148" s="98"/>
      <c r="AB148" s="128"/>
    </row>
    <row r="149" spans="1:28">
      <c r="A149" s="98"/>
      <c r="B149" s="98"/>
      <c r="C149" s="98"/>
      <c r="D149" s="98"/>
      <c r="E149" s="98"/>
      <c r="F149" s="98"/>
      <c r="G149" s="98"/>
      <c r="H149" s="98"/>
      <c r="I149" s="98"/>
      <c r="J149" s="98"/>
      <c r="K149" s="98"/>
      <c r="L149" s="98"/>
      <c r="M149" s="98"/>
      <c r="N149" s="98"/>
      <c r="O149" s="98"/>
      <c r="P149" s="98"/>
      <c r="Q149" s="98"/>
      <c r="R149" s="98"/>
      <c r="S149" s="98"/>
      <c r="T149" s="98"/>
      <c r="U149" s="98"/>
      <c r="V149" s="98"/>
      <c r="W149" s="98"/>
      <c r="X149" s="98"/>
      <c r="Y149" s="98"/>
      <c r="Z149" s="98"/>
      <c r="AA149" s="98"/>
      <c r="AB149" s="128"/>
    </row>
    <row r="150" spans="1:28">
      <c r="A150" s="98"/>
      <c r="B150" s="98"/>
      <c r="C150" s="98"/>
      <c r="D150" s="98"/>
      <c r="E150" s="98"/>
      <c r="F150" s="98"/>
      <c r="G150" s="98"/>
      <c r="H150" s="98"/>
      <c r="I150" s="129"/>
      <c r="J150" s="98"/>
      <c r="K150" s="98"/>
      <c r="L150" s="98"/>
      <c r="M150" s="98"/>
      <c r="N150" s="98"/>
      <c r="O150" s="98"/>
      <c r="P150" s="98"/>
      <c r="Q150" s="98"/>
      <c r="R150" s="98"/>
      <c r="S150" s="98"/>
      <c r="T150" s="98"/>
      <c r="U150" s="98"/>
      <c r="V150" s="98"/>
      <c r="W150" s="98"/>
      <c r="X150" s="98"/>
      <c r="Y150" s="98"/>
      <c r="Z150" s="98"/>
      <c r="AA150" s="98"/>
      <c r="AB150" s="128"/>
    </row>
    <row r="151" spans="1:28">
      <c r="A151" s="98"/>
      <c r="B151" s="98"/>
      <c r="C151" s="98"/>
      <c r="D151" s="98"/>
      <c r="E151" s="98"/>
      <c r="F151" s="98"/>
      <c r="G151" s="98"/>
      <c r="H151" s="98"/>
      <c r="I151" s="129"/>
      <c r="J151" s="98"/>
      <c r="K151" s="98"/>
      <c r="L151" s="98"/>
      <c r="M151" s="98"/>
      <c r="N151" s="98"/>
      <c r="O151" s="98"/>
      <c r="P151" s="98"/>
      <c r="Q151" s="98"/>
      <c r="R151" s="98"/>
      <c r="S151" s="98"/>
      <c r="T151" s="98"/>
      <c r="U151" s="98"/>
      <c r="V151" s="98"/>
      <c r="W151" s="98"/>
      <c r="X151" s="98"/>
      <c r="Y151" s="98"/>
      <c r="Z151" s="98"/>
      <c r="AA151" s="98"/>
      <c r="AB151" s="128"/>
    </row>
    <row r="152" spans="1:28">
      <c r="A152" s="98"/>
      <c r="B152" s="98"/>
      <c r="C152" s="98"/>
      <c r="D152" s="98"/>
      <c r="E152" s="98"/>
      <c r="F152" s="98"/>
      <c r="G152" s="98"/>
      <c r="H152" s="98"/>
      <c r="I152" s="98"/>
      <c r="J152" s="98"/>
      <c r="K152" s="98"/>
      <c r="L152" s="98"/>
      <c r="M152" s="98"/>
      <c r="N152" s="98"/>
      <c r="O152" s="98"/>
      <c r="P152" s="98"/>
      <c r="Q152" s="98"/>
      <c r="R152" s="98"/>
      <c r="S152" s="98"/>
      <c r="T152" s="98"/>
      <c r="U152" s="98"/>
      <c r="V152" s="98"/>
      <c r="W152" s="98"/>
      <c r="X152" s="98"/>
      <c r="Y152" s="98"/>
      <c r="Z152" s="98"/>
      <c r="AA152" s="98"/>
      <c r="AB152" s="128"/>
    </row>
    <row r="153" spans="1:28">
      <c r="A153" s="98"/>
      <c r="B153" s="98"/>
      <c r="C153" s="98"/>
      <c r="D153" s="98"/>
      <c r="E153" s="98"/>
      <c r="F153" s="98"/>
      <c r="G153" s="98"/>
      <c r="H153" s="98"/>
      <c r="I153" s="98"/>
      <c r="J153" s="98"/>
      <c r="K153" s="98"/>
      <c r="L153" s="98"/>
      <c r="M153" s="98"/>
      <c r="N153" s="98"/>
      <c r="O153" s="98"/>
      <c r="P153" s="98"/>
      <c r="Q153" s="98"/>
      <c r="R153" s="98"/>
      <c r="S153" s="98"/>
      <c r="T153" s="98"/>
      <c r="U153" s="98"/>
      <c r="V153" s="98"/>
      <c r="W153" s="98"/>
      <c r="X153" s="98"/>
      <c r="Y153" s="98"/>
      <c r="Z153" s="98"/>
      <c r="AA153" s="98"/>
      <c r="AB153" s="128"/>
    </row>
    <row r="154" spans="1:28">
      <c r="A154" s="97"/>
      <c r="B154" s="97"/>
      <c r="C154" s="97"/>
      <c r="D154" s="97"/>
      <c r="E154" s="97"/>
      <c r="F154" s="97"/>
      <c r="G154" s="97"/>
      <c r="H154" s="97"/>
      <c r="I154" s="97"/>
      <c r="J154" s="97"/>
      <c r="K154" s="97"/>
      <c r="L154" s="97"/>
      <c r="M154" s="97"/>
      <c r="N154" s="97"/>
      <c r="O154" s="97"/>
      <c r="P154" s="97"/>
      <c r="Q154" s="97"/>
      <c r="R154" s="97"/>
      <c r="S154" s="97"/>
      <c r="T154" s="97"/>
      <c r="U154" s="97"/>
      <c r="V154" s="97"/>
      <c r="W154" s="97"/>
      <c r="X154" s="97"/>
      <c r="Y154" s="97"/>
      <c r="Z154" s="97"/>
      <c r="AA154" s="97"/>
    </row>
    <row r="155" spans="1:28">
      <c r="A155" s="97"/>
      <c r="B155" s="97"/>
      <c r="C155" s="97"/>
      <c r="D155" s="97"/>
      <c r="E155" s="97"/>
      <c r="F155" s="97"/>
      <c r="G155" s="97"/>
      <c r="H155" s="97"/>
      <c r="I155" s="97"/>
      <c r="J155" s="97"/>
      <c r="K155" s="97"/>
      <c r="L155" s="97"/>
      <c r="M155" s="97"/>
      <c r="N155" s="97"/>
      <c r="O155" s="97"/>
      <c r="P155" s="97"/>
      <c r="Q155" s="97"/>
      <c r="R155" s="97"/>
      <c r="S155" s="97"/>
      <c r="T155" s="97"/>
      <c r="U155" s="97"/>
      <c r="V155" s="97"/>
      <c r="W155" s="97"/>
      <c r="X155" s="97"/>
      <c r="Y155" s="97"/>
      <c r="Z155" s="97"/>
      <c r="AA155" s="97"/>
    </row>
    <row r="156" spans="1:28">
      <c r="A156" s="97"/>
      <c r="B156" s="97"/>
      <c r="C156" s="97"/>
      <c r="D156" s="97"/>
      <c r="E156" s="97"/>
      <c r="F156" s="97"/>
      <c r="G156" s="97"/>
      <c r="H156" s="97"/>
      <c r="I156" s="97"/>
      <c r="J156" s="97"/>
      <c r="K156" s="97"/>
      <c r="L156" s="97"/>
      <c r="M156" s="97"/>
      <c r="N156" s="97"/>
      <c r="O156" s="97"/>
      <c r="P156" s="97"/>
      <c r="Q156" s="97"/>
      <c r="R156" s="97"/>
      <c r="S156" s="97"/>
      <c r="T156" s="97"/>
      <c r="U156" s="97"/>
      <c r="V156" s="97"/>
      <c r="W156" s="97"/>
      <c r="X156" s="97"/>
      <c r="Y156" s="97"/>
      <c r="Z156" s="97"/>
      <c r="AA156" s="97"/>
    </row>
    <row r="157" spans="1:28">
      <c r="A157" s="97"/>
      <c r="B157" s="97"/>
      <c r="C157" s="97"/>
      <c r="D157" s="97"/>
      <c r="E157" s="97"/>
      <c r="F157" s="97"/>
      <c r="G157" s="97"/>
      <c r="H157" s="97"/>
      <c r="I157" s="97"/>
      <c r="J157" s="97"/>
      <c r="K157" s="97"/>
      <c r="L157" s="97"/>
      <c r="M157" s="97"/>
      <c r="N157" s="97"/>
      <c r="O157" s="97"/>
      <c r="P157" s="97"/>
      <c r="Q157" s="97"/>
      <c r="R157" s="97"/>
      <c r="S157" s="97"/>
      <c r="T157" s="97"/>
      <c r="U157" s="97"/>
      <c r="V157" s="97"/>
      <c r="W157" s="97"/>
      <c r="X157" s="97"/>
      <c r="Y157" s="97"/>
      <c r="Z157" s="97"/>
      <c r="AA157" s="97"/>
    </row>
  </sheetData>
  <sheetProtection selectLockedCells="1"/>
  <mergeCells count="24">
    <mergeCell ref="A120:AA144"/>
    <mergeCell ref="F87:G87"/>
    <mergeCell ref="F88:G88"/>
    <mergeCell ref="S88:Z88"/>
    <mergeCell ref="A96:AA118"/>
    <mergeCell ref="S87:Z87"/>
    <mergeCell ref="F91:AA92"/>
    <mergeCell ref="F89:AA90"/>
    <mergeCell ref="H42:AB42"/>
    <mergeCell ref="M3:M8"/>
    <mergeCell ref="U3:AA4"/>
    <mergeCell ref="U5:AA6"/>
    <mergeCell ref="H34:AB35"/>
    <mergeCell ref="H15:AB15"/>
    <mergeCell ref="H32:AB32"/>
    <mergeCell ref="H23:AB23"/>
    <mergeCell ref="F73:AA73"/>
    <mergeCell ref="H53:AB54"/>
    <mergeCell ref="H62:AB63"/>
    <mergeCell ref="H44:AB45"/>
    <mergeCell ref="H51:AB51"/>
    <mergeCell ref="H60:AB60"/>
    <mergeCell ref="H69:AB69"/>
    <mergeCell ref="F72:AA72"/>
  </mergeCells>
  <phoneticPr fontId="2"/>
  <hyperlinks>
    <hyperlink ref="K1:N1" location="作業メニュー!A1" display="作業メニュー" xr:uid="{00000000-0004-0000-1F00-000000000000}"/>
  </hyperlinks>
  <printOptions horizontalCentered="1"/>
  <pageMargins left="0.62992125984251968" right="0.27559055118110237" top="0.6692913385826772" bottom="0.31496062992125984" header="0.51181102362204722" footer="0.19685039370078741"/>
  <pageSetup paperSize="9" scale="89" orientation="portrait" r:id="rId1"/>
  <headerFooter alignWithMargins="0">
    <oddFooter>&amp;R210101</oddFooter>
  </headerFooter>
  <rowBreaks count="2" manualBreakCount="2">
    <brk id="54" max="27" man="1"/>
    <brk id="92" max="27"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H159"/>
  <sheetViews>
    <sheetView showGridLines="0" zoomScaleNormal="100" workbookViewId="0"/>
  </sheetViews>
  <sheetFormatPr defaultColWidth="9" defaultRowHeight="13.5"/>
  <cols>
    <col min="1" max="12" width="3.125" style="1" customWidth="1"/>
    <col min="13" max="13" width="3.875" style="1" customWidth="1"/>
    <col min="14" max="25" width="3.125" style="1" customWidth="1"/>
    <col min="26" max="26" width="3.875" style="1" customWidth="1"/>
    <col min="27" max="27" width="4.875" style="1" customWidth="1"/>
    <col min="28" max="44" width="3.125" style="1" customWidth="1"/>
    <col min="45" max="16384" width="9" style="1"/>
  </cols>
  <sheetData>
    <row r="1" spans="1:32" s="979" customFormat="1" ht="38.25" customHeight="1" thickBot="1">
      <c r="A1" s="985" t="s">
        <v>2875</v>
      </c>
      <c r="Q1" s="1886" t="s">
        <v>68</v>
      </c>
      <c r="R1" s="1887"/>
      <c r="S1" s="1887"/>
      <c r="T1" s="1887"/>
      <c r="U1" s="606" t="s">
        <v>578</v>
      </c>
      <c r="AD1" s="606"/>
    </row>
    <row r="2" spans="1:32" s="267" customFormat="1" ht="6.75" customHeight="1" thickTop="1"/>
    <row r="3" spans="1:32" ht="12" customHeight="1">
      <c r="A3" s="84"/>
      <c r="B3" s="126" t="s">
        <v>2823</v>
      </c>
      <c r="M3" s="1881" t="s">
        <v>2822</v>
      </c>
      <c r="N3" s="970"/>
      <c r="O3" s="969"/>
      <c r="P3" s="969"/>
      <c r="Q3" s="969"/>
      <c r="R3" s="969"/>
      <c r="S3" s="969"/>
      <c r="T3" s="968"/>
      <c r="U3" s="1767" t="s">
        <v>548</v>
      </c>
      <c r="V3" s="1882"/>
      <c r="W3" s="1882"/>
      <c r="X3" s="1882"/>
      <c r="Y3" s="1882"/>
      <c r="Z3" s="1882"/>
      <c r="AA3" s="1883"/>
    </row>
    <row r="4" spans="1:32" ht="12.75" customHeight="1">
      <c r="B4" s="967" t="s">
        <v>3477</v>
      </c>
      <c r="M4" s="1612"/>
      <c r="U4" s="1616"/>
      <c r="V4" s="1555"/>
      <c r="W4" s="1555"/>
      <c r="X4" s="1555"/>
      <c r="Y4" s="1555"/>
      <c r="Z4" s="1555"/>
      <c r="AA4" s="1617"/>
    </row>
    <row r="5" spans="1:32" ht="17.25" customHeight="1">
      <c r="M5" s="1612"/>
      <c r="U5" s="1767" t="s">
        <v>3061</v>
      </c>
      <c r="V5" s="1882"/>
      <c r="W5" s="1882"/>
      <c r="X5" s="1882"/>
      <c r="Y5" s="1882"/>
      <c r="Z5" s="1882"/>
      <c r="AA5" s="1883"/>
    </row>
    <row r="6" spans="1:32" ht="22.5" customHeight="1">
      <c r="M6" s="1612"/>
      <c r="U6" s="1616"/>
      <c r="V6" s="1555"/>
      <c r="W6" s="1555"/>
      <c r="X6" s="1555"/>
      <c r="Y6" s="1555"/>
      <c r="Z6" s="1555"/>
      <c r="AA6" s="1617"/>
    </row>
    <row r="7" spans="1:32" ht="35.25" customHeight="1">
      <c r="M7" s="1612"/>
      <c r="U7" s="122" t="s">
        <v>547</v>
      </c>
      <c r="V7" s="39"/>
      <c r="W7" s="121"/>
      <c r="X7" s="121"/>
      <c r="Y7" s="121"/>
      <c r="Z7" s="120"/>
      <c r="AA7" s="119"/>
    </row>
    <row r="8" spans="1:32" ht="20.25" customHeight="1">
      <c r="M8" s="1613"/>
      <c r="N8" s="28"/>
      <c r="O8" s="28"/>
      <c r="P8" s="28"/>
      <c r="Q8" s="28"/>
      <c r="R8" s="28"/>
      <c r="S8" s="28"/>
      <c r="T8" s="118"/>
      <c r="U8" s="117" t="s">
        <v>2821</v>
      </c>
      <c r="V8" s="28"/>
      <c r="W8" s="28"/>
      <c r="X8" s="28"/>
      <c r="Y8" s="28"/>
      <c r="Z8" s="116"/>
      <c r="AA8" s="115" t="s">
        <v>115</v>
      </c>
    </row>
    <row r="9" spans="1:32" ht="39.950000000000003" customHeight="1"/>
    <row r="10" spans="1:32" ht="18.95" customHeight="1">
      <c r="A10" s="114" t="s">
        <v>2820</v>
      </c>
      <c r="B10" s="114"/>
      <c r="C10" s="114"/>
      <c r="D10" s="114"/>
      <c r="E10" s="114"/>
      <c r="F10" s="114"/>
      <c r="G10" s="114"/>
      <c r="H10" s="114"/>
      <c r="I10" s="114"/>
      <c r="J10" s="114"/>
      <c r="K10" s="114"/>
      <c r="L10" s="114"/>
      <c r="M10" s="114"/>
      <c r="N10" s="114"/>
      <c r="O10" s="114"/>
      <c r="P10" s="114"/>
      <c r="Q10" s="114"/>
      <c r="R10" s="114"/>
      <c r="S10" s="114"/>
      <c r="T10" s="114"/>
      <c r="U10" s="114"/>
      <c r="V10" s="114"/>
      <c r="W10" s="114"/>
      <c r="X10" s="114"/>
      <c r="Y10" s="114"/>
      <c r="Z10" s="114"/>
      <c r="AA10" s="114"/>
    </row>
    <row r="11" spans="1:32" ht="0.75" customHeight="1">
      <c r="A11" s="15"/>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row>
    <row r="12" spans="1:32" ht="15.6" customHeight="1">
      <c r="A12" s="6" t="s">
        <v>2815</v>
      </c>
      <c r="B12" s="3" t="s">
        <v>771</v>
      </c>
      <c r="C12" s="3"/>
      <c r="D12" s="3"/>
      <c r="E12" s="3"/>
      <c r="F12" s="3"/>
      <c r="G12" s="3"/>
      <c r="H12" s="3"/>
      <c r="I12" s="3"/>
      <c r="J12" s="3"/>
      <c r="K12" s="3"/>
      <c r="L12" s="3"/>
      <c r="M12" s="3"/>
      <c r="N12" s="3"/>
      <c r="O12" s="3"/>
      <c r="P12" s="3"/>
      <c r="Q12" s="3"/>
      <c r="R12" s="3"/>
      <c r="S12" s="3"/>
      <c r="T12" s="3"/>
      <c r="U12" s="962"/>
      <c r="V12" s="962"/>
      <c r="W12" s="962"/>
      <c r="X12" s="962"/>
      <c r="Y12" s="962"/>
      <c r="Z12" s="962"/>
      <c r="AA12" s="962"/>
      <c r="AE12" s="138" t="s">
        <v>2835</v>
      </c>
    </row>
    <row r="13" spans="1:32" ht="15.6" customHeight="1">
      <c r="A13" s="6"/>
      <c r="B13" s="3" t="s">
        <v>442</v>
      </c>
      <c r="C13" s="3"/>
      <c r="D13" s="3"/>
      <c r="E13" s="3"/>
      <c r="F13" s="3"/>
      <c r="G13" s="3"/>
      <c r="H13" s="3" t="str">
        <f>建築主氏名１フリガナ</f>
        <v/>
      </c>
      <c r="J13" s="3"/>
      <c r="K13" s="3"/>
      <c r="L13" s="3"/>
      <c r="M13" s="3"/>
      <c r="N13" s="3"/>
      <c r="O13" s="3"/>
      <c r="P13" s="3"/>
      <c r="Q13" s="3"/>
      <c r="R13" s="3"/>
      <c r="S13" s="3"/>
      <c r="T13" s="3"/>
      <c r="U13" s="3"/>
      <c r="V13" s="3"/>
      <c r="W13" s="3"/>
      <c r="X13" s="3"/>
      <c r="Y13" s="3"/>
      <c r="Z13" s="3"/>
      <c r="AA13" s="3"/>
      <c r="AE13" s="138" t="s">
        <v>558</v>
      </c>
    </row>
    <row r="14" spans="1:32" ht="15.6" customHeight="1">
      <c r="A14" s="6"/>
      <c r="B14" s="3" t="s">
        <v>419</v>
      </c>
      <c r="C14" s="3"/>
      <c r="D14" s="3"/>
      <c r="E14" s="3"/>
      <c r="F14" s="3"/>
      <c r="G14" s="3"/>
      <c r="H14" s="18" t="str">
        <f>建築主氏名１</f>
        <v/>
      </c>
      <c r="I14" s="42"/>
      <c r="J14" s="18"/>
      <c r="K14" s="18"/>
      <c r="L14" s="18"/>
      <c r="M14" s="18"/>
      <c r="N14" s="18"/>
      <c r="O14" s="18"/>
      <c r="P14" s="18"/>
      <c r="Q14" s="18"/>
      <c r="R14" s="18"/>
      <c r="S14" s="18"/>
      <c r="T14" s="18"/>
      <c r="U14" s="18"/>
      <c r="V14" s="18"/>
      <c r="W14" s="18"/>
      <c r="X14" s="18"/>
      <c r="Y14" s="18"/>
      <c r="Z14" s="18"/>
      <c r="AA14" s="18"/>
      <c r="AB14" s="42"/>
    </row>
    <row r="15" spans="1:32" ht="15.6" customHeight="1">
      <c r="A15" s="6"/>
      <c r="B15" s="3" t="s">
        <v>410</v>
      </c>
      <c r="C15" s="3"/>
      <c r="D15" s="3"/>
      <c r="E15" s="3"/>
      <c r="F15" s="3"/>
      <c r="G15" s="3"/>
      <c r="H15" s="18" t="str">
        <f>建築主郵便番号</f>
        <v/>
      </c>
      <c r="I15" s="42"/>
      <c r="J15" s="18"/>
      <c r="K15" s="18"/>
      <c r="L15" s="18"/>
      <c r="M15" s="18"/>
      <c r="N15" s="18"/>
      <c r="O15" s="18"/>
      <c r="P15" s="18"/>
      <c r="Q15" s="18"/>
      <c r="R15" s="18"/>
      <c r="S15" s="18"/>
      <c r="T15" s="18"/>
      <c r="U15" s="18"/>
      <c r="V15" s="18"/>
      <c r="W15" s="18"/>
      <c r="X15" s="18"/>
      <c r="Y15" s="18"/>
      <c r="Z15" s="18"/>
      <c r="AA15" s="18"/>
      <c r="AB15" s="42"/>
      <c r="AE15" s="97" t="s">
        <v>557</v>
      </c>
    </row>
    <row r="16" spans="1:32" ht="15.6" customHeight="1">
      <c r="A16" s="6"/>
      <c r="B16" s="3" t="s">
        <v>441</v>
      </c>
      <c r="C16" s="3"/>
      <c r="D16" s="3"/>
      <c r="E16" s="3"/>
      <c r="F16" s="3"/>
      <c r="G16" s="3"/>
      <c r="H16" s="1512" t="str">
        <f>建築主住所</f>
        <v/>
      </c>
      <c r="I16" s="1512"/>
      <c r="J16" s="1512"/>
      <c r="K16" s="1512"/>
      <c r="L16" s="1512"/>
      <c r="M16" s="1512"/>
      <c r="N16" s="1512"/>
      <c r="O16" s="1512"/>
      <c r="P16" s="1512"/>
      <c r="Q16" s="1512"/>
      <c r="R16" s="1512"/>
      <c r="S16" s="1512"/>
      <c r="T16" s="1512"/>
      <c r="U16" s="1512"/>
      <c r="V16" s="1512"/>
      <c r="W16" s="1512"/>
      <c r="X16" s="1512"/>
      <c r="Y16" s="1512"/>
      <c r="Z16" s="1512"/>
      <c r="AA16" s="1512"/>
      <c r="AB16" s="1512"/>
      <c r="AF16" s="97" t="s">
        <v>2834</v>
      </c>
    </row>
    <row r="17" spans="1:32" ht="10.5" customHeight="1">
      <c r="A17" s="32"/>
      <c r="B17" s="15"/>
      <c r="C17" s="15"/>
      <c r="D17" s="15"/>
      <c r="E17" s="15"/>
      <c r="F17" s="15"/>
      <c r="G17" s="15"/>
      <c r="H17" s="27"/>
      <c r="I17" s="40"/>
      <c r="J17" s="27"/>
      <c r="K17" s="27"/>
      <c r="L17" s="27"/>
      <c r="M17" s="27"/>
      <c r="N17" s="27"/>
      <c r="O17" s="27"/>
      <c r="P17" s="27"/>
      <c r="Q17" s="27"/>
      <c r="R17" s="27"/>
      <c r="S17" s="27"/>
      <c r="T17" s="27"/>
      <c r="U17" s="27"/>
      <c r="V17" s="27"/>
      <c r="W17" s="27"/>
      <c r="X17" s="27"/>
      <c r="Y17" s="27"/>
      <c r="Z17" s="27"/>
      <c r="AA17" s="27"/>
      <c r="AB17" s="42"/>
      <c r="AF17" s="3" t="str">
        <f>建築主氏名2フリガナ</f>
        <v/>
      </c>
    </row>
    <row r="18" spans="1:32" ht="15.6" customHeight="1">
      <c r="A18" s="6" t="s">
        <v>2833</v>
      </c>
      <c r="B18" s="3" t="s">
        <v>440</v>
      </c>
      <c r="C18" s="3"/>
      <c r="D18" s="3"/>
      <c r="E18" s="3"/>
      <c r="F18" s="3"/>
      <c r="G18" s="3"/>
      <c r="H18" s="18"/>
      <c r="I18" s="18"/>
      <c r="J18" s="18"/>
      <c r="K18" s="18"/>
      <c r="L18" s="18"/>
      <c r="M18" s="18"/>
      <c r="N18" s="18"/>
      <c r="O18" s="18"/>
      <c r="P18" s="18"/>
      <c r="Q18" s="18"/>
      <c r="R18" s="18"/>
      <c r="S18" s="18"/>
      <c r="T18" s="18"/>
      <c r="U18" s="18"/>
      <c r="V18" s="18"/>
      <c r="W18" s="18"/>
      <c r="X18" s="18"/>
      <c r="Y18" s="18"/>
      <c r="Z18" s="18"/>
      <c r="AA18" s="18"/>
      <c r="AB18" s="42"/>
      <c r="AF18" s="3" t="str">
        <f>建築主氏名2</f>
        <v/>
      </c>
    </row>
    <row r="19" spans="1:32" ht="15.6" customHeight="1">
      <c r="A19" s="6"/>
      <c r="B19" s="3" t="s">
        <v>420</v>
      </c>
      <c r="C19" s="3"/>
      <c r="D19" s="3"/>
      <c r="E19" s="3"/>
      <c r="F19" s="3"/>
      <c r="G19" s="3"/>
      <c r="H19" s="50" t="str">
        <f>"("&amp;代理者資格&amp;") 建築士  （"&amp;代理者登録種類&amp;"）登録　第　"&amp;代理者登録番号&amp;" 　号"</f>
        <v>() 建築士  （）登録　第　 　号</v>
      </c>
      <c r="I19" s="42"/>
      <c r="J19" s="18"/>
      <c r="K19" s="18"/>
      <c r="L19" s="18"/>
      <c r="M19" s="18"/>
      <c r="N19" s="18"/>
      <c r="O19" s="18"/>
      <c r="P19" s="18"/>
      <c r="Q19" s="18"/>
      <c r="R19" s="18"/>
      <c r="S19" s="18"/>
      <c r="T19" s="18"/>
      <c r="U19" s="18"/>
      <c r="V19" s="18"/>
      <c r="W19" s="18"/>
      <c r="X19" s="18"/>
      <c r="Y19" s="18"/>
      <c r="Z19" s="18"/>
      <c r="AA19" s="18"/>
      <c r="AB19" s="42"/>
      <c r="AF19" s="3" t="str">
        <f>建築主郵便番号2</f>
        <v/>
      </c>
    </row>
    <row r="20" spans="1:32" ht="15.6" customHeight="1">
      <c r="A20" s="6"/>
      <c r="B20" s="3" t="s">
        <v>419</v>
      </c>
      <c r="C20" s="3"/>
      <c r="D20" s="3"/>
      <c r="E20" s="3"/>
      <c r="F20" s="3"/>
      <c r="G20" s="3"/>
      <c r="H20" s="18" t="str">
        <f>代理者氏名</f>
        <v/>
      </c>
      <c r="I20" s="42"/>
      <c r="J20" s="18"/>
      <c r="K20" s="18"/>
      <c r="L20" s="18"/>
      <c r="M20" s="18"/>
      <c r="N20" s="18"/>
      <c r="O20" s="18"/>
      <c r="P20" s="18"/>
      <c r="Q20" s="18"/>
      <c r="R20" s="18"/>
      <c r="S20" s="18"/>
      <c r="T20" s="18"/>
      <c r="U20" s="18"/>
      <c r="V20" s="18"/>
      <c r="W20" s="18"/>
      <c r="X20" s="18"/>
      <c r="Y20" s="18"/>
      <c r="Z20" s="18"/>
      <c r="AA20" s="18"/>
      <c r="AB20" s="42"/>
      <c r="AF20" s="3" t="str">
        <f>建築主住所2</f>
        <v/>
      </c>
    </row>
    <row r="21" spans="1:32" ht="15.6" customHeight="1">
      <c r="A21" s="6"/>
      <c r="B21" s="3" t="s">
        <v>418</v>
      </c>
      <c r="C21" s="3"/>
      <c r="D21" s="3"/>
      <c r="E21" s="3"/>
      <c r="F21" s="3"/>
      <c r="G21" s="3"/>
      <c r="H21" s="50" t="str">
        <f>"("&amp;代理者事務所名資格&amp;") 建築士事務所  （"&amp;代理者事務所名登録種類&amp;"）知事登録　第　"&amp;代理者事務所登録番号&amp;" 　号"</f>
        <v>() 建築士事務所  （）知事登録　第　 　号</v>
      </c>
      <c r="I21" s="42"/>
      <c r="J21" s="18"/>
      <c r="K21" s="18"/>
      <c r="L21" s="18"/>
      <c r="M21" s="18"/>
      <c r="N21" s="18"/>
      <c r="O21" s="18"/>
      <c r="P21" s="18"/>
      <c r="Q21" s="18"/>
      <c r="R21" s="18"/>
      <c r="S21" s="18"/>
      <c r="T21" s="18"/>
      <c r="U21" s="18"/>
      <c r="V21" s="18"/>
      <c r="W21" s="18"/>
      <c r="X21" s="18"/>
      <c r="Y21" s="18"/>
      <c r="Z21" s="18"/>
      <c r="AA21" s="18"/>
      <c r="AB21" s="42"/>
      <c r="AF21" s="97" t="s">
        <v>2832</v>
      </c>
    </row>
    <row r="22" spans="1:32" ht="15.6" customHeight="1">
      <c r="A22" s="6"/>
      <c r="B22" s="3"/>
      <c r="C22" s="3"/>
      <c r="D22" s="3"/>
      <c r="E22" s="3"/>
      <c r="F22" s="3"/>
      <c r="G22" s="3"/>
      <c r="H22" s="18" t="str">
        <f>代理者事務所名</f>
        <v/>
      </c>
      <c r="I22" s="42"/>
      <c r="J22" s="18"/>
      <c r="K22" s="18"/>
      <c r="L22" s="18"/>
      <c r="M22" s="18"/>
      <c r="N22" s="18"/>
      <c r="O22" s="18"/>
      <c r="P22" s="18"/>
      <c r="Q22" s="18"/>
      <c r="R22" s="18"/>
      <c r="S22" s="18"/>
      <c r="T22" s="18"/>
      <c r="U22" s="18"/>
      <c r="V22" s="18"/>
      <c r="W22" s="18"/>
      <c r="X22" s="18"/>
      <c r="Y22" s="18"/>
      <c r="Z22" s="18"/>
      <c r="AA22" s="18"/>
      <c r="AB22" s="42"/>
      <c r="AF22" s="3" t="str">
        <f>建築主氏名3フリガナ</f>
        <v/>
      </c>
    </row>
    <row r="23" spans="1:32" ht="15.6" customHeight="1">
      <c r="A23" s="6"/>
      <c r="B23" s="3" t="s">
        <v>417</v>
      </c>
      <c r="C23" s="3"/>
      <c r="D23" s="3"/>
      <c r="E23" s="3"/>
      <c r="F23" s="3"/>
      <c r="G23" s="3"/>
      <c r="H23" s="18" t="str">
        <f>代理者郵便番号</f>
        <v/>
      </c>
      <c r="I23" s="42"/>
      <c r="J23" s="18"/>
      <c r="K23" s="18"/>
      <c r="L23" s="18"/>
      <c r="M23" s="18"/>
      <c r="N23" s="18"/>
      <c r="O23" s="18"/>
      <c r="P23" s="18"/>
      <c r="Q23" s="18"/>
      <c r="R23" s="18"/>
      <c r="S23" s="18"/>
      <c r="T23" s="18"/>
      <c r="U23" s="18"/>
      <c r="V23" s="18"/>
      <c r="W23" s="18"/>
      <c r="X23" s="18"/>
      <c r="Y23" s="18"/>
      <c r="Z23" s="18"/>
      <c r="AA23" s="18"/>
      <c r="AB23" s="42"/>
      <c r="AF23" s="3" t="str">
        <f>建築主氏名3</f>
        <v/>
      </c>
    </row>
    <row r="24" spans="1:32" ht="15.6" customHeight="1">
      <c r="A24" s="6"/>
      <c r="B24" s="3" t="s">
        <v>416</v>
      </c>
      <c r="C24" s="3"/>
      <c r="D24" s="3"/>
      <c r="E24" s="3"/>
      <c r="F24" s="3"/>
      <c r="G24" s="3"/>
      <c r="H24" s="1512" t="str">
        <f>代理者所在地</f>
        <v/>
      </c>
      <c r="I24" s="1512"/>
      <c r="J24" s="1512"/>
      <c r="K24" s="1512"/>
      <c r="L24" s="1512"/>
      <c r="M24" s="1512"/>
      <c r="N24" s="1512"/>
      <c r="O24" s="1512"/>
      <c r="P24" s="1512"/>
      <c r="Q24" s="1512"/>
      <c r="R24" s="1512"/>
      <c r="S24" s="1512"/>
      <c r="T24" s="1512"/>
      <c r="U24" s="1512"/>
      <c r="V24" s="1512"/>
      <c r="W24" s="1512"/>
      <c r="X24" s="1512"/>
      <c r="Y24" s="1512"/>
      <c r="Z24" s="1512"/>
      <c r="AA24" s="1512"/>
      <c r="AB24" s="1512"/>
      <c r="AF24" s="3" t="str">
        <f>建築主郵便番号3</f>
        <v/>
      </c>
    </row>
    <row r="25" spans="1:32" ht="15.6" customHeight="1">
      <c r="A25" s="32"/>
      <c r="B25" s="15" t="s">
        <v>415</v>
      </c>
      <c r="C25" s="15"/>
      <c r="D25" s="15"/>
      <c r="E25" s="15"/>
      <c r="F25" s="15"/>
      <c r="G25" s="15"/>
      <c r="H25" s="27" t="str">
        <f>代理者電話番号</f>
        <v/>
      </c>
      <c r="I25" s="40"/>
      <c r="J25" s="27"/>
      <c r="K25" s="27"/>
      <c r="L25" s="27"/>
      <c r="M25" s="27"/>
      <c r="N25" s="27"/>
      <c r="O25" s="27"/>
      <c r="P25" s="27"/>
      <c r="Q25" s="27"/>
      <c r="R25" s="27"/>
      <c r="S25" s="27"/>
      <c r="T25" s="27"/>
      <c r="U25" s="27"/>
      <c r="V25" s="27"/>
      <c r="W25" s="27"/>
      <c r="X25" s="27"/>
      <c r="Y25" s="27"/>
      <c r="Z25" s="27"/>
      <c r="AA25" s="27"/>
      <c r="AB25" s="42"/>
      <c r="AF25" s="3" t="str">
        <f>建築主住所3</f>
        <v/>
      </c>
    </row>
    <row r="26" spans="1:32" ht="15.6" customHeight="1">
      <c r="A26" s="6" t="s">
        <v>2800</v>
      </c>
      <c r="B26" s="3" t="s">
        <v>439</v>
      </c>
      <c r="C26" s="3"/>
      <c r="D26" s="3"/>
      <c r="E26" s="3"/>
      <c r="F26" s="3"/>
      <c r="G26" s="3"/>
      <c r="H26" s="18"/>
      <c r="I26" s="18"/>
      <c r="J26" s="18"/>
      <c r="K26" s="18"/>
      <c r="L26" s="18"/>
      <c r="M26" s="18"/>
      <c r="N26" s="18"/>
      <c r="O26" s="18"/>
      <c r="P26" s="18"/>
      <c r="Q26" s="18"/>
      <c r="R26" s="18"/>
      <c r="S26" s="18"/>
      <c r="T26" s="18"/>
      <c r="U26" s="18"/>
      <c r="V26" s="18"/>
      <c r="W26" s="18"/>
      <c r="X26" s="18"/>
      <c r="Y26" s="18"/>
      <c r="Z26" s="18"/>
      <c r="AA26" s="18"/>
      <c r="AB26" s="42"/>
      <c r="AF26" s="97" t="s">
        <v>2831</v>
      </c>
    </row>
    <row r="27" spans="1:32" ht="15" customHeight="1">
      <c r="A27" s="6"/>
      <c r="B27" s="3" t="s">
        <v>438</v>
      </c>
      <c r="C27" s="3"/>
      <c r="D27" s="3"/>
      <c r="E27" s="3"/>
      <c r="F27" s="3"/>
      <c r="G27" s="3"/>
      <c r="H27" s="18"/>
      <c r="I27" s="18"/>
      <c r="J27" s="18"/>
      <c r="K27" s="18"/>
      <c r="L27" s="18"/>
      <c r="M27" s="18"/>
      <c r="N27" s="18"/>
      <c r="O27" s="18"/>
      <c r="P27" s="18"/>
      <c r="Q27" s="18"/>
      <c r="R27" s="18"/>
      <c r="S27" s="18"/>
      <c r="T27" s="18"/>
      <c r="U27" s="18"/>
      <c r="V27" s="18"/>
      <c r="W27" s="18"/>
      <c r="X27" s="18"/>
      <c r="Y27" s="18"/>
      <c r="Z27" s="18"/>
      <c r="AA27" s="18"/>
      <c r="AB27" s="42"/>
      <c r="AF27" s="3" t="str">
        <f>建築主氏名4フリガナ</f>
        <v/>
      </c>
    </row>
    <row r="28" spans="1:32" ht="15.6" customHeight="1">
      <c r="A28" s="6"/>
      <c r="B28" s="3" t="s">
        <v>420</v>
      </c>
      <c r="C28" s="3"/>
      <c r="D28" s="3"/>
      <c r="E28" s="3"/>
      <c r="F28" s="3"/>
      <c r="G28" s="3"/>
      <c r="H28" s="50" t="str">
        <f>"("&amp;設計者資格&amp;") 建築士  （"&amp;設計者登録種類&amp;"）登録　第 "&amp;設計者登録番号&amp;" 号"</f>
        <v>() 建築士  （）登録　第  号</v>
      </c>
      <c r="I28" s="42"/>
      <c r="J28" s="18"/>
      <c r="K28" s="18"/>
      <c r="L28" s="18"/>
      <c r="M28" s="18"/>
      <c r="N28" s="18"/>
      <c r="O28" s="18"/>
      <c r="P28" s="18"/>
      <c r="Q28" s="18"/>
      <c r="R28" s="18"/>
      <c r="S28" s="18"/>
      <c r="T28" s="18"/>
      <c r="U28" s="18"/>
      <c r="V28" s="18"/>
      <c r="W28" s="18"/>
      <c r="X28" s="18"/>
      <c r="Y28" s="18"/>
      <c r="Z28" s="18"/>
      <c r="AA28" s="18"/>
      <c r="AB28" s="42"/>
      <c r="AF28" s="3" t="str">
        <f>建築主氏名4</f>
        <v/>
      </c>
    </row>
    <row r="29" spans="1:32" ht="15.6" customHeight="1">
      <c r="A29" s="6"/>
      <c r="B29" s="3" t="s">
        <v>419</v>
      </c>
      <c r="C29" s="3"/>
      <c r="D29" s="3"/>
      <c r="E29" s="3"/>
      <c r="F29" s="3"/>
      <c r="G29" s="3"/>
      <c r="H29" s="18" t="str">
        <f>設計者氏名</f>
        <v/>
      </c>
      <c r="I29" s="42"/>
      <c r="J29" s="18"/>
      <c r="K29" s="18"/>
      <c r="L29" s="18"/>
      <c r="M29" s="18"/>
      <c r="N29" s="18"/>
      <c r="O29" s="18"/>
      <c r="P29" s="18"/>
      <c r="Q29" s="18"/>
      <c r="R29" s="18"/>
      <c r="S29" s="18"/>
      <c r="T29" s="18"/>
      <c r="U29" s="18"/>
      <c r="V29" s="18"/>
      <c r="W29" s="18"/>
      <c r="X29" s="18"/>
      <c r="Y29" s="18"/>
      <c r="Z29" s="18"/>
      <c r="AA29" s="18"/>
      <c r="AB29" s="42"/>
      <c r="AF29" s="3" t="str">
        <f>建築主郵便番号4</f>
        <v/>
      </c>
    </row>
    <row r="30" spans="1:32" ht="15.6" customHeight="1">
      <c r="A30" s="7"/>
      <c r="B30" s="3" t="s">
        <v>418</v>
      </c>
      <c r="C30" s="3"/>
      <c r="D30" s="3"/>
      <c r="E30" s="3"/>
      <c r="F30" s="3"/>
      <c r="G30" s="3"/>
      <c r="H30" s="50" t="str">
        <f>"("&amp;設計者事務所名資格&amp;") 建築士事務所  （"&amp;設計者事務所名登録種類&amp;"）知事登録　第 "&amp;設計者事務所登録番号&amp;" 号"</f>
        <v>() 建築士事務所  （）知事登録　第  号</v>
      </c>
      <c r="I30" s="42"/>
      <c r="J30" s="18"/>
      <c r="K30" s="18"/>
      <c r="L30" s="18"/>
      <c r="M30" s="18"/>
      <c r="N30" s="18"/>
      <c r="O30" s="18"/>
      <c r="P30" s="18"/>
      <c r="Q30" s="18"/>
      <c r="R30" s="18"/>
      <c r="S30" s="18"/>
      <c r="T30" s="18"/>
      <c r="U30" s="18"/>
      <c r="V30" s="18"/>
      <c r="W30" s="18"/>
      <c r="X30" s="18"/>
      <c r="Y30" s="18"/>
      <c r="Z30" s="18"/>
      <c r="AA30" s="18"/>
      <c r="AB30" s="42"/>
      <c r="AF30" s="3" t="str">
        <f>建築主住所4</f>
        <v/>
      </c>
    </row>
    <row r="31" spans="1:32" ht="15.6" customHeight="1">
      <c r="A31" s="7"/>
      <c r="B31" s="3"/>
      <c r="C31" s="3"/>
      <c r="D31" s="3"/>
      <c r="E31" s="3"/>
      <c r="F31" s="3"/>
      <c r="G31" s="3"/>
      <c r="H31" s="18" t="str">
        <f>設計者事務所名</f>
        <v/>
      </c>
      <c r="I31" s="42"/>
      <c r="J31" s="18"/>
      <c r="K31" s="18"/>
      <c r="L31" s="18"/>
      <c r="M31" s="18"/>
      <c r="N31" s="18"/>
      <c r="O31" s="18"/>
      <c r="P31" s="18"/>
      <c r="Q31" s="18"/>
      <c r="R31" s="18"/>
      <c r="S31" s="18"/>
      <c r="T31" s="18"/>
      <c r="U31" s="18"/>
      <c r="V31" s="18"/>
      <c r="W31" s="18"/>
      <c r="X31" s="18"/>
      <c r="Y31" s="18"/>
      <c r="Z31" s="18"/>
      <c r="AA31" s="18"/>
      <c r="AB31" s="42"/>
    </row>
    <row r="32" spans="1:32" ht="15.6" customHeight="1">
      <c r="A32" s="7"/>
      <c r="B32" s="3" t="s">
        <v>417</v>
      </c>
      <c r="C32" s="3"/>
      <c r="D32" s="3"/>
      <c r="E32" s="3"/>
      <c r="F32" s="3"/>
      <c r="G32" s="3"/>
      <c r="H32" s="18" t="str">
        <f>設計者郵便番号</f>
        <v/>
      </c>
      <c r="I32" s="42"/>
      <c r="J32" s="18"/>
      <c r="K32" s="18"/>
      <c r="L32" s="18"/>
      <c r="M32" s="18"/>
      <c r="N32" s="18"/>
      <c r="O32" s="18"/>
      <c r="P32" s="18"/>
      <c r="Q32" s="18"/>
      <c r="R32" s="18"/>
      <c r="S32" s="18"/>
      <c r="T32" s="18"/>
      <c r="U32" s="18"/>
      <c r="V32" s="18"/>
      <c r="W32" s="18"/>
      <c r="X32" s="18"/>
      <c r="Y32" s="18"/>
      <c r="Z32" s="18"/>
      <c r="AA32" s="18"/>
      <c r="AB32" s="42"/>
    </row>
    <row r="33" spans="1:28" ht="15.6" customHeight="1">
      <c r="A33" s="7"/>
      <c r="B33" s="3" t="s">
        <v>416</v>
      </c>
      <c r="C33" s="3"/>
      <c r="D33" s="3"/>
      <c r="E33" s="3"/>
      <c r="F33" s="3"/>
      <c r="G33" s="3"/>
      <c r="H33" s="1512" t="str">
        <f>項目一覧!$C$32</f>
        <v/>
      </c>
      <c r="I33" s="1512"/>
      <c r="J33" s="1512"/>
      <c r="K33" s="1512"/>
      <c r="L33" s="1512"/>
      <c r="M33" s="1512"/>
      <c r="N33" s="1512"/>
      <c r="O33" s="1512"/>
      <c r="P33" s="1512"/>
      <c r="Q33" s="1512"/>
      <c r="R33" s="1512"/>
      <c r="S33" s="1512"/>
      <c r="T33" s="1512"/>
      <c r="U33" s="1512"/>
      <c r="V33" s="1512"/>
      <c r="W33" s="1512"/>
      <c r="X33" s="1512"/>
      <c r="Y33" s="1512"/>
      <c r="Z33" s="1512"/>
      <c r="AA33" s="1512"/>
      <c r="AB33" s="1512"/>
    </row>
    <row r="34" spans="1:28" ht="15.6" customHeight="1">
      <c r="A34" s="7"/>
      <c r="B34" s="3" t="s">
        <v>415</v>
      </c>
      <c r="C34" s="3"/>
      <c r="D34" s="3"/>
      <c r="E34" s="3"/>
      <c r="F34" s="3"/>
      <c r="G34" s="3"/>
      <c r="H34" s="18" t="str">
        <f>設計者電話番号</f>
        <v/>
      </c>
      <c r="I34" s="42"/>
      <c r="J34" s="18"/>
      <c r="K34" s="18"/>
      <c r="L34" s="18"/>
      <c r="M34" s="18"/>
      <c r="N34" s="18"/>
      <c r="O34" s="18"/>
      <c r="P34" s="18"/>
      <c r="Q34" s="18"/>
      <c r="R34" s="18"/>
      <c r="S34" s="18"/>
      <c r="T34" s="18"/>
      <c r="U34" s="18"/>
      <c r="V34" s="18"/>
      <c r="W34" s="18"/>
      <c r="X34" s="18"/>
      <c r="Y34" s="18"/>
      <c r="Z34" s="18"/>
      <c r="AA34" s="18"/>
      <c r="AB34" s="42"/>
    </row>
    <row r="35" spans="1:28" ht="15.6" customHeight="1">
      <c r="A35" s="7"/>
      <c r="B35" s="34" t="s">
        <v>2830</v>
      </c>
      <c r="C35" s="3"/>
      <c r="D35" s="3"/>
      <c r="E35" s="3"/>
      <c r="F35" s="3"/>
      <c r="G35" s="3"/>
      <c r="H35" s="1592" t="str">
        <f>項目一覧!$C$35</f>
        <v/>
      </c>
      <c r="I35" s="1592"/>
      <c r="J35" s="1592"/>
      <c r="K35" s="1592"/>
      <c r="L35" s="1592"/>
      <c r="M35" s="1592"/>
      <c r="N35" s="1592"/>
      <c r="O35" s="1592"/>
      <c r="P35" s="1592"/>
      <c r="Q35" s="1592"/>
      <c r="R35" s="1592"/>
      <c r="S35" s="1592"/>
      <c r="T35" s="1592"/>
      <c r="U35" s="1592"/>
      <c r="V35" s="1592"/>
      <c r="W35" s="1592"/>
      <c r="X35" s="1592"/>
      <c r="Y35" s="1592"/>
      <c r="Z35" s="1592"/>
      <c r="AA35" s="1592"/>
      <c r="AB35" s="1592"/>
    </row>
    <row r="36" spans="1:28" ht="10.5" customHeight="1">
      <c r="A36" s="7"/>
      <c r="B36" s="34"/>
      <c r="C36" s="3"/>
      <c r="D36" s="3"/>
      <c r="E36" s="3"/>
      <c r="F36" s="3"/>
      <c r="G36" s="3"/>
      <c r="H36" s="1592"/>
      <c r="I36" s="1592"/>
      <c r="J36" s="1592"/>
      <c r="K36" s="1592"/>
      <c r="L36" s="1592"/>
      <c r="M36" s="1592"/>
      <c r="N36" s="1592"/>
      <c r="O36" s="1592"/>
      <c r="P36" s="1592"/>
      <c r="Q36" s="1592"/>
      <c r="R36" s="1592"/>
      <c r="S36" s="1592"/>
      <c r="T36" s="1592"/>
      <c r="U36" s="1592"/>
      <c r="V36" s="1592"/>
      <c r="W36" s="1592"/>
      <c r="X36" s="1592"/>
      <c r="Y36" s="1592"/>
      <c r="Z36" s="1592"/>
      <c r="AA36" s="1592"/>
      <c r="AB36" s="1592"/>
    </row>
    <row r="37" spans="1:28" ht="15" customHeight="1">
      <c r="A37" s="7"/>
      <c r="B37" s="34" t="s">
        <v>553</v>
      </c>
      <c r="C37" s="3"/>
      <c r="D37" s="3"/>
      <c r="E37" s="3"/>
      <c r="F37" s="3"/>
      <c r="G37" s="3"/>
      <c r="H37" s="18"/>
      <c r="I37" s="42"/>
      <c r="J37" s="18"/>
      <c r="K37" s="18"/>
      <c r="L37" s="18"/>
      <c r="M37" s="18"/>
      <c r="N37" s="18"/>
      <c r="O37" s="18"/>
      <c r="P37" s="18"/>
      <c r="Q37" s="18"/>
      <c r="R37" s="18"/>
      <c r="S37" s="18"/>
      <c r="T37" s="18"/>
      <c r="U37" s="18"/>
      <c r="V37" s="18"/>
      <c r="W37" s="18"/>
      <c r="X37" s="18"/>
      <c r="Y37" s="18"/>
      <c r="Z37" s="18"/>
      <c r="AA37" s="18"/>
      <c r="AB37" s="42"/>
    </row>
    <row r="38" spans="1:28" ht="15.6" customHeight="1">
      <c r="A38" s="6"/>
      <c r="B38" s="3" t="s">
        <v>420</v>
      </c>
      <c r="C38" s="3"/>
      <c r="D38" s="3"/>
      <c r="E38" s="3"/>
      <c r="F38" s="3"/>
      <c r="G38" s="3"/>
      <c r="H38" s="50" t="str">
        <f>"("&amp;設計者資格その他１&amp;") 建築士  （"&amp;設計者登録種類その他１&amp;"）登録　第 "&amp;設計者登録番号その他１&amp;" 号"</f>
        <v>() 建築士  （）登録　第  号</v>
      </c>
      <c r="I38" s="42"/>
      <c r="J38" s="18"/>
      <c r="K38" s="18"/>
      <c r="L38" s="18"/>
      <c r="M38" s="18"/>
      <c r="N38" s="18"/>
      <c r="O38" s="18"/>
      <c r="P38" s="18"/>
      <c r="Q38" s="18"/>
      <c r="R38" s="18"/>
      <c r="S38" s="18"/>
      <c r="T38" s="18"/>
      <c r="U38" s="18"/>
      <c r="V38" s="18"/>
      <c r="W38" s="18"/>
      <c r="X38" s="18"/>
      <c r="Y38" s="18"/>
      <c r="Z38" s="18"/>
      <c r="AA38" s="18"/>
      <c r="AB38" s="42"/>
    </row>
    <row r="39" spans="1:28" ht="15.6" customHeight="1">
      <c r="A39" s="6"/>
      <c r="B39" s="3" t="s">
        <v>419</v>
      </c>
      <c r="C39" s="3"/>
      <c r="D39" s="3"/>
      <c r="E39" s="3"/>
      <c r="F39" s="3"/>
      <c r="G39" s="3"/>
      <c r="H39" s="18" t="str">
        <f>設計者氏名その他１</f>
        <v/>
      </c>
      <c r="I39" s="42"/>
      <c r="J39" s="18"/>
      <c r="K39" s="18"/>
      <c r="L39" s="18"/>
      <c r="M39" s="18"/>
      <c r="N39" s="18"/>
      <c r="O39" s="18"/>
      <c r="P39" s="18"/>
      <c r="Q39" s="18"/>
      <c r="R39" s="18"/>
      <c r="S39" s="18"/>
      <c r="T39" s="18"/>
      <c r="U39" s="18"/>
      <c r="V39" s="18"/>
      <c r="W39" s="18"/>
      <c r="X39" s="18"/>
      <c r="Y39" s="18"/>
      <c r="Z39" s="18"/>
      <c r="AA39" s="18"/>
      <c r="AB39" s="42"/>
    </row>
    <row r="40" spans="1:28" ht="15.6" customHeight="1">
      <c r="A40" s="7"/>
      <c r="B40" s="3" t="s">
        <v>418</v>
      </c>
      <c r="C40" s="3"/>
      <c r="D40" s="3"/>
      <c r="E40" s="3"/>
      <c r="F40" s="3"/>
      <c r="G40" s="3"/>
      <c r="H40" s="50" t="str">
        <f>"("&amp;設計者事務所名資格その他１&amp;") 建築士事務所  （"&amp;設計者事務所名登録種類その他１&amp;"）知事登録　第 "&amp;設計者事務所登録番号その他１&amp;" 号"</f>
        <v>() 建築士事務所  （）知事登録　第  号</v>
      </c>
      <c r="I40" s="42"/>
      <c r="J40" s="42"/>
      <c r="K40" s="42"/>
      <c r="L40" s="42"/>
      <c r="M40" s="42"/>
      <c r="N40" s="42"/>
      <c r="O40" s="42"/>
      <c r="P40" s="42"/>
      <c r="Q40" s="42"/>
      <c r="R40" s="42"/>
      <c r="S40" s="42"/>
      <c r="T40" s="42"/>
      <c r="U40" s="42"/>
      <c r="V40" s="42"/>
      <c r="W40" s="42"/>
      <c r="X40" s="42"/>
      <c r="Y40" s="42"/>
      <c r="Z40" s="42"/>
      <c r="AA40" s="42"/>
      <c r="AB40" s="42"/>
    </row>
    <row r="41" spans="1:28" ht="15.6" customHeight="1">
      <c r="A41" s="7"/>
      <c r="B41" s="3"/>
      <c r="C41" s="3"/>
      <c r="D41" s="3"/>
      <c r="E41" s="3"/>
      <c r="F41" s="3"/>
      <c r="G41" s="3"/>
      <c r="H41" s="1" t="str">
        <f>設計者事務所名その他１</f>
        <v/>
      </c>
      <c r="I41" s="42"/>
      <c r="J41" s="18"/>
      <c r="K41" s="18"/>
      <c r="L41" s="18"/>
      <c r="M41" s="18"/>
      <c r="N41" s="18"/>
      <c r="O41" s="18"/>
      <c r="P41" s="18"/>
      <c r="Q41" s="18"/>
      <c r="R41" s="18"/>
      <c r="S41" s="18"/>
      <c r="T41" s="18"/>
      <c r="U41" s="18"/>
      <c r="V41" s="18"/>
      <c r="W41" s="18"/>
      <c r="X41" s="18"/>
      <c r="Y41" s="18"/>
      <c r="Z41" s="18"/>
      <c r="AA41" s="18"/>
      <c r="AB41" s="42"/>
    </row>
    <row r="42" spans="1:28" ht="15.6" customHeight="1">
      <c r="A42" s="7"/>
      <c r="B42" s="3" t="s">
        <v>417</v>
      </c>
      <c r="C42" s="3"/>
      <c r="D42" s="3"/>
      <c r="E42" s="3"/>
      <c r="F42" s="3"/>
      <c r="G42" s="3"/>
      <c r="H42" s="18" t="str">
        <f>設計者郵便番号その他１</f>
        <v/>
      </c>
      <c r="I42" s="42"/>
      <c r="J42" s="18"/>
      <c r="K42" s="18"/>
      <c r="L42" s="18"/>
      <c r="M42" s="18"/>
      <c r="N42" s="18"/>
      <c r="O42" s="18"/>
      <c r="P42" s="18"/>
      <c r="Q42" s="18"/>
      <c r="R42" s="18"/>
      <c r="S42" s="18"/>
      <c r="T42" s="18"/>
      <c r="U42" s="18"/>
      <c r="V42" s="18"/>
      <c r="W42" s="18"/>
      <c r="X42" s="18"/>
      <c r="Y42" s="18"/>
      <c r="Z42" s="18"/>
      <c r="AA42" s="18"/>
      <c r="AB42" s="42"/>
    </row>
    <row r="43" spans="1:28" ht="15.6" customHeight="1">
      <c r="A43" s="7"/>
      <c r="B43" s="3" t="s">
        <v>416</v>
      </c>
      <c r="C43" s="3"/>
      <c r="D43" s="3"/>
      <c r="E43" s="3"/>
      <c r="F43" s="3"/>
      <c r="G43" s="3"/>
      <c r="H43" s="1512" t="str">
        <f>項目一覧!$C$199</f>
        <v/>
      </c>
      <c r="I43" s="1512"/>
      <c r="J43" s="1512"/>
      <c r="K43" s="1512"/>
      <c r="L43" s="1512"/>
      <c r="M43" s="1512"/>
      <c r="N43" s="1512"/>
      <c r="O43" s="1512"/>
      <c r="P43" s="1512"/>
      <c r="Q43" s="1512"/>
      <c r="R43" s="1512"/>
      <c r="S43" s="1512"/>
      <c r="T43" s="1512"/>
      <c r="U43" s="1512"/>
      <c r="V43" s="1512"/>
      <c r="W43" s="1512"/>
      <c r="X43" s="1512"/>
      <c r="Y43" s="1512"/>
      <c r="Z43" s="1512"/>
      <c r="AA43" s="1512"/>
      <c r="AB43" s="1512"/>
    </row>
    <row r="44" spans="1:28" ht="15.6" customHeight="1">
      <c r="A44" s="7"/>
      <c r="B44" s="3" t="s">
        <v>415</v>
      </c>
      <c r="C44" s="3"/>
      <c r="D44" s="3"/>
      <c r="E44" s="3"/>
      <c r="F44" s="3"/>
      <c r="G44" s="3"/>
      <c r="H44" s="18" t="str">
        <f>設計者電話番号その他１</f>
        <v/>
      </c>
      <c r="I44" s="42"/>
      <c r="J44" s="18"/>
      <c r="K44" s="18"/>
      <c r="L44" s="18"/>
      <c r="M44" s="18"/>
      <c r="N44" s="18"/>
      <c r="O44" s="18"/>
      <c r="P44" s="18"/>
      <c r="Q44" s="18"/>
      <c r="R44" s="18"/>
      <c r="S44" s="18"/>
      <c r="T44" s="18"/>
      <c r="U44" s="18"/>
      <c r="V44" s="18"/>
      <c r="W44" s="18"/>
      <c r="X44" s="18"/>
      <c r="Y44" s="18"/>
      <c r="Z44" s="18"/>
      <c r="AA44" s="18"/>
      <c r="AB44" s="42"/>
    </row>
    <row r="45" spans="1:28" ht="15.6" customHeight="1">
      <c r="A45" s="7"/>
      <c r="B45" s="34" t="s">
        <v>2830</v>
      </c>
      <c r="C45" s="3"/>
      <c r="D45" s="3"/>
      <c r="E45" s="3"/>
      <c r="F45" s="3"/>
      <c r="G45" s="3"/>
      <c r="H45" s="1592" t="str">
        <f>項目一覧!$C$202</f>
        <v/>
      </c>
      <c r="I45" s="1592"/>
      <c r="J45" s="1592"/>
      <c r="K45" s="1592"/>
      <c r="L45" s="1592"/>
      <c r="M45" s="1592"/>
      <c r="N45" s="1592"/>
      <c r="O45" s="1592"/>
      <c r="P45" s="1592"/>
      <c r="Q45" s="1592"/>
      <c r="R45" s="1592"/>
      <c r="S45" s="1592"/>
      <c r="T45" s="1592"/>
      <c r="U45" s="1592"/>
      <c r="V45" s="1592"/>
      <c r="W45" s="1592"/>
      <c r="X45" s="1592"/>
      <c r="Y45" s="1592"/>
      <c r="Z45" s="1592"/>
      <c r="AA45" s="1592"/>
      <c r="AB45" s="1592"/>
    </row>
    <row r="46" spans="1:28" ht="10.5" customHeight="1">
      <c r="A46" s="7"/>
      <c r="B46" s="3"/>
      <c r="C46" s="3"/>
      <c r="D46" s="3"/>
      <c r="E46" s="3"/>
      <c r="F46" s="3"/>
      <c r="G46" s="3"/>
      <c r="H46" s="1592"/>
      <c r="I46" s="1592"/>
      <c r="J46" s="1592"/>
      <c r="K46" s="1592"/>
      <c r="L46" s="1592"/>
      <c r="M46" s="1592"/>
      <c r="N46" s="1592"/>
      <c r="O46" s="1592"/>
      <c r="P46" s="1592"/>
      <c r="Q46" s="1592"/>
      <c r="R46" s="1592"/>
      <c r="S46" s="1592"/>
      <c r="T46" s="1592"/>
      <c r="U46" s="1592"/>
      <c r="V46" s="1592"/>
      <c r="W46" s="1592"/>
      <c r="X46" s="1592"/>
      <c r="Y46" s="1592"/>
      <c r="Z46" s="1592"/>
      <c r="AA46" s="1592"/>
      <c r="AB46" s="1592"/>
    </row>
    <row r="47" spans="1:28" ht="15.6" customHeight="1">
      <c r="A47" s="6"/>
      <c r="B47" s="3" t="s">
        <v>420</v>
      </c>
      <c r="C47" s="3"/>
      <c r="D47" s="3"/>
      <c r="E47" s="3"/>
      <c r="F47" s="3"/>
      <c r="G47" s="3"/>
      <c r="H47" s="50" t="str">
        <f>"("&amp;設計者資格その他２&amp;") 建築士  （"&amp;設計者登録種類その他２&amp;"）登録　第 "&amp;設計者登録番号その他２&amp;" 号"</f>
        <v>() 建築士  （）登録　第  号</v>
      </c>
      <c r="I47" s="42"/>
      <c r="J47" s="18"/>
      <c r="K47" s="18"/>
      <c r="L47" s="18"/>
      <c r="M47" s="18"/>
      <c r="N47" s="18"/>
      <c r="O47" s="18"/>
      <c r="P47" s="18"/>
      <c r="Q47" s="18"/>
      <c r="R47" s="18"/>
      <c r="S47" s="18"/>
      <c r="T47" s="18"/>
      <c r="U47" s="18"/>
      <c r="V47" s="18"/>
      <c r="W47" s="18"/>
      <c r="X47" s="18"/>
      <c r="Y47" s="18"/>
      <c r="Z47" s="18"/>
      <c r="AA47" s="18"/>
      <c r="AB47" s="42"/>
    </row>
    <row r="48" spans="1:28" ht="15.6" customHeight="1">
      <c r="A48" s="6"/>
      <c r="B48" s="3" t="s">
        <v>419</v>
      </c>
      <c r="C48" s="3"/>
      <c r="D48" s="3"/>
      <c r="E48" s="3"/>
      <c r="F48" s="3"/>
      <c r="G48" s="3"/>
      <c r="H48" s="18" t="str">
        <f>設計者氏名その他２</f>
        <v/>
      </c>
      <c r="I48" s="42"/>
      <c r="J48" s="18"/>
      <c r="K48" s="18"/>
      <c r="L48" s="18"/>
      <c r="M48" s="18"/>
      <c r="N48" s="18"/>
      <c r="O48" s="18"/>
      <c r="P48" s="18"/>
      <c r="Q48" s="18"/>
      <c r="R48" s="18"/>
      <c r="S48" s="18"/>
      <c r="T48" s="18"/>
      <c r="U48" s="18"/>
      <c r="V48" s="18"/>
      <c r="W48" s="18"/>
      <c r="X48" s="18"/>
      <c r="Y48" s="18"/>
      <c r="Z48" s="18"/>
      <c r="AA48" s="18"/>
      <c r="AB48" s="42"/>
    </row>
    <row r="49" spans="1:28" ht="15.6" customHeight="1">
      <c r="A49" s="7"/>
      <c r="B49" s="3" t="s">
        <v>418</v>
      </c>
      <c r="C49" s="3"/>
      <c r="D49" s="3"/>
      <c r="E49" s="3"/>
      <c r="F49" s="3"/>
      <c r="G49" s="3"/>
      <c r="H49" s="50" t="str">
        <f>"("&amp;設計者事務所名資格その他２&amp;") 建築士事務所  （"&amp;設計者事務所名登録種類その他２&amp;"）知事登録　第 "&amp;設計者事務所登録番号その他２&amp;" 号"</f>
        <v>() 建築士事務所  （）知事登録　第  号</v>
      </c>
      <c r="I49" s="42"/>
      <c r="J49" s="42"/>
      <c r="K49" s="42"/>
      <c r="L49" s="42"/>
      <c r="M49" s="42"/>
      <c r="N49" s="42"/>
      <c r="O49" s="42"/>
      <c r="P49" s="42"/>
      <c r="Q49" s="42"/>
      <c r="R49" s="42"/>
      <c r="S49" s="42"/>
      <c r="T49" s="42"/>
      <c r="U49" s="42"/>
      <c r="V49" s="42"/>
      <c r="W49" s="42"/>
      <c r="X49" s="42"/>
      <c r="Y49" s="42"/>
      <c r="Z49" s="42"/>
      <c r="AA49" s="42"/>
      <c r="AB49" s="42"/>
    </row>
    <row r="50" spans="1:28" ht="15.6" customHeight="1">
      <c r="A50" s="7"/>
      <c r="B50" s="3"/>
      <c r="C50" s="3"/>
      <c r="D50" s="3"/>
      <c r="E50" s="3"/>
      <c r="F50" s="3"/>
      <c r="G50" s="3"/>
      <c r="H50" s="1" t="str">
        <f>設計者事務所名その他２</f>
        <v/>
      </c>
      <c r="I50" s="42"/>
      <c r="J50" s="18"/>
      <c r="K50" s="18"/>
      <c r="L50" s="18"/>
      <c r="M50" s="18"/>
      <c r="N50" s="18"/>
      <c r="O50" s="18"/>
      <c r="P50" s="18"/>
      <c r="Q50" s="18"/>
      <c r="R50" s="18"/>
      <c r="S50" s="18"/>
      <c r="T50" s="18"/>
      <c r="U50" s="18"/>
      <c r="V50" s="18"/>
      <c r="W50" s="18"/>
      <c r="X50" s="18"/>
      <c r="Y50" s="18"/>
      <c r="Z50" s="18"/>
      <c r="AA50" s="18"/>
      <c r="AB50" s="42"/>
    </row>
    <row r="51" spans="1:28" ht="15.6" customHeight="1">
      <c r="A51" s="7"/>
      <c r="B51" s="3" t="s">
        <v>417</v>
      </c>
      <c r="C51" s="3"/>
      <c r="D51" s="3"/>
      <c r="E51" s="3"/>
      <c r="F51" s="3"/>
      <c r="G51" s="3"/>
      <c r="H51" s="18" t="str">
        <f>設計者郵便番号その他２</f>
        <v/>
      </c>
      <c r="I51" s="42"/>
      <c r="J51" s="18"/>
      <c r="K51" s="18"/>
      <c r="L51" s="18"/>
      <c r="M51" s="18"/>
      <c r="N51" s="18"/>
      <c r="O51" s="18"/>
      <c r="P51" s="18"/>
      <c r="Q51" s="18"/>
      <c r="R51" s="18"/>
      <c r="S51" s="18"/>
      <c r="T51" s="18"/>
      <c r="U51" s="18"/>
      <c r="V51" s="18"/>
      <c r="W51" s="18"/>
      <c r="X51" s="18"/>
      <c r="Y51" s="18"/>
      <c r="Z51" s="18"/>
      <c r="AA51" s="18"/>
      <c r="AB51" s="42"/>
    </row>
    <row r="52" spans="1:28" ht="15.6" customHeight="1">
      <c r="A52" s="7"/>
      <c r="B52" s="3" t="s">
        <v>416</v>
      </c>
      <c r="C52" s="3"/>
      <c r="D52" s="3"/>
      <c r="E52" s="3"/>
      <c r="F52" s="3"/>
      <c r="G52" s="3"/>
      <c r="H52" s="1512" t="str">
        <f>項目一覧!$C$213</f>
        <v/>
      </c>
      <c r="I52" s="1512"/>
      <c r="J52" s="1512"/>
      <c r="K52" s="1512"/>
      <c r="L52" s="1512"/>
      <c r="M52" s="1512"/>
      <c r="N52" s="1512"/>
      <c r="O52" s="1512"/>
      <c r="P52" s="1512"/>
      <c r="Q52" s="1512"/>
      <c r="R52" s="1512"/>
      <c r="S52" s="1512"/>
      <c r="T52" s="1512"/>
      <c r="U52" s="1512"/>
      <c r="V52" s="1512"/>
      <c r="W52" s="1512"/>
      <c r="X52" s="1512"/>
      <c r="Y52" s="1512"/>
      <c r="Z52" s="1512"/>
      <c r="AA52" s="1512"/>
      <c r="AB52" s="1512"/>
    </row>
    <row r="53" spans="1:28" ht="15.6" customHeight="1">
      <c r="A53" s="7"/>
      <c r="B53" s="3" t="s">
        <v>415</v>
      </c>
      <c r="C53" s="3"/>
      <c r="D53" s="3"/>
      <c r="E53" s="3"/>
      <c r="F53" s="3"/>
      <c r="G53" s="3"/>
      <c r="H53" s="18" t="str">
        <f>設計者電話番号その他２</f>
        <v/>
      </c>
      <c r="I53" s="42"/>
      <c r="J53" s="18"/>
      <c r="K53" s="18"/>
      <c r="L53" s="18"/>
      <c r="M53" s="18"/>
      <c r="N53" s="18"/>
      <c r="O53" s="18"/>
      <c r="P53" s="18"/>
      <c r="Q53" s="18"/>
      <c r="R53" s="18"/>
      <c r="S53" s="18"/>
      <c r="T53" s="18"/>
      <c r="U53" s="18"/>
      <c r="V53" s="18"/>
      <c r="W53" s="18"/>
      <c r="X53" s="18"/>
      <c r="Y53" s="18"/>
      <c r="Z53" s="18"/>
      <c r="AA53" s="18"/>
      <c r="AB53" s="42"/>
    </row>
    <row r="54" spans="1:28" ht="18" customHeight="1">
      <c r="A54" s="7"/>
      <c r="B54" s="34" t="s">
        <v>2830</v>
      </c>
      <c r="C54" s="3"/>
      <c r="D54" s="3"/>
      <c r="E54" s="3"/>
      <c r="F54" s="3"/>
      <c r="G54" s="3"/>
      <c r="H54" s="1592" t="str">
        <f>項目一覧!$C$222</f>
        <v/>
      </c>
      <c r="I54" s="1592"/>
      <c r="J54" s="1592"/>
      <c r="K54" s="1592"/>
      <c r="L54" s="1592"/>
      <c r="M54" s="1592"/>
      <c r="N54" s="1592"/>
      <c r="O54" s="1592"/>
      <c r="P54" s="1592"/>
      <c r="Q54" s="1592"/>
      <c r="R54" s="1592"/>
      <c r="S54" s="1592"/>
      <c r="T54" s="1592"/>
      <c r="U54" s="1592"/>
      <c r="V54" s="1592"/>
      <c r="W54" s="1592"/>
      <c r="X54" s="1592"/>
      <c r="Y54" s="1592"/>
      <c r="Z54" s="1592"/>
      <c r="AA54" s="1592"/>
      <c r="AB54" s="1592"/>
    </row>
    <row r="55" spans="1:28" ht="9.9499999999999993" customHeight="1">
      <c r="A55" s="7"/>
      <c r="B55" s="3"/>
      <c r="C55" s="3"/>
      <c r="D55" s="3"/>
      <c r="E55" s="3"/>
      <c r="F55" s="3"/>
      <c r="G55" s="3"/>
      <c r="H55" s="1592"/>
      <c r="I55" s="1592"/>
      <c r="J55" s="1592"/>
      <c r="K55" s="1592"/>
      <c r="L55" s="1592"/>
      <c r="M55" s="1592"/>
      <c r="N55" s="1592"/>
      <c r="O55" s="1592"/>
      <c r="P55" s="1592"/>
      <c r="Q55" s="1592"/>
      <c r="R55" s="1592"/>
      <c r="S55" s="1592"/>
      <c r="T55" s="1592"/>
      <c r="U55" s="1592"/>
      <c r="V55" s="1592"/>
      <c r="W55" s="1592"/>
      <c r="X55" s="1592"/>
      <c r="Y55" s="1592"/>
      <c r="Z55" s="1592"/>
      <c r="AA55" s="1592"/>
      <c r="AB55" s="1592"/>
    </row>
    <row r="56" spans="1:28" ht="15.6" customHeight="1">
      <c r="A56" s="6"/>
      <c r="B56" s="3" t="s">
        <v>420</v>
      </c>
      <c r="C56" s="3"/>
      <c r="D56" s="3"/>
      <c r="E56" s="3"/>
      <c r="F56" s="3"/>
      <c r="G56" s="3"/>
      <c r="H56" s="50" t="s">
        <v>2814</v>
      </c>
      <c r="I56" s="42"/>
      <c r="J56" s="18"/>
      <c r="K56" s="18"/>
      <c r="L56" s="18"/>
      <c r="M56" s="18"/>
      <c r="N56" s="18"/>
      <c r="O56" s="18"/>
      <c r="P56" s="18"/>
      <c r="Q56" s="18"/>
      <c r="R56" s="18"/>
      <c r="S56" s="18"/>
      <c r="T56" s="18"/>
      <c r="U56" s="18"/>
      <c r="V56" s="18"/>
      <c r="W56" s="18"/>
      <c r="X56" s="18"/>
      <c r="Y56" s="18"/>
      <c r="Z56" s="18"/>
      <c r="AA56" s="18"/>
      <c r="AB56" s="42"/>
    </row>
    <row r="57" spans="1:28" ht="15.6" customHeight="1">
      <c r="A57" s="6"/>
      <c r="B57" s="3" t="s">
        <v>419</v>
      </c>
      <c r="C57" s="3"/>
      <c r="D57" s="3"/>
      <c r="E57" s="3"/>
      <c r="F57" s="3"/>
      <c r="G57" s="3"/>
      <c r="H57" s="18" t="s">
        <v>100</v>
      </c>
      <c r="I57" s="42"/>
      <c r="J57" s="18"/>
      <c r="K57" s="18"/>
      <c r="L57" s="18"/>
      <c r="M57" s="18"/>
      <c r="N57" s="18"/>
      <c r="O57" s="18"/>
      <c r="P57" s="18"/>
      <c r="Q57" s="18"/>
      <c r="R57" s="18"/>
      <c r="S57" s="18"/>
      <c r="T57" s="18"/>
      <c r="U57" s="18"/>
      <c r="V57" s="18"/>
      <c r="W57" s="18"/>
      <c r="X57" s="18"/>
      <c r="Y57" s="18"/>
      <c r="Z57" s="18"/>
      <c r="AA57" s="18"/>
      <c r="AB57" s="42"/>
    </row>
    <row r="58" spans="1:28" ht="15.6" customHeight="1">
      <c r="A58" s="7"/>
      <c r="B58" s="3" t="s">
        <v>418</v>
      </c>
      <c r="C58" s="3"/>
      <c r="D58" s="3"/>
      <c r="E58" s="3"/>
      <c r="F58" s="3"/>
      <c r="G58" s="3"/>
      <c r="H58" s="44" t="s">
        <v>2818</v>
      </c>
      <c r="I58" s="42"/>
      <c r="J58" s="42"/>
      <c r="K58" s="42"/>
      <c r="L58" s="42"/>
      <c r="M58" s="42"/>
      <c r="N58" s="42"/>
      <c r="O58" s="42"/>
      <c r="P58" s="42"/>
      <c r="Q58" s="42"/>
      <c r="R58" s="42"/>
      <c r="S58" s="42"/>
      <c r="T58" s="42"/>
      <c r="U58" s="42"/>
      <c r="V58" s="42"/>
      <c r="W58" s="42"/>
      <c r="X58" s="42"/>
      <c r="Y58" s="42"/>
      <c r="Z58" s="42"/>
      <c r="AA58" s="42"/>
      <c r="AB58" s="42"/>
    </row>
    <row r="59" spans="1:28" ht="15.6" customHeight="1">
      <c r="A59" s="7"/>
      <c r="B59" s="3"/>
      <c r="C59" s="3"/>
      <c r="D59" s="3"/>
      <c r="E59" s="3"/>
      <c r="F59" s="3"/>
      <c r="G59" s="3"/>
      <c r="H59" s="18" t="s">
        <v>100</v>
      </c>
      <c r="I59" s="42"/>
      <c r="J59" s="18"/>
      <c r="K59" s="18"/>
      <c r="L59" s="18"/>
      <c r="M59" s="18"/>
      <c r="N59" s="18"/>
      <c r="O59" s="18"/>
      <c r="P59" s="18"/>
      <c r="Q59" s="18"/>
      <c r="R59" s="18"/>
      <c r="S59" s="18"/>
      <c r="T59" s="18"/>
      <c r="U59" s="18"/>
      <c r="V59" s="18"/>
      <c r="W59" s="18"/>
      <c r="X59" s="18"/>
      <c r="Y59" s="18"/>
      <c r="Z59" s="18"/>
      <c r="AA59" s="18"/>
      <c r="AB59" s="42"/>
    </row>
    <row r="60" spans="1:28" ht="15.6" customHeight="1">
      <c r="A60" s="7"/>
      <c r="B60" s="3" t="s">
        <v>417</v>
      </c>
      <c r="C60" s="3"/>
      <c r="D60" s="3"/>
      <c r="E60" s="3"/>
      <c r="F60" s="3"/>
      <c r="G60" s="3"/>
      <c r="H60" s="18" t="s">
        <v>100</v>
      </c>
      <c r="I60" s="42"/>
      <c r="J60" s="18"/>
      <c r="K60" s="18"/>
      <c r="L60" s="18"/>
      <c r="M60" s="18"/>
      <c r="N60" s="18"/>
      <c r="O60" s="18"/>
      <c r="P60" s="18"/>
      <c r="Q60" s="18"/>
      <c r="R60" s="18"/>
      <c r="S60" s="18"/>
      <c r="T60" s="18"/>
      <c r="U60" s="18"/>
      <c r="V60" s="18"/>
      <c r="W60" s="18"/>
      <c r="X60" s="18"/>
      <c r="Y60" s="18"/>
      <c r="Z60" s="18"/>
      <c r="AA60" s="18"/>
      <c r="AB60" s="42"/>
    </row>
    <row r="61" spans="1:28" ht="15.6" customHeight="1">
      <c r="A61" s="7"/>
      <c r="B61" s="3" t="s">
        <v>416</v>
      </c>
      <c r="C61" s="3"/>
      <c r="D61" s="3"/>
      <c r="E61" s="3"/>
      <c r="F61" s="3"/>
      <c r="G61" s="3"/>
      <c r="H61" s="1512" t="s">
        <v>100</v>
      </c>
      <c r="I61" s="1512"/>
      <c r="J61" s="1512"/>
      <c r="K61" s="1512"/>
      <c r="L61" s="1512"/>
      <c r="M61" s="1512"/>
      <c r="N61" s="1512"/>
      <c r="O61" s="1512"/>
      <c r="P61" s="1512"/>
      <c r="Q61" s="1512"/>
      <c r="R61" s="1512"/>
      <c r="S61" s="1512"/>
      <c r="T61" s="1512"/>
      <c r="U61" s="1512"/>
      <c r="V61" s="1512"/>
      <c r="W61" s="1512"/>
      <c r="X61" s="1512"/>
      <c r="Y61" s="1512"/>
      <c r="Z61" s="1512"/>
      <c r="AA61" s="1512"/>
      <c r="AB61" s="1512"/>
    </row>
    <row r="62" spans="1:28" ht="15.6" customHeight="1">
      <c r="A62" s="7"/>
      <c r="B62" s="3" t="s">
        <v>415</v>
      </c>
      <c r="C62" s="3"/>
      <c r="D62" s="3"/>
      <c r="E62" s="3"/>
      <c r="F62" s="3"/>
      <c r="G62" s="3"/>
      <c r="H62" s="18" t="s">
        <v>100</v>
      </c>
      <c r="I62" s="42"/>
      <c r="J62" s="18"/>
      <c r="K62" s="18"/>
      <c r="L62" s="18"/>
      <c r="M62" s="18"/>
      <c r="N62" s="18"/>
      <c r="O62" s="18"/>
      <c r="P62" s="18"/>
      <c r="Q62" s="18"/>
      <c r="R62" s="18"/>
      <c r="S62" s="18"/>
      <c r="T62" s="18"/>
      <c r="U62" s="18"/>
      <c r="V62" s="18"/>
      <c r="W62" s="18"/>
      <c r="X62" s="18"/>
      <c r="Y62" s="18"/>
      <c r="Z62" s="18"/>
      <c r="AA62" s="18"/>
      <c r="AB62" s="42"/>
    </row>
    <row r="63" spans="1:28" ht="15.6" customHeight="1">
      <c r="A63" s="7"/>
      <c r="B63" s="34" t="s">
        <v>2830</v>
      </c>
      <c r="C63" s="3"/>
      <c r="D63" s="3"/>
      <c r="E63" s="3"/>
      <c r="F63" s="3"/>
      <c r="G63" s="3"/>
      <c r="H63" s="1592" t="s">
        <v>100</v>
      </c>
      <c r="I63" s="1592"/>
      <c r="J63" s="1592"/>
      <c r="K63" s="1592"/>
      <c r="L63" s="1592"/>
      <c r="M63" s="1592"/>
      <c r="N63" s="1592"/>
      <c r="O63" s="1592"/>
      <c r="P63" s="1592"/>
      <c r="Q63" s="1592"/>
      <c r="R63" s="1592"/>
      <c r="S63" s="1592"/>
      <c r="T63" s="1592"/>
      <c r="U63" s="1592"/>
      <c r="V63" s="1592"/>
      <c r="W63" s="1592"/>
      <c r="X63" s="1592"/>
      <c r="Y63" s="1592"/>
      <c r="Z63" s="1592"/>
      <c r="AA63" s="1592"/>
      <c r="AB63" s="1592"/>
    </row>
    <row r="64" spans="1:28" ht="7.5" customHeight="1">
      <c r="A64" s="31"/>
      <c r="B64" s="131"/>
      <c r="C64" s="15"/>
      <c r="D64" s="15"/>
      <c r="E64" s="15"/>
      <c r="F64" s="15"/>
      <c r="G64" s="15"/>
      <c r="H64" s="1593"/>
      <c r="I64" s="1593"/>
      <c r="J64" s="1593"/>
      <c r="K64" s="1593"/>
      <c r="L64" s="1593"/>
      <c r="M64" s="1593"/>
      <c r="N64" s="1593"/>
      <c r="O64" s="1593"/>
      <c r="P64" s="1593"/>
      <c r="Q64" s="1593"/>
      <c r="R64" s="1593"/>
      <c r="S64" s="1593"/>
      <c r="T64" s="1593"/>
      <c r="U64" s="1593"/>
      <c r="V64" s="1593"/>
      <c r="W64" s="1593"/>
      <c r="X64" s="1593"/>
      <c r="Y64" s="1593"/>
      <c r="Z64" s="1593"/>
      <c r="AA64" s="1593"/>
      <c r="AB64" s="1593"/>
    </row>
    <row r="65" spans="1:34" ht="15.6" customHeight="1">
      <c r="A65" s="6" t="s">
        <v>2800</v>
      </c>
      <c r="B65" s="3" t="s">
        <v>2829</v>
      </c>
      <c r="C65" s="3"/>
      <c r="D65" s="3"/>
      <c r="E65" s="3"/>
      <c r="F65" s="3"/>
      <c r="G65" s="3"/>
      <c r="H65" s="18"/>
      <c r="I65" s="18"/>
      <c r="J65" s="18"/>
      <c r="K65" s="18"/>
      <c r="L65" s="18"/>
      <c r="M65" s="18"/>
      <c r="N65" s="18"/>
      <c r="O65" s="18"/>
      <c r="P65" s="18"/>
      <c r="Q65" s="18"/>
      <c r="R65" s="18"/>
      <c r="S65" s="18"/>
      <c r="T65" s="18"/>
      <c r="U65" s="18"/>
      <c r="V65" s="18"/>
      <c r="W65" s="18"/>
      <c r="X65" s="18"/>
      <c r="Y65" s="18"/>
      <c r="Z65" s="18"/>
      <c r="AA65" s="18"/>
      <c r="AB65" s="42"/>
    </row>
    <row r="66" spans="1:34" ht="15.6" customHeight="1">
      <c r="A66" s="7"/>
      <c r="B66" s="3" t="s">
        <v>412</v>
      </c>
      <c r="C66" s="3"/>
      <c r="D66" s="3"/>
      <c r="E66" s="3"/>
      <c r="F66" s="3"/>
      <c r="G66" s="3"/>
      <c r="H66" s="18" t="str">
        <f>施工者氏名</f>
        <v/>
      </c>
      <c r="I66" s="42"/>
      <c r="J66" s="18"/>
      <c r="K66" s="18"/>
      <c r="L66" s="18"/>
      <c r="M66" s="18"/>
      <c r="N66" s="18"/>
      <c r="O66" s="18"/>
      <c r="P66" s="18"/>
      <c r="Q66" s="18"/>
      <c r="R66" s="18"/>
      <c r="S66" s="18"/>
      <c r="T66" s="18"/>
      <c r="U66" s="18"/>
      <c r="V66" s="18"/>
      <c r="W66" s="18"/>
      <c r="X66" s="18"/>
      <c r="Y66" s="18"/>
      <c r="Z66" s="18"/>
      <c r="AA66" s="18"/>
      <c r="AB66" s="42"/>
    </row>
    <row r="67" spans="1:34" ht="15.6" customHeight="1">
      <c r="A67" s="7"/>
      <c r="B67" s="3" t="s">
        <v>411</v>
      </c>
      <c r="C67" s="3"/>
      <c r="D67" s="3"/>
      <c r="E67" s="3"/>
      <c r="F67" s="3"/>
      <c r="G67" s="3"/>
      <c r="H67" s="44" t="str">
        <f>"建設業の許可   ("&amp;施工者営業所名登録種類&amp;")  第  （"&amp;施工者営業所名資格&amp;"）"&amp;施工者営業所登録番号&amp;"号"</f>
        <v>建設業の許可   ()  第  （）号</v>
      </c>
      <c r="I67" s="42"/>
      <c r="J67" s="18"/>
      <c r="K67" s="18"/>
      <c r="L67" s="18"/>
      <c r="M67" s="18"/>
      <c r="N67" s="18"/>
      <c r="O67" s="18"/>
      <c r="P67" s="18"/>
      <c r="Q67" s="18"/>
      <c r="R67" s="18"/>
      <c r="S67" s="18"/>
      <c r="T67" s="18"/>
      <c r="U67" s="18"/>
      <c r="V67" s="18"/>
      <c r="W67" s="18"/>
      <c r="X67" s="18"/>
      <c r="Y67" s="18"/>
      <c r="Z67" s="18"/>
      <c r="AA67" s="18"/>
      <c r="AB67" s="42"/>
    </row>
    <row r="68" spans="1:34" ht="15.6" customHeight="1">
      <c r="A68" s="7"/>
      <c r="B68" s="3"/>
      <c r="C68" s="3"/>
      <c r="D68" s="3"/>
      <c r="E68" s="3"/>
      <c r="F68" s="3"/>
      <c r="G68" s="3"/>
      <c r="H68" s="18" t="str">
        <f>施工者営業所名</f>
        <v/>
      </c>
      <c r="I68" s="42"/>
      <c r="J68" s="18"/>
      <c r="K68" s="18"/>
      <c r="L68" s="18"/>
      <c r="M68" s="18"/>
      <c r="N68" s="18"/>
      <c r="O68" s="18"/>
      <c r="P68" s="18"/>
      <c r="Q68" s="18"/>
      <c r="R68" s="18"/>
      <c r="S68" s="18"/>
      <c r="T68" s="18"/>
      <c r="U68" s="18"/>
      <c r="V68" s="18"/>
      <c r="W68" s="18"/>
      <c r="X68" s="18"/>
      <c r="Y68" s="18"/>
      <c r="Z68" s="18"/>
      <c r="AA68" s="18"/>
      <c r="AB68" s="42"/>
    </row>
    <row r="69" spans="1:34" ht="15.6" customHeight="1">
      <c r="A69" s="7"/>
      <c r="B69" s="3" t="s">
        <v>410</v>
      </c>
      <c r="C69" s="3"/>
      <c r="D69" s="3"/>
      <c r="E69" s="3"/>
      <c r="F69" s="3"/>
      <c r="G69" s="3"/>
      <c r="H69" s="18" t="str">
        <f>施工者郵便番号</f>
        <v/>
      </c>
      <c r="I69" s="42"/>
      <c r="J69" s="18"/>
      <c r="K69" s="18"/>
      <c r="L69" s="18"/>
      <c r="M69" s="18"/>
      <c r="N69" s="18"/>
      <c r="O69" s="18"/>
      <c r="P69" s="18"/>
      <c r="Q69" s="18"/>
      <c r="R69" s="18"/>
      <c r="S69" s="18"/>
      <c r="T69" s="18"/>
      <c r="U69" s="18"/>
      <c r="V69" s="18"/>
      <c r="W69" s="18"/>
      <c r="X69" s="18"/>
      <c r="Y69" s="18"/>
      <c r="Z69" s="18"/>
      <c r="AA69" s="18"/>
      <c r="AB69" s="42"/>
    </row>
    <row r="70" spans="1:34" ht="15.6" customHeight="1">
      <c r="A70" s="7"/>
      <c r="B70" s="3" t="s">
        <v>409</v>
      </c>
      <c r="C70" s="3"/>
      <c r="D70" s="3"/>
      <c r="E70" s="3"/>
      <c r="F70" s="3"/>
      <c r="G70" s="3"/>
      <c r="H70" s="1512" t="str">
        <f>施工者所在地</f>
        <v/>
      </c>
      <c r="I70" s="1512"/>
      <c r="J70" s="1512"/>
      <c r="K70" s="1512"/>
      <c r="L70" s="1512"/>
      <c r="M70" s="1512"/>
      <c r="N70" s="1512"/>
      <c r="O70" s="1512"/>
      <c r="P70" s="1512"/>
      <c r="Q70" s="1512"/>
      <c r="R70" s="1512"/>
      <c r="S70" s="1512"/>
      <c r="T70" s="1512"/>
      <c r="U70" s="1512"/>
      <c r="V70" s="1512"/>
      <c r="W70" s="1512"/>
      <c r="X70" s="1512"/>
      <c r="Y70" s="1512"/>
      <c r="Z70" s="1512"/>
      <c r="AA70" s="1512"/>
      <c r="AB70" s="1512"/>
    </row>
    <row r="71" spans="1:34" ht="15.6" customHeight="1">
      <c r="A71" s="15"/>
      <c r="B71" s="15" t="s">
        <v>408</v>
      </c>
      <c r="C71" s="15"/>
      <c r="D71" s="15"/>
      <c r="E71" s="15"/>
      <c r="F71" s="15"/>
      <c r="G71" s="15"/>
      <c r="H71" s="27" t="str">
        <f>施工者電話番号</f>
        <v/>
      </c>
      <c r="I71" s="40"/>
      <c r="J71" s="27"/>
      <c r="K71" s="27"/>
      <c r="L71" s="27"/>
      <c r="M71" s="27"/>
      <c r="N71" s="27"/>
      <c r="O71" s="27"/>
      <c r="P71" s="27"/>
      <c r="Q71" s="27"/>
      <c r="R71" s="27"/>
      <c r="S71" s="27"/>
      <c r="T71" s="27"/>
      <c r="U71" s="27"/>
      <c r="V71" s="27"/>
      <c r="W71" s="27"/>
      <c r="X71" s="27"/>
      <c r="Y71" s="27"/>
      <c r="Z71" s="27"/>
      <c r="AA71" s="27"/>
      <c r="AB71" s="42"/>
    </row>
    <row r="72" spans="1:34" ht="15.6" customHeight="1">
      <c r="A72" s="6" t="s">
        <v>2800</v>
      </c>
      <c r="B72" s="3" t="s">
        <v>768</v>
      </c>
      <c r="C72" s="3"/>
      <c r="D72" s="3"/>
      <c r="E72" s="3"/>
      <c r="F72" s="3"/>
      <c r="G72" s="3"/>
      <c r="H72" s="48"/>
      <c r="J72" s="3"/>
      <c r="K72" s="3"/>
      <c r="L72" s="3"/>
      <c r="M72" s="3"/>
      <c r="N72" s="3"/>
      <c r="O72" s="3"/>
      <c r="P72" s="3"/>
      <c r="Q72" s="3"/>
      <c r="R72" s="3"/>
      <c r="S72" s="3"/>
      <c r="T72" s="3"/>
      <c r="U72" s="3"/>
      <c r="V72" s="3"/>
      <c r="W72" s="3"/>
      <c r="X72" s="3"/>
      <c r="Y72" s="3"/>
      <c r="Z72" s="3"/>
      <c r="AA72" s="3"/>
    </row>
    <row r="73" spans="1:34" ht="15" customHeight="1">
      <c r="A73" s="111"/>
      <c r="B73" s="3" t="s">
        <v>767</v>
      </c>
      <c r="C73" s="3"/>
      <c r="D73" s="3"/>
      <c r="E73" s="3"/>
      <c r="F73" s="1551" t="str">
        <f>地名地番県&amp;地名地番市町&amp;地名地番その他</f>
        <v/>
      </c>
      <c r="G73" s="1551"/>
      <c r="H73" s="1551"/>
      <c r="I73" s="1551"/>
      <c r="J73" s="1551"/>
      <c r="K73" s="1551"/>
      <c r="L73" s="1551"/>
      <c r="M73" s="1551"/>
      <c r="N73" s="1551"/>
      <c r="O73" s="1551"/>
      <c r="P73" s="1551"/>
      <c r="Q73" s="1551"/>
      <c r="R73" s="1551"/>
      <c r="S73" s="1551"/>
      <c r="T73" s="1551"/>
      <c r="U73" s="1551"/>
      <c r="V73" s="1551"/>
      <c r="W73" s="1551"/>
      <c r="X73" s="1551"/>
      <c r="Y73" s="1551"/>
      <c r="Z73" s="1551"/>
      <c r="AA73" s="1551"/>
    </row>
    <row r="74" spans="1:34" ht="15" customHeight="1">
      <c r="A74" s="111"/>
      <c r="B74" s="3" t="s">
        <v>2828</v>
      </c>
      <c r="C74" s="3"/>
      <c r="D74" s="3"/>
      <c r="E74" s="3"/>
      <c r="F74" s="1551" t="str">
        <f>住居表示県&amp;住居表示市町&amp;住居表示その他</f>
        <v/>
      </c>
      <c r="G74" s="1551"/>
      <c r="H74" s="1551"/>
      <c r="I74" s="1551"/>
      <c r="J74" s="1551"/>
      <c r="K74" s="1551"/>
      <c r="L74" s="1551"/>
      <c r="M74" s="1551"/>
      <c r="N74" s="1551"/>
      <c r="O74" s="1551"/>
      <c r="P74" s="1551"/>
      <c r="Q74" s="1551"/>
      <c r="R74" s="1551"/>
      <c r="S74" s="1551"/>
      <c r="T74" s="1551"/>
      <c r="U74" s="1551"/>
      <c r="V74" s="1551"/>
      <c r="W74" s="1551"/>
      <c r="X74" s="1551"/>
      <c r="Y74" s="1551"/>
      <c r="Z74" s="1551"/>
      <c r="AA74" s="1551"/>
    </row>
    <row r="75" spans="1:34" ht="15" customHeight="1">
      <c r="A75" s="111"/>
      <c r="B75" s="3" t="s">
        <v>787</v>
      </c>
      <c r="C75" s="3"/>
      <c r="D75" s="3"/>
      <c r="E75" s="3"/>
      <c r="F75" s="49"/>
      <c r="G75" s="3"/>
      <c r="J75" s="49"/>
      <c r="K75" s="49"/>
      <c r="L75" s="49"/>
      <c r="M75" s="49"/>
      <c r="N75" s="49"/>
      <c r="O75" s="49"/>
      <c r="P75" s="49"/>
      <c r="Q75" s="49"/>
      <c r="R75" s="49"/>
      <c r="S75" s="49"/>
      <c r="T75" s="49"/>
      <c r="U75" s="49"/>
      <c r="V75" s="49"/>
      <c r="W75" s="49"/>
      <c r="X75" s="49"/>
      <c r="Y75" s="49"/>
      <c r="Z75" s="49"/>
      <c r="AA75" s="49"/>
    </row>
    <row r="76" spans="1:34" ht="15" customHeight="1">
      <c r="A76" s="41"/>
      <c r="B76" s="15" t="s">
        <v>786</v>
      </c>
      <c r="C76" s="15"/>
      <c r="D76" s="15"/>
      <c r="E76" s="15"/>
      <c r="F76" s="76"/>
      <c r="G76" s="28"/>
      <c r="H76" s="28"/>
      <c r="I76" s="28"/>
      <c r="J76" s="76"/>
      <c r="K76" s="76"/>
      <c r="L76" s="76"/>
      <c r="M76" s="76"/>
      <c r="N76" s="76"/>
      <c r="O76" s="76"/>
      <c r="P76" s="76"/>
      <c r="Q76" s="76"/>
      <c r="R76" s="76"/>
      <c r="S76" s="76"/>
      <c r="T76" s="76"/>
      <c r="U76" s="76"/>
      <c r="V76" s="76"/>
      <c r="W76" s="76"/>
      <c r="X76" s="76"/>
      <c r="Y76" s="76"/>
      <c r="Z76" s="76"/>
      <c r="AA76" s="76"/>
    </row>
    <row r="77" spans="1:34" ht="15" customHeight="1">
      <c r="A77" s="6" t="s">
        <v>2800</v>
      </c>
      <c r="B77" s="3" t="s">
        <v>766</v>
      </c>
      <c r="C77" s="3"/>
      <c r="D77" s="3"/>
      <c r="E77" s="3"/>
      <c r="F77" s="3"/>
      <c r="G77" s="3"/>
      <c r="H77" s="3"/>
      <c r="I77" s="3"/>
      <c r="J77" s="3"/>
      <c r="K77" s="3"/>
      <c r="L77" s="3"/>
      <c r="M77" s="3"/>
      <c r="N77" s="3"/>
      <c r="O77" s="3"/>
      <c r="P77" s="3"/>
      <c r="Q77" s="3"/>
      <c r="R77" s="3"/>
      <c r="S77" s="3"/>
      <c r="T77" s="3"/>
      <c r="U77" s="3"/>
      <c r="V77" s="3"/>
      <c r="W77" s="3"/>
      <c r="X77" s="3"/>
      <c r="Y77" s="3"/>
      <c r="Z77" s="3"/>
      <c r="AA77" s="3"/>
      <c r="AH77" s="138"/>
    </row>
    <row r="78" spans="1:34" ht="15" customHeight="1">
      <c r="A78" s="7"/>
      <c r="B78" s="3" t="s">
        <v>764</v>
      </c>
      <c r="C78" s="3"/>
      <c r="D78" s="3"/>
      <c r="E78" s="3" t="s">
        <v>169</v>
      </c>
      <c r="F78" s="3"/>
      <c r="G78" s="3"/>
      <c r="H78" s="3"/>
      <c r="I78" s="3"/>
      <c r="J78" s="3" t="s">
        <v>2801</v>
      </c>
      <c r="N78" s="3"/>
      <c r="O78" s="3"/>
      <c r="P78" s="3"/>
      <c r="Q78" s="3"/>
      <c r="R78" s="3"/>
      <c r="S78" s="3"/>
      <c r="T78" s="3"/>
      <c r="U78" s="3"/>
      <c r="V78" s="3"/>
      <c r="W78" s="3"/>
      <c r="X78" s="3"/>
      <c r="Y78" s="3"/>
      <c r="Z78" s="3"/>
      <c r="AA78" s="3"/>
    </row>
    <row r="79" spans="1:34" ht="15" customHeight="1">
      <c r="A79" s="7"/>
      <c r="B79" s="3" t="s">
        <v>763</v>
      </c>
      <c r="C79" s="3"/>
      <c r="D79" s="3"/>
      <c r="E79" s="3"/>
      <c r="F79" s="3"/>
      <c r="G79" s="3"/>
      <c r="H79" s="3"/>
      <c r="I79" s="205"/>
      <c r="J79" s="3"/>
      <c r="K79" s="3"/>
      <c r="L79" s="3" t="s">
        <v>2827</v>
      </c>
      <c r="M79" s="3"/>
      <c r="N79" s="3"/>
      <c r="O79" s="3"/>
      <c r="P79" s="3"/>
      <c r="Q79" s="3"/>
      <c r="R79" s="3"/>
      <c r="S79" s="3"/>
      <c r="T79" s="3"/>
      <c r="U79" s="3"/>
      <c r="V79" s="3"/>
      <c r="W79" s="3"/>
      <c r="X79" s="3"/>
      <c r="Y79" s="3"/>
      <c r="Z79" s="3"/>
      <c r="AA79" s="3"/>
    </row>
    <row r="80" spans="1:34" ht="15" customHeight="1">
      <c r="A80" s="7"/>
      <c r="B80" s="3" t="s">
        <v>785</v>
      </c>
      <c r="C80" s="3"/>
      <c r="D80" s="3"/>
      <c r="E80" s="3"/>
      <c r="F80" s="6" t="s">
        <v>2826</v>
      </c>
      <c r="G80" s="3" t="s">
        <v>312</v>
      </c>
      <c r="H80" s="3"/>
      <c r="I80" s="204" t="s">
        <v>2826</v>
      </c>
      <c r="J80" s="3" t="s">
        <v>311</v>
      </c>
      <c r="K80" s="3"/>
      <c r="L80" s="6" t="s">
        <v>2826</v>
      </c>
      <c r="M80" s="3" t="s">
        <v>760</v>
      </c>
      <c r="N80" s="3"/>
      <c r="O80" s="6" t="s">
        <v>2826</v>
      </c>
      <c r="P80" s="3" t="s">
        <v>181</v>
      </c>
      <c r="Q80" s="3"/>
      <c r="R80" s="3"/>
      <c r="S80" s="3"/>
      <c r="T80" s="3"/>
      <c r="U80" s="3"/>
      <c r="V80" s="3"/>
      <c r="W80" s="3"/>
      <c r="X80" s="3"/>
      <c r="Y80" s="3"/>
      <c r="Z80" s="3"/>
      <c r="AA80" s="3" t="s">
        <v>2801</v>
      </c>
    </row>
    <row r="81" spans="1:27" ht="15" customHeight="1">
      <c r="A81" s="7"/>
      <c r="B81" s="3"/>
      <c r="C81" s="3"/>
      <c r="D81" s="3"/>
      <c r="E81" s="3"/>
      <c r="F81" s="6" t="s">
        <v>2803</v>
      </c>
      <c r="G81" s="3" t="s">
        <v>303</v>
      </c>
      <c r="H81" s="3"/>
      <c r="I81" s="204"/>
      <c r="J81" s="3"/>
      <c r="K81" s="3"/>
      <c r="M81" s="6" t="s">
        <v>2802</v>
      </c>
      <c r="N81" s="3" t="s">
        <v>302</v>
      </c>
      <c r="P81" s="3"/>
      <c r="Q81" s="3"/>
      <c r="T81" s="3" t="s">
        <v>2802</v>
      </c>
      <c r="U81" s="3" t="s">
        <v>301</v>
      </c>
      <c r="W81" s="3"/>
      <c r="X81" s="3"/>
      <c r="Y81" s="3"/>
      <c r="AA81" s="3" t="s">
        <v>2801</v>
      </c>
    </row>
    <row r="82" spans="1:27" ht="15" customHeight="1">
      <c r="A82" s="7"/>
      <c r="B82" s="3" t="s">
        <v>784</v>
      </c>
      <c r="C82" s="3"/>
      <c r="D82" s="3"/>
      <c r="E82" s="3"/>
      <c r="F82" s="6" t="s">
        <v>2803</v>
      </c>
      <c r="G82" s="3"/>
      <c r="H82" s="3"/>
      <c r="I82" s="204"/>
      <c r="J82" s="3"/>
      <c r="K82" s="3"/>
      <c r="L82" s="6"/>
      <c r="M82" s="6" t="s">
        <v>2802</v>
      </c>
      <c r="N82" s="3"/>
      <c r="O82" s="6"/>
      <c r="P82" s="3"/>
      <c r="Q82" s="3"/>
      <c r="R82" s="3"/>
      <c r="S82" s="3"/>
      <c r="T82" s="3" t="s">
        <v>2802</v>
      </c>
      <c r="U82" s="3"/>
      <c r="V82" s="3"/>
      <c r="W82" s="3"/>
      <c r="X82" s="3"/>
      <c r="Y82" s="3"/>
      <c r="Z82" s="3"/>
      <c r="AA82" s="3" t="s">
        <v>2801</v>
      </c>
    </row>
    <row r="83" spans="1:27" ht="15" customHeight="1">
      <c r="A83" s="7"/>
      <c r="B83" s="3" t="s">
        <v>2804</v>
      </c>
      <c r="C83" s="3"/>
      <c r="D83" s="3"/>
      <c r="E83" s="3"/>
      <c r="F83" s="6" t="s">
        <v>2803</v>
      </c>
      <c r="G83" s="3"/>
      <c r="H83" s="3"/>
      <c r="I83" s="204"/>
      <c r="J83" s="3"/>
      <c r="K83" s="3"/>
      <c r="L83" s="6"/>
      <c r="M83" s="6" t="s">
        <v>2802</v>
      </c>
      <c r="N83" s="3"/>
      <c r="O83" s="6"/>
      <c r="P83" s="3"/>
      <c r="Q83" s="3"/>
      <c r="R83" s="3"/>
      <c r="S83" s="3"/>
      <c r="T83" s="3" t="s">
        <v>2802</v>
      </c>
      <c r="U83" s="3"/>
      <c r="V83" s="3"/>
      <c r="W83" s="3"/>
      <c r="X83" s="3"/>
      <c r="Y83" s="3"/>
      <c r="Z83" s="3"/>
      <c r="AA83" s="3" t="s">
        <v>2801</v>
      </c>
    </row>
    <row r="84" spans="1:27" ht="15" customHeight="1">
      <c r="A84" s="7"/>
      <c r="B84" s="3" t="s">
        <v>780</v>
      </c>
      <c r="F84" s="3"/>
      <c r="G84" s="3"/>
      <c r="H84" s="3"/>
      <c r="I84" s="3"/>
      <c r="J84" s="3"/>
      <c r="K84" s="3"/>
      <c r="L84" s="3"/>
      <c r="M84" s="3"/>
      <c r="N84" s="3"/>
      <c r="O84" s="3"/>
      <c r="P84" s="3"/>
      <c r="Q84" s="3"/>
      <c r="R84" s="3"/>
      <c r="S84" s="3"/>
      <c r="T84" s="3"/>
      <c r="U84" s="3"/>
      <c r="V84" s="3"/>
      <c r="W84" s="3"/>
      <c r="X84" s="3"/>
      <c r="Y84" s="3"/>
      <c r="Z84" s="3"/>
      <c r="AA84" s="3"/>
    </row>
    <row r="85" spans="1:27" ht="15" customHeight="1">
      <c r="A85" s="783" t="s">
        <v>2800</v>
      </c>
      <c r="B85" s="632" t="s">
        <v>756</v>
      </c>
      <c r="C85" s="632"/>
      <c r="D85" s="632"/>
      <c r="E85" s="632"/>
      <c r="F85" s="632"/>
      <c r="G85" s="632"/>
      <c r="H85" s="632"/>
      <c r="I85" s="632"/>
      <c r="J85" s="632" t="s">
        <v>3074</v>
      </c>
      <c r="K85" s="632"/>
      <c r="L85" s="783"/>
      <c r="M85" s="632" t="s">
        <v>324</v>
      </c>
      <c r="N85" s="783"/>
      <c r="O85" s="632" t="s">
        <v>323</v>
      </c>
      <c r="P85" s="783"/>
      <c r="Q85" s="632" t="s">
        <v>322</v>
      </c>
      <c r="R85" s="632"/>
      <c r="S85" s="965"/>
      <c r="T85" s="965"/>
      <c r="U85" s="632"/>
      <c r="V85" s="632"/>
      <c r="W85" s="632"/>
      <c r="X85" s="632"/>
      <c r="Y85" s="632"/>
      <c r="Z85" s="632"/>
      <c r="AA85" s="632"/>
    </row>
    <row r="86" spans="1:27" ht="15" customHeight="1">
      <c r="A86" s="783" t="s">
        <v>2800</v>
      </c>
      <c r="B86" s="632" t="s">
        <v>755</v>
      </c>
      <c r="C86" s="632"/>
      <c r="D86" s="632"/>
      <c r="E86" s="632"/>
      <c r="F86" s="632"/>
      <c r="G86" s="632"/>
      <c r="H86" s="632"/>
      <c r="I86" s="632"/>
      <c r="J86" s="15" t="s">
        <v>3074</v>
      </c>
      <c r="K86" s="632"/>
      <c r="L86" s="783"/>
      <c r="M86" s="632" t="s">
        <v>324</v>
      </c>
      <c r="N86" s="783"/>
      <c r="O86" s="632" t="s">
        <v>323</v>
      </c>
      <c r="P86" s="783"/>
      <c r="Q86" s="632" t="s">
        <v>322</v>
      </c>
      <c r="R86" s="632"/>
      <c r="S86" s="965"/>
      <c r="T86" s="965"/>
      <c r="U86" s="632"/>
      <c r="V86" s="632"/>
      <c r="W86" s="632"/>
      <c r="X86" s="632"/>
      <c r="Y86" s="632"/>
      <c r="Z86" s="632"/>
      <c r="AA86" s="632"/>
    </row>
    <row r="87" spans="1:27" ht="15" customHeight="1">
      <c r="A87" s="6" t="s">
        <v>2800</v>
      </c>
      <c r="B87" s="3" t="s">
        <v>754</v>
      </c>
      <c r="C87" s="3"/>
      <c r="D87" s="3"/>
      <c r="E87" s="3"/>
      <c r="F87" s="3"/>
      <c r="G87" s="3"/>
      <c r="H87" s="3"/>
      <c r="I87" s="3"/>
      <c r="J87" s="3"/>
      <c r="K87" s="3"/>
      <c r="L87" s="3"/>
      <c r="M87" s="3"/>
      <c r="N87" s="3"/>
      <c r="O87" s="3"/>
      <c r="P87" s="3"/>
      <c r="Q87" s="3"/>
      <c r="R87" s="3"/>
      <c r="S87" s="2"/>
      <c r="T87" s="2"/>
      <c r="U87" s="3" t="s">
        <v>327</v>
      </c>
      <c r="V87" s="3"/>
      <c r="W87" s="3"/>
      <c r="X87" s="3"/>
      <c r="Y87" s="3"/>
      <c r="Z87" s="3"/>
      <c r="AA87" s="3"/>
    </row>
    <row r="88" spans="1:27" ht="15" customHeight="1">
      <c r="A88" s="6"/>
      <c r="B88" s="3"/>
      <c r="C88" s="3"/>
      <c r="D88" s="3"/>
      <c r="E88" s="5" t="s">
        <v>753</v>
      </c>
      <c r="F88" s="1473"/>
      <c r="G88" s="1473"/>
      <c r="H88" s="6" t="s">
        <v>752</v>
      </c>
      <c r="J88" s="3" t="s">
        <v>3074</v>
      </c>
      <c r="K88" s="3"/>
      <c r="L88" s="6"/>
      <c r="M88" s="3" t="s">
        <v>324</v>
      </c>
      <c r="N88" s="3"/>
      <c r="O88" s="3" t="s">
        <v>323</v>
      </c>
      <c r="P88" s="3"/>
      <c r="Q88" s="3" t="s">
        <v>322</v>
      </c>
      <c r="R88" s="5" t="s">
        <v>2799</v>
      </c>
      <c r="S88" s="1870"/>
      <c r="T88" s="1870"/>
      <c r="U88" s="1870"/>
      <c r="V88" s="1870"/>
      <c r="W88" s="1870"/>
      <c r="X88" s="1870"/>
      <c r="Y88" s="1870"/>
      <c r="Z88" s="1870"/>
      <c r="AA88" s="5" t="s">
        <v>2798</v>
      </c>
    </row>
    <row r="89" spans="1:27" ht="15" customHeight="1">
      <c r="A89" s="30"/>
      <c r="B89" s="30"/>
      <c r="C89" s="30"/>
      <c r="D89" s="30"/>
      <c r="E89" s="35" t="s">
        <v>753</v>
      </c>
      <c r="F89" s="1498"/>
      <c r="G89" s="1498"/>
      <c r="H89" s="32" t="s">
        <v>752</v>
      </c>
      <c r="I89" s="35"/>
      <c r="J89" s="15" t="s">
        <v>3074</v>
      </c>
      <c r="K89" s="15"/>
      <c r="L89" s="15"/>
      <c r="M89" s="15" t="s">
        <v>324</v>
      </c>
      <c r="N89" s="15"/>
      <c r="O89" s="15" t="s">
        <v>323</v>
      </c>
      <c r="P89" s="15"/>
      <c r="Q89" s="15" t="s">
        <v>322</v>
      </c>
      <c r="R89" s="35" t="s">
        <v>2825</v>
      </c>
      <c r="S89" s="1871"/>
      <c r="T89" s="1871"/>
      <c r="U89" s="1871"/>
      <c r="V89" s="1871"/>
      <c r="W89" s="1871"/>
      <c r="X89" s="1871"/>
      <c r="Y89" s="1871"/>
      <c r="Z89" s="1871"/>
      <c r="AA89" s="203" t="s">
        <v>320</v>
      </c>
    </row>
    <row r="90" spans="1:27" ht="14.1" customHeight="1">
      <c r="A90" s="6" t="s">
        <v>2824</v>
      </c>
      <c r="B90" s="3" t="s">
        <v>779</v>
      </c>
      <c r="C90" s="3"/>
      <c r="D90" s="3"/>
      <c r="E90" s="3"/>
      <c r="F90" s="1884"/>
      <c r="G90" s="1884"/>
      <c r="H90" s="1884"/>
      <c r="I90" s="1884"/>
      <c r="J90" s="1884"/>
      <c r="K90" s="1884"/>
      <c r="L90" s="1884"/>
      <c r="M90" s="1884"/>
      <c r="N90" s="1884"/>
      <c r="O90" s="1884"/>
      <c r="P90" s="1884"/>
      <c r="Q90" s="1884"/>
      <c r="R90" s="1884"/>
      <c r="S90" s="1884"/>
      <c r="T90" s="1884"/>
      <c r="U90" s="1884"/>
      <c r="V90" s="1884"/>
      <c r="W90" s="1884"/>
      <c r="X90" s="1884"/>
      <c r="Y90" s="1884"/>
      <c r="Z90" s="1884"/>
      <c r="AA90" s="1884"/>
    </row>
    <row r="91" spans="1:27" ht="14.1" customHeight="1">
      <c r="A91" s="32"/>
      <c r="B91" s="15"/>
      <c r="C91" s="15"/>
      <c r="D91" s="15"/>
      <c r="E91" s="15"/>
      <c r="F91" s="1885"/>
      <c r="G91" s="1885"/>
      <c r="H91" s="1885"/>
      <c r="I91" s="1885"/>
      <c r="J91" s="1885"/>
      <c r="K91" s="1885"/>
      <c r="L91" s="1885"/>
      <c r="M91" s="1885"/>
      <c r="N91" s="1885"/>
      <c r="O91" s="1885"/>
      <c r="P91" s="1885"/>
      <c r="Q91" s="1885"/>
      <c r="R91" s="1885"/>
      <c r="S91" s="1885"/>
      <c r="T91" s="1885"/>
      <c r="U91" s="1885"/>
      <c r="V91" s="1885"/>
      <c r="W91" s="1885"/>
      <c r="X91" s="1885"/>
      <c r="Y91" s="1885"/>
      <c r="Z91" s="1885"/>
      <c r="AA91" s="1885"/>
    </row>
    <row r="92" spans="1:27" ht="14.1" customHeight="1">
      <c r="A92" s="6" t="s">
        <v>2824</v>
      </c>
      <c r="B92" s="3" t="s">
        <v>778</v>
      </c>
      <c r="C92" s="3"/>
      <c r="D92" s="3"/>
      <c r="E92" s="3"/>
      <c r="F92" s="1884"/>
      <c r="G92" s="1884"/>
      <c r="H92" s="1884"/>
      <c r="I92" s="1884"/>
      <c r="J92" s="1884"/>
      <c r="K92" s="1884"/>
      <c r="L92" s="1884"/>
      <c r="M92" s="1884"/>
      <c r="N92" s="1884"/>
      <c r="O92" s="1884"/>
      <c r="P92" s="1884"/>
      <c r="Q92" s="1884"/>
      <c r="R92" s="1884"/>
      <c r="S92" s="1884"/>
      <c r="T92" s="1884"/>
      <c r="U92" s="1884"/>
      <c r="V92" s="1884"/>
      <c r="W92" s="1884"/>
      <c r="X92" s="1884"/>
      <c r="Y92" s="1884"/>
      <c r="Z92" s="1884"/>
      <c r="AA92" s="1884"/>
    </row>
    <row r="93" spans="1:27" ht="14.1" customHeight="1">
      <c r="A93" s="32"/>
      <c r="B93" s="15"/>
      <c r="C93" s="15"/>
      <c r="D93" s="15"/>
      <c r="E93" s="15"/>
      <c r="F93" s="1885"/>
      <c r="G93" s="1885"/>
      <c r="H93" s="1885"/>
      <c r="I93" s="1885"/>
      <c r="J93" s="1885"/>
      <c r="K93" s="1885"/>
      <c r="L93" s="1885"/>
      <c r="M93" s="1885"/>
      <c r="N93" s="1885"/>
      <c r="O93" s="1885"/>
      <c r="P93" s="1885"/>
      <c r="Q93" s="1885"/>
      <c r="R93" s="1885"/>
      <c r="S93" s="1885"/>
      <c r="T93" s="1885"/>
      <c r="U93" s="1885"/>
      <c r="V93" s="1885"/>
      <c r="W93" s="1885"/>
      <c r="X93" s="1885"/>
      <c r="Y93" s="1885"/>
      <c r="Z93" s="1885"/>
      <c r="AA93" s="1885"/>
    </row>
    <row r="94" spans="1:27" ht="14.1" customHeight="1">
      <c r="A94" s="2"/>
      <c r="B94" s="2"/>
      <c r="C94" s="2"/>
      <c r="D94" s="2"/>
      <c r="E94" s="2"/>
      <c r="F94" s="2"/>
      <c r="G94" s="2"/>
      <c r="H94" s="2"/>
      <c r="I94" s="49"/>
      <c r="J94" s="49"/>
      <c r="K94" s="49"/>
      <c r="L94" s="49"/>
      <c r="M94" s="49"/>
      <c r="N94" s="49"/>
      <c r="O94" s="49"/>
      <c r="P94" s="49"/>
      <c r="Q94" s="49"/>
      <c r="R94" s="49"/>
      <c r="S94" s="49"/>
      <c r="T94" s="49"/>
      <c r="U94" s="49"/>
      <c r="V94" s="49"/>
      <c r="W94" s="49"/>
      <c r="X94" s="49"/>
      <c r="Y94" s="49"/>
      <c r="Z94" s="49"/>
      <c r="AA94" s="49"/>
    </row>
    <row r="95" spans="1:27" ht="14.1" customHeight="1"/>
    <row r="96" spans="1:27" ht="14.1" customHeight="1">
      <c r="A96" s="964" t="s">
        <v>2794</v>
      </c>
      <c r="B96" s="964"/>
      <c r="C96" s="964"/>
      <c r="D96" s="964"/>
      <c r="E96" s="964"/>
      <c r="F96" s="964"/>
      <c r="G96" s="964"/>
      <c r="H96" s="964"/>
      <c r="I96" s="964"/>
      <c r="J96" s="964"/>
      <c r="K96" s="964"/>
      <c r="L96" s="964"/>
      <c r="M96" s="964"/>
      <c r="N96" s="964"/>
      <c r="O96" s="964"/>
      <c r="P96" s="964"/>
      <c r="Q96" s="964"/>
      <c r="R96" s="964"/>
      <c r="S96" s="964"/>
      <c r="T96" s="964"/>
      <c r="U96" s="964"/>
      <c r="V96" s="964"/>
      <c r="W96" s="964"/>
      <c r="X96" s="964"/>
      <c r="Y96" s="964"/>
      <c r="Z96" s="964"/>
      <c r="AA96" s="964"/>
    </row>
    <row r="97" spans="1:27" ht="15.75" customHeight="1">
      <c r="B97" s="1" t="s">
        <v>537</v>
      </c>
    </row>
    <row r="98" spans="1:27" ht="15.75" customHeight="1">
      <c r="A98" s="1607"/>
      <c r="B98" s="1607"/>
      <c r="C98" s="1607"/>
      <c r="D98" s="1607"/>
      <c r="E98" s="1607"/>
      <c r="F98" s="1607"/>
      <c r="G98" s="1607"/>
      <c r="H98" s="1607"/>
      <c r="I98" s="1607"/>
      <c r="J98" s="1607"/>
      <c r="K98" s="1607"/>
      <c r="L98" s="1607"/>
      <c r="M98" s="1607"/>
      <c r="N98" s="1607"/>
      <c r="O98" s="1607"/>
      <c r="P98" s="1607"/>
      <c r="Q98" s="1607"/>
      <c r="R98" s="1607"/>
      <c r="S98" s="1607"/>
      <c r="T98" s="1607"/>
      <c r="U98" s="1607"/>
      <c r="V98" s="1607"/>
      <c r="W98" s="1607"/>
      <c r="X98" s="1607"/>
      <c r="Y98" s="1607"/>
      <c r="Z98" s="1607"/>
      <c r="AA98" s="1607"/>
    </row>
    <row r="99" spans="1:27" ht="15.75" customHeight="1">
      <c r="A99" s="1607"/>
      <c r="B99" s="1607"/>
      <c r="C99" s="1607"/>
      <c r="D99" s="1607"/>
      <c r="E99" s="1607"/>
      <c r="F99" s="1607"/>
      <c r="G99" s="1607"/>
      <c r="H99" s="1607"/>
      <c r="I99" s="1607"/>
      <c r="J99" s="1607"/>
      <c r="K99" s="1607"/>
      <c r="L99" s="1607"/>
      <c r="M99" s="1607"/>
      <c r="N99" s="1607"/>
      <c r="O99" s="1607"/>
      <c r="P99" s="1607"/>
      <c r="Q99" s="1607"/>
      <c r="R99" s="1607"/>
      <c r="S99" s="1607"/>
      <c r="T99" s="1607"/>
      <c r="U99" s="1607"/>
      <c r="V99" s="1607"/>
      <c r="W99" s="1607"/>
      <c r="X99" s="1607"/>
      <c r="Y99" s="1607"/>
      <c r="Z99" s="1607"/>
      <c r="AA99" s="1607"/>
    </row>
    <row r="100" spans="1:27" ht="15.75" customHeight="1">
      <c r="A100" s="1607"/>
      <c r="B100" s="1607"/>
      <c r="C100" s="1607"/>
      <c r="D100" s="1607"/>
      <c r="E100" s="1607"/>
      <c r="F100" s="1607"/>
      <c r="G100" s="1607"/>
      <c r="H100" s="1607"/>
      <c r="I100" s="1607"/>
      <c r="J100" s="1607"/>
      <c r="K100" s="1607"/>
      <c r="L100" s="1607"/>
      <c r="M100" s="1607"/>
      <c r="N100" s="1607"/>
      <c r="O100" s="1607"/>
      <c r="P100" s="1607"/>
      <c r="Q100" s="1607"/>
      <c r="R100" s="1607"/>
      <c r="S100" s="1607"/>
      <c r="T100" s="1607"/>
      <c r="U100" s="1607"/>
      <c r="V100" s="1607"/>
      <c r="W100" s="1607"/>
      <c r="X100" s="1607"/>
      <c r="Y100" s="1607"/>
      <c r="Z100" s="1607"/>
      <c r="AA100" s="1607"/>
    </row>
    <row r="101" spans="1:27" ht="15.75" customHeight="1">
      <c r="A101" s="1607"/>
      <c r="B101" s="1607"/>
      <c r="C101" s="1607"/>
      <c r="D101" s="1607"/>
      <c r="E101" s="1607"/>
      <c r="F101" s="1607"/>
      <c r="G101" s="1607"/>
      <c r="H101" s="1607"/>
      <c r="I101" s="1607"/>
      <c r="J101" s="1607"/>
      <c r="K101" s="1607"/>
      <c r="L101" s="1607"/>
      <c r="M101" s="1607"/>
      <c r="N101" s="1607"/>
      <c r="O101" s="1607"/>
      <c r="P101" s="1607"/>
      <c r="Q101" s="1607"/>
      <c r="R101" s="1607"/>
      <c r="S101" s="1607"/>
      <c r="T101" s="1607"/>
      <c r="U101" s="1607"/>
      <c r="V101" s="1607"/>
      <c r="W101" s="1607"/>
      <c r="X101" s="1607"/>
      <c r="Y101" s="1607"/>
      <c r="Z101" s="1607"/>
      <c r="AA101" s="1607"/>
    </row>
    <row r="102" spans="1:27" ht="15.75" customHeight="1">
      <c r="A102" s="1607"/>
      <c r="B102" s="1607"/>
      <c r="C102" s="1607"/>
      <c r="D102" s="1607"/>
      <c r="E102" s="1607"/>
      <c r="F102" s="1607"/>
      <c r="G102" s="1607"/>
      <c r="H102" s="1607"/>
      <c r="I102" s="1607"/>
      <c r="J102" s="1607"/>
      <c r="K102" s="1607"/>
      <c r="L102" s="1607"/>
      <c r="M102" s="1607"/>
      <c r="N102" s="1607"/>
      <c r="O102" s="1607"/>
      <c r="P102" s="1607"/>
      <c r="Q102" s="1607"/>
      <c r="R102" s="1607"/>
      <c r="S102" s="1607"/>
      <c r="T102" s="1607"/>
      <c r="U102" s="1607"/>
      <c r="V102" s="1607"/>
      <c r="W102" s="1607"/>
      <c r="X102" s="1607"/>
      <c r="Y102" s="1607"/>
      <c r="Z102" s="1607"/>
      <c r="AA102" s="1607"/>
    </row>
    <row r="103" spans="1:27" ht="15.75" customHeight="1">
      <c r="A103" s="1607"/>
      <c r="B103" s="1607"/>
      <c r="C103" s="1607"/>
      <c r="D103" s="1607"/>
      <c r="E103" s="1607"/>
      <c r="F103" s="1607"/>
      <c r="G103" s="1607"/>
      <c r="H103" s="1607"/>
      <c r="I103" s="1607"/>
      <c r="J103" s="1607"/>
      <c r="K103" s="1607"/>
      <c r="L103" s="1607"/>
      <c r="M103" s="1607"/>
      <c r="N103" s="1607"/>
      <c r="O103" s="1607"/>
      <c r="P103" s="1607"/>
      <c r="Q103" s="1607"/>
      <c r="R103" s="1607"/>
      <c r="S103" s="1607"/>
      <c r="T103" s="1607"/>
      <c r="U103" s="1607"/>
      <c r="V103" s="1607"/>
      <c r="W103" s="1607"/>
      <c r="X103" s="1607"/>
      <c r="Y103" s="1607"/>
      <c r="Z103" s="1607"/>
      <c r="AA103" s="1607"/>
    </row>
    <row r="104" spans="1:27" ht="15.75" customHeight="1">
      <c r="A104" s="1607"/>
      <c r="B104" s="1607"/>
      <c r="C104" s="1607"/>
      <c r="D104" s="1607"/>
      <c r="E104" s="1607"/>
      <c r="F104" s="1607"/>
      <c r="G104" s="1607"/>
      <c r="H104" s="1607"/>
      <c r="I104" s="1607"/>
      <c r="J104" s="1607"/>
      <c r="K104" s="1607"/>
      <c r="L104" s="1607"/>
      <c r="M104" s="1607"/>
      <c r="N104" s="1607"/>
      <c r="O104" s="1607"/>
      <c r="P104" s="1607"/>
      <c r="Q104" s="1607"/>
      <c r="R104" s="1607"/>
      <c r="S104" s="1607"/>
      <c r="T104" s="1607"/>
      <c r="U104" s="1607"/>
      <c r="V104" s="1607"/>
      <c r="W104" s="1607"/>
      <c r="X104" s="1607"/>
      <c r="Y104" s="1607"/>
      <c r="Z104" s="1607"/>
      <c r="AA104" s="1607"/>
    </row>
    <row r="105" spans="1:27" ht="15.75" customHeight="1">
      <c r="A105" s="1607"/>
      <c r="B105" s="1607"/>
      <c r="C105" s="1607"/>
      <c r="D105" s="1607"/>
      <c r="E105" s="1607"/>
      <c r="F105" s="1607"/>
      <c r="G105" s="1607"/>
      <c r="H105" s="1607"/>
      <c r="I105" s="1607"/>
      <c r="J105" s="1607"/>
      <c r="K105" s="1607"/>
      <c r="L105" s="1607"/>
      <c r="M105" s="1607"/>
      <c r="N105" s="1607"/>
      <c r="O105" s="1607"/>
      <c r="P105" s="1607"/>
      <c r="Q105" s="1607"/>
      <c r="R105" s="1607"/>
      <c r="S105" s="1607"/>
      <c r="T105" s="1607"/>
      <c r="U105" s="1607"/>
      <c r="V105" s="1607"/>
      <c r="W105" s="1607"/>
      <c r="X105" s="1607"/>
      <c r="Y105" s="1607"/>
      <c r="Z105" s="1607"/>
      <c r="AA105" s="1607"/>
    </row>
    <row r="106" spans="1:27" ht="15.75" customHeight="1">
      <c r="A106" s="1607"/>
      <c r="B106" s="1607"/>
      <c r="C106" s="1607"/>
      <c r="D106" s="1607"/>
      <c r="E106" s="1607"/>
      <c r="F106" s="1607"/>
      <c r="G106" s="1607"/>
      <c r="H106" s="1607"/>
      <c r="I106" s="1607"/>
      <c r="J106" s="1607"/>
      <c r="K106" s="1607"/>
      <c r="L106" s="1607"/>
      <c r="M106" s="1607"/>
      <c r="N106" s="1607"/>
      <c r="O106" s="1607"/>
      <c r="P106" s="1607"/>
      <c r="Q106" s="1607"/>
      <c r="R106" s="1607"/>
      <c r="S106" s="1607"/>
      <c r="T106" s="1607"/>
      <c r="U106" s="1607"/>
      <c r="V106" s="1607"/>
      <c r="W106" s="1607"/>
      <c r="X106" s="1607"/>
      <c r="Y106" s="1607"/>
      <c r="Z106" s="1607"/>
      <c r="AA106" s="1607"/>
    </row>
    <row r="107" spans="1:27" ht="15.75" customHeight="1">
      <c r="A107" s="1607"/>
      <c r="B107" s="1607"/>
      <c r="C107" s="1607"/>
      <c r="D107" s="1607"/>
      <c r="E107" s="1607"/>
      <c r="F107" s="1607"/>
      <c r="G107" s="1607"/>
      <c r="H107" s="1607"/>
      <c r="I107" s="1607"/>
      <c r="J107" s="1607"/>
      <c r="K107" s="1607"/>
      <c r="L107" s="1607"/>
      <c r="M107" s="1607"/>
      <c r="N107" s="1607"/>
      <c r="O107" s="1607"/>
      <c r="P107" s="1607"/>
      <c r="Q107" s="1607"/>
      <c r="R107" s="1607"/>
      <c r="S107" s="1607"/>
      <c r="T107" s="1607"/>
      <c r="U107" s="1607"/>
      <c r="V107" s="1607"/>
      <c r="W107" s="1607"/>
      <c r="X107" s="1607"/>
      <c r="Y107" s="1607"/>
      <c r="Z107" s="1607"/>
      <c r="AA107" s="1607"/>
    </row>
    <row r="108" spans="1:27" ht="15.75" customHeight="1">
      <c r="A108" s="1607"/>
      <c r="B108" s="1607"/>
      <c r="C108" s="1607"/>
      <c r="D108" s="1607"/>
      <c r="E108" s="1607"/>
      <c r="F108" s="1607"/>
      <c r="G108" s="1607"/>
      <c r="H108" s="1607"/>
      <c r="I108" s="1607"/>
      <c r="J108" s="1607"/>
      <c r="K108" s="1607"/>
      <c r="L108" s="1607"/>
      <c r="M108" s="1607"/>
      <c r="N108" s="1607"/>
      <c r="O108" s="1607"/>
      <c r="P108" s="1607"/>
      <c r="Q108" s="1607"/>
      <c r="R108" s="1607"/>
      <c r="S108" s="1607"/>
      <c r="T108" s="1607"/>
      <c r="U108" s="1607"/>
      <c r="V108" s="1607"/>
      <c r="W108" s="1607"/>
      <c r="X108" s="1607"/>
      <c r="Y108" s="1607"/>
      <c r="Z108" s="1607"/>
      <c r="AA108" s="1607"/>
    </row>
    <row r="109" spans="1:27" ht="15.75" customHeight="1">
      <c r="A109" s="1607"/>
      <c r="B109" s="1607"/>
      <c r="C109" s="1607"/>
      <c r="D109" s="1607"/>
      <c r="E109" s="1607"/>
      <c r="F109" s="1607"/>
      <c r="G109" s="1607"/>
      <c r="H109" s="1607"/>
      <c r="I109" s="1607"/>
      <c r="J109" s="1607"/>
      <c r="K109" s="1607"/>
      <c r="L109" s="1607"/>
      <c r="M109" s="1607"/>
      <c r="N109" s="1607"/>
      <c r="O109" s="1607"/>
      <c r="P109" s="1607"/>
      <c r="Q109" s="1607"/>
      <c r="R109" s="1607"/>
      <c r="S109" s="1607"/>
      <c r="T109" s="1607"/>
      <c r="U109" s="1607"/>
      <c r="V109" s="1607"/>
      <c r="W109" s="1607"/>
      <c r="X109" s="1607"/>
      <c r="Y109" s="1607"/>
      <c r="Z109" s="1607"/>
      <c r="AA109" s="1607"/>
    </row>
    <row r="110" spans="1:27" ht="15.75" customHeight="1">
      <c r="A110" s="1607"/>
      <c r="B110" s="1607"/>
      <c r="C110" s="1607"/>
      <c r="D110" s="1607"/>
      <c r="E110" s="1607"/>
      <c r="F110" s="1607"/>
      <c r="G110" s="1607"/>
      <c r="H110" s="1607"/>
      <c r="I110" s="1607"/>
      <c r="J110" s="1607"/>
      <c r="K110" s="1607"/>
      <c r="L110" s="1607"/>
      <c r="M110" s="1607"/>
      <c r="N110" s="1607"/>
      <c r="O110" s="1607"/>
      <c r="P110" s="1607"/>
      <c r="Q110" s="1607"/>
      <c r="R110" s="1607"/>
      <c r="S110" s="1607"/>
      <c r="T110" s="1607"/>
      <c r="U110" s="1607"/>
      <c r="V110" s="1607"/>
      <c r="W110" s="1607"/>
      <c r="X110" s="1607"/>
      <c r="Y110" s="1607"/>
      <c r="Z110" s="1607"/>
      <c r="AA110" s="1607"/>
    </row>
    <row r="111" spans="1:27" ht="15.75" customHeight="1">
      <c r="A111" s="1607"/>
      <c r="B111" s="1607"/>
      <c r="C111" s="1607"/>
      <c r="D111" s="1607"/>
      <c r="E111" s="1607"/>
      <c r="F111" s="1607"/>
      <c r="G111" s="1607"/>
      <c r="H111" s="1607"/>
      <c r="I111" s="1607"/>
      <c r="J111" s="1607"/>
      <c r="K111" s="1607"/>
      <c r="L111" s="1607"/>
      <c r="M111" s="1607"/>
      <c r="N111" s="1607"/>
      <c r="O111" s="1607"/>
      <c r="P111" s="1607"/>
      <c r="Q111" s="1607"/>
      <c r="R111" s="1607"/>
      <c r="S111" s="1607"/>
      <c r="T111" s="1607"/>
      <c r="U111" s="1607"/>
      <c r="V111" s="1607"/>
      <c r="W111" s="1607"/>
      <c r="X111" s="1607"/>
      <c r="Y111" s="1607"/>
      <c r="Z111" s="1607"/>
      <c r="AA111" s="1607"/>
    </row>
    <row r="112" spans="1:27" ht="15.75" customHeight="1">
      <c r="A112" s="1607"/>
      <c r="B112" s="1607"/>
      <c r="C112" s="1607"/>
      <c r="D112" s="1607"/>
      <c r="E112" s="1607"/>
      <c r="F112" s="1607"/>
      <c r="G112" s="1607"/>
      <c r="H112" s="1607"/>
      <c r="I112" s="1607"/>
      <c r="J112" s="1607"/>
      <c r="K112" s="1607"/>
      <c r="L112" s="1607"/>
      <c r="M112" s="1607"/>
      <c r="N112" s="1607"/>
      <c r="O112" s="1607"/>
      <c r="P112" s="1607"/>
      <c r="Q112" s="1607"/>
      <c r="R112" s="1607"/>
      <c r="S112" s="1607"/>
      <c r="T112" s="1607"/>
      <c r="U112" s="1607"/>
      <c r="V112" s="1607"/>
      <c r="W112" s="1607"/>
      <c r="X112" s="1607"/>
      <c r="Y112" s="1607"/>
      <c r="Z112" s="1607"/>
      <c r="AA112" s="1607"/>
    </row>
    <row r="113" spans="1:27" ht="15.75" customHeight="1">
      <c r="A113" s="1607"/>
      <c r="B113" s="1607"/>
      <c r="C113" s="1607"/>
      <c r="D113" s="1607"/>
      <c r="E113" s="1607"/>
      <c r="F113" s="1607"/>
      <c r="G113" s="1607"/>
      <c r="H113" s="1607"/>
      <c r="I113" s="1607"/>
      <c r="J113" s="1607"/>
      <c r="K113" s="1607"/>
      <c r="L113" s="1607"/>
      <c r="M113" s="1607"/>
      <c r="N113" s="1607"/>
      <c r="O113" s="1607"/>
      <c r="P113" s="1607"/>
      <c r="Q113" s="1607"/>
      <c r="R113" s="1607"/>
      <c r="S113" s="1607"/>
      <c r="T113" s="1607"/>
      <c r="U113" s="1607"/>
      <c r="V113" s="1607"/>
      <c r="W113" s="1607"/>
      <c r="X113" s="1607"/>
      <c r="Y113" s="1607"/>
      <c r="Z113" s="1607"/>
      <c r="AA113" s="1607"/>
    </row>
    <row r="114" spans="1:27" ht="15.75" customHeight="1">
      <c r="A114" s="1607"/>
      <c r="B114" s="1607"/>
      <c r="C114" s="1607"/>
      <c r="D114" s="1607"/>
      <c r="E114" s="1607"/>
      <c r="F114" s="1607"/>
      <c r="G114" s="1607"/>
      <c r="H114" s="1607"/>
      <c r="I114" s="1607"/>
      <c r="J114" s="1607"/>
      <c r="K114" s="1607"/>
      <c r="L114" s="1607"/>
      <c r="M114" s="1607"/>
      <c r="N114" s="1607"/>
      <c r="O114" s="1607"/>
      <c r="P114" s="1607"/>
      <c r="Q114" s="1607"/>
      <c r="R114" s="1607"/>
      <c r="S114" s="1607"/>
      <c r="T114" s="1607"/>
      <c r="U114" s="1607"/>
      <c r="V114" s="1607"/>
      <c r="W114" s="1607"/>
      <c r="X114" s="1607"/>
      <c r="Y114" s="1607"/>
      <c r="Z114" s="1607"/>
      <c r="AA114" s="1607"/>
    </row>
    <row r="115" spans="1:27" ht="15.75" customHeight="1">
      <c r="A115" s="1607"/>
      <c r="B115" s="1607"/>
      <c r="C115" s="1607"/>
      <c r="D115" s="1607"/>
      <c r="E115" s="1607"/>
      <c r="F115" s="1607"/>
      <c r="G115" s="1607"/>
      <c r="H115" s="1607"/>
      <c r="I115" s="1607"/>
      <c r="J115" s="1607"/>
      <c r="K115" s="1607"/>
      <c r="L115" s="1607"/>
      <c r="M115" s="1607"/>
      <c r="N115" s="1607"/>
      <c r="O115" s="1607"/>
      <c r="P115" s="1607"/>
      <c r="Q115" s="1607"/>
      <c r="R115" s="1607"/>
      <c r="S115" s="1607"/>
      <c r="T115" s="1607"/>
      <c r="U115" s="1607"/>
      <c r="V115" s="1607"/>
      <c r="W115" s="1607"/>
      <c r="X115" s="1607"/>
      <c r="Y115" s="1607"/>
      <c r="Z115" s="1607"/>
      <c r="AA115" s="1607"/>
    </row>
    <row r="116" spans="1:27" ht="15.75" customHeight="1">
      <c r="A116" s="1607"/>
      <c r="B116" s="1607"/>
      <c r="C116" s="1607"/>
      <c r="D116" s="1607"/>
      <c r="E116" s="1607"/>
      <c r="F116" s="1607"/>
      <c r="G116" s="1607"/>
      <c r="H116" s="1607"/>
      <c r="I116" s="1607"/>
      <c r="J116" s="1607"/>
      <c r="K116" s="1607"/>
      <c r="L116" s="1607"/>
      <c r="M116" s="1607"/>
      <c r="N116" s="1607"/>
      <c r="O116" s="1607"/>
      <c r="P116" s="1607"/>
      <c r="Q116" s="1607"/>
      <c r="R116" s="1607"/>
      <c r="S116" s="1607"/>
      <c r="T116" s="1607"/>
      <c r="U116" s="1607"/>
      <c r="V116" s="1607"/>
      <c r="W116" s="1607"/>
      <c r="X116" s="1607"/>
      <c r="Y116" s="1607"/>
      <c r="Z116" s="1607"/>
      <c r="AA116" s="1607"/>
    </row>
    <row r="117" spans="1:27" ht="15.75" customHeight="1">
      <c r="A117" s="1607"/>
      <c r="B117" s="1607"/>
      <c r="C117" s="1607"/>
      <c r="D117" s="1607"/>
      <c r="E117" s="1607"/>
      <c r="F117" s="1607"/>
      <c r="G117" s="1607"/>
      <c r="H117" s="1607"/>
      <c r="I117" s="1607"/>
      <c r="J117" s="1607"/>
      <c r="K117" s="1607"/>
      <c r="L117" s="1607"/>
      <c r="M117" s="1607"/>
      <c r="N117" s="1607"/>
      <c r="O117" s="1607"/>
      <c r="P117" s="1607"/>
      <c r="Q117" s="1607"/>
      <c r="R117" s="1607"/>
      <c r="S117" s="1607"/>
      <c r="T117" s="1607"/>
      <c r="U117" s="1607"/>
      <c r="V117" s="1607"/>
      <c r="W117" s="1607"/>
      <c r="X117" s="1607"/>
      <c r="Y117" s="1607"/>
      <c r="Z117" s="1607"/>
      <c r="AA117" s="1607"/>
    </row>
    <row r="118" spans="1:27" ht="15.75" customHeight="1">
      <c r="A118" s="1607"/>
      <c r="B118" s="1607"/>
      <c r="C118" s="1607"/>
      <c r="D118" s="1607"/>
      <c r="E118" s="1607"/>
      <c r="F118" s="1607"/>
      <c r="G118" s="1607"/>
      <c r="H118" s="1607"/>
      <c r="I118" s="1607"/>
      <c r="J118" s="1607"/>
      <c r="K118" s="1607"/>
      <c r="L118" s="1607"/>
      <c r="M118" s="1607"/>
      <c r="N118" s="1607"/>
      <c r="O118" s="1607"/>
      <c r="P118" s="1607"/>
      <c r="Q118" s="1607"/>
      <c r="R118" s="1607"/>
      <c r="S118" s="1607"/>
      <c r="T118" s="1607"/>
      <c r="U118" s="1607"/>
      <c r="V118" s="1607"/>
      <c r="W118" s="1607"/>
      <c r="X118" s="1607"/>
      <c r="Y118" s="1607"/>
      <c r="Z118" s="1607"/>
      <c r="AA118" s="1607"/>
    </row>
    <row r="119" spans="1:27" ht="15.75" customHeight="1">
      <c r="A119" s="1607"/>
      <c r="B119" s="1607"/>
      <c r="C119" s="1607"/>
      <c r="D119" s="1607"/>
      <c r="E119" s="1607"/>
      <c r="F119" s="1607"/>
      <c r="G119" s="1607"/>
      <c r="H119" s="1607"/>
      <c r="I119" s="1607"/>
      <c r="J119" s="1607"/>
      <c r="K119" s="1607"/>
      <c r="L119" s="1607"/>
      <c r="M119" s="1607"/>
      <c r="N119" s="1607"/>
      <c r="O119" s="1607"/>
      <c r="P119" s="1607"/>
      <c r="Q119" s="1607"/>
      <c r="R119" s="1607"/>
      <c r="S119" s="1607"/>
      <c r="T119" s="1607"/>
      <c r="U119" s="1607"/>
      <c r="V119" s="1607"/>
      <c r="W119" s="1607"/>
      <c r="X119" s="1607"/>
      <c r="Y119" s="1607"/>
      <c r="Z119" s="1607"/>
      <c r="AA119" s="1607"/>
    </row>
    <row r="120" spans="1:27" ht="15.75" customHeight="1">
      <c r="A120" s="1608"/>
      <c r="B120" s="1608"/>
      <c r="C120" s="1608"/>
      <c r="D120" s="1608"/>
      <c r="E120" s="1608"/>
      <c r="F120" s="1608"/>
      <c r="G120" s="1608"/>
      <c r="H120" s="1608"/>
      <c r="I120" s="1608"/>
      <c r="J120" s="1608"/>
      <c r="K120" s="1608"/>
      <c r="L120" s="1608"/>
      <c r="M120" s="1608"/>
      <c r="N120" s="1608"/>
      <c r="O120" s="1608"/>
      <c r="P120" s="1608"/>
      <c r="Q120" s="1608"/>
      <c r="R120" s="1608"/>
      <c r="S120" s="1608"/>
      <c r="T120" s="1608"/>
      <c r="U120" s="1608"/>
      <c r="V120" s="1608"/>
      <c r="W120" s="1608"/>
      <c r="X120" s="1608"/>
      <c r="Y120" s="1608"/>
      <c r="Z120" s="1608"/>
      <c r="AA120" s="1608"/>
    </row>
    <row r="121" spans="1:27" ht="15.75" customHeight="1">
      <c r="A121" s="906"/>
      <c r="B121" s="906" t="s">
        <v>536</v>
      </c>
      <c r="C121" s="906"/>
      <c r="D121" s="906"/>
      <c r="E121" s="906"/>
      <c r="F121" s="906"/>
      <c r="G121" s="906"/>
      <c r="H121" s="906"/>
      <c r="I121" s="906"/>
      <c r="J121" s="906"/>
      <c r="K121" s="906"/>
      <c r="L121" s="906"/>
      <c r="M121" s="906"/>
      <c r="N121" s="906"/>
      <c r="O121" s="906"/>
      <c r="P121" s="906"/>
      <c r="Q121" s="906"/>
      <c r="R121" s="906"/>
      <c r="S121" s="906"/>
      <c r="T121" s="906"/>
      <c r="U121" s="906"/>
      <c r="V121" s="906"/>
      <c r="W121" s="906"/>
      <c r="X121" s="906"/>
      <c r="Y121" s="906"/>
      <c r="Z121" s="906"/>
      <c r="AA121" s="906"/>
    </row>
    <row r="122" spans="1:27" ht="15.75" customHeight="1">
      <c r="A122" s="1607"/>
      <c r="B122" s="1607"/>
      <c r="C122" s="1607"/>
      <c r="D122" s="1607"/>
      <c r="E122" s="1607"/>
      <c r="F122" s="1607"/>
      <c r="G122" s="1607"/>
      <c r="H122" s="1607"/>
      <c r="I122" s="1607"/>
      <c r="J122" s="1607"/>
      <c r="K122" s="1607"/>
      <c r="L122" s="1607"/>
      <c r="M122" s="1607"/>
      <c r="N122" s="1607"/>
      <c r="O122" s="1607"/>
      <c r="P122" s="1607"/>
      <c r="Q122" s="1607"/>
      <c r="R122" s="1607"/>
      <c r="S122" s="1607"/>
      <c r="T122" s="1607"/>
      <c r="U122" s="1607"/>
      <c r="V122" s="1607"/>
      <c r="W122" s="1607"/>
      <c r="X122" s="1607"/>
      <c r="Y122" s="1607"/>
      <c r="Z122" s="1607"/>
      <c r="AA122" s="1607"/>
    </row>
    <row r="123" spans="1:27" ht="15.75" customHeight="1">
      <c r="A123" s="1607"/>
      <c r="B123" s="1607"/>
      <c r="C123" s="1607"/>
      <c r="D123" s="1607"/>
      <c r="E123" s="1607"/>
      <c r="F123" s="1607"/>
      <c r="G123" s="1607"/>
      <c r="H123" s="1607"/>
      <c r="I123" s="1607"/>
      <c r="J123" s="1607"/>
      <c r="K123" s="1607"/>
      <c r="L123" s="1607"/>
      <c r="M123" s="1607"/>
      <c r="N123" s="1607"/>
      <c r="O123" s="1607"/>
      <c r="P123" s="1607"/>
      <c r="Q123" s="1607"/>
      <c r="R123" s="1607"/>
      <c r="S123" s="1607"/>
      <c r="T123" s="1607"/>
      <c r="U123" s="1607"/>
      <c r="V123" s="1607"/>
      <c r="W123" s="1607"/>
      <c r="X123" s="1607"/>
      <c r="Y123" s="1607"/>
      <c r="Z123" s="1607"/>
      <c r="AA123" s="1607"/>
    </row>
    <row r="124" spans="1:27" ht="15.75" customHeight="1">
      <c r="A124" s="1607"/>
      <c r="B124" s="1607"/>
      <c r="C124" s="1607"/>
      <c r="D124" s="1607"/>
      <c r="E124" s="1607"/>
      <c r="F124" s="1607"/>
      <c r="G124" s="1607"/>
      <c r="H124" s="1607"/>
      <c r="I124" s="1607"/>
      <c r="J124" s="1607"/>
      <c r="K124" s="1607"/>
      <c r="L124" s="1607"/>
      <c r="M124" s="1607"/>
      <c r="N124" s="1607"/>
      <c r="O124" s="1607"/>
      <c r="P124" s="1607"/>
      <c r="Q124" s="1607"/>
      <c r="R124" s="1607"/>
      <c r="S124" s="1607"/>
      <c r="T124" s="1607"/>
      <c r="U124" s="1607"/>
      <c r="V124" s="1607"/>
      <c r="W124" s="1607"/>
      <c r="X124" s="1607"/>
      <c r="Y124" s="1607"/>
      <c r="Z124" s="1607"/>
      <c r="AA124" s="1607"/>
    </row>
    <row r="125" spans="1:27" ht="15.75" customHeight="1">
      <c r="A125" s="1607"/>
      <c r="B125" s="1607"/>
      <c r="C125" s="1607"/>
      <c r="D125" s="1607"/>
      <c r="E125" s="1607"/>
      <c r="F125" s="1607"/>
      <c r="G125" s="1607"/>
      <c r="H125" s="1607"/>
      <c r="I125" s="1607"/>
      <c r="J125" s="1607"/>
      <c r="K125" s="1607"/>
      <c r="L125" s="1607"/>
      <c r="M125" s="1607"/>
      <c r="N125" s="1607"/>
      <c r="O125" s="1607"/>
      <c r="P125" s="1607"/>
      <c r="Q125" s="1607"/>
      <c r="R125" s="1607"/>
      <c r="S125" s="1607"/>
      <c r="T125" s="1607"/>
      <c r="U125" s="1607"/>
      <c r="V125" s="1607"/>
      <c r="W125" s="1607"/>
      <c r="X125" s="1607"/>
      <c r="Y125" s="1607"/>
      <c r="Z125" s="1607"/>
      <c r="AA125" s="1607"/>
    </row>
    <row r="126" spans="1:27" ht="15.75" customHeight="1">
      <c r="A126" s="1607"/>
      <c r="B126" s="1607"/>
      <c r="C126" s="1607"/>
      <c r="D126" s="1607"/>
      <c r="E126" s="1607"/>
      <c r="F126" s="1607"/>
      <c r="G126" s="1607"/>
      <c r="H126" s="1607"/>
      <c r="I126" s="1607"/>
      <c r="J126" s="1607"/>
      <c r="K126" s="1607"/>
      <c r="L126" s="1607"/>
      <c r="M126" s="1607"/>
      <c r="N126" s="1607"/>
      <c r="O126" s="1607"/>
      <c r="P126" s="1607"/>
      <c r="Q126" s="1607"/>
      <c r="R126" s="1607"/>
      <c r="S126" s="1607"/>
      <c r="T126" s="1607"/>
      <c r="U126" s="1607"/>
      <c r="V126" s="1607"/>
      <c r="W126" s="1607"/>
      <c r="X126" s="1607"/>
      <c r="Y126" s="1607"/>
      <c r="Z126" s="1607"/>
      <c r="AA126" s="1607"/>
    </row>
    <row r="127" spans="1:27" ht="15.75" customHeight="1">
      <c r="A127" s="1607"/>
      <c r="B127" s="1607"/>
      <c r="C127" s="1607"/>
      <c r="D127" s="1607"/>
      <c r="E127" s="1607"/>
      <c r="F127" s="1607"/>
      <c r="G127" s="1607"/>
      <c r="H127" s="1607"/>
      <c r="I127" s="1607"/>
      <c r="J127" s="1607"/>
      <c r="K127" s="1607"/>
      <c r="L127" s="1607"/>
      <c r="M127" s="1607"/>
      <c r="N127" s="1607"/>
      <c r="O127" s="1607"/>
      <c r="P127" s="1607"/>
      <c r="Q127" s="1607"/>
      <c r="R127" s="1607"/>
      <c r="S127" s="1607"/>
      <c r="T127" s="1607"/>
      <c r="U127" s="1607"/>
      <c r="V127" s="1607"/>
      <c r="W127" s="1607"/>
      <c r="X127" s="1607"/>
      <c r="Y127" s="1607"/>
      <c r="Z127" s="1607"/>
      <c r="AA127" s="1607"/>
    </row>
    <row r="128" spans="1:27" ht="15.75" customHeight="1">
      <c r="A128" s="1607"/>
      <c r="B128" s="1607"/>
      <c r="C128" s="1607"/>
      <c r="D128" s="1607"/>
      <c r="E128" s="1607"/>
      <c r="F128" s="1607"/>
      <c r="G128" s="1607"/>
      <c r="H128" s="1607"/>
      <c r="I128" s="1607"/>
      <c r="J128" s="1607"/>
      <c r="K128" s="1607"/>
      <c r="L128" s="1607"/>
      <c r="M128" s="1607"/>
      <c r="N128" s="1607"/>
      <c r="O128" s="1607"/>
      <c r="P128" s="1607"/>
      <c r="Q128" s="1607"/>
      <c r="R128" s="1607"/>
      <c r="S128" s="1607"/>
      <c r="T128" s="1607"/>
      <c r="U128" s="1607"/>
      <c r="V128" s="1607"/>
      <c r="W128" s="1607"/>
      <c r="X128" s="1607"/>
      <c r="Y128" s="1607"/>
      <c r="Z128" s="1607"/>
      <c r="AA128" s="1607"/>
    </row>
    <row r="129" spans="1:27" ht="15.75" customHeight="1">
      <c r="A129" s="1607"/>
      <c r="B129" s="1607"/>
      <c r="C129" s="1607"/>
      <c r="D129" s="1607"/>
      <c r="E129" s="1607"/>
      <c r="F129" s="1607"/>
      <c r="G129" s="1607"/>
      <c r="H129" s="1607"/>
      <c r="I129" s="1607"/>
      <c r="J129" s="1607"/>
      <c r="K129" s="1607"/>
      <c r="L129" s="1607"/>
      <c r="M129" s="1607"/>
      <c r="N129" s="1607"/>
      <c r="O129" s="1607"/>
      <c r="P129" s="1607"/>
      <c r="Q129" s="1607"/>
      <c r="R129" s="1607"/>
      <c r="S129" s="1607"/>
      <c r="T129" s="1607"/>
      <c r="U129" s="1607"/>
      <c r="V129" s="1607"/>
      <c r="W129" s="1607"/>
      <c r="X129" s="1607"/>
      <c r="Y129" s="1607"/>
      <c r="Z129" s="1607"/>
      <c r="AA129" s="1607"/>
    </row>
    <row r="130" spans="1:27" ht="15.75" customHeight="1">
      <c r="A130" s="1607"/>
      <c r="B130" s="1607"/>
      <c r="C130" s="1607"/>
      <c r="D130" s="1607"/>
      <c r="E130" s="1607"/>
      <c r="F130" s="1607"/>
      <c r="G130" s="1607"/>
      <c r="H130" s="1607"/>
      <c r="I130" s="1607"/>
      <c r="J130" s="1607"/>
      <c r="K130" s="1607"/>
      <c r="L130" s="1607"/>
      <c r="M130" s="1607"/>
      <c r="N130" s="1607"/>
      <c r="O130" s="1607"/>
      <c r="P130" s="1607"/>
      <c r="Q130" s="1607"/>
      <c r="R130" s="1607"/>
      <c r="S130" s="1607"/>
      <c r="T130" s="1607"/>
      <c r="U130" s="1607"/>
      <c r="V130" s="1607"/>
      <c r="W130" s="1607"/>
      <c r="X130" s="1607"/>
      <c r="Y130" s="1607"/>
      <c r="Z130" s="1607"/>
      <c r="AA130" s="1607"/>
    </row>
    <row r="131" spans="1:27" ht="15.75" customHeight="1">
      <c r="A131" s="1607"/>
      <c r="B131" s="1607"/>
      <c r="C131" s="1607"/>
      <c r="D131" s="1607"/>
      <c r="E131" s="1607"/>
      <c r="F131" s="1607"/>
      <c r="G131" s="1607"/>
      <c r="H131" s="1607"/>
      <c r="I131" s="1607"/>
      <c r="J131" s="1607"/>
      <c r="K131" s="1607"/>
      <c r="L131" s="1607"/>
      <c r="M131" s="1607"/>
      <c r="N131" s="1607"/>
      <c r="O131" s="1607"/>
      <c r="P131" s="1607"/>
      <c r="Q131" s="1607"/>
      <c r="R131" s="1607"/>
      <c r="S131" s="1607"/>
      <c r="T131" s="1607"/>
      <c r="U131" s="1607"/>
      <c r="V131" s="1607"/>
      <c r="W131" s="1607"/>
      <c r="X131" s="1607"/>
      <c r="Y131" s="1607"/>
      <c r="Z131" s="1607"/>
      <c r="AA131" s="1607"/>
    </row>
    <row r="132" spans="1:27" ht="15.75" customHeight="1">
      <c r="A132" s="1607"/>
      <c r="B132" s="1607"/>
      <c r="C132" s="1607"/>
      <c r="D132" s="1607"/>
      <c r="E132" s="1607"/>
      <c r="F132" s="1607"/>
      <c r="G132" s="1607"/>
      <c r="H132" s="1607"/>
      <c r="I132" s="1607"/>
      <c r="J132" s="1607"/>
      <c r="K132" s="1607"/>
      <c r="L132" s="1607"/>
      <c r="M132" s="1607"/>
      <c r="N132" s="1607"/>
      <c r="O132" s="1607"/>
      <c r="P132" s="1607"/>
      <c r="Q132" s="1607"/>
      <c r="R132" s="1607"/>
      <c r="S132" s="1607"/>
      <c r="T132" s="1607"/>
      <c r="U132" s="1607"/>
      <c r="V132" s="1607"/>
      <c r="W132" s="1607"/>
      <c r="X132" s="1607"/>
      <c r="Y132" s="1607"/>
      <c r="Z132" s="1607"/>
      <c r="AA132" s="1607"/>
    </row>
    <row r="133" spans="1:27" ht="15.75" customHeight="1">
      <c r="A133" s="1607"/>
      <c r="B133" s="1607"/>
      <c r="C133" s="1607"/>
      <c r="D133" s="1607"/>
      <c r="E133" s="1607"/>
      <c r="F133" s="1607"/>
      <c r="G133" s="1607"/>
      <c r="H133" s="1607"/>
      <c r="I133" s="1607"/>
      <c r="J133" s="1607"/>
      <c r="K133" s="1607"/>
      <c r="L133" s="1607"/>
      <c r="M133" s="1607"/>
      <c r="N133" s="1607"/>
      <c r="O133" s="1607"/>
      <c r="P133" s="1607"/>
      <c r="Q133" s="1607"/>
      <c r="R133" s="1607"/>
      <c r="S133" s="1607"/>
      <c r="T133" s="1607"/>
      <c r="U133" s="1607"/>
      <c r="V133" s="1607"/>
      <c r="W133" s="1607"/>
      <c r="X133" s="1607"/>
      <c r="Y133" s="1607"/>
      <c r="Z133" s="1607"/>
      <c r="AA133" s="1607"/>
    </row>
    <row r="134" spans="1:27" ht="15.75" customHeight="1">
      <c r="A134" s="1607"/>
      <c r="B134" s="1607"/>
      <c r="C134" s="1607"/>
      <c r="D134" s="1607"/>
      <c r="E134" s="1607"/>
      <c r="F134" s="1607"/>
      <c r="G134" s="1607"/>
      <c r="H134" s="1607"/>
      <c r="I134" s="1607"/>
      <c r="J134" s="1607"/>
      <c r="K134" s="1607"/>
      <c r="L134" s="1607"/>
      <c r="M134" s="1607"/>
      <c r="N134" s="1607"/>
      <c r="O134" s="1607"/>
      <c r="P134" s="1607"/>
      <c r="Q134" s="1607"/>
      <c r="R134" s="1607"/>
      <c r="S134" s="1607"/>
      <c r="T134" s="1607"/>
      <c r="U134" s="1607"/>
      <c r="V134" s="1607"/>
      <c r="W134" s="1607"/>
      <c r="X134" s="1607"/>
      <c r="Y134" s="1607"/>
      <c r="Z134" s="1607"/>
      <c r="AA134" s="1607"/>
    </row>
    <row r="135" spans="1:27" ht="15.75" customHeight="1">
      <c r="A135" s="1607"/>
      <c r="B135" s="1607"/>
      <c r="C135" s="1607"/>
      <c r="D135" s="1607"/>
      <c r="E135" s="1607"/>
      <c r="F135" s="1607"/>
      <c r="G135" s="1607"/>
      <c r="H135" s="1607"/>
      <c r="I135" s="1607"/>
      <c r="J135" s="1607"/>
      <c r="K135" s="1607"/>
      <c r="L135" s="1607"/>
      <c r="M135" s="1607"/>
      <c r="N135" s="1607"/>
      <c r="O135" s="1607"/>
      <c r="P135" s="1607"/>
      <c r="Q135" s="1607"/>
      <c r="R135" s="1607"/>
      <c r="S135" s="1607"/>
      <c r="T135" s="1607"/>
      <c r="U135" s="1607"/>
      <c r="V135" s="1607"/>
      <c r="W135" s="1607"/>
      <c r="X135" s="1607"/>
      <c r="Y135" s="1607"/>
      <c r="Z135" s="1607"/>
      <c r="AA135" s="1607"/>
    </row>
    <row r="136" spans="1:27" ht="15.75" customHeight="1">
      <c r="A136" s="1607"/>
      <c r="B136" s="1607"/>
      <c r="C136" s="1607"/>
      <c r="D136" s="1607"/>
      <c r="E136" s="1607"/>
      <c r="F136" s="1607"/>
      <c r="G136" s="1607"/>
      <c r="H136" s="1607"/>
      <c r="I136" s="1607"/>
      <c r="J136" s="1607"/>
      <c r="K136" s="1607"/>
      <c r="L136" s="1607"/>
      <c r="M136" s="1607"/>
      <c r="N136" s="1607"/>
      <c r="O136" s="1607"/>
      <c r="P136" s="1607"/>
      <c r="Q136" s="1607"/>
      <c r="R136" s="1607"/>
      <c r="S136" s="1607"/>
      <c r="T136" s="1607"/>
      <c r="U136" s="1607"/>
      <c r="V136" s="1607"/>
      <c r="W136" s="1607"/>
      <c r="X136" s="1607"/>
      <c r="Y136" s="1607"/>
      <c r="Z136" s="1607"/>
      <c r="AA136" s="1607"/>
    </row>
    <row r="137" spans="1:27" ht="15.75" customHeight="1">
      <c r="A137" s="1607"/>
      <c r="B137" s="1607"/>
      <c r="C137" s="1607"/>
      <c r="D137" s="1607"/>
      <c r="E137" s="1607"/>
      <c r="F137" s="1607"/>
      <c r="G137" s="1607"/>
      <c r="H137" s="1607"/>
      <c r="I137" s="1607"/>
      <c r="J137" s="1607"/>
      <c r="K137" s="1607"/>
      <c r="L137" s="1607"/>
      <c r="M137" s="1607"/>
      <c r="N137" s="1607"/>
      <c r="O137" s="1607"/>
      <c r="P137" s="1607"/>
      <c r="Q137" s="1607"/>
      <c r="R137" s="1607"/>
      <c r="S137" s="1607"/>
      <c r="T137" s="1607"/>
      <c r="U137" s="1607"/>
      <c r="V137" s="1607"/>
      <c r="W137" s="1607"/>
      <c r="X137" s="1607"/>
      <c r="Y137" s="1607"/>
      <c r="Z137" s="1607"/>
      <c r="AA137" s="1607"/>
    </row>
    <row r="138" spans="1:27" ht="15.75" customHeight="1">
      <c r="A138" s="1607"/>
      <c r="B138" s="1607"/>
      <c r="C138" s="1607"/>
      <c r="D138" s="1607"/>
      <c r="E138" s="1607"/>
      <c r="F138" s="1607"/>
      <c r="G138" s="1607"/>
      <c r="H138" s="1607"/>
      <c r="I138" s="1607"/>
      <c r="J138" s="1607"/>
      <c r="K138" s="1607"/>
      <c r="L138" s="1607"/>
      <c r="M138" s="1607"/>
      <c r="N138" s="1607"/>
      <c r="O138" s="1607"/>
      <c r="P138" s="1607"/>
      <c r="Q138" s="1607"/>
      <c r="R138" s="1607"/>
      <c r="S138" s="1607"/>
      <c r="T138" s="1607"/>
      <c r="U138" s="1607"/>
      <c r="V138" s="1607"/>
      <c r="W138" s="1607"/>
      <c r="X138" s="1607"/>
      <c r="Y138" s="1607"/>
      <c r="Z138" s="1607"/>
      <c r="AA138" s="1607"/>
    </row>
    <row r="139" spans="1:27" ht="15.75" customHeight="1">
      <c r="A139" s="1607"/>
      <c r="B139" s="1607"/>
      <c r="C139" s="1607"/>
      <c r="D139" s="1607"/>
      <c r="E139" s="1607"/>
      <c r="F139" s="1607"/>
      <c r="G139" s="1607"/>
      <c r="H139" s="1607"/>
      <c r="I139" s="1607"/>
      <c r="J139" s="1607"/>
      <c r="K139" s="1607"/>
      <c r="L139" s="1607"/>
      <c r="M139" s="1607"/>
      <c r="N139" s="1607"/>
      <c r="O139" s="1607"/>
      <c r="P139" s="1607"/>
      <c r="Q139" s="1607"/>
      <c r="R139" s="1607"/>
      <c r="S139" s="1607"/>
      <c r="T139" s="1607"/>
      <c r="U139" s="1607"/>
      <c r="V139" s="1607"/>
      <c r="W139" s="1607"/>
      <c r="X139" s="1607"/>
      <c r="Y139" s="1607"/>
      <c r="Z139" s="1607"/>
      <c r="AA139" s="1607"/>
    </row>
    <row r="140" spans="1:27" ht="15.75" customHeight="1">
      <c r="A140" s="1607"/>
      <c r="B140" s="1607"/>
      <c r="C140" s="1607"/>
      <c r="D140" s="1607"/>
      <c r="E140" s="1607"/>
      <c r="F140" s="1607"/>
      <c r="G140" s="1607"/>
      <c r="H140" s="1607"/>
      <c r="I140" s="1607"/>
      <c r="J140" s="1607"/>
      <c r="K140" s="1607"/>
      <c r="L140" s="1607"/>
      <c r="M140" s="1607"/>
      <c r="N140" s="1607"/>
      <c r="O140" s="1607"/>
      <c r="P140" s="1607"/>
      <c r="Q140" s="1607"/>
      <c r="R140" s="1607"/>
      <c r="S140" s="1607"/>
      <c r="T140" s="1607"/>
      <c r="U140" s="1607"/>
      <c r="V140" s="1607"/>
      <c r="W140" s="1607"/>
      <c r="X140" s="1607"/>
      <c r="Y140" s="1607"/>
      <c r="Z140" s="1607"/>
      <c r="AA140" s="1607"/>
    </row>
    <row r="141" spans="1:27" ht="15.75" customHeight="1">
      <c r="A141" s="1607"/>
      <c r="B141" s="1607"/>
      <c r="C141" s="1607"/>
      <c r="D141" s="1607"/>
      <c r="E141" s="1607"/>
      <c r="F141" s="1607"/>
      <c r="G141" s="1607"/>
      <c r="H141" s="1607"/>
      <c r="I141" s="1607"/>
      <c r="J141" s="1607"/>
      <c r="K141" s="1607"/>
      <c r="L141" s="1607"/>
      <c r="M141" s="1607"/>
      <c r="N141" s="1607"/>
      <c r="O141" s="1607"/>
      <c r="P141" s="1607"/>
      <c r="Q141" s="1607"/>
      <c r="R141" s="1607"/>
      <c r="S141" s="1607"/>
      <c r="T141" s="1607"/>
      <c r="U141" s="1607"/>
      <c r="V141" s="1607"/>
      <c r="W141" s="1607"/>
      <c r="X141" s="1607"/>
      <c r="Y141" s="1607"/>
      <c r="Z141" s="1607"/>
      <c r="AA141" s="1607"/>
    </row>
    <row r="142" spans="1:27" ht="15.75" customHeight="1">
      <c r="A142" s="1607"/>
      <c r="B142" s="1607"/>
      <c r="C142" s="1607"/>
      <c r="D142" s="1607"/>
      <c r="E142" s="1607"/>
      <c r="F142" s="1607"/>
      <c r="G142" s="1607"/>
      <c r="H142" s="1607"/>
      <c r="I142" s="1607"/>
      <c r="J142" s="1607"/>
      <c r="K142" s="1607"/>
      <c r="L142" s="1607"/>
      <c r="M142" s="1607"/>
      <c r="N142" s="1607"/>
      <c r="O142" s="1607"/>
      <c r="P142" s="1607"/>
      <c r="Q142" s="1607"/>
      <c r="R142" s="1607"/>
      <c r="S142" s="1607"/>
      <c r="T142" s="1607"/>
      <c r="U142" s="1607"/>
      <c r="V142" s="1607"/>
      <c r="W142" s="1607"/>
      <c r="X142" s="1607"/>
      <c r="Y142" s="1607"/>
      <c r="Z142" s="1607"/>
      <c r="AA142" s="1607"/>
    </row>
    <row r="143" spans="1:27" ht="15.75" customHeight="1">
      <c r="A143" s="1607"/>
      <c r="B143" s="1607"/>
      <c r="C143" s="1607"/>
      <c r="D143" s="1607"/>
      <c r="E143" s="1607"/>
      <c r="F143" s="1607"/>
      <c r="G143" s="1607"/>
      <c r="H143" s="1607"/>
      <c r="I143" s="1607"/>
      <c r="J143" s="1607"/>
      <c r="K143" s="1607"/>
      <c r="L143" s="1607"/>
      <c r="M143" s="1607"/>
      <c r="N143" s="1607"/>
      <c r="O143" s="1607"/>
      <c r="P143" s="1607"/>
      <c r="Q143" s="1607"/>
      <c r="R143" s="1607"/>
      <c r="S143" s="1607"/>
      <c r="T143" s="1607"/>
      <c r="U143" s="1607"/>
      <c r="V143" s="1607"/>
      <c r="W143" s="1607"/>
      <c r="X143" s="1607"/>
      <c r="Y143" s="1607"/>
      <c r="Z143" s="1607"/>
      <c r="AA143" s="1607"/>
    </row>
    <row r="144" spans="1:27" ht="15.75" customHeight="1">
      <c r="A144" s="1607"/>
      <c r="B144" s="1607"/>
      <c r="C144" s="1607"/>
      <c r="D144" s="1607"/>
      <c r="E144" s="1607"/>
      <c r="F144" s="1607"/>
      <c r="G144" s="1607"/>
      <c r="H144" s="1607"/>
      <c r="I144" s="1607"/>
      <c r="J144" s="1607"/>
      <c r="K144" s="1607"/>
      <c r="L144" s="1607"/>
      <c r="M144" s="1607"/>
      <c r="N144" s="1607"/>
      <c r="O144" s="1607"/>
      <c r="P144" s="1607"/>
      <c r="Q144" s="1607"/>
      <c r="R144" s="1607"/>
      <c r="S144" s="1607"/>
      <c r="T144" s="1607"/>
      <c r="U144" s="1607"/>
      <c r="V144" s="1607"/>
      <c r="W144" s="1607"/>
      <c r="X144" s="1607"/>
      <c r="Y144" s="1607"/>
      <c r="Z144" s="1607"/>
      <c r="AA144" s="1607"/>
    </row>
    <row r="145" spans="1:28" ht="15.75" customHeight="1">
      <c r="A145" s="1607"/>
      <c r="B145" s="1607"/>
      <c r="C145" s="1607"/>
      <c r="D145" s="1607"/>
      <c r="E145" s="1607"/>
      <c r="F145" s="1607"/>
      <c r="G145" s="1607"/>
      <c r="H145" s="1607"/>
      <c r="I145" s="1607"/>
      <c r="J145" s="1607"/>
      <c r="K145" s="1607"/>
      <c r="L145" s="1607"/>
      <c r="M145" s="1607"/>
      <c r="N145" s="1607"/>
      <c r="O145" s="1607"/>
      <c r="P145" s="1607"/>
      <c r="Q145" s="1607"/>
      <c r="R145" s="1607"/>
      <c r="S145" s="1607"/>
      <c r="T145" s="1607"/>
      <c r="U145" s="1607"/>
      <c r="V145" s="1607"/>
      <c r="W145" s="1607"/>
      <c r="X145" s="1607"/>
      <c r="Y145" s="1607"/>
      <c r="Z145" s="1607"/>
      <c r="AA145" s="1607"/>
    </row>
    <row r="146" spans="1:28">
      <c r="A146" s="1608"/>
      <c r="B146" s="1608"/>
      <c r="C146" s="1608"/>
      <c r="D146" s="1608"/>
      <c r="E146" s="1608"/>
      <c r="F146" s="1608"/>
      <c r="G146" s="1608"/>
      <c r="H146" s="1608"/>
      <c r="I146" s="1608"/>
      <c r="J146" s="1608"/>
      <c r="K146" s="1608"/>
      <c r="L146" s="1608"/>
      <c r="M146" s="1608"/>
      <c r="N146" s="1608"/>
      <c r="O146" s="1608"/>
      <c r="P146" s="1608"/>
      <c r="Q146" s="1608"/>
      <c r="R146" s="1608"/>
      <c r="S146" s="1608"/>
      <c r="T146" s="1608"/>
      <c r="U146" s="1608"/>
      <c r="V146" s="1608"/>
      <c r="W146" s="1608"/>
      <c r="X146" s="1608"/>
      <c r="Y146" s="1608"/>
      <c r="Z146" s="1608"/>
      <c r="AA146" s="1608"/>
    </row>
    <row r="147" spans="1:28">
      <c r="A147" s="963"/>
      <c r="B147" s="962"/>
      <c r="C147" s="962"/>
      <c r="D147" s="962"/>
      <c r="E147" s="962"/>
      <c r="F147" s="962"/>
      <c r="G147" s="962"/>
      <c r="H147" s="962"/>
      <c r="I147" s="962"/>
      <c r="J147" s="962"/>
      <c r="K147" s="962"/>
      <c r="L147" s="962"/>
      <c r="M147" s="962"/>
      <c r="N147" s="962"/>
      <c r="O147" s="962"/>
      <c r="P147" s="962"/>
      <c r="Q147" s="962"/>
      <c r="R147" s="962"/>
      <c r="S147" s="962"/>
      <c r="T147" s="962"/>
      <c r="U147" s="962"/>
      <c r="V147" s="962"/>
      <c r="W147" s="962"/>
      <c r="X147" s="962"/>
      <c r="Y147" s="962"/>
      <c r="Z147" s="962"/>
      <c r="AA147" s="962"/>
      <c r="AB147" s="128"/>
    </row>
    <row r="148" spans="1:28">
      <c r="A148" s="98"/>
      <c r="B148" s="98"/>
      <c r="C148" s="98"/>
      <c r="D148" s="98"/>
      <c r="E148" s="98"/>
      <c r="F148" s="98"/>
      <c r="G148" s="98"/>
      <c r="H148" s="98"/>
      <c r="I148" s="98"/>
      <c r="J148" s="98"/>
      <c r="K148" s="98"/>
      <c r="L148" s="98"/>
      <c r="M148" s="98"/>
      <c r="N148" s="98"/>
      <c r="O148" s="98"/>
      <c r="P148" s="98"/>
      <c r="Q148" s="98"/>
      <c r="R148" s="98"/>
      <c r="S148" s="98"/>
      <c r="T148" s="98"/>
      <c r="U148" s="98"/>
      <c r="V148" s="98"/>
      <c r="W148" s="98"/>
      <c r="X148" s="98"/>
      <c r="Y148" s="98"/>
      <c r="Z148" s="98"/>
      <c r="AA148" s="98"/>
      <c r="AB148" s="128"/>
    </row>
    <row r="149" spans="1:28">
      <c r="A149" s="98"/>
      <c r="B149" s="98"/>
      <c r="C149" s="98"/>
      <c r="D149" s="98"/>
      <c r="E149" s="98"/>
      <c r="F149" s="98"/>
      <c r="G149" s="98"/>
      <c r="H149" s="98"/>
      <c r="I149" s="98"/>
      <c r="J149" s="98"/>
      <c r="K149" s="98"/>
      <c r="L149" s="98"/>
      <c r="M149" s="98"/>
      <c r="N149" s="98"/>
      <c r="O149" s="98"/>
      <c r="P149" s="98"/>
      <c r="Q149" s="98"/>
      <c r="R149" s="98"/>
      <c r="S149" s="98"/>
      <c r="T149" s="98"/>
      <c r="U149" s="98"/>
      <c r="V149" s="98"/>
      <c r="W149" s="98"/>
      <c r="X149" s="98"/>
      <c r="Y149" s="98"/>
      <c r="Z149" s="98"/>
      <c r="AA149" s="98"/>
      <c r="AB149" s="128"/>
    </row>
    <row r="150" spans="1:28">
      <c r="A150" s="98"/>
      <c r="B150" s="98"/>
      <c r="C150" s="98"/>
      <c r="D150" s="98"/>
      <c r="E150" s="98"/>
      <c r="F150" s="98"/>
      <c r="G150" s="98"/>
      <c r="H150" s="98"/>
      <c r="I150" s="98"/>
      <c r="J150" s="98"/>
      <c r="K150" s="98"/>
      <c r="L150" s="98"/>
      <c r="M150" s="98"/>
      <c r="N150" s="98"/>
      <c r="O150" s="98"/>
      <c r="P150" s="98"/>
      <c r="Q150" s="98"/>
      <c r="R150" s="98"/>
      <c r="S150" s="98"/>
      <c r="T150" s="98"/>
      <c r="U150" s="98"/>
      <c r="V150" s="98"/>
      <c r="W150" s="98"/>
      <c r="X150" s="98"/>
      <c r="Y150" s="98"/>
      <c r="Z150" s="98"/>
      <c r="AA150" s="98"/>
      <c r="AB150" s="128"/>
    </row>
    <row r="151" spans="1:28">
      <c r="A151" s="98"/>
      <c r="B151" s="98"/>
      <c r="C151" s="98"/>
      <c r="D151" s="98"/>
      <c r="E151" s="98"/>
      <c r="F151" s="98"/>
      <c r="G151" s="98"/>
      <c r="H151" s="98"/>
      <c r="I151" s="98"/>
      <c r="J151" s="98"/>
      <c r="K151" s="98"/>
      <c r="L151" s="98"/>
      <c r="M151" s="98"/>
      <c r="N151" s="98"/>
      <c r="O151" s="98"/>
      <c r="P151" s="98"/>
      <c r="Q151" s="98"/>
      <c r="R151" s="98"/>
      <c r="S151" s="98"/>
      <c r="T151" s="98"/>
      <c r="U151" s="98"/>
      <c r="V151" s="98"/>
      <c r="W151" s="98"/>
      <c r="X151" s="98"/>
      <c r="Y151" s="98"/>
      <c r="Z151" s="98"/>
      <c r="AA151" s="98"/>
      <c r="AB151" s="128"/>
    </row>
    <row r="152" spans="1:28">
      <c r="A152" s="98"/>
      <c r="B152" s="98"/>
      <c r="C152" s="98"/>
      <c r="D152" s="98"/>
      <c r="E152" s="98"/>
      <c r="F152" s="98"/>
      <c r="G152" s="98"/>
      <c r="H152" s="98"/>
      <c r="I152" s="129"/>
      <c r="J152" s="98"/>
      <c r="K152" s="98"/>
      <c r="L152" s="98"/>
      <c r="M152" s="98"/>
      <c r="N152" s="98"/>
      <c r="O152" s="98"/>
      <c r="P152" s="98"/>
      <c r="Q152" s="98"/>
      <c r="R152" s="98"/>
      <c r="S152" s="98"/>
      <c r="T152" s="98"/>
      <c r="U152" s="98"/>
      <c r="V152" s="98"/>
      <c r="W152" s="98"/>
      <c r="X152" s="98"/>
      <c r="Y152" s="98"/>
      <c r="Z152" s="98"/>
      <c r="AA152" s="98"/>
      <c r="AB152" s="128"/>
    </row>
    <row r="153" spans="1:28">
      <c r="A153" s="98"/>
      <c r="B153" s="98"/>
      <c r="C153" s="98"/>
      <c r="D153" s="98"/>
      <c r="E153" s="98"/>
      <c r="F153" s="98"/>
      <c r="G153" s="98"/>
      <c r="H153" s="98"/>
      <c r="I153" s="129"/>
      <c r="J153" s="98"/>
      <c r="K153" s="98"/>
      <c r="L153" s="98"/>
      <c r="M153" s="98"/>
      <c r="N153" s="98"/>
      <c r="O153" s="98"/>
      <c r="P153" s="98"/>
      <c r="Q153" s="98"/>
      <c r="R153" s="98"/>
      <c r="S153" s="98"/>
      <c r="T153" s="98"/>
      <c r="U153" s="98"/>
      <c r="V153" s="98"/>
      <c r="W153" s="98"/>
      <c r="X153" s="98"/>
      <c r="Y153" s="98"/>
      <c r="Z153" s="98"/>
      <c r="AA153" s="98"/>
      <c r="AB153" s="128"/>
    </row>
    <row r="154" spans="1:28">
      <c r="A154" s="98"/>
      <c r="B154" s="98"/>
      <c r="C154" s="98"/>
      <c r="D154" s="98"/>
      <c r="E154" s="98"/>
      <c r="F154" s="98"/>
      <c r="G154" s="98"/>
      <c r="H154" s="98"/>
      <c r="I154" s="98"/>
      <c r="J154" s="98"/>
      <c r="K154" s="98"/>
      <c r="L154" s="98"/>
      <c r="M154" s="98"/>
      <c r="N154" s="98"/>
      <c r="O154" s="98"/>
      <c r="P154" s="98"/>
      <c r="Q154" s="98"/>
      <c r="R154" s="98"/>
      <c r="S154" s="98"/>
      <c r="T154" s="98"/>
      <c r="U154" s="98"/>
      <c r="V154" s="98"/>
      <c r="W154" s="98"/>
      <c r="X154" s="98"/>
      <c r="Y154" s="98"/>
      <c r="Z154" s="98"/>
      <c r="AA154" s="98"/>
      <c r="AB154" s="128"/>
    </row>
    <row r="155" spans="1:28">
      <c r="A155" s="98"/>
      <c r="B155" s="98"/>
      <c r="C155" s="98"/>
      <c r="D155" s="98"/>
      <c r="E155" s="98"/>
      <c r="F155" s="98"/>
      <c r="G155" s="98"/>
      <c r="H155" s="98"/>
      <c r="I155" s="98"/>
      <c r="J155" s="98"/>
      <c r="K155" s="98"/>
      <c r="L155" s="98"/>
      <c r="M155" s="98"/>
      <c r="N155" s="98"/>
      <c r="O155" s="98"/>
      <c r="P155" s="98"/>
      <c r="Q155" s="98"/>
      <c r="R155" s="98"/>
      <c r="S155" s="98"/>
      <c r="T155" s="98"/>
      <c r="U155" s="98"/>
      <c r="V155" s="98"/>
      <c r="W155" s="98"/>
      <c r="X155" s="98"/>
      <c r="Y155" s="98"/>
      <c r="Z155" s="98"/>
      <c r="AA155" s="98"/>
      <c r="AB155" s="128"/>
    </row>
    <row r="156" spans="1:28">
      <c r="A156" s="97"/>
      <c r="B156" s="97"/>
      <c r="C156" s="97"/>
      <c r="D156" s="97"/>
      <c r="E156" s="97"/>
      <c r="F156" s="97"/>
      <c r="G156" s="97"/>
      <c r="H156" s="97"/>
      <c r="I156" s="97"/>
      <c r="J156" s="97"/>
      <c r="K156" s="97"/>
      <c r="L156" s="97"/>
      <c r="M156" s="97"/>
      <c r="N156" s="97"/>
      <c r="O156" s="97"/>
      <c r="P156" s="97"/>
      <c r="Q156" s="97"/>
      <c r="R156" s="97"/>
      <c r="S156" s="97"/>
      <c r="T156" s="97"/>
      <c r="U156" s="97"/>
      <c r="V156" s="97"/>
      <c r="W156" s="97"/>
      <c r="X156" s="97"/>
      <c r="Y156" s="97"/>
      <c r="Z156" s="97"/>
      <c r="AA156" s="97"/>
    </row>
    <row r="157" spans="1:28">
      <c r="A157" s="97"/>
      <c r="B157" s="97"/>
      <c r="C157" s="97"/>
      <c r="D157" s="97"/>
      <c r="E157" s="97"/>
      <c r="F157" s="97"/>
      <c r="G157" s="97"/>
      <c r="H157" s="97"/>
      <c r="I157" s="97"/>
      <c r="J157" s="97"/>
      <c r="K157" s="97"/>
      <c r="L157" s="97"/>
      <c r="M157" s="97"/>
      <c r="N157" s="97"/>
      <c r="O157" s="97"/>
      <c r="P157" s="97"/>
      <c r="Q157" s="97"/>
      <c r="R157" s="97"/>
      <c r="S157" s="97"/>
      <c r="T157" s="97"/>
      <c r="U157" s="97"/>
      <c r="V157" s="97"/>
      <c r="W157" s="97"/>
      <c r="X157" s="97"/>
      <c r="Y157" s="97"/>
      <c r="Z157" s="97"/>
      <c r="AA157" s="97"/>
    </row>
    <row r="158" spans="1:28">
      <c r="A158" s="97"/>
      <c r="B158" s="97"/>
      <c r="C158" s="97"/>
      <c r="D158" s="97"/>
      <c r="E158" s="97"/>
      <c r="F158" s="97"/>
      <c r="G158" s="97"/>
      <c r="H158" s="97"/>
      <c r="I158" s="97"/>
      <c r="J158" s="97"/>
      <c r="K158" s="97"/>
      <c r="L158" s="97"/>
      <c r="M158" s="97"/>
      <c r="N158" s="97"/>
      <c r="O158" s="97"/>
      <c r="P158" s="97"/>
      <c r="Q158" s="97"/>
      <c r="R158" s="97"/>
      <c r="S158" s="97"/>
      <c r="T158" s="97"/>
      <c r="U158" s="97"/>
      <c r="V158" s="97"/>
      <c r="W158" s="97"/>
      <c r="X158" s="97"/>
      <c r="Y158" s="97"/>
      <c r="Z158" s="97"/>
      <c r="AA158" s="97"/>
    </row>
    <row r="159" spans="1:28">
      <c r="A159" s="97"/>
      <c r="B159" s="97"/>
      <c r="C159" s="97"/>
      <c r="D159" s="97"/>
      <c r="E159" s="97"/>
      <c r="F159" s="97"/>
      <c r="G159" s="97"/>
      <c r="H159" s="97"/>
      <c r="I159" s="97"/>
      <c r="J159" s="97"/>
      <c r="K159" s="97"/>
      <c r="L159" s="97"/>
      <c r="M159" s="97"/>
      <c r="N159" s="97"/>
      <c r="O159" s="97"/>
      <c r="P159" s="97"/>
      <c r="Q159" s="97"/>
      <c r="R159" s="97"/>
      <c r="S159" s="97"/>
      <c r="T159" s="97"/>
      <c r="U159" s="97"/>
      <c r="V159" s="97"/>
      <c r="W159" s="97"/>
      <c r="X159" s="97"/>
      <c r="Y159" s="97"/>
      <c r="Z159" s="97"/>
      <c r="AA159" s="97"/>
    </row>
  </sheetData>
  <sheetProtection selectLockedCells="1"/>
  <mergeCells count="25">
    <mergeCell ref="Q1:T1"/>
    <mergeCell ref="H33:AB33"/>
    <mergeCell ref="H24:AB24"/>
    <mergeCell ref="A98:AA120"/>
    <mergeCell ref="H43:AB43"/>
    <mergeCell ref="H52:AB52"/>
    <mergeCell ref="H61:AB61"/>
    <mergeCell ref="M3:M8"/>
    <mergeCell ref="U3:AA4"/>
    <mergeCell ref="U5:AA6"/>
    <mergeCell ref="F73:AA73"/>
    <mergeCell ref="H16:AB16"/>
    <mergeCell ref="H35:AB36"/>
    <mergeCell ref="H45:AB46"/>
    <mergeCell ref="H54:AB55"/>
    <mergeCell ref="H63:AB64"/>
    <mergeCell ref="A122:AA146"/>
    <mergeCell ref="F89:G89"/>
    <mergeCell ref="S89:Z89"/>
    <mergeCell ref="H70:AB70"/>
    <mergeCell ref="F88:G88"/>
    <mergeCell ref="S88:Z88"/>
    <mergeCell ref="F92:AA93"/>
    <mergeCell ref="F90:AA91"/>
    <mergeCell ref="F74:AA74"/>
  </mergeCells>
  <phoneticPr fontId="2"/>
  <hyperlinks>
    <hyperlink ref="Q1" location="作業メニュー!A1" display="作業メニュー" xr:uid="{00000000-0004-0000-2000-000000000000}"/>
  </hyperlinks>
  <printOptions horizontalCentered="1"/>
  <pageMargins left="0.74803149606299213" right="0.35433070866141736" top="0.70866141732283472" bottom="0.35433070866141736" header="0.51181102362204722" footer="0.27559055118110237"/>
  <pageSetup paperSize="9" scale="90" orientation="portrait" r:id="rId1"/>
  <headerFooter alignWithMargins="0">
    <oddFooter>&amp;R210101</oddFooter>
  </headerFooter>
  <rowBreaks count="2" manualBreakCount="2">
    <brk id="55" max="27" man="1"/>
    <brk id="94" max="27"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dimension ref="A1:BA336"/>
  <sheetViews>
    <sheetView showGridLines="0" zoomScale="85" zoomScaleNormal="85" workbookViewId="0"/>
  </sheetViews>
  <sheetFormatPr defaultColWidth="3.375" defaultRowHeight="13.5"/>
  <cols>
    <col min="1" max="16384" width="3.375" style="1"/>
  </cols>
  <sheetData>
    <row r="1" spans="1:30" s="14" customFormat="1" ht="38.25" customHeight="1" thickBot="1">
      <c r="A1" s="13" t="s">
        <v>806</v>
      </c>
      <c r="Q1" s="12" t="s">
        <v>68</v>
      </c>
      <c r="R1" s="12"/>
      <c r="S1" s="12"/>
      <c r="T1" s="12"/>
      <c r="AD1" s="87" t="s">
        <v>578</v>
      </c>
    </row>
    <row r="2" spans="1:30" ht="12" customHeight="1" thickTop="1">
      <c r="A2" s="84"/>
    </row>
    <row r="3" spans="1:30" ht="12" customHeight="1">
      <c r="A3" s="2"/>
      <c r="B3" s="34" t="s">
        <v>805</v>
      </c>
      <c r="C3" s="34"/>
      <c r="D3" s="34"/>
      <c r="E3" s="34"/>
      <c r="F3" s="2"/>
      <c r="G3" s="2"/>
      <c r="H3" s="2"/>
      <c r="I3" s="2"/>
      <c r="J3" s="2"/>
      <c r="K3" s="2"/>
      <c r="L3" s="2"/>
      <c r="M3" s="2"/>
      <c r="N3" s="2"/>
      <c r="O3" s="2"/>
      <c r="P3" s="2"/>
      <c r="Q3" s="2"/>
      <c r="R3" s="2"/>
      <c r="S3" s="2"/>
      <c r="T3" s="2"/>
      <c r="U3" s="2"/>
      <c r="V3" s="2"/>
      <c r="W3" s="2"/>
      <c r="X3" s="2"/>
      <c r="Y3" s="2"/>
      <c r="Z3" s="2"/>
      <c r="AA3" s="2"/>
    </row>
    <row r="4" spans="1:30" ht="24.75" customHeight="1">
      <c r="A4" s="2"/>
      <c r="B4" s="1542" t="s">
        <v>799</v>
      </c>
      <c r="C4" s="1542"/>
      <c r="D4" s="1542"/>
      <c r="E4" s="1542"/>
      <c r="F4" s="1542"/>
      <c r="G4" s="1542"/>
      <c r="H4" s="1542"/>
      <c r="I4" s="1542"/>
      <c r="J4" s="1542"/>
      <c r="K4" s="1542"/>
      <c r="L4" s="1542"/>
      <c r="M4" s="1542"/>
      <c r="N4" s="1542"/>
      <c r="O4" s="1542"/>
      <c r="P4" s="1542"/>
      <c r="Q4" s="1542"/>
      <c r="R4" s="1542"/>
      <c r="S4" s="1542"/>
      <c r="T4" s="1542"/>
      <c r="U4" s="1542"/>
      <c r="V4" s="1542"/>
      <c r="W4" s="1542"/>
      <c r="X4" s="1542"/>
      <c r="Y4" s="1542"/>
      <c r="Z4" s="1542"/>
      <c r="AA4" s="1542"/>
    </row>
    <row r="5" spans="1:30">
      <c r="A5" s="2"/>
      <c r="B5" s="2"/>
      <c r="C5" s="2"/>
      <c r="D5" s="2"/>
      <c r="E5" s="2"/>
      <c r="F5" s="2"/>
      <c r="G5" s="2"/>
      <c r="H5" s="2"/>
      <c r="I5" s="2"/>
      <c r="J5" s="2"/>
      <c r="K5" s="2"/>
      <c r="L5" s="2"/>
      <c r="M5" s="2"/>
      <c r="N5" s="2"/>
      <c r="O5" s="2"/>
      <c r="P5" s="2"/>
      <c r="Q5" s="2"/>
      <c r="R5" s="2"/>
      <c r="S5" s="2"/>
      <c r="T5" s="2"/>
      <c r="U5" s="2"/>
      <c r="V5" s="2"/>
      <c r="W5" s="2"/>
      <c r="X5" s="2"/>
      <c r="Y5" s="2"/>
      <c r="Z5" s="2"/>
      <c r="AA5" s="2"/>
    </row>
    <row r="6" spans="1:30">
      <c r="A6" s="2"/>
      <c r="B6" s="2"/>
      <c r="C6" s="2"/>
      <c r="D6" s="2"/>
      <c r="E6" s="2"/>
      <c r="F6" s="2"/>
      <c r="G6" s="2"/>
      <c r="H6" s="2"/>
      <c r="I6" s="2"/>
      <c r="J6" s="2"/>
      <c r="K6" s="2"/>
      <c r="L6" s="2"/>
      <c r="M6" s="3"/>
      <c r="N6" s="2" t="s">
        <v>456</v>
      </c>
      <c r="O6" s="2"/>
      <c r="P6" s="3"/>
      <c r="Q6" s="3"/>
      <c r="R6" s="2"/>
      <c r="S6" s="2"/>
      <c r="T6" s="2"/>
      <c r="U6" s="2"/>
      <c r="V6" s="2"/>
      <c r="W6" s="2"/>
      <c r="X6" s="2"/>
      <c r="Y6" s="2"/>
      <c r="Z6" s="2"/>
      <c r="AA6" s="2"/>
    </row>
    <row r="7" spans="1:30">
      <c r="A7" s="2"/>
      <c r="B7" s="2"/>
      <c r="C7" s="2"/>
      <c r="D7" s="2"/>
      <c r="E7" s="2"/>
      <c r="F7" s="2"/>
      <c r="G7" s="2"/>
      <c r="H7" s="2"/>
      <c r="I7" s="2"/>
      <c r="J7" s="2"/>
      <c r="K7" s="2"/>
      <c r="L7" s="2"/>
      <c r="M7" s="2"/>
      <c r="N7" s="2"/>
      <c r="O7" s="2"/>
      <c r="P7" s="2"/>
      <c r="Q7" s="2"/>
      <c r="R7" s="2"/>
      <c r="S7" s="2"/>
      <c r="T7" s="2"/>
      <c r="U7" s="2"/>
      <c r="V7" s="2"/>
      <c r="W7" s="2"/>
      <c r="X7" s="2"/>
      <c r="Y7" s="2"/>
      <c r="Z7" s="2"/>
      <c r="AA7" s="2"/>
    </row>
    <row r="8" spans="1:30" ht="18.75" customHeight="1">
      <c r="A8" s="2"/>
      <c r="B8" s="2"/>
      <c r="C8" s="210" t="s">
        <v>804</v>
      </c>
      <c r="D8" s="2"/>
      <c r="E8" s="2"/>
      <c r="F8" s="2"/>
      <c r="G8" s="2"/>
      <c r="H8" s="2"/>
      <c r="I8" s="2"/>
      <c r="J8" s="2"/>
      <c r="K8" s="2"/>
      <c r="L8" s="2"/>
      <c r="M8" s="2"/>
      <c r="N8" s="2"/>
      <c r="O8" s="2"/>
      <c r="P8" s="2"/>
      <c r="Q8" s="2"/>
      <c r="R8" s="2"/>
      <c r="S8" s="2"/>
      <c r="T8" s="2"/>
      <c r="U8" s="2"/>
      <c r="V8" s="2"/>
      <c r="W8" s="2"/>
      <c r="X8" s="2"/>
      <c r="Y8" s="2"/>
      <c r="Z8" s="2"/>
      <c r="AA8" s="2"/>
    </row>
    <row r="9" spans="1:30" ht="18.75" customHeight="1">
      <c r="A9" s="2"/>
      <c r="B9" s="2"/>
      <c r="C9" s="210" t="s">
        <v>797</v>
      </c>
      <c r="D9" s="2"/>
      <c r="E9" s="2"/>
      <c r="F9" s="2"/>
      <c r="G9" s="2"/>
      <c r="H9" s="2"/>
      <c r="I9" s="2"/>
      <c r="J9" s="2"/>
      <c r="K9" s="2"/>
      <c r="L9" s="2"/>
      <c r="M9" s="2"/>
      <c r="N9" s="2"/>
      <c r="O9" s="2"/>
      <c r="P9" s="2"/>
      <c r="Q9" s="2"/>
      <c r="R9" s="2"/>
      <c r="S9" s="2"/>
      <c r="T9" s="2"/>
      <c r="U9" s="2"/>
      <c r="V9" s="2"/>
      <c r="W9" s="2"/>
      <c r="X9" s="2"/>
      <c r="Y9" s="2"/>
      <c r="Z9" s="2"/>
      <c r="AA9" s="2"/>
    </row>
    <row r="10" spans="1:30" ht="18.75" customHeight="1">
      <c r="A10" s="2"/>
      <c r="B10" s="2"/>
      <c r="C10" s="210" t="s">
        <v>796</v>
      </c>
      <c r="D10" s="2"/>
      <c r="E10" s="2"/>
      <c r="F10" s="2"/>
      <c r="G10" s="2"/>
      <c r="H10" s="2"/>
      <c r="I10" s="2"/>
      <c r="J10" s="2"/>
      <c r="K10" s="2"/>
      <c r="L10" s="2"/>
      <c r="M10" s="2"/>
      <c r="N10" s="2"/>
      <c r="O10" s="2"/>
      <c r="P10" s="2"/>
      <c r="Q10" s="2"/>
      <c r="R10" s="2"/>
      <c r="S10" s="2"/>
      <c r="T10" s="2"/>
      <c r="U10" s="2"/>
      <c r="V10" s="2"/>
      <c r="W10" s="2"/>
      <c r="X10" s="2"/>
      <c r="Y10" s="2"/>
      <c r="Z10" s="2"/>
      <c r="AA10" s="2"/>
    </row>
    <row r="11" spans="1:30" ht="18.75" customHeight="1">
      <c r="A11" s="2"/>
      <c r="B11" s="2"/>
      <c r="C11" s="210"/>
      <c r="D11" s="2"/>
      <c r="E11" s="2"/>
      <c r="F11" s="2"/>
      <c r="G11" s="2"/>
      <c r="H11" s="2"/>
      <c r="I11" s="2"/>
      <c r="J11" s="2"/>
      <c r="K11" s="2"/>
      <c r="L11" s="2"/>
      <c r="M11" s="2"/>
      <c r="N11" s="2"/>
      <c r="O11" s="2"/>
      <c r="P11" s="2"/>
      <c r="Q11" s="2"/>
      <c r="R11" s="2"/>
      <c r="S11" s="2"/>
      <c r="T11" s="2"/>
      <c r="U11" s="2"/>
      <c r="V11" s="2"/>
      <c r="W11" s="2"/>
      <c r="X11" s="2"/>
      <c r="Y11" s="2"/>
      <c r="Z11" s="2"/>
      <c r="AA11" s="2"/>
    </row>
    <row r="12" spans="1:30" ht="18.75" customHeight="1">
      <c r="A12" s="2"/>
      <c r="B12" s="2"/>
      <c r="C12" s="210"/>
      <c r="D12" s="2"/>
      <c r="E12" s="2"/>
      <c r="F12" s="2"/>
      <c r="G12" s="2"/>
      <c r="H12" s="2"/>
      <c r="I12" s="2"/>
      <c r="J12" s="2"/>
      <c r="K12" s="2"/>
      <c r="L12" s="2"/>
      <c r="M12" s="2"/>
      <c r="N12" s="2"/>
      <c r="O12" s="2"/>
      <c r="P12" s="2"/>
      <c r="Q12" s="2"/>
      <c r="R12" s="2"/>
      <c r="S12" s="2"/>
      <c r="T12" s="2"/>
      <c r="U12" s="2"/>
      <c r="V12" s="2"/>
      <c r="W12" s="2"/>
      <c r="X12" s="2"/>
      <c r="Y12" s="2"/>
      <c r="Z12" s="2"/>
      <c r="AA12" s="2"/>
    </row>
    <row r="13" spans="1:30" ht="18.75" customHeight="1">
      <c r="A13" s="2"/>
      <c r="B13" s="2"/>
      <c r="D13" s="2"/>
      <c r="E13" s="2"/>
      <c r="F13" s="2"/>
      <c r="G13" s="2"/>
      <c r="H13" s="2"/>
      <c r="I13" s="2"/>
      <c r="J13" s="2"/>
      <c r="K13" s="2"/>
      <c r="L13" s="2"/>
      <c r="M13" s="2"/>
      <c r="N13" s="2"/>
      <c r="O13" s="2"/>
      <c r="P13" s="2"/>
      <c r="Q13" s="2"/>
      <c r="R13" s="2"/>
      <c r="S13" s="2"/>
      <c r="T13" s="2"/>
      <c r="U13" s="2"/>
      <c r="V13" s="2"/>
      <c r="W13" s="2"/>
      <c r="X13" s="2"/>
      <c r="Y13" s="2"/>
      <c r="Z13" s="2"/>
      <c r="AA13" s="2"/>
    </row>
    <row r="14" spans="1:30" ht="18.75" customHeight="1">
      <c r="A14" s="2"/>
      <c r="B14" s="2"/>
      <c r="C14" s="2"/>
      <c r="D14" s="2"/>
      <c r="E14" s="2"/>
      <c r="F14" s="2"/>
      <c r="G14" s="2"/>
      <c r="H14" s="2"/>
      <c r="I14" s="2"/>
      <c r="J14" s="2"/>
      <c r="K14" s="2"/>
      <c r="L14" s="2"/>
      <c r="M14" s="2"/>
      <c r="N14" s="2"/>
      <c r="O14" s="2"/>
      <c r="P14" s="2"/>
      <c r="Q14" s="2"/>
      <c r="R14" s="2"/>
      <c r="S14" s="2"/>
      <c r="T14" s="2"/>
      <c r="U14" s="2"/>
      <c r="V14" s="2"/>
      <c r="W14" s="2"/>
      <c r="X14" s="2"/>
      <c r="Y14" s="2"/>
      <c r="Z14" s="2"/>
      <c r="AA14" s="2"/>
    </row>
    <row r="15" spans="1:30" ht="16.5" customHeight="1">
      <c r="A15" s="2"/>
      <c r="C15" s="2"/>
      <c r="D15" s="2"/>
      <c r="E15" s="2"/>
      <c r="F15" s="2"/>
      <c r="G15" s="2"/>
      <c r="H15" s="2"/>
      <c r="I15" s="2"/>
      <c r="J15" s="2"/>
      <c r="K15" s="2"/>
      <c r="L15" s="2"/>
      <c r="M15" s="2"/>
      <c r="N15" s="2"/>
      <c r="O15" s="2"/>
      <c r="P15" s="2"/>
      <c r="Q15" s="2"/>
      <c r="R15" s="2"/>
      <c r="S15" s="2"/>
      <c r="T15" s="2"/>
      <c r="U15" s="2"/>
      <c r="V15" s="2"/>
      <c r="W15" s="2"/>
      <c r="X15" s="2"/>
      <c r="Y15" s="2"/>
      <c r="Z15" s="2"/>
      <c r="AA15" s="2"/>
    </row>
    <row r="16" spans="1:30" ht="18.75" customHeight="1">
      <c r="A16" s="2"/>
      <c r="B16" s="1518" t="str">
        <f>IF('確認申請書（建築）入力'!$M$4=0,"",'確認申請書（建築）入力'!$M$4)</f>
        <v>指定確認検査機関
　株式会社東日本住宅評価センター　様</v>
      </c>
      <c r="C16" s="1518"/>
      <c r="D16" s="1518"/>
      <c r="E16" s="1518"/>
      <c r="F16" s="1518"/>
      <c r="G16" s="1518"/>
      <c r="H16" s="1518"/>
      <c r="I16" s="1518"/>
      <c r="J16" s="1518"/>
      <c r="K16" s="1518"/>
      <c r="L16" s="1518"/>
      <c r="M16" s="1518"/>
      <c r="N16" s="1518"/>
      <c r="O16" s="1518"/>
      <c r="P16" s="1518"/>
      <c r="Q16" s="1518"/>
      <c r="R16" s="2"/>
      <c r="S16" s="2"/>
      <c r="T16" s="2"/>
      <c r="U16" s="2"/>
      <c r="V16" s="2"/>
      <c r="W16" s="2"/>
      <c r="X16" s="2"/>
      <c r="Y16" s="2"/>
      <c r="Z16" s="2"/>
      <c r="AA16" s="2"/>
    </row>
    <row r="17" spans="1:44" ht="18.75" customHeight="1">
      <c r="A17" s="2"/>
      <c r="B17" s="1518"/>
      <c r="C17" s="1518"/>
      <c r="D17" s="1518"/>
      <c r="E17" s="1518"/>
      <c r="F17" s="1518"/>
      <c r="G17" s="1518"/>
      <c r="H17" s="1518"/>
      <c r="I17" s="1518"/>
      <c r="J17" s="1518"/>
      <c r="K17" s="1518"/>
      <c r="L17" s="1518"/>
      <c r="M17" s="1518"/>
      <c r="N17" s="1518"/>
      <c r="O17" s="1518"/>
      <c r="P17" s="1518"/>
      <c r="Q17" s="1518"/>
      <c r="R17" s="2"/>
      <c r="S17" s="2"/>
      <c r="T17" s="2"/>
      <c r="U17" s="2"/>
      <c r="V17" s="2"/>
      <c r="W17" s="2"/>
      <c r="X17" s="2"/>
      <c r="Y17" s="2"/>
      <c r="Z17" s="2"/>
      <c r="AA17" s="2"/>
    </row>
    <row r="18" spans="1:44" ht="8.25" customHeight="1">
      <c r="A18" s="2"/>
      <c r="B18" s="2"/>
      <c r="C18" s="2"/>
      <c r="D18" s="2"/>
      <c r="E18" s="2"/>
      <c r="F18" s="2"/>
      <c r="G18" s="2"/>
      <c r="H18" s="2"/>
      <c r="I18" s="2"/>
      <c r="J18" s="2"/>
      <c r="K18" s="2"/>
      <c r="L18" s="2"/>
      <c r="M18" s="2"/>
      <c r="N18" s="2"/>
      <c r="O18" s="2"/>
      <c r="P18" s="2"/>
      <c r="Q18" s="2"/>
      <c r="R18" s="2"/>
      <c r="S18" s="2"/>
      <c r="T18" s="2"/>
      <c r="U18" s="2"/>
      <c r="V18" s="2"/>
      <c r="W18" s="2"/>
      <c r="X18" s="2"/>
      <c r="Y18" s="2"/>
      <c r="Z18" s="2"/>
      <c r="AA18" s="2"/>
    </row>
    <row r="19" spans="1:44" ht="18" customHeight="1">
      <c r="A19" s="2"/>
      <c r="B19" s="2"/>
      <c r="C19" s="2"/>
      <c r="D19" s="2"/>
      <c r="E19" s="2"/>
      <c r="F19" s="2"/>
      <c r="G19" s="2"/>
      <c r="H19" s="2"/>
      <c r="I19" s="2"/>
      <c r="J19" s="2"/>
      <c r="K19" s="2"/>
      <c r="L19" s="2"/>
      <c r="M19" s="2"/>
      <c r="N19" s="2"/>
      <c r="O19" s="2"/>
      <c r="P19" s="2"/>
      <c r="Q19" s="2"/>
      <c r="R19" s="2"/>
      <c r="S19" s="2"/>
      <c r="T19" s="2"/>
      <c r="U19" s="1857" t="s">
        <v>3063</v>
      </c>
      <c r="V19" s="1857"/>
      <c r="W19" s="1857"/>
      <c r="X19" s="1857"/>
      <c r="Y19" s="1857"/>
      <c r="Z19" s="1857"/>
      <c r="AA19" s="1857"/>
      <c r="AH19" s="138"/>
    </row>
    <row r="20" spans="1:44" ht="18.75" customHeight="1">
      <c r="A20" s="2"/>
      <c r="B20" s="2"/>
      <c r="C20" s="2"/>
      <c r="D20" s="2"/>
      <c r="E20" s="2"/>
      <c r="F20" s="2"/>
      <c r="G20" s="2"/>
      <c r="H20" s="2"/>
      <c r="I20" s="2"/>
      <c r="J20" s="2"/>
      <c r="K20" s="2"/>
      <c r="L20" s="2"/>
      <c r="M20" s="2"/>
      <c r="N20" s="2"/>
      <c r="O20" s="2"/>
      <c r="P20" s="2"/>
      <c r="Q20" s="2"/>
      <c r="R20" s="2"/>
      <c r="AH20" s="3"/>
      <c r="AI20" s="3"/>
      <c r="AM20" s="3"/>
      <c r="AN20" s="1862"/>
      <c r="AO20" s="1862"/>
      <c r="AP20" s="1862"/>
      <c r="AQ20" s="1862"/>
      <c r="AR20" s="1862"/>
    </row>
    <row r="21" spans="1:44" ht="6" customHeight="1">
      <c r="A21" s="2"/>
      <c r="B21" s="2"/>
      <c r="C21" s="2"/>
      <c r="D21" s="2"/>
      <c r="E21" s="2"/>
      <c r="F21" s="2"/>
      <c r="G21" s="2"/>
      <c r="H21" s="2"/>
      <c r="I21" s="2"/>
      <c r="J21" s="2"/>
      <c r="K21" s="2"/>
      <c r="L21" s="2"/>
      <c r="M21" s="2"/>
      <c r="N21" s="2"/>
      <c r="O21" s="2"/>
      <c r="P21" s="2"/>
      <c r="Q21" s="2"/>
      <c r="R21" s="2"/>
      <c r="S21" s="2"/>
      <c r="T21" s="2"/>
      <c r="U21" s="2"/>
    </row>
    <row r="22" spans="1:44" ht="15.75" customHeight="1">
      <c r="A22" s="2"/>
      <c r="B22" s="2"/>
      <c r="C22" s="2"/>
      <c r="D22" s="2"/>
      <c r="E22" s="128"/>
      <c r="F22" s="128"/>
      <c r="G22" s="2"/>
      <c r="H22" s="2"/>
      <c r="I22" s="2"/>
      <c r="J22" s="2"/>
      <c r="K22" s="2"/>
      <c r="L22" s="2"/>
      <c r="M22" s="2"/>
      <c r="N22" s="2"/>
      <c r="O22" s="2"/>
      <c r="P22" s="2"/>
      <c r="Q22" s="2"/>
      <c r="R22" s="2"/>
      <c r="S22" s="2"/>
      <c r="T22" s="2"/>
      <c r="U22" s="2"/>
      <c r="V22" s="2"/>
      <c r="W22" s="2"/>
      <c r="X22" s="2"/>
      <c r="Y22" s="2"/>
      <c r="Z22" s="2"/>
      <c r="AA22" s="2"/>
      <c r="AB22" s="2"/>
    </row>
    <row r="23" spans="1:44" ht="15.75" customHeight="1">
      <c r="A23" s="2"/>
      <c r="B23" s="2"/>
      <c r="C23" s="2"/>
      <c r="D23" s="2"/>
      <c r="E23" s="128"/>
      <c r="F23" s="128"/>
      <c r="G23" s="2"/>
      <c r="H23" s="2"/>
      <c r="I23" s="2"/>
      <c r="J23" s="2"/>
      <c r="K23" s="2"/>
      <c r="L23" s="2"/>
      <c r="M23" s="2"/>
      <c r="N23" s="2"/>
      <c r="O23" s="2"/>
      <c r="P23" s="2"/>
      <c r="Q23" s="2"/>
      <c r="R23" s="2"/>
      <c r="S23" s="2"/>
      <c r="T23" s="2"/>
      <c r="U23" s="2"/>
      <c r="V23" s="2"/>
      <c r="W23" s="2"/>
      <c r="X23" s="2"/>
      <c r="Y23" s="2"/>
      <c r="Z23" s="2"/>
      <c r="AA23" s="2"/>
      <c r="AB23" s="2"/>
    </row>
    <row r="24" spans="1:44" ht="24.75" customHeight="1">
      <c r="A24" s="2"/>
      <c r="B24" s="2"/>
      <c r="C24" s="2"/>
      <c r="D24" s="2"/>
      <c r="E24" s="2"/>
      <c r="F24" s="2"/>
      <c r="G24" s="2"/>
      <c r="H24" s="2"/>
      <c r="I24" s="2"/>
      <c r="J24" s="2"/>
      <c r="K24" s="2"/>
      <c r="L24" s="2"/>
      <c r="M24" s="2"/>
      <c r="N24" s="2"/>
      <c r="O24" s="2"/>
      <c r="P24" s="2"/>
      <c r="Q24" s="2"/>
      <c r="R24" s="2"/>
      <c r="S24" s="2"/>
      <c r="T24" s="2"/>
      <c r="U24" s="2"/>
    </row>
    <row r="25" spans="1:44" ht="18" customHeight="1">
      <c r="A25" s="2"/>
      <c r="B25" s="2"/>
      <c r="C25" s="2"/>
      <c r="D25" s="2"/>
      <c r="E25" s="2"/>
      <c r="F25" s="2"/>
      <c r="G25" s="2"/>
      <c r="H25" s="2"/>
      <c r="I25" s="2"/>
      <c r="J25" s="2"/>
      <c r="K25" s="2"/>
      <c r="L25" s="2"/>
      <c r="M25" s="2"/>
      <c r="N25" s="2"/>
      <c r="O25" s="2"/>
      <c r="P25" s="2" t="str">
        <f>IF(項目一覧!$C$183=0,"",項目一覧!$C$183)</f>
        <v/>
      </c>
      <c r="Q25" s="2"/>
      <c r="R25" s="2"/>
      <c r="S25" s="2"/>
      <c r="T25" s="2"/>
      <c r="U25" s="2"/>
      <c r="V25" s="2"/>
      <c r="W25" s="2"/>
      <c r="X25" s="2"/>
      <c r="AA25" s="2"/>
      <c r="AH25" s="128"/>
    </row>
    <row r="26" spans="1:44" ht="18.75" customHeight="1">
      <c r="A26" s="2"/>
      <c r="B26" s="2"/>
      <c r="C26" s="2"/>
      <c r="D26" s="2"/>
      <c r="E26" s="2"/>
      <c r="F26" s="2"/>
      <c r="G26" s="2"/>
      <c r="H26" s="2"/>
      <c r="I26" s="2"/>
      <c r="J26" s="2" t="s">
        <v>453</v>
      </c>
      <c r="K26" s="2"/>
      <c r="L26" s="2"/>
      <c r="M26" s="2"/>
      <c r="N26" s="2"/>
      <c r="O26" s="2"/>
      <c r="P26" s="2" t="str">
        <f>IF(項目一覧!$C$4=0,"",項目一覧!$C$4)</f>
        <v/>
      </c>
      <c r="Q26" s="2"/>
      <c r="R26" s="2"/>
      <c r="S26" s="2"/>
      <c r="T26" s="2"/>
      <c r="U26" s="2"/>
      <c r="V26" s="2"/>
      <c r="W26" s="2"/>
      <c r="X26" s="2"/>
      <c r="AA26" s="2"/>
    </row>
    <row r="27" spans="1:44" ht="18.75" customHeight="1">
      <c r="A27" s="2"/>
      <c r="B27" s="2"/>
      <c r="C27" s="2"/>
      <c r="D27" s="2"/>
      <c r="E27" s="2"/>
      <c r="F27" s="2"/>
      <c r="G27" s="2"/>
      <c r="H27" s="2"/>
      <c r="I27" s="2"/>
      <c r="J27" s="2"/>
      <c r="K27" s="2"/>
      <c r="L27" s="2"/>
      <c r="M27" s="2"/>
      <c r="N27" s="2"/>
      <c r="O27" s="2"/>
      <c r="P27" s="67"/>
      <c r="Q27" s="67"/>
      <c r="R27" s="67"/>
      <c r="S27" s="67"/>
      <c r="T27" s="67"/>
      <c r="U27" s="67"/>
      <c r="V27" s="67"/>
      <c r="W27" s="67"/>
      <c r="X27" s="67"/>
      <c r="Y27" s="67"/>
      <c r="Z27" s="67"/>
      <c r="AA27" s="67"/>
    </row>
    <row r="28" spans="1:44" ht="9" customHeight="1">
      <c r="A28" s="2"/>
      <c r="B28" s="2"/>
      <c r="C28" s="2"/>
      <c r="D28" s="2"/>
      <c r="E28" s="2"/>
      <c r="F28" s="2"/>
      <c r="G28" s="2"/>
      <c r="H28" s="2"/>
      <c r="I28" s="2"/>
      <c r="J28" s="2"/>
      <c r="K28" s="2"/>
      <c r="L28" s="2"/>
      <c r="M28" s="2"/>
      <c r="N28" s="2"/>
      <c r="O28" s="2"/>
      <c r="P28" s="67"/>
      <c r="Q28" s="67"/>
      <c r="R28" s="67"/>
      <c r="S28" s="67"/>
      <c r="T28" s="67"/>
      <c r="U28" s="67"/>
      <c r="V28" s="67"/>
      <c r="W28" s="67"/>
      <c r="X28" s="67"/>
      <c r="Y28" s="67"/>
      <c r="Z28" s="67"/>
      <c r="AA28" s="67"/>
    </row>
    <row r="29" spans="1:44" ht="18.75" customHeight="1">
      <c r="A29" s="2"/>
      <c r="B29" s="2"/>
      <c r="C29" s="2"/>
      <c r="D29" s="2"/>
      <c r="E29" s="2"/>
      <c r="F29" s="2"/>
      <c r="G29" s="2"/>
      <c r="H29" s="2"/>
      <c r="I29" s="2"/>
      <c r="J29" s="2"/>
      <c r="K29" s="2"/>
      <c r="L29" s="2"/>
      <c r="M29" s="2"/>
      <c r="N29" s="2"/>
      <c r="O29" s="2"/>
      <c r="P29" s="2"/>
      <c r="Q29" s="2"/>
      <c r="R29" s="2"/>
      <c r="S29" s="2"/>
      <c r="T29" s="2"/>
      <c r="U29" s="2"/>
      <c r="V29" s="2"/>
      <c r="W29" s="2"/>
      <c r="X29" s="2"/>
      <c r="AA29" s="2"/>
    </row>
    <row r="30" spans="1:44" ht="18.75" customHeight="1">
      <c r="A30" s="2"/>
      <c r="B30" s="2"/>
      <c r="C30" s="2"/>
      <c r="D30" s="2"/>
      <c r="E30" s="2"/>
      <c r="F30" s="2"/>
      <c r="G30" s="2"/>
      <c r="H30" s="2"/>
      <c r="I30" s="2"/>
      <c r="J30" s="2"/>
      <c r="K30" s="2"/>
      <c r="L30" s="2"/>
      <c r="M30" s="2"/>
      <c r="N30" s="2"/>
      <c r="O30" s="2"/>
      <c r="P30" s="2"/>
      <c r="Q30" s="2"/>
      <c r="R30" s="2"/>
      <c r="S30" s="2"/>
      <c r="T30" s="2"/>
      <c r="U30" s="2"/>
      <c r="V30" s="2"/>
      <c r="W30" s="2"/>
      <c r="X30" s="2"/>
      <c r="AA30" s="2"/>
    </row>
    <row r="31" spans="1:44" ht="18.75" customHeight="1">
      <c r="A31" s="2"/>
      <c r="B31" s="2"/>
      <c r="C31" s="2"/>
      <c r="D31" s="2"/>
      <c r="E31" s="2"/>
      <c r="F31" s="2"/>
      <c r="G31" s="2"/>
      <c r="H31" s="2"/>
      <c r="I31" s="2"/>
      <c r="J31" s="2"/>
      <c r="K31" s="2"/>
      <c r="L31" s="2"/>
      <c r="M31" s="2"/>
      <c r="N31" s="2"/>
      <c r="O31" s="2"/>
      <c r="P31" s="67"/>
      <c r="Q31" s="67"/>
      <c r="R31" s="67"/>
      <c r="S31" s="67"/>
      <c r="T31" s="67"/>
      <c r="U31" s="67"/>
      <c r="V31" s="67"/>
      <c r="W31" s="67"/>
      <c r="X31" s="67"/>
      <c r="Y31" s="67"/>
      <c r="Z31" s="67"/>
      <c r="AA31" s="67"/>
    </row>
    <row r="32" spans="1:44" ht="30.75" customHeight="1">
      <c r="A32" s="2"/>
      <c r="B32" s="30"/>
      <c r="C32" s="30"/>
      <c r="D32" s="30"/>
      <c r="E32" s="30"/>
      <c r="F32" s="30"/>
      <c r="G32" s="30"/>
      <c r="H32" s="30"/>
      <c r="I32" s="30"/>
      <c r="J32" s="30"/>
      <c r="K32" s="30"/>
      <c r="L32" s="30"/>
      <c r="M32" s="30"/>
      <c r="N32" s="30"/>
      <c r="O32" s="30"/>
      <c r="P32" s="1853"/>
      <c r="Q32" s="1853"/>
      <c r="R32" s="1853"/>
      <c r="S32" s="1853"/>
      <c r="T32" s="1853"/>
      <c r="U32" s="1853"/>
      <c r="V32" s="1853"/>
      <c r="W32" s="1853"/>
      <c r="X32" s="1853"/>
      <c r="Y32" s="1853"/>
      <c r="Z32" s="1853"/>
      <c r="AA32" s="1853"/>
    </row>
    <row r="33" spans="1:53" ht="21.75" customHeight="1">
      <c r="B33" s="2"/>
      <c r="C33" s="2"/>
      <c r="D33" s="2" t="s">
        <v>795</v>
      </c>
      <c r="E33" s="2"/>
      <c r="F33" s="2"/>
      <c r="G33" s="2"/>
      <c r="H33" s="2"/>
      <c r="I33" s="2"/>
      <c r="J33" s="2"/>
      <c r="K33" s="2"/>
      <c r="L33" s="2"/>
      <c r="M33" s="2"/>
      <c r="N33" s="2"/>
      <c r="O33" s="2"/>
      <c r="P33" s="2"/>
      <c r="Q33" s="2"/>
      <c r="R33" s="2"/>
      <c r="S33" s="2"/>
      <c r="T33" s="2"/>
      <c r="U33" s="2"/>
      <c r="V33" s="2"/>
      <c r="W33" s="2"/>
      <c r="X33" s="2"/>
      <c r="Y33" s="2"/>
      <c r="Z33" s="2"/>
      <c r="AA33" s="2"/>
      <c r="AB33" s="2"/>
      <c r="AD33" s="2"/>
      <c r="AE33" s="138"/>
      <c r="AX33" s="2"/>
    </row>
    <row r="34" spans="1:53" ht="18.95" customHeight="1">
      <c r="B34" s="2"/>
      <c r="C34" s="2"/>
      <c r="D34" s="2"/>
      <c r="E34" s="2" t="s">
        <v>583</v>
      </c>
      <c r="F34" s="2"/>
      <c r="G34" s="2"/>
      <c r="H34" s="2"/>
      <c r="I34" s="2"/>
      <c r="J34" s="2"/>
      <c r="K34" s="97" t="s">
        <v>794</v>
      </c>
      <c r="L34" s="2"/>
      <c r="M34" s="2"/>
      <c r="N34" s="2"/>
      <c r="O34" s="2"/>
      <c r="P34" s="2"/>
      <c r="Q34" s="2"/>
      <c r="R34" s="2"/>
      <c r="S34" s="2"/>
      <c r="T34" s="2" t="s">
        <v>115</v>
      </c>
      <c r="U34" s="2"/>
      <c r="V34" s="2"/>
      <c r="W34" s="2"/>
      <c r="X34" s="2"/>
      <c r="Y34" s="2"/>
      <c r="Z34" s="2"/>
      <c r="AA34" s="2"/>
      <c r="AB34" s="39"/>
      <c r="AD34" s="2"/>
      <c r="AE34" s="2"/>
      <c r="AL34" s="1878"/>
      <c r="AM34" s="1878"/>
      <c r="AN34" s="1878"/>
      <c r="AO34" s="1878"/>
      <c r="AP34" s="1878"/>
      <c r="AQ34" s="1878"/>
      <c r="AR34" s="1878"/>
      <c r="AS34" s="1878"/>
      <c r="AT34" s="1878"/>
      <c r="AU34" s="1878"/>
      <c r="AV34" s="1878"/>
      <c r="AW34" s="1878"/>
      <c r="AX34" s="2"/>
      <c r="BA34" s="2"/>
    </row>
    <row r="35" spans="1:53" ht="18.95" customHeight="1">
      <c r="B35" s="2"/>
      <c r="C35" s="2"/>
      <c r="D35" s="2"/>
      <c r="E35" s="2" t="s">
        <v>582</v>
      </c>
      <c r="F35" s="2"/>
      <c r="G35" s="2"/>
      <c r="H35" s="2"/>
      <c r="I35" s="2"/>
      <c r="J35" s="2"/>
      <c r="K35" s="97" t="s">
        <v>3074</v>
      </c>
      <c r="L35" s="97"/>
      <c r="M35" s="97"/>
      <c r="N35" s="97" t="s">
        <v>642</v>
      </c>
      <c r="O35" s="97"/>
      <c r="P35" s="97"/>
      <c r="Q35" s="97" t="s">
        <v>641</v>
      </c>
      <c r="R35" s="97"/>
      <c r="S35" s="97"/>
      <c r="T35" s="97" t="s">
        <v>640</v>
      </c>
      <c r="U35" s="97"/>
      <c r="V35" s="211"/>
      <c r="W35" s="211"/>
      <c r="X35" s="211"/>
      <c r="Y35" s="211"/>
      <c r="Z35" s="211"/>
      <c r="AA35" s="211"/>
      <c r="AB35" s="153"/>
      <c r="AD35" s="2"/>
      <c r="AE35" s="2"/>
      <c r="AF35" s="3"/>
      <c r="AJ35" s="3"/>
      <c r="AK35" s="3"/>
      <c r="AL35" s="1862"/>
      <c r="AM35" s="1862"/>
      <c r="AN35" s="1862"/>
      <c r="AO35" s="1862"/>
      <c r="AP35" s="1862"/>
    </row>
    <row r="36" spans="1:53" ht="18.95" customHeight="1">
      <c r="B36" s="2"/>
      <c r="C36" s="2"/>
      <c r="D36" s="2"/>
      <c r="E36" s="2" t="s">
        <v>581</v>
      </c>
      <c r="F36" s="2"/>
      <c r="G36" s="2"/>
      <c r="H36" s="2"/>
      <c r="I36" s="2"/>
      <c r="J36" s="2"/>
      <c r="K36" s="97" t="s">
        <v>532</v>
      </c>
      <c r="L36" s="2"/>
      <c r="M36" s="2"/>
      <c r="N36" s="2"/>
      <c r="O36" s="2"/>
      <c r="P36" s="2"/>
      <c r="Q36" s="2"/>
      <c r="R36" s="2"/>
      <c r="S36" s="2"/>
      <c r="T36" s="2"/>
      <c r="U36" s="2"/>
      <c r="V36" s="2"/>
      <c r="W36" s="2"/>
      <c r="X36" s="2"/>
      <c r="Y36" s="2"/>
      <c r="Z36" s="2"/>
      <c r="AA36" s="2"/>
      <c r="AB36" s="39"/>
      <c r="AD36" s="2"/>
      <c r="AE36" s="2"/>
      <c r="AL36" s="1878"/>
      <c r="AM36" s="1878"/>
      <c r="AN36" s="1878"/>
      <c r="AO36" s="1878"/>
      <c r="AP36" s="1878"/>
      <c r="AQ36" s="1878"/>
      <c r="AR36" s="1878"/>
      <c r="AS36" s="1878"/>
      <c r="AT36" s="1878"/>
      <c r="AU36" s="1878"/>
      <c r="AV36" s="1878"/>
      <c r="AW36" s="1878"/>
      <c r="AX36" s="1878"/>
      <c r="AY36" s="1878"/>
      <c r="AZ36" s="1878"/>
      <c r="BA36" s="1878"/>
    </row>
    <row r="37" spans="1:53" ht="18.95" customHeight="1">
      <c r="B37" s="2"/>
      <c r="C37" s="2"/>
      <c r="D37" s="2"/>
      <c r="E37" s="2" t="s">
        <v>580</v>
      </c>
      <c r="F37" s="2"/>
      <c r="G37" s="2"/>
      <c r="H37" s="2"/>
      <c r="I37" s="2"/>
      <c r="J37" s="2"/>
      <c r="K37" s="2"/>
      <c r="L37" s="1589"/>
      <c r="M37" s="1589"/>
      <c r="N37" s="1589"/>
      <c r="O37" s="1589"/>
      <c r="P37" s="1589"/>
      <c r="Q37" s="1589"/>
      <c r="R37" s="1589"/>
      <c r="S37" s="1589"/>
      <c r="T37" s="1589"/>
      <c r="U37" s="1589"/>
      <c r="V37" s="1589"/>
      <c r="W37" s="1589"/>
      <c r="X37" s="1589"/>
      <c r="Y37" s="1589"/>
      <c r="Z37" s="1589"/>
      <c r="AA37" s="1589"/>
      <c r="AB37" s="67"/>
      <c r="AD37" s="2"/>
      <c r="AE37" s="2"/>
      <c r="AL37" s="1879"/>
      <c r="AM37" s="1879"/>
      <c r="AN37" s="1879"/>
      <c r="AO37" s="1879"/>
      <c r="AP37" s="1879"/>
      <c r="AQ37" s="1879"/>
      <c r="AR37" s="1879"/>
      <c r="AS37" s="1879"/>
      <c r="AT37" s="1879"/>
      <c r="AU37" s="1879"/>
      <c r="AV37" s="1879"/>
      <c r="AW37" s="1879"/>
      <c r="AX37" s="1879"/>
      <c r="AY37" s="1879"/>
      <c r="AZ37" s="1879"/>
      <c r="BA37" s="1879"/>
    </row>
    <row r="38" spans="1:53" ht="18.95" customHeight="1">
      <c r="B38" s="2"/>
      <c r="C38" s="2"/>
      <c r="D38" s="2"/>
      <c r="E38" s="2"/>
      <c r="F38" s="2"/>
      <c r="G38" s="2"/>
      <c r="H38" s="2"/>
      <c r="I38" s="2"/>
      <c r="J38" s="2"/>
      <c r="K38" s="2"/>
      <c r="L38" s="1853"/>
      <c r="M38" s="1853"/>
      <c r="N38" s="1853"/>
      <c r="O38" s="1853"/>
      <c r="P38" s="1853"/>
      <c r="Q38" s="1853"/>
      <c r="R38" s="1853"/>
      <c r="S38" s="1853"/>
      <c r="T38" s="1853"/>
      <c r="U38" s="1853"/>
      <c r="V38" s="1853"/>
      <c r="W38" s="1853"/>
      <c r="X38" s="1853"/>
      <c r="Y38" s="1853"/>
      <c r="Z38" s="1853"/>
      <c r="AA38" s="1853"/>
      <c r="AB38" s="67"/>
      <c r="AC38" s="67"/>
      <c r="AD38" s="2"/>
      <c r="AL38" s="1879"/>
      <c r="AM38" s="1879"/>
      <c r="AN38" s="1879"/>
      <c r="AO38" s="1879"/>
      <c r="AP38" s="1879"/>
      <c r="AQ38" s="1879"/>
      <c r="AR38" s="1879"/>
      <c r="AS38" s="1879"/>
      <c r="AT38" s="1879"/>
      <c r="AU38" s="1879"/>
      <c r="AV38" s="1879"/>
      <c r="AW38" s="1879"/>
      <c r="AX38" s="1879"/>
      <c r="AY38" s="1879"/>
      <c r="AZ38" s="1879"/>
      <c r="BA38" s="1879"/>
    </row>
    <row r="39" spans="1:53" ht="26.25" customHeight="1">
      <c r="A39" s="2"/>
      <c r="B39" s="1543" t="s">
        <v>451</v>
      </c>
      <c r="C39" s="1544"/>
      <c r="D39" s="1544"/>
      <c r="E39" s="1544"/>
      <c r="F39" s="1544"/>
      <c r="G39" s="1544"/>
      <c r="H39" s="1545"/>
      <c r="I39" s="1543" t="s">
        <v>449</v>
      </c>
      <c r="J39" s="1544"/>
      <c r="K39" s="1544"/>
      <c r="L39" s="1544"/>
      <c r="M39" s="1544"/>
      <c r="N39" s="1544"/>
      <c r="O39" s="1544"/>
      <c r="P39" s="1544"/>
      <c r="Q39" s="1544"/>
      <c r="R39" s="1544"/>
      <c r="S39" s="1544"/>
      <c r="T39" s="1545"/>
      <c r="U39" s="1543" t="s">
        <v>448</v>
      </c>
      <c r="V39" s="1544"/>
      <c r="W39" s="1544"/>
      <c r="X39" s="1544"/>
      <c r="Y39" s="1544"/>
      <c r="Z39" s="1544"/>
      <c r="AA39" s="1544"/>
      <c r="AB39" s="1545"/>
      <c r="AC39" s="2"/>
    </row>
    <row r="40" spans="1:53" ht="33" customHeight="1">
      <c r="A40" s="2"/>
      <c r="B40" s="1547"/>
      <c r="C40" s="1548"/>
      <c r="D40" s="1548"/>
      <c r="E40" s="1548"/>
      <c r="F40" s="1548"/>
      <c r="G40" s="1548"/>
      <c r="H40" s="1549"/>
      <c r="I40" s="1520" t="s">
        <v>447</v>
      </c>
      <c r="J40" s="1521"/>
      <c r="K40" s="1521"/>
      <c r="L40" s="1521"/>
      <c r="M40" s="1521"/>
      <c r="N40" s="1521"/>
      <c r="O40" s="1521"/>
      <c r="P40" s="1521"/>
      <c r="Q40" s="1521"/>
      <c r="R40" s="1521"/>
      <c r="S40" s="1521"/>
      <c r="T40" s="1522"/>
      <c r="U40" s="1543" t="s">
        <v>3073</v>
      </c>
      <c r="V40" s="1544"/>
      <c r="W40" s="1544"/>
      <c r="X40" s="1544"/>
      <c r="Y40" s="1544"/>
      <c r="Z40" s="1544"/>
      <c r="AA40" s="1544"/>
      <c r="AB40" s="1545"/>
      <c r="AC40" s="2"/>
    </row>
    <row r="41" spans="1:53" ht="63" customHeight="1">
      <c r="A41" s="2"/>
      <c r="B41" s="60"/>
      <c r="C41" s="2"/>
      <c r="D41" s="2"/>
      <c r="E41" s="2"/>
      <c r="F41" s="2"/>
      <c r="G41" s="2"/>
      <c r="H41" s="64"/>
      <c r="I41" s="1505"/>
      <c r="J41" s="1506"/>
      <c r="K41" s="1506"/>
      <c r="L41" s="1506"/>
      <c r="M41" s="1506"/>
      <c r="N41" s="1506"/>
      <c r="O41" s="1506"/>
      <c r="P41" s="1506"/>
      <c r="Q41" s="1506"/>
      <c r="R41" s="1506"/>
      <c r="S41" s="1506"/>
      <c r="T41" s="1507"/>
      <c r="U41" s="1867" t="s">
        <v>772</v>
      </c>
      <c r="V41" s="1868"/>
      <c r="W41" s="1868"/>
      <c r="X41" s="1868"/>
      <c r="Y41" s="1868"/>
      <c r="Z41" s="1868"/>
      <c r="AA41" s="1868"/>
      <c r="AB41" s="1869"/>
      <c r="AC41" s="2"/>
    </row>
    <row r="42" spans="1:53" ht="33" customHeight="1">
      <c r="A42" s="2"/>
      <c r="B42" s="58"/>
      <c r="C42" s="30"/>
      <c r="D42" s="30"/>
      <c r="E42" s="30"/>
      <c r="F42" s="30"/>
      <c r="G42" s="30"/>
      <c r="H42" s="59"/>
      <c r="I42" s="1508"/>
      <c r="J42" s="1509"/>
      <c r="K42" s="1509"/>
      <c r="L42" s="1509"/>
      <c r="M42" s="1509"/>
      <c r="N42" s="1509"/>
      <c r="O42" s="1509"/>
      <c r="P42" s="1509"/>
      <c r="Q42" s="1509"/>
      <c r="R42" s="1509"/>
      <c r="S42" s="1509"/>
      <c r="T42" s="1510"/>
      <c r="U42" s="1508" t="s">
        <v>2589</v>
      </c>
      <c r="V42" s="1509"/>
      <c r="W42" s="1509"/>
      <c r="X42" s="1509"/>
      <c r="Y42" s="1509"/>
      <c r="Z42" s="1509"/>
      <c r="AA42" s="1509"/>
      <c r="AB42" s="1510"/>
      <c r="AC42" s="2"/>
    </row>
    <row r="43" spans="1:53" ht="15.75" customHeight="1">
      <c r="A43" s="2"/>
      <c r="B43" s="43"/>
      <c r="C43" s="43"/>
      <c r="D43" s="43"/>
      <c r="E43" s="43"/>
      <c r="F43" s="43"/>
      <c r="G43" s="43"/>
      <c r="H43" s="43"/>
      <c r="I43" s="43"/>
      <c r="J43" s="43"/>
      <c r="K43" s="43"/>
      <c r="L43" s="43"/>
      <c r="M43" s="43"/>
      <c r="N43" s="43"/>
      <c r="O43" s="43"/>
      <c r="P43" s="43"/>
      <c r="Q43" s="43"/>
      <c r="R43" s="43"/>
      <c r="S43" s="43"/>
      <c r="T43" s="43"/>
      <c r="U43" s="2"/>
      <c r="V43" s="2"/>
      <c r="W43" s="2"/>
      <c r="X43" s="2"/>
      <c r="Y43" s="2"/>
      <c r="Z43" s="2"/>
      <c r="AA43" s="2"/>
      <c r="AB43" s="2"/>
      <c r="AC43" s="2"/>
    </row>
    <row r="44" spans="1:53" ht="15.75" customHeight="1">
      <c r="A44" s="2"/>
      <c r="B44" s="2"/>
      <c r="C44" s="2"/>
      <c r="D44" s="2"/>
      <c r="E44" s="128"/>
      <c r="F44" s="2"/>
      <c r="G44" s="2"/>
      <c r="H44" s="2"/>
      <c r="I44" s="2"/>
      <c r="J44" s="2"/>
      <c r="K44" s="2"/>
      <c r="L44" s="2"/>
      <c r="M44" s="2"/>
      <c r="N44" s="2"/>
      <c r="O44" s="2"/>
      <c r="P44" s="2"/>
      <c r="Q44" s="2"/>
      <c r="R44" s="2"/>
      <c r="S44" s="2"/>
      <c r="T44" s="2"/>
      <c r="U44" s="2"/>
      <c r="V44" s="2"/>
      <c r="W44" s="2"/>
      <c r="X44" s="2"/>
      <c r="Y44" s="2"/>
      <c r="Z44" s="2"/>
      <c r="AA44" s="2"/>
      <c r="AB44" s="2"/>
      <c r="AC44" s="2"/>
      <c r="AD44" s="2"/>
    </row>
    <row r="45" spans="1:53" ht="15.75" customHeight="1">
      <c r="A45" s="2"/>
      <c r="B45" s="2"/>
      <c r="C45" s="2"/>
      <c r="D45" s="2"/>
      <c r="E45" s="128"/>
      <c r="F45" s="128"/>
      <c r="G45" s="2"/>
      <c r="H45" s="2"/>
      <c r="I45" s="2"/>
      <c r="J45" s="2"/>
      <c r="K45" s="2"/>
      <c r="L45" s="2"/>
      <c r="M45" s="2"/>
      <c r="N45" s="2"/>
      <c r="O45" s="2"/>
      <c r="P45" s="2"/>
      <c r="Q45" s="2"/>
      <c r="R45" s="2"/>
      <c r="S45" s="2"/>
      <c r="T45" s="2"/>
      <c r="U45" s="2"/>
      <c r="V45" s="2"/>
      <c r="W45" s="2"/>
      <c r="X45" s="2"/>
      <c r="Y45" s="2"/>
      <c r="Z45" s="2"/>
      <c r="AA45" s="2"/>
      <c r="AB45" s="2"/>
    </row>
    <row r="46" spans="1:53" ht="15.75" customHeight="1">
      <c r="A46" s="2"/>
      <c r="B46" s="2"/>
      <c r="C46" s="2"/>
      <c r="D46" s="2"/>
      <c r="G46" s="2"/>
      <c r="H46" s="2"/>
      <c r="I46" s="2"/>
      <c r="J46" s="2"/>
      <c r="K46" s="2"/>
      <c r="L46" s="2"/>
      <c r="M46" s="2"/>
      <c r="N46" s="2"/>
      <c r="O46" s="2"/>
      <c r="P46" s="2"/>
      <c r="Q46" s="2"/>
      <c r="R46" s="2"/>
      <c r="S46" s="2"/>
      <c r="T46" s="2"/>
      <c r="U46" s="2"/>
      <c r="V46" s="2"/>
      <c r="W46" s="2"/>
      <c r="X46" s="2"/>
      <c r="Y46" s="2"/>
      <c r="Z46" s="2"/>
      <c r="AA46" s="2"/>
      <c r="AB46" s="2"/>
    </row>
    <row r="47" spans="1:53" ht="15.75" customHeight="1">
      <c r="A47" s="2"/>
      <c r="B47" s="2"/>
      <c r="C47" s="2"/>
      <c r="D47" s="2"/>
      <c r="E47" s="128"/>
      <c r="F47" s="128"/>
      <c r="G47" s="2"/>
      <c r="H47" s="2"/>
      <c r="I47" s="2"/>
      <c r="J47" s="2"/>
      <c r="K47" s="2"/>
      <c r="L47" s="2"/>
      <c r="M47" s="2"/>
      <c r="N47" s="2"/>
      <c r="O47" s="2"/>
      <c r="P47" s="2"/>
      <c r="Q47" s="2"/>
      <c r="R47" s="2"/>
      <c r="S47" s="2"/>
      <c r="T47" s="2"/>
      <c r="U47" s="2"/>
      <c r="V47" s="2"/>
      <c r="W47" s="2"/>
      <c r="X47" s="2"/>
      <c r="Y47" s="2"/>
      <c r="Z47" s="2"/>
      <c r="AA47" s="2"/>
      <c r="AB47" s="2"/>
    </row>
    <row r="48" spans="1:53" ht="15.75" customHeight="1"/>
    <row r="49" spans="1:27" ht="15.75" customHeight="1">
      <c r="A49" s="1501" t="s">
        <v>445</v>
      </c>
      <c r="B49" s="1501"/>
      <c r="C49" s="1501"/>
      <c r="D49" s="1501"/>
      <c r="E49" s="1501"/>
      <c r="F49" s="1501"/>
      <c r="G49" s="1501"/>
      <c r="H49" s="1501"/>
      <c r="I49" s="1501"/>
      <c r="J49" s="1501"/>
      <c r="K49" s="1501"/>
      <c r="L49" s="1501"/>
      <c r="M49" s="1501"/>
      <c r="N49" s="1501"/>
      <c r="O49" s="1501"/>
      <c r="P49" s="1501"/>
      <c r="Q49" s="1501"/>
      <c r="R49" s="1501"/>
      <c r="S49" s="1501"/>
      <c r="T49" s="1501"/>
      <c r="U49" s="1501"/>
      <c r="V49" s="1501"/>
      <c r="W49" s="1501"/>
      <c r="X49" s="1501"/>
      <c r="Y49" s="1501"/>
      <c r="Z49" s="1501"/>
      <c r="AA49" s="1501"/>
    </row>
    <row r="50" spans="1:27" ht="15.75" customHeight="1">
      <c r="A50" s="17" t="s">
        <v>329</v>
      </c>
      <c r="B50" s="16" t="s">
        <v>771</v>
      </c>
      <c r="C50" s="16"/>
      <c r="D50" s="16"/>
      <c r="E50" s="16"/>
      <c r="F50" s="16"/>
      <c r="G50" s="16"/>
      <c r="H50" s="16"/>
      <c r="I50" s="52"/>
      <c r="J50" s="16"/>
      <c r="K50" s="16"/>
      <c r="L50" s="16"/>
      <c r="M50" s="16"/>
      <c r="N50" s="16"/>
      <c r="O50" s="16"/>
      <c r="P50" s="16"/>
      <c r="Q50" s="16"/>
      <c r="R50" s="16"/>
      <c r="S50" s="16"/>
      <c r="T50" s="16"/>
      <c r="U50" s="16"/>
      <c r="V50" s="16"/>
      <c r="W50" s="16"/>
      <c r="X50" s="16"/>
      <c r="Y50" s="16"/>
      <c r="Z50" s="16"/>
      <c r="AA50" s="16"/>
    </row>
    <row r="51" spans="1:27" ht="15.75" customHeight="1">
      <c r="A51" s="6"/>
      <c r="B51" s="3" t="s">
        <v>442</v>
      </c>
      <c r="C51" s="3"/>
      <c r="D51" s="3"/>
      <c r="E51" s="3"/>
      <c r="F51" s="3"/>
      <c r="G51" s="3" t="str">
        <f>IF(項目一覧!$C$21=0,"",項目一覧!$C$21&amp;"  ")&amp;IF(項目一覧!$C$5=0,"",項目一覧!$C$5)</f>
        <v xml:space="preserve">  </v>
      </c>
      <c r="H51" s="3"/>
      <c r="J51" s="3"/>
      <c r="K51" s="3"/>
      <c r="L51" s="3"/>
      <c r="M51" s="3"/>
      <c r="N51" s="3"/>
      <c r="O51" s="3"/>
      <c r="P51" s="3"/>
      <c r="Q51" s="3"/>
      <c r="R51" s="3"/>
      <c r="S51" s="3"/>
      <c r="T51" s="3"/>
      <c r="U51" s="3"/>
      <c r="V51" s="3"/>
      <c r="W51" s="3"/>
      <c r="X51" s="3"/>
      <c r="Y51" s="3"/>
      <c r="Z51" s="3"/>
      <c r="AA51" s="3"/>
    </row>
    <row r="52" spans="1:27" ht="15.75" customHeight="1">
      <c r="A52" s="6"/>
      <c r="B52" s="3" t="s">
        <v>419</v>
      </c>
      <c r="C52" s="3"/>
      <c r="D52" s="3"/>
      <c r="E52" s="3"/>
      <c r="F52" s="3"/>
      <c r="G52" s="3" t="str">
        <f>IF(項目一覧!$C$183=0,"",項目一覧!$C$183&amp;"  ")&amp;IF(項目一覧!$C$4=0,"",項目一覧!$C$4)</f>
        <v xml:space="preserve">  </v>
      </c>
      <c r="H52" s="3"/>
      <c r="J52" s="3"/>
      <c r="K52" s="3"/>
      <c r="L52" s="3"/>
      <c r="M52" s="3"/>
      <c r="N52" s="3"/>
      <c r="O52" s="3"/>
      <c r="P52" s="3"/>
      <c r="Q52" s="3"/>
      <c r="R52" s="3"/>
      <c r="S52" s="3"/>
      <c r="T52" s="3"/>
      <c r="U52" s="3"/>
      <c r="V52" s="3"/>
      <c r="W52" s="3"/>
      <c r="X52" s="3"/>
      <c r="Y52" s="3"/>
      <c r="Z52" s="3"/>
      <c r="AA52" s="3"/>
    </row>
    <row r="53" spans="1:27" ht="15.75" customHeight="1">
      <c r="A53" s="6"/>
      <c r="B53" s="3" t="s">
        <v>410</v>
      </c>
      <c r="C53" s="3"/>
      <c r="D53" s="3"/>
      <c r="E53" s="3"/>
      <c r="F53" s="3"/>
      <c r="G53" s="3" t="str">
        <f>IF(項目一覧!$C$6=0,"",項目一覧!$C$6)</f>
        <v/>
      </c>
      <c r="H53" s="3"/>
      <c r="J53" s="3"/>
      <c r="K53" s="3"/>
      <c r="L53" s="3"/>
      <c r="M53" s="3"/>
      <c r="N53" s="3"/>
      <c r="O53" s="3"/>
      <c r="P53" s="3"/>
      <c r="Q53" s="3"/>
      <c r="R53" s="3"/>
      <c r="S53" s="3"/>
      <c r="T53" s="3"/>
      <c r="U53" s="3"/>
      <c r="V53" s="3"/>
      <c r="W53" s="3"/>
      <c r="X53" s="3"/>
      <c r="Y53" s="3"/>
      <c r="Z53" s="3"/>
      <c r="AA53" s="3"/>
    </row>
    <row r="54" spans="1:27" ht="15.75" customHeight="1">
      <c r="A54" s="6"/>
      <c r="B54" s="3" t="s">
        <v>441</v>
      </c>
      <c r="C54" s="3"/>
      <c r="D54" s="3"/>
      <c r="E54" s="3"/>
      <c r="F54" s="3"/>
      <c r="G54" s="3" t="str">
        <f>IF(項目一覧!$C$7=0,"",項目一覧!$C$7)</f>
        <v/>
      </c>
      <c r="H54" s="3"/>
      <c r="J54" s="3"/>
      <c r="K54" s="3"/>
      <c r="L54" s="3"/>
      <c r="M54" s="3"/>
      <c r="N54" s="3"/>
      <c r="O54" s="3"/>
      <c r="P54" s="3"/>
      <c r="Q54" s="3"/>
      <c r="R54" s="3"/>
      <c r="S54" s="3"/>
      <c r="T54" s="3"/>
      <c r="U54" s="3"/>
      <c r="V54" s="3"/>
      <c r="W54" s="3"/>
      <c r="X54" s="3"/>
      <c r="Y54" s="3"/>
      <c r="Z54" s="3"/>
      <c r="AA54" s="3"/>
    </row>
    <row r="55" spans="1:27" ht="15.75" customHeight="1">
      <c r="A55" s="32"/>
      <c r="B55" s="15" t="s">
        <v>408</v>
      </c>
      <c r="C55" s="15"/>
      <c r="D55" s="15"/>
      <c r="E55" s="15"/>
      <c r="F55" s="15"/>
      <c r="G55" s="15" t="str">
        <f>IF(項目一覧!$C$8=0,"",項目一覧!$C$8)</f>
        <v/>
      </c>
      <c r="H55" s="15"/>
      <c r="I55" s="28"/>
      <c r="J55" s="15"/>
      <c r="K55" s="15"/>
      <c r="L55" s="15"/>
      <c r="M55" s="15"/>
      <c r="N55" s="15"/>
      <c r="O55" s="15"/>
      <c r="P55" s="15"/>
      <c r="Q55" s="15"/>
      <c r="R55" s="15"/>
      <c r="S55" s="15"/>
      <c r="T55" s="15"/>
      <c r="U55" s="15"/>
      <c r="V55" s="15"/>
      <c r="W55" s="15"/>
      <c r="X55" s="15"/>
      <c r="Y55" s="15"/>
      <c r="Z55" s="15"/>
      <c r="AA55" s="15"/>
    </row>
    <row r="56" spans="1:27" ht="15.75" customHeight="1">
      <c r="A56" s="6" t="s">
        <v>329</v>
      </c>
      <c r="B56" s="3" t="s">
        <v>440</v>
      </c>
      <c r="C56" s="3"/>
      <c r="D56" s="3"/>
      <c r="E56" s="3"/>
      <c r="F56" s="3"/>
      <c r="G56" s="3"/>
      <c r="H56" s="3"/>
      <c r="J56" s="3"/>
      <c r="K56" s="3"/>
      <c r="L56" s="3"/>
      <c r="M56" s="3"/>
      <c r="N56" s="3"/>
      <c r="O56" s="3"/>
      <c r="P56" s="3"/>
      <c r="Q56" s="3"/>
      <c r="R56" s="3"/>
      <c r="S56" s="3"/>
      <c r="T56" s="3"/>
      <c r="U56" s="3"/>
      <c r="V56" s="3"/>
      <c r="W56" s="3"/>
      <c r="X56" s="3"/>
      <c r="Y56" s="3"/>
      <c r="Z56" s="3"/>
      <c r="AA56" s="3"/>
    </row>
    <row r="57" spans="1:27" ht="15.75" customHeight="1">
      <c r="A57" s="6"/>
      <c r="B57" s="3" t="s">
        <v>420</v>
      </c>
      <c r="C57" s="3"/>
      <c r="D57" s="3"/>
      <c r="E57" s="3"/>
      <c r="F57" s="3"/>
      <c r="G57" s="48" t="str">
        <f>IF(項目一覧!$C$9=0,"","("&amp;項目一覧!$C$9&amp;") 建築士  （"&amp;項目一覧!$C$10&amp;"）登録　第　 "&amp;項目一覧!$C$11&amp;"　号")</f>
        <v>() 建築士  （）登録　第　 　号</v>
      </c>
      <c r="H57" s="3"/>
      <c r="J57" s="3"/>
      <c r="K57" s="3"/>
      <c r="L57" s="3"/>
      <c r="M57" s="3"/>
      <c r="N57" s="3"/>
      <c r="O57" s="3"/>
      <c r="P57" s="3"/>
      <c r="Q57" s="3"/>
      <c r="R57" s="3"/>
      <c r="S57" s="3"/>
      <c r="T57" s="3"/>
      <c r="U57" s="3"/>
      <c r="V57" s="3"/>
      <c r="W57" s="3"/>
      <c r="X57" s="3"/>
      <c r="Y57" s="3"/>
      <c r="Z57" s="3"/>
      <c r="AA57" s="3"/>
    </row>
    <row r="58" spans="1:27" ht="15.75" customHeight="1">
      <c r="A58" s="6"/>
      <c r="B58" s="3" t="s">
        <v>419</v>
      </c>
      <c r="C58" s="3"/>
      <c r="D58" s="3"/>
      <c r="E58" s="3"/>
      <c r="F58" s="3"/>
      <c r="G58" s="3" t="str">
        <f>IF(項目一覧!$C$12=0,"",項目一覧!$C$12)</f>
        <v/>
      </c>
      <c r="H58" s="3"/>
      <c r="J58" s="3"/>
      <c r="K58" s="3"/>
      <c r="L58" s="3"/>
      <c r="M58" s="3"/>
      <c r="N58" s="3"/>
      <c r="O58" s="3"/>
      <c r="P58" s="3"/>
      <c r="Q58" s="3"/>
      <c r="R58" s="3"/>
      <c r="S58" s="3"/>
      <c r="T58" s="3"/>
      <c r="U58" s="3"/>
      <c r="V58" s="3"/>
      <c r="W58" s="3"/>
      <c r="X58" s="3"/>
      <c r="Y58" s="3"/>
      <c r="Z58" s="3"/>
      <c r="AA58" s="3"/>
    </row>
    <row r="59" spans="1:27" ht="15.75" customHeight="1">
      <c r="A59" s="6"/>
      <c r="B59" s="3" t="s">
        <v>418</v>
      </c>
      <c r="C59" s="3"/>
      <c r="D59" s="3"/>
      <c r="E59" s="3"/>
      <c r="F59" s="3"/>
      <c r="G59" s="48" t="str">
        <f>IF(項目一覧!$C$13=0,"","("&amp;項目一覧!$C$13&amp;") 建築士事務所  （"&amp;項目一覧!$C$14&amp;"）知事登録　第　 "&amp;項目一覧!$C$15&amp;"　号")</f>
        <v>() 建築士事務所  （）知事登録　第　 　号</v>
      </c>
      <c r="H59" s="3"/>
      <c r="J59" s="3"/>
      <c r="K59" s="3"/>
      <c r="L59" s="3"/>
      <c r="M59" s="3"/>
      <c r="N59" s="3"/>
      <c r="O59" s="3"/>
      <c r="P59" s="3"/>
      <c r="Q59" s="3"/>
      <c r="R59" s="3"/>
      <c r="S59" s="3"/>
      <c r="T59" s="3"/>
      <c r="U59" s="3"/>
      <c r="V59" s="3"/>
      <c r="W59" s="3"/>
      <c r="X59" s="3"/>
      <c r="Y59" s="3"/>
      <c r="Z59" s="3"/>
      <c r="AA59" s="3"/>
    </row>
    <row r="60" spans="1:27" ht="15.75" customHeight="1">
      <c r="A60" s="6"/>
      <c r="B60" s="3"/>
      <c r="C60" s="3"/>
      <c r="D60" s="3"/>
      <c r="E60" s="3"/>
      <c r="F60" s="3"/>
      <c r="G60" s="3" t="str">
        <f>IF(項目一覧!$C$16=0,"",項目一覧!$C$16)</f>
        <v/>
      </c>
      <c r="H60" s="3"/>
      <c r="J60" s="3"/>
      <c r="K60" s="3"/>
      <c r="L60" s="3"/>
      <c r="M60" s="3"/>
      <c r="N60" s="3"/>
      <c r="O60" s="3"/>
      <c r="P60" s="3"/>
      <c r="Q60" s="3"/>
      <c r="R60" s="3"/>
      <c r="S60" s="3"/>
      <c r="T60" s="3"/>
      <c r="U60" s="3"/>
      <c r="V60" s="3"/>
      <c r="W60" s="3"/>
      <c r="X60" s="3"/>
      <c r="Y60" s="3"/>
      <c r="Z60" s="3"/>
      <c r="AA60" s="3"/>
    </row>
    <row r="61" spans="1:27" ht="15.75" customHeight="1">
      <c r="A61" s="6"/>
      <c r="B61" s="3" t="s">
        <v>417</v>
      </c>
      <c r="C61" s="3"/>
      <c r="D61" s="3"/>
      <c r="E61" s="3"/>
      <c r="F61" s="3"/>
      <c r="G61" s="3" t="str">
        <f>IF(項目一覧!$C$17=0,"",項目一覧!$C$17)</f>
        <v/>
      </c>
      <c r="H61" s="3"/>
      <c r="J61" s="3"/>
      <c r="K61" s="3"/>
      <c r="L61" s="3"/>
      <c r="M61" s="3"/>
      <c r="N61" s="3"/>
      <c r="O61" s="3"/>
      <c r="P61" s="3"/>
      <c r="Q61" s="3"/>
      <c r="R61" s="3"/>
      <c r="S61" s="3"/>
      <c r="T61" s="3"/>
      <c r="U61" s="3"/>
      <c r="V61" s="3"/>
      <c r="W61" s="3"/>
      <c r="X61" s="3"/>
      <c r="Y61" s="3"/>
      <c r="Z61" s="3"/>
      <c r="AA61" s="3"/>
    </row>
    <row r="62" spans="1:27" ht="15.75" customHeight="1">
      <c r="A62" s="6"/>
      <c r="B62" s="3" t="s">
        <v>416</v>
      </c>
      <c r="C62" s="3"/>
      <c r="D62" s="3"/>
      <c r="E62" s="3"/>
      <c r="F62" s="3"/>
      <c r="G62" s="3" t="str">
        <f>IF(項目一覧!$C$18=0,"",項目一覧!$C$18)</f>
        <v/>
      </c>
      <c r="H62" s="3"/>
      <c r="J62" s="3"/>
      <c r="K62" s="3"/>
      <c r="L62" s="3"/>
      <c r="M62" s="3"/>
      <c r="N62" s="3"/>
      <c r="O62" s="3"/>
      <c r="P62" s="3"/>
      <c r="Q62" s="3"/>
      <c r="R62" s="3"/>
      <c r="S62" s="3"/>
      <c r="T62" s="3"/>
      <c r="U62" s="3"/>
      <c r="V62" s="3"/>
      <c r="W62" s="3"/>
      <c r="X62" s="3"/>
      <c r="Y62" s="3"/>
      <c r="Z62" s="3"/>
      <c r="AA62" s="3"/>
    </row>
    <row r="63" spans="1:27" ht="15.75" customHeight="1">
      <c r="A63" s="32"/>
      <c r="B63" s="15" t="s">
        <v>415</v>
      </c>
      <c r="C63" s="15"/>
      <c r="D63" s="15"/>
      <c r="E63" s="15"/>
      <c r="F63" s="15"/>
      <c r="G63" s="15" t="str">
        <f>IF(項目一覧!$C$19=0,"",項目一覧!$C$19)</f>
        <v/>
      </c>
      <c r="H63" s="15"/>
      <c r="I63" s="28"/>
      <c r="J63" s="15"/>
      <c r="K63" s="15"/>
      <c r="L63" s="15"/>
      <c r="M63" s="15"/>
      <c r="N63" s="15"/>
      <c r="O63" s="15"/>
      <c r="P63" s="15"/>
      <c r="Q63" s="15"/>
      <c r="R63" s="15"/>
      <c r="S63" s="15"/>
      <c r="T63" s="15"/>
      <c r="U63" s="15"/>
      <c r="V63" s="15"/>
      <c r="W63" s="15"/>
      <c r="X63" s="15"/>
      <c r="Y63" s="15"/>
      <c r="Z63" s="15"/>
      <c r="AA63" s="15"/>
    </row>
    <row r="64" spans="1:27" ht="15.75" customHeight="1">
      <c r="A64" s="6" t="s">
        <v>329</v>
      </c>
      <c r="B64" s="3" t="s">
        <v>439</v>
      </c>
      <c r="C64" s="3"/>
      <c r="D64" s="3"/>
      <c r="E64" s="3"/>
      <c r="F64" s="3"/>
      <c r="G64" s="3"/>
      <c r="H64" s="3"/>
      <c r="J64" s="3"/>
      <c r="K64" s="3"/>
      <c r="L64" s="3"/>
      <c r="M64" s="3"/>
      <c r="N64" s="3"/>
      <c r="O64" s="3"/>
      <c r="P64" s="3"/>
      <c r="Q64" s="3"/>
      <c r="R64" s="3"/>
      <c r="S64" s="3"/>
      <c r="T64" s="3"/>
      <c r="U64" s="3"/>
      <c r="V64" s="3"/>
      <c r="W64" s="3"/>
      <c r="X64" s="3"/>
      <c r="Y64" s="3"/>
      <c r="Z64" s="3"/>
      <c r="AA64" s="3"/>
    </row>
    <row r="65" spans="1:28" ht="18" customHeight="1">
      <c r="A65" s="6"/>
      <c r="B65" s="3" t="s">
        <v>438</v>
      </c>
      <c r="C65" s="3"/>
      <c r="D65" s="3"/>
      <c r="E65" s="3"/>
      <c r="F65" s="3"/>
      <c r="G65" s="3"/>
      <c r="H65" s="3"/>
      <c r="I65" s="3"/>
      <c r="J65" s="3"/>
      <c r="K65" s="3"/>
      <c r="L65" s="3"/>
      <c r="M65" s="3"/>
      <c r="N65" s="3"/>
      <c r="O65" s="3"/>
      <c r="P65" s="3"/>
      <c r="Q65" s="3"/>
      <c r="R65" s="3"/>
      <c r="S65" s="3"/>
      <c r="T65" s="3"/>
      <c r="U65" s="3"/>
      <c r="V65" s="3"/>
      <c r="W65" s="3"/>
      <c r="X65" s="3"/>
      <c r="Y65" s="3"/>
      <c r="Z65" s="3"/>
      <c r="AA65" s="3"/>
    </row>
    <row r="66" spans="1:28" ht="15.75" customHeight="1">
      <c r="A66" s="6"/>
      <c r="B66" s="3" t="s">
        <v>420</v>
      </c>
      <c r="C66" s="3"/>
      <c r="D66" s="3"/>
      <c r="E66" s="3"/>
      <c r="F66" s="3"/>
      <c r="G66" s="48" t="str">
        <f>IF(項目一覧!$C$22=0,"","("&amp;項目一覧!$C$22&amp;") 建築士  （"&amp;項目一覧!$C$23&amp;"）登録　第　 "&amp;項目一覧!$C$24&amp;"　号")</f>
        <v>() 建築士  （）登録　第　 　号</v>
      </c>
      <c r="H66" s="3"/>
      <c r="J66" s="3"/>
      <c r="K66" s="3"/>
      <c r="L66" s="3"/>
      <c r="M66" s="3"/>
      <c r="N66" s="3"/>
      <c r="O66" s="3"/>
      <c r="P66" s="3"/>
      <c r="Q66" s="3"/>
      <c r="R66" s="3"/>
      <c r="S66" s="3"/>
      <c r="T66" s="3"/>
      <c r="U66" s="3"/>
      <c r="V66" s="3"/>
      <c r="W66" s="3"/>
      <c r="X66" s="3"/>
      <c r="Y66" s="3"/>
      <c r="Z66" s="3"/>
      <c r="AA66" s="3"/>
    </row>
    <row r="67" spans="1:28" ht="15.75" customHeight="1">
      <c r="A67" s="6"/>
      <c r="B67" s="3" t="s">
        <v>419</v>
      </c>
      <c r="C67" s="3"/>
      <c r="D67" s="3"/>
      <c r="E67" s="3"/>
      <c r="F67" s="3"/>
      <c r="G67" s="3" t="str">
        <f>IF(項目一覧!$C$25=0,"",項目一覧!$C$25)</f>
        <v/>
      </c>
      <c r="H67" s="3"/>
      <c r="J67" s="3"/>
      <c r="K67" s="3"/>
      <c r="L67" s="3"/>
      <c r="M67" s="3"/>
      <c r="N67" s="3"/>
      <c r="O67" s="3"/>
      <c r="P67" s="3"/>
      <c r="Q67" s="3"/>
      <c r="R67" s="3"/>
      <c r="S67" s="3"/>
      <c r="T67" s="3"/>
      <c r="U67" s="3"/>
      <c r="V67" s="3"/>
      <c r="W67" s="3"/>
      <c r="X67" s="3"/>
      <c r="Y67" s="3"/>
      <c r="Z67" s="3"/>
      <c r="AA67" s="3"/>
    </row>
    <row r="68" spans="1:28" ht="15.75" customHeight="1">
      <c r="A68" s="7"/>
      <c r="B68" s="3" t="s">
        <v>418</v>
      </c>
      <c r="C68" s="3"/>
      <c r="D68" s="3"/>
      <c r="E68" s="3"/>
      <c r="F68" s="3"/>
      <c r="G68" s="205" t="str">
        <f>IF(項目一覧!$C$27=0,"","("&amp;項目一覧!$C$27&amp;") 建築士事務所  （"&amp;項目一覧!$C$28&amp;"）知事登録　第　 "&amp;項目一覧!$C$29&amp;"　号")</f>
        <v>() 建築士事務所  （）知事登録　第　 　号</v>
      </c>
      <c r="H68" s="3"/>
    </row>
    <row r="69" spans="1:28" ht="15.75" customHeight="1">
      <c r="A69" s="7"/>
      <c r="B69" s="3"/>
      <c r="C69" s="3"/>
      <c r="D69" s="3"/>
      <c r="E69" s="3"/>
      <c r="F69" s="3"/>
      <c r="G69" s="3" t="str">
        <f>IF(項目一覧!$C$30=0,"",項目一覧!$C$30)</f>
        <v/>
      </c>
      <c r="H69" s="3"/>
      <c r="J69" s="3"/>
      <c r="K69" s="3"/>
      <c r="L69" s="3"/>
      <c r="M69" s="3"/>
      <c r="N69" s="3"/>
      <c r="O69" s="3"/>
      <c r="P69" s="3"/>
      <c r="Q69" s="3"/>
      <c r="R69" s="3"/>
      <c r="S69" s="3"/>
      <c r="T69" s="3"/>
      <c r="U69" s="3"/>
      <c r="V69" s="3"/>
      <c r="W69" s="3"/>
      <c r="X69" s="3"/>
      <c r="Y69" s="3"/>
      <c r="Z69" s="3"/>
      <c r="AA69" s="3"/>
    </row>
    <row r="70" spans="1:28" ht="15.75" customHeight="1">
      <c r="A70" s="7"/>
      <c r="B70" s="3" t="s">
        <v>417</v>
      </c>
      <c r="C70" s="3"/>
      <c r="D70" s="3"/>
      <c r="E70" s="3"/>
      <c r="F70" s="3"/>
      <c r="G70" s="3" t="str">
        <f>IF(項目一覧!$C$31=0,"",項目一覧!$C$31)</f>
        <v/>
      </c>
      <c r="H70" s="3"/>
      <c r="J70" s="3"/>
      <c r="K70" s="3"/>
      <c r="L70" s="3"/>
      <c r="M70" s="3"/>
      <c r="N70" s="3"/>
      <c r="O70" s="3"/>
      <c r="P70" s="3"/>
      <c r="Q70" s="3"/>
      <c r="R70" s="3"/>
      <c r="S70" s="3"/>
      <c r="T70" s="3"/>
      <c r="U70" s="3"/>
      <c r="V70" s="3"/>
      <c r="W70" s="3"/>
      <c r="X70" s="3"/>
      <c r="Y70" s="3"/>
      <c r="Z70" s="3"/>
      <c r="AA70" s="3"/>
    </row>
    <row r="71" spans="1:28" ht="15.75" customHeight="1">
      <c r="A71" s="7"/>
      <c r="B71" s="3" t="s">
        <v>416</v>
      </c>
      <c r="C71" s="3"/>
      <c r="D71" s="3"/>
      <c r="E71" s="3"/>
      <c r="F71" s="3"/>
      <c r="G71" s="3" t="str">
        <f>IF(項目一覧!$C$32=0,"",項目一覧!$C$32)</f>
        <v/>
      </c>
      <c r="H71" s="3"/>
      <c r="J71" s="3"/>
      <c r="K71" s="3"/>
      <c r="L71" s="3"/>
      <c r="M71" s="3"/>
      <c r="N71" s="3"/>
      <c r="O71" s="3"/>
      <c r="P71" s="3"/>
      <c r="Q71" s="3"/>
      <c r="R71" s="3"/>
      <c r="S71" s="3"/>
      <c r="T71" s="3"/>
      <c r="U71" s="3"/>
      <c r="V71" s="3"/>
      <c r="W71" s="3"/>
      <c r="X71" s="3"/>
      <c r="Y71" s="3"/>
      <c r="Z71" s="3"/>
      <c r="AA71" s="3"/>
    </row>
    <row r="72" spans="1:28" ht="15.75" customHeight="1">
      <c r="A72" s="7"/>
      <c r="B72" s="3" t="s">
        <v>415</v>
      </c>
      <c r="C72" s="3"/>
      <c r="D72" s="3"/>
      <c r="E72" s="3"/>
      <c r="F72" s="3"/>
      <c r="G72" s="3" t="str">
        <f>IF(項目一覧!$C$33=0,"",項目一覧!$C$33)</f>
        <v/>
      </c>
      <c r="H72" s="3"/>
      <c r="J72" s="3"/>
      <c r="K72" s="3"/>
      <c r="L72" s="3"/>
      <c r="M72" s="3"/>
      <c r="N72" s="3"/>
      <c r="O72" s="3"/>
      <c r="P72" s="3"/>
      <c r="Q72" s="3"/>
      <c r="R72" s="3"/>
      <c r="S72" s="3"/>
      <c r="T72" s="3"/>
      <c r="U72" s="3"/>
      <c r="V72" s="3"/>
      <c r="W72" s="3"/>
      <c r="X72" s="3"/>
      <c r="Y72" s="3"/>
      <c r="Z72" s="3"/>
      <c r="AA72" s="3"/>
    </row>
    <row r="73" spans="1:28" ht="18" customHeight="1">
      <c r="A73" s="7"/>
      <c r="B73" s="34" t="s">
        <v>770</v>
      </c>
      <c r="C73" s="3"/>
      <c r="D73" s="3"/>
      <c r="E73" s="3"/>
      <c r="F73" s="3"/>
      <c r="G73" s="1551" t="str">
        <f>IF(項目一覧!$C$35=0,"",項目一覧!$C$35)</f>
        <v/>
      </c>
      <c r="H73" s="1551"/>
      <c r="I73" s="1551"/>
      <c r="J73" s="1551"/>
      <c r="K73" s="1551"/>
      <c r="L73" s="1551"/>
      <c r="M73" s="1551"/>
      <c r="N73" s="1551"/>
      <c r="O73" s="1551"/>
      <c r="P73" s="1551"/>
      <c r="Q73" s="1551"/>
      <c r="R73" s="1551"/>
      <c r="S73" s="1551"/>
      <c r="T73" s="1551"/>
      <c r="U73" s="1551"/>
      <c r="V73" s="1551"/>
      <c r="W73" s="1551"/>
      <c r="X73" s="1551"/>
      <c r="Y73" s="1551"/>
      <c r="Z73" s="1551"/>
      <c r="AA73" s="1551"/>
      <c r="AB73" s="1551"/>
    </row>
    <row r="74" spans="1:28" ht="8.25" customHeight="1">
      <c r="A74" s="7"/>
      <c r="B74" s="3"/>
      <c r="C74" s="3"/>
      <c r="D74" s="3"/>
      <c r="E74" s="3"/>
      <c r="F74" s="3"/>
      <c r="G74" s="1551"/>
      <c r="H74" s="1551"/>
      <c r="I74" s="1551"/>
      <c r="J74" s="1551"/>
      <c r="K74" s="1551"/>
      <c r="L74" s="1551"/>
      <c r="M74" s="1551"/>
      <c r="N74" s="1551"/>
      <c r="O74" s="1551"/>
      <c r="P74" s="1551"/>
      <c r="Q74" s="1551"/>
      <c r="R74" s="1551"/>
      <c r="S74" s="1551"/>
      <c r="T74" s="1551"/>
      <c r="U74" s="1551"/>
      <c r="V74" s="1551"/>
      <c r="W74" s="1551"/>
      <c r="X74" s="1551"/>
      <c r="Y74" s="1551"/>
      <c r="Z74" s="1551"/>
      <c r="AA74" s="1551"/>
      <c r="AB74" s="1551"/>
    </row>
    <row r="75" spans="1:28" ht="15" customHeight="1">
      <c r="A75" s="6"/>
      <c r="B75" s="3" t="s">
        <v>437</v>
      </c>
      <c r="C75" s="3"/>
      <c r="D75" s="3"/>
      <c r="E75" s="3"/>
      <c r="F75" s="3"/>
      <c r="G75" s="3"/>
      <c r="H75" s="3"/>
      <c r="I75" s="3"/>
      <c r="J75" s="3"/>
      <c r="K75" s="3"/>
      <c r="L75" s="3"/>
      <c r="M75" s="3"/>
      <c r="N75" s="3"/>
      <c r="O75" s="3"/>
      <c r="P75" s="3"/>
      <c r="Q75" s="3"/>
      <c r="R75" s="3"/>
      <c r="S75" s="3"/>
      <c r="T75" s="3"/>
      <c r="U75" s="3"/>
      <c r="V75" s="3"/>
      <c r="W75" s="3"/>
      <c r="X75" s="3"/>
      <c r="Y75" s="3"/>
      <c r="Z75" s="3"/>
      <c r="AA75" s="3"/>
    </row>
    <row r="76" spans="1:28" ht="18" customHeight="1">
      <c r="A76" s="6"/>
      <c r="B76" s="3" t="s">
        <v>420</v>
      </c>
      <c r="C76" s="3"/>
      <c r="D76" s="3"/>
      <c r="E76" s="3"/>
      <c r="F76" s="3"/>
      <c r="G76" s="48" t="str">
        <f>IF(項目一覧!$C$189=0,"","("&amp;項目一覧!$C$189&amp;") 建築士  （"&amp;項目一覧!$C$190&amp;"）登録　第　 "&amp;項目一覧!$C$191&amp;"　号")</f>
        <v>() 建築士  （）登録　第　 　号</v>
      </c>
      <c r="J76" s="3"/>
      <c r="K76" s="3"/>
      <c r="L76" s="3"/>
      <c r="M76" s="3"/>
      <c r="N76" s="3"/>
      <c r="O76" s="3"/>
      <c r="P76" s="3"/>
      <c r="Q76" s="3"/>
      <c r="R76" s="3"/>
      <c r="S76" s="3"/>
      <c r="T76" s="3"/>
      <c r="U76" s="3"/>
      <c r="V76" s="3"/>
      <c r="W76" s="3"/>
      <c r="X76" s="3"/>
      <c r="Y76" s="3"/>
      <c r="Z76" s="3"/>
      <c r="AA76" s="3"/>
    </row>
    <row r="77" spans="1:28" ht="18" customHeight="1">
      <c r="A77" s="6"/>
      <c r="B77" s="3" t="s">
        <v>419</v>
      </c>
      <c r="C77" s="3"/>
      <c r="D77" s="3"/>
      <c r="E77" s="3"/>
      <c r="F77" s="3"/>
      <c r="G77" s="3" t="str">
        <f>IF(項目一覧!$C$192=0,"",項目一覧!$C$192)</f>
        <v/>
      </c>
      <c r="J77" s="3"/>
      <c r="K77" s="3"/>
      <c r="L77" s="3"/>
      <c r="M77" s="3"/>
      <c r="N77" s="3"/>
      <c r="O77" s="3"/>
      <c r="P77" s="3"/>
      <c r="Q77" s="3"/>
      <c r="R77" s="3"/>
      <c r="S77" s="3"/>
      <c r="T77" s="3"/>
      <c r="U77" s="3"/>
      <c r="V77" s="3"/>
      <c r="W77" s="3"/>
      <c r="X77" s="3"/>
      <c r="Y77" s="3"/>
      <c r="Z77" s="3"/>
      <c r="AA77" s="3"/>
    </row>
    <row r="78" spans="1:28" ht="18" customHeight="1">
      <c r="A78" s="7"/>
      <c r="B78" s="3" t="s">
        <v>418</v>
      </c>
      <c r="C78" s="3"/>
      <c r="D78" s="3"/>
      <c r="E78" s="3"/>
      <c r="F78" s="3"/>
      <c r="G78" s="3" t="str">
        <f>IF(項目一覧!$C$194=0,"","("&amp;項目一覧!$C$194&amp;") 建築士事務所  （"&amp;項目一覧!$C$195&amp;"）知事登録　第　 "&amp;項目一覧!$C$196&amp;"　号")</f>
        <v>() 建築士事務所  （）知事登録　第　 　号</v>
      </c>
      <c r="H78" s="205"/>
    </row>
    <row r="79" spans="1:28" ht="18" customHeight="1">
      <c r="A79" s="7"/>
      <c r="B79" s="3"/>
      <c r="C79" s="3"/>
      <c r="D79" s="3"/>
      <c r="E79" s="3"/>
      <c r="F79" s="3"/>
      <c r="G79" s="3" t="str">
        <f>IF(項目一覧!$C$197=0,"",項目一覧!$C$197)</f>
        <v/>
      </c>
      <c r="J79" s="3"/>
      <c r="K79" s="3"/>
      <c r="L79" s="3"/>
      <c r="M79" s="3"/>
      <c r="N79" s="3"/>
      <c r="O79" s="3"/>
      <c r="P79" s="3"/>
      <c r="Q79" s="3"/>
      <c r="R79" s="3"/>
      <c r="S79" s="3"/>
      <c r="T79" s="3"/>
      <c r="U79" s="3"/>
      <c r="V79" s="3"/>
      <c r="W79" s="3"/>
      <c r="X79" s="3"/>
      <c r="Y79" s="3"/>
      <c r="Z79" s="3"/>
      <c r="AA79" s="3"/>
    </row>
    <row r="80" spans="1:28" ht="18" customHeight="1">
      <c r="A80" s="7"/>
      <c r="B80" s="3" t="s">
        <v>417</v>
      </c>
      <c r="C80" s="3"/>
      <c r="D80" s="3"/>
      <c r="E80" s="3"/>
      <c r="F80" s="3"/>
      <c r="G80" s="3" t="str">
        <f>IF(項目一覧!$C$198=0,"",項目一覧!$C$198)</f>
        <v/>
      </c>
      <c r="J80" s="3"/>
      <c r="K80" s="3"/>
      <c r="L80" s="3"/>
      <c r="M80" s="3"/>
      <c r="N80" s="3"/>
      <c r="O80" s="3"/>
      <c r="P80" s="3"/>
      <c r="Q80" s="3"/>
      <c r="R80" s="3"/>
      <c r="S80" s="3"/>
      <c r="T80" s="3"/>
      <c r="U80" s="3"/>
      <c r="V80" s="3"/>
      <c r="W80" s="3"/>
      <c r="X80" s="3"/>
      <c r="Y80" s="3"/>
      <c r="Z80" s="3"/>
      <c r="AA80" s="3"/>
    </row>
    <row r="81" spans="1:28" ht="18" customHeight="1">
      <c r="A81" s="7"/>
      <c r="B81" s="3" t="s">
        <v>416</v>
      </c>
      <c r="C81" s="3"/>
      <c r="D81" s="3"/>
      <c r="E81" s="3"/>
      <c r="F81" s="3"/>
      <c r="G81" s="1863" t="str">
        <f>IF(項目一覧!$C$199=0,"",項目一覧!$C$199)</f>
        <v/>
      </c>
      <c r="H81" s="1864"/>
      <c r="I81" s="1864"/>
      <c r="J81" s="1864"/>
      <c r="K81" s="1864"/>
      <c r="L81" s="1864"/>
      <c r="M81" s="1864"/>
      <c r="N81" s="1864"/>
      <c r="O81" s="1864"/>
      <c r="P81" s="1864"/>
      <c r="Q81" s="1864"/>
      <c r="R81" s="1864"/>
      <c r="S81" s="1864"/>
      <c r="T81" s="1864"/>
      <c r="U81" s="1864"/>
      <c r="V81" s="1864"/>
      <c r="W81" s="1864"/>
      <c r="X81" s="1864"/>
      <c r="Y81" s="1864"/>
      <c r="Z81" s="1864"/>
      <c r="AA81" s="1864"/>
      <c r="AB81" s="1864"/>
    </row>
    <row r="82" spans="1:28" ht="18" customHeight="1">
      <c r="A82" s="7"/>
      <c r="B82" s="3" t="s">
        <v>415</v>
      </c>
      <c r="C82" s="3"/>
      <c r="D82" s="3"/>
      <c r="E82" s="3"/>
      <c r="F82" s="3"/>
      <c r="G82" s="3" t="str">
        <f>IF(項目一覧!$C$200=0,"",項目一覧!$C$200)</f>
        <v/>
      </c>
      <c r="J82" s="3"/>
      <c r="K82" s="3"/>
      <c r="L82" s="3"/>
      <c r="M82" s="3"/>
      <c r="N82" s="3"/>
      <c r="O82" s="3"/>
      <c r="P82" s="3"/>
      <c r="Q82" s="3"/>
      <c r="R82" s="3"/>
      <c r="S82" s="3"/>
      <c r="T82" s="3"/>
      <c r="U82" s="3"/>
      <c r="V82" s="3"/>
      <c r="W82" s="3"/>
      <c r="X82" s="3"/>
      <c r="Y82" s="3"/>
      <c r="Z82" s="3"/>
      <c r="AA82" s="3"/>
    </row>
    <row r="83" spans="1:28" ht="18" customHeight="1">
      <c r="A83" s="7"/>
      <c r="B83" s="34" t="s">
        <v>770</v>
      </c>
      <c r="C83" s="3"/>
      <c r="D83" s="3"/>
      <c r="E83" s="3"/>
      <c r="F83" s="3"/>
      <c r="G83" s="1551" t="str">
        <f>IF(項目一覧!$C$202=0,"",項目一覧!$C$202)</f>
        <v/>
      </c>
      <c r="H83" s="1551"/>
      <c r="I83" s="1551"/>
      <c r="J83" s="1551"/>
      <c r="K83" s="1551"/>
      <c r="L83" s="1551"/>
      <c r="M83" s="1551"/>
      <c r="N83" s="1551"/>
      <c r="O83" s="1551"/>
      <c r="P83" s="1551"/>
      <c r="Q83" s="1551"/>
      <c r="R83" s="1551"/>
      <c r="S83" s="1551"/>
      <c r="T83" s="1551"/>
      <c r="U83" s="1551"/>
      <c r="V83" s="1551"/>
      <c r="W83" s="1551"/>
      <c r="X83" s="1551"/>
      <c r="Y83" s="1551"/>
      <c r="Z83" s="1551"/>
      <c r="AA83" s="1551"/>
      <c r="AB83" s="1551"/>
    </row>
    <row r="84" spans="1:28" ht="9" customHeight="1">
      <c r="A84" s="6"/>
      <c r="B84" s="3"/>
      <c r="C84" s="3"/>
      <c r="D84" s="3"/>
      <c r="E84" s="3"/>
      <c r="F84" s="3"/>
      <c r="G84" s="1551"/>
      <c r="H84" s="1551"/>
      <c r="I84" s="1551"/>
      <c r="J84" s="1551"/>
      <c r="K84" s="1551"/>
      <c r="L84" s="1551"/>
      <c r="M84" s="1551"/>
      <c r="N84" s="1551"/>
      <c r="O84" s="1551"/>
      <c r="P84" s="1551"/>
      <c r="Q84" s="1551"/>
      <c r="R84" s="1551"/>
      <c r="S84" s="1551"/>
      <c r="T84" s="1551"/>
      <c r="U84" s="1551"/>
      <c r="V84" s="1551"/>
      <c r="W84" s="1551"/>
      <c r="X84" s="1551"/>
      <c r="Y84" s="1551"/>
      <c r="Z84" s="1551"/>
      <c r="AA84" s="1551"/>
      <c r="AB84" s="1551"/>
    </row>
    <row r="85" spans="1:28" ht="18" customHeight="1">
      <c r="A85" s="6"/>
      <c r="B85" s="3" t="s">
        <v>420</v>
      </c>
      <c r="C85" s="3"/>
      <c r="D85" s="3"/>
      <c r="E85" s="3"/>
      <c r="F85" s="3"/>
      <c r="G85" s="48" t="str">
        <f>IF(項目一覧!$C$203=0,"","("&amp;項目一覧!$C$203&amp;") 建築士  （"&amp;項目一覧!$C$204&amp;"）登録　第　 "&amp;項目一覧!$C$205&amp;"　号")</f>
        <v>() 建築士  （）登録　第　 　号</v>
      </c>
      <c r="J85" s="3"/>
      <c r="K85" s="3"/>
      <c r="L85" s="3"/>
      <c r="M85" s="3"/>
      <c r="N85" s="3"/>
      <c r="O85" s="3"/>
      <c r="P85" s="3"/>
      <c r="Q85" s="3"/>
      <c r="R85" s="3"/>
      <c r="S85" s="3"/>
      <c r="T85" s="3"/>
      <c r="U85" s="3"/>
      <c r="V85" s="3"/>
      <c r="W85" s="3"/>
      <c r="X85" s="3"/>
      <c r="Y85" s="3"/>
      <c r="Z85" s="3"/>
      <c r="AA85" s="3"/>
    </row>
    <row r="86" spans="1:28" ht="18" customHeight="1">
      <c r="A86" s="6"/>
      <c r="B86" s="3" t="s">
        <v>419</v>
      </c>
      <c r="C86" s="3"/>
      <c r="D86" s="3"/>
      <c r="E86" s="3"/>
      <c r="F86" s="3"/>
      <c r="G86" s="3" t="str">
        <f>IF(項目一覧!$C$206=0,"",項目一覧!$C$206)</f>
        <v/>
      </c>
      <c r="J86" s="3"/>
      <c r="K86" s="3"/>
      <c r="L86" s="3"/>
      <c r="M86" s="3"/>
      <c r="N86" s="3"/>
      <c r="O86" s="3"/>
      <c r="P86" s="3"/>
      <c r="Q86" s="3"/>
      <c r="R86" s="3"/>
      <c r="S86" s="3"/>
      <c r="T86" s="3"/>
      <c r="U86" s="3"/>
      <c r="V86" s="3"/>
      <c r="W86" s="3"/>
      <c r="X86" s="3"/>
      <c r="Y86" s="3"/>
      <c r="Z86" s="3"/>
      <c r="AA86" s="3"/>
    </row>
    <row r="87" spans="1:28" ht="18" customHeight="1">
      <c r="A87" s="7"/>
      <c r="B87" s="3" t="s">
        <v>418</v>
      </c>
      <c r="C87" s="3"/>
      <c r="D87" s="3"/>
      <c r="E87" s="3"/>
      <c r="F87" s="3"/>
      <c r="G87" s="205" t="str">
        <f>IF(項目一覧!$C$208=0,"","("&amp;項目一覧!$C$208&amp;") 建築士事務所  （"&amp;項目一覧!$C$209&amp;"）知事登録　第　 "&amp;項目一覧!$C$210&amp;"　号")</f>
        <v>() 建築士事務所  （）知事登録　第　 　号</v>
      </c>
    </row>
    <row r="88" spans="1:28" ht="18" customHeight="1">
      <c r="A88" s="7"/>
      <c r="B88" s="3"/>
      <c r="C88" s="3"/>
      <c r="D88" s="3"/>
      <c r="E88" s="3"/>
      <c r="F88" s="3"/>
      <c r="G88" s="3" t="str">
        <f>IF(項目一覧!$C$211=0,"",項目一覧!$C$211)</f>
        <v/>
      </c>
      <c r="J88" s="3"/>
      <c r="K88" s="3"/>
      <c r="L88" s="3"/>
      <c r="M88" s="3"/>
      <c r="N88" s="3"/>
      <c r="O88" s="3"/>
      <c r="P88" s="3"/>
      <c r="Q88" s="3"/>
      <c r="R88" s="3"/>
      <c r="S88" s="3"/>
      <c r="T88" s="3"/>
      <c r="U88" s="3"/>
      <c r="V88" s="3"/>
      <c r="W88" s="3"/>
      <c r="X88" s="3"/>
      <c r="Y88" s="3"/>
      <c r="Z88" s="3"/>
      <c r="AA88" s="3"/>
    </row>
    <row r="89" spans="1:28" ht="18" customHeight="1">
      <c r="A89" s="7"/>
      <c r="B89" s="3" t="s">
        <v>417</v>
      </c>
      <c r="C89" s="3"/>
      <c r="D89" s="3"/>
      <c r="E89" s="3"/>
      <c r="F89" s="3"/>
      <c r="G89" s="3" t="str">
        <f>IF(項目一覧!$C$212=0,"",項目一覧!$C$212)</f>
        <v/>
      </c>
      <c r="J89" s="3"/>
      <c r="K89" s="3"/>
      <c r="L89" s="3"/>
      <c r="M89" s="3"/>
      <c r="N89" s="3"/>
      <c r="O89" s="3"/>
      <c r="P89" s="3"/>
      <c r="Q89" s="3"/>
      <c r="R89" s="3"/>
      <c r="S89" s="3"/>
      <c r="T89" s="3"/>
      <c r="U89" s="3"/>
      <c r="V89" s="3"/>
      <c r="W89" s="3"/>
      <c r="X89" s="3"/>
      <c r="Y89" s="3"/>
      <c r="Z89" s="3"/>
      <c r="AA89" s="3"/>
    </row>
    <row r="90" spans="1:28" ht="18" customHeight="1">
      <c r="A90" s="7"/>
      <c r="B90" s="3" t="s">
        <v>416</v>
      </c>
      <c r="C90" s="3"/>
      <c r="D90" s="3"/>
      <c r="E90" s="3"/>
      <c r="F90" s="3"/>
      <c r="G90" s="1863" t="str">
        <f>IF(項目一覧!$C$213=0,"",項目一覧!$C$213)</f>
        <v/>
      </c>
      <c r="H90" s="1864"/>
      <c r="I90" s="1864"/>
      <c r="J90" s="1864"/>
      <c r="K90" s="1864"/>
      <c r="L90" s="1864"/>
      <c r="M90" s="1864"/>
      <c r="N90" s="1864"/>
      <c r="O90" s="1864"/>
      <c r="P90" s="1864"/>
      <c r="Q90" s="1864"/>
      <c r="R90" s="1864"/>
      <c r="S90" s="1864"/>
      <c r="T90" s="1864"/>
      <c r="U90" s="1864"/>
      <c r="V90" s="1864"/>
      <c r="W90" s="1864"/>
      <c r="X90" s="1864"/>
      <c r="Y90" s="1864"/>
      <c r="Z90" s="1864"/>
      <c r="AA90" s="1864"/>
      <c r="AB90" s="1864"/>
    </row>
    <row r="91" spans="1:28" ht="18" customHeight="1">
      <c r="A91" s="7"/>
      <c r="B91" s="3" t="s">
        <v>415</v>
      </c>
      <c r="C91" s="3"/>
      <c r="D91" s="3"/>
      <c r="E91" s="3"/>
      <c r="F91" s="3"/>
      <c r="G91" s="3" t="str">
        <f>IF(項目一覧!$C$214=0,"",項目一覧!$C$214)</f>
        <v/>
      </c>
      <c r="J91" s="3"/>
      <c r="K91" s="3"/>
      <c r="L91" s="3"/>
      <c r="M91" s="3"/>
      <c r="N91" s="3"/>
      <c r="O91" s="3"/>
      <c r="P91" s="3"/>
      <c r="Q91" s="3"/>
      <c r="R91" s="3"/>
      <c r="S91" s="3"/>
      <c r="T91" s="3"/>
      <c r="U91" s="3"/>
      <c r="V91" s="3"/>
      <c r="W91" s="3"/>
      <c r="X91" s="3"/>
      <c r="Y91" s="3"/>
      <c r="Z91" s="3"/>
      <c r="AA91" s="3"/>
    </row>
    <row r="92" spans="1:28" ht="18" customHeight="1">
      <c r="A92" s="7"/>
      <c r="B92" s="34" t="s">
        <v>770</v>
      </c>
      <c r="C92" s="3"/>
      <c r="D92" s="3"/>
      <c r="E92" s="3"/>
      <c r="F92" s="3"/>
      <c r="G92" s="1551" t="str">
        <f>IF(項目一覧!$C$216=0,"",項目一覧!$C$216)</f>
        <v/>
      </c>
      <c r="H92" s="1551"/>
      <c r="I92" s="1551"/>
      <c r="J92" s="1551"/>
      <c r="K92" s="1551"/>
      <c r="L92" s="1551"/>
      <c r="M92" s="1551"/>
      <c r="N92" s="1551"/>
      <c r="O92" s="1551"/>
      <c r="P92" s="1551"/>
      <c r="Q92" s="1551"/>
      <c r="R92" s="1551"/>
      <c r="S92" s="1551"/>
      <c r="T92" s="1551"/>
      <c r="U92" s="1551"/>
      <c r="V92" s="1551"/>
      <c r="W92" s="1551"/>
      <c r="X92" s="1551"/>
      <c r="Y92" s="1551"/>
      <c r="Z92" s="1551"/>
      <c r="AA92" s="1551"/>
      <c r="AB92" s="1551"/>
    </row>
    <row r="93" spans="1:28" ht="8.25" customHeight="1">
      <c r="A93" s="6"/>
      <c r="B93" s="3"/>
      <c r="C93" s="3"/>
      <c r="D93" s="3"/>
      <c r="E93" s="3"/>
      <c r="F93" s="3"/>
      <c r="G93" s="1551"/>
      <c r="H93" s="1551"/>
      <c r="I93" s="1551"/>
      <c r="J93" s="1551"/>
      <c r="K93" s="1551"/>
      <c r="L93" s="1551"/>
      <c r="M93" s="1551"/>
      <c r="N93" s="1551"/>
      <c r="O93" s="1551"/>
      <c r="P93" s="1551"/>
      <c r="Q93" s="1551"/>
      <c r="R93" s="1551"/>
      <c r="S93" s="1551"/>
      <c r="T93" s="1551"/>
      <c r="U93" s="1551"/>
      <c r="V93" s="1551"/>
      <c r="W93" s="1551"/>
      <c r="X93" s="1551"/>
      <c r="Y93" s="1551"/>
      <c r="Z93" s="1551"/>
      <c r="AA93" s="1551"/>
      <c r="AB93" s="1551"/>
    </row>
    <row r="94" spans="1:28" ht="18" customHeight="1">
      <c r="A94" s="6"/>
      <c r="B94" s="3" t="s">
        <v>420</v>
      </c>
      <c r="C94" s="3"/>
      <c r="D94" s="3"/>
      <c r="E94" s="3"/>
      <c r="F94" s="3"/>
      <c r="G94" s="48" t="str">
        <f>IF(項目一覧!$C$217=0,"","("&amp;項目一覧!$C$217&amp;") 建築士  （"&amp;項目一覧!$C$218&amp;"）登録　第　 "&amp;項目一覧!$C$219&amp;"　号")</f>
        <v>() 建築士  （）登録　第　 　号</v>
      </c>
      <c r="J94" s="3"/>
      <c r="K94" s="3"/>
      <c r="L94" s="3"/>
      <c r="M94" s="3"/>
      <c r="N94" s="3"/>
      <c r="O94" s="3"/>
      <c r="P94" s="3"/>
      <c r="Q94" s="3"/>
      <c r="R94" s="3"/>
      <c r="S94" s="3"/>
      <c r="T94" s="3"/>
      <c r="U94" s="3"/>
      <c r="V94" s="3"/>
      <c r="W94" s="3"/>
      <c r="X94" s="3"/>
      <c r="Y94" s="3"/>
      <c r="Z94" s="3"/>
      <c r="AA94" s="3"/>
    </row>
    <row r="95" spans="1:28" ht="18" customHeight="1">
      <c r="A95" s="6"/>
      <c r="B95" s="3" t="s">
        <v>419</v>
      </c>
      <c r="C95" s="3"/>
      <c r="D95" s="3"/>
      <c r="E95" s="3"/>
      <c r="F95" s="3"/>
      <c r="G95" s="3" t="str">
        <f>IF(項目一覧!$C$220=0,"",項目一覧!$C$220)</f>
        <v/>
      </c>
      <c r="J95" s="3"/>
      <c r="K95" s="3"/>
      <c r="L95" s="3"/>
      <c r="M95" s="3"/>
      <c r="N95" s="3"/>
      <c r="O95" s="3"/>
      <c r="P95" s="3"/>
      <c r="Q95" s="3"/>
      <c r="R95" s="3"/>
      <c r="S95" s="3"/>
      <c r="T95" s="3"/>
      <c r="U95" s="3"/>
      <c r="V95" s="3"/>
      <c r="W95" s="3"/>
      <c r="X95" s="3"/>
      <c r="Y95" s="3"/>
      <c r="Z95" s="3"/>
      <c r="AA95" s="3"/>
    </row>
    <row r="96" spans="1:28" ht="18" customHeight="1">
      <c r="A96" s="7"/>
      <c r="B96" s="3" t="s">
        <v>418</v>
      </c>
      <c r="C96" s="3"/>
      <c r="D96" s="3"/>
      <c r="E96" s="3"/>
      <c r="F96" s="3"/>
      <c r="G96" s="205" t="str">
        <f>IF(項目一覧!$C$222=0,"","("&amp;項目一覧!$C$222&amp;") 建築士事務所  （"&amp;項目一覧!$C$223&amp;"）知事登録　第　 "&amp;項目一覧!$C$224&amp;"　号")</f>
        <v>() 建築士事務所  （）知事登録　第　 　号</v>
      </c>
    </row>
    <row r="97" spans="1:28" ht="18" customHeight="1">
      <c r="A97" s="7"/>
      <c r="B97" s="3"/>
      <c r="C97" s="3"/>
      <c r="D97" s="3"/>
      <c r="E97" s="3"/>
      <c r="F97" s="3"/>
      <c r="G97" s="3" t="str">
        <f>IF(項目一覧!$C$225=0,"",項目一覧!$C$225)</f>
        <v/>
      </c>
      <c r="J97" s="3"/>
      <c r="K97" s="3"/>
      <c r="L97" s="3"/>
      <c r="M97" s="3"/>
      <c r="N97" s="3"/>
      <c r="O97" s="3"/>
      <c r="P97" s="3"/>
      <c r="Q97" s="3"/>
      <c r="R97" s="3"/>
      <c r="S97" s="3"/>
      <c r="T97" s="3"/>
      <c r="U97" s="3"/>
      <c r="V97" s="3"/>
      <c r="W97" s="3"/>
      <c r="X97" s="3"/>
      <c r="Y97" s="3"/>
      <c r="Z97" s="3"/>
      <c r="AA97" s="3"/>
    </row>
    <row r="98" spans="1:28" ht="18" customHeight="1">
      <c r="A98" s="7"/>
      <c r="B98" s="3" t="s">
        <v>417</v>
      </c>
      <c r="C98" s="3"/>
      <c r="D98" s="3"/>
      <c r="E98" s="3"/>
      <c r="F98" s="3"/>
      <c r="G98" s="3" t="str">
        <f>IF(項目一覧!$C$226=0,"",項目一覧!$C$226)</f>
        <v/>
      </c>
      <c r="J98" s="3"/>
      <c r="K98" s="3"/>
      <c r="L98" s="3"/>
      <c r="M98" s="3"/>
      <c r="N98" s="3"/>
      <c r="O98" s="3"/>
      <c r="P98" s="3"/>
      <c r="Q98" s="3"/>
      <c r="R98" s="3"/>
      <c r="S98" s="3"/>
      <c r="T98" s="3"/>
      <c r="U98" s="3"/>
      <c r="V98" s="3"/>
      <c r="W98" s="3"/>
      <c r="X98" s="3"/>
      <c r="Y98" s="3"/>
      <c r="Z98" s="3"/>
      <c r="AA98" s="3"/>
    </row>
    <row r="99" spans="1:28" ht="18" customHeight="1">
      <c r="A99" s="7"/>
      <c r="B99" s="3" t="s">
        <v>416</v>
      </c>
      <c r="C99" s="3"/>
      <c r="D99" s="3"/>
      <c r="E99" s="3"/>
      <c r="F99" s="3"/>
      <c r="G99" s="1863" t="str">
        <f>IF(項目一覧!$C$227=0,"",項目一覧!$C$227)</f>
        <v/>
      </c>
      <c r="H99" s="1864"/>
      <c r="I99" s="1864"/>
      <c r="J99" s="1864"/>
      <c r="K99" s="1864"/>
      <c r="L99" s="1864"/>
      <c r="M99" s="1864"/>
      <c r="N99" s="1864"/>
      <c r="O99" s="1864"/>
      <c r="P99" s="1864"/>
      <c r="Q99" s="1864"/>
      <c r="R99" s="1864"/>
      <c r="S99" s="1864"/>
      <c r="T99" s="1864"/>
      <c r="U99" s="1864"/>
      <c r="V99" s="1864"/>
      <c r="W99" s="1864"/>
      <c r="X99" s="1864"/>
      <c r="Y99" s="1864"/>
      <c r="Z99" s="1864"/>
      <c r="AA99" s="1864"/>
      <c r="AB99" s="1864"/>
    </row>
    <row r="100" spans="1:28" ht="18" customHeight="1">
      <c r="A100" s="7"/>
      <c r="B100" s="3" t="s">
        <v>415</v>
      </c>
      <c r="C100" s="3"/>
      <c r="D100" s="3"/>
      <c r="E100" s="3"/>
      <c r="F100" s="3"/>
      <c r="G100" s="3" t="str">
        <f>IF(項目一覧!$C$228=0,"",項目一覧!$C$228)</f>
        <v/>
      </c>
      <c r="J100" s="3"/>
      <c r="K100" s="3"/>
      <c r="L100" s="3"/>
      <c r="M100" s="3"/>
      <c r="N100" s="3"/>
      <c r="O100" s="3"/>
      <c r="P100" s="3"/>
      <c r="Q100" s="3"/>
      <c r="R100" s="3"/>
      <c r="S100" s="3"/>
      <c r="T100" s="3"/>
      <c r="U100" s="3"/>
      <c r="V100" s="3"/>
      <c r="W100" s="3"/>
      <c r="X100" s="3"/>
      <c r="Y100" s="3"/>
      <c r="Z100" s="3"/>
      <c r="AA100" s="3"/>
    </row>
    <row r="101" spans="1:28" ht="18" customHeight="1">
      <c r="A101" s="7"/>
      <c r="B101" s="34" t="s">
        <v>770</v>
      </c>
      <c r="C101" s="3"/>
      <c r="D101" s="3"/>
      <c r="E101" s="3"/>
      <c r="F101" s="3"/>
      <c r="G101" s="1551" t="str">
        <f>IF(項目一覧!$C$230=0,"",項目一覧!$C$230)</f>
        <v/>
      </c>
      <c r="H101" s="1551"/>
      <c r="I101" s="1551"/>
      <c r="J101" s="1551"/>
      <c r="K101" s="1551"/>
      <c r="L101" s="1551"/>
      <c r="M101" s="1551"/>
      <c r="N101" s="1551"/>
      <c r="O101" s="1551"/>
      <c r="P101" s="1551"/>
      <c r="Q101" s="1551"/>
      <c r="R101" s="1551"/>
      <c r="S101" s="1551"/>
      <c r="T101" s="1551"/>
      <c r="U101" s="1551"/>
      <c r="V101" s="1551"/>
      <c r="W101" s="1551"/>
      <c r="X101" s="1551"/>
      <c r="Y101" s="1551"/>
      <c r="Z101" s="1551"/>
      <c r="AA101" s="1551"/>
      <c r="AB101" s="1551"/>
    </row>
    <row r="102" spans="1:28" ht="11.25" customHeight="1">
      <c r="A102" s="31"/>
      <c r="B102" s="131"/>
      <c r="C102" s="15"/>
      <c r="D102" s="15"/>
      <c r="E102" s="15"/>
      <c r="F102" s="15"/>
      <c r="G102" s="1552"/>
      <c r="H102" s="1552"/>
      <c r="I102" s="1552"/>
      <c r="J102" s="1552"/>
      <c r="K102" s="1552"/>
      <c r="L102" s="1552"/>
      <c r="M102" s="1552"/>
      <c r="N102" s="1552"/>
      <c r="O102" s="1552"/>
      <c r="P102" s="1552"/>
      <c r="Q102" s="1552"/>
      <c r="R102" s="1552"/>
      <c r="S102" s="1552"/>
      <c r="T102" s="1552"/>
      <c r="U102" s="1552"/>
      <c r="V102" s="1552"/>
      <c r="W102" s="1552"/>
      <c r="X102" s="1552"/>
      <c r="Y102" s="1552"/>
      <c r="Z102" s="1552"/>
      <c r="AA102" s="1552"/>
      <c r="AB102" s="1552"/>
    </row>
    <row r="103" spans="1:28" ht="15.75" customHeight="1">
      <c r="A103" s="6" t="s">
        <v>329</v>
      </c>
      <c r="B103" s="3" t="s">
        <v>769</v>
      </c>
      <c r="C103" s="3"/>
      <c r="D103" s="3"/>
      <c r="E103" s="3"/>
      <c r="F103" s="3"/>
      <c r="G103" s="3"/>
      <c r="H103" s="3"/>
      <c r="J103" s="3"/>
      <c r="K103" s="3"/>
      <c r="L103" s="3"/>
      <c r="M103" s="3"/>
      <c r="N103" s="3"/>
      <c r="O103" s="3"/>
      <c r="P103" s="3"/>
      <c r="Q103" s="3"/>
      <c r="R103" s="3"/>
      <c r="S103" s="3"/>
      <c r="T103" s="3"/>
      <c r="U103" s="3"/>
      <c r="V103" s="3"/>
      <c r="W103" s="3"/>
      <c r="X103" s="3"/>
      <c r="Y103" s="3"/>
      <c r="Z103" s="3"/>
      <c r="AA103" s="3"/>
    </row>
    <row r="104" spans="1:28" ht="15.75" customHeight="1">
      <c r="A104" s="7"/>
      <c r="B104" s="3" t="s">
        <v>412</v>
      </c>
      <c r="C104" s="3"/>
      <c r="D104" s="3"/>
      <c r="E104" s="3"/>
      <c r="F104" s="3"/>
      <c r="G104" s="3" t="str">
        <f>IF(項目一覧!$C$55=0,"",項目一覧!$C$55)</f>
        <v/>
      </c>
      <c r="H104" s="3"/>
      <c r="J104" s="3"/>
      <c r="K104" s="3"/>
      <c r="L104" s="3"/>
      <c r="M104" s="3"/>
      <c r="N104" s="3"/>
      <c r="O104" s="3"/>
      <c r="P104" s="3"/>
      <c r="Q104" s="3"/>
      <c r="R104" s="3"/>
      <c r="S104" s="3"/>
      <c r="T104" s="3"/>
      <c r="U104" s="3"/>
      <c r="V104" s="3"/>
      <c r="W104" s="3"/>
      <c r="X104" s="3"/>
      <c r="Y104" s="3"/>
      <c r="Z104" s="3"/>
      <c r="AA104" s="3"/>
    </row>
    <row r="105" spans="1:28" ht="15.75" customHeight="1">
      <c r="A105" s="7"/>
      <c r="B105" s="3" t="s">
        <v>411</v>
      </c>
      <c r="C105" s="3"/>
      <c r="D105" s="3"/>
      <c r="E105" s="3"/>
      <c r="F105" s="3"/>
      <c r="G105" s="205" t="str">
        <f>IF(項目一覧!$C$56=0,"","建設業の許可   ("&amp;項目一覧!$C$56&amp;")  第  （"&amp;項目一覧!$C$57&amp;"）　　 "&amp;項目一覧!$C$58&amp;"　号")</f>
        <v>建設業の許可   ()  第  （）　　 　号</v>
      </c>
      <c r="H105" s="3"/>
      <c r="J105" s="3"/>
      <c r="K105" s="3"/>
      <c r="L105" s="3"/>
      <c r="M105" s="3"/>
      <c r="N105" s="3"/>
      <c r="O105" s="3"/>
      <c r="P105" s="3"/>
      <c r="Q105" s="3"/>
      <c r="R105" s="3"/>
      <c r="S105" s="3"/>
      <c r="T105" s="3"/>
      <c r="U105" s="3"/>
      <c r="V105" s="3"/>
      <c r="W105" s="3"/>
      <c r="X105" s="3"/>
      <c r="Y105" s="3"/>
      <c r="Z105" s="3"/>
      <c r="AA105" s="3"/>
    </row>
    <row r="106" spans="1:28" ht="15.75" customHeight="1">
      <c r="A106" s="7"/>
      <c r="B106" s="3"/>
      <c r="C106" s="3"/>
      <c r="D106" s="3"/>
      <c r="E106" s="3"/>
      <c r="F106" s="3"/>
      <c r="G106" s="3" t="str">
        <f>IF(項目一覧!$C$59=0,"",項目一覧!$C$59)</f>
        <v/>
      </c>
      <c r="H106" s="3"/>
      <c r="J106" s="3"/>
      <c r="K106" s="3"/>
      <c r="L106" s="3"/>
      <c r="M106" s="3"/>
      <c r="N106" s="3"/>
      <c r="O106" s="3"/>
      <c r="P106" s="3"/>
      <c r="Q106" s="3"/>
      <c r="R106" s="3"/>
      <c r="S106" s="3"/>
      <c r="T106" s="3"/>
      <c r="U106" s="3"/>
      <c r="V106" s="3"/>
      <c r="W106" s="3"/>
      <c r="X106" s="3"/>
      <c r="Y106" s="3"/>
      <c r="Z106" s="3"/>
      <c r="AA106" s="3"/>
    </row>
    <row r="107" spans="1:28" ht="15.75" customHeight="1">
      <c r="A107" s="7"/>
      <c r="B107" s="3" t="s">
        <v>410</v>
      </c>
      <c r="C107" s="3"/>
      <c r="D107" s="3"/>
      <c r="E107" s="3"/>
      <c r="F107" s="3"/>
      <c r="G107" s="3" t="str">
        <f>IF(項目一覧!$C$60=0,"",項目一覧!$C$60)</f>
        <v/>
      </c>
      <c r="H107" s="3"/>
      <c r="J107" s="3"/>
      <c r="K107" s="3"/>
      <c r="L107" s="3"/>
      <c r="M107" s="3"/>
      <c r="N107" s="3"/>
      <c r="O107" s="3"/>
      <c r="P107" s="3"/>
      <c r="Q107" s="3"/>
      <c r="R107" s="3"/>
      <c r="S107" s="3"/>
      <c r="T107" s="3"/>
      <c r="U107" s="3"/>
      <c r="V107" s="3"/>
      <c r="W107" s="3"/>
      <c r="X107" s="3"/>
      <c r="Y107" s="3"/>
      <c r="Z107" s="3"/>
      <c r="AA107" s="3"/>
    </row>
    <row r="108" spans="1:28" ht="15.75" customHeight="1">
      <c r="A108" s="7"/>
      <c r="B108" s="3" t="s">
        <v>441</v>
      </c>
      <c r="C108" s="3"/>
      <c r="D108" s="3"/>
      <c r="E108" s="3"/>
      <c r="F108" s="3"/>
      <c r="G108" s="3" t="str">
        <f>IF(項目一覧!$C$61=0,"",項目一覧!$C$61)</f>
        <v/>
      </c>
      <c r="H108" s="3"/>
      <c r="J108" s="3"/>
      <c r="K108" s="3"/>
      <c r="L108" s="3"/>
      <c r="M108" s="3"/>
      <c r="N108" s="3"/>
      <c r="O108" s="3"/>
      <c r="P108" s="3"/>
      <c r="Q108" s="3"/>
      <c r="R108" s="3"/>
      <c r="S108" s="3"/>
      <c r="T108" s="3"/>
      <c r="U108" s="3"/>
      <c r="V108" s="3"/>
      <c r="W108" s="3"/>
      <c r="X108" s="3"/>
      <c r="Y108" s="3"/>
      <c r="Z108" s="3"/>
      <c r="AA108" s="3"/>
    </row>
    <row r="109" spans="1:28" ht="15.75" customHeight="1">
      <c r="A109" s="15"/>
      <c r="B109" s="15" t="s">
        <v>408</v>
      </c>
      <c r="C109" s="15"/>
      <c r="D109" s="15"/>
      <c r="E109" s="15"/>
      <c r="F109" s="15"/>
      <c r="G109" s="15" t="str">
        <f>IF(項目一覧!$C$62=0,"",項目一覧!$C$62)</f>
        <v/>
      </c>
      <c r="H109" s="15"/>
      <c r="I109" s="28"/>
      <c r="J109" s="15"/>
      <c r="K109" s="15"/>
      <c r="L109" s="15"/>
      <c r="M109" s="15"/>
      <c r="N109" s="15"/>
      <c r="O109" s="15"/>
      <c r="P109" s="15"/>
      <c r="Q109" s="15"/>
      <c r="R109" s="15"/>
      <c r="S109" s="15"/>
      <c r="T109" s="15"/>
      <c r="U109" s="15"/>
      <c r="V109" s="15"/>
      <c r="W109" s="15"/>
      <c r="X109" s="15"/>
      <c r="Y109" s="15"/>
      <c r="Z109" s="15"/>
      <c r="AA109" s="15"/>
    </row>
    <row r="110" spans="1:28" ht="15.75" customHeight="1">
      <c r="A110" s="207" t="s">
        <v>329</v>
      </c>
      <c r="B110" s="16" t="s">
        <v>768</v>
      </c>
      <c r="C110" s="43"/>
      <c r="D110" s="43"/>
      <c r="E110" s="43"/>
      <c r="F110" s="206"/>
      <c r="G110" s="206"/>
      <c r="J110" s="49"/>
      <c r="K110" s="206"/>
      <c r="L110" s="206"/>
      <c r="M110" s="206"/>
      <c r="N110" s="206"/>
      <c r="O110" s="206"/>
      <c r="P110" s="206"/>
      <c r="Q110" s="206"/>
      <c r="R110" s="206"/>
      <c r="S110" s="206"/>
      <c r="T110" s="206"/>
      <c r="U110" s="206"/>
      <c r="V110" s="206"/>
      <c r="W110" s="206"/>
      <c r="X110" s="206"/>
      <c r="Y110" s="206"/>
      <c r="Z110" s="206"/>
      <c r="AA110" s="206"/>
    </row>
    <row r="111" spans="1:28" ht="27" customHeight="1">
      <c r="A111" s="111"/>
      <c r="B111" s="3" t="s">
        <v>767</v>
      </c>
      <c r="C111" s="3"/>
      <c r="D111" s="3"/>
      <c r="E111" s="3"/>
      <c r="F111" s="1551" t="str">
        <f>IF(項目一覧!$C$69=0,"",IF(項目一覧!$C$71=0,項目一覧!$C$69&amp;項目一覧!$C$70,項目一覧!$C$69&amp;項目一覧!$C$70&amp;項目一覧!$C$71))</f>
        <v/>
      </c>
      <c r="G111" s="1551"/>
      <c r="H111" s="1551"/>
      <c r="I111" s="1551"/>
      <c r="J111" s="1551"/>
      <c r="K111" s="1551"/>
      <c r="L111" s="1551"/>
      <c r="M111" s="1551"/>
      <c r="N111" s="1551"/>
      <c r="O111" s="1551"/>
      <c r="P111" s="1551"/>
      <c r="Q111" s="1551"/>
      <c r="R111" s="1551"/>
      <c r="S111" s="1551"/>
      <c r="T111" s="1551"/>
      <c r="U111" s="1551"/>
      <c r="V111" s="1551"/>
      <c r="W111" s="1551"/>
      <c r="X111" s="1551"/>
      <c r="Y111" s="1551"/>
      <c r="Z111" s="1551"/>
      <c r="AA111" s="1551"/>
    </row>
    <row r="112" spans="1:28" ht="27" customHeight="1">
      <c r="A112" s="111"/>
      <c r="B112" s="3" t="s">
        <v>788</v>
      </c>
      <c r="C112" s="3"/>
      <c r="D112" s="3"/>
      <c r="E112" s="3"/>
      <c r="F112" s="1551" t="str">
        <f>IF(項目一覧!$C$72=0,"",IF(項目一覧!$C$74=0,項目一覧!$C$72&amp;項目一覧!$C$73,項目一覧!$C$72&amp;項目一覧!$C$73&amp;項目一覧!$C$74))</f>
        <v/>
      </c>
      <c r="G112" s="1551"/>
      <c r="H112" s="1551"/>
      <c r="I112" s="1551"/>
      <c r="J112" s="1551"/>
      <c r="K112" s="1551"/>
      <c r="L112" s="1551"/>
      <c r="M112" s="1551"/>
      <c r="N112" s="1551"/>
      <c r="O112" s="1551"/>
      <c r="P112" s="1551"/>
      <c r="Q112" s="1551"/>
      <c r="R112" s="1551"/>
      <c r="S112" s="1551"/>
      <c r="T112" s="1551"/>
      <c r="U112" s="1551"/>
      <c r="V112" s="1551"/>
      <c r="W112" s="1551"/>
      <c r="X112" s="1551"/>
      <c r="Y112" s="1551"/>
      <c r="Z112" s="1551"/>
      <c r="AA112" s="1551"/>
    </row>
    <row r="113" spans="1:34" ht="15.75" customHeight="1">
      <c r="A113" s="111"/>
      <c r="B113" s="3" t="s">
        <v>787</v>
      </c>
      <c r="C113" s="3"/>
      <c r="D113" s="3"/>
      <c r="E113" s="3"/>
      <c r="F113" s="49"/>
      <c r="G113" s="3"/>
      <c r="J113" s="49"/>
      <c r="K113" s="49"/>
      <c r="L113" s="49"/>
      <c r="M113" s="49"/>
      <c r="N113" s="49"/>
      <c r="O113" s="49"/>
      <c r="P113" s="49"/>
      <c r="Q113" s="49"/>
      <c r="R113" s="49"/>
      <c r="S113" s="49"/>
      <c r="T113" s="49"/>
      <c r="U113" s="49"/>
      <c r="V113" s="49"/>
      <c r="W113" s="49"/>
      <c r="X113" s="49"/>
      <c r="Y113" s="49"/>
      <c r="Z113" s="49"/>
      <c r="AA113" s="49"/>
    </row>
    <row r="114" spans="1:34" ht="15.75" customHeight="1">
      <c r="A114" s="41"/>
      <c r="B114" s="15" t="s">
        <v>786</v>
      </c>
      <c r="C114" s="15"/>
      <c r="D114" s="15"/>
      <c r="E114" s="15"/>
      <c r="F114" s="76"/>
      <c r="G114" s="28"/>
      <c r="H114" s="28"/>
      <c r="I114" s="28"/>
      <c r="J114" s="76"/>
      <c r="K114" s="76"/>
      <c r="L114" s="76"/>
      <c r="M114" s="76"/>
      <c r="N114" s="76"/>
      <c r="O114" s="76"/>
      <c r="P114" s="76"/>
      <c r="Q114" s="76"/>
      <c r="R114" s="76"/>
      <c r="S114" s="76"/>
      <c r="T114" s="76"/>
      <c r="U114" s="76"/>
      <c r="V114" s="76"/>
      <c r="W114" s="76"/>
      <c r="X114" s="76"/>
      <c r="Y114" s="76"/>
      <c r="Z114" s="76"/>
      <c r="AA114" s="76"/>
    </row>
    <row r="115" spans="1:34" ht="15.75" customHeight="1">
      <c r="A115" s="6" t="s">
        <v>329</v>
      </c>
      <c r="B115" s="3" t="s">
        <v>766</v>
      </c>
      <c r="C115" s="3"/>
      <c r="D115" s="3"/>
      <c r="E115" s="3"/>
      <c r="F115" s="3"/>
      <c r="G115" s="3"/>
      <c r="H115" s="3" t="s">
        <v>765</v>
      </c>
      <c r="I115" s="3"/>
      <c r="J115" s="3"/>
      <c r="K115" s="3"/>
      <c r="L115" s="3"/>
      <c r="M115" s="3" t="s">
        <v>758</v>
      </c>
      <c r="N115" s="3"/>
      <c r="O115" s="3"/>
      <c r="P115" s="3"/>
      <c r="Q115" s="3"/>
      <c r="R115" s="3"/>
      <c r="S115" s="3"/>
      <c r="T115" s="3"/>
      <c r="U115" s="3"/>
      <c r="V115" s="3"/>
      <c r="W115" s="3"/>
      <c r="X115" s="3"/>
      <c r="Y115" s="3"/>
      <c r="Z115" s="3"/>
      <c r="AA115" s="3"/>
      <c r="AH115" s="138"/>
    </row>
    <row r="116" spans="1:34" ht="15.75" customHeight="1">
      <c r="A116" s="7"/>
      <c r="B116" s="3" t="s">
        <v>764</v>
      </c>
      <c r="C116" s="3"/>
      <c r="D116" s="3"/>
      <c r="E116" s="3" t="s">
        <v>169</v>
      </c>
      <c r="F116" s="3"/>
      <c r="G116" s="3"/>
      <c r="H116" s="3"/>
      <c r="I116" s="3"/>
      <c r="J116" s="3" t="s">
        <v>758</v>
      </c>
      <c r="N116" s="3"/>
      <c r="O116" s="3"/>
      <c r="P116" s="3"/>
      <c r="Q116" s="3"/>
      <c r="R116" s="3"/>
      <c r="S116" s="3"/>
      <c r="T116" s="3"/>
      <c r="U116" s="3"/>
      <c r="V116" s="3"/>
      <c r="W116" s="3"/>
      <c r="X116" s="3"/>
      <c r="Y116" s="3"/>
      <c r="Z116" s="3"/>
      <c r="AA116" s="3"/>
    </row>
    <row r="117" spans="1:34" ht="15.75" customHeight="1">
      <c r="A117" s="7"/>
      <c r="B117" s="3" t="s">
        <v>763</v>
      </c>
      <c r="C117" s="3"/>
      <c r="D117" s="3"/>
      <c r="E117" s="3"/>
      <c r="F117" s="3"/>
      <c r="G117" s="3"/>
      <c r="H117" s="3"/>
      <c r="I117" s="205"/>
      <c r="J117" s="3"/>
      <c r="K117" s="3"/>
      <c r="L117" s="3" t="s">
        <v>762</v>
      </c>
      <c r="M117" s="3"/>
      <c r="N117" s="3"/>
      <c r="O117" s="3"/>
      <c r="P117" s="3"/>
      <c r="Q117" s="3"/>
      <c r="R117" s="3"/>
      <c r="S117" s="3"/>
      <c r="T117" s="3"/>
      <c r="U117" s="3"/>
      <c r="V117" s="3"/>
      <c r="W117" s="3"/>
      <c r="X117" s="3"/>
      <c r="Y117" s="3"/>
      <c r="Z117" s="3"/>
      <c r="AA117" s="3"/>
    </row>
    <row r="118" spans="1:34" ht="15.75" customHeight="1">
      <c r="A118" s="7"/>
      <c r="B118" s="3" t="s">
        <v>785</v>
      </c>
      <c r="C118" s="3"/>
      <c r="D118" s="3"/>
      <c r="E118" s="3"/>
      <c r="F118" s="6" t="s">
        <v>759</v>
      </c>
      <c r="G118" s="3" t="s">
        <v>312</v>
      </c>
      <c r="H118" s="3"/>
      <c r="I118" s="204" t="s">
        <v>759</v>
      </c>
      <c r="J118" s="3" t="s">
        <v>311</v>
      </c>
      <c r="K118" s="3"/>
      <c r="L118" s="6" t="s">
        <v>759</v>
      </c>
      <c r="M118" s="3" t="s">
        <v>760</v>
      </c>
      <c r="N118" s="3"/>
      <c r="O118" s="6" t="s">
        <v>759</v>
      </c>
      <c r="P118" s="3" t="s">
        <v>181</v>
      </c>
      <c r="Q118" s="3"/>
      <c r="R118" s="3"/>
      <c r="S118" s="3"/>
      <c r="T118" s="3"/>
      <c r="U118" s="3"/>
      <c r="V118" s="3"/>
      <c r="W118" s="3"/>
      <c r="X118" s="3"/>
      <c r="Y118" s="3"/>
      <c r="Z118" s="3"/>
      <c r="AA118" s="3" t="s">
        <v>758</v>
      </c>
    </row>
    <row r="119" spans="1:34" ht="15.75" customHeight="1">
      <c r="A119" s="7"/>
      <c r="B119" s="3"/>
      <c r="C119" s="3"/>
      <c r="D119" s="3"/>
      <c r="E119" s="3"/>
      <c r="F119" s="6" t="s">
        <v>782</v>
      </c>
      <c r="G119" s="3" t="s">
        <v>303</v>
      </c>
      <c r="H119" s="3"/>
      <c r="I119" s="204"/>
      <c r="J119" s="3"/>
      <c r="K119" s="3"/>
      <c r="M119" s="6" t="s">
        <v>781</v>
      </c>
      <c r="N119" s="3" t="s">
        <v>302</v>
      </c>
      <c r="P119" s="3"/>
      <c r="Q119" s="3"/>
      <c r="T119" s="3" t="s">
        <v>781</v>
      </c>
      <c r="U119" s="3" t="s">
        <v>301</v>
      </c>
      <c r="W119" s="3"/>
      <c r="X119" s="3"/>
      <c r="Y119" s="3"/>
      <c r="AA119" s="3" t="s">
        <v>758</v>
      </c>
    </row>
    <row r="120" spans="1:34" ht="15.75" customHeight="1">
      <c r="A120" s="7"/>
      <c r="B120" s="3" t="s">
        <v>784</v>
      </c>
      <c r="C120" s="3"/>
      <c r="D120" s="3"/>
      <c r="E120" s="3"/>
      <c r="F120" s="6" t="s">
        <v>782</v>
      </c>
      <c r="G120" s="3"/>
      <c r="H120" s="3"/>
      <c r="I120" s="204"/>
      <c r="J120" s="3"/>
      <c r="K120" s="3"/>
      <c r="L120" s="6"/>
      <c r="M120" s="6" t="s">
        <v>781</v>
      </c>
      <c r="N120" s="3"/>
      <c r="O120" s="6"/>
      <c r="P120" s="3"/>
      <c r="Q120" s="3"/>
      <c r="R120" s="3"/>
      <c r="S120" s="3"/>
      <c r="T120" s="3" t="s">
        <v>781</v>
      </c>
      <c r="U120" s="3"/>
      <c r="V120" s="3"/>
      <c r="W120" s="3"/>
      <c r="X120" s="3"/>
      <c r="Y120" s="3"/>
      <c r="Z120" s="3"/>
      <c r="AA120" s="3" t="s">
        <v>758</v>
      </c>
    </row>
    <row r="121" spans="1:34" ht="15.75" customHeight="1">
      <c r="A121" s="7"/>
      <c r="B121" s="3" t="s">
        <v>783</v>
      </c>
      <c r="C121" s="3"/>
      <c r="D121" s="3"/>
      <c r="E121" s="3"/>
      <c r="F121" s="6" t="s">
        <v>782</v>
      </c>
      <c r="G121" s="3"/>
      <c r="H121" s="3"/>
      <c r="I121" s="204"/>
      <c r="J121" s="3"/>
      <c r="K121" s="3"/>
      <c r="L121" s="6"/>
      <c r="M121" s="6" t="s">
        <v>781</v>
      </c>
      <c r="N121" s="3"/>
      <c r="O121" s="6"/>
      <c r="P121" s="3"/>
      <c r="Q121" s="3"/>
      <c r="R121" s="3"/>
      <c r="S121" s="3"/>
      <c r="T121" s="3" t="s">
        <v>781</v>
      </c>
      <c r="U121" s="3"/>
      <c r="V121" s="3"/>
      <c r="W121" s="3"/>
      <c r="X121" s="3"/>
      <c r="Y121" s="3"/>
      <c r="Z121" s="3"/>
      <c r="AA121" s="3" t="s">
        <v>758</v>
      </c>
    </row>
    <row r="122" spans="1:34" ht="15.75" customHeight="1">
      <c r="A122" s="7"/>
      <c r="B122" s="3" t="s">
        <v>780</v>
      </c>
      <c r="F122" s="3"/>
      <c r="G122" s="3"/>
      <c r="H122" s="3"/>
      <c r="I122" s="3"/>
      <c r="J122" s="3"/>
      <c r="K122" s="3"/>
      <c r="L122" s="3"/>
      <c r="M122" s="3"/>
      <c r="N122" s="3"/>
      <c r="O122" s="3"/>
      <c r="P122" s="3"/>
      <c r="Q122" s="3"/>
      <c r="R122" s="3"/>
      <c r="S122" s="3"/>
      <c r="T122" s="3"/>
      <c r="U122" s="3"/>
      <c r="V122" s="3"/>
      <c r="W122" s="3"/>
      <c r="X122" s="3"/>
      <c r="Y122" s="3"/>
      <c r="Z122" s="3"/>
      <c r="AA122" s="3"/>
    </row>
    <row r="123" spans="1:34" ht="16.5" customHeight="1">
      <c r="A123" s="22" t="s">
        <v>329</v>
      </c>
      <c r="B123" s="20" t="s">
        <v>756</v>
      </c>
      <c r="C123" s="20"/>
      <c r="D123" s="20"/>
      <c r="E123" s="20"/>
      <c r="F123" s="20"/>
      <c r="G123" s="20"/>
      <c r="H123" s="20"/>
      <c r="I123" s="20"/>
      <c r="J123" s="20" t="s">
        <v>3074</v>
      </c>
      <c r="K123" s="20"/>
      <c r="L123" s="22"/>
      <c r="M123" s="20" t="s">
        <v>324</v>
      </c>
      <c r="N123" s="22"/>
      <c r="O123" s="20" t="s">
        <v>323</v>
      </c>
      <c r="P123" s="22"/>
      <c r="Q123" s="20" t="s">
        <v>322</v>
      </c>
      <c r="R123" s="20"/>
      <c r="S123" s="24"/>
      <c r="T123" s="24"/>
      <c r="U123" s="20"/>
      <c r="V123" s="20"/>
      <c r="W123" s="20"/>
      <c r="X123" s="20"/>
      <c r="Y123" s="20"/>
      <c r="Z123" s="20"/>
      <c r="AA123" s="20"/>
    </row>
    <row r="124" spans="1:34" ht="16.5" customHeight="1">
      <c r="A124" s="22" t="s">
        <v>329</v>
      </c>
      <c r="B124" s="20" t="s">
        <v>755</v>
      </c>
      <c r="C124" s="20"/>
      <c r="D124" s="20"/>
      <c r="E124" s="20"/>
      <c r="F124" s="20"/>
      <c r="G124" s="20"/>
      <c r="H124" s="20"/>
      <c r="I124" s="20"/>
      <c r="J124" s="15" t="s">
        <v>3074</v>
      </c>
      <c r="K124" s="20"/>
      <c r="L124" s="22"/>
      <c r="M124" s="20" t="s">
        <v>324</v>
      </c>
      <c r="N124" s="22"/>
      <c r="O124" s="20" t="s">
        <v>323</v>
      </c>
      <c r="P124" s="22"/>
      <c r="Q124" s="20" t="s">
        <v>322</v>
      </c>
      <c r="R124" s="20"/>
      <c r="S124" s="24"/>
      <c r="T124" s="24"/>
      <c r="U124" s="20"/>
      <c r="V124" s="20"/>
      <c r="W124" s="20"/>
      <c r="X124" s="20"/>
      <c r="Y124" s="20"/>
      <c r="Z124" s="20"/>
      <c r="AA124" s="20"/>
    </row>
    <row r="125" spans="1:34" ht="15.75" customHeight="1">
      <c r="A125" s="6" t="s">
        <v>329</v>
      </c>
      <c r="B125" s="3" t="s">
        <v>754</v>
      </c>
      <c r="C125" s="3"/>
      <c r="D125" s="3"/>
      <c r="E125" s="3"/>
      <c r="F125" s="3"/>
      <c r="G125" s="3"/>
      <c r="H125" s="3"/>
      <c r="I125" s="3"/>
      <c r="J125" s="3"/>
      <c r="K125" s="3"/>
      <c r="L125" s="3"/>
      <c r="M125" s="3"/>
      <c r="N125" s="3"/>
      <c r="O125" s="3"/>
      <c r="P125" s="3"/>
      <c r="Q125" s="3"/>
      <c r="R125" s="3"/>
      <c r="S125" s="2"/>
      <c r="T125" s="2"/>
      <c r="U125" s="3" t="s">
        <v>327</v>
      </c>
      <c r="V125" s="3"/>
      <c r="W125" s="3"/>
      <c r="X125" s="3"/>
      <c r="Y125" s="3"/>
      <c r="Z125" s="3"/>
      <c r="AA125" s="3"/>
    </row>
    <row r="126" spans="1:34" ht="15.75" customHeight="1">
      <c r="A126" s="6"/>
      <c r="B126" s="3"/>
      <c r="C126" s="3"/>
      <c r="D126" s="3"/>
      <c r="E126" s="5" t="s">
        <v>753</v>
      </c>
      <c r="F126" s="1473"/>
      <c r="G126" s="1473"/>
      <c r="H126" s="6" t="s">
        <v>752</v>
      </c>
      <c r="J126" s="3" t="s">
        <v>3074</v>
      </c>
      <c r="K126" s="3"/>
      <c r="L126" s="6"/>
      <c r="M126" s="3" t="s">
        <v>324</v>
      </c>
      <c r="N126" s="3"/>
      <c r="O126" s="3" t="s">
        <v>323</v>
      </c>
      <c r="P126" s="3"/>
      <c r="Q126" s="3" t="s">
        <v>322</v>
      </c>
      <c r="R126" s="5" t="s">
        <v>325</v>
      </c>
      <c r="S126" s="1870"/>
      <c r="T126" s="1870"/>
      <c r="U126" s="1870"/>
      <c r="V126" s="1870"/>
      <c r="W126" s="1870"/>
      <c r="X126" s="1870"/>
      <c r="Y126" s="1870"/>
      <c r="Z126" s="1870"/>
      <c r="AA126" s="5" t="s">
        <v>326</v>
      </c>
    </row>
    <row r="127" spans="1:34" ht="15.75" customHeight="1">
      <c r="A127" s="30"/>
      <c r="B127" s="30"/>
      <c r="C127" s="30"/>
      <c r="D127" s="30"/>
      <c r="E127" s="35" t="s">
        <v>753</v>
      </c>
      <c r="F127" s="1498"/>
      <c r="G127" s="1498"/>
      <c r="H127" s="32" t="s">
        <v>752</v>
      </c>
      <c r="I127" s="35"/>
      <c r="J127" s="15" t="s">
        <v>3074</v>
      </c>
      <c r="K127" s="15"/>
      <c r="L127" s="15"/>
      <c r="M127" s="15" t="s">
        <v>324</v>
      </c>
      <c r="N127" s="15"/>
      <c r="O127" s="15" t="s">
        <v>323</v>
      </c>
      <c r="P127" s="15"/>
      <c r="Q127" s="15" t="s">
        <v>322</v>
      </c>
      <c r="R127" s="35" t="s">
        <v>803</v>
      </c>
      <c r="S127" s="1871"/>
      <c r="T127" s="1871"/>
      <c r="U127" s="1871"/>
      <c r="V127" s="1871"/>
      <c r="W127" s="1871"/>
      <c r="X127" s="1871"/>
      <c r="Y127" s="1871"/>
      <c r="Z127" s="1871"/>
      <c r="AA127" s="203" t="s">
        <v>320</v>
      </c>
    </row>
    <row r="128" spans="1:34" ht="16.5" customHeight="1">
      <c r="A128" s="6" t="s">
        <v>802</v>
      </c>
      <c r="B128" s="3" t="s">
        <v>779</v>
      </c>
      <c r="C128" s="3"/>
      <c r="D128" s="3"/>
      <c r="E128" s="3"/>
      <c r="F128" s="3"/>
      <c r="G128" s="3"/>
      <c r="H128" s="3"/>
      <c r="I128" s="3"/>
      <c r="J128" s="3"/>
      <c r="K128" s="3"/>
      <c r="L128" s="3"/>
      <c r="M128" s="3"/>
      <c r="N128" s="3"/>
      <c r="O128" s="3"/>
      <c r="P128" s="3"/>
      <c r="Q128" s="3"/>
      <c r="R128" s="3"/>
      <c r="S128" s="3"/>
      <c r="T128" s="3"/>
      <c r="U128" s="3"/>
      <c r="V128" s="3"/>
      <c r="W128" s="3"/>
      <c r="X128" s="3"/>
      <c r="Y128" s="3"/>
      <c r="Z128" s="3"/>
      <c r="AA128" s="3"/>
    </row>
    <row r="129" spans="1:27" ht="16.5" customHeight="1">
      <c r="A129" s="32"/>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row>
    <row r="130" spans="1:27" ht="16.5" customHeight="1">
      <c r="A130" s="6" t="s">
        <v>802</v>
      </c>
      <c r="B130" s="3" t="s">
        <v>778</v>
      </c>
      <c r="C130" s="3"/>
      <c r="D130" s="3"/>
      <c r="E130" s="3"/>
      <c r="F130" s="3"/>
      <c r="G130" s="3"/>
      <c r="H130" s="3"/>
      <c r="I130" s="3"/>
      <c r="J130" s="3"/>
      <c r="K130" s="3"/>
      <c r="L130" s="3"/>
      <c r="M130" s="3"/>
      <c r="N130" s="3"/>
      <c r="O130" s="3"/>
      <c r="P130" s="3"/>
      <c r="Q130" s="3"/>
      <c r="R130" s="3"/>
      <c r="S130" s="3"/>
      <c r="T130" s="3"/>
      <c r="U130" s="3"/>
      <c r="V130" s="3"/>
      <c r="W130" s="3"/>
      <c r="X130" s="3"/>
      <c r="Y130" s="3"/>
      <c r="Z130" s="3"/>
      <c r="AA130" s="3"/>
    </row>
    <row r="131" spans="1:27" ht="16.5" customHeight="1">
      <c r="A131" s="32"/>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row>
    <row r="132" spans="1:27" ht="13.5" customHeight="1">
      <c r="A132" s="6"/>
      <c r="B132" s="3"/>
      <c r="C132" s="3"/>
      <c r="D132" s="3"/>
      <c r="E132" s="3"/>
      <c r="F132" s="38"/>
      <c r="G132" s="5"/>
      <c r="H132" s="1494"/>
      <c r="I132" s="1501"/>
      <c r="J132" s="1501"/>
      <c r="K132" s="1501"/>
      <c r="L132" s="5"/>
      <c r="M132" s="1494"/>
      <c r="N132" s="1501"/>
      <c r="O132" s="1501"/>
      <c r="P132" s="1501"/>
      <c r="Q132" s="5"/>
      <c r="R132" s="1494"/>
      <c r="S132" s="1501"/>
      <c r="T132" s="1501"/>
      <c r="U132" s="1501"/>
      <c r="V132" s="5"/>
      <c r="W132" s="1494"/>
      <c r="X132" s="1501"/>
      <c r="Y132" s="1501"/>
      <c r="Z132" s="1501"/>
      <c r="AA132" s="7"/>
    </row>
    <row r="133" spans="1:27" ht="13.5" customHeight="1">
      <c r="A133" s="6"/>
      <c r="B133" s="3"/>
      <c r="C133" s="3"/>
      <c r="D133" s="3"/>
      <c r="E133" s="3"/>
      <c r="F133" s="38"/>
      <c r="G133" s="5"/>
      <c r="H133" s="1494"/>
      <c r="I133" s="1501"/>
      <c r="J133" s="1501"/>
      <c r="K133" s="1501"/>
      <c r="L133" s="5"/>
      <c r="M133" s="1494"/>
      <c r="N133" s="1501"/>
      <c r="O133" s="1501"/>
      <c r="P133" s="1501"/>
      <c r="Q133" s="5"/>
      <c r="R133" s="1494"/>
      <c r="S133" s="1501"/>
      <c r="T133" s="1501"/>
      <c r="U133" s="1501"/>
      <c r="V133" s="5"/>
      <c r="W133" s="1494"/>
      <c r="X133" s="1501"/>
      <c r="Y133" s="1501"/>
      <c r="Z133" s="1501"/>
      <c r="AA133" s="7"/>
    </row>
    <row r="134" spans="1:27" ht="13.5" customHeight="1">
      <c r="A134" s="6"/>
      <c r="B134" s="3"/>
      <c r="C134" s="3"/>
      <c r="D134" s="3"/>
      <c r="E134" s="3"/>
      <c r="F134" s="38"/>
      <c r="G134" s="5"/>
      <c r="H134" s="1863"/>
      <c r="I134" s="1863"/>
      <c r="J134" s="1863"/>
      <c r="K134" s="1863"/>
      <c r="L134" s="5"/>
      <c r="M134" s="1863"/>
      <c r="N134" s="1863"/>
      <c r="O134" s="1863"/>
      <c r="P134" s="1863"/>
      <c r="Q134" s="5"/>
      <c r="R134" s="1863"/>
      <c r="S134" s="1863"/>
      <c r="T134" s="1863"/>
      <c r="U134" s="1863"/>
      <c r="V134" s="5"/>
      <c r="W134" s="1863"/>
      <c r="X134" s="1864"/>
      <c r="Y134" s="1864"/>
      <c r="Z134" s="1864"/>
      <c r="AA134" s="7"/>
    </row>
    <row r="135" spans="1:27" ht="13.5" customHeight="1">
      <c r="A135" s="6"/>
      <c r="B135" s="3"/>
      <c r="C135" s="3"/>
      <c r="D135" s="3"/>
      <c r="E135" s="3"/>
      <c r="F135" s="38"/>
      <c r="G135" s="3"/>
      <c r="H135" s="3"/>
      <c r="I135" s="3"/>
      <c r="J135" s="3"/>
      <c r="K135" s="3"/>
      <c r="L135" s="3"/>
      <c r="M135" s="3"/>
      <c r="N135" s="3"/>
      <c r="O135" s="3"/>
      <c r="P135" s="3"/>
      <c r="Q135" s="3"/>
      <c r="R135" s="3"/>
      <c r="S135" s="3"/>
      <c r="T135" s="3"/>
      <c r="U135" s="3"/>
      <c r="V135" s="3"/>
      <c r="W135" s="3"/>
      <c r="X135" s="3"/>
      <c r="Y135" s="3"/>
      <c r="Z135" s="3"/>
      <c r="AA135" s="7"/>
    </row>
    <row r="136" spans="1:27" ht="13.5" customHeight="1">
      <c r="A136" s="6"/>
      <c r="B136" s="3"/>
      <c r="C136" s="3"/>
      <c r="D136" s="3"/>
      <c r="E136" s="3"/>
      <c r="F136" s="38"/>
      <c r="G136" s="5"/>
      <c r="H136" s="1494"/>
      <c r="I136" s="1501"/>
      <c r="J136" s="1501"/>
      <c r="K136" s="1501"/>
      <c r="L136" s="5"/>
      <c r="M136" s="1494"/>
      <c r="N136" s="1501"/>
      <c r="O136" s="1501"/>
      <c r="P136" s="1501"/>
      <c r="Q136" s="5"/>
      <c r="R136" s="1494"/>
      <c r="S136" s="1501"/>
      <c r="T136" s="1501"/>
      <c r="U136" s="1501"/>
      <c r="V136" s="5"/>
      <c r="W136" s="1494"/>
      <c r="X136" s="1501"/>
      <c r="Y136" s="1501"/>
      <c r="Z136" s="1501"/>
      <c r="AA136" s="7"/>
    </row>
    <row r="137" spans="1:27" ht="13.5" customHeight="1">
      <c r="A137" s="6"/>
      <c r="B137" s="3"/>
      <c r="C137" s="3"/>
      <c r="D137" s="3"/>
      <c r="E137" s="3"/>
      <c r="F137" s="38"/>
      <c r="G137" s="3"/>
      <c r="H137" s="3"/>
      <c r="I137" s="3"/>
      <c r="J137" s="3"/>
      <c r="K137" s="3"/>
      <c r="L137" s="3"/>
      <c r="M137" s="3"/>
      <c r="N137" s="3"/>
      <c r="O137" s="3"/>
      <c r="P137" s="3"/>
      <c r="Q137" s="3"/>
      <c r="R137" s="3"/>
      <c r="S137" s="3"/>
      <c r="T137" s="3"/>
      <c r="U137" s="3"/>
      <c r="V137" s="3"/>
      <c r="W137" s="2"/>
      <c r="X137" s="3"/>
      <c r="Y137" s="3"/>
      <c r="Z137" s="2"/>
      <c r="AA137" s="39"/>
    </row>
    <row r="138" spans="1:27" ht="13.5" customHeight="1">
      <c r="A138" s="6"/>
      <c r="B138" s="3"/>
      <c r="C138" s="3"/>
      <c r="D138" s="3"/>
      <c r="E138" s="3"/>
      <c r="F138" s="38"/>
      <c r="G138" s="5"/>
      <c r="H138" s="1494"/>
      <c r="I138" s="1501"/>
      <c r="J138" s="1501"/>
      <c r="K138" s="1501"/>
      <c r="L138" s="5"/>
      <c r="M138" s="1494"/>
      <c r="N138" s="1501"/>
      <c r="O138" s="1501"/>
      <c r="P138" s="1501"/>
      <c r="Q138" s="5"/>
      <c r="R138" s="1494"/>
      <c r="S138" s="1501"/>
      <c r="T138" s="1501"/>
      <c r="U138" s="1501"/>
      <c r="V138" s="5"/>
      <c r="W138" s="1494"/>
      <c r="X138" s="1501"/>
      <c r="Y138" s="1501"/>
      <c r="Z138" s="1501"/>
      <c r="AA138" s="7"/>
    </row>
    <row r="139" spans="1:27" ht="13.5" customHeight="1">
      <c r="A139" s="6"/>
      <c r="B139" s="3"/>
      <c r="C139" s="3"/>
      <c r="D139" s="3"/>
      <c r="E139" s="3"/>
      <c r="F139" s="3"/>
      <c r="G139" s="3"/>
      <c r="H139" s="3"/>
      <c r="I139" s="38"/>
      <c r="J139" s="3"/>
      <c r="K139" s="3"/>
      <c r="L139" s="3"/>
      <c r="M139" s="3"/>
      <c r="N139" s="1494"/>
      <c r="O139" s="1501"/>
      <c r="P139" s="1501"/>
      <c r="Q139" s="1501"/>
      <c r="R139" s="3"/>
      <c r="S139" s="3"/>
      <c r="T139" s="3"/>
      <c r="U139" s="3"/>
      <c r="V139" s="3"/>
      <c r="W139" s="3"/>
      <c r="X139" s="2"/>
      <c r="Y139" s="3"/>
      <c r="Z139" s="3"/>
      <c r="AA139" s="3"/>
    </row>
    <row r="140" spans="1:27" ht="13.5" customHeight="1">
      <c r="A140" s="6"/>
      <c r="B140" s="3"/>
      <c r="C140" s="3"/>
      <c r="D140" s="3"/>
      <c r="E140" s="3"/>
      <c r="F140" s="3"/>
      <c r="G140" s="3"/>
      <c r="H140" s="3"/>
      <c r="I140" s="38"/>
      <c r="J140" s="3"/>
      <c r="K140" s="3"/>
      <c r="L140" s="3"/>
      <c r="M140" s="3"/>
      <c r="N140" s="1494"/>
      <c r="O140" s="1501"/>
      <c r="P140" s="1501"/>
      <c r="Q140" s="1501"/>
      <c r="R140" s="3"/>
      <c r="S140" s="3"/>
      <c r="T140" s="3"/>
      <c r="U140" s="3"/>
      <c r="V140" s="3"/>
      <c r="W140" s="3"/>
      <c r="X140" s="3"/>
      <c r="Y140" s="3"/>
      <c r="Z140" s="3"/>
      <c r="AA140" s="3"/>
    </row>
    <row r="141" spans="1:27" ht="13.5" customHeight="1">
      <c r="A141" s="6"/>
      <c r="B141" s="3"/>
      <c r="C141" s="3"/>
      <c r="D141" s="3"/>
      <c r="E141" s="3"/>
      <c r="F141" s="3"/>
      <c r="G141" s="3"/>
      <c r="H141" s="3"/>
      <c r="I141" s="38"/>
      <c r="J141" s="3"/>
      <c r="K141" s="3"/>
      <c r="L141" s="3"/>
      <c r="M141" s="3"/>
      <c r="N141" s="3"/>
      <c r="O141" s="3"/>
      <c r="P141" s="3"/>
      <c r="Q141" s="1494"/>
      <c r="R141" s="1501"/>
      <c r="S141" s="1501"/>
      <c r="T141" s="1501"/>
      <c r="U141" s="3"/>
      <c r="V141" s="3"/>
      <c r="W141" s="3"/>
      <c r="X141" s="3"/>
      <c r="Y141" s="3"/>
      <c r="Z141" s="3"/>
      <c r="AA141" s="3"/>
    </row>
    <row r="142" spans="1:27" ht="13.5" customHeight="1">
      <c r="A142" s="6"/>
      <c r="B142" s="3"/>
      <c r="C142" s="3"/>
      <c r="D142" s="3"/>
      <c r="E142" s="3"/>
      <c r="F142" s="3"/>
      <c r="G142" s="3"/>
      <c r="H142" s="3"/>
      <c r="I142" s="38"/>
      <c r="J142" s="3"/>
      <c r="K142" s="3"/>
      <c r="L142" s="3"/>
      <c r="M142" s="3"/>
      <c r="N142" s="3"/>
      <c r="O142" s="3"/>
      <c r="P142" s="3"/>
      <c r="Q142" s="1494"/>
      <c r="R142" s="1501"/>
      <c r="S142" s="1501"/>
      <c r="T142" s="1501"/>
      <c r="U142" s="3"/>
      <c r="V142" s="3"/>
      <c r="W142" s="3"/>
      <c r="X142" s="3"/>
      <c r="Y142" s="3"/>
      <c r="Z142" s="3"/>
      <c r="AA142" s="3"/>
    </row>
    <row r="143" spans="1:27" ht="13.5" customHeight="1">
      <c r="A143" s="6"/>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row>
    <row r="144" spans="1:27" ht="13.5" customHeight="1">
      <c r="A144" s="6"/>
      <c r="B144" s="3"/>
      <c r="C144" s="3"/>
      <c r="D144" s="3"/>
      <c r="E144" s="3"/>
      <c r="F144" s="3"/>
      <c r="G144" s="9"/>
      <c r="H144" s="3"/>
      <c r="I144" s="3"/>
      <c r="J144" s="3"/>
      <c r="K144" s="3"/>
      <c r="L144" s="1618"/>
      <c r="M144" s="1618"/>
      <c r="N144" s="1618"/>
      <c r="O144" s="1618"/>
      <c r="P144" s="1618"/>
      <c r="Q144" s="1618"/>
      <c r="R144" s="1618"/>
      <c r="S144" s="1618"/>
      <c r="T144" s="1618"/>
      <c r="U144" s="1618"/>
      <c r="V144" s="1618"/>
      <c r="W144" s="1618"/>
      <c r="X144" s="1618"/>
      <c r="Y144" s="1618"/>
      <c r="Z144" s="1618"/>
      <c r="AA144" s="1618"/>
    </row>
    <row r="145" spans="1:27" ht="13.5" customHeight="1">
      <c r="A145" s="6"/>
      <c r="B145" s="3"/>
      <c r="C145" s="3"/>
      <c r="D145" s="3"/>
      <c r="E145" s="3"/>
      <c r="F145" s="3"/>
      <c r="G145" s="9"/>
      <c r="H145" s="3"/>
      <c r="I145" s="3"/>
      <c r="J145" s="3"/>
      <c r="K145" s="3"/>
      <c r="L145" s="1880"/>
      <c r="M145" s="1880"/>
      <c r="N145" s="1880"/>
      <c r="O145" s="1880"/>
      <c r="P145" s="1880"/>
      <c r="Q145" s="1880"/>
      <c r="R145" s="1880"/>
      <c r="S145" s="1880"/>
      <c r="T145" s="1880"/>
      <c r="U145" s="1880"/>
      <c r="V145" s="1880"/>
      <c r="W145" s="1880"/>
      <c r="X145" s="1880"/>
      <c r="Y145" s="1880"/>
      <c r="Z145" s="1880"/>
      <c r="AA145" s="1880"/>
    </row>
    <row r="146" spans="1:27">
      <c r="A146" s="6"/>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row>
    <row r="147" spans="1:27">
      <c r="A147" s="6"/>
      <c r="B147" s="6"/>
      <c r="C147" s="3"/>
      <c r="D147" s="3"/>
      <c r="E147" s="6"/>
      <c r="F147" s="3"/>
      <c r="G147" s="3"/>
      <c r="H147" s="6"/>
      <c r="I147" s="3"/>
      <c r="J147" s="3"/>
      <c r="K147" s="6"/>
      <c r="L147" s="3"/>
      <c r="M147" s="3"/>
      <c r="N147" s="6"/>
      <c r="O147" s="3"/>
      <c r="P147" s="3"/>
      <c r="Q147" s="3"/>
      <c r="R147" s="6"/>
      <c r="S147" s="3"/>
      <c r="T147" s="3"/>
      <c r="U147" s="3"/>
      <c r="V147" s="3"/>
      <c r="W147" s="6"/>
      <c r="X147" s="7"/>
      <c r="Y147" s="3"/>
      <c r="Z147" s="3"/>
      <c r="AA147" s="2"/>
    </row>
    <row r="148" spans="1:27">
      <c r="A148" s="6"/>
      <c r="B148" s="3"/>
      <c r="C148" s="3"/>
      <c r="D148" s="3"/>
      <c r="E148" s="3"/>
      <c r="F148" s="3"/>
      <c r="G148" s="3"/>
      <c r="H148" s="2"/>
      <c r="I148" s="5"/>
      <c r="J148" s="1473"/>
      <c r="K148" s="1473"/>
      <c r="L148" s="1473"/>
      <c r="M148" s="1473"/>
      <c r="N148" s="1473"/>
      <c r="O148" s="5"/>
      <c r="P148" s="1473"/>
      <c r="Q148" s="1473"/>
      <c r="R148" s="1473"/>
      <c r="S148" s="1473"/>
      <c r="T148" s="1473"/>
      <c r="U148" s="5"/>
      <c r="V148" s="1473"/>
      <c r="W148" s="1473"/>
      <c r="X148" s="1473"/>
      <c r="Y148" s="1473"/>
      <c r="Z148" s="1473"/>
      <c r="AA148" s="7"/>
    </row>
    <row r="149" spans="1:27">
      <c r="A149" s="6"/>
      <c r="B149" s="3"/>
      <c r="C149" s="3"/>
      <c r="D149" s="3"/>
      <c r="E149" s="3"/>
      <c r="F149" s="3"/>
      <c r="G149" s="3"/>
      <c r="H149" s="2"/>
      <c r="I149" s="5"/>
      <c r="J149" s="1494"/>
      <c r="K149" s="1494"/>
      <c r="L149" s="1494"/>
      <c r="M149" s="1494"/>
      <c r="N149" s="1494"/>
      <c r="O149" s="5"/>
      <c r="P149" s="1494"/>
      <c r="Q149" s="1494"/>
      <c r="R149" s="1494"/>
      <c r="S149" s="1494"/>
      <c r="T149" s="1494"/>
      <c r="U149" s="5"/>
      <c r="V149" s="1494"/>
      <c r="W149" s="1494"/>
      <c r="X149" s="1494"/>
      <c r="Y149" s="1494"/>
      <c r="Z149" s="1494"/>
      <c r="AA149" s="7"/>
    </row>
    <row r="150" spans="1:27">
      <c r="A150" s="6"/>
      <c r="B150" s="3"/>
      <c r="C150" s="3"/>
      <c r="D150" s="3"/>
      <c r="E150" s="3"/>
      <c r="F150" s="3"/>
      <c r="G150" s="3"/>
      <c r="H150" s="3"/>
      <c r="I150" s="5"/>
      <c r="J150" s="3"/>
      <c r="K150" s="1494"/>
      <c r="L150" s="1494"/>
      <c r="M150" s="1494"/>
      <c r="N150" s="1494"/>
      <c r="O150" s="5"/>
      <c r="P150" s="3"/>
      <c r="Q150" s="3"/>
      <c r="R150" s="3"/>
      <c r="S150" s="3"/>
      <c r="T150" s="3"/>
      <c r="U150" s="5"/>
      <c r="V150" s="3"/>
      <c r="W150" s="3"/>
      <c r="X150" s="3"/>
      <c r="Y150" s="3"/>
      <c r="Z150" s="3"/>
      <c r="AA150" s="5"/>
    </row>
    <row r="151" spans="1:27">
      <c r="A151" s="6"/>
      <c r="B151" s="3"/>
      <c r="C151" s="3"/>
      <c r="D151" s="3"/>
      <c r="E151" s="3"/>
      <c r="F151" s="3"/>
      <c r="G151" s="3"/>
      <c r="H151" s="2"/>
      <c r="I151" s="5"/>
      <c r="J151" s="1473"/>
      <c r="K151" s="1473"/>
      <c r="L151" s="1473"/>
      <c r="M151" s="1473"/>
      <c r="N151" s="1473"/>
      <c r="O151" s="5"/>
      <c r="P151" s="1473"/>
      <c r="Q151" s="1473"/>
      <c r="R151" s="1473"/>
      <c r="S151" s="1473"/>
      <c r="T151" s="1473"/>
      <c r="U151" s="5"/>
      <c r="V151" s="1473"/>
      <c r="W151" s="1473"/>
      <c r="X151" s="1473"/>
      <c r="Y151" s="1473"/>
      <c r="Z151" s="1473"/>
      <c r="AA151" s="7"/>
    </row>
    <row r="152" spans="1:27">
      <c r="A152" s="6"/>
      <c r="B152" s="3"/>
      <c r="C152" s="3"/>
      <c r="D152" s="3"/>
      <c r="E152" s="3"/>
      <c r="F152" s="3"/>
      <c r="G152" s="3"/>
      <c r="H152" s="5"/>
      <c r="I152" s="5"/>
      <c r="J152" s="1494"/>
      <c r="K152" s="1494"/>
      <c r="L152" s="1494"/>
      <c r="M152" s="1494"/>
      <c r="N152" s="1494"/>
      <c r="O152" s="5"/>
      <c r="P152" s="1494"/>
      <c r="Q152" s="1494"/>
      <c r="R152" s="1494"/>
      <c r="S152" s="1494"/>
      <c r="T152" s="1494"/>
      <c r="U152" s="5"/>
      <c r="V152" s="1494"/>
      <c r="W152" s="1494"/>
      <c r="X152" s="1494"/>
      <c r="Y152" s="1494"/>
      <c r="Z152" s="1494"/>
      <c r="AA152" s="7"/>
    </row>
    <row r="153" spans="1:27">
      <c r="A153" s="6"/>
      <c r="B153" s="3"/>
      <c r="C153" s="3"/>
      <c r="D153" s="3"/>
      <c r="E153" s="3"/>
      <c r="F153" s="3"/>
      <c r="G153" s="3"/>
      <c r="H153" s="5"/>
      <c r="I153" s="5"/>
      <c r="J153" s="1494"/>
      <c r="K153" s="1494"/>
      <c r="L153" s="1494"/>
      <c r="M153" s="1494"/>
      <c r="N153" s="1494"/>
      <c r="O153" s="5"/>
      <c r="P153" s="1494"/>
      <c r="Q153" s="1494"/>
      <c r="R153" s="1494"/>
      <c r="S153" s="1494"/>
      <c r="T153" s="1494"/>
      <c r="U153" s="5"/>
      <c r="V153" s="1494"/>
      <c r="W153" s="1494"/>
      <c r="X153" s="1494"/>
      <c r="Y153" s="1494"/>
      <c r="Z153" s="1494"/>
      <c r="AA153" s="7"/>
    </row>
    <row r="154" spans="1:27">
      <c r="A154" s="6"/>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row>
    <row r="155" spans="1:27">
      <c r="A155" s="6"/>
      <c r="B155" s="3"/>
      <c r="C155" s="3"/>
      <c r="D155" s="3"/>
      <c r="E155" s="3"/>
      <c r="F155" s="3"/>
      <c r="G155" s="3"/>
      <c r="H155" s="3"/>
      <c r="I155" s="5"/>
      <c r="J155" s="1494"/>
      <c r="K155" s="1494"/>
      <c r="L155" s="1494"/>
      <c r="M155" s="1494"/>
      <c r="N155" s="1494"/>
      <c r="O155" s="5"/>
      <c r="P155" s="1494"/>
      <c r="Q155" s="1494"/>
      <c r="R155" s="1494"/>
      <c r="S155" s="1494"/>
      <c r="T155" s="1494"/>
      <c r="U155" s="5"/>
      <c r="V155" s="1494"/>
      <c r="W155" s="1494"/>
      <c r="X155" s="1494"/>
      <c r="Y155" s="1494"/>
      <c r="Z155" s="1494"/>
      <c r="AA155" s="7"/>
    </row>
    <row r="156" spans="1:27">
      <c r="A156" s="6"/>
      <c r="B156" s="3"/>
      <c r="C156" s="3"/>
      <c r="D156" s="3"/>
      <c r="E156" s="3"/>
      <c r="F156" s="3"/>
      <c r="G156" s="3"/>
      <c r="H156" s="3"/>
      <c r="I156" s="5"/>
      <c r="J156" s="1494"/>
      <c r="K156" s="1494"/>
      <c r="L156" s="1494"/>
      <c r="M156" s="1494"/>
      <c r="N156" s="1494"/>
      <c r="O156" s="5"/>
      <c r="P156" s="1494"/>
      <c r="Q156" s="1494"/>
      <c r="R156" s="1494"/>
      <c r="S156" s="1494"/>
      <c r="T156" s="1494"/>
      <c r="U156" s="5"/>
      <c r="V156" s="1494"/>
      <c r="W156" s="1494"/>
      <c r="X156" s="1494"/>
      <c r="Y156" s="1494"/>
      <c r="Z156" s="1494"/>
      <c r="AA156" s="7"/>
    </row>
    <row r="157" spans="1:27">
      <c r="A157" s="6"/>
      <c r="B157" s="3"/>
      <c r="C157" s="3"/>
      <c r="D157" s="3"/>
      <c r="E157" s="3"/>
      <c r="F157" s="3"/>
      <c r="G157" s="3"/>
      <c r="H157" s="3"/>
      <c r="I157" s="5"/>
      <c r="J157" s="1494"/>
      <c r="K157" s="1494"/>
      <c r="L157" s="1494"/>
      <c r="M157" s="1494"/>
      <c r="N157" s="1494"/>
      <c r="O157" s="5"/>
      <c r="P157" s="1494"/>
      <c r="Q157" s="1494"/>
      <c r="R157" s="1494"/>
      <c r="S157" s="1494"/>
      <c r="T157" s="1494"/>
      <c r="U157" s="5"/>
      <c r="V157" s="1494"/>
      <c r="W157" s="1494"/>
      <c r="X157" s="1494"/>
      <c r="Y157" s="1494"/>
      <c r="Z157" s="1494"/>
      <c r="AA157" s="7"/>
    </row>
    <row r="158" spans="1:27">
      <c r="A158" s="6"/>
      <c r="B158" s="3"/>
      <c r="C158" s="3"/>
      <c r="D158" s="3"/>
      <c r="E158" s="3"/>
      <c r="F158" s="3"/>
      <c r="G158" s="3"/>
      <c r="H158" s="3"/>
      <c r="I158" s="3"/>
      <c r="J158" s="3"/>
      <c r="K158" s="3"/>
      <c r="L158" s="3"/>
      <c r="M158" s="1494"/>
      <c r="N158" s="1494"/>
      <c r="O158" s="1494"/>
      <c r="P158" s="1494"/>
      <c r="Q158" s="1494"/>
      <c r="R158" s="3"/>
      <c r="S158" s="3"/>
      <c r="T158" s="3"/>
      <c r="U158" s="3"/>
      <c r="V158" s="3"/>
      <c r="W158" s="3"/>
      <c r="X158" s="3"/>
      <c r="Y158" s="3"/>
      <c r="Z158" s="3"/>
      <c r="AA158" s="3"/>
    </row>
    <row r="159" spans="1:27">
      <c r="A159" s="6"/>
      <c r="B159" s="3"/>
      <c r="C159" s="3"/>
      <c r="D159" s="3"/>
      <c r="E159" s="3"/>
      <c r="F159" s="3"/>
      <c r="G159" s="3"/>
      <c r="H159" s="3"/>
      <c r="I159" s="3"/>
      <c r="J159" s="3"/>
      <c r="K159" s="3"/>
      <c r="L159" s="3"/>
      <c r="M159" s="1494"/>
      <c r="N159" s="1494"/>
      <c r="O159" s="1494"/>
      <c r="P159" s="1494"/>
      <c r="Q159" s="1494"/>
      <c r="R159" s="3"/>
      <c r="S159" s="3"/>
      <c r="T159" s="3"/>
      <c r="U159" s="3"/>
      <c r="V159" s="3"/>
      <c r="W159" s="3"/>
      <c r="X159" s="3"/>
      <c r="Y159" s="3"/>
      <c r="Z159" s="3"/>
      <c r="AA159" s="3"/>
    </row>
    <row r="160" spans="1:27">
      <c r="A160" s="6"/>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row>
    <row r="161" spans="1:27">
      <c r="A161" s="6"/>
      <c r="B161" s="3"/>
      <c r="C161" s="3"/>
      <c r="D161" s="3"/>
      <c r="E161" s="3"/>
      <c r="F161" s="3"/>
      <c r="G161" s="3"/>
      <c r="H161" s="3"/>
      <c r="I161" s="3"/>
      <c r="J161" s="3"/>
      <c r="K161" s="3"/>
      <c r="L161" s="1499"/>
      <c r="M161" s="1499"/>
      <c r="N161" s="1499"/>
      <c r="O161" s="1499"/>
      <c r="P161" s="3"/>
      <c r="Q161" s="3"/>
      <c r="R161" s="3"/>
      <c r="S161" s="3"/>
      <c r="T161" s="3"/>
      <c r="U161" s="3"/>
      <c r="V161" s="3"/>
      <c r="W161" s="3"/>
      <c r="X161" s="3"/>
      <c r="Y161" s="3"/>
      <c r="Z161" s="3"/>
      <c r="AA161" s="3"/>
    </row>
    <row r="162" spans="1:27">
      <c r="A162" s="6"/>
      <c r="B162" s="3"/>
      <c r="C162" s="3"/>
      <c r="D162" s="3"/>
      <c r="E162" s="3"/>
      <c r="F162" s="3"/>
      <c r="G162" s="3"/>
      <c r="H162" s="3"/>
      <c r="I162" s="3"/>
      <c r="J162" s="3"/>
      <c r="K162" s="3"/>
      <c r="L162" s="1499"/>
      <c r="M162" s="1499"/>
      <c r="N162" s="1499"/>
      <c r="O162" s="1499"/>
      <c r="P162" s="3"/>
      <c r="Q162" s="3"/>
      <c r="R162" s="3"/>
      <c r="S162" s="3"/>
      <c r="T162" s="3"/>
      <c r="U162" s="3"/>
      <c r="V162" s="3"/>
      <c r="W162" s="3"/>
      <c r="X162" s="3"/>
      <c r="Y162" s="3"/>
      <c r="Z162" s="3"/>
      <c r="AA162" s="3"/>
    </row>
    <row r="163" spans="1:27">
      <c r="A163" s="6"/>
      <c r="B163" s="3"/>
      <c r="C163" s="3"/>
      <c r="D163" s="3"/>
      <c r="E163" s="3"/>
      <c r="F163" s="3"/>
      <c r="G163" s="3"/>
      <c r="H163" s="3"/>
      <c r="I163" s="5"/>
      <c r="J163" s="1473"/>
      <c r="K163" s="1473"/>
      <c r="L163" s="1473"/>
      <c r="M163" s="1473"/>
      <c r="N163" s="1473"/>
      <c r="O163" s="5"/>
      <c r="P163" s="1473"/>
      <c r="Q163" s="1473"/>
      <c r="R163" s="1473"/>
      <c r="S163" s="1473"/>
      <c r="T163" s="1473"/>
      <c r="U163" s="3"/>
      <c r="V163" s="3"/>
      <c r="W163" s="3"/>
      <c r="X163" s="3"/>
      <c r="Y163" s="3"/>
      <c r="Z163" s="3"/>
      <c r="AA163" s="3"/>
    </row>
    <row r="164" spans="1:27">
      <c r="A164" s="6"/>
      <c r="B164" s="3"/>
      <c r="C164" s="3"/>
      <c r="D164" s="3"/>
      <c r="E164" s="3"/>
      <c r="F164" s="3"/>
      <c r="G164" s="3"/>
      <c r="H164" s="3"/>
      <c r="I164" s="5"/>
      <c r="J164" s="1485"/>
      <c r="K164" s="1485"/>
      <c r="L164" s="1485"/>
      <c r="M164" s="1485"/>
      <c r="N164" s="1485"/>
      <c r="O164" s="5"/>
      <c r="P164" s="1485"/>
      <c r="Q164" s="1485"/>
      <c r="R164" s="1485"/>
      <c r="S164" s="1485"/>
      <c r="T164" s="1485"/>
      <c r="U164" s="3"/>
      <c r="V164" s="3"/>
      <c r="W164" s="3"/>
      <c r="X164" s="3"/>
      <c r="Y164" s="3"/>
      <c r="Z164" s="3"/>
      <c r="AA164" s="3"/>
    </row>
    <row r="165" spans="1:27">
      <c r="A165" s="6"/>
      <c r="B165" s="3"/>
      <c r="C165" s="3"/>
      <c r="D165" s="3"/>
      <c r="E165" s="3"/>
      <c r="F165" s="3"/>
      <c r="G165" s="3"/>
      <c r="H165" s="3"/>
      <c r="I165" s="5"/>
      <c r="J165" s="1473"/>
      <c r="K165" s="1473"/>
      <c r="L165" s="1473"/>
      <c r="M165" s="1473"/>
      <c r="N165" s="1473"/>
      <c r="O165" s="5"/>
      <c r="P165" s="1473"/>
      <c r="Q165" s="1473"/>
      <c r="R165" s="1473"/>
      <c r="S165" s="1473"/>
      <c r="T165" s="1473"/>
      <c r="U165" s="3"/>
      <c r="V165" s="3"/>
      <c r="W165" s="3"/>
      <c r="X165" s="3"/>
      <c r="Y165" s="3"/>
      <c r="Z165" s="3"/>
      <c r="AA165" s="3"/>
    </row>
    <row r="166" spans="1:27">
      <c r="A166" s="6"/>
      <c r="B166" s="3"/>
      <c r="C166" s="3"/>
      <c r="D166" s="3"/>
      <c r="E166" s="3"/>
      <c r="F166" s="3"/>
      <c r="G166" s="3"/>
      <c r="H166" s="3"/>
      <c r="I166" s="5"/>
      <c r="J166" s="1473"/>
      <c r="K166" s="1473"/>
      <c r="L166" s="1473"/>
      <c r="M166" s="1473"/>
      <c r="N166" s="1473"/>
      <c r="O166" s="5"/>
      <c r="P166" s="1473"/>
      <c r="Q166" s="1473"/>
      <c r="R166" s="1473"/>
      <c r="S166" s="1473"/>
      <c r="T166" s="1473"/>
      <c r="U166" s="3"/>
      <c r="V166" s="3"/>
      <c r="W166" s="3"/>
      <c r="X166" s="3"/>
      <c r="Y166" s="3"/>
      <c r="Z166" s="3"/>
      <c r="AA166" s="3"/>
    </row>
    <row r="167" spans="1:27">
      <c r="A167" s="6"/>
      <c r="B167" s="3"/>
      <c r="C167" s="3"/>
      <c r="D167" s="3"/>
      <c r="E167" s="3"/>
      <c r="F167" s="3"/>
      <c r="G167" s="7"/>
      <c r="H167" s="3"/>
      <c r="I167" s="1550"/>
      <c r="J167" s="1550"/>
      <c r="K167" s="1550"/>
      <c r="L167" s="1550"/>
      <c r="M167" s="1550"/>
      <c r="N167" s="1550"/>
      <c r="O167" s="1550"/>
      <c r="P167" s="1550"/>
      <c r="Q167" s="1550"/>
      <c r="R167" s="1550"/>
      <c r="S167" s="1550"/>
      <c r="T167" s="1550"/>
      <c r="U167" s="1550"/>
      <c r="V167" s="1550"/>
      <c r="W167" s="2"/>
      <c r="X167" s="3"/>
      <c r="Y167" s="3"/>
      <c r="Z167" s="3"/>
      <c r="AA167" s="3"/>
    </row>
    <row r="168" spans="1:27">
      <c r="A168" s="6"/>
      <c r="B168" s="3"/>
      <c r="C168" s="3"/>
      <c r="D168" s="3"/>
      <c r="E168" s="3"/>
      <c r="F168" s="3"/>
      <c r="G168" s="3"/>
      <c r="H168" s="3"/>
      <c r="I168" s="3"/>
      <c r="J168" s="3"/>
      <c r="K168" s="3"/>
      <c r="L168" s="3"/>
      <c r="M168" s="3"/>
      <c r="N168" s="3"/>
      <c r="O168" s="3"/>
      <c r="P168" s="3"/>
      <c r="Q168" s="6"/>
      <c r="R168" s="2"/>
      <c r="S168" s="2"/>
      <c r="T168" s="6"/>
      <c r="U168" s="2"/>
      <c r="V168" s="2"/>
      <c r="W168" s="3"/>
      <c r="X168" s="3"/>
      <c r="Y168" s="3"/>
      <c r="Z168" s="3"/>
      <c r="AA168" s="3"/>
    </row>
    <row r="169" spans="1:27">
      <c r="A169" s="6"/>
      <c r="B169" s="3"/>
      <c r="C169" s="3"/>
      <c r="D169" s="3"/>
      <c r="E169" s="3"/>
      <c r="F169" s="3"/>
      <c r="G169" s="3"/>
      <c r="H169" s="3"/>
      <c r="I169" s="3"/>
      <c r="J169" s="6"/>
      <c r="K169" s="3"/>
      <c r="L169" s="3"/>
      <c r="M169" s="3"/>
      <c r="N169" s="3"/>
      <c r="O169" s="3"/>
      <c r="P169" s="6"/>
      <c r="Q169" s="3"/>
      <c r="R169" s="2"/>
      <c r="S169" s="3"/>
      <c r="T169" s="3"/>
      <c r="U169" s="3"/>
      <c r="V169" s="6"/>
      <c r="W169" s="3"/>
      <c r="X169" s="3"/>
      <c r="Y169" s="2"/>
      <c r="Z169" s="3"/>
      <c r="AA169" s="3"/>
    </row>
    <row r="170" spans="1:27" ht="13.5" customHeight="1">
      <c r="A170" s="6"/>
      <c r="B170" s="3"/>
      <c r="C170" s="3"/>
      <c r="D170" s="3"/>
      <c r="E170" s="3"/>
      <c r="F170" s="3"/>
      <c r="G170" s="3"/>
      <c r="H170" s="1489"/>
      <c r="I170" s="1489"/>
      <c r="J170" s="1489"/>
      <c r="K170" s="1489"/>
      <c r="L170" s="1489"/>
      <c r="M170" s="1489"/>
      <c r="N170" s="1489"/>
      <c r="O170" s="1489"/>
      <c r="P170" s="1489"/>
      <c r="Q170" s="1489"/>
      <c r="R170" s="1489"/>
      <c r="S170" s="1489"/>
      <c r="T170" s="1489"/>
      <c r="U170" s="1489"/>
      <c r="V170" s="1489"/>
      <c r="W170" s="1489"/>
      <c r="X170" s="1489"/>
      <c r="Y170" s="1489"/>
      <c r="Z170" s="1489"/>
      <c r="AA170" s="1489"/>
    </row>
    <row r="171" spans="1:27">
      <c r="A171" s="6"/>
      <c r="B171" s="3"/>
      <c r="C171" s="3"/>
      <c r="D171" s="3"/>
      <c r="E171" s="3"/>
      <c r="F171" s="3"/>
      <c r="G171" s="3"/>
      <c r="H171" s="1489"/>
      <c r="I171" s="1489"/>
      <c r="J171" s="1489"/>
      <c r="K171" s="1489"/>
      <c r="L171" s="1489"/>
      <c r="M171" s="1489"/>
      <c r="N171" s="1489"/>
      <c r="O171" s="1489"/>
      <c r="P171" s="1489"/>
      <c r="Q171" s="1489"/>
      <c r="R171" s="1489"/>
      <c r="S171" s="1489"/>
      <c r="T171" s="1489"/>
      <c r="U171" s="1489"/>
      <c r="V171" s="1489"/>
      <c r="W171" s="1489"/>
      <c r="X171" s="1489"/>
      <c r="Y171" s="1489"/>
      <c r="Z171" s="1489"/>
      <c r="AA171" s="1489"/>
    </row>
    <row r="172" spans="1:27">
      <c r="A172" s="6"/>
      <c r="B172" s="3"/>
      <c r="C172" s="3"/>
      <c r="D172" s="3"/>
      <c r="E172" s="3"/>
      <c r="F172" s="3"/>
      <c r="G172" s="3"/>
      <c r="H172" s="1489"/>
      <c r="I172" s="1489"/>
      <c r="J172" s="1489"/>
      <c r="K172" s="1489"/>
      <c r="L172" s="1489"/>
      <c r="M172" s="1489"/>
      <c r="N172" s="1489"/>
      <c r="O172" s="1489"/>
      <c r="P172" s="1489"/>
      <c r="Q172" s="1489"/>
      <c r="R172" s="1489"/>
      <c r="S172" s="1489"/>
      <c r="T172" s="1489"/>
      <c r="U172" s="1489"/>
      <c r="V172" s="1489"/>
      <c r="W172" s="1489"/>
      <c r="X172" s="1489"/>
      <c r="Y172" s="1489"/>
      <c r="Z172" s="1489"/>
      <c r="AA172" s="1489"/>
    </row>
    <row r="173" spans="1:27">
      <c r="A173" s="6"/>
      <c r="B173" s="3"/>
      <c r="C173" s="3"/>
      <c r="D173" s="3"/>
      <c r="E173" s="3"/>
      <c r="F173" s="3"/>
      <c r="G173" s="3"/>
      <c r="H173" s="3"/>
      <c r="I173" s="3"/>
      <c r="J173" s="3"/>
      <c r="K173" s="3"/>
      <c r="L173" s="6"/>
      <c r="M173" s="3"/>
      <c r="N173" s="6"/>
      <c r="O173" s="3"/>
      <c r="P173" s="6"/>
      <c r="Q173" s="3"/>
      <c r="R173" s="3"/>
      <c r="S173" s="2"/>
      <c r="T173" s="2"/>
      <c r="U173" s="3"/>
      <c r="V173" s="3"/>
      <c r="W173" s="3"/>
      <c r="X173" s="3"/>
      <c r="Y173" s="3"/>
      <c r="Z173" s="3"/>
      <c r="AA173" s="3"/>
    </row>
    <row r="174" spans="1:27">
      <c r="A174" s="6"/>
      <c r="B174" s="3"/>
      <c r="C174" s="3"/>
      <c r="D174" s="3"/>
      <c r="E174" s="3"/>
      <c r="F174" s="3"/>
      <c r="G174" s="3"/>
      <c r="H174" s="3"/>
      <c r="I174" s="3"/>
      <c r="J174" s="3"/>
      <c r="K174" s="3"/>
      <c r="L174" s="6"/>
      <c r="M174" s="3"/>
      <c r="N174" s="6"/>
      <c r="O174" s="3"/>
      <c r="P174" s="6"/>
      <c r="Q174" s="3"/>
      <c r="R174" s="3"/>
      <c r="S174" s="2"/>
      <c r="T174" s="2"/>
      <c r="U174" s="3"/>
      <c r="V174" s="3"/>
      <c r="W174" s="3"/>
      <c r="X174" s="3"/>
      <c r="Y174" s="3"/>
      <c r="Z174" s="3"/>
      <c r="AA174" s="3"/>
    </row>
    <row r="175" spans="1:27" ht="13.5" customHeight="1">
      <c r="A175" s="6"/>
      <c r="B175" s="3"/>
      <c r="C175" s="3"/>
      <c r="D175" s="3"/>
      <c r="E175" s="3"/>
      <c r="F175" s="3"/>
      <c r="G175" s="3"/>
      <c r="H175" s="3"/>
      <c r="I175" s="3"/>
      <c r="J175" s="3"/>
      <c r="K175" s="3"/>
      <c r="L175" s="3"/>
      <c r="M175" s="3"/>
      <c r="N175" s="3"/>
      <c r="O175" s="3"/>
      <c r="P175" s="3"/>
      <c r="Q175" s="3"/>
      <c r="R175" s="3"/>
      <c r="S175" s="2"/>
      <c r="T175" s="2"/>
      <c r="U175" s="3"/>
      <c r="V175" s="3"/>
      <c r="W175" s="3"/>
      <c r="X175" s="3"/>
      <c r="Y175" s="3"/>
      <c r="Z175" s="3"/>
      <c r="AA175" s="3"/>
    </row>
    <row r="176" spans="1:27" ht="15" customHeight="1">
      <c r="A176" s="6"/>
      <c r="B176" s="3"/>
      <c r="C176" s="3"/>
      <c r="D176" s="3"/>
      <c r="E176" s="5"/>
      <c r="F176" s="1473"/>
      <c r="G176" s="1473"/>
      <c r="H176" s="1473"/>
      <c r="I176" s="5"/>
      <c r="J176" s="3"/>
      <c r="K176" s="3"/>
      <c r="L176" s="6"/>
      <c r="M176" s="3"/>
      <c r="N176" s="3"/>
      <c r="O176" s="3"/>
      <c r="P176" s="3"/>
      <c r="Q176" s="3"/>
      <c r="R176" s="5"/>
      <c r="S176" s="1473"/>
      <c r="T176" s="1473"/>
      <c r="U176" s="1473"/>
      <c r="V176" s="1473"/>
      <c r="W176" s="1473"/>
      <c r="X176" s="1473"/>
      <c r="Y176" s="1473"/>
      <c r="Z176" s="1473"/>
      <c r="AA176" s="5"/>
    </row>
    <row r="177" spans="1:27" ht="15" customHeight="1">
      <c r="A177" s="2"/>
      <c r="B177" s="2"/>
      <c r="C177" s="2"/>
      <c r="D177" s="2"/>
      <c r="E177" s="5"/>
      <c r="F177" s="1473"/>
      <c r="G177" s="1473"/>
      <c r="H177" s="1473"/>
      <c r="I177" s="5"/>
      <c r="J177" s="2"/>
      <c r="K177" s="3"/>
      <c r="L177" s="3"/>
      <c r="M177" s="3"/>
      <c r="N177" s="3"/>
      <c r="O177" s="3"/>
      <c r="P177" s="3"/>
      <c r="Q177" s="3"/>
      <c r="R177" s="5"/>
      <c r="S177" s="1473"/>
      <c r="T177" s="1473"/>
      <c r="U177" s="1473"/>
      <c r="V177" s="1473"/>
      <c r="W177" s="1473"/>
      <c r="X177" s="1473"/>
      <c r="Y177" s="1473"/>
      <c r="Z177" s="1473"/>
      <c r="AA177" s="33"/>
    </row>
    <row r="178" spans="1:27" ht="15" customHeight="1">
      <c r="A178" s="2"/>
      <c r="B178" s="2"/>
      <c r="C178" s="2"/>
      <c r="D178" s="2"/>
      <c r="E178" s="5"/>
      <c r="F178" s="1473"/>
      <c r="G178" s="1473"/>
      <c r="H178" s="1473"/>
      <c r="I178" s="5"/>
      <c r="J178" s="2"/>
      <c r="K178" s="3"/>
      <c r="L178" s="3"/>
      <c r="M178" s="3"/>
      <c r="N178" s="3"/>
      <c r="O178" s="3"/>
      <c r="P178" s="3"/>
      <c r="Q178" s="3"/>
      <c r="R178" s="5"/>
      <c r="S178" s="1473"/>
      <c r="T178" s="1473"/>
      <c r="U178" s="1473"/>
      <c r="V178" s="1473"/>
      <c r="W178" s="1473"/>
      <c r="X178" s="1473"/>
      <c r="Y178" s="1473"/>
      <c r="Z178" s="1473"/>
      <c r="AA178" s="33"/>
    </row>
    <row r="179" spans="1:27" ht="13.5" customHeight="1">
      <c r="A179" s="6"/>
      <c r="B179" s="3"/>
      <c r="C179" s="3"/>
      <c r="D179" s="3"/>
      <c r="E179" s="3"/>
      <c r="F179" s="3"/>
      <c r="G179" s="3"/>
      <c r="H179" s="3"/>
      <c r="I179" s="1531"/>
      <c r="J179" s="1531"/>
      <c r="K179" s="1531"/>
      <c r="L179" s="1531"/>
      <c r="M179" s="1531"/>
      <c r="N179" s="1531"/>
      <c r="O179" s="1531"/>
      <c r="P179" s="1531"/>
      <c r="Q179" s="1531"/>
      <c r="R179" s="1531"/>
      <c r="S179" s="1531"/>
      <c r="T179" s="1531"/>
      <c r="U179" s="1531"/>
      <c r="V179" s="1531"/>
      <c r="W179" s="1531"/>
      <c r="X179" s="1531"/>
      <c r="Y179" s="1531"/>
      <c r="Z179" s="1531"/>
      <c r="AA179" s="1531"/>
    </row>
    <row r="180" spans="1:27" ht="15.75" customHeight="1">
      <c r="A180" s="2"/>
      <c r="B180" s="2"/>
      <c r="C180" s="2"/>
      <c r="D180" s="2"/>
      <c r="E180" s="2"/>
      <c r="F180" s="2"/>
      <c r="G180" s="2"/>
      <c r="H180" s="2"/>
      <c r="I180" s="1531"/>
      <c r="J180" s="1531"/>
      <c r="K180" s="1531"/>
      <c r="L180" s="1531"/>
      <c r="M180" s="1531"/>
      <c r="N180" s="1531"/>
      <c r="O180" s="1531"/>
      <c r="P180" s="1531"/>
      <c r="Q180" s="1531"/>
      <c r="R180" s="1531"/>
      <c r="S180" s="1531"/>
      <c r="T180" s="1531"/>
      <c r="U180" s="1531"/>
      <c r="V180" s="1531"/>
      <c r="W180" s="1531"/>
      <c r="X180" s="1531"/>
      <c r="Y180" s="1531"/>
      <c r="Z180" s="1531"/>
      <c r="AA180" s="1531"/>
    </row>
    <row r="181" spans="1:27" ht="15.75" customHeight="1">
      <c r="A181" s="6"/>
      <c r="B181" s="3"/>
      <c r="C181" s="3"/>
      <c r="D181" s="3"/>
      <c r="E181" s="3"/>
      <c r="F181" s="3"/>
      <c r="G181" s="3"/>
      <c r="H181" s="3"/>
      <c r="I181" s="1531"/>
      <c r="J181" s="1602"/>
      <c r="K181" s="1602"/>
      <c r="L181" s="1602"/>
      <c r="M181" s="1602"/>
      <c r="N181" s="1602"/>
      <c r="O181" s="1602"/>
      <c r="P181" s="1602"/>
      <c r="Q181" s="1602"/>
      <c r="R181" s="1602"/>
      <c r="S181" s="1602"/>
      <c r="T181" s="1602"/>
      <c r="U181" s="1602"/>
      <c r="V181" s="1602"/>
      <c r="W181" s="1602"/>
      <c r="X181" s="1602"/>
      <c r="Y181" s="1602"/>
      <c r="Z181" s="1602"/>
      <c r="AA181" s="1602"/>
    </row>
    <row r="182" spans="1:27" ht="15.75" customHeight="1">
      <c r="A182" s="2"/>
      <c r="B182" s="2"/>
      <c r="C182" s="2"/>
      <c r="D182" s="2"/>
      <c r="E182" s="2"/>
      <c r="F182" s="2"/>
      <c r="G182" s="2"/>
      <c r="H182" s="2"/>
      <c r="I182" s="1602"/>
      <c r="J182" s="1602"/>
      <c r="K182" s="1602"/>
      <c r="L182" s="1602"/>
      <c r="M182" s="1602"/>
      <c r="N182" s="1602"/>
      <c r="O182" s="1602"/>
      <c r="P182" s="1602"/>
      <c r="Q182" s="1602"/>
      <c r="R182" s="1602"/>
      <c r="S182" s="1602"/>
      <c r="T182" s="1602"/>
      <c r="U182" s="1602"/>
      <c r="V182" s="1602"/>
      <c r="W182" s="1602"/>
      <c r="X182" s="1602"/>
      <c r="Y182" s="1602"/>
      <c r="Z182" s="1602"/>
      <c r="AA182" s="1602"/>
    </row>
    <row r="183" spans="1:27" ht="18" customHeight="1">
      <c r="A183" s="1501"/>
      <c r="B183" s="1501"/>
      <c r="C183" s="1501"/>
      <c r="D183" s="1501"/>
      <c r="E183" s="1501"/>
      <c r="F183" s="1501"/>
      <c r="G183" s="1501"/>
      <c r="H183" s="1501"/>
      <c r="I183" s="1501"/>
      <c r="J183" s="1501"/>
      <c r="K183" s="1501"/>
      <c r="L183" s="1501"/>
      <c r="M183" s="1501"/>
      <c r="N183" s="1501"/>
      <c r="O183" s="1501"/>
      <c r="P183" s="1501"/>
      <c r="Q183" s="1501"/>
      <c r="R183" s="1501"/>
      <c r="S183" s="1501"/>
      <c r="T183" s="1501"/>
      <c r="U183" s="1501"/>
      <c r="V183" s="1501"/>
      <c r="W183" s="1501"/>
      <c r="X183" s="1501"/>
      <c r="Y183" s="1501"/>
      <c r="Z183" s="1501"/>
      <c r="AA183" s="1501"/>
    </row>
    <row r="184" spans="1:27"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row>
    <row r="185" spans="1:27" ht="15.75" customHeight="1">
      <c r="A185" s="6"/>
      <c r="B185" s="3"/>
      <c r="C185" s="3"/>
      <c r="D185" s="3"/>
      <c r="E185" s="3"/>
      <c r="F185" s="1473"/>
      <c r="G185" s="1473"/>
      <c r="H185" s="1473"/>
      <c r="I185" s="1473"/>
      <c r="K185" s="3"/>
      <c r="L185" s="3"/>
      <c r="M185" s="3"/>
      <c r="N185" s="3"/>
      <c r="O185" s="3"/>
      <c r="P185" s="3"/>
      <c r="Q185" s="3"/>
      <c r="R185" s="3"/>
      <c r="S185" s="3"/>
      <c r="T185" s="3"/>
      <c r="U185" s="3"/>
      <c r="V185" s="3"/>
      <c r="W185" s="3"/>
      <c r="X185" s="3"/>
      <c r="Y185" s="3"/>
      <c r="Z185" s="3"/>
      <c r="AA185" s="3"/>
    </row>
    <row r="186" spans="1:27" ht="15.75" customHeight="1">
      <c r="A186" s="6"/>
      <c r="B186" s="3"/>
      <c r="C186" s="3"/>
      <c r="D186" s="3"/>
      <c r="E186" s="3"/>
      <c r="F186" s="3"/>
      <c r="G186" s="1473"/>
      <c r="H186" s="1473"/>
      <c r="I186" s="3"/>
      <c r="J186" s="1550"/>
      <c r="K186" s="1550"/>
      <c r="L186" s="1550"/>
      <c r="M186" s="1550"/>
      <c r="N186" s="1550"/>
      <c r="O186" s="1550"/>
      <c r="P186" s="1550"/>
      <c r="Q186" s="1550"/>
      <c r="R186" s="1550"/>
      <c r="S186" s="1550"/>
      <c r="T186" s="1550"/>
      <c r="U186" s="1550"/>
      <c r="V186" s="1550"/>
      <c r="W186" s="1550"/>
      <c r="X186" s="1550"/>
      <c r="Y186" s="1550"/>
      <c r="Z186" s="1550"/>
      <c r="AA186" s="1550"/>
    </row>
    <row r="187" spans="1:27" ht="15.75" customHeight="1">
      <c r="A187" s="3"/>
      <c r="B187" s="3"/>
      <c r="C187" s="3"/>
      <c r="D187" s="3"/>
      <c r="E187" s="3"/>
      <c r="F187" s="3"/>
      <c r="G187" s="1473"/>
      <c r="H187" s="1473"/>
      <c r="I187" s="3"/>
      <c r="J187" s="1550"/>
      <c r="K187" s="1550"/>
      <c r="L187" s="1550"/>
      <c r="M187" s="1550"/>
      <c r="N187" s="1550"/>
      <c r="O187" s="1550"/>
      <c r="P187" s="1550"/>
      <c r="Q187" s="1550"/>
      <c r="R187" s="1550"/>
      <c r="S187" s="1550"/>
      <c r="T187" s="1550"/>
      <c r="U187" s="1550"/>
      <c r="V187" s="1550"/>
      <c r="W187" s="1550"/>
      <c r="X187" s="1550"/>
      <c r="Y187" s="1550"/>
      <c r="Z187" s="1550"/>
      <c r="AA187" s="1550"/>
    </row>
    <row r="188" spans="1:27" ht="15.75" customHeight="1">
      <c r="A188" s="3"/>
      <c r="B188" s="3"/>
      <c r="C188" s="3"/>
      <c r="D188" s="3"/>
      <c r="E188" s="3"/>
      <c r="F188" s="3"/>
      <c r="G188" s="1473"/>
      <c r="H188" s="1473"/>
      <c r="I188" s="3"/>
      <c r="J188" s="1550"/>
      <c r="K188" s="1550"/>
      <c r="L188" s="1550"/>
      <c r="M188" s="1550"/>
      <c r="N188" s="1550"/>
      <c r="O188" s="1550"/>
      <c r="P188" s="1550"/>
      <c r="Q188" s="1550"/>
      <c r="R188" s="1550"/>
      <c r="S188" s="1550"/>
      <c r="T188" s="1550"/>
      <c r="U188" s="1550"/>
      <c r="V188" s="1550"/>
      <c r="W188" s="1550"/>
      <c r="X188" s="1550"/>
      <c r="Y188" s="1550"/>
      <c r="Z188" s="1550"/>
      <c r="AA188" s="1550"/>
    </row>
    <row r="189" spans="1:27"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row>
    <row r="190" spans="1:27" ht="15.75" customHeight="1">
      <c r="A190" s="6"/>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row>
    <row r="191" spans="1:27">
      <c r="A191" s="6"/>
      <c r="B191" s="6"/>
      <c r="C191" s="3"/>
      <c r="D191" s="3"/>
      <c r="E191" s="6"/>
      <c r="F191" s="3"/>
      <c r="G191" s="3"/>
      <c r="H191" s="6"/>
      <c r="I191" s="3"/>
      <c r="J191" s="3"/>
      <c r="K191" s="6"/>
      <c r="L191" s="3"/>
      <c r="M191" s="3"/>
      <c r="N191" s="6"/>
      <c r="O191" s="3"/>
      <c r="P191" s="3"/>
      <c r="Q191" s="3"/>
      <c r="R191" s="6"/>
      <c r="S191" s="3"/>
      <c r="T191" s="3"/>
      <c r="U191" s="3"/>
      <c r="V191" s="3"/>
      <c r="W191" s="6"/>
      <c r="X191" s="7"/>
      <c r="Y191" s="3"/>
      <c r="Z191" s="3"/>
      <c r="AA191" s="2"/>
    </row>
    <row r="192" spans="1:27" ht="15.75" customHeight="1">
      <c r="A192" s="6"/>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row>
    <row r="193" spans="1:27" ht="15.75" customHeight="1">
      <c r="A193" s="6"/>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row>
    <row r="194" spans="1:27" ht="15.75" customHeight="1">
      <c r="A194" s="6"/>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row>
    <row r="195" spans="1:27" ht="15.75" customHeight="1">
      <c r="A195" s="3"/>
      <c r="B195" s="3"/>
      <c r="C195" s="3"/>
      <c r="D195" s="3"/>
      <c r="E195" s="3"/>
      <c r="F195" s="3"/>
      <c r="G195" s="3"/>
      <c r="H195" s="3"/>
      <c r="I195" s="3"/>
      <c r="J195" s="3"/>
      <c r="K195" s="1473"/>
      <c r="L195" s="1473"/>
      <c r="M195" s="1473"/>
      <c r="N195" s="3"/>
      <c r="O195" s="3"/>
      <c r="P195" s="3"/>
      <c r="Q195" s="3"/>
      <c r="R195" s="3"/>
      <c r="S195" s="3"/>
      <c r="T195" s="3"/>
      <c r="U195" s="3"/>
      <c r="V195" s="3"/>
      <c r="W195" s="3"/>
      <c r="X195" s="3"/>
      <c r="Y195" s="3"/>
      <c r="Z195" s="3"/>
      <c r="AA195" s="3"/>
    </row>
    <row r="196" spans="1:27" ht="15.75" customHeight="1">
      <c r="A196" s="3"/>
      <c r="B196" s="3"/>
      <c r="C196" s="3"/>
      <c r="D196" s="3"/>
      <c r="E196" s="3"/>
      <c r="F196" s="3"/>
      <c r="G196" s="3"/>
      <c r="H196" s="3"/>
      <c r="I196" s="3"/>
      <c r="J196" s="3"/>
      <c r="K196" s="1473"/>
      <c r="L196" s="1473"/>
      <c r="M196" s="1473"/>
      <c r="N196" s="3"/>
      <c r="O196" s="3"/>
      <c r="P196" s="3"/>
      <c r="Q196" s="3"/>
      <c r="R196" s="3"/>
      <c r="S196" s="3"/>
      <c r="T196" s="3"/>
      <c r="U196" s="3"/>
      <c r="V196" s="3"/>
      <c r="W196" s="3"/>
      <c r="X196" s="3"/>
      <c r="Y196" s="3"/>
      <c r="Z196" s="3"/>
      <c r="AA196" s="3"/>
    </row>
    <row r="197" spans="1:27" ht="15.75" customHeight="1">
      <c r="A197" s="3"/>
      <c r="B197" s="3"/>
      <c r="C197" s="3"/>
      <c r="D197" s="3"/>
      <c r="E197" s="3"/>
      <c r="F197" s="3"/>
      <c r="G197" s="3"/>
      <c r="H197" s="3"/>
      <c r="I197" s="3"/>
      <c r="J197" s="3"/>
      <c r="K197" s="1473"/>
      <c r="L197" s="1473"/>
      <c r="M197" s="1473"/>
      <c r="N197" s="3"/>
      <c r="O197" s="3"/>
      <c r="P197" s="3"/>
      <c r="Q197" s="3"/>
      <c r="R197" s="3"/>
      <c r="S197" s="3"/>
      <c r="T197" s="3"/>
      <c r="U197" s="3"/>
      <c r="V197" s="3"/>
      <c r="W197" s="3"/>
      <c r="X197" s="3"/>
      <c r="Y197" s="3"/>
      <c r="Z197" s="3"/>
      <c r="AA197" s="3"/>
    </row>
    <row r="198" spans="1:27" ht="15.75" customHeight="1">
      <c r="A198" s="3"/>
      <c r="B198" s="3"/>
      <c r="C198" s="3"/>
      <c r="D198" s="3"/>
      <c r="E198" s="3"/>
      <c r="F198" s="3"/>
      <c r="G198" s="3"/>
      <c r="H198" s="3"/>
      <c r="I198" s="3"/>
      <c r="J198" s="3"/>
      <c r="K198" s="1473"/>
      <c r="L198" s="1473"/>
      <c r="M198" s="1473"/>
      <c r="N198" s="3"/>
      <c r="O198" s="3"/>
      <c r="P198" s="3"/>
      <c r="Q198" s="3"/>
      <c r="R198" s="3"/>
      <c r="S198" s="3"/>
      <c r="T198" s="3"/>
      <c r="U198" s="3"/>
      <c r="V198" s="3"/>
      <c r="W198" s="3"/>
      <c r="X198" s="3"/>
      <c r="Y198" s="3"/>
      <c r="Z198" s="3"/>
      <c r="AA198" s="3"/>
    </row>
    <row r="199" spans="1:27" ht="15.75" customHeight="1">
      <c r="A199" s="6"/>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row>
    <row r="200" spans="1:27" ht="15.75" customHeight="1">
      <c r="A200" s="3"/>
      <c r="B200" s="3"/>
      <c r="C200" s="3"/>
      <c r="D200" s="3"/>
      <c r="E200" s="3"/>
      <c r="F200" s="3"/>
      <c r="G200" s="3"/>
      <c r="H200" s="3"/>
      <c r="I200" s="3"/>
      <c r="J200" s="3"/>
      <c r="K200" s="1485"/>
      <c r="L200" s="1485"/>
      <c r="M200" s="1485"/>
      <c r="N200" s="1485"/>
      <c r="O200" s="3"/>
      <c r="P200" s="3"/>
      <c r="Q200" s="3"/>
      <c r="R200" s="3"/>
      <c r="S200" s="3"/>
      <c r="T200" s="3"/>
      <c r="U200" s="3"/>
      <c r="V200" s="3"/>
      <c r="W200" s="3"/>
      <c r="X200" s="3"/>
      <c r="Y200" s="3"/>
      <c r="Z200" s="3"/>
      <c r="AA200" s="3"/>
    </row>
    <row r="201" spans="1:27" ht="15.75" customHeight="1">
      <c r="A201" s="3"/>
      <c r="B201" s="3"/>
      <c r="C201" s="3"/>
      <c r="D201" s="3"/>
      <c r="E201" s="3"/>
      <c r="F201" s="3"/>
      <c r="G201" s="3"/>
      <c r="H201" s="3"/>
      <c r="I201" s="3"/>
      <c r="J201" s="3"/>
      <c r="K201" s="1485"/>
      <c r="L201" s="1485"/>
      <c r="M201" s="1485"/>
      <c r="N201" s="1485"/>
      <c r="O201" s="3"/>
      <c r="P201" s="3"/>
      <c r="Q201" s="3"/>
      <c r="R201" s="3"/>
      <c r="S201" s="3"/>
      <c r="T201" s="3"/>
      <c r="U201" s="3"/>
      <c r="V201" s="3"/>
      <c r="W201" s="3"/>
      <c r="X201" s="3"/>
      <c r="Y201" s="3"/>
      <c r="Z201" s="3"/>
      <c r="AA201" s="3"/>
    </row>
    <row r="202" spans="1:27" ht="15.75" customHeight="1">
      <c r="A202" s="6"/>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row>
    <row r="203" spans="1:27" ht="15.75" customHeight="1">
      <c r="A203" s="6"/>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row>
    <row r="204" spans="1:27" ht="15.75" customHeight="1">
      <c r="A204" s="3"/>
      <c r="B204" s="3"/>
      <c r="C204" s="3"/>
      <c r="D204" s="3"/>
      <c r="E204" s="3"/>
      <c r="F204" s="3"/>
      <c r="G204" s="3"/>
      <c r="H204" s="3"/>
      <c r="I204" s="3"/>
      <c r="J204" s="3"/>
      <c r="K204" s="3"/>
      <c r="L204" s="3"/>
      <c r="M204" s="3"/>
      <c r="N204" s="3"/>
      <c r="O204" s="3"/>
      <c r="P204" s="3"/>
      <c r="Q204" s="3"/>
      <c r="R204" s="3"/>
      <c r="S204" s="3"/>
      <c r="T204" s="3"/>
      <c r="U204" s="6"/>
      <c r="V204" s="3"/>
      <c r="W204" s="3"/>
      <c r="X204" s="6"/>
      <c r="Y204" s="3"/>
      <c r="Z204" s="3"/>
      <c r="AA204" s="3"/>
    </row>
    <row r="205" spans="1:27"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row>
    <row r="206" spans="1:27"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row>
    <row r="207" spans="1:27"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row>
    <row r="208" spans="1:27"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row>
    <row r="209" spans="1:27"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row>
    <row r="210" spans="1:27"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row>
    <row r="211" spans="1:27" ht="15.75" customHeight="1">
      <c r="A211" s="6"/>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row>
    <row r="212" spans="1:27" ht="15.75" customHeight="1">
      <c r="A212" s="3"/>
      <c r="B212" s="3"/>
      <c r="C212" s="3"/>
      <c r="D212" s="3"/>
      <c r="E212" s="3"/>
      <c r="F212" s="3"/>
      <c r="G212" s="3"/>
      <c r="H212" s="3"/>
      <c r="I212" s="5"/>
      <c r="J212" s="1473"/>
      <c r="K212" s="1473"/>
      <c r="L212" s="1473"/>
      <c r="M212" s="1473"/>
      <c r="N212" s="5"/>
      <c r="O212" s="5"/>
      <c r="P212" s="1473"/>
      <c r="Q212" s="1473"/>
      <c r="R212" s="1473"/>
      <c r="S212" s="1473"/>
      <c r="T212" s="5"/>
      <c r="U212" s="5"/>
      <c r="V212" s="1473"/>
      <c r="W212" s="1473"/>
      <c r="X212" s="1473"/>
      <c r="Y212" s="1473"/>
      <c r="Z212" s="7"/>
      <c r="AA212" s="3"/>
    </row>
    <row r="213" spans="1:27" ht="15.75" customHeight="1">
      <c r="A213" s="3"/>
      <c r="B213" s="3"/>
      <c r="C213" s="3"/>
      <c r="D213" s="5"/>
      <c r="E213" s="1473"/>
      <c r="F213" s="1473"/>
      <c r="G213" s="5"/>
      <c r="H213" s="3"/>
      <c r="I213" s="5"/>
      <c r="J213" s="1494"/>
      <c r="K213" s="1494"/>
      <c r="L213" s="1494"/>
      <c r="M213" s="1494"/>
      <c r="N213" s="5"/>
      <c r="O213" s="5"/>
      <c r="P213" s="1494"/>
      <c r="Q213" s="1494"/>
      <c r="R213" s="1494"/>
      <c r="S213" s="1494"/>
      <c r="T213" s="5"/>
      <c r="U213" s="5"/>
      <c r="V213" s="1492"/>
      <c r="W213" s="1492"/>
      <c r="X213" s="1492"/>
      <c r="Y213" s="1492"/>
      <c r="Z213" s="3"/>
      <c r="AA213" s="3"/>
    </row>
    <row r="214" spans="1:27" ht="15.75" customHeight="1">
      <c r="A214" s="3"/>
      <c r="B214" s="3"/>
      <c r="C214" s="3"/>
      <c r="D214" s="5"/>
      <c r="E214" s="1473"/>
      <c r="F214" s="1473"/>
      <c r="G214" s="5"/>
      <c r="H214" s="3"/>
      <c r="I214" s="5"/>
      <c r="J214" s="1494"/>
      <c r="K214" s="1494"/>
      <c r="L214" s="1494"/>
      <c r="M214" s="1494"/>
      <c r="N214" s="5"/>
      <c r="O214" s="5"/>
      <c r="P214" s="1494"/>
      <c r="Q214" s="1494"/>
      <c r="R214" s="1494"/>
      <c r="S214" s="1494"/>
      <c r="T214" s="5"/>
      <c r="U214" s="5"/>
      <c r="V214" s="1492"/>
      <c r="W214" s="1492"/>
      <c r="X214" s="1492"/>
      <c r="Y214" s="1492"/>
      <c r="Z214" s="3"/>
      <c r="AA214" s="3"/>
    </row>
    <row r="215" spans="1:27" ht="15.75" customHeight="1">
      <c r="A215" s="3"/>
      <c r="B215" s="3"/>
      <c r="C215" s="3"/>
      <c r="D215" s="5"/>
      <c r="E215" s="1473"/>
      <c r="F215" s="1473"/>
      <c r="G215" s="5"/>
      <c r="H215" s="3"/>
      <c r="I215" s="5"/>
      <c r="J215" s="1494"/>
      <c r="K215" s="1494"/>
      <c r="L215" s="1494"/>
      <c r="M215" s="1494"/>
      <c r="N215" s="5"/>
      <c r="O215" s="5"/>
      <c r="P215" s="1494"/>
      <c r="Q215" s="1494"/>
      <c r="R215" s="1494"/>
      <c r="S215" s="1494"/>
      <c r="T215" s="5"/>
      <c r="U215" s="5"/>
      <c r="V215" s="1492"/>
      <c r="W215" s="1492"/>
      <c r="X215" s="1492"/>
      <c r="Y215" s="1492"/>
      <c r="Z215" s="3"/>
      <c r="AA215" s="3"/>
    </row>
    <row r="216" spans="1:27" ht="15.75" customHeight="1">
      <c r="A216" s="3"/>
      <c r="B216" s="3"/>
      <c r="C216" s="3"/>
      <c r="D216" s="5"/>
      <c r="E216" s="1473"/>
      <c r="F216" s="1473"/>
      <c r="G216" s="5"/>
      <c r="H216" s="3"/>
      <c r="I216" s="5"/>
      <c r="J216" s="1494"/>
      <c r="K216" s="1494"/>
      <c r="L216" s="1494"/>
      <c r="M216" s="1494"/>
      <c r="N216" s="5"/>
      <c r="O216" s="5"/>
      <c r="P216" s="1494"/>
      <c r="Q216" s="1494"/>
      <c r="R216" s="1494"/>
      <c r="S216" s="1494"/>
      <c r="T216" s="5"/>
      <c r="U216" s="5"/>
      <c r="V216" s="1492"/>
      <c r="W216" s="1492"/>
      <c r="X216" s="1492"/>
      <c r="Y216" s="1492"/>
      <c r="Z216" s="3"/>
      <c r="AA216" s="3"/>
    </row>
    <row r="217" spans="1:27" ht="15.75" customHeight="1">
      <c r="A217" s="3"/>
      <c r="B217" s="3"/>
      <c r="C217" s="3"/>
      <c r="D217" s="5"/>
      <c r="E217" s="3"/>
      <c r="F217" s="3"/>
      <c r="G217" s="5"/>
      <c r="H217" s="3"/>
      <c r="I217" s="5"/>
      <c r="J217" s="3"/>
      <c r="K217" s="3"/>
      <c r="L217" s="3"/>
      <c r="M217" s="3"/>
      <c r="N217" s="5"/>
      <c r="O217" s="5"/>
      <c r="P217" s="5"/>
      <c r="Q217" s="3"/>
      <c r="R217" s="3"/>
      <c r="S217" s="5"/>
      <c r="T217" s="5"/>
      <c r="U217" s="5"/>
      <c r="V217" s="3"/>
      <c r="W217" s="3"/>
      <c r="X217" s="3"/>
      <c r="Y217" s="3"/>
      <c r="Z217" s="3"/>
      <c r="AA217" s="3"/>
    </row>
    <row r="218" spans="1:27" ht="15.75" customHeight="1">
      <c r="A218" s="3"/>
      <c r="B218" s="3"/>
      <c r="C218" s="3"/>
      <c r="D218" s="5"/>
      <c r="E218" s="3"/>
      <c r="F218" s="3"/>
      <c r="G218" s="5"/>
      <c r="H218" s="3"/>
      <c r="I218" s="5"/>
      <c r="J218" s="3"/>
      <c r="K218" s="3"/>
      <c r="L218" s="3"/>
      <c r="M218" s="3"/>
      <c r="N218" s="5"/>
      <c r="O218" s="5"/>
      <c r="P218" s="5"/>
      <c r="Q218" s="3"/>
      <c r="R218" s="3"/>
      <c r="S218" s="5"/>
      <c r="T218" s="5"/>
      <c r="U218" s="5"/>
      <c r="V218" s="3"/>
      <c r="W218" s="3"/>
      <c r="X218" s="3"/>
      <c r="Y218" s="3"/>
      <c r="Z218" s="3"/>
      <c r="AA218" s="3"/>
    </row>
    <row r="219" spans="1:27" ht="15.75" customHeight="1">
      <c r="A219" s="3"/>
      <c r="B219" s="3"/>
      <c r="C219" s="3"/>
      <c r="D219" s="5"/>
      <c r="E219" s="3"/>
      <c r="F219" s="3"/>
      <c r="G219" s="5"/>
      <c r="H219" s="3"/>
      <c r="I219" s="5"/>
      <c r="J219" s="3"/>
      <c r="K219" s="3"/>
      <c r="L219" s="3"/>
      <c r="M219" s="3"/>
      <c r="N219" s="5"/>
      <c r="O219" s="5"/>
      <c r="P219" s="5"/>
      <c r="Q219" s="3"/>
      <c r="R219" s="3"/>
      <c r="S219" s="5"/>
      <c r="T219" s="5"/>
      <c r="U219" s="5"/>
      <c r="V219" s="3"/>
      <c r="W219" s="3"/>
      <c r="X219" s="3"/>
      <c r="Y219" s="3"/>
      <c r="Z219" s="3"/>
      <c r="AA219" s="3"/>
    </row>
    <row r="220" spans="1:27" ht="15.75" customHeight="1">
      <c r="A220" s="3"/>
      <c r="B220" s="3"/>
      <c r="C220" s="3"/>
      <c r="D220" s="5"/>
      <c r="E220" s="3"/>
      <c r="F220" s="3"/>
      <c r="G220" s="5"/>
      <c r="H220" s="3"/>
      <c r="I220" s="5"/>
      <c r="J220" s="3"/>
      <c r="K220" s="3"/>
      <c r="L220" s="3"/>
      <c r="M220" s="3"/>
      <c r="N220" s="5"/>
      <c r="O220" s="5"/>
      <c r="P220" s="5"/>
      <c r="Q220" s="3"/>
      <c r="R220" s="3"/>
      <c r="S220" s="5"/>
      <c r="T220" s="5"/>
      <c r="U220" s="5"/>
      <c r="V220" s="3"/>
      <c r="W220" s="3"/>
      <c r="X220" s="3"/>
      <c r="Y220" s="3"/>
      <c r="Z220" s="3"/>
      <c r="AA220" s="3"/>
    </row>
    <row r="221" spans="1:27" ht="15.75" customHeight="1">
      <c r="A221" s="3"/>
      <c r="B221" s="3"/>
      <c r="C221" s="3"/>
      <c r="D221" s="3"/>
      <c r="E221" s="3"/>
      <c r="F221" s="3"/>
      <c r="G221" s="3"/>
      <c r="H221" s="3"/>
      <c r="I221" s="5"/>
      <c r="J221" s="1494"/>
      <c r="K221" s="1494"/>
      <c r="L221" s="1494"/>
      <c r="M221" s="1494"/>
      <c r="N221" s="5"/>
      <c r="O221" s="5"/>
      <c r="P221" s="1494"/>
      <c r="Q221" s="1494"/>
      <c r="R221" s="1494"/>
      <c r="S221" s="1494"/>
      <c r="T221" s="5"/>
      <c r="U221" s="5"/>
      <c r="V221" s="1494"/>
      <c r="W221" s="1494"/>
      <c r="X221" s="1494"/>
      <c r="Y221" s="1494"/>
      <c r="Z221" s="3"/>
      <c r="AA221" s="3"/>
    </row>
    <row r="222" spans="1:27" ht="15.75" customHeight="1">
      <c r="A222" s="6"/>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row>
    <row r="223" spans="1:27" ht="15.75" customHeight="1">
      <c r="A223" s="6"/>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row>
    <row r="224" spans="1:27" ht="15.75" customHeight="1">
      <c r="A224" s="6"/>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row>
    <row r="225" spans="1:28" ht="15.75" customHeight="1">
      <c r="A225" s="6"/>
      <c r="B225" s="3"/>
      <c r="C225" s="3"/>
      <c r="D225" s="3"/>
      <c r="E225" s="3"/>
      <c r="F225" s="3"/>
      <c r="G225" s="3"/>
      <c r="H225" s="3"/>
      <c r="I225" s="3"/>
      <c r="J225" s="1570"/>
      <c r="K225" s="1570"/>
      <c r="L225" s="1570"/>
      <c r="M225" s="1570"/>
      <c r="N225" s="1570"/>
      <c r="O225" s="5"/>
      <c r="P225" s="3"/>
      <c r="Q225" s="3"/>
      <c r="R225" s="3"/>
      <c r="S225" s="3"/>
      <c r="T225" s="3"/>
      <c r="U225" s="3"/>
      <c r="V225" s="3"/>
      <c r="W225" s="3"/>
      <c r="X225" s="3"/>
      <c r="Y225" s="3"/>
      <c r="Z225" s="3"/>
      <c r="AA225" s="3"/>
    </row>
    <row r="226" spans="1:28" ht="15.75" customHeight="1">
      <c r="A226" s="6"/>
      <c r="B226" s="3"/>
      <c r="C226" s="3"/>
      <c r="D226" s="3"/>
      <c r="E226" s="3"/>
      <c r="F226" s="3"/>
      <c r="G226" s="3"/>
      <c r="H226" s="3"/>
      <c r="I226" s="3"/>
      <c r="J226" s="3"/>
      <c r="K226" s="3"/>
      <c r="L226" s="1473"/>
      <c r="M226" s="1473"/>
      <c r="N226" s="1473"/>
      <c r="O226" s="1473"/>
      <c r="P226" s="1473"/>
      <c r="Q226" s="1473"/>
      <c r="R226" s="3"/>
      <c r="S226" s="3"/>
      <c r="T226" s="3"/>
      <c r="U226" s="3"/>
      <c r="V226" s="3"/>
      <c r="W226" s="3"/>
      <c r="X226" s="3"/>
      <c r="Y226" s="3"/>
      <c r="Z226" s="3"/>
      <c r="AA226" s="3"/>
    </row>
    <row r="227" spans="1:28" ht="15.75" customHeight="1">
      <c r="A227" s="6"/>
      <c r="B227" s="3"/>
      <c r="C227" s="3"/>
      <c r="D227" s="3"/>
      <c r="E227" s="3"/>
      <c r="F227" s="3"/>
      <c r="G227" s="3"/>
      <c r="H227" s="3"/>
      <c r="I227" s="1551"/>
      <c r="J227" s="1551"/>
      <c r="K227" s="1551"/>
      <c r="L227" s="1551"/>
      <c r="M227" s="1551"/>
      <c r="N227" s="1551"/>
      <c r="O227" s="1551"/>
      <c r="P227" s="1551"/>
      <c r="Q227" s="1551"/>
      <c r="R227" s="1551"/>
      <c r="S227" s="1551"/>
      <c r="T227" s="1551"/>
      <c r="U227" s="1551"/>
      <c r="V227" s="1551"/>
      <c r="W227" s="1551"/>
      <c r="X227" s="1551"/>
      <c r="Y227" s="1551"/>
      <c r="Z227" s="1551"/>
      <c r="AA227" s="1551"/>
    </row>
    <row r="228" spans="1:28">
      <c r="I228" s="1861"/>
      <c r="J228" s="1861"/>
      <c r="K228" s="1861"/>
      <c r="L228" s="1861"/>
      <c r="M228" s="1861"/>
      <c r="N228" s="1861"/>
      <c r="O228" s="1861"/>
      <c r="P228" s="1861"/>
      <c r="Q228" s="1861"/>
      <c r="R228" s="1861"/>
      <c r="S228" s="1861"/>
      <c r="T228" s="1861"/>
      <c r="U228" s="1861"/>
      <c r="V228" s="1861"/>
      <c r="W228" s="1861"/>
      <c r="X228" s="1861"/>
      <c r="Y228" s="1861"/>
      <c r="Z228" s="1861"/>
      <c r="AA228" s="1861"/>
    </row>
    <row r="229" spans="1:28" ht="13.5" customHeight="1">
      <c r="A229" s="6"/>
      <c r="B229" s="3"/>
      <c r="C229" s="3"/>
      <c r="D229" s="3"/>
      <c r="E229" s="3"/>
      <c r="F229" s="1551"/>
      <c r="G229" s="1551"/>
      <c r="H229" s="1551"/>
      <c r="I229" s="1551"/>
      <c r="J229" s="1551"/>
      <c r="K229" s="1551"/>
      <c r="L229" s="1551"/>
      <c r="M229" s="1551"/>
      <c r="N229" s="1551"/>
      <c r="O229" s="1551"/>
      <c r="P229" s="1551"/>
      <c r="Q229" s="1551"/>
      <c r="R229" s="1551"/>
      <c r="S229" s="1551"/>
      <c r="T229" s="1551"/>
      <c r="U229" s="1551"/>
      <c r="V229" s="1551"/>
      <c r="W229" s="1551"/>
      <c r="X229" s="1551"/>
      <c r="Y229" s="1551"/>
      <c r="Z229" s="1551"/>
      <c r="AA229" s="1551"/>
    </row>
    <row r="230" spans="1:28">
      <c r="A230" s="3"/>
      <c r="B230" s="3"/>
      <c r="C230" s="3"/>
      <c r="D230" s="3"/>
      <c r="E230" s="3"/>
      <c r="F230" s="1518"/>
      <c r="G230" s="1518"/>
      <c r="H230" s="1518"/>
      <c r="I230" s="1518"/>
      <c r="J230" s="1518"/>
      <c r="K230" s="1518"/>
      <c r="L230" s="1518"/>
      <c r="M230" s="1518"/>
      <c r="N230" s="1518"/>
      <c r="O230" s="1518"/>
      <c r="P230" s="1518"/>
      <c r="Q230" s="1518"/>
      <c r="R230" s="1518"/>
      <c r="S230" s="1518"/>
      <c r="T230" s="1518"/>
      <c r="U230" s="1518"/>
      <c r="V230" s="1518"/>
      <c r="W230" s="1518"/>
      <c r="X230" s="1518"/>
      <c r="Y230" s="1518"/>
      <c r="Z230" s="1518"/>
      <c r="AA230" s="1518"/>
    </row>
    <row r="231" spans="1:28">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row>
    <row r="232" spans="1:28"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row>
    <row r="233" spans="1:28"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row>
    <row r="234" spans="1:28" ht="18.75" customHeight="1">
      <c r="A234" s="1473"/>
      <c r="B234" s="1473"/>
      <c r="C234" s="1473"/>
      <c r="D234" s="1473"/>
      <c r="E234" s="1473"/>
      <c r="F234" s="1473"/>
      <c r="G234" s="1473"/>
      <c r="H234" s="1473"/>
      <c r="I234" s="1473"/>
      <c r="J234" s="1473"/>
      <c r="K234" s="1473"/>
      <c r="L234" s="1473"/>
      <c r="M234" s="1473"/>
      <c r="N234" s="1473"/>
      <c r="O234" s="1473"/>
      <c r="P234" s="1473"/>
      <c r="Q234" s="1473"/>
      <c r="R234" s="1473"/>
      <c r="S234" s="1473"/>
      <c r="T234" s="1473"/>
      <c r="U234" s="1473"/>
      <c r="V234" s="1473"/>
      <c r="W234" s="1473"/>
      <c r="X234" s="1473"/>
      <c r="Y234" s="1473"/>
      <c r="Z234" s="1473"/>
      <c r="AA234" s="1473"/>
      <c r="AB234" s="2"/>
    </row>
    <row r="235" spans="1:28"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2"/>
    </row>
    <row r="236" spans="1:28" ht="15.75" customHeight="1">
      <c r="A236" s="6"/>
      <c r="B236" s="3"/>
      <c r="C236" s="3"/>
      <c r="D236" s="3"/>
      <c r="E236" s="3"/>
      <c r="F236" s="3"/>
      <c r="G236" s="2"/>
      <c r="H236" s="3"/>
      <c r="I236" s="3"/>
      <c r="J236" s="3"/>
      <c r="K236" s="3"/>
      <c r="L236" s="3"/>
      <c r="M236" s="3"/>
      <c r="N236" s="3"/>
      <c r="O236" s="3"/>
      <c r="P236" s="3"/>
      <c r="Q236" s="3"/>
      <c r="R236" s="3"/>
      <c r="S236" s="3"/>
      <c r="T236" s="3"/>
      <c r="U236" s="3"/>
      <c r="V236" s="3"/>
      <c r="W236" s="3"/>
      <c r="X236" s="3"/>
      <c r="Y236" s="3"/>
      <c r="Z236" s="3"/>
      <c r="AA236" s="3"/>
      <c r="AB236" s="2"/>
    </row>
    <row r="237" spans="1:28" ht="15.75" customHeight="1">
      <c r="A237" s="6"/>
      <c r="B237" s="3"/>
      <c r="C237" s="3"/>
      <c r="D237" s="3"/>
      <c r="E237" s="3"/>
      <c r="F237" s="3"/>
      <c r="G237" s="2"/>
      <c r="H237" s="2"/>
      <c r="I237" s="3"/>
      <c r="J237" s="3"/>
      <c r="K237" s="3"/>
      <c r="L237" s="2"/>
      <c r="M237" s="3"/>
      <c r="N237" s="3"/>
      <c r="O237" s="3"/>
      <c r="P237" s="3"/>
      <c r="Q237" s="3"/>
      <c r="R237" s="3"/>
      <c r="S237" s="3"/>
      <c r="T237" s="3"/>
      <c r="U237" s="3"/>
      <c r="V237" s="3"/>
      <c r="W237" s="3"/>
      <c r="X237" s="3"/>
      <c r="Y237" s="3"/>
      <c r="Z237" s="3"/>
      <c r="AA237" s="3"/>
      <c r="AB237" s="2"/>
    </row>
    <row r="238" spans="1:28" ht="15.75" customHeight="1">
      <c r="A238" s="6"/>
      <c r="B238" s="3"/>
      <c r="C238" s="3"/>
      <c r="D238" s="3"/>
      <c r="E238" s="3"/>
      <c r="F238" s="3"/>
      <c r="G238" s="3"/>
      <c r="H238" s="3"/>
      <c r="I238" s="3"/>
      <c r="J238" s="1570"/>
      <c r="K238" s="1570"/>
      <c r="L238" s="1570"/>
      <c r="M238" s="1570"/>
      <c r="N238" s="4"/>
      <c r="O238" s="3"/>
      <c r="P238" s="3"/>
      <c r="Q238" s="3"/>
      <c r="R238" s="3"/>
      <c r="S238" s="3"/>
      <c r="T238" s="3"/>
      <c r="U238" s="3"/>
      <c r="V238" s="3"/>
      <c r="W238" s="3"/>
      <c r="X238" s="3"/>
      <c r="Y238" s="3"/>
      <c r="Z238" s="3"/>
      <c r="AA238" s="3"/>
      <c r="AB238" s="2"/>
    </row>
    <row r="239" spans="1:28" ht="15.75" customHeight="1">
      <c r="A239" s="6"/>
      <c r="B239" s="3"/>
      <c r="C239" s="3"/>
      <c r="D239" s="3"/>
      <c r="E239" s="3"/>
      <c r="F239" s="3"/>
      <c r="G239" s="3"/>
      <c r="H239" s="3"/>
      <c r="I239" s="3"/>
      <c r="J239" s="1570"/>
      <c r="K239" s="1570"/>
      <c r="L239" s="1570"/>
      <c r="M239" s="1570"/>
      <c r="N239" s="4"/>
      <c r="O239" s="3"/>
      <c r="P239" s="3"/>
      <c r="Q239" s="3"/>
      <c r="R239" s="3"/>
      <c r="S239" s="3"/>
      <c r="T239" s="3"/>
      <c r="U239" s="3"/>
      <c r="V239" s="3"/>
      <c r="W239" s="3"/>
      <c r="X239" s="3"/>
      <c r="Y239" s="3"/>
      <c r="Z239" s="3"/>
      <c r="AA239" s="3"/>
      <c r="AB239" s="2"/>
    </row>
    <row r="240" spans="1:28" ht="15.75" customHeight="1">
      <c r="A240" s="6"/>
      <c r="B240" s="3"/>
      <c r="C240" s="3"/>
      <c r="D240" s="3"/>
      <c r="E240" s="3"/>
      <c r="F240" s="3"/>
      <c r="G240" s="3"/>
      <c r="H240" s="3"/>
      <c r="I240" s="3"/>
      <c r="J240" s="1570"/>
      <c r="K240" s="1570"/>
      <c r="L240" s="1570"/>
      <c r="M240" s="1570"/>
      <c r="N240" s="4"/>
      <c r="O240" s="3"/>
      <c r="P240" s="3"/>
      <c r="Q240" s="3"/>
      <c r="R240" s="3"/>
      <c r="S240" s="3"/>
      <c r="T240" s="3"/>
      <c r="U240" s="3"/>
      <c r="V240" s="3"/>
      <c r="W240" s="3"/>
      <c r="X240" s="3"/>
      <c r="Y240" s="3"/>
      <c r="Z240" s="3"/>
      <c r="AA240" s="3"/>
      <c r="AB240" s="2"/>
    </row>
    <row r="241" spans="1:28" ht="15.75" customHeight="1">
      <c r="A241" s="6"/>
      <c r="B241" s="3"/>
      <c r="C241" s="3"/>
      <c r="D241" s="3"/>
      <c r="E241" s="3"/>
      <c r="F241" s="3"/>
      <c r="G241" s="3"/>
      <c r="H241" s="3"/>
      <c r="I241" s="3"/>
      <c r="J241" s="1570"/>
      <c r="K241" s="1570"/>
      <c r="L241" s="1570"/>
      <c r="M241" s="1570"/>
      <c r="N241" s="4"/>
      <c r="O241" s="3"/>
      <c r="P241" s="3"/>
      <c r="Q241" s="3"/>
      <c r="R241" s="3"/>
      <c r="S241" s="3"/>
      <c r="T241" s="3"/>
      <c r="U241" s="3"/>
      <c r="V241" s="3"/>
      <c r="W241" s="3"/>
      <c r="X241" s="3"/>
      <c r="Y241" s="3"/>
      <c r="Z241" s="3"/>
      <c r="AA241" s="3"/>
      <c r="AB241" s="2"/>
    </row>
    <row r="242" spans="1:28" ht="15.75" customHeight="1">
      <c r="A242" s="6"/>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2"/>
    </row>
    <row r="243" spans="1:28" ht="15.75" customHeight="1">
      <c r="A243" s="3"/>
      <c r="B243" s="3"/>
      <c r="C243" s="3"/>
      <c r="D243" s="1473"/>
      <c r="E243" s="1473"/>
      <c r="F243" s="1473"/>
      <c r="G243" s="1473"/>
      <c r="H243" s="5"/>
      <c r="I243" s="1473"/>
      <c r="J243" s="1473"/>
      <c r="K243" s="1473"/>
      <c r="L243" s="1473"/>
      <c r="M243" s="1473"/>
      <c r="N243" s="1473"/>
      <c r="O243" s="1473"/>
      <c r="P243" s="1473"/>
      <c r="Q243" s="1473"/>
      <c r="R243" s="1473"/>
      <c r="S243" s="1473"/>
      <c r="T243" s="1473"/>
      <c r="U243" s="1473"/>
      <c r="V243" s="5"/>
      <c r="W243" s="5"/>
      <c r="X243" s="1473"/>
      <c r="Y243" s="1473"/>
      <c r="Z243" s="1473"/>
      <c r="AA243" s="3"/>
      <c r="AB243" s="2"/>
    </row>
    <row r="244" spans="1:28" ht="15.75" customHeight="1">
      <c r="A244" s="3"/>
      <c r="B244" s="3"/>
      <c r="C244" s="3"/>
      <c r="D244" s="5"/>
      <c r="E244" s="1501"/>
      <c r="F244" s="1501"/>
      <c r="G244" s="5"/>
      <c r="H244" s="5"/>
      <c r="I244" s="3"/>
      <c r="J244" s="3"/>
      <c r="K244" s="3"/>
      <c r="L244" s="2"/>
      <c r="M244" s="3"/>
      <c r="N244" s="3"/>
      <c r="O244" s="3"/>
      <c r="P244" s="3"/>
      <c r="Q244" s="3"/>
      <c r="R244" s="2"/>
      <c r="S244" s="2"/>
      <c r="T244" s="2"/>
      <c r="U244" s="2"/>
      <c r="V244" s="5"/>
      <c r="W244" s="5"/>
      <c r="X244" s="1568"/>
      <c r="Y244" s="1568"/>
      <c r="Z244" s="1568"/>
      <c r="AA244" s="3"/>
      <c r="AB244" s="2"/>
    </row>
    <row r="245" spans="1:28" ht="15.75" customHeight="1">
      <c r="A245" s="3"/>
      <c r="B245" s="3"/>
      <c r="C245" s="3"/>
      <c r="D245" s="5"/>
      <c r="E245" s="1501"/>
      <c r="F245" s="1501"/>
      <c r="G245" s="5"/>
      <c r="H245" s="5"/>
      <c r="I245" s="3"/>
      <c r="J245" s="3"/>
      <c r="K245" s="3"/>
      <c r="L245" s="2"/>
      <c r="M245" s="3"/>
      <c r="N245" s="3"/>
      <c r="O245" s="3"/>
      <c r="P245" s="3"/>
      <c r="Q245" s="3"/>
      <c r="R245" s="2"/>
      <c r="S245" s="2"/>
      <c r="T245" s="2"/>
      <c r="U245" s="2"/>
      <c r="V245" s="5"/>
      <c r="W245" s="5"/>
      <c r="X245" s="1568"/>
      <c r="Y245" s="1568"/>
      <c r="Z245" s="1568"/>
      <c r="AA245" s="3"/>
      <c r="AB245" s="2"/>
    </row>
    <row r="246" spans="1:28" ht="15.75" customHeight="1">
      <c r="A246" s="3"/>
      <c r="B246" s="3"/>
      <c r="C246" s="3"/>
      <c r="D246" s="5"/>
      <c r="E246" s="1501"/>
      <c r="F246" s="1501"/>
      <c r="G246" s="5"/>
      <c r="H246" s="5"/>
      <c r="I246" s="3"/>
      <c r="J246" s="3"/>
      <c r="K246" s="3"/>
      <c r="L246" s="2"/>
      <c r="M246" s="3"/>
      <c r="N246" s="3"/>
      <c r="O246" s="3"/>
      <c r="P246" s="3"/>
      <c r="Q246" s="3"/>
      <c r="R246" s="2"/>
      <c r="S246" s="2"/>
      <c r="T246" s="2"/>
      <c r="U246" s="2"/>
      <c r="V246" s="5"/>
      <c r="W246" s="5"/>
      <c r="X246" s="1568"/>
      <c r="Y246" s="1568"/>
      <c r="Z246" s="1568"/>
      <c r="AA246" s="3"/>
      <c r="AB246" s="2"/>
    </row>
    <row r="247" spans="1:28" ht="15.75" customHeight="1">
      <c r="A247" s="3"/>
      <c r="B247" s="3"/>
      <c r="C247" s="3"/>
      <c r="D247" s="5"/>
      <c r="E247" s="1501"/>
      <c r="F247" s="1501"/>
      <c r="G247" s="5"/>
      <c r="H247" s="5"/>
      <c r="I247" s="3"/>
      <c r="J247" s="3"/>
      <c r="K247" s="3"/>
      <c r="L247" s="2"/>
      <c r="M247" s="3"/>
      <c r="N247" s="3"/>
      <c r="O247" s="3"/>
      <c r="P247" s="3"/>
      <c r="Q247" s="3"/>
      <c r="R247" s="2"/>
      <c r="S247" s="2"/>
      <c r="T247" s="2"/>
      <c r="U247" s="2"/>
      <c r="V247" s="5"/>
      <c r="W247" s="5"/>
      <c r="X247" s="1568"/>
      <c r="Y247" s="1568"/>
      <c r="Z247" s="1568"/>
      <c r="AA247" s="3"/>
      <c r="AB247" s="2"/>
    </row>
    <row r="248" spans="1:28" ht="15.75" customHeight="1">
      <c r="A248" s="3"/>
      <c r="B248" s="3"/>
      <c r="C248" s="3"/>
      <c r="D248" s="5"/>
      <c r="E248" s="1501"/>
      <c r="F248" s="1501"/>
      <c r="G248" s="5"/>
      <c r="H248" s="5"/>
      <c r="I248" s="3"/>
      <c r="J248" s="3"/>
      <c r="K248" s="3"/>
      <c r="L248" s="2"/>
      <c r="M248" s="3"/>
      <c r="N248" s="3"/>
      <c r="O248" s="3"/>
      <c r="P248" s="3"/>
      <c r="Q248" s="3"/>
      <c r="R248" s="2"/>
      <c r="S248" s="2"/>
      <c r="T248" s="2"/>
      <c r="U248" s="2"/>
      <c r="V248" s="5"/>
      <c r="W248" s="5"/>
      <c r="X248" s="1568"/>
      <c r="Y248" s="1568"/>
      <c r="Z248" s="1568"/>
      <c r="AA248" s="3"/>
      <c r="AB248" s="2"/>
    </row>
    <row r="249" spans="1:28" ht="15.75" customHeight="1">
      <c r="A249" s="3"/>
      <c r="B249" s="3"/>
      <c r="C249" s="3"/>
      <c r="D249" s="5"/>
      <c r="E249" s="1501"/>
      <c r="F249" s="1501"/>
      <c r="G249" s="5"/>
      <c r="H249" s="5"/>
      <c r="I249" s="3"/>
      <c r="J249" s="3"/>
      <c r="K249" s="3"/>
      <c r="L249" s="2"/>
      <c r="M249" s="3"/>
      <c r="N249" s="3"/>
      <c r="O249" s="3"/>
      <c r="P249" s="3"/>
      <c r="Q249" s="3"/>
      <c r="R249" s="2"/>
      <c r="S249" s="2"/>
      <c r="T249" s="2"/>
      <c r="U249" s="2"/>
      <c r="V249" s="5"/>
      <c r="W249" s="5"/>
      <c r="X249" s="1568"/>
      <c r="Y249" s="1568"/>
      <c r="Z249" s="1568"/>
      <c r="AA249" s="3"/>
      <c r="AB249" s="2"/>
    </row>
    <row r="250" spans="1:28" ht="15.75" customHeight="1">
      <c r="A250" s="6"/>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2"/>
    </row>
    <row r="251" spans="1:28" ht="15.75" customHeight="1">
      <c r="A251" s="6"/>
      <c r="B251" s="3"/>
      <c r="C251" s="3"/>
      <c r="D251" s="3"/>
      <c r="E251" s="3"/>
      <c r="F251" s="1489"/>
      <c r="G251" s="1489"/>
      <c r="H251" s="1489"/>
      <c r="I251" s="1489"/>
      <c r="J251" s="1489"/>
      <c r="K251" s="1489"/>
      <c r="L251" s="1489"/>
      <c r="M251" s="1489"/>
      <c r="N251" s="1489"/>
      <c r="O251" s="1489"/>
      <c r="P251" s="1489"/>
      <c r="Q251" s="1489"/>
      <c r="R251" s="1489"/>
      <c r="S251" s="1489"/>
      <c r="T251" s="1489"/>
      <c r="U251" s="1489"/>
      <c r="V251" s="1489"/>
      <c r="W251" s="1489"/>
      <c r="X251" s="1489"/>
      <c r="Y251" s="1489"/>
      <c r="Z251" s="1489"/>
      <c r="AA251" s="1489"/>
      <c r="AB251" s="2"/>
    </row>
    <row r="252" spans="1:28" ht="15.75" customHeight="1">
      <c r="A252" s="3"/>
      <c r="B252" s="3"/>
      <c r="C252" s="3"/>
      <c r="D252" s="3"/>
      <c r="E252" s="3"/>
      <c r="F252" s="1489"/>
      <c r="G252" s="1489"/>
      <c r="H252" s="1489"/>
      <c r="I252" s="1489"/>
      <c r="J252" s="1489"/>
      <c r="K252" s="1489"/>
      <c r="L252" s="1489"/>
      <c r="M252" s="1489"/>
      <c r="N252" s="1489"/>
      <c r="O252" s="1489"/>
      <c r="P252" s="1489"/>
      <c r="Q252" s="1489"/>
      <c r="R252" s="1489"/>
      <c r="S252" s="1489"/>
      <c r="T252" s="1489"/>
      <c r="U252" s="1489"/>
      <c r="V252" s="1489"/>
      <c r="W252" s="1489"/>
      <c r="X252" s="1489"/>
      <c r="Y252" s="1489"/>
      <c r="Z252" s="1489"/>
      <c r="AA252" s="1489"/>
      <c r="AB252" s="2"/>
    </row>
    <row r="253" spans="1:28" ht="15.75" customHeight="1">
      <c r="A253" s="6"/>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2"/>
    </row>
    <row r="254" spans="1:28" ht="15.75" customHeight="1">
      <c r="A254" s="3"/>
      <c r="B254" s="3"/>
      <c r="C254" s="3"/>
      <c r="D254" s="3"/>
      <c r="E254" s="3"/>
      <c r="F254" s="1489"/>
      <c r="G254" s="1489"/>
      <c r="H254" s="1489"/>
      <c r="I254" s="1489"/>
      <c r="J254" s="1489"/>
      <c r="K254" s="1489"/>
      <c r="L254" s="1489"/>
      <c r="M254" s="1489"/>
      <c r="N254" s="1489"/>
      <c r="O254" s="1489"/>
      <c r="P254" s="1489"/>
      <c r="Q254" s="1489"/>
      <c r="R254" s="1489"/>
      <c r="S254" s="1489"/>
      <c r="T254" s="1489"/>
      <c r="U254" s="1489"/>
      <c r="V254" s="1489"/>
      <c r="W254" s="1489"/>
      <c r="X254" s="1489"/>
      <c r="Y254" s="1489"/>
      <c r="Z254" s="1489"/>
      <c r="AA254" s="1489"/>
      <c r="AB254" s="2"/>
    </row>
    <row r="255" spans="1:28" ht="15.75" customHeight="1">
      <c r="A255" s="3"/>
      <c r="B255" s="3"/>
      <c r="C255" s="3"/>
      <c r="D255" s="3"/>
      <c r="E255" s="3"/>
      <c r="F255" s="1489"/>
      <c r="G255" s="1489"/>
      <c r="H255" s="1489"/>
      <c r="I255" s="1489"/>
      <c r="J255" s="1489"/>
      <c r="K255" s="1489"/>
      <c r="L255" s="1489"/>
      <c r="M255" s="1489"/>
      <c r="N255" s="1489"/>
      <c r="O255" s="1489"/>
      <c r="P255" s="1489"/>
      <c r="Q255" s="1489"/>
      <c r="R255" s="1489"/>
      <c r="S255" s="1489"/>
      <c r="T255" s="1489"/>
      <c r="U255" s="1489"/>
      <c r="V255" s="1489"/>
      <c r="W255" s="1489"/>
      <c r="X255" s="1489"/>
      <c r="Y255" s="1489"/>
      <c r="Z255" s="1489"/>
      <c r="AA255" s="1489"/>
      <c r="AB255" s="2"/>
    </row>
    <row r="256" spans="1:28"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2"/>
    </row>
    <row r="257" spans="1:28" ht="15.75" customHeight="1">
      <c r="A257" s="128"/>
      <c r="B257" s="128"/>
      <c r="C257" s="128"/>
      <c r="D257" s="128"/>
      <c r="E257" s="128"/>
      <c r="F257" s="128"/>
      <c r="G257" s="128"/>
      <c r="H257" s="128"/>
      <c r="I257" s="128"/>
      <c r="J257" s="128"/>
      <c r="K257" s="128"/>
      <c r="L257" s="128"/>
      <c r="M257" s="128"/>
      <c r="N257" s="128"/>
      <c r="O257" s="128"/>
      <c r="P257" s="128"/>
      <c r="Q257" s="128"/>
      <c r="R257" s="128"/>
      <c r="S257" s="128"/>
      <c r="T257" s="128"/>
      <c r="U257" s="128"/>
      <c r="V257" s="128"/>
      <c r="W257" s="128"/>
      <c r="X257" s="128"/>
      <c r="Y257" s="128"/>
      <c r="Z257" s="128"/>
      <c r="AA257" s="128"/>
    </row>
    <row r="258" spans="1:28" ht="15.75" customHeight="1">
      <c r="A258" s="128"/>
      <c r="B258" s="128"/>
      <c r="C258" s="128"/>
      <c r="D258" s="128"/>
      <c r="E258" s="128"/>
      <c r="F258" s="128"/>
      <c r="G258" s="128"/>
      <c r="H258" s="128"/>
      <c r="I258" s="128"/>
      <c r="J258" s="128"/>
      <c r="K258" s="128"/>
      <c r="L258" s="128"/>
      <c r="M258" s="128"/>
      <c r="N258" s="128"/>
      <c r="O258" s="128"/>
      <c r="P258" s="128"/>
      <c r="Q258" s="128"/>
      <c r="R258" s="128"/>
      <c r="S258" s="128"/>
      <c r="T258" s="128"/>
      <c r="U258" s="128"/>
      <c r="V258" s="128"/>
      <c r="W258" s="128"/>
      <c r="X258" s="128"/>
      <c r="Y258" s="128"/>
      <c r="Z258" s="128"/>
      <c r="AA258" s="128"/>
    </row>
    <row r="259" spans="1:28" ht="15.75" customHeight="1">
      <c r="A259" s="128"/>
      <c r="B259" s="128"/>
      <c r="C259" s="128"/>
      <c r="D259" s="128"/>
      <c r="E259" s="128"/>
      <c r="F259" s="128"/>
      <c r="G259" s="128"/>
      <c r="H259" s="128"/>
      <c r="I259" s="128"/>
      <c r="J259" s="128"/>
      <c r="K259" s="128"/>
      <c r="L259" s="128"/>
      <c r="M259" s="128"/>
      <c r="N259" s="128"/>
      <c r="O259" s="128"/>
      <c r="P259" s="128"/>
      <c r="Q259" s="128"/>
      <c r="R259" s="128"/>
      <c r="S259" s="128"/>
      <c r="T259" s="128"/>
      <c r="U259" s="128"/>
      <c r="V259" s="128"/>
      <c r="W259" s="128"/>
      <c r="X259" s="128"/>
      <c r="Y259" s="128"/>
      <c r="Z259" s="128"/>
      <c r="AA259" s="128"/>
    </row>
    <row r="260" spans="1:28" ht="18.75" customHeight="1">
      <c r="A260" s="1473"/>
      <c r="B260" s="1473"/>
      <c r="C260" s="1473"/>
      <c r="D260" s="1473"/>
      <c r="E260" s="1473"/>
      <c r="F260" s="1473"/>
      <c r="G260" s="1473"/>
      <c r="H260" s="1473"/>
      <c r="I260" s="1473"/>
      <c r="J260" s="1473"/>
      <c r="K260" s="1473"/>
      <c r="L260" s="1473"/>
      <c r="M260" s="1473"/>
      <c r="N260" s="1473"/>
      <c r="O260" s="1473"/>
      <c r="P260" s="1473"/>
      <c r="Q260" s="1473"/>
      <c r="R260" s="1473"/>
      <c r="S260" s="1473"/>
      <c r="T260" s="1473"/>
      <c r="U260" s="1473"/>
      <c r="V260" s="1473"/>
      <c r="W260" s="1473"/>
      <c r="X260" s="1473"/>
      <c r="Y260" s="1473"/>
      <c r="Z260" s="1473"/>
      <c r="AA260" s="1473"/>
      <c r="AB260" s="2"/>
    </row>
    <row r="261" spans="1:28"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2"/>
    </row>
    <row r="262" spans="1:28" ht="15.75" customHeight="1">
      <c r="A262" s="6"/>
      <c r="B262" s="3"/>
      <c r="C262" s="3"/>
      <c r="D262" s="3"/>
      <c r="E262" s="3"/>
      <c r="F262" s="3"/>
      <c r="G262" s="2"/>
      <c r="H262" s="3"/>
      <c r="I262" s="3"/>
      <c r="J262" s="3"/>
      <c r="K262" s="3"/>
      <c r="L262" s="3"/>
      <c r="M262" s="3"/>
      <c r="N262" s="3"/>
      <c r="O262" s="3"/>
      <c r="P262" s="3"/>
      <c r="Q262" s="3"/>
      <c r="R262" s="3"/>
      <c r="S262" s="3"/>
      <c r="T262" s="3"/>
      <c r="U262" s="3"/>
      <c r="V262" s="3"/>
      <c r="W262" s="3"/>
      <c r="X262" s="3"/>
      <c r="Y262" s="3"/>
      <c r="Z262" s="3"/>
      <c r="AA262" s="3"/>
      <c r="AB262" s="2"/>
    </row>
    <row r="263" spans="1:28" ht="15.75" customHeight="1">
      <c r="A263" s="6"/>
      <c r="B263" s="3"/>
      <c r="C263" s="3"/>
      <c r="D263" s="3"/>
      <c r="E263" s="3"/>
      <c r="F263" s="3"/>
      <c r="G263" s="2"/>
      <c r="H263" s="2"/>
      <c r="I263" s="3"/>
      <c r="J263" s="3"/>
      <c r="K263" s="3"/>
      <c r="L263" s="2"/>
      <c r="M263" s="3"/>
      <c r="N263" s="3"/>
      <c r="O263" s="3"/>
      <c r="P263" s="3"/>
      <c r="Q263" s="3"/>
      <c r="R263" s="3"/>
      <c r="S263" s="3"/>
      <c r="T263" s="3"/>
      <c r="U263" s="3"/>
      <c r="V263" s="3"/>
      <c r="W263" s="3"/>
      <c r="X263" s="3"/>
      <c r="Y263" s="3"/>
      <c r="Z263" s="3"/>
      <c r="AA263" s="3"/>
      <c r="AB263" s="2"/>
    </row>
    <row r="264" spans="1:28" ht="15.75" customHeight="1">
      <c r="A264" s="6"/>
      <c r="B264" s="3"/>
      <c r="C264" s="3"/>
      <c r="D264" s="3"/>
      <c r="E264" s="3"/>
      <c r="F264" s="3"/>
      <c r="G264" s="3"/>
      <c r="H264" s="3"/>
      <c r="I264" s="3"/>
      <c r="J264" s="1570"/>
      <c r="K264" s="1570"/>
      <c r="L264" s="1570"/>
      <c r="M264" s="1570"/>
      <c r="N264" s="4"/>
      <c r="O264" s="3"/>
      <c r="P264" s="3"/>
      <c r="Q264" s="3"/>
      <c r="R264" s="3"/>
      <c r="S264" s="3"/>
      <c r="T264" s="3"/>
      <c r="U264" s="3"/>
      <c r="V264" s="3"/>
      <c r="W264" s="3"/>
      <c r="X264" s="3"/>
      <c r="Y264" s="3"/>
      <c r="Z264" s="3"/>
      <c r="AA264" s="3"/>
      <c r="AB264" s="2"/>
    </row>
    <row r="265" spans="1:28" ht="15.75" customHeight="1">
      <c r="A265" s="6"/>
      <c r="B265" s="3"/>
      <c r="C265" s="3"/>
      <c r="D265" s="3"/>
      <c r="E265" s="3"/>
      <c r="F265" s="3"/>
      <c r="G265" s="3"/>
      <c r="H265" s="3"/>
      <c r="I265" s="3"/>
      <c r="J265" s="1570"/>
      <c r="K265" s="1570"/>
      <c r="L265" s="1570"/>
      <c r="M265" s="1570"/>
      <c r="N265" s="4"/>
      <c r="O265" s="3"/>
      <c r="P265" s="3"/>
      <c r="Q265" s="3"/>
      <c r="R265" s="3"/>
      <c r="S265" s="3"/>
      <c r="T265" s="3"/>
      <c r="U265" s="3"/>
      <c r="V265" s="3"/>
      <c r="W265" s="3"/>
      <c r="X265" s="3"/>
      <c r="Y265" s="3"/>
      <c r="Z265" s="3"/>
      <c r="AA265" s="3"/>
      <c r="AB265" s="2"/>
    </row>
    <row r="266" spans="1:28" ht="15.75" customHeight="1">
      <c r="A266" s="6"/>
      <c r="B266" s="3"/>
      <c r="C266" s="3"/>
      <c r="D266" s="3"/>
      <c r="E266" s="3"/>
      <c r="F266" s="3"/>
      <c r="G266" s="3"/>
      <c r="H266" s="3"/>
      <c r="I266" s="3"/>
      <c r="J266" s="1570"/>
      <c r="K266" s="1570"/>
      <c r="L266" s="1570"/>
      <c r="M266" s="1570"/>
      <c r="N266" s="4"/>
      <c r="O266" s="3"/>
      <c r="P266" s="3"/>
      <c r="Q266" s="3"/>
      <c r="R266" s="3"/>
      <c r="S266" s="3"/>
      <c r="T266" s="3"/>
      <c r="U266" s="3"/>
      <c r="V266" s="3"/>
      <c r="W266" s="3"/>
      <c r="X266" s="3"/>
      <c r="Y266" s="3"/>
      <c r="Z266" s="3"/>
      <c r="AA266" s="3"/>
      <c r="AB266" s="2"/>
    </row>
    <row r="267" spans="1:28" ht="15.75" customHeight="1">
      <c r="A267" s="6"/>
      <c r="B267" s="3"/>
      <c r="C267" s="3"/>
      <c r="D267" s="3"/>
      <c r="E267" s="3"/>
      <c r="F267" s="3"/>
      <c r="G267" s="3"/>
      <c r="H267" s="3"/>
      <c r="I267" s="3"/>
      <c r="J267" s="1570"/>
      <c r="K267" s="1570"/>
      <c r="L267" s="1570"/>
      <c r="M267" s="1570"/>
      <c r="N267" s="4"/>
      <c r="O267" s="3"/>
      <c r="P267" s="3"/>
      <c r="Q267" s="3"/>
      <c r="R267" s="3"/>
      <c r="S267" s="3"/>
      <c r="T267" s="3"/>
      <c r="U267" s="3"/>
      <c r="V267" s="3"/>
      <c r="W267" s="3"/>
      <c r="X267" s="3"/>
      <c r="Y267" s="3"/>
      <c r="Z267" s="3"/>
      <c r="AA267" s="3"/>
      <c r="AB267" s="2"/>
    </row>
    <row r="268" spans="1:28" ht="15.75" customHeight="1">
      <c r="A268" s="6"/>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2"/>
    </row>
    <row r="269" spans="1:28" ht="15.75" customHeight="1">
      <c r="A269" s="3"/>
      <c r="B269" s="3"/>
      <c r="C269" s="3"/>
      <c r="D269" s="1473"/>
      <c r="E269" s="1473"/>
      <c r="F269" s="1473"/>
      <c r="G269" s="1473"/>
      <c r="H269" s="5"/>
      <c r="I269" s="1473"/>
      <c r="J269" s="1473"/>
      <c r="K269" s="1473"/>
      <c r="L269" s="1473"/>
      <c r="M269" s="1473"/>
      <c r="N269" s="1473"/>
      <c r="O269" s="1473"/>
      <c r="P269" s="1473"/>
      <c r="Q269" s="1473"/>
      <c r="R269" s="1473"/>
      <c r="S269" s="1473"/>
      <c r="T269" s="1473"/>
      <c r="U269" s="1473"/>
      <c r="V269" s="5"/>
      <c r="W269" s="5"/>
      <c r="X269" s="1473"/>
      <c r="Y269" s="1473"/>
      <c r="Z269" s="1473"/>
      <c r="AA269" s="3"/>
      <c r="AB269" s="2"/>
    </row>
    <row r="270" spans="1:28" ht="15.75" customHeight="1">
      <c r="A270" s="3"/>
      <c r="B270" s="3"/>
      <c r="C270" s="3"/>
      <c r="D270" s="5"/>
      <c r="E270" s="1501"/>
      <c r="F270" s="1501"/>
      <c r="G270" s="5"/>
      <c r="H270" s="5"/>
      <c r="I270" s="3"/>
      <c r="J270" s="3"/>
      <c r="K270" s="3"/>
      <c r="L270" s="2"/>
      <c r="M270" s="3"/>
      <c r="N270" s="3"/>
      <c r="O270" s="3"/>
      <c r="P270" s="3"/>
      <c r="Q270" s="3"/>
      <c r="R270" s="2"/>
      <c r="S270" s="2"/>
      <c r="T270" s="2"/>
      <c r="U270" s="2"/>
      <c r="V270" s="5"/>
      <c r="W270" s="5"/>
      <c r="X270" s="1568"/>
      <c r="Y270" s="1568"/>
      <c r="Z270" s="1568"/>
      <c r="AA270" s="3"/>
      <c r="AB270" s="2"/>
    </row>
    <row r="271" spans="1:28" ht="15.75" customHeight="1">
      <c r="A271" s="3"/>
      <c r="B271" s="3"/>
      <c r="C271" s="3"/>
      <c r="D271" s="5"/>
      <c r="E271" s="1501"/>
      <c r="F271" s="1501"/>
      <c r="G271" s="5"/>
      <c r="H271" s="5"/>
      <c r="I271" s="3"/>
      <c r="J271" s="3"/>
      <c r="K271" s="3"/>
      <c r="L271" s="2"/>
      <c r="M271" s="3"/>
      <c r="N271" s="3"/>
      <c r="O271" s="3"/>
      <c r="P271" s="3"/>
      <c r="Q271" s="3"/>
      <c r="R271" s="2"/>
      <c r="S271" s="2"/>
      <c r="T271" s="2"/>
      <c r="U271" s="2"/>
      <c r="V271" s="5"/>
      <c r="W271" s="5"/>
      <c r="X271" s="1568"/>
      <c r="Y271" s="1568"/>
      <c r="Z271" s="1568"/>
      <c r="AA271" s="3"/>
      <c r="AB271" s="2"/>
    </row>
    <row r="272" spans="1:28" ht="15.75" customHeight="1">
      <c r="A272" s="3"/>
      <c r="B272" s="3"/>
      <c r="C272" s="3"/>
      <c r="D272" s="5"/>
      <c r="E272" s="1501"/>
      <c r="F272" s="1501"/>
      <c r="G272" s="5"/>
      <c r="H272" s="5"/>
      <c r="I272" s="3"/>
      <c r="J272" s="3"/>
      <c r="K272" s="3"/>
      <c r="L272" s="2"/>
      <c r="M272" s="3"/>
      <c r="N272" s="3"/>
      <c r="O272" s="3"/>
      <c r="P272" s="3"/>
      <c r="Q272" s="3"/>
      <c r="R272" s="2"/>
      <c r="S272" s="2"/>
      <c r="T272" s="2"/>
      <c r="U272" s="2"/>
      <c r="V272" s="5"/>
      <c r="W272" s="5"/>
      <c r="X272" s="1568"/>
      <c r="Y272" s="1568"/>
      <c r="Z272" s="1568"/>
      <c r="AA272" s="3"/>
      <c r="AB272" s="2"/>
    </row>
    <row r="273" spans="1:28" ht="15.75" customHeight="1">
      <c r="A273" s="3"/>
      <c r="B273" s="3"/>
      <c r="C273" s="3"/>
      <c r="D273" s="5"/>
      <c r="E273" s="1501"/>
      <c r="F273" s="1501"/>
      <c r="G273" s="5"/>
      <c r="H273" s="5"/>
      <c r="I273" s="3"/>
      <c r="J273" s="3"/>
      <c r="K273" s="3"/>
      <c r="L273" s="2"/>
      <c r="M273" s="3"/>
      <c r="N273" s="3"/>
      <c r="O273" s="3"/>
      <c r="P273" s="3"/>
      <c r="Q273" s="3"/>
      <c r="R273" s="2"/>
      <c r="S273" s="2"/>
      <c r="T273" s="2"/>
      <c r="U273" s="2"/>
      <c r="V273" s="5"/>
      <c r="W273" s="5"/>
      <c r="X273" s="1568"/>
      <c r="Y273" s="1568"/>
      <c r="Z273" s="1568"/>
      <c r="AA273" s="3"/>
      <c r="AB273" s="2"/>
    </row>
    <row r="274" spans="1:28" ht="15.75" customHeight="1">
      <c r="A274" s="3"/>
      <c r="B274" s="3"/>
      <c r="C274" s="3"/>
      <c r="D274" s="5"/>
      <c r="E274" s="1501"/>
      <c r="F274" s="1501"/>
      <c r="G274" s="5"/>
      <c r="H274" s="5"/>
      <c r="I274" s="3"/>
      <c r="J274" s="3"/>
      <c r="K274" s="3"/>
      <c r="L274" s="2"/>
      <c r="M274" s="3"/>
      <c r="N274" s="3"/>
      <c r="O274" s="3"/>
      <c r="P274" s="3"/>
      <c r="Q274" s="3"/>
      <c r="R274" s="2"/>
      <c r="S274" s="2"/>
      <c r="T274" s="2"/>
      <c r="U274" s="2"/>
      <c r="V274" s="5"/>
      <c r="W274" s="5"/>
      <c r="X274" s="1568"/>
      <c r="Y274" s="1568"/>
      <c r="Z274" s="1568"/>
      <c r="AA274" s="3"/>
      <c r="AB274" s="2"/>
    </row>
    <row r="275" spans="1:28" ht="15.75" customHeight="1">
      <c r="A275" s="3"/>
      <c r="B275" s="3"/>
      <c r="C275" s="3"/>
      <c r="D275" s="5"/>
      <c r="E275" s="1501"/>
      <c r="F275" s="1501"/>
      <c r="G275" s="5"/>
      <c r="H275" s="5"/>
      <c r="I275" s="3"/>
      <c r="J275" s="3"/>
      <c r="K275" s="3"/>
      <c r="L275" s="2"/>
      <c r="M275" s="3"/>
      <c r="N275" s="3"/>
      <c r="O275" s="3"/>
      <c r="P275" s="3"/>
      <c r="Q275" s="3"/>
      <c r="R275" s="2"/>
      <c r="S275" s="2"/>
      <c r="T275" s="2"/>
      <c r="U275" s="2"/>
      <c r="V275" s="5"/>
      <c r="W275" s="5"/>
      <c r="X275" s="1568"/>
      <c r="Y275" s="1568"/>
      <c r="Z275" s="1568"/>
      <c r="AA275" s="3"/>
      <c r="AB275" s="2"/>
    </row>
    <row r="276" spans="1:28" ht="15.75" customHeight="1">
      <c r="A276" s="6"/>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2"/>
    </row>
    <row r="277" spans="1:28" ht="15.75" customHeight="1">
      <c r="A277" s="6"/>
      <c r="B277" s="3"/>
      <c r="C277" s="3"/>
      <c r="D277" s="3"/>
      <c r="E277" s="3"/>
      <c r="F277" s="1489"/>
      <c r="G277" s="1489"/>
      <c r="H277" s="1489"/>
      <c r="I277" s="1489"/>
      <c r="J277" s="1489"/>
      <c r="K277" s="1489"/>
      <c r="L277" s="1489"/>
      <c r="M277" s="1489"/>
      <c r="N277" s="1489"/>
      <c r="O277" s="1489"/>
      <c r="P277" s="1489"/>
      <c r="Q277" s="1489"/>
      <c r="R277" s="1489"/>
      <c r="S277" s="1489"/>
      <c r="T277" s="1489"/>
      <c r="U277" s="1489"/>
      <c r="V277" s="1489"/>
      <c r="W277" s="1489"/>
      <c r="X277" s="1489"/>
      <c r="Y277" s="1489"/>
      <c r="Z277" s="1489"/>
      <c r="AA277" s="1489"/>
      <c r="AB277" s="2"/>
    </row>
    <row r="278" spans="1:28" ht="15.75" customHeight="1">
      <c r="A278" s="3"/>
      <c r="B278" s="3"/>
      <c r="C278" s="3"/>
      <c r="D278" s="3"/>
      <c r="E278" s="3"/>
      <c r="F278" s="1489"/>
      <c r="G278" s="1489"/>
      <c r="H278" s="1489"/>
      <c r="I278" s="1489"/>
      <c r="J278" s="1489"/>
      <c r="K278" s="1489"/>
      <c r="L278" s="1489"/>
      <c r="M278" s="1489"/>
      <c r="N278" s="1489"/>
      <c r="O278" s="1489"/>
      <c r="P278" s="1489"/>
      <c r="Q278" s="1489"/>
      <c r="R278" s="1489"/>
      <c r="S278" s="1489"/>
      <c r="T278" s="1489"/>
      <c r="U278" s="1489"/>
      <c r="V278" s="1489"/>
      <c r="W278" s="1489"/>
      <c r="X278" s="1489"/>
      <c r="Y278" s="1489"/>
      <c r="Z278" s="1489"/>
      <c r="AA278" s="1489"/>
      <c r="AB278" s="2"/>
    </row>
    <row r="279" spans="1:28" ht="15.75" customHeight="1">
      <c r="A279" s="6"/>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2"/>
    </row>
    <row r="280" spans="1:28" ht="15.75" customHeight="1">
      <c r="A280" s="3"/>
      <c r="B280" s="3"/>
      <c r="C280" s="3"/>
      <c r="D280" s="3"/>
      <c r="E280" s="3"/>
      <c r="F280" s="1489"/>
      <c r="G280" s="1489"/>
      <c r="H280" s="1489"/>
      <c r="I280" s="1489"/>
      <c r="J280" s="1489"/>
      <c r="K280" s="1489"/>
      <c r="L280" s="1489"/>
      <c r="M280" s="1489"/>
      <c r="N280" s="1489"/>
      <c r="O280" s="1489"/>
      <c r="P280" s="1489"/>
      <c r="Q280" s="1489"/>
      <c r="R280" s="1489"/>
      <c r="S280" s="1489"/>
      <c r="T280" s="1489"/>
      <c r="U280" s="1489"/>
      <c r="V280" s="1489"/>
      <c r="W280" s="1489"/>
      <c r="X280" s="1489"/>
      <c r="Y280" s="1489"/>
      <c r="Z280" s="1489"/>
      <c r="AA280" s="1489"/>
      <c r="AB280" s="2"/>
    </row>
    <row r="281" spans="1:28" ht="15.75" customHeight="1">
      <c r="A281" s="3"/>
      <c r="B281" s="3"/>
      <c r="C281" s="3"/>
      <c r="D281" s="3"/>
      <c r="E281" s="3"/>
      <c r="F281" s="1489"/>
      <c r="G281" s="1489"/>
      <c r="H281" s="1489"/>
      <c r="I281" s="1489"/>
      <c r="J281" s="1489"/>
      <c r="K281" s="1489"/>
      <c r="L281" s="1489"/>
      <c r="M281" s="1489"/>
      <c r="N281" s="1489"/>
      <c r="O281" s="1489"/>
      <c r="P281" s="1489"/>
      <c r="Q281" s="1489"/>
      <c r="R281" s="1489"/>
      <c r="S281" s="1489"/>
      <c r="T281" s="1489"/>
      <c r="U281" s="1489"/>
      <c r="V281" s="1489"/>
      <c r="W281" s="1489"/>
      <c r="X281" s="1489"/>
      <c r="Y281" s="1489"/>
      <c r="Z281" s="1489"/>
      <c r="AA281" s="1489"/>
      <c r="AB281" s="2"/>
    </row>
    <row r="282" spans="1:28"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2"/>
    </row>
    <row r="288" spans="1:28" ht="18.75" customHeight="1">
      <c r="A288" s="1473"/>
      <c r="B288" s="1473"/>
      <c r="C288" s="1473"/>
      <c r="D288" s="1473"/>
      <c r="E288" s="1473"/>
      <c r="F288" s="1473"/>
      <c r="G288" s="1473"/>
      <c r="H288" s="1473"/>
      <c r="I288" s="1473"/>
      <c r="J288" s="1473"/>
      <c r="K288" s="1473"/>
      <c r="L288" s="1473"/>
      <c r="M288" s="1473"/>
      <c r="N288" s="1473"/>
      <c r="O288" s="1473"/>
      <c r="P288" s="1473"/>
      <c r="Q288" s="1473"/>
      <c r="R288" s="1473"/>
      <c r="S288" s="1473"/>
      <c r="T288" s="1473"/>
      <c r="U288" s="1473"/>
      <c r="V288" s="1473"/>
      <c r="W288" s="1473"/>
      <c r="X288" s="1473"/>
      <c r="Y288" s="1473"/>
      <c r="Z288" s="1473"/>
      <c r="AA288" s="1473"/>
      <c r="AB288" s="2"/>
    </row>
    <row r="289" spans="1:28"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2"/>
    </row>
    <row r="290" spans="1:28" ht="15.75" customHeight="1">
      <c r="A290" s="6"/>
      <c r="B290" s="3"/>
      <c r="C290" s="3"/>
      <c r="D290" s="3"/>
      <c r="E290" s="3"/>
      <c r="F290" s="3"/>
      <c r="G290" s="2"/>
      <c r="H290" s="3"/>
      <c r="I290" s="3"/>
      <c r="J290" s="3"/>
      <c r="K290" s="3"/>
      <c r="L290" s="3"/>
      <c r="M290" s="3"/>
      <c r="N290" s="3"/>
      <c r="O290" s="3"/>
      <c r="P290" s="3"/>
      <c r="Q290" s="3"/>
      <c r="R290" s="3"/>
      <c r="S290" s="3"/>
      <c r="T290" s="3"/>
      <c r="U290" s="3"/>
      <c r="V290" s="3"/>
      <c r="W290" s="3"/>
      <c r="X290" s="3"/>
      <c r="Y290" s="3"/>
      <c r="Z290" s="3"/>
      <c r="AA290" s="3"/>
      <c r="AB290" s="2"/>
    </row>
    <row r="291" spans="1:28" ht="15.75" customHeight="1">
      <c r="A291" s="6"/>
      <c r="B291" s="3"/>
      <c r="C291" s="3"/>
      <c r="D291" s="3"/>
      <c r="E291" s="3"/>
      <c r="F291" s="3"/>
      <c r="G291" s="2"/>
      <c r="H291" s="2"/>
      <c r="I291" s="3"/>
      <c r="J291" s="3"/>
      <c r="K291" s="3"/>
      <c r="L291" s="2"/>
      <c r="M291" s="3"/>
      <c r="N291" s="3"/>
      <c r="O291" s="3"/>
      <c r="P291" s="3"/>
      <c r="Q291" s="3"/>
      <c r="R291" s="3"/>
      <c r="S291" s="3"/>
      <c r="T291" s="3"/>
      <c r="U291" s="3"/>
      <c r="V291" s="3"/>
      <c r="W291" s="3"/>
      <c r="X291" s="3"/>
      <c r="Y291" s="3"/>
      <c r="Z291" s="3"/>
      <c r="AA291" s="3"/>
      <c r="AB291" s="2"/>
    </row>
    <row r="292" spans="1:28" ht="15.75" customHeight="1">
      <c r="A292" s="6"/>
      <c r="B292" s="3"/>
      <c r="C292" s="3"/>
      <c r="D292" s="3"/>
      <c r="E292" s="3"/>
      <c r="F292" s="3"/>
      <c r="G292" s="3"/>
      <c r="H292" s="3"/>
      <c r="I292" s="3"/>
      <c r="J292" s="1570"/>
      <c r="K292" s="1570"/>
      <c r="L292" s="1570"/>
      <c r="M292" s="1570"/>
      <c r="N292" s="4"/>
      <c r="O292" s="3"/>
      <c r="P292" s="3"/>
      <c r="Q292" s="3"/>
      <c r="R292" s="3"/>
      <c r="S292" s="3"/>
      <c r="T292" s="3"/>
      <c r="U292" s="3"/>
      <c r="V292" s="3"/>
      <c r="W292" s="3"/>
      <c r="X292" s="3"/>
      <c r="Y292" s="3"/>
      <c r="Z292" s="3"/>
      <c r="AA292" s="3"/>
      <c r="AB292" s="2"/>
    </row>
    <row r="293" spans="1:28" ht="15.75" customHeight="1">
      <c r="A293" s="6"/>
      <c r="B293" s="3"/>
      <c r="C293" s="3"/>
      <c r="D293" s="3"/>
      <c r="E293" s="3"/>
      <c r="F293" s="3"/>
      <c r="G293" s="3"/>
      <c r="H293" s="3"/>
      <c r="I293" s="3"/>
      <c r="J293" s="1570"/>
      <c r="K293" s="1570"/>
      <c r="L293" s="1570"/>
      <c r="M293" s="1570"/>
      <c r="N293" s="4"/>
      <c r="O293" s="3"/>
      <c r="P293" s="3"/>
      <c r="Q293" s="3"/>
      <c r="R293" s="3"/>
      <c r="S293" s="3"/>
      <c r="T293" s="3"/>
      <c r="U293" s="3"/>
      <c r="V293" s="3"/>
      <c r="W293" s="3"/>
      <c r="X293" s="3"/>
      <c r="Y293" s="3"/>
      <c r="Z293" s="3"/>
      <c r="AA293" s="3"/>
      <c r="AB293" s="2"/>
    </row>
    <row r="294" spans="1:28" ht="15.75" customHeight="1">
      <c r="A294" s="6"/>
      <c r="B294" s="3"/>
      <c r="C294" s="3"/>
      <c r="D294" s="3"/>
      <c r="E294" s="3"/>
      <c r="F294" s="3"/>
      <c r="G294" s="3"/>
      <c r="H294" s="3"/>
      <c r="I294" s="3"/>
      <c r="J294" s="1570"/>
      <c r="K294" s="1570"/>
      <c r="L294" s="1570"/>
      <c r="M294" s="1570"/>
      <c r="N294" s="4"/>
      <c r="O294" s="3"/>
      <c r="P294" s="3"/>
      <c r="Q294" s="3"/>
      <c r="R294" s="3"/>
      <c r="S294" s="3"/>
      <c r="T294" s="3"/>
      <c r="U294" s="3"/>
      <c r="V294" s="3"/>
      <c r="W294" s="3"/>
      <c r="X294" s="3"/>
      <c r="Y294" s="3"/>
      <c r="Z294" s="3"/>
      <c r="AA294" s="3"/>
      <c r="AB294" s="2"/>
    </row>
    <row r="295" spans="1:28" ht="15.75" customHeight="1">
      <c r="A295" s="6"/>
      <c r="B295" s="3"/>
      <c r="C295" s="3"/>
      <c r="D295" s="3"/>
      <c r="E295" s="3"/>
      <c r="F295" s="3"/>
      <c r="G295" s="3"/>
      <c r="H295" s="3"/>
      <c r="I295" s="3"/>
      <c r="J295" s="1570"/>
      <c r="K295" s="1570"/>
      <c r="L295" s="1570"/>
      <c r="M295" s="1570"/>
      <c r="N295" s="4"/>
      <c r="O295" s="3"/>
      <c r="P295" s="3"/>
      <c r="Q295" s="3"/>
      <c r="R295" s="3"/>
      <c r="S295" s="3"/>
      <c r="T295" s="3"/>
      <c r="U295" s="3"/>
      <c r="V295" s="3"/>
      <c r="W295" s="3"/>
      <c r="X295" s="3"/>
      <c r="Y295" s="3"/>
      <c r="Z295" s="3"/>
      <c r="AA295" s="3"/>
      <c r="AB295" s="2"/>
    </row>
    <row r="296" spans="1:28" ht="15.75" customHeight="1">
      <c r="A296" s="6"/>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2"/>
    </row>
    <row r="297" spans="1:28" ht="15.75" customHeight="1">
      <c r="A297" s="3"/>
      <c r="B297" s="3"/>
      <c r="C297" s="3"/>
      <c r="D297" s="1473"/>
      <c r="E297" s="1473"/>
      <c r="F297" s="1473"/>
      <c r="G297" s="1473"/>
      <c r="H297" s="5"/>
      <c r="I297" s="1473"/>
      <c r="J297" s="1473"/>
      <c r="K297" s="1473"/>
      <c r="L297" s="1473"/>
      <c r="M297" s="1473"/>
      <c r="N297" s="1473"/>
      <c r="O297" s="1473"/>
      <c r="P297" s="1473"/>
      <c r="Q297" s="1473"/>
      <c r="R297" s="1473"/>
      <c r="S297" s="1473"/>
      <c r="T297" s="1473"/>
      <c r="U297" s="1473"/>
      <c r="V297" s="5"/>
      <c r="W297" s="5"/>
      <c r="X297" s="1473"/>
      <c r="Y297" s="1473"/>
      <c r="Z297" s="1473"/>
      <c r="AA297" s="3"/>
      <c r="AB297" s="2"/>
    </row>
    <row r="298" spans="1:28" ht="15.75" customHeight="1">
      <c r="A298" s="3"/>
      <c r="B298" s="3"/>
      <c r="C298" s="3"/>
      <c r="D298" s="5"/>
      <c r="E298" s="1501"/>
      <c r="F298" s="1501"/>
      <c r="G298" s="5"/>
      <c r="H298" s="5"/>
      <c r="I298" s="3"/>
      <c r="J298" s="3"/>
      <c r="K298" s="3"/>
      <c r="L298" s="2"/>
      <c r="M298" s="3"/>
      <c r="N298" s="3"/>
      <c r="O298" s="3"/>
      <c r="P298" s="3"/>
      <c r="Q298" s="3"/>
      <c r="R298" s="2"/>
      <c r="S298" s="2"/>
      <c r="T298" s="2"/>
      <c r="U298" s="2"/>
      <c r="V298" s="5"/>
      <c r="W298" s="5"/>
      <c r="X298" s="1568"/>
      <c r="Y298" s="1568"/>
      <c r="Z298" s="1568"/>
      <c r="AA298" s="3"/>
      <c r="AB298" s="2"/>
    </row>
    <row r="299" spans="1:28" ht="15.75" customHeight="1">
      <c r="A299" s="3"/>
      <c r="B299" s="3"/>
      <c r="C299" s="3"/>
      <c r="D299" s="5"/>
      <c r="E299" s="1501"/>
      <c r="F299" s="1501"/>
      <c r="G299" s="5"/>
      <c r="H299" s="5"/>
      <c r="I299" s="3"/>
      <c r="J299" s="3"/>
      <c r="K299" s="3"/>
      <c r="L299" s="2"/>
      <c r="M299" s="3"/>
      <c r="N299" s="3"/>
      <c r="O299" s="3"/>
      <c r="P299" s="3"/>
      <c r="Q299" s="3"/>
      <c r="R299" s="2"/>
      <c r="S299" s="2"/>
      <c r="T299" s="2"/>
      <c r="U299" s="2"/>
      <c r="V299" s="5"/>
      <c r="W299" s="5"/>
      <c r="X299" s="1568"/>
      <c r="Y299" s="1568"/>
      <c r="Z299" s="1568"/>
      <c r="AA299" s="3"/>
      <c r="AB299" s="2"/>
    </row>
    <row r="300" spans="1:28" ht="15.75" customHeight="1">
      <c r="A300" s="3"/>
      <c r="B300" s="3"/>
      <c r="C300" s="3"/>
      <c r="D300" s="5"/>
      <c r="E300" s="1501"/>
      <c r="F300" s="1501"/>
      <c r="G300" s="5"/>
      <c r="H300" s="5"/>
      <c r="I300" s="3"/>
      <c r="J300" s="3"/>
      <c r="K300" s="3"/>
      <c r="L300" s="2"/>
      <c r="M300" s="3"/>
      <c r="N300" s="3"/>
      <c r="O300" s="3"/>
      <c r="P300" s="3"/>
      <c r="Q300" s="3"/>
      <c r="R300" s="2"/>
      <c r="S300" s="2"/>
      <c r="T300" s="2"/>
      <c r="U300" s="2"/>
      <c r="V300" s="5"/>
      <c r="W300" s="5"/>
      <c r="X300" s="1568"/>
      <c r="Y300" s="1568"/>
      <c r="Z300" s="1568"/>
      <c r="AA300" s="3"/>
      <c r="AB300" s="2"/>
    </row>
    <row r="301" spans="1:28" ht="15.75" customHeight="1">
      <c r="A301" s="3"/>
      <c r="B301" s="3"/>
      <c r="C301" s="3"/>
      <c r="D301" s="5"/>
      <c r="E301" s="1501"/>
      <c r="F301" s="1501"/>
      <c r="G301" s="5"/>
      <c r="H301" s="5"/>
      <c r="I301" s="3"/>
      <c r="J301" s="3"/>
      <c r="K301" s="3"/>
      <c r="L301" s="2"/>
      <c r="M301" s="3"/>
      <c r="N301" s="3"/>
      <c r="O301" s="3"/>
      <c r="P301" s="3"/>
      <c r="Q301" s="3"/>
      <c r="R301" s="2"/>
      <c r="S301" s="2"/>
      <c r="T301" s="2"/>
      <c r="U301" s="2"/>
      <c r="V301" s="5"/>
      <c r="W301" s="5"/>
      <c r="X301" s="1568"/>
      <c r="Y301" s="1568"/>
      <c r="Z301" s="1568"/>
      <c r="AA301" s="3"/>
      <c r="AB301" s="2"/>
    </row>
    <row r="302" spans="1:28" ht="15.75" customHeight="1">
      <c r="A302" s="3"/>
      <c r="B302" s="3"/>
      <c r="C302" s="3"/>
      <c r="D302" s="5"/>
      <c r="E302" s="1501"/>
      <c r="F302" s="1501"/>
      <c r="G302" s="5"/>
      <c r="H302" s="5"/>
      <c r="I302" s="3"/>
      <c r="J302" s="3"/>
      <c r="K302" s="3"/>
      <c r="L302" s="2"/>
      <c r="M302" s="3"/>
      <c r="N302" s="3"/>
      <c r="O302" s="3"/>
      <c r="P302" s="3"/>
      <c r="Q302" s="3"/>
      <c r="R302" s="2"/>
      <c r="S302" s="2"/>
      <c r="T302" s="2"/>
      <c r="U302" s="2"/>
      <c r="V302" s="5"/>
      <c r="W302" s="5"/>
      <c r="X302" s="1568"/>
      <c r="Y302" s="1568"/>
      <c r="Z302" s="1568"/>
      <c r="AA302" s="3"/>
      <c r="AB302" s="2"/>
    </row>
    <row r="303" spans="1:28" ht="15.75" customHeight="1">
      <c r="A303" s="3"/>
      <c r="B303" s="3"/>
      <c r="C303" s="3"/>
      <c r="D303" s="5"/>
      <c r="E303" s="1501"/>
      <c r="F303" s="1501"/>
      <c r="G303" s="5"/>
      <c r="H303" s="5"/>
      <c r="I303" s="3"/>
      <c r="J303" s="3"/>
      <c r="K303" s="3"/>
      <c r="L303" s="2"/>
      <c r="M303" s="3"/>
      <c r="N303" s="3"/>
      <c r="O303" s="3"/>
      <c r="P303" s="3"/>
      <c r="Q303" s="3"/>
      <c r="R303" s="2"/>
      <c r="S303" s="2"/>
      <c r="T303" s="2"/>
      <c r="U303" s="2"/>
      <c r="V303" s="5"/>
      <c r="W303" s="5"/>
      <c r="X303" s="1568"/>
      <c r="Y303" s="1568"/>
      <c r="Z303" s="1568"/>
      <c r="AA303" s="3"/>
      <c r="AB303" s="2"/>
    </row>
    <row r="304" spans="1:28" ht="15.75" customHeight="1">
      <c r="A304" s="6"/>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2"/>
    </row>
    <row r="305" spans="1:28" ht="15.75" customHeight="1">
      <c r="A305" s="6"/>
      <c r="B305" s="3"/>
      <c r="C305" s="3"/>
      <c r="D305" s="3"/>
      <c r="E305" s="3"/>
      <c r="F305" s="1489"/>
      <c r="G305" s="1489"/>
      <c r="H305" s="1489"/>
      <c r="I305" s="1489"/>
      <c r="J305" s="1489"/>
      <c r="K305" s="1489"/>
      <c r="L305" s="1489"/>
      <c r="M305" s="1489"/>
      <c r="N305" s="1489"/>
      <c r="O305" s="1489"/>
      <c r="P305" s="1489"/>
      <c r="Q305" s="1489"/>
      <c r="R305" s="1489"/>
      <c r="S305" s="1489"/>
      <c r="T305" s="1489"/>
      <c r="U305" s="1489"/>
      <c r="V305" s="1489"/>
      <c r="W305" s="1489"/>
      <c r="X305" s="1489"/>
      <c r="Y305" s="1489"/>
      <c r="Z305" s="1489"/>
      <c r="AA305" s="1489"/>
      <c r="AB305" s="2"/>
    </row>
    <row r="306" spans="1:28" ht="15.75" customHeight="1">
      <c r="A306" s="3"/>
      <c r="B306" s="3"/>
      <c r="C306" s="3"/>
      <c r="D306" s="3"/>
      <c r="E306" s="3"/>
      <c r="F306" s="1489"/>
      <c r="G306" s="1489"/>
      <c r="H306" s="1489"/>
      <c r="I306" s="1489"/>
      <c r="J306" s="1489"/>
      <c r="K306" s="1489"/>
      <c r="L306" s="1489"/>
      <c r="M306" s="1489"/>
      <c r="N306" s="1489"/>
      <c r="O306" s="1489"/>
      <c r="P306" s="1489"/>
      <c r="Q306" s="1489"/>
      <c r="R306" s="1489"/>
      <c r="S306" s="1489"/>
      <c r="T306" s="1489"/>
      <c r="U306" s="1489"/>
      <c r="V306" s="1489"/>
      <c r="W306" s="1489"/>
      <c r="X306" s="1489"/>
      <c r="Y306" s="1489"/>
      <c r="Z306" s="1489"/>
      <c r="AA306" s="1489"/>
      <c r="AB306" s="2"/>
    </row>
    <row r="307" spans="1:28" ht="15.75" customHeight="1">
      <c r="A307" s="6"/>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2"/>
    </row>
    <row r="308" spans="1:28" ht="15.75" customHeight="1">
      <c r="A308" s="3"/>
      <c r="B308" s="3"/>
      <c r="C308" s="3"/>
      <c r="D308" s="3"/>
      <c r="E308" s="3"/>
      <c r="F308" s="1489"/>
      <c r="G308" s="1489"/>
      <c r="H308" s="1489"/>
      <c r="I308" s="1489"/>
      <c r="J308" s="1489"/>
      <c r="K308" s="1489"/>
      <c r="L308" s="1489"/>
      <c r="M308" s="1489"/>
      <c r="N308" s="1489"/>
      <c r="O308" s="1489"/>
      <c r="P308" s="1489"/>
      <c r="Q308" s="1489"/>
      <c r="R308" s="1489"/>
      <c r="S308" s="1489"/>
      <c r="T308" s="1489"/>
      <c r="U308" s="1489"/>
      <c r="V308" s="1489"/>
      <c r="W308" s="1489"/>
      <c r="X308" s="1489"/>
      <c r="Y308" s="1489"/>
      <c r="Z308" s="1489"/>
      <c r="AA308" s="1489"/>
      <c r="AB308" s="2"/>
    </row>
    <row r="309" spans="1:28" ht="15.75" customHeight="1">
      <c r="A309" s="3"/>
      <c r="B309" s="3"/>
      <c r="C309" s="3"/>
      <c r="D309" s="3"/>
      <c r="E309" s="3"/>
      <c r="F309" s="1489"/>
      <c r="G309" s="1489"/>
      <c r="H309" s="1489"/>
      <c r="I309" s="1489"/>
      <c r="J309" s="1489"/>
      <c r="K309" s="1489"/>
      <c r="L309" s="1489"/>
      <c r="M309" s="1489"/>
      <c r="N309" s="1489"/>
      <c r="O309" s="1489"/>
      <c r="P309" s="1489"/>
      <c r="Q309" s="1489"/>
      <c r="R309" s="1489"/>
      <c r="S309" s="1489"/>
      <c r="T309" s="1489"/>
      <c r="U309" s="1489"/>
      <c r="V309" s="1489"/>
      <c r="W309" s="1489"/>
      <c r="X309" s="1489"/>
      <c r="Y309" s="1489"/>
      <c r="Z309" s="1489"/>
      <c r="AA309" s="1489"/>
      <c r="AB309" s="2"/>
    </row>
    <row r="310" spans="1:28"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2"/>
    </row>
    <row r="311" spans="1:28" ht="15.75" customHeight="1">
      <c r="A311" s="128"/>
      <c r="B311" s="128"/>
      <c r="C311" s="128"/>
      <c r="D311" s="128"/>
      <c r="E311" s="128"/>
      <c r="F311" s="128"/>
      <c r="G311" s="128"/>
      <c r="H311" s="128"/>
      <c r="I311" s="128"/>
      <c r="J311" s="128"/>
      <c r="K311" s="128"/>
      <c r="L311" s="128"/>
      <c r="M311" s="128"/>
      <c r="N311" s="128"/>
      <c r="O311" s="128"/>
      <c r="P311" s="128"/>
      <c r="Q311" s="128"/>
      <c r="R311" s="128"/>
      <c r="S311" s="128"/>
      <c r="T311" s="128"/>
      <c r="U311" s="128"/>
      <c r="V311" s="128"/>
      <c r="W311" s="128"/>
      <c r="X311" s="128"/>
      <c r="Y311" s="128"/>
      <c r="Z311" s="128"/>
      <c r="AA311" s="128"/>
    </row>
    <row r="312" spans="1:28" ht="15.75" customHeight="1">
      <c r="A312" s="128"/>
      <c r="B312" s="128"/>
      <c r="C312" s="128"/>
      <c r="D312" s="128"/>
      <c r="E312" s="128"/>
      <c r="F312" s="128"/>
      <c r="G312" s="128"/>
      <c r="H312" s="128"/>
      <c r="I312" s="128"/>
      <c r="J312" s="128"/>
      <c r="K312" s="128"/>
      <c r="L312" s="128"/>
      <c r="M312" s="128"/>
      <c r="N312" s="128"/>
      <c r="O312" s="128"/>
      <c r="P312" s="128"/>
      <c r="Q312" s="128"/>
      <c r="R312" s="128"/>
      <c r="S312" s="128"/>
      <c r="T312" s="128"/>
      <c r="U312" s="128"/>
      <c r="V312" s="128"/>
      <c r="W312" s="128"/>
      <c r="X312" s="128"/>
      <c r="Y312" s="128"/>
      <c r="Z312" s="128"/>
      <c r="AA312" s="128"/>
    </row>
    <row r="313" spans="1:28" ht="15.75" customHeight="1">
      <c r="A313" s="128"/>
      <c r="B313" s="128"/>
      <c r="C313" s="128"/>
      <c r="D313" s="128"/>
      <c r="E313" s="128"/>
      <c r="F313" s="128"/>
      <c r="G313" s="128"/>
      <c r="H313" s="128"/>
      <c r="I313" s="128"/>
      <c r="J313" s="128"/>
      <c r="K313" s="128"/>
      <c r="L313" s="128"/>
      <c r="M313" s="128"/>
      <c r="N313" s="128"/>
      <c r="O313" s="128"/>
      <c r="P313" s="128"/>
      <c r="Q313" s="128"/>
      <c r="R313" s="128"/>
      <c r="S313" s="128"/>
      <c r="T313" s="128"/>
      <c r="U313" s="128"/>
      <c r="V313" s="128"/>
      <c r="W313" s="128"/>
      <c r="X313" s="128"/>
      <c r="Y313" s="128"/>
      <c r="Z313" s="128"/>
      <c r="AA313" s="128"/>
    </row>
    <row r="314" spans="1:28" ht="18.75" customHeight="1">
      <c r="A314" s="1473"/>
      <c r="B314" s="1473"/>
      <c r="C314" s="1473"/>
      <c r="D314" s="1473"/>
      <c r="E314" s="1473"/>
      <c r="F314" s="1473"/>
      <c r="G314" s="1473"/>
      <c r="H314" s="1473"/>
      <c r="I314" s="1473"/>
      <c r="J314" s="1473"/>
      <c r="K314" s="1473"/>
      <c r="L314" s="1473"/>
      <c r="M314" s="1473"/>
      <c r="N314" s="1473"/>
      <c r="O314" s="1473"/>
      <c r="P314" s="1473"/>
      <c r="Q314" s="1473"/>
      <c r="R314" s="1473"/>
      <c r="S314" s="1473"/>
      <c r="T314" s="1473"/>
      <c r="U314" s="1473"/>
      <c r="V314" s="1473"/>
      <c r="W314" s="1473"/>
      <c r="X314" s="1473"/>
      <c r="Y314" s="1473"/>
      <c r="Z314" s="1473"/>
      <c r="AA314" s="1473"/>
      <c r="AB314" s="2"/>
    </row>
    <row r="315" spans="1:28"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2"/>
    </row>
    <row r="316" spans="1:28" ht="15.75" customHeight="1">
      <c r="A316" s="6"/>
      <c r="B316" s="3"/>
      <c r="C316" s="3"/>
      <c r="D316" s="3"/>
      <c r="E316" s="3"/>
      <c r="F316" s="3"/>
      <c r="G316" s="2"/>
      <c r="H316" s="3"/>
      <c r="I316" s="3"/>
      <c r="J316" s="3"/>
      <c r="K316" s="3"/>
      <c r="L316" s="3"/>
      <c r="M316" s="3"/>
      <c r="N316" s="3"/>
      <c r="O316" s="3"/>
      <c r="P316" s="3"/>
      <c r="Q316" s="3"/>
      <c r="R316" s="3"/>
      <c r="S316" s="3"/>
      <c r="T316" s="3"/>
      <c r="U316" s="3"/>
      <c r="V316" s="3"/>
      <c r="W316" s="3"/>
      <c r="X316" s="3"/>
      <c r="Y316" s="3"/>
      <c r="Z316" s="3"/>
      <c r="AA316" s="3"/>
      <c r="AB316" s="2"/>
    </row>
    <row r="317" spans="1:28" ht="15.75" customHeight="1">
      <c r="A317" s="6"/>
      <c r="B317" s="3"/>
      <c r="C317" s="3"/>
      <c r="D317" s="3"/>
      <c r="E317" s="3"/>
      <c r="F317" s="3"/>
      <c r="G317" s="2"/>
      <c r="H317" s="2"/>
      <c r="I317" s="3"/>
      <c r="J317" s="3"/>
      <c r="K317" s="3"/>
      <c r="L317" s="2"/>
      <c r="M317" s="3"/>
      <c r="N317" s="3"/>
      <c r="O317" s="3"/>
      <c r="P317" s="3"/>
      <c r="Q317" s="3"/>
      <c r="R317" s="3"/>
      <c r="S317" s="3"/>
      <c r="T317" s="3"/>
      <c r="U317" s="3"/>
      <c r="V317" s="3"/>
      <c r="W317" s="3"/>
      <c r="X317" s="3"/>
      <c r="Y317" s="3"/>
      <c r="Z317" s="3"/>
      <c r="AA317" s="3"/>
      <c r="AB317" s="2"/>
    </row>
    <row r="318" spans="1:28" ht="15.75" customHeight="1">
      <c r="A318" s="6"/>
      <c r="B318" s="3"/>
      <c r="C318" s="3"/>
      <c r="D318" s="3"/>
      <c r="E318" s="3"/>
      <c r="F318" s="3"/>
      <c r="G318" s="3"/>
      <c r="H318" s="3"/>
      <c r="I318" s="3"/>
      <c r="J318" s="1570"/>
      <c r="K318" s="1570"/>
      <c r="L318" s="1570"/>
      <c r="M318" s="1570"/>
      <c r="N318" s="4"/>
      <c r="O318" s="3"/>
      <c r="P318" s="3"/>
      <c r="Q318" s="3"/>
      <c r="R318" s="3"/>
      <c r="S318" s="3"/>
      <c r="T318" s="3"/>
      <c r="U318" s="3"/>
      <c r="V318" s="3"/>
      <c r="W318" s="3"/>
      <c r="X318" s="3"/>
      <c r="Y318" s="3"/>
      <c r="Z318" s="3"/>
      <c r="AA318" s="3"/>
      <c r="AB318" s="2"/>
    </row>
    <row r="319" spans="1:28" ht="15.75" customHeight="1">
      <c r="A319" s="6"/>
      <c r="B319" s="3"/>
      <c r="C319" s="3"/>
      <c r="D319" s="3"/>
      <c r="E319" s="3"/>
      <c r="F319" s="3"/>
      <c r="G319" s="3"/>
      <c r="H319" s="3"/>
      <c r="I319" s="3"/>
      <c r="J319" s="1570"/>
      <c r="K319" s="1570"/>
      <c r="L319" s="1570"/>
      <c r="M319" s="1570"/>
      <c r="N319" s="4"/>
      <c r="O319" s="3"/>
      <c r="P319" s="3"/>
      <c r="Q319" s="3"/>
      <c r="R319" s="3"/>
      <c r="S319" s="3"/>
      <c r="T319" s="3"/>
      <c r="U319" s="3"/>
      <c r="V319" s="3"/>
      <c r="W319" s="3"/>
      <c r="X319" s="3"/>
      <c r="Y319" s="3"/>
      <c r="Z319" s="3"/>
      <c r="AA319" s="3"/>
      <c r="AB319" s="2"/>
    </row>
    <row r="320" spans="1:28" ht="15.75" customHeight="1">
      <c r="A320" s="6"/>
      <c r="B320" s="3"/>
      <c r="C320" s="3"/>
      <c r="D320" s="3"/>
      <c r="E320" s="3"/>
      <c r="F320" s="3"/>
      <c r="G320" s="3"/>
      <c r="H320" s="3"/>
      <c r="I320" s="3"/>
      <c r="J320" s="1570"/>
      <c r="K320" s="1570"/>
      <c r="L320" s="1570"/>
      <c r="M320" s="1570"/>
      <c r="N320" s="4"/>
      <c r="O320" s="3"/>
      <c r="P320" s="3"/>
      <c r="Q320" s="3"/>
      <c r="R320" s="3"/>
      <c r="S320" s="3"/>
      <c r="T320" s="3"/>
      <c r="U320" s="3"/>
      <c r="V320" s="3"/>
      <c r="W320" s="3"/>
      <c r="X320" s="3"/>
      <c r="Y320" s="3"/>
      <c r="Z320" s="3"/>
      <c r="AA320" s="3"/>
      <c r="AB320" s="2"/>
    </row>
    <row r="321" spans="1:28" ht="15.75" customHeight="1">
      <c r="A321" s="6"/>
      <c r="B321" s="3"/>
      <c r="C321" s="3"/>
      <c r="D321" s="3"/>
      <c r="E321" s="3"/>
      <c r="F321" s="3"/>
      <c r="G321" s="3"/>
      <c r="H321" s="3"/>
      <c r="I321" s="3"/>
      <c r="J321" s="1570"/>
      <c r="K321" s="1570"/>
      <c r="L321" s="1570"/>
      <c r="M321" s="1570"/>
      <c r="N321" s="4"/>
      <c r="O321" s="3"/>
      <c r="P321" s="3"/>
      <c r="Q321" s="3"/>
      <c r="R321" s="3"/>
      <c r="S321" s="3"/>
      <c r="T321" s="3"/>
      <c r="U321" s="3"/>
      <c r="V321" s="3"/>
      <c r="W321" s="3"/>
      <c r="X321" s="3"/>
      <c r="Y321" s="3"/>
      <c r="Z321" s="3"/>
      <c r="AA321" s="3"/>
      <c r="AB321" s="2"/>
    </row>
    <row r="322" spans="1:28" ht="15.75" customHeight="1">
      <c r="A322" s="6"/>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2"/>
    </row>
    <row r="323" spans="1:28" ht="15.75" customHeight="1">
      <c r="A323" s="3"/>
      <c r="B323" s="3"/>
      <c r="C323" s="3"/>
      <c r="D323" s="1473"/>
      <c r="E323" s="1473"/>
      <c r="F323" s="1473"/>
      <c r="G323" s="1473"/>
      <c r="H323" s="5"/>
      <c r="I323" s="1473"/>
      <c r="J323" s="1473"/>
      <c r="K323" s="1473"/>
      <c r="L323" s="1473"/>
      <c r="M323" s="1473"/>
      <c r="N323" s="1473"/>
      <c r="O323" s="1473"/>
      <c r="P323" s="1473"/>
      <c r="Q323" s="1473"/>
      <c r="R323" s="1473"/>
      <c r="S323" s="1473"/>
      <c r="T323" s="1473"/>
      <c r="U323" s="1473"/>
      <c r="V323" s="5"/>
      <c r="W323" s="5"/>
      <c r="X323" s="1473"/>
      <c r="Y323" s="1473"/>
      <c r="Z323" s="1473"/>
      <c r="AA323" s="3"/>
      <c r="AB323" s="2"/>
    </row>
    <row r="324" spans="1:28" ht="15.75" customHeight="1">
      <c r="A324" s="3"/>
      <c r="B324" s="3"/>
      <c r="C324" s="3"/>
      <c r="D324" s="5"/>
      <c r="E324" s="1501"/>
      <c r="F324" s="1501"/>
      <c r="G324" s="5"/>
      <c r="H324" s="5"/>
      <c r="I324" s="3"/>
      <c r="J324" s="3"/>
      <c r="K324" s="3"/>
      <c r="L324" s="2"/>
      <c r="M324" s="3"/>
      <c r="N324" s="3"/>
      <c r="O324" s="3"/>
      <c r="P324" s="3"/>
      <c r="Q324" s="3"/>
      <c r="R324" s="2"/>
      <c r="S324" s="2"/>
      <c r="T324" s="2"/>
      <c r="U324" s="2"/>
      <c r="V324" s="5"/>
      <c r="W324" s="5"/>
      <c r="X324" s="1568"/>
      <c r="Y324" s="1568"/>
      <c r="Z324" s="1568"/>
      <c r="AA324" s="3"/>
      <c r="AB324" s="2"/>
    </row>
    <row r="325" spans="1:28" ht="15.75" customHeight="1">
      <c r="A325" s="3"/>
      <c r="B325" s="3"/>
      <c r="C325" s="3"/>
      <c r="D325" s="5"/>
      <c r="E325" s="1501"/>
      <c r="F325" s="1501"/>
      <c r="G325" s="5"/>
      <c r="H325" s="5"/>
      <c r="I325" s="3"/>
      <c r="J325" s="3"/>
      <c r="K325" s="3"/>
      <c r="L325" s="2"/>
      <c r="M325" s="3"/>
      <c r="N325" s="3"/>
      <c r="O325" s="3"/>
      <c r="P325" s="3"/>
      <c r="Q325" s="3"/>
      <c r="R325" s="2"/>
      <c r="S325" s="2"/>
      <c r="T325" s="2"/>
      <c r="U325" s="2"/>
      <c r="V325" s="5"/>
      <c r="W325" s="5"/>
      <c r="X325" s="1568"/>
      <c r="Y325" s="1568"/>
      <c r="Z325" s="1568"/>
      <c r="AA325" s="3"/>
      <c r="AB325" s="2"/>
    </row>
    <row r="326" spans="1:28" ht="15.75" customHeight="1">
      <c r="A326" s="3"/>
      <c r="B326" s="3"/>
      <c r="C326" s="3"/>
      <c r="D326" s="5"/>
      <c r="E326" s="1501"/>
      <c r="F326" s="1501"/>
      <c r="G326" s="5"/>
      <c r="H326" s="5"/>
      <c r="I326" s="3"/>
      <c r="J326" s="3"/>
      <c r="K326" s="3"/>
      <c r="L326" s="2"/>
      <c r="M326" s="3"/>
      <c r="N326" s="3"/>
      <c r="O326" s="3"/>
      <c r="P326" s="3"/>
      <c r="Q326" s="3"/>
      <c r="R326" s="2"/>
      <c r="S326" s="2"/>
      <c r="T326" s="2"/>
      <c r="U326" s="2"/>
      <c r="V326" s="5"/>
      <c r="W326" s="5"/>
      <c r="X326" s="1568"/>
      <c r="Y326" s="1568"/>
      <c r="Z326" s="1568"/>
      <c r="AA326" s="3"/>
      <c r="AB326" s="2"/>
    </row>
    <row r="327" spans="1:28" ht="15.75" customHeight="1">
      <c r="A327" s="3"/>
      <c r="B327" s="3"/>
      <c r="C327" s="3"/>
      <c r="D327" s="5"/>
      <c r="E327" s="1501"/>
      <c r="F327" s="1501"/>
      <c r="G327" s="5"/>
      <c r="H327" s="5"/>
      <c r="I327" s="3"/>
      <c r="J327" s="3"/>
      <c r="K327" s="3"/>
      <c r="L327" s="2"/>
      <c r="M327" s="3"/>
      <c r="N327" s="3"/>
      <c r="O327" s="3"/>
      <c r="P327" s="3"/>
      <c r="Q327" s="3"/>
      <c r="R327" s="2"/>
      <c r="S327" s="2"/>
      <c r="T327" s="2"/>
      <c r="U327" s="2"/>
      <c r="V327" s="5"/>
      <c r="W327" s="5"/>
      <c r="X327" s="1568"/>
      <c r="Y327" s="1568"/>
      <c r="Z327" s="1568"/>
      <c r="AA327" s="3"/>
      <c r="AB327" s="2"/>
    </row>
    <row r="328" spans="1:28" ht="15.75" customHeight="1">
      <c r="A328" s="3"/>
      <c r="B328" s="3"/>
      <c r="C328" s="3"/>
      <c r="D328" s="5"/>
      <c r="E328" s="1501"/>
      <c r="F328" s="1501"/>
      <c r="G328" s="5"/>
      <c r="H328" s="5"/>
      <c r="I328" s="3"/>
      <c r="J328" s="3"/>
      <c r="K328" s="3"/>
      <c r="L328" s="2"/>
      <c r="M328" s="3"/>
      <c r="N328" s="3"/>
      <c r="O328" s="3"/>
      <c r="P328" s="3"/>
      <c r="Q328" s="3"/>
      <c r="R328" s="2"/>
      <c r="S328" s="2"/>
      <c r="T328" s="2"/>
      <c r="U328" s="2"/>
      <c r="V328" s="5"/>
      <c r="W328" s="5"/>
      <c r="X328" s="1568"/>
      <c r="Y328" s="1568"/>
      <c r="Z328" s="1568"/>
      <c r="AA328" s="3"/>
      <c r="AB328" s="2"/>
    </row>
    <row r="329" spans="1:28" ht="15.75" customHeight="1">
      <c r="A329" s="3"/>
      <c r="B329" s="3"/>
      <c r="C329" s="3"/>
      <c r="D329" s="5"/>
      <c r="E329" s="1501"/>
      <c r="F329" s="1501"/>
      <c r="G329" s="5"/>
      <c r="H329" s="5"/>
      <c r="I329" s="3"/>
      <c r="J329" s="3"/>
      <c r="K329" s="3"/>
      <c r="L329" s="2"/>
      <c r="M329" s="3"/>
      <c r="N329" s="3"/>
      <c r="O329" s="3"/>
      <c r="P329" s="3"/>
      <c r="Q329" s="3"/>
      <c r="R329" s="2"/>
      <c r="S329" s="2"/>
      <c r="T329" s="2"/>
      <c r="U329" s="2"/>
      <c r="V329" s="5"/>
      <c r="W329" s="5"/>
      <c r="X329" s="1568"/>
      <c r="Y329" s="1568"/>
      <c r="Z329" s="1568"/>
      <c r="AA329" s="3"/>
      <c r="AB329" s="2"/>
    </row>
    <row r="330" spans="1:28" ht="15.75" customHeight="1">
      <c r="A330" s="6"/>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2"/>
    </row>
    <row r="331" spans="1:28" ht="15.75" customHeight="1">
      <c r="A331" s="6"/>
      <c r="B331" s="3"/>
      <c r="C331" s="3"/>
      <c r="D331" s="3"/>
      <c r="E331" s="3"/>
      <c r="F331" s="1489"/>
      <c r="G331" s="1489"/>
      <c r="H331" s="1489"/>
      <c r="I331" s="1489"/>
      <c r="J331" s="1489"/>
      <c r="K331" s="1489"/>
      <c r="L331" s="1489"/>
      <c r="M331" s="1489"/>
      <c r="N331" s="1489"/>
      <c r="O331" s="1489"/>
      <c r="P331" s="1489"/>
      <c r="Q331" s="1489"/>
      <c r="R331" s="1489"/>
      <c r="S331" s="1489"/>
      <c r="T331" s="1489"/>
      <c r="U331" s="1489"/>
      <c r="V331" s="1489"/>
      <c r="W331" s="1489"/>
      <c r="X331" s="1489"/>
      <c r="Y331" s="1489"/>
      <c r="Z331" s="1489"/>
      <c r="AA331" s="1489"/>
      <c r="AB331" s="2"/>
    </row>
    <row r="332" spans="1:28" ht="15.75" customHeight="1">
      <c r="A332" s="3"/>
      <c r="B332" s="3"/>
      <c r="C332" s="3"/>
      <c r="D332" s="3"/>
      <c r="E332" s="3"/>
      <c r="F332" s="1489"/>
      <c r="G332" s="1489"/>
      <c r="H332" s="1489"/>
      <c r="I332" s="1489"/>
      <c r="J332" s="1489"/>
      <c r="K332" s="1489"/>
      <c r="L332" s="1489"/>
      <c r="M332" s="1489"/>
      <c r="N332" s="1489"/>
      <c r="O332" s="1489"/>
      <c r="P332" s="1489"/>
      <c r="Q332" s="1489"/>
      <c r="R332" s="1489"/>
      <c r="S332" s="1489"/>
      <c r="T332" s="1489"/>
      <c r="U332" s="1489"/>
      <c r="V332" s="1489"/>
      <c r="W332" s="1489"/>
      <c r="X332" s="1489"/>
      <c r="Y332" s="1489"/>
      <c r="Z332" s="1489"/>
      <c r="AA332" s="1489"/>
      <c r="AB332" s="2"/>
    </row>
    <row r="333" spans="1:28" ht="15.75" customHeight="1">
      <c r="A333" s="6"/>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2"/>
    </row>
    <row r="334" spans="1:28" ht="15.75" customHeight="1">
      <c r="A334" s="3"/>
      <c r="B334" s="3"/>
      <c r="C334" s="3"/>
      <c r="D334" s="3"/>
      <c r="E334" s="3"/>
      <c r="F334" s="1489"/>
      <c r="G334" s="1489"/>
      <c r="H334" s="1489"/>
      <c r="I334" s="1489"/>
      <c r="J334" s="1489"/>
      <c r="K334" s="1489"/>
      <c r="L334" s="1489"/>
      <c r="M334" s="1489"/>
      <c r="N334" s="1489"/>
      <c r="O334" s="1489"/>
      <c r="P334" s="1489"/>
      <c r="Q334" s="1489"/>
      <c r="R334" s="1489"/>
      <c r="S334" s="1489"/>
      <c r="T334" s="1489"/>
      <c r="U334" s="1489"/>
      <c r="V334" s="1489"/>
      <c r="W334" s="1489"/>
      <c r="X334" s="1489"/>
      <c r="Y334" s="1489"/>
      <c r="Z334" s="1489"/>
      <c r="AA334" s="1489"/>
      <c r="AB334" s="2"/>
    </row>
    <row r="335" spans="1:28" ht="15.75" customHeight="1">
      <c r="A335" s="3"/>
      <c r="B335" s="3"/>
      <c r="C335" s="3"/>
      <c r="D335" s="3"/>
      <c r="E335" s="3"/>
      <c r="F335" s="1489"/>
      <c r="G335" s="1489"/>
      <c r="H335" s="1489"/>
      <c r="I335" s="1489"/>
      <c r="J335" s="1489"/>
      <c r="K335" s="1489"/>
      <c r="L335" s="1489"/>
      <c r="M335" s="1489"/>
      <c r="N335" s="1489"/>
      <c r="O335" s="1489"/>
      <c r="P335" s="1489"/>
      <c r="Q335" s="1489"/>
      <c r="R335" s="1489"/>
      <c r="S335" s="1489"/>
      <c r="T335" s="1489"/>
      <c r="U335" s="1489"/>
      <c r="V335" s="1489"/>
      <c r="W335" s="1489"/>
      <c r="X335" s="1489"/>
      <c r="Y335" s="1489"/>
      <c r="Z335" s="1489"/>
      <c r="AA335" s="1489"/>
      <c r="AB335" s="2"/>
    </row>
    <row r="336" spans="1:28"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2"/>
    </row>
  </sheetData>
  <mergeCells count="233">
    <mergeCell ref="X302:Z302"/>
    <mergeCell ref="X325:Z325"/>
    <mergeCell ref="E328:F328"/>
    <mergeCell ref="X328:Z328"/>
    <mergeCell ref="E329:F329"/>
    <mergeCell ref="X329:Z329"/>
    <mergeCell ref="F331:AA332"/>
    <mergeCell ref="E326:F326"/>
    <mergeCell ref="X326:Z326"/>
    <mergeCell ref="E327:F327"/>
    <mergeCell ref="X327:Z327"/>
    <mergeCell ref="E324:F324"/>
    <mergeCell ref="X324:Z324"/>
    <mergeCell ref="J320:M320"/>
    <mergeCell ref="J321:M321"/>
    <mergeCell ref="D323:G323"/>
    <mergeCell ref="I323:U323"/>
    <mergeCell ref="X323:Z323"/>
    <mergeCell ref="E299:F299"/>
    <mergeCell ref="X299:Z299"/>
    <mergeCell ref="E300:F300"/>
    <mergeCell ref="X300:Z300"/>
    <mergeCell ref="E298:F298"/>
    <mergeCell ref="F334:AA335"/>
    <mergeCell ref="AL34:AW34"/>
    <mergeCell ref="AL35:AP35"/>
    <mergeCell ref="AL36:BA36"/>
    <mergeCell ref="L37:AA38"/>
    <mergeCell ref="AL37:BA38"/>
    <mergeCell ref="E301:F301"/>
    <mergeCell ref="X301:Z301"/>
    <mergeCell ref="E302:F302"/>
    <mergeCell ref="E325:F325"/>
    <mergeCell ref="J319:M319"/>
    <mergeCell ref="G83:AB84"/>
    <mergeCell ref="F111:AA111"/>
    <mergeCell ref="F308:AA309"/>
    <mergeCell ref="A314:AA314"/>
    <mergeCell ref="J318:M318"/>
    <mergeCell ref="E303:F303"/>
    <mergeCell ref="X303:Z303"/>
    <mergeCell ref="F305:AA306"/>
    <mergeCell ref="J295:M295"/>
    <mergeCell ref="D297:G297"/>
    <mergeCell ref="I297:U297"/>
    <mergeCell ref="X297:Z297"/>
    <mergeCell ref="A288:AA288"/>
    <mergeCell ref="J292:M292"/>
    <mergeCell ref="J293:M293"/>
    <mergeCell ref="J294:M294"/>
    <mergeCell ref="X298:Z298"/>
    <mergeCell ref="E275:F275"/>
    <mergeCell ref="X275:Z275"/>
    <mergeCell ref="J265:M265"/>
    <mergeCell ref="J266:M266"/>
    <mergeCell ref="F277:AA278"/>
    <mergeCell ref="F280:AA281"/>
    <mergeCell ref="E271:F271"/>
    <mergeCell ref="X271:Z271"/>
    <mergeCell ref="E272:F272"/>
    <mergeCell ref="X272:Z272"/>
    <mergeCell ref="I269:U269"/>
    <mergeCell ref="X269:Z269"/>
    <mergeCell ref="E270:F270"/>
    <mergeCell ref="X270:Z270"/>
    <mergeCell ref="E274:F274"/>
    <mergeCell ref="X274:Z274"/>
    <mergeCell ref="E273:F273"/>
    <mergeCell ref="X273:Z273"/>
    <mergeCell ref="D269:G269"/>
    <mergeCell ref="J267:M267"/>
    <mergeCell ref="E247:F247"/>
    <mergeCell ref="X247:Z247"/>
    <mergeCell ref="E248:F248"/>
    <mergeCell ref="X248:Z248"/>
    <mergeCell ref="F251:AA252"/>
    <mergeCell ref="F254:AA255"/>
    <mergeCell ref="A260:AA260"/>
    <mergeCell ref="J264:M264"/>
    <mergeCell ref="E249:F249"/>
    <mergeCell ref="X249:Z249"/>
    <mergeCell ref="V221:Y221"/>
    <mergeCell ref="J221:M221"/>
    <mergeCell ref="P221:S221"/>
    <mergeCell ref="E244:F244"/>
    <mergeCell ref="X244:Z244"/>
    <mergeCell ref="E245:F245"/>
    <mergeCell ref="X245:Z245"/>
    <mergeCell ref="E246:F246"/>
    <mergeCell ref="X246:Z246"/>
    <mergeCell ref="X243:Z243"/>
    <mergeCell ref="J225:N225"/>
    <mergeCell ref="L226:Q226"/>
    <mergeCell ref="I227:AA228"/>
    <mergeCell ref="F229:AA230"/>
    <mergeCell ref="A234:AA234"/>
    <mergeCell ref="J238:M238"/>
    <mergeCell ref="J239:M239"/>
    <mergeCell ref="J240:M240"/>
    <mergeCell ref="J241:M241"/>
    <mergeCell ref="D243:G243"/>
    <mergeCell ref="I243:U243"/>
    <mergeCell ref="K200:N200"/>
    <mergeCell ref="K201:N201"/>
    <mergeCell ref="J212:M212"/>
    <mergeCell ref="P212:S212"/>
    <mergeCell ref="E216:F216"/>
    <mergeCell ref="J216:M216"/>
    <mergeCell ref="P216:S216"/>
    <mergeCell ref="V216:Y216"/>
    <mergeCell ref="E215:F215"/>
    <mergeCell ref="J215:M215"/>
    <mergeCell ref="P215:S215"/>
    <mergeCell ref="V215:Y215"/>
    <mergeCell ref="E214:F214"/>
    <mergeCell ref="J214:M214"/>
    <mergeCell ref="P214:S214"/>
    <mergeCell ref="V214:Y214"/>
    <mergeCell ref="V212:Y212"/>
    <mergeCell ref="E213:F213"/>
    <mergeCell ref="J213:M213"/>
    <mergeCell ref="P213:S213"/>
    <mergeCell ref="V213:Y213"/>
    <mergeCell ref="K198:M198"/>
    <mergeCell ref="F177:H177"/>
    <mergeCell ref="S177:Z177"/>
    <mergeCell ref="I179:AA180"/>
    <mergeCell ref="I181:AA182"/>
    <mergeCell ref="H170:AA172"/>
    <mergeCell ref="F176:H176"/>
    <mergeCell ref="S176:Z176"/>
    <mergeCell ref="F178:H178"/>
    <mergeCell ref="S178:Z178"/>
    <mergeCell ref="A183:AA183"/>
    <mergeCell ref="F185:I185"/>
    <mergeCell ref="G186:H186"/>
    <mergeCell ref="J186:AA186"/>
    <mergeCell ref="G187:H187"/>
    <mergeCell ref="J187:AA187"/>
    <mergeCell ref="G188:H188"/>
    <mergeCell ref="J188:AA188"/>
    <mergeCell ref="K195:M195"/>
    <mergeCell ref="K197:M197"/>
    <mergeCell ref="K196:M196"/>
    <mergeCell ref="J165:N165"/>
    <mergeCell ref="P165:T165"/>
    <mergeCell ref="L162:O162"/>
    <mergeCell ref="J163:N163"/>
    <mergeCell ref="P163:T163"/>
    <mergeCell ref="J166:N166"/>
    <mergeCell ref="P166:T166"/>
    <mergeCell ref="I167:O167"/>
    <mergeCell ref="P167:V167"/>
    <mergeCell ref="V156:Z156"/>
    <mergeCell ref="V157:Z157"/>
    <mergeCell ref="J157:N157"/>
    <mergeCell ref="P157:T157"/>
    <mergeCell ref="J164:N164"/>
    <mergeCell ref="P164:T164"/>
    <mergeCell ref="J156:N156"/>
    <mergeCell ref="P156:T156"/>
    <mergeCell ref="M158:Q158"/>
    <mergeCell ref="M159:Q159"/>
    <mergeCell ref="L161:O161"/>
    <mergeCell ref="J152:N152"/>
    <mergeCell ref="P152:T152"/>
    <mergeCell ref="V152:Z152"/>
    <mergeCell ref="J153:N153"/>
    <mergeCell ref="P153:T153"/>
    <mergeCell ref="V153:Z153"/>
    <mergeCell ref="J155:N155"/>
    <mergeCell ref="P155:T155"/>
    <mergeCell ref="V155:Z155"/>
    <mergeCell ref="J151:N151"/>
    <mergeCell ref="P151:T151"/>
    <mergeCell ref="V151:Z151"/>
    <mergeCell ref="Q141:T141"/>
    <mergeCell ref="Q142:T142"/>
    <mergeCell ref="L144:AA145"/>
    <mergeCell ref="J148:N148"/>
    <mergeCell ref="P148:T148"/>
    <mergeCell ref="V148:Z148"/>
    <mergeCell ref="J149:N149"/>
    <mergeCell ref="P149:T149"/>
    <mergeCell ref="V149:Z149"/>
    <mergeCell ref="K150:N150"/>
    <mergeCell ref="H136:K136"/>
    <mergeCell ref="M136:P136"/>
    <mergeCell ref="R136:U136"/>
    <mergeCell ref="W136:Z136"/>
    <mergeCell ref="N139:Q139"/>
    <mergeCell ref="N140:Q140"/>
    <mergeCell ref="H134:K134"/>
    <mergeCell ref="M134:P134"/>
    <mergeCell ref="H138:K138"/>
    <mergeCell ref="M138:P138"/>
    <mergeCell ref="R138:U138"/>
    <mergeCell ref="W138:Z138"/>
    <mergeCell ref="H132:K132"/>
    <mergeCell ref="M132:P132"/>
    <mergeCell ref="R132:U132"/>
    <mergeCell ref="W132:Z132"/>
    <mergeCell ref="H133:K133"/>
    <mergeCell ref="M133:P133"/>
    <mergeCell ref="R133:U133"/>
    <mergeCell ref="W133:Z133"/>
    <mergeCell ref="R134:U134"/>
    <mergeCell ref="W134:Z134"/>
    <mergeCell ref="G99:AB99"/>
    <mergeCell ref="G92:AB93"/>
    <mergeCell ref="G73:AB74"/>
    <mergeCell ref="G90:AB90"/>
    <mergeCell ref="F126:G126"/>
    <mergeCell ref="S126:Z126"/>
    <mergeCell ref="F127:G127"/>
    <mergeCell ref="S127:Z127"/>
    <mergeCell ref="B40:H40"/>
    <mergeCell ref="U40:AB40"/>
    <mergeCell ref="I40:T42"/>
    <mergeCell ref="F112:AA112"/>
    <mergeCell ref="G101:AB102"/>
    <mergeCell ref="B4:AA4"/>
    <mergeCell ref="B16:Q17"/>
    <mergeCell ref="U19:AA19"/>
    <mergeCell ref="A49:AA49"/>
    <mergeCell ref="U41:AB41"/>
    <mergeCell ref="G81:AB81"/>
    <mergeCell ref="AN20:AR20"/>
    <mergeCell ref="B39:H39"/>
    <mergeCell ref="I39:T39"/>
    <mergeCell ref="U39:AB39"/>
    <mergeCell ref="P32:AA32"/>
    <mergeCell ref="U42:AB42"/>
  </mergeCells>
  <phoneticPr fontId="2"/>
  <hyperlinks>
    <hyperlink ref="Q1:T1" location="作業メニュー!A1" display="作業メニュー" xr:uid="{00000000-0004-0000-2100-000000000000}"/>
  </hyperlinks>
  <printOptions horizontalCentered="1"/>
  <pageMargins left="0.70866141732283472" right="0.31496062992125984" top="0.6692913385826772" bottom="0.31496062992125984" header="0.51181102362204722" footer="7.874015748031496E-2"/>
  <pageSetup paperSize="9" scale="86" orientation="portrait" r:id="rId1"/>
  <headerFooter alignWithMargins="0">
    <oddFooter>&amp;R210101</oddFooter>
  </headerFooter>
  <rowBreaks count="1" manualBreakCount="1">
    <brk id="47" max="27"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N95"/>
  <sheetViews>
    <sheetView showGridLines="0" zoomScale="90" zoomScaleNormal="90" workbookViewId="0"/>
  </sheetViews>
  <sheetFormatPr defaultColWidth="2.875" defaultRowHeight="15.95" customHeight="1"/>
  <cols>
    <col min="1" max="1" width="2.875" style="628" customWidth="1"/>
    <col min="2" max="16384" width="2.875" style="628"/>
  </cols>
  <sheetData>
    <row r="1" spans="1:40" s="803" customFormat="1" ht="18.95" customHeight="1">
      <c r="B1" s="1910" t="s">
        <v>2653</v>
      </c>
      <c r="C1" s="1910"/>
      <c r="D1" s="1910"/>
      <c r="E1" s="1910"/>
      <c r="F1" s="1910"/>
      <c r="G1" s="1910"/>
      <c r="H1" s="1910"/>
      <c r="I1" s="1910"/>
      <c r="J1" s="1910"/>
      <c r="K1" s="1910"/>
      <c r="L1" s="1910"/>
      <c r="M1" s="1910"/>
      <c r="AD1" s="1907" t="s">
        <v>2652</v>
      </c>
      <c r="AE1" s="1907"/>
      <c r="AF1" s="1907"/>
      <c r="AG1" s="1907"/>
      <c r="AH1" s="1907"/>
      <c r="AI1" s="1907"/>
      <c r="AJ1" s="1907"/>
      <c r="AK1" s="1907"/>
      <c r="AL1" s="1907"/>
      <c r="AM1" s="1907"/>
      <c r="AN1" s="1907"/>
    </row>
    <row r="2" spans="1:40" s="802" customFormat="1" ht="18.95" customHeight="1" thickBot="1">
      <c r="B2" s="1911"/>
      <c r="C2" s="1911"/>
      <c r="D2" s="1911"/>
      <c r="E2" s="1911"/>
      <c r="F2" s="1911"/>
      <c r="G2" s="1911"/>
      <c r="H2" s="1911"/>
      <c r="I2" s="1911"/>
      <c r="J2" s="1911"/>
      <c r="K2" s="1911"/>
      <c r="L2" s="1911"/>
      <c r="M2" s="1911"/>
      <c r="X2" s="1912" t="s">
        <v>2256</v>
      </c>
      <c r="Y2" s="1912"/>
      <c r="Z2" s="1912"/>
      <c r="AA2" s="1912"/>
      <c r="AB2" s="1912"/>
      <c r="AD2" s="1908"/>
      <c r="AE2" s="1908"/>
      <c r="AF2" s="1908"/>
      <c r="AG2" s="1908"/>
      <c r="AH2" s="1908"/>
      <c r="AI2" s="1908"/>
      <c r="AJ2" s="1908"/>
      <c r="AK2" s="1908"/>
      <c r="AL2" s="1908"/>
      <c r="AM2" s="1908"/>
      <c r="AN2" s="1908"/>
    </row>
    <row r="3" spans="1:40" ht="15.95" customHeight="1" thickTop="1"/>
    <row r="4" spans="1:40" ht="15.95" customHeight="1">
      <c r="A4" s="801" t="s">
        <v>2651</v>
      </c>
    </row>
    <row r="7" spans="1:40" ht="20.100000000000001" customHeight="1">
      <c r="A7" s="800" t="s">
        <v>2650</v>
      </c>
      <c r="B7" s="675"/>
      <c r="C7" s="675"/>
      <c r="D7" s="675"/>
      <c r="E7" s="675"/>
      <c r="F7" s="675"/>
      <c r="G7" s="675"/>
      <c r="H7" s="675"/>
      <c r="I7" s="675"/>
      <c r="J7" s="675"/>
      <c r="K7" s="675"/>
      <c r="L7" s="675"/>
      <c r="M7" s="675"/>
      <c r="N7" s="675"/>
      <c r="O7" s="675"/>
      <c r="P7" s="675"/>
      <c r="Q7" s="675"/>
      <c r="R7" s="675"/>
      <c r="S7" s="675"/>
      <c r="T7" s="675"/>
      <c r="U7" s="675"/>
      <c r="V7" s="675"/>
      <c r="W7" s="675"/>
      <c r="X7" s="675"/>
      <c r="Y7" s="675"/>
      <c r="Z7" s="675"/>
      <c r="AA7" s="675"/>
      <c r="AB7" s="675"/>
    </row>
    <row r="8" spans="1:40" ht="15.95" customHeight="1">
      <c r="A8" s="675" t="s">
        <v>693</v>
      </c>
      <c r="B8" s="675"/>
      <c r="C8" s="675"/>
      <c r="D8" s="675"/>
      <c r="E8" s="675"/>
      <c r="F8" s="675"/>
      <c r="G8" s="675"/>
      <c r="H8" s="675"/>
      <c r="I8" s="675"/>
      <c r="J8" s="675"/>
      <c r="K8" s="675"/>
      <c r="L8" s="675"/>
      <c r="M8" s="675"/>
      <c r="N8" s="675"/>
      <c r="O8" s="675"/>
      <c r="P8" s="675"/>
      <c r="Q8" s="675"/>
      <c r="R8" s="675"/>
      <c r="S8" s="675"/>
      <c r="T8" s="675"/>
      <c r="U8" s="675"/>
      <c r="V8" s="675"/>
      <c r="W8" s="675"/>
      <c r="X8" s="675"/>
      <c r="Y8" s="675"/>
      <c r="Z8" s="675"/>
      <c r="AA8" s="675"/>
      <c r="AB8" s="675"/>
    </row>
    <row r="13" spans="1:40" ht="15.95" customHeight="1">
      <c r="A13" s="1913" t="s">
        <v>3149</v>
      </c>
      <c r="B13" s="1913"/>
      <c r="C13" s="1913"/>
      <c r="D13" s="1913"/>
      <c r="E13" s="1913"/>
      <c r="F13" s="1913"/>
      <c r="G13" s="1913"/>
      <c r="H13" s="1913"/>
      <c r="I13" s="1913"/>
      <c r="J13" s="1913"/>
      <c r="K13" s="1913"/>
      <c r="L13" s="1913"/>
      <c r="M13" s="1913"/>
      <c r="N13" s="1913"/>
      <c r="O13" s="1913"/>
      <c r="P13" s="1913"/>
      <c r="Q13" s="1913"/>
      <c r="R13" s="1913"/>
      <c r="S13" s="1913"/>
      <c r="T13" s="1913"/>
      <c r="U13" s="1913"/>
      <c r="V13" s="1913"/>
      <c r="W13" s="1913"/>
      <c r="X13" s="1913"/>
      <c r="Y13" s="1913"/>
      <c r="Z13" s="1913"/>
      <c r="AA13" s="1913"/>
      <c r="AB13" s="1913"/>
    </row>
    <row r="14" spans="1:40" ht="15.95" customHeight="1">
      <c r="A14" s="1913"/>
      <c r="B14" s="1913"/>
      <c r="C14" s="1913"/>
      <c r="D14" s="1913"/>
      <c r="E14" s="1913"/>
      <c r="F14" s="1913"/>
      <c r="G14" s="1913"/>
      <c r="H14" s="1913"/>
      <c r="I14" s="1913"/>
      <c r="J14" s="1913"/>
      <c r="K14" s="1913"/>
      <c r="L14" s="1913"/>
      <c r="M14" s="1913"/>
      <c r="N14" s="1913"/>
      <c r="O14" s="1913"/>
      <c r="P14" s="1913"/>
      <c r="Q14" s="1913"/>
      <c r="R14" s="1913"/>
      <c r="S14" s="1913"/>
      <c r="T14" s="1913"/>
      <c r="U14" s="1913"/>
      <c r="V14" s="1913"/>
      <c r="W14" s="1913"/>
      <c r="X14" s="1913"/>
      <c r="Y14" s="1913"/>
      <c r="Z14" s="1913"/>
      <c r="AA14" s="1913"/>
      <c r="AB14" s="1913"/>
    </row>
    <row r="17" spans="1:28" ht="15.95" customHeight="1">
      <c r="A17" s="1531" t="s">
        <v>2649</v>
      </c>
      <c r="B17" s="1531"/>
      <c r="C17" s="1531"/>
      <c r="D17" s="1531"/>
      <c r="E17" s="1531"/>
      <c r="F17" s="1531"/>
      <c r="G17" s="1531"/>
      <c r="H17" s="1531"/>
      <c r="I17" s="1531"/>
      <c r="J17" s="1531"/>
      <c r="K17" s="1531"/>
      <c r="L17" s="1531"/>
      <c r="M17" s="1531"/>
      <c r="N17" s="1531"/>
      <c r="O17" s="1531"/>
      <c r="P17" s="1531"/>
    </row>
    <row r="18" spans="1:28" ht="15.95" customHeight="1">
      <c r="A18" s="1531"/>
      <c r="B18" s="1531"/>
      <c r="C18" s="1531"/>
      <c r="D18" s="1531"/>
      <c r="E18" s="1531"/>
      <c r="F18" s="1531"/>
      <c r="G18" s="1531"/>
      <c r="H18" s="1531"/>
      <c r="I18" s="1531"/>
      <c r="J18" s="1531"/>
      <c r="K18" s="1531"/>
      <c r="L18" s="1531"/>
      <c r="M18" s="1531"/>
      <c r="N18" s="1531"/>
      <c r="O18" s="1531"/>
      <c r="P18" s="1531"/>
      <c r="V18" s="799"/>
    </row>
    <row r="22" spans="1:28" ht="15.95" customHeight="1">
      <c r="T22" s="1909" t="s">
        <v>3075</v>
      </c>
      <c r="U22" s="1909"/>
      <c r="V22" s="1909"/>
      <c r="W22" s="1909"/>
      <c r="X22" s="1909"/>
      <c r="Y22" s="1909"/>
      <c r="Z22" s="1909"/>
      <c r="AA22" s="1909"/>
      <c r="AB22" s="1909"/>
    </row>
    <row r="26" spans="1:28" ht="15.95" customHeight="1">
      <c r="P26" s="628" t="str">
        <f>項目一覧!$C$183</f>
        <v/>
      </c>
    </row>
    <row r="27" spans="1:28" ht="15.95" customHeight="1">
      <c r="O27" s="629" t="s">
        <v>2648</v>
      </c>
      <c r="P27" s="628" t="str">
        <f>建築主氏名１</f>
        <v/>
      </c>
    </row>
    <row r="33" spans="1:28" ht="15.95" customHeight="1">
      <c r="A33" s="628" t="s">
        <v>2647</v>
      </c>
    </row>
    <row r="34" spans="1:28" ht="15.95" customHeight="1">
      <c r="B34" s="629" t="s">
        <v>657</v>
      </c>
      <c r="C34" s="628" t="s">
        <v>686</v>
      </c>
      <c r="J34" s="629" t="s">
        <v>2644</v>
      </c>
      <c r="K34" s="628" t="s">
        <v>685</v>
      </c>
      <c r="T34" s="629" t="s">
        <v>657</v>
      </c>
      <c r="U34" s="628" t="s">
        <v>2646</v>
      </c>
    </row>
    <row r="35" spans="1:28" ht="15.95" customHeight="1">
      <c r="B35" s="629" t="s">
        <v>657</v>
      </c>
      <c r="C35" s="628" t="s">
        <v>2645</v>
      </c>
      <c r="J35" s="629" t="s">
        <v>2644</v>
      </c>
      <c r="K35" s="628" t="s">
        <v>2643</v>
      </c>
      <c r="T35" s="629" t="s">
        <v>657</v>
      </c>
      <c r="U35" s="628" t="s">
        <v>2642</v>
      </c>
    </row>
    <row r="38" spans="1:28" ht="15.95" customHeight="1">
      <c r="A38" s="1914" t="s">
        <v>682</v>
      </c>
      <c r="B38" s="1578"/>
      <c r="C38" s="1578"/>
      <c r="D38" s="1578"/>
      <c r="E38" s="1578"/>
      <c r="F38" s="1578"/>
      <c r="G38" s="1915"/>
      <c r="H38" s="1914" t="s">
        <v>679</v>
      </c>
      <c r="I38" s="1578"/>
      <c r="J38" s="1578"/>
      <c r="K38" s="1578"/>
      <c r="L38" s="1578"/>
      <c r="M38" s="1578"/>
      <c r="N38" s="1915"/>
      <c r="O38" s="1914" t="s">
        <v>2641</v>
      </c>
      <c r="P38" s="1578"/>
      <c r="Q38" s="1578"/>
      <c r="R38" s="1578"/>
      <c r="S38" s="1578"/>
      <c r="T38" s="1578"/>
      <c r="U38" s="1915"/>
      <c r="V38" s="1914" t="s">
        <v>2640</v>
      </c>
      <c r="W38" s="1578"/>
      <c r="X38" s="1578"/>
      <c r="Y38" s="1578"/>
      <c r="Z38" s="1578"/>
      <c r="AA38" s="1578"/>
      <c r="AB38" s="1915"/>
    </row>
    <row r="39" spans="1:28" ht="15.95" customHeight="1">
      <c r="A39" s="1924"/>
      <c r="B39" s="1925"/>
      <c r="C39" s="1925"/>
      <c r="D39" s="1925"/>
      <c r="E39" s="1925"/>
      <c r="F39" s="1925"/>
      <c r="G39" s="1926"/>
      <c r="H39" s="1916" t="s">
        <v>2639</v>
      </c>
      <c r="I39" s="1917"/>
      <c r="J39" s="1917"/>
      <c r="K39" s="1917"/>
      <c r="L39" s="1917"/>
      <c r="M39" s="1917"/>
      <c r="N39" s="1918"/>
      <c r="O39" s="1893" t="s">
        <v>3060</v>
      </c>
      <c r="P39" s="1894"/>
      <c r="Q39" s="1894"/>
      <c r="R39" s="1894"/>
      <c r="S39" s="1894"/>
      <c r="T39" s="1894"/>
      <c r="U39" s="1895"/>
      <c r="V39" s="794"/>
      <c r="AB39" s="793"/>
    </row>
    <row r="40" spans="1:28" ht="15.95" customHeight="1">
      <c r="A40" s="794"/>
      <c r="G40" s="798"/>
      <c r="H40" s="1919"/>
      <c r="I40" s="1562"/>
      <c r="J40" s="1562"/>
      <c r="K40" s="1562"/>
      <c r="L40" s="1562"/>
      <c r="M40" s="1562"/>
      <c r="N40" s="1920"/>
      <c r="O40" s="1896"/>
      <c r="P40" s="1897"/>
      <c r="Q40" s="1897"/>
      <c r="R40" s="1897"/>
      <c r="S40" s="1897"/>
      <c r="T40" s="1897"/>
      <c r="U40" s="1898"/>
      <c r="V40" s="794"/>
      <c r="AB40" s="793"/>
    </row>
    <row r="41" spans="1:28" ht="15.95" customHeight="1">
      <c r="A41" s="794"/>
      <c r="G41" s="793"/>
      <c r="H41" s="1919"/>
      <c r="I41" s="1562"/>
      <c r="J41" s="1562"/>
      <c r="K41" s="1562"/>
      <c r="L41" s="1562"/>
      <c r="M41" s="1562"/>
      <c r="N41" s="1920"/>
      <c r="O41" s="797" t="s">
        <v>2638</v>
      </c>
      <c r="P41" s="796"/>
      <c r="Q41" s="796"/>
      <c r="R41" s="796"/>
      <c r="S41" s="796"/>
      <c r="T41" s="796"/>
      <c r="U41" s="795"/>
      <c r="AB41" s="793"/>
    </row>
    <row r="42" spans="1:28" ht="15.95" customHeight="1">
      <c r="A42" s="794"/>
      <c r="G42" s="793"/>
      <c r="H42" s="1919"/>
      <c r="I42" s="1562"/>
      <c r="J42" s="1562"/>
      <c r="K42" s="1562"/>
      <c r="L42" s="1562"/>
      <c r="M42" s="1562"/>
      <c r="N42" s="1920"/>
      <c r="O42" s="794"/>
      <c r="U42" s="793" t="s">
        <v>2632</v>
      </c>
      <c r="AB42" s="793"/>
    </row>
    <row r="43" spans="1:28" ht="15.95" customHeight="1">
      <c r="A43" s="794"/>
      <c r="G43" s="793"/>
      <c r="H43" s="1919"/>
      <c r="I43" s="1562"/>
      <c r="J43" s="1562"/>
      <c r="K43" s="1562"/>
      <c r="L43" s="1562"/>
      <c r="M43" s="1562"/>
      <c r="N43" s="1920"/>
      <c r="O43" s="1901" t="s">
        <v>2857</v>
      </c>
      <c r="P43" s="1902"/>
      <c r="Q43" s="1902"/>
      <c r="R43" s="1902"/>
      <c r="S43" s="1902"/>
      <c r="T43" s="1902"/>
      <c r="U43" s="1903"/>
      <c r="AB43" s="793"/>
    </row>
    <row r="44" spans="1:28" ht="15.95" customHeight="1">
      <c r="A44" s="792"/>
      <c r="B44" s="646"/>
      <c r="C44" s="646"/>
      <c r="D44" s="646"/>
      <c r="E44" s="646"/>
      <c r="F44" s="646"/>
      <c r="G44" s="791"/>
      <c r="H44" s="1921"/>
      <c r="I44" s="1922"/>
      <c r="J44" s="1922"/>
      <c r="K44" s="1922"/>
      <c r="L44" s="1922"/>
      <c r="M44" s="1922"/>
      <c r="N44" s="1923"/>
      <c r="O44" s="1904"/>
      <c r="P44" s="1905"/>
      <c r="Q44" s="1905"/>
      <c r="R44" s="1905"/>
      <c r="S44" s="1905"/>
      <c r="T44" s="1905"/>
      <c r="U44" s="1906"/>
      <c r="V44" s="646"/>
      <c r="W44" s="646"/>
      <c r="X44" s="646"/>
      <c r="Y44" s="646"/>
      <c r="Z44" s="646"/>
      <c r="AA44" s="646"/>
      <c r="AB44" s="791"/>
    </row>
    <row r="48" spans="1:28" ht="15.95" customHeight="1">
      <c r="A48" s="675" t="s">
        <v>579</v>
      </c>
      <c r="B48" s="675"/>
      <c r="C48" s="675"/>
      <c r="D48" s="675"/>
      <c r="E48" s="675"/>
      <c r="F48" s="675"/>
      <c r="G48" s="675"/>
      <c r="H48" s="675"/>
      <c r="I48" s="675"/>
      <c r="J48" s="675"/>
      <c r="K48" s="675"/>
      <c r="L48" s="675"/>
      <c r="M48" s="675"/>
      <c r="N48" s="675"/>
      <c r="O48" s="675"/>
      <c r="P48" s="675"/>
      <c r="Q48" s="675"/>
      <c r="R48" s="675"/>
      <c r="S48" s="675"/>
      <c r="T48" s="675"/>
      <c r="U48" s="675"/>
      <c r="V48" s="675"/>
      <c r="W48" s="675"/>
      <c r="X48" s="675"/>
      <c r="Y48" s="675"/>
      <c r="Z48" s="675"/>
      <c r="AA48" s="675"/>
      <c r="AB48" s="675"/>
    </row>
    <row r="49" spans="1:28" ht="15.95" customHeight="1">
      <c r="A49" s="646"/>
      <c r="B49" s="646"/>
      <c r="C49" s="646"/>
      <c r="D49" s="646"/>
      <c r="E49" s="646"/>
      <c r="F49" s="646"/>
      <c r="G49" s="646"/>
      <c r="H49" s="646"/>
      <c r="I49" s="646"/>
      <c r="J49" s="646"/>
      <c r="K49" s="646"/>
      <c r="L49" s="646"/>
      <c r="M49" s="646"/>
      <c r="N49" s="646"/>
      <c r="O49" s="646"/>
      <c r="P49" s="646"/>
      <c r="Q49" s="646"/>
      <c r="R49" s="646"/>
      <c r="S49" s="646"/>
      <c r="T49" s="646"/>
      <c r="U49" s="646"/>
      <c r="V49" s="646"/>
      <c r="W49" s="646"/>
      <c r="X49" s="646"/>
      <c r="Y49" s="646"/>
      <c r="Z49" s="646"/>
      <c r="AA49" s="646"/>
      <c r="AB49" s="646"/>
    </row>
    <row r="50" spans="1:28" ht="15.95" customHeight="1">
      <c r="A50" s="628" t="s">
        <v>2637</v>
      </c>
    </row>
    <row r="51" spans="1:28" ht="15.95" customHeight="1">
      <c r="B51" s="628" t="s">
        <v>2636</v>
      </c>
      <c r="G51" s="3" t="str">
        <f>建築主氏名１フリガナ</f>
        <v/>
      </c>
      <c r="H51" s="1"/>
      <c r="I51" s="3"/>
      <c r="J51" s="3"/>
      <c r="K51" s="3"/>
      <c r="L51" s="3"/>
      <c r="M51" s="3"/>
      <c r="N51" s="3"/>
      <c r="O51" s="3"/>
      <c r="P51" s="3"/>
      <c r="Q51" s="3"/>
      <c r="R51" s="3"/>
      <c r="S51" s="3"/>
      <c r="T51" s="3"/>
      <c r="U51" s="3"/>
      <c r="V51" s="3"/>
      <c r="W51" s="3"/>
      <c r="X51" s="3"/>
      <c r="Y51" s="3"/>
      <c r="Z51" s="3"/>
      <c r="AA51" s="1"/>
    </row>
    <row r="52" spans="1:28" ht="15.95" customHeight="1">
      <c r="B52" s="628" t="s">
        <v>212</v>
      </c>
      <c r="G52" s="18" t="str">
        <f>建築主氏名１</f>
        <v/>
      </c>
      <c r="H52" s="42"/>
      <c r="I52" s="18"/>
      <c r="J52" s="18"/>
      <c r="K52" s="18"/>
      <c r="L52" s="18"/>
      <c r="M52" s="18"/>
      <c r="N52" s="18"/>
      <c r="O52" s="18"/>
      <c r="P52" s="18"/>
      <c r="Q52" s="18"/>
      <c r="R52" s="18"/>
      <c r="S52" s="18"/>
      <c r="T52" s="18"/>
      <c r="U52" s="18"/>
      <c r="V52" s="18"/>
      <c r="W52" s="18"/>
      <c r="X52" s="18"/>
      <c r="Y52" s="18"/>
      <c r="Z52" s="18"/>
      <c r="AA52" s="42"/>
    </row>
    <row r="53" spans="1:28" ht="15.95" customHeight="1">
      <c r="B53" s="628" t="s">
        <v>199</v>
      </c>
      <c r="G53" s="18" t="str">
        <f>建築主郵便番号</f>
        <v/>
      </c>
      <c r="H53" s="42"/>
      <c r="I53" s="18"/>
      <c r="J53" s="18"/>
      <c r="K53" s="18"/>
      <c r="L53" s="18"/>
      <c r="M53" s="18"/>
      <c r="N53" s="18"/>
      <c r="O53" s="18"/>
      <c r="P53" s="18"/>
      <c r="Q53" s="18"/>
      <c r="R53" s="18"/>
      <c r="S53" s="18"/>
      <c r="T53" s="18"/>
      <c r="U53" s="18"/>
      <c r="V53" s="18"/>
      <c r="W53" s="18"/>
      <c r="X53" s="18"/>
      <c r="Y53" s="18"/>
      <c r="Z53" s="18"/>
      <c r="AA53" s="42"/>
    </row>
    <row r="54" spans="1:28" ht="15.95" customHeight="1">
      <c r="B54" s="628" t="s">
        <v>231</v>
      </c>
      <c r="G54" s="1512" t="str">
        <f>建築主住所</f>
        <v/>
      </c>
      <c r="H54" s="1512"/>
      <c r="I54" s="1512"/>
      <c r="J54" s="1512"/>
      <c r="K54" s="1512"/>
      <c r="L54" s="1512"/>
      <c r="M54" s="1512"/>
      <c r="N54" s="1512"/>
      <c r="O54" s="1512"/>
      <c r="P54" s="1512"/>
      <c r="Q54" s="1512"/>
      <c r="R54" s="1512"/>
      <c r="S54" s="1512"/>
      <c r="T54" s="1512"/>
      <c r="U54" s="1512"/>
      <c r="V54" s="1512"/>
      <c r="W54" s="1512"/>
      <c r="X54" s="1512"/>
      <c r="Y54" s="1512"/>
      <c r="Z54" s="1512"/>
      <c r="AA54" s="1512"/>
    </row>
    <row r="55" spans="1:28" ht="15.95" customHeight="1">
      <c r="B55" s="628" t="s">
        <v>198</v>
      </c>
      <c r="G55" s="18" t="str">
        <f>建築主電話番号</f>
        <v/>
      </c>
      <c r="H55" s="42"/>
      <c r="I55" s="18"/>
      <c r="J55" s="18"/>
      <c r="K55" s="18"/>
      <c r="L55" s="18"/>
      <c r="M55" s="18"/>
      <c r="N55" s="18"/>
      <c r="O55" s="18"/>
      <c r="P55" s="18"/>
      <c r="Q55" s="18"/>
      <c r="R55" s="18"/>
      <c r="S55" s="18"/>
      <c r="T55" s="18"/>
      <c r="U55" s="18"/>
      <c r="V55" s="18"/>
      <c r="W55" s="18"/>
      <c r="X55" s="18"/>
      <c r="Y55" s="18"/>
      <c r="Z55" s="18"/>
      <c r="AA55" s="42"/>
    </row>
    <row r="56" spans="1:28" ht="15.95" customHeight="1">
      <c r="A56" s="646"/>
      <c r="B56" s="646"/>
      <c r="C56" s="646"/>
      <c r="D56" s="646"/>
      <c r="E56" s="646"/>
      <c r="F56" s="646"/>
      <c r="G56" s="646"/>
      <c r="H56" s="646"/>
      <c r="I56" s="646"/>
      <c r="J56" s="646"/>
      <c r="K56" s="646"/>
      <c r="L56" s="646"/>
      <c r="M56" s="646"/>
      <c r="N56" s="646"/>
      <c r="O56" s="646"/>
      <c r="P56" s="646"/>
      <c r="Q56" s="646"/>
      <c r="R56" s="646"/>
      <c r="S56" s="646"/>
      <c r="T56" s="646"/>
      <c r="U56" s="646"/>
      <c r="V56" s="646"/>
      <c r="W56" s="646"/>
      <c r="X56" s="646"/>
      <c r="Y56" s="646"/>
      <c r="Z56" s="646"/>
      <c r="AA56" s="646"/>
      <c r="AB56" s="646"/>
    </row>
    <row r="57" spans="1:28" ht="15.95" customHeight="1">
      <c r="A57" s="628" t="s">
        <v>2635</v>
      </c>
    </row>
    <row r="58" spans="1:28" ht="15.95" customHeight="1">
      <c r="B58" s="628" t="s">
        <v>2634</v>
      </c>
      <c r="H58" s="50" t="str">
        <f>"("&amp;代理者資格&amp;") 建築士  （"&amp;代理者登録種類&amp;"）登録　第　"&amp;代理者登録番号&amp;" 　号"</f>
        <v>() 建築士  （）登録　第　 　号</v>
      </c>
      <c r="I58" s="42"/>
      <c r="J58" s="18"/>
      <c r="K58" s="18"/>
      <c r="L58" s="18"/>
      <c r="M58" s="18"/>
      <c r="N58" s="18"/>
      <c r="O58" s="18"/>
      <c r="P58" s="18"/>
      <c r="Q58" s="18"/>
      <c r="R58" s="18"/>
      <c r="S58" s="18"/>
      <c r="T58" s="18"/>
      <c r="U58" s="18"/>
      <c r="V58" s="18"/>
      <c r="W58" s="18"/>
      <c r="X58" s="18"/>
      <c r="Y58" s="18"/>
      <c r="Z58" s="18"/>
      <c r="AA58" s="18"/>
      <c r="AB58" s="42"/>
    </row>
    <row r="59" spans="1:28" ht="15.95" customHeight="1">
      <c r="B59" s="628" t="s">
        <v>212</v>
      </c>
      <c r="H59" s="18" t="str">
        <f>代理者氏名</f>
        <v/>
      </c>
      <c r="I59" s="42"/>
      <c r="J59" s="18"/>
      <c r="K59" s="18"/>
      <c r="L59" s="18"/>
      <c r="M59" s="18"/>
      <c r="N59" s="18"/>
      <c r="O59" s="18"/>
      <c r="P59" s="18"/>
      <c r="Q59" s="18"/>
      <c r="R59" s="18"/>
      <c r="S59" s="18"/>
      <c r="T59" s="18"/>
      <c r="U59" s="18"/>
      <c r="V59" s="18"/>
      <c r="W59" s="18"/>
      <c r="X59" s="18"/>
      <c r="Y59" s="18"/>
      <c r="Z59" s="18"/>
      <c r="AA59" s="18"/>
      <c r="AB59" s="42"/>
    </row>
    <row r="60" spans="1:28" ht="15.95" customHeight="1">
      <c r="B60" s="628" t="s">
        <v>2633</v>
      </c>
      <c r="H60" s="50" t="str">
        <f>"("&amp;代理者事務所名資格&amp;") 建築士事務所  （"&amp;代理者事務所名登録種類&amp;"）知事登録　第　"&amp;代理者事務所登録番号&amp;" 　号"</f>
        <v>() 建築士事務所  （）知事登録　第　 　号</v>
      </c>
      <c r="I60" s="42"/>
      <c r="J60" s="18"/>
      <c r="K60" s="18"/>
      <c r="L60" s="18"/>
      <c r="M60" s="18"/>
      <c r="N60" s="18"/>
      <c r="O60" s="18"/>
      <c r="P60" s="18"/>
      <c r="Q60" s="18"/>
      <c r="R60" s="18"/>
      <c r="S60" s="18"/>
      <c r="T60" s="18"/>
      <c r="U60" s="18"/>
      <c r="V60" s="18"/>
      <c r="W60" s="18"/>
      <c r="X60" s="18"/>
      <c r="Y60" s="18"/>
      <c r="Z60" s="18"/>
      <c r="AA60" s="18"/>
      <c r="AB60" s="42"/>
    </row>
    <row r="61" spans="1:28" ht="15.95" customHeight="1">
      <c r="H61" s="18" t="str">
        <f>代理者事務所名</f>
        <v/>
      </c>
      <c r="I61" s="42"/>
      <c r="J61" s="18"/>
      <c r="K61" s="18"/>
      <c r="L61" s="18"/>
      <c r="M61" s="18"/>
      <c r="N61" s="18"/>
      <c r="O61" s="18"/>
      <c r="P61" s="18"/>
      <c r="Q61" s="18"/>
      <c r="R61" s="18"/>
      <c r="S61" s="18"/>
      <c r="T61" s="18"/>
      <c r="U61" s="18"/>
      <c r="V61" s="18"/>
      <c r="W61" s="18"/>
      <c r="X61" s="18"/>
      <c r="Y61" s="18"/>
      <c r="Z61" s="18"/>
      <c r="AA61" s="18"/>
      <c r="AB61" s="42"/>
    </row>
    <row r="62" spans="1:28" ht="15.95" customHeight="1">
      <c r="B62" s="628" t="s">
        <v>209</v>
      </c>
      <c r="H62" s="18" t="str">
        <f>代理者郵便番号</f>
        <v/>
      </c>
      <c r="I62" s="42"/>
      <c r="J62" s="18"/>
      <c r="K62" s="18"/>
      <c r="L62" s="18"/>
      <c r="M62" s="18"/>
      <c r="N62" s="18"/>
      <c r="O62" s="18"/>
      <c r="P62" s="18"/>
      <c r="Q62" s="18"/>
      <c r="R62" s="18"/>
      <c r="S62" s="18"/>
      <c r="T62" s="18"/>
      <c r="U62" s="18"/>
      <c r="V62" s="18"/>
      <c r="W62" s="18"/>
      <c r="X62" s="18"/>
      <c r="Y62" s="18"/>
      <c r="Z62" s="18"/>
      <c r="AA62" s="18"/>
      <c r="AB62" s="42"/>
    </row>
    <row r="63" spans="1:28" ht="15.95" customHeight="1">
      <c r="B63" s="628" t="s">
        <v>208</v>
      </c>
      <c r="H63" s="1512" t="str">
        <f>代理者所在地</f>
        <v/>
      </c>
      <c r="I63" s="1512"/>
      <c r="J63" s="1512"/>
      <c r="K63" s="1512"/>
      <c r="L63" s="1512"/>
      <c r="M63" s="1512"/>
      <c r="N63" s="1512"/>
      <c r="O63" s="1512"/>
      <c r="P63" s="1512"/>
      <c r="Q63" s="1512"/>
      <c r="R63" s="1512"/>
      <c r="S63" s="1512"/>
      <c r="T63" s="1512"/>
      <c r="U63" s="1512"/>
      <c r="V63" s="1512"/>
      <c r="W63" s="1512"/>
      <c r="X63" s="1512"/>
      <c r="Y63" s="1512"/>
      <c r="Z63" s="1512"/>
      <c r="AA63" s="1512"/>
      <c r="AB63" s="1512"/>
    </row>
    <row r="64" spans="1:28" ht="15.95" customHeight="1">
      <c r="B64" s="628" t="s">
        <v>207</v>
      </c>
      <c r="H64" s="18" t="str">
        <f>代理者電話番号</f>
        <v/>
      </c>
      <c r="I64" s="42"/>
      <c r="J64" s="18"/>
      <c r="K64" s="18"/>
      <c r="L64" s="18"/>
      <c r="M64" s="18"/>
      <c r="N64" s="18"/>
      <c r="O64" s="18"/>
      <c r="P64" s="18"/>
      <c r="Q64" s="18"/>
      <c r="R64" s="18"/>
      <c r="S64" s="18"/>
      <c r="T64" s="18"/>
      <c r="U64" s="18"/>
      <c r="V64" s="18"/>
      <c r="W64" s="18"/>
      <c r="X64" s="18"/>
      <c r="Y64" s="18"/>
      <c r="Z64" s="18"/>
      <c r="AA64" s="18"/>
      <c r="AB64" s="42"/>
    </row>
    <row r="65" spans="1:28" ht="15.95" customHeight="1">
      <c r="A65" s="646"/>
      <c r="B65" s="646"/>
      <c r="C65" s="646"/>
      <c r="D65" s="646"/>
      <c r="E65" s="646"/>
      <c r="F65" s="646"/>
      <c r="G65" s="646"/>
      <c r="H65" s="646"/>
      <c r="I65" s="646"/>
      <c r="J65" s="646"/>
      <c r="K65" s="646"/>
      <c r="L65" s="646"/>
      <c r="M65" s="646"/>
      <c r="N65" s="646"/>
      <c r="O65" s="646"/>
      <c r="P65" s="646"/>
      <c r="Q65" s="646"/>
      <c r="R65" s="646"/>
      <c r="S65" s="646"/>
      <c r="T65" s="646"/>
      <c r="U65" s="646"/>
      <c r="V65" s="646"/>
      <c r="W65" s="646"/>
      <c r="X65" s="646"/>
      <c r="Y65" s="646"/>
      <c r="Z65" s="646"/>
      <c r="AA65" s="646"/>
      <c r="AB65" s="646"/>
    </row>
    <row r="66" spans="1:28" ht="15.95" customHeight="1">
      <c r="A66" s="628" t="s">
        <v>2631</v>
      </c>
    </row>
    <row r="67" spans="1:28" ht="15.95" customHeight="1">
      <c r="B67" s="628" t="s">
        <v>2630</v>
      </c>
      <c r="J67" s="628" t="s">
        <v>2629</v>
      </c>
      <c r="K67" s="1562"/>
      <c r="L67" s="1562"/>
      <c r="M67" s="1562"/>
      <c r="N67" s="1562"/>
      <c r="O67" s="1562"/>
      <c r="P67" s="1562"/>
      <c r="Q67" s="1562"/>
      <c r="R67" s="1562"/>
      <c r="S67" s="628" t="s">
        <v>2628</v>
      </c>
    </row>
    <row r="68" spans="1:28" ht="15.95" customHeight="1">
      <c r="B68" s="628" t="s">
        <v>2627</v>
      </c>
      <c r="J68" s="1900" t="s">
        <v>3060</v>
      </c>
      <c r="K68" s="1900"/>
      <c r="L68" s="1900"/>
      <c r="M68" s="1900"/>
      <c r="N68" s="1900"/>
      <c r="O68" s="1900"/>
      <c r="P68" s="1900"/>
      <c r="Q68" s="1900"/>
    </row>
    <row r="69" spans="1:28" ht="15.95" customHeight="1">
      <c r="B69" s="628" t="s">
        <v>2626</v>
      </c>
    </row>
    <row r="70" spans="1:28" ht="15.95" customHeight="1">
      <c r="A70" s="646"/>
      <c r="B70" s="646"/>
      <c r="C70" s="646"/>
      <c r="D70" s="646"/>
      <c r="E70" s="646"/>
      <c r="F70" s="646"/>
      <c r="G70" s="646"/>
      <c r="H70" s="646"/>
      <c r="I70" s="646"/>
      <c r="J70" s="646"/>
      <c r="K70" s="646"/>
      <c r="L70" s="646"/>
      <c r="M70" s="646"/>
      <c r="N70" s="646"/>
      <c r="O70" s="646"/>
      <c r="P70" s="646"/>
      <c r="Q70" s="646"/>
      <c r="R70" s="646"/>
      <c r="S70" s="646"/>
      <c r="T70" s="646"/>
      <c r="U70" s="646"/>
      <c r="V70" s="646"/>
      <c r="W70" s="646"/>
      <c r="X70" s="646"/>
      <c r="Y70" s="646"/>
      <c r="Z70" s="646"/>
      <c r="AA70" s="646"/>
      <c r="AB70" s="646"/>
    </row>
    <row r="71" spans="1:28" ht="15.95" customHeight="1">
      <c r="A71" s="628" t="s">
        <v>2625</v>
      </c>
    </row>
    <row r="72" spans="1:28" ht="15.95" customHeight="1">
      <c r="B72" s="628" t="s">
        <v>2624</v>
      </c>
      <c r="F72" s="1889" t="str">
        <f>地名地番県&amp;地名地番市町&amp;地名地番その他</f>
        <v/>
      </c>
      <c r="G72" s="1889"/>
      <c r="H72" s="1889"/>
      <c r="I72" s="1889"/>
      <c r="J72" s="1889"/>
      <c r="K72" s="1889"/>
      <c r="L72" s="1889"/>
      <c r="M72" s="1889"/>
      <c r="N72" s="1889"/>
      <c r="O72" s="1889"/>
      <c r="P72" s="1889"/>
      <c r="Q72" s="1889"/>
      <c r="R72" s="1889"/>
      <c r="S72" s="1889"/>
      <c r="T72" s="1889"/>
      <c r="U72" s="1889"/>
      <c r="V72" s="1889"/>
      <c r="W72" s="1889"/>
      <c r="X72" s="1889"/>
      <c r="Y72" s="1889"/>
      <c r="Z72" s="1889"/>
      <c r="AA72" s="1889"/>
      <c r="AB72" s="1889"/>
    </row>
    <row r="73" spans="1:28" ht="15.95" customHeight="1">
      <c r="F73" s="1889"/>
      <c r="G73" s="1889"/>
      <c r="H73" s="1889"/>
      <c r="I73" s="1889"/>
      <c r="J73" s="1889"/>
      <c r="K73" s="1889"/>
      <c r="L73" s="1889"/>
      <c r="M73" s="1889"/>
      <c r="N73" s="1889"/>
      <c r="O73" s="1889"/>
      <c r="P73" s="1889"/>
      <c r="Q73" s="1889"/>
      <c r="R73" s="1889"/>
      <c r="S73" s="1889"/>
      <c r="T73" s="1889"/>
      <c r="U73" s="1889"/>
      <c r="V73" s="1889"/>
      <c r="W73" s="1889"/>
      <c r="X73" s="1889"/>
      <c r="Y73" s="1889"/>
      <c r="Z73" s="1889"/>
      <c r="AA73" s="1889"/>
      <c r="AB73" s="1889"/>
    </row>
    <row r="74" spans="1:28" ht="15.95" customHeight="1">
      <c r="B74" s="628" t="s">
        <v>2623</v>
      </c>
      <c r="F74" s="1889" t="str">
        <f>住居表示県&amp;住居表示市町&amp;住居表示その他</f>
        <v/>
      </c>
      <c r="G74" s="1889"/>
      <c r="H74" s="1889"/>
      <c r="I74" s="1889"/>
      <c r="J74" s="1889"/>
      <c r="K74" s="1889"/>
      <c r="L74" s="1889"/>
      <c r="M74" s="1889"/>
      <c r="N74" s="1889"/>
      <c r="O74" s="1889"/>
      <c r="P74" s="1889"/>
      <c r="Q74" s="1889"/>
      <c r="R74" s="1889"/>
      <c r="S74" s="1889"/>
      <c r="T74" s="1889"/>
      <c r="U74" s="1889"/>
      <c r="V74" s="1889"/>
      <c r="W74" s="1889"/>
      <c r="X74" s="1889"/>
      <c r="Y74" s="1889"/>
      <c r="Z74" s="1889"/>
      <c r="AA74" s="1889"/>
      <c r="AB74" s="1889"/>
    </row>
    <row r="75" spans="1:28" ht="15.95" customHeight="1">
      <c r="A75" s="646"/>
      <c r="B75" s="646"/>
      <c r="C75" s="646"/>
      <c r="D75" s="646"/>
      <c r="E75" s="646"/>
      <c r="F75" s="1899"/>
      <c r="G75" s="1899"/>
      <c r="H75" s="1899"/>
      <c r="I75" s="1899"/>
      <c r="J75" s="1899"/>
      <c r="K75" s="1899"/>
      <c r="L75" s="1899"/>
      <c r="M75" s="1899"/>
      <c r="N75" s="1899"/>
      <c r="O75" s="1899"/>
      <c r="P75" s="1899"/>
      <c r="Q75" s="1899"/>
      <c r="R75" s="1899"/>
      <c r="S75" s="1899"/>
      <c r="T75" s="1899"/>
      <c r="U75" s="1899"/>
      <c r="V75" s="1899"/>
      <c r="W75" s="1899"/>
      <c r="X75" s="1899"/>
      <c r="Y75" s="1899"/>
      <c r="Z75" s="1899"/>
      <c r="AA75" s="1899"/>
      <c r="AB75" s="1899"/>
    </row>
    <row r="76" spans="1:28" ht="15.95" customHeight="1">
      <c r="A76" s="628" t="s">
        <v>2622</v>
      </c>
    </row>
    <row r="77" spans="1:28" ht="15.95" customHeight="1">
      <c r="B77" s="628" t="s">
        <v>2621</v>
      </c>
    </row>
    <row r="78" spans="1:28" ht="15.95" customHeight="1">
      <c r="B78" s="628" t="s">
        <v>2620</v>
      </c>
      <c r="G78" s="628" t="str">
        <f>建築名称フリガナ</f>
        <v/>
      </c>
    </row>
    <row r="79" spans="1:28" ht="15.95" customHeight="1">
      <c r="B79" s="628" t="s">
        <v>2619</v>
      </c>
      <c r="G79" s="628" t="str">
        <f>建築名称</f>
        <v/>
      </c>
    </row>
    <row r="80" spans="1:28" ht="15.95" customHeight="1">
      <c r="A80" s="646"/>
      <c r="B80" s="646"/>
      <c r="C80" s="646"/>
      <c r="D80" s="646"/>
      <c r="E80" s="646"/>
      <c r="F80" s="646"/>
      <c r="G80" s="646"/>
      <c r="H80" s="646"/>
      <c r="I80" s="646"/>
      <c r="J80" s="646"/>
      <c r="K80" s="646"/>
      <c r="L80" s="646"/>
      <c r="M80" s="646"/>
      <c r="N80" s="646"/>
      <c r="O80" s="646"/>
      <c r="P80" s="646"/>
      <c r="Q80" s="646"/>
      <c r="R80" s="646"/>
      <c r="S80" s="646"/>
      <c r="T80" s="646"/>
      <c r="U80" s="646"/>
      <c r="V80" s="646"/>
      <c r="W80" s="646"/>
      <c r="X80" s="646"/>
      <c r="Y80" s="646"/>
      <c r="Z80" s="646"/>
      <c r="AA80" s="646"/>
      <c r="AB80" s="646"/>
    </row>
    <row r="81" spans="1:28" ht="15.95" customHeight="1">
      <c r="A81" s="628" t="s">
        <v>2618</v>
      </c>
      <c r="F81" s="1890"/>
      <c r="G81" s="1890"/>
      <c r="H81" s="1890"/>
      <c r="I81" s="1890"/>
      <c r="J81" s="1890"/>
      <c r="K81" s="1890"/>
      <c r="L81" s="1890"/>
      <c r="M81" s="1890"/>
      <c r="N81" s="1890"/>
      <c r="O81" s="1890"/>
      <c r="P81" s="1890"/>
      <c r="Q81" s="1890"/>
      <c r="R81" s="1890"/>
      <c r="S81" s="1890"/>
      <c r="T81" s="1890"/>
      <c r="U81" s="1890"/>
      <c r="V81" s="1890"/>
      <c r="W81" s="1890"/>
      <c r="X81" s="1890"/>
      <c r="Y81" s="1890"/>
      <c r="Z81" s="1890"/>
      <c r="AA81" s="1890"/>
      <c r="AB81" s="1890"/>
    </row>
    <row r="82" spans="1:28" ht="15.95" customHeight="1">
      <c r="F82" s="1891"/>
      <c r="G82" s="1891"/>
      <c r="H82" s="1891"/>
      <c r="I82" s="1891"/>
      <c r="J82" s="1891"/>
      <c r="K82" s="1891"/>
      <c r="L82" s="1891"/>
      <c r="M82" s="1891"/>
      <c r="N82" s="1891"/>
      <c r="O82" s="1891"/>
      <c r="P82" s="1891"/>
      <c r="Q82" s="1891"/>
      <c r="R82" s="1891"/>
      <c r="S82" s="1891"/>
      <c r="T82" s="1891"/>
      <c r="U82" s="1891"/>
      <c r="V82" s="1891"/>
      <c r="W82" s="1891"/>
      <c r="X82" s="1891"/>
      <c r="Y82" s="1891"/>
      <c r="Z82" s="1891"/>
      <c r="AA82" s="1891"/>
      <c r="AB82" s="1891"/>
    </row>
    <row r="83" spans="1:28" ht="15.95" customHeight="1">
      <c r="A83" s="646"/>
      <c r="B83" s="646"/>
      <c r="C83" s="646"/>
      <c r="D83" s="646"/>
      <c r="E83" s="646"/>
      <c r="F83" s="1892"/>
      <c r="G83" s="1892"/>
      <c r="H83" s="1892"/>
      <c r="I83" s="1892"/>
      <c r="J83" s="1892"/>
      <c r="K83" s="1892"/>
      <c r="L83" s="1892"/>
      <c r="M83" s="1892"/>
      <c r="N83" s="1892"/>
      <c r="O83" s="1892"/>
      <c r="P83" s="1892"/>
      <c r="Q83" s="1892"/>
      <c r="R83" s="1892"/>
      <c r="S83" s="1892"/>
      <c r="T83" s="1892"/>
      <c r="U83" s="1892"/>
      <c r="V83" s="1892"/>
      <c r="W83" s="1892"/>
      <c r="X83" s="1892"/>
      <c r="Y83" s="1892"/>
      <c r="Z83" s="1892"/>
      <c r="AA83" s="1892"/>
      <c r="AB83" s="1892"/>
    </row>
    <row r="84" spans="1:28" ht="15.95" customHeight="1">
      <c r="A84" s="628" t="s">
        <v>2617</v>
      </c>
      <c r="J84" s="1888" t="s">
        <v>3060</v>
      </c>
      <c r="K84" s="1888"/>
      <c r="L84" s="1888"/>
      <c r="M84" s="1888"/>
      <c r="N84" s="1888"/>
      <c r="O84" s="1888"/>
      <c r="P84" s="1888"/>
      <c r="Q84" s="1888"/>
    </row>
    <row r="85" spans="1:28" ht="15.95" customHeight="1">
      <c r="A85" s="646"/>
      <c r="B85" s="646"/>
      <c r="C85" s="646"/>
      <c r="D85" s="646"/>
      <c r="E85" s="646"/>
      <c r="F85" s="646"/>
      <c r="G85" s="646"/>
      <c r="H85" s="646"/>
      <c r="I85" s="646"/>
      <c r="J85" s="646"/>
      <c r="K85" s="646"/>
      <c r="L85" s="646"/>
      <c r="M85" s="646"/>
      <c r="N85" s="646"/>
      <c r="O85" s="646"/>
      <c r="P85" s="646"/>
      <c r="Q85" s="646"/>
      <c r="R85" s="646"/>
      <c r="S85" s="646"/>
      <c r="T85" s="646"/>
      <c r="U85" s="646"/>
      <c r="V85" s="646"/>
      <c r="W85" s="646"/>
      <c r="X85" s="646"/>
      <c r="Y85" s="646"/>
      <c r="Z85" s="646"/>
      <c r="AA85" s="646"/>
      <c r="AB85" s="646"/>
    </row>
    <row r="86" spans="1:28" ht="15.95" customHeight="1">
      <c r="A86" s="628" t="s">
        <v>2616</v>
      </c>
      <c r="H86" s="1900" t="s">
        <v>3060</v>
      </c>
      <c r="I86" s="1900"/>
      <c r="J86" s="1900"/>
      <c r="K86" s="1900"/>
      <c r="L86" s="1900"/>
      <c r="M86" s="1900"/>
      <c r="N86" s="1900"/>
      <c r="O86" s="1900"/>
      <c r="P86" s="628" t="s">
        <v>2615</v>
      </c>
      <c r="R86" s="1900" t="s">
        <v>3060</v>
      </c>
      <c r="S86" s="1900"/>
      <c r="T86" s="1900"/>
      <c r="U86" s="1900"/>
      <c r="V86" s="1900"/>
      <c r="W86" s="1900"/>
      <c r="X86" s="1900"/>
      <c r="Y86" s="1900"/>
      <c r="Z86" s="628" t="s">
        <v>2614</v>
      </c>
    </row>
    <row r="87" spans="1:28" ht="15.95" customHeight="1">
      <c r="A87" s="646"/>
      <c r="B87" s="646"/>
      <c r="C87" s="646"/>
      <c r="D87" s="646"/>
      <c r="E87" s="646"/>
      <c r="F87" s="646"/>
      <c r="G87" s="646"/>
      <c r="H87" s="646"/>
      <c r="I87" s="646"/>
      <c r="J87" s="646"/>
      <c r="K87" s="646"/>
      <c r="L87" s="646"/>
      <c r="M87" s="646"/>
      <c r="N87" s="646"/>
      <c r="O87" s="646"/>
      <c r="P87" s="646"/>
      <c r="Q87" s="646"/>
      <c r="R87" s="646"/>
      <c r="S87" s="646"/>
      <c r="T87" s="646"/>
      <c r="U87" s="646"/>
      <c r="V87" s="646"/>
      <c r="W87" s="646"/>
      <c r="X87" s="646"/>
      <c r="Y87" s="646"/>
      <c r="Z87" s="646"/>
      <c r="AA87" s="646"/>
      <c r="AB87" s="646"/>
    </row>
    <row r="88" spans="1:28" ht="15.95" customHeight="1">
      <c r="A88" s="628" t="s">
        <v>2613</v>
      </c>
      <c r="F88" s="1890"/>
      <c r="G88" s="1890"/>
      <c r="H88" s="1890"/>
      <c r="I88" s="1890"/>
      <c r="J88" s="1890"/>
      <c r="K88" s="1890"/>
      <c r="L88" s="1890"/>
      <c r="M88" s="1890"/>
      <c r="N88" s="1890"/>
      <c r="O88" s="1890"/>
      <c r="P88" s="1890"/>
      <c r="Q88" s="1890"/>
      <c r="R88" s="1890"/>
      <c r="S88" s="1890"/>
      <c r="T88" s="1890"/>
      <c r="U88" s="1890"/>
      <c r="V88" s="1890"/>
      <c r="W88" s="1890"/>
      <c r="X88" s="1890"/>
      <c r="Y88" s="1890"/>
      <c r="Z88" s="1890"/>
      <c r="AA88" s="1890"/>
      <c r="AB88" s="1890"/>
    </row>
    <row r="89" spans="1:28" ht="15.95" customHeight="1">
      <c r="F89" s="1891"/>
      <c r="G89" s="1891"/>
      <c r="H89" s="1891"/>
      <c r="I89" s="1891"/>
      <c r="J89" s="1891"/>
      <c r="K89" s="1891"/>
      <c r="L89" s="1891"/>
      <c r="M89" s="1891"/>
      <c r="N89" s="1891"/>
      <c r="O89" s="1891"/>
      <c r="P89" s="1891"/>
      <c r="Q89" s="1891"/>
      <c r="R89" s="1891"/>
      <c r="S89" s="1891"/>
      <c r="T89" s="1891"/>
      <c r="U89" s="1891"/>
      <c r="V89" s="1891"/>
      <c r="W89" s="1891"/>
      <c r="X89" s="1891"/>
      <c r="Y89" s="1891"/>
      <c r="Z89" s="1891"/>
      <c r="AA89" s="1891"/>
      <c r="AB89" s="1891"/>
    </row>
    <row r="90" spans="1:28" ht="15.95" customHeight="1">
      <c r="A90" s="646"/>
      <c r="B90" s="646"/>
      <c r="C90" s="646"/>
      <c r="D90" s="646"/>
      <c r="E90" s="646"/>
      <c r="F90" s="1892"/>
      <c r="G90" s="1892"/>
      <c r="H90" s="1892"/>
      <c r="I90" s="1892"/>
      <c r="J90" s="1892"/>
      <c r="K90" s="1892"/>
      <c r="L90" s="1892"/>
      <c r="M90" s="1892"/>
      <c r="N90" s="1892"/>
      <c r="O90" s="1892"/>
      <c r="P90" s="1892"/>
      <c r="Q90" s="1892"/>
      <c r="R90" s="1892"/>
      <c r="S90" s="1892"/>
      <c r="T90" s="1892"/>
      <c r="U90" s="1892"/>
      <c r="V90" s="1892"/>
      <c r="W90" s="1892"/>
      <c r="X90" s="1892"/>
      <c r="Y90" s="1892"/>
      <c r="Z90" s="1892"/>
      <c r="AA90" s="1892"/>
      <c r="AB90" s="1892"/>
    </row>
    <row r="91" spans="1:28" ht="15.95" customHeight="1">
      <c r="A91" s="628" t="s">
        <v>2612</v>
      </c>
      <c r="D91" s="1890"/>
      <c r="E91" s="1890"/>
      <c r="F91" s="1890"/>
      <c r="G91" s="1890"/>
      <c r="H91" s="1890"/>
      <c r="I91" s="1890"/>
      <c r="J91" s="1890"/>
      <c r="K91" s="1890"/>
      <c r="L91" s="1890"/>
      <c r="M91" s="1890"/>
      <c r="N91" s="1890"/>
      <c r="O91" s="1890"/>
      <c r="P91" s="1890"/>
      <c r="Q91" s="1890"/>
      <c r="R91" s="1890"/>
      <c r="S91" s="1890"/>
      <c r="T91" s="1890"/>
      <c r="U91" s="1890"/>
      <c r="V91" s="1890"/>
      <c r="W91" s="1890"/>
      <c r="X91" s="1890"/>
      <c r="Y91" s="1890"/>
      <c r="Z91" s="1890"/>
      <c r="AA91" s="1890"/>
      <c r="AB91" s="1890"/>
    </row>
    <row r="92" spans="1:28" ht="15.95" customHeight="1">
      <c r="D92" s="1891"/>
      <c r="E92" s="1891"/>
      <c r="F92" s="1891"/>
      <c r="G92" s="1891"/>
      <c r="H92" s="1891"/>
      <c r="I92" s="1891"/>
      <c r="J92" s="1891"/>
      <c r="K92" s="1891"/>
      <c r="L92" s="1891"/>
      <c r="M92" s="1891"/>
      <c r="N92" s="1891"/>
      <c r="O92" s="1891"/>
      <c r="P92" s="1891"/>
      <c r="Q92" s="1891"/>
      <c r="R92" s="1891"/>
      <c r="S92" s="1891"/>
      <c r="T92" s="1891"/>
      <c r="U92" s="1891"/>
      <c r="V92" s="1891"/>
      <c r="W92" s="1891"/>
      <c r="X92" s="1891"/>
      <c r="Y92" s="1891"/>
      <c r="Z92" s="1891"/>
      <c r="AA92" s="1891"/>
      <c r="AB92" s="1891"/>
    </row>
    <row r="93" spans="1:28" ht="15.95" customHeight="1">
      <c r="D93" s="1891"/>
      <c r="E93" s="1891"/>
      <c r="F93" s="1891"/>
      <c r="G93" s="1891"/>
      <c r="H93" s="1891"/>
      <c r="I93" s="1891"/>
      <c r="J93" s="1891"/>
      <c r="K93" s="1891"/>
      <c r="L93" s="1891"/>
      <c r="M93" s="1891"/>
      <c r="N93" s="1891"/>
      <c r="O93" s="1891"/>
      <c r="P93" s="1891"/>
      <c r="Q93" s="1891"/>
      <c r="R93" s="1891"/>
      <c r="S93" s="1891"/>
      <c r="T93" s="1891"/>
      <c r="U93" s="1891"/>
      <c r="V93" s="1891"/>
      <c r="W93" s="1891"/>
      <c r="X93" s="1891"/>
      <c r="Y93" s="1891"/>
      <c r="Z93" s="1891"/>
      <c r="AA93" s="1891"/>
      <c r="AB93" s="1891"/>
    </row>
    <row r="94" spans="1:28" ht="15.95" customHeight="1">
      <c r="D94" s="1891"/>
      <c r="E94" s="1891"/>
      <c r="F94" s="1891"/>
      <c r="G94" s="1891"/>
      <c r="H94" s="1891"/>
      <c r="I94" s="1891"/>
      <c r="J94" s="1891"/>
      <c r="K94" s="1891"/>
      <c r="L94" s="1891"/>
      <c r="M94" s="1891"/>
      <c r="N94" s="1891"/>
      <c r="O94" s="1891"/>
      <c r="P94" s="1891"/>
      <c r="Q94" s="1891"/>
      <c r="R94" s="1891"/>
      <c r="S94" s="1891"/>
      <c r="T94" s="1891"/>
      <c r="U94" s="1891"/>
      <c r="V94" s="1891"/>
      <c r="W94" s="1891"/>
      <c r="X94" s="1891"/>
      <c r="Y94" s="1891"/>
      <c r="Z94" s="1891"/>
      <c r="AA94" s="1891"/>
      <c r="AB94" s="1891"/>
    </row>
    <row r="95" spans="1:28" ht="15.95" customHeight="1">
      <c r="A95" s="646"/>
      <c r="B95" s="646"/>
      <c r="C95" s="646"/>
      <c r="D95" s="1892"/>
      <c r="E95" s="1892"/>
      <c r="F95" s="1892"/>
      <c r="G95" s="1892"/>
      <c r="H95" s="1892"/>
      <c r="I95" s="1892"/>
      <c r="J95" s="1892"/>
      <c r="K95" s="1892"/>
      <c r="L95" s="1892"/>
      <c r="M95" s="1892"/>
      <c r="N95" s="1892"/>
      <c r="O95" s="1892"/>
      <c r="P95" s="1892"/>
      <c r="Q95" s="1892"/>
      <c r="R95" s="1892"/>
      <c r="S95" s="1892"/>
      <c r="T95" s="1892"/>
      <c r="U95" s="1892"/>
      <c r="V95" s="1892"/>
      <c r="W95" s="1892"/>
      <c r="X95" s="1892"/>
      <c r="Y95" s="1892"/>
      <c r="Z95" s="1892"/>
      <c r="AA95" s="1892"/>
      <c r="AB95" s="1892"/>
    </row>
  </sheetData>
  <mergeCells count="26">
    <mergeCell ref="AD1:AN2"/>
    <mergeCell ref="A17:P18"/>
    <mergeCell ref="T22:AB22"/>
    <mergeCell ref="G54:AA54"/>
    <mergeCell ref="B1:M2"/>
    <mergeCell ref="X2:AB2"/>
    <mergeCell ref="A13:AB14"/>
    <mergeCell ref="V38:AB38"/>
    <mergeCell ref="O38:U38"/>
    <mergeCell ref="H38:N38"/>
    <mergeCell ref="A38:G38"/>
    <mergeCell ref="H39:N44"/>
    <mergeCell ref="A39:G39"/>
    <mergeCell ref="J84:Q84"/>
    <mergeCell ref="F72:AB73"/>
    <mergeCell ref="D91:AB95"/>
    <mergeCell ref="O39:U40"/>
    <mergeCell ref="H63:AB63"/>
    <mergeCell ref="F74:AB75"/>
    <mergeCell ref="F81:AB83"/>
    <mergeCell ref="H86:O86"/>
    <mergeCell ref="R86:Y86"/>
    <mergeCell ref="J68:Q68"/>
    <mergeCell ref="K67:R67"/>
    <mergeCell ref="O43:U44"/>
    <mergeCell ref="F88:AB90"/>
  </mergeCells>
  <phoneticPr fontId="2"/>
  <dataValidations count="1">
    <dataValidation imeMode="off" allowBlank="1" showInputMessage="1" showErrorMessage="1" sqref="A39:G39 H86:O86 R86:Y86 J68:Q68 J84:Q84 O39" xr:uid="{00000000-0002-0000-2200-000000000000}"/>
  </dataValidations>
  <hyperlinks>
    <hyperlink ref="X2:AB2" location="作業メニュー!A1" display="作業メニュー" xr:uid="{00000000-0004-0000-2200-000000000000}"/>
  </hyperlinks>
  <printOptions horizontalCentered="1"/>
  <pageMargins left="0.59055118110236227" right="0.39370078740157483" top="0.59055118110236227" bottom="0.39370078740157483" header="0.47244094488188981" footer="0.19685039370078741"/>
  <pageSetup paperSize="9" orientation="portrait" r:id="rId1"/>
  <headerFooter>
    <oddFooter>&amp;R210101</oddFooter>
  </headerFooter>
  <rowBreaks count="1" manualBreakCount="1">
    <brk id="47" max="27"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AM62"/>
  <sheetViews>
    <sheetView showGridLines="0" zoomScaleNormal="100" workbookViewId="0">
      <selection activeCell="R1" sqref="R1"/>
    </sheetView>
  </sheetViews>
  <sheetFormatPr defaultColWidth="2.875" defaultRowHeight="15.75"/>
  <cols>
    <col min="1" max="21" width="2.875" style="1062"/>
    <col min="22" max="22" width="3.625" style="1062" customWidth="1"/>
    <col min="23" max="16384" width="2.875" style="1062"/>
  </cols>
  <sheetData>
    <row r="1" spans="1:35" s="602" customFormat="1" ht="38.25" customHeight="1" thickBot="1">
      <c r="A1" s="601" t="s">
        <v>30</v>
      </c>
      <c r="R1" s="607" t="s">
        <v>68</v>
      </c>
      <c r="S1" s="607"/>
      <c r="T1" s="607"/>
      <c r="U1" s="607"/>
      <c r="V1" s="607"/>
      <c r="W1" s="607"/>
      <c r="Y1" s="606" t="s">
        <v>578</v>
      </c>
      <c r="AI1" s="606"/>
    </row>
    <row r="2" spans="1:35" ht="11.25" customHeight="1" thickTop="1">
      <c r="A2" s="1060" t="s">
        <v>3381</v>
      </c>
      <c r="B2" s="1060"/>
      <c r="C2" s="1060"/>
      <c r="D2" s="1060"/>
      <c r="E2" s="1061"/>
      <c r="F2" s="1061"/>
      <c r="G2" s="1061"/>
      <c r="H2" s="1061"/>
      <c r="I2" s="1061"/>
      <c r="J2" s="1061"/>
      <c r="K2" s="1061"/>
      <c r="L2" s="1061"/>
      <c r="M2" s="1061"/>
      <c r="N2" s="1061"/>
      <c r="O2" s="1061"/>
      <c r="P2" s="1061"/>
      <c r="Q2" s="1061"/>
      <c r="R2" s="1061"/>
      <c r="S2" s="1061"/>
      <c r="T2" s="1061"/>
      <c r="U2" s="1061"/>
      <c r="V2" s="1061"/>
      <c r="W2" s="1061"/>
      <c r="X2" s="1061"/>
      <c r="Y2" s="1061"/>
      <c r="Z2" s="1061"/>
      <c r="AA2" s="1061"/>
      <c r="AB2" s="1061"/>
      <c r="AC2" s="1061"/>
      <c r="AD2" s="1061"/>
      <c r="AE2" s="1061"/>
    </row>
    <row r="3" spans="1:35" ht="20.100000000000001" customHeight="1">
      <c r="A3" s="1063" t="s">
        <v>2671</v>
      </c>
      <c r="B3" s="1063"/>
      <c r="C3" s="1063"/>
      <c r="D3" s="1063"/>
      <c r="E3" s="1063"/>
      <c r="F3" s="1063"/>
      <c r="G3" s="1063"/>
      <c r="H3" s="1063"/>
      <c r="I3" s="1063"/>
      <c r="J3" s="1063"/>
      <c r="K3" s="1063"/>
      <c r="L3" s="1063"/>
      <c r="M3" s="1063"/>
      <c r="N3" s="1063"/>
      <c r="O3" s="1063"/>
      <c r="P3" s="1063"/>
      <c r="Q3" s="1063"/>
      <c r="R3" s="1063"/>
      <c r="S3" s="1063"/>
      <c r="T3" s="1063"/>
      <c r="U3" s="1063"/>
      <c r="V3" s="1063"/>
      <c r="W3" s="1063"/>
      <c r="X3" s="1063"/>
      <c r="Y3" s="1063"/>
      <c r="Z3" s="1063"/>
      <c r="AA3" s="1063"/>
      <c r="AB3" s="1063"/>
      <c r="AC3" s="1063"/>
      <c r="AD3" s="1063"/>
      <c r="AE3" s="1061"/>
    </row>
    <row r="4" spans="1:35" ht="10.5" customHeight="1">
      <c r="A4" s="1064"/>
      <c r="B4" s="1064"/>
      <c r="C4" s="1064"/>
      <c r="D4" s="1064"/>
      <c r="E4" s="1064"/>
      <c r="F4" s="1064"/>
      <c r="G4" s="1064"/>
      <c r="H4" s="1064"/>
      <c r="I4" s="1064"/>
      <c r="J4" s="1064"/>
      <c r="K4" s="1064"/>
      <c r="L4" s="1064"/>
      <c r="M4" s="1064"/>
      <c r="N4" s="1064"/>
      <c r="O4" s="1064"/>
      <c r="P4" s="1064"/>
      <c r="Q4" s="1064"/>
      <c r="R4" s="1064"/>
      <c r="S4" s="1064"/>
      <c r="T4" s="1064"/>
      <c r="U4" s="1064"/>
      <c r="V4" s="1064"/>
      <c r="W4" s="1064"/>
      <c r="X4" s="1064"/>
      <c r="Y4" s="1064"/>
      <c r="Z4" s="1064"/>
      <c r="AA4" s="1064"/>
      <c r="AB4" s="1064"/>
      <c r="AC4" s="1064"/>
      <c r="AD4" s="1064"/>
      <c r="AE4" s="1061"/>
    </row>
    <row r="5" spans="1:35" s="1069" customFormat="1" ht="19.5" customHeight="1">
      <c r="A5" s="1065"/>
      <c r="B5" s="1066"/>
      <c r="C5" s="1066"/>
      <c r="D5" s="1066"/>
      <c r="E5" s="1066"/>
      <c r="F5" s="1066"/>
      <c r="G5" s="1066"/>
      <c r="H5" s="1066"/>
      <c r="I5" s="1066"/>
      <c r="J5" s="1066"/>
      <c r="K5" s="1066"/>
      <c r="L5" s="1066"/>
      <c r="M5" s="1066"/>
      <c r="N5" s="1066"/>
      <c r="O5" s="1066"/>
      <c r="P5" s="1066"/>
      <c r="Q5" s="1066"/>
      <c r="R5" s="1067"/>
      <c r="S5" s="1927" t="s">
        <v>2670</v>
      </c>
      <c r="T5" s="1928"/>
      <c r="U5" s="1938" t="s">
        <v>3709</v>
      </c>
      <c r="V5" s="1939"/>
      <c r="W5" s="1939"/>
      <c r="X5" s="1939"/>
      <c r="Y5" s="1939"/>
      <c r="Z5" s="1939"/>
      <c r="AA5" s="1939"/>
      <c r="AB5" s="1939"/>
      <c r="AC5" s="1939"/>
      <c r="AD5" s="1940"/>
      <c r="AE5" s="1068"/>
    </row>
    <row r="6" spans="1:35" s="1069" customFormat="1" ht="19.5" customHeight="1">
      <c r="A6" s="1070"/>
      <c r="B6" s="1944" t="s">
        <v>3710</v>
      </c>
      <c r="C6" s="1944"/>
      <c r="D6" s="1944"/>
      <c r="E6" s="1944"/>
      <c r="F6" s="1944"/>
      <c r="G6" s="1944"/>
      <c r="H6" s="1944"/>
      <c r="I6" s="1944"/>
      <c r="J6" s="1944"/>
      <c r="K6" s="1944"/>
      <c r="L6" s="1944"/>
      <c r="M6" s="1944"/>
      <c r="N6" s="1944"/>
      <c r="O6" s="1944"/>
      <c r="P6" s="1944"/>
      <c r="Q6" s="1944"/>
      <c r="R6" s="1068"/>
      <c r="S6" s="1929"/>
      <c r="T6" s="1930"/>
      <c r="U6" s="1941"/>
      <c r="V6" s="1942"/>
      <c r="W6" s="1942"/>
      <c r="X6" s="1942"/>
      <c r="Y6" s="1942"/>
      <c r="Z6" s="1942"/>
      <c r="AA6" s="1942"/>
      <c r="AB6" s="1942"/>
      <c r="AC6" s="1942"/>
      <c r="AD6" s="1943"/>
      <c r="AE6" s="1068"/>
    </row>
    <row r="7" spans="1:35" s="1069" customFormat="1" ht="19.5" customHeight="1">
      <c r="A7" s="1070"/>
      <c r="B7" s="1944"/>
      <c r="C7" s="1944"/>
      <c r="D7" s="1944"/>
      <c r="E7" s="1944"/>
      <c r="F7" s="1944"/>
      <c r="G7" s="1944"/>
      <c r="H7" s="1944"/>
      <c r="I7" s="1944"/>
      <c r="J7" s="1944"/>
      <c r="K7" s="1944"/>
      <c r="L7" s="1944"/>
      <c r="M7" s="1944"/>
      <c r="N7" s="1944"/>
      <c r="O7" s="1944"/>
      <c r="P7" s="1944"/>
      <c r="Q7" s="1944"/>
      <c r="R7" s="1068"/>
      <c r="S7" s="1929"/>
      <c r="T7" s="1930"/>
      <c r="U7" s="1068"/>
      <c r="V7" s="1068"/>
      <c r="W7" s="1068"/>
      <c r="X7" s="1068"/>
      <c r="Y7" s="1068"/>
      <c r="Z7" s="1068"/>
      <c r="AA7" s="1068"/>
      <c r="AB7" s="1068"/>
      <c r="AC7" s="1068"/>
      <c r="AD7" s="1071"/>
      <c r="AE7" s="1068"/>
    </row>
    <row r="8" spans="1:35" s="1069" customFormat="1" ht="19.5" customHeight="1">
      <c r="A8" s="1070"/>
      <c r="C8" s="1068"/>
      <c r="D8" s="1068"/>
      <c r="E8" s="1068"/>
      <c r="F8" s="1068"/>
      <c r="G8" s="1068"/>
      <c r="H8" s="1068"/>
      <c r="I8" s="1068"/>
      <c r="J8" s="1068"/>
      <c r="K8" s="1068"/>
      <c r="L8" s="1068"/>
      <c r="M8" s="1068"/>
      <c r="N8" s="1068"/>
      <c r="O8" s="1068"/>
      <c r="P8" s="1068"/>
      <c r="Q8" s="1068"/>
      <c r="R8" s="1068"/>
      <c r="S8" s="1929"/>
      <c r="T8" s="1930"/>
      <c r="U8" s="1068"/>
      <c r="V8" s="1068"/>
      <c r="W8" s="1068"/>
      <c r="X8" s="1068"/>
      <c r="Y8" s="1068"/>
      <c r="Z8" s="1068"/>
      <c r="AA8" s="1068"/>
      <c r="AB8" s="1068"/>
      <c r="AC8" s="1068"/>
      <c r="AD8" s="1071"/>
      <c r="AE8" s="1068"/>
    </row>
    <row r="9" spans="1:35" s="1069" customFormat="1" ht="19.5" customHeight="1">
      <c r="A9" s="1070"/>
      <c r="B9" s="1068"/>
      <c r="C9" s="1068"/>
      <c r="D9" s="1068"/>
      <c r="E9" s="1068"/>
      <c r="F9" s="1068"/>
      <c r="G9" s="1068"/>
      <c r="H9" s="1068"/>
      <c r="I9" s="1068"/>
      <c r="J9" s="1068"/>
      <c r="K9" s="1068"/>
      <c r="L9" s="1068"/>
      <c r="M9" s="1068"/>
      <c r="N9" s="1068"/>
      <c r="O9" s="1068"/>
      <c r="P9" s="1068"/>
      <c r="Q9" s="1068"/>
      <c r="R9" s="1068"/>
      <c r="S9" s="1929"/>
      <c r="T9" s="1930"/>
      <c r="U9" s="1068"/>
      <c r="V9" s="1068"/>
      <c r="W9" s="1068"/>
      <c r="X9" s="1068"/>
      <c r="Y9" s="1068"/>
      <c r="Z9" s="1068"/>
      <c r="AA9" s="1068"/>
      <c r="AB9" s="1068"/>
      <c r="AC9" s="1068"/>
      <c r="AD9" s="1071"/>
      <c r="AE9" s="1068"/>
    </row>
    <row r="10" spans="1:35" s="1069" customFormat="1" ht="19.5" customHeight="1">
      <c r="A10" s="1070"/>
      <c r="B10" s="1068"/>
      <c r="C10" s="1068"/>
      <c r="D10" s="1068"/>
      <c r="E10" s="1068"/>
      <c r="F10" s="1068"/>
      <c r="G10" s="1068"/>
      <c r="H10" s="1068"/>
      <c r="I10" s="1068"/>
      <c r="J10" s="1068"/>
      <c r="K10" s="1068"/>
      <c r="L10" s="1068"/>
      <c r="M10" s="1068"/>
      <c r="N10" s="1068"/>
      <c r="O10" s="1068"/>
      <c r="P10" s="1068"/>
      <c r="Q10" s="1068"/>
      <c r="R10" s="1068"/>
      <c r="S10" s="1929"/>
      <c r="T10" s="1930"/>
      <c r="U10" s="1068"/>
      <c r="V10" s="1068"/>
      <c r="W10" s="1068"/>
      <c r="X10" s="1068"/>
      <c r="Y10" s="1068"/>
      <c r="Z10" s="1068"/>
      <c r="AA10" s="1068"/>
      <c r="AB10" s="1068"/>
      <c r="AC10" s="1068"/>
      <c r="AD10" s="1071"/>
      <c r="AE10" s="1068"/>
    </row>
    <row r="11" spans="1:35" s="1069" customFormat="1" ht="19.5" customHeight="1">
      <c r="A11" s="1070"/>
      <c r="C11" s="1072"/>
      <c r="D11" s="1072"/>
      <c r="E11" s="1072"/>
      <c r="F11" s="1072"/>
      <c r="G11" s="1072"/>
      <c r="H11" s="1072"/>
      <c r="I11" s="1072"/>
      <c r="J11" s="1072"/>
      <c r="K11" s="1072"/>
      <c r="L11" s="1072"/>
      <c r="M11" s="1072"/>
      <c r="N11" s="1072"/>
      <c r="O11" s="1072"/>
      <c r="P11" s="1072"/>
      <c r="Q11" s="1072"/>
      <c r="R11" s="1068"/>
      <c r="S11" s="1931"/>
      <c r="T11" s="1932"/>
      <c r="U11" s="1073"/>
      <c r="V11" s="1073"/>
      <c r="W11" s="1073"/>
      <c r="X11" s="1073"/>
      <c r="Y11" s="1073"/>
      <c r="Z11" s="1073"/>
      <c r="AA11" s="1073"/>
      <c r="AB11" s="1073"/>
      <c r="AC11" s="1073"/>
      <c r="AD11" s="1074"/>
      <c r="AE11" s="1068"/>
    </row>
    <row r="12" spans="1:35" s="1069" customFormat="1" ht="19.5" customHeight="1">
      <c r="A12" s="1070"/>
      <c r="B12" s="1933" t="s">
        <v>3382</v>
      </c>
      <c r="C12" s="1934"/>
      <c r="D12" s="1934"/>
      <c r="E12" s="1934"/>
      <c r="F12" s="1934"/>
      <c r="G12" s="1934"/>
      <c r="H12" s="1934"/>
      <c r="I12" s="1934"/>
      <c r="J12" s="1934"/>
      <c r="K12" s="1934"/>
      <c r="L12" s="1934"/>
      <c r="M12" s="1934"/>
      <c r="N12" s="1934"/>
      <c r="O12" s="1934"/>
      <c r="P12" s="1072"/>
      <c r="Q12" s="1068"/>
      <c r="R12" s="1075"/>
      <c r="S12" s="1075"/>
      <c r="T12" s="1075"/>
      <c r="U12" s="1068"/>
      <c r="V12" s="1068"/>
      <c r="W12" s="1068"/>
      <c r="X12" s="1068"/>
      <c r="Y12" s="1068"/>
      <c r="Z12" s="1068"/>
      <c r="AA12" s="1068"/>
      <c r="AB12" s="1068"/>
      <c r="AC12" s="1068"/>
      <c r="AD12" s="1071"/>
      <c r="AE12" s="1068"/>
    </row>
    <row r="13" spans="1:35" s="1069" customFormat="1" ht="19.5" customHeight="1">
      <c r="A13" s="1070"/>
      <c r="B13" s="1933"/>
      <c r="C13" s="1934"/>
      <c r="D13" s="1934"/>
      <c r="E13" s="1934"/>
      <c r="F13" s="1934"/>
      <c r="G13" s="1934"/>
      <c r="H13" s="1934"/>
      <c r="I13" s="1934"/>
      <c r="J13" s="1934"/>
      <c r="K13" s="1934"/>
      <c r="L13" s="1934"/>
      <c r="M13" s="1934"/>
      <c r="N13" s="1934"/>
      <c r="O13" s="1934"/>
      <c r="P13" s="1072"/>
      <c r="Q13" s="1068"/>
      <c r="R13" s="1068"/>
      <c r="S13" s="1068" t="s">
        <v>3383</v>
      </c>
      <c r="T13" s="1068"/>
      <c r="U13" s="1068"/>
      <c r="V13" s="1068"/>
      <c r="W13" s="1068"/>
      <c r="X13" s="1068"/>
      <c r="Y13" s="1068"/>
      <c r="Z13" s="1068"/>
      <c r="AA13" s="1068"/>
      <c r="AB13" s="1068"/>
      <c r="AC13" s="1068"/>
      <c r="AD13" s="1071"/>
      <c r="AE13" s="1068"/>
    </row>
    <row r="14" spans="1:35" s="1069" customFormat="1" ht="19.5" customHeight="1">
      <c r="A14" s="1070"/>
      <c r="B14" s="1068"/>
      <c r="C14" s="1068"/>
      <c r="D14" s="1068"/>
      <c r="E14" s="1068"/>
      <c r="F14" s="1068"/>
      <c r="G14" s="1068"/>
      <c r="H14" s="1068"/>
      <c r="I14" s="1068"/>
      <c r="J14" s="1068"/>
      <c r="K14" s="1068"/>
      <c r="L14" s="1068"/>
      <c r="M14" s="1068"/>
      <c r="N14" s="1068"/>
      <c r="O14" s="1068"/>
      <c r="P14" s="1068"/>
      <c r="Q14" s="1068"/>
      <c r="R14" s="1068"/>
      <c r="S14" s="1068"/>
      <c r="T14" s="1068"/>
      <c r="U14" s="1068"/>
      <c r="V14" s="1068"/>
      <c r="W14" s="1068"/>
      <c r="X14" s="1068"/>
      <c r="Y14" s="1068"/>
      <c r="Z14" s="1068"/>
      <c r="AA14" s="1068"/>
      <c r="AB14" s="1068"/>
      <c r="AC14" s="1068"/>
      <c r="AD14" s="1071"/>
      <c r="AE14" s="1068"/>
    </row>
    <row r="15" spans="1:35" s="1069" customFormat="1" ht="19.5" customHeight="1">
      <c r="A15" s="1070"/>
      <c r="B15" s="1068"/>
      <c r="C15" s="1068"/>
      <c r="D15" s="1068"/>
      <c r="E15" s="1068"/>
      <c r="F15" s="1068"/>
      <c r="G15" s="1068"/>
      <c r="H15" s="1068"/>
      <c r="I15" s="1068"/>
      <c r="J15" s="1068"/>
      <c r="K15" s="1068"/>
      <c r="L15" s="1068"/>
      <c r="N15" s="1068" t="s">
        <v>2667</v>
      </c>
      <c r="O15" s="1068"/>
      <c r="P15" s="1068"/>
      <c r="S15" s="1068" t="s">
        <v>2666</v>
      </c>
      <c r="T15" s="1068"/>
      <c r="U15" s="1068"/>
      <c r="V15" s="1068"/>
      <c r="W15" s="1068"/>
      <c r="X15" s="1068"/>
      <c r="Y15" s="1068"/>
      <c r="Z15" s="1068"/>
      <c r="AA15" s="1068"/>
      <c r="AB15" s="1068"/>
      <c r="AC15" s="1068"/>
      <c r="AD15" s="1071"/>
      <c r="AE15" s="1068"/>
    </row>
    <row r="16" spans="1:35" s="1069" customFormat="1" ht="19.5" customHeight="1">
      <c r="A16" s="1070"/>
      <c r="B16" s="1068"/>
      <c r="C16" s="1068"/>
      <c r="D16" s="1068"/>
      <c r="E16" s="1068"/>
      <c r="F16" s="1068"/>
      <c r="G16" s="1068"/>
      <c r="H16" s="1068"/>
      <c r="I16" s="1068"/>
      <c r="J16" s="1068"/>
      <c r="K16" s="1068"/>
      <c r="L16" s="1068"/>
      <c r="M16" s="1068"/>
      <c r="N16" s="1068"/>
      <c r="O16" s="1068"/>
      <c r="P16" s="1068"/>
      <c r="Q16" s="1068"/>
      <c r="R16" s="1068"/>
      <c r="S16" s="1068"/>
      <c r="T16" s="1068"/>
      <c r="U16" s="1068"/>
      <c r="V16" s="1068"/>
      <c r="W16" s="1068"/>
      <c r="X16" s="1068"/>
      <c r="Y16" s="1068"/>
      <c r="Z16" s="1068"/>
      <c r="AA16" s="1068"/>
      <c r="AB16" s="1068"/>
      <c r="AC16" s="1068"/>
      <c r="AD16" s="1071"/>
      <c r="AE16" s="1068"/>
    </row>
    <row r="17" spans="1:39" s="1069" customFormat="1" ht="19.5" customHeight="1">
      <c r="A17" s="1218" t="s">
        <v>3712</v>
      </c>
      <c r="B17" s="1219"/>
      <c r="C17" s="1219"/>
      <c r="D17" s="1219"/>
      <c r="E17" s="1219"/>
      <c r="F17" s="1219"/>
      <c r="G17" s="1219"/>
      <c r="H17" s="1220"/>
      <c r="I17" s="1219"/>
      <c r="J17" s="1219"/>
      <c r="K17" s="1219"/>
      <c r="L17" s="1219"/>
      <c r="M17" s="1219"/>
      <c r="N17" s="1219"/>
      <c r="O17" s="1219"/>
      <c r="P17" s="1219"/>
      <c r="Q17" s="1219"/>
      <c r="R17" s="1219"/>
      <c r="S17" s="1219"/>
      <c r="T17" s="1219"/>
      <c r="U17" s="1220"/>
      <c r="V17" s="1220"/>
      <c r="W17" s="1220"/>
      <c r="X17" s="1220"/>
      <c r="Y17" s="1220"/>
      <c r="Z17" s="1220"/>
      <c r="AA17" s="1220"/>
      <c r="AB17" s="1220"/>
      <c r="AC17" s="1220"/>
      <c r="AD17" s="1221"/>
      <c r="AE17" s="1068"/>
    </row>
    <row r="18" spans="1:39" s="1069" customFormat="1" ht="19.5" customHeight="1">
      <c r="A18" s="1076" t="s">
        <v>2664</v>
      </c>
      <c r="B18" s="1077"/>
      <c r="C18" s="1077" t="s">
        <v>2707</v>
      </c>
      <c r="D18" s="1077"/>
      <c r="E18" s="1077"/>
      <c r="F18" s="1077"/>
      <c r="G18" s="1077"/>
      <c r="H18" s="1078"/>
      <c r="I18" s="1216"/>
      <c r="J18" s="1216"/>
      <c r="K18" s="1077"/>
      <c r="L18" s="1077" t="s">
        <v>3383</v>
      </c>
      <c r="M18" s="1077"/>
      <c r="N18" s="1077"/>
      <c r="O18" s="1077"/>
      <c r="P18" s="1077"/>
      <c r="Q18" s="1077"/>
      <c r="R18" s="1077"/>
      <c r="S18" s="1949" t="s">
        <v>2661</v>
      </c>
      <c r="T18" s="1949"/>
      <c r="U18" s="1949"/>
      <c r="V18" s="1949"/>
      <c r="W18" s="1949"/>
      <c r="X18" s="1949"/>
      <c r="Y18" s="1949"/>
      <c r="Z18" s="1949"/>
      <c r="AA18" s="1949"/>
      <c r="AB18" s="1949"/>
      <c r="AC18" s="1949"/>
      <c r="AD18" s="1223" t="s">
        <v>117</v>
      </c>
      <c r="AE18" s="1068"/>
    </row>
    <row r="19" spans="1:39" s="1069" customFormat="1" ht="19.5" customHeight="1">
      <c r="A19" s="1076" t="s">
        <v>2660</v>
      </c>
      <c r="B19" s="1077"/>
      <c r="C19" s="1077" t="s">
        <v>3384</v>
      </c>
      <c r="D19" s="1077"/>
      <c r="E19" s="1077"/>
      <c r="F19" s="1077"/>
      <c r="G19" s="1077"/>
      <c r="H19" s="1078"/>
      <c r="I19" s="1216"/>
      <c r="J19" s="1216"/>
      <c r="K19" s="1077"/>
      <c r="L19" s="1077"/>
      <c r="M19" s="1077"/>
      <c r="N19" s="1077"/>
      <c r="O19" s="1077"/>
      <c r="P19" s="1077"/>
      <c r="Q19" s="1073"/>
      <c r="R19" s="1073"/>
      <c r="S19" s="1073"/>
      <c r="T19" s="1073"/>
      <c r="U19" s="1073"/>
      <c r="V19" s="1068"/>
      <c r="W19" s="1068"/>
      <c r="X19" s="1073"/>
      <c r="Y19" s="1073"/>
      <c r="Z19" s="1068"/>
      <c r="AA19" s="1073"/>
      <c r="AB19" s="1073"/>
      <c r="AC19" s="1073"/>
      <c r="AD19" s="1074"/>
      <c r="AE19" s="1068"/>
    </row>
    <row r="20" spans="1:39" s="1069" customFormat="1" ht="19.5" customHeight="1">
      <c r="A20" s="1076" t="s">
        <v>2784</v>
      </c>
      <c r="B20" s="1077"/>
      <c r="C20" s="1077" t="s">
        <v>2658</v>
      </c>
      <c r="D20" s="1077"/>
      <c r="E20" s="1077"/>
      <c r="F20" s="1077"/>
      <c r="G20" s="1077"/>
      <c r="H20" s="1078"/>
      <c r="I20" s="1216"/>
      <c r="J20" s="1216"/>
      <c r="K20" s="1077"/>
      <c r="L20" s="1077"/>
      <c r="M20" s="1077"/>
      <c r="N20" s="1077"/>
      <c r="O20" s="1077"/>
      <c r="P20" s="1077"/>
      <c r="Q20" s="1077"/>
      <c r="R20" s="1077"/>
      <c r="S20" s="1077"/>
      <c r="T20" s="1216"/>
      <c r="U20" s="1077"/>
      <c r="V20" s="1077"/>
      <c r="W20" s="1216"/>
      <c r="X20" s="1077"/>
      <c r="Y20" s="1077"/>
      <c r="Z20" s="1077"/>
      <c r="AA20" s="1077"/>
      <c r="AB20" s="1077"/>
      <c r="AC20" s="1216"/>
      <c r="AD20" s="1078"/>
      <c r="AE20" s="1068"/>
    </row>
    <row r="21" spans="1:39" s="1069" customFormat="1" ht="19.5" customHeight="1">
      <c r="A21" s="1076" t="s">
        <v>3385</v>
      </c>
      <c r="B21" s="1077"/>
      <c r="C21" s="1077" t="s">
        <v>2657</v>
      </c>
      <c r="D21" s="1077"/>
      <c r="E21" s="1077"/>
      <c r="F21" s="1077"/>
      <c r="G21" s="1077"/>
      <c r="H21" s="1078"/>
      <c r="I21" s="1216"/>
      <c r="J21" s="1216"/>
      <c r="K21" s="1077"/>
      <c r="L21" s="1077"/>
      <c r="M21" s="1079"/>
      <c r="N21" s="1077"/>
      <c r="O21" s="1077"/>
      <c r="P21" s="1077"/>
      <c r="Q21" s="1077"/>
      <c r="R21" s="1077"/>
      <c r="S21" s="1077"/>
      <c r="T21" s="1216"/>
      <c r="U21" s="1077"/>
      <c r="V21" s="1077"/>
      <c r="W21" s="1216"/>
      <c r="X21" s="1077"/>
      <c r="Y21" s="1077"/>
      <c r="Z21" s="1077"/>
      <c r="AA21" s="1077"/>
      <c r="AB21" s="1077"/>
      <c r="AC21" s="1216"/>
      <c r="AD21" s="1078"/>
      <c r="AE21" s="1068"/>
    </row>
    <row r="22" spans="1:39" s="1069" customFormat="1" ht="19.5" customHeight="1">
      <c r="A22" s="1065" t="s">
        <v>3386</v>
      </c>
      <c r="B22" s="1066"/>
      <c r="C22" s="1066" t="s">
        <v>3779</v>
      </c>
      <c r="D22" s="1068"/>
      <c r="E22" s="1068"/>
      <c r="F22" s="1068"/>
      <c r="G22" s="1068" t="s">
        <v>3780</v>
      </c>
      <c r="H22" s="1068"/>
      <c r="I22" s="1068"/>
      <c r="J22" s="1068"/>
      <c r="K22" s="1068"/>
      <c r="L22" s="1068"/>
      <c r="M22" s="1068"/>
      <c r="N22" s="1068"/>
      <c r="O22" s="1068"/>
      <c r="P22" s="1068"/>
      <c r="Q22" s="1068"/>
      <c r="R22" s="1068"/>
      <c r="S22" s="1068"/>
      <c r="T22" s="1068"/>
      <c r="U22" s="1068"/>
      <c r="V22" s="1068"/>
      <c r="W22" s="1068"/>
      <c r="X22" s="1068"/>
      <c r="Y22" s="1068"/>
      <c r="Z22" s="1068"/>
      <c r="AA22" s="1068"/>
      <c r="AB22" s="1068"/>
      <c r="AC22" s="1068"/>
      <c r="AD22" s="1071"/>
      <c r="AE22" s="1068"/>
    </row>
    <row r="23" spans="1:39" s="1069" customFormat="1" ht="19.5" customHeight="1">
      <c r="A23" s="1070"/>
      <c r="B23" s="1068"/>
      <c r="C23" s="1068"/>
      <c r="D23" s="1068"/>
      <c r="E23" s="1068"/>
      <c r="F23" s="1068"/>
      <c r="G23" s="1068"/>
      <c r="H23" s="1068"/>
      <c r="I23" s="1068"/>
      <c r="J23" s="1068"/>
      <c r="K23" s="1068"/>
      <c r="L23" s="1068"/>
      <c r="M23" s="1068"/>
      <c r="N23" s="1068"/>
      <c r="O23" s="1068"/>
      <c r="P23" s="1068"/>
      <c r="Q23" s="1068"/>
      <c r="R23" s="1068"/>
      <c r="S23" s="1068"/>
      <c r="T23" s="1068"/>
      <c r="U23" s="1068"/>
      <c r="V23" s="1068"/>
      <c r="W23" s="1068"/>
      <c r="X23" s="1068"/>
      <c r="Y23" s="1068"/>
      <c r="Z23" s="1068"/>
      <c r="AA23" s="1068"/>
      <c r="AB23" s="1068"/>
      <c r="AC23" s="1068"/>
      <c r="AD23" s="1071"/>
      <c r="AE23" s="1068"/>
    </row>
    <row r="24" spans="1:39" s="1069" customFormat="1" ht="19.5" customHeight="1">
      <c r="A24" s="1070"/>
      <c r="B24" s="1068"/>
      <c r="C24" s="1068"/>
      <c r="D24" s="1068"/>
      <c r="E24" s="1068"/>
      <c r="F24" s="1068"/>
      <c r="G24" s="1068"/>
      <c r="H24" s="1068"/>
      <c r="I24" s="1068"/>
      <c r="J24" s="1068"/>
      <c r="K24" s="1068"/>
      <c r="L24" s="1068"/>
      <c r="M24" s="1068"/>
      <c r="N24" s="1068"/>
      <c r="O24" s="1068"/>
      <c r="P24" s="1068"/>
      <c r="Q24" s="1068"/>
      <c r="R24" s="1068"/>
      <c r="S24" s="1068"/>
      <c r="T24" s="1068"/>
      <c r="U24" s="1068"/>
      <c r="V24" s="1068"/>
      <c r="W24" s="1068"/>
      <c r="X24" s="1068"/>
      <c r="Y24" s="1068"/>
      <c r="Z24" s="1068"/>
      <c r="AA24" s="1068"/>
      <c r="AB24" s="1068"/>
      <c r="AC24" s="1068"/>
      <c r="AD24" s="1071"/>
      <c r="AE24" s="1068"/>
      <c r="AM24" s="1222"/>
    </row>
    <row r="25" spans="1:39" s="1069" customFormat="1" ht="19.5" customHeight="1">
      <c r="A25" s="1070"/>
      <c r="B25" s="1068"/>
      <c r="C25" s="1068"/>
      <c r="D25" s="1068"/>
      <c r="E25" s="1068"/>
      <c r="F25" s="1068"/>
      <c r="G25" s="1068"/>
      <c r="H25" s="1068"/>
      <c r="I25" s="1068"/>
      <c r="J25" s="1068"/>
      <c r="K25" s="1068"/>
      <c r="L25" s="1068"/>
      <c r="M25" s="1068"/>
      <c r="N25" s="1068"/>
      <c r="O25" s="1068"/>
      <c r="P25" s="1068"/>
      <c r="Q25" s="1068"/>
      <c r="R25" s="1068"/>
      <c r="S25" s="1068"/>
      <c r="T25" s="1068"/>
      <c r="U25" s="1068"/>
      <c r="V25" s="1068"/>
      <c r="W25" s="1068"/>
      <c r="X25" s="1068"/>
      <c r="Y25" s="1068"/>
      <c r="Z25" s="1068"/>
      <c r="AA25" s="1068"/>
      <c r="AB25" s="1068"/>
      <c r="AC25" s="1068"/>
      <c r="AD25" s="1071"/>
      <c r="AE25" s="1068"/>
    </row>
    <row r="26" spans="1:39" s="1069" customFormat="1" ht="19.5" customHeight="1">
      <c r="A26" s="1070"/>
      <c r="B26" s="1068"/>
      <c r="C26" s="1068"/>
      <c r="D26" s="1068"/>
      <c r="E26" s="1068"/>
      <c r="F26" s="1068"/>
      <c r="G26" s="1068"/>
      <c r="H26" s="1068"/>
      <c r="I26" s="1068"/>
      <c r="J26" s="1068"/>
      <c r="K26" s="1068"/>
      <c r="L26" s="1068"/>
      <c r="M26" s="1068"/>
      <c r="N26" s="1068"/>
      <c r="O26" s="1068"/>
      <c r="P26" s="1068"/>
      <c r="Q26" s="1068"/>
      <c r="R26" s="1068"/>
      <c r="S26" s="1068"/>
      <c r="T26" s="1068"/>
      <c r="U26" s="1068"/>
      <c r="V26" s="1068"/>
      <c r="W26" s="1068"/>
      <c r="X26" s="1068"/>
      <c r="Y26" s="1068"/>
      <c r="Z26" s="1068"/>
      <c r="AA26" s="1068"/>
      <c r="AB26" s="1068"/>
      <c r="AC26" s="1068"/>
      <c r="AD26" s="1071"/>
      <c r="AE26" s="1068"/>
    </row>
    <row r="27" spans="1:39" s="1069" customFormat="1" ht="19.5" customHeight="1">
      <c r="A27" s="1070"/>
      <c r="B27" s="1068"/>
      <c r="C27" s="1068"/>
      <c r="D27" s="1068"/>
      <c r="E27" s="1068"/>
      <c r="F27" s="1068"/>
      <c r="G27" s="1068"/>
      <c r="H27" s="1068"/>
      <c r="I27" s="1068"/>
      <c r="J27" s="1068"/>
      <c r="K27" s="1068"/>
      <c r="L27" s="1068"/>
      <c r="M27" s="1068"/>
      <c r="N27" s="1068"/>
      <c r="O27" s="1068"/>
      <c r="P27" s="1068"/>
      <c r="Q27" s="1068"/>
      <c r="R27" s="1068"/>
      <c r="S27" s="1068"/>
      <c r="T27" s="1068"/>
      <c r="U27" s="1068"/>
      <c r="V27" s="1068"/>
      <c r="W27" s="1068"/>
      <c r="X27" s="1068"/>
      <c r="Y27" s="1068"/>
      <c r="Z27" s="1068"/>
      <c r="AA27" s="1068"/>
      <c r="AB27" s="1068"/>
      <c r="AC27" s="1068"/>
      <c r="AD27" s="1071"/>
      <c r="AE27" s="1068"/>
    </row>
    <row r="28" spans="1:39" s="1069" customFormat="1" ht="19.5" customHeight="1">
      <c r="A28" s="1070"/>
      <c r="B28" s="1068"/>
      <c r="C28" s="1068"/>
      <c r="D28" s="1068"/>
      <c r="E28" s="1068"/>
      <c r="F28" s="1068"/>
      <c r="G28" s="1068"/>
      <c r="H28" s="1068"/>
      <c r="I28" s="1068"/>
      <c r="J28" s="1068"/>
      <c r="K28" s="1068"/>
      <c r="L28" s="1068"/>
      <c r="M28" s="1068"/>
      <c r="N28" s="1068"/>
      <c r="O28" s="1068"/>
      <c r="P28" s="1068"/>
      <c r="Q28" s="1068"/>
      <c r="R28" s="1068"/>
      <c r="S28" s="1068"/>
      <c r="T28" s="1068"/>
      <c r="U28" s="1068"/>
      <c r="V28" s="1068"/>
      <c r="W28" s="1068"/>
      <c r="X28" s="1068"/>
      <c r="Y28" s="1068"/>
      <c r="Z28" s="1068"/>
      <c r="AA28" s="1068"/>
      <c r="AB28" s="1068"/>
      <c r="AC28" s="1068"/>
      <c r="AD28" s="1071"/>
      <c r="AE28" s="1068"/>
    </row>
    <row r="29" spans="1:39" s="1069" customFormat="1" ht="19.5" customHeight="1">
      <c r="A29" s="1080"/>
      <c r="B29" s="1073"/>
      <c r="C29" s="1073"/>
      <c r="D29" s="1073"/>
      <c r="E29" s="1073"/>
      <c r="F29" s="1073"/>
      <c r="G29" s="1073"/>
      <c r="H29" s="1073"/>
      <c r="I29" s="1073"/>
      <c r="J29" s="1073"/>
      <c r="K29" s="1073"/>
      <c r="L29" s="1073"/>
      <c r="M29" s="1073"/>
      <c r="N29" s="1073"/>
      <c r="O29" s="1073"/>
      <c r="P29" s="1073"/>
      <c r="Q29" s="1073"/>
      <c r="R29" s="1073"/>
      <c r="S29" s="1073"/>
      <c r="T29" s="1073"/>
      <c r="U29" s="1073"/>
      <c r="V29" s="1073"/>
      <c r="W29" s="1073"/>
      <c r="X29" s="1073"/>
      <c r="Y29" s="1073"/>
      <c r="Z29" s="1073"/>
      <c r="AA29" s="1073"/>
      <c r="AB29" s="1073"/>
      <c r="AC29" s="1073"/>
      <c r="AD29" s="1074"/>
      <c r="AE29" s="1068"/>
    </row>
    <row r="30" spans="1:39" s="1069" customFormat="1" ht="19.5" customHeight="1">
      <c r="A30" s="1065" t="s">
        <v>2780</v>
      </c>
      <c r="B30" s="1066"/>
      <c r="C30" s="1066" t="s">
        <v>3556</v>
      </c>
      <c r="D30" s="1066"/>
      <c r="E30" s="1066"/>
      <c r="F30" s="1066"/>
      <c r="G30" s="1066"/>
      <c r="H30" s="1066"/>
      <c r="I30" s="1066"/>
      <c r="J30" s="1066"/>
      <c r="K30" s="1066"/>
      <c r="L30" s="1068"/>
      <c r="M30" s="1068"/>
      <c r="N30" s="1068"/>
      <c r="O30" s="1068"/>
      <c r="P30" s="1068"/>
      <c r="Q30" s="1068"/>
      <c r="R30" s="1068"/>
      <c r="S30" s="1068"/>
      <c r="T30" s="1068"/>
      <c r="U30" s="1068"/>
      <c r="V30" s="1068"/>
      <c r="W30" s="1068"/>
      <c r="X30" s="1068"/>
      <c r="Y30" s="1068"/>
      <c r="Z30" s="1068"/>
      <c r="AA30" s="1068"/>
      <c r="AB30" s="1068"/>
      <c r="AC30" s="1068"/>
      <c r="AD30" s="1071"/>
      <c r="AE30" s="1068"/>
    </row>
    <row r="31" spans="1:39" s="1069" customFormat="1" ht="19.5" customHeight="1">
      <c r="A31" s="1070"/>
      <c r="B31" s="1068"/>
      <c r="C31" s="1068"/>
      <c r="D31" s="1068"/>
      <c r="E31" s="1068"/>
      <c r="F31" s="1068"/>
      <c r="G31" s="1068"/>
      <c r="H31" s="1068"/>
      <c r="I31" s="1068"/>
      <c r="J31" s="1068"/>
      <c r="K31" s="1068"/>
      <c r="L31" s="1068"/>
      <c r="M31" s="1068"/>
      <c r="N31" s="1068"/>
      <c r="O31" s="1068"/>
      <c r="P31" s="1068"/>
      <c r="Q31" s="1068"/>
      <c r="R31" s="1068"/>
      <c r="S31" s="1068"/>
      <c r="T31" s="1068"/>
      <c r="U31" s="1068"/>
      <c r="V31" s="1068"/>
      <c r="W31" s="1068"/>
      <c r="X31" s="1068"/>
      <c r="Y31" s="1068"/>
      <c r="Z31" s="1068"/>
      <c r="AA31" s="1068"/>
      <c r="AB31" s="1068"/>
      <c r="AC31" s="1068"/>
      <c r="AD31" s="1071"/>
      <c r="AE31" s="1068"/>
    </row>
    <row r="32" spans="1:39" s="1069" customFormat="1" ht="19.5" customHeight="1">
      <c r="A32" s="1070"/>
      <c r="B32" s="1068"/>
      <c r="C32" s="1068"/>
      <c r="D32" s="1068"/>
      <c r="E32" s="1068"/>
      <c r="F32" s="1068"/>
      <c r="G32" s="1068"/>
      <c r="H32" s="1068"/>
      <c r="I32" s="1068"/>
      <c r="J32" s="1068"/>
      <c r="K32" s="1068"/>
      <c r="L32" s="1068"/>
      <c r="M32" s="1068"/>
      <c r="N32" s="1068"/>
      <c r="O32" s="1068"/>
      <c r="P32" s="1068"/>
      <c r="Q32" s="1068"/>
      <c r="R32" s="1068"/>
      <c r="S32" s="1068"/>
      <c r="T32" s="1068"/>
      <c r="U32" s="1068"/>
      <c r="V32" s="1068"/>
      <c r="W32" s="1068"/>
      <c r="X32" s="1068"/>
      <c r="Y32" s="1068"/>
      <c r="Z32" s="1068"/>
      <c r="AA32" s="1068"/>
      <c r="AB32" s="1068"/>
      <c r="AC32" s="1068"/>
      <c r="AD32" s="1071"/>
      <c r="AE32" s="1068"/>
    </row>
    <row r="33" spans="1:33" s="1069" customFormat="1" ht="19.5" customHeight="1">
      <c r="A33" s="1080"/>
      <c r="B33" s="1073"/>
      <c r="C33" s="1073"/>
      <c r="D33" s="1073"/>
      <c r="E33" s="1073"/>
      <c r="F33" s="1073"/>
      <c r="G33" s="1073"/>
      <c r="H33" s="1073"/>
      <c r="I33" s="1073"/>
      <c r="J33" s="1073"/>
      <c r="K33" s="1073"/>
      <c r="L33" s="1073"/>
      <c r="M33" s="1073"/>
      <c r="N33" s="1073"/>
      <c r="O33" s="1073"/>
      <c r="P33" s="1073"/>
      <c r="Q33" s="1073"/>
      <c r="R33" s="1073"/>
      <c r="S33" s="1073"/>
      <c r="T33" s="1073"/>
      <c r="U33" s="1073"/>
      <c r="V33" s="1073"/>
      <c r="W33" s="1073"/>
      <c r="X33" s="1073"/>
      <c r="Y33" s="1073"/>
      <c r="Z33" s="1073"/>
      <c r="AA33" s="1073"/>
      <c r="AB33" s="1073"/>
      <c r="AC33" s="1073"/>
      <c r="AD33" s="1074"/>
      <c r="AE33" s="1068"/>
    </row>
    <row r="34" spans="1:33" s="1069" customFormat="1" ht="19.5" customHeight="1">
      <c r="A34" s="1081" t="s">
        <v>2656</v>
      </c>
      <c r="B34" s="1082"/>
      <c r="C34" s="1082" t="s">
        <v>2655</v>
      </c>
      <c r="D34" s="1082"/>
      <c r="E34" s="1082"/>
      <c r="F34" s="1082"/>
      <c r="G34" s="1083"/>
      <c r="H34" s="1083"/>
      <c r="I34" s="1083"/>
      <c r="J34" s="1083"/>
      <c r="K34" s="1083"/>
      <c r="L34" s="1083"/>
      <c r="M34" s="1083"/>
      <c r="N34" s="1083"/>
      <c r="O34" s="1083"/>
      <c r="P34" s="1083"/>
      <c r="Q34" s="1083"/>
      <c r="R34" s="1083"/>
      <c r="S34" s="1083"/>
      <c r="T34" s="1083"/>
      <c r="U34" s="1083"/>
      <c r="V34" s="1083"/>
      <c r="W34" s="1083"/>
      <c r="X34" s="1083"/>
      <c r="Y34" s="1083"/>
      <c r="Z34" s="1083"/>
      <c r="AA34" s="1083"/>
      <c r="AB34" s="1083"/>
      <c r="AC34" s="1083"/>
      <c r="AD34" s="1084"/>
    </row>
    <row r="35" spans="1:33" s="1069" customFormat="1" ht="19.5" customHeight="1" thickBot="1">
      <c r="A35" s="1085"/>
      <c r="B35" s="1086"/>
      <c r="C35" s="1086"/>
      <c r="D35" s="1086"/>
      <c r="E35" s="1086"/>
      <c r="F35" s="1086"/>
      <c r="G35" s="1086"/>
      <c r="H35" s="1086"/>
      <c r="I35" s="1086"/>
      <c r="J35" s="1086"/>
      <c r="K35" s="1086"/>
      <c r="L35" s="1086"/>
      <c r="M35" s="1086"/>
      <c r="N35" s="1086"/>
      <c r="O35" s="1086"/>
      <c r="P35" s="1086"/>
      <c r="Q35" s="1086"/>
      <c r="R35" s="1086"/>
      <c r="S35" s="1086"/>
      <c r="T35" s="1086"/>
      <c r="U35" s="1086"/>
      <c r="V35" s="1086"/>
      <c r="W35" s="1086"/>
      <c r="X35" s="1086"/>
      <c r="Y35" s="1086"/>
      <c r="Z35" s="1086"/>
      <c r="AA35" s="1086"/>
      <c r="AB35" s="1086"/>
      <c r="AC35" s="1086"/>
      <c r="AD35" s="1087"/>
    </row>
    <row r="36" spans="1:33" s="1094" customFormat="1" ht="18.95" customHeight="1" thickTop="1">
      <c r="A36" s="1088" t="s">
        <v>3387</v>
      </c>
      <c r="B36" s="1089"/>
      <c r="C36" s="1090"/>
      <c r="D36" s="1090"/>
      <c r="E36" s="1089"/>
      <c r="F36" s="1089"/>
      <c r="G36" s="1089"/>
      <c r="H36" s="1089"/>
      <c r="I36" s="1089"/>
      <c r="J36" s="1089"/>
      <c r="K36" s="1089"/>
      <c r="L36" s="1089"/>
      <c r="M36" s="1089"/>
      <c r="N36" s="1089"/>
      <c r="O36" s="1089"/>
      <c r="P36" s="1089"/>
      <c r="Q36" s="1089"/>
      <c r="R36" s="1089"/>
      <c r="S36" s="1089"/>
      <c r="T36" s="1089"/>
      <c r="U36" s="1089"/>
      <c r="V36" s="1089"/>
      <c r="W36" s="1089"/>
      <c r="X36" s="1089"/>
      <c r="Y36" s="1089"/>
      <c r="Z36" s="1089"/>
      <c r="AA36" s="1089"/>
      <c r="AB36" s="1089"/>
      <c r="AC36" s="1089"/>
      <c r="AD36" s="1091"/>
      <c r="AE36" s="1092"/>
      <c r="AF36" s="1092"/>
      <c r="AG36" s="1093"/>
    </row>
    <row r="37" spans="1:33" s="1103" customFormat="1" ht="15" customHeight="1">
      <c r="A37" s="1935" t="s">
        <v>3388</v>
      </c>
      <c r="B37" s="1095" t="s">
        <v>3389</v>
      </c>
      <c r="C37" s="1096" t="s">
        <v>3390</v>
      </c>
      <c r="D37" s="1097" t="s">
        <v>3391</v>
      </c>
      <c r="E37" s="1097"/>
      <c r="F37" s="1097"/>
      <c r="G37" s="1097"/>
      <c r="H37" s="1099"/>
      <c r="I37" s="1099"/>
      <c r="J37" s="1098"/>
      <c r="K37" s="1095" t="s">
        <v>3392</v>
      </c>
      <c r="L37" s="1096" t="s">
        <v>3393</v>
      </c>
      <c r="M37" s="1097" t="s">
        <v>3394</v>
      </c>
      <c r="N37" s="1097"/>
      <c r="O37" s="1097"/>
      <c r="P37" s="1097"/>
      <c r="Q37" s="1097"/>
      <c r="R37" s="1097"/>
      <c r="S37" s="1099"/>
      <c r="T37" s="1099"/>
      <c r="U37" s="1095" t="s">
        <v>3392</v>
      </c>
      <c r="V37" s="1097" t="s">
        <v>3395</v>
      </c>
      <c r="W37" s="1097" t="s">
        <v>3396</v>
      </c>
      <c r="X37" s="1097"/>
      <c r="Y37" s="1097"/>
      <c r="Z37" s="1097"/>
      <c r="AA37" s="1097"/>
      <c r="AB37" s="1097"/>
      <c r="AC37" s="1097"/>
      <c r="AD37" s="1101"/>
      <c r="AE37" s="1102"/>
    </row>
    <row r="38" spans="1:33" s="1103" customFormat="1" ht="15" customHeight="1">
      <c r="A38" s="1936"/>
      <c r="B38" s="1095" t="s">
        <v>3392</v>
      </c>
      <c r="C38" s="1096" t="s">
        <v>3397</v>
      </c>
      <c r="D38" s="1097" t="s">
        <v>3398</v>
      </c>
      <c r="E38" s="1097"/>
      <c r="F38" s="1097"/>
      <c r="G38" s="1097"/>
      <c r="H38" s="1099"/>
      <c r="I38" s="1099"/>
      <c r="J38" s="1098"/>
      <c r="K38" s="1095" t="s">
        <v>3399</v>
      </c>
      <c r="L38" s="1096" t="s">
        <v>3400</v>
      </c>
      <c r="M38" s="1097" t="s">
        <v>3401</v>
      </c>
      <c r="N38" s="1097"/>
      <c r="O38" s="1097"/>
      <c r="P38" s="1097"/>
      <c r="Q38" s="1097"/>
      <c r="R38" s="1097"/>
      <c r="S38" s="1099"/>
      <c r="T38" s="1099"/>
      <c r="U38" s="1104" t="s">
        <v>5</v>
      </c>
      <c r="V38" s="1115" t="s">
        <v>3402</v>
      </c>
      <c r="W38" s="1945" t="s">
        <v>3711</v>
      </c>
      <c r="X38" s="1945"/>
      <c r="Y38" s="1945"/>
      <c r="Z38" s="1945"/>
      <c r="AA38" s="1945"/>
      <c r="AB38" s="1945"/>
      <c r="AC38" s="1945"/>
      <c r="AD38" s="1946"/>
      <c r="AE38" s="1102"/>
    </row>
    <row r="39" spans="1:33" s="1103" customFormat="1" ht="15" customHeight="1">
      <c r="A39" s="1936"/>
      <c r="B39" s="1095" t="s">
        <v>3403</v>
      </c>
      <c r="C39" s="1096" t="s">
        <v>3404</v>
      </c>
      <c r="D39" s="1097" t="s">
        <v>3405</v>
      </c>
      <c r="E39" s="1097"/>
      <c r="F39" s="1097"/>
      <c r="G39" s="1097"/>
      <c r="H39" s="1099"/>
      <c r="I39" s="1099"/>
      <c r="J39" s="1098"/>
      <c r="K39" s="1095" t="s">
        <v>3406</v>
      </c>
      <c r="L39" s="1096" t="s">
        <v>3407</v>
      </c>
      <c r="M39" s="1097" t="s">
        <v>3408</v>
      </c>
      <c r="N39" s="1097"/>
      <c r="O39" s="1097"/>
      <c r="P39" s="1097"/>
      <c r="Q39" s="1097"/>
      <c r="R39" s="1097"/>
      <c r="S39" s="1099"/>
      <c r="T39" s="1217"/>
      <c r="U39" s="1106"/>
      <c r="V39" s="1107"/>
      <c r="W39" s="1947"/>
      <c r="X39" s="1947"/>
      <c r="Y39" s="1947"/>
      <c r="Z39" s="1947"/>
      <c r="AA39" s="1947"/>
      <c r="AB39" s="1947"/>
      <c r="AC39" s="1947"/>
      <c r="AD39" s="1948"/>
      <c r="AE39" s="1102"/>
    </row>
    <row r="40" spans="1:33" s="1103" customFormat="1" ht="15" customHeight="1">
      <c r="A40" s="1936"/>
      <c r="B40" s="1095" t="s">
        <v>3389</v>
      </c>
      <c r="C40" s="1096" t="s">
        <v>3409</v>
      </c>
      <c r="D40" s="1097" t="s">
        <v>3410</v>
      </c>
      <c r="E40" s="1097"/>
      <c r="F40" s="1097"/>
      <c r="G40" s="1097"/>
      <c r="H40" s="1099"/>
      <c r="I40" s="1099"/>
      <c r="J40" s="1098"/>
      <c r="K40" s="1095" t="s">
        <v>3406</v>
      </c>
      <c r="L40" s="1096" t="s">
        <v>3411</v>
      </c>
      <c r="M40" s="1097" t="s">
        <v>3412</v>
      </c>
      <c r="N40" s="1097"/>
      <c r="O40" s="1097"/>
      <c r="P40" s="1097"/>
      <c r="Q40" s="1097"/>
      <c r="R40" s="1097"/>
      <c r="S40" s="1099"/>
      <c r="T40" s="1099"/>
      <c r="U40" s="1095" t="s">
        <v>3403</v>
      </c>
      <c r="V40" s="1097" t="s">
        <v>3413</v>
      </c>
      <c r="W40" s="1097"/>
      <c r="X40" s="1108"/>
      <c r="Y40" s="1108"/>
      <c r="Z40" s="1108"/>
      <c r="AA40" s="1108"/>
      <c r="AB40" s="1108"/>
      <c r="AC40" s="1108"/>
      <c r="AD40" s="1109"/>
      <c r="AE40" s="1102"/>
    </row>
    <row r="41" spans="1:33" s="1103" customFormat="1" ht="15" customHeight="1">
      <c r="A41" s="1936"/>
      <c r="B41" s="1095" t="s">
        <v>3403</v>
      </c>
      <c r="C41" s="1096" t="s">
        <v>3414</v>
      </c>
      <c r="D41" s="1097" t="s">
        <v>3415</v>
      </c>
      <c r="E41" s="1097"/>
      <c r="F41" s="1097"/>
      <c r="G41" s="1097"/>
      <c r="H41" s="1099"/>
      <c r="I41" s="1099"/>
      <c r="J41" s="1098"/>
      <c r="K41" s="1095" t="s">
        <v>3392</v>
      </c>
      <c r="L41" s="1096" t="s">
        <v>3416</v>
      </c>
      <c r="M41" s="1097" t="s">
        <v>3417</v>
      </c>
      <c r="N41" s="1097"/>
      <c r="O41" s="1097"/>
      <c r="P41" s="1097"/>
      <c r="Q41" s="1097"/>
      <c r="R41" s="1097"/>
      <c r="S41" s="1099"/>
      <c r="T41" s="1099"/>
      <c r="U41" s="1095" t="s">
        <v>3392</v>
      </c>
      <c r="V41" s="1100" t="s">
        <v>3418</v>
      </c>
      <c r="W41" s="1100"/>
      <c r="X41" s="1108"/>
      <c r="Y41" s="1108"/>
      <c r="Z41" s="1108"/>
      <c r="AA41" s="1108"/>
      <c r="AB41" s="1108"/>
      <c r="AC41" s="1108"/>
      <c r="AD41" s="1109"/>
      <c r="AE41" s="1102"/>
    </row>
    <row r="42" spans="1:33" s="1103" customFormat="1" ht="15" customHeight="1">
      <c r="A42" s="1936"/>
      <c r="B42" s="1095" t="s">
        <v>3392</v>
      </c>
      <c r="C42" s="1096" t="s">
        <v>3419</v>
      </c>
      <c r="D42" s="1097" t="s">
        <v>3420</v>
      </c>
      <c r="E42" s="1097"/>
      <c r="F42" s="1097"/>
      <c r="G42" s="1097"/>
      <c r="H42" s="1099"/>
      <c r="I42" s="1099"/>
      <c r="J42" s="1098"/>
      <c r="K42" s="1095" t="s">
        <v>3421</v>
      </c>
      <c r="L42" s="1096" t="s">
        <v>3422</v>
      </c>
      <c r="M42" s="1097" t="s">
        <v>3423</v>
      </c>
      <c r="N42" s="1097"/>
      <c r="O42" s="1097"/>
      <c r="P42" s="1097"/>
      <c r="Q42" s="1097"/>
      <c r="R42" s="1097"/>
      <c r="S42" s="1099"/>
      <c r="T42" s="1099"/>
      <c r="U42" s="1095"/>
      <c r="V42" s="1100"/>
      <c r="W42" s="1100"/>
      <c r="X42" s="1108"/>
      <c r="Y42" s="1108"/>
      <c r="Z42" s="1108"/>
      <c r="AA42" s="1108"/>
      <c r="AB42" s="1108"/>
      <c r="AC42" s="1108"/>
      <c r="AD42" s="1109"/>
      <c r="AE42" s="1102"/>
    </row>
    <row r="43" spans="1:33" s="1103" customFormat="1" ht="15" customHeight="1">
      <c r="A43" s="1937"/>
      <c r="B43" s="1095" t="s">
        <v>3403</v>
      </c>
      <c r="C43" s="1096" t="s">
        <v>3424</v>
      </c>
      <c r="D43" s="1097" t="s">
        <v>3425</v>
      </c>
      <c r="E43" s="1097"/>
      <c r="F43" s="1097"/>
      <c r="G43" s="1097"/>
      <c r="H43" s="1099"/>
      <c r="I43" s="1099"/>
      <c r="J43" s="1098"/>
      <c r="K43" s="1095" t="s">
        <v>3421</v>
      </c>
      <c r="L43" s="1096" t="s">
        <v>3426</v>
      </c>
      <c r="M43" s="1097" t="s">
        <v>3427</v>
      </c>
      <c r="N43" s="1097"/>
      <c r="O43" s="1097"/>
      <c r="P43" s="1097"/>
      <c r="Q43" s="1097"/>
      <c r="R43" s="1097"/>
      <c r="S43" s="1099"/>
      <c r="T43" s="1099"/>
      <c r="U43" s="1110"/>
      <c r="V43" s="1097"/>
      <c r="W43" s="1097"/>
      <c r="X43" s="1111"/>
      <c r="Y43" s="1111"/>
      <c r="Z43" s="1111"/>
      <c r="AA43" s="1111"/>
      <c r="AB43" s="1111"/>
      <c r="AC43" s="1111"/>
      <c r="AD43" s="1112"/>
      <c r="AE43" s="1102"/>
    </row>
    <row r="44" spans="1:33" s="1103" customFormat="1" ht="15" customHeight="1">
      <c r="A44" s="1113" t="s">
        <v>3428</v>
      </c>
      <c r="B44" s="1105" t="s">
        <v>3429</v>
      </c>
      <c r="C44" s="1114"/>
      <c r="D44" s="1115"/>
      <c r="E44" s="1115"/>
      <c r="F44" s="1115"/>
      <c r="G44" s="1115"/>
      <c r="H44" s="1116"/>
      <c r="I44" s="1116"/>
      <c r="J44" s="1116"/>
      <c r="K44" s="1117"/>
      <c r="L44" s="1114"/>
      <c r="M44" s="1115"/>
      <c r="N44" s="1115"/>
      <c r="O44" s="1095" t="s">
        <v>3565</v>
      </c>
      <c r="P44" s="1115" t="s">
        <v>3566</v>
      </c>
      <c r="Q44" s="1115"/>
      <c r="R44" s="1115"/>
      <c r="S44" s="1116"/>
      <c r="T44" s="1116"/>
      <c r="U44" s="1114"/>
      <c r="V44" s="1115"/>
      <c r="W44" s="1115"/>
      <c r="X44" s="1118"/>
      <c r="Y44" s="1118"/>
      <c r="Z44" s="1118"/>
      <c r="AA44" s="1118"/>
      <c r="AB44" s="1118"/>
      <c r="AC44" s="1118"/>
      <c r="AD44" s="1119"/>
      <c r="AE44" s="1102"/>
    </row>
    <row r="45" spans="1:33" s="1103" customFormat="1" ht="15" customHeight="1">
      <c r="A45" s="1120" t="s">
        <v>3428</v>
      </c>
      <c r="B45" s="1121"/>
      <c r="C45" s="1122"/>
      <c r="D45" s="1122"/>
      <c r="E45" s="1122"/>
      <c r="F45" s="1122"/>
      <c r="G45" s="1122"/>
      <c r="H45" s="1122"/>
      <c r="I45" s="1122"/>
      <c r="J45" s="1122"/>
      <c r="K45" s="1122"/>
      <c r="L45" s="1122"/>
      <c r="M45" s="1122"/>
      <c r="N45" s="1122"/>
      <c r="O45" s="1122"/>
      <c r="P45" s="1122"/>
      <c r="Q45" s="1122"/>
      <c r="R45" s="1122"/>
      <c r="S45" s="1122"/>
      <c r="T45" s="1122"/>
      <c r="U45" s="1122"/>
      <c r="V45" s="1122"/>
      <c r="W45" s="1122"/>
      <c r="X45" s="1123"/>
      <c r="Y45" s="1123"/>
      <c r="Z45" s="1124"/>
      <c r="AA45" s="1124"/>
      <c r="AB45" s="1124"/>
      <c r="AC45" s="1124"/>
      <c r="AD45" s="1125"/>
      <c r="AE45" s="1126"/>
      <c r="AF45" s="1102"/>
    </row>
    <row r="46" spans="1:33" s="1069" customFormat="1" ht="15" customHeight="1">
      <c r="A46" s="1083" t="s">
        <v>3430</v>
      </c>
      <c r="C46" s="1068"/>
      <c r="D46" s="1068"/>
      <c r="E46" s="1068"/>
      <c r="F46" s="1068"/>
      <c r="G46" s="1068"/>
      <c r="H46" s="1068"/>
      <c r="I46" s="1068"/>
      <c r="J46" s="1068"/>
      <c r="K46" s="1068"/>
      <c r="L46" s="1068"/>
      <c r="M46" s="1068"/>
      <c r="N46" s="1068"/>
      <c r="O46" s="1068"/>
      <c r="P46" s="1068"/>
      <c r="Q46" s="1068"/>
      <c r="R46" s="1068"/>
      <c r="S46" s="1068"/>
      <c r="T46" s="1068"/>
      <c r="U46" s="1068"/>
      <c r="V46" s="1068"/>
      <c r="W46" s="1068"/>
      <c r="X46" s="1068"/>
      <c r="Y46" s="1068"/>
      <c r="Z46" s="1068"/>
      <c r="AA46" s="1068"/>
      <c r="AB46" s="1068"/>
      <c r="AC46" s="1068"/>
      <c r="AD46" s="1068"/>
      <c r="AE46" s="1068"/>
    </row>
    <row r="47" spans="1:33" s="1069" customFormat="1" ht="15" customHeight="1">
      <c r="A47" s="1069" t="s">
        <v>3431</v>
      </c>
    </row>
    <row r="48" spans="1:33"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sheetData>
  <mergeCells count="8">
    <mergeCell ref="S5:T11"/>
    <mergeCell ref="B12:O13"/>
    <mergeCell ref="A37:A43"/>
    <mergeCell ref="U5:AD6"/>
    <mergeCell ref="B6:Q7"/>
    <mergeCell ref="W38:AD39"/>
    <mergeCell ref="S18:U18"/>
    <mergeCell ref="V18:AC18"/>
  </mergeCells>
  <phoneticPr fontId="2"/>
  <hyperlinks>
    <hyperlink ref="R1:V1" location="作業メニュー!A1" display="作業メニュー" xr:uid="{00000000-0004-0000-2300-000000000000}"/>
  </hyperlinks>
  <printOptions horizontalCentered="1" verticalCentered="1"/>
  <pageMargins left="0.59055118110236227" right="0.59055118110236227" top="0.59055118110236227" bottom="0.59055118110236227" header="0.31496062992125984" footer="0.31496062992125984"/>
  <pageSetup paperSize="9" scale="91" orientation="portrait" r:id="rId1"/>
  <headerFooter>
    <oddFooter>&amp;R230401</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AD245"/>
  <sheetViews>
    <sheetView showGridLines="0" zoomScaleNormal="100" workbookViewId="0">
      <selection activeCell="N31" sqref="N31"/>
    </sheetView>
  </sheetViews>
  <sheetFormatPr defaultColWidth="3.375" defaultRowHeight="15.75"/>
  <cols>
    <col min="1" max="16384" width="3.375" style="267"/>
  </cols>
  <sheetData>
    <row r="1" spans="1:30" s="602" customFormat="1" ht="38.25" customHeight="1" thickBot="1">
      <c r="A1" s="601" t="s">
        <v>27</v>
      </c>
      <c r="P1" s="607" t="s">
        <v>68</v>
      </c>
      <c r="Q1" s="607"/>
      <c r="R1" s="607"/>
      <c r="S1" s="607"/>
      <c r="U1" s="606" t="s">
        <v>578</v>
      </c>
      <c r="AD1" s="606"/>
    </row>
    <row r="2" spans="1:30" ht="12" customHeight="1" thickTop="1">
      <c r="A2" s="267" t="s">
        <v>2679</v>
      </c>
    </row>
    <row r="3" spans="1:30" s="980" customFormat="1" ht="12" customHeight="1">
      <c r="B3" s="981" t="s">
        <v>2678</v>
      </c>
      <c r="C3" s="981"/>
      <c r="D3" s="981"/>
      <c r="E3" s="981"/>
      <c r="AC3" s="267"/>
    </row>
    <row r="4" spans="1:30" s="980" customFormat="1" ht="18.95" customHeight="1">
      <c r="AC4" s="267"/>
    </row>
    <row r="5" spans="1:30" s="980" customFormat="1" ht="18.95" customHeight="1">
      <c r="B5" s="1127" t="s">
        <v>2677</v>
      </c>
      <c r="C5" s="1127"/>
      <c r="D5" s="1127"/>
      <c r="E5" s="1127"/>
      <c r="F5" s="1127"/>
      <c r="G5" s="1127"/>
      <c r="H5" s="1127"/>
      <c r="I5" s="1127"/>
      <c r="J5" s="1127"/>
      <c r="K5" s="1127"/>
      <c r="L5" s="1127"/>
      <c r="M5" s="1127"/>
      <c r="N5" s="1127"/>
      <c r="O5" s="1127"/>
      <c r="P5" s="1127"/>
      <c r="Q5" s="1127"/>
      <c r="R5" s="1127"/>
      <c r="S5" s="1127"/>
      <c r="T5" s="1127"/>
      <c r="U5" s="1127"/>
      <c r="V5" s="1127"/>
      <c r="W5" s="1127"/>
      <c r="X5" s="1127"/>
      <c r="Y5" s="1127"/>
      <c r="Z5" s="1127"/>
      <c r="AA5" s="1128"/>
      <c r="AB5" s="1128"/>
      <c r="AC5" s="267"/>
    </row>
    <row r="6" spans="1:30" s="980" customFormat="1" ht="18.95" customHeight="1">
      <c r="B6" s="1129"/>
      <c r="C6" s="1129"/>
      <c r="D6" s="1129"/>
      <c r="E6" s="1129"/>
      <c r="F6" s="1129"/>
      <c r="G6" s="1129"/>
      <c r="H6" s="1129"/>
      <c r="I6" s="1129"/>
      <c r="J6" s="1129"/>
      <c r="K6" s="1129"/>
      <c r="L6" s="1129"/>
      <c r="M6" s="1129"/>
      <c r="N6" s="1129"/>
      <c r="O6" s="1129"/>
      <c r="P6" s="1129"/>
      <c r="Q6" s="1129"/>
      <c r="R6" s="1129"/>
      <c r="S6" s="1129"/>
      <c r="T6" s="1129"/>
      <c r="U6" s="1129"/>
      <c r="V6" s="1129"/>
      <c r="W6" s="1129"/>
      <c r="X6" s="1129"/>
      <c r="Y6" s="1129"/>
      <c r="Z6" s="1129"/>
      <c r="AA6" s="1128"/>
      <c r="AB6" s="1128"/>
      <c r="AC6" s="267"/>
    </row>
    <row r="7" spans="1:30" s="980" customFormat="1" ht="15.95" customHeight="1">
      <c r="B7" s="1130"/>
      <c r="C7" s="1131"/>
      <c r="D7" s="1131"/>
      <c r="E7" s="1131"/>
      <c r="F7" s="1131"/>
      <c r="G7" s="1131"/>
      <c r="H7" s="1131"/>
      <c r="I7" s="1131"/>
      <c r="J7" s="1131"/>
      <c r="K7" s="1131"/>
      <c r="L7" s="1131"/>
      <c r="M7" s="1131"/>
      <c r="N7" s="1131"/>
      <c r="O7" s="1131"/>
      <c r="P7" s="1131"/>
      <c r="Q7" s="1165"/>
      <c r="R7" s="1950" t="s">
        <v>3436</v>
      </c>
      <c r="S7" s="1951"/>
      <c r="T7" s="1952"/>
      <c r="U7" s="1950" t="s">
        <v>3437</v>
      </c>
      <c r="V7" s="1951"/>
      <c r="W7" s="1951"/>
      <c r="X7" s="1951"/>
      <c r="Y7" s="1951"/>
      <c r="Z7" s="1952"/>
      <c r="AA7" s="1128"/>
      <c r="AB7" s="1128"/>
      <c r="AC7" s="267"/>
    </row>
    <row r="8" spans="1:30" s="980" customFormat="1" ht="15.95" customHeight="1">
      <c r="B8" s="1135"/>
      <c r="P8" s="1128"/>
      <c r="Q8" s="1128"/>
      <c r="R8" s="1953"/>
      <c r="S8" s="1954"/>
      <c r="T8" s="1955"/>
      <c r="U8" s="1953"/>
      <c r="V8" s="1954"/>
      <c r="W8" s="1954"/>
      <c r="X8" s="1954"/>
      <c r="Y8" s="1954"/>
      <c r="Z8" s="1955"/>
      <c r="AA8" s="1128"/>
      <c r="AB8" s="1128"/>
      <c r="AC8" s="267"/>
    </row>
    <row r="9" spans="1:30" s="980" customFormat="1" ht="15.95" customHeight="1">
      <c r="B9" s="1135"/>
      <c r="P9" s="1128"/>
      <c r="Q9" s="1128"/>
      <c r="R9" s="1956"/>
      <c r="S9" s="1957"/>
      <c r="T9" s="1958"/>
      <c r="U9" s="1956"/>
      <c r="V9" s="1957"/>
      <c r="W9" s="1957"/>
      <c r="X9" s="1957"/>
      <c r="Y9" s="1957"/>
      <c r="Z9" s="1958"/>
      <c r="AA9" s="1128"/>
      <c r="AB9" s="1128"/>
      <c r="AC9" s="267"/>
    </row>
    <row r="10" spans="1:30" s="980" customFormat="1" ht="18.95" customHeight="1">
      <c r="B10" s="1135"/>
      <c r="C10" s="1969" t="s">
        <v>3568</v>
      </c>
      <c r="D10" s="1248"/>
      <c r="E10" s="1248"/>
      <c r="F10" s="1248"/>
      <c r="G10" s="1248"/>
      <c r="H10" s="1248"/>
      <c r="I10" s="1248"/>
      <c r="J10" s="1248"/>
      <c r="K10" s="1248"/>
      <c r="L10" s="1248"/>
      <c r="M10" s="1248"/>
      <c r="N10" s="1248"/>
      <c r="O10" s="1248"/>
      <c r="P10" s="1128"/>
      <c r="Q10" s="1128"/>
      <c r="R10" s="1133"/>
      <c r="S10" s="1134"/>
      <c r="T10" s="1166"/>
      <c r="U10" s="1128"/>
      <c r="V10" s="1128"/>
      <c r="W10" s="1128"/>
      <c r="X10" s="1128"/>
      <c r="Y10" s="1128"/>
      <c r="Z10" s="1139"/>
      <c r="AA10" s="1128"/>
      <c r="AB10" s="1128"/>
      <c r="AC10" s="267"/>
    </row>
    <row r="11" spans="1:30" s="980" customFormat="1" ht="18.95" customHeight="1">
      <c r="B11" s="1135"/>
      <c r="C11" s="1248"/>
      <c r="D11" s="1248"/>
      <c r="E11" s="1248"/>
      <c r="F11" s="1248"/>
      <c r="G11" s="1248"/>
      <c r="H11" s="1248"/>
      <c r="I11" s="1248"/>
      <c r="J11" s="1248"/>
      <c r="K11" s="1248"/>
      <c r="L11" s="1248"/>
      <c r="M11" s="1248"/>
      <c r="N11" s="1248"/>
      <c r="O11" s="1248"/>
      <c r="P11" s="1128"/>
      <c r="Q11" s="1128"/>
      <c r="R11" s="1136"/>
      <c r="S11" s="1137"/>
      <c r="T11" s="1139"/>
      <c r="U11" s="1128"/>
      <c r="V11" s="1128"/>
      <c r="W11" s="1128"/>
      <c r="X11" s="1128"/>
      <c r="Y11" s="1128"/>
      <c r="Z11" s="1139"/>
      <c r="AA11" s="1128"/>
      <c r="AB11" s="1128"/>
      <c r="AC11" s="267"/>
    </row>
    <row r="12" spans="1:30" s="980" customFormat="1" ht="18.95" customHeight="1">
      <c r="B12" s="1135"/>
      <c r="C12" s="1248"/>
      <c r="D12" s="1248"/>
      <c r="E12" s="1248"/>
      <c r="F12" s="1248"/>
      <c r="G12" s="1248"/>
      <c r="H12" s="1248"/>
      <c r="I12" s="1248"/>
      <c r="J12" s="1248"/>
      <c r="K12" s="1248"/>
      <c r="L12" s="1248"/>
      <c r="M12" s="1248"/>
      <c r="N12" s="1248"/>
      <c r="O12" s="1248"/>
      <c r="P12" s="1128"/>
      <c r="Q12" s="1128"/>
      <c r="R12" s="1136"/>
      <c r="S12" s="1137"/>
      <c r="T12" s="1139"/>
      <c r="U12" s="1128"/>
      <c r="V12" s="1128"/>
      <c r="W12" s="1128"/>
      <c r="X12" s="1128"/>
      <c r="Y12" s="1128"/>
      <c r="Z12" s="1139"/>
      <c r="AA12" s="1128"/>
      <c r="AB12" s="1128"/>
      <c r="AC12" s="267"/>
    </row>
    <row r="13" spans="1:30" s="980" customFormat="1" ht="18.95" customHeight="1">
      <c r="B13" s="1135"/>
      <c r="C13" s="267"/>
      <c r="D13" s="267"/>
      <c r="E13" s="267"/>
      <c r="F13" s="267"/>
      <c r="G13" s="267"/>
      <c r="H13" s="267"/>
      <c r="I13" s="267"/>
      <c r="J13" s="267"/>
      <c r="K13" s="267"/>
      <c r="L13" s="267"/>
      <c r="M13" s="267"/>
      <c r="N13" s="267"/>
      <c r="O13" s="267"/>
      <c r="P13" s="1128"/>
      <c r="Q13" s="1128"/>
      <c r="R13" s="1136"/>
      <c r="S13" s="1137"/>
      <c r="T13" s="1139"/>
      <c r="U13" s="1128"/>
      <c r="V13" s="1128"/>
      <c r="W13" s="1128"/>
      <c r="X13" s="1128"/>
      <c r="Y13" s="1128"/>
      <c r="Z13" s="1139"/>
      <c r="AA13" s="1128"/>
      <c r="AB13" s="1128"/>
      <c r="AC13" s="267"/>
    </row>
    <row r="14" spans="1:30" s="980" customFormat="1" ht="18.95" customHeight="1">
      <c r="B14" s="1135"/>
      <c r="C14" s="267"/>
      <c r="D14" s="267"/>
      <c r="E14" s="267"/>
      <c r="F14" s="267"/>
      <c r="G14" s="267"/>
      <c r="H14" s="267"/>
      <c r="I14" s="267"/>
      <c r="J14" s="267"/>
      <c r="K14" s="267"/>
      <c r="L14" s="267"/>
      <c r="M14" s="267"/>
      <c r="N14" s="267"/>
      <c r="O14" s="267"/>
      <c r="P14" s="1128"/>
      <c r="Q14" s="1128"/>
      <c r="R14" s="1136"/>
      <c r="S14" s="1137"/>
      <c r="T14" s="1139"/>
      <c r="U14" s="1128"/>
      <c r="V14" s="1128"/>
      <c r="W14" s="1128"/>
      <c r="X14" s="1128"/>
      <c r="Y14" s="1128"/>
      <c r="Z14" s="1139"/>
      <c r="AA14" s="1128"/>
      <c r="AB14" s="1128"/>
      <c r="AC14" s="267"/>
    </row>
    <row r="15" spans="1:30" s="980" customFormat="1" ht="18.95" customHeight="1">
      <c r="B15" s="1135"/>
      <c r="C15" s="267"/>
      <c r="D15" s="267"/>
      <c r="E15" s="267"/>
      <c r="F15" s="267"/>
      <c r="G15" s="267"/>
      <c r="H15" s="267"/>
      <c r="I15" s="267"/>
      <c r="J15" s="267"/>
      <c r="K15" s="267"/>
      <c r="L15" s="267"/>
      <c r="M15" s="267"/>
      <c r="N15" s="267"/>
      <c r="O15" s="267"/>
      <c r="P15" s="1128"/>
      <c r="Q15" s="1128"/>
      <c r="R15" s="1136"/>
      <c r="S15" s="1137"/>
      <c r="T15" s="1139"/>
      <c r="U15" s="1128"/>
      <c r="V15" s="1128"/>
      <c r="W15" s="1128"/>
      <c r="X15" s="1128"/>
      <c r="Y15" s="1128"/>
      <c r="Z15" s="1139"/>
      <c r="AA15" s="1128"/>
      <c r="AB15" s="1128"/>
      <c r="AC15" s="267"/>
    </row>
    <row r="16" spans="1:30" s="980" customFormat="1" ht="18.95" customHeight="1">
      <c r="B16" s="1135"/>
      <c r="C16" s="1128"/>
      <c r="D16" s="1128"/>
      <c r="E16" s="1128"/>
      <c r="F16" s="1128"/>
      <c r="G16" s="1128"/>
      <c r="H16" s="1128"/>
      <c r="I16" s="1128"/>
      <c r="J16" s="1128"/>
      <c r="K16" s="1128"/>
      <c r="L16" s="1128"/>
      <c r="M16" s="1128"/>
      <c r="N16" s="1128"/>
      <c r="O16" s="1128"/>
      <c r="P16" s="1128"/>
      <c r="Q16" s="1128"/>
      <c r="R16" s="1140"/>
      <c r="S16" s="1141"/>
      <c r="T16" s="1143"/>
      <c r="U16" s="1142"/>
      <c r="V16" s="1142"/>
      <c r="W16" s="1142"/>
      <c r="X16" s="1142"/>
      <c r="Y16" s="1142"/>
      <c r="Z16" s="1143"/>
      <c r="AA16" s="1128"/>
      <c r="AB16" s="1128"/>
      <c r="AC16" s="267"/>
    </row>
    <row r="17" spans="2:29" s="980" customFormat="1" ht="18.95" customHeight="1">
      <c r="B17" s="1135"/>
      <c r="C17" s="1128"/>
      <c r="D17" s="1128"/>
      <c r="E17" s="1128"/>
      <c r="F17" s="1128"/>
      <c r="G17" s="1128"/>
      <c r="H17" s="1128"/>
      <c r="I17" s="1128"/>
      <c r="J17" s="1128"/>
      <c r="K17" s="1128"/>
      <c r="L17" s="1128"/>
      <c r="M17" s="1128"/>
      <c r="N17" s="1128"/>
      <c r="O17" s="1128"/>
      <c r="P17" s="1128"/>
      <c r="Q17" s="1128"/>
      <c r="R17" s="1128"/>
      <c r="S17" s="1128"/>
      <c r="T17" s="1128"/>
      <c r="U17" s="1128"/>
      <c r="V17" s="1128"/>
      <c r="W17" s="1128"/>
      <c r="X17" s="1128"/>
      <c r="Y17" s="1128"/>
      <c r="Z17" s="1139"/>
      <c r="AA17" s="1128"/>
      <c r="AB17" s="1128"/>
      <c r="AC17" s="267"/>
    </row>
    <row r="18" spans="2:29" s="980" customFormat="1" ht="18.95" customHeight="1">
      <c r="B18" s="1135"/>
      <c r="C18" s="1128"/>
      <c r="D18" s="1128"/>
      <c r="E18" s="1128"/>
      <c r="F18" s="1128"/>
      <c r="G18" s="1128"/>
      <c r="H18" s="1128"/>
      <c r="I18" s="1128"/>
      <c r="J18" s="1128"/>
      <c r="K18" s="1128"/>
      <c r="L18" s="1128"/>
      <c r="M18" s="1128"/>
      <c r="N18" s="1128"/>
      <c r="O18" s="1128"/>
      <c r="P18" s="1128"/>
      <c r="Q18" s="1144"/>
      <c r="R18" s="267"/>
      <c r="S18" s="1970" t="s">
        <v>3044</v>
      </c>
      <c r="T18" s="1970"/>
      <c r="U18" s="1145"/>
      <c r="V18" s="1144" t="s">
        <v>642</v>
      </c>
      <c r="W18" s="1146"/>
      <c r="X18" s="1144" t="s">
        <v>641</v>
      </c>
      <c r="Y18" s="1147"/>
      <c r="Z18" s="1148" t="s">
        <v>640</v>
      </c>
      <c r="AA18" s="1128"/>
      <c r="AB18" s="1128"/>
      <c r="AC18" s="267"/>
    </row>
    <row r="19" spans="2:29" s="980" customFormat="1" ht="18.95" customHeight="1">
      <c r="B19" s="1135"/>
      <c r="C19" s="1128"/>
      <c r="D19" s="1128"/>
      <c r="E19" s="1128"/>
      <c r="F19" s="1128"/>
      <c r="G19" s="1128"/>
      <c r="H19" s="1128"/>
      <c r="I19" s="1128"/>
      <c r="J19" s="1128"/>
      <c r="K19" s="1128"/>
      <c r="L19" s="1128"/>
      <c r="M19" s="1128"/>
      <c r="N19" s="1128"/>
      <c r="O19" s="1128"/>
      <c r="P19" s="1128"/>
      <c r="Q19" s="1149"/>
      <c r="R19" s="1150"/>
      <c r="S19" s="1149"/>
      <c r="T19" s="1144"/>
      <c r="U19" s="1150"/>
      <c r="V19" s="1149"/>
      <c r="W19" s="1144"/>
      <c r="X19" s="1150"/>
      <c r="Y19" s="1149"/>
      <c r="Z19" s="1151"/>
      <c r="AA19" s="1128"/>
      <c r="AB19" s="1128"/>
      <c r="AC19" s="267"/>
    </row>
    <row r="20" spans="2:29" s="980" customFormat="1" ht="18.95" customHeight="1">
      <c r="B20" s="1135"/>
      <c r="C20" s="1972" t="s">
        <v>2649</v>
      </c>
      <c r="D20" s="1972"/>
      <c r="E20" s="1972"/>
      <c r="F20" s="1972"/>
      <c r="G20" s="1972"/>
      <c r="H20" s="1972"/>
      <c r="I20" s="1972"/>
      <c r="J20" s="1972"/>
      <c r="K20" s="1972"/>
      <c r="L20" s="1972"/>
      <c r="M20" s="1972"/>
      <c r="N20" s="1972"/>
      <c r="O20" s="1972"/>
      <c r="P20" s="1128"/>
      <c r="Q20" s="1128"/>
      <c r="R20" s="1128"/>
      <c r="S20" s="1128"/>
      <c r="T20" s="1128"/>
      <c r="U20" s="1128"/>
      <c r="V20" s="1128"/>
      <c r="W20" s="1128"/>
      <c r="X20" s="1128"/>
      <c r="Y20" s="1128"/>
      <c r="Z20" s="1139"/>
      <c r="AA20" s="1128"/>
      <c r="AB20" s="1128"/>
      <c r="AC20" s="267"/>
    </row>
    <row r="21" spans="2:29" s="980" customFormat="1" ht="18.95" customHeight="1">
      <c r="B21" s="1135"/>
      <c r="C21" s="1972"/>
      <c r="D21" s="1972"/>
      <c r="E21" s="1972"/>
      <c r="F21" s="1972"/>
      <c r="G21" s="1972"/>
      <c r="H21" s="1972"/>
      <c r="I21" s="1972"/>
      <c r="J21" s="1972"/>
      <c r="K21" s="1972"/>
      <c r="L21" s="1972"/>
      <c r="M21" s="1972"/>
      <c r="N21" s="1972"/>
      <c r="O21" s="1972"/>
      <c r="P21" s="1128"/>
      <c r="Q21" s="1128"/>
      <c r="R21" s="1128"/>
      <c r="S21" s="1128"/>
      <c r="T21" s="1128"/>
      <c r="U21" s="1128"/>
      <c r="V21" s="1128"/>
      <c r="W21" s="1128"/>
      <c r="X21" s="1128"/>
      <c r="Y21" s="1128"/>
      <c r="Z21" s="1139"/>
      <c r="AA21" s="1128"/>
      <c r="AB21" s="1128"/>
      <c r="AC21" s="267"/>
    </row>
    <row r="22" spans="2:29" s="980" customFormat="1" ht="18.95" customHeight="1">
      <c r="B22" s="1135"/>
      <c r="C22" s="1128"/>
      <c r="D22" s="1128"/>
      <c r="E22" s="1128"/>
      <c r="F22" s="1128"/>
      <c r="G22" s="1128"/>
      <c r="H22" s="1128"/>
      <c r="I22" s="1128"/>
      <c r="J22" s="1128"/>
      <c r="K22" s="1128"/>
      <c r="L22" s="1128"/>
      <c r="M22" s="1128"/>
      <c r="N22" s="1128"/>
      <c r="O22" s="1128"/>
      <c r="P22" s="1128"/>
      <c r="Q22" s="1128"/>
      <c r="R22" s="1128"/>
      <c r="S22" s="1128"/>
      <c r="T22" s="1128"/>
      <c r="U22" s="1128"/>
      <c r="V22" s="1128"/>
      <c r="W22" s="1128"/>
      <c r="X22" s="1128"/>
      <c r="Y22" s="1128"/>
      <c r="Z22" s="1139"/>
      <c r="AA22" s="1128"/>
      <c r="AB22" s="1128"/>
      <c r="AC22" s="267"/>
    </row>
    <row r="23" spans="2:29" s="980" customFormat="1" ht="18.95" customHeight="1">
      <c r="B23" s="1135"/>
      <c r="C23" s="1128"/>
      <c r="D23" s="1128"/>
      <c r="E23" s="1128"/>
      <c r="F23" s="1128"/>
      <c r="G23" s="1128"/>
      <c r="H23" s="1128"/>
      <c r="I23" s="1128"/>
      <c r="J23" s="1128"/>
      <c r="K23" s="1128"/>
      <c r="L23" s="1128"/>
      <c r="M23" s="1128"/>
      <c r="N23" s="1128"/>
      <c r="O23" s="1128"/>
      <c r="P23" s="1128"/>
      <c r="Q23" s="1128"/>
      <c r="R23" s="1128"/>
      <c r="S23" s="1128"/>
      <c r="T23" s="1128"/>
      <c r="U23" s="1128"/>
      <c r="V23" s="1128"/>
      <c r="W23" s="1128"/>
      <c r="X23" s="1128"/>
      <c r="Y23" s="1128"/>
      <c r="Z23" s="1139"/>
      <c r="AA23" s="1128"/>
      <c r="AB23" s="1128"/>
      <c r="AC23" s="267"/>
    </row>
    <row r="24" spans="2:29" s="980" customFormat="1" ht="18.95" customHeight="1">
      <c r="B24" s="1135"/>
      <c r="C24" s="1128"/>
      <c r="D24" s="1128"/>
      <c r="E24" s="1128"/>
      <c r="F24" s="1128"/>
      <c r="G24" s="1128"/>
      <c r="H24" s="1128"/>
      <c r="I24" s="1128"/>
      <c r="J24" s="1128"/>
      <c r="K24" s="1128"/>
      <c r="L24" s="1128"/>
      <c r="M24" s="1128"/>
      <c r="N24" s="1128"/>
      <c r="O24" s="1128"/>
      <c r="P24" s="1128"/>
      <c r="Q24" s="1128"/>
      <c r="R24" s="1128"/>
      <c r="S24" s="1128"/>
      <c r="T24" s="1128"/>
      <c r="U24" s="1128"/>
      <c r="V24" s="1128"/>
      <c r="W24" s="1128"/>
      <c r="X24" s="1128"/>
      <c r="Y24" s="1128"/>
      <c r="Z24" s="1139"/>
      <c r="AA24" s="1128"/>
      <c r="AB24" s="1128"/>
      <c r="AC24" s="267"/>
    </row>
    <row r="25" spans="2:29" s="980" customFormat="1" ht="18.95" customHeight="1">
      <c r="B25" s="1135"/>
      <c r="C25" s="1128"/>
      <c r="D25" s="1128"/>
      <c r="E25" s="1128"/>
      <c r="F25" s="1128"/>
      <c r="G25" s="1128"/>
      <c r="H25" s="1128"/>
      <c r="I25" s="1128"/>
      <c r="J25" s="1128"/>
      <c r="K25" s="1128"/>
      <c r="L25" s="1128"/>
      <c r="M25" s="1128"/>
      <c r="N25" s="1128"/>
      <c r="O25" s="1128"/>
      <c r="P25" s="1128"/>
      <c r="Q25" s="1128"/>
      <c r="R25" s="1128"/>
      <c r="S25" s="1128"/>
      <c r="T25" s="1128"/>
      <c r="U25" s="1128"/>
      <c r="V25" s="1128"/>
      <c r="W25" s="1128"/>
      <c r="X25" s="1128"/>
      <c r="Y25" s="1128"/>
      <c r="Z25" s="1139"/>
      <c r="AA25" s="1128"/>
      <c r="AB25" s="1128"/>
      <c r="AC25" s="267"/>
    </row>
    <row r="26" spans="2:29" s="980" customFormat="1" ht="18.95" customHeight="1">
      <c r="B26" s="1135"/>
      <c r="C26" s="1128"/>
      <c r="D26" s="1128"/>
      <c r="E26" s="1128"/>
      <c r="F26" s="1128"/>
      <c r="G26" s="1128"/>
      <c r="H26" s="1128"/>
      <c r="I26" s="1128"/>
      <c r="J26" s="1128"/>
      <c r="K26" s="1128"/>
      <c r="L26" s="1128"/>
      <c r="M26" s="1128"/>
      <c r="N26" s="1128"/>
      <c r="O26" s="1128"/>
      <c r="P26" s="1128"/>
      <c r="Q26" s="1128"/>
      <c r="R26" s="1128"/>
      <c r="S26" s="1128"/>
      <c r="T26" s="1128"/>
      <c r="U26" s="1128"/>
      <c r="V26" s="1128"/>
      <c r="W26" s="1128"/>
      <c r="X26" s="1128"/>
      <c r="Y26" s="1128"/>
      <c r="Z26" s="1139"/>
      <c r="AA26" s="1128"/>
      <c r="AB26" s="1128"/>
      <c r="AC26" s="267"/>
    </row>
    <row r="27" spans="2:29" s="980" customFormat="1" ht="18.95" customHeight="1">
      <c r="B27" s="1135"/>
      <c r="C27" s="1128"/>
      <c r="D27" s="1128"/>
      <c r="E27" s="1128"/>
      <c r="F27" s="1128"/>
      <c r="G27" s="1128"/>
      <c r="H27" s="1128"/>
      <c r="I27" s="1128"/>
      <c r="J27" s="1128"/>
      <c r="K27" s="1128"/>
      <c r="L27" s="1128"/>
      <c r="M27" s="1128"/>
      <c r="O27" s="1128"/>
      <c r="P27" s="1152" t="s">
        <v>2667</v>
      </c>
      <c r="Q27" s="1128"/>
      <c r="R27" s="1152" t="s">
        <v>2666</v>
      </c>
      <c r="S27" s="1128"/>
      <c r="T27" s="1128"/>
      <c r="U27" s="1128"/>
      <c r="V27" s="1128"/>
      <c r="W27" s="1128"/>
      <c r="X27" s="1128"/>
      <c r="Y27" s="1128"/>
      <c r="Z27" s="1139"/>
      <c r="AA27" s="1128"/>
      <c r="AB27" s="1128"/>
      <c r="AC27" s="267"/>
    </row>
    <row r="28" spans="2:29" s="980" customFormat="1" ht="18.95" customHeight="1">
      <c r="B28" s="1135"/>
      <c r="C28" s="1128"/>
      <c r="D28" s="1128"/>
      <c r="E28" s="1128"/>
      <c r="F28" s="1128"/>
      <c r="G28" s="1128"/>
      <c r="H28" s="1128"/>
      <c r="I28" s="1128"/>
      <c r="J28" s="1128"/>
      <c r="K28" s="1128"/>
      <c r="L28" s="1128"/>
      <c r="M28" s="1128"/>
      <c r="N28" s="1128"/>
      <c r="O28" s="1128"/>
      <c r="P28" s="1128"/>
      <c r="Q28" s="1128"/>
      <c r="R28" s="1128"/>
      <c r="S28" s="1128"/>
      <c r="T28" s="1128"/>
      <c r="U28" s="1128"/>
      <c r="V28" s="1128"/>
      <c r="W28" s="1128"/>
      <c r="X28" s="1128"/>
      <c r="Y28" s="1128"/>
      <c r="Z28" s="1139"/>
      <c r="AA28" s="1128"/>
      <c r="AB28" s="1128"/>
      <c r="AC28" s="267"/>
    </row>
    <row r="29" spans="2:29" s="980" customFormat="1" ht="18.95" customHeight="1">
      <c r="B29" s="1135"/>
      <c r="C29" s="1128"/>
      <c r="D29" s="1128"/>
      <c r="E29" s="1128"/>
      <c r="F29" s="1128"/>
      <c r="G29" s="1128"/>
      <c r="H29" s="1128"/>
      <c r="I29" s="1128"/>
      <c r="J29" s="1128"/>
      <c r="K29" s="1128"/>
      <c r="L29" s="1128"/>
      <c r="M29" s="1128"/>
      <c r="N29" s="1128"/>
      <c r="O29" s="1128"/>
      <c r="P29" s="1128"/>
      <c r="Q29" s="1128"/>
      <c r="R29" s="1128"/>
      <c r="S29" s="1128"/>
      <c r="T29" s="1128"/>
      <c r="U29" s="1128"/>
      <c r="V29" s="1128"/>
      <c r="W29" s="1128"/>
      <c r="X29" s="1128"/>
      <c r="Y29" s="1128"/>
      <c r="Z29" s="1139"/>
      <c r="AA29" s="1128"/>
      <c r="AB29" s="1128"/>
      <c r="AC29" s="267"/>
    </row>
    <row r="30" spans="2:29" s="980" customFormat="1" ht="18.95" customHeight="1">
      <c r="B30" s="1135"/>
      <c r="C30" s="1128"/>
      <c r="D30" s="1128"/>
      <c r="E30" s="1128"/>
      <c r="F30" s="1128"/>
      <c r="G30" s="1128"/>
      <c r="H30" s="1128"/>
      <c r="I30" s="1128"/>
      <c r="J30" s="1128"/>
      <c r="K30" s="1128"/>
      <c r="L30" s="1128"/>
      <c r="M30" s="1128"/>
      <c r="N30" s="1128"/>
      <c r="O30" s="1128"/>
      <c r="P30" s="1128"/>
      <c r="Q30" s="1128"/>
      <c r="R30" s="1128"/>
      <c r="S30" s="1128"/>
      <c r="T30" s="1128"/>
      <c r="U30" s="1128"/>
      <c r="V30" s="1128"/>
      <c r="W30" s="1128"/>
      <c r="X30" s="1128"/>
      <c r="Y30" s="1128"/>
      <c r="Z30" s="1139"/>
      <c r="AA30" s="1128"/>
      <c r="AB30" s="1128"/>
      <c r="AC30" s="267"/>
    </row>
    <row r="31" spans="2:29" s="980" customFormat="1" ht="18.95" customHeight="1">
      <c r="B31" s="1135"/>
      <c r="C31" s="1128"/>
      <c r="D31" s="1128"/>
      <c r="E31" s="1128"/>
      <c r="F31" s="1128"/>
      <c r="G31" s="1128"/>
      <c r="H31" s="1128"/>
      <c r="I31" s="1128"/>
      <c r="J31" s="1128"/>
      <c r="K31" s="1128"/>
      <c r="L31" s="1128"/>
      <c r="M31" s="1128"/>
      <c r="N31" s="1128"/>
      <c r="O31" s="1128"/>
      <c r="P31" s="1128"/>
      <c r="Q31" s="1128"/>
      <c r="R31" s="1128"/>
      <c r="S31" s="1128"/>
      <c r="T31" s="1128"/>
      <c r="U31" s="1128"/>
      <c r="V31" s="1128"/>
      <c r="W31" s="1128"/>
      <c r="X31" s="1128"/>
      <c r="Y31" s="1128"/>
      <c r="Z31" s="1139"/>
      <c r="AA31" s="1128"/>
      <c r="AB31" s="1128"/>
      <c r="AC31" s="267"/>
    </row>
    <row r="32" spans="2:29" s="980" customFormat="1" ht="18.95" customHeight="1">
      <c r="B32" s="1135"/>
      <c r="C32" s="1128"/>
      <c r="D32" s="1128"/>
      <c r="E32" s="1128"/>
      <c r="F32" s="1128"/>
      <c r="G32" s="1128"/>
      <c r="H32" s="1128"/>
      <c r="I32" s="1128"/>
      <c r="J32" s="1128"/>
      <c r="K32" s="1128"/>
      <c r="L32" s="1128"/>
      <c r="M32" s="1128"/>
      <c r="N32" s="1128"/>
      <c r="O32" s="1128"/>
      <c r="P32" s="1128"/>
      <c r="Q32" s="1128"/>
      <c r="R32" s="1128"/>
      <c r="S32" s="1128"/>
      <c r="T32" s="1128"/>
      <c r="U32" s="1128"/>
      <c r="V32" s="1128"/>
      <c r="W32" s="1128"/>
      <c r="X32" s="1128"/>
      <c r="Y32" s="1128"/>
      <c r="Z32" s="1139"/>
      <c r="AA32" s="1128"/>
      <c r="AB32" s="1128"/>
      <c r="AC32" s="267"/>
    </row>
    <row r="33" spans="1:29" s="980" customFormat="1" ht="18.95" customHeight="1">
      <c r="B33" s="1135"/>
      <c r="C33" s="1128"/>
      <c r="D33" s="1128"/>
      <c r="E33" s="1128"/>
      <c r="F33" s="1128"/>
      <c r="G33" s="1128"/>
      <c r="H33" s="1128"/>
      <c r="I33" s="1128"/>
      <c r="J33" s="1128"/>
      <c r="K33" s="1128"/>
      <c r="L33" s="1128"/>
      <c r="M33" s="1128" t="s">
        <v>2674</v>
      </c>
      <c r="O33" s="1128"/>
      <c r="P33" s="1128"/>
      <c r="Q33" s="1128"/>
      <c r="R33" s="1128"/>
      <c r="S33" s="1128"/>
      <c r="T33" s="1128"/>
      <c r="U33" s="1128"/>
      <c r="V33" s="1128"/>
      <c r="W33" s="1128"/>
      <c r="X33" s="1128"/>
      <c r="Y33" s="1128"/>
      <c r="Z33" s="1139"/>
      <c r="AA33" s="1128"/>
      <c r="AB33" s="1128"/>
      <c r="AC33" s="267"/>
    </row>
    <row r="34" spans="1:29" s="980" customFormat="1" ht="18.95" customHeight="1">
      <c r="B34" s="1135"/>
      <c r="C34" s="1128"/>
      <c r="D34" s="1128"/>
      <c r="E34" s="1128"/>
      <c r="F34" s="1128"/>
      <c r="G34" s="1128"/>
      <c r="H34" s="1128"/>
      <c r="I34" s="1128"/>
      <c r="J34" s="1128"/>
      <c r="K34" s="1128"/>
      <c r="L34" s="1128"/>
      <c r="M34" s="1128"/>
      <c r="N34" s="1128"/>
      <c r="O34" s="1128"/>
      <c r="P34" s="1128"/>
      <c r="Q34" s="1128"/>
      <c r="R34" s="1128"/>
      <c r="S34" s="1128"/>
      <c r="T34" s="1128"/>
      <c r="U34" s="1128"/>
      <c r="V34" s="1128"/>
      <c r="W34" s="1128"/>
      <c r="X34" s="1128"/>
      <c r="Y34" s="1128"/>
      <c r="Z34" s="1139"/>
      <c r="AA34" s="1128"/>
      <c r="AB34" s="1128"/>
      <c r="AC34" s="267"/>
    </row>
    <row r="35" spans="1:29" s="980" customFormat="1" ht="18.95" customHeight="1">
      <c r="B35" s="1130"/>
      <c r="C35" s="1131"/>
      <c r="D35" s="1153" t="s">
        <v>2673</v>
      </c>
      <c r="E35" s="1153"/>
      <c r="F35" s="1153"/>
      <c r="G35" s="1153"/>
      <c r="H35" s="1153"/>
      <c r="I35" s="1154"/>
      <c r="J35" s="1131"/>
      <c r="K35" s="1131" t="s">
        <v>3046</v>
      </c>
      <c r="L35" s="1131"/>
      <c r="M35" s="1131"/>
      <c r="N35" s="1131" t="s">
        <v>324</v>
      </c>
      <c r="O35" s="1131"/>
      <c r="P35" s="1131" t="s">
        <v>2663</v>
      </c>
      <c r="Q35" s="1131"/>
      <c r="R35" s="1131" t="s">
        <v>322</v>
      </c>
      <c r="S35" s="1131"/>
      <c r="T35" s="1131"/>
      <c r="U35" s="1131"/>
      <c r="V35" s="1131"/>
      <c r="W35" s="1131"/>
      <c r="X35" s="1131"/>
      <c r="Y35" s="1131"/>
      <c r="Z35" s="1132"/>
      <c r="AA35" s="1128"/>
      <c r="AB35" s="1128"/>
      <c r="AC35" s="267"/>
    </row>
    <row r="36" spans="1:29" s="980" customFormat="1" ht="18.95" customHeight="1">
      <c r="B36" s="1135" t="s">
        <v>2664</v>
      </c>
      <c r="C36" s="1128"/>
      <c r="D36" s="1128"/>
      <c r="E36" s="1128"/>
      <c r="F36" s="1128"/>
      <c r="G36" s="1128"/>
      <c r="H36" s="1128"/>
      <c r="I36" s="1139"/>
      <c r="J36" s="1128"/>
      <c r="K36" s="1128"/>
      <c r="L36" s="1128"/>
      <c r="M36" s="1128"/>
      <c r="N36" s="1128"/>
      <c r="O36" s="1128"/>
      <c r="P36" s="1128"/>
      <c r="Q36" s="1128"/>
      <c r="R36" s="1128"/>
      <c r="S36" s="1128"/>
      <c r="T36" s="1128"/>
      <c r="U36" s="1128"/>
      <c r="V36" s="1128"/>
      <c r="W36" s="1128"/>
      <c r="X36" s="1128"/>
      <c r="Y36" s="1128"/>
      <c r="Z36" s="1139"/>
      <c r="AA36" s="1128"/>
      <c r="AB36" s="1128"/>
      <c r="AC36" s="267"/>
    </row>
    <row r="37" spans="1:29" s="980" customFormat="1" ht="18.95" customHeight="1">
      <c r="B37" s="1135"/>
      <c r="C37" s="1128"/>
      <c r="D37" s="1155" t="s">
        <v>2672</v>
      </c>
      <c r="E37" s="1155"/>
      <c r="F37" s="1155"/>
      <c r="G37" s="1155"/>
      <c r="H37" s="1155"/>
      <c r="I37" s="1156"/>
      <c r="J37" s="1128"/>
      <c r="K37" s="1128" t="s">
        <v>116</v>
      </c>
      <c r="L37" s="1971" t="s">
        <v>838</v>
      </c>
      <c r="M37" s="1971"/>
      <c r="N37" s="1971"/>
      <c r="O37" s="1971"/>
      <c r="P37" s="1971"/>
      <c r="Q37" s="1971"/>
      <c r="R37" s="1971"/>
      <c r="S37" s="1971"/>
      <c r="T37" s="1128" t="s">
        <v>115</v>
      </c>
      <c r="U37" s="1128"/>
      <c r="V37" s="1128"/>
      <c r="W37" s="1128"/>
      <c r="X37" s="1128"/>
      <c r="Y37" s="1128"/>
      <c r="Z37" s="1139"/>
      <c r="AA37" s="1128"/>
      <c r="AB37" s="1128"/>
      <c r="AC37" s="267"/>
    </row>
    <row r="38" spans="1:29" s="980" customFormat="1" ht="18.95" customHeight="1">
      <c r="B38" s="1130"/>
      <c r="C38" s="1131"/>
      <c r="D38" s="1131"/>
      <c r="E38" s="1131"/>
      <c r="F38" s="1131"/>
      <c r="G38" s="1131"/>
      <c r="H38" s="1131"/>
      <c r="I38" s="1132"/>
      <c r="J38" s="1131"/>
      <c r="K38" s="1131"/>
      <c r="L38" s="1131"/>
      <c r="M38" s="1131"/>
      <c r="N38" s="1131"/>
      <c r="O38" s="1131"/>
      <c r="P38" s="1131"/>
      <c r="Q38" s="1131"/>
      <c r="R38" s="1131"/>
      <c r="S38" s="1131"/>
      <c r="T38" s="1131"/>
      <c r="U38" s="1131"/>
      <c r="V38" s="1131"/>
      <c r="W38" s="1131"/>
      <c r="X38" s="1131"/>
      <c r="Y38" s="1131"/>
      <c r="Z38" s="1132"/>
      <c r="AA38" s="1128"/>
      <c r="AB38" s="1128"/>
      <c r="AC38" s="267"/>
    </row>
    <row r="39" spans="1:29" s="980" customFormat="1" ht="18.95" customHeight="1">
      <c r="B39" s="1135" t="s">
        <v>2660</v>
      </c>
      <c r="C39" s="1128"/>
      <c r="D39" s="1128" t="s">
        <v>2658</v>
      </c>
      <c r="E39" s="1128"/>
      <c r="F39" s="1128"/>
      <c r="G39" s="1128"/>
      <c r="H39" s="1128"/>
      <c r="I39" s="1139"/>
      <c r="J39" s="1128"/>
      <c r="K39" s="1128"/>
      <c r="L39" s="1128"/>
      <c r="M39" s="1128"/>
      <c r="N39" s="1128"/>
      <c r="O39" s="1128"/>
      <c r="P39" s="1128"/>
      <c r="Q39" s="1128"/>
      <c r="R39" s="1128"/>
      <c r="S39" s="1128"/>
      <c r="T39" s="1128"/>
      <c r="U39" s="1128"/>
      <c r="V39" s="1128"/>
      <c r="W39" s="1128"/>
      <c r="X39" s="1128"/>
      <c r="Y39" s="1128"/>
      <c r="Z39" s="1139"/>
      <c r="AA39" s="1128"/>
      <c r="AB39" s="1128"/>
      <c r="AC39" s="267"/>
    </row>
    <row r="40" spans="1:29" s="980" customFormat="1" ht="18.95" customHeight="1">
      <c r="B40" s="1135"/>
      <c r="C40" s="1128"/>
      <c r="D40" s="1128"/>
      <c r="E40" s="1128"/>
      <c r="F40" s="1128"/>
      <c r="G40" s="1128"/>
      <c r="H40" s="1128"/>
      <c r="I40" s="1139"/>
      <c r="J40" s="1128"/>
      <c r="K40" s="1128"/>
      <c r="L40" s="1128"/>
      <c r="M40" s="1128"/>
      <c r="N40" s="1128"/>
      <c r="O40" s="1128"/>
      <c r="P40" s="1128"/>
      <c r="Q40" s="1128"/>
      <c r="R40" s="1128"/>
      <c r="S40" s="1128"/>
      <c r="T40" s="1128"/>
      <c r="U40" s="1128"/>
      <c r="V40" s="1128"/>
      <c r="W40" s="1128"/>
      <c r="X40" s="1128"/>
      <c r="Y40" s="1128"/>
      <c r="Z40" s="1139"/>
      <c r="AA40" s="1128"/>
      <c r="AB40" s="1128"/>
      <c r="AC40" s="267"/>
    </row>
    <row r="41" spans="1:29" s="980" customFormat="1" ht="18.95" customHeight="1">
      <c r="B41" s="1130"/>
      <c r="C41" s="1131"/>
      <c r="D41" s="1131"/>
      <c r="E41" s="1131"/>
      <c r="F41" s="1131"/>
      <c r="G41" s="1131"/>
      <c r="H41" s="1131"/>
      <c r="I41" s="1132"/>
      <c r="J41" s="1131"/>
      <c r="K41" s="1131"/>
      <c r="L41" s="1131"/>
      <c r="M41" s="1131"/>
      <c r="N41" s="1131"/>
      <c r="O41" s="1131"/>
      <c r="P41" s="1131"/>
      <c r="Q41" s="1131"/>
      <c r="R41" s="1131"/>
      <c r="S41" s="1131"/>
      <c r="T41" s="1131"/>
      <c r="U41" s="1131"/>
      <c r="V41" s="1131"/>
      <c r="W41" s="1131"/>
      <c r="X41" s="1131"/>
      <c r="Y41" s="1131"/>
      <c r="Z41" s="1132"/>
      <c r="AA41" s="1128"/>
      <c r="AB41" s="1128"/>
      <c r="AC41" s="267"/>
    </row>
    <row r="42" spans="1:29" s="980" customFormat="1" ht="18.95" customHeight="1">
      <c r="B42" s="1135" t="s">
        <v>2659</v>
      </c>
      <c r="C42" s="1128"/>
      <c r="D42" s="1128" t="s">
        <v>2657</v>
      </c>
      <c r="E42" s="1128"/>
      <c r="F42" s="1128"/>
      <c r="G42" s="1128"/>
      <c r="H42" s="1128"/>
      <c r="I42" s="1139"/>
      <c r="J42" s="1128"/>
      <c r="K42" s="1128"/>
      <c r="L42" s="1128"/>
      <c r="M42" s="1128"/>
      <c r="N42" s="1128"/>
      <c r="O42" s="1128"/>
      <c r="P42" s="1128"/>
      <c r="Q42" s="1128"/>
      <c r="R42" s="1128"/>
      <c r="S42" s="1128"/>
      <c r="T42" s="1128"/>
      <c r="U42" s="1128"/>
      <c r="V42" s="1128"/>
      <c r="W42" s="1128"/>
      <c r="X42" s="1128"/>
      <c r="Y42" s="1128"/>
      <c r="Z42" s="1139"/>
      <c r="AA42" s="1128"/>
      <c r="AB42" s="1128"/>
      <c r="AC42" s="267"/>
    </row>
    <row r="43" spans="1:29" s="980" customFormat="1" ht="18.95" customHeight="1">
      <c r="B43" s="1157"/>
      <c r="C43" s="1158"/>
      <c r="D43" s="1158"/>
      <c r="E43" s="1158"/>
      <c r="F43" s="1158"/>
      <c r="G43" s="1158"/>
      <c r="H43" s="1158"/>
      <c r="I43" s="1143"/>
      <c r="J43" s="1158"/>
      <c r="K43" s="1158"/>
      <c r="L43" s="1158"/>
      <c r="M43" s="1158"/>
      <c r="N43" s="1158"/>
      <c r="O43" s="1158"/>
      <c r="P43" s="1158"/>
      <c r="Q43" s="1158"/>
      <c r="R43" s="1158"/>
      <c r="S43" s="1158"/>
      <c r="T43" s="1158"/>
      <c r="U43" s="1158"/>
      <c r="V43" s="1158"/>
      <c r="W43" s="1158"/>
      <c r="X43" s="1158"/>
      <c r="Y43" s="1158"/>
      <c r="Z43" s="1143"/>
      <c r="AA43" s="1128"/>
      <c r="AB43" s="1128"/>
      <c r="AC43" s="267"/>
    </row>
    <row r="44" spans="1:29" s="980" customFormat="1" ht="15.95" customHeight="1">
      <c r="A44" s="514"/>
      <c r="B44" s="514"/>
      <c r="C44" s="514"/>
      <c r="D44" s="514"/>
      <c r="E44" s="514"/>
      <c r="F44" s="514"/>
      <c r="G44" s="514"/>
      <c r="H44" s="514"/>
      <c r="I44" s="514"/>
      <c r="J44" s="514"/>
      <c r="K44" s="514"/>
      <c r="L44" s="514"/>
      <c r="M44" s="514"/>
      <c r="N44" s="514"/>
      <c r="O44" s="514"/>
      <c r="P44" s="514"/>
      <c r="Q44" s="514"/>
      <c r="R44" s="514"/>
      <c r="S44" s="514"/>
      <c r="T44" s="514"/>
      <c r="U44" s="514"/>
      <c r="V44" s="514"/>
      <c r="W44" s="514"/>
      <c r="X44" s="514"/>
      <c r="Y44" s="514"/>
      <c r="Z44" s="514"/>
      <c r="AC44" s="267"/>
    </row>
    <row r="45" spans="1:29" s="980" customFormat="1" ht="15.95" customHeight="1">
      <c r="A45" s="514"/>
      <c r="B45" s="514"/>
      <c r="C45" s="514"/>
      <c r="D45" s="514"/>
      <c r="E45" s="514"/>
      <c r="F45" s="514"/>
      <c r="G45" s="514"/>
      <c r="H45" s="514"/>
      <c r="I45" s="514"/>
      <c r="J45" s="514"/>
      <c r="K45" s="514"/>
      <c r="L45" s="514"/>
      <c r="M45" s="514"/>
      <c r="N45" s="514"/>
      <c r="O45" s="514"/>
      <c r="P45" s="514"/>
      <c r="Q45" s="514"/>
      <c r="R45" s="514"/>
      <c r="S45" s="514"/>
      <c r="T45" s="514"/>
      <c r="U45" s="514"/>
      <c r="V45" s="514"/>
      <c r="W45" s="514"/>
      <c r="X45" s="514"/>
      <c r="Y45" s="514"/>
      <c r="Z45" s="514"/>
      <c r="AC45" s="267"/>
    </row>
    <row r="46" spans="1:29" s="980" customFormat="1" ht="15.95" customHeight="1">
      <c r="A46" s="514"/>
      <c r="B46" s="514"/>
      <c r="C46" s="514"/>
      <c r="D46" s="514"/>
      <c r="E46" s="514"/>
      <c r="F46" s="514"/>
      <c r="G46" s="514"/>
      <c r="H46" s="514"/>
      <c r="I46" s="514"/>
      <c r="J46" s="514"/>
      <c r="K46" s="514"/>
      <c r="L46" s="514"/>
      <c r="M46" s="514"/>
      <c r="N46" s="514"/>
      <c r="O46" s="514"/>
      <c r="P46" s="514"/>
      <c r="Q46" s="514"/>
      <c r="R46" s="514"/>
      <c r="S46" s="514"/>
      <c r="T46" s="514"/>
      <c r="U46" s="514"/>
      <c r="V46" s="514"/>
      <c r="W46" s="514"/>
      <c r="X46" s="514"/>
      <c r="Y46" s="514"/>
      <c r="Z46" s="514"/>
      <c r="AC46" s="267"/>
    </row>
    <row r="47" spans="1:29" s="980" customFormat="1" ht="15.95" customHeight="1">
      <c r="A47" s="514"/>
      <c r="B47" s="514"/>
      <c r="C47" s="514"/>
      <c r="D47" s="514"/>
      <c r="E47" s="514"/>
      <c r="F47" s="514"/>
      <c r="G47" s="514"/>
      <c r="H47" s="514"/>
      <c r="I47" s="514"/>
      <c r="J47" s="514"/>
      <c r="K47" s="514"/>
      <c r="L47" s="514"/>
      <c r="M47" s="514"/>
      <c r="N47" s="514"/>
      <c r="O47" s="514"/>
      <c r="P47" s="514"/>
      <c r="Q47" s="514"/>
      <c r="R47" s="514"/>
      <c r="S47" s="514"/>
      <c r="T47" s="514"/>
      <c r="U47" s="514"/>
      <c r="V47" s="514"/>
      <c r="W47" s="514"/>
      <c r="X47" s="514"/>
      <c r="Y47" s="514"/>
      <c r="Z47" s="514"/>
      <c r="AC47" s="267"/>
    </row>
    <row r="48" spans="1:29" s="980" customFormat="1" ht="15.95" customHeight="1">
      <c r="A48" s="514"/>
      <c r="B48" s="514"/>
      <c r="C48" s="514"/>
      <c r="D48" s="514"/>
      <c r="E48" s="514"/>
      <c r="F48" s="514"/>
      <c r="G48" s="514"/>
      <c r="H48" s="514"/>
      <c r="I48" s="514"/>
      <c r="J48" s="514"/>
      <c r="K48" s="514"/>
      <c r="L48" s="514"/>
      <c r="M48" s="514"/>
      <c r="N48" s="514"/>
      <c r="O48" s="514"/>
      <c r="P48" s="514"/>
      <c r="Q48" s="514"/>
      <c r="R48" s="514"/>
      <c r="S48" s="514"/>
      <c r="T48" s="514"/>
      <c r="U48" s="514"/>
      <c r="V48" s="514"/>
      <c r="W48" s="514"/>
      <c r="X48" s="514"/>
      <c r="Y48" s="514"/>
      <c r="Z48" s="514"/>
      <c r="AC48" s="267"/>
    </row>
    <row r="49" spans="1:29" s="980" customFormat="1" ht="15.95" customHeight="1">
      <c r="A49" s="514"/>
      <c r="B49" s="514"/>
      <c r="C49" s="514"/>
      <c r="D49" s="514"/>
      <c r="E49" s="514"/>
      <c r="F49" s="514"/>
      <c r="G49" s="514"/>
      <c r="H49" s="514"/>
      <c r="I49" s="514"/>
      <c r="J49" s="514"/>
      <c r="K49" s="514"/>
      <c r="L49" s="514"/>
      <c r="M49" s="514"/>
      <c r="N49" s="514"/>
      <c r="O49" s="514"/>
      <c r="P49" s="514"/>
      <c r="Q49" s="514"/>
      <c r="R49" s="514"/>
      <c r="S49" s="514"/>
      <c r="T49" s="514"/>
      <c r="U49" s="514"/>
      <c r="V49" s="514"/>
      <c r="W49" s="514"/>
      <c r="X49" s="514"/>
      <c r="Y49" s="514"/>
      <c r="Z49" s="514"/>
      <c r="AC49" s="267"/>
    </row>
    <row r="50" spans="1:29" s="980" customFormat="1" ht="15.95" customHeight="1">
      <c r="A50" s="514"/>
      <c r="B50" s="514"/>
      <c r="C50" s="514"/>
      <c r="D50" s="514"/>
      <c r="E50" s="514"/>
      <c r="F50" s="514"/>
      <c r="G50" s="514"/>
      <c r="H50" s="514"/>
      <c r="I50" s="514"/>
      <c r="J50" s="514"/>
      <c r="K50" s="514"/>
      <c r="L50" s="514"/>
      <c r="M50" s="514"/>
      <c r="N50" s="514"/>
      <c r="O50" s="514"/>
      <c r="P50" s="514"/>
      <c r="Q50" s="514"/>
      <c r="R50" s="514"/>
      <c r="S50" s="514"/>
      <c r="T50" s="514"/>
      <c r="U50" s="514"/>
      <c r="V50" s="514"/>
      <c r="W50" s="514"/>
      <c r="X50" s="514"/>
      <c r="Y50" s="514"/>
      <c r="Z50" s="514"/>
      <c r="AC50" s="267"/>
    </row>
    <row r="51" spans="1:29" s="980" customFormat="1" ht="15.95" customHeight="1">
      <c r="A51" s="514"/>
      <c r="B51" s="514"/>
      <c r="C51" s="514"/>
      <c r="D51" s="514"/>
      <c r="E51" s="514"/>
      <c r="F51" s="514"/>
      <c r="G51" s="514"/>
      <c r="H51" s="514"/>
      <c r="I51" s="514"/>
      <c r="J51" s="514"/>
      <c r="K51" s="514"/>
      <c r="L51" s="514"/>
      <c r="M51" s="514"/>
      <c r="N51" s="514"/>
      <c r="O51" s="514"/>
      <c r="P51" s="514"/>
      <c r="Q51" s="514"/>
      <c r="R51" s="514"/>
      <c r="S51" s="514"/>
      <c r="T51" s="514"/>
      <c r="U51" s="514"/>
      <c r="V51" s="514"/>
      <c r="W51" s="514"/>
      <c r="X51" s="514"/>
      <c r="Y51" s="514"/>
      <c r="Z51" s="514"/>
      <c r="AC51" s="267"/>
    </row>
    <row r="52" spans="1:29" s="980" customFormat="1" ht="15.95" customHeight="1">
      <c r="A52" s="514"/>
      <c r="B52" s="514"/>
      <c r="C52" s="514"/>
      <c r="D52" s="514"/>
      <c r="E52" s="514"/>
      <c r="F52" s="514"/>
      <c r="G52" s="514"/>
      <c r="H52" s="514"/>
      <c r="I52" s="514"/>
      <c r="J52" s="514"/>
      <c r="K52" s="514"/>
      <c r="L52" s="514"/>
      <c r="M52" s="514"/>
      <c r="N52" s="514"/>
      <c r="O52" s="514"/>
      <c r="P52" s="514"/>
      <c r="Q52" s="514"/>
      <c r="R52" s="514"/>
      <c r="S52" s="514"/>
      <c r="T52" s="514"/>
      <c r="U52" s="514"/>
      <c r="V52" s="514"/>
      <c r="W52" s="514"/>
      <c r="X52" s="514"/>
      <c r="Y52" s="514"/>
      <c r="Z52" s="514"/>
      <c r="AC52" s="267"/>
    </row>
    <row r="53" spans="1:29" s="980" customFormat="1" ht="15.95" customHeight="1">
      <c r="A53" s="514"/>
      <c r="B53" s="514"/>
      <c r="C53" s="514"/>
      <c r="D53" s="514"/>
      <c r="E53" s="514"/>
      <c r="F53" s="514"/>
      <c r="G53" s="514"/>
      <c r="H53" s="514"/>
      <c r="I53" s="514"/>
      <c r="J53" s="514"/>
      <c r="K53" s="514"/>
      <c r="L53" s="514"/>
      <c r="M53" s="514"/>
      <c r="N53" s="514"/>
      <c r="O53" s="514"/>
      <c r="P53" s="514"/>
      <c r="Q53" s="514"/>
      <c r="R53" s="514"/>
      <c r="S53" s="514"/>
      <c r="T53" s="514"/>
      <c r="U53" s="514"/>
      <c r="V53" s="514"/>
      <c r="W53" s="514"/>
      <c r="X53" s="514"/>
      <c r="Y53" s="514"/>
      <c r="Z53" s="514"/>
      <c r="AC53" s="267"/>
    </row>
    <row r="54" spans="1:29" s="980" customFormat="1" ht="15.95" customHeight="1">
      <c r="A54" s="514"/>
      <c r="B54" s="514"/>
      <c r="C54" s="514"/>
      <c r="D54" s="514"/>
      <c r="E54" s="514"/>
      <c r="F54" s="514"/>
      <c r="G54" s="514"/>
      <c r="H54" s="514"/>
      <c r="I54" s="514"/>
      <c r="J54" s="514"/>
      <c r="K54" s="514"/>
      <c r="L54" s="514"/>
      <c r="M54" s="514"/>
      <c r="N54" s="514"/>
      <c r="O54" s="514"/>
      <c r="P54" s="514"/>
      <c r="Q54" s="514"/>
      <c r="R54" s="514"/>
      <c r="S54" s="514"/>
      <c r="T54" s="514"/>
      <c r="U54" s="514"/>
      <c r="V54" s="514"/>
      <c r="W54" s="514"/>
      <c r="X54" s="514"/>
      <c r="Y54" s="514"/>
      <c r="Z54" s="514"/>
      <c r="AC54" s="267"/>
    </row>
    <row r="55" spans="1:29" s="980" customFormat="1" ht="15.95" customHeight="1">
      <c r="A55" s="514"/>
      <c r="B55" s="514"/>
      <c r="C55" s="514"/>
      <c r="D55" s="514"/>
      <c r="E55" s="514"/>
      <c r="F55" s="514"/>
      <c r="G55" s="514"/>
      <c r="H55" s="514"/>
      <c r="I55" s="514"/>
      <c r="J55" s="514"/>
      <c r="K55" s="514"/>
      <c r="L55" s="514"/>
      <c r="M55" s="514"/>
      <c r="N55" s="514"/>
      <c r="O55" s="514"/>
      <c r="P55" s="514"/>
      <c r="Q55" s="514"/>
      <c r="R55" s="514"/>
      <c r="S55" s="514"/>
      <c r="T55" s="514"/>
      <c r="U55" s="514"/>
      <c r="V55" s="514"/>
      <c r="W55" s="514"/>
      <c r="X55" s="514"/>
      <c r="Y55" s="514"/>
      <c r="Z55" s="514"/>
      <c r="AC55" s="267"/>
    </row>
    <row r="56" spans="1:29" s="980" customFormat="1" ht="15.95" customHeight="1">
      <c r="A56" s="514"/>
      <c r="B56" s="514"/>
      <c r="C56" s="514"/>
      <c r="D56" s="514"/>
      <c r="E56" s="514"/>
      <c r="F56" s="514"/>
      <c r="G56" s="514"/>
      <c r="H56" s="514"/>
      <c r="I56" s="514"/>
      <c r="J56" s="514"/>
      <c r="K56" s="514"/>
      <c r="L56" s="514"/>
      <c r="M56" s="514"/>
      <c r="N56" s="514"/>
      <c r="O56" s="514"/>
      <c r="P56" s="514"/>
      <c r="Q56" s="514"/>
      <c r="R56" s="514"/>
      <c r="S56" s="514"/>
      <c r="T56" s="514"/>
      <c r="U56" s="514"/>
      <c r="V56" s="514"/>
      <c r="W56" s="514"/>
      <c r="X56" s="514"/>
      <c r="Y56" s="514"/>
      <c r="Z56" s="514"/>
      <c r="AC56" s="267"/>
    </row>
    <row r="57" spans="1:29" s="980" customFormat="1" ht="15.95" customHeight="1">
      <c r="A57" s="514"/>
      <c r="B57" s="514"/>
      <c r="C57" s="514"/>
      <c r="D57" s="514"/>
      <c r="E57" s="514"/>
      <c r="F57" s="514"/>
      <c r="G57" s="514"/>
      <c r="H57" s="514"/>
      <c r="I57" s="514"/>
      <c r="J57" s="514"/>
      <c r="K57" s="514"/>
      <c r="L57" s="514"/>
      <c r="M57" s="514"/>
      <c r="N57" s="514"/>
      <c r="O57" s="514"/>
      <c r="P57" s="514"/>
      <c r="Q57" s="514"/>
      <c r="R57" s="514"/>
      <c r="S57" s="514"/>
      <c r="T57" s="514"/>
      <c r="U57" s="514"/>
      <c r="V57" s="514"/>
      <c r="W57" s="514"/>
      <c r="X57" s="514"/>
      <c r="Y57" s="514"/>
      <c r="Z57" s="514"/>
      <c r="AC57" s="267"/>
    </row>
    <row r="58" spans="1:29" s="980" customFormat="1" ht="15.95" customHeight="1">
      <c r="A58" s="514"/>
      <c r="B58" s="514"/>
      <c r="C58" s="514"/>
      <c r="D58" s="514"/>
      <c r="E58" s="514"/>
      <c r="F58" s="514"/>
      <c r="G58" s="514"/>
      <c r="H58" s="514"/>
      <c r="I58" s="514"/>
      <c r="J58" s="514"/>
      <c r="K58" s="514"/>
      <c r="L58" s="514"/>
      <c r="M58" s="514"/>
      <c r="N58" s="514"/>
      <c r="O58" s="514"/>
      <c r="P58" s="514"/>
      <c r="Q58" s="514"/>
      <c r="R58" s="514"/>
      <c r="S58" s="514"/>
      <c r="T58" s="514"/>
      <c r="U58" s="514"/>
      <c r="V58" s="514"/>
      <c r="W58" s="514"/>
      <c r="X58" s="514"/>
      <c r="Y58" s="514"/>
      <c r="Z58" s="514"/>
      <c r="AC58" s="267"/>
    </row>
    <row r="59" spans="1:29" s="980" customFormat="1" ht="15.95" customHeight="1">
      <c r="A59" s="514"/>
      <c r="B59" s="514"/>
      <c r="C59" s="514"/>
      <c r="D59" s="514"/>
      <c r="E59" s="514"/>
      <c r="F59" s="514"/>
      <c r="G59" s="514"/>
      <c r="H59" s="514"/>
      <c r="I59" s="514"/>
      <c r="J59" s="514"/>
      <c r="K59" s="514"/>
      <c r="L59" s="514"/>
      <c r="M59" s="514"/>
      <c r="N59" s="514"/>
      <c r="O59" s="514"/>
      <c r="P59" s="514"/>
      <c r="Q59" s="514"/>
      <c r="R59" s="514"/>
      <c r="S59" s="514"/>
      <c r="T59" s="514"/>
      <c r="U59" s="514"/>
      <c r="V59" s="514"/>
      <c r="W59" s="514"/>
      <c r="X59" s="514"/>
      <c r="Y59" s="514"/>
      <c r="Z59" s="514"/>
      <c r="AC59" s="267"/>
    </row>
    <row r="60" spans="1:29" s="980" customFormat="1" ht="15.95" customHeight="1">
      <c r="A60" s="514"/>
      <c r="B60" s="514"/>
      <c r="C60" s="514"/>
      <c r="D60" s="514"/>
      <c r="E60" s="514"/>
      <c r="F60" s="514"/>
      <c r="G60" s="514"/>
      <c r="H60" s="514"/>
      <c r="I60" s="514"/>
      <c r="J60" s="514"/>
      <c r="K60" s="514"/>
      <c r="L60" s="514"/>
      <c r="M60" s="514"/>
      <c r="N60" s="514"/>
      <c r="O60" s="514"/>
      <c r="P60" s="514"/>
      <c r="Q60" s="514"/>
      <c r="R60" s="514"/>
      <c r="S60" s="514"/>
      <c r="T60" s="514"/>
      <c r="U60" s="514"/>
      <c r="V60" s="514"/>
      <c r="W60" s="514"/>
      <c r="X60" s="514"/>
      <c r="Y60" s="514"/>
      <c r="Z60" s="514"/>
      <c r="AC60" s="267"/>
    </row>
    <row r="61" spans="1:29" s="980" customFormat="1" ht="15.95" customHeight="1">
      <c r="A61" s="514"/>
      <c r="B61" s="514"/>
      <c r="C61" s="514"/>
      <c r="D61" s="514"/>
      <c r="E61" s="514"/>
      <c r="F61" s="514"/>
      <c r="G61" s="514"/>
      <c r="H61" s="514"/>
      <c r="I61" s="514"/>
      <c r="J61" s="514"/>
      <c r="K61" s="514"/>
      <c r="L61" s="514"/>
      <c r="M61" s="514"/>
      <c r="N61" s="514"/>
      <c r="O61" s="514"/>
      <c r="P61" s="514"/>
      <c r="Q61" s="514"/>
      <c r="R61" s="514"/>
      <c r="S61" s="514"/>
      <c r="T61" s="514"/>
      <c r="U61" s="514"/>
      <c r="V61" s="514"/>
      <c r="W61" s="514"/>
      <c r="X61" s="514"/>
      <c r="Y61" s="514"/>
      <c r="Z61" s="514"/>
      <c r="AC61" s="267"/>
    </row>
    <row r="62" spans="1:29" s="980" customFormat="1" ht="15.95" customHeight="1">
      <c r="A62" s="514"/>
      <c r="AC62" s="267"/>
    </row>
    <row r="63" spans="1:29" s="980" customFormat="1" ht="15.95" customHeight="1">
      <c r="A63" s="514"/>
      <c r="AC63" s="267"/>
    </row>
    <row r="64" spans="1:29" s="980" customFormat="1" ht="15.95" customHeight="1">
      <c r="A64" s="514"/>
      <c r="AC64" s="267"/>
    </row>
    <row r="65" spans="1:29" s="980" customFormat="1" ht="15.95" customHeight="1">
      <c r="A65" s="514"/>
      <c r="AC65" s="267"/>
    </row>
    <row r="66" spans="1:29" s="980" customFormat="1" ht="15.95" customHeight="1">
      <c r="A66" s="514"/>
      <c r="AC66" s="267"/>
    </row>
    <row r="67" spans="1:29" s="980" customFormat="1" ht="15.95" customHeight="1">
      <c r="A67" s="514"/>
      <c r="AC67" s="267"/>
    </row>
    <row r="68" spans="1:29" s="980" customFormat="1">
      <c r="AC68" s="267"/>
    </row>
    <row r="69" spans="1:29" s="980" customFormat="1">
      <c r="A69" s="1138"/>
      <c r="B69" s="1138"/>
      <c r="C69" s="1138"/>
      <c r="D69" s="1138"/>
      <c r="E69" s="1138"/>
      <c r="F69" s="1138"/>
      <c r="G69" s="1138"/>
      <c r="H69" s="1138"/>
      <c r="I69" s="1138"/>
      <c r="J69" s="1138"/>
      <c r="K69" s="1138"/>
      <c r="L69" s="1138"/>
      <c r="M69" s="1138"/>
      <c r="N69" s="1138"/>
      <c r="O69" s="1138"/>
      <c r="P69" s="1138"/>
      <c r="Q69" s="1138"/>
      <c r="R69" s="1138"/>
      <c r="S69" s="1138"/>
      <c r="T69" s="1138"/>
      <c r="U69" s="1138"/>
      <c r="V69" s="1138"/>
      <c r="W69" s="1138"/>
      <c r="X69" s="514"/>
      <c r="Y69" s="514"/>
      <c r="Z69" s="514"/>
      <c r="AC69" s="267"/>
    </row>
    <row r="70" spans="1:29" s="980" customFormat="1">
      <c r="A70" s="514"/>
      <c r="B70" s="514"/>
      <c r="C70" s="514"/>
      <c r="D70" s="514"/>
      <c r="E70" s="514"/>
      <c r="F70" s="514"/>
      <c r="G70" s="514"/>
      <c r="H70" s="514"/>
      <c r="I70" s="514"/>
      <c r="J70" s="514"/>
      <c r="K70" s="514"/>
      <c r="L70" s="514"/>
      <c r="M70" s="514"/>
      <c r="N70" s="514"/>
      <c r="O70" s="514"/>
      <c r="P70" s="514"/>
      <c r="Q70" s="514"/>
      <c r="R70" s="514"/>
      <c r="S70" s="514"/>
      <c r="T70" s="514"/>
      <c r="U70" s="514"/>
      <c r="V70" s="514"/>
      <c r="W70" s="514"/>
      <c r="X70" s="514"/>
      <c r="Y70" s="514"/>
      <c r="Z70" s="514"/>
      <c r="AC70" s="267"/>
    </row>
    <row r="71" spans="1:29" s="980" customFormat="1">
      <c r="A71" s="514"/>
      <c r="B71" s="514"/>
      <c r="C71" s="514"/>
      <c r="D71" s="514"/>
      <c r="E71" s="514"/>
      <c r="F71" s="514"/>
      <c r="G71" s="514"/>
      <c r="H71" s="514"/>
      <c r="I71" s="514"/>
      <c r="J71" s="514"/>
      <c r="K71" s="514"/>
      <c r="L71" s="514"/>
      <c r="M71" s="514"/>
      <c r="N71" s="514"/>
      <c r="O71" s="514"/>
      <c r="P71" s="514"/>
      <c r="Q71" s="514"/>
      <c r="R71" s="514"/>
      <c r="S71" s="514"/>
      <c r="T71" s="514"/>
      <c r="U71" s="514"/>
      <c r="V71" s="514"/>
      <c r="W71" s="514"/>
      <c r="X71" s="514"/>
      <c r="Y71" s="514"/>
      <c r="Z71" s="514"/>
      <c r="AC71" s="267"/>
    </row>
    <row r="72" spans="1:29" s="980" customFormat="1">
      <c r="A72" s="514"/>
      <c r="B72" s="514"/>
      <c r="C72" s="514"/>
      <c r="D72" s="514"/>
      <c r="E72" s="514"/>
      <c r="F72" s="514"/>
      <c r="G72" s="514"/>
      <c r="H72" s="514"/>
      <c r="I72" s="514"/>
      <c r="J72" s="514"/>
      <c r="K72" s="514"/>
      <c r="L72" s="514"/>
      <c r="M72" s="514"/>
      <c r="N72" s="514"/>
      <c r="O72" s="514"/>
      <c r="P72" s="514"/>
      <c r="Q72" s="514"/>
      <c r="R72" s="514"/>
      <c r="S72" s="514"/>
      <c r="T72" s="514"/>
      <c r="U72" s="514"/>
      <c r="V72" s="514"/>
      <c r="W72" s="514"/>
      <c r="X72" s="514"/>
      <c r="Y72" s="514"/>
      <c r="Z72" s="514"/>
      <c r="AC72" s="267"/>
    </row>
    <row r="73" spans="1:29" s="980" customFormat="1">
      <c r="A73" s="514"/>
      <c r="B73" s="514"/>
      <c r="C73" s="514"/>
      <c r="D73" s="514"/>
      <c r="E73" s="514"/>
      <c r="F73" s="514"/>
      <c r="G73" s="514"/>
      <c r="H73" s="514"/>
      <c r="I73" s="514"/>
      <c r="J73" s="514"/>
      <c r="K73" s="514"/>
      <c r="L73" s="514"/>
      <c r="M73" s="514"/>
      <c r="N73" s="514"/>
      <c r="O73" s="514"/>
      <c r="P73" s="514"/>
      <c r="Q73" s="514"/>
      <c r="R73" s="514"/>
      <c r="S73" s="514"/>
      <c r="T73" s="514"/>
      <c r="U73" s="514"/>
      <c r="V73" s="514"/>
      <c r="W73" s="514"/>
      <c r="X73" s="514"/>
      <c r="Y73" s="514"/>
      <c r="Z73" s="514"/>
      <c r="AC73" s="267"/>
    </row>
    <row r="74" spans="1:29" s="980" customFormat="1">
      <c r="A74" s="514"/>
      <c r="B74" s="514"/>
      <c r="C74" s="514"/>
      <c r="D74" s="514"/>
      <c r="E74" s="514"/>
      <c r="F74" s="514"/>
      <c r="G74" s="514"/>
      <c r="H74" s="514"/>
      <c r="I74" s="514"/>
      <c r="J74" s="514"/>
      <c r="K74" s="514"/>
      <c r="L74" s="514"/>
      <c r="M74" s="514"/>
      <c r="N74" s="514"/>
      <c r="O74" s="514"/>
      <c r="P74" s="514"/>
      <c r="Q74" s="514"/>
      <c r="R74" s="514"/>
      <c r="S74" s="514"/>
      <c r="T74" s="514"/>
      <c r="U74" s="514"/>
      <c r="V74" s="514"/>
      <c r="W74" s="514"/>
      <c r="X74" s="514"/>
      <c r="Y74" s="514"/>
      <c r="Z74" s="514"/>
      <c r="AC74" s="267"/>
    </row>
    <row r="75" spans="1:29" s="980" customFormat="1">
      <c r="A75" s="514"/>
      <c r="B75" s="514"/>
      <c r="C75" s="514"/>
      <c r="D75" s="514"/>
      <c r="E75" s="514"/>
      <c r="F75" s="514"/>
      <c r="G75" s="514"/>
      <c r="H75" s="514"/>
      <c r="I75" s="514"/>
      <c r="J75" s="514"/>
      <c r="K75" s="514"/>
      <c r="L75" s="514"/>
      <c r="M75" s="514"/>
      <c r="N75" s="514"/>
      <c r="O75" s="514"/>
      <c r="P75" s="514"/>
      <c r="Q75" s="514"/>
      <c r="R75" s="514"/>
      <c r="S75" s="514"/>
      <c r="T75" s="514"/>
      <c r="U75" s="514"/>
      <c r="V75" s="514"/>
      <c r="W75" s="514"/>
      <c r="X75" s="514"/>
      <c r="Y75" s="514"/>
      <c r="Z75" s="514"/>
      <c r="AC75" s="267"/>
    </row>
    <row r="76" spans="1:29" s="980" customFormat="1">
      <c r="A76" s="514"/>
      <c r="B76" s="514"/>
      <c r="C76" s="514"/>
      <c r="D76" s="514"/>
      <c r="E76" s="514"/>
      <c r="F76" s="514"/>
      <c r="G76" s="514"/>
      <c r="H76" s="514"/>
      <c r="I76" s="514"/>
      <c r="J76" s="514"/>
      <c r="K76" s="514"/>
      <c r="L76" s="514"/>
      <c r="M76" s="514"/>
      <c r="N76" s="514"/>
      <c r="O76" s="514"/>
      <c r="P76" s="514"/>
      <c r="Q76" s="514"/>
      <c r="R76" s="514"/>
      <c r="S76" s="514"/>
      <c r="T76" s="514"/>
      <c r="U76" s="514"/>
      <c r="V76" s="514"/>
      <c r="W76" s="514"/>
      <c r="X76" s="514"/>
      <c r="Y76" s="514"/>
      <c r="Z76" s="514"/>
      <c r="AC76" s="267"/>
    </row>
    <row r="77" spans="1:29" s="980" customFormat="1">
      <c r="A77" s="514"/>
      <c r="B77" s="514"/>
      <c r="C77" s="514"/>
      <c r="D77" s="514"/>
      <c r="E77" s="514"/>
      <c r="F77" s="514"/>
      <c r="G77" s="514"/>
      <c r="H77" s="514"/>
      <c r="I77" s="514"/>
      <c r="J77" s="514"/>
      <c r="K77" s="514"/>
      <c r="L77" s="514"/>
      <c r="M77" s="514"/>
      <c r="N77" s="514"/>
      <c r="O77" s="514"/>
      <c r="P77" s="514"/>
      <c r="Q77" s="514"/>
      <c r="R77" s="514"/>
      <c r="S77" s="514"/>
      <c r="T77" s="514"/>
      <c r="U77" s="514"/>
      <c r="V77" s="514"/>
      <c r="W77" s="514"/>
      <c r="X77" s="514"/>
      <c r="Y77" s="514"/>
      <c r="Z77" s="514"/>
      <c r="AC77" s="267"/>
    </row>
    <row r="78" spans="1:29" s="980" customFormat="1">
      <c r="A78" s="514"/>
      <c r="B78" s="514"/>
      <c r="C78" s="514"/>
      <c r="D78" s="514"/>
      <c r="E78" s="514"/>
      <c r="F78" s="514"/>
      <c r="G78" s="514"/>
      <c r="H78" s="514"/>
      <c r="I78" s="514"/>
      <c r="J78" s="514"/>
      <c r="K78" s="514"/>
      <c r="L78" s="514"/>
      <c r="M78" s="514"/>
      <c r="N78" s="514"/>
      <c r="O78" s="514"/>
      <c r="P78" s="514"/>
      <c r="Q78" s="514"/>
      <c r="R78" s="514"/>
      <c r="S78" s="514"/>
      <c r="T78" s="514"/>
      <c r="U78" s="514"/>
      <c r="V78" s="514"/>
      <c r="W78" s="514"/>
      <c r="X78" s="514"/>
      <c r="Y78" s="514"/>
      <c r="Z78" s="514"/>
      <c r="AC78" s="267"/>
    </row>
    <row r="79" spans="1:29" ht="13.5" customHeight="1">
      <c r="A79" s="324"/>
      <c r="B79" s="324"/>
      <c r="C79" s="324"/>
      <c r="D79" s="324"/>
      <c r="E79" s="324"/>
      <c r="F79" s="324"/>
      <c r="G79" s="1159"/>
      <c r="H79" s="1159"/>
      <c r="I79" s="1159"/>
      <c r="J79" s="1159"/>
      <c r="K79" s="1159"/>
      <c r="L79" s="1159"/>
      <c r="M79" s="1159"/>
      <c r="N79" s="1159"/>
      <c r="O79" s="1159"/>
      <c r="P79" s="1159"/>
      <c r="Q79" s="1159"/>
      <c r="R79" s="1159"/>
      <c r="S79" s="1159"/>
      <c r="T79" s="1159"/>
      <c r="U79" s="1159"/>
      <c r="V79" s="1159"/>
      <c r="W79" s="1159"/>
      <c r="X79" s="1159"/>
      <c r="Y79" s="1159"/>
      <c r="Z79" s="1159"/>
    </row>
    <row r="80" spans="1:29">
      <c r="A80" s="324"/>
      <c r="B80" s="324"/>
      <c r="C80" s="324"/>
      <c r="D80" s="324"/>
      <c r="E80" s="324"/>
      <c r="F80" s="324"/>
      <c r="G80" s="1159"/>
      <c r="H80" s="1159"/>
      <c r="I80" s="1159"/>
      <c r="J80" s="1159"/>
      <c r="K80" s="1159"/>
      <c r="L80" s="1159"/>
      <c r="M80" s="1159"/>
      <c r="N80" s="1159"/>
      <c r="O80" s="1159"/>
      <c r="P80" s="1159"/>
      <c r="Q80" s="1159"/>
      <c r="R80" s="1159"/>
      <c r="S80" s="1159"/>
      <c r="T80" s="1159"/>
      <c r="U80" s="1159"/>
      <c r="V80" s="1159"/>
      <c r="W80" s="1159"/>
      <c r="X80" s="1159"/>
      <c r="Y80" s="1159"/>
      <c r="Z80" s="1159"/>
    </row>
    <row r="81" spans="1:26">
      <c r="A81" s="514"/>
      <c r="B81" s="324"/>
      <c r="C81" s="324"/>
      <c r="D81" s="324"/>
      <c r="E81" s="324"/>
      <c r="F81" s="324"/>
      <c r="G81" s="1159"/>
      <c r="H81" s="1159"/>
      <c r="I81" s="1159"/>
      <c r="J81" s="1159"/>
      <c r="K81" s="1159"/>
      <c r="L81" s="1159"/>
      <c r="M81" s="1159"/>
      <c r="N81" s="1159"/>
      <c r="O81" s="1159"/>
      <c r="P81" s="1159"/>
      <c r="Q81" s="1159"/>
      <c r="R81" s="1159"/>
      <c r="S81" s="1159"/>
      <c r="T81" s="1159"/>
      <c r="U81" s="1159"/>
      <c r="V81" s="1159"/>
      <c r="W81" s="1159"/>
      <c r="X81" s="1159"/>
      <c r="Y81" s="1159"/>
      <c r="Z81" s="1159"/>
    </row>
    <row r="82" spans="1:26">
      <c r="A82" s="514"/>
      <c r="B82" s="324"/>
      <c r="C82" s="324"/>
      <c r="D82" s="324"/>
      <c r="E82" s="324"/>
      <c r="F82" s="324"/>
      <c r="G82" s="324"/>
      <c r="H82" s="324"/>
      <c r="I82" s="324"/>
      <c r="J82" s="324"/>
      <c r="K82" s="1160"/>
      <c r="L82" s="324"/>
      <c r="M82" s="1160"/>
      <c r="N82" s="324"/>
      <c r="O82" s="1160"/>
      <c r="P82" s="324"/>
      <c r="Q82" s="324"/>
      <c r="R82" s="317"/>
      <c r="S82" s="317"/>
      <c r="T82" s="324"/>
      <c r="U82" s="324"/>
      <c r="V82" s="324"/>
      <c r="W82" s="324"/>
      <c r="X82" s="324"/>
      <c r="Y82" s="324"/>
      <c r="Z82" s="324"/>
    </row>
    <row r="83" spans="1:26">
      <c r="A83" s="324"/>
      <c r="B83" s="324"/>
      <c r="C83" s="324"/>
      <c r="D83" s="324"/>
      <c r="E83" s="324"/>
      <c r="F83" s="324"/>
      <c r="G83" s="324"/>
      <c r="H83" s="324"/>
      <c r="I83" s="324"/>
      <c r="J83" s="324"/>
      <c r="K83" s="1160"/>
      <c r="L83" s="324"/>
      <c r="M83" s="1160"/>
      <c r="N83" s="324"/>
      <c r="O83" s="1160"/>
      <c r="P83" s="324"/>
      <c r="Q83" s="324"/>
      <c r="R83" s="317"/>
      <c r="S83" s="317"/>
      <c r="T83" s="324"/>
      <c r="U83" s="324"/>
      <c r="V83" s="324"/>
      <c r="W83" s="324"/>
      <c r="X83" s="324"/>
      <c r="Y83" s="324"/>
      <c r="Z83" s="324"/>
    </row>
    <row r="84" spans="1:26" ht="13.5" customHeight="1">
      <c r="B84" s="324"/>
      <c r="C84" s="324"/>
      <c r="D84" s="324"/>
      <c r="E84" s="324"/>
      <c r="F84" s="324"/>
      <c r="G84" s="324"/>
      <c r="H84" s="324"/>
      <c r="I84" s="324"/>
      <c r="J84" s="324"/>
      <c r="K84" s="324"/>
      <c r="L84" s="324"/>
      <c r="M84" s="324"/>
      <c r="N84" s="324"/>
      <c r="O84" s="324"/>
      <c r="P84" s="324"/>
      <c r="Q84" s="324"/>
      <c r="R84" s="317"/>
      <c r="S84" s="317"/>
      <c r="T84" s="324"/>
      <c r="U84" s="324"/>
      <c r="V84" s="324"/>
      <c r="W84" s="324"/>
      <c r="X84" s="324"/>
      <c r="Y84" s="324"/>
      <c r="Z84" s="324"/>
    </row>
    <row r="85" spans="1:26" ht="15" customHeight="1">
      <c r="B85" s="324"/>
      <c r="C85" s="324"/>
      <c r="D85" s="1161"/>
      <c r="E85" s="324"/>
      <c r="F85" s="324"/>
      <c r="G85" s="324"/>
      <c r="H85" s="1161"/>
      <c r="I85" s="324"/>
      <c r="J85" s="324"/>
      <c r="K85" s="1160"/>
      <c r="L85" s="324"/>
      <c r="M85" s="324"/>
      <c r="N85" s="324"/>
      <c r="O85" s="324"/>
      <c r="P85" s="324"/>
      <c r="Q85" s="1161"/>
      <c r="R85" s="1954"/>
      <c r="S85" s="1954"/>
      <c r="T85" s="1954"/>
      <c r="U85" s="1954"/>
      <c r="V85" s="1954"/>
      <c r="W85" s="1954"/>
      <c r="X85" s="1954"/>
      <c r="Y85" s="1954"/>
      <c r="Z85" s="1161"/>
    </row>
    <row r="86" spans="1:26" ht="15" customHeight="1">
      <c r="A86" s="317"/>
      <c r="B86" s="317"/>
      <c r="C86" s="317"/>
      <c r="D86" s="1161"/>
      <c r="E86" s="1954"/>
      <c r="F86" s="1954"/>
      <c r="G86" s="1954"/>
      <c r="H86" s="1161"/>
      <c r="I86" s="317"/>
      <c r="J86" s="324"/>
      <c r="K86" s="324"/>
      <c r="L86" s="324"/>
      <c r="M86" s="324"/>
      <c r="N86" s="324"/>
      <c r="O86" s="324"/>
      <c r="P86" s="324"/>
      <c r="Q86" s="1161"/>
      <c r="R86" s="1954"/>
      <c r="S86" s="1954"/>
      <c r="T86" s="1954"/>
      <c r="U86" s="1954"/>
      <c r="V86" s="1954"/>
      <c r="W86" s="1954"/>
      <c r="X86" s="1954"/>
      <c r="Y86" s="1954"/>
      <c r="Z86" s="1162"/>
    </row>
    <row r="87" spans="1:26" ht="15" customHeight="1">
      <c r="A87" s="317"/>
      <c r="B87" s="317"/>
      <c r="C87" s="317"/>
      <c r="D87" s="1161"/>
      <c r="E87" s="1954"/>
      <c r="F87" s="1954"/>
      <c r="G87" s="1954"/>
      <c r="H87" s="1161"/>
      <c r="I87" s="317"/>
      <c r="J87" s="324"/>
      <c r="K87" s="324"/>
      <c r="L87" s="324"/>
      <c r="M87" s="324"/>
      <c r="N87" s="324"/>
      <c r="O87" s="324"/>
      <c r="P87" s="324"/>
      <c r="Q87" s="1161"/>
      <c r="R87" s="1954"/>
      <c r="S87" s="1954"/>
      <c r="T87" s="1954"/>
      <c r="U87" s="1954"/>
      <c r="V87" s="1954"/>
      <c r="W87" s="1954"/>
      <c r="X87" s="1954"/>
      <c r="Y87" s="1954"/>
      <c r="Z87" s="1162"/>
    </row>
    <row r="88" spans="1:26" ht="13.5" customHeight="1">
      <c r="A88" s="324"/>
      <c r="B88" s="324"/>
      <c r="C88" s="324"/>
      <c r="D88" s="324"/>
      <c r="E88" s="324"/>
      <c r="F88" s="324"/>
      <c r="G88" s="324"/>
      <c r="H88" s="1973"/>
      <c r="I88" s="1973"/>
      <c r="J88" s="1973"/>
      <c r="K88" s="1973"/>
      <c r="L88" s="1973"/>
      <c r="M88" s="1973"/>
      <c r="N88" s="1973"/>
      <c r="O88" s="1973"/>
      <c r="P88" s="1973"/>
      <c r="Q88" s="1973"/>
      <c r="R88" s="1973"/>
      <c r="S88" s="1973"/>
      <c r="T88" s="1973"/>
      <c r="U88" s="1973"/>
      <c r="V88" s="1973"/>
      <c r="W88" s="1973"/>
      <c r="X88" s="1973"/>
      <c r="Y88" s="1973"/>
      <c r="Z88" s="1973"/>
    </row>
    <row r="89" spans="1:26" ht="15.75" customHeight="1">
      <c r="A89" s="317"/>
      <c r="B89" s="317"/>
      <c r="C89" s="317"/>
      <c r="D89" s="317"/>
      <c r="E89" s="317"/>
      <c r="F89" s="317"/>
      <c r="G89" s="317"/>
      <c r="H89" s="1973"/>
      <c r="I89" s="1973"/>
      <c r="J89" s="1973"/>
      <c r="K89" s="1973"/>
      <c r="L89" s="1973"/>
      <c r="M89" s="1973"/>
      <c r="N89" s="1973"/>
      <c r="O89" s="1973"/>
      <c r="P89" s="1973"/>
      <c r="Q89" s="1973"/>
      <c r="R89" s="1973"/>
      <c r="S89" s="1973"/>
      <c r="T89" s="1973"/>
      <c r="U89" s="1973"/>
      <c r="V89" s="1973"/>
      <c r="W89" s="1973"/>
      <c r="X89" s="1973"/>
      <c r="Y89" s="1973"/>
      <c r="Z89" s="1973"/>
    </row>
    <row r="90" spans="1:26" ht="15.75" customHeight="1">
      <c r="A90" s="324"/>
      <c r="B90" s="324"/>
      <c r="C90" s="324"/>
      <c r="D90" s="324"/>
      <c r="E90" s="324"/>
      <c r="F90" s="324"/>
      <c r="G90" s="324"/>
      <c r="H90" s="1973"/>
      <c r="I90" s="1248"/>
      <c r="J90" s="1248"/>
      <c r="K90" s="1248"/>
      <c r="L90" s="1248"/>
      <c r="M90" s="1248"/>
      <c r="N90" s="1248"/>
      <c r="O90" s="1248"/>
      <c r="P90" s="1248"/>
      <c r="Q90" s="1248"/>
      <c r="R90" s="1248"/>
      <c r="S90" s="1248"/>
      <c r="T90" s="1248"/>
      <c r="U90" s="1248"/>
      <c r="V90" s="1248"/>
      <c r="W90" s="1248"/>
      <c r="X90" s="1248"/>
      <c r="Y90" s="1248"/>
      <c r="Z90" s="1248"/>
    </row>
    <row r="91" spans="1:26" ht="15.75" customHeight="1">
      <c r="A91" s="317"/>
      <c r="B91" s="317"/>
      <c r="C91" s="317"/>
      <c r="D91" s="317"/>
      <c r="E91" s="317"/>
      <c r="F91" s="317"/>
      <c r="G91" s="317"/>
      <c r="H91" s="1248"/>
      <c r="I91" s="1248"/>
      <c r="J91" s="1248"/>
      <c r="K91" s="1248"/>
      <c r="L91" s="1248"/>
      <c r="M91" s="1248"/>
      <c r="N91" s="1248"/>
      <c r="O91" s="1248"/>
      <c r="P91" s="1248"/>
      <c r="Q91" s="1248"/>
      <c r="R91" s="1248"/>
      <c r="S91" s="1248"/>
      <c r="T91" s="1248"/>
      <c r="U91" s="1248"/>
      <c r="V91" s="1248"/>
      <c r="W91" s="1248"/>
      <c r="X91" s="1248"/>
      <c r="Y91" s="1248"/>
      <c r="Z91" s="1248"/>
    </row>
    <row r="92" spans="1:26" ht="18" customHeight="1">
      <c r="A92" s="1961"/>
      <c r="B92" s="1961"/>
      <c r="C92" s="1961"/>
      <c r="D92" s="1961"/>
      <c r="E92" s="1961"/>
      <c r="F92" s="1961"/>
      <c r="G92" s="1961"/>
      <c r="H92" s="1961"/>
      <c r="I92" s="1961"/>
      <c r="J92" s="1961"/>
      <c r="K92" s="1961"/>
      <c r="L92" s="1961"/>
      <c r="M92" s="1961"/>
      <c r="N92" s="1961"/>
      <c r="O92" s="1961"/>
      <c r="P92" s="1961"/>
      <c r="Q92" s="1961"/>
      <c r="R92" s="1961"/>
      <c r="S92" s="1961"/>
      <c r="T92" s="1961"/>
      <c r="U92" s="1961"/>
      <c r="V92" s="1961"/>
      <c r="W92" s="1961"/>
      <c r="X92" s="1961"/>
      <c r="Y92" s="1961"/>
      <c r="Z92" s="1961"/>
    </row>
    <row r="93" spans="1:26" ht="15.75" customHeight="1">
      <c r="A93" s="324"/>
      <c r="B93" s="324"/>
      <c r="C93" s="324"/>
      <c r="D93" s="324"/>
      <c r="E93" s="324"/>
      <c r="F93" s="324"/>
      <c r="G93" s="324"/>
      <c r="H93" s="324"/>
      <c r="I93" s="324"/>
      <c r="J93" s="324"/>
      <c r="K93" s="324"/>
      <c r="L93" s="324"/>
      <c r="M93" s="324"/>
      <c r="N93" s="324"/>
      <c r="O93" s="324"/>
      <c r="P93" s="324"/>
      <c r="Q93" s="324"/>
      <c r="R93" s="324"/>
      <c r="S93" s="324"/>
      <c r="T93" s="324"/>
      <c r="U93" s="324"/>
      <c r="V93" s="324"/>
      <c r="W93" s="324"/>
      <c r="X93" s="324"/>
      <c r="Y93" s="324"/>
      <c r="Z93" s="324"/>
    </row>
    <row r="94" spans="1:26" ht="15.75" customHeight="1">
      <c r="A94" s="324"/>
      <c r="B94" s="324"/>
      <c r="C94" s="324"/>
      <c r="D94" s="324"/>
      <c r="E94" s="1954"/>
      <c r="F94" s="1954"/>
      <c r="G94" s="1954"/>
      <c r="H94" s="1954"/>
      <c r="J94" s="324"/>
      <c r="K94" s="324"/>
      <c r="L94" s="324"/>
      <c r="M94" s="324"/>
      <c r="N94" s="324"/>
      <c r="O94" s="324"/>
      <c r="P94" s="324"/>
      <c r="Q94" s="324"/>
      <c r="R94" s="324"/>
      <c r="S94" s="324"/>
      <c r="T94" s="324"/>
      <c r="U94" s="324"/>
      <c r="V94" s="324"/>
      <c r="W94" s="324"/>
      <c r="X94" s="324"/>
      <c r="Y94" s="324"/>
      <c r="Z94" s="324"/>
    </row>
    <row r="95" spans="1:26" ht="15.75" customHeight="1">
      <c r="A95" s="324"/>
      <c r="B95" s="324"/>
      <c r="C95" s="324"/>
      <c r="D95" s="324"/>
      <c r="E95" s="324"/>
      <c r="F95" s="1954"/>
      <c r="G95" s="1954"/>
      <c r="H95" s="324"/>
      <c r="I95" s="1974"/>
      <c r="J95" s="1974"/>
      <c r="K95" s="1974"/>
      <c r="L95" s="1974"/>
      <c r="M95" s="1974"/>
      <c r="N95" s="1974"/>
      <c r="O95" s="1974"/>
      <c r="P95" s="1974"/>
      <c r="Q95" s="1974"/>
      <c r="R95" s="1974"/>
      <c r="S95" s="1974"/>
      <c r="T95" s="1974"/>
      <c r="U95" s="1974"/>
      <c r="V95" s="1974"/>
      <c r="W95" s="1974"/>
      <c r="X95" s="1974"/>
      <c r="Y95" s="1974"/>
      <c r="Z95" s="1974"/>
    </row>
    <row r="96" spans="1:26" ht="15.75" customHeight="1">
      <c r="A96" s="324"/>
      <c r="B96" s="324"/>
      <c r="C96" s="324"/>
      <c r="D96" s="324"/>
      <c r="E96" s="324"/>
      <c r="F96" s="1954"/>
      <c r="G96" s="1954"/>
      <c r="H96" s="324"/>
      <c r="I96" s="1974"/>
      <c r="J96" s="1974"/>
      <c r="K96" s="1974"/>
      <c r="L96" s="1974"/>
      <c r="M96" s="1974"/>
      <c r="N96" s="1974"/>
      <c r="O96" s="1974"/>
      <c r="P96" s="1974"/>
      <c r="Q96" s="1974"/>
      <c r="R96" s="1974"/>
      <c r="S96" s="1974"/>
      <c r="T96" s="1974"/>
      <c r="U96" s="1974"/>
      <c r="V96" s="1974"/>
      <c r="W96" s="1974"/>
      <c r="X96" s="1974"/>
      <c r="Y96" s="1974"/>
      <c r="Z96" s="1974"/>
    </row>
    <row r="97" spans="1:26" ht="15.75" customHeight="1">
      <c r="A97" s="324"/>
      <c r="B97" s="324"/>
      <c r="C97" s="324"/>
      <c r="D97" s="324"/>
      <c r="E97" s="324"/>
      <c r="F97" s="1954"/>
      <c r="G97" s="1954"/>
      <c r="H97" s="324"/>
      <c r="I97" s="1974"/>
      <c r="J97" s="1974"/>
      <c r="K97" s="1974"/>
      <c r="L97" s="1974"/>
      <c r="M97" s="1974"/>
      <c r="N97" s="1974"/>
      <c r="O97" s="1974"/>
      <c r="P97" s="1974"/>
      <c r="Q97" s="1974"/>
      <c r="R97" s="1974"/>
      <c r="S97" s="1974"/>
      <c r="T97" s="1974"/>
      <c r="U97" s="1974"/>
      <c r="V97" s="1974"/>
      <c r="W97" s="1974"/>
      <c r="X97" s="1974"/>
      <c r="Y97" s="1974"/>
      <c r="Z97" s="1974"/>
    </row>
    <row r="98" spans="1:26" ht="15.75" customHeight="1">
      <c r="A98" s="324"/>
      <c r="B98" s="324"/>
      <c r="C98" s="324"/>
      <c r="D98" s="324"/>
      <c r="E98" s="324"/>
      <c r="F98" s="324"/>
      <c r="G98" s="324"/>
      <c r="H98" s="324"/>
      <c r="I98" s="324"/>
      <c r="J98" s="324"/>
      <c r="K98" s="324"/>
      <c r="L98" s="324"/>
      <c r="M98" s="324"/>
      <c r="N98" s="324"/>
      <c r="O98" s="324"/>
      <c r="P98" s="324"/>
      <c r="Q98" s="324"/>
      <c r="R98" s="324"/>
      <c r="S98" s="324"/>
      <c r="T98" s="324"/>
      <c r="U98" s="324"/>
      <c r="V98" s="324"/>
      <c r="W98" s="324"/>
      <c r="X98" s="324"/>
      <c r="Y98" s="324"/>
      <c r="Z98" s="324"/>
    </row>
    <row r="99" spans="1:26" ht="15.75" customHeight="1">
      <c r="A99" s="324"/>
      <c r="B99" s="324"/>
      <c r="C99" s="324"/>
      <c r="D99" s="324"/>
      <c r="E99" s="324"/>
      <c r="F99" s="324"/>
      <c r="G99" s="324"/>
      <c r="H99" s="324"/>
      <c r="I99" s="324"/>
      <c r="J99" s="324"/>
      <c r="K99" s="324"/>
      <c r="L99" s="324"/>
      <c r="M99" s="324"/>
      <c r="N99" s="324"/>
      <c r="O99" s="324"/>
      <c r="P99" s="324"/>
      <c r="Q99" s="324"/>
      <c r="R99" s="324"/>
      <c r="S99" s="324"/>
      <c r="T99" s="324"/>
      <c r="U99" s="324"/>
      <c r="V99" s="324"/>
      <c r="W99" s="324"/>
      <c r="X99" s="324"/>
      <c r="Y99" s="324"/>
      <c r="Z99" s="324"/>
    </row>
    <row r="100" spans="1:26">
      <c r="A100" s="1160"/>
      <c r="B100" s="324"/>
      <c r="C100" s="324"/>
      <c r="D100" s="1160"/>
      <c r="E100" s="324"/>
      <c r="F100" s="324"/>
      <c r="G100" s="1160"/>
      <c r="H100" s="324"/>
      <c r="I100" s="324"/>
      <c r="J100" s="1160"/>
      <c r="K100" s="324"/>
      <c r="L100" s="324"/>
      <c r="M100" s="1160"/>
      <c r="N100" s="324"/>
      <c r="O100" s="324"/>
      <c r="P100" s="324"/>
      <c r="Q100" s="1160"/>
      <c r="R100" s="324"/>
      <c r="S100" s="324"/>
      <c r="T100" s="324"/>
      <c r="U100" s="324"/>
      <c r="V100" s="1160"/>
      <c r="W100" s="1163"/>
      <c r="X100" s="324"/>
      <c r="Y100" s="324"/>
      <c r="Z100" s="317"/>
    </row>
    <row r="101" spans="1:26" ht="15.75" customHeight="1">
      <c r="A101" s="324"/>
      <c r="B101" s="324"/>
      <c r="C101" s="324"/>
      <c r="D101" s="324"/>
      <c r="E101" s="324"/>
      <c r="F101" s="324"/>
      <c r="G101" s="324"/>
      <c r="H101" s="324"/>
      <c r="I101" s="324"/>
      <c r="J101" s="324"/>
      <c r="K101" s="324"/>
      <c r="L101" s="324"/>
      <c r="M101" s="324"/>
      <c r="N101" s="324"/>
      <c r="O101" s="324"/>
      <c r="P101" s="324"/>
      <c r="Q101" s="324"/>
      <c r="R101" s="324"/>
      <c r="S101" s="324"/>
      <c r="T101" s="324"/>
      <c r="U101" s="324"/>
      <c r="V101" s="324"/>
      <c r="W101" s="324"/>
      <c r="X101" s="324"/>
      <c r="Y101" s="324"/>
      <c r="Z101" s="324"/>
    </row>
    <row r="102" spans="1:26" ht="15.75" customHeight="1">
      <c r="A102" s="324"/>
      <c r="B102" s="324"/>
      <c r="C102" s="324"/>
      <c r="D102" s="324"/>
      <c r="E102" s="324"/>
      <c r="F102" s="324"/>
      <c r="G102" s="324"/>
      <c r="H102" s="324"/>
      <c r="I102" s="324"/>
      <c r="J102" s="324"/>
      <c r="K102" s="324"/>
      <c r="L102" s="324"/>
      <c r="M102" s="324"/>
      <c r="N102" s="324"/>
      <c r="O102" s="324"/>
      <c r="P102" s="324"/>
      <c r="Q102" s="324"/>
      <c r="R102" s="324"/>
      <c r="S102" s="324"/>
      <c r="T102" s="324"/>
      <c r="U102" s="324"/>
      <c r="V102" s="324"/>
      <c r="W102" s="324"/>
      <c r="X102" s="324"/>
      <c r="Y102" s="324"/>
      <c r="Z102" s="324"/>
    </row>
    <row r="103" spans="1:26" ht="15.75" customHeight="1">
      <c r="A103" s="324"/>
      <c r="B103" s="324"/>
      <c r="C103" s="324"/>
      <c r="D103" s="324"/>
      <c r="E103" s="324"/>
      <c r="F103" s="324"/>
      <c r="G103" s="324"/>
      <c r="H103" s="324"/>
      <c r="I103" s="324"/>
      <c r="J103" s="324"/>
      <c r="K103" s="324"/>
      <c r="L103" s="324"/>
      <c r="M103" s="324"/>
      <c r="N103" s="324"/>
      <c r="O103" s="324"/>
      <c r="P103" s="324"/>
      <c r="Q103" s="324"/>
      <c r="R103" s="324"/>
      <c r="S103" s="324"/>
      <c r="T103" s="324"/>
      <c r="U103" s="324"/>
      <c r="V103" s="324"/>
      <c r="W103" s="324"/>
      <c r="X103" s="324"/>
      <c r="Y103" s="324"/>
      <c r="Z103" s="324"/>
    </row>
    <row r="104" spans="1:26" ht="15.75" customHeight="1">
      <c r="A104" s="324"/>
      <c r="B104" s="324"/>
      <c r="C104" s="324"/>
      <c r="D104" s="324"/>
      <c r="E104" s="324"/>
      <c r="F104" s="324"/>
      <c r="G104" s="324"/>
      <c r="H104" s="324"/>
      <c r="I104" s="324"/>
      <c r="J104" s="1954"/>
      <c r="K104" s="1954"/>
      <c r="L104" s="1954"/>
      <c r="M104" s="324"/>
      <c r="N104" s="324"/>
      <c r="O104" s="324"/>
      <c r="P104" s="324"/>
      <c r="Q104" s="324"/>
      <c r="R104" s="324"/>
      <c r="S104" s="324"/>
      <c r="T104" s="324"/>
      <c r="U104" s="324"/>
      <c r="V104" s="324"/>
      <c r="W104" s="324"/>
      <c r="X104" s="324"/>
      <c r="Y104" s="324"/>
      <c r="Z104" s="324"/>
    </row>
    <row r="105" spans="1:26" ht="15.75" customHeight="1">
      <c r="A105" s="324"/>
      <c r="B105" s="324"/>
      <c r="C105" s="324"/>
      <c r="D105" s="324"/>
      <c r="E105" s="324"/>
      <c r="F105" s="324"/>
      <c r="G105" s="324"/>
      <c r="H105" s="324"/>
      <c r="I105" s="324"/>
      <c r="J105" s="1954"/>
      <c r="K105" s="1954"/>
      <c r="L105" s="1954"/>
      <c r="M105" s="324"/>
      <c r="N105" s="324"/>
      <c r="O105" s="324"/>
      <c r="P105" s="324"/>
      <c r="Q105" s="324"/>
      <c r="R105" s="324"/>
      <c r="S105" s="324"/>
      <c r="T105" s="324"/>
      <c r="U105" s="324"/>
      <c r="V105" s="324"/>
      <c r="W105" s="324"/>
      <c r="X105" s="324"/>
      <c r="Y105" s="324"/>
      <c r="Z105" s="324"/>
    </row>
    <row r="106" spans="1:26" ht="15.75" customHeight="1">
      <c r="A106" s="324"/>
      <c r="B106" s="324"/>
      <c r="C106" s="324"/>
      <c r="D106" s="324"/>
      <c r="E106" s="324"/>
      <c r="F106" s="324"/>
      <c r="G106" s="324"/>
      <c r="H106" s="324"/>
      <c r="I106" s="324"/>
      <c r="J106" s="1954"/>
      <c r="K106" s="1954"/>
      <c r="L106" s="1954"/>
      <c r="M106" s="324"/>
      <c r="N106" s="324"/>
      <c r="O106" s="324"/>
      <c r="P106" s="324"/>
      <c r="Q106" s="324"/>
      <c r="R106" s="324"/>
      <c r="S106" s="324"/>
      <c r="T106" s="324"/>
      <c r="U106" s="324"/>
      <c r="V106" s="324"/>
      <c r="W106" s="324"/>
      <c r="X106" s="324"/>
      <c r="Y106" s="324"/>
      <c r="Z106" s="324"/>
    </row>
    <row r="107" spans="1:26" ht="15.75" customHeight="1">
      <c r="A107" s="324"/>
      <c r="B107" s="324"/>
      <c r="C107" s="324"/>
      <c r="D107" s="324"/>
      <c r="E107" s="324"/>
      <c r="F107" s="324"/>
      <c r="G107" s="324"/>
      <c r="H107" s="324"/>
      <c r="I107" s="324"/>
      <c r="J107" s="1954"/>
      <c r="K107" s="1954"/>
      <c r="L107" s="1954"/>
      <c r="M107" s="324"/>
      <c r="N107" s="324"/>
      <c r="O107" s="324"/>
      <c r="P107" s="324"/>
      <c r="Q107" s="324"/>
      <c r="R107" s="324"/>
      <c r="S107" s="324"/>
      <c r="T107" s="324"/>
      <c r="U107" s="324"/>
      <c r="V107" s="324"/>
      <c r="W107" s="324"/>
      <c r="X107" s="324"/>
      <c r="Y107" s="324"/>
      <c r="Z107" s="324"/>
    </row>
    <row r="108" spans="1:26" ht="15.75" customHeight="1">
      <c r="A108" s="324"/>
      <c r="B108" s="324"/>
      <c r="C108" s="324"/>
      <c r="D108" s="324"/>
      <c r="E108" s="324"/>
      <c r="F108" s="324"/>
      <c r="G108" s="324"/>
      <c r="H108" s="324"/>
      <c r="I108" s="324"/>
      <c r="J108" s="324"/>
      <c r="K108" s="324"/>
      <c r="L108" s="324"/>
      <c r="M108" s="324"/>
      <c r="N108" s="324"/>
      <c r="O108" s="324"/>
      <c r="P108" s="324"/>
      <c r="Q108" s="324"/>
      <c r="R108" s="324"/>
      <c r="S108" s="324"/>
      <c r="T108" s="324"/>
      <c r="U108" s="324"/>
      <c r="V108" s="324"/>
      <c r="W108" s="324"/>
      <c r="X108" s="324"/>
      <c r="Y108" s="324"/>
      <c r="Z108" s="324"/>
    </row>
    <row r="109" spans="1:26" ht="15.75" customHeight="1">
      <c r="A109" s="324"/>
      <c r="B109" s="324"/>
      <c r="C109" s="324"/>
      <c r="D109" s="324"/>
      <c r="E109" s="324"/>
      <c r="F109" s="324"/>
      <c r="G109" s="324"/>
      <c r="H109" s="324"/>
      <c r="I109" s="324"/>
      <c r="J109" s="1968"/>
      <c r="K109" s="1968"/>
      <c r="L109" s="1968"/>
      <c r="M109" s="1968"/>
      <c r="N109" s="324"/>
      <c r="O109" s="324"/>
      <c r="P109" s="324"/>
      <c r="Q109" s="324"/>
      <c r="R109" s="324"/>
      <c r="S109" s="324"/>
      <c r="T109" s="324"/>
      <c r="U109" s="324"/>
      <c r="V109" s="324"/>
      <c r="W109" s="324"/>
      <c r="X109" s="324"/>
      <c r="Y109" s="324"/>
      <c r="Z109" s="324"/>
    </row>
    <row r="110" spans="1:26" ht="15.75" customHeight="1">
      <c r="A110" s="324"/>
      <c r="B110" s="324"/>
      <c r="C110" s="324"/>
      <c r="D110" s="324"/>
      <c r="E110" s="324"/>
      <c r="F110" s="324"/>
      <c r="G110" s="324"/>
      <c r="H110" s="324"/>
      <c r="I110" s="324"/>
      <c r="J110" s="1968"/>
      <c r="K110" s="1968"/>
      <c r="L110" s="1968"/>
      <c r="M110" s="1968"/>
      <c r="N110" s="324"/>
      <c r="O110" s="324"/>
      <c r="P110" s="324"/>
      <c r="Q110" s="324"/>
      <c r="R110" s="324"/>
      <c r="S110" s="324"/>
      <c r="T110" s="324"/>
      <c r="U110" s="324"/>
      <c r="V110" s="324"/>
      <c r="W110" s="324"/>
      <c r="X110" s="324"/>
      <c r="Y110" s="324"/>
      <c r="Z110" s="324"/>
    </row>
    <row r="111" spans="1:26" ht="15.75" customHeight="1">
      <c r="A111" s="324"/>
      <c r="B111" s="324"/>
      <c r="C111" s="324"/>
      <c r="D111" s="324"/>
      <c r="E111" s="324"/>
      <c r="F111" s="324"/>
      <c r="G111" s="324"/>
      <c r="H111" s="324"/>
      <c r="I111" s="324"/>
      <c r="J111" s="324"/>
      <c r="K111" s="324"/>
      <c r="L111" s="324"/>
      <c r="M111" s="324"/>
      <c r="N111" s="324"/>
      <c r="O111" s="324"/>
      <c r="P111" s="324"/>
      <c r="Q111" s="324"/>
      <c r="R111" s="324"/>
      <c r="S111" s="324"/>
      <c r="T111" s="324"/>
      <c r="U111" s="324"/>
      <c r="V111" s="324"/>
      <c r="W111" s="324"/>
      <c r="X111" s="324"/>
      <c r="Y111" s="324"/>
      <c r="Z111" s="324"/>
    </row>
    <row r="112" spans="1:26" ht="15.75" customHeight="1">
      <c r="A112" s="324"/>
      <c r="B112" s="324"/>
      <c r="C112" s="324"/>
      <c r="D112" s="324"/>
      <c r="E112" s="324"/>
      <c r="F112" s="324"/>
      <c r="G112" s="324"/>
      <c r="H112" s="324"/>
      <c r="I112" s="324"/>
      <c r="J112" s="324"/>
      <c r="K112" s="324"/>
      <c r="L112" s="324"/>
      <c r="M112" s="324"/>
      <c r="N112" s="324"/>
      <c r="O112" s="324"/>
      <c r="P112" s="324"/>
      <c r="Q112" s="324"/>
      <c r="R112" s="324"/>
      <c r="S112" s="324"/>
      <c r="T112" s="324"/>
      <c r="U112" s="324"/>
      <c r="V112" s="324"/>
      <c r="W112" s="324"/>
      <c r="X112" s="324"/>
      <c r="Y112" s="324"/>
      <c r="Z112" s="324"/>
    </row>
    <row r="113" spans="1:26" ht="15.75" customHeight="1">
      <c r="A113" s="324"/>
      <c r="B113" s="324"/>
      <c r="C113" s="324"/>
      <c r="D113" s="324"/>
      <c r="E113" s="324"/>
      <c r="F113" s="324"/>
      <c r="G113" s="324"/>
      <c r="H113" s="324"/>
      <c r="I113" s="324"/>
      <c r="J113" s="324"/>
      <c r="K113" s="324"/>
      <c r="L113" s="324"/>
      <c r="M113" s="324"/>
      <c r="N113" s="324"/>
      <c r="O113" s="324"/>
      <c r="P113" s="324"/>
      <c r="Q113" s="324"/>
      <c r="R113" s="324"/>
      <c r="S113" s="324"/>
      <c r="T113" s="1160"/>
      <c r="U113" s="324"/>
      <c r="V113" s="324"/>
      <c r="W113" s="1160"/>
      <c r="X113" s="324"/>
      <c r="Y113" s="324"/>
      <c r="Z113" s="324"/>
    </row>
    <row r="114" spans="1:26" ht="15.75" customHeight="1">
      <c r="A114" s="324"/>
      <c r="B114" s="324"/>
      <c r="C114" s="324"/>
      <c r="D114" s="324"/>
      <c r="E114" s="324"/>
      <c r="F114" s="324"/>
      <c r="G114" s="324"/>
      <c r="H114" s="324"/>
      <c r="I114" s="324"/>
      <c r="J114" s="324"/>
      <c r="K114" s="324"/>
      <c r="L114" s="324"/>
      <c r="M114" s="324"/>
      <c r="N114" s="324"/>
      <c r="O114" s="324"/>
      <c r="P114" s="324"/>
      <c r="Q114" s="324"/>
      <c r="R114" s="324"/>
      <c r="S114" s="324"/>
      <c r="T114" s="324"/>
      <c r="U114" s="324"/>
      <c r="V114" s="324"/>
      <c r="W114" s="324"/>
      <c r="X114" s="324"/>
      <c r="Y114" s="324"/>
      <c r="Z114" s="324"/>
    </row>
    <row r="115" spans="1:26" ht="15.75" customHeight="1">
      <c r="A115" s="324"/>
      <c r="B115" s="324"/>
      <c r="C115" s="324"/>
      <c r="D115" s="324"/>
      <c r="E115" s="324"/>
      <c r="F115" s="324"/>
      <c r="G115" s="324"/>
      <c r="H115" s="324"/>
      <c r="I115" s="324"/>
      <c r="J115" s="324"/>
      <c r="K115" s="324"/>
      <c r="L115" s="324"/>
      <c r="M115" s="324"/>
      <c r="N115" s="324"/>
      <c r="O115" s="324"/>
      <c r="P115" s="324"/>
      <c r="Q115" s="324"/>
      <c r="R115" s="324"/>
      <c r="S115" s="324"/>
      <c r="T115" s="324"/>
      <c r="U115" s="324"/>
      <c r="V115" s="324"/>
      <c r="W115" s="324"/>
      <c r="X115" s="324"/>
      <c r="Y115" s="324"/>
      <c r="Z115" s="324"/>
    </row>
    <row r="116" spans="1:26" ht="15.75" customHeight="1">
      <c r="A116" s="324"/>
      <c r="B116" s="324"/>
      <c r="C116" s="324"/>
      <c r="D116" s="324"/>
      <c r="E116" s="324"/>
      <c r="F116" s="324"/>
      <c r="G116" s="324"/>
      <c r="H116" s="324"/>
      <c r="I116" s="324"/>
      <c r="J116" s="324"/>
      <c r="K116" s="324"/>
      <c r="L116" s="324"/>
      <c r="M116" s="324"/>
      <c r="N116" s="324"/>
      <c r="O116" s="324"/>
      <c r="P116" s="324"/>
      <c r="Q116" s="324"/>
      <c r="R116" s="324"/>
      <c r="S116" s="324"/>
      <c r="T116" s="324"/>
      <c r="U116" s="324"/>
      <c r="V116" s="324"/>
      <c r="W116" s="324"/>
      <c r="X116" s="324"/>
      <c r="Y116" s="324"/>
      <c r="Z116" s="324"/>
    </row>
    <row r="117" spans="1:26" ht="15.75" customHeight="1">
      <c r="A117" s="324"/>
      <c r="B117" s="324"/>
      <c r="C117" s="324"/>
      <c r="D117" s="324"/>
      <c r="E117" s="324"/>
      <c r="F117" s="324"/>
      <c r="G117" s="324"/>
      <c r="H117" s="324"/>
      <c r="I117" s="324"/>
      <c r="J117" s="324"/>
      <c r="K117" s="324"/>
      <c r="L117" s="324"/>
      <c r="M117" s="324"/>
      <c r="N117" s="324"/>
      <c r="O117" s="324"/>
      <c r="P117" s="324"/>
      <c r="Q117" s="324"/>
      <c r="R117" s="324"/>
      <c r="S117" s="324"/>
      <c r="T117" s="324"/>
      <c r="U117" s="324"/>
      <c r="V117" s="324"/>
      <c r="W117" s="324"/>
      <c r="X117" s="324"/>
      <c r="Y117" s="324"/>
      <c r="Z117" s="324"/>
    </row>
    <row r="118" spans="1:26" ht="15.75" customHeight="1">
      <c r="A118" s="324"/>
      <c r="B118" s="324"/>
      <c r="C118" s="324"/>
      <c r="D118" s="324"/>
      <c r="E118" s="324"/>
      <c r="F118" s="324"/>
      <c r="G118" s="324"/>
      <c r="H118" s="324"/>
      <c r="I118" s="324"/>
      <c r="J118" s="324"/>
      <c r="K118" s="324"/>
      <c r="L118" s="324"/>
      <c r="M118" s="324"/>
      <c r="N118" s="324"/>
      <c r="O118" s="324"/>
      <c r="P118" s="324"/>
      <c r="Q118" s="324"/>
      <c r="R118" s="324"/>
      <c r="S118" s="324"/>
      <c r="T118" s="324"/>
      <c r="U118" s="324"/>
      <c r="V118" s="324"/>
      <c r="W118" s="324"/>
      <c r="X118" s="324"/>
      <c r="Y118" s="324"/>
      <c r="Z118" s="324"/>
    </row>
    <row r="119" spans="1:26" ht="15.75" customHeight="1">
      <c r="A119" s="324"/>
      <c r="B119" s="324"/>
      <c r="C119" s="324"/>
      <c r="D119" s="324"/>
      <c r="E119" s="324"/>
      <c r="F119" s="324"/>
      <c r="G119" s="324"/>
      <c r="H119" s="324"/>
      <c r="I119" s="324"/>
      <c r="J119" s="324"/>
      <c r="K119" s="324"/>
      <c r="L119" s="324"/>
      <c r="M119" s="324"/>
      <c r="N119" s="324"/>
      <c r="O119" s="324"/>
      <c r="P119" s="324"/>
      <c r="Q119" s="324"/>
      <c r="R119" s="324"/>
      <c r="S119" s="324"/>
      <c r="T119" s="324"/>
      <c r="U119" s="324"/>
      <c r="V119" s="324"/>
      <c r="W119" s="324"/>
      <c r="X119" s="324"/>
      <c r="Y119" s="324"/>
      <c r="Z119" s="324"/>
    </row>
    <row r="120" spans="1:26" ht="15.75" customHeight="1">
      <c r="A120" s="324"/>
      <c r="B120" s="324"/>
      <c r="C120" s="324"/>
      <c r="D120" s="324"/>
      <c r="E120" s="324"/>
      <c r="F120" s="324"/>
      <c r="G120" s="324"/>
      <c r="H120" s="324"/>
      <c r="I120" s="324"/>
      <c r="J120" s="324"/>
      <c r="K120" s="324"/>
      <c r="L120" s="324"/>
      <c r="M120" s="324"/>
      <c r="N120" s="324"/>
      <c r="O120" s="324"/>
      <c r="P120" s="324"/>
      <c r="Q120" s="324"/>
      <c r="R120" s="324"/>
      <c r="S120" s="324"/>
      <c r="T120" s="324"/>
      <c r="U120" s="324"/>
      <c r="V120" s="324"/>
      <c r="W120" s="324"/>
      <c r="X120" s="324"/>
      <c r="Y120" s="324"/>
      <c r="Z120" s="324"/>
    </row>
    <row r="121" spans="1:26" ht="15.75" customHeight="1">
      <c r="A121" s="324"/>
      <c r="B121" s="324"/>
      <c r="C121" s="324"/>
      <c r="D121" s="324"/>
      <c r="E121" s="324"/>
      <c r="F121" s="324"/>
      <c r="G121" s="324"/>
      <c r="H121" s="1161"/>
      <c r="I121" s="1954"/>
      <c r="J121" s="1954"/>
      <c r="K121" s="1954"/>
      <c r="L121" s="1954"/>
      <c r="M121" s="1161"/>
      <c r="N121" s="1161"/>
      <c r="O121" s="1954"/>
      <c r="P121" s="1954"/>
      <c r="Q121" s="1954"/>
      <c r="R121" s="1954"/>
      <c r="S121" s="1161"/>
      <c r="T121" s="1161"/>
      <c r="U121" s="1954"/>
      <c r="V121" s="1954"/>
      <c r="W121" s="1954"/>
      <c r="X121" s="1954"/>
      <c r="Y121" s="1163"/>
      <c r="Z121" s="324"/>
    </row>
    <row r="122" spans="1:26" ht="15.75" customHeight="1">
      <c r="A122" s="324"/>
      <c r="B122" s="324"/>
      <c r="C122" s="1161"/>
      <c r="D122" s="1954"/>
      <c r="E122" s="1954"/>
      <c r="F122" s="1161"/>
      <c r="G122" s="324"/>
      <c r="H122" s="1161"/>
      <c r="I122" s="1963"/>
      <c r="J122" s="1963"/>
      <c r="K122" s="1963"/>
      <c r="L122" s="1963"/>
      <c r="M122" s="1161"/>
      <c r="N122" s="1161"/>
      <c r="O122" s="1963"/>
      <c r="P122" s="1963"/>
      <c r="Q122" s="1963"/>
      <c r="R122" s="1963"/>
      <c r="S122" s="1161"/>
      <c r="T122" s="1161"/>
      <c r="U122" s="1964"/>
      <c r="V122" s="1964"/>
      <c r="W122" s="1964"/>
      <c r="X122" s="1964"/>
      <c r="Y122" s="324"/>
      <c r="Z122" s="324"/>
    </row>
    <row r="123" spans="1:26" ht="15.75" customHeight="1">
      <c r="A123" s="324"/>
      <c r="B123" s="324"/>
      <c r="C123" s="1161"/>
      <c r="D123" s="1954"/>
      <c r="E123" s="1954"/>
      <c r="F123" s="1161"/>
      <c r="G123" s="324"/>
      <c r="H123" s="1161"/>
      <c r="I123" s="1963"/>
      <c r="J123" s="1963"/>
      <c r="K123" s="1963"/>
      <c r="L123" s="1963"/>
      <c r="M123" s="1161"/>
      <c r="N123" s="1161"/>
      <c r="O123" s="1963"/>
      <c r="P123" s="1963"/>
      <c r="Q123" s="1963"/>
      <c r="R123" s="1963"/>
      <c r="S123" s="1161"/>
      <c r="T123" s="1161"/>
      <c r="U123" s="1964"/>
      <c r="V123" s="1964"/>
      <c r="W123" s="1964"/>
      <c r="X123" s="1964"/>
      <c r="Y123" s="324"/>
      <c r="Z123" s="324"/>
    </row>
    <row r="124" spans="1:26" ht="15.75" customHeight="1">
      <c r="A124" s="324"/>
      <c r="B124" s="324"/>
      <c r="C124" s="1161"/>
      <c r="D124" s="1954"/>
      <c r="E124" s="1954"/>
      <c r="F124" s="1161"/>
      <c r="G124" s="324"/>
      <c r="H124" s="1161"/>
      <c r="I124" s="1963"/>
      <c r="J124" s="1963"/>
      <c r="K124" s="1963"/>
      <c r="L124" s="1963"/>
      <c r="M124" s="1161"/>
      <c r="N124" s="1161"/>
      <c r="O124" s="1963"/>
      <c r="P124" s="1963"/>
      <c r="Q124" s="1963"/>
      <c r="R124" s="1963"/>
      <c r="S124" s="1161"/>
      <c r="T124" s="1161"/>
      <c r="U124" s="1964"/>
      <c r="V124" s="1964"/>
      <c r="W124" s="1964"/>
      <c r="X124" s="1964"/>
      <c r="Y124" s="324"/>
      <c r="Z124" s="324"/>
    </row>
    <row r="125" spans="1:26" ht="15.75" customHeight="1">
      <c r="A125" s="324"/>
      <c r="B125" s="324"/>
      <c r="C125" s="1161"/>
      <c r="D125" s="1954"/>
      <c r="E125" s="1954"/>
      <c r="F125" s="1161"/>
      <c r="G125" s="324"/>
      <c r="H125" s="1161"/>
      <c r="I125" s="1963"/>
      <c r="J125" s="1963"/>
      <c r="K125" s="1963"/>
      <c r="L125" s="1963"/>
      <c r="M125" s="1161"/>
      <c r="N125" s="1161"/>
      <c r="O125" s="1963"/>
      <c r="P125" s="1963"/>
      <c r="Q125" s="1963"/>
      <c r="R125" s="1963"/>
      <c r="S125" s="1161"/>
      <c r="T125" s="1161"/>
      <c r="U125" s="1964"/>
      <c r="V125" s="1964"/>
      <c r="W125" s="1964"/>
      <c r="X125" s="1964"/>
      <c r="Y125" s="324"/>
      <c r="Z125" s="324"/>
    </row>
    <row r="126" spans="1:26" ht="15.75" customHeight="1">
      <c r="A126" s="324"/>
      <c r="B126" s="324"/>
      <c r="C126" s="1161"/>
      <c r="D126" s="324"/>
      <c r="E126" s="324"/>
      <c r="F126" s="1161"/>
      <c r="G126" s="324"/>
      <c r="H126" s="1161"/>
      <c r="I126" s="324"/>
      <c r="J126" s="324"/>
      <c r="K126" s="324"/>
      <c r="L126" s="324"/>
      <c r="M126" s="1161"/>
      <c r="N126" s="1161"/>
      <c r="O126" s="1161"/>
      <c r="P126" s="324"/>
      <c r="Q126" s="324"/>
      <c r="R126" s="1161"/>
      <c r="S126" s="1161"/>
      <c r="T126" s="1161"/>
      <c r="U126" s="324"/>
      <c r="V126" s="324"/>
      <c r="W126" s="324"/>
      <c r="X126" s="324"/>
      <c r="Y126" s="324"/>
      <c r="Z126" s="324"/>
    </row>
    <row r="127" spans="1:26" ht="15.75" customHeight="1">
      <c r="A127" s="324"/>
      <c r="B127" s="324"/>
      <c r="C127" s="1161"/>
      <c r="D127" s="324"/>
      <c r="E127" s="324"/>
      <c r="F127" s="1161"/>
      <c r="G127" s="324"/>
      <c r="H127" s="1161"/>
      <c r="I127" s="324"/>
      <c r="J127" s="324"/>
      <c r="K127" s="324"/>
      <c r="L127" s="324"/>
      <c r="M127" s="1161"/>
      <c r="N127" s="1161"/>
      <c r="O127" s="1161"/>
      <c r="P127" s="324"/>
      <c r="Q127" s="324"/>
      <c r="R127" s="1161"/>
      <c r="S127" s="1161"/>
      <c r="T127" s="1161"/>
      <c r="U127" s="324"/>
      <c r="V127" s="324"/>
      <c r="W127" s="324"/>
      <c r="X127" s="324"/>
      <c r="Y127" s="324"/>
      <c r="Z127" s="324"/>
    </row>
    <row r="128" spans="1:26" ht="15.75" customHeight="1">
      <c r="A128" s="324"/>
      <c r="B128" s="324"/>
      <c r="C128" s="1161"/>
      <c r="D128" s="324"/>
      <c r="E128" s="324"/>
      <c r="F128" s="1161"/>
      <c r="G128" s="324"/>
      <c r="H128" s="1161"/>
      <c r="I128" s="324"/>
      <c r="J128" s="324"/>
      <c r="K128" s="324"/>
      <c r="L128" s="324"/>
      <c r="M128" s="1161"/>
      <c r="N128" s="1161"/>
      <c r="O128" s="1161"/>
      <c r="P128" s="324"/>
      <c r="Q128" s="324"/>
      <c r="R128" s="1161"/>
      <c r="S128" s="1161"/>
      <c r="T128" s="1161"/>
      <c r="U128" s="324"/>
      <c r="V128" s="324"/>
      <c r="W128" s="324"/>
      <c r="X128" s="324"/>
      <c r="Y128" s="324"/>
      <c r="Z128" s="324"/>
    </row>
    <row r="129" spans="1:27" ht="15.75" customHeight="1">
      <c r="A129" s="324"/>
      <c r="B129" s="324"/>
      <c r="C129" s="1161"/>
      <c r="D129" s="324"/>
      <c r="E129" s="324"/>
      <c r="F129" s="1161"/>
      <c r="G129" s="324"/>
      <c r="H129" s="1161"/>
      <c r="I129" s="324"/>
      <c r="J129" s="324"/>
      <c r="K129" s="324"/>
      <c r="L129" s="324"/>
      <c r="M129" s="1161"/>
      <c r="N129" s="1161"/>
      <c r="O129" s="1161"/>
      <c r="P129" s="324"/>
      <c r="Q129" s="324"/>
      <c r="R129" s="1161"/>
      <c r="S129" s="1161"/>
      <c r="T129" s="1161"/>
      <c r="U129" s="324"/>
      <c r="V129" s="324"/>
      <c r="W129" s="324"/>
      <c r="X129" s="324"/>
      <c r="Y129" s="324"/>
      <c r="Z129" s="324"/>
    </row>
    <row r="130" spans="1:27" ht="15.75" customHeight="1">
      <c r="A130" s="324"/>
      <c r="B130" s="324"/>
      <c r="C130" s="324"/>
      <c r="D130" s="324"/>
      <c r="E130" s="324"/>
      <c r="F130" s="324"/>
      <c r="G130" s="324"/>
      <c r="H130" s="1161"/>
      <c r="I130" s="1963"/>
      <c r="J130" s="1963"/>
      <c r="K130" s="1963"/>
      <c r="L130" s="1963"/>
      <c r="M130" s="1161"/>
      <c r="N130" s="1161"/>
      <c r="O130" s="1963"/>
      <c r="P130" s="1963"/>
      <c r="Q130" s="1963"/>
      <c r="R130" s="1963"/>
      <c r="S130" s="1161"/>
      <c r="T130" s="1161"/>
      <c r="U130" s="1963"/>
      <c r="V130" s="1963"/>
      <c r="W130" s="1963"/>
      <c r="X130" s="1963"/>
      <c r="Y130" s="324"/>
      <c r="Z130" s="324"/>
    </row>
    <row r="131" spans="1:27" ht="15.75" customHeight="1">
      <c r="A131" s="324"/>
      <c r="B131" s="324"/>
      <c r="C131" s="324"/>
      <c r="D131" s="324"/>
      <c r="E131" s="324"/>
      <c r="F131" s="324"/>
      <c r="G131" s="324"/>
      <c r="H131" s="324"/>
      <c r="I131" s="324"/>
      <c r="J131" s="324"/>
      <c r="K131" s="324"/>
      <c r="L131" s="324"/>
      <c r="M131" s="324"/>
      <c r="N131" s="324"/>
      <c r="O131" s="324"/>
      <c r="P131" s="324"/>
      <c r="Q131" s="324"/>
      <c r="R131" s="324"/>
      <c r="S131" s="324"/>
      <c r="T131" s="324"/>
      <c r="U131" s="324"/>
      <c r="V131" s="324"/>
      <c r="W131" s="324"/>
      <c r="X131" s="324"/>
      <c r="Y131" s="324"/>
      <c r="Z131" s="324"/>
    </row>
    <row r="132" spans="1:27" ht="15.75" customHeight="1">
      <c r="A132" s="324"/>
      <c r="B132" s="324"/>
      <c r="C132" s="324"/>
      <c r="D132" s="324"/>
      <c r="E132" s="324"/>
      <c r="F132" s="324"/>
      <c r="G132" s="324"/>
      <c r="H132" s="324"/>
      <c r="I132" s="324"/>
      <c r="J132" s="324"/>
      <c r="K132" s="324"/>
      <c r="L132" s="324"/>
      <c r="M132" s="324"/>
      <c r="N132" s="324"/>
      <c r="O132" s="324"/>
      <c r="P132" s="324"/>
      <c r="Q132" s="324"/>
      <c r="R132" s="324"/>
      <c r="S132" s="324"/>
      <c r="T132" s="324"/>
      <c r="U132" s="324"/>
      <c r="V132" s="324"/>
      <c r="W132" s="324"/>
      <c r="X132" s="324"/>
      <c r="Y132" s="324"/>
      <c r="Z132" s="324"/>
    </row>
    <row r="133" spans="1:27" ht="15.75" customHeight="1">
      <c r="A133" s="324"/>
      <c r="B133" s="324"/>
      <c r="C133" s="324"/>
      <c r="D133" s="324"/>
      <c r="E133" s="324"/>
      <c r="F133" s="324"/>
      <c r="G133" s="324"/>
      <c r="H133" s="324"/>
      <c r="I133" s="324"/>
      <c r="J133" s="324"/>
      <c r="K133" s="324"/>
      <c r="L133" s="324"/>
      <c r="M133" s="324"/>
      <c r="N133" s="324"/>
      <c r="O133" s="324"/>
      <c r="P133" s="324"/>
      <c r="Q133" s="324"/>
      <c r="R133" s="324"/>
      <c r="S133" s="324"/>
      <c r="T133" s="324"/>
      <c r="U133" s="324"/>
      <c r="V133" s="324"/>
      <c r="W133" s="324"/>
      <c r="X133" s="324"/>
      <c r="Y133" s="324"/>
      <c r="Z133" s="324"/>
    </row>
    <row r="134" spans="1:27" ht="15.75" customHeight="1">
      <c r="A134" s="324"/>
      <c r="B134" s="324"/>
      <c r="C134" s="324"/>
      <c r="D134" s="324"/>
      <c r="E134" s="324"/>
      <c r="F134" s="324"/>
      <c r="G134" s="324"/>
      <c r="H134" s="324"/>
      <c r="I134" s="1959"/>
      <c r="J134" s="1959"/>
      <c r="K134" s="1959"/>
      <c r="L134" s="1959"/>
      <c r="M134" s="1959"/>
      <c r="N134" s="1161"/>
      <c r="O134" s="324"/>
      <c r="P134" s="324"/>
      <c r="Q134" s="324"/>
      <c r="R134" s="324"/>
      <c r="S134" s="324"/>
      <c r="T134" s="324"/>
      <c r="U134" s="324"/>
      <c r="V134" s="324"/>
      <c r="W134" s="324"/>
      <c r="X134" s="324"/>
      <c r="Y134" s="324"/>
      <c r="Z134" s="324"/>
    </row>
    <row r="135" spans="1:27" ht="15.75" customHeight="1">
      <c r="A135" s="324"/>
      <c r="B135" s="324"/>
      <c r="C135" s="324"/>
      <c r="D135" s="324"/>
      <c r="E135" s="324"/>
      <c r="F135" s="324"/>
      <c r="G135" s="324"/>
      <c r="H135" s="324"/>
      <c r="I135" s="324"/>
      <c r="J135" s="324"/>
      <c r="K135" s="1954"/>
      <c r="L135" s="1954"/>
      <c r="M135" s="1954"/>
      <c r="N135" s="1954"/>
      <c r="O135" s="1954"/>
      <c r="P135" s="1954"/>
      <c r="Q135" s="324"/>
      <c r="R135" s="324"/>
      <c r="S135" s="324"/>
      <c r="T135" s="324"/>
      <c r="U135" s="324"/>
      <c r="V135" s="324"/>
      <c r="W135" s="324"/>
      <c r="X135" s="324"/>
      <c r="Y135" s="324"/>
      <c r="Z135" s="324"/>
    </row>
    <row r="136" spans="1:27" ht="15.75" customHeight="1">
      <c r="A136" s="324"/>
      <c r="B136" s="324"/>
      <c r="C136" s="324"/>
      <c r="D136" s="324"/>
      <c r="E136" s="324"/>
      <c r="F136" s="324"/>
      <c r="G136" s="324"/>
      <c r="H136" s="1965"/>
      <c r="I136" s="1965"/>
      <c r="J136" s="1965"/>
      <c r="K136" s="1965"/>
      <c r="L136" s="1965"/>
      <c r="M136" s="1965"/>
      <c r="N136" s="1965"/>
      <c r="O136" s="1965"/>
      <c r="P136" s="1965"/>
      <c r="Q136" s="1965"/>
      <c r="R136" s="1965"/>
      <c r="S136" s="1965"/>
      <c r="T136" s="1965"/>
      <c r="U136" s="1965"/>
      <c r="V136" s="1965"/>
      <c r="W136" s="1965"/>
      <c r="X136" s="1965"/>
      <c r="Y136" s="1965"/>
      <c r="Z136" s="1965"/>
    </row>
    <row r="137" spans="1:27">
      <c r="H137" s="1966"/>
      <c r="I137" s="1966"/>
      <c r="J137" s="1966"/>
      <c r="K137" s="1966"/>
      <c r="L137" s="1966"/>
      <c r="M137" s="1966"/>
      <c r="N137" s="1966"/>
      <c r="O137" s="1966"/>
      <c r="P137" s="1966"/>
      <c r="Q137" s="1966"/>
      <c r="R137" s="1966"/>
      <c r="S137" s="1966"/>
      <c r="T137" s="1966"/>
      <c r="U137" s="1966"/>
      <c r="V137" s="1966"/>
      <c r="W137" s="1966"/>
      <c r="X137" s="1966"/>
      <c r="Y137" s="1966"/>
      <c r="Z137" s="1966"/>
    </row>
    <row r="138" spans="1:27" ht="13.5" customHeight="1">
      <c r="A138" s="324"/>
      <c r="B138" s="324"/>
      <c r="C138" s="324"/>
      <c r="D138" s="324"/>
      <c r="E138" s="1965"/>
      <c r="F138" s="1965"/>
      <c r="G138" s="1965"/>
      <c r="H138" s="1965"/>
      <c r="I138" s="1965"/>
      <c r="J138" s="1965"/>
      <c r="K138" s="1965"/>
      <c r="L138" s="1965"/>
      <c r="M138" s="1965"/>
      <c r="N138" s="1965"/>
      <c r="O138" s="1965"/>
      <c r="P138" s="1965"/>
      <c r="Q138" s="1965"/>
      <c r="R138" s="1965"/>
      <c r="S138" s="1965"/>
      <c r="T138" s="1965"/>
      <c r="U138" s="1965"/>
      <c r="V138" s="1965"/>
      <c r="W138" s="1965"/>
      <c r="X138" s="1965"/>
      <c r="Y138" s="1965"/>
      <c r="Z138" s="1965"/>
    </row>
    <row r="139" spans="1:27">
      <c r="A139" s="324"/>
      <c r="B139" s="324"/>
      <c r="C139" s="324"/>
      <c r="D139" s="324"/>
      <c r="E139" s="1967"/>
      <c r="F139" s="1967"/>
      <c r="G139" s="1967"/>
      <c r="H139" s="1967"/>
      <c r="I139" s="1967"/>
      <c r="J139" s="1967"/>
      <c r="K139" s="1967"/>
      <c r="L139" s="1967"/>
      <c r="M139" s="1967"/>
      <c r="N139" s="1967"/>
      <c r="O139" s="1967"/>
      <c r="P139" s="1967"/>
      <c r="Q139" s="1967"/>
      <c r="R139" s="1967"/>
      <c r="S139" s="1967"/>
      <c r="T139" s="1967"/>
      <c r="U139" s="1967"/>
      <c r="V139" s="1967"/>
      <c r="W139" s="1967"/>
      <c r="X139" s="1967"/>
      <c r="Y139" s="1967"/>
      <c r="Z139" s="1967"/>
    </row>
    <row r="140" spans="1:27">
      <c r="A140" s="324"/>
      <c r="B140" s="324"/>
      <c r="C140" s="324"/>
      <c r="D140" s="324"/>
      <c r="E140" s="324"/>
      <c r="F140" s="324"/>
      <c r="G140" s="324"/>
      <c r="H140" s="324"/>
      <c r="I140" s="324"/>
      <c r="J140" s="324"/>
      <c r="K140" s="324"/>
      <c r="L140" s="324"/>
      <c r="M140" s="324"/>
      <c r="N140" s="324"/>
      <c r="O140" s="324"/>
      <c r="P140" s="324"/>
      <c r="Q140" s="324"/>
      <c r="R140" s="324"/>
      <c r="S140" s="324"/>
      <c r="T140" s="324"/>
      <c r="U140" s="324"/>
      <c r="V140" s="324"/>
      <c r="W140" s="324"/>
      <c r="X140" s="324"/>
      <c r="Y140" s="324"/>
      <c r="Z140" s="324"/>
    </row>
    <row r="141" spans="1:27" ht="15.75" customHeight="1">
      <c r="A141" s="324"/>
      <c r="B141" s="324"/>
      <c r="C141" s="324"/>
      <c r="D141" s="324"/>
      <c r="E141" s="324"/>
      <c r="F141" s="324"/>
      <c r="G141" s="324"/>
      <c r="H141" s="324"/>
      <c r="I141" s="324"/>
      <c r="J141" s="324"/>
      <c r="K141" s="324"/>
      <c r="L141" s="324"/>
      <c r="M141" s="324"/>
      <c r="N141" s="324"/>
      <c r="O141" s="324"/>
      <c r="P141" s="324"/>
      <c r="Q141" s="324"/>
      <c r="R141" s="324"/>
      <c r="S141" s="324"/>
      <c r="T141" s="324"/>
      <c r="U141" s="324"/>
      <c r="V141" s="324"/>
      <c r="W141" s="324"/>
      <c r="X141" s="324"/>
      <c r="Y141" s="324"/>
      <c r="Z141" s="324"/>
    </row>
    <row r="142" spans="1:27" ht="15.75" customHeight="1">
      <c r="A142" s="324"/>
      <c r="B142" s="324"/>
      <c r="C142" s="324"/>
      <c r="D142" s="324"/>
      <c r="E142" s="324"/>
      <c r="F142" s="324"/>
      <c r="G142" s="324"/>
      <c r="H142" s="324"/>
      <c r="I142" s="324"/>
      <c r="J142" s="324"/>
      <c r="K142" s="324"/>
      <c r="L142" s="324"/>
      <c r="M142" s="324"/>
      <c r="N142" s="324"/>
      <c r="O142" s="324"/>
      <c r="P142" s="324"/>
      <c r="Q142" s="324"/>
      <c r="R142" s="324"/>
      <c r="S142" s="324"/>
      <c r="T142" s="324"/>
      <c r="U142" s="324"/>
      <c r="V142" s="324"/>
      <c r="W142" s="324"/>
      <c r="X142" s="324"/>
      <c r="Y142" s="324"/>
      <c r="Z142" s="324"/>
    </row>
    <row r="143" spans="1:27" ht="18.75" customHeight="1">
      <c r="A143" s="1954"/>
      <c r="B143" s="1954"/>
      <c r="C143" s="1954"/>
      <c r="D143" s="1954"/>
      <c r="E143" s="1954"/>
      <c r="F143" s="1954"/>
      <c r="G143" s="1954"/>
      <c r="H143" s="1954"/>
      <c r="I143" s="1954"/>
      <c r="J143" s="1954"/>
      <c r="K143" s="1954"/>
      <c r="L143" s="1954"/>
      <c r="M143" s="1954"/>
      <c r="N143" s="1954"/>
      <c r="O143" s="1954"/>
      <c r="P143" s="1954"/>
      <c r="Q143" s="1954"/>
      <c r="R143" s="1954"/>
      <c r="S143" s="1954"/>
      <c r="T143" s="1954"/>
      <c r="U143" s="1954"/>
      <c r="V143" s="1954"/>
      <c r="W143" s="1954"/>
      <c r="X143" s="1954"/>
      <c r="Y143" s="1954"/>
      <c r="Z143" s="1954"/>
      <c r="AA143" s="317"/>
    </row>
    <row r="144" spans="1:27" ht="15.75" customHeight="1">
      <c r="A144" s="324"/>
      <c r="B144" s="324"/>
      <c r="C144" s="324"/>
      <c r="D144" s="324"/>
      <c r="E144" s="324"/>
      <c r="F144" s="324"/>
      <c r="G144" s="324"/>
      <c r="H144" s="324"/>
      <c r="I144" s="324"/>
      <c r="J144" s="324"/>
      <c r="K144" s="324"/>
      <c r="L144" s="324"/>
      <c r="M144" s="324"/>
      <c r="N144" s="324"/>
      <c r="O144" s="324"/>
      <c r="P144" s="324"/>
      <c r="Q144" s="324"/>
      <c r="R144" s="324"/>
      <c r="S144" s="324"/>
      <c r="T144" s="324"/>
      <c r="U144" s="324"/>
      <c r="V144" s="324"/>
      <c r="W144" s="324"/>
      <c r="X144" s="324"/>
      <c r="Y144" s="324"/>
      <c r="Z144" s="324"/>
      <c r="AA144" s="317"/>
    </row>
    <row r="145" spans="1:27" ht="15.75" customHeight="1">
      <c r="A145" s="324"/>
      <c r="B145" s="324"/>
      <c r="C145" s="324"/>
      <c r="D145" s="324"/>
      <c r="E145" s="324"/>
      <c r="F145" s="317"/>
      <c r="G145" s="324"/>
      <c r="H145" s="324"/>
      <c r="I145" s="324"/>
      <c r="J145" s="324"/>
      <c r="K145" s="324"/>
      <c r="L145" s="324"/>
      <c r="M145" s="324"/>
      <c r="N145" s="324"/>
      <c r="O145" s="324"/>
      <c r="P145" s="324"/>
      <c r="Q145" s="324"/>
      <c r="R145" s="324"/>
      <c r="S145" s="324"/>
      <c r="T145" s="324"/>
      <c r="U145" s="324"/>
      <c r="V145" s="324"/>
      <c r="W145" s="324"/>
      <c r="X145" s="324"/>
      <c r="Y145" s="324"/>
      <c r="Z145" s="324"/>
      <c r="AA145" s="317"/>
    </row>
    <row r="146" spans="1:27" ht="15.75" customHeight="1">
      <c r="A146" s="324"/>
      <c r="B146" s="324"/>
      <c r="C146" s="324"/>
      <c r="D146" s="324"/>
      <c r="E146" s="324"/>
      <c r="F146" s="317"/>
      <c r="G146" s="317"/>
      <c r="H146" s="324"/>
      <c r="I146" s="324"/>
      <c r="J146" s="324"/>
      <c r="K146" s="317"/>
      <c r="L146" s="324"/>
      <c r="M146" s="324"/>
      <c r="N146" s="324"/>
      <c r="O146" s="324"/>
      <c r="P146" s="324"/>
      <c r="Q146" s="324"/>
      <c r="R146" s="324"/>
      <c r="S146" s="324"/>
      <c r="T146" s="324"/>
      <c r="U146" s="324"/>
      <c r="V146" s="324"/>
      <c r="W146" s="324"/>
      <c r="X146" s="324"/>
      <c r="Y146" s="324"/>
      <c r="Z146" s="324"/>
      <c r="AA146" s="317"/>
    </row>
    <row r="147" spans="1:27" ht="15.75" customHeight="1">
      <c r="A147" s="324"/>
      <c r="B147" s="324"/>
      <c r="C147" s="324"/>
      <c r="D147" s="324"/>
      <c r="E147" s="324"/>
      <c r="F147" s="324"/>
      <c r="G147" s="324"/>
      <c r="H147" s="324"/>
      <c r="I147" s="1959"/>
      <c r="J147" s="1959"/>
      <c r="K147" s="1959"/>
      <c r="L147" s="1959"/>
      <c r="M147" s="1164"/>
      <c r="N147" s="324"/>
      <c r="O147" s="324"/>
      <c r="P147" s="324"/>
      <c r="Q147" s="324"/>
      <c r="R147" s="324"/>
      <c r="S147" s="324"/>
      <c r="T147" s="324"/>
      <c r="U147" s="324"/>
      <c r="V147" s="324"/>
      <c r="W147" s="324"/>
      <c r="X147" s="324"/>
      <c r="Y147" s="324"/>
      <c r="Z147" s="324"/>
      <c r="AA147" s="317"/>
    </row>
    <row r="148" spans="1:27" ht="15.75" customHeight="1">
      <c r="A148" s="324"/>
      <c r="B148" s="324"/>
      <c r="C148" s="324"/>
      <c r="D148" s="324"/>
      <c r="E148" s="324"/>
      <c r="F148" s="324"/>
      <c r="G148" s="324"/>
      <c r="H148" s="324"/>
      <c r="I148" s="1959"/>
      <c r="J148" s="1959"/>
      <c r="K148" s="1959"/>
      <c r="L148" s="1959"/>
      <c r="M148" s="1164"/>
      <c r="N148" s="324"/>
      <c r="O148" s="324"/>
      <c r="P148" s="324"/>
      <c r="Q148" s="324"/>
      <c r="R148" s="324"/>
      <c r="S148" s="324"/>
      <c r="T148" s="324"/>
      <c r="U148" s="324"/>
      <c r="V148" s="324"/>
      <c r="W148" s="324"/>
      <c r="X148" s="324"/>
      <c r="Y148" s="324"/>
      <c r="Z148" s="324"/>
      <c r="AA148" s="317"/>
    </row>
    <row r="149" spans="1:27" ht="15.75" customHeight="1">
      <c r="A149" s="324"/>
      <c r="B149" s="324"/>
      <c r="C149" s="324"/>
      <c r="D149" s="324"/>
      <c r="E149" s="324"/>
      <c r="F149" s="324"/>
      <c r="G149" s="324"/>
      <c r="H149" s="324"/>
      <c r="I149" s="1959"/>
      <c r="J149" s="1959"/>
      <c r="K149" s="1959"/>
      <c r="L149" s="1959"/>
      <c r="M149" s="1164"/>
      <c r="N149" s="324"/>
      <c r="O149" s="324"/>
      <c r="P149" s="324"/>
      <c r="Q149" s="324"/>
      <c r="R149" s="324"/>
      <c r="S149" s="324"/>
      <c r="T149" s="324"/>
      <c r="U149" s="324"/>
      <c r="V149" s="324"/>
      <c r="W149" s="324"/>
      <c r="X149" s="324"/>
      <c r="Y149" s="324"/>
      <c r="Z149" s="324"/>
      <c r="AA149" s="317"/>
    </row>
    <row r="150" spans="1:27" ht="15.75" customHeight="1">
      <c r="A150" s="324"/>
      <c r="B150" s="324"/>
      <c r="C150" s="324"/>
      <c r="D150" s="324"/>
      <c r="E150" s="324"/>
      <c r="F150" s="324"/>
      <c r="G150" s="324"/>
      <c r="H150" s="324"/>
      <c r="I150" s="1959"/>
      <c r="J150" s="1959"/>
      <c r="K150" s="1959"/>
      <c r="L150" s="1959"/>
      <c r="M150" s="1164"/>
      <c r="N150" s="324"/>
      <c r="O150" s="324"/>
      <c r="P150" s="324"/>
      <c r="Q150" s="324"/>
      <c r="R150" s="324"/>
      <c r="S150" s="324"/>
      <c r="T150" s="324"/>
      <c r="U150" s="324"/>
      <c r="V150" s="324"/>
      <c r="W150" s="324"/>
      <c r="X150" s="324"/>
      <c r="Y150" s="324"/>
      <c r="Z150" s="324"/>
      <c r="AA150" s="317"/>
    </row>
    <row r="151" spans="1:27" ht="15.75" customHeight="1">
      <c r="A151" s="324"/>
      <c r="B151" s="324"/>
      <c r="C151" s="324"/>
      <c r="D151" s="324"/>
      <c r="E151" s="324"/>
      <c r="F151" s="324"/>
      <c r="G151" s="324"/>
      <c r="H151" s="324"/>
      <c r="I151" s="324"/>
      <c r="J151" s="324"/>
      <c r="K151" s="324"/>
      <c r="L151" s="324"/>
      <c r="M151" s="324"/>
      <c r="N151" s="324"/>
      <c r="O151" s="324"/>
      <c r="P151" s="324"/>
      <c r="Q151" s="324"/>
      <c r="R151" s="324"/>
      <c r="S151" s="324"/>
      <c r="T151" s="324"/>
      <c r="U151" s="324"/>
      <c r="V151" s="324"/>
      <c r="W151" s="324"/>
      <c r="X151" s="324"/>
      <c r="Y151" s="324"/>
      <c r="Z151" s="324"/>
      <c r="AA151" s="317"/>
    </row>
    <row r="152" spans="1:27" ht="15.75" customHeight="1">
      <c r="A152" s="324"/>
      <c r="B152" s="324"/>
      <c r="C152" s="1954"/>
      <c r="D152" s="1954"/>
      <c r="E152" s="1954"/>
      <c r="F152" s="1954"/>
      <c r="G152" s="1161"/>
      <c r="H152" s="1954"/>
      <c r="I152" s="1954"/>
      <c r="J152" s="1954"/>
      <c r="K152" s="1954"/>
      <c r="L152" s="1954"/>
      <c r="M152" s="1954"/>
      <c r="N152" s="1954"/>
      <c r="O152" s="1954"/>
      <c r="P152" s="1954"/>
      <c r="Q152" s="1954"/>
      <c r="R152" s="1954"/>
      <c r="S152" s="1954"/>
      <c r="T152" s="1954"/>
      <c r="U152" s="1161"/>
      <c r="V152" s="1161"/>
      <c r="W152" s="1954"/>
      <c r="X152" s="1954"/>
      <c r="Y152" s="1954"/>
      <c r="Z152" s="324"/>
      <c r="AA152" s="317"/>
    </row>
    <row r="153" spans="1:27" ht="15.75" customHeight="1">
      <c r="A153" s="324"/>
      <c r="B153" s="324"/>
      <c r="C153" s="1161"/>
      <c r="D153" s="1961"/>
      <c r="E153" s="1961"/>
      <c r="F153" s="1161"/>
      <c r="G153" s="1161"/>
      <c r="H153" s="324"/>
      <c r="I153" s="324"/>
      <c r="J153" s="324"/>
      <c r="K153" s="317"/>
      <c r="L153" s="324"/>
      <c r="M153" s="324"/>
      <c r="N153" s="324"/>
      <c r="O153" s="324"/>
      <c r="P153" s="324"/>
      <c r="Q153" s="317"/>
      <c r="R153" s="317"/>
      <c r="S153" s="317"/>
      <c r="T153" s="317"/>
      <c r="U153" s="1161"/>
      <c r="V153" s="1161"/>
      <c r="W153" s="1962"/>
      <c r="X153" s="1962"/>
      <c r="Y153" s="1962"/>
      <c r="Z153" s="324"/>
      <c r="AA153" s="317"/>
    </row>
    <row r="154" spans="1:27" ht="15.75" customHeight="1">
      <c r="A154" s="324"/>
      <c r="B154" s="324"/>
      <c r="C154" s="1161"/>
      <c r="D154" s="1961"/>
      <c r="E154" s="1961"/>
      <c r="F154" s="1161"/>
      <c r="G154" s="1161"/>
      <c r="H154" s="324"/>
      <c r="I154" s="324"/>
      <c r="J154" s="324"/>
      <c r="K154" s="317"/>
      <c r="L154" s="324"/>
      <c r="M154" s="324"/>
      <c r="N154" s="324"/>
      <c r="O154" s="324"/>
      <c r="P154" s="324"/>
      <c r="Q154" s="317"/>
      <c r="R154" s="317"/>
      <c r="S154" s="317"/>
      <c r="T154" s="317"/>
      <c r="U154" s="1161"/>
      <c r="V154" s="1161"/>
      <c r="W154" s="1962"/>
      <c r="X154" s="1962"/>
      <c r="Y154" s="1962"/>
      <c r="Z154" s="324"/>
      <c r="AA154" s="317"/>
    </row>
    <row r="155" spans="1:27" ht="15.75" customHeight="1">
      <c r="A155" s="324"/>
      <c r="B155" s="324"/>
      <c r="C155" s="1161"/>
      <c r="D155" s="1961"/>
      <c r="E155" s="1961"/>
      <c r="F155" s="1161"/>
      <c r="G155" s="1161"/>
      <c r="H155" s="324"/>
      <c r="I155" s="324"/>
      <c r="J155" s="324"/>
      <c r="K155" s="317"/>
      <c r="L155" s="324"/>
      <c r="M155" s="324"/>
      <c r="N155" s="324"/>
      <c r="O155" s="324"/>
      <c r="P155" s="324"/>
      <c r="Q155" s="317"/>
      <c r="R155" s="317"/>
      <c r="S155" s="317"/>
      <c r="T155" s="317"/>
      <c r="U155" s="1161"/>
      <c r="V155" s="1161"/>
      <c r="W155" s="1962"/>
      <c r="X155" s="1962"/>
      <c r="Y155" s="1962"/>
      <c r="Z155" s="324"/>
      <c r="AA155" s="317"/>
    </row>
    <row r="156" spans="1:27" ht="15.75" customHeight="1">
      <c r="A156" s="324"/>
      <c r="B156" s="324"/>
      <c r="C156" s="1161"/>
      <c r="D156" s="1961"/>
      <c r="E156" s="1961"/>
      <c r="F156" s="1161"/>
      <c r="G156" s="1161"/>
      <c r="H156" s="324"/>
      <c r="I156" s="324"/>
      <c r="J156" s="324"/>
      <c r="K156" s="317"/>
      <c r="L156" s="324"/>
      <c r="M156" s="324"/>
      <c r="N156" s="324"/>
      <c r="O156" s="324"/>
      <c r="P156" s="324"/>
      <c r="Q156" s="317"/>
      <c r="R156" s="317"/>
      <c r="S156" s="317"/>
      <c r="T156" s="317"/>
      <c r="U156" s="1161"/>
      <c r="V156" s="1161"/>
      <c r="W156" s="1962"/>
      <c r="X156" s="1962"/>
      <c r="Y156" s="1962"/>
      <c r="Z156" s="324"/>
      <c r="AA156" s="317"/>
    </row>
    <row r="157" spans="1:27" ht="15.75" customHeight="1">
      <c r="A157" s="324"/>
      <c r="B157" s="324"/>
      <c r="C157" s="1161"/>
      <c r="D157" s="1961"/>
      <c r="E157" s="1961"/>
      <c r="F157" s="1161"/>
      <c r="G157" s="1161"/>
      <c r="H157" s="324"/>
      <c r="I157" s="324"/>
      <c r="J157" s="324"/>
      <c r="K157" s="317"/>
      <c r="L157" s="324"/>
      <c r="M157" s="324"/>
      <c r="N157" s="324"/>
      <c r="O157" s="324"/>
      <c r="P157" s="324"/>
      <c r="Q157" s="317"/>
      <c r="R157" s="317"/>
      <c r="S157" s="317"/>
      <c r="T157" s="317"/>
      <c r="U157" s="1161"/>
      <c r="V157" s="1161"/>
      <c r="W157" s="1962"/>
      <c r="X157" s="1962"/>
      <c r="Y157" s="1962"/>
      <c r="Z157" s="324"/>
      <c r="AA157" s="317"/>
    </row>
    <row r="158" spans="1:27" ht="15.75" customHeight="1">
      <c r="A158" s="324"/>
      <c r="B158" s="324"/>
      <c r="C158" s="1161"/>
      <c r="D158" s="1961"/>
      <c r="E158" s="1961"/>
      <c r="F158" s="1161"/>
      <c r="G158" s="1161"/>
      <c r="H158" s="324"/>
      <c r="I158" s="324"/>
      <c r="J158" s="324"/>
      <c r="K158" s="317"/>
      <c r="L158" s="324"/>
      <c r="M158" s="324"/>
      <c r="N158" s="324"/>
      <c r="O158" s="324"/>
      <c r="P158" s="324"/>
      <c r="Q158" s="317"/>
      <c r="R158" s="317"/>
      <c r="S158" s="317"/>
      <c r="T158" s="317"/>
      <c r="U158" s="1161"/>
      <c r="V158" s="1161"/>
      <c r="W158" s="1962"/>
      <c r="X158" s="1962"/>
      <c r="Y158" s="1962"/>
      <c r="Z158" s="324"/>
      <c r="AA158" s="317"/>
    </row>
    <row r="159" spans="1:27" ht="15.75" customHeight="1">
      <c r="A159" s="324"/>
      <c r="B159" s="324"/>
      <c r="C159" s="324"/>
      <c r="D159" s="324"/>
      <c r="E159" s="324"/>
      <c r="F159" s="324"/>
      <c r="G159" s="324"/>
      <c r="H159" s="324"/>
      <c r="I159" s="324"/>
      <c r="J159" s="324"/>
      <c r="K159" s="324"/>
      <c r="L159" s="324"/>
      <c r="M159" s="324"/>
      <c r="N159" s="324"/>
      <c r="O159" s="324"/>
      <c r="P159" s="324"/>
      <c r="Q159" s="324"/>
      <c r="R159" s="324"/>
      <c r="S159" s="324"/>
      <c r="T159" s="324"/>
      <c r="U159" s="324"/>
      <c r="V159" s="324"/>
      <c r="W159" s="324"/>
      <c r="X159" s="324"/>
      <c r="Y159" s="324"/>
      <c r="Z159" s="324"/>
      <c r="AA159" s="317"/>
    </row>
    <row r="160" spans="1:27" ht="15.75" customHeight="1">
      <c r="A160" s="324"/>
      <c r="B160" s="324"/>
      <c r="C160" s="324"/>
      <c r="D160" s="324"/>
      <c r="E160" s="1960"/>
      <c r="F160" s="1960"/>
      <c r="G160" s="1960"/>
      <c r="H160" s="1960"/>
      <c r="I160" s="1960"/>
      <c r="J160" s="1960"/>
      <c r="K160" s="1960"/>
      <c r="L160" s="1960"/>
      <c r="M160" s="1960"/>
      <c r="N160" s="1960"/>
      <c r="O160" s="1960"/>
      <c r="P160" s="1960"/>
      <c r="Q160" s="1960"/>
      <c r="R160" s="1960"/>
      <c r="S160" s="1960"/>
      <c r="T160" s="1960"/>
      <c r="U160" s="1960"/>
      <c r="V160" s="1960"/>
      <c r="W160" s="1960"/>
      <c r="X160" s="1960"/>
      <c r="Y160" s="1960"/>
      <c r="Z160" s="1960"/>
      <c r="AA160" s="317"/>
    </row>
    <row r="161" spans="1:27" ht="15.75" customHeight="1">
      <c r="A161" s="324"/>
      <c r="B161" s="324"/>
      <c r="C161" s="324"/>
      <c r="D161" s="324"/>
      <c r="E161" s="1960"/>
      <c r="F161" s="1960"/>
      <c r="G161" s="1960"/>
      <c r="H161" s="1960"/>
      <c r="I161" s="1960"/>
      <c r="J161" s="1960"/>
      <c r="K161" s="1960"/>
      <c r="L161" s="1960"/>
      <c r="M161" s="1960"/>
      <c r="N161" s="1960"/>
      <c r="O161" s="1960"/>
      <c r="P161" s="1960"/>
      <c r="Q161" s="1960"/>
      <c r="R161" s="1960"/>
      <c r="S161" s="1960"/>
      <c r="T161" s="1960"/>
      <c r="U161" s="1960"/>
      <c r="V161" s="1960"/>
      <c r="W161" s="1960"/>
      <c r="X161" s="1960"/>
      <c r="Y161" s="1960"/>
      <c r="Z161" s="1960"/>
      <c r="AA161" s="317"/>
    </row>
    <row r="162" spans="1:27" ht="15.75" customHeight="1">
      <c r="A162" s="324"/>
      <c r="B162" s="324"/>
      <c r="C162" s="324"/>
      <c r="D162" s="324"/>
      <c r="E162" s="324"/>
      <c r="F162" s="324"/>
      <c r="G162" s="324"/>
      <c r="H162" s="324"/>
      <c r="I162" s="324"/>
      <c r="J162" s="324"/>
      <c r="K162" s="324"/>
      <c r="L162" s="324"/>
      <c r="M162" s="324"/>
      <c r="N162" s="324"/>
      <c r="O162" s="324"/>
      <c r="P162" s="324"/>
      <c r="Q162" s="324"/>
      <c r="R162" s="324"/>
      <c r="S162" s="324"/>
      <c r="T162" s="324"/>
      <c r="U162" s="324"/>
      <c r="V162" s="324"/>
      <c r="W162" s="324"/>
      <c r="X162" s="324"/>
      <c r="Y162" s="324"/>
      <c r="Z162" s="324"/>
      <c r="AA162" s="317"/>
    </row>
    <row r="163" spans="1:27" ht="15.75" customHeight="1">
      <c r="A163" s="324"/>
      <c r="B163" s="324"/>
      <c r="C163" s="324"/>
      <c r="D163" s="324"/>
      <c r="E163" s="1960"/>
      <c r="F163" s="1960"/>
      <c r="G163" s="1960"/>
      <c r="H163" s="1960"/>
      <c r="I163" s="1960"/>
      <c r="J163" s="1960"/>
      <c r="K163" s="1960"/>
      <c r="L163" s="1960"/>
      <c r="M163" s="1960"/>
      <c r="N163" s="1960"/>
      <c r="O163" s="1960"/>
      <c r="P163" s="1960"/>
      <c r="Q163" s="1960"/>
      <c r="R163" s="1960"/>
      <c r="S163" s="1960"/>
      <c r="T163" s="1960"/>
      <c r="U163" s="1960"/>
      <c r="V163" s="1960"/>
      <c r="W163" s="1960"/>
      <c r="X163" s="1960"/>
      <c r="Y163" s="1960"/>
      <c r="Z163" s="1960"/>
      <c r="AA163" s="317"/>
    </row>
    <row r="164" spans="1:27" ht="15.75" customHeight="1">
      <c r="A164" s="324"/>
      <c r="B164" s="324"/>
      <c r="C164" s="324"/>
      <c r="D164" s="324"/>
      <c r="E164" s="1960"/>
      <c r="F164" s="1960"/>
      <c r="G164" s="1960"/>
      <c r="H164" s="1960"/>
      <c r="I164" s="1960"/>
      <c r="J164" s="1960"/>
      <c r="K164" s="1960"/>
      <c r="L164" s="1960"/>
      <c r="M164" s="1960"/>
      <c r="N164" s="1960"/>
      <c r="O164" s="1960"/>
      <c r="P164" s="1960"/>
      <c r="Q164" s="1960"/>
      <c r="R164" s="1960"/>
      <c r="S164" s="1960"/>
      <c r="T164" s="1960"/>
      <c r="U164" s="1960"/>
      <c r="V164" s="1960"/>
      <c r="W164" s="1960"/>
      <c r="X164" s="1960"/>
      <c r="Y164" s="1960"/>
      <c r="Z164" s="1960"/>
      <c r="AA164" s="317"/>
    </row>
    <row r="165" spans="1:27" ht="15.75" customHeight="1">
      <c r="A165" s="324"/>
      <c r="B165" s="324"/>
      <c r="C165" s="324"/>
      <c r="D165" s="324"/>
      <c r="E165" s="324"/>
      <c r="F165" s="324"/>
      <c r="G165" s="324"/>
      <c r="H165" s="324"/>
      <c r="I165" s="324"/>
      <c r="J165" s="324"/>
      <c r="K165" s="324"/>
      <c r="L165" s="324"/>
      <c r="M165" s="324"/>
      <c r="N165" s="324"/>
      <c r="O165" s="324"/>
      <c r="P165" s="324"/>
      <c r="Q165" s="324"/>
      <c r="R165" s="324"/>
      <c r="S165" s="324"/>
      <c r="T165" s="324"/>
      <c r="U165" s="324"/>
      <c r="V165" s="324"/>
      <c r="W165" s="324"/>
      <c r="X165" s="324"/>
      <c r="Y165" s="324"/>
      <c r="Z165" s="324"/>
      <c r="AA165" s="317"/>
    </row>
    <row r="166" spans="1:27" ht="15.75" customHeight="1">
      <c r="A166" s="515"/>
      <c r="B166" s="515"/>
      <c r="C166" s="515"/>
      <c r="D166" s="515"/>
      <c r="E166" s="515"/>
      <c r="F166" s="515"/>
      <c r="G166" s="515"/>
      <c r="H166" s="515"/>
      <c r="I166" s="515"/>
      <c r="J166" s="515"/>
      <c r="K166" s="515"/>
      <c r="L166" s="515"/>
      <c r="M166" s="515"/>
      <c r="N166" s="515"/>
      <c r="O166" s="515"/>
      <c r="P166" s="515"/>
      <c r="Q166" s="515"/>
      <c r="R166" s="515"/>
      <c r="S166" s="515"/>
      <c r="T166" s="515"/>
      <c r="U166" s="515"/>
      <c r="V166" s="515"/>
      <c r="W166" s="515"/>
      <c r="X166" s="515"/>
      <c r="Y166" s="515"/>
      <c r="Z166" s="515"/>
    </row>
    <row r="167" spans="1:27" ht="15.75" customHeight="1">
      <c r="A167" s="515"/>
      <c r="B167" s="515"/>
      <c r="C167" s="515"/>
      <c r="D167" s="515"/>
      <c r="E167" s="515"/>
      <c r="F167" s="515"/>
      <c r="G167" s="515"/>
      <c r="H167" s="515"/>
      <c r="I167" s="515"/>
      <c r="J167" s="515"/>
      <c r="K167" s="515"/>
      <c r="L167" s="515"/>
      <c r="M167" s="515"/>
      <c r="N167" s="515"/>
      <c r="O167" s="515"/>
      <c r="P167" s="515"/>
      <c r="Q167" s="515"/>
      <c r="R167" s="515"/>
      <c r="S167" s="515"/>
      <c r="T167" s="515"/>
      <c r="U167" s="515"/>
      <c r="V167" s="515"/>
      <c r="W167" s="515"/>
      <c r="X167" s="515"/>
      <c r="Y167" s="515"/>
      <c r="Z167" s="515"/>
    </row>
    <row r="168" spans="1:27" ht="15.75" customHeight="1">
      <c r="A168" s="515"/>
      <c r="B168" s="515"/>
      <c r="C168" s="515"/>
      <c r="D168" s="515"/>
      <c r="E168" s="515"/>
      <c r="F168" s="515"/>
      <c r="G168" s="515"/>
      <c r="H168" s="515"/>
      <c r="I168" s="515"/>
      <c r="J168" s="515"/>
      <c r="K168" s="515"/>
      <c r="L168" s="515"/>
      <c r="M168" s="515"/>
      <c r="N168" s="515"/>
      <c r="O168" s="515"/>
      <c r="P168" s="515"/>
      <c r="Q168" s="515"/>
      <c r="R168" s="515"/>
      <c r="S168" s="515"/>
      <c r="T168" s="515"/>
      <c r="U168" s="515"/>
      <c r="V168" s="515"/>
      <c r="W168" s="515"/>
      <c r="X168" s="515"/>
      <c r="Y168" s="515"/>
      <c r="Z168" s="515"/>
    </row>
    <row r="169" spans="1:27" ht="18.75" customHeight="1">
      <c r="A169" s="1954"/>
      <c r="B169" s="1954"/>
      <c r="C169" s="1954"/>
      <c r="D169" s="1954"/>
      <c r="E169" s="1954"/>
      <c r="F169" s="1954"/>
      <c r="G169" s="1954"/>
      <c r="H169" s="1954"/>
      <c r="I169" s="1954"/>
      <c r="J169" s="1954"/>
      <c r="K169" s="1954"/>
      <c r="L169" s="1954"/>
      <c r="M169" s="1954"/>
      <c r="N169" s="1954"/>
      <c r="O169" s="1954"/>
      <c r="P169" s="1954"/>
      <c r="Q169" s="1954"/>
      <c r="R169" s="1954"/>
      <c r="S169" s="1954"/>
      <c r="T169" s="1954"/>
      <c r="U169" s="1954"/>
      <c r="V169" s="1954"/>
      <c r="W169" s="1954"/>
      <c r="X169" s="1954"/>
      <c r="Y169" s="1954"/>
      <c r="Z169" s="1954"/>
      <c r="AA169" s="317"/>
    </row>
    <row r="170" spans="1:27" ht="15.75" customHeight="1">
      <c r="A170" s="324"/>
      <c r="B170" s="324"/>
      <c r="C170" s="324"/>
      <c r="D170" s="324"/>
      <c r="E170" s="324"/>
      <c r="F170" s="324"/>
      <c r="G170" s="324"/>
      <c r="H170" s="324"/>
      <c r="I170" s="324"/>
      <c r="J170" s="324"/>
      <c r="K170" s="324"/>
      <c r="L170" s="324"/>
      <c r="M170" s="324"/>
      <c r="N170" s="324"/>
      <c r="O170" s="324"/>
      <c r="P170" s="324"/>
      <c r="Q170" s="324"/>
      <c r="R170" s="324"/>
      <c r="S170" s="324"/>
      <c r="T170" s="324"/>
      <c r="U170" s="324"/>
      <c r="V170" s="324"/>
      <c r="W170" s="324"/>
      <c r="X170" s="324"/>
      <c r="Y170" s="324"/>
      <c r="Z170" s="324"/>
      <c r="AA170" s="317"/>
    </row>
    <row r="171" spans="1:27" ht="15.75" customHeight="1">
      <c r="A171" s="324"/>
      <c r="B171" s="324"/>
      <c r="C171" s="324"/>
      <c r="D171" s="324"/>
      <c r="E171" s="324"/>
      <c r="F171" s="317"/>
      <c r="G171" s="324"/>
      <c r="H171" s="324"/>
      <c r="I171" s="324"/>
      <c r="J171" s="324"/>
      <c r="K171" s="324"/>
      <c r="L171" s="324"/>
      <c r="M171" s="324"/>
      <c r="N171" s="324"/>
      <c r="O171" s="324"/>
      <c r="P171" s="324"/>
      <c r="Q171" s="324"/>
      <c r="R171" s="324"/>
      <c r="S171" s="324"/>
      <c r="T171" s="324"/>
      <c r="U171" s="324"/>
      <c r="V171" s="324"/>
      <c r="W171" s="324"/>
      <c r="X171" s="324"/>
      <c r="Y171" s="324"/>
      <c r="Z171" s="324"/>
      <c r="AA171" s="317"/>
    </row>
    <row r="172" spans="1:27" ht="15.75" customHeight="1">
      <c r="A172" s="324"/>
      <c r="B172" s="324"/>
      <c r="C172" s="324"/>
      <c r="D172" s="324"/>
      <c r="E172" s="324"/>
      <c r="F172" s="317"/>
      <c r="G172" s="317"/>
      <c r="H172" s="324"/>
      <c r="I172" s="324"/>
      <c r="J172" s="324"/>
      <c r="K172" s="317"/>
      <c r="L172" s="324"/>
      <c r="M172" s="324"/>
      <c r="N172" s="324"/>
      <c r="O172" s="324"/>
      <c r="P172" s="324"/>
      <c r="Q172" s="324"/>
      <c r="R172" s="324"/>
      <c r="S172" s="324"/>
      <c r="T172" s="324"/>
      <c r="U172" s="324"/>
      <c r="V172" s="324"/>
      <c r="W172" s="324"/>
      <c r="X172" s="324"/>
      <c r="Y172" s="324"/>
      <c r="Z172" s="324"/>
      <c r="AA172" s="317"/>
    </row>
    <row r="173" spans="1:27" ht="15.75" customHeight="1">
      <c r="A173" s="324"/>
      <c r="B173" s="324"/>
      <c r="C173" s="324"/>
      <c r="D173" s="324"/>
      <c r="E173" s="324"/>
      <c r="F173" s="324"/>
      <c r="G173" s="324"/>
      <c r="H173" s="324"/>
      <c r="I173" s="1959"/>
      <c r="J173" s="1959"/>
      <c r="K173" s="1959"/>
      <c r="L173" s="1959"/>
      <c r="M173" s="1164"/>
      <c r="N173" s="324"/>
      <c r="O173" s="324"/>
      <c r="P173" s="324"/>
      <c r="Q173" s="324"/>
      <c r="R173" s="324"/>
      <c r="S173" s="324"/>
      <c r="T173" s="324"/>
      <c r="U173" s="324"/>
      <c r="V173" s="324"/>
      <c r="W173" s="324"/>
      <c r="X173" s="324"/>
      <c r="Y173" s="324"/>
      <c r="Z173" s="324"/>
      <c r="AA173" s="317"/>
    </row>
    <row r="174" spans="1:27" ht="15.75" customHeight="1">
      <c r="A174" s="324"/>
      <c r="B174" s="324"/>
      <c r="C174" s="324"/>
      <c r="D174" s="324"/>
      <c r="E174" s="324"/>
      <c r="F174" s="324"/>
      <c r="G174" s="324"/>
      <c r="H174" s="324"/>
      <c r="I174" s="1959"/>
      <c r="J174" s="1959"/>
      <c r="K174" s="1959"/>
      <c r="L174" s="1959"/>
      <c r="M174" s="1164"/>
      <c r="N174" s="324"/>
      <c r="O174" s="324"/>
      <c r="P174" s="324"/>
      <c r="Q174" s="324"/>
      <c r="R174" s="324"/>
      <c r="S174" s="324"/>
      <c r="T174" s="324"/>
      <c r="U174" s="324"/>
      <c r="V174" s="324"/>
      <c r="W174" s="324"/>
      <c r="X174" s="324"/>
      <c r="Y174" s="324"/>
      <c r="Z174" s="324"/>
      <c r="AA174" s="317"/>
    </row>
    <row r="175" spans="1:27" ht="15.75" customHeight="1">
      <c r="A175" s="324"/>
      <c r="B175" s="324"/>
      <c r="C175" s="324"/>
      <c r="D175" s="324"/>
      <c r="E175" s="324"/>
      <c r="F175" s="324"/>
      <c r="G175" s="324"/>
      <c r="H175" s="324"/>
      <c r="I175" s="1959"/>
      <c r="J175" s="1959"/>
      <c r="K175" s="1959"/>
      <c r="L175" s="1959"/>
      <c r="M175" s="1164"/>
      <c r="N175" s="324"/>
      <c r="O175" s="324"/>
      <c r="P175" s="324"/>
      <c r="Q175" s="324"/>
      <c r="R175" s="324"/>
      <c r="S175" s="324"/>
      <c r="T175" s="324"/>
      <c r="U175" s="324"/>
      <c r="V175" s="324"/>
      <c r="W175" s="324"/>
      <c r="X175" s="324"/>
      <c r="Y175" s="324"/>
      <c r="Z175" s="324"/>
      <c r="AA175" s="317"/>
    </row>
    <row r="176" spans="1:27" ht="15.75" customHeight="1">
      <c r="A176" s="324"/>
      <c r="B176" s="324"/>
      <c r="C176" s="324"/>
      <c r="D176" s="324"/>
      <c r="E176" s="324"/>
      <c r="F176" s="324"/>
      <c r="G176" s="324"/>
      <c r="H176" s="324"/>
      <c r="I176" s="1959"/>
      <c r="J176" s="1959"/>
      <c r="K176" s="1959"/>
      <c r="L176" s="1959"/>
      <c r="M176" s="1164"/>
      <c r="N176" s="324"/>
      <c r="O176" s="324"/>
      <c r="P176" s="324"/>
      <c r="Q176" s="324"/>
      <c r="R176" s="324"/>
      <c r="S176" s="324"/>
      <c r="T176" s="324"/>
      <c r="U176" s="324"/>
      <c r="V176" s="324"/>
      <c r="W176" s="324"/>
      <c r="X176" s="324"/>
      <c r="Y176" s="324"/>
      <c r="Z176" s="324"/>
      <c r="AA176" s="317"/>
    </row>
    <row r="177" spans="1:27" ht="15.75" customHeight="1">
      <c r="A177" s="324"/>
      <c r="B177" s="324"/>
      <c r="C177" s="324"/>
      <c r="D177" s="324"/>
      <c r="E177" s="324"/>
      <c r="F177" s="324"/>
      <c r="G177" s="324"/>
      <c r="H177" s="324"/>
      <c r="I177" s="324"/>
      <c r="J177" s="324"/>
      <c r="K177" s="324"/>
      <c r="L177" s="324"/>
      <c r="M177" s="324"/>
      <c r="N177" s="324"/>
      <c r="O177" s="324"/>
      <c r="P177" s="324"/>
      <c r="Q177" s="324"/>
      <c r="R177" s="324"/>
      <c r="S177" s="324"/>
      <c r="T177" s="324"/>
      <c r="U177" s="324"/>
      <c r="V177" s="324"/>
      <c r="W177" s="324"/>
      <c r="X177" s="324"/>
      <c r="Y177" s="324"/>
      <c r="Z177" s="324"/>
      <c r="AA177" s="317"/>
    </row>
    <row r="178" spans="1:27" ht="15.75" customHeight="1">
      <c r="A178" s="324"/>
      <c r="B178" s="324"/>
      <c r="C178" s="1954"/>
      <c r="D178" s="1954"/>
      <c r="E178" s="1954"/>
      <c r="F178" s="1954"/>
      <c r="G178" s="1161"/>
      <c r="H178" s="1954"/>
      <c r="I178" s="1954"/>
      <c r="J178" s="1954"/>
      <c r="K178" s="1954"/>
      <c r="L178" s="1954"/>
      <c r="M178" s="1954"/>
      <c r="N178" s="1954"/>
      <c r="O178" s="1954"/>
      <c r="P178" s="1954"/>
      <c r="Q178" s="1954"/>
      <c r="R178" s="1954"/>
      <c r="S178" s="1954"/>
      <c r="T178" s="1954"/>
      <c r="U178" s="1161"/>
      <c r="V178" s="1161"/>
      <c r="W178" s="1954"/>
      <c r="X178" s="1954"/>
      <c r="Y178" s="1954"/>
      <c r="Z178" s="324"/>
      <c r="AA178" s="317"/>
    </row>
    <row r="179" spans="1:27" ht="15.75" customHeight="1">
      <c r="A179" s="324"/>
      <c r="B179" s="324"/>
      <c r="C179" s="1161"/>
      <c r="D179" s="1961"/>
      <c r="E179" s="1961"/>
      <c r="F179" s="1161"/>
      <c r="G179" s="1161"/>
      <c r="H179" s="324"/>
      <c r="I179" s="324"/>
      <c r="J179" s="324"/>
      <c r="K179" s="317"/>
      <c r="L179" s="324"/>
      <c r="M179" s="324"/>
      <c r="N179" s="324"/>
      <c r="O179" s="324"/>
      <c r="P179" s="324"/>
      <c r="Q179" s="317"/>
      <c r="R179" s="317"/>
      <c r="S179" s="317"/>
      <c r="T179" s="317"/>
      <c r="U179" s="1161"/>
      <c r="V179" s="1161"/>
      <c r="W179" s="1962"/>
      <c r="X179" s="1962"/>
      <c r="Y179" s="1962"/>
      <c r="Z179" s="324"/>
      <c r="AA179" s="317"/>
    </row>
    <row r="180" spans="1:27" ht="15.75" customHeight="1">
      <c r="A180" s="324"/>
      <c r="B180" s="324"/>
      <c r="C180" s="1161"/>
      <c r="D180" s="1961"/>
      <c r="E180" s="1961"/>
      <c r="F180" s="1161"/>
      <c r="G180" s="1161"/>
      <c r="H180" s="324"/>
      <c r="I180" s="324"/>
      <c r="J180" s="324"/>
      <c r="K180" s="317"/>
      <c r="L180" s="324"/>
      <c r="M180" s="324"/>
      <c r="N180" s="324"/>
      <c r="O180" s="324"/>
      <c r="P180" s="324"/>
      <c r="Q180" s="317"/>
      <c r="R180" s="317"/>
      <c r="S180" s="317"/>
      <c r="T180" s="317"/>
      <c r="U180" s="1161"/>
      <c r="V180" s="1161"/>
      <c r="W180" s="1962"/>
      <c r="X180" s="1962"/>
      <c r="Y180" s="1962"/>
      <c r="Z180" s="324"/>
      <c r="AA180" s="317"/>
    </row>
    <row r="181" spans="1:27" ht="15.75" customHeight="1">
      <c r="A181" s="324"/>
      <c r="B181" s="324"/>
      <c r="C181" s="1161"/>
      <c r="D181" s="1961"/>
      <c r="E181" s="1961"/>
      <c r="F181" s="1161"/>
      <c r="G181" s="1161"/>
      <c r="H181" s="324"/>
      <c r="I181" s="324"/>
      <c r="J181" s="324"/>
      <c r="K181" s="317"/>
      <c r="L181" s="324"/>
      <c r="M181" s="324"/>
      <c r="N181" s="324"/>
      <c r="O181" s="324"/>
      <c r="P181" s="324"/>
      <c r="Q181" s="317"/>
      <c r="R181" s="317"/>
      <c r="S181" s="317"/>
      <c r="T181" s="317"/>
      <c r="U181" s="1161"/>
      <c r="V181" s="1161"/>
      <c r="W181" s="1962"/>
      <c r="X181" s="1962"/>
      <c r="Y181" s="1962"/>
      <c r="Z181" s="324"/>
      <c r="AA181" s="317"/>
    </row>
    <row r="182" spans="1:27" ht="15.75" customHeight="1">
      <c r="A182" s="324"/>
      <c r="B182" s="324"/>
      <c r="C182" s="1161"/>
      <c r="D182" s="1961"/>
      <c r="E182" s="1961"/>
      <c r="F182" s="1161"/>
      <c r="G182" s="1161"/>
      <c r="H182" s="324"/>
      <c r="I182" s="324"/>
      <c r="J182" s="324"/>
      <c r="K182" s="317"/>
      <c r="L182" s="324"/>
      <c r="M182" s="324"/>
      <c r="N182" s="324"/>
      <c r="O182" s="324"/>
      <c r="P182" s="324"/>
      <c r="Q182" s="317"/>
      <c r="R182" s="317"/>
      <c r="S182" s="317"/>
      <c r="T182" s="317"/>
      <c r="U182" s="1161"/>
      <c r="V182" s="1161"/>
      <c r="W182" s="1962"/>
      <c r="X182" s="1962"/>
      <c r="Y182" s="1962"/>
      <c r="Z182" s="324"/>
      <c r="AA182" s="317"/>
    </row>
    <row r="183" spans="1:27" ht="15.75" customHeight="1">
      <c r="A183" s="324"/>
      <c r="B183" s="324"/>
      <c r="C183" s="1161"/>
      <c r="D183" s="1961"/>
      <c r="E183" s="1961"/>
      <c r="F183" s="1161"/>
      <c r="G183" s="1161"/>
      <c r="H183" s="324"/>
      <c r="I183" s="324"/>
      <c r="J183" s="324"/>
      <c r="K183" s="317"/>
      <c r="L183" s="324"/>
      <c r="M183" s="324"/>
      <c r="N183" s="324"/>
      <c r="O183" s="324"/>
      <c r="P183" s="324"/>
      <c r="Q183" s="317"/>
      <c r="R183" s="317"/>
      <c r="S183" s="317"/>
      <c r="T183" s="317"/>
      <c r="U183" s="1161"/>
      <c r="V183" s="1161"/>
      <c r="W183" s="1962"/>
      <c r="X183" s="1962"/>
      <c r="Y183" s="1962"/>
      <c r="Z183" s="324"/>
      <c r="AA183" s="317"/>
    </row>
    <row r="184" spans="1:27" ht="15.75" customHeight="1">
      <c r="A184" s="324"/>
      <c r="B184" s="324"/>
      <c r="C184" s="1161"/>
      <c r="D184" s="1961"/>
      <c r="E184" s="1961"/>
      <c r="F184" s="1161"/>
      <c r="G184" s="1161"/>
      <c r="H184" s="324"/>
      <c r="I184" s="324"/>
      <c r="J184" s="324"/>
      <c r="K184" s="317"/>
      <c r="L184" s="324"/>
      <c r="M184" s="324"/>
      <c r="N184" s="324"/>
      <c r="O184" s="324"/>
      <c r="P184" s="324"/>
      <c r="Q184" s="317"/>
      <c r="R184" s="317"/>
      <c r="S184" s="317"/>
      <c r="T184" s="317"/>
      <c r="U184" s="1161"/>
      <c r="V184" s="1161"/>
      <c r="W184" s="1962"/>
      <c r="X184" s="1962"/>
      <c r="Y184" s="1962"/>
      <c r="Z184" s="324"/>
      <c r="AA184" s="317"/>
    </row>
    <row r="185" spans="1:27" ht="15.75" customHeight="1">
      <c r="A185" s="324"/>
      <c r="B185" s="324"/>
      <c r="C185" s="324"/>
      <c r="D185" s="324"/>
      <c r="E185" s="324"/>
      <c r="F185" s="324"/>
      <c r="G185" s="324"/>
      <c r="H185" s="324"/>
      <c r="I185" s="324"/>
      <c r="J185" s="324"/>
      <c r="K185" s="324"/>
      <c r="L185" s="324"/>
      <c r="M185" s="324"/>
      <c r="N185" s="324"/>
      <c r="O185" s="324"/>
      <c r="P185" s="324"/>
      <c r="Q185" s="324"/>
      <c r="R185" s="324"/>
      <c r="S185" s="324"/>
      <c r="T185" s="324"/>
      <c r="U185" s="324"/>
      <c r="V185" s="324"/>
      <c r="W185" s="324"/>
      <c r="X185" s="324"/>
      <c r="Y185" s="324"/>
      <c r="Z185" s="324"/>
      <c r="AA185" s="317"/>
    </row>
    <row r="186" spans="1:27" ht="15.75" customHeight="1">
      <c r="A186" s="324"/>
      <c r="B186" s="324"/>
      <c r="C186" s="324"/>
      <c r="D186" s="324"/>
      <c r="E186" s="1960"/>
      <c r="F186" s="1960"/>
      <c r="G186" s="1960"/>
      <c r="H186" s="1960"/>
      <c r="I186" s="1960"/>
      <c r="J186" s="1960"/>
      <c r="K186" s="1960"/>
      <c r="L186" s="1960"/>
      <c r="M186" s="1960"/>
      <c r="N186" s="1960"/>
      <c r="O186" s="1960"/>
      <c r="P186" s="1960"/>
      <c r="Q186" s="1960"/>
      <c r="R186" s="1960"/>
      <c r="S186" s="1960"/>
      <c r="T186" s="1960"/>
      <c r="U186" s="1960"/>
      <c r="V186" s="1960"/>
      <c r="W186" s="1960"/>
      <c r="X186" s="1960"/>
      <c r="Y186" s="1960"/>
      <c r="Z186" s="1960"/>
      <c r="AA186" s="317"/>
    </row>
    <row r="187" spans="1:27" ht="15.75" customHeight="1">
      <c r="A187" s="324"/>
      <c r="B187" s="324"/>
      <c r="C187" s="324"/>
      <c r="D187" s="324"/>
      <c r="E187" s="1960"/>
      <c r="F187" s="1960"/>
      <c r="G187" s="1960"/>
      <c r="H187" s="1960"/>
      <c r="I187" s="1960"/>
      <c r="J187" s="1960"/>
      <c r="K187" s="1960"/>
      <c r="L187" s="1960"/>
      <c r="M187" s="1960"/>
      <c r="N187" s="1960"/>
      <c r="O187" s="1960"/>
      <c r="P187" s="1960"/>
      <c r="Q187" s="1960"/>
      <c r="R187" s="1960"/>
      <c r="S187" s="1960"/>
      <c r="T187" s="1960"/>
      <c r="U187" s="1960"/>
      <c r="V187" s="1960"/>
      <c r="W187" s="1960"/>
      <c r="X187" s="1960"/>
      <c r="Y187" s="1960"/>
      <c r="Z187" s="1960"/>
      <c r="AA187" s="317"/>
    </row>
    <row r="188" spans="1:27" ht="15.75" customHeight="1">
      <c r="A188" s="324"/>
      <c r="B188" s="324"/>
      <c r="C188" s="324"/>
      <c r="D188" s="324"/>
      <c r="E188" s="324"/>
      <c r="F188" s="324"/>
      <c r="G188" s="324"/>
      <c r="H188" s="324"/>
      <c r="I188" s="324"/>
      <c r="J188" s="324"/>
      <c r="K188" s="324"/>
      <c r="L188" s="324"/>
      <c r="M188" s="324"/>
      <c r="N188" s="324"/>
      <c r="O188" s="324"/>
      <c r="P188" s="324"/>
      <c r="Q188" s="324"/>
      <c r="R188" s="324"/>
      <c r="S188" s="324"/>
      <c r="T188" s="324"/>
      <c r="U188" s="324"/>
      <c r="V188" s="324"/>
      <c r="W188" s="324"/>
      <c r="X188" s="324"/>
      <c r="Y188" s="324"/>
      <c r="Z188" s="324"/>
      <c r="AA188" s="317"/>
    </row>
    <row r="189" spans="1:27" ht="15.75" customHeight="1">
      <c r="A189" s="324"/>
      <c r="B189" s="324"/>
      <c r="C189" s="324"/>
      <c r="D189" s="324"/>
      <c r="E189" s="1960"/>
      <c r="F189" s="1960"/>
      <c r="G189" s="1960"/>
      <c r="H189" s="1960"/>
      <c r="I189" s="1960"/>
      <c r="J189" s="1960"/>
      <c r="K189" s="1960"/>
      <c r="L189" s="1960"/>
      <c r="M189" s="1960"/>
      <c r="N189" s="1960"/>
      <c r="O189" s="1960"/>
      <c r="P189" s="1960"/>
      <c r="Q189" s="1960"/>
      <c r="R189" s="1960"/>
      <c r="S189" s="1960"/>
      <c r="T189" s="1960"/>
      <c r="U189" s="1960"/>
      <c r="V189" s="1960"/>
      <c r="W189" s="1960"/>
      <c r="X189" s="1960"/>
      <c r="Y189" s="1960"/>
      <c r="Z189" s="1960"/>
      <c r="AA189" s="317"/>
    </row>
    <row r="190" spans="1:27" ht="15.75" customHeight="1">
      <c r="A190" s="324"/>
      <c r="B190" s="324"/>
      <c r="C190" s="324"/>
      <c r="D190" s="324"/>
      <c r="E190" s="1960"/>
      <c r="F190" s="1960"/>
      <c r="G190" s="1960"/>
      <c r="H190" s="1960"/>
      <c r="I190" s="1960"/>
      <c r="J190" s="1960"/>
      <c r="K190" s="1960"/>
      <c r="L190" s="1960"/>
      <c r="M190" s="1960"/>
      <c r="N190" s="1960"/>
      <c r="O190" s="1960"/>
      <c r="P190" s="1960"/>
      <c r="Q190" s="1960"/>
      <c r="R190" s="1960"/>
      <c r="S190" s="1960"/>
      <c r="T190" s="1960"/>
      <c r="U190" s="1960"/>
      <c r="V190" s="1960"/>
      <c r="W190" s="1960"/>
      <c r="X190" s="1960"/>
      <c r="Y190" s="1960"/>
      <c r="Z190" s="1960"/>
      <c r="AA190" s="317"/>
    </row>
    <row r="191" spans="1:27" ht="15.75" customHeight="1">
      <c r="A191" s="324"/>
      <c r="B191" s="324"/>
      <c r="C191" s="324"/>
      <c r="D191" s="324"/>
      <c r="E191" s="324"/>
      <c r="F191" s="324"/>
      <c r="G191" s="324"/>
      <c r="H191" s="324"/>
      <c r="I191" s="324"/>
      <c r="J191" s="324"/>
      <c r="K191" s="324"/>
      <c r="L191" s="324"/>
      <c r="M191" s="324"/>
      <c r="N191" s="324"/>
      <c r="O191" s="324"/>
      <c r="P191" s="324"/>
      <c r="Q191" s="324"/>
      <c r="R191" s="324"/>
      <c r="S191" s="324"/>
      <c r="T191" s="324"/>
      <c r="U191" s="324"/>
      <c r="V191" s="324"/>
      <c r="W191" s="324"/>
      <c r="X191" s="324"/>
      <c r="Y191" s="324"/>
      <c r="Z191" s="324"/>
      <c r="AA191" s="317"/>
    </row>
    <row r="197" spans="1:27" ht="18.75" customHeight="1">
      <c r="A197" s="1954"/>
      <c r="B197" s="1954"/>
      <c r="C197" s="1954"/>
      <c r="D197" s="1954"/>
      <c r="E197" s="1954"/>
      <c r="F197" s="1954"/>
      <c r="G197" s="1954"/>
      <c r="H197" s="1954"/>
      <c r="I197" s="1954"/>
      <c r="J197" s="1954"/>
      <c r="K197" s="1954"/>
      <c r="L197" s="1954"/>
      <c r="M197" s="1954"/>
      <c r="N197" s="1954"/>
      <c r="O197" s="1954"/>
      <c r="P197" s="1954"/>
      <c r="Q197" s="1954"/>
      <c r="R197" s="1954"/>
      <c r="S197" s="1954"/>
      <c r="T197" s="1954"/>
      <c r="U197" s="1954"/>
      <c r="V197" s="1954"/>
      <c r="W197" s="1954"/>
      <c r="X197" s="1954"/>
      <c r="Y197" s="1954"/>
      <c r="Z197" s="1954"/>
      <c r="AA197" s="317"/>
    </row>
    <row r="198" spans="1:27" ht="15.75" customHeight="1">
      <c r="A198" s="324"/>
      <c r="B198" s="324"/>
      <c r="C198" s="324"/>
      <c r="D198" s="324"/>
      <c r="E198" s="324"/>
      <c r="F198" s="324"/>
      <c r="G198" s="324"/>
      <c r="H198" s="324"/>
      <c r="I198" s="324"/>
      <c r="J198" s="324"/>
      <c r="K198" s="324"/>
      <c r="L198" s="324"/>
      <c r="M198" s="324"/>
      <c r="N198" s="324"/>
      <c r="O198" s="324"/>
      <c r="P198" s="324"/>
      <c r="Q198" s="324"/>
      <c r="R198" s="324"/>
      <c r="S198" s="324"/>
      <c r="T198" s="324"/>
      <c r="U198" s="324"/>
      <c r="V198" s="324"/>
      <c r="W198" s="324"/>
      <c r="X198" s="324"/>
      <c r="Y198" s="324"/>
      <c r="Z198" s="324"/>
      <c r="AA198" s="317"/>
    </row>
    <row r="199" spans="1:27" ht="15.75" customHeight="1">
      <c r="A199" s="324"/>
      <c r="B199" s="324"/>
      <c r="C199" s="324"/>
      <c r="D199" s="324"/>
      <c r="E199" s="324"/>
      <c r="F199" s="317"/>
      <c r="G199" s="324"/>
      <c r="H199" s="324"/>
      <c r="I199" s="324"/>
      <c r="J199" s="324"/>
      <c r="K199" s="324"/>
      <c r="L199" s="324"/>
      <c r="M199" s="324"/>
      <c r="N199" s="324"/>
      <c r="O199" s="324"/>
      <c r="P199" s="324"/>
      <c r="Q199" s="324"/>
      <c r="R199" s="324"/>
      <c r="S199" s="324"/>
      <c r="T199" s="324"/>
      <c r="U199" s="324"/>
      <c r="V199" s="324"/>
      <c r="W199" s="324"/>
      <c r="X199" s="324"/>
      <c r="Y199" s="324"/>
      <c r="Z199" s="324"/>
      <c r="AA199" s="317"/>
    </row>
    <row r="200" spans="1:27" ht="15.75" customHeight="1">
      <c r="A200" s="324"/>
      <c r="B200" s="324"/>
      <c r="C200" s="324"/>
      <c r="D200" s="324"/>
      <c r="E200" s="324"/>
      <c r="F200" s="317"/>
      <c r="G200" s="317"/>
      <c r="H200" s="324"/>
      <c r="I200" s="324"/>
      <c r="J200" s="324"/>
      <c r="K200" s="317"/>
      <c r="L200" s="324"/>
      <c r="M200" s="324"/>
      <c r="N200" s="324"/>
      <c r="O200" s="324"/>
      <c r="P200" s="324"/>
      <c r="Q200" s="324"/>
      <c r="R200" s="324"/>
      <c r="S200" s="324"/>
      <c r="T200" s="324"/>
      <c r="U200" s="324"/>
      <c r="V200" s="324"/>
      <c r="W200" s="324"/>
      <c r="X200" s="324"/>
      <c r="Y200" s="324"/>
      <c r="Z200" s="324"/>
      <c r="AA200" s="317"/>
    </row>
    <row r="201" spans="1:27" ht="15.75" customHeight="1">
      <c r="A201" s="324"/>
      <c r="B201" s="324"/>
      <c r="C201" s="324"/>
      <c r="D201" s="324"/>
      <c r="E201" s="324"/>
      <c r="F201" s="324"/>
      <c r="G201" s="324"/>
      <c r="H201" s="324"/>
      <c r="I201" s="1959"/>
      <c r="J201" s="1959"/>
      <c r="K201" s="1959"/>
      <c r="L201" s="1959"/>
      <c r="M201" s="1164"/>
      <c r="N201" s="324"/>
      <c r="O201" s="324"/>
      <c r="P201" s="324"/>
      <c r="Q201" s="324"/>
      <c r="R201" s="324"/>
      <c r="S201" s="324"/>
      <c r="T201" s="324"/>
      <c r="U201" s="324"/>
      <c r="V201" s="324"/>
      <c r="W201" s="324"/>
      <c r="X201" s="324"/>
      <c r="Y201" s="324"/>
      <c r="Z201" s="324"/>
      <c r="AA201" s="317"/>
    </row>
    <row r="202" spans="1:27" ht="15.75" customHeight="1">
      <c r="A202" s="324"/>
      <c r="B202" s="324"/>
      <c r="C202" s="324"/>
      <c r="D202" s="324"/>
      <c r="E202" s="324"/>
      <c r="F202" s="324"/>
      <c r="G202" s="324"/>
      <c r="H202" s="324"/>
      <c r="I202" s="1959"/>
      <c r="J202" s="1959"/>
      <c r="K202" s="1959"/>
      <c r="L202" s="1959"/>
      <c r="M202" s="1164"/>
      <c r="N202" s="324"/>
      <c r="O202" s="324"/>
      <c r="P202" s="324"/>
      <c r="Q202" s="324"/>
      <c r="R202" s="324"/>
      <c r="S202" s="324"/>
      <c r="T202" s="324"/>
      <c r="U202" s="324"/>
      <c r="V202" s="324"/>
      <c r="W202" s="324"/>
      <c r="X202" s="324"/>
      <c r="Y202" s="324"/>
      <c r="Z202" s="324"/>
      <c r="AA202" s="317"/>
    </row>
    <row r="203" spans="1:27" ht="15.75" customHeight="1">
      <c r="A203" s="324"/>
      <c r="B203" s="324"/>
      <c r="C203" s="324"/>
      <c r="D203" s="324"/>
      <c r="E203" s="324"/>
      <c r="F203" s="324"/>
      <c r="G203" s="324"/>
      <c r="H203" s="324"/>
      <c r="I203" s="1959"/>
      <c r="J203" s="1959"/>
      <c r="K203" s="1959"/>
      <c r="L203" s="1959"/>
      <c r="M203" s="1164"/>
      <c r="N203" s="324"/>
      <c r="O203" s="324"/>
      <c r="P203" s="324"/>
      <c r="Q203" s="324"/>
      <c r="R203" s="324"/>
      <c r="S203" s="324"/>
      <c r="T203" s="324"/>
      <c r="U203" s="324"/>
      <c r="V203" s="324"/>
      <c r="W203" s="324"/>
      <c r="X203" s="324"/>
      <c r="Y203" s="324"/>
      <c r="Z203" s="324"/>
      <c r="AA203" s="317"/>
    </row>
    <row r="204" spans="1:27" ht="15.75" customHeight="1">
      <c r="A204" s="324"/>
      <c r="B204" s="324"/>
      <c r="C204" s="324"/>
      <c r="D204" s="324"/>
      <c r="E204" s="324"/>
      <c r="F204" s="324"/>
      <c r="G204" s="324"/>
      <c r="H204" s="324"/>
      <c r="I204" s="1959"/>
      <c r="J204" s="1959"/>
      <c r="K204" s="1959"/>
      <c r="L204" s="1959"/>
      <c r="M204" s="1164"/>
      <c r="N204" s="324"/>
      <c r="O204" s="324"/>
      <c r="P204" s="324"/>
      <c r="Q204" s="324"/>
      <c r="R204" s="324"/>
      <c r="S204" s="324"/>
      <c r="T204" s="324"/>
      <c r="U204" s="324"/>
      <c r="V204" s="324"/>
      <c r="W204" s="324"/>
      <c r="X204" s="324"/>
      <c r="Y204" s="324"/>
      <c r="Z204" s="324"/>
      <c r="AA204" s="317"/>
    </row>
    <row r="205" spans="1:27" ht="15.75" customHeight="1">
      <c r="A205" s="324"/>
      <c r="B205" s="324"/>
      <c r="C205" s="324"/>
      <c r="D205" s="324"/>
      <c r="E205" s="324"/>
      <c r="F205" s="324"/>
      <c r="G205" s="324"/>
      <c r="H205" s="324"/>
      <c r="I205" s="324"/>
      <c r="J205" s="324"/>
      <c r="K205" s="324"/>
      <c r="L205" s="324"/>
      <c r="M205" s="324"/>
      <c r="N205" s="324"/>
      <c r="O205" s="324"/>
      <c r="P205" s="324"/>
      <c r="Q205" s="324"/>
      <c r="R205" s="324"/>
      <c r="S205" s="324"/>
      <c r="T205" s="324"/>
      <c r="U205" s="324"/>
      <c r="V205" s="324"/>
      <c r="W205" s="324"/>
      <c r="X205" s="324"/>
      <c r="Y205" s="324"/>
      <c r="Z205" s="324"/>
      <c r="AA205" s="317"/>
    </row>
    <row r="206" spans="1:27" ht="15.75" customHeight="1">
      <c r="A206" s="324"/>
      <c r="B206" s="324"/>
      <c r="C206" s="1954"/>
      <c r="D206" s="1954"/>
      <c r="E206" s="1954"/>
      <c r="F206" s="1954"/>
      <c r="G206" s="1161"/>
      <c r="H206" s="1954"/>
      <c r="I206" s="1954"/>
      <c r="J206" s="1954"/>
      <c r="K206" s="1954"/>
      <c r="L206" s="1954"/>
      <c r="M206" s="1954"/>
      <c r="N206" s="1954"/>
      <c r="O206" s="1954"/>
      <c r="P206" s="1954"/>
      <c r="Q206" s="1954"/>
      <c r="R206" s="1954"/>
      <c r="S206" s="1954"/>
      <c r="T206" s="1954"/>
      <c r="U206" s="1161"/>
      <c r="V206" s="1161"/>
      <c r="W206" s="1954"/>
      <c r="X206" s="1954"/>
      <c r="Y206" s="1954"/>
      <c r="Z206" s="324"/>
      <c r="AA206" s="317"/>
    </row>
    <row r="207" spans="1:27" ht="15.75" customHeight="1">
      <c r="A207" s="324"/>
      <c r="B207" s="324"/>
      <c r="C207" s="1161"/>
      <c r="D207" s="1961"/>
      <c r="E207" s="1961"/>
      <c r="F207" s="1161"/>
      <c r="G207" s="1161"/>
      <c r="H207" s="324"/>
      <c r="I207" s="324"/>
      <c r="J207" s="324"/>
      <c r="K207" s="317"/>
      <c r="L207" s="324"/>
      <c r="M207" s="324"/>
      <c r="N207" s="324"/>
      <c r="O207" s="324"/>
      <c r="P207" s="324"/>
      <c r="Q207" s="317"/>
      <c r="R207" s="317"/>
      <c r="S207" s="317"/>
      <c r="T207" s="317"/>
      <c r="U207" s="1161"/>
      <c r="V207" s="1161"/>
      <c r="W207" s="1962"/>
      <c r="X207" s="1962"/>
      <c r="Y207" s="1962"/>
      <c r="Z207" s="324"/>
      <c r="AA207" s="317"/>
    </row>
    <row r="208" spans="1:27" ht="15.75" customHeight="1">
      <c r="A208" s="324"/>
      <c r="B208" s="324"/>
      <c r="C208" s="1161"/>
      <c r="D208" s="1961"/>
      <c r="E208" s="1961"/>
      <c r="F208" s="1161"/>
      <c r="G208" s="1161"/>
      <c r="H208" s="324"/>
      <c r="I208" s="324"/>
      <c r="J208" s="324"/>
      <c r="K208" s="317"/>
      <c r="L208" s="324"/>
      <c r="M208" s="324"/>
      <c r="N208" s="324"/>
      <c r="O208" s="324"/>
      <c r="P208" s="324"/>
      <c r="Q208" s="317"/>
      <c r="R208" s="317"/>
      <c r="S208" s="317"/>
      <c r="T208" s="317"/>
      <c r="U208" s="1161"/>
      <c r="V208" s="1161"/>
      <c r="W208" s="1962"/>
      <c r="X208" s="1962"/>
      <c r="Y208" s="1962"/>
      <c r="Z208" s="324"/>
      <c r="AA208" s="317"/>
    </row>
    <row r="209" spans="1:27" ht="15.75" customHeight="1">
      <c r="A209" s="324"/>
      <c r="B209" s="324"/>
      <c r="C209" s="1161"/>
      <c r="D209" s="1961"/>
      <c r="E209" s="1961"/>
      <c r="F209" s="1161"/>
      <c r="G209" s="1161"/>
      <c r="H209" s="324"/>
      <c r="I209" s="324"/>
      <c r="J209" s="324"/>
      <c r="K209" s="317"/>
      <c r="L209" s="324"/>
      <c r="M209" s="324"/>
      <c r="N209" s="324"/>
      <c r="O209" s="324"/>
      <c r="P209" s="324"/>
      <c r="Q209" s="317"/>
      <c r="R209" s="317"/>
      <c r="S209" s="317"/>
      <c r="T209" s="317"/>
      <c r="U209" s="1161"/>
      <c r="V209" s="1161"/>
      <c r="W209" s="1962"/>
      <c r="X209" s="1962"/>
      <c r="Y209" s="1962"/>
      <c r="Z209" s="324"/>
      <c r="AA209" s="317"/>
    </row>
    <row r="210" spans="1:27" ht="15.75" customHeight="1">
      <c r="A210" s="324"/>
      <c r="B210" s="324"/>
      <c r="C210" s="1161"/>
      <c r="D210" s="1961"/>
      <c r="E210" s="1961"/>
      <c r="F210" s="1161"/>
      <c r="G210" s="1161"/>
      <c r="H210" s="324"/>
      <c r="I210" s="324"/>
      <c r="J210" s="324"/>
      <c r="K210" s="317"/>
      <c r="L210" s="324"/>
      <c r="M210" s="324"/>
      <c r="N210" s="324"/>
      <c r="O210" s="324"/>
      <c r="P210" s="324"/>
      <c r="Q210" s="317"/>
      <c r="R210" s="317"/>
      <c r="S210" s="317"/>
      <c r="T210" s="317"/>
      <c r="U210" s="1161"/>
      <c r="V210" s="1161"/>
      <c r="W210" s="1962"/>
      <c r="X210" s="1962"/>
      <c r="Y210" s="1962"/>
      <c r="Z210" s="324"/>
      <c r="AA210" s="317"/>
    </row>
    <row r="211" spans="1:27" ht="15.75" customHeight="1">
      <c r="A211" s="324"/>
      <c r="B211" s="324"/>
      <c r="C211" s="1161"/>
      <c r="D211" s="1961"/>
      <c r="E211" s="1961"/>
      <c r="F211" s="1161"/>
      <c r="G211" s="1161"/>
      <c r="H211" s="324"/>
      <c r="I211" s="324"/>
      <c r="J211" s="324"/>
      <c r="K211" s="317"/>
      <c r="L211" s="324"/>
      <c r="M211" s="324"/>
      <c r="N211" s="324"/>
      <c r="O211" s="324"/>
      <c r="P211" s="324"/>
      <c r="Q211" s="317"/>
      <c r="R211" s="317"/>
      <c r="S211" s="317"/>
      <c r="T211" s="317"/>
      <c r="U211" s="1161"/>
      <c r="V211" s="1161"/>
      <c r="W211" s="1962"/>
      <c r="X211" s="1962"/>
      <c r="Y211" s="1962"/>
      <c r="Z211" s="324"/>
      <c r="AA211" s="317"/>
    </row>
    <row r="212" spans="1:27" ht="15.75" customHeight="1">
      <c r="A212" s="324"/>
      <c r="B212" s="324"/>
      <c r="C212" s="1161"/>
      <c r="D212" s="1961"/>
      <c r="E212" s="1961"/>
      <c r="F212" s="1161"/>
      <c r="G212" s="1161"/>
      <c r="H212" s="324"/>
      <c r="I212" s="324"/>
      <c r="J212" s="324"/>
      <c r="K212" s="317"/>
      <c r="L212" s="324"/>
      <c r="M212" s="324"/>
      <c r="N212" s="324"/>
      <c r="O212" s="324"/>
      <c r="P212" s="324"/>
      <c r="Q212" s="317"/>
      <c r="R212" s="317"/>
      <c r="S212" s="317"/>
      <c r="T212" s="317"/>
      <c r="U212" s="1161"/>
      <c r="V212" s="1161"/>
      <c r="W212" s="1962"/>
      <c r="X212" s="1962"/>
      <c r="Y212" s="1962"/>
      <c r="Z212" s="324"/>
      <c r="AA212" s="317"/>
    </row>
    <row r="213" spans="1:27" ht="15.75" customHeight="1">
      <c r="A213" s="324"/>
      <c r="B213" s="324"/>
      <c r="C213" s="324"/>
      <c r="D213" s="324"/>
      <c r="E213" s="324"/>
      <c r="F213" s="324"/>
      <c r="G213" s="324"/>
      <c r="H213" s="324"/>
      <c r="I213" s="324"/>
      <c r="J213" s="324"/>
      <c r="K213" s="324"/>
      <c r="L213" s="324"/>
      <c r="M213" s="324"/>
      <c r="N213" s="324"/>
      <c r="O213" s="324"/>
      <c r="P213" s="324"/>
      <c r="Q213" s="324"/>
      <c r="R213" s="324"/>
      <c r="S213" s="324"/>
      <c r="T213" s="324"/>
      <c r="U213" s="324"/>
      <c r="V213" s="324"/>
      <c r="W213" s="324"/>
      <c r="X213" s="324"/>
      <c r="Y213" s="324"/>
      <c r="Z213" s="324"/>
      <c r="AA213" s="317"/>
    </row>
    <row r="214" spans="1:27" ht="15.75" customHeight="1">
      <c r="A214" s="324"/>
      <c r="B214" s="324"/>
      <c r="C214" s="324"/>
      <c r="D214" s="324"/>
      <c r="E214" s="1960"/>
      <c r="F214" s="1960"/>
      <c r="G214" s="1960"/>
      <c r="H214" s="1960"/>
      <c r="I214" s="1960"/>
      <c r="J214" s="1960"/>
      <c r="K214" s="1960"/>
      <c r="L214" s="1960"/>
      <c r="M214" s="1960"/>
      <c r="N214" s="1960"/>
      <c r="O214" s="1960"/>
      <c r="P214" s="1960"/>
      <c r="Q214" s="1960"/>
      <c r="R214" s="1960"/>
      <c r="S214" s="1960"/>
      <c r="T214" s="1960"/>
      <c r="U214" s="1960"/>
      <c r="V214" s="1960"/>
      <c r="W214" s="1960"/>
      <c r="X214" s="1960"/>
      <c r="Y214" s="1960"/>
      <c r="Z214" s="1960"/>
      <c r="AA214" s="317"/>
    </row>
    <row r="215" spans="1:27" ht="15.75" customHeight="1">
      <c r="A215" s="324"/>
      <c r="B215" s="324"/>
      <c r="C215" s="324"/>
      <c r="D215" s="324"/>
      <c r="E215" s="1960"/>
      <c r="F215" s="1960"/>
      <c r="G215" s="1960"/>
      <c r="H215" s="1960"/>
      <c r="I215" s="1960"/>
      <c r="J215" s="1960"/>
      <c r="K215" s="1960"/>
      <c r="L215" s="1960"/>
      <c r="M215" s="1960"/>
      <c r="N215" s="1960"/>
      <c r="O215" s="1960"/>
      <c r="P215" s="1960"/>
      <c r="Q215" s="1960"/>
      <c r="R215" s="1960"/>
      <c r="S215" s="1960"/>
      <c r="T215" s="1960"/>
      <c r="U215" s="1960"/>
      <c r="V215" s="1960"/>
      <c r="W215" s="1960"/>
      <c r="X215" s="1960"/>
      <c r="Y215" s="1960"/>
      <c r="Z215" s="1960"/>
      <c r="AA215" s="317"/>
    </row>
    <row r="216" spans="1:27" ht="15.75" customHeight="1">
      <c r="A216" s="324"/>
      <c r="B216" s="324"/>
      <c r="C216" s="324"/>
      <c r="D216" s="324"/>
      <c r="E216" s="324"/>
      <c r="F216" s="324"/>
      <c r="G216" s="324"/>
      <c r="H216" s="324"/>
      <c r="I216" s="324"/>
      <c r="J216" s="324"/>
      <c r="K216" s="324"/>
      <c r="L216" s="324"/>
      <c r="M216" s="324"/>
      <c r="N216" s="324"/>
      <c r="O216" s="324"/>
      <c r="P216" s="324"/>
      <c r="Q216" s="324"/>
      <c r="R216" s="324"/>
      <c r="S216" s="324"/>
      <c r="T216" s="324"/>
      <c r="U216" s="324"/>
      <c r="V216" s="324"/>
      <c r="W216" s="324"/>
      <c r="X216" s="324"/>
      <c r="Y216" s="324"/>
      <c r="Z216" s="324"/>
      <c r="AA216" s="317"/>
    </row>
    <row r="217" spans="1:27" ht="15.75" customHeight="1">
      <c r="A217" s="324"/>
      <c r="B217" s="324"/>
      <c r="C217" s="324"/>
      <c r="D217" s="324"/>
      <c r="E217" s="1960"/>
      <c r="F217" s="1960"/>
      <c r="G217" s="1960"/>
      <c r="H217" s="1960"/>
      <c r="I217" s="1960"/>
      <c r="J217" s="1960"/>
      <c r="K217" s="1960"/>
      <c r="L217" s="1960"/>
      <c r="M217" s="1960"/>
      <c r="N217" s="1960"/>
      <c r="O217" s="1960"/>
      <c r="P217" s="1960"/>
      <c r="Q217" s="1960"/>
      <c r="R217" s="1960"/>
      <c r="S217" s="1960"/>
      <c r="T217" s="1960"/>
      <c r="U217" s="1960"/>
      <c r="V217" s="1960"/>
      <c r="W217" s="1960"/>
      <c r="X217" s="1960"/>
      <c r="Y217" s="1960"/>
      <c r="Z217" s="1960"/>
      <c r="AA217" s="317"/>
    </row>
    <row r="218" spans="1:27" ht="15.75" customHeight="1">
      <c r="A218" s="324"/>
      <c r="B218" s="324"/>
      <c r="C218" s="324"/>
      <c r="D218" s="324"/>
      <c r="E218" s="1960"/>
      <c r="F218" s="1960"/>
      <c r="G218" s="1960"/>
      <c r="H218" s="1960"/>
      <c r="I218" s="1960"/>
      <c r="J218" s="1960"/>
      <c r="K218" s="1960"/>
      <c r="L218" s="1960"/>
      <c r="M218" s="1960"/>
      <c r="N218" s="1960"/>
      <c r="O218" s="1960"/>
      <c r="P218" s="1960"/>
      <c r="Q218" s="1960"/>
      <c r="R218" s="1960"/>
      <c r="S218" s="1960"/>
      <c r="T218" s="1960"/>
      <c r="U218" s="1960"/>
      <c r="V218" s="1960"/>
      <c r="W218" s="1960"/>
      <c r="X218" s="1960"/>
      <c r="Y218" s="1960"/>
      <c r="Z218" s="1960"/>
      <c r="AA218" s="317"/>
    </row>
    <row r="219" spans="1:27" ht="15.75" customHeight="1">
      <c r="A219" s="324"/>
      <c r="B219" s="324"/>
      <c r="C219" s="324"/>
      <c r="D219" s="324"/>
      <c r="E219" s="324"/>
      <c r="F219" s="324"/>
      <c r="G219" s="324"/>
      <c r="H219" s="324"/>
      <c r="I219" s="324"/>
      <c r="J219" s="324"/>
      <c r="K219" s="324"/>
      <c r="L219" s="324"/>
      <c r="M219" s="324"/>
      <c r="N219" s="324"/>
      <c r="O219" s="324"/>
      <c r="P219" s="324"/>
      <c r="Q219" s="324"/>
      <c r="R219" s="324"/>
      <c r="S219" s="324"/>
      <c r="T219" s="324"/>
      <c r="U219" s="324"/>
      <c r="V219" s="324"/>
      <c r="W219" s="324"/>
      <c r="X219" s="324"/>
      <c r="Y219" s="324"/>
      <c r="Z219" s="324"/>
      <c r="AA219" s="317"/>
    </row>
    <row r="220" spans="1:27" ht="15.75" customHeight="1">
      <c r="A220" s="515"/>
      <c r="B220" s="515"/>
      <c r="C220" s="515"/>
      <c r="D220" s="515"/>
      <c r="E220" s="515"/>
      <c r="F220" s="515"/>
      <c r="G220" s="515"/>
      <c r="H220" s="515"/>
      <c r="I220" s="515"/>
      <c r="J220" s="515"/>
      <c r="K220" s="515"/>
      <c r="L220" s="515"/>
      <c r="M220" s="515"/>
      <c r="N220" s="515"/>
      <c r="O220" s="515"/>
      <c r="P220" s="515"/>
      <c r="Q220" s="515"/>
      <c r="R220" s="515"/>
      <c r="S220" s="515"/>
      <c r="T220" s="515"/>
      <c r="U220" s="515"/>
      <c r="V220" s="515"/>
      <c r="W220" s="515"/>
      <c r="X220" s="515"/>
      <c r="Y220" s="515"/>
      <c r="Z220" s="515"/>
    </row>
    <row r="221" spans="1:27" ht="15.75" customHeight="1">
      <c r="A221" s="515"/>
      <c r="B221" s="515"/>
      <c r="C221" s="515"/>
      <c r="D221" s="515"/>
      <c r="E221" s="515"/>
      <c r="F221" s="515"/>
      <c r="G221" s="515"/>
      <c r="H221" s="515"/>
      <c r="I221" s="515"/>
      <c r="J221" s="515"/>
      <c r="K221" s="515"/>
      <c r="L221" s="515"/>
      <c r="M221" s="515"/>
      <c r="N221" s="515"/>
      <c r="O221" s="515"/>
      <c r="P221" s="515"/>
      <c r="Q221" s="515"/>
      <c r="R221" s="515"/>
      <c r="S221" s="515"/>
      <c r="T221" s="515"/>
      <c r="U221" s="515"/>
      <c r="V221" s="515"/>
      <c r="W221" s="515"/>
      <c r="X221" s="515"/>
      <c r="Y221" s="515"/>
      <c r="Z221" s="515"/>
    </row>
    <row r="222" spans="1:27" ht="15.75" customHeight="1">
      <c r="A222" s="515"/>
      <c r="B222" s="515"/>
      <c r="C222" s="515"/>
      <c r="D222" s="515"/>
      <c r="E222" s="515"/>
      <c r="F222" s="515"/>
      <c r="G222" s="515"/>
      <c r="H222" s="515"/>
      <c r="I222" s="515"/>
      <c r="J222" s="515"/>
      <c r="K222" s="515"/>
      <c r="L222" s="515"/>
      <c r="M222" s="515"/>
      <c r="N222" s="515"/>
      <c r="O222" s="515"/>
      <c r="P222" s="515"/>
      <c r="Q222" s="515"/>
      <c r="R222" s="515"/>
      <c r="S222" s="515"/>
      <c r="T222" s="515"/>
      <c r="U222" s="515"/>
      <c r="V222" s="515"/>
      <c r="W222" s="515"/>
      <c r="X222" s="515"/>
      <c r="Y222" s="515"/>
      <c r="Z222" s="515"/>
    </row>
    <row r="223" spans="1:27" ht="18.75" customHeight="1">
      <c r="A223" s="1954"/>
      <c r="B223" s="1954"/>
      <c r="C223" s="1954"/>
      <c r="D223" s="1954"/>
      <c r="E223" s="1954"/>
      <c r="F223" s="1954"/>
      <c r="G223" s="1954"/>
      <c r="H223" s="1954"/>
      <c r="I223" s="1954"/>
      <c r="J223" s="1954"/>
      <c r="K223" s="1954"/>
      <c r="L223" s="1954"/>
      <c r="M223" s="1954"/>
      <c r="N223" s="1954"/>
      <c r="O223" s="1954"/>
      <c r="P223" s="1954"/>
      <c r="Q223" s="1954"/>
      <c r="R223" s="1954"/>
      <c r="S223" s="1954"/>
      <c r="T223" s="1954"/>
      <c r="U223" s="1954"/>
      <c r="V223" s="1954"/>
      <c r="W223" s="1954"/>
      <c r="X223" s="1954"/>
      <c r="Y223" s="1954"/>
      <c r="Z223" s="1954"/>
      <c r="AA223" s="317"/>
    </row>
    <row r="224" spans="1:27" ht="15.75" customHeight="1">
      <c r="A224" s="324"/>
      <c r="B224" s="324"/>
      <c r="C224" s="324"/>
      <c r="D224" s="324"/>
      <c r="E224" s="324"/>
      <c r="F224" s="324"/>
      <c r="G224" s="324"/>
      <c r="H224" s="324"/>
      <c r="I224" s="324"/>
      <c r="J224" s="324"/>
      <c r="K224" s="324"/>
      <c r="L224" s="324"/>
      <c r="M224" s="324"/>
      <c r="N224" s="324"/>
      <c r="O224" s="324"/>
      <c r="P224" s="324"/>
      <c r="Q224" s="324"/>
      <c r="R224" s="324"/>
      <c r="S224" s="324"/>
      <c r="T224" s="324"/>
      <c r="U224" s="324"/>
      <c r="V224" s="324"/>
      <c r="W224" s="324"/>
      <c r="X224" s="324"/>
      <c r="Y224" s="324"/>
      <c r="Z224" s="324"/>
      <c r="AA224" s="317"/>
    </row>
    <row r="225" spans="1:27" ht="15.75" customHeight="1">
      <c r="A225" s="324"/>
      <c r="B225" s="324"/>
      <c r="C225" s="324"/>
      <c r="D225" s="324"/>
      <c r="E225" s="324"/>
      <c r="F225" s="317"/>
      <c r="G225" s="324"/>
      <c r="H225" s="324"/>
      <c r="I225" s="324"/>
      <c r="J225" s="324"/>
      <c r="K225" s="324"/>
      <c r="L225" s="324"/>
      <c r="M225" s="324"/>
      <c r="N225" s="324"/>
      <c r="O225" s="324"/>
      <c r="P225" s="324"/>
      <c r="Q225" s="324"/>
      <c r="R225" s="324"/>
      <c r="S225" s="324"/>
      <c r="T225" s="324"/>
      <c r="U225" s="324"/>
      <c r="V225" s="324"/>
      <c r="W225" s="324"/>
      <c r="X225" s="324"/>
      <c r="Y225" s="324"/>
      <c r="Z225" s="324"/>
      <c r="AA225" s="317"/>
    </row>
    <row r="226" spans="1:27" ht="15.75" customHeight="1">
      <c r="A226" s="324"/>
      <c r="B226" s="324"/>
      <c r="C226" s="324"/>
      <c r="D226" s="324"/>
      <c r="E226" s="324"/>
      <c r="F226" s="317"/>
      <c r="G226" s="317"/>
      <c r="H226" s="324"/>
      <c r="I226" s="324"/>
      <c r="J226" s="324"/>
      <c r="K226" s="317"/>
      <c r="L226" s="324"/>
      <c r="M226" s="324"/>
      <c r="N226" s="324"/>
      <c r="O226" s="324"/>
      <c r="P226" s="324"/>
      <c r="Q226" s="324"/>
      <c r="R226" s="324"/>
      <c r="S226" s="324"/>
      <c r="T226" s="324"/>
      <c r="U226" s="324"/>
      <c r="V226" s="324"/>
      <c r="W226" s="324"/>
      <c r="X226" s="324"/>
      <c r="Y226" s="324"/>
      <c r="Z226" s="324"/>
      <c r="AA226" s="317"/>
    </row>
    <row r="227" spans="1:27" ht="15.75" customHeight="1">
      <c r="A227" s="324"/>
      <c r="B227" s="324"/>
      <c r="C227" s="324"/>
      <c r="D227" s="324"/>
      <c r="E227" s="324"/>
      <c r="F227" s="324"/>
      <c r="G227" s="324"/>
      <c r="H227" s="324"/>
      <c r="I227" s="1959"/>
      <c r="J227" s="1959"/>
      <c r="K227" s="1959"/>
      <c r="L227" s="1959"/>
      <c r="M227" s="1164"/>
      <c r="N227" s="324"/>
      <c r="O227" s="324"/>
      <c r="P227" s="324"/>
      <c r="Q227" s="324"/>
      <c r="R227" s="324"/>
      <c r="S227" s="324"/>
      <c r="T227" s="324"/>
      <c r="U227" s="324"/>
      <c r="V227" s="324"/>
      <c r="W227" s="324"/>
      <c r="X227" s="324"/>
      <c r="Y227" s="324"/>
      <c r="Z227" s="324"/>
      <c r="AA227" s="317"/>
    </row>
    <row r="228" spans="1:27" ht="15.75" customHeight="1">
      <c r="A228" s="324"/>
      <c r="B228" s="324"/>
      <c r="C228" s="324"/>
      <c r="D228" s="324"/>
      <c r="E228" s="324"/>
      <c r="F228" s="324"/>
      <c r="G228" s="324"/>
      <c r="H228" s="324"/>
      <c r="I228" s="1959"/>
      <c r="J228" s="1959"/>
      <c r="K228" s="1959"/>
      <c r="L228" s="1959"/>
      <c r="M228" s="1164"/>
      <c r="N228" s="324"/>
      <c r="O228" s="324"/>
      <c r="P228" s="324"/>
      <c r="Q228" s="324"/>
      <c r="R228" s="324"/>
      <c r="S228" s="324"/>
      <c r="T228" s="324"/>
      <c r="U228" s="324"/>
      <c r="V228" s="324"/>
      <c r="W228" s="324"/>
      <c r="X228" s="324"/>
      <c r="Y228" s="324"/>
      <c r="Z228" s="324"/>
      <c r="AA228" s="317"/>
    </row>
    <row r="229" spans="1:27" ht="15.75" customHeight="1">
      <c r="A229" s="324"/>
      <c r="B229" s="324"/>
      <c r="C229" s="324"/>
      <c r="D229" s="324"/>
      <c r="E229" s="324"/>
      <c r="F229" s="324"/>
      <c r="G229" s="324"/>
      <c r="H229" s="324"/>
      <c r="I229" s="1959"/>
      <c r="J229" s="1959"/>
      <c r="K229" s="1959"/>
      <c r="L229" s="1959"/>
      <c r="M229" s="1164"/>
      <c r="N229" s="324"/>
      <c r="O229" s="324"/>
      <c r="P229" s="324"/>
      <c r="Q229" s="324"/>
      <c r="R229" s="324"/>
      <c r="S229" s="324"/>
      <c r="T229" s="324"/>
      <c r="U229" s="324"/>
      <c r="V229" s="324"/>
      <c r="W229" s="324"/>
      <c r="X229" s="324"/>
      <c r="Y229" s="324"/>
      <c r="Z229" s="324"/>
      <c r="AA229" s="317"/>
    </row>
    <row r="230" spans="1:27" ht="15.75" customHeight="1">
      <c r="A230" s="324"/>
      <c r="B230" s="324"/>
      <c r="C230" s="324"/>
      <c r="D230" s="324"/>
      <c r="E230" s="324"/>
      <c r="F230" s="324"/>
      <c r="G230" s="324"/>
      <c r="H230" s="324"/>
      <c r="I230" s="1959"/>
      <c r="J230" s="1959"/>
      <c r="K230" s="1959"/>
      <c r="L230" s="1959"/>
      <c r="M230" s="1164"/>
      <c r="N230" s="324"/>
      <c r="O230" s="324"/>
      <c r="P230" s="324"/>
      <c r="Q230" s="324"/>
      <c r="R230" s="324"/>
      <c r="S230" s="324"/>
      <c r="T230" s="324"/>
      <c r="U230" s="324"/>
      <c r="V230" s="324"/>
      <c r="W230" s="324"/>
      <c r="X230" s="324"/>
      <c r="Y230" s="324"/>
      <c r="Z230" s="324"/>
      <c r="AA230" s="317"/>
    </row>
    <row r="231" spans="1:27" ht="15.75" customHeight="1">
      <c r="A231" s="324"/>
      <c r="B231" s="324"/>
      <c r="C231" s="324"/>
      <c r="D231" s="324"/>
      <c r="E231" s="324"/>
      <c r="F231" s="324"/>
      <c r="G231" s="324"/>
      <c r="H231" s="324"/>
      <c r="I231" s="324"/>
      <c r="J231" s="324"/>
      <c r="K231" s="324"/>
      <c r="L231" s="324"/>
      <c r="M231" s="324"/>
      <c r="N231" s="324"/>
      <c r="O231" s="324"/>
      <c r="P231" s="324"/>
      <c r="Q231" s="324"/>
      <c r="R231" s="324"/>
      <c r="S231" s="324"/>
      <c r="T231" s="324"/>
      <c r="U231" s="324"/>
      <c r="V231" s="324"/>
      <c r="W231" s="324"/>
      <c r="X231" s="324"/>
      <c r="Y231" s="324"/>
      <c r="Z231" s="324"/>
      <c r="AA231" s="317"/>
    </row>
    <row r="232" spans="1:27" ht="15.75" customHeight="1">
      <c r="A232" s="324"/>
      <c r="B232" s="324"/>
      <c r="C232" s="1954"/>
      <c r="D232" s="1954"/>
      <c r="E232" s="1954"/>
      <c r="F232" s="1954"/>
      <c r="G232" s="1161"/>
      <c r="H232" s="1954"/>
      <c r="I232" s="1954"/>
      <c r="J232" s="1954"/>
      <c r="K232" s="1954"/>
      <c r="L232" s="1954"/>
      <c r="M232" s="1954"/>
      <c r="N232" s="1954"/>
      <c r="O232" s="1954"/>
      <c r="P232" s="1954"/>
      <c r="Q232" s="1954"/>
      <c r="R232" s="1954"/>
      <c r="S232" s="1954"/>
      <c r="T232" s="1954"/>
      <c r="U232" s="1161"/>
      <c r="V232" s="1161"/>
      <c r="W232" s="1954"/>
      <c r="X232" s="1954"/>
      <c r="Y232" s="1954"/>
      <c r="Z232" s="324"/>
      <c r="AA232" s="317"/>
    </row>
    <row r="233" spans="1:27" ht="15.75" customHeight="1">
      <c r="A233" s="324"/>
      <c r="B233" s="324"/>
      <c r="C233" s="1161"/>
      <c r="D233" s="1961"/>
      <c r="E233" s="1961"/>
      <c r="F233" s="1161"/>
      <c r="G233" s="1161"/>
      <c r="H233" s="324"/>
      <c r="I233" s="324"/>
      <c r="J233" s="324"/>
      <c r="K233" s="317"/>
      <c r="L233" s="324"/>
      <c r="M233" s="324"/>
      <c r="N233" s="324"/>
      <c r="O233" s="324"/>
      <c r="P233" s="324"/>
      <c r="Q233" s="317"/>
      <c r="R233" s="317"/>
      <c r="S233" s="317"/>
      <c r="T233" s="317"/>
      <c r="U233" s="1161"/>
      <c r="V233" s="1161"/>
      <c r="W233" s="1962"/>
      <c r="X233" s="1962"/>
      <c r="Y233" s="1962"/>
      <c r="Z233" s="324"/>
      <c r="AA233" s="317"/>
    </row>
    <row r="234" spans="1:27" ht="15.75" customHeight="1">
      <c r="A234" s="324"/>
      <c r="B234" s="324"/>
      <c r="C234" s="1161"/>
      <c r="D234" s="1961"/>
      <c r="E234" s="1961"/>
      <c r="F234" s="1161"/>
      <c r="G234" s="1161"/>
      <c r="H234" s="324"/>
      <c r="I234" s="324"/>
      <c r="J234" s="324"/>
      <c r="K234" s="317"/>
      <c r="L234" s="324"/>
      <c r="M234" s="324"/>
      <c r="N234" s="324"/>
      <c r="O234" s="324"/>
      <c r="P234" s="324"/>
      <c r="Q234" s="317"/>
      <c r="R234" s="317"/>
      <c r="S234" s="317"/>
      <c r="T234" s="317"/>
      <c r="U234" s="1161"/>
      <c r="V234" s="1161"/>
      <c r="W234" s="1962"/>
      <c r="X234" s="1962"/>
      <c r="Y234" s="1962"/>
      <c r="Z234" s="324"/>
      <c r="AA234" s="317"/>
    </row>
    <row r="235" spans="1:27" ht="15.75" customHeight="1">
      <c r="A235" s="324"/>
      <c r="B235" s="324"/>
      <c r="C235" s="1161"/>
      <c r="D235" s="1961"/>
      <c r="E235" s="1961"/>
      <c r="F235" s="1161"/>
      <c r="G235" s="1161"/>
      <c r="H235" s="324"/>
      <c r="I235" s="324"/>
      <c r="J235" s="324"/>
      <c r="K235" s="317"/>
      <c r="L235" s="324"/>
      <c r="M235" s="324"/>
      <c r="N235" s="324"/>
      <c r="O235" s="324"/>
      <c r="P235" s="324"/>
      <c r="Q235" s="317"/>
      <c r="R235" s="317"/>
      <c r="S235" s="317"/>
      <c r="T235" s="317"/>
      <c r="U235" s="1161"/>
      <c r="V235" s="1161"/>
      <c r="W235" s="1962"/>
      <c r="X235" s="1962"/>
      <c r="Y235" s="1962"/>
      <c r="Z235" s="324"/>
      <c r="AA235" s="317"/>
    </row>
    <row r="236" spans="1:27" ht="15.75" customHeight="1">
      <c r="A236" s="324"/>
      <c r="B236" s="324"/>
      <c r="C236" s="1161"/>
      <c r="D236" s="1961"/>
      <c r="E236" s="1961"/>
      <c r="F236" s="1161"/>
      <c r="G236" s="1161"/>
      <c r="H236" s="324"/>
      <c r="I236" s="324"/>
      <c r="J236" s="324"/>
      <c r="K236" s="317"/>
      <c r="L236" s="324"/>
      <c r="M236" s="324"/>
      <c r="N236" s="324"/>
      <c r="O236" s="324"/>
      <c r="P236" s="324"/>
      <c r="Q236" s="317"/>
      <c r="R236" s="317"/>
      <c r="S236" s="317"/>
      <c r="T236" s="317"/>
      <c r="U236" s="1161"/>
      <c r="V236" s="1161"/>
      <c r="W236" s="1962"/>
      <c r="X236" s="1962"/>
      <c r="Y236" s="1962"/>
      <c r="Z236" s="324"/>
      <c r="AA236" s="317"/>
    </row>
    <row r="237" spans="1:27" ht="15.75" customHeight="1">
      <c r="A237" s="324"/>
      <c r="B237" s="324"/>
      <c r="C237" s="1161"/>
      <c r="D237" s="1961"/>
      <c r="E237" s="1961"/>
      <c r="F237" s="1161"/>
      <c r="G237" s="1161"/>
      <c r="H237" s="324"/>
      <c r="I237" s="324"/>
      <c r="J237" s="324"/>
      <c r="K237" s="317"/>
      <c r="L237" s="324"/>
      <c r="M237" s="324"/>
      <c r="N237" s="324"/>
      <c r="O237" s="324"/>
      <c r="P237" s="324"/>
      <c r="Q237" s="317"/>
      <c r="R237" s="317"/>
      <c r="S237" s="317"/>
      <c r="T237" s="317"/>
      <c r="U237" s="1161"/>
      <c r="V237" s="1161"/>
      <c r="W237" s="1962"/>
      <c r="X237" s="1962"/>
      <c r="Y237" s="1962"/>
      <c r="Z237" s="324"/>
      <c r="AA237" s="317"/>
    </row>
    <row r="238" spans="1:27" ht="15.75" customHeight="1">
      <c r="A238" s="324"/>
      <c r="B238" s="324"/>
      <c r="C238" s="1161"/>
      <c r="D238" s="1961"/>
      <c r="E238" s="1961"/>
      <c r="F238" s="1161"/>
      <c r="G238" s="1161"/>
      <c r="H238" s="324"/>
      <c r="I238" s="324"/>
      <c r="J238" s="324"/>
      <c r="K238" s="317"/>
      <c r="L238" s="324"/>
      <c r="M238" s="324"/>
      <c r="N238" s="324"/>
      <c r="O238" s="324"/>
      <c r="P238" s="324"/>
      <c r="Q238" s="317"/>
      <c r="R238" s="317"/>
      <c r="S238" s="317"/>
      <c r="T238" s="317"/>
      <c r="U238" s="1161"/>
      <c r="V238" s="1161"/>
      <c r="W238" s="1962"/>
      <c r="X238" s="1962"/>
      <c r="Y238" s="1962"/>
      <c r="Z238" s="324"/>
      <c r="AA238" s="317"/>
    </row>
    <row r="239" spans="1:27" ht="15.75" customHeight="1">
      <c r="A239" s="324"/>
      <c r="B239" s="324"/>
      <c r="C239" s="324"/>
      <c r="D239" s="324"/>
      <c r="E239" s="324"/>
      <c r="F239" s="324"/>
      <c r="G239" s="324"/>
      <c r="H239" s="324"/>
      <c r="I239" s="324"/>
      <c r="J239" s="324"/>
      <c r="K239" s="324"/>
      <c r="L239" s="324"/>
      <c r="M239" s="324"/>
      <c r="N239" s="324"/>
      <c r="O239" s="324"/>
      <c r="P239" s="324"/>
      <c r="Q239" s="324"/>
      <c r="R239" s="324"/>
      <c r="S239" s="324"/>
      <c r="T239" s="324"/>
      <c r="U239" s="324"/>
      <c r="V239" s="324"/>
      <c r="W239" s="324"/>
      <c r="X239" s="324"/>
      <c r="Y239" s="324"/>
      <c r="Z239" s="324"/>
      <c r="AA239" s="317"/>
    </row>
    <row r="240" spans="1:27" ht="15.75" customHeight="1">
      <c r="A240" s="324"/>
      <c r="B240" s="324"/>
      <c r="C240" s="324"/>
      <c r="D240" s="324"/>
      <c r="E240" s="1960"/>
      <c r="F240" s="1960"/>
      <c r="G240" s="1960"/>
      <c r="H240" s="1960"/>
      <c r="I240" s="1960"/>
      <c r="J240" s="1960"/>
      <c r="K240" s="1960"/>
      <c r="L240" s="1960"/>
      <c r="M240" s="1960"/>
      <c r="N240" s="1960"/>
      <c r="O240" s="1960"/>
      <c r="P240" s="1960"/>
      <c r="Q240" s="1960"/>
      <c r="R240" s="1960"/>
      <c r="S240" s="1960"/>
      <c r="T240" s="1960"/>
      <c r="U240" s="1960"/>
      <c r="V240" s="1960"/>
      <c r="W240" s="1960"/>
      <c r="X240" s="1960"/>
      <c r="Y240" s="1960"/>
      <c r="Z240" s="1960"/>
      <c r="AA240" s="317"/>
    </row>
    <row r="241" spans="1:27" ht="15.75" customHeight="1">
      <c r="A241" s="324"/>
      <c r="B241" s="324"/>
      <c r="C241" s="324"/>
      <c r="D241" s="324"/>
      <c r="E241" s="1960"/>
      <c r="F241" s="1960"/>
      <c r="G241" s="1960"/>
      <c r="H241" s="1960"/>
      <c r="I241" s="1960"/>
      <c r="J241" s="1960"/>
      <c r="K241" s="1960"/>
      <c r="L241" s="1960"/>
      <c r="M241" s="1960"/>
      <c r="N241" s="1960"/>
      <c r="O241" s="1960"/>
      <c r="P241" s="1960"/>
      <c r="Q241" s="1960"/>
      <c r="R241" s="1960"/>
      <c r="S241" s="1960"/>
      <c r="T241" s="1960"/>
      <c r="U241" s="1960"/>
      <c r="V241" s="1960"/>
      <c r="W241" s="1960"/>
      <c r="X241" s="1960"/>
      <c r="Y241" s="1960"/>
      <c r="Z241" s="1960"/>
      <c r="AA241" s="317"/>
    </row>
    <row r="242" spans="1:27" ht="15.75" customHeight="1">
      <c r="A242" s="324"/>
      <c r="B242" s="324"/>
      <c r="C242" s="324"/>
      <c r="D242" s="324"/>
      <c r="E242" s="324"/>
      <c r="F242" s="324"/>
      <c r="G242" s="324"/>
      <c r="H242" s="324"/>
      <c r="I242" s="324"/>
      <c r="J242" s="324"/>
      <c r="K242" s="324"/>
      <c r="L242" s="324"/>
      <c r="M242" s="324"/>
      <c r="N242" s="324"/>
      <c r="O242" s="324"/>
      <c r="P242" s="324"/>
      <c r="Q242" s="324"/>
      <c r="R242" s="324"/>
      <c r="S242" s="324"/>
      <c r="T242" s="324"/>
      <c r="U242" s="324"/>
      <c r="V242" s="324"/>
      <c r="W242" s="324"/>
      <c r="X242" s="324"/>
      <c r="Y242" s="324"/>
      <c r="Z242" s="324"/>
      <c r="AA242" s="317"/>
    </row>
    <row r="243" spans="1:27" ht="15.75" customHeight="1">
      <c r="A243" s="324"/>
      <c r="B243" s="324"/>
      <c r="C243" s="324"/>
      <c r="D243" s="324"/>
      <c r="E243" s="1960"/>
      <c r="F243" s="1960"/>
      <c r="G243" s="1960"/>
      <c r="H243" s="1960"/>
      <c r="I243" s="1960"/>
      <c r="J243" s="1960"/>
      <c r="K243" s="1960"/>
      <c r="L243" s="1960"/>
      <c r="M243" s="1960"/>
      <c r="N243" s="1960"/>
      <c r="O243" s="1960"/>
      <c r="P243" s="1960"/>
      <c r="Q243" s="1960"/>
      <c r="R243" s="1960"/>
      <c r="S243" s="1960"/>
      <c r="T243" s="1960"/>
      <c r="U243" s="1960"/>
      <c r="V243" s="1960"/>
      <c r="W243" s="1960"/>
      <c r="X243" s="1960"/>
      <c r="Y243" s="1960"/>
      <c r="Z243" s="1960"/>
      <c r="AA243" s="317"/>
    </row>
    <row r="244" spans="1:27" ht="15.75" customHeight="1">
      <c r="A244" s="324"/>
      <c r="B244" s="324"/>
      <c r="C244" s="324"/>
      <c r="D244" s="324"/>
      <c r="E244" s="1960"/>
      <c r="F244" s="1960"/>
      <c r="G244" s="1960"/>
      <c r="H244" s="1960"/>
      <c r="I244" s="1960"/>
      <c r="J244" s="1960"/>
      <c r="K244" s="1960"/>
      <c r="L244" s="1960"/>
      <c r="M244" s="1960"/>
      <c r="N244" s="1960"/>
      <c r="O244" s="1960"/>
      <c r="P244" s="1960"/>
      <c r="Q244" s="1960"/>
      <c r="R244" s="1960"/>
      <c r="S244" s="1960"/>
      <c r="T244" s="1960"/>
      <c r="U244" s="1960"/>
      <c r="V244" s="1960"/>
      <c r="W244" s="1960"/>
      <c r="X244" s="1960"/>
      <c r="Y244" s="1960"/>
      <c r="Z244" s="1960"/>
      <c r="AA244" s="317"/>
    </row>
    <row r="245" spans="1:27" ht="15.75" customHeight="1">
      <c r="A245" s="324"/>
      <c r="B245" s="324"/>
      <c r="C245" s="324"/>
      <c r="D245" s="324"/>
      <c r="E245" s="324"/>
      <c r="F245" s="324"/>
      <c r="G245" s="324"/>
      <c r="H245" s="324"/>
      <c r="I245" s="324"/>
      <c r="J245" s="324"/>
      <c r="K245" s="324"/>
      <c r="L245" s="324"/>
      <c r="M245" s="324"/>
      <c r="N245" s="324"/>
      <c r="O245" s="324"/>
      <c r="P245" s="324"/>
      <c r="Q245" s="324"/>
      <c r="R245" s="324"/>
      <c r="S245" s="324"/>
      <c r="T245" s="324"/>
      <c r="U245" s="324"/>
      <c r="V245" s="324"/>
      <c r="W245" s="324"/>
      <c r="X245" s="324"/>
      <c r="Y245" s="324"/>
      <c r="Z245" s="324"/>
      <c r="AA245" s="317"/>
    </row>
  </sheetData>
  <sheetProtection selectLockedCells="1"/>
  <mergeCells count="141">
    <mergeCell ref="C10:O12"/>
    <mergeCell ref="S18:T18"/>
    <mergeCell ref="L37:S37"/>
    <mergeCell ref="C20:O21"/>
    <mergeCell ref="H90:Z91"/>
    <mergeCell ref="F97:G97"/>
    <mergeCell ref="I97:Z97"/>
    <mergeCell ref="F96:G96"/>
    <mergeCell ref="I96:Z96"/>
    <mergeCell ref="E94:H94"/>
    <mergeCell ref="R85:Y85"/>
    <mergeCell ref="E86:G86"/>
    <mergeCell ref="F95:G95"/>
    <mergeCell ref="I95:Z95"/>
    <mergeCell ref="R87:Y87"/>
    <mergeCell ref="R86:Y86"/>
    <mergeCell ref="E87:G87"/>
    <mergeCell ref="H88:Z89"/>
    <mergeCell ref="A92:Z92"/>
    <mergeCell ref="J107:L107"/>
    <mergeCell ref="C152:F152"/>
    <mergeCell ref="H152:T152"/>
    <mergeCell ref="W152:Y152"/>
    <mergeCell ref="I122:L122"/>
    <mergeCell ref="O122:R122"/>
    <mergeCell ref="O121:R121"/>
    <mergeCell ref="J104:L104"/>
    <mergeCell ref="J105:L105"/>
    <mergeCell ref="J106:L106"/>
    <mergeCell ref="U121:X121"/>
    <mergeCell ref="D122:E122"/>
    <mergeCell ref="J109:M109"/>
    <mergeCell ref="J110:M110"/>
    <mergeCell ref="I121:L121"/>
    <mergeCell ref="U122:X122"/>
    <mergeCell ref="D123:E123"/>
    <mergeCell ref="I123:L123"/>
    <mergeCell ref="O123:R123"/>
    <mergeCell ref="U123:X123"/>
    <mergeCell ref="D125:E125"/>
    <mergeCell ref="I125:L125"/>
    <mergeCell ref="O125:R125"/>
    <mergeCell ref="U125:X125"/>
    <mergeCell ref="D124:E124"/>
    <mergeCell ref="I124:L124"/>
    <mergeCell ref="O124:R124"/>
    <mergeCell ref="U124:X124"/>
    <mergeCell ref="I134:M134"/>
    <mergeCell ref="K135:P135"/>
    <mergeCell ref="H136:Z137"/>
    <mergeCell ref="E138:Z139"/>
    <mergeCell ref="A143:Z143"/>
    <mergeCell ref="I147:L147"/>
    <mergeCell ref="I130:L130"/>
    <mergeCell ref="O130:R130"/>
    <mergeCell ref="U130:X130"/>
    <mergeCell ref="W155:Y155"/>
    <mergeCell ref="D156:E156"/>
    <mergeCell ref="W156:Y156"/>
    <mergeCell ref="D157:E157"/>
    <mergeCell ref="W157:Y157"/>
    <mergeCell ref="D158:E158"/>
    <mergeCell ref="W158:Y158"/>
    <mergeCell ref="I148:L148"/>
    <mergeCell ref="I149:L149"/>
    <mergeCell ref="I150:L150"/>
    <mergeCell ref="D153:E153"/>
    <mergeCell ref="W153:Y153"/>
    <mergeCell ref="D154:E154"/>
    <mergeCell ref="W154:Y154"/>
    <mergeCell ref="D155:E155"/>
    <mergeCell ref="D184:E184"/>
    <mergeCell ref="W184:Y184"/>
    <mergeCell ref="E186:Z187"/>
    <mergeCell ref="E189:Z190"/>
    <mergeCell ref="E160:Z161"/>
    <mergeCell ref="E163:Z164"/>
    <mergeCell ref="A169:Z169"/>
    <mergeCell ref="I173:L173"/>
    <mergeCell ref="I174:L174"/>
    <mergeCell ref="I175:L175"/>
    <mergeCell ref="D179:E179"/>
    <mergeCell ref="W179:Y179"/>
    <mergeCell ref="D180:E180"/>
    <mergeCell ref="W180:Y180"/>
    <mergeCell ref="D181:E181"/>
    <mergeCell ref="W181:Y181"/>
    <mergeCell ref="D182:E182"/>
    <mergeCell ref="W182:Y182"/>
    <mergeCell ref="D183:E183"/>
    <mergeCell ref="W183:Y183"/>
    <mergeCell ref="I176:L176"/>
    <mergeCell ref="C178:F178"/>
    <mergeCell ref="H178:T178"/>
    <mergeCell ref="W178:Y178"/>
    <mergeCell ref="I227:L227"/>
    <mergeCell ref="D211:E211"/>
    <mergeCell ref="W211:Y211"/>
    <mergeCell ref="D212:E212"/>
    <mergeCell ref="W212:Y212"/>
    <mergeCell ref="A223:Z223"/>
    <mergeCell ref="E214:Z215"/>
    <mergeCell ref="E217:Z218"/>
    <mergeCell ref="A197:Z197"/>
    <mergeCell ref="I201:L201"/>
    <mergeCell ref="I202:L202"/>
    <mergeCell ref="I203:L203"/>
    <mergeCell ref="I204:L204"/>
    <mergeCell ref="C206:F206"/>
    <mergeCell ref="H206:T206"/>
    <mergeCell ref="W206:Y206"/>
    <mergeCell ref="D209:E209"/>
    <mergeCell ref="W209:Y209"/>
    <mergeCell ref="D208:E208"/>
    <mergeCell ref="W208:Y208"/>
    <mergeCell ref="D207:E207"/>
    <mergeCell ref="W207:Y207"/>
    <mergeCell ref="U7:Z9"/>
    <mergeCell ref="R7:T9"/>
    <mergeCell ref="I228:L228"/>
    <mergeCell ref="I229:L229"/>
    <mergeCell ref="I230:L230"/>
    <mergeCell ref="E243:Z244"/>
    <mergeCell ref="D237:E237"/>
    <mergeCell ref="W237:Y237"/>
    <mergeCell ref="D238:E238"/>
    <mergeCell ref="W238:Y238"/>
    <mergeCell ref="D235:E235"/>
    <mergeCell ref="W235:Y235"/>
    <mergeCell ref="E240:Z241"/>
    <mergeCell ref="D236:E236"/>
    <mergeCell ref="W236:Y236"/>
    <mergeCell ref="W232:Y232"/>
    <mergeCell ref="D233:E233"/>
    <mergeCell ref="W233:Y233"/>
    <mergeCell ref="D234:E234"/>
    <mergeCell ref="W234:Y234"/>
    <mergeCell ref="C232:F232"/>
    <mergeCell ref="H232:T232"/>
    <mergeCell ref="D210:E210"/>
    <mergeCell ref="W210:Y210"/>
  </mergeCells>
  <phoneticPr fontId="2"/>
  <hyperlinks>
    <hyperlink ref="P1:S1" location="作業メニュー!A1" display="作業メニュー" xr:uid="{00000000-0004-0000-2400-000000000000}"/>
  </hyperlinks>
  <printOptions horizontalCentered="1"/>
  <pageMargins left="0.78740157480314965" right="0.39370078740157483" top="0.78740157480314965" bottom="0.39370078740157483" header="0.59055118110236227" footer="0.19685039370078741"/>
  <pageSetup paperSize="9" scale="89" orientation="portrait" r:id="rId1"/>
  <headerFooter alignWithMargins="0">
    <oddFooter>&amp;R230601</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D248"/>
  <sheetViews>
    <sheetView showGridLines="0" zoomScaleNormal="100" workbookViewId="0">
      <selection activeCell="Y25" sqref="Y25"/>
    </sheetView>
  </sheetViews>
  <sheetFormatPr defaultColWidth="9" defaultRowHeight="13.5"/>
  <cols>
    <col min="1" max="4" width="3.5" style="1" customWidth="1"/>
    <col min="5" max="5" width="4.125" style="1" customWidth="1"/>
    <col min="6" max="26" width="3.5" style="1" customWidth="1"/>
    <col min="27" max="29" width="3.125" style="1" customWidth="1"/>
    <col min="30" max="32" width="2.625" style="1" customWidth="1"/>
    <col min="33" max="33" width="9" style="1" customWidth="1"/>
    <col min="34" max="34" width="2" style="1" customWidth="1"/>
    <col min="35" max="35" width="1.75" style="1" customWidth="1"/>
    <col min="36" max="36" width="1.5" style="1" customWidth="1"/>
    <col min="37" max="37" width="2.25" style="1" customWidth="1"/>
    <col min="38" max="38" width="1.375" style="1" customWidth="1"/>
    <col min="39" max="41" width="2.125" style="1" customWidth="1"/>
    <col min="42" max="42" width="2.625" style="1" customWidth="1"/>
    <col min="43" max="16384" width="9" style="1"/>
  </cols>
  <sheetData>
    <row r="1" spans="1:30" s="602" customFormat="1" ht="38.25" customHeight="1" thickBot="1">
      <c r="A1" s="601" t="s">
        <v>2684</v>
      </c>
      <c r="P1" s="607" t="s">
        <v>68</v>
      </c>
      <c r="Q1" s="607"/>
      <c r="R1" s="607"/>
      <c r="S1" s="607"/>
      <c r="U1" s="606" t="s">
        <v>578</v>
      </c>
      <c r="AD1" s="606"/>
    </row>
    <row r="2" spans="1:30" s="267" customFormat="1" ht="12" customHeight="1" thickTop="1"/>
    <row r="3" spans="1:30" s="97" customFormat="1" ht="12" customHeight="1">
      <c r="B3" s="225" t="s">
        <v>3569</v>
      </c>
      <c r="C3" s="225"/>
      <c r="D3" s="225"/>
      <c r="E3" s="225"/>
      <c r="AC3" s="1"/>
    </row>
    <row r="4" spans="1:30" s="97" customFormat="1" ht="18.95" customHeight="1">
      <c r="AC4" s="1"/>
    </row>
    <row r="5" spans="1:30" s="97" customFormat="1" ht="18.95" customHeight="1">
      <c r="B5" s="812" t="s">
        <v>2683</v>
      </c>
      <c r="C5" s="812"/>
      <c r="D5" s="812"/>
      <c r="E5" s="812"/>
      <c r="F5" s="812"/>
      <c r="G5" s="812"/>
      <c r="H5" s="812"/>
      <c r="I5" s="812"/>
      <c r="J5" s="812"/>
      <c r="K5" s="812"/>
      <c r="L5" s="812"/>
      <c r="M5" s="812"/>
      <c r="N5" s="812"/>
      <c r="O5" s="812"/>
      <c r="P5" s="812"/>
      <c r="Q5" s="812"/>
      <c r="R5" s="812"/>
      <c r="S5" s="812"/>
      <c r="T5" s="812"/>
      <c r="U5" s="812"/>
      <c r="V5" s="812"/>
      <c r="W5" s="812"/>
      <c r="X5" s="812"/>
      <c r="Y5" s="812"/>
      <c r="Z5" s="812"/>
      <c r="AA5" s="104"/>
      <c r="AB5" s="104"/>
      <c r="AC5" s="1"/>
    </row>
    <row r="6" spans="1:30" s="97" customFormat="1" ht="18.95" customHeight="1">
      <c r="B6" s="811"/>
      <c r="C6" s="811"/>
      <c r="D6" s="811"/>
      <c r="E6" s="811"/>
      <c r="F6" s="811"/>
      <c r="G6" s="811"/>
      <c r="H6" s="811"/>
      <c r="I6" s="811"/>
      <c r="J6" s="811"/>
      <c r="K6" s="811"/>
      <c r="L6" s="811"/>
      <c r="M6" s="811"/>
      <c r="N6" s="811"/>
      <c r="O6" s="811"/>
      <c r="P6" s="811"/>
      <c r="Q6" s="811"/>
      <c r="R6" s="811"/>
      <c r="S6" s="811"/>
      <c r="T6" s="811"/>
      <c r="U6" s="811"/>
      <c r="V6" s="811"/>
      <c r="W6" s="811"/>
      <c r="X6" s="811"/>
      <c r="Y6" s="811"/>
      <c r="Z6" s="811"/>
      <c r="AA6" s="104"/>
      <c r="AB6" s="104"/>
      <c r="AC6" s="1"/>
    </row>
    <row r="7" spans="1:30" s="97" customFormat="1" ht="18.95" customHeight="1">
      <c r="B7" s="808"/>
      <c r="C7" s="807"/>
      <c r="D7" s="807"/>
      <c r="E7" s="807"/>
      <c r="F7" s="807"/>
      <c r="G7" s="807"/>
      <c r="H7" s="807"/>
      <c r="I7" s="807"/>
      <c r="J7" s="807"/>
      <c r="K7" s="807"/>
      <c r="L7" s="807"/>
      <c r="M7" s="807"/>
      <c r="N7" s="807"/>
      <c r="O7" s="807"/>
      <c r="P7" s="807"/>
      <c r="Q7" s="806"/>
      <c r="R7" s="1978" t="s">
        <v>2670</v>
      </c>
      <c r="S7" s="1979"/>
      <c r="T7" s="1984" t="s">
        <v>2676</v>
      </c>
      <c r="U7" s="1985"/>
      <c r="V7" s="1985"/>
      <c r="W7" s="1985"/>
      <c r="X7" s="1985"/>
      <c r="Y7" s="1985"/>
      <c r="Z7" s="1986"/>
      <c r="AA7" s="104"/>
      <c r="AB7" s="104"/>
      <c r="AC7" s="1"/>
    </row>
    <row r="8" spans="1:30" s="97" customFormat="1" ht="18.95" customHeight="1">
      <c r="B8" s="810"/>
      <c r="D8" s="1975" t="s">
        <v>3570</v>
      </c>
      <c r="E8" s="1975"/>
      <c r="F8" s="1975"/>
      <c r="G8" s="1975"/>
      <c r="H8" s="1975"/>
      <c r="I8" s="1975"/>
      <c r="J8" s="1975"/>
      <c r="K8" s="1975"/>
      <c r="L8" s="1975"/>
      <c r="M8" s="1975"/>
      <c r="N8" s="1975"/>
      <c r="O8" s="1"/>
      <c r="P8" s="104"/>
      <c r="Q8" s="104"/>
      <c r="R8" s="1980"/>
      <c r="S8" s="1981"/>
      <c r="T8" s="1987" t="s">
        <v>2675</v>
      </c>
      <c r="U8" s="1988"/>
      <c r="V8" s="1988"/>
      <c r="W8" s="1988"/>
      <c r="X8" s="1988"/>
      <c r="Y8" s="1988"/>
      <c r="Z8" s="1989"/>
      <c r="AA8" s="104"/>
      <c r="AB8" s="104"/>
      <c r="AC8" s="1"/>
    </row>
    <row r="9" spans="1:30" s="97" customFormat="1" ht="18.95" customHeight="1">
      <c r="B9" s="810"/>
      <c r="C9" s="1194"/>
      <c r="D9" s="1975"/>
      <c r="E9" s="1975"/>
      <c r="F9" s="1975"/>
      <c r="G9" s="1975"/>
      <c r="H9" s="1975"/>
      <c r="I9" s="1975"/>
      <c r="J9" s="1975"/>
      <c r="K9" s="1975"/>
      <c r="L9" s="1975"/>
      <c r="M9" s="1975"/>
      <c r="N9" s="1975"/>
      <c r="O9" s="1"/>
      <c r="P9" s="104"/>
      <c r="Q9" s="104"/>
      <c r="R9" s="1980"/>
      <c r="S9" s="1981"/>
      <c r="T9" s="104"/>
      <c r="U9" s="104"/>
      <c r="V9" s="104"/>
      <c r="W9" s="104"/>
      <c r="X9" s="104"/>
      <c r="Y9" s="104"/>
      <c r="Z9" s="809"/>
      <c r="AA9" s="104"/>
      <c r="AB9" s="104"/>
      <c r="AC9" s="1"/>
    </row>
    <row r="10" spans="1:30" s="97" customFormat="1" ht="18.95" customHeight="1">
      <c r="B10" s="810"/>
      <c r="C10" s="1194"/>
      <c r="D10" s="1975"/>
      <c r="E10" s="1975"/>
      <c r="F10" s="1975"/>
      <c r="G10" s="1975"/>
      <c r="H10" s="1975"/>
      <c r="I10" s="1975"/>
      <c r="J10" s="1975"/>
      <c r="K10" s="1975"/>
      <c r="L10" s="1975"/>
      <c r="M10" s="1975"/>
      <c r="N10" s="1975"/>
      <c r="O10" s="1"/>
      <c r="P10" s="104"/>
      <c r="Q10" s="104"/>
      <c r="R10" s="1980"/>
      <c r="S10" s="1981"/>
      <c r="T10" s="104"/>
      <c r="U10" s="104"/>
      <c r="V10" s="104"/>
      <c r="W10" s="104"/>
      <c r="X10" s="104"/>
      <c r="Y10" s="104"/>
      <c r="Z10" s="809"/>
      <c r="AA10" s="104"/>
      <c r="AB10" s="104"/>
      <c r="AC10" s="1"/>
    </row>
    <row r="11" spans="1:30" s="97" customFormat="1" ht="18.95" customHeight="1">
      <c r="B11" s="810"/>
      <c r="C11" s="1194"/>
      <c r="D11" s="1975"/>
      <c r="E11" s="1975"/>
      <c r="F11" s="1975"/>
      <c r="G11" s="1975"/>
      <c r="H11" s="1975"/>
      <c r="I11" s="1975"/>
      <c r="J11" s="1975"/>
      <c r="K11" s="1975"/>
      <c r="L11" s="1975"/>
      <c r="M11" s="1975"/>
      <c r="N11" s="1975"/>
      <c r="O11" s="1"/>
      <c r="P11" s="104"/>
      <c r="Q11" s="104"/>
      <c r="R11" s="1980"/>
      <c r="S11" s="1981"/>
      <c r="T11" s="104"/>
      <c r="U11" s="104"/>
      <c r="V11" s="104"/>
      <c r="W11" s="104"/>
      <c r="X11" s="104"/>
      <c r="Y11" s="104"/>
      <c r="Z11" s="809"/>
      <c r="AA11" s="104"/>
      <c r="AB11" s="104"/>
      <c r="AC11" s="1"/>
    </row>
    <row r="12" spans="1:30" s="97" customFormat="1" ht="18.95" customHeight="1">
      <c r="B12" s="810"/>
      <c r="C12" s="104"/>
      <c r="D12" s="1975"/>
      <c r="E12" s="1975"/>
      <c r="F12" s="1975"/>
      <c r="G12" s="1975"/>
      <c r="H12" s="1975"/>
      <c r="I12" s="1975"/>
      <c r="J12" s="1975"/>
      <c r="K12" s="1975"/>
      <c r="L12" s="1975"/>
      <c r="M12" s="1975"/>
      <c r="N12" s="1975"/>
      <c r="O12" s="104"/>
      <c r="P12" s="104"/>
      <c r="Q12" s="104"/>
      <c r="R12" s="1980"/>
      <c r="S12" s="1981"/>
      <c r="T12" s="104"/>
      <c r="U12" s="104"/>
      <c r="V12" s="104"/>
      <c r="W12" s="104"/>
      <c r="X12" s="104"/>
      <c r="Y12" s="104"/>
      <c r="Z12" s="809"/>
      <c r="AA12" s="104"/>
      <c r="AB12" s="104"/>
      <c r="AC12" s="1"/>
    </row>
    <row r="13" spans="1:30" s="97" customFormat="1" ht="42" customHeight="1">
      <c r="B13" s="810"/>
      <c r="C13" s="104"/>
      <c r="D13" s="104"/>
      <c r="E13" s="104"/>
      <c r="F13" s="104"/>
      <c r="G13" s="104"/>
      <c r="H13" s="104"/>
      <c r="I13" s="104"/>
      <c r="J13" s="104"/>
      <c r="K13" s="104"/>
      <c r="L13" s="104"/>
      <c r="M13" s="104"/>
      <c r="N13" s="104"/>
      <c r="O13" s="104"/>
      <c r="P13" s="104"/>
      <c r="Q13" s="104"/>
      <c r="R13" s="1982"/>
      <c r="S13" s="1983"/>
      <c r="T13" s="105"/>
      <c r="U13" s="105"/>
      <c r="V13" s="105"/>
      <c r="W13" s="105"/>
      <c r="X13" s="105"/>
      <c r="Y13" s="105"/>
      <c r="Z13" s="804"/>
      <c r="AA13" s="104"/>
      <c r="AB13" s="104"/>
      <c r="AC13" s="1"/>
    </row>
    <row r="14" spans="1:30" s="97" customFormat="1" ht="18.95" customHeight="1">
      <c r="B14" s="810"/>
      <c r="C14" s="104"/>
      <c r="D14" s="104"/>
      <c r="E14" s="104"/>
      <c r="F14" s="104"/>
      <c r="G14" s="104"/>
      <c r="H14" s="104"/>
      <c r="I14" s="104"/>
      <c r="J14" s="104"/>
      <c r="K14" s="104"/>
      <c r="L14" s="104"/>
      <c r="M14" s="104"/>
      <c r="N14" s="104"/>
      <c r="O14" s="104"/>
      <c r="P14" s="104"/>
      <c r="Q14" s="104"/>
      <c r="R14" s="104"/>
      <c r="S14" s="104"/>
      <c r="T14" s="104"/>
      <c r="U14" s="104"/>
      <c r="V14" s="104"/>
      <c r="W14" s="104"/>
      <c r="X14" s="104"/>
      <c r="Y14" s="104"/>
      <c r="Z14" s="809"/>
      <c r="AA14" s="104"/>
      <c r="AB14" s="104"/>
      <c r="AC14" s="1"/>
    </row>
    <row r="15" spans="1:30" s="97" customFormat="1" ht="18.95" customHeight="1">
      <c r="B15" s="810"/>
      <c r="C15" s="104"/>
      <c r="D15" s="104"/>
      <c r="E15" s="104"/>
      <c r="F15" s="104"/>
      <c r="G15" s="104"/>
      <c r="H15" s="104"/>
      <c r="I15" s="104"/>
      <c r="J15" s="104"/>
      <c r="K15" s="104"/>
      <c r="L15" s="104"/>
      <c r="M15" s="104"/>
      <c r="N15" s="104"/>
      <c r="O15" s="104"/>
      <c r="P15" s="104"/>
      <c r="Q15" s="104"/>
      <c r="R15" s="104"/>
      <c r="S15" s="104"/>
      <c r="T15" s="104"/>
      <c r="U15" s="104"/>
      <c r="V15" s="104"/>
      <c r="W15" s="104"/>
      <c r="X15" s="104"/>
      <c r="Y15" s="104"/>
      <c r="Z15" s="809"/>
      <c r="AA15" s="104"/>
      <c r="AB15" s="104"/>
      <c r="AC15" s="1"/>
    </row>
    <row r="16" spans="1:30" s="97" customFormat="1" ht="18.95" customHeight="1">
      <c r="B16" s="810"/>
      <c r="C16" s="104"/>
      <c r="D16" s="104"/>
      <c r="E16" s="104"/>
      <c r="F16" s="104"/>
      <c r="G16" s="104"/>
      <c r="H16" s="104"/>
      <c r="I16" s="104"/>
      <c r="J16" s="104"/>
      <c r="K16" s="104"/>
      <c r="L16" s="104"/>
      <c r="M16" s="104"/>
      <c r="N16" s="104"/>
      <c r="O16" s="104"/>
      <c r="P16" s="104"/>
      <c r="Q16" s="144"/>
      <c r="R16" s="1"/>
      <c r="S16" s="1976" t="s">
        <v>3044</v>
      </c>
      <c r="T16" s="1976"/>
      <c r="U16" s="823"/>
      <c r="V16" s="144" t="s">
        <v>642</v>
      </c>
      <c r="W16" s="822"/>
      <c r="X16" s="97" t="s">
        <v>641</v>
      </c>
      <c r="Y16" s="821"/>
      <c r="Z16" s="820" t="s">
        <v>640</v>
      </c>
      <c r="AA16" s="104"/>
      <c r="AB16" s="104"/>
      <c r="AC16" s="1"/>
    </row>
    <row r="17" spans="2:29" s="97" customFormat="1" ht="18.95" customHeight="1">
      <c r="B17" s="810"/>
      <c r="C17" s="104"/>
      <c r="D17" s="104"/>
      <c r="E17" s="104"/>
      <c r="F17" s="104"/>
      <c r="G17" s="104"/>
      <c r="H17" s="104"/>
      <c r="I17" s="104"/>
      <c r="J17" s="104"/>
      <c r="K17" s="104"/>
      <c r="L17" s="104"/>
      <c r="M17" s="104"/>
      <c r="N17" s="104"/>
      <c r="O17" s="104"/>
      <c r="P17" s="104"/>
      <c r="Q17" s="818"/>
      <c r="R17" s="819"/>
      <c r="S17" s="818"/>
      <c r="T17" s="144"/>
      <c r="U17" s="819"/>
      <c r="V17" s="818"/>
      <c r="W17" s="144"/>
      <c r="X17" s="819"/>
      <c r="Y17" s="818"/>
      <c r="Z17" s="817"/>
      <c r="AA17" s="104"/>
      <c r="AB17" s="104"/>
      <c r="AC17" s="1"/>
    </row>
    <row r="18" spans="2:29" s="97" customFormat="1" ht="18.95" customHeight="1">
      <c r="B18" s="810"/>
      <c r="C18" s="1588" t="s">
        <v>2649</v>
      </c>
      <c r="D18" s="1588"/>
      <c r="E18" s="1588"/>
      <c r="F18" s="1588"/>
      <c r="G18" s="1588"/>
      <c r="H18" s="1588"/>
      <c r="I18" s="1588"/>
      <c r="J18" s="1588"/>
      <c r="K18" s="1588"/>
      <c r="L18" s="1588"/>
      <c r="M18" s="1588"/>
      <c r="N18" s="1588"/>
      <c r="O18" s="1588"/>
      <c r="P18" s="104"/>
      <c r="Q18" s="104"/>
      <c r="R18" s="104"/>
      <c r="S18" s="104"/>
      <c r="T18" s="104"/>
      <c r="U18" s="104"/>
      <c r="V18" s="104"/>
      <c r="W18" s="104"/>
      <c r="X18" s="104"/>
      <c r="Y18" s="104"/>
      <c r="Z18" s="809"/>
      <c r="AA18" s="104"/>
      <c r="AB18" s="104"/>
      <c r="AC18" s="1"/>
    </row>
    <row r="19" spans="2:29" s="97" customFormat="1" ht="18.95" customHeight="1">
      <c r="B19" s="810"/>
      <c r="C19" s="1588"/>
      <c r="D19" s="1588"/>
      <c r="E19" s="1588"/>
      <c r="F19" s="1588"/>
      <c r="G19" s="1588"/>
      <c r="H19" s="1588"/>
      <c r="I19" s="1588"/>
      <c r="J19" s="1588"/>
      <c r="K19" s="1588"/>
      <c r="L19" s="1588"/>
      <c r="M19" s="1588"/>
      <c r="N19" s="1588"/>
      <c r="O19" s="1588"/>
      <c r="P19" s="104"/>
      <c r="Q19" s="104"/>
      <c r="R19" s="104"/>
      <c r="S19" s="104"/>
      <c r="T19" s="104"/>
      <c r="U19" s="104"/>
      <c r="V19" s="104"/>
      <c r="W19" s="104"/>
      <c r="X19" s="104"/>
      <c r="Y19" s="104"/>
      <c r="Z19" s="809"/>
      <c r="AA19" s="104"/>
      <c r="AB19" s="104"/>
      <c r="AC19" s="1"/>
    </row>
    <row r="20" spans="2:29" s="97" customFormat="1" ht="18.95" customHeight="1">
      <c r="B20" s="810"/>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809"/>
      <c r="AA20" s="104"/>
      <c r="AB20" s="104"/>
      <c r="AC20" s="1"/>
    </row>
    <row r="21" spans="2:29" s="97" customFormat="1" ht="18.95" customHeight="1">
      <c r="B21" s="810"/>
      <c r="C21" s="104"/>
      <c r="D21" s="104"/>
      <c r="E21" s="104"/>
      <c r="F21" s="104"/>
      <c r="G21" s="104"/>
      <c r="H21" s="104"/>
      <c r="I21" s="104"/>
      <c r="J21" s="104"/>
      <c r="K21" s="104"/>
      <c r="L21" s="104"/>
      <c r="M21" s="104"/>
      <c r="N21" s="104"/>
      <c r="O21" s="104"/>
      <c r="P21" s="104"/>
      <c r="Q21" s="104"/>
      <c r="R21" s="104"/>
      <c r="S21" s="104"/>
      <c r="T21" s="104"/>
      <c r="U21" s="104"/>
      <c r="V21" s="104"/>
      <c r="W21" s="104"/>
      <c r="X21" s="104"/>
      <c r="Y21" s="104"/>
      <c r="Z21" s="809"/>
      <c r="AA21" s="104"/>
      <c r="AB21" s="104"/>
      <c r="AC21" s="1"/>
    </row>
    <row r="22" spans="2:29" s="97" customFormat="1" ht="18.95" customHeight="1">
      <c r="B22" s="810"/>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809"/>
      <c r="AA22" s="104"/>
      <c r="AB22" s="104"/>
      <c r="AC22" s="1"/>
    </row>
    <row r="23" spans="2:29" s="97" customFormat="1" ht="18.95" customHeight="1">
      <c r="B23" s="810"/>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809"/>
      <c r="AA23" s="104"/>
      <c r="AB23" s="104"/>
      <c r="AC23" s="1"/>
    </row>
    <row r="24" spans="2:29" s="97" customFormat="1" ht="18.95" customHeight="1">
      <c r="B24" s="810"/>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809"/>
      <c r="AA24" s="104"/>
      <c r="AB24" s="104"/>
      <c r="AC24" s="1"/>
    </row>
    <row r="25" spans="2:29" s="97" customFormat="1" ht="24" customHeight="1">
      <c r="B25" s="810"/>
      <c r="C25" s="104"/>
      <c r="D25" s="104"/>
      <c r="E25" s="104"/>
      <c r="F25" s="104"/>
      <c r="G25" s="104"/>
      <c r="H25" s="104"/>
      <c r="I25" s="104"/>
      <c r="J25" s="104"/>
      <c r="K25" s="104"/>
      <c r="L25" s="104"/>
      <c r="M25" s="104"/>
      <c r="N25" s="104"/>
      <c r="O25" s="104"/>
      <c r="P25" s="222" t="s">
        <v>2667</v>
      </c>
      <c r="Q25" s="104"/>
      <c r="R25" s="222" t="s">
        <v>2666</v>
      </c>
      <c r="S25" s="104"/>
      <c r="T25" s="104"/>
      <c r="U25" s="104"/>
      <c r="V25" s="104"/>
      <c r="W25" s="104"/>
      <c r="X25" s="104"/>
      <c r="Y25" s="826"/>
      <c r="Z25" s="809"/>
      <c r="AA25" s="104"/>
      <c r="AB25" s="104"/>
      <c r="AC25" s="1"/>
    </row>
    <row r="26" spans="2:29" s="97" customFormat="1" ht="24" customHeight="1">
      <c r="B26" s="810"/>
      <c r="C26" s="104"/>
      <c r="D26" s="104"/>
      <c r="E26" s="104"/>
      <c r="F26" s="104"/>
      <c r="G26" s="104"/>
      <c r="H26" s="104"/>
      <c r="I26" s="104"/>
      <c r="J26" s="104"/>
      <c r="K26" s="104"/>
      <c r="L26" s="104"/>
      <c r="M26" s="104"/>
      <c r="N26" s="104"/>
      <c r="O26" s="104"/>
      <c r="P26" s="104"/>
      <c r="Q26" s="104"/>
      <c r="R26" s="104"/>
      <c r="S26" s="104"/>
      <c r="T26" s="104"/>
      <c r="U26" s="104"/>
      <c r="V26" s="104"/>
      <c r="W26" s="104"/>
      <c r="X26" s="104"/>
      <c r="Y26" s="104"/>
      <c r="Z26" s="809"/>
      <c r="AA26" s="104"/>
      <c r="AB26" s="104"/>
      <c r="AC26" s="1"/>
    </row>
    <row r="27" spans="2:29" s="97" customFormat="1" ht="18.95" customHeight="1">
      <c r="B27" s="810"/>
      <c r="C27" s="104"/>
      <c r="D27" s="104"/>
      <c r="E27" s="104"/>
      <c r="F27" s="104"/>
      <c r="G27" s="104"/>
      <c r="H27" s="104"/>
      <c r="I27" s="104"/>
      <c r="J27" s="104"/>
      <c r="K27" s="104"/>
      <c r="L27" s="104"/>
      <c r="M27" s="104"/>
      <c r="N27" s="104"/>
      <c r="O27" s="104"/>
      <c r="P27" s="104"/>
      <c r="Q27" s="104"/>
      <c r="R27" s="104"/>
      <c r="S27" s="104"/>
      <c r="T27" s="104"/>
      <c r="U27" s="104"/>
      <c r="V27" s="104"/>
      <c r="W27" s="104"/>
      <c r="X27" s="104"/>
      <c r="Y27" s="104"/>
      <c r="Z27" s="809"/>
      <c r="AA27" s="104"/>
      <c r="AB27" s="104"/>
      <c r="AC27" s="1"/>
    </row>
    <row r="28" spans="2:29" s="97" customFormat="1" ht="18.95" customHeight="1">
      <c r="B28" s="810"/>
      <c r="C28" s="104"/>
      <c r="D28" s="104"/>
      <c r="E28" s="104"/>
      <c r="F28" s="104"/>
      <c r="G28" s="104"/>
      <c r="H28" s="104"/>
      <c r="I28" s="104"/>
      <c r="J28" s="104"/>
      <c r="K28" s="104"/>
      <c r="L28" s="104"/>
      <c r="M28" s="104"/>
      <c r="N28" s="104"/>
      <c r="O28" s="104"/>
      <c r="P28" s="104"/>
      <c r="Q28" s="104"/>
      <c r="R28" s="104"/>
      <c r="S28" s="104"/>
      <c r="T28" s="104"/>
      <c r="U28" s="104"/>
      <c r="V28" s="104"/>
      <c r="W28" s="104"/>
      <c r="X28" s="104"/>
      <c r="Y28" s="104"/>
      <c r="Z28" s="809"/>
      <c r="AA28" s="104"/>
      <c r="AB28" s="104"/>
      <c r="AC28" s="1"/>
    </row>
    <row r="29" spans="2:29" s="97" customFormat="1" ht="18.95" customHeight="1">
      <c r="B29" s="810"/>
      <c r="C29" s="104"/>
      <c r="D29" s="104"/>
      <c r="E29" s="104"/>
      <c r="F29" s="104"/>
      <c r="G29" s="104"/>
      <c r="H29" s="104"/>
      <c r="I29" s="104"/>
      <c r="J29" s="104"/>
      <c r="K29" s="104"/>
      <c r="L29" s="104"/>
      <c r="M29" s="104"/>
      <c r="N29" s="104"/>
      <c r="O29" s="104"/>
      <c r="P29" s="104"/>
      <c r="Q29" s="104"/>
      <c r="R29" s="104"/>
      <c r="S29" s="104"/>
      <c r="T29" s="104"/>
      <c r="U29" s="104"/>
      <c r="V29" s="104"/>
      <c r="W29" s="104"/>
      <c r="X29" s="104"/>
      <c r="Y29" s="104"/>
      <c r="Z29" s="809"/>
      <c r="AA29" s="104"/>
      <c r="AB29" s="104"/>
      <c r="AC29" s="1"/>
    </row>
    <row r="30" spans="2:29" s="97" customFormat="1" ht="18.95" customHeight="1">
      <c r="B30" s="810"/>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809"/>
      <c r="AA30" s="104"/>
      <c r="AB30" s="104"/>
      <c r="AC30" s="1"/>
    </row>
    <row r="31" spans="2:29" s="97" customFormat="1" ht="18.95" customHeight="1">
      <c r="B31" s="810"/>
      <c r="C31" s="104"/>
      <c r="D31" s="104"/>
      <c r="E31" s="104"/>
      <c r="F31" s="104"/>
      <c r="G31" s="104"/>
      <c r="H31" s="104"/>
      <c r="I31" s="104"/>
      <c r="J31" s="104"/>
      <c r="K31" s="104"/>
      <c r="L31" s="104"/>
      <c r="M31" s="104"/>
      <c r="N31" s="104"/>
      <c r="O31" s="104"/>
      <c r="P31" s="104"/>
      <c r="Q31" s="104"/>
      <c r="R31" s="104"/>
      <c r="S31" s="104"/>
      <c r="T31" s="104"/>
      <c r="U31" s="104"/>
      <c r="V31" s="104"/>
      <c r="W31" s="104"/>
      <c r="X31" s="104"/>
      <c r="Y31" s="104"/>
      <c r="Z31" s="809"/>
      <c r="AA31" s="104"/>
      <c r="AB31" s="104"/>
      <c r="AC31" s="1"/>
    </row>
    <row r="32" spans="2:29" s="97" customFormat="1" ht="18.95" customHeight="1">
      <c r="B32" s="810"/>
      <c r="C32" s="104"/>
      <c r="D32" s="104"/>
      <c r="E32" s="104"/>
      <c r="F32" s="104"/>
      <c r="G32" s="104"/>
      <c r="H32" s="104"/>
      <c r="I32" s="104"/>
      <c r="J32" s="104"/>
      <c r="K32" s="104"/>
      <c r="L32" s="104"/>
      <c r="M32" s="104"/>
      <c r="N32" s="97" t="s">
        <v>2674</v>
      </c>
      <c r="O32" s="104"/>
      <c r="P32" s="104"/>
      <c r="Q32" s="104"/>
      <c r="R32" s="104"/>
      <c r="S32" s="104"/>
      <c r="T32" s="104"/>
      <c r="U32" s="104"/>
      <c r="V32" s="104"/>
      <c r="W32" s="104"/>
      <c r="X32" s="104"/>
      <c r="Y32" s="104"/>
      <c r="Z32" s="809"/>
      <c r="AA32" s="104"/>
      <c r="AB32" s="104"/>
      <c r="AC32" s="1"/>
    </row>
    <row r="33" spans="1:29" s="97" customFormat="1" ht="18.95" customHeight="1">
      <c r="B33" s="810"/>
      <c r="C33" s="104"/>
      <c r="D33" s="104"/>
      <c r="E33" s="104"/>
      <c r="F33" s="104"/>
      <c r="G33" s="104"/>
      <c r="H33" s="104"/>
      <c r="I33" s="104"/>
      <c r="J33" s="104"/>
      <c r="K33" s="104"/>
      <c r="L33" s="104"/>
      <c r="M33" s="104"/>
      <c r="N33" s="104"/>
      <c r="O33" s="104"/>
      <c r="P33" s="104"/>
      <c r="Q33" s="104"/>
      <c r="R33" s="104"/>
      <c r="S33" s="104"/>
      <c r="T33" s="104"/>
      <c r="U33" s="104"/>
      <c r="V33" s="104"/>
      <c r="W33" s="104"/>
      <c r="X33" s="104"/>
      <c r="Y33" s="104"/>
      <c r="Z33" s="809"/>
      <c r="AA33" s="104"/>
      <c r="AB33" s="104"/>
      <c r="AC33" s="1"/>
    </row>
    <row r="34" spans="1:29" s="97" customFormat="1" ht="18.95" customHeight="1">
      <c r="B34" s="808"/>
      <c r="C34" s="807"/>
      <c r="D34" s="825" t="s">
        <v>2682</v>
      </c>
      <c r="E34" s="816"/>
      <c r="F34" s="816"/>
      <c r="G34" s="816"/>
      <c r="H34" s="816"/>
      <c r="I34" s="815"/>
      <c r="J34" s="807"/>
      <c r="K34" s="807" t="s">
        <v>3045</v>
      </c>
      <c r="L34" s="807"/>
      <c r="M34" s="807"/>
      <c r="N34" s="807" t="s">
        <v>324</v>
      </c>
      <c r="O34" s="807"/>
      <c r="P34" s="807" t="s">
        <v>2663</v>
      </c>
      <c r="Q34" s="807"/>
      <c r="R34" s="807" t="s">
        <v>322</v>
      </c>
      <c r="S34" s="807"/>
      <c r="T34" s="807"/>
      <c r="U34" s="807"/>
      <c r="V34" s="807"/>
      <c r="W34" s="807"/>
      <c r="X34" s="807"/>
      <c r="Y34" s="807"/>
      <c r="Z34" s="806"/>
      <c r="AA34" s="104"/>
      <c r="AB34" s="104"/>
      <c r="AC34" s="1"/>
    </row>
    <row r="35" spans="1:29" s="97" customFormat="1" ht="18.95" customHeight="1">
      <c r="B35" s="810" t="s">
        <v>2664</v>
      </c>
      <c r="C35" s="104"/>
      <c r="D35" s="104"/>
      <c r="E35" s="104"/>
      <c r="F35" s="104"/>
      <c r="G35" s="104"/>
      <c r="H35" s="104"/>
      <c r="I35" s="809"/>
      <c r="J35" s="104"/>
      <c r="K35" s="104"/>
      <c r="L35" s="104"/>
      <c r="M35" s="104"/>
      <c r="N35" s="104"/>
      <c r="O35" s="104"/>
      <c r="P35" s="104"/>
      <c r="Q35" s="104"/>
      <c r="R35" s="104"/>
      <c r="S35" s="104"/>
      <c r="T35" s="104"/>
      <c r="U35" s="104"/>
      <c r="V35" s="104"/>
      <c r="W35" s="104"/>
      <c r="X35" s="104"/>
      <c r="Y35" s="104"/>
      <c r="Z35" s="809"/>
      <c r="AA35" s="104"/>
      <c r="AB35" s="104"/>
      <c r="AC35" s="1"/>
    </row>
    <row r="36" spans="1:29" s="97" customFormat="1" ht="18.95" customHeight="1">
      <c r="B36" s="810"/>
      <c r="C36" s="104"/>
      <c r="D36" s="824" t="s">
        <v>2681</v>
      </c>
      <c r="E36" s="814"/>
      <c r="F36" s="814"/>
      <c r="G36" s="814"/>
      <c r="H36" s="814"/>
      <c r="I36" s="813"/>
      <c r="J36" s="104"/>
      <c r="K36" s="104" t="s">
        <v>116</v>
      </c>
      <c r="L36" s="1977" t="s">
        <v>838</v>
      </c>
      <c r="M36" s="1977"/>
      <c r="N36" s="1977"/>
      <c r="O36" s="1977"/>
      <c r="P36" s="1977"/>
      <c r="Q36" s="1977"/>
      <c r="R36" s="1977"/>
      <c r="S36" s="1977"/>
      <c r="T36" s="104" t="s">
        <v>115</v>
      </c>
      <c r="U36" s="104"/>
      <c r="V36" s="104"/>
      <c r="W36" s="104"/>
      <c r="X36" s="104"/>
      <c r="Y36" s="104"/>
      <c r="Z36" s="809"/>
      <c r="AA36" s="104"/>
      <c r="AB36" s="104"/>
      <c r="AC36" s="1"/>
    </row>
    <row r="37" spans="1:29" s="97" customFormat="1" ht="18.95" customHeight="1">
      <c r="B37" s="808"/>
      <c r="C37" s="807"/>
      <c r="D37" s="807"/>
      <c r="E37" s="807"/>
      <c r="F37" s="807"/>
      <c r="G37" s="807"/>
      <c r="H37" s="807"/>
      <c r="I37" s="806"/>
      <c r="J37" s="807"/>
      <c r="K37" s="807"/>
      <c r="L37" s="807"/>
      <c r="M37" s="807"/>
      <c r="N37" s="807"/>
      <c r="O37" s="807"/>
      <c r="P37" s="807"/>
      <c r="Q37" s="807"/>
      <c r="R37" s="807"/>
      <c r="S37" s="807"/>
      <c r="T37" s="807"/>
      <c r="U37" s="807"/>
      <c r="V37" s="807"/>
      <c r="W37" s="807"/>
      <c r="X37" s="807"/>
      <c r="Y37" s="807"/>
      <c r="Z37" s="806"/>
      <c r="AA37" s="104"/>
      <c r="AB37" s="104"/>
      <c r="AC37" s="1"/>
    </row>
    <row r="38" spans="1:29" s="97" customFormat="1" ht="18.95" customHeight="1">
      <c r="B38" s="810" t="s">
        <v>2660</v>
      </c>
      <c r="C38" s="104"/>
      <c r="D38" s="104" t="s">
        <v>2658</v>
      </c>
      <c r="E38" s="104"/>
      <c r="F38" s="104"/>
      <c r="G38" s="104"/>
      <c r="H38" s="104"/>
      <c r="I38" s="809"/>
      <c r="J38" s="104"/>
      <c r="K38" s="104"/>
      <c r="L38" s="104"/>
      <c r="M38" s="104"/>
      <c r="N38" s="104"/>
      <c r="O38" s="104"/>
      <c r="P38" s="104"/>
      <c r="Q38" s="104"/>
      <c r="R38" s="104"/>
      <c r="S38" s="104"/>
      <c r="T38" s="104"/>
      <c r="U38" s="104"/>
      <c r="V38" s="104"/>
      <c r="W38" s="104"/>
      <c r="X38" s="104"/>
      <c r="Y38" s="104"/>
      <c r="Z38" s="809"/>
      <c r="AA38" s="104"/>
      <c r="AB38" s="104"/>
      <c r="AC38" s="1"/>
    </row>
    <row r="39" spans="1:29" s="97" customFormat="1" ht="18.95" customHeight="1">
      <c r="B39" s="810"/>
      <c r="C39" s="104"/>
      <c r="D39" s="104"/>
      <c r="E39" s="104"/>
      <c r="F39" s="104"/>
      <c r="G39" s="104"/>
      <c r="H39" s="104"/>
      <c r="I39" s="809"/>
      <c r="J39" s="104"/>
      <c r="K39" s="104"/>
      <c r="L39" s="104"/>
      <c r="M39" s="104"/>
      <c r="N39" s="104"/>
      <c r="O39" s="104"/>
      <c r="P39" s="104"/>
      <c r="Q39" s="104"/>
      <c r="R39" s="104"/>
      <c r="S39" s="104"/>
      <c r="T39" s="104"/>
      <c r="U39" s="104"/>
      <c r="V39" s="104"/>
      <c r="W39" s="104"/>
      <c r="X39" s="104"/>
      <c r="Y39" s="104"/>
      <c r="Z39" s="809"/>
      <c r="AA39" s="104"/>
      <c r="AB39" s="104"/>
      <c r="AC39" s="1"/>
    </row>
    <row r="40" spans="1:29" s="97" customFormat="1" ht="18.95" customHeight="1">
      <c r="B40" s="808"/>
      <c r="C40" s="807"/>
      <c r="D40" s="807"/>
      <c r="E40" s="807"/>
      <c r="F40" s="807"/>
      <c r="G40" s="807"/>
      <c r="H40" s="807"/>
      <c r="I40" s="806"/>
      <c r="J40" s="807"/>
      <c r="K40" s="807"/>
      <c r="L40" s="807"/>
      <c r="M40" s="807"/>
      <c r="N40" s="807"/>
      <c r="O40" s="807"/>
      <c r="P40" s="807"/>
      <c r="Q40" s="807"/>
      <c r="R40" s="807"/>
      <c r="S40" s="807"/>
      <c r="T40" s="807"/>
      <c r="U40" s="807"/>
      <c r="V40" s="807"/>
      <c r="W40" s="807"/>
      <c r="X40" s="807"/>
      <c r="Y40" s="807"/>
      <c r="Z40" s="806"/>
      <c r="AA40" s="104"/>
      <c r="AB40" s="104"/>
      <c r="AC40" s="1"/>
    </row>
    <row r="41" spans="1:29" s="97" customFormat="1" ht="18.95" customHeight="1">
      <c r="B41" s="810" t="s">
        <v>2659</v>
      </c>
      <c r="C41" s="104"/>
      <c r="D41" s="104" t="s">
        <v>2657</v>
      </c>
      <c r="E41" s="104"/>
      <c r="F41" s="104"/>
      <c r="G41" s="104"/>
      <c r="H41" s="104"/>
      <c r="I41" s="809"/>
      <c r="J41" s="104"/>
      <c r="K41" s="104"/>
      <c r="L41" s="104"/>
      <c r="M41" s="104"/>
      <c r="N41" s="104"/>
      <c r="O41" s="104"/>
      <c r="P41" s="104"/>
      <c r="Q41" s="104"/>
      <c r="R41" s="104"/>
      <c r="S41" s="104"/>
      <c r="T41" s="104"/>
      <c r="U41" s="104"/>
      <c r="V41" s="104"/>
      <c r="W41" s="104"/>
      <c r="X41" s="104"/>
      <c r="Y41" s="104"/>
      <c r="Z41" s="809"/>
      <c r="AA41" s="104"/>
      <c r="AB41" s="104"/>
      <c r="AC41" s="1"/>
    </row>
    <row r="42" spans="1:29" s="97" customFormat="1" ht="18.95" customHeight="1">
      <c r="B42" s="805"/>
      <c r="C42" s="105"/>
      <c r="D42" s="105"/>
      <c r="E42" s="105"/>
      <c r="F42" s="105"/>
      <c r="G42" s="105"/>
      <c r="H42" s="105"/>
      <c r="I42" s="804"/>
      <c r="J42" s="105"/>
      <c r="K42" s="105"/>
      <c r="L42" s="105"/>
      <c r="M42" s="105"/>
      <c r="N42" s="105"/>
      <c r="O42" s="105"/>
      <c r="P42" s="105"/>
      <c r="Q42" s="105"/>
      <c r="R42" s="105"/>
      <c r="S42" s="105"/>
      <c r="T42" s="105"/>
      <c r="U42" s="105"/>
      <c r="V42" s="105"/>
      <c r="W42" s="105"/>
      <c r="X42" s="105"/>
      <c r="Y42" s="105"/>
      <c r="Z42" s="804"/>
      <c r="AA42" s="104"/>
      <c r="AB42" s="104"/>
      <c r="AC42" s="1"/>
    </row>
    <row r="43" spans="1:29" s="97" customFormat="1" ht="15.95" customHeight="1">
      <c r="B43" s="104" t="s">
        <v>2680</v>
      </c>
      <c r="C43" s="104" t="s">
        <v>3571</v>
      </c>
      <c r="D43" s="104"/>
      <c r="E43" s="104"/>
      <c r="F43" s="104"/>
      <c r="G43" s="104"/>
      <c r="H43" s="104"/>
      <c r="I43" s="104"/>
      <c r="J43" s="104"/>
      <c r="K43" s="104"/>
      <c r="L43" s="104"/>
      <c r="M43" s="104"/>
      <c r="N43" s="104"/>
      <c r="O43" s="104"/>
      <c r="P43" s="104"/>
      <c r="Q43" s="104"/>
      <c r="R43" s="104"/>
      <c r="S43" s="104"/>
      <c r="T43" s="104"/>
      <c r="U43" s="104"/>
      <c r="V43" s="104"/>
      <c r="W43" s="104"/>
      <c r="X43" s="104"/>
      <c r="Y43" s="104"/>
      <c r="Z43" s="104"/>
      <c r="AA43" s="104"/>
      <c r="AB43" s="104"/>
      <c r="AC43" s="1"/>
    </row>
    <row r="44" spans="1:29" s="97" customFormat="1" ht="15.95" customHeight="1">
      <c r="A44" s="98"/>
      <c r="B44" s="98"/>
      <c r="C44" s="98" t="s">
        <v>3551</v>
      </c>
      <c r="D44" s="98"/>
      <c r="E44" s="98"/>
      <c r="F44" s="98"/>
      <c r="G44" s="98"/>
      <c r="H44" s="98"/>
      <c r="I44" s="98"/>
      <c r="J44" s="98"/>
      <c r="K44" s="98"/>
      <c r="L44" s="98"/>
      <c r="M44" s="98"/>
      <c r="N44" s="98"/>
      <c r="O44" s="98"/>
      <c r="P44" s="98"/>
      <c r="Q44" s="98"/>
      <c r="R44" s="98"/>
      <c r="S44" s="98"/>
      <c r="T44" s="98"/>
      <c r="U44" s="98"/>
      <c r="V44" s="98"/>
      <c r="W44" s="98"/>
      <c r="X44" s="98"/>
      <c r="Y44" s="98"/>
      <c r="Z44" s="98"/>
      <c r="AC44" s="1"/>
    </row>
    <row r="45" spans="1:29" s="97" customFormat="1" ht="15.95" customHeight="1">
      <c r="A45" s="98"/>
      <c r="B45" s="98"/>
      <c r="C45" s="98"/>
      <c r="D45" s="98"/>
      <c r="E45" s="98"/>
      <c r="F45" s="98"/>
      <c r="G45" s="98"/>
      <c r="H45" s="98"/>
      <c r="I45" s="98"/>
      <c r="J45" s="98"/>
      <c r="K45" s="98"/>
      <c r="L45" s="98"/>
      <c r="M45" s="98"/>
      <c r="N45" s="98"/>
      <c r="O45" s="98"/>
      <c r="P45" s="98"/>
      <c r="Q45" s="98"/>
      <c r="R45" s="98"/>
      <c r="S45" s="98"/>
      <c r="T45" s="98"/>
      <c r="U45" s="98"/>
      <c r="V45" s="98"/>
      <c r="W45" s="98"/>
      <c r="X45" s="98"/>
      <c r="Y45" s="98"/>
      <c r="Z45" s="98"/>
      <c r="AC45" s="1"/>
    </row>
    <row r="46" spans="1:29" s="97" customFormat="1" ht="15.95" customHeight="1">
      <c r="A46" s="98"/>
      <c r="B46" s="98"/>
      <c r="C46" s="98"/>
      <c r="D46" s="98"/>
      <c r="E46" s="98"/>
      <c r="F46" s="98"/>
      <c r="G46" s="98"/>
      <c r="H46" s="98"/>
      <c r="I46" s="98"/>
      <c r="J46" s="98"/>
      <c r="K46" s="98"/>
      <c r="L46" s="98"/>
      <c r="M46" s="98"/>
      <c r="N46" s="98"/>
      <c r="O46" s="98"/>
      <c r="P46" s="98"/>
      <c r="Q46" s="98"/>
      <c r="R46" s="98"/>
      <c r="S46" s="98"/>
      <c r="T46" s="98"/>
      <c r="U46" s="98"/>
      <c r="V46" s="98"/>
      <c r="W46" s="98"/>
      <c r="X46" s="98"/>
      <c r="Y46" s="98"/>
      <c r="Z46" s="98"/>
      <c r="AC46" s="1"/>
    </row>
    <row r="47" spans="1:29" s="97" customFormat="1" ht="15.95" customHeight="1">
      <c r="A47" s="98"/>
      <c r="B47" s="98"/>
      <c r="C47" s="98"/>
      <c r="D47" s="98"/>
      <c r="E47" s="98"/>
      <c r="F47" s="98"/>
      <c r="G47" s="98"/>
      <c r="H47" s="98"/>
      <c r="I47" s="98"/>
      <c r="J47" s="98"/>
      <c r="K47" s="98"/>
      <c r="L47" s="98"/>
      <c r="M47" s="98"/>
      <c r="N47" s="98"/>
      <c r="O47" s="98"/>
      <c r="P47" s="98"/>
      <c r="Q47" s="98"/>
      <c r="R47" s="98"/>
      <c r="S47" s="98"/>
      <c r="T47" s="98"/>
      <c r="U47" s="98"/>
      <c r="V47" s="98"/>
      <c r="W47" s="98"/>
      <c r="X47" s="98"/>
      <c r="Y47" s="98"/>
      <c r="Z47" s="98"/>
      <c r="AC47" s="1"/>
    </row>
    <row r="48" spans="1:29" s="97" customFormat="1" ht="15.95" customHeight="1">
      <c r="A48" s="98"/>
      <c r="B48" s="98"/>
      <c r="C48" s="98"/>
      <c r="D48" s="98"/>
      <c r="E48" s="98"/>
      <c r="F48" s="98"/>
      <c r="G48" s="98"/>
      <c r="H48" s="98"/>
      <c r="I48" s="98"/>
      <c r="J48" s="98"/>
      <c r="K48" s="98"/>
      <c r="L48" s="98"/>
      <c r="M48" s="98"/>
      <c r="N48" s="98"/>
      <c r="O48" s="98"/>
      <c r="P48" s="98"/>
      <c r="Q48" s="98"/>
      <c r="R48" s="98"/>
      <c r="S48" s="98"/>
      <c r="T48" s="98"/>
      <c r="U48" s="98"/>
      <c r="V48" s="98"/>
      <c r="W48" s="98"/>
      <c r="X48" s="98"/>
      <c r="Y48" s="98"/>
      <c r="Z48" s="98"/>
      <c r="AC48" s="1"/>
    </row>
    <row r="49" spans="1:29" s="97" customFormat="1" ht="15.95" customHeight="1">
      <c r="A49" s="98"/>
      <c r="B49" s="98"/>
      <c r="C49" s="98"/>
      <c r="D49" s="98"/>
      <c r="E49" s="98"/>
      <c r="F49" s="98"/>
      <c r="G49" s="98"/>
      <c r="H49" s="98"/>
      <c r="I49" s="98"/>
      <c r="J49" s="98"/>
      <c r="K49" s="98"/>
      <c r="L49" s="98"/>
      <c r="M49" s="98"/>
      <c r="N49" s="98"/>
      <c r="O49" s="98"/>
      <c r="P49" s="98"/>
      <c r="Q49" s="98"/>
      <c r="R49" s="98"/>
      <c r="S49" s="98"/>
      <c r="T49" s="98"/>
      <c r="U49" s="98"/>
      <c r="V49" s="98"/>
      <c r="W49" s="98"/>
      <c r="X49" s="98"/>
      <c r="Y49" s="98"/>
      <c r="Z49" s="98"/>
      <c r="AC49" s="1"/>
    </row>
    <row r="50" spans="1:29" s="97" customFormat="1" ht="15.95" customHeight="1">
      <c r="A50" s="98"/>
      <c r="B50" s="98"/>
      <c r="C50" s="98"/>
      <c r="D50" s="98"/>
      <c r="E50" s="98"/>
      <c r="F50" s="98"/>
      <c r="G50" s="98"/>
      <c r="H50" s="98"/>
      <c r="I50" s="98"/>
      <c r="J50" s="98"/>
      <c r="K50" s="98"/>
      <c r="L50" s="98"/>
      <c r="M50" s="98"/>
      <c r="N50" s="98"/>
      <c r="O50" s="98"/>
      <c r="P50" s="98"/>
      <c r="Q50" s="98"/>
      <c r="R50" s="98"/>
      <c r="S50" s="98"/>
      <c r="T50" s="98"/>
      <c r="U50" s="98"/>
      <c r="V50" s="98"/>
      <c r="W50" s="98"/>
      <c r="X50" s="98"/>
      <c r="Y50" s="98"/>
      <c r="Z50" s="98"/>
      <c r="AC50" s="1"/>
    </row>
    <row r="51" spans="1:29" s="97" customFormat="1" ht="15.95" customHeight="1">
      <c r="A51" s="98"/>
      <c r="B51" s="98"/>
      <c r="C51" s="98"/>
      <c r="D51" s="98"/>
      <c r="E51" s="98"/>
      <c r="F51" s="98"/>
      <c r="G51" s="98"/>
      <c r="H51" s="98"/>
      <c r="I51" s="98"/>
      <c r="J51" s="98"/>
      <c r="K51" s="98"/>
      <c r="L51" s="98"/>
      <c r="M51" s="98"/>
      <c r="N51" s="98"/>
      <c r="O51" s="98"/>
      <c r="P51" s="98"/>
      <c r="Q51" s="98"/>
      <c r="R51" s="98"/>
      <c r="S51" s="98"/>
      <c r="T51" s="98"/>
      <c r="U51" s="98"/>
      <c r="V51" s="98"/>
      <c r="W51" s="98"/>
      <c r="X51" s="98"/>
      <c r="Y51" s="98"/>
      <c r="Z51" s="98"/>
      <c r="AC51" s="1"/>
    </row>
    <row r="52" spans="1:29" s="97" customFormat="1" ht="15.95" customHeight="1">
      <c r="A52" s="98"/>
      <c r="B52" s="98"/>
      <c r="C52" s="98"/>
      <c r="D52" s="98"/>
      <c r="E52" s="98"/>
      <c r="F52" s="98"/>
      <c r="G52" s="98"/>
      <c r="H52" s="98"/>
      <c r="I52" s="98"/>
      <c r="J52" s="98"/>
      <c r="K52" s="98"/>
      <c r="L52" s="98"/>
      <c r="M52" s="98"/>
      <c r="N52" s="98"/>
      <c r="O52" s="98"/>
      <c r="P52" s="98"/>
      <c r="Q52" s="98"/>
      <c r="R52" s="98"/>
      <c r="S52" s="98"/>
      <c r="T52" s="98"/>
      <c r="U52" s="98"/>
      <c r="V52" s="98"/>
      <c r="W52" s="98"/>
      <c r="X52" s="98"/>
      <c r="Y52" s="98"/>
      <c r="Z52" s="98"/>
      <c r="AC52" s="1"/>
    </row>
    <row r="53" spans="1:29" s="97" customFormat="1" ht="15.95" customHeight="1">
      <c r="A53" s="98"/>
      <c r="B53" s="98"/>
      <c r="C53" s="98"/>
      <c r="D53" s="98"/>
      <c r="E53" s="98"/>
      <c r="F53" s="98"/>
      <c r="G53" s="98"/>
      <c r="H53" s="98"/>
      <c r="I53" s="98"/>
      <c r="J53" s="98"/>
      <c r="K53" s="98"/>
      <c r="L53" s="98"/>
      <c r="M53" s="98"/>
      <c r="N53" s="98"/>
      <c r="O53" s="98"/>
      <c r="P53" s="98"/>
      <c r="Q53" s="98"/>
      <c r="R53" s="98"/>
      <c r="S53" s="98"/>
      <c r="T53" s="98"/>
      <c r="U53" s="98"/>
      <c r="V53" s="98"/>
      <c r="W53" s="98"/>
      <c r="X53" s="98"/>
      <c r="Y53" s="98"/>
      <c r="Z53" s="98"/>
      <c r="AC53" s="1"/>
    </row>
    <row r="54" spans="1:29" s="97" customFormat="1" ht="15.95" customHeight="1">
      <c r="A54" s="98"/>
      <c r="B54" s="98"/>
      <c r="C54" s="98"/>
      <c r="D54" s="98"/>
      <c r="E54" s="98"/>
      <c r="F54" s="98"/>
      <c r="G54" s="98"/>
      <c r="H54" s="98"/>
      <c r="I54" s="98"/>
      <c r="J54" s="98"/>
      <c r="K54" s="98"/>
      <c r="L54" s="98"/>
      <c r="M54" s="98"/>
      <c r="N54" s="98"/>
      <c r="O54" s="98"/>
      <c r="P54" s="98"/>
      <c r="Q54" s="98"/>
      <c r="R54" s="98"/>
      <c r="S54" s="98"/>
      <c r="T54" s="98"/>
      <c r="U54" s="98"/>
      <c r="V54" s="98"/>
      <c r="W54" s="98"/>
      <c r="X54" s="98"/>
      <c r="Y54" s="98"/>
      <c r="Z54" s="98"/>
      <c r="AC54" s="1"/>
    </row>
    <row r="55" spans="1:29" s="97" customFormat="1" ht="15.95" customHeight="1">
      <c r="A55" s="98"/>
      <c r="B55" s="98"/>
      <c r="C55" s="98"/>
      <c r="D55" s="98"/>
      <c r="E55" s="98"/>
      <c r="F55" s="98"/>
      <c r="G55" s="98"/>
      <c r="H55" s="98"/>
      <c r="I55" s="98"/>
      <c r="J55" s="98"/>
      <c r="K55" s="98"/>
      <c r="L55" s="98"/>
      <c r="M55" s="98"/>
      <c r="N55" s="98"/>
      <c r="O55" s="98"/>
      <c r="P55" s="98"/>
      <c r="Q55" s="98"/>
      <c r="R55" s="98"/>
      <c r="S55" s="98"/>
      <c r="T55" s="98"/>
      <c r="U55" s="98"/>
      <c r="V55" s="98"/>
      <c r="W55" s="98"/>
      <c r="X55" s="98"/>
      <c r="Y55" s="98"/>
      <c r="Z55" s="98"/>
      <c r="AC55" s="1"/>
    </row>
    <row r="56" spans="1:29" s="97" customFormat="1" ht="15.95" customHeight="1">
      <c r="A56" s="98"/>
      <c r="B56" s="98"/>
      <c r="C56" s="98"/>
      <c r="D56" s="98"/>
      <c r="E56" s="98"/>
      <c r="F56" s="98"/>
      <c r="G56" s="98"/>
      <c r="H56" s="98"/>
      <c r="I56" s="98"/>
      <c r="J56" s="98"/>
      <c r="K56" s="98"/>
      <c r="L56" s="98"/>
      <c r="M56" s="98"/>
      <c r="N56" s="98"/>
      <c r="O56" s="98"/>
      <c r="P56" s="98"/>
      <c r="Q56" s="98"/>
      <c r="R56" s="98"/>
      <c r="S56" s="98"/>
      <c r="T56" s="98"/>
      <c r="U56" s="98"/>
      <c r="V56" s="98"/>
      <c r="W56" s="98"/>
      <c r="X56" s="98"/>
      <c r="Y56" s="98"/>
      <c r="Z56" s="98"/>
      <c r="AC56" s="1"/>
    </row>
    <row r="57" spans="1:29" s="97" customFormat="1" ht="15.95" customHeight="1">
      <c r="A57" s="98"/>
      <c r="B57" s="98"/>
      <c r="C57" s="98"/>
      <c r="D57" s="98"/>
      <c r="E57" s="98"/>
      <c r="F57" s="98"/>
      <c r="G57" s="98"/>
      <c r="H57" s="98"/>
      <c r="I57" s="98"/>
      <c r="J57" s="98"/>
      <c r="K57" s="98"/>
      <c r="L57" s="98"/>
      <c r="M57" s="98"/>
      <c r="N57" s="98"/>
      <c r="O57" s="98"/>
      <c r="P57" s="98"/>
      <c r="Q57" s="98"/>
      <c r="R57" s="98"/>
      <c r="S57" s="98"/>
      <c r="T57" s="98"/>
      <c r="U57" s="98"/>
      <c r="V57" s="98"/>
      <c r="W57" s="98"/>
      <c r="X57" s="98"/>
      <c r="Y57" s="98"/>
      <c r="Z57" s="98"/>
      <c r="AC57" s="1"/>
    </row>
    <row r="58" spans="1:29" s="97" customFormat="1" ht="15.95" customHeight="1">
      <c r="A58" s="98"/>
      <c r="B58" s="98"/>
      <c r="C58" s="98"/>
      <c r="D58" s="98"/>
      <c r="E58" s="98"/>
      <c r="F58" s="98"/>
      <c r="G58" s="98"/>
      <c r="H58" s="98"/>
      <c r="I58" s="98"/>
      <c r="J58" s="98"/>
      <c r="K58" s="98"/>
      <c r="L58" s="98"/>
      <c r="M58" s="98"/>
      <c r="N58" s="98"/>
      <c r="O58" s="98"/>
      <c r="P58" s="98"/>
      <c r="Q58" s="98"/>
      <c r="R58" s="98"/>
      <c r="S58" s="98"/>
      <c r="T58" s="98"/>
      <c r="U58" s="98"/>
      <c r="V58" s="98"/>
      <c r="W58" s="98"/>
      <c r="X58" s="98"/>
      <c r="Y58" s="98"/>
      <c r="Z58" s="98"/>
      <c r="AC58" s="1"/>
    </row>
    <row r="59" spans="1:29" s="97" customFormat="1" ht="15.95" customHeight="1">
      <c r="A59" s="98"/>
      <c r="B59" s="98"/>
      <c r="C59" s="98"/>
      <c r="D59" s="98"/>
      <c r="E59" s="98"/>
      <c r="F59" s="98"/>
      <c r="G59" s="98"/>
      <c r="H59" s="98"/>
      <c r="I59" s="98"/>
      <c r="J59" s="98"/>
      <c r="K59" s="98"/>
      <c r="L59" s="98"/>
      <c r="M59" s="98"/>
      <c r="N59" s="98"/>
      <c r="O59" s="98"/>
      <c r="P59" s="98"/>
      <c r="Q59" s="98"/>
      <c r="R59" s="98"/>
      <c r="S59" s="98"/>
      <c r="T59" s="98"/>
      <c r="U59" s="98"/>
      <c r="V59" s="98"/>
      <c r="W59" s="98"/>
      <c r="X59" s="98"/>
      <c r="Y59" s="98"/>
      <c r="Z59" s="98"/>
      <c r="AC59" s="1"/>
    </row>
    <row r="60" spans="1:29" s="97" customFormat="1" ht="15.95" customHeight="1">
      <c r="A60" s="98"/>
      <c r="B60" s="98"/>
      <c r="C60" s="98"/>
      <c r="D60" s="98"/>
      <c r="E60" s="98"/>
      <c r="F60" s="98"/>
      <c r="G60" s="98"/>
      <c r="H60" s="98"/>
      <c r="I60" s="98"/>
      <c r="J60" s="98"/>
      <c r="K60" s="98"/>
      <c r="L60" s="98"/>
      <c r="M60" s="98"/>
      <c r="N60" s="98"/>
      <c r="O60" s="98"/>
      <c r="P60" s="98"/>
      <c r="Q60" s="98"/>
      <c r="R60" s="98"/>
      <c r="S60" s="98"/>
      <c r="T60" s="98"/>
      <c r="U60" s="98"/>
      <c r="V60" s="98"/>
      <c r="W60" s="98"/>
      <c r="X60" s="98"/>
      <c r="Y60" s="98"/>
      <c r="Z60" s="98"/>
      <c r="AC60" s="1"/>
    </row>
    <row r="61" spans="1:29" s="97" customFormat="1" ht="15.95" customHeight="1">
      <c r="A61" s="98"/>
      <c r="B61" s="98"/>
      <c r="C61" s="98"/>
      <c r="D61" s="98"/>
      <c r="E61" s="98"/>
      <c r="F61" s="98"/>
      <c r="G61" s="98"/>
      <c r="H61" s="98"/>
      <c r="I61" s="98"/>
      <c r="J61" s="98"/>
      <c r="K61" s="98"/>
      <c r="L61" s="98"/>
      <c r="M61" s="98"/>
      <c r="N61" s="98"/>
      <c r="O61" s="98"/>
      <c r="P61" s="98"/>
      <c r="Q61" s="98"/>
      <c r="R61" s="98"/>
      <c r="S61" s="98"/>
      <c r="T61" s="98"/>
      <c r="U61" s="98"/>
      <c r="V61" s="98"/>
      <c r="W61" s="98"/>
      <c r="X61" s="98"/>
      <c r="Y61" s="98"/>
      <c r="Z61" s="98"/>
      <c r="AC61" s="1"/>
    </row>
    <row r="62" spans="1:29" s="97" customFormat="1" ht="15.95" customHeight="1">
      <c r="A62" s="98"/>
      <c r="B62" s="98"/>
      <c r="C62" s="98"/>
      <c r="D62" s="98"/>
      <c r="E62" s="98"/>
      <c r="F62" s="98"/>
      <c r="G62" s="98"/>
      <c r="H62" s="98"/>
      <c r="I62" s="98"/>
      <c r="J62" s="98"/>
      <c r="K62" s="98"/>
      <c r="L62" s="98"/>
      <c r="M62" s="98"/>
      <c r="N62" s="98"/>
      <c r="O62" s="98"/>
      <c r="P62" s="98"/>
      <c r="Q62" s="98"/>
      <c r="R62" s="98"/>
      <c r="S62" s="98"/>
      <c r="T62" s="98"/>
      <c r="U62" s="98"/>
      <c r="V62" s="98"/>
      <c r="W62" s="98"/>
      <c r="X62" s="98"/>
      <c r="Y62" s="98"/>
      <c r="Z62" s="98"/>
      <c r="AC62" s="1"/>
    </row>
    <row r="63" spans="1:29" s="97" customFormat="1" ht="15.95" customHeight="1">
      <c r="A63" s="98"/>
      <c r="B63" s="98"/>
      <c r="C63" s="98"/>
      <c r="D63" s="98"/>
      <c r="E63" s="98"/>
      <c r="F63" s="98"/>
      <c r="G63" s="98"/>
      <c r="H63" s="98"/>
      <c r="I63" s="98"/>
      <c r="J63" s="98"/>
      <c r="K63" s="98"/>
      <c r="L63" s="98"/>
      <c r="M63" s="98"/>
      <c r="N63" s="98"/>
      <c r="O63" s="98"/>
      <c r="P63" s="98"/>
      <c r="Q63" s="98"/>
      <c r="R63" s="98"/>
      <c r="S63" s="98"/>
      <c r="T63" s="98"/>
      <c r="U63" s="98"/>
      <c r="V63" s="98"/>
      <c r="W63" s="98"/>
      <c r="X63" s="98"/>
      <c r="Y63" s="98"/>
      <c r="Z63" s="98"/>
      <c r="AC63" s="1"/>
    </row>
    <row r="64" spans="1:29" s="97" customFormat="1" ht="15.95" customHeight="1">
      <c r="A64" s="98"/>
      <c r="B64" s="98"/>
      <c r="C64" s="98"/>
      <c r="D64" s="98"/>
      <c r="E64" s="98"/>
      <c r="F64" s="98"/>
      <c r="G64" s="98"/>
      <c r="H64" s="98"/>
      <c r="I64" s="98"/>
      <c r="J64" s="98"/>
      <c r="K64" s="98"/>
      <c r="L64" s="98"/>
      <c r="M64" s="98"/>
      <c r="N64" s="98"/>
      <c r="O64" s="98"/>
      <c r="P64" s="98"/>
      <c r="Q64" s="98"/>
      <c r="R64" s="98"/>
      <c r="S64" s="98"/>
      <c r="T64" s="98"/>
      <c r="U64" s="98"/>
      <c r="V64" s="98"/>
      <c r="W64" s="98"/>
      <c r="X64" s="98"/>
      <c r="Y64" s="98"/>
      <c r="Z64" s="98"/>
      <c r="AC64" s="1"/>
    </row>
    <row r="65" spans="1:29" s="97" customFormat="1" ht="15.95" customHeight="1">
      <c r="A65" s="98"/>
      <c r="AC65" s="1"/>
    </row>
    <row r="66" spans="1:29" s="97" customFormat="1" ht="15.95" customHeight="1">
      <c r="A66" s="98"/>
      <c r="AC66" s="1"/>
    </row>
    <row r="67" spans="1:29" s="97" customFormat="1" ht="15.95" customHeight="1">
      <c r="A67" s="98"/>
      <c r="AC67" s="1"/>
    </row>
    <row r="68" spans="1:29" s="97" customFormat="1" ht="15.95" customHeight="1">
      <c r="A68" s="98"/>
      <c r="AC68" s="1"/>
    </row>
    <row r="69" spans="1:29" s="97" customFormat="1" ht="15.95" customHeight="1">
      <c r="A69" s="98"/>
      <c r="AC69" s="1"/>
    </row>
    <row r="70" spans="1:29" s="97" customFormat="1" ht="15.95" customHeight="1">
      <c r="A70" s="98"/>
      <c r="AC70" s="1"/>
    </row>
    <row r="71" spans="1:29" s="97" customFormat="1">
      <c r="AC71" s="1"/>
    </row>
    <row r="72" spans="1:29" s="97" customFormat="1">
      <c r="A72" s="38"/>
      <c r="B72" s="38"/>
      <c r="C72" s="38"/>
      <c r="D72" s="38"/>
      <c r="E72" s="38"/>
      <c r="F72" s="38"/>
      <c r="G72" s="38"/>
      <c r="H72" s="38"/>
      <c r="I72" s="38"/>
      <c r="J72" s="38"/>
      <c r="K72" s="38"/>
      <c r="L72" s="38"/>
      <c r="M72" s="38"/>
      <c r="N72" s="38"/>
      <c r="O72" s="38"/>
      <c r="P72" s="38"/>
      <c r="Q72" s="38"/>
      <c r="R72" s="38"/>
      <c r="S72" s="38"/>
      <c r="T72" s="38"/>
      <c r="U72" s="38"/>
      <c r="V72" s="38"/>
      <c r="W72" s="38"/>
      <c r="X72" s="98"/>
      <c r="Y72" s="98"/>
      <c r="Z72" s="98"/>
      <c r="AC72" s="1"/>
    </row>
    <row r="73" spans="1:29" s="97" customFormat="1">
      <c r="A73" s="98"/>
      <c r="B73" s="98"/>
      <c r="C73" s="98"/>
      <c r="D73" s="98"/>
      <c r="E73" s="98"/>
      <c r="F73" s="98"/>
      <c r="G73" s="98"/>
      <c r="H73" s="98"/>
      <c r="I73" s="98"/>
      <c r="J73" s="98"/>
      <c r="K73" s="98"/>
      <c r="L73" s="98"/>
      <c r="M73" s="98"/>
      <c r="N73" s="98"/>
      <c r="O73" s="98"/>
      <c r="P73" s="98"/>
      <c r="Q73" s="98"/>
      <c r="R73" s="98"/>
      <c r="S73" s="98"/>
      <c r="T73" s="98"/>
      <c r="U73" s="98"/>
      <c r="V73" s="98"/>
      <c r="W73" s="98"/>
      <c r="X73" s="98"/>
      <c r="Y73" s="98"/>
      <c r="Z73" s="98"/>
      <c r="AC73" s="1"/>
    </row>
    <row r="74" spans="1:29" s="97" customFormat="1">
      <c r="A74" s="98"/>
      <c r="B74" s="98"/>
      <c r="C74" s="98"/>
      <c r="D74" s="98"/>
      <c r="E74" s="98"/>
      <c r="F74" s="98"/>
      <c r="G74" s="98"/>
      <c r="H74" s="98"/>
      <c r="I74" s="98"/>
      <c r="J74" s="98"/>
      <c r="K74" s="98"/>
      <c r="L74" s="98"/>
      <c r="M74" s="98"/>
      <c r="N74" s="98"/>
      <c r="O74" s="98"/>
      <c r="P74" s="98"/>
      <c r="Q74" s="98"/>
      <c r="R74" s="98"/>
      <c r="S74" s="98"/>
      <c r="T74" s="98"/>
      <c r="U74" s="98"/>
      <c r="V74" s="98"/>
      <c r="W74" s="98"/>
      <c r="X74" s="98"/>
      <c r="Y74" s="98"/>
      <c r="Z74" s="98"/>
      <c r="AC74" s="1"/>
    </row>
    <row r="75" spans="1:29" s="97" customFormat="1">
      <c r="A75" s="98"/>
      <c r="B75" s="98"/>
      <c r="C75" s="98"/>
      <c r="D75" s="98"/>
      <c r="E75" s="98"/>
      <c r="F75" s="98"/>
      <c r="G75" s="98"/>
      <c r="H75" s="98"/>
      <c r="I75" s="98"/>
      <c r="J75" s="98"/>
      <c r="K75" s="98"/>
      <c r="L75" s="98"/>
      <c r="M75" s="98"/>
      <c r="N75" s="98"/>
      <c r="O75" s="98"/>
      <c r="P75" s="98"/>
      <c r="Q75" s="98"/>
      <c r="R75" s="98"/>
      <c r="S75" s="98"/>
      <c r="T75" s="98"/>
      <c r="U75" s="98"/>
      <c r="V75" s="98"/>
      <c r="W75" s="98"/>
      <c r="X75" s="98"/>
      <c r="Y75" s="98"/>
      <c r="Z75" s="98"/>
      <c r="AC75" s="1"/>
    </row>
    <row r="76" spans="1:29" s="97" customFormat="1">
      <c r="A76" s="98"/>
      <c r="B76" s="98"/>
      <c r="C76" s="98"/>
      <c r="D76" s="98"/>
      <c r="E76" s="98"/>
      <c r="F76" s="98"/>
      <c r="G76" s="98"/>
      <c r="H76" s="98"/>
      <c r="I76" s="98"/>
      <c r="J76" s="98"/>
      <c r="K76" s="98"/>
      <c r="L76" s="98"/>
      <c r="M76" s="98"/>
      <c r="N76" s="98"/>
      <c r="O76" s="98"/>
      <c r="P76" s="98"/>
      <c r="Q76" s="98"/>
      <c r="R76" s="98"/>
      <c r="S76" s="98"/>
      <c r="T76" s="98"/>
      <c r="U76" s="98"/>
      <c r="V76" s="98"/>
      <c r="W76" s="98"/>
      <c r="X76" s="98"/>
      <c r="Y76" s="98"/>
      <c r="Z76" s="98"/>
      <c r="AC76" s="1"/>
    </row>
    <row r="77" spans="1:29" s="97" customFormat="1">
      <c r="A77" s="98"/>
      <c r="B77" s="98"/>
      <c r="C77" s="98"/>
      <c r="D77" s="98"/>
      <c r="E77" s="98"/>
      <c r="F77" s="98"/>
      <c r="G77" s="98"/>
      <c r="H77" s="98"/>
      <c r="I77" s="98"/>
      <c r="J77" s="98"/>
      <c r="K77" s="98"/>
      <c r="L77" s="98"/>
      <c r="M77" s="98"/>
      <c r="N77" s="98"/>
      <c r="O77" s="98"/>
      <c r="P77" s="98"/>
      <c r="Q77" s="98"/>
      <c r="R77" s="98"/>
      <c r="S77" s="98"/>
      <c r="T77" s="98"/>
      <c r="U77" s="98"/>
      <c r="V77" s="98"/>
      <c r="W77" s="98"/>
      <c r="X77" s="98"/>
      <c r="Y77" s="98"/>
      <c r="Z77" s="98"/>
      <c r="AC77" s="1"/>
    </row>
    <row r="78" spans="1:29" s="97" customFormat="1">
      <c r="A78" s="98"/>
      <c r="B78" s="98"/>
      <c r="C78" s="98"/>
      <c r="D78" s="98"/>
      <c r="E78" s="98"/>
      <c r="F78" s="98"/>
      <c r="G78" s="98"/>
      <c r="H78" s="98"/>
      <c r="I78" s="98"/>
      <c r="J78" s="98"/>
      <c r="K78" s="98"/>
      <c r="L78" s="98"/>
      <c r="M78" s="98"/>
      <c r="N78" s="98"/>
      <c r="O78" s="98"/>
      <c r="P78" s="98"/>
      <c r="Q78" s="98"/>
      <c r="R78" s="98"/>
      <c r="S78" s="98"/>
      <c r="T78" s="98"/>
      <c r="U78" s="98"/>
      <c r="V78" s="98"/>
      <c r="W78" s="98"/>
      <c r="X78" s="98"/>
      <c r="Y78" s="98"/>
      <c r="Z78" s="98"/>
      <c r="AC78" s="1"/>
    </row>
    <row r="79" spans="1:29" s="97" customFormat="1">
      <c r="A79" s="98"/>
      <c r="B79" s="98"/>
      <c r="C79" s="98"/>
      <c r="D79" s="98"/>
      <c r="E79" s="98"/>
      <c r="F79" s="98"/>
      <c r="G79" s="98"/>
      <c r="H79" s="98"/>
      <c r="I79" s="98"/>
      <c r="J79" s="98"/>
      <c r="K79" s="98"/>
      <c r="L79" s="98"/>
      <c r="M79" s="98"/>
      <c r="N79" s="98"/>
      <c r="O79" s="98"/>
      <c r="P79" s="98"/>
      <c r="Q79" s="98"/>
      <c r="R79" s="98"/>
      <c r="S79" s="98"/>
      <c r="T79" s="98"/>
      <c r="U79" s="98"/>
      <c r="V79" s="98"/>
      <c r="W79" s="98"/>
      <c r="X79" s="98"/>
      <c r="Y79" s="98"/>
      <c r="Z79" s="98"/>
      <c r="AC79" s="1"/>
    </row>
    <row r="80" spans="1:29" s="97" customFormat="1">
      <c r="A80" s="98"/>
      <c r="B80" s="98"/>
      <c r="C80" s="98"/>
      <c r="D80" s="98"/>
      <c r="E80" s="98"/>
      <c r="F80" s="98"/>
      <c r="G80" s="98"/>
      <c r="H80" s="98"/>
      <c r="I80" s="98"/>
      <c r="J80" s="98"/>
      <c r="K80" s="98"/>
      <c r="L80" s="98"/>
      <c r="M80" s="98"/>
      <c r="N80" s="98"/>
      <c r="O80" s="98"/>
      <c r="P80" s="98"/>
      <c r="Q80" s="98"/>
      <c r="R80" s="98"/>
      <c r="S80" s="98"/>
      <c r="T80" s="98"/>
      <c r="U80" s="98"/>
      <c r="V80" s="98"/>
      <c r="W80" s="98"/>
      <c r="X80" s="98"/>
      <c r="Y80" s="98"/>
      <c r="Z80" s="98"/>
      <c r="AC80" s="1"/>
    </row>
    <row r="81" spans="1:29" s="97" customFormat="1">
      <c r="A81" s="98"/>
      <c r="B81" s="98"/>
      <c r="C81" s="98"/>
      <c r="D81" s="98"/>
      <c r="E81" s="98"/>
      <c r="F81" s="98"/>
      <c r="G81" s="98"/>
      <c r="H81" s="98"/>
      <c r="I81" s="98"/>
      <c r="J81" s="98"/>
      <c r="K81" s="98"/>
      <c r="L81" s="98"/>
      <c r="M81" s="98"/>
      <c r="N81" s="98"/>
      <c r="O81" s="98"/>
      <c r="P81" s="98"/>
      <c r="Q81" s="98"/>
      <c r="R81" s="98"/>
      <c r="S81" s="98"/>
      <c r="T81" s="98"/>
      <c r="U81" s="98"/>
      <c r="V81" s="98"/>
      <c r="W81" s="98"/>
      <c r="X81" s="98"/>
      <c r="Y81" s="98"/>
      <c r="Z81" s="98"/>
      <c r="AC81" s="1"/>
    </row>
    <row r="82" spans="1:29" ht="13.5" customHeight="1">
      <c r="A82" s="3"/>
      <c r="B82" s="3"/>
      <c r="C82" s="3"/>
      <c r="D82" s="3"/>
      <c r="E82" s="3"/>
      <c r="F82" s="3"/>
      <c r="G82" s="213"/>
      <c r="H82" s="213"/>
      <c r="I82" s="213"/>
      <c r="J82" s="213"/>
      <c r="K82" s="213"/>
      <c r="L82" s="213"/>
      <c r="M82" s="213"/>
      <c r="N82" s="213"/>
      <c r="O82" s="213"/>
      <c r="P82" s="213"/>
      <c r="Q82" s="213"/>
      <c r="R82" s="213"/>
      <c r="S82" s="213"/>
      <c r="T82" s="213"/>
      <c r="U82" s="213"/>
      <c r="V82" s="213"/>
      <c r="W82" s="213"/>
      <c r="X82" s="213"/>
      <c r="Y82" s="213"/>
      <c r="Z82" s="213"/>
    </row>
    <row r="83" spans="1:29">
      <c r="A83" s="3"/>
      <c r="B83" s="3"/>
      <c r="C83" s="3"/>
      <c r="D83" s="3"/>
      <c r="E83" s="3"/>
      <c r="F83" s="3"/>
      <c r="G83" s="213"/>
      <c r="H83" s="213"/>
      <c r="I83" s="213"/>
      <c r="J83" s="213"/>
      <c r="K83" s="213"/>
      <c r="L83" s="213"/>
      <c r="M83" s="213"/>
      <c r="N83" s="213"/>
      <c r="O83" s="213"/>
      <c r="P83" s="213"/>
      <c r="Q83" s="213"/>
      <c r="R83" s="213"/>
      <c r="S83" s="213"/>
      <c r="T83" s="213"/>
      <c r="U83" s="213"/>
      <c r="V83" s="213"/>
      <c r="W83" s="213"/>
      <c r="X83" s="213"/>
      <c r="Y83" s="213"/>
      <c r="Z83" s="213"/>
    </row>
    <row r="84" spans="1:29">
      <c r="A84" s="98"/>
      <c r="B84" s="3"/>
      <c r="C84" s="3"/>
      <c r="D84" s="3"/>
      <c r="E84" s="3"/>
      <c r="F84" s="3"/>
      <c r="G84" s="213"/>
      <c r="H84" s="213"/>
      <c r="I84" s="213"/>
      <c r="J84" s="213"/>
      <c r="K84" s="213"/>
      <c r="L84" s="213"/>
      <c r="M84" s="213"/>
      <c r="N84" s="213"/>
      <c r="O84" s="213"/>
      <c r="P84" s="213"/>
      <c r="Q84" s="213"/>
      <c r="R84" s="213"/>
      <c r="S84" s="213"/>
      <c r="T84" s="213"/>
      <c r="U84" s="213"/>
      <c r="V84" s="213"/>
      <c r="W84" s="213"/>
      <c r="X84" s="213"/>
      <c r="Y84" s="213"/>
      <c r="Z84" s="213"/>
    </row>
    <row r="85" spans="1:29">
      <c r="A85" s="98"/>
      <c r="B85" s="3"/>
      <c r="C85" s="3"/>
      <c r="D85" s="3"/>
      <c r="E85" s="3"/>
      <c r="F85" s="3"/>
      <c r="G85" s="3"/>
      <c r="H85" s="3"/>
      <c r="I85" s="3"/>
      <c r="J85" s="3"/>
      <c r="K85" s="6"/>
      <c r="L85" s="3"/>
      <c r="M85" s="6"/>
      <c r="N85" s="3"/>
      <c r="O85" s="6"/>
      <c r="P85" s="3"/>
      <c r="Q85" s="3"/>
      <c r="R85" s="2"/>
      <c r="S85" s="2"/>
      <c r="T85" s="3"/>
      <c r="U85" s="3"/>
      <c r="V85" s="3"/>
      <c r="W85" s="3"/>
      <c r="X85" s="3"/>
      <c r="Y85" s="3"/>
      <c r="Z85" s="3"/>
    </row>
    <row r="86" spans="1:29">
      <c r="A86" s="3"/>
      <c r="B86" s="3"/>
      <c r="C86" s="3"/>
      <c r="D86" s="3"/>
      <c r="E86" s="3"/>
      <c r="F86" s="3"/>
      <c r="G86" s="3"/>
      <c r="H86" s="3"/>
      <c r="I86" s="3"/>
      <c r="J86" s="3"/>
      <c r="K86" s="6"/>
      <c r="L86" s="3"/>
      <c r="M86" s="6"/>
      <c r="N86" s="3"/>
      <c r="O86" s="6"/>
      <c r="P86" s="3"/>
      <c r="Q86" s="3"/>
      <c r="R86" s="2"/>
      <c r="S86" s="2"/>
      <c r="T86" s="3"/>
      <c r="U86" s="3"/>
      <c r="V86" s="3"/>
      <c r="W86" s="3"/>
      <c r="X86" s="3"/>
      <c r="Y86" s="3"/>
      <c r="Z86" s="3"/>
    </row>
    <row r="87" spans="1:29" ht="13.5" customHeight="1">
      <c r="B87" s="3"/>
      <c r="C87" s="3"/>
      <c r="D87" s="3"/>
      <c r="E87" s="3"/>
      <c r="F87" s="3"/>
      <c r="G87" s="3"/>
      <c r="H87" s="3"/>
      <c r="I87" s="3"/>
      <c r="J87" s="3"/>
      <c r="K87" s="3"/>
      <c r="L87" s="3"/>
      <c r="M87" s="3"/>
      <c r="N87" s="3"/>
      <c r="O87" s="3"/>
      <c r="P87" s="3"/>
      <c r="Q87" s="3"/>
      <c r="R87" s="2"/>
      <c r="S87" s="2"/>
      <c r="T87" s="3"/>
      <c r="U87" s="3"/>
      <c r="V87" s="3"/>
      <c r="W87" s="3"/>
      <c r="X87" s="3"/>
      <c r="Y87" s="3"/>
      <c r="Z87" s="3"/>
    </row>
    <row r="88" spans="1:29" ht="15" customHeight="1">
      <c r="B88" s="3"/>
      <c r="C88" s="3"/>
      <c r="D88" s="5"/>
      <c r="E88" s="3"/>
      <c r="F88" s="3"/>
      <c r="G88" s="3"/>
      <c r="H88" s="5"/>
      <c r="I88" s="3"/>
      <c r="J88" s="3"/>
      <c r="K88" s="6"/>
      <c r="L88" s="3"/>
      <c r="M88" s="3"/>
      <c r="N88" s="3"/>
      <c r="O88" s="3"/>
      <c r="P88" s="3"/>
      <c r="Q88" s="5"/>
      <c r="R88" s="1473"/>
      <c r="S88" s="1473"/>
      <c r="T88" s="1473"/>
      <c r="U88" s="1473"/>
      <c r="V88" s="1473"/>
      <c r="W88" s="1473"/>
      <c r="X88" s="1473"/>
      <c r="Y88" s="1473"/>
      <c r="Z88" s="5"/>
    </row>
    <row r="89" spans="1:29" ht="15" customHeight="1">
      <c r="A89" s="2"/>
      <c r="B89" s="2"/>
      <c r="C89" s="2"/>
      <c r="D89" s="5"/>
      <c r="E89" s="1473"/>
      <c r="F89" s="1473"/>
      <c r="G89" s="1473"/>
      <c r="H89" s="5"/>
      <c r="I89" s="2"/>
      <c r="J89" s="3"/>
      <c r="K89" s="3"/>
      <c r="L89" s="3"/>
      <c r="M89" s="3"/>
      <c r="N89" s="3"/>
      <c r="O89" s="3"/>
      <c r="P89" s="3"/>
      <c r="Q89" s="5"/>
      <c r="R89" s="1473"/>
      <c r="S89" s="1473"/>
      <c r="T89" s="1473"/>
      <c r="U89" s="1473"/>
      <c r="V89" s="1473"/>
      <c r="W89" s="1473"/>
      <c r="X89" s="1473"/>
      <c r="Y89" s="1473"/>
      <c r="Z89" s="33"/>
    </row>
    <row r="90" spans="1:29" ht="15" customHeight="1">
      <c r="A90" s="2"/>
      <c r="B90" s="2"/>
      <c r="C90" s="2"/>
      <c r="D90" s="5"/>
      <c r="E90" s="1473"/>
      <c r="F90" s="1473"/>
      <c r="G90" s="1473"/>
      <c r="H90" s="5"/>
      <c r="I90" s="2"/>
      <c r="J90" s="3"/>
      <c r="K90" s="3"/>
      <c r="L90" s="3"/>
      <c r="M90" s="3"/>
      <c r="N90" s="3"/>
      <c r="O90" s="3"/>
      <c r="P90" s="3"/>
      <c r="Q90" s="5"/>
      <c r="R90" s="1473"/>
      <c r="S90" s="1473"/>
      <c r="T90" s="1473"/>
      <c r="U90" s="1473"/>
      <c r="V90" s="1473"/>
      <c r="W90" s="1473"/>
      <c r="X90" s="1473"/>
      <c r="Y90" s="1473"/>
      <c r="Z90" s="33"/>
    </row>
    <row r="91" spans="1:29" ht="13.5" customHeight="1">
      <c r="A91" s="3"/>
      <c r="B91" s="3"/>
      <c r="C91" s="3"/>
      <c r="D91" s="3"/>
      <c r="E91" s="3"/>
      <c r="F91" s="3"/>
      <c r="G91" s="3"/>
      <c r="H91" s="1531"/>
      <c r="I91" s="1531"/>
      <c r="J91" s="1531"/>
      <c r="K91" s="1531"/>
      <c r="L91" s="1531"/>
      <c r="M91" s="1531"/>
      <c r="N91" s="1531"/>
      <c r="O91" s="1531"/>
      <c r="P91" s="1531"/>
      <c r="Q91" s="1531"/>
      <c r="R91" s="1531"/>
      <c r="S91" s="1531"/>
      <c r="T91" s="1531"/>
      <c r="U91" s="1531"/>
      <c r="V91" s="1531"/>
      <c r="W91" s="1531"/>
      <c r="X91" s="1531"/>
      <c r="Y91" s="1531"/>
      <c r="Z91" s="1531"/>
    </row>
    <row r="92" spans="1:29" ht="15.75" customHeight="1">
      <c r="A92" s="2"/>
      <c r="B92" s="2"/>
      <c r="C92" s="2"/>
      <c r="D92" s="2"/>
      <c r="E92" s="2"/>
      <c r="F92" s="2"/>
      <c r="G92" s="2"/>
      <c r="H92" s="1531"/>
      <c r="I92" s="1531"/>
      <c r="J92" s="1531"/>
      <c r="K92" s="1531"/>
      <c r="L92" s="1531"/>
      <c r="M92" s="1531"/>
      <c r="N92" s="1531"/>
      <c r="O92" s="1531"/>
      <c r="P92" s="1531"/>
      <c r="Q92" s="1531"/>
      <c r="R92" s="1531"/>
      <c r="S92" s="1531"/>
      <c r="T92" s="1531"/>
      <c r="U92" s="1531"/>
      <c r="V92" s="1531"/>
      <c r="W92" s="1531"/>
      <c r="X92" s="1531"/>
      <c r="Y92" s="1531"/>
      <c r="Z92" s="1531"/>
    </row>
    <row r="93" spans="1:29" ht="15.75" customHeight="1">
      <c r="A93" s="3"/>
      <c r="B93" s="3"/>
      <c r="C93" s="3"/>
      <c r="D93" s="3"/>
      <c r="E93" s="3"/>
      <c r="F93" s="3"/>
      <c r="G93" s="3"/>
      <c r="H93" s="1531"/>
      <c r="I93" s="1602"/>
      <c r="J93" s="1602"/>
      <c r="K93" s="1602"/>
      <c r="L93" s="1602"/>
      <c r="M93" s="1602"/>
      <c r="N93" s="1602"/>
      <c r="O93" s="1602"/>
      <c r="P93" s="1602"/>
      <c r="Q93" s="1602"/>
      <c r="R93" s="1602"/>
      <c r="S93" s="1602"/>
      <c r="T93" s="1602"/>
      <c r="U93" s="1602"/>
      <c r="V93" s="1602"/>
      <c r="W93" s="1602"/>
      <c r="X93" s="1602"/>
      <c r="Y93" s="1602"/>
      <c r="Z93" s="1602"/>
    </row>
    <row r="94" spans="1:29" ht="15.75" customHeight="1">
      <c r="A94" s="2"/>
      <c r="B94" s="2"/>
      <c r="C94" s="2"/>
      <c r="D94" s="2"/>
      <c r="E94" s="2"/>
      <c r="F94" s="2"/>
      <c r="G94" s="2"/>
      <c r="H94" s="1602"/>
      <c r="I94" s="1602"/>
      <c r="J94" s="1602"/>
      <c r="K94" s="1602"/>
      <c r="L94" s="1602"/>
      <c r="M94" s="1602"/>
      <c r="N94" s="1602"/>
      <c r="O94" s="1602"/>
      <c r="P94" s="1602"/>
      <c r="Q94" s="1602"/>
      <c r="R94" s="1602"/>
      <c r="S94" s="1602"/>
      <c r="T94" s="1602"/>
      <c r="U94" s="1602"/>
      <c r="V94" s="1602"/>
      <c r="W94" s="1602"/>
      <c r="X94" s="1602"/>
      <c r="Y94" s="1602"/>
      <c r="Z94" s="1602"/>
    </row>
    <row r="95" spans="1:29" ht="18" customHeight="1">
      <c r="A95" s="1501"/>
      <c r="B95" s="1501"/>
      <c r="C95" s="1501"/>
      <c r="D95" s="1501"/>
      <c r="E95" s="1501"/>
      <c r="F95" s="1501"/>
      <c r="G95" s="1501"/>
      <c r="H95" s="1501"/>
      <c r="I95" s="1501"/>
      <c r="J95" s="1501"/>
      <c r="K95" s="1501"/>
      <c r="L95" s="1501"/>
      <c r="M95" s="1501"/>
      <c r="N95" s="1501"/>
      <c r="O95" s="1501"/>
      <c r="P95" s="1501"/>
      <c r="Q95" s="1501"/>
      <c r="R95" s="1501"/>
      <c r="S95" s="1501"/>
      <c r="T95" s="1501"/>
      <c r="U95" s="1501"/>
      <c r="V95" s="1501"/>
      <c r="W95" s="1501"/>
      <c r="X95" s="1501"/>
      <c r="Y95" s="1501"/>
      <c r="Z95" s="1501"/>
    </row>
    <row r="96" spans="1:29"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1473"/>
      <c r="F97" s="1473"/>
      <c r="G97" s="1473"/>
      <c r="H97" s="1473"/>
      <c r="J97" s="3"/>
      <c r="K97" s="3"/>
      <c r="L97" s="3"/>
      <c r="M97" s="3"/>
      <c r="N97" s="3"/>
      <c r="O97" s="3"/>
      <c r="P97" s="3"/>
      <c r="Q97" s="3"/>
      <c r="R97" s="3"/>
      <c r="S97" s="3"/>
      <c r="T97" s="3"/>
      <c r="U97" s="3"/>
      <c r="V97" s="3"/>
      <c r="W97" s="3"/>
      <c r="X97" s="3"/>
      <c r="Y97" s="3"/>
      <c r="Z97" s="3"/>
    </row>
    <row r="98" spans="1:26" ht="15.75" customHeight="1">
      <c r="A98" s="3"/>
      <c r="B98" s="3"/>
      <c r="C98" s="3"/>
      <c r="D98" s="3"/>
      <c r="E98" s="3"/>
      <c r="F98" s="1473"/>
      <c r="G98" s="1473"/>
      <c r="H98" s="3"/>
      <c r="I98" s="1550"/>
      <c r="J98" s="1550"/>
      <c r="K98" s="1550"/>
      <c r="L98" s="1550"/>
      <c r="M98" s="1550"/>
      <c r="N98" s="1550"/>
      <c r="O98" s="1550"/>
      <c r="P98" s="1550"/>
      <c r="Q98" s="1550"/>
      <c r="R98" s="1550"/>
      <c r="S98" s="1550"/>
      <c r="T98" s="1550"/>
      <c r="U98" s="1550"/>
      <c r="V98" s="1550"/>
      <c r="W98" s="1550"/>
      <c r="X98" s="1550"/>
      <c r="Y98" s="1550"/>
      <c r="Z98" s="1550"/>
    </row>
    <row r="99" spans="1:26" ht="15.75" customHeight="1">
      <c r="A99" s="3"/>
      <c r="B99" s="3"/>
      <c r="C99" s="3"/>
      <c r="D99" s="3"/>
      <c r="E99" s="3"/>
      <c r="F99" s="1473"/>
      <c r="G99" s="1473"/>
      <c r="H99" s="3"/>
      <c r="I99" s="1550"/>
      <c r="J99" s="1550"/>
      <c r="K99" s="1550"/>
      <c r="L99" s="1550"/>
      <c r="M99" s="1550"/>
      <c r="N99" s="1550"/>
      <c r="O99" s="1550"/>
      <c r="P99" s="1550"/>
      <c r="Q99" s="1550"/>
      <c r="R99" s="1550"/>
      <c r="S99" s="1550"/>
      <c r="T99" s="1550"/>
      <c r="U99" s="1550"/>
      <c r="V99" s="1550"/>
      <c r="W99" s="1550"/>
      <c r="X99" s="1550"/>
      <c r="Y99" s="1550"/>
      <c r="Z99" s="1550"/>
    </row>
    <row r="100" spans="1:26" ht="15.75" customHeight="1">
      <c r="A100" s="3"/>
      <c r="B100" s="3"/>
      <c r="C100" s="3"/>
      <c r="D100" s="3"/>
      <c r="E100" s="3"/>
      <c r="F100" s="1473"/>
      <c r="G100" s="1473"/>
      <c r="H100" s="3"/>
      <c r="I100" s="1550"/>
      <c r="J100" s="1550"/>
      <c r="K100" s="1550"/>
      <c r="L100" s="1550"/>
      <c r="M100" s="1550"/>
      <c r="N100" s="1550"/>
      <c r="O100" s="1550"/>
      <c r="P100" s="1550"/>
      <c r="Q100" s="1550"/>
      <c r="R100" s="1550"/>
      <c r="S100" s="1550"/>
      <c r="T100" s="1550"/>
      <c r="U100" s="1550"/>
      <c r="V100" s="1550"/>
      <c r="W100" s="1550"/>
      <c r="X100" s="1550"/>
      <c r="Y100" s="1550"/>
      <c r="Z100" s="1550"/>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c r="A103" s="6"/>
      <c r="B103" s="3"/>
      <c r="C103" s="3"/>
      <c r="D103" s="6"/>
      <c r="E103" s="3"/>
      <c r="F103" s="3"/>
      <c r="G103" s="6"/>
      <c r="H103" s="3"/>
      <c r="I103" s="3"/>
      <c r="J103" s="6"/>
      <c r="K103" s="3"/>
      <c r="L103" s="3"/>
      <c r="M103" s="6"/>
      <c r="N103" s="3"/>
      <c r="O103" s="3"/>
      <c r="P103" s="3"/>
      <c r="Q103" s="6"/>
      <c r="R103" s="3"/>
      <c r="S103" s="3"/>
      <c r="T103" s="3"/>
      <c r="U103" s="3"/>
      <c r="V103" s="6"/>
      <c r="W103" s="7"/>
      <c r="X103" s="3"/>
      <c r="Y103" s="3"/>
      <c r="Z103" s="2"/>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1473"/>
      <c r="K107" s="1473"/>
      <c r="L107" s="147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1473"/>
      <c r="K108" s="1473"/>
      <c r="L108" s="147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1473"/>
      <c r="K109" s="1473"/>
      <c r="L109" s="147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1473"/>
      <c r="K110" s="1473"/>
      <c r="L110" s="147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1485"/>
      <c r="K112" s="1485"/>
      <c r="L112" s="1485"/>
      <c r="M112" s="1485"/>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1485"/>
      <c r="K113" s="1485"/>
      <c r="L113" s="1485"/>
      <c r="M113" s="1485"/>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6"/>
      <c r="U116" s="3"/>
      <c r="V116" s="3"/>
      <c r="W116" s="6"/>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5"/>
      <c r="I124" s="1473"/>
      <c r="J124" s="1473"/>
      <c r="K124" s="1473"/>
      <c r="L124" s="1473"/>
      <c r="M124" s="5"/>
      <c r="N124" s="5"/>
      <c r="O124" s="1473"/>
      <c r="P124" s="1473"/>
      <c r="Q124" s="1473"/>
      <c r="R124" s="1473"/>
      <c r="S124" s="5"/>
      <c r="T124" s="5"/>
      <c r="U124" s="1473"/>
      <c r="V124" s="1473"/>
      <c r="W124" s="1473"/>
      <c r="X124" s="1473"/>
      <c r="Y124" s="7"/>
      <c r="Z124" s="3"/>
    </row>
    <row r="125" spans="1:26" ht="15.75" customHeight="1">
      <c r="A125" s="3"/>
      <c r="B125" s="3"/>
      <c r="C125" s="5"/>
      <c r="D125" s="1473"/>
      <c r="E125" s="1473"/>
      <c r="F125" s="5"/>
      <c r="G125" s="3"/>
      <c r="H125" s="5"/>
      <c r="I125" s="1494"/>
      <c r="J125" s="1494"/>
      <c r="K125" s="1494"/>
      <c r="L125" s="1494"/>
      <c r="M125" s="5"/>
      <c r="N125" s="5"/>
      <c r="O125" s="1494"/>
      <c r="P125" s="1494"/>
      <c r="Q125" s="1494"/>
      <c r="R125" s="1494"/>
      <c r="S125" s="5"/>
      <c r="T125" s="5"/>
      <c r="U125" s="1492"/>
      <c r="V125" s="1492"/>
      <c r="W125" s="1492"/>
      <c r="X125" s="1492"/>
      <c r="Y125" s="3"/>
      <c r="Z125" s="3"/>
    </row>
    <row r="126" spans="1:26" ht="15.75" customHeight="1">
      <c r="A126" s="3"/>
      <c r="B126" s="3"/>
      <c r="C126" s="5"/>
      <c r="D126" s="1473"/>
      <c r="E126" s="1473"/>
      <c r="F126" s="5"/>
      <c r="G126" s="3"/>
      <c r="H126" s="5"/>
      <c r="I126" s="1494"/>
      <c r="J126" s="1494"/>
      <c r="K126" s="1494"/>
      <c r="L126" s="1494"/>
      <c r="M126" s="5"/>
      <c r="N126" s="5"/>
      <c r="O126" s="1494"/>
      <c r="P126" s="1494"/>
      <c r="Q126" s="1494"/>
      <c r="R126" s="1494"/>
      <c r="S126" s="5"/>
      <c r="T126" s="5"/>
      <c r="U126" s="1492"/>
      <c r="V126" s="1492"/>
      <c r="W126" s="1492"/>
      <c r="X126" s="1492"/>
      <c r="Y126" s="3"/>
      <c r="Z126" s="3"/>
    </row>
    <row r="127" spans="1:26" ht="15.75" customHeight="1">
      <c r="A127" s="3"/>
      <c r="B127" s="3"/>
      <c r="C127" s="5"/>
      <c r="D127" s="1473"/>
      <c r="E127" s="1473"/>
      <c r="F127" s="5"/>
      <c r="G127" s="3"/>
      <c r="H127" s="5"/>
      <c r="I127" s="1494"/>
      <c r="J127" s="1494"/>
      <c r="K127" s="1494"/>
      <c r="L127" s="1494"/>
      <c r="M127" s="5"/>
      <c r="N127" s="5"/>
      <c r="O127" s="1494"/>
      <c r="P127" s="1494"/>
      <c r="Q127" s="1494"/>
      <c r="R127" s="1494"/>
      <c r="S127" s="5"/>
      <c r="T127" s="5"/>
      <c r="U127" s="1492"/>
      <c r="V127" s="1492"/>
      <c r="W127" s="1492"/>
      <c r="X127" s="1492"/>
      <c r="Y127" s="3"/>
      <c r="Z127" s="3"/>
    </row>
    <row r="128" spans="1:26" ht="15.75" customHeight="1">
      <c r="A128" s="3"/>
      <c r="B128" s="3"/>
      <c r="C128" s="5"/>
      <c r="D128" s="1473"/>
      <c r="E128" s="1473"/>
      <c r="F128" s="5"/>
      <c r="G128" s="3"/>
      <c r="H128" s="5"/>
      <c r="I128" s="1494"/>
      <c r="J128" s="1494"/>
      <c r="K128" s="1494"/>
      <c r="L128" s="1494"/>
      <c r="M128" s="5"/>
      <c r="N128" s="5"/>
      <c r="O128" s="1494"/>
      <c r="P128" s="1494"/>
      <c r="Q128" s="1494"/>
      <c r="R128" s="1494"/>
      <c r="S128" s="5"/>
      <c r="T128" s="5"/>
      <c r="U128" s="1492"/>
      <c r="V128" s="1492"/>
      <c r="W128" s="1492"/>
      <c r="X128" s="1492"/>
      <c r="Y128" s="3"/>
      <c r="Z128" s="3"/>
    </row>
    <row r="129" spans="1:26" ht="15.75" customHeight="1">
      <c r="A129" s="3"/>
      <c r="B129" s="3"/>
      <c r="C129" s="5"/>
      <c r="D129" s="3"/>
      <c r="E129" s="3"/>
      <c r="F129" s="5"/>
      <c r="G129" s="3"/>
      <c r="H129" s="5"/>
      <c r="I129" s="3"/>
      <c r="J129" s="3"/>
      <c r="K129" s="3"/>
      <c r="L129" s="3"/>
      <c r="M129" s="5"/>
      <c r="N129" s="5"/>
      <c r="O129" s="5"/>
      <c r="P129" s="3"/>
      <c r="Q129" s="3"/>
      <c r="R129" s="5"/>
      <c r="S129" s="5"/>
      <c r="T129" s="5"/>
      <c r="U129" s="3"/>
      <c r="V129" s="3"/>
      <c r="W129" s="3"/>
      <c r="X129" s="3"/>
      <c r="Y129" s="3"/>
      <c r="Z129" s="3"/>
    </row>
    <row r="130" spans="1:26" ht="15.75" customHeight="1">
      <c r="A130" s="3"/>
      <c r="B130" s="3"/>
      <c r="C130" s="5"/>
      <c r="D130" s="3"/>
      <c r="E130" s="3"/>
      <c r="F130" s="5"/>
      <c r="G130" s="3"/>
      <c r="H130" s="5"/>
      <c r="I130" s="3"/>
      <c r="J130" s="3"/>
      <c r="K130" s="3"/>
      <c r="L130" s="3"/>
      <c r="M130" s="5"/>
      <c r="N130" s="5"/>
      <c r="O130" s="5"/>
      <c r="P130" s="3"/>
      <c r="Q130" s="3"/>
      <c r="R130" s="5"/>
      <c r="S130" s="5"/>
      <c r="T130" s="5"/>
      <c r="U130" s="3"/>
      <c r="V130" s="3"/>
      <c r="W130" s="3"/>
      <c r="X130" s="3"/>
      <c r="Y130" s="3"/>
      <c r="Z130" s="3"/>
    </row>
    <row r="131" spans="1:26" ht="15.75" customHeight="1">
      <c r="A131" s="3"/>
      <c r="B131" s="3"/>
      <c r="C131" s="5"/>
      <c r="D131" s="3"/>
      <c r="E131" s="3"/>
      <c r="F131" s="5"/>
      <c r="G131" s="3"/>
      <c r="H131" s="5"/>
      <c r="I131" s="3"/>
      <c r="J131" s="3"/>
      <c r="K131" s="3"/>
      <c r="L131" s="3"/>
      <c r="M131" s="5"/>
      <c r="N131" s="5"/>
      <c r="O131" s="5"/>
      <c r="P131" s="3"/>
      <c r="Q131" s="3"/>
      <c r="R131" s="5"/>
      <c r="S131" s="5"/>
      <c r="T131" s="5"/>
      <c r="U131" s="3"/>
      <c r="V131" s="3"/>
      <c r="W131" s="3"/>
      <c r="X131" s="3"/>
      <c r="Y131" s="3"/>
      <c r="Z131" s="3"/>
    </row>
    <row r="132" spans="1:26" ht="15.75" customHeight="1">
      <c r="A132" s="3"/>
      <c r="B132" s="3"/>
      <c r="C132" s="5"/>
      <c r="D132" s="3"/>
      <c r="E132" s="3"/>
      <c r="F132" s="5"/>
      <c r="G132" s="3"/>
      <c r="H132" s="5"/>
      <c r="I132" s="3"/>
      <c r="J132" s="3"/>
      <c r="K132" s="3"/>
      <c r="L132" s="3"/>
      <c r="M132" s="5"/>
      <c r="N132" s="5"/>
      <c r="O132" s="5"/>
      <c r="P132" s="3"/>
      <c r="Q132" s="3"/>
      <c r="R132" s="5"/>
      <c r="S132" s="5"/>
      <c r="T132" s="5"/>
      <c r="U132" s="3"/>
      <c r="V132" s="3"/>
      <c r="W132" s="3"/>
      <c r="X132" s="3"/>
      <c r="Y132" s="3"/>
      <c r="Z132" s="3"/>
    </row>
    <row r="133" spans="1:26" ht="15.75" customHeight="1">
      <c r="A133" s="3"/>
      <c r="B133" s="3"/>
      <c r="C133" s="3"/>
      <c r="D133" s="3"/>
      <c r="E133" s="3"/>
      <c r="F133" s="3"/>
      <c r="G133" s="3"/>
      <c r="H133" s="5"/>
      <c r="I133" s="1494"/>
      <c r="J133" s="1494"/>
      <c r="K133" s="1494"/>
      <c r="L133" s="1494"/>
      <c r="M133" s="5"/>
      <c r="N133" s="5"/>
      <c r="O133" s="1494"/>
      <c r="P133" s="1494"/>
      <c r="Q133" s="1494"/>
      <c r="R133" s="1494"/>
      <c r="S133" s="5"/>
      <c r="T133" s="5"/>
      <c r="U133" s="1494"/>
      <c r="V133" s="1494"/>
      <c r="W133" s="1494"/>
      <c r="X133" s="1494"/>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1570"/>
      <c r="J137" s="1570"/>
      <c r="K137" s="1570"/>
      <c r="L137" s="1570"/>
      <c r="M137" s="1570"/>
      <c r="N137" s="5"/>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1473"/>
      <c r="L138" s="1473"/>
      <c r="M138" s="1473"/>
      <c r="N138" s="1473"/>
      <c r="O138" s="1473"/>
      <c r="P138" s="1473"/>
      <c r="Q138" s="3"/>
      <c r="R138" s="3"/>
      <c r="S138" s="3"/>
      <c r="T138" s="3"/>
      <c r="U138" s="3"/>
      <c r="V138" s="3"/>
      <c r="W138" s="3"/>
      <c r="X138" s="3"/>
      <c r="Y138" s="3"/>
      <c r="Z138" s="3"/>
    </row>
    <row r="139" spans="1:26" ht="15.75" customHeight="1">
      <c r="A139" s="3"/>
      <c r="B139" s="3"/>
      <c r="C139" s="3"/>
      <c r="D139" s="3"/>
      <c r="E139" s="3"/>
      <c r="F139" s="3"/>
      <c r="G139" s="3"/>
      <c r="H139" s="1551"/>
      <c r="I139" s="1551"/>
      <c r="J139" s="1551"/>
      <c r="K139" s="1551"/>
      <c r="L139" s="1551"/>
      <c r="M139" s="1551"/>
      <c r="N139" s="1551"/>
      <c r="O139" s="1551"/>
      <c r="P139" s="1551"/>
      <c r="Q139" s="1551"/>
      <c r="R139" s="1551"/>
      <c r="S139" s="1551"/>
      <c r="T139" s="1551"/>
      <c r="U139" s="1551"/>
      <c r="V139" s="1551"/>
      <c r="W139" s="1551"/>
      <c r="X139" s="1551"/>
      <c r="Y139" s="1551"/>
      <c r="Z139" s="1551"/>
    </row>
    <row r="140" spans="1:26">
      <c r="H140" s="1861"/>
      <c r="I140" s="1861"/>
      <c r="J140" s="1861"/>
      <c r="K140" s="1861"/>
      <c r="L140" s="1861"/>
      <c r="M140" s="1861"/>
      <c r="N140" s="1861"/>
      <c r="O140" s="1861"/>
      <c r="P140" s="1861"/>
      <c r="Q140" s="1861"/>
      <c r="R140" s="1861"/>
      <c r="S140" s="1861"/>
      <c r="T140" s="1861"/>
      <c r="U140" s="1861"/>
      <c r="V140" s="1861"/>
      <c r="W140" s="1861"/>
      <c r="X140" s="1861"/>
      <c r="Y140" s="1861"/>
      <c r="Z140" s="1861"/>
    </row>
    <row r="141" spans="1:26" ht="13.5" customHeight="1">
      <c r="A141" s="3"/>
      <c r="B141" s="3"/>
      <c r="C141" s="3"/>
      <c r="D141" s="3"/>
      <c r="E141" s="1551"/>
      <c r="F141" s="1551"/>
      <c r="G141" s="1551"/>
      <c r="H141" s="1551"/>
      <c r="I141" s="1551"/>
      <c r="J141" s="1551"/>
      <c r="K141" s="1551"/>
      <c r="L141" s="1551"/>
      <c r="M141" s="1551"/>
      <c r="N141" s="1551"/>
      <c r="O141" s="1551"/>
      <c r="P141" s="1551"/>
      <c r="Q141" s="1551"/>
      <c r="R141" s="1551"/>
      <c r="S141" s="1551"/>
      <c r="T141" s="1551"/>
      <c r="U141" s="1551"/>
      <c r="V141" s="1551"/>
      <c r="W141" s="1551"/>
      <c r="X141" s="1551"/>
      <c r="Y141" s="1551"/>
      <c r="Z141" s="1551"/>
    </row>
    <row r="142" spans="1:26">
      <c r="A142" s="3"/>
      <c r="B142" s="3"/>
      <c r="C142" s="3"/>
      <c r="D142" s="3"/>
      <c r="E142" s="1518"/>
      <c r="F142" s="1518"/>
      <c r="G142" s="1518"/>
      <c r="H142" s="1518"/>
      <c r="I142" s="1518"/>
      <c r="J142" s="1518"/>
      <c r="K142" s="1518"/>
      <c r="L142" s="1518"/>
      <c r="M142" s="1518"/>
      <c r="N142" s="1518"/>
      <c r="O142" s="1518"/>
      <c r="P142" s="1518"/>
      <c r="Q142" s="1518"/>
      <c r="R142" s="1518"/>
      <c r="S142" s="1518"/>
      <c r="T142" s="1518"/>
      <c r="U142" s="1518"/>
      <c r="V142" s="1518"/>
      <c r="W142" s="1518"/>
      <c r="X142" s="1518"/>
      <c r="Y142" s="1518"/>
      <c r="Z142" s="1518"/>
    </row>
    <row r="143" spans="1:26">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7"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7" ht="18.75" customHeight="1">
      <c r="A146" s="1473"/>
      <c r="B146" s="1473"/>
      <c r="C146" s="1473"/>
      <c r="D146" s="1473"/>
      <c r="E146" s="1473"/>
      <c r="F146" s="1473"/>
      <c r="G146" s="1473"/>
      <c r="H146" s="1473"/>
      <c r="I146" s="1473"/>
      <c r="J146" s="1473"/>
      <c r="K146" s="1473"/>
      <c r="L146" s="1473"/>
      <c r="M146" s="1473"/>
      <c r="N146" s="1473"/>
      <c r="O146" s="1473"/>
      <c r="P146" s="1473"/>
      <c r="Q146" s="1473"/>
      <c r="R146" s="1473"/>
      <c r="S146" s="1473"/>
      <c r="T146" s="1473"/>
      <c r="U146" s="1473"/>
      <c r="V146" s="1473"/>
      <c r="W146" s="1473"/>
      <c r="X146" s="1473"/>
      <c r="Y146" s="1473"/>
      <c r="Z146" s="1473"/>
      <c r="AA146" s="2"/>
    </row>
    <row r="147" spans="1:27"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2"/>
    </row>
    <row r="148" spans="1:27" ht="15.75" customHeight="1">
      <c r="A148" s="3"/>
      <c r="B148" s="3"/>
      <c r="C148" s="3"/>
      <c r="D148" s="3"/>
      <c r="E148" s="3"/>
      <c r="F148" s="2"/>
      <c r="G148" s="3"/>
      <c r="H148" s="3"/>
      <c r="I148" s="3"/>
      <c r="J148" s="3"/>
      <c r="K148" s="3"/>
      <c r="L148" s="3"/>
      <c r="M148" s="3"/>
      <c r="N148" s="3"/>
      <c r="O148" s="3"/>
      <c r="P148" s="3"/>
      <c r="Q148" s="3"/>
      <c r="R148" s="3"/>
      <c r="S148" s="3"/>
      <c r="T148" s="3"/>
      <c r="U148" s="3"/>
      <c r="V148" s="3"/>
      <c r="W148" s="3"/>
      <c r="X148" s="3"/>
      <c r="Y148" s="3"/>
      <c r="Z148" s="3"/>
      <c r="AA148" s="2"/>
    </row>
    <row r="149" spans="1:27" ht="15.75" customHeight="1">
      <c r="A149" s="3"/>
      <c r="B149" s="3"/>
      <c r="C149" s="3"/>
      <c r="D149" s="3"/>
      <c r="E149" s="3"/>
      <c r="F149" s="2"/>
      <c r="G149" s="2"/>
      <c r="H149" s="3"/>
      <c r="I149" s="3"/>
      <c r="J149" s="3"/>
      <c r="K149" s="2"/>
      <c r="L149" s="3"/>
      <c r="M149" s="3"/>
      <c r="N149" s="3"/>
      <c r="O149" s="3"/>
      <c r="P149" s="3"/>
      <c r="Q149" s="3"/>
      <c r="R149" s="3"/>
      <c r="S149" s="3"/>
      <c r="T149" s="3"/>
      <c r="U149" s="3"/>
      <c r="V149" s="3"/>
      <c r="W149" s="3"/>
      <c r="X149" s="3"/>
      <c r="Y149" s="3"/>
      <c r="Z149" s="3"/>
      <c r="AA149" s="2"/>
    </row>
    <row r="150" spans="1:27" ht="15.75" customHeight="1">
      <c r="A150" s="3"/>
      <c r="B150" s="3"/>
      <c r="C150" s="3"/>
      <c r="D150" s="3"/>
      <c r="E150" s="3"/>
      <c r="F150" s="3"/>
      <c r="G150" s="3"/>
      <c r="H150" s="3"/>
      <c r="I150" s="1570"/>
      <c r="J150" s="1570"/>
      <c r="K150" s="1570"/>
      <c r="L150" s="1570"/>
      <c r="M150" s="4"/>
      <c r="N150" s="3"/>
      <c r="O150" s="3"/>
      <c r="P150" s="3"/>
      <c r="Q150" s="3"/>
      <c r="R150" s="3"/>
      <c r="S150" s="3"/>
      <c r="T150" s="3"/>
      <c r="U150" s="3"/>
      <c r="V150" s="3"/>
      <c r="W150" s="3"/>
      <c r="X150" s="3"/>
      <c r="Y150" s="3"/>
      <c r="Z150" s="3"/>
      <c r="AA150" s="2"/>
    </row>
    <row r="151" spans="1:27" ht="15.75" customHeight="1">
      <c r="A151" s="3"/>
      <c r="B151" s="3"/>
      <c r="C151" s="3"/>
      <c r="D151" s="3"/>
      <c r="E151" s="3"/>
      <c r="F151" s="3"/>
      <c r="G151" s="3"/>
      <c r="H151" s="3"/>
      <c r="I151" s="1570"/>
      <c r="J151" s="1570"/>
      <c r="K151" s="1570"/>
      <c r="L151" s="1570"/>
      <c r="M151" s="4"/>
      <c r="N151" s="3"/>
      <c r="O151" s="3"/>
      <c r="P151" s="3"/>
      <c r="Q151" s="3"/>
      <c r="R151" s="3"/>
      <c r="S151" s="3"/>
      <c r="T151" s="3"/>
      <c r="U151" s="3"/>
      <c r="V151" s="3"/>
      <c r="W151" s="3"/>
      <c r="X151" s="3"/>
      <c r="Y151" s="3"/>
      <c r="Z151" s="3"/>
      <c r="AA151" s="2"/>
    </row>
    <row r="152" spans="1:27" ht="15.75" customHeight="1">
      <c r="A152" s="3"/>
      <c r="B152" s="3"/>
      <c r="C152" s="3"/>
      <c r="D152" s="3"/>
      <c r="E152" s="3"/>
      <c r="F152" s="3"/>
      <c r="G152" s="3"/>
      <c r="H152" s="3"/>
      <c r="I152" s="1570"/>
      <c r="J152" s="1570"/>
      <c r="K152" s="1570"/>
      <c r="L152" s="1570"/>
      <c r="M152" s="4"/>
      <c r="N152" s="3"/>
      <c r="O152" s="3"/>
      <c r="P152" s="3"/>
      <c r="Q152" s="3"/>
      <c r="R152" s="3"/>
      <c r="S152" s="3"/>
      <c r="T152" s="3"/>
      <c r="U152" s="3"/>
      <c r="V152" s="3"/>
      <c r="W152" s="3"/>
      <c r="X152" s="3"/>
      <c r="Y152" s="3"/>
      <c r="Z152" s="3"/>
      <c r="AA152" s="2"/>
    </row>
    <row r="153" spans="1:27" ht="15.75" customHeight="1">
      <c r="A153" s="3"/>
      <c r="B153" s="3"/>
      <c r="C153" s="3"/>
      <c r="D153" s="3"/>
      <c r="E153" s="3"/>
      <c r="F153" s="3"/>
      <c r="G153" s="3"/>
      <c r="H153" s="3"/>
      <c r="I153" s="1570"/>
      <c r="J153" s="1570"/>
      <c r="K153" s="1570"/>
      <c r="L153" s="1570"/>
      <c r="M153" s="4"/>
      <c r="N153" s="3"/>
      <c r="O153" s="3"/>
      <c r="P153" s="3"/>
      <c r="Q153" s="3"/>
      <c r="R153" s="3"/>
      <c r="S153" s="3"/>
      <c r="T153" s="3"/>
      <c r="U153" s="3"/>
      <c r="V153" s="3"/>
      <c r="W153" s="3"/>
      <c r="X153" s="3"/>
      <c r="Y153" s="3"/>
      <c r="Z153" s="3"/>
      <c r="AA153" s="2"/>
    </row>
    <row r="154" spans="1:27"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2"/>
    </row>
    <row r="155" spans="1:27" ht="15.75" customHeight="1">
      <c r="A155" s="3"/>
      <c r="B155" s="3"/>
      <c r="C155" s="1473"/>
      <c r="D155" s="1473"/>
      <c r="E155" s="1473"/>
      <c r="F155" s="1473"/>
      <c r="G155" s="5"/>
      <c r="H155" s="1473"/>
      <c r="I155" s="1473"/>
      <c r="J155" s="1473"/>
      <c r="K155" s="1473"/>
      <c r="L155" s="1473"/>
      <c r="M155" s="1473"/>
      <c r="N155" s="1473"/>
      <c r="O155" s="1473"/>
      <c r="P155" s="1473"/>
      <c r="Q155" s="1473"/>
      <c r="R155" s="1473"/>
      <c r="S155" s="1473"/>
      <c r="T155" s="1473"/>
      <c r="U155" s="5"/>
      <c r="V155" s="5"/>
      <c r="W155" s="1473"/>
      <c r="X155" s="1473"/>
      <c r="Y155" s="1473"/>
      <c r="Z155" s="3"/>
      <c r="AA155" s="2"/>
    </row>
    <row r="156" spans="1:27" ht="15.75" customHeight="1">
      <c r="A156" s="3"/>
      <c r="B156" s="3"/>
      <c r="C156" s="5"/>
      <c r="D156" s="1501"/>
      <c r="E156" s="1501"/>
      <c r="F156" s="5"/>
      <c r="G156" s="5"/>
      <c r="H156" s="3"/>
      <c r="I156" s="3"/>
      <c r="J156" s="3"/>
      <c r="K156" s="2"/>
      <c r="L156" s="3"/>
      <c r="M156" s="3"/>
      <c r="N156" s="3"/>
      <c r="O156" s="3"/>
      <c r="P156" s="3"/>
      <c r="Q156" s="2"/>
      <c r="R156" s="2"/>
      <c r="S156" s="2"/>
      <c r="T156" s="2"/>
      <c r="U156" s="5"/>
      <c r="V156" s="5"/>
      <c r="W156" s="1568"/>
      <c r="X156" s="1568"/>
      <c r="Y156" s="1568"/>
      <c r="Z156" s="3"/>
      <c r="AA156" s="2"/>
    </row>
    <row r="157" spans="1:27" ht="15.75" customHeight="1">
      <c r="A157" s="3"/>
      <c r="B157" s="3"/>
      <c r="C157" s="5"/>
      <c r="D157" s="1501"/>
      <c r="E157" s="1501"/>
      <c r="F157" s="5"/>
      <c r="G157" s="5"/>
      <c r="H157" s="3"/>
      <c r="I157" s="3"/>
      <c r="J157" s="3"/>
      <c r="K157" s="2"/>
      <c r="L157" s="3"/>
      <c r="M157" s="3"/>
      <c r="N157" s="3"/>
      <c r="O157" s="3"/>
      <c r="P157" s="3"/>
      <c r="Q157" s="2"/>
      <c r="R157" s="2"/>
      <c r="S157" s="2"/>
      <c r="T157" s="2"/>
      <c r="U157" s="5"/>
      <c r="V157" s="5"/>
      <c r="W157" s="1568"/>
      <c r="X157" s="1568"/>
      <c r="Y157" s="1568"/>
      <c r="Z157" s="3"/>
      <c r="AA157" s="2"/>
    </row>
    <row r="158" spans="1:27" ht="15.75" customHeight="1">
      <c r="A158" s="3"/>
      <c r="B158" s="3"/>
      <c r="C158" s="5"/>
      <c r="D158" s="1501"/>
      <c r="E158" s="1501"/>
      <c r="F158" s="5"/>
      <c r="G158" s="5"/>
      <c r="H158" s="3"/>
      <c r="I158" s="3"/>
      <c r="J158" s="3"/>
      <c r="K158" s="2"/>
      <c r="L158" s="3"/>
      <c r="M158" s="3"/>
      <c r="N158" s="3"/>
      <c r="O158" s="3"/>
      <c r="P158" s="3"/>
      <c r="Q158" s="2"/>
      <c r="R158" s="2"/>
      <c r="S158" s="2"/>
      <c r="T158" s="2"/>
      <c r="U158" s="5"/>
      <c r="V158" s="5"/>
      <c r="W158" s="1568"/>
      <c r="X158" s="1568"/>
      <c r="Y158" s="1568"/>
      <c r="Z158" s="3"/>
      <c r="AA158" s="2"/>
    </row>
    <row r="159" spans="1:27" ht="15.75" customHeight="1">
      <c r="A159" s="3"/>
      <c r="B159" s="3"/>
      <c r="C159" s="5"/>
      <c r="D159" s="1501"/>
      <c r="E159" s="1501"/>
      <c r="F159" s="5"/>
      <c r="G159" s="5"/>
      <c r="H159" s="3"/>
      <c r="I159" s="3"/>
      <c r="J159" s="3"/>
      <c r="K159" s="2"/>
      <c r="L159" s="3"/>
      <c r="M159" s="3"/>
      <c r="N159" s="3"/>
      <c r="O159" s="3"/>
      <c r="P159" s="3"/>
      <c r="Q159" s="2"/>
      <c r="R159" s="2"/>
      <c r="S159" s="2"/>
      <c r="T159" s="2"/>
      <c r="U159" s="5"/>
      <c r="V159" s="5"/>
      <c r="W159" s="1568"/>
      <c r="X159" s="1568"/>
      <c r="Y159" s="1568"/>
      <c r="Z159" s="3"/>
      <c r="AA159" s="2"/>
    </row>
    <row r="160" spans="1:27" ht="15.75" customHeight="1">
      <c r="A160" s="3"/>
      <c r="B160" s="3"/>
      <c r="C160" s="5"/>
      <c r="D160" s="1501"/>
      <c r="E160" s="1501"/>
      <c r="F160" s="5"/>
      <c r="G160" s="5"/>
      <c r="H160" s="3"/>
      <c r="I160" s="3"/>
      <c r="J160" s="3"/>
      <c r="K160" s="2"/>
      <c r="L160" s="3"/>
      <c r="M160" s="3"/>
      <c r="N160" s="3"/>
      <c r="O160" s="3"/>
      <c r="P160" s="3"/>
      <c r="Q160" s="2"/>
      <c r="R160" s="2"/>
      <c r="S160" s="2"/>
      <c r="T160" s="2"/>
      <c r="U160" s="5"/>
      <c r="V160" s="5"/>
      <c r="W160" s="1568"/>
      <c r="X160" s="1568"/>
      <c r="Y160" s="1568"/>
      <c r="Z160" s="3"/>
      <c r="AA160" s="2"/>
    </row>
    <row r="161" spans="1:27" ht="15.75" customHeight="1">
      <c r="A161" s="3"/>
      <c r="B161" s="3"/>
      <c r="C161" s="5"/>
      <c r="D161" s="1501"/>
      <c r="E161" s="1501"/>
      <c r="F161" s="5"/>
      <c r="G161" s="5"/>
      <c r="H161" s="3"/>
      <c r="I161" s="3"/>
      <c r="J161" s="3"/>
      <c r="K161" s="2"/>
      <c r="L161" s="3"/>
      <c r="M161" s="3"/>
      <c r="N161" s="3"/>
      <c r="O161" s="3"/>
      <c r="P161" s="3"/>
      <c r="Q161" s="2"/>
      <c r="R161" s="2"/>
      <c r="S161" s="2"/>
      <c r="T161" s="2"/>
      <c r="U161" s="5"/>
      <c r="V161" s="5"/>
      <c r="W161" s="1568"/>
      <c r="X161" s="1568"/>
      <c r="Y161" s="1568"/>
      <c r="Z161" s="3"/>
      <c r="AA161" s="2"/>
    </row>
    <row r="162" spans="1:27"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2"/>
    </row>
    <row r="163" spans="1:27" ht="15.75" customHeight="1">
      <c r="A163" s="3"/>
      <c r="B163" s="3"/>
      <c r="C163" s="3"/>
      <c r="D163" s="3"/>
      <c r="E163" s="1489"/>
      <c r="F163" s="1489"/>
      <c r="G163" s="1489"/>
      <c r="H163" s="1489"/>
      <c r="I163" s="1489"/>
      <c r="J163" s="1489"/>
      <c r="K163" s="1489"/>
      <c r="L163" s="1489"/>
      <c r="M163" s="1489"/>
      <c r="N163" s="1489"/>
      <c r="O163" s="1489"/>
      <c r="P163" s="1489"/>
      <c r="Q163" s="1489"/>
      <c r="R163" s="1489"/>
      <c r="S163" s="1489"/>
      <c r="T163" s="1489"/>
      <c r="U163" s="1489"/>
      <c r="V163" s="1489"/>
      <c r="W163" s="1489"/>
      <c r="X163" s="1489"/>
      <c r="Y163" s="1489"/>
      <c r="Z163" s="1489"/>
      <c r="AA163" s="2"/>
    </row>
    <row r="164" spans="1:27" ht="15.75" customHeight="1">
      <c r="A164" s="3"/>
      <c r="B164" s="3"/>
      <c r="C164" s="3"/>
      <c r="D164" s="3"/>
      <c r="E164" s="1489"/>
      <c r="F164" s="1489"/>
      <c r="G164" s="1489"/>
      <c r="H164" s="1489"/>
      <c r="I164" s="1489"/>
      <c r="J164" s="1489"/>
      <c r="K164" s="1489"/>
      <c r="L164" s="1489"/>
      <c r="M164" s="1489"/>
      <c r="N164" s="1489"/>
      <c r="O164" s="1489"/>
      <c r="P164" s="1489"/>
      <c r="Q164" s="1489"/>
      <c r="R164" s="1489"/>
      <c r="S164" s="1489"/>
      <c r="T164" s="1489"/>
      <c r="U164" s="1489"/>
      <c r="V164" s="1489"/>
      <c r="W164" s="1489"/>
      <c r="X164" s="1489"/>
      <c r="Y164" s="1489"/>
      <c r="Z164" s="1489"/>
      <c r="AA164" s="2"/>
    </row>
    <row r="165" spans="1:27"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2"/>
    </row>
    <row r="166" spans="1:27" ht="15.75" customHeight="1">
      <c r="A166" s="3"/>
      <c r="B166" s="3"/>
      <c r="C166" s="3"/>
      <c r="D166" s="3"/>
      <c r="E166" s="1489"/>
      <c r="F166" s="1489"/>
      <c r="G166" s="1489"/>
      <c r="H166" s="1489"/>
      <c r="I166" s="1489"/>
      <c r="J166" s="1489"/>
      <c r="K166" s="1489"/>
      <c r="L166" s="1489"/>
      <c r="M166" s="1489"/>
      <c r="N166" s="1489"/>
      <c r="O166" s="1489"/>
      <c r="P166" s="1489"/>
      <c r="Q166" s="1489"/>
      <c r="R166" s="1489"/>
      <c r="S166" s="1489"/>
      <c r="T166" s="1489"/>
      <c r="U166" s="1489"/>
      <c r="V166" s="1489"/>
      <c r="W166" s="1489"/>
      <c r="X166" s="1489"/>
      <c r="Y166" s="1489"/>
      <c r="Z166" s="1489"/>
      <c r="AA166" s="2"/>
    </row>
    <row r="167" spans="1:27" ht="15.75" customHeight="1">
      <c r="A167" s="3"/>
      <c r="B167" s="3"/>
      <c r="C167" s="3"/>
      <c r="D167" s="3"/>
      <c r="E167" s="1489"/>
      <c r="F167" s="1489"/>
      <c r="G167" s="1489"/>
      <c r="H167" s="1489"/>
      <c r="I167" s="1489"/>
      <c r="J167" s="1489"/>
      <c r="K167" s="1489"/>
      <c r="L167" s="1489"/>
      <c r="M167" s="1489"/>
      <c r="N167" s="1489"/>
      <c r="O167" s="1489"/>
      <c r="P167" s="1489"/>
      <c r="Q167" s="1489"/>
      <c r="R167" s="1489"/>
      <c r="S167" s="1489"/>
      <c r="T167" s="1489"/>
      <c r="U167" s="1489"/>
      <c r="V167" s="1489"/>
      <c r="W167" s="1489"/>
      <c r="X167" s="1489"/>
      <c r="Y167" s="1489"/>
      <c r="Z167" s="1489"/>
      <c r="AA167" s="2"/>
    </row>
    <row r="168" spans="1:27"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2"/>
    </row>
    <row r="169" spans="1:27" ht="15.75" customHeight="1">
      <c r="A169" s="128"/>
      <c r="B169" s="128"/>
      <c r="C169" s="128"/>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row>
    <row r="170" spans="1:27" ht="15.75" customHeight="1">
      <c r="A170" s="128"/>
      <c r="B170" s="128"/>
      <c r="C170" s="128"/>
      <c r="D170" s="128"/>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row>
    <row r="171" spans="1:27" ht="15.75" customHeight="1">
      <c r="A171" s="128"/>
      <c r="B171" s="128"/>
      <c r="C171" s="128"/>
      <c r="D171" s="128"/>
      <c r="E171" s="128"/>
      <c r="F171" s="128"/>
      <c r="G171" s="128"/>
      <c r="H171" s="128"/>
      <c r="I171" s="128"/>
      <c r="J171" s="128"/>
      <c r="K171" s="128"/>
      <c r="L171" s="128"/>
      <c r="M171" s="128"/>
      <c r="N171" s="128"/>
      <c r="O171" s="128"/>
      <c r="P171" s="128"/>
      <c r="Q171" s="128"/>
      <c r="R171" s="128"/>
      <c r="S171" s="128"/>
      <c r="T171" s="128"/>
      <c r="U171" s="128"/>
      <c r="V171" s="128"/>
      <c r="W171" s="128"/>
      <c r="X171" s="128"/>
      <c r="Y171" s="128"/>
      <c r="Z171" s="128"/>
    </row>
    <row r="172" spans="1:27" ht="18.75" customHeight="1">
      <c r="A172" s="1473"/>
      <c r="B172" s="1473"/>
      <c r="C172" s="1473"/>
      <c r="D172" s="1473"/>
      <c r="E172" s="1473"/>
      <c r="F172" s="1473"/>
      <c r="G172" s="1473"/>
      <c r="H172" s="1473"/>
      <c r="I172" s="1473"/>
      <c r="J172" s="1473"/>
      <c r="K172" s="1473"/>
      <c r="L172" s="1473"/>
      <c r="M172" s="1473"/>
      <c r="N172" s="1473"/>
      <c r="O172" s="1473"/>
      <c r="P172" s="1473"/>
      <c r="Q172" s="1473"/>
      <c r="R172" s="1473"/>
      <c r="S172" s="1473"/>
      <c r="T172" s="1473"/>
      <c r="U172" s="1473"/>
      <c r="V172" s="1473"/>
      <c r="W172" s="1473"/>
      <c r="X172" s="1473"/>
      <c r="Y172" s="1473"/>
      <c r="Z172" s="1473"/>
      <c r="AA172" s="2"/>
    </row>
    <row r="173" spans="1:27"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2"/>
    </row>
    <row r="174" spans="1:27" ht="15.75" customHeight="1">
      <c r="A174" s="3"/>
      <c r="B174" s="3"/>
      <c r="C174" s="3"/>
      <c r="D174" s="3"/>
      <c r="E174" s="3"/>
      <c r="F174" s="2"/>
      <c r="G174" s="3"/>
      <c r="H174" s="3"/>
      <c r="I174" s="3"/>
      <c r="J174" s="3"/>
      <c r="K174" s="3"/>
      <c r="L174" s="3"/>
      <c r="M174" s="3"/>
      <c r="N174" s="3"/>
      <c r="O174" s="3"/>
      <c r="P174" s="3"/>
      <c r="Q174" s="3"/>
      <c r="R174" s="3"/>
      <c r="S174" s="3"/>
      <c r="T174" s="3"/>
      <c r="U174" s="3"/>
      <c r="V174" s="3"/>
      <c r="W174" s="3"/>
      <c r="X174" s="3"/>
      <c r="Y174" s="3"/>
      <c r="Z174" s="3"/>
      <c r="AA174" s="2"/>
    </row>
    <row r="175" spans="1:27" ht="15.75" customHeight="1">
      <c r="A175" s="3"/>
      <c r="B175" s="3"/>
      <c r="C175" s="3"/>
      <c r="D175" s="3"/>
      <c r="E175" s="3"/>
      <c r="F175" s="2"/>
      <c r="G175" s="2"/>
      <c r="H175" s="3"/>
      <c r="I175" s="3"/>
      <c r="J175" s="3"/>
      <c r="K175" s="2"/>
      <c r="L175" s="3"/>
      <c r="M175" s="3"/>
      <c r="N175" s="3"/>
      <c r="O175" s="3"/>
      <c r="P175" s="3"/>
      <c r="Q175" s="3"/>
      <c r="R175" s="3"/>
      <c r="S175" s="3"/>
      <c r="T175" s="3"/>
      <c r="U175" s="3"/>
      <c r="V175" s="3"/>
      <c r="W175" s="3"/>
      <c r="X175" s="3"/>
      <c r="Y175" s="3"/>
      <c r="Z175" s="3"/>
      <c r="AA175" s="2"/>
    </row>
    <row r="176" spans="1:27" ht="15.75" customHeight="1">
      <c r="A176" s="3"/>
      <c r="B176" s="3"/>
      <c r="C176" s="3"/>
      <c r="D176" s="3"/>
      <c r="E176" s="3"/>
      <c r="F176" s="3"/>
      <c r="G176" s="3"/>
      <c r="H176" s="3"/>
      <c r="I176" s="1570"/>
      <c r="J176" s="1570"/>
      <c r="K176" s="1570"/>
      <c r="L176" s="1570"/>
      <c r="M176" s="4"/>
      <c r="N176" s="3"/>
      <c r="O176" s="3"/>
      <c r="P176" s="3"/>
      <c r="Q176" s="3"/>
      <c r="R176" s="3"/>
      <c r="S176" s="3"/>
      <c r="T176" s="3"/>
      <c r="U176" s="3"/>
      <c r="V176" s="3"/>
      <c r="W176" s="3"/>
      <c r="X176" s="3"/>
      <c r="Y176" s="3"/>
      <c r="Z176" s="3"/>
      <c r="AA176" s="2"/>
    </row>
    <row r="177" spans="1:27" ht="15.75" customHeight="1">
      <c r="A177" s="3"/>
      <c r="B177" s="3"/>
      <c r="C177" s="3"/>
      <c r="D177" s="3"/>
      <c r="E177" s="3"/>
      <c r="F177" s="3"/>
      <c r="G177" s="3"/>
      <c r="H177" s="3"/>
      <c r="I177" s="1570"/>
      <c r="J177" s="1570"/>
      <c r="K177" s="1570"/>
      <c r="L177" s="1570"/>
      <c r="M177" s="4"/>
      <c r="N177" s="3"/>
      <c r="O177" s="3"/>
      <c r="P177" s="3"/>
      <c r="Q177" s="3"/>
      <c r="R177" s="3"/>
      <c r="S177" s="3"/>
      <c r="T177" s="3"/>
      <c r="U177" s="3"/>
      <c r="V177" s="3"/>
      <c r="W177" s="3"/>
      <c r="X177" s="3"/>
      <c r="Y177" s="3"/>
      <c r="Z177" s="3"/>
      <c r="AA177" s="2"/>
    </row>
    <row r="178" spans="1:27" ht="15.75" customHeight="1">
      <c r="A178" s="3"/>
      <c r="B178" s="3"/>
      <c r="C178" s="3"/>
      <c r="D178" s="3"/>
      <c r="E178" s="3"/>
      <c r="F178" s="3"/>
      <c r="G178" s="3"/>
      <c r="H178" s="3"/>
      <c r="I178" s="1570"/>
      <c r="J178" s="1570"/>
      <c r="K178" s="1570"/>
      <c r="L178" s="1570"/>
      <c r="M178" s="4"/>
      <c r="N178" s="3"/>
      <c r="O178" s="3"/>
      <c r="P178" s="3"/>
      <c r="Q178" s="3"/>
      <c r="R178" s="3"/>
      <c r="S178" s="3"/>
      <c r="T178" s="3"/>
      <c r="U178" s="3"/>
      <c r="V178" s="3"/>
      <c r="W178" s="3"/>
      <c r="X178" s="3"/>
      <c r="Y178" s="3"/>
      <c r="Z178" s="3"/>
      <c r="AA178" s="2"/>
    </row>
    <row r="179" spans="1:27" ht="15.75" customHeight="1">
      <c r="A179" s="3"/>
      <c r="B179" s="3"/>
      <c r="C179" s="3"/>
      <c r="D179" s="3"/>
      <c r="E179" s="3"/>
      <c r="F179" s="3"/>
      <c r="G179" s="3"/>
      <c r="H179" s="3"/>
      <c r="I179" s="1570"/>
      <c r="J179" s="1570"/>
      <c r="K179" s="1570"/>
      <c r="L179" s="1570"/>
      <c r="M179" s="4"/>
      <c r="N179" s="3"/>
      <c r="O179" s="3"/>
      <c r="P179" s="3"/>
      <c r="Q179" s="3"/>
      <c r="R179" s="3"/>
      <c r="S179" s="3"/>
      <c r="T179" s="3"/>
      <c r="U179" s="3"/>
      <c r="V179" s="3"/>
      <c r="W179" s="3"/>
      <c r="X179" s="3"/>
      <c r="Y179" s="3"/>
      <c r="Z179" s="3"/>
      <c r="AA179" s="2"/>
    </row>
    <row r="180" spans="1:27"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2"/>
    </row>
    <row r="181" spans="1:27" ht="15.75" customHeight="1">
      <c r="A181" s="3"/>
      <c r="B181" s="3"/>
      <c r="C181" s="1473"/>
      <c r="D181" s="1473"/>
      <c r="E181" s="1473"/>
      <c r="F181" s="1473"/>
      <c r="G181" s="5"/>
      <c r="H181" s="1473"/>
      <c r="I181" s="1473"/>
      <c r="J181" s="1473"/>
      <c r="K181" s="1473"/>
      <c r="L181" s="1473"/>
      <c r="M181" s="1473"/>
      <c r="N181" s="1473"/>
      <c r="O181" s="1473"/>
      <c r="P181" s="1473"/>
      <c r="Q181" s="1473"/>
      <c r="R181" s="1473"/>
      <c r="S181" s="1473"/>
      <c r="T181" s="1473"/>
      <c r="U181" s="5"/>
      <c r="V181" s="5"/>
      <c r="W181" s="1473"/>
      <c r="X181" s="1473"/>
      <c r="Y181" s="1473"/>
      <c r="Z181" s="3"/>
      <c r="AA181" s="2"/>
    </row>
    <row r="182" spans="1:27" ht="15.75" customHeight="1">
      <c r="A182" s="3"/>
      <c r="B182" s="3"/>
      <c r="C182" s="5"/>
      <c r="D182" s="1501"/>
      <c r="E182" s="1501"/>
      <c r="F182" s="5"/>
      <c r="G182" s="5"/>
      <c r="H182" s="3"/>
      <c r="I182" s="3"/>
      <c r="J182" s="3"/>
      <c r="K182" s="2"/>
      <c r="L182" s="3"/>
      <c r="M182" s="3"/>
      <c r="N182" s="3"/>
      <c r="O182" s="3"/>
      <c r="P182" s="3"/>
      <c r="Q182" s="2"/>
      <c r="R182" s="2"/>
      <c r="S182" s="2"/>
      <c r="T182" s="2"/>
      <c r="U182" s="5"/>
      <c r="V182" s="5"/>
      <c r="W182" s="1568"/>
      <c r="X182" s="1568"/>
      <c r="Y182" s="1568"/>
      <c r="Z182" s="3"/>
      <c r="AA182" s="2"/>
    </row>
    <row r="183" spans="1:27" ht="15.75" customHeight="1">
      <c r="A183" s="3"/>
      <c r="B183" s="3"/>
      <c r="C183" s="5"/>
      <c r="D183" s="1501"/>
      <c r="E183" s="1501"/>
      <c r="F183" s="5"/>
      <c r="G183" s="5"/>
      <c r="H183" s="3"/>
      <c r="I183" s="3"/>
      <c r="J183" s="3"/>
      <c r="K183" s="2"/>
      <c r="L183" s="3"/>
      <c r="M183" s="3"/>
      <c r="N183" s="3"/>
      <c r="O183" s="3"/>
      <c r="P183" s="3"/>
      <c r="Q183" s="2"/>
      <c r="R183" s="2"/>
      <c r="S183" s="2"/>
      <c r="T183" s="2"/>
      <c r="U183" s="5"/>
      <c r="V183" s="5"/>
      <c r="W183" s="1568"/>
      <c r="X183" s="1568"/>
      <c r="Y183" s="1568"/>
      <c r="Z183" s="3"/>
      <c r="AA183" s="2"/>
    </row>
    <row r="184" spans="1:27" ht="15.75" customHeight="1">
      <c r="A184" s="3"/>
      <c r="B184" s="3"/>
      <c r="C184" s="5"/>
      <c r="D184" s="1501"/>
      <c r="E184" s="1501"/>
      <c r="F184" s="5"/>
      <c r="G184" s="5"/>
      <c r="H184" s="3"/>
      <c r="I184" s="3"/>
      <c r="J184" s="3"/>
      <c r="K184" s="2"/>
      <c r="L184" s="3"/>
      <c r="M184" s="3"/>
      <c r="N184" s="3"/>
      <c r="O184" s="3"/>
      <c r="P184" s="3"/>
      <c r="Q184" s="2"/>
      <c r="R184" s="2"/>
      <c r="S184" s="2"/>
      <c r="T184" s="2"/>
      <c r="U184" s="5"/>
      <c r="V184" s="5"/>
      <c r="W184" s="1568"/>
      <c r="X184" s="1568"/>
      <c r="Y184" s="1568"/>
      <c r="Z184" s="3"/>
      <c r="AA184" s="2"/>
    </row>
    <row r="185" spans="1:27" ht="15.75" customHeight="1">
      <c r="A185" s="3"/>
      <c r="B185" s="3"/>
      <c r="C185" s="5"/>
      <c r="D185" s="1501"/>
      <c r="E185" s="1501"/>
      <c r="F185" s="5"/>
      <c r="G185" s="5"/>
      <c r="H185" s="3"/>
      <c r="I185" s="3"/>
      <c r="J185" s="3"/>
      <c r="K185" s="2"/>
      <c r="L185" s="3"/>
      <c r="M185" s="3"/>
      <c r="N185" s="3"/>
      <c r="O185" s="3"/>
      <c r="P185" s="3"/>
      <c r="Q185" s="2"/>
      <c r="R185" s="2"/>
      <c r="S185" s="2"/>
      <c r="T185" s="2"/>
      <c r="U185" s="5"/>
      <c r="V185" s="5"/>
      <c r="W185" s="1568"/>
      <c r="X185" s="1568"/>
      <c r="Y185" s="1568"/>
      <c r="Z185" s="3"/>
      <c r="AA185" s="2"/>
    </row>
    <row r="186" spans="1:27" ht="15.75" customHeight="1">
      <c r="A186" s="3"/>
      <c r="B186" s="3"/>
      <c r="C186" s="5"/>
      <c r="D186" s="1501"/>
      <c r="E186" s="1501"/>
      <c r="F186" s="5"/>
      <c r="G186" s="5"/>
      <c r="H186" s="3"/>
      <c r="I186" s="3"/>
      <c r="J186" s="3"/>
      <c r="K186" s="2"/>
      <c r="L186" s="3"/>
      <c r="M186" s="3"/>
      <c r="N186" s="3"/>
      <c r="O186" s="3"/>
      <c r="P186" s="3"/>
      <c r="Q186" s="2"/>
      <c r="R186" s="2"/>
      <c r="S186" s="2"/>
      <c r="T186" s="2"/>
      <c r="U186" s="5"/>
      <c r="V186" s="5"/>
      <c r="W186" s="1568"/>
      <c r="X186" s="1568"/>
      <c r="Y186" s="1568"/>
      <c r="Z186" s="3"/>
      <c r="AA186" s="2"/>
    </row>
    <row r="187" spans="1:27" ht="15.75" customHeight="1">
      <c r="A187" s="3"/>
      <c r="B187" s="3"/>
      <c r="C187" s="5"/>
      <c r="D187" s="1501"/>
      <c r="E187" s="1501"/>
      <c r="F187" s="5"/>
      <c r="G187" s="5"/>
      <c r="H187" s="3"/>
      <c r="I187" s="3"/>
      <c r="J187" s="3"/>
      <c r="K187" s="2"/>
      <c r="L187" s="3"/>
      <c r="M187" s="3"/>
      <c r="N187" s="3"/>
      <c r="O187" s="3"/>
      <c r="P187" s="3"/>
      <c r="Q187" s="2"/>
      <c r="R187" s="2"/>
      <c r="S187" s="2"/>
      <c r="T187" s="2"/>
      <c r="U187" s="5"/>
      <c r="V187" s="5"/>
      <c r="W187" s="1568"/>
      <c r="X187" s="1568"/>
      <c r="Y187" s="1568"/>
      <c r="Z187" s="3"/>
      <c r="AA187" s="2"/>
    </row>
    <row r="188" spans="1:27"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2"/>
    </row>
    <row r="189" spans="1:27" ht="15.75" customHeight="1">
      <c r="A189" s="3"/>
      <c r="B189" s="3"/>
      <c r="C189" s="3"/>
      <c r="D189" s="3"/>
      <c r="E189" s="1489"/>
      <c r="F189" s="1489"/>
      <c r="G189" s="1489"/>
      <c r="H189" s="1489"/>
      <c r="I189" s="1489"/>
      <c r="J189" s="1489"/>
      <c r="K189" s="1489"/>
      <c r="L189" s="1489"/>
      <c r="M189" s="1489"/>
      <c r="N189" s="1489"/>
      <c r="O189" s="1489"/>
      <c r="P189" s="1489"/>
      <c r="Q189" s="1489"/>
      <c r="R189" s="1489"/>
      <c r="S189" s="1489"/>
      <c r="T189" s="1489"/>
      <c r="U189" s="1489"/>
      <c r="V189" s="1489"/>
      <c r="W189" s="1489"/>
      <c r="X189" s="1489"/>
      <c r="Y189" s="1489"/>
      <c r="Z189" s="1489"/>
      <c r="AA189" s="2"/>
    </row>
    <row r="190" spans="1:27" ht="15.75" customHeight="1">
      <c r="A190" s="3"/>
      <c r="B190" s="3"/>
      <c r="C190" s="3"/>
      <c r="D190" s="3"/>
      <c r="E190" s="1489"/>
      <c r="F190" s="1489"/>
      <c r="G190" s="1489"/>
      <c r="H190" s="1489"/>
      <c r="I190" s="1489"/>
      <c r="J190" s="1489"/>
      <c r="K190" s="1489"/>
      <c r="L190" s="1489"/>
      <c r="M190" s="1489"/>
      <c r="N190" s="1489"/>
      <c r="O190" s="1489"/>
      <c r="P190" s="1489"/>
      <c r="Q190" s="1489"/>
      <c r="R190" s="1489"/>
      <c r="S190" s="1489"/>
      <c r="T190" s="1489"/>
      <c r="U190" s="1489"/>
      <c r="V190" s="1489"/>
      <c r="W190" s="1489"/>
      <c r="X190" s="1489"/>
      <c r="Y190" s="1489"/>
      <c r="Z190" s="1489"/>
      <c r="AA190" s="2"/>
    </row>
    <row r="191" spans="1:27"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2"/>
    </row>
    <row r="192" spans="1:27" ht="15.75" customHeight="1">
      <c r="A192" s="3"/>
      <c r="B192" s="3"/>
      <c r="C192" s="3"/>
      <c r="D192" s="3"/>
      <c r="E192" s="1489"/>
      <c r="F192" s="1489"/>
      <c r="G192" s="1489"/>
      <c r="H192" s="1489"/>
      <c r="I192" s="1489"/>
      <c r="J192" s="1489"/>
      <c r="K192" s="1489"/>
      <c r="L192" s="1489"/>
      <c r="M192" s="1489"/>
      <c r="N192" s="1489"/>
      <c r="O192" s="1489"/>
      <c r="P192" s="1489"/>
      <c r="Q192" s="1489"/>
      <c r="R192" s="1489"/>
      <c r="S192" s="1489"/>
      <c r="T192" s="1489"/>
      <c r="U192" s="1489"/>
      <c r="V192" s="1489"/>
      <c r="W192" s="1489"/>
      <c r="X192" s="1489"/>
      <c r="Y192" s="1489"/>
      <c r="Z192" s="1489"/>
      <c r="AA192" s="2"/>
    </row>
    <row r="193" spans="1:27" ht="15.75" customHeight="1">
      <c r="A193" s="3"/>
      <c r="B193" s="3"/>
      <c r="C193" s="3"/>
      <c r="D193" s="3"/>
      <c r="E193" s="1489"/>
      <c r="F193" s="1489"/>
      <c r="G193" s="1489"/>
      <c r="H193" s="1489"/>
      <c r="I193" s="1489"/>
      <c r="J193" s="1489"/>
      <c r="K193" s="1489"/>
      <c r="L193" s="1489"/>
      <c r="M193" s="1489"/>
      <c r="N193" s="1489"/>
      <c r="O193" s="1489"/>
      <c r="P193" s="1489"/>
      <c r="Q193" s="1489"/>
      <c r="R193" s="1489"/>
      <c r="S193" s="1489"/>
      <c r="T193" s="1489"/>
      <c r="U193" s="1489"/>
      <c r="V193" s="1489"/>
      <c r="W193" s="1489"/>
      <c r="X193" s="1489"/>
      <c r="Y193" s="1489"/>
      <c r="Z193" s="1489"/>
      <c r="AA193" s="2"/>
    </row>
    <row r="194" spans="1:27"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2"/>
    </row>
    <row r="200" spans="1:27" ht="18.75" customHeight="1">
      <c r="A200" s="1473"/>
      <c r="B200" s="1473"/>
      <c r="C200" s="1473"/>
      <c r="D200" s="1473"/>
      <c r="E200" s="1473"/>
      <c r="F200" s="1473"/>
      <c r="G200" s="1473"/>
      <c r="H200" s="1473"/>
      <c r="I200" s="1473"/>
      <c r="J200" s="1473"/>
      <c r="K200" s="1473"/>
      <c r="L200" s="1473"/>
      <c r="M200" s="1473"/>
      <c r="N200" s="1473"/>
      <c r="O200" s="1473"/>
      <c r="P200" s="1473"/>
      <c r="Q200" s="1473"/>
      <c r="R200" s="1473"/>
      <c r="S200" s="1473"/>
      <c r="T200" s="1473"/>
      <c r="U200" s="1473"/>
      <c r="V200" s="1473"/>
      <c r="W200" s="1473"/>
      <c r="X200" s="1473"/>
      <c r="Y200" s="1473"/>
      <c r="Z200" s="1473"/>
      <c r="AA200" s="2"/>
    </row>
    <row r="201" spans="1:27"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2"/>
    </row>
    <row r="202" spans="1:27" ht="15.75" customHeight="1">
      <c r="A202" s="3"/>
      <c r="B202" s="3"/>
      <c r="C202" s="3"/>
      <c r="D202" s="3"/>
      <c r="E202" s="3"/>
      <c r="F202" s="2"/>
      <c r="G202" s="3"/>
      <c r="H202" s="3"/>
      <c r="I202" s="3"/>
      <c r="J202" s="3"/>
      <c r="K202" s="3"/>
      <c r="L202" s="3"/>
      <c r="M202" s="3"/>
      <c r="N202" s="3"/>
      <c r="O202" s="3"/>
      <c r="P202" s="3"/>
      <c r="Q202" s="3"/>
      <c r="R202" s="3"/>
      <c r="S202" s="3"/>
      <c r="T202" s="3"/>
      <c r="U202" s="3"/>
      <c r="V202" s="3"/>
      <c r="W202" s="3"/>
      <c r="X202" s="3"/>
      <c r="Y202" s="3"/>
      <c r="Z202" s="3"/>
      <c r="AA202" s="2"/>
    </row>
    <row r="203" spans="1:27" ht="15.75" customHeight="1">
      <c r="A203" s="3"/>
      <c r="B203" s="3"/>
      <c r="C203" s="3"/>
      <c r="D203" s="3"/>
      <c r="E203" s="3"/>
      <c r="F203" s="2"/>
      <c r="G203" s="2"/>
      <c r="H203" s="3"/>
      <c r="I203" s="3"/>
      <c r="J203" s="3"/>
      <c r="K203" s="2"/>
      <c r="L203" s="3"/>
      <c r="M203" s="3"/>
      <c r="N203" s="3"/>
      <c r="O203" s="3"/>
      <c r="P203" s="3"/>
      <c r="Q203" s="3"/>
      <c r="R203" s="3"/>
      <c r="S203" s="3"/>
      <c r="T203" s="3"/>
      <c r="U203" s="3"/>
      <c r="V203" s="3"/>
      <c r="W203" s="3"/>
      <c r="X203" s="3"/>
      <c r="Y203" s="3"/>
      <c r="Z203" s="3"/>
      <c r="AA203" s="2"/>
    </row>
    <row r="204" spans="1:27" ht="15.75" customHeight="1">
      <c r="A204" s="3"/>
      <c r="B204" s="3"/>
      <c r="C204" s="3"/>
      <c r="D204" s="3"/>
      <c r="E204" s="3"/>
      <c r="F204" s="3"/>
      <c r="G204" s="3"/>
      <c r="H204" s="3"/>
      <c r="I204" s="1570"/>
      <c r="J204" s="1570"/>
      <c r="K204" s="1570"/>
      <c r="L204" s="1570"/>
      <c r="M204" s="4"/>
      <c r="N204" s="3"/>
      <c r="O204" s="3"/>
      <c r="P204" s="3"/>
      <c r="Q204" s="3"/>
      <c r="R204" s="3"/>
      <c r="S204" s="3"/>
      <c r="T204" s="3"/>
      <c r="U204" s="3"/>
      <c r="V204" s="3"/>
      <c r="W204" s="3"/>
      <c r="X204" s="3"/>
      <c r="Y204" s="3"/>
      <c r="Z204" s="3"/>
      <c r="AA204" s="2"/>
    </row>
    <row r="205" spans="1:27" ht="15.75" customHeight="1">
      <c r="A205" s="3"/>
      <c r="B205" s="3"/>
      <c r="C205" s="3"/>
      <c r="D205" s="3"/>
      <c r="E205" s="3"/>
      <c r="F205" s="3"/>
      <c r="G205" s="3"/>
      <c r="H205" s="3"/>
      <c r="I205" s="1570"/>
      <c r="J205" s="1570"/>
      <c r="K205" s="1570"/>
      <c r="L205" s="1570"/>
      <c r="M205" s="4"/>
      <c r="N205" s="3"/>
      <c r="O205" s="3"/>
      <c r="P205" s="3"/>
      <c r="Q205" s="3"/>
      <c r="R205" s="3"/>
      <c r="S205" s="3"/>
      <c r="T205" s="3"/>
      <c r="U205" s="3"/>
      <c r="V205" s="3"/>
      <c r="W205" s="3"/>
      <c r="X205" s="3"/>
      <c r="Y205" s="3"/>
      <c r="Z205" s="3"/>
      <c r="AA205" s="2"/>
    </row>
    <row r="206" spans="1:27" ht="15.75" customHeight="1">
      <c r="A206" s="3"/>
      <c r="B206" s="3"/>
      <c r="C206" s="3"/>
      <c r="D206" s="3"/>
      <c r="E206" s="3"/>
      <c r="F206" s="3"/>
      <c r="G206" s="3"/>
      <c r="H206" s="3"/>
      <c r="I206" s="1570"/>
      <c r="J206" s="1570"/>
      <c r="K206" s="1570"/>
      <c r="L206" s="1570"/>
      <c r="M206" s="4"/>
      <c r="N206" s="3"/>
      <c r="O206" s="3"/>
      <c r="P206" s="3"/>
      <c r="Q206" s="3"/>
      <c r="R206" s="3"/>
      <c r="S206" s="3"/>
      <c r="T206" s="3"/>
      <c r="U206" s="3"/>
      <c r="V206" s="3"/>
      <c r="W206" s="3"/>
      <c r="X206" s="3"/>
      <c r="Y206" s="3"/>
      <c r="Z206" s="3"/>
      <c r="AA206" s="2"/>
    </row>
    <row r="207" spans="1:27" ht="15.75" customHeight="1">
      <c r="A207" s="3"/>
      <c r="B207" s="3"/>
      <c r="C207" s="3"/>
      <c r="D207" s="3"/>
      <c r="E207" s="3"/>
      <c r="F207" s="3"/>
      <c r="G207" s="3"/>
      <c r="H207" s="3"/>
      <c r="I207" s="1570"/>
      <c r="J207" s="1570"/>
      <c r="K207" s="1570"/>
      <c r="L207" s="1570"/>
      <c r="M207" s="4"/>
      <c r="N207" s="3"/>
      <c r="O207" s="3"/>
      <c r="P207" s="3"/>
      <c r="Q207" s="3"/>
      <c r="R207" s="3"/>
      <c r="S207" s="3"/>
      <c r="T207" s="3"/>
      <c r="U207" s="3"/>
      <c r="V207" s="3"/>
      <c r="W207" s="3"/>
      <c r="X207" s="3"/>
      <c r="Y207" s="3"/>
      <c r="Z207" s="3"/>
      <c r="AA207" s="2"/>
    </row>
    <row r="208" spans="1:27"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2"/>
    </row>
    <row r="209" spans="1:27" ht="15.75" customHeight="1">
      <c r="A209" s="3"/>
      <c r="B209" s="3"/>
      <c r="C209" s="1473"/>
      <c r="D209" s="1473"/>
      <c r="E209" s="1473"/>
      <c r="F209" s="1473"/>
      <c r="G209" s="5"/>
      <c r="H209" s="1473"/>
      <c r="I209" s="1473"/>
      <c r="J209" s="1473"/>
      <c r="K209" s="1473"/>
      <c r="L209" s="1473"/>
      <c r="M209" s="1473"/>
      <c r="N209" s="1473"/>
      <c r="O209" s="1473"/>
      <c r="P209" s="1473"/>
      <c r="Q209" s="1473"/>
      <c r="R209" s="1473"/>
      <c r="S209" s="1473"/>
      <c r="T209" s="1473"/>
      <c r="U209" s="5"/>
      <c r="V209" s="5"/>
      <c r="W209" s="1473"/>
      <c r="X209" s="1473"/>
      <c r="Y209" s="1473"/>
      <c r="Z209" s="3"/>
      <c r="AA209" s="2"/>
    </row>
    <row r="210" spans="1:27" ht="15.75" customHeight="1">
      <c r="A210" s="3"/>
      <c r="B210" s="3"/>
      <c r="C210" s="5"/>
      <c r="D210" s="1501"/>
      <c r="E210" s="1501"/>
      <c r="F210" s="5"/>
      <c r="G210" s="5"/>
      <c r="H210" s="3"/>
      <c r="I210" s="3"/>
      <c r="J210" s="3"/>
      <c r="K210" s="2"/>
      <c r="L210" s="3"/>
      <c r="M210" s="3"/>
      <c r="N210" s="3"/>
      <c r="O210" s="3"/>
      <c r="P210" s="3"/>
      <c r="Q210" s="2"/>
      <c r="R210" s="2"/>
      <c r="S210" s="2"/>
      <c r="T210" s="2"/>
      <c r="U210" s="5"/>
      <c r="V210" s="5"/>
      <c r="W210" s="1568"/>
      <c r="X210" s="1568"/>
      <c r="Y210" s="1568"/>
      <c r="Z210" s="3"/>
      <c r="AA210" s="2"/>
    </row>
    <row r="211" spans="1:27" ht="15.75" customHeight="1">
      <c r="A211" s="3"/>
      <c r="B211" s="3"/>
      <c r="C211" s="5"/>
      <c r="D211" s="1501"/>
      <c r="E211" s="1501"/>
      <c r="F211" s="5"/>
      <c r="G211" s="5"/>
      <c r="H211" s="3"/>
      <c r="I211" s="3"/>
      <c r="J211" s="3"/>
      <c r="K211" s="2"/>
      <c r="L211" s="3"/>
      <c r="M211" s="3"/>
      <c r="N211" s="3"/>
      <c r="O211" s="3"/>
      <c r="P211" s="3"/>
      <c r="Q211" s="2"/>
      <c r="R211" s="2"/>
      <c r="S211" s="2"/>
      <c r="T211" s="2"/>
      <c r="U211" s="5"/>
      <c r="V211" s="5"/>
      <c r="W211" s="1568"/>
      <c r="X211" s="1568"/>
      <c r="Y211" s="1568"/>
      <c r="Z211" s="3"/>
      <c r="AA211" s="2"/>
    </row>
    <row r="212" spans="1:27" ht="15.75" customHeight="1">
      <c r="A212" s="3"/>
      <c r="B212" s="3"/>
      <c r="C212" s="5"/>
      <c r="D212" s="1501"/>
      <c r="E212" s="1501"/>
      <c r="F212" s="5"/>
      <c r="G212" s="5"/>
      <c r="H212" s="3"/>
      <c r="I212" s="3"/>
      <c r="J212" s="3"/>
      <c r="K212" s="2"/>
      <c r="L212" s="3"/>
      <c r="M212" s="3"/>
      <c r="N212" s="3"/>
      <c r="O212" s="3"/>
      <c r="P212" s="3"/>
      <c r="Q212" s="2"/>
      <c r="R212" s="2"/>
      <c r="S212" s="2"/>
      <c r="T212" s="2"/>
      <c r="U212" s="5"/>
      <c r="V212" s="5"/>
      <c r="W212" s="1568"/>
      <c r="X212" s="1568"/>
      <c r="Y212" s="1568"/>
      <c r="Z212" s="3"/>
      <c r="AA212" s="2"/>
    </row>
    <row r="213" spans="1:27" ht="15.75" customHeight="1">
      <c r="A213" s="3"/>
      <c r="B213" s="3"/>
      <c r="C213" s="5"/>
      <c r="D213" s="1501"/>
      <c r="E213" s="1501"/>
      <c r="F213" s="5"/>
      <c r="G213" s="5"/>
      <c r="H213" s="3"/>
      <c r="I213" s="3"/>
      <c r="J213" s="3"/>
      <c r="K213" s="2"/>
      <c r="L213" s="3"/>
      <c r="M213" s="3"/>
      <c r="N213" s="3"/>
      <c r="O213" s="3"/>
      <c r="P213" s="3"/>
      <c r="Q213" s="2"/>
      <c r="R213" s="2"/>
      <c r="S213" s="2"/>
      <c r="T213" s="2"/>
      <c r="U213" s="5"/>
      <c r="V213" s="5"/>
      <c r="W213" s="1568"/>
      <c r="X213" s="1568"/>
      <c r="Y213" s="1568"/>
      <c r="Z213" s="3"/>
      <c r="AA213" s="2"/>
    </row>
    <row r="214" spans="1:27" ht="15.75" customHeight="1">
      <c r="A214" s="3"/>
      <c r="B214" s="3"/>
      <c r="C214" s="5"/>
      <c r="D214" s="1501"/>
      <c r="E214" s="1501"/>
      <c r="F214" s="5"/>
      <c r="G214" s="5"/>
      <c r="H214" s="3"/>
      <c r="I214" s="3"/>
      <c r="J214" s="3"/>
      <c r="K214" s="2"/>
      <c r="L214" s="3"/>
      <c r="M214" s="3"/>
      <c r="N214" s="3"/>
      <c r="O214" s="3"/>
      <c r="P214" s="3"/>
      <c r="Q214" s="2"/>
      <c r="R214" s="2"/>
      <c r="S214" s="2"/>
      <c r="T214" s="2"/>
      <c r="U214" s="5"/>
      <c r="V214" s="5"/>
      <c r="W214" s="1568"/>
      <c r="X214" s="1568"/>
      <c r="Y214" s="1568"/>
      <c r="Z214" s="3"/>
      <c r="AA214" s="2"/>
    </row>
    <row r="215" spans="1:27" ht="15.75" customHeight="1">
      <c r="A215" s="3"/>
      <c r="B215" s="3"/>
      <c r="C215" s="5"/>
      <c r="D215" s="1501"/>
      <c r="E215" s="1501"/>
      <c r="F215" s="5"/>
      <c r="G215" s="5"/>
      <c r="H215" s="3"/>
      <c r="I215" s="3"/>
      <c r="J215" s="3"/>
      <c r="K215" s="2"/>
      <c r="L215" s="3"/>
      <c r="M215" s="3"/>
      <c r="N215" s="3"/>
      <c r="O215" s="3"/>
      <c r="P215" s="3"/>
      <c r="Q215" s="2"/>
      <c r="R215" s="2"/>
      <c r="S215" s="2"/>
      <c r="T215" s="2"/>
      <c r="U215" s="5"/>
      <c r="V215" s="5"/>
      <c r="W215" s="1568"/>
      <c r="X215" s="1568"/>
      <c r="Y215" s="1568"/>
      <c r="Z215" s="3"/>
      <c r="AA215" s="2"/>
    </row>
    <row r="216" spans="1:27"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2"/>
    </row>
    <row r="217" spans="1:27" ht="15.75" customHeight="1">
      <c r="A217" s="3"/>
      <c r="B217" s="3"/>
      <c r="C217" s="3"/>
      <c r="D217" s="3"/>
      <c r="E217" s="1489"/>
      <c r="F217" s="1489"/>
      <c r="G217" s="1489"/>
      <c r="H217" s="1489"/>
      <c r="I217" s="1489"/>
      <c r="J217" s="1489"/>
      <c r="K217" s="1489"/>
      <c r="L217" s="1489"/>
      <c r="M217" s="1489"/>
      <c r="N217" s="1489"/>
      <c r="O217" s="1489"/>
      <c r="P217" s="1489"/>
      <c r="Q217" s="1489"/>
      <c r="R217" s="1489"/>
      <c r="S217" s="1489"/>
      <c r="T217" s="1489"/>
      <c r="U217" s="1489"/>
      <c r="V217" s="1489"/>
      <c r="W217" s="1489"/>
      <c r="X217" s="1489"/>
      <c r="Y217" s="1489"/>
      <c r="Z217" s="1489"/>
      <c r="AA217" s="2"/>
    </row>
    <row r="218" spans="1:27" ht="15.75" customHeight="1">
      <c r="A218" s="3"/>
      <c r="B218" s="3"/>
      <c r="C218" s="3"/>
      <c r="D218" s="3"/>
      <c r="E218" s="1489"/>
      <c r="F218" s="1489"/>
      <c r="G218" s="1489"/>
      <c r="H218" s="1489"/>
      <c r="I218" s="1489"/>
      <c r="J218" s="1489"/>
      <c r="K218" s="1489"/>
      <c r="L218" s="1489"/>
      <c r="M218" s="1489"/>
      <c r="N218" s="1489"/>
      <c r="O218" s="1489"/>
      <c r="P218" s="1489"/>
      <c r="Q218" s="1489"/>
      <c r="R218" s="1489"/>
      <c r="S218" s="1489"/>
      <c r="T218" s="1489"/>
      <c r="U218" s="1489"/>
      <c r="V218" s="1489"/>
      <c r="W218" s="1489"/>
      <c r="X218" s="1489"/>
      <c r="Y218" s="1489"/>
      <c r="Z218" s="1489"/>
      <c r="AA218" s="2"/>
    </row>
    <row r="219" spans="1:27"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2"/>
    </row>
    <row r="220" spans="1:27" ht="15.75" customHeight="1">
      <c r="A220" s="3"/>
      <c r="B220" s="3"/>
      <c r="C220" s="3"/>
      <c r="D220" s="3"/>
      <c r="E220" s="1489"/>
      <c r="F220" s="1489"/>
      <c r="G220" s="1489"/>
      <c r="H220" s="1489"/>
      <c r="I220" s="1489"/>
      <c r="J220" s="1489"/>
      <c r="K220" s="1489"/>
      <c r="L220" s="1489"/>
      <c r="M220" s="1489"/>
      <c r="N220" s="1489"/>
      <c r="O220" s="1489"/>
      <c r="P220" s="1489"/>
      <c r="Q220" s="1489"/>
      <c r="R220" s="1489"/>
      <c r="S220" s="1489"/>
      <c r="T220" s="1489"/>
      <c r="U220" s="1489"/>
      <c r="V220" s="1489"/>
      <c r="W220" s="1489"/>
      <c r="X220" s="1489"/>
      <c r="Y220" s="1489"/>
      <c r="Z220" s="1489"/>
      <c r="AA220" s="2"/>
    </row>
    <row r="221" spans="1:27" ht="15.75" customHeight="1">
      <c r="A221" s="3"/>
      <c r="B221" s="3"/>
      <c r="C221" s="3"/>
      <c r="D221" s="3"/>
      <c r="E221" s="1489"/>
      <c r="F221" s="1489"/>
      <c r="G221" s="1489"/>
      <c r="H221" s="1489"/>
      <c r="I221" s="1489"/>
      <c r="J221" s="1489"/>
      <c r="K221" s="1489"/>
      <c r="L221" s="1489"/>
      <c r="M221" s="1489"/>
      <c r="N221" s="1489"/>
      <c r="O221" s="1489"/>
      <c r="P221" s="1489"/>
      <c r="Q221" s="1489"/>
      <c r="R221" s="1489"/>
      <c r="S221" s="1489"/>
      <c r="T221" s="1489"/>
      <c r="U221" s="1489"/>
      <c r="V221" s="1489"/>
      <c r="W221" s="1489"/>
      <c r="X221" s="1489"/>
      <c r="Y221" s="1489"/>
      <c r="Z221" s="1489"/>
      <c r="AA221" s="2"/>
    </row>
    <row r="222" spans="1:27"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2"/>
    </row>
    <row r="223" spans="1:27" ht="15.75" customHeight="1">
      <c r="A223" s="128"/>
      <c r="B223" s="128"/>
      <c r="C223" s="128"/>
      <c r="D223" s="128"/>
      <c r="E223" s="128"/>
      <c r="F223" s="128"/>
      <c r="G223" s="128"/>
      <c r="H223" s="128"/>
      <c r="I223" s="128"/>
      <c r="J223" s="128"/>
      <c r="K223" s="128"/>
      <c r="L223" s="128"/>
      <c r="M223" s="128"/>
      <c r="N223" s="128"/>
      <c r="O223" s="128"/>
      <c r="P223" s="128"/>
      <c r="Q223" s="128"/>
      <c r="R223" s="128"/>
      <c r="S223" s="128"/>
      <c r="T223" s="128"/>
      <c r="U223" s="128"/>
      <c r="V223" s="128"/>
      <c r="W223" s="128"/>
      <c r="X223" s="128"/>
      <c r="Y223" s="128"/>
      <c r="Z223" s="128"/>
    </row>
    <row r="224" spans="1:27" ht="15.75" customHeight="1">
      <c r="A224" s="128"/>
      <c r="B224" s="128"/>
      <c r="C224" s="128"/>
      <c r="D224" s="128"/>
      <c r="E224" s="128"/>
      <c r="F224" s="128"/>
      <c r="G224" s="128"/>
      <c r="H224" s="128"/>
      <c r="I224" s="128"/>
      <c r="J224" s="128"/>
      <c r="K224" s="128"/>
      <c r="L224" s="128"/>
      <c r="M224" s="128"/>
      <c r="N224" s="128"/>
      <c r="O224" s="128"/>
      <c r="P224" s="128"/>
      <c r="Q224" s="128"/>
      <c r="R224" s="128"/>
      <c r="S224" s="128"/>
      <c r="T224" s="128"/>
      <c r="U224" s="128"/>
      <c r="V224" s="128"/>
      <c r="W224" s="128"/>
      <c r="X224" s="128"/>
      <c r="Y224" s="128"/>
      <c r="Z224" s="128"/>
    </row>
    <row r="225" spans="1:27" ht="15.75" customHeight="1">
      <c r="A225" s="128"/>
      <c r="B225" s="128"/>
      <c r="C225" s="128"/>
      <c r="D225" s="128"/>
      <c r="E225" s="128"/>
      <c r="F225" s="128"/>
      <c r="G225" s="128"/>
      <c r="H225" s="128"/>
      <c r="I225" s="128"/>
      <c r="J225" s="128"/>
      <c r="K225" s="128"/>
      <c r="L225" s="128"/>
      <c r="M225" s="128"/>
      <c r="N225" s="128"/>
      <c r="O225" s="128"/>
      <c r="P225" s="128"/>
      <c r="Q225" s="128"/>
      <c r="R225" s="128"/>
      <c r="S225" s="128"/>
      <c r="T225" s="128"/>
      <c r="U225" s="128"/>
      <c r="V225" s="128"/>
      <c r="W225" s="128"/>
      <c r="X225" s="128"/>
      <c r="Y225" s="128"/>
      <c r="Z225" s="128"/>
    </row>
    <row r="226" spans="1:27" ht="18.75" customHeight="1">
      <c r="A226" s="1473"/>
      <c r="B226" s="1473"/>
      <c r="C226" s="1473"/>
      <c r="D226" s="1473"/>
      <c r="E226" s="1473"/>
      <c r="F226" s="1473"/>
      <c r="G226" s="1473"/>
      <c r="H226" s="1473"/>
      <c r="I226" s="1473"/>
      <c r="J226" s="1473"/>
      <c r="K226" s="1473"/>
      <c r="L226" s="1473"/>
      <c r="M226" s="1473"/>
      <c r="N226" s="1473"/>
      <c r="O226" s="1473"/>
      <c r="P226" s="1473"/>
      <c r="Q226" s="1473"/>
      <c r="R226" s="1473"/>
      <c r="S226" s="1473"/>
      <c r="T226" s="1473"/>
      <c r="U226" s="1473"/>
      <c r="V226" s="1473"/>
      <c r="W226" s="1473"/>
      <c r="X226" s="1473"/>
      <c r="Y226" s="1473"/>
      <c r="Z226" s="1473"/>
      <c r="AA226" s="2"/>
    </row>
    <row r="227" spans="1:27"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2"/>
    </row>
    <row r="228" spans="1:27" ht="15.75" customHeight="1">
      <c r="A228" s="3"/>
      <c r="B228" s="3"/>
      <c r="C228" s="3"/>
      <c r="D228" s="3"/>
      <c r="E228" s="3"/>
      <c r="F228" s="2"/>
      <c r="G228" s="3"/>
      <c r="H228" s="3"/>
      <c r="I228" s="3"/>
      <c r="J228" s="3"/>
      <c r="K228" s="3"/>
      <c r="L228" s="3"/>
      <c r="M228" s="3"/>
      <c r="N228" s="3"/>
      <c r="O228" s="3"/>
      <c r="P228" s="3"/>
      <c r="Q228" s="3"/>
      <c r="R228" s="3"/>
      <c r="S228" s="3"/>
      <c r="T228" s="3"/>
      <c r="U228" s="3"/>
      <c r="V228" s="3"/>
      <c r="W228" s="3"/>
      <c r="X228" s="3"/>
      <c r="Y228" s="3"/>
      <c r="Z228" s="3"/>
      <c r="AA228" s="2"/>
    </row>
    <row r="229" spans="1:27" ht="15.75" customHeight="1">
      <c r="A229" s="3"/>
      <c r="B229" s="3"/>
      <c r="C229" s="3"/>
      <c r="D229" s="3"/>
      <c r="E229" s="3"/>
      <c r="F229" s="2"/>
      <c r="G229" s="2"/>
      <c r="H229" s="3"/>
      <c r="I229" s="3"/>
      <c r="J229" s="3"/>
      <c r="K229" s="2"/>
      <c r="L229" s="3"/>
      <c r="M229" s="3"/>
      <c r="N229" s="3"/>
      <c r="O229" s="3"/>
      <c r="P229" s="3"/>
      <c r="Q229" s="3"/>
      <c r="R229" s="3"/>
      <c r="S229" s="3"/>
      <c r="T229" s="3"/>
      <c r="U229" s="3"/>
      <c r="V229" s="3"/>
      <c r="W229" s="3"/>
      <c r="X229" s="3"/>
      <c r="Y229" s="3"/>
      <c r="Z229" s="3"/>
      <c r="AA229" s="2"/>
    </row>
    <row r="230" spans="1:27" ht="15.75" customHeight="1">
      <c r="A230" s="3"/>
      <c r="B230" s="3"/>
      <c r="C230" s="3"/>
      <c r="D230" s="3"/>
      <c r="E230" s="3"/>
      <c r="F230" s="3"/>
      <c r="G230" s="3"/>
      <c r="H230" s="3"/>
      <c r="I230" s="1570"/>
      <c r="J230" s="1570"/>
      <c r="K230" s="1570"/>
      <c r="L230" s="1570"/>
      <c r="M230" s="4"/>
      <c r="N230" s="3"/>
      <c r="O230" s="3"/>
      <c r="P230" s="3"/>
      <c r="Q230" s="3"/>
      <c r="R230" s="3"/>
      <c r="S230" s="3"/>
      <c r="T230" s="3"/>
      <c r="U230" s="3"/>
      <c r="V230" s="3"/>
      <c r="W230" s="3"/>
      <c r="X230" s="3"/>
      <c r="Y230" s="3"/>
      <c r="Z230" s="3"/>
      <c r="AA230" s="2"/>
    </row>
    <row r="231" spans="1:27" ht="15.75" customHeight="1">
      <c r="A231" s="3"/>
      <c r="B231" s="3"/>
      <c r="C231" s="3"/>
      <c r="D231" s="3"/>
      <c r="E231" s="3"/>
      <c r="F231" s="3"/>
      <c r="G231" s="3"/>
      <c r="H231" s="3"/>
      <c r="I231" s="1570"/>
      <c r="J231" s="1570"/>
      <c r="K231" s="1570"/>
      <c r="L231" s="1570"/>
      <c r="M231" s="4"/>
      <c r="N231" s="3"/>
      <c r="O231" s="3"/>
      <c r="P231" s="3"/>
      <c r="Q231" s="3"/>
      <c r="R231" s="3"/>
      <c r="S231" s="3"/>
      <c r="T231" s="3"/>
      <c r="U231" s="3"/>
      <c r="V231" s="3"/>
      <c r="W231" s="3"/>
      <c r="X231" s="3"/>
      <c r="Y231" s="3"/>
      <c r="Z231" s="3"/>
      <c r="AA231" s="2"/>
    </row>
    <row r="232" spans="1:27" ht="15.75" customHeight="1">
      <c r="A232" s="3"/>
      <c r="B232" s="3"/>
      <c r="C232" s="3"/>
      <c r="D232" s="3"/>
      <c r="E232" s="3"/>
      <c r="F232" s="3"/>
      <c r="G232" s="3"/>
      <c r="H232" s="3"/>
      <c r="I232" s="1570"/>
      <c r="J232" s="1570"/>
      <c r="K232" s="1570"/>
      <c r="L232" s="1570"/>
      <c r="M232" s="4"/>
      <c r="N232" s="3"/>
      <c r="O232" s="3"/>
      <c r="P232" s="3"/>
      <c r="Q232" s="3"/>
      <c r="R232" s="3"/>
      <c r="S232" s="3"/>
      <c r="T232" s="3"/>
      <c r="U232" s="3"/>
      <c r="V232" s="3"/>
      <c r="W232" s="3"/>
      <c r="X232" s="3"/>
      <c r="Y232" s="3"/>
      <c r="Z232" s="3"/>
      <c r="AA232" s="2"/>
    </row>
    <row r="233" spans="1:27" ht="15.75" customHeight="1">
      <c r="A233" s="3"/>
      <c r="B233" s="3"/>
      <c r="C233" s="3"/>
      <c r="D233" s="3"/>
      <c r="E233" s="3"/>
      <c r="F233" s="3"/>
      <c r="G233" s="3"/>
      <c r="H233" s="3"/>
      <c r="I233" s="1570"/>
      <c r="J233" s="1570"/>
      <c r="K233" s="1570"/>
      <c r="L233" s="1570"/>
      <c r="M233" s="4"/>
      <c r="N233" s="3"/>
      <c r="O233" s="3"/>
      <c r="P233" s="3"/>
      <c r="Q233" s="3"/>
      <c r="R233" s="3"/>
      <c r="S233" s="3"/>
      <c r="T233" s="3"/>
      <c r="U233" s="3"/>
      <c r="V233" s="3"/>
      <c r="W233" s="3"/>
      <c r="X233" s="3"/>
      <c r="Y233" s="3"/>
      <c r="Z233" s="3"/>
      <c r="AA233" s="2"/>
    </row>
    <row r="234" spans="1:27"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2"/>
    </row>
    <row r="235" spans="1:27" ht="15.75" customHeight="1">
      <c r="A235" s="3"/>
      <c r="B235" s="3"/>
      <c r="C235" s="1473"/>
      <c r="D235" s="1473"/>
      <c r="E235" s="1473"/>
      <c r="F235" s="1473"/>
      <c r="G235" s="5"/>
      <c r="H235" s="1473"/>
      <c r="I235" s="1473"/>
      <c r="J235" s="1473"/>
      <c r="K235" s="1473"/>
      <c r="L235" s="1473"/>
      <c r="M235" s="1473"/>
      <c r="N235" s="1473"/>
      <c r="O235" s="1473"/>
      <c r="P235" s="1473"/>
      <c r="Q235" s="1473"/>
      <c r="R235" s="1473"/>
      <c r="S235" s="1473"/>
      <c r="T235" s="1473"/>
      <c r="U235" s="5"/>
      <c r="V235" s="5"/>
      <c r="W235" s="1473"/>
      <c r="X235" s="1473"/>
      <c r="Y235" s="1473"/>
      <c r="Z235" s="3"/>
      <c r="AA235" s="2"/>
    </row>
    <row r="236" spans="1:27" ht="15.75" customHeight="1">
      <c r="A236" s="3"/>
      <c r="B236" s="3"/>
      <c r="C236" s="5"/>
      <c r="D236" s="1501"/>
      <c r="E236" s="1501"/>
      <c r="F236" s="5"/>
      <c r="G236" s="5"/>
      <c r="H236" s="3"/>
      <c r="I236" s="3"/>
      <c r="J236" s="3"/>
      <c r="K236" s="2"/>
      <c r="L236" s="3"/>
      <c r="M236" s="3"/>
      <c r="N236" s="3"/>
      <c r="O236" s="3"/>
      <c r="P236" s="3"/>
      <c r="Q236" s="2"/>
      <c r="R236" s="2"/>
      <c r="S236" s="2"/>
      <c r="T236" s="2"/>
      <c r="U236" s="5"/>
      <c r="V236" s="5"/>
      <c r="W236" s="1568"/>
      <c r="X236" s="1568"/>
      <c r="Y236" s="1568"/>
      <c r="Z236" s="3"/>
      <c r="AA236" s="2"/>
    </row>
    <row r="237" spans="1:27" ht="15.75" customHeight="1">
      <c r="A237" s="3"/>
      <c r="B237" s="3"/>
      <c r="C237" s="5"/>
      <c r="D237" s="1501"/>
      <c r="E237" s="1501"/>
      <c r="F237" s="5"/>
      <c r="G237" s="5"/>
      <c r="H237" s="3"/>
      <c r="I237" s="3"/>
      <c r="J237" s="3"/>
      <c r="K237" s="2"/>
      <c r="L237" s="3"/>
      <c r="M237" s="3"/>
      <c r="N237" s="3"/>
      <c r="O237" s="3"/>
      <c r="P237" s="3"/>
      <c r="Q237" s="2"/>
      <c r="R237" s="2"/>
      <c r="S237" s="2"/>
      <c r="T237" s="2"/>
      <c r="U237" s="5"/>
      <c r="V237" s="5"/>
      <c r="W237" s="1568"/>
      <c r="X237" s="1568"/>
      <c r="Y237" s="1568"/>
      <c r="Z237" s="3"/>
      <c r="AA237" s="2"/>
    </row>
    <row r="238" spans="1:27" ht="15.75" customHeight="1">
      <c r="A238" s="3"/>
      <c r="B238" s="3"/>
      <c r="C238" s="5"/>
      <c r="D238" s="1501"/>
      <c r="E238" s="1501"/>
      <c r="F238" s="5"/>
      <c r="G238" s="5"/>
      <c r="H238" s="3"/>
      <c r="I238" s="3"/>
      <c r="J238" s="3"/>
      <c r="K238" s="2"/>
      <c r="L238" s="3"/>
      <c r="M238" s="3"/>
      <c r="N238" s="3"/>
      <c r="O238" s="3"/>
      <c r="P238" s="3"/>
      <c r="Q238" s="2"/>
      <c r="R238" s="2"/>
      <c r="S238" s="2"/>
      <c r="T238" s="2"/>
      <c r="U238" s="5"/>
      <c r="V238" s="5"/>
      <c r="W238" s="1568"/>
      <c r="X238" s="1568"/>
      <c r="Y238" s="1568"/>
      <c r="Z238" s="3"/>
      <c r="AA238" s="2"/>
    </row>
    <row r="239" spans="1:27" ht="15.75" customHeight="1">
      <c r="A239" s="3"/>
      <c r="B239" s="3"/>
      <c r="C239" s="5"/>
      <c r="D239" s="1501"/>
      <c r="E239" s="1501"/>
      <c r="F239" s="5"/>
      <c r="G239" s="5"/>
      <c r="H239" s="3"/>
      <c r="I239" s="3"/>
      <c r="J239" s="3"/>
      <c r="K239" s="2"/>
      <c r="L239" s="3"/>
      <c r="M239" s="3"/>
      <c r="N239" s="3"/>
      <c r="O239" s="3"/>
      <c r="P239" s="3"/>
      <c r="Q239" s="2"/>
      <c r="R239" s="2"/>
      <c r="S239" s="2"/>
      <c r="T239" s="2"/>
      <c r="U239" s="5"/>
      <c r="V239" s="5"/>
      <c r="W239" s="1568"/>
      <c r="X239" s="1568"/>
      <c r="Y239" s="1568"/>
      <c r="Z239" s="3"/>
      <c r="AA239" s="2"/>
    </row>
    <row r="240" spans="1:27" ht="15.75" customHeight="1">
      <c r="A240" s="3"/>
      <c r="B240" s="3"/>
      <c r="C240" s="5"/>
      <c r="D240" s="1501"/>
      <c r="E240" s="1501"/>
      <c r="F240" s="5"/>
      <c r="G240" s="5"/>
      <c r="H240" s="3"/>
      <c r="I240" s="3"/>
      <c r="J240" s="3"/>
      <c r="K240" s="2"/>
      <c r="L240" s="3"/>
      <c r="M240" s="3"/>
      <c r="N240" s="3"/>
      <c r="O240" s="3"/>
      <c r="P240" s="3"/>
      <c r="Q240" s="2"/>
      <c r="R240" s="2"/>
      <c r="S240" s="2"/>
      <c r="T240" s="2"/>
      <c r="U240" s="5"/>
      <c r="V240" s="5"/>
      <c r="W240" s="1568"/>
      <c r="X240" s="1568"/>
      <c r="Y240" s="1568"/>
      <c r="Z240" s="3"/>
      <c r="AA240" s="2"/>
    </row>
    <row r="241" spans="1:27" ht="15.75" customHeight="1">
      <c r="A241" s="3"/>
      <c r="B241" s="3"/>
      <c r="C241" s="5"/>
      <c r="D241" s="1501"/>
      <c r="E241" s="1501"/>
      <c r="F241" s="5"/>
      <c r="G241" s="5"/>
      <c r="H241" s="3"/>
      <c r="I241" s="3"/>
      <c r="J241" s="3"/>
      <c r="K241" s="2"/>
      <c r="L241" s="3"/>
      <c r="M241" s="3"/>
      <c r="N241" s="3"/>
      <c r="O241" s="3"/>
      <c r="P241" s="3"/>
      <c r="Q241" s="2"/>
      <c r="R241" s="2"/>
      <c r="S241" s="2"/>
      <c r="T241" s="2"/>
      <c r="U241" s="5"/>
      <c r="V241" s="5"/>
      <c r="W241" s="1568"/>
      <c r="X241" s="1568"/>
      <c r="Y241" s="1568"/>
      <c r="Z241" s="3"/>
      <c r="AA241" s="2"/>
    </row>
    <row r="242" spans="1:27"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2"/>
    </row>
    <row r="243" spans="1:27" ht="15.75" customHeight="1">
      <c r="A243" s="3"/>
      <c r="B243" s="3"/>
      <c r="C243" s="3"/>
      <c r="D243" s="3"/>
      <c r="E243" s="1489"/>
      <c r="F243" s="1489"/>
      <c r="G243" s="1489"/>
      <c r="H243" s="1489"/>
      <c r="I243" s="1489"/>
      <c r="J243" s="1489"/>
      <c r="K243" s="1489"/>
      <c r="L243" s="1489"/>
      <c r="M243" s="1489"/>
      <c r="N243" s="1489"/>
      <c r="O243" s="1489"/>
      <c r="P243" s="1489"/>
      <c r="Q243" s="1489"/>
      <c r="R243" s="1489"/>
      <c r="S243" s="1489"/>
      <c r="T243" s="1489"/>
      <c r="U243" s="1489"/>
      <c r="V243" s="1489"/>
      <c r="W243" s="1489"/>
      <c r="X243" s="1489"/>
      <c r="Y243" s="1489"/>
      <c r="Z243" s="1489"/>
      <c r="AA243" s="2"/>
    </row>
    <row r="244" spans="1:27" ht="15.75" customHeight="1">
      <c r="A244" s="3"/>
      <c r="B244" s="3"/>
      <c r="C244" s="3"/>
      <c r="D244" s="3"/>
      <c r="E244" s="1489"/>
      <c r="F244" s="1489"/>
      <c r="G244" s="1489"/>
      <c r="H244" s="1489"/>
      <c r="I244" s="1489"/>
      <c r="J244" s="1489"/>
      <c r="K244" s="1489"/>
      <c r="L244" s="1489"/>
      <c r="M244" s="1489"/>
      <c r="N244" s="1489"/>
      <c r="O244" s="1489"/>
      <c r="P244" s="1489"/>
      <c r="Q244" s="1489"/>
      <c r="R244" s="1489"/>
      <c r="S244" s="1489"/>
      <c r="T244" s="1489"/>
      <c r="U244" s="1489"/>
      <c r="V244" s="1489"/>
      <c r="W244" s="1489"/>
      <c r="X244" s="1489"/>
      <c r="Y244" s="1489"/>
      <c r="Z244" s="1489"/>
      <c r="AA244" s="2"/>
    </row>
    <row r="245" spans="1:27"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2"/>
    </row>
    <row r="246" spans="1:27" ht="15.75" customHeight="1">
      <c r="A246" s="3"/>
      <c r="B246" s="3"/>
      <c r="C246" s="3"/>
      <c r="D246" s="3"/>
      <c r="E246" s="1489"/>
      <c r="F246" s="1489"/>
      <c r="G246" s="1489"/>
      <c r="H246" s="1489"/>
      <c r="I246" s="1489"/>
      <c r="J246" s="1489"/>
      <c r="K246" s="1489"/>
      <c r="L246" s="1489"/>
      <c r="M246" s="1489"/>
      <c r="N246" s="1489"/>
      <c r="O246" s="1489"/>
      <c r="P246" s="1489"/>
      <c r="Q246" s="1489"/>
      <c r="R246" s="1489"/>
      <c r="S246" s="1489"/>
      <c r="T246" s="1489"/>
      <c r="U246" s="1489"/>
      <c r="V246" s="1489"/>
      <c r="W246" s="1489"/>
      <c r="X246" s="1489"/>
      <c r="Y246" s="1489"/>
      <c r="Z246" s="1489"/>
      <c r="AA246" s="2"/>
    </row>
    <row r="247" spans="1:27" ht="15.75" customHeight="1">
      <c r="A247" s="3"/>
      <c r="B247" s="3"/>
      <c r="C247" s="3"/>
      <c r="D247" s="3"/>
      <c r="E247" s="1489"/>
      <c r="F247" s="1489"/>
      <c r="G247" s="1489"/>
      <c r="H247" s="1489"/>
      <c r="I247" s="1489"/>
      <c r="J247" s="1489"/>
      <c r="K247" s="1489"/>
      <c r="L247" s="1489"/>
      <c r="M247" s="1489"/>
      <c r="N247" s="1489"/>
      <c r="O247" s="1489"/>
      <c r="P247" s="1489"/>
      <c r="Q247" s="1489"/>
      <c r="R247" s="1489"/>
      <c r="S247" s="1489"/>
      <c r="T247" s="1489"/>
      <c r="U247" s="1489"/>
      <c r="V247" s="1489"/>
      <c r="W247" s="1489"/>
      <c r="X247" s="1489"/>
      <c r="Y247" s="1489"/>
      <c r="Z247" s="1489"/>
      <c r="AA247" s="2"/>
    </row>
    <row r="248" spans="1:27"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2"/>
    </row>
  </sheetData>
  <sheetProtection selectLockedCells="1"/>
  <mergeCells count="142">
    <mergeCell ref="I231:L231"/>
    <mergeCell ref="I230:L230"/>
    <mergeCell ref="E220:Z221"/>
    <mergeCell ref="R7:S13"/>
    <mergeCell ref="T7:Z7"/>
    <mergeCell ref="T8:Z8"/>
    <mergeCell ref="D182:E182"/>
    <mergeCell ref="W182:Y182"/>
    <mergeCell ref="W210:Y210"/>
    <mergeCell ref="D185:E185"/>
    <mergeCell ref="W185:Y185"/>
    <mergeCell ref="A200:Z200"/>
    <mergeCell ref="I204:L204"/>
    <mergeCell ref="I205:L205"/>
    <mergeCell ref="I206:L206"/>
    <mergeCell ref="I207:L207"/>
    <mergeCell ref="W181:Y181"/>
    <mergeCell ref="I179:L179"/>
    <mergeCell ref="C181:F181"/>
    <mergeCell ref="A172:Z172"/>
    <mergeCell ref="I176:L176"/>
    <mergeCell ref="C155:F155"/>
    <mergeCell ref="H155:T155"/>
    <mergeCell ref="D161:E161"/>
    <mergeCell ref="E246:Z247"/>
    <mergeCell ref="D240:E240"/>
    <mergeCell ref="W240:Y240"/>
    <mergeCell ref="D241:E241"/>
    <mergeCell ref="W241:Y241"/>
    <mergeCell ref="D239:E239"/>
    <mergeCell ref="W212:Y212"/>
    <mergeCell ref="C209:F209"/>
    <mergeCell ref="H209:T209"/>
    <mergeCell ref="D211:E211"/>
    <mergeCell ref="W211:Y211"/>
    <mergeCell ref="D215:E215"/>
    <mergeCell ref="D212:E212"/>
    <mergeCell ref="D210:E210"/>
    <mergeCell ref="E217:Z218"/>
    <mergeCell ref="W209:Y209"/>
    <mergeCell ref="D214:E214"/>
    <mergeCell ref="D213:E213"/>
    <mergeCell ref="W213:Y213"/>
    <mergeCell ref="W214:Y214"/>
    <mergeCell ref="W235:Y235"/>
    <mergeCell ref="W215:Y215"/>
    <mergeCell ref="A226:Z226"/>
    <mergeCell ref="C235:F235"/>
    <mergeCell ref="W239:Y239"/>
    <mergeCell ref="E243:Z244"/>
    <mergeCell ref="W238:Y238"/>
    <mergeCell ref="D238:E238"/>
    <mergeCell ref="I177:L177"/>
    <mergeCell ref="I178:L178"/>
    <mergeCell ref="W183:Y183"/>
    <mergeCell ref="D184:E184"/>
    <mergeCell ref="W184:Y184"/>
    <mergeCell ref="H181:T181"/>
    <mergeCell ref="D236:E236"/>
    <mergeCell ref="W236:Y236"/>
    <mergeCell ref="D237:E237"/>
    <mergeCell ref="W237:Y237"/>
    <mergeCell ref="D183:E183"/>
    <mergeCell ref="D186:E186"/>
    <mergeCell ref="W186:Y186"/>
    <mergeCell ref="D187:E187"/>
    <mergeCell ref="W187:Y187"/>
    <mergeCell ref="E189:Z190"/>
    <mergeCell ref="E192:Z193"/>
    <mergeCell ref="I233:L233"/>
    <mergeCell ref="I232:L232"/>
    <mergeCell ref="H235:T235"/>
    <mergeCell ref="W161:Y161"/>
    <mergeCell ref="D156:E156"/>
    <mergeCell ref="E163:Z164"/>
    <mergeCell ref="E166:Z167"/>
    <mergeCell ref="D158:E158"/>
    <mergeCell ref="W158:Y158"/>
    <mergeCell ref="W155:Y155"/>
    <mergeCell ref="I152:L152"/>
    <mergeCell ref="I153:L153"/>
    <mergeCell ref="W156:Y156"/>
    <mergeCell ref="D157:E157"/>
    <mergeCell ref="W157:Y157"/>
    <mergeCell ref="D159:E159"/>
    <mergeCell ref="W159:Y159"/>
    <mergeCell ref="D160:E160"/>
    <mergeCell ref="W160:Y160"/>
    <mergeCell ref="I137:M137"/>
    <mergeCell ref="K138:P138"/>
    <mergeCell ref="I150:L150"/>
    <mergeCell ref="I151:L151"/>
    <mergeCell ref="D128:E128"/>
    <mergeCell ref="I128:L128"/>
    <mergeCell ref="O128:R128"/>
    <mergeCell ref="E141:Z142"/>
    <mergeCell ref="U128:X128"/>
    <mergeCell ref="I133:L133"/>
    <mergeCell ref="O133:R133"/>
    <mergeCell ref="U133:X133"/>
    <mergeCell ref="H139:Z140"/>
    <mergeCell ref="A146:Z146"/>
    <mergeCell ref="O125:R125"/>
    <mergeCell ref="U125:X125"/>
    <mergeCell ref="D125:E125"/>
    <mergeCell ref="I125:L125"/>
    <mergeCell ref="D127:E127"/>
    <mergeCell ref="I127:L127"/>
    <mergeCell ref="O127:R127"/>
    <mergeCell ref="U127:X127"/>
    <mergeCell ref="D126:E126"/>
    <mergeCell ref="I126:L126"/>
    <mergeCell ref="O126:R126"/>
    <mergeCell ref="U126:X126"/>
    <mergeCell ref="I124:L124"/>
    <mergeCell ref="O124:R124"/>
    <mergeCell ref="U124:X124"/>
    <mergeCell ref="F99:G99"/>
    <mergeCell ref="I99:Z99"/>
    <mergeCell ref="F100:G100"/>
    <mergeCell ref="I100:Z100"/>
    <mergeCell ref="J107:L107"/>
    <mergeCell ref="J108:L108"/>
    <mergeCell ref="H93:Z94"/>
    <mergeCell ref="J112:M112"/>
    <mergeCell ref="J113:M113"/>
    <mergeCell ref="J109:L109"/>
    <mergeCell ref="J110:L110"/>
    <mergeCell ref="A95:Z95"/>
    <mergeCell ref="E97:H97"/>
    <mergeCell ref="F98:G98"/>
    <mergeCell ref="I98:Z98"/>
    <mergeCell ref="D8:N12"/>
    <mergeCell ref="H91:Z92"/>
    <mergeCell ref="E90:G90"/>
    <mergeCell ref="R90:Y90"/>
    <mergeCell ref="S16:T16"/>
    <mergeCell ref="L36:S36"/>
    <mergeCell ref="C18:O19"/>
    <mergeCell ref="R88:Y88"/>
    <mergeCell ref="E89:G89"/>
    <mergeCell ref="R89:Y89"/>
  </mergeCells>
  <phoneticPr fontId="2"/>
  <hyperlinks>
    <hyperlink ref="P1:S1" location="作業メニュー!A1" display="作業メニュー" xr:uid="{00000000-0004-0000-2500-000000000000}"/>
  </hyperlinks>
  <printOptions horizontalCentered="1"/>
  <pageMargins left="0.74803149606299213" right="0.35433070866141736" top="0.70866141732283472" bottom="0.35433070866141736" header="0.51181102362204722" footer="0.27559055118110237"/>
  <pageSetup paperSize="9" scale="87" orientation="portrait" r:id="rId1"/>
  <headerFooter alignWithMargins="0">
    <oddFooter>&amp;R230601</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AD250"/>
  <sheetViews>
    <sheetView showGridLines="0" zoomScaleNormal="100" workbookViewId="0">
      <selection activeCell="Y27" sqref="Y27"/>
    </sheetView>
  </sheetViews>
  <sheetFormatPr defaultColWidth="3.375" defaultRowHeight="15.75"/>
  <cols>
    <col min="1" max="16384" width="3.375" style="267"/>
  </cols>
  <sheetData>
    <row r="1" spans="1:30" s="602" customFormat="1" ht="38.25" customHeight="1" thickBot="1">
      <c r="A1" s="601" t="s">
        <v>2689</v>
      </c>
      <c r="P1" s="607" t="s">
        <v>68</v>
      </c>
      <c r="Q1" s="607"/>
      <c r="R1" s="607"/>
      <c r="S1" s="607"/>
      <c r="T1" s="606" t="s">
        <v>578</v>
      </c>
      <c r="AD1" s="606"/>
    </row>
    <row r="2" spans="1:30" s="980" customFormat="1" ht="12" customHeight="1" thickTop="1">
      <c r="B2" s="981"/>
      <c r="C2" s="981"/>
      <c r="D2" s="981"/>
      <c r="E2" s="981"/>
      <c r="AC2" s="267"/>
    </row>
    <row r="3" spans="1:30" s="980" customFormat="1" ht="12" customHeight="1">
      <c r="B3" s="981" t="s">
        <v>3438</v>
      </c>
      <c r="C3" s="981"/>
      <c r="D3" s="981"/>
      <c r="E3" s="981"/>
      <c r="AC3" s="267"/>
    </row>
    <row r="4" spans="1:30" s="980" customFormat="1" ht="18.95" customHeight="1">
      <c r="AC4" s="267"/>
    </row>
    <row r="5" spans="1:30" s="980" customFormat="1" ht="18.95" customHeight="1">
      <c r="B5" s="1127" t="s">
        <v>2688</v>
      </c>
      <c r="C5" s="1127"/>
      <c r="D5" s="1127"/>
      <c r="E5" s="1127"/>
      <c r="F5" s="1127"/>
      <c r="G5" s="1127"/>
      <c r="H5" s="1127"/>
      <c r="I5" s="1127"/>
      <c r="J5" s="1127"/>
      <c r="K5" s="1127"/>
      <c r="L5" s="1127"/>
      <c r="M5" s="1127"/>
      <c r="N5" s="1127"/>
      <c r="O5" s="1127"/>
      <c r="P5" s="1127"/>
      <c r="Q5" s="1127"/>
      <c r="R5" s="1127"/>
      <c r="S5" s="1127"/>
      <c r="T5" s="1127"/>
      <c r="U5" s="1127"/>
      <c r="V5" s="1127"/>
      <c r="W5" s="1127"/>
      <c r="X5" s="1127"/>
      <c r="Y5" s="1127"/>
      <c r="Z5" s="1127"/>
      <c r="AA5" s="1128"/>
      <c r="AB5" s="1128"/>
      <c r="AC5" s="267"/>
    </row>
    <row r="6" spans="1:30" s="980" customFormat="1" ht="18.95" customHeight="1">
      <c r="B6" s="1129"/>
      <c r="C6" s="1129"/>
      <c r="D6" s="1129"/>
      <c r="E6" s="1129"/>
      <c r="F6" s="1129"/>
      <c r="G6" s="1129"/>
      <c r="H6" s="1129"/>
      <c r="I6" s="1129"/>
      <c r="J6" s="1129"/>
      <c r="K6" s="1129"/>
      <c r="L6" s="1129"/>
      <c r="M6" s="1129"/>
      <c r="N6" s="1129"/>
      <c r="O6" s="1129"/>
      <c r="P6" s="1129"/>
      <c r="Q6" s="1129"/>
      <c r="R6" s="1129"/>
      <c r="S6" s="1129"/>
      <c r="T6" s="1129"/>
      <c r="U6" s="1129"/>
      <c r="V6" s="1129"/>
      <c r="W6" s="1129"/>
      <c r="X6" s="1129"/>
      <c r="Y6" s="1129"/>
      <c r="Z6" s="1129"/>
      <c r="AA6" s="1128"/>
      <c r="AB6" s="1128"/>
      <c r="AC6" s="267"/>
    </row>
    <row r="7" spans="1:30" s="980" customFormat="1" ht="15.95" customHeight="1">
      <c r="B7" s="1130"/>
      <c r="C7" s="1131"/>
      <c r="D7" s="1131"/>
      <c r="E7" s="1131"/>
      <c r="F7" s="1131"/>
      <c r="G7" s="1131"/>
      <c r="H7" s="1131"/>
      <c r="I7" s="1131"/>
      <c r="J7" s="1131"/>
      <c r="K7" s="1131"/>
      <c r="L7" s="1131"/>
      <c r="M7" s="1131"/>
      <c r="N7" s="1131"/>
      <c r="O7" s="1131"/>
      <c r="P7" s="1131"/>
      <c r="Q7" s="1132"/>
      <c r="R7" s="1950" t="s">
        <v>3436</v>
      </c>
      <c r="S7" s="1951"/>
      <c r="T7" s="1952"/>
      <c r="U7" s="1950" t="s">
        <v>3437</v>
      </c>
      <c r="V7" s="1951"/>
      <c r="W7" s="1951"/>
      <c r="X7" s="1951"/>
      <c r="Y7" s="1951"/>
      <c r="Z7" s="1952"/>
      <c r="AA7" s="1128"/>
      <c r="AB7" s="1128"/>
      <c r="AC7" s="267"/>
    </row>
    <row r="8" spans="1:30" s="980" customFormat="1" ht="15.95" customHeight="1">
      <c r="B8" s="1135"/>
      <c r="P8" s="1128"/>
      <c r="Q8" s="1128"/>
      <c r="R8" s="1953"/>
      <c r="S8" s="1954"/>
      <c r="T8" s="1955"/>
      <c r="U8" s="1953"/>
      <c r="V8" s="1954"/>
      <c r="W8" s="1954"/>
      <c r="X8" s="1954"/>
      <c r="Y8" s="1954"/>
      <c r="Z8" s="1955"/>
      <c r="AA8" s="1128"/>
      <c r="AB8" s="1128"/>
      <c r="AC8" s="267"/>
    </row>
    <row r="9" spans="1:30" s="980" customFormat="1" ht="15.95" customHeight="1">
      <c r="B9" s="1135"/>
      <c r="P9" s="1128"/>
      <c r="Q9" s="1128"/>
      <c r="R9" s="1956"/>
      <c r="S9" s="1957"/>
      <c r="T9" s="1958"/>
      <c r="U9" s="1956"/>
      <c r="V9" s="1957"/>
      <c r="W9" s="1957"/>
      <c r="X9" s="1957"/>
      <c r="Y9" s="1957"/>
      <c r="Z9" s="1958"/>
      <c r="AA9" s="1128"/>
      <c r="AB9" s="1128"/>
      <c r="AC9" s="267"/>
    </row>
    <row r="10" spans="1:30" s="980" customFormat="1" ht="18.95" customHeight="1">
      <c r="B10" s="1135"/>
      <c r="C10" s="1969" t="s">
        <v>2687</v>
      </c>
      <c r="D10" s="1969"/>
      <c r="E10" s="1969"/>
      <c r="F10" s="1969"/>
      <c r="G10" s="1969"/>
      <c r="H10" s="1969"/>
      <c r="I10" s="1969"/>
      <c r="J10" s="1969"/>
      <c r="K10" s="1969"/>
      <c r="L10" s="1969"/>
      <c r="M10" s="1969"/>
      <c r="N10" s="1969"/>
      <c r="O10" s="1969"/>
      <c r="P10" s="1128"/>
      <c r="Q10" s="1128"/>
      <c r="R10" s="1133"/>
      <c r="S10" s="1134"/>
      <c r="T10" s="1166"/>
      <c r="U10" s="1128"/>
      <c r="V10" s="1128"/>
      <c r="W10" s="1128"/>
      <c r="X10" s="1128"/>
      <c r="Y10" s="1128"/>
      <c r="Z10" s="1139"/>
      <c r="AA10" s="1128"/>
      <c r="AB10" s="1128"/>
      <c r="AC10" s="267"/>
    </row>
    <row r="11" spans="1:30" s="980" customFormat="1" ht="18.95" customHeight="1">
      <c r="B11" s="1135"/>
      <c r="C11" s="1969"/>
      <c r="D11" s="1969"/>
      <c r="E11" s="1969"/>
      <c r="F11" s="1969"/>
      <c r="G11" s="1969"/>
      <c r="H11" s="1969"/>
      <c r="I11" s="1969"/>
      <c r="J11" s="1969"/>
      <c r="K11" s="1969"/>
      <c r="L11" s="1969"/>
      <c r="M11" s="1969"/>
      <c r="N11" s="1969"/>
      <c r="O11" s="1969"/>
      <c r="P11" s="1128"/>
      <c r="Q11" s="1128"/>
      <c r="R11" s="1136"/>
      <c r="S11" s="1137"/>
      <c r="T11" s="1139"/>
      <c r="U11" s="1128"/>
      <c r="V11" s="1128"/>
      <c r="W11" s="1128"/>
      <c r="X11" s="1128"/>
      <c r="Y11" s="1128"/>
      <c r="Z11" s="1139"/>
      <c r="AA11" s="1128"/>
      <c r="AB11" s="1128"/>
      <c r="AC11" s="267"/>
    </row>
    <row r="12" spans="1:30" s="980" customFormat="1" ht="18.95" customHeight="1">
      <c r="B12" s="1135"/>
      <c r="C12" s="1969"/>
      <c r="D12" s="1969"/>
      <c r="E12" s="1969"/>
      <c r="F12" s="1969"/>
      <c r="G12" s="1969"/>
      <c r="H12" s="1969"/>
      <c r="I12" s="1969"/>
      <c r="J12" s="1969"/>
      <c r="K12" s="1969"/>
      <c r="L12" s="1969"/>
      <c r="M12" s="1969"/>
      <c r="N12" s="1969"/>
      <c r="O12" s="1969"/>
      <c r="P12" s="1128"/>
      <c r="Q12" s="1128"/>
      <c r="R12" s="1136"/>
      <c r="S12" s="1137"/>
      <c r="T12" s="1139"/>
      <c r="U12" s="1128"/>
      <c r="V12" s="1128"/>
      <c r="W12" s="1128"/>
      <c r="X12" s="1128"/>
      <c r="Y12" s="1128"/>
      <c r="Z12" s="1139"/>
      <c r="AA12" s="1128"/>
      <c r="AB12" s="1128"/>
      <c r="AC12" s="267"/>
    </row>
    <row r="13" spans="1:30" s="980" customFormat="1" ht="18.95" customHeight="1">
      <c r="B13" s="1135"/>
      <c r="C13" s="1128"/>
      <c r="D13" s="1128"/>
      <c r="E13" s="1128"/>
      <c r="F13" s="1128"/>
      <c r="G13" s="1128"/>
      <c r="H13" s="1128"/>
      <c r="I13" s="1128"/>
      <c r="J13" s="1128"/>
      <c r="K13" s="1128"/>
      <c r="L13" s="1128"/>
      <c r="M13" s="1128"/>
      <c r="N13" s="1128"/>
      <c r="O13" s="1128"/>
      <c r="P13" s="1128"/>
      <c r="Q13" s="1128"/>
      <c r="R13" s="1136"/>
      <c r="S13" s="1137"/>
      <c r="T13" s="1139"/>
      <c r="U13" s="1128"/>
      <c r="V13" s="1128"/>
      <c r="W13" s="1128"/>
      <c r="X13" s="1128"/>
      <c r="Y13" s="1128"/>
      <c r="Z13" s="1139"/>
      <c r="AA13" s="1128"/>
      <c r="AB13" s="1128"/>
      <c r="AC13" s="267"/>
    </row>
    <row r="14" spans="1:30" s="980" customFormat="1" ht="18.95" customHeight="1">
      <c r="B14" s="1135"/>
      <c r="C14" s="1128"/>
      <c r="D14" s="1128"/>
      <c r="E14" s="1128"/>
      <c r="F14" s="1128"/>
      <c r="G14" s="1128"/>
      <c r="H14" s="1128"/>
      <c r="I14" s="1128"/>
      <c r="J14" s="1128"/>
      <c r="K14" s="1128"/>
      <c r="L14" s="1128"/>
      <c r="M14" s="1128"/>
      <c r="N14" s="1128"/>
      <c r="O14" s="1128"/>
      <c r="P14" s="1128"/>
      <c r="Q14" s="1128"/>
      <c r="R14" s="1136"/>
      <c r="S14" s="1137"/>
      <c r="T14" s="1139"/>
      <c r="U14" s="1128"/>
      <c r="V14" s="1128"/>
      <c r="W14" s="1128"/>
      <c r="X14" s="1128"/>
      <c r="Y14" s="1128"/>
      <c r="Z14" s="1139"/>
      <c r="AA14" s="1128"/>
      <c r="AB14" s="1128"/>
      <c r="AC14" s="267"/>
    </row>
    <row r="15" spans="1:30" s="980" customFormat="1" ht="18.95" customHeight="1">
      <c r="B15" s="1135"/>
      <c r="C15" s="1128"/>
      <c r="D15" s="1128"/>
      <c r="E15" s="1128"/>
      <c r="F15" s="1128"/>
      <c r="G15" s="1128"/>
      <c r="H15" s="1128"/>
      <c r="I15" s="1128"/>
      <c r="J15" s="1128"/>
      <c r="K15" s="1128"/>
      <c r="L15" s="1128"/>
      <c r="M15" s="1128"/>
      <c r="N15" s="1128"/>
      <c r="O15" s="1128"/>
      <c r="P15" s="1128"/>
      <c r="Q15" s="1128"/>
      <c r="R15" s="1136"/>
      <c r="S15" s="1137"/>
      <c r="T15" s="1139"/>
      <c r="U15" s="1128"/>
      <c r="V15" s="1128"/>
      <c r="W15" s="1128"/>
      <c r="X15" s="1128"/>
      <c r="Y15" s="1128"/>
      <c r="Z15" s="1139"/>
      <c r="AA15" s="1128"/>
      <c r="AB15" s="1128"/>
      <c r="AC15" s="267"/>
    </row>
    <row r="16" spans="1:30" s="980" customFormat="1" ht="18.95" customHeight="1">
      <c r="B16" s="1135"/>
      <c r="C16" s="1128"/>
      <c r="D16" s="1128"/>
      <c r="E16" s="1128"/>
      <c r="F16" s="1128"/>
      <c r="G16" s="1128"/>
      <c r="H16" s="1128"/>
      <c r="I16" s="1128"/>
      <c r="J16" s="1128"/>
      <c r="K16" s="1128"/>
      <c r="L16" s="1128"/>
      <c r="M16" s="1128"/>
      <c r="N16" s="1128"/>
      <c r="O16" s="1128"/>
      <c r="P16" s="1128"/>
      <c r="Q16" s="1128"/>
      <c r="R16" s="1140"/>
      <c r="S16" s="1141"/>
      <c r="T16" s="1143"/>
      <c r="U16" s="1142"/>
      <c r="V16" s="1142"/>
      <c r="W16" s="1142"/>
      <c r="X16" s="1142"/>
      <c r="Y16" s="1142"/>
      <c r="Z16" s="1143"/>
      <c r="AA16" s="1128"/>
      <c r="AB16" s="1128"/>
      <c r="AC16" s="267"/>
    </row>
    <row r="17" spans="2:29" s="980" customFormat="1" ht="18.95" customHeight="1">
      <c r="B17" s="1135"/>
      <c r="C17" s="1128"/>
      <c r="D17" s="1128"/>
      <c r="E17" s="1128"/>
      <c r="F17" s="1128"/>
      <c r="G17" s="1128"/>
      <c r="H17" s="1128"/>
      <c r="I17" s="1128"/>
      <c r="J17" s="1128"/>
      <c r="K17" s="1128"/>
      <c r="L17" s="1128"/>
      <c r="M17" s="1128"/>
      <c r="N17" s="1128"/>
      <c r="O17" s="1128"/>
      <c r="P17" s="1128"/>
      <c r="Q17" s="1128"/>
      <c r="R17" s="1128"/>
      <c r="S17" s="1128"/>
      <c r="T17" s="1128"/>
      <c r="U17" s="1128"/>
      <c r="V17" s="1128"/>
      <c r="W17" s="1128"/>
      <c r="X17" s="1128"/>
      <c r="Y17" s="1128"/>
      <c r="Z17" s="1139"/>
      <c r="AA17" s="1128"/>
      <c r="AB17" s="1128"/>
      <c r="AC17" s="267"/>
    </row>
    <row r="18" spans="2:29" s="980" customFormat="1" ht="18.95" customHeight="1">
      <c r="B18" s="1135"/>
      <c r="C18" s="1128"/>
      <c r="D18" s="1128"/>
      <c r="E18" s="1128"/>
      <c r="F18" s="1128"/>
      <c r="G18" s="1128"/>
      <c r="H18" s="1128"/>
      <c r="I18" s="1128"/>
      <c r="J18" s="1128"/>
      <c r="K18" s="1128"/>
      <c r="L18" s="1128"/>
      <c r="M18" s="1128"/>
      <c r="N18" s="1128"/>
      <c r="O18" s="1128"/>
      <c r="P18" s="1128"/>
      <c r="R18" s="1970" t="s">
        <v>3044</v>
      </c>
      <c r="S18" s="1970"/>
      <c r="T18" s="1145"/>
      <c r="U18" s="1144" t="s">
        <v>642</v>
      </c>
      <c r="V18" s="1146"/>
      <c r="W18" s="1144" t="s">
        <v>641</v>
      </c>
      <c r="X18" s="1147"/>
      <c r="Y18" s="1144" t="s">
        <v>640</v>
      </c>
      <c r="Z18" s="1151"/>
      <c r="AA18" s="1128"/>
      <c r="AB18" s="1128"/>
      <c r="AC18" s="267"/>
    </row>
    <row r="19" spans="2:29" s="980" customFormat="1" ht="18.95" customHeight="1">
      <c r="B19" s="1135"/>
      <c r="C19" s="1128"/>
      <c r="D19" s="1128"/>
      <c r="E19" s="1128"/>
      <c r="F19" s="1128"/>
      <c r="G19" s="1128"/>
      <c r="H19" s="1128"/>
      <c r="I19" s="1128"/>
      <c r="J19" s="1128"/>
      <c r="K19" s="1128"/>
      <c r="L19" s="1128"/>
      <c r="M19" s="1128"/>
      <c r="N19" s="1128"/>
      <c r="O19" s="1128"/>
      <c r="P19" s="1128"/>
      <c r="Q19" s="1128"/>
      <c r="R19" s="1128"/>
      <c r="S19" s="1128"/>
      <c r="T19" s="1128"/>
      <c r="U19" s="1128"/>
      <c r="V19" s="1128"/>
      <c r="W19" s="1128"/>
      <c r="X19" s="1128"/>
      <c r="Y19" s="1128"/>
      <c r="Z19" s="1139"/>
      <c r="AA19" s="1128"/>
      <c r="AB19" s="1128"/>
      <c r="AC19" s="267"/>
    </row>
    <row r="20" spans="2:29" s="980" customFormat="1" ht="18.95" customHeight="1">
      <c r="B20" s="1135"/>
      <c r="C20" s="1972" t="s">
        <v>2649</v>
      </c>
      <c r="D20" s="1972"/>
      <c r="E20" s="1972"/>
      <c r="F20" s="1972"/>
      <c r="G20" s="1972"/>
      <c r="H20" s="1972"/>
      <c r="I20" s="1972"/>
      <c r="J20" s="1972"/>
      <c r="K20" s="1972"/>
      <c r="L20" s="1972"/>
      <c r="M20" s="1972"/>
      <c r="N20" s="1972"/>
      <c r="O20" s="1972"/>
      <c r="P20" s="1128"/>
      <c r="Q20" s="1128"/>
      <c r="R20" s="1128"/>
      <c r="S20" s="1128"/>
      <c r="T20" s="1128"/>
      <c r="U20" s="1128"/>
      <c r="V20" s="1128"/>
      <c r="W20" s="1128"/>
      <c r="X20" s="1128"/>
      <c r="Y20" s="1128"/>
      <c r="Z20" s="1139"/>
      <c r="AA20" s="1128"/>
      <c r="AB20" s="1128"/>
      <c r="AC20" s="267"/>
    </row>
    <row r="21" spans="2:29" s="980" customFormat="1" ht="18.95" customHeight="1">
      <c r="B21" s="1135"/>
      <c r="C21" s="1972"/>
      <c r="D21" s="1972"/>
      <c r="E21" s="1972"/>
      <c r="F21" s="1972"/>
      <c r="G21" s="1972"/>
      <c r="H21" s="1972"/>
      <c r="I21" s="1972"/>
      <c r="J21" s="1972"/>
      <c r="K21" s="1972"/>
      <c r="L21" s="1972"/>
      <c r="M21" s="1972"/>
      <c r="N21" s="1972"/>
      <c r="O21" s="1972"/>
      <c r="P21" s="1128"/>
      <c r="Q21" s="1128"/>
      <c r="R21" s="1128"/>
      <c r="S21" s="1128"/>
      <c r="T21" s="1128"/>
      <c r="U21" s="1128"/>
      <c r="V21" s="1128"/>
      <c r="W21" s="1128"/>
      <c r="X21" s="1128"/>
      <c r="Y21" s="1128"/>
      <c r="Z21" s="1139"/>
      <c r="AA21" s="1128"/>
      <c r="AB21" s="1128"/>
      <c r="AC21" s="267"/>
    </row>
    <row r="22" spans="2:29" s="980" customFormat="1" ht="18.95" customHeight="1">
      <c r="B22" s="1135"/>
      <c r="C22" s="1128"/>
      <c r="D22" s="1128"/>
      <c r="E22" s="1128"/>
      <c r="F22" s="1128"/>
      <c r="G22" s="1128"/>
      <c r="H22" s="1128"/>
      <c r="I22" s="1128"/>
      <c r="J22" s="1128"/>
      <c r="K22" s="1128"/>
      <c r="L22" s="1128"/>
      <c r="M22" s="1128"/>
      <c r="N22" s="1128"/>
      <c r="O22" s="1128"/>
      <c r="P22" s="1128"/>
      <c r="Q22" s="1128"/>
      <c r="R22" s="1128"/>
      <c r="S22" s="1128"/>
      <c r="T22" s="1128"/>
      <c r="U22" s="1128"/>
      <c r="V22" s="1128"/>
      <c r="W22" s="1128"/>
      <c r="X22" s="1128"/>
      <c r="Y22" s="1128"/>
      <c r="Z22" s="1139"/>
      <c r="AA22" s="1128"/>
      <c r="AB22" s="1128"/>
      <c r="AC22" s="267"/>
    </row>
    <row r="23" spans="2:29" s="980" customFormat="1" ht="18.95" customHeight="1">
      <c r="B23" s="1135"/>
      <c r="C23" s="1128"/>
      <c r="D23" s="1128"/>
      <c r="E23" s="1128"/>
      <c r="F23" s="1128"/>
      <c r="G23" s="1128"/>
      <c r="H23" s="1128"/>
      <c r="I23" s="1128"/>
      <c r="J23" s="1128"/>
      <c r="K23" s="1128"/>
      <c r="L23" s="1128"/>
      <c r="M23" s="1128"/>
      <c r="N23" s="1128"/>
      <c r="O23" s="1128"/>
      <c r="P23" s="1128"/>
      <c r="Q23" s="1128"/>
      <c r="R23" s="1128"/>
      <c r="S23" s="1128"/>
      <c r="T23" s="1128"/>
      <c r="U23" s="1128"/>
      <c r="V23" s="1128"/>
      <c r="W23" s="1128"/>
      <c r="X23" s="1128"/>
      <c r="Y23" s="1128"/>
      <c r="Z23" s="1139"/>
      <c r="AA23" s="1128"/>
      <c r="AB23" s="1128"/>
      <c r="AC23" s="267"/>
    </row>
    <row r="24" spans="2:29" s="980" customFormat="1" ht="18.95" customHeight="1">
      <c r="B24" s="1135"/>
      <c r="C24" s="1128"/>
      <c r="D24" s="1128"/>
      <c r="E24" s="1128"/>
      <c r="F24" s="1128"/>
      <c r="G24" s="1128"/>
      <c r="H24" s="1128"/>
      <c r="I24" s="1128"/>
      <c r="J24" s="1128"/>
      <c r="K24" s="1128"/>
      <c r="L24" s="1128"/>
      <c r="M24" s="1128"/>
      <c r="N24" s="1128"/>
      <c r="O24" s="1128"/>
      <c r="P24" s="1128"/>
      <c r="Q24" s="1128"/>
      <c r="R24" s="1128"/>
      <c r="S24" s="1128"/>
      <c r="T24" s="1128"/>
      <c r="U24" s="1128"/>
      <c r="V24" s="1128"/>
      <c r="W24" s="1128"/>
      <c r="X24" s="1128"/>
      <c r="Y24" s="1128"/>
      <c r="Z24" s="1139"/>
      <c r="AA24" s="1128"/>
      <c r="AB24" s="1128"/>
      <c r="AC24" s="267"/>
    </row>
    <row r="25" spans="2:29" s="980" customFormat="1" ht="18.95" customHeight="1">
      <c r="B25" s="1135"/>
      <c r="C25" s="1128"/>
      <c r="D25" s="1128"/>
      <c r="E25" s="1128"/>
      <c r="F25" s="1128"/>
      <c r="G25" s="1128"/>
      <c r="H25" s="1128"/>
      <c r="I25" s="1128"/>
      <c r="J25" s="1128"/>
      <c r="K25" s="1128"/>
      <c r="L25" s="1128"/>
      <c r="M25" s="1128"/>
      <c r="N25" s="1128"/>
      <c r="O25" s="1128"/>
      <c r="P25" s="1128"/>
      <c r="Q25" s="1128"/>
      <c r="R25" s="1128"/>
      <c r="S25" s="1128"/>
      <c r="T25" s="1128"/>
      <c r="U25" s="1128"/>
      <c r="V25" s="1128"/>
      <c r="W25" s="1128"/>
      <c r="X25" s="1128"/>
      <c r="Y25" s="1128"/>
      <c r="Z25" s="1139"/>
      <c r="AA25" s="1128"/>
      <c r="AB25" s="1128"/>
      <c r="AC25" s="267"/>
    </row>
    <row r="26" spans="2:29" s="980" customFormat="1" ht="18.95" customHeight="1">
      <c r="B26" s="1135"/>
      <c r="C26" s="1128"/>
      <c r="D26" s="1128"/>
      <c r="E26" s="1128"/>
      <c r="F26" s="1128"/>
      <c r="G26" s="1128"/>
      <c r="H26" s="1128"/>
      <c r="I26" s="1128"/>
      <c r="J26" s="1128"/>
      <c r="K26" s="1128"/>
      <c r="L26" s="1128"/>
      <c r="M26" s="1128"/>
      <c r="N26" s="1128"/>
      <c r="O26" s="1128"/>
      <c r="P26" s="1128"/>
      <c r="Q26" s="1128"/>
      <c r="R26" s="1128"/>
      <c r="S26" s="1128"/>
      <c r="T26" s="1128"/>
      <c r="U26" s="1128"/>
      <c r="V26" s="1128"/>
      <c r="W26" s="1128"/>
      <c r="X26" s="1128"/>
      <c r="Y26" s="1128"/>
      <c r="Z26" s="1139"/>
      <c r="AA26" s="1128"/>
      <c r="AB26" s="1128"/>
      <c r="AC26" s="267"/>
    </row>
    <row r="27" spans="2:29" s="980" customFormat="1" ht="18.95" customHeight="1">
      <c r="B27" s="1135"/>
      <c r="C27" s="1128"/>
      <c r="D27" s="1128"/>
      <c r="E27" s="1128"/>
      <c r="F27" s="1128"/>
      <c r="G27" s="1128"/>
      <c r="H27" s="1128"/>
      <c r="I27" s="1128"/>
      <c r="J27" s="1128"/>
      <c r="K27" s="1128"/>
      <c r="L27" s="1128"/>
      <c r="M27" s="1128"/>
      <c r="N27" s="1128"/>
      <c r="O27" s="1128"/>
      <c r="P27" s="1152" t="s">
        <v>2667</v>
      </c>
      <c r="Q27" s="1128"/>
      <c r="R27" s="1152" t="s">
        <v>2666</v>
      </c>
      <c r="S27" s="1128"/>
      <c r="T27" s="1128"/>
      <c r="U27" s="1128"/>
      <c r="V27" s="1128"/>
      <c r="W27" s="1128"/>
      <c r="X27" s="1128"/>
      <c r="Y27" s="1128"/>
      <c r="Z27" s="1139"/>
      <c r="AA27" s="1128"/>
      <c r="AB27" s="1128"/>
      <c r="AC27" s="267"/>
    </row>
    <row r="28" spans="2:29" s="980" customFormat="1" ht="18.95" customHeight="1">
      <c r="B28" s="1135"/>
      <c r="C28" s="1128"/>
      <c r="D28" s="1128"/>
      <c r="E28" s="1128"/>
      <c r="F28" s="1128"/>
      <c r="G28" s="1128"/>
      <c r="H28" s="1128"/>
      <c r="I28" s="1128"/>
      <c r="J28" s="1128"/>
      <c r="K28" s="1128"/>
      <c r="L28" s="1128"/>
      <c r="M28" s="1128"/>
      <c r="N28" s="1128"/>
      <c r="O28" s="1128"/>
      <c r="P28" s="1128"/>
      <c r="Q28" s="1128"/>
      <c r="R28" s="1128"/>
      <c r="S28" s="1128"/>
      <c r="T28" s="1128"/>
      <c r="U28" s="1128"/>
      <c r="V28" s="1128"/>
      <c r="W28" s="1128"/>
      <c r="X28" s="1128"/>
      <c r="Y28" s="1128"/>
      <c r="Z28" s="1139"/>
      <c r="AA28" s="1128"/>
      <c r="AB28" s="1128"/>
      <c r="AC28" s="267"/>
    </row>
    <row r="29" spans="2:29" s="980" customFormat="1" ht="18.95" customHeight="1">
      <c r="B29" s="1135"/>
      <c r="C29" s="1128"/>
      <c r="D29" s="1128"/>
      <c r="E29" s="1128"/>
      <c r="F29" s="1128"/>
      <c r="G29" s="1128"/>
      <c r="H29" s="1128"/>
      <c r="I29" s="1128"/>
      <c r="J29" s="1128"/>
      <c r="K29" s="1128"/>
      <c r="L29" s="1128"/>
      <c r="M29" s="1128"/>
      <c r="N29" s="1128"/>
      <c r="O29" s="1128"/>
      <c r="P29" s="1128"/>
      <c r="Q29" s="1128"/>
      <c r="R29" s="1128"/>
      <c r="S29" s="1128"/>
      <c r="T29" s="1128"/>
      <c r="U29" s="1128"/>
      <c r="V29" s="1128"/>
      <c r="W29" s="1128"/>
      <c r="X29" s="1128"/>
      <c r="Y29" s="1128"/>
      <c r="Z29" s="1139"/>
      <c r="AA29" s="1128"/>
      <c r="AB29" s="1128"/>
      <c r="AC29" s="267"/>
    </row>
    <row r="30" spans="2:29" s="980" customFormat="1" ht="18.95" customHeight="1">
      <c r="B30" s="1135"/>
      <c r="C30" s="1128"/>
      <c r="D30" s="1128"/>
      <c r="E30" s="1128"/>
      <c r="F30" s="1128"/>
      <c r="G30" s="1128"/>
      <c r="H30" s="1128"/>
      <c r="I30" s="1128"/>
      <c r="J30" s="1128"/>
      <c r="K30" s="1128"/>
      <c r="L30" s="1128"/>
      <c r="M30" s="1128"/>
      <c r="N30" s="1128"/>
      <c r="O30" s="1128"/>
      <c r="P30" s="1128"/>
      <c r="Q30" s="1128"/>
      <c r="R30" s="1128"/>
      <c r="S30" s="1128"/>
      <c r="T30" s="1128"/>
      <c r="U30" s="1128"/>
      <c r="V30" s="1128"/>
      <c r="W30" s="1128"/>
      <c r="X30" s="1128"/>
      <c r="Y30" s="1128"/>
      <c r="Z30" s="1139"/>
      <c r="AA30" s="1128"/>
      <c r="AB30" s="1128"/>
      <c r="AC30" s="267"/>
    </row>
    <row r="31" spans="2:29" s="980" customFormat="1" ht="18.95" customHeight="1">
      <c r="B31" s="1135"/>
      <c r="C31" s="1128"/>
      <c r="D31" s="1128"/>
      <c r="E31" s="1128"/>
      <c r="F31" s="1128"/>
      <c r="G31" s="1128"/>
      <c r="H31" s="1128"/>
      <c r="I31" s="1128"/>
      <c r="J31" s="1128"/>
      <c r="K31" s="1128"/>
      <c r="L31" s="1128"/>
      <c r="M31" s="1128"/>
      <c r="N31" s="1128"/>
      <c r="O31" s="1128"/>
      <c r="P31" s="1128"/>
      <c r="Q31" s="1128"/>
      <c r="R31" s="1128"/>
      <c r="S31" s="1128"/>
      <c r="T31" s="1128"/>
      <c r="U31" s="1128"/>
      <c r="V31" s="1128"/>
      <c r="W31" s="1128"/>
      <c r="X31" s="1128"/>
      <c r="Y31" s="1128"/>
      <c r="Z31" s="1139"/>
      <c r="AA31" s="1128"/>
      <c r="AB31" s="1128"/>
      <c r="AC31" s="267"/>
    </row>
    <row r="32" spans="2:29" s="980" customFormat="1" ht="18.95" customHeight="1">
      <c r="B32" s="1135"/>
      <c r="C32" s="1128"/>
      <c r="D32" s="1128"/>
      <c r="E32" s="1128"/>
      <c r="F32" s="1128"/>
      <c r="G32" s="1128"/>
      <c r="H32" s="1128"/>
      <c r="I32" s="1128"/>
      <c r="J32" s="1128"/>
      <c r="K32" s="1128"/>
      <c r="L32" s="1128"/>
      <c r="M32" s="1128"/>
      <c r="N32" s="1128"/>
      <c r="O32" s="1128"/>
      <c r="P32" s="1128"/>
      <c r="Q32" s="1128"/>
      <c r="R32" s="1128"/>
      <c r="S32" s="1128"/>
      <c r="T32" s="1128"/>
      <c r="U32" s="1128"/>
      <c r="V32" s="1128"/>
      <c r="W32" s="1128"/>
      <c r="X32" s="1128"/>
      <c r="Y32" s="1128"/>
      <c r="Z32" s="1139"/>
      <c r="AA32" s="1128"/>
      <c r="AB32" s="1128"/>
      <c r="AC32" s="267"/>
    </row>
    <row r="33" spans="1:29" s="980" customFormat="1" ht="18.95" customHeight="1">
      <c r="B33" s="1135"/>
      <c r="C33" s="1128"/>
      <c r="D33" s="1128"/>
      <c r="E33" s="1128"/>
      <c r="F33" s="1128"/>
      <c r="G33" s="1128"/>
      <c r="H33" s="1128"/>
      <c r="I33" s="1128"/>
      <c r="J33" s="1128"/>
      <c r="K33" s="1128"/>
      <c r="L33" s="1128"/>
      <c r="M33" s="1128"/>
      <c r="N33" s="1128" t="s">
        <v>2665</v>
      </c>
      <c r="O33" s="1128"/>
      <c r="P33" s="1128"/>
      <c r="Q33" s="1128"/>
      <c r="R33" s="1128"/>
      <c r="S33" s="1128"/>
      <c r="T33" s="1128"/>
      <c r="U33" s="1128"/>
      <c r="V33" s="1128"/>
      <c r="W33" s="1128"/>
      <c r="X33" s="1128"/>
      <c r="Y33" s="1128"/>
      <c r="Z33" s="1139"/>
      <c r="AA33" s="1128"/>
      <c r="AB33" s="1128"/>
      <c r="AC33" s="267"/>
    </row>
    <row r="34" spans="1:29" s="980" customFormat="1" ht="18.95" customHeight="1">
      <c r="B34" s="1135"/>
      <c r="C34" s="1128"/>
      <c r="D34" s="1128"/>
      <c r="E34" s="1128"/>
      <c r="F34" s="1128"/>
      <c r="G34" s="1128"/>
      <c r="H34" s="1128"/>
      <c r="I34" s="1128"/>
      <c r="J34" s="1128"/>
      <c r="K34" s="1128"/>
      <c r="L34" s="1128"/>
      <c r="M34" s="1128"/>
      <c r="N34" s="1128"/>
      <c r="O34" s="1128"/>
      <c r="P34" s="1128"/>
      <c r="Q34" s="1128"/>
      <c r="R34" s="1128"/>
      <c r="S34" s="1128"/>
      <c r="T34" s="1128"/>
      <c r="U34" s="1128"/>
      <c r="V34" s="1128"/>
      <c r="W34" s="1128"/>
      <c r="X34" s="1128"/>
      <c r="Y34" s="1128"/>
      <c r="Z34" s="1139"/>
      <c r="AA34" s="1128"/>
      <c r="AB34" s="1128"/>
      <c r="AC34" s="267"/>
    </row>
    <row r="35" spans="1:29" s="980" customFormat="1" ht="18.95" customHeight="1">
      <c r="B35" s="1130"/>
      <c r="C35" s="1131"/>
      <c r="D35" s="1153" t="s">
        <v>2673</v>
      </c>
      <c r="E35" s="1153"/>
      <c r="F35" s="1153"/>
      <c r="G35" s="1153"/>
      <c r="H35" s="1153"/>
      <c r="I35" s="1154"/>
      <c r="J35" s="1130"/>
      <c r="K35" s="1131"/>
      <c r="L35" s="1167" t="s">
        <v>3045</v>
      </c>
      <c r="M35" s="1168"/>
      <c r="N35" s="1168"/>
      <c r="O35" s="1168" t="s">
        <v>324</v>
      </c>
      <c r="P35" s="1168"/>
      <c r="Q35" s="1168" t="s">
        <v>2663</v>
      </c>
      <c r="R35" s="1168"/>
      <c r="S35" s="1168" t="s">
        <v>2662</v>
      </c>
      <c r="T35" s="1169"/>
      <c r="U35" s="1169"/>
      <c r="V35" s="1169"/>
      <c r="W35" s="1169"/>
      <c r="X35" s="1131"/>
      <c r="Y35" s="1131"/>
      <c r="Z35" s="1132"/>
      <c r="AA35" s="1128"/>
      <c r="AB35" s="1128"/>
      <c r="AC35" s="267"/>
    </row>
    <row r="36" spans="1:29" s="980" customFormat="1" ht="18.95" customHeight="1">
      <c r="B36" s="1135" t="s">
        <v>2664</v>
      </c>
      <c r="C36" s="1128"/>
      <c r="D36" s="1128"/>
      <c r="E36" s="1128"/>
      <c r="F36" s="1128"/>
      <c r="G36" s="1128"/>
      <c r="H36" s="1128"/>
      <c r="I36" s="1139"/>
      <c r="J36" s="1135"/>
      <c r="K36" s="1128"/>
      <c r="X36" s="1170"/>
      <c r="Y36" s="1128"/>
      <c r="Z36" s="1139"/>
      <c r="AA36" s="1128"/>
      <c r="AB36" s="1128"/>
      <c r="AC36" s="267"/>
    </row>
    <row r="37" spans="1:29" s="980" customFormat="1" ht="18.95" customHeight="1">
      <c r="B37" s="1135"/>
      <c r="C37" s="1128"/>
      <c r="D37" s="1155" t="s">
        <v>2672</v>
      </c>
      <c r="E37" s="1155"/>
      <c r="F37" s="1155"/>
      <c r="G37" s="1155"/>
      <c r="H37" s="1155"/>
      <c r="I37" s="1156"/>
      <c r="J37" s="1157"/>
      <c r="K37" s="1158"/>
      <c r="L37" s="1997" t="s">
        <v>794</v>
      </c>
      <c r="M37" s="1997"/>
      <c r="N37" s="1997"/>
      <c r="O37" s="1158"/>
      <c r="P37" s="1158"/>
      <c r="Q37" s="1158"/>
      <c r="R37" s="1158"/>
      <c r="S37" s="1158"/>
      <c r="T37" s="1158"/>
      <c r="U37" s="1158"/>
      <c r="V37" s="1158"/>
      <c r="W37" s="1158" t="s">
        <v>115</v>
      </c>
      <c r="X37" s="1158"/>
      <c r="Y37" s="1158"/>
      <c r="Z37" s="1143"/>
      <c r="AA37" s="1128"/>
      <c r="AB37" s="1128"/>
      <c r="AC37" s="267"/>
    </row>
    <row r="38" spans="1:29" s="980" customFormat="1" ht="18.95" customHeight="1">
      <c r="B38" s="1998" t="s">
        <v>2660</v>
      </c>
      <c r="C38" s="1991"/>
      <c r="D38" s="1990" t="s">
        <v>2686</v>
      </c>
      <c r="E38" s="1991"/>
      <c r="F38" s="1991"/>
      <c r="G38" s="1991"/>
      <c r="H38" s="1991"/>
      <c r="I38" s="1992"/>
      <c r="J38" s="1131"/>
      <c r="K38" s="1131"/>
      <c r="L38" s="1131"/>
      <c r="M38" s="1131"/>
      <c r="N38" s="1131"/>
      <c r="O38" s="1131"/>
      <c r="P38" s="1131"/>
      <c r="Q38" s="1131"/>
      <c r="R38" s="1131"/>
      <c r="S38" s="1131"/>
      <c r="T38" s="1131"/>
      <c r="U38" s="1131"/>
      <c r="V38" s="1131"/>
      <c r="W38" s="1131"/>
      <c r="X38" s="1131"/>
      <c r="Y38" s="1131"/>
      <c r="Z38" s="1132"/>
      <c r="AA38" s="1128"/>
      <c r="AB38" s="1128"/>
      <c r="AC38" s="267"/>
    </row>
    <row r="39" spans="1:29" s="980" customFormat="1" ht="18.95" customHeight="1">
      <c r="B39" s="1999"/>
      <c r="C39" s="1250"/>
      <c r="D39" s="1993"/>
      <c r="E39" s="1250"/>
      <c r="F39" s="1250"/>
      <c r="G39" s="1250"/>
      <c r="H39" s="1250"/>
      <c r="I39" s="1994"/>
      <c r="J39" s="1128"/>
      <c r="K39" s="1128"/>
      <c r="L39" s="1128"/>
      <c r="M39" s="1128"/>
      <c r="N39" s="1128"/>
      <c r="O39" s="1128"/>
      <c r="P39" s="1128"/>
      <c r="Q39" s="1128"/>
      <c r="R39" s="1128"/>
      <c r="S39" s="1128"/>
      <c r="T39" s="1128"/>
      <c r="U39" s="1128"/>
      <c r="V39" s="1128"/>
      <c r="W39" s="1128"/>
      <c r="X39" s="1128"/>
      <c r="Y39" s="1128"/>
      <c r="Z39" s="1139"/>
      <c r="AA39" s="1128"/>
      <c r="AB39" s="1128"/>
      <c r="AC39" s="267"/>
    </row>
    <row r="40" spans="1:29" s="980" customFormat="1" ht="18.95" customHeight="1">
      <c r="B40" s="2000"/>
      <c r="C40" s="1995"/>
      <c r="D40" s="1995"/>
      <c r="E40" s="1995"/>
      <c r="F40" s="1995"/>
      <c r="G40" s="1995"/>
      <c r="H40" s="1995"/>
      <c r="I40" s="1996"/>
      <c r="J40" s="1128"/>
      <c r="K40" s="1128"/>
      <c r="L40" s="1128"/>
      <c r="M40" s="1128"/>
      <c r="N40" s="1128"/>
      <c r="O40" s="1128"/>
      <c r="P40" s="1128"/>
      <c r="Q40" s="1128"/>
      <c r="R40" s="1128"/>
      <c r="S40" s="1128"/>
      <c r="T40" s="1128"/>
      <c r="U40" s="1128"/>
      <c r="V40" s="1128"/>
      <c r="W40" s="1128"/>
      <c r="X40" s="1128"/>
      <c r="Y40" s="1128"/>
      <c r="Z40" s="1139"/>
      <c r="AA40" s="1128"/>
      <c r="AB40" s="1128"/>
      <c r="AC40" s="267"/>
    </row>
    <row r="41" spans="1:29" s="980" customFormat="1" ht="18.75" customHeight="1">
      <c r="B41" s="1998" t="s">
        <v>2659</v>
      </c>
      <c r="C41" s="1991"/>
      <c r="D41" s="1990" t="s">
        <v>2685</v>
      </c>
      <c r="E41" s="1991"/>
      <c r="F41" s="1991"/>
      <c r="G41" s="1991"/>
      <c r="H41" s="1991"/>
      <c r="I41" s="1992"/>
      <c r="J41" s="1131"/>
      <c r="K41" s="1131"/>
      <c r="L41" s="1131"/>
      <c r="M41" s="1131"/>
      <c r="N41" s="1131"/>
      <c r="O41" s="1131"/>
      <c r="P41" s="1131"/>
      <c r="Q41" s="1131"/>
      <c r="R41" s="1131"/>
      <c r="S41" s="1131"/>
      <c r="T41" s="1131"/>
      <c r="U41" s="1131"/>
      <c r="V41" s="1131"/>
      <c r="W41" s="1131"/>
      <c r="X41" s="1131"/>
      <c r="Y41" s="1131"/>
      <c r="Z41" s="1132"/>
      <c r="AA41" s="1128"/>
      <c r="AB41" s="1128"/>
      <c r="AC41" s="267"/>
    </row>
    <row r="42" spans="1:29" s="980" customFormat="1" ht="18.75" customHeight="1">
      <c r="B42" s="1999"/>
      <c r="C42" s="1250"/>
      <c r="D42" s="1993"/>
      <c r="E42" s="1250"/>
      <c r="F42" s="1250"/>
      <c r="G42" s="1250"/>
      <c r="H42" s="1250"/>
      <c r="I42" s="1994"/>
      <c r="J42" s="1128"/>
      <c r="K42" s="1128"/>
      <c r="L42" s="1128"/>
      <c r="M42" s="1128"/>
      <c r="N42" s="1128"/>
      <c r="O42" s="1128"/>
      <c r="P42" s="1128"/>
      <c r="Q42" s="1128"/>
      <c r="R42" s="1128"/>
      <c r="S42" s="1128"/>
      <c r="T42" s="1128"/>
      <c r="U42" s="1128"/>
      <c r="V42" s="1128"/>
      <c r="W42" s="1128"/>
      <c r="X42" s="1128"/>
      <c r="Y42" s="1128"/>
      <c r="Z42" s="1139"/>
      <c r="AA42" s="1128"/>
      <c r="AB42" s="1128"/>
      <c r="AC42" s="267"/>
    </row>
    <row r="43" spans="1:29" s="980" customFormat="1" ht="18.95" customHeight="1">
      <c r="B43" s="2000"/>
      <c r="C43" s="1995"/>
      <c r="D43" s="1995"/>
      <c r="E43" s="1995"/>
      <c r="F43" s="1995"/>
      <c r="G43" s="1995"/>
      <c r="H43" s="1995"/>
      <c r="I43" s="1996"/>
      <c r="J43" s="1158"/>
      <c r="K43" s="1158"/>
      <c r="L43" s="1158"/>
      <c r="M43" s="1158"/>
      <c r="N43" s="1158"/>
      <c r="O43" s="1158"/>
      <c r="P43" s="1158"/>
      <c r="Q43" s="1158"/>
      <c r="R43" s="1158"/>
      <c r="S43" s="1158"/>
      <c r="T43" s="1158"/>
      <c r="U43" s="1158"/>
      <c r="V43" s="1158"/>
      <c r="W43" s="1158"/>
      <c r="X43" s="1158"/>
      <c r="Y43" s="1158"/>
      <c r="Z43" s="1143"/>
      <c r="AA43" s="1128"/>
      <c r="AB43" s="1128"/>
      <c r="AC43" s="267"/>
    </row>
    <row r="44" spans="1:29" s="980" customFormat="1">
      <c r="B44" s="1128"/>
      <c r="C44" s="1128"/>
      <c r="D44" s="1128"/>
      <c r="E44" s="1128"/>
      <c r="F44" s="1128"/>
      <c r="G44" s="1128"/>
      <c r="H44" s="1128"/>
      <c r="I44" s="1128"/>
      <c r="J44" s="1128"/>
      <c r="K44" s="1128"/>
      <c r="L44" s="1128"/>
      <c r="M44" s="1128"/>
      <c r="N44" s="1128"/>
      <c r="O44" s="1128"/>
      <c r="P44" s="1128"/>
      <c r="Q44" s="1128"/>
      <c r="R44" s="1128"/>
      <c r="S44" s="1128"/>
      <c r="T44" s="1128"/>
      <c r="U44" s="1128"/>
      <c r="V44" s="1128"/>
      <c r="W44" s="1128"/>
      <c r="X44" s="1128"/>
      <c r="Y44" s="1128"/>
      <c r="Z44" s="1128"/>
      <c r="AA44" s="1128"/>
      <c r="AB44" s="1128"/>
      <c r="AC44" s="267"/>
    </row>
    <row r="45" spans="1:29" s="980" customFormat="1">
      <c r="B45" s="1128"/>
      <c r="C45" s="1128"/>
      <c r="D45" s="1128"/>
      <c r="E45" s="1128"/>
      <c r="F45" s="1128"/>
      <c r="G45" s="1128"/>
      <c r="H45" s="1128"/>
      <c r="I45" s="1128"/>
      <c r="J45" s="1128"/>
      <c r="K45" s="1128"/>
      <c r="L45" s="1128"/>
      <c r="M45" s="1128"/>
      <c r="N45" s="1128"/>
      <c r="O45" s="1128"/>
      <c r="P45" s="1128"/>
      <c r="Q45" s="1128"/>
      <c r="R45" s="1128"/>
      <c r="S45" s="1128"/>
      <c r="T45" s="1128"/>
      <c r="U45" s="1128"/>
      <c r="V45" s="1128"/>
      <c r="W45" s="1128"/>
      <c r="X45" s="1128"/>
      <c r="Y45" s="1128"/>
      <c r="Z45" s="1128"/>
      <c r="AA45" s="1128"/>
      <c r="AB45" s="1128"/>
      <c r="AC45" s="267"/>
    </row>
    <row r="46" spans="1:29" s="980" customFormat="1" ht="15.95" customHeight="1">
      <c r="A46" s="514"/>
      <c r="B46" s="514"/>
      <c r="C46" s="514"/>
      <c r="D46" s="514"/>
      <c r="E46" s="514"/>
      <c r="F46" s="514"/>
      <c r="G46" s="514"/>
      <c r="H46" s="514"/>
      <c r="I46" s="514"/>
      <c r="J46" s="514"/>
      <c r="K46" s="514"/>
      <c r="L46" s="514"/>
      <c r="M46" s="514"/>
      <c r="N46" s="514"/>
      <c r="O46" s="514"/>
      <c r="P46" s="514"/>
      <c r="Q46" s="514"/>
      <c r="R46" s="514"/>
      <c r="S46" s="514"/>
      <c r="T46" s="514"/>
      <c r="U46" s="514"/>
      <c r="V46" s="514"/>
      <c r="W46" s="514"/>
      <c r="X46" s="514"/>
      <c r="Y46" s="514"/>
      <c r="Z46" s="514"/>
      <c r="AC46" s="267"/>
    </row>
    <row r="47" spans="1:29" s="980" customFormat="1" ht="15.95" customHeight="1">
      <c r="A47" s="514"/>
      <c r="B47" s="514"/>
      <c r="C47" s="514"/>
      <c r="D47" s="514"/>
      <c r="E47" s="514"/>
      <c r="F47" s="514"/>
      <c r="G47" s="514"/>
      <c r="H47" s="514"/>
      <c r="I47" s="514"/>
      <c r="J47" s="514"/>
      <c r="K47" s="514"/>
      <c r="L47" s="514"/>
      <c r="M47" s="514"/>
      <c r="N47" s="514"/>
      <c r="O47" s="514"/>
      <c r="P47" s="514"/>
      <c r="Q47" s="514"/>
      <c r="R47" s="514"/>
      <c r="S47" s="514"/>
      <c r="T47" s="514"/>
      <c r="U47" s="514"/>
      <c r="V47" s="514"/>
      <c r="W47" s="514"/>
      <c r="X47" s="514"/>
      <c r="Y47" s="514"/>
      <c r="Z47" s="514"/>
      <c r="AC47" s="267"/>
    </row>
    <row r="48" spans="1:29" s="980" customFormat="1" ht="15.95" customHeight="1">
      <c r="A48" s="514"/>
      <c r="B48" s="514"/>
      <c r="C48" s="514"/>
      <c r="D48" s="514"/>
      <c r="E48" s="514"/>
      <c r="F48" s="514"/>
      <c r="G48" s="514"/>
      <c r="H48" s="514"/>
      <c r="I48" s="514"/>
      <c r="J48" s="514"/>
      <c r="K48" s="514"/>
      <c r="L48" s="514"/>
      <c r="M48" s="514"/>
      <c r="N48" s="514"/>
      <c r="O48" s="514"/>
      <c r="P48" s="514"/>
      <c r="Q48" s="514"/>
      <c r="R48" s="514"/>
      <c r="S48" s="514"/>
      <c r="T48" s="514"/>
      <c r="U48" s="514"/>
      <c r="V48" s="514"/>
      <c r="W48" s="514"/>
      <c r="X48" s="514"/>
      <c r="Y48" s="514"/>
      <c r="Z48" s="514"/>
      <c r="AC48" s="267"/>
    </row>
    <row r="49" spans="1:29" s="980" customFormat="1" ht="15.95" customHeight="1">
      <c r="A49" s="514"/>
      <c r="B49" s="514"/>
      <c r="C49" s="514"/>
      <c r="D49" s="514"/>
      <c r="E49" s="514"/>
      <c r="F49" s="514"/>
      <c r="G49" s="514"/>
      <c r="H49" s="514"/>
      <c r="I49" s="514"/>
      <c r="J49" s="514"/>
      <c r="K49" s="514"/>
      <c r="L49" s="514"/>
      <c r="M49" s="514"/>
      <c r="N49" s="514"/>
      <c r="O49" s="514"/>
      <c r="P49" s="514"/>
      <c r="Q49" s="514"/>
      <c r="R49" s="514"/>
      <c r="S49" s="514"/>
      <c r="T49" s="514"/>
      <c r="U49" s="514"/>
      <c r="V49" s="514"/>
      <c r="W49" s="514"/>
      <c r="X49" s="514"/>
      <c r="Y49" s="514"/>
      <c r="Z49" s="514"/>
      <c r="AC49" s="267"/>
    </row>
    <row r="50" spans="1:29" s="980" customFormat="1" ht="15.95" customHeight="1">
      <c r="A50" s="514"/>
      <c r="B50" s="514"/>
      <c r="C50" s="514"/>
      <c r="D50" s="514"/>
      <c r="E50" s="514"/>
      <c r="F50" s="514"/>
      <c r="G50" s="514"/>
      <c r="H50" s="514"/>
      <c r="I50" s="514"/>
      <c r="J50" s="514"/>
      <c r="K50" s="514"/>
      <c r="L50" s="514"/>
      <c r="M50" s="514"/>
      <c r="N50" s="514"/>
      <c r="O50" s="514"/>
      <c r="P50" s="514"/>
      <c r="Q50" s="514"/>
      <c r="R50" s="514"/>
      <c r="S50" s="514"/>
      <c r="T50" s="514"/>
      <c r="U50" s="514"/>
      <c r="V50" s="514"/>
      <c r="W50" s="514"/>
      <c r="X50" s="514"/>
      <c r="Y50" s="514"/>
      <c r="Z50" s="514"/>
      <c r="AC50" s="267"/>
    </row>
    <row r="51" spans="1:29" s="980" customFormat="1" ht="15.95" customHeight="1">
      <c r="A51" s="514"/>
      <c r="B51" s="514"/>
      <c r="C51" s="514"/>
      <c r="D51" s="514"/>
      <c r="E51" s="514"/>
      <c r="F51" s="514"/>
      <c r="G51" s="514"/>
      <c r="H51" s="514"/>
      <c r="I51" s="514"/>
      <c r="J51" s="514"/>
      <c r="K51" s="514"/>
      <c r="L51" s="514"/>
      <c r="M51" s="514"/>
      <c r="N51" s="514"/>
      <c r="O51" s="514"/>
      <c r="P51" s="514"/>
      <c r="Q51" s="514"/>
      <c r="R51" s="514"/>
      <c r="S51" s="514"/>
      <c r="T51" s="514"/>
      <c r="U51" s="514"/>
      <c r="V51" s="514"/>
      <c r="W51" s="514"/>
      <c r="X51" s="514"/>
      <c r="Y51" s="514"/>
      <c r="Z51" s="514"/>
      <c r="AC51" s="267"/>
    </row>
    <row r="52" spans="1:29" s="980" customFormat="1" ht="15.95" customHeight="1">
      <c r="A52" s="514"/>
      <c r="B52" s="514"/>
      <c r="C52" s="514"/>
      <c r="D52" s="514"/>
      <c r="E52" s="514"/>
      <c r="F52" s="514"/>
      <c r="G52" s="514"/>
      <c r="H52" s="514"/>
      <c r="I52" s="514"/>
      <c r="J52" s="514"/>
      <c r="K52" s="514"/>
      <c r="L52" s="514"/>
      <c r="M52" s="514"/>
      <c r="N52" s="514"/>
      <c r="O52" s="514"/>
      <c r="P52" s="514"/>
      <c r="Q52" s="514"/>
      <c r="R52" s="514"/>
      <c r="S52" s="514"/>
      <c r="T52" s="514"/>
      <c r="U52" s="514"/>
      <c r="V52" s="514"/>
      <c r="W52" s="514"/>
      <c r="X52" s="514"/>
      <c r="Y52" s="514"/>
      <c r="Z52" s="514"/>
      <c r="AC52" s="267"/>
    </row>
    <row r="53" spans="1:29" s="980" customFormat="1" ht="15.95" customHeight="1">
      <c r="A53" s="514"/>
      <c r="B53" s="514"/>
      <c r="C53" s="514"/>
      <c r="D53" s="514"/>
      <c r="E53" s="514"/>
      <c r="F53" s="514"/>
      <c r="G53" s="514"/>
      <c r="H53" s="514"/>
      <c r="I53" s="514"/>
      <c r="J53" s="514"/>
      <c r="K53" s="514"/>
      <c r="L53" s="514"/>
      <c r="M53" s="514"/>
      <c r="N53" s="514"/>
      <c r="O53" s="514"/>
      <c r="P53" s="514"/>
      <c r="Q53" s="514"/>
      <c r="R53" s="514"/>
      <c r="S53" s="514"/>
      <c r="T53" s="514"/>
      <c r="U53" s="514"/>
      <c r="V53" s="514"/>
      <c r="W53" s="514"/>
      <c r="X53" s="514"/>
      <c r="Y53" s="514"/>
      <c r="Z53" s="514"/>
      <c r="AC53" s="267"/>
    </row>
    <row r="54" spans="1:29" s="980" customFormat="1" ht="15.95" customHeight="1">
      <c r="A54" s="514"/>
      <c r="B54" s="514"/>
      <c r="C54" s="514"/>
      <c r="D54" s="514"/>
      <c r="E54" s="514"/>
      <c r="F54" s="514"/>
      <c r="G54" s="514"/>
      <c r="H54" s="514"/>
      <c r="I54" s="514"/>
      <c r="J54" s="514"/>
      <c r="K54" s="514"/>
      <c r="L54" s="514"/>
      <c r="M54" s="514"/>
      <c r="N54" s="514"/>
      <c r="O54" s="514"/>
      <c r="P54" s="514"/>
      <c r="Q54" s="514"/>
      <c r="R54" s="514"/>
      <c r="S54" s="514"/>
      <c r="T54" s="514"/>
      <c r="U54" s="514"/>
      <c r="V54" s="514"/>
      <c r="W54" s="514"/>
      <c r="X54" s="514"/>
      <c r="Y54" s="514"/>
      <c r="Z54" s="514"/>
      <c r="AC54" s="267"/>
    </row>
    <row r="55" spans="1:29" s="980" customFormat="1" ht="15.95" customHeight="1">
      <c r="A55" s="514"/>
      <c r="B55" s="514"/>
      <c r="C55" s="514"/>
      <c r="D55" s="514"/>
      <c r="E55" s="514"/>
      <c r="F55" s="514"/>
      <c r="G55" s="514"/>
      <c r="H55" s="514"/>
      <c r="I55" s="514"/>
      <c r="J55" s="514"/>
      <c r="K55" s="514"/>
      <c r="L55" s="514"/>
      <c r="M55" s="514"/>
      <c r="N55" s="514"/>
      <c r="O55" s="514"/>
      <c r="P55" s="514"/>
      <c r="Q55" s="514"/>
      <c r="R55" s="514"/>
      <c r="S55" s="514"/>
      <c r="T55" s="514"/>
      <c r="U55" s="514"/>
      <c r="V55" s="514"/>
      <c r="W55" s="514"/>
      <c r="X55" s="514"/>
      <c r="Y55" s="514"/>
      <c r="Z55" s="514"/>
      <c r="AC55" s="267"/>
    </row>
    <row r="56" spans="1:29" s="980" customFormat="1" ht="15.95" customHeight="1">
      <c r="A56" s="514"/>
      <c r="B56" s="514"/>
      <c r="C56" s="514"/>
      <c r="D56" s="514"/>
      <c r="E56" s="514"/>
      <c r="F56" s="514"/>
      <c r="G56" s="514"/>
      <c r="H56" s="514"/>
      <c r="I56" s="514"/>
      <c r="J56" s="514"/>
      <c r="K56" s="514"/>
      <c r="L56" s="514"/>
      <c r="M56" s="514"/>
      <c r="N56" s="514"/>
      <c r="O56" s="514"/>
      <c r="P56" s="514"/>
      <c r="Q56" s="514"/>
      <c r="R56" s="514"/>
      <c r="S56" s="514"/>
      <c r="T56" s="514"/>
      <c r="U56" s="514"/>
      <c r="V56" s="514"/>
      <c r="W56" s="514"/>
      <c r="X56" s="514"/>
      <c r="Y56" s="514"/>
      <c r="Z56" s="514"/>
      <c r="AC56" s="267"/>
    </row>
    <row r="57" spans="1:29" s="980" customFormat="1" ht="15.95" customHeight="1">
      <c r="A57" s="514"/>
      <c r="B57" s="514"/>
      <c r="C57" s="514"/>
      <c r="D57" s="514"/>
      <c r="E57" s="514"/>
      <c r="F57" s="514"/>
      <c r="G57" s="514"/>
      <c r="H57" s="514"/>
      <c r="I57" s="514"/>
      <c r="J57" s="514"/>
      <c r="K57" s="514"/>
      <c r="L57" s="514"/>
      <c r="M57" s="514"/>
      <c r="N57" s="514"/>
      <c r="O57" s="514"/>
      <c r="P57" s="514"/>
      <c r="Q57" s="514"/>
      <c r="R57" s="514"/>
      <c r="S57" s="514"/>
      <c r="T57" s="514"/>
      <c r="U57" s="514"/>
      <c r="V57" s="514"/>
      <c r="W57" s="514"/>
      <c r="X57" s="514"/>
      <c r="Y57" s="514"/>
      <c r="Z57" s="514"/>
      <c r="AC57" s="267"/>
    </row>
    <row r="58" spans="1:29" s="980" customFormat="1" ht="15.95" customHeight="1">
      <c r="A58" s="514"/>
      <c r="B58" s="514"/>
      <c r="C58" s="514"/>
      <c r="D58" s="514"/>
      <c r="E58" s="514"/>
      <c r="F58" s="514"/>
      <c r="G58" s="514"/>
      <c r="H58" s="514"/>
      <c r="I58" s="514"/>
      <c r="J58" s="514"/>
      <c r="K58" s="514"/>
      <c r="L58" s="514"/>
      <c r="M58" s="514"/>
      <c r="N58" s="514"/>
      <c r="O58" s="514"/>
      <c r="P58" s="514"/>
      <c r="Q58" s="514"/>
      <c r="R58" s="514"/>
      <c r="S58" s="514"/>
      <c r="T58" s="514"/>
      <c r="U58" s="514"/>
      <c r="V58" s="514"/>
      <c r="W58" s="514"/>
      <c r="X58" s="514"/>
      <c r="Y58" s="514"/>
      <c r="Z58" s="514"/>
      <c r="AC58" s="267"/>
    </row>
    <row r="59" spans="1:29" s="980" customFormat="1" ht="15.95" customHeight="1">
      <c r="A59" s="514"/>
      <c r="B59" s="514"/>
      <c r="C59" s="514"/>
      <c r="D59" s="514"/>
      <c r="E59" s="514"/>
      <c r="F59" s="514"/>
      <c r="G59" s="514"/>
      <c r="H59" s="514"/>
      <c r="I59" s="514"/>
      <c r="J59" s="514"/>
      <c r="K59" s="514"/>
      <c r="L59" s="514"/>
      <c r="M59" s="514"/>
      <c r="N59" s="514"/>
      <c r="O59" s="514"/>
      <c r="P59" s="514"/>
      <c r="Q59" s="514"/>
      <c r="R59" s="514"/>
      <c r="S59" s="514"/>
      <c r="T59" s="514"/>
      <c r="U59" s="514"/>
      <c r="V59" s="514"/>
      <c r="W59" s="514"/>
      <c r="X59" s="514"/>
      <c r="Y59" s="514"/>
      <c r="Z59" s="514"/>
      <c r="AC59" s="267"/>
    </row>
    <row r="60" spans="1:29" s="980" customFormat="1" ht="15.95" customHeight="1">
      <c r="A60" s="514"/>
      <c r="B60" s="514"/>
      <c r="C60" s="514"/>
      <c r="D60" s="514"/>
      <c r="E60" s="514"/>
      <c r="F60" s="514"/>
      <c r="G60" s="514"/>
      <c r="H60" s="514"/>
      <c r="I60" s="514"/>
      <c r="J60" s="514"/>
      <c r="K60" s="514"/>
      <c r="L60" s="514"/>
      <c r="M60" s="514"/>
      <c r="N60" s="514"/>
      <c r="O60" s="514"/>
      <c r="P60" s="514"/>
      <c r="Q60" s="514"/>
      <c r="R60" s="514"/>
      <c r="S60" s="514"/>
      <c r="T60" s="514"/>
      <c r="U60" s="514"/>
      <c r="V60" s="514"/>
      <c r="W60" s="514"/>
      <c r="X60" s="514"/>
      <c r="Y60" s="514"/>
      <c r="Z60" s="514"/>
      <c r="AC60" s="267"/>
    </row>
    <row r="61" spans="1:29" s="980" customFormat="1" ht="15.95" customHeight="1">
      <c r="A61" s="514"/>
      <c r="B61" s="514"/>
      <c r="C61" s="514"/>
      <c r="D61" s="514"/>
      <c r="E61" s="514"/>
      <c r="F61" s="514"/>
      <c r="G61" s="514"/>
      <c r="H61" s="514"/>
      <c r="I61" s="514"/>
      <c r="J61" s="514"/>
      <c r="K61" s="514"/>
      <c r="L61" s="514"/>
      <c r="M61" s="514"/>
      <c r="N61" s="514"/>
      <c r="O61" s="514"/>
      <c r="P61" s="514"/>
      <c r="Q61" s="514"/>
      <c r="R61" s="514"/>
      <c r="S61" s="514"/>
      <c r="T61" s="514"/>
      <c r="U61" s="514"/>
      <c r="V61" s="514"/>
      <c r="W61" s="514"/>
      <c r="X61" s="514"/>
      <c r="Y61" s="514"/>
      <c r="Z61" s="514"/>
      <c r="AC61" s="267"/>
    </row>
    <row r="62" spans="1:29" s="980" customFormat="1" ht="15.95" customHeight="1">
      <c r="A62" s="514"/>
      <c r="B62" s="514"/>
      <c r="C62" s="514"/>
      <c r="D62" s="514"/>
      <c r="E62" s="514"/>
      <c r="F62" s="514"/>
      <c r="G62" s="514"/>
      <c r="H62" s="514"/>
      <c r="I62" s="514"/>
      <c r="J62" s="514"/>
      <c r="K62" s="514"/>
      <c r="L62" s="514"/>
      <c r="M62" s="514"/>
      <c r="N62" s="514"/>
      <c r="O62" s="514"/>
      <c r="P62" s="514"/>
      <c r="Q62" s="514"/>
      <c r="R62" s="514"/>
      <c r="S62" s="514"/>
      <c r="T62" s="514"/>
      <c r="U62" s="514"/>
      <c r="V62" s="514"/>
      <c r="W62" s="514"/>
      <c r="X62" s="514"/>
      <c r="Y62" s="514"/>
      <c r="Z62" s="514"/>
      <c r="AC62" s="267"/>
    </row>
    <row r="63" spans="1:29" s="980" customFormat="1" ht="15.95" customHeight="1">
      <c r="A63" s="514"/>
      <c r="B63" s="514"/>
      <c r="C63" s="514"/>
      <c r="D63" s="514"/>
      <c r="E63" s="514"/>
      <c r="F63" s="514"/>
      <c r="G63" s="514"/>
      <c r="H63" s="514"/>
      <c r="I63" s="514"/>
      <c r="J63" s="514"/>
      <c r="K63" s="514"/>
      <c r="L63" s="514"/>
      <c r="M63" s="514"/>
      <c r="N63" s="514"/>
      <c r="O63" s="514"/>
      <c r="P63" s="514"/>
      <c r="Q63" s="514"/>
      <c r="R63" s="514"/>
      <c r="S63" s="514"/>
      <c r="T63" s="514"/>
      <c r="U63" s="514"/>
      <c r="V63" s="514"/>
      <c r="W63" s="514"/>
      <c r="X63" s="514"/>
      <c r="Y63" s="514"/>
      <c r="Z63" s="514"/>
      <c r="AC63" s="267"/>
    </row>
    <row r="64" spans="1:29" s="980" customFormat="1" ht="15.95" customHeight="1">
      <c r="A64" s="514"/>
      <c r="B64" s="514"/>
      <c r="C64" s="514"/>
      <c r="D64" s="514"/>
      <c r="E64" s="514"/>
      <c r="F64" s="514"/>
      <c r="G64" s="514"/>
      <c r="H64" s="514"/>
      <c r="I64" s="514"/>
      <c r="J64" s="514"/>
      <c r="K64" s="514"/>
      <c r="L64" s="514"/>
      <c r="M64" s="514"/>
      <c r="N64" s="514"/>
      <c r="O64" s="514"/>
      <c r="P64" s="514"/>
      <c r="Q64" s="514"/>
      <c r="R64" s="514"/>
      <c r="S64" s="514"/>
      <c r="T64" s="514"/>
      <c r="U64" s="514"/>
      <c r="V64" s="514"/>
      <c r="W64" s="514"/>
      <c r="X64" s="514"/>
      <c r="Y64" s="514"/>
      <c r="Z64" s="514"/>
      <c r="AC64" s="267"/>
    </row>
    <row r="65" spans="1:29" s="980" customFormat="1" ht="15.95" customHeight="1">
      <c r="A65" s="514"/>
      <c r="B65" s="514"/>
      <c r="C65" s="514"/>
      <c r="D65" s="514"/>
      <c r="E65" s="514"/>
      <c r="F65" s="514"/>
      <c r="G65" s="514"/>
      <c r="H65" s="514"/>
      <c r="I65" s="514"/>
      <c r="J65" s="514"/>
      <c r="K65" s="514"/>
      <c r="L65" s="514"/>
      <c r="M65" s="514"/>
      <c r="N65" s="514"/>
      <c r="O65" s="514"/>
      <c r="P65" s="514"/>
      <c r="Q65" s="514"/>
      <c r="R65" s="514"/>
      <c r="S65" s="514"/>
      <c r="T65" s="514"/>
      <c r="U65" s="514"/>
      <c r="V65" s="514"/>
      <c r="W65" s="514"/>
      <c r="X65" s="514"/>
      <c r="Y65" s="514"/>
      <c r="Z65" s="514"/>
      <c r="AC65" s="267"/>
    </row>
    <row r="66" spans="1:29" s="980" customFormat="1" ht="15.95" customHeight="1">
      <c r="A66" s="514"/>
      <c r="B66" s="514"/>
      <c r="C66" s="514"/>
      <c r="D66" s="514"/>
      <c r="E66" s="514"/>
      <c r="F66" s="514"/>
      <c r="G66" s="514"/>
      <c r="H66" s="514"/>
      <c r="I66" s="514"/>
      <c r="J66" s="514"/>
      <c r="K66" s="514"/>
      <c r="L66" s="514"/>
      <c r="M66" s="514"/>
      <c r="N66" s="514"/>
      <c r="O66" s="514"/>
      <c r="P66" s="514"/>
      <c r="Q66" s="514"/>
      <c r="R66" s="514"/>
      <c r="S66" s="514"/>
      <c r="T66" s="514"/>
      <c r="U66" s="514"/>
      <c r="V66" s="514"/>
      <c r="W66" s="514"/>
      <c r="X66" s="514"/>
      <c r="Y66" s="514"/>
      <c r="Z66" s="514"/>
      <c r="AC66" s="267"/>
    </row>
    <row r="67" spans="1:29" s="980" customFormat="1" ht="15.95" customHeight="1">
      <c r="A67" s="514"/>
      <c r="AC67" s="267"/>
    </row>
    <row r="68" spans="1:29" s="980" customFormat="1" ht="15.95" customHeight="1">
      <c r="A68" s="514"/>
      <c r="AC68" s="267"/>
    </row>
    <row r="69" spans="1:29" s="980" customFormat="1" ht="15.95" customHeight="1">
      <c r="A69" s="514"/>
      <c r="AC69" s="267"/>
    </row>
    <row r="70" spans="1:29" s="980" customFormat="1" ht="15.95" customHeight="1">
      <c r="A70" s="514"/>
      <c r="AC70" s="267"/>
    </row>
    <row r="71" spans="1:29" s="980" customFormat="1" ht="15.95" customHeight="1">
      <c r="A71" s="514"/>
      <c r="AC71" s="267"/>
    </row>
    <row r="72" spans="1:29" s="980" customFormat="1" ht="15.95" customHeight="1">
      <c r="A72" s="514"/>
      <c r="AC72" s="267"/>
    </row>
    <row r="73" spans="1:29" s="980" customFormat="1">
      <c r="AC73" s="267"/>
    </row>
    <row r="74" spans="1:29" s="980" customFormat="1">
      <c r="A74" s="1138"/>
      <c r="B74" s="1138"/>
      <c r="C74" s="1138"/>
      <c r="D74" s="1138"/>
      <c r="E74" s="1138"/>
      <c r="F74" s="1138"/>
      <c r="G74" s="1138"/>
      <c r="H74" s="1138"/>
      <c r="I74" s="1138"/>
      <c r="J74" s="1138"/>
      <c r="K74" s="1138"/>
      <c r="L74" s="1138"/>
      <c r="M74" s="1138"/>
      <c r="N74" s="1138"/>
      <c r="O74" s="1138"/>
      <c r="P74" s="1138"/>
      <c r="Q74" s="1138"/>
      <c r="R74" s="1138"/>
      <c r="S74" s="1138"/>
      <c r="T74" s="1138"/>
      <c r="U74" s="1138"/>
      <c r="V74" s="1138"/>
      <c r="W74" s="1138"/>
      <c r="X74" s="514"/>
      <c r="Y74" s="514"/>
      <c r="Z74" s="514"/>
      <c r="AC74" s="267"/>
    </row>
    <row r="75" spans="1:29" s="980" customFormat="1">
      <c r="A75" s="514"/>
      <c r="B75" s="514"/>
      <c r="C75" s="514"/>
      <c r="D75" s="514"/>
      <c r="E75" s="514"/>
      <c r="F75" s="514"/>
      <c r="G75" s="514"/>
      <c r="H75" s="514"/>
      <c r="I75" s="514"/>
      <c r="J75" s="514"/>
      <c r="K75" s="514"/>
      <c r="L75" s="514"/>
      <c r="M75" s="514"/>
      <c r="N75" s="514"/>
      <c r="O75" s="514"/>
      <c r="P75" s="514"/>
      <c r="Q75" s="514"/>
      <c r="R75" s="514"/>
      <c r="S75" s="514"/>
      <c r="T75" s="514"/>
      <c r="U75" s="514"/>
      <c r="V75" s="514"/>
      <c r="W75" s="514"/>
      <c r="X75" s="514"/>
      <c r="Y75" s="514"/>
      <c r="Z75" s="514"/>
      <c r="AC75" s="267"/>
    </row>
    <row r="76" spans="1:29" s="980" customFormat="1">
      <c r="A76" s="514"/>
      <c r="B76" s="514"/>
      <c r="C76" s="514"/>
      <c r="D76" s="514"/>
      <c r="E76" s="514"/>
      <c r="F76" s="514"/>
      <c r="G76" s="514"/>
      <c r="H76" s="514"/>
      <c r="I76" s="514"/>
      <c r="J76" s="514"/>
      <c r="K76" s="514"/>
      <c r="L76" s="514"/>
      <c r="M76" s="514"/>
      <c r="N76" s="514"/>
      <c r="O76" s="514"/>
      <c r="P76" s="514"/>
      <c r="Q76" s="514"/>
      <c r="R76" s="514"/>
      <c r="S76" s="514"/>
      <c r="T76" s="514"/>
      <c r="U76" s="514"/>
      <c r="V76" s="514"/>
      <c r="W76" s="514"/>
      <c r="X76" s="514"/>
      <c r="Y76" s="514"/>
      <c r="Z76" s="514"/>
      <c r="AC76" s="267"/>
    </row>
    <row r="77" spans="1:29" s="980" customFormat="1">
      <c r="A77" s="514"/>
      <c r="B77" s="514"/>
      <c r="C77" s="514"/>
      <c r="D77" s="514"/>
      <c r="E77" s="514"/>
      <c r="F77" s="514"/>
      <c r="G77" s="514"/>
      <c r="H77" s="514"/>
      <c r="I77" s="514"/>
      <c r="J77" s="514"/>
      <c r="K77" s="514"/>
      <c r="L77" s="514"/>
      <c r="M77" s="514"/>
      <c r="N77" s="514"/>
      <c r="O77" s="514"/>
      <c r="P77" s="514"/>
      <c r="Q77" s="514"/>
      <c r="R77" s="514"/>
      <c r="S77" s="514"/>
      <c r="T77" s="514"/>
      <c r="U77" s="514"/>
      <c r="V77" s="514"/>
      <c r="W77" s="514"/>
      <c r="X77" s="514"/>
      <c r="Y77" s="514"/>
      <c r="Z77" s="514"/>
      <c r="AC77" s="267"/>
    </row>
    <row r="78" spans="1:29" s="980" customFormat="1">
      <c r="A78" s="514"/>
      <c r="B78" s="514"/>
      <c r="C78" s="514"/>
      <c r="D78" s="514"/>
      <c r="E78" s="514"/>
      <c r="F78" s="514"/>
      <c r="G78" s="514"/>
      <c r="H78" s="514"/>
      <c r="I78" s="514"/>
      <c r="J78" s="514"/>
      <c r="K78" s="514"/>
      <c r="L78" s="514"/>
      <c r="M78" s="514"/>
      <c r="N78" s="514"/>
      <c r="O78" s="514"/>
      <c r="P78" s="514"/>
      <c r="Q78" s="514"/>
      <c r="R78" s="514"/>
      <c r="S78" s="514"/>
      <c r="T78" s="514"/>
      <c r="U78" s="514"/>
      <c r="V78" s="514"/>
      <c r="W78" s="514"/>
      <c r="X78" s="514"/>
      <c r="Y78" s="514"/>
      <c r="Z78" s="514"/>
      <c r="AC78" s="267"/>
    </row>
    <row r="79" spans="1:29" s="980" customFormat="1">
      <c r="A79" s="514"/>
      <c r="B79" s="514"/>
      <c r="C79" s="514"/>
      <c r="D79" s="514"/>
      <c r="E79" s="514"/>
      <c r="F79" s="514"/>
      <c r="G79" s="514"/>
      <c r="H79" s="514"/>
      <c r="I79" s="514"/>
      <c r="J79" s="514"/>
      <c r="K79" s="514"/>
      <c r="L79" s="514"/>
      <c r="M79" s="514"/>
      <c r="N79" s="514"/>
      <c r="O79" s="514"/>
      <c r="P79" s="514"/>
      <c r="Q79" s="514"/>
      <c r="R79" s="514"/>
      <c r="S79" s="514"/>
      <c r="T79" s="514"/>
      <c r="U79" s="514"/>
      <c r="V79" s="514"/>
      <c r="W79" s="514"/>
      <c r="X79" s="514"/>
      <c r="Y79" s="514"/>
      <c r="Z79" s="514"/>
      <c r="AC79" s="267"/>
    </row>
    <row r="80" spans="1:29" s="980" customFormat="1">
      <c r="A80" s="514"/>
      <c r="B80" s="514"/>
      <c r="C80" s="514"/>
      <c r="D80" s="514"/>
      <c r="E80" s="514"/>
      <c r="F80" s="514"/>
      <c r="G80" s="514"/>
      <c r="H80" s="514"/>
      <c r="I80" s="514"/>
      <c r="J80" s="514"/>
      <c r="K80" s="514"/>
      <c r="L80" s="514"/>
      <c r="M80" s="514"/>
      <c r="N80" s="514"/>
      <c r="O80" s="514"/>
      <c r="P80" s="514"/>
      <c r="Q80" s="514"/>
      <c r="R80" s="514"/>
      <c r="S80" s="514"/>
      <c r="T80" s="514"/>
      <c r="U80" s="514"/>
      <c r="V80" s="514"/>
      <c r="W80" s="514"/>
      <c r="X80" s="514"/>
      <c r="Y80" s="514"/>
      <c r="Z80" s="514"/>
      <c r="AC80" s="267"/>
    </row>
    <row r="81" spans="1:29" s="980" customFormat="1">
      <c r="A81" s="514"/>
      <c r="B81" s="514"/>
      <c r="C81" s="514"/>
      <c r="D81" s="514"/>
      <c r="E81" s="514"/>
      <c r="F81" s="514"/>
      <c r="G81" s="514"/>
      <c r="H81" s="514"/>
      <c r="I81" s="514"/>
      <c r="J81" s="514"/>
      <c r="K81" s="514"/>
      <c r="L81" s="514"/>
      <c r="M81" s="514"/>
      <c r="N81" s="514"/>
      <c r="O81" s="514"/>
      <c r="P81" s="514"/>
      <c r="Q81" s="514"/>
      <c r="R81" s="514"/>
      <c r="S81" s="514"/>
      <c r="T81" s="514"/>
      <c r="U81" s="514"/>
      <c r="V81" s="514"/>
      <c r="W81" s="514"/>
      <c r="X81" s="514"/>
      <c r="Y81" s="514"/>
      <c r="Z81" s="514"/>
      <c r="AC81" s="267"/>
    </row>
    <row r="82" spans="1:29" s="980" customFormat="1">
      <c r="A82" s="514"/>
      <c r="B82" s="514"/>
      <c r="C82" s="514"/>
      <c r="D82" s="514"/>
      <c r="E82" s="514"/>
      <c r="F82" s="514"/>
      <c r="G82" s="514"/>
      <c r="H82" s="514"/>
      <c r="I82" s="514"/>
      <c r="J82" s="514"/>
      <c r="K82" s="514"/>
      <c r="L82" s="514"/>
      <c r="M82" s="514"/>
      <c r="N82" s="514"/>
      <c r="O82" s="514"/>
      <c r="P82" s="514"/>
      <c r="Q82" s="514"/>
      <c r="R82" s="514"/>
      <c r="S82" s="514"/>
      <c r="T82" s="514"/>
      <c r="U82" s="514"/>
      <c r="V82" s="514"/>
      <c r="W82" s="514"/>
      <c r="X82" s="514"/>
      <c r="Y82" s="514"/>
      <c r="Z82" s="514"/>
      <c r="AC82" s="267"/>
    </row>
    <row r="83" spans="1:29" s="980" customFormat="1">
      <c r="A83" s="514"/>
      <c r="B83" s="514"/>
      <c r="C83" s="514"/>
      <c r="D83" s="514"/>
      <c r="E83" s="514"/>
      <c r="F83" s="514"/>
      <c r="G83" s="514"/>
      <c r="H83" s="514"/>
      <c r="I83" s="514"/>
      <c r="J83" s="514"/>
      <c r="K83" s="514"/>
      <c r="L83" s="514"/>
      <c r="M83" s="514"/>
      <c r="N83" s="514"/>
      <c r="O83" s="514"/>
      <c r="P83" s="514"/>
      <c r="Q83" s="514"/>
      <c r="R83" s="514"/>
      <c r="S83" s="514"/>
      <c r="T83" s="514"/>
      <c r="U83" s="514"/>
      <c r="V83" s="514"/>
      <c r="W83" s="514"/>
      <c r="X83" s="514"/>
      <c r="Y83" s="514"/>
      <c r="Z83" s="514"/>
      <c r="AC83" s="267"/>
    </row>
    <row r="84" spans="1:29" ht="13.5" customHeight="1">
      <c r="A84" s="324"/>
      <c r="B84" s="324"/>
      <c r="C84" s="324"/>
      <c r="D84" s="324"/>
      <c r="E84" s="324"/>
      <c r="F84" s="324"/>
      <c r="G84" s="1159"/>
      <c r="H84" s="1159"/>
      <c r="I84" s="1159"/>
      <c r="J84" s="1159"/>
      <c r="K84" s="1159"/>
      <c r="L84" s="1159"/>
      <c r="M84" s="1159"/>
      <c r="N84" s="1159"/>
      <c r="O84" s="1159"/>
      <c r="P84" s="1159"/>
      <c r="Q84" s="1159"/>
      <c r="R84" s="1159"/>
      <c r="S84" s="1159"/>
      <c r="T84" s="1159"/>
      <c r="U84" s="1159"/>
      <c r="V84" s="1159"/>
      <c r="W84" s="1159"/>
      <c r="X84" s="1159"/>
      <c r="Y84" s="1159"/>
      <c r="Z84" s="1159"/>
    </row>
    <row r="85" spans="1:29">
      <c r="A85" s="324"/>
      <c r="B85" s="324"/>
      <c r="C85" s="324"/>
      <c r="D85" s="324"/>
      <c r="E85" s="324"/>
      <c r="F85" s="324"/>
      <c r="G85" s="1159"/>
      <c r="H85" s="1159"/>
      <c r="I85" s="1159"/>
      <c r="J85" s="1159"/>
      <c r="K85" s="1159"/>
      <c r="L85" s="1159"/>
      <c r="M85" s="1159"/>
      <c r="N85" s="1159"/>
      <c r="O85" s="1159"/>
      <c r="P85" s="1159"/>
      <c r="Q85" s="1159"/>
      <c r="R85" s="1159"/>
      <c r="S85" s="1159"/>
      <c r="T85" s="1159"/>
      <c r="U85" s="1159"/>
      <c r="V85" s="1159"/>
      <c r="W85" s="1159"/>
      <c r="X85" s="1159"/>
      <c r="Y85" s="1159"/>
      <c r="Z85" s="1159"/>
    </row>
    <row r="86" spans="1:29">
      <c r="A86" s="514"/>
      <c r="B86" s="324"/>
      <c r="C86" s="324"/>
      <c r="D86" s="324"/>
      <c r="E86" s="324"/>
      <c r="F86" s="324"/>
      <c r="G86" s="1159"/>
      <c r="H86" s="1159"/>
      <c r="I86" s="1159"/>
      <c r="J86" s="1159"/>
      <c r="K86" s="1159"/>
      <c r="L86" s="1159"/>
      <c r="M86" s="1159"/>
      <c r="N86" s="1159"/>
      <c r="O86" s="1159"/>
      <c r="P86" s="1159"/>
      <c r="Q86" s="1159"/>
      <c r="R86" s="1159"/>
      <c r="S86" s="1159"/>
      <c r="T86" s="1159"/>
      <c r="U86" s="1159"/>
      <c r="V86" s="1159"/>
      <c r="W86" s="1159"/>
      <c r="X86" s="1159"/>
      <c r="Y86" s="1159"/>
      <c r="Z86" s="1159"/>
    </row>
    <row r="87" spans="1:29">
      <c r="A87" s="514"/>
      <c r="B87" s="324"/>
      <c r="C87" s="324"/>
      <c r="D87" s="324"/>
      <c r="E87" s="324"/>
      <c r="F87" s="324"/>
      <c r="G87" s="324"/>
      <c r="H87" s="324"/>
      <c r="I87" s="324"/>
      <c r="J87" s="324"/>
      <c r="K87" s="1160"/>
      <c r="L87" s="324"/>
      <c r="M87" s="1160"/>
      <c r="N87" s="324"/>
      <c r="O87" s="1160"/>
      <c r="P87" s="324"/>
      <c r="Q87" s="324"/>
      <c r="R87" s="317"/>
      <c r="S87" s="317"/>
      <c r="T87" s="324"/>
      <c r="U87" s="324"/>
      <c r="V87" s="324"/>
      <c r="W87" s="324"/>
      <c r="X87" s="324"/>
      <c r="Y87" s="324"/>
      <c r="Z87" s="324"/>
    </row>
    <row r="88" spans="1:29">
      <c r="A88" s="324"/>
      <c r="B88" s="324"/>
      <c r="C88" s="324"/>
      <c r="D88" s="324"/>
      <c r="E88" s="324"/>
      <c r="F88" s="324"/>
      <c r="G88" s="324"/>
      <c r="H88" s="324"/>
      <c r="I88" s="324"/>
      <c r="J88" s="324"/>
      <c r="K88" s="1160"/>
      <c r="L88" s="324"/>
      <c r="M88" s="1160"/>
      <c r="N88" s="324"/>
      <c r="O88" s="1160"/>
      <c r="P88" s="324"/>
      <c r="Q88" s="324"/>
      <c r="R88" s="317"/>
      <c r="S88" s="317"/>
      <c r="T88" s="324"/>
      <c r="U88" s="324"/>
      <c r="V88" s="324"/>
      <c r="W88" s="324"/>
      <c r="X88" s="324"/>
      <c r="Y88" s="324"/>
      <c r="Z88" s="324"/>
    </row>
    <row r="89" spans="1:29" ht="13.5" customHeight="1">
      <c r="B89" s="324"/>
      <c r="C89" s="324"/>
      <c r="D89" s="324"/>
      <c r="E89" s="324"/>
      <c r="F89" s="324"/>
      <c r="G89" s="324"/>
      <c r="H89" s="324"/>
      <c r="I89" s="324"/>
      <c r="J89" s="324"/>
      <c r="K89" s="324"/>
      <c r="L89" s="324"/>
      <c r="M89" s="324"/>
      <c r="N89" s="324"/>
      <c r="O89" s="324"/>
      <c r="P89" s="324"/>
      <c r="Q89" s="324"/>
      <c r="R89" s="317"/>
      <c r="S89" s="317"/>
      <c r="T89" s="324"/>
      <c r="U89" s="324"/>
      <c r="V89" s="324"/>
      <c r="W89" s="324"/>
      <c r="X89" s="324"/>
      <c r="Y89" s="324"/>
      <c r="Z89" s="324"/>
    </row>
    <row r="90" spans="1:29" ht="15" customHeight="1">
      <c r="B90" s="324"/>
      <c r="C90" s="324"/>
      <c r="D90" s="1161"/>
      <c r="E90" s="324"/>
      <c r="F90" s="324"/>
      <c r="G90" s="324"/>
      <c r="H90" s="1161"/>
      <c r="I90" s="324"/>
      <c r="J90" s="324"/>
      <c r="K90" s="1160"/>
      <c r="L90" s="324"/>
      <c r="M90" s="324"/>
      <c r="N90" s="324"/>
      <c r="O90" s="324"/>
      <c r="P90" s="324"/>
      <c r="Q90" s="1161"/>
      <c r="R90" s="1954"/>
      <c r="S90" s="1954"/>
      <c r="T90" s="1954"/>
      <c r="U90" s="1954"/>
      <c r="V90" s="1954"/>
      <c r="W90" s="1954"/>
      <c r="X90" s="1954"/>
      <c r="Y90" s="1954"/>
      <c r="Z90" s="1161"/>
    </row>
    <row r="91" spans="1:29" ht="15" customHeight="1">
      <c r="A91" s="317"/>
      <c r="B91" s="317"/>
      <c r="C91" s="317"/>
      <c r="D91" s="1161"/>
      <c r="E91" s="1954"/>
      <c r="F91" s="1954"/>
      <c r="G91" s="1954"/>
      <c r="H91" s="1161"/>
      <c r="I91" s="317"/>
      <c r="J91" s="324"/>
      <c r="K91" s="324"/>
      <c r="L91" s="324"/>
      <c r="M91" s="324"/>
      <c r="N91" s="324"/>
      <c r="O91" s="324"/>
      <c r="P91" s="324"/>
      <c r="Q91" s="1161"/>
      <c r="R91" s="1954"/>
      <c r="S91" s="1954"/>
      <c r="T91" s="1954"/>
      <c r="U91" s="1954"/>
      <c r="V91" s="1954"/>
      <c r="W91" s="1954"/>
      <c r="X91" s="1954"/>
      <c r="Y91" s="1954"/>
      <c r="Z91" s="1162"/>
    </row>
    <row r="92" spans="1:29" ht="15" customHeight="1">
      <c r="A92" s="317"/>
      <c r="B92" s="317"/>
      <c r="C92" s="317"/>
      <c r="D92" s="1161"/>
      <c r="E92" s="1954"/>
      <c r="F92" s="1954"/>
      <c r="G92" s="1954"/>
      <c r="H92" s="1161"/>
      <c r="I92" s="317"/>
      <c r="J92" s="324"/>
      <c r="K92" s="324"/>
      <c r="L92" s="324"/>
      <c r="M92" s="324"/>
      <c r="N92" s="324"/>
      <c r="O92" s="324"/>
      <c r="P92" s="324"/>
      <c r="Q92" s="1161"/>
      <c r="R92" s="1954"/>
      <c r="S92" s="1954"/>
      <c r="T92" s="1954"/>
      <c r="U92" s="1954"/>
      <c r="V92" s="1954"/>
      <c r="W92" s="1954"/>
      <c r="X92" s="1954"/>
      <c r="Y92" s="1954"/>
      <c r="Z92" s="1162"/>
    </row>
    <row r="93" spans="1:29" ht="13.5" customHeight="1">
      <c r="A93" s="324"/>
      <c r="B93" s="324"/>
      <c r="C93" s="324"/>
      <c r="D93" s="324"/>
      <c r="E93" s="324"/>
      <c r="F93" s="324"/>
      <c r="G93" s="324"/>
      <c r="H93" s="1973"/>
      <c r="I93" s="1973"/>
      <c r="J93" s="1973"/>
      <c r="K93" s="1973"/>
      <c r="L93" s="1973"/>
      <c r="M93" s="1973"/>
      <c r="N93" s="1973"/>
      <c r="O93" s="1973"/>
      <c r="P93" s="1973"/>
      <c r="Q93" s="1973"/>
      <c r="R93" s="1973"/>
      <c r="S93" s="1973"/>
      <c r="T93" s="1973"/>
      <c r="U93" s="1973"/>
      <c r="V93" s="1973"/>
      <c r="W93" s="1973"/>
      <c r="X93" s="1973"/>
      <c r="Y93" s="1973"/>
      <c r="Z93" s="1973"/>
    </row>
    <row r="94" spans="1:29" ht="15.75" customHeight="1">
      <c r="A94" s="317"/>
      <c r="B94" s="317"/>
      <c r="C94" s="317"/>
      <c r="D94" s="317"/>
      <c r="E94" s="317"/>
      <c r="F94" s="317"/>
      <c r="G94" s="317"/>
      <c r="H94" s="1973"/>
      <c r="I94" s="1973"/>
      <c r="J94" s="1973"/>
      <c r="K94" s="1973"/>
      <c r="L94" s="1973"/>
      <c r="M94" s="1973"/>
      <c r="N94" s="1973"/>
      <c r="O94" s="1973"/>
      <c r="P94" s="1973"/>
      <c r="Q94" s="1973"/>
      <c r="R94" s="1973"/>
      <c r="S94" s="1973"/>
      <c r="T94" s="1973"/>
      <c r="U94" s="1973"/>
      <c r="V94" s="1973"/>
      <c r="W94" s="1973"/>
      <c r="X94" s="1973"/>
      <c r="Y94" s="1973"/>
      <c r="Z94" s="1973"/>
    </row>
    <row r="95" spans="1:29" ht="15.75" customHeight="1">
      <c r="A95" s="324"/>
      <c r="B95" s="324"/>
      <c r="C95" s="324"/>
      <c r="D95" s="324"/>
      <c r="E95" s="324"/>
      <c r="F95" s="324"/>
      <c r="G95" s="324"/>
      <c r="H95" s="1973"/>
      <c r="I95" s="1248"/>
      <c r="J95" s="1248"/>
      <c r="K95" s="1248"/>
      <c r="L95" s="1248"/>
      <c r="M95" s="1248"/>
      <c r="N95" s="1248"/>
      <c r="O95" s="1248"/>
      <c r="P95" s="1248"/>
      <c r="Q95" s="1248"/>
      <c r="R95" s="1248"/>
      <c r="S95" s="1248"/>
      <c r="T95" s="1248"/>
      <c r="U95" s="1248"/>
      <c r="V95" s="1248"/>
      <c r="W95" s="1248"/>
      <c r="X95" s="1248"/>
      <c r="Y95" s="1248"/>
      <c r="Z95" s="1248"/>
    </row>
    <row r="96" spans="1:29" ht="15.75" customHeight="1">
      <c r="A96" s="317"/>
      <c r="B96" s="317"/>
      <c r="C96" s="317"/>
      <c r="D96" s="317"/>
      <c r="E96" s="317"/>
      <c r="F96" s="317"/>
      <c r="G96" s="317"/>
      <c r="H96" s="1248"/>
      <c r="I96" s="1248"/>
      <c r="J96" s="1248"/>
      <c r="K96" s="1248"/>
      <c r="L96" s="1248"/>
      <c r="M96" s="1248"/>
      <c r="N96" s="1248"/>
      <c r="O96" s="1248"/>
      <c r="P96" s="1248"/>
      <c r="Q96" s="1248"/>
      <c r="R96" s="1248"/>
      <c r="S96" s="1248"/>
      <c r="T96" s="1248"/>
      <c r="U96" s="1248"/>
      <c r="V96" s="1248"/>
      <c r="W96" s="1248"/>
      <c r="X96" s="1248"/>
      <c r="Y96" s="1248"/>
      <c r="Z96" s="1248"/>
    </row>
    <row r="97" spans="1:26" ht="18" customHeight="1">
      <c r="A97" s="1961"/>
      <c r="B97" s="1961"/>
      <c r="C97" s="1961"/>
      <c r="D97" s="1961"/>
      <c r="E97" s="1961"/>
      <c r="F97" s="1961"/>
      <c r="G97" s="1961"/>
      <c r="H97" s="1961"/>
      <c r="I97" s="1961"/>
      <c r="J97" s="1961"/>
      <c r="K97" s="1961"/>
      <c r="L97" s="1961"/>
      <c r="M97" s="1961"/>
      <c r="N97" s="1961"/>
      <c r="O97" s="1961"/>
      <c r="P97" s="1961"/>
      <c r="Q97" s="1961"/>
      <c r="R97" s="1961"/>
      <c r="S97" s="1961"/>
      <c r="T97" s="1961"/>
      <c r="U97" s="1961"/>
      <c r="V97" s="1961"/>
      <c r="W97" s="1961"/>
      <c r="X97" s="1961"/>
      <c r="Y97" s="1961"/>
      <c r="Z97" s="1961"/>
    </row>
    <row r="98" spans="1:26" ht="15.75" customHeight="1">
      <c r="A98" s="324"/>
      <c r="B98" s="324"/>
      <c r="C98" s="324"/>
      <c r="D98" s="324"/>
      <c r="E98" s="324"/>
      <c r="F98" s="324"/>
      <c r="G98" s="324"/>
      <c r="H98" s="324"/>
      <c r="I98" s="324"/>
      <c r="J98" s="324"/>
      <c r="K98" s="324"/>
      <c r="L98" s="324"/>
      <c r="M98" s="324"/>
      <c r="N98" s="324"/>
      <c r="O98" s="324"/>
      <c r="P98" s="324"/>
      <c r="Q98" s="324"/>
      <c r="R98" s="324"/>
      <c r="S98" s="324"/>
      <c r="T98" s="324"/>
      <c r="U98" s="324"/>
      <c r="V98" s="324"/>
      <c r="W98" s="324"/>
      <c r="X98" s="324"/>
      <c r="Y98" s="324"/>
      <c r="Z98" s="324"/>
    </row>
    <row r="99" spans="1:26" ht="15.75" customHeight="1">
      <c r="A99" s="324"/>
      <c r="B99" s="324"/>
      <c r="C99" s="324"/>
      <c r="D99" s="324"/>
      <c r="E99" s="1954"/>
      <c r="F99" s="1954"/>
      <c r="G99" s="1954"/>
      <c r="H99" s="1954"/>
      <c r="J99" s="324"/>
      <c r="K99" s="324"/>
      <c r="L99" s="324"/>
      <c r="M99" s="324"/>
      <c r="N99" s="324"/>
      <c r="O99" s="324"/>
      <c r="P99" s="324"/>
      <c r="Q99" s="324"/>
      <c r="R99" s="324"/>
      <c r="S99" s="324"/>
      <c r="T99" s="324"/>
      <c r="U99" s="324"/>
      <c r="V99" s="324"/>
      <c r="W99" s="324"/>
      <c r="X99" s="324"/>
      <c r="Y99" s="324"/>
      <c r="Z99" s="324"/>
    </row>
    <row r="100" spans="1:26" ht="15.75" customHeight="1">
      <c r="A100" s="324"/>
      <c r="B100" s="324"/>
      <c r="C100" s="324"/>
      <c r="D100" s="324"/>
      <c r="E100" s="324"/>
      <c r="F100" s="1954"/>
      <c r="G100" s="1954"/>
      <c r="H100" s="324"/>
      <c r="I100" s="1974"/>
      <c r="J100" s="1974"/>
      <c r="K100" s="1974"/>
      <c r="L100" s="1974"/>
      <c r="M100" s="1974"/>
      <c r="N100" s="1974"/>
      <c r="O100" s="1974"/>
      <c r="P100" s="1974"/>
      <c r="Q100" s="1974"/>
      <c r="R100" s="1974"/>
      <c r="S100" s="1974"/>
      <c r="T100" s="1974"/>
      <c r="U100" s="1974"/>
      <c r="V100" s="1974"/>
      <c r="W100" s="1974"/>
      <c r="X100" s="1974"/>
      <c r="Y100" s="1974"/>
      <c r="Z100" s="1974"/>
    </row>
    <row r="101" spans="1:26" ht="15.75" customHeight="1">
      <c r="A101" s="324"/>
      <c r="B101" s="324"/>
      <c r="C101" s="324"/>
      <c r="D101" s="324"/>
      <c r="E101" s="324"/>
      <c r="F101" s="1954"/>
      <c r="G101" s="1954"/>
      <c r="H101" s="324"/>
      <c r="I101" s="1974"/>
      <c r="J101" s="1974"/>
      <c r="K101" s="1974"/>
      <c r="L101" s="1974"/>
      <c r="M101" s="1974"/>
      <c r="N101" s="1974"/>
      <c r="O101" s="1974"/>
      <c r="P101" s="1974"/>
      <c r="Q101" s="1974"/>
      <c r="R101" s="1974"/>
      <c r="S101" s="1974"/>
      <c r="T101" s="1974"/>
      <c r="U101" s="1974"/>
      <c r="V101" s="1974"/>
      <c r="W101" s="1974"/>
      <c r="X101" s="1974"/>
      <c r="Y101" s="1974"/>
      <c r="Z101" s="1974"/>
    </row>
    <row r="102" spans="1:26" ht="15.75" customHeight="1">
      <c r="A102" s="324"/>
      <c r="B102" s="324"/>
      <c r="C102" s="324"/>
      <c r="D102" s="324"/>
      <c r="E102" s="324"/>
      <c r="F102" s="1954"/>
      <c r="G102" s="1954"/>
      <c r="H102" s="324"/>
      <c r="I102" s="1974"/>
      <c r="J102" s="1974"/>
      <c r="K102" s="1974"/>
      <c r="L102" s="1974"/>
      <c r="M102" s="1974"/>
      <c r="N102" s="1974"/>
      <c r="O102" s="1974"/>
      <c r="P102" s="1974"/>
      <c r="Q102" s="1974"/>
      <c r="R102" s="1974"/>
      <c r="S102" s="1974"/>
      <c r="T102" s="1974"/>
      <c r="U102" s="1974"/>
      <c r="V102" s="1974"/>
      <c r="W102" s="1974"/>
      <c r="X102" s="1974"/>
      <c r="Y102" s="1974"/>
      <c r="Z102" s="1974"/>
    </row>
    <row r="103" spans="1:26" ht="15.75" customHeight="1">
      <c r="A103" s="324"/>
      <c r="B103" s="324"/>
      <c r="C103" s="324"/>
      <c r="D103" s="324"/>
      <c r="E103" s="324"/>
      <c r="F103" s="324"/>
      <c r="G103" s="324"/>
      <c r="H103" s="324"/>
      <c r="I103" s="324"/>
      <c r="J103" s="324"/>
      <c r="K103" s="324"/>
      <c r="L103" s="324"/>
      <c r="M103" s="324"/>
      <c r="N103" s="324"/>
      <c r="O103" s="324"/>
      <c r="P103" s="324"/>
      <c r="Q103" s="324"/>
      <c r="R103" s="324"/>
      <c r="S103" s="324"/>
      <c r="T103" s="324"/>
      <c r="U103" s="324"/>
      <c r="V103" s="324"/>
      <c r="W103" s="324"/>
      <c r="X103" s="324"/>
      <c r="Y103" s="324"/>
      <c r="Z103" s="324"/>
    </row>
    <row r="104" spans="1:26" ht="15.75" customHeight="1">
      <c r="A104" s="324"/>
      <c r="B104" s="324"/>
      <c r="C104" s="324"/>
      <c r="D104" s="324"/>
      <c r="E104" s="324"/>
      <c r="F104" s="324"/>
      <c r="G104" s="324"/>
      <c r="H104" s="324"/>
      <c r="I104" s="324"/>
      <c r="J104" s="324"/>
      <c r="K104" s="324"/>
      <c r="L104" s="324"/>
      <c r="M104" s="324"/>
      <c r="N104" s="324"/>
      <c r="O104" s="324"/>
      <c r="P104" s="324"/>
      <c r="Q104" s="324"/>
      <c r="R104" s="324"/>
      <c r="S104" s="324"/>
      <c r="T104" s="324"/>
      <c r="U104" s="324"/>
      <c r="V104" s="324"/>
      <c r="W104" s="324"/>
      <c r="X104" s="324"/>
      <c r="Y104" s="324"/>
      <c r="Z104" s="324"/>
    </row>
    <row r="105" spans="1:26">
      <c r="A105" s="1160"/>
      <c r="B105" s="324"/>
      <c r="C105" s="324"/>
      <c r="D105" s="1160"/>
      <c r="E105" s="324"/>
      <c r="F105" s="324"/>
      <c r="G105" s="1160"/>
      <c r="H105" s="324"/>
      <c r="I105" s="324"/>
      <c r="J105" s="1160"/>
      <c r="K105" s="324"/>
      <c r="L105" s="324"/>
      <c r="M105" s="1160"/>
      <c r="N105" s="324"/>
      <c r="O105" s="324"/>
      <c r="P105" s="324"/>
      <c r="Q105" s="1160"/>
      <c r="R105" s="324"/>
      <c r="S105" s="324"/>
      <c r="T105" s="324"/>
      <c r="U105" s="324"/>
      <c r="V105" s="1160"/>
      <c r="W105" s="1163"/>
      <c r="X105" s="324"/>
      <c r="Y105" s="324"/>
      <c r="Z105" s="317"/>
    </row>
    <row r="106" spans="1:26" ht="15.75" customHeight="1">
      <c r="A106" s="324"/>
      <c r="B106" s="324"/>
      <c r="C106" s="324"/>
      <c r="D106" s="324"/>
      <c r="E106" s="324"/>
      <c r="F106" s="324"/>
      <c r="G106" s="324"/>
      <c r="H106" s="324"/>
      <c r="I106" s="324"/>
      <c r="J106" s="324"/>
      <c r="K106" s="324"/>
      <c r="L106" s="324"/>
      <c r="M106" s="324"/>
      <c r="N106" s="324"/>
      <c r="O106" s="324"/>
      <c r="P106" s="324"/>
      <c r="Q106" s="324"/>
      <c r="R106" s="324"/>
      <c r="S106" s="324"/>
      <c r="T106" s="324"/>
      <c r="U106" s="324"/>
      <c r="V106" s="324"/>
      <c r="W106" s="324"/>
      <c r="X106" s="324"/>
      <c r="Y106" s="324"/>
      <c r="Z106" s="324"/>
    </row>
    <row r="107" spans="1:26" ht="15.75" customHeight="1">
      <c r="A107" s="324"/>
      <c r="B107" s="324"/>
      <c r="C107" s="324"/>
      <c r="D107" s="324"/>
      <c r="E107" s="324"/>
      <c r="F107" s="324"/>
      <c r="G107" s="324"/>
      <c r="H107" s="324"/>
      <c r="I107" s="324"/>
      <c r="J107" s="324"/>
      <c r="K107" s="324"/>
      <c r="L107" s="324"/>
      <c r="M107" s="324"/>
      <c r="N107" s="324"/>
      <c r="O107" s="324"/>
      <c r="P107" s="324"/>
      <c r="Q107" s="324"/>
      <c r="R107" s="324"/>
      <c r="S107" s="324"/>
      <c r="T107" s="324"/>
      <c r="U107" s="324"/>
      <c r="V107" s="324"/>
      <c r="W107" s="324"/>
      <c r="X107" s="324"/>
      <c r="Y107" s="324"/>
      <c r="Z107" s="324"/>
    </row>
    <row r="108" spans="1:26" ht="15.75" customHeight="1">
      <c r="A108" s="324"/>
      <c r="B108" s="324"/>
      <c r="C108" s="324"/>
      <c r="D108" s="324"/>
      <c r="E108" s="324"/>
      <c r="F108" s="324"/>
      <c r="G108" s="324"/>
      <c r="H108" s="324"/>
      <c r="I108" s="324"/>
      <c r="J108" s="324"/>
      <c r="K108" s="324"/>
      <c r="L108" s="324"/>
      <c r="M108" s="324"/>
      <c r="N108" s="324"/>
      <c r="O108" s="324"/>
      <c r="P108" s="324"/>
      <c r="Q108" s="324"/>
      <c r="R108" s="324"/>
      <c r="S108" s="324"/>
      <c r="T108" s="324"/>
      <c r="U108" s="324"/>
      <c r="V108" s="324"/>
      <c r="W108" s="324"/>
      <c r="X108" s="324"/>
      <c r="Y108" s="324"/>
      <c r="Z108" s="324"/>
    </row>
    <row r="109" spans="1:26" ht="15.75" customHeight="1">
      <c r="A109" s="324"/>
      <c r="B109" s="324"/>
      <c r="C109" s="324"/>
      <c r="D109" s="324"/>
      <c r="E109" s="324"/>
      <c r="F109" s="324"/>
      <c r="G109" s="324"/>
      <c r="H109" s="324"/>
      <c r="I109" s="324"/>
      <c r="J109" s="1954"/>
      <c r="K109" s="1954"/>
      <c r="L109" s="1954"/>
      <c r="M109" s="324"/>
      <c r="N109" s="324"/>
      <c r="O109" s="324"/>
      <c r="P109" s="324"/>
      <c r="Q109" s="324"/>
      <c r="R109" s="324"/>
      <c r="S109" s="324"/>
      <c r="T109" s="324"/>
      <c r="U109" s="324"/>
      <c r="V109" s="324"/>
      <c r="W109" s="324"/>
      <c r="X109" s="324"/>
      <c r="Y109" s="324"/>
      <c r="Z109" s="324"/>
    </row>
    <row r="110" spans="1:26" ht="15.75" customHeight="1">
      <c r="A110" s="324"/>
      <c r="B110" s="324"/>
      <c r="C110" s="324"/>
      <c r="D110" s="324"/>
      <c r="E110" s="324"/>
      <c r="F110" s="324"/>
      <c r="G110" s="324"/>
      <c r="H110" s="324"/>
      <c r="I110" s="324"/>
      <c r="J110" s="1954"/>
      <c r="K110" s="1954"/>
      <c r="L110" s="1954"/>
      <c r="M110" s="324"/>
      <c r="N110" s="324"/>
      <c r="O110" s="324"/>
      <c r="P110" s="324"/>
      <c r="Q110" s="324"/>
      <c r="R110" s="324"/>
      <c r="S110" s="324"/>
      <c r="T110" s="324"/>
      <c r="U110" s="324"/>
      <c r="V110" s="324"/>
      <c r="W110" s="324"/>
      <c r="X110" s="324"/>
      <c r="Y110" s="324"/>
      <c r="Z110" s="324"/>
    </row>
    <row r="111" spans="1:26" ht="15.75" customHeight="1">
      <c r="A111" s="324"/>
      <c r="B111" s="324"/>
      <c r="C111" s="324"/>
      <c r="D111" s="324"/>
      <c r="E111" s="324"/>
      <c r="F111" s="324"/>
      <c r="G111" s="324"/>
      <c r="H111" s="324"/>
      <c r="I111" s="324"/>
      <c r="J111" s="1954"/>
      <c r="K111" s="1954"/>
      <c r="L111" s="1954"/>
      <c r="M111" s="324"/>
      <c r="N111" s="324"/>
      <c r="O111" s="324"/>
      <c r="P111" s="324"/>
      <c r="Q111" s="324"/>
      <c r="R111" s="324"/>
      <c r="S111" s="324"/>
      <c r="T111" s="324"/>
      <c r="U111" s="324"/>
      <c r="V111" s="324"/>
      <c r="W111" s="324"/>
      <c r="X111" s="324"/>
      <c r="Y111" s="324"/>
      <c r="Z111" s="324"/>
    </row>
    <row r="112" spans="1:26" ht="15.75" customHeight="1">
      <c r="A112" s="324"/>
      <c r="B112" s="324"/>
      <c r="C112" s="324"/>
      <c r="D112" s="324"/>
      <c r="E112" s="324"/>
      <c r="F112" s="324"/>
      <c r="G112" s="324"/>
      <c r="H112" s="324"/>
      <c r="I112" s="324"/>
      <c r="J112" s="1954"/>
      <c r="K112" s="1954"/>
      <c r="L112" s="1954"/>
      <c r="M112" s="324"/>
      <c r="N112" s="324"/>
      <c r="O112" s="324"/>
      <c r="P112" s="324"/>
      <c r="Q112" s="324"/>
      <c r="R112" s="324"/>
      <c r="S112" s="324"/>
      <c r="T112" s="324"/>
      <c r="U112" s="324"/>
      <c r="V112" s="324"/>
      <c r="W112" s="324"/>
      <c r="X112" s="324"/>
      <c r="Y112" s="324"/>
      <c r="Z112" s="324"/>
    </row>
    <row r="113" spans="1:26" ht="15.75" customHeight="1">
      <c r="A113" s="324"/>
      <c r="B113" s="324"/>
      <c r="C113" s="324"/>
      <c r="D113" s="324"/>
      <c r="E113" s="324"/>
      <c r="F113" s="324"/>
      <c r="G113" s="324"/>
      <c r="H113" s="324"/>
      <c r="I113" s="324"/>
      <c r="J113" s="324"/>
      <c r="K113" s="324"/>
      <c r="L113" s="324"/>
      <c r="M113" s="324"/>
      <c r="N113" s="324"/>
      <c r="O113" s="324"/>
      <c r="P113" s="324"/>
      <c r="Q113" s="324"/>
      <c r="R113" s="324"/>
      <c r="S113" s="324"/>
      <c r="T113" s="324"/>
      <c r="U113" s="324"/>
      <c r="V113" s="324"/>
      <c r="W113" s="324"/>
      <c r="X113" s="324"/>
      <c r="Y113" s="324"/>
      <c r="Z113" s="324"/>
    </row>
    <row r="114" spans="1:26" ht="15.75" customHeight="1">
      <c r="A114" s="324"/>
      <c r="B114" s="324"/>
      <c r="C114" s="324"/>
      <c r="D114" s="324"/>
      <c r="E114" s="324"/>
      <c r="F114" s="324"/>
      <c r="G114" s="324"/>
      <c r="H114" s="324"/>
      <c r="I114" s="324"/>
      <c r="J114" s="1968"/>
      <c r="K114" s="1968"/>
      <c r="L114" s="1968"/>
      <c r="M114" s="1968"/>
      <c r="N114" s="324"/>
      <c r="O114" s="324"/>
      <c r="P114" s="324"/>
      <c r="Q114" s="324"/>
      <c r="R114" s="324"/>
      <c r="S114" s="324"/>
      <c r="T114" s="324"/>
      <c r="U114" s="324"/>
      <c r="V114" s="324"/>
      <c r="W114" s="324"/>
      <c r="X114" s="324"/>
      <c r="Y114" s="324"/>
      <c r="Z114" s="324"/>
    </row>
    <row r="115" spans="1:26" ht="15.75" customHeight="1">
      <c r="A115" s="324"/>
      <c r="B115" s="324"/>
      <c r="C115" s="324"/>
      <c r="D115" s="324"/>
      <c r="E115" s="324"/>
      <c r="F115" s="324"/>
      <c r="G115" s="324"/>
      <c r="H115" s="324"/>
      <c r="I115" s="324"/>
      <c r="J115" s="1968"/>
      <c r="K115" s="1968"/>
      <c r="L115" s="1968"/>
      <c r="M115" s="1968"/>
      <c r="N115" s="324"/>
      <c r="O115" s="324"/>
      <c r="P115" s="324"/>
      <c r="Q115" s="324"/>
      <c r="R115" s="324"/>
      <c r="S115" s="324"/>
      <c r="T115" s="324"/>
      <c r="U115" s="324"/>
      <c r="V115" s="324"/>
      <c r="W115" s="324"/>
      <c r="X115" s="324"/>
      <c r="Y115" s="324"/>
      <c r="Z115" s="324"/>
    </row>
    <row r="116" spans="1:26" ht="15.75" customHeight="1">
      <c r="A116" s="324"/>
      <c r="B116" s="324"/>
      <c r="C116" s="324"/>
      <c r="D116" s="324"/>
      <c r="E116" s="324"/>
      <c r="F116" s="324"/>
      <c r="G116" s="324"/>
      <c r="H116" s="324"/>
      <c r="I116" s="324"/>
      <c r="J116" s="324"/>
      <c r="K116" s="324"/>
      <c r="L116" s="324"/>
      <c r="M116" s="324"/>
      <c r="N116" s="324"/>
      <c r="O116" s="324"/>
      <c r="P116" s="324"/>
      <c r="Q116" s="324"/>
      <c r="R116" s="324"/>
      <c r="S116" s="324"/>
      <c r="T116" s="324"/>
      <c r="U116" s="324"/>
      <c r="V116" s="324"/>
      <c r="W116" s="324"/>
      <c r="X116" s="324"/>
      <c r="Y116" s="324"/>
      <c r="Z116" s="324"/>
    </row>
    <row r="117" spans="1:26" ht="15.75" customHeight="1">
      <c r="A117" s="324"/>
      <c r="B117" s="324"/>
      <c r="C117" s="324"/>
      <c r="D117" s="324"/>
      <c r="E117" s="324"/>
      <c r="F117" s="324"/>
      <c r="G117" s="324"/>
      <c r="H117" s="324"/>
      <c r="I117" s="324"/>
      <c r="J117" s="324"/>
      <c r="K117" s="324"/>
      <c r="L117" s="324"/>
      <c r="M117" s="324"/>
      <c r="N117" s="324"/>
      <c r="O117" s="324"/>
      <c r="P117" s="324"/>
      <c r="Q117" s="324"/>
      <c r="R117" s="324"/>
      <c r="S117" s="324"/>
      <c r="T117" s="324"/>
      <c r="U117" s="324"/>
      <c r="V117" s="324"/>
      <c r="W117" s="324"/>
      <c r="X117" s="324"/>
      <c r="Y117" s="324"/>
      <c r="Z117" s="324"/>
    </row>
    <row r="118" spans="1:26" ht="15.75" customHeight="1">
      <c r="A118" s="324"/>
      <c r="B118" s="324"/>
      <c r="C118" s="324"/>
      <c r="D118" s="324"/>
      <c r="E118" s="324"/>
      <c r="F118" s="324"/>
      <c r="G118" s="324"/>
      <c r="H118" s="324"/>
      <c r="I118" s="324"/>
      <c r="J118" s="324"/>
      <c r="K118" s="324"/>
      <c r="L118" s="324"/>
      <c r="M118" s="324"/>
      <c r="N118" s="324"/>
      <c r="O118" s="324"/>
      <c r="P118" s="324"/>
      <c r="Q118" s="324"/>
      <c r="R118" s="324"/>
      <c r="S118" s="324"/>
      <c r="T118" s="1160"/>
      <c r="U118" s="324"/>
      <c r="V118" s="324"/>
      <c r="W118" s="1160"/>
      <c r="X118" s="324"/>
      <c r="Y118" s="324"/>
      <c r="Z118" s="324"/>
    </row>
    <row r="119" spans="1:26" ht="15.75" customHeight="1">
      <c r="A119" s="324"/>
      <c r="B119" s="324"/>
      <c r="C119" s="324"/>
      <c r="D119" s="324"/>
      <c r="E119" s="324"/>
      <c r="F119" s="324"/>
      <c r="G119" s="324"/>
      <c r="H119" s="324"/>
      <c r="I119" s="324"/>
      <c r="J119" s="324"/>
      <c r="K119" s="324"/>
      <c r="L119" s="324"/>
      <c r="M119" s="324"/>
      <c r="N119" s="324"/>
      <c r="O119" s="324"/>
      <c r="P119" s="324"/>
      <c r="Q119" s="324"/>
      <c r="R119" s="324"/>
      <c r="S119" s="324"/>
      <c r="T119" s="324"/>
      <c r="U119" s="324"/>
      <c r="V119" s="324"/>
      <c r="W119" s="324"/>
      <c r="X119" s="324"/>
      <c r="Y119" s="324"/>
      <c r="Z119" s="324"/>
    </row>
    <row r="120" spans="1:26" ht="15.75" customHeight="1">
      <c r="A120" s="324"/>
      <c r="B120" s="324"/>
      <c r="C120" s="324"/>
      <c r="D120" s="324"/>
      <c r="E120" s="324"/>
      <c r="F120" s="324"/>
      <c r="G120" s="324"/>
      <c r="H120" s="324"/>
      <c r="I120" s="324"/>
      <c r="J120" s="324"/>
      <c r="K120" s="324"/>
      <c r="L120" s="324"/>
      <c r="M120" s="324"/>
      <c r="N120" s="324"/>
      <c r="O120" s="324"/>
      <c r="P120" s="324"/>
      <c r="Q120" s="324"/>
      <c r="R120" s="324"/>
      <c r="S120" s="324"/>
      <c r="T120" s="324"/>
      <c r="U120" s="324"/>
      <c r="V120" s="324"/>
      <c r="W120" s="324"/>
      <c r="X120" s="324"/>
      <c r="Y120" s="324"/>
      <c r="Z120" s="324"/>
    </row>
    <row r="121" spans="1:26" ht="15.75" customHeight="1">
      <c r="A121" s="324"/>
      <c r="B121" s="324"/>
      <c r="C121" s="324"/>
      <c r="D121" s="324"/>
      <c r="E121" s="324"/>
      <c r="F121" s="324"/>
      <c r="G121" s="324"/>
      <c r="H121" s="324"/>
      <c r="I121" s="324"/>
      <c r="J121" s="324"/>
      <c r="K121" s="324"/>
      <c r="L121" s="324"/>
      <c r="M121" s="324"/>
      <c r="N121" s="324"/>
      <c r="O121" s="324"/>
      <c r="P121" s="324"/>
      <c r="Q121" s="324"/>
      <c r="R121" s="324"/>
      <c r="S121" s="324"/>
      <c r="T121" s="324"/>
      <c r="U121" s="324"/>
      <c r="V121" s="324"/>
      <c r="W121" s="324"/>
      <c r="X121" s="324"/>
      <c r="Y121" s="324"/>
      <c r="Z121" s="324"/>
    </row>
    <row r="122" spans="1:26" ht="15.75" customHeight="1">
      <c r="A122" s="324"/>
      <c r="B122" s="324"/>
      <c r="C122" s="324"/>
      <c r="D122" s="324"/>
      <c r="E122" s="324"/>
      <c r="F122" s="324"/>
      <c r="G122" s="324"/>
      <c r="H122" s="324"/>
      <c r="I122" s="324"/>
      <c r="J122" s="324"/>
      <c r="K122" s="324"/>
      <c r="L122" s="324"/>
      <c r="M122" s="324"/>
      <c r="N122" s="324"/>
      <c r="O122" s="324"/>
      <c r="P122" s="324"/>
      <c r="Q122" s="324"/>
      <c r="R122" s="324"/>
      <c r="S122" s="324"/>
      <c r="T122" s="324"/>
      <c r="U122" s="324"/>
      <c r="V122" s="324"/>
      <c r="W122" s="324"/>
      <c r="X122" s="324"/>
      <c r="Y122" s="324"/>
      <c r="Z122" s="324"/>
    </row>
    <row r="123" spans="1:26" ht="15.75" customHeight="1">
      <c r="A123" s="324"/>
      <c r="B123" s="324"/>
      <c r="C123" s="324"/>
      <c r="D123" s="324"/>
      <c r="E123" s="324"/>
      <c r="F123" s="324"/>
      <c r="G123" s="324"/>
      <c r="H123" s="324"/>
      <c r="I123" s="324"/>
      <c r="J123" s="324"/>
      <c r="K123" s="324"/>
      <c r="L123" s="324"/>
      <c r="M123" s="324"/>
      <c r="N123" s="324"/>
      <c r="O123" s="324"/>
      <c r="P123" s="324"/>
      <c r="Q123" s="324"/>
      <c r="R123" s="324"/>
      <c r="S123" s="324"/>
      <c r="T123" s="324"/>
      <c r="U123" s="324"/>
      <c r="V123" s="324"/>
      <c r="W123" s="324"/>
      <c r="X123" s="324"/>
      <c r="Y123" s="324"/>
      <c r="Z123" s="324"/>
    </row>
    <row r="124" spans="1:26" ht="15.75" customHeight="1">
      <c r="A124" s="324"/>
      <c r="B124" s="324"/>
      <c r="C124" s="324"/>
      <c r="D124" s="324"/>
      <c r="E124" s="324"/>
      <c r="F124" s="324"/>
      <c r="G124" s="324"/>
      <c r="H124" s="324"/>
      <c r="I124" s="324"/>
      <c r="J124" s="324"/>
      <c r="K124" s="324"/>
      <c r="L124" s="324"/>
      <c r="M124" s="324"/>
      <c r="N124" s="324"/>
      <c r="O124" s="324"/>
      <c r="P124" s="324"/>
      <c r="Q124" s="324"/>
      <c r="R124" s="324"/>
      <c r="S124" s="324"/>
      <c r="T124" s="324"/>
      <c r="U124" s="324"/>
      <c r="V124" s="324"/>
      <c r="W124" s="324"/>
      <c r="X124" s="324"/>
      <c r="Y124" s="324"/>
      <c r="Z124" s="324"/>
    </row>
    <row r="125" spans="1:26" ht="15.75" customHeight="1">
      <c r="A125" s="324"/>
      <c r="B125" s="324"/>
      <c r="C125" s="324"/>
      <c r="D125" s="324"/>
      <c r="E125" s="324"/>
      <c r="F125" s="324"/>
      <c r="G125" s="324"/>
      <c r="H125" s="324"/>
      <c r="I125" s="324"/>
      <c r="J125" s="324"/>
      <c r="K125" s="324"/>
      <c r="L125" s="324"/>
      <c r="M125" s="324"/>
      <c r="N125" s="324"/>
      <c r="O125" s="324"/>
      <c r="P125" s="324"/>
      <c r="Q125" s="324"/>
      <c r="R125" s="324"/>
      <c r="S125" s="324"/>
      <c r="T125" s="324"/>
      <c r="U125" s="324"/>
      <c r="V125" s="324"/>
      <c r="W125" s="324"/>
      <c r="X125" s="324"/>
      <c r="Y125" s="324"/>
      <c r="Z125" s="324"/>
    </row>
    <row r="126" spans="1:26" ht="15.75" customHeight="1">
      <c r="A126" s="324"/>
      <c r="B126" s="324"/>
      <c r="C126" s="324"/>
      <c r="D126" s="324"/>
      <c r="E126" s="324"/>
      <c r="F126" s="324"/>
      <c r="G126" s="324"/>
      <c r="H126" s="1161"/>
      <c r="I126" s="1954"/>
      <c r="J126" s="1954"/>
      <c r="K126" s="1954"/>
      <c r="L126" s="1954"/>
      <c r="M126" s="1161"/>
      <c r="N126" s="1161"/>
      <c r="O126" s="1954"/>
      <c r="P126" s="1954"/>
      <c r="Q126" s="1954"/>
      <c r="R126" s="1954"/>
      <c r="S126" s="1161"/>
      <c r="T126" s="1161"/>
      <c r="U126" s="1954"/>
      <c r="V126" s="1954"/>
      <c r="W126" s="1954"/>
      <c r="X126" s="1954"/>
      <c r="Y126" s="1163"/>
      <c r="Z126" s="324"/>
    </row>
    <row r="127" spans="1:26" ht="15.75" customHeight="1">
      <c r="A127" s="324"/>
      <c r="B127" s="324"/>
      <c r="C127" s="1161"/>
      <c r="D127" s="1954"/>
      <c r="E127" s="1954"/>
      <c r="F127" s="1161"/>
      <c r="G127" s="324"/>
      <c r="H127" s="1161"/>
      <c r="I127" s="1963"/>
      <c r="J127" s="1963"/>
      <c r="K127" s="1963"/>
      <c r="L127" s="1963"/>
      <c r="M127" s="1161"/>
      <c r="N127" s="1161"/>
      <c r="O127" s="1963"/>
      <c r="P127" s="1963"/>
      <c r="Q127" s="1963"/>
      <c r="R127" s="1963"/>
      <c r="S127" s="1161"/>
      <c r="T127" s="1161"/>
      <c r="U127" s="1964"/>
      <c r="V127" s="1964"/>
      <c r="W127" s="1964"/>
      <c r="X127" s="1964"/>
      <c r="Y127" s="324"/>
      <c r="Z127" s="324"/>
    </row>
    <row r="128" spans="1:26" ht="15.75" customHeight="1">
      <c r="A128" s="324"/>
      <c r="B128" s="324"/>
      <c r="C128" s="1161"/>
      <c r="D128" s="1954"/>
      <c r="E128" s="1954"/>
      <c r="F128" s="1161"/>
      <c r="G128" s="324"/>
      <c r="H128" s="1161"/>
      <c r="I128" s="1963"/>
      <c r="J128" s="1963"/>
      <c r="K128" s="1963"/>
      <c r="L128" s="1963"/>
      <c r="M128" s="1161"/>
      <c r="N128" s="1161"/>
      <c r="O128" s="1963"/>
      <c r="P128" s="1963"/>
      <c r="Q128" s="1963"/>
      <c r="R128" s="1963"/>
      <c r="S128" s="1161"/>
      <c r="T128" s="1161"/>
      <c r="U128" s="1964"/>
      <c r="V128" s="1964"/>
      <c r="W128" s="1964"/>
      <c r="X128" s="1964"/>
      <c r="Y128" s="324"/>
      <c r="Z128" s="324"/>
    </row>
    <row r="129" spans="1:26" ht="15.75" customHeight="1">
      <c r="A129" s="324"/>
      <c r="B129" s="324"/>
      <c r="C129" s="1161"/>
      <c r="D129" s="1954"/>
      <c r="E129" s="1954"/>
      <c r="F129" s="1161"/>
      <c r="G129" s="324"/>
      <c r="H129" s="1161"/>
      <c r="I129" s="1963"/>
      <c r="J129" s="1963"/>
      <c r="K129" s="1963"/>
      <c r="L129" s="1963"/>
      <c r="M129" s="1161"/>
      <c r="N129" s="1161"/>
      <c r="O129" s="1963"/>
      <c r="P129" s="1963"/>
      <c r="Q129" s="1963"/>
      <c r="R129" s="1963"/>
      <c r="S129" s="1161"/>
      <c r="T129" s="1161"/>
      <c r="U129" s="1964"/>
      <c r="V129" s="1964"/>
      <c r="W129" s="1964"/>
      <c r="X129" s="1964"/>
      <c r="Y129" s="324"/>
      <c r="Z129" s="324"/>
    </row>
    <row r="130" spans="1:26" ht="15.75" customHeight="1">
      <c r="A130" s="324"/>
      <c r="B130" s="324"/>
      <c r="C130" s="1161"/>
      <c r="D130" s="1954"/>
      <c r="E130" s="1954"/>
      <c r="F130" s="1161"/>
      <c r="G130" s="324"/>
      <c r="H130" s="1161"/>
      <c r="I130" s="1963"/>
      <c r="J130" s="1963"/>
      <c r="K130" s="1963"/>
      <c r="L130" s="1963"/>
      <c r="M130" s="1161"/>
      <c r="N130" s="1161"/>
      <c r="O130" s="1963"/>
      <c r="P130" s="1963"/>
      <c r="Q130" s="1963"/>
      <c r="R130" s="1963"/>
      <c r="S130" s="1161"/>
      <c r="T130" s="1161"/>
      <c r="U130" s="1964"/>
      <c r="V130" s="1964"/>
      <c r="W130" s="1964"/>
      <c r="X130" s="1964"/>
      <c r="Y130" s="324"/>
      <c r="Z130" s="324"/>
    </row>
    <row r="131" spans="1:26" ht="15.75" customHeight="1">
      <c r="A131" s="324"/>
      <c r="B131" s="324"/>
      <c r="C131" s="1161"/>
      <c r="D131" s="324"/>
      <c r="E131" s="324"/>
      <c r="F131" s="1161"/>
      <c r="G131" s="324"/>
      <c r="H131" s="1161"/>
      <c r="I131" s="324"/>
      <c r="J131" s="324"/>
      <c r="K131" s="324"/>
      <c r="L131" s="324"/>
      <c r="M131" s="1161"/>
      <c r="N131" s="1161"/>
      <c r="O131" s="1161"/>
      <c r="P131" s="324"/>
      <c r="Q131" s="324"/>
      <c r="R131" s="1161"/>
      <c r="S131" s="1161"/>
      <c r="T131" s="1161"/>
      <c r="U131" s="324"/>
      <c r="V131" s="324"/>
      <c r="W131" s="324"/>
      <c r="X131" s="324"/>
      <c r="Y131" s="324"/>
      <c r="Z131" s="324"/>
    </row>
    <row r="132" spans="1:26" ht="15.75" customHeight="1">
      <c r="A132" s="324"/>
      <c r="B132" s="324"/>
      <c r="C132" s="1161"/>
      <c r="D132" s="324"/>
      <c r="E132" s="324"/>
      <c r="F132" s="1161"/>
      <c r="G132" s="324"/>
      <c r="H132" s="1161"/>
      <c r="I132" s="324"/>
      <c r="J132" s="324"/>
      <c r="K132" s="324"/>
      <c r="L132" s="324"/>
      <c r="M132" s="1161"/>
      <c r="N132" s="1161"/>
      <c r="O132" s="1161"/>
      <c r="P132" s="324"/>
      <c r="Q132" s="324"/>
      <c r="R132" s="1161"/>
      <c r="S132" s="1161"/>
      <c r="T132" s="1161"/>
      <c r="U132" s="324"/>
      <c r="V132" s="324"/>
      <c r="W132" s="324"/>
      <c r="X132" s="324"/>
      <c r="Y132" s="324"/>
      <c r="Z132" s="324"/>
    </row>
    <row r="133" spans="1:26" ht="15.75" customHeight="1">
      <c r="A133" s="324"/>
      <c r="B133" s="324"/>
      <c r="C133" s="1161"/>
      <c r="D133" s="324"/>
      <c r="E133" s="324"/>
      <c r="F133" s="1161"/>
      <c r="G133" s="324"/>
      <c r="H133" s="1161"/>
      <c r="I133" s="324"/>
      <c r="J133" s="324"/>
      <c r="K133" s="324"/>
      <c r="L133" s="324"/>
      <c r="M133" s="1161"/>
      <c r="N133" s="1161"/>
      <c r="O133" s="1161"/>
      <c r="P133" s="324"/>
      <c r="Q133" s="324"/>
      <c r="R133" s="1161"/>
      <c r="S133" s="1161"/>
      <c r="T133" s="1161"/>
      <c r="U133" s="324"/>
      <c r="V133" s="324"/>
      <c r="W133" s="324"/>
      <c r="X133" s="324"/>
      <c r="Y133" s="324"/>
      <c r="Z133" s="324"/>
    </row>
    <row r="134" spans="1:26" ht="15.75" customHeight="1">
      <c r="A134" s="324"/>
      <c r="B134" s="324"/>
      <c r="C134" s="1161"/>
      <c r="D134" s="324"/>
      <c r="E134" s="324"/>
      <c r="F134" s="1161"/>
      <c r="G134" s="324"/>
      <c r="H134" s="1161"/>
      <c r="I134" s="324"/>
      <c r="J134" s="324"/>
      <c r="K134" s="324"/>
      <c r="L134" s="324"/>
      <c r="M134" s="1161"/>
      <c r="N134" s="1161"/>
      <c r="O134" s="1161"/>
      <c r="P134" s="324"/>
      <c r="Q134" s="324"/>
      <c r="R134" s="1161"/>
      <c r="S134" s="1161"/>
      <c r="T134" s="1161"/>
      <c r="U134" s="324"/>
      <c r="V134" s="324"/>
      <c r="W134" s="324"/>
      <c r="X134" s="324"/>
      <c r="Y134" s="324"/>
      <c r="Z134" s="324"/>
    </row>
    <row r="135" spans="1:26" ht="15.75" customHeight="1">
      <c r="A135" s="324"/>
      <c r="B135" s="324"/>
      <c r="C135" s="324"/>
      <c r="D135" s="324"/>
      <c r="E135" s="324"/>
      <c r="F135" s="324"/>
      <c r="G135" s="324"/>
      <c r="H135" s="1161"/>
      <c r="I135" s="1963"/>
      <c r="J135" s="1963"/>
      <c r="K135" s="1963"/>
      <c r="L135" s="1963"/>
      <c r="M135" s="1161"/>
      <c r="N135" s="1161"/>
      <c r="O135" s="1963"/>
      <c r="P135" s="1963"/>
      <c r="Q135" s="1963"/>
      <c r="R135" s="1963"/>
      <c r="S135" s="1161"/>
      <c r="T135" s="1161"/>
      <c r="U135" s="1963"/>
      <c r="V135" s="1963"/>
      <c r="W135" s="1963"/>
      <c r="X135" s="1963"/>
      <c r="Y135" s="324"/>
      <c r="Z135" s="324"/>
    </row>
    <row r="136" spans="1:26" ht="15.75" customHeight="1">
      <c r="A136" s="324"/>
      <c r="B136" s="324"/>
      <c r="C136" s="324"/>
      <c r="D136" s="324"/>
      <c r="E136" s="324"/>
      <c r="F136" s="324"/>
      <c r="G136" s="324"/>
      <c r="H136" s="324"/>
      <c r="I136" s="324"/>
      <c r="J136" s="324"/>
      <c r="K136" s="324"/>
      <c r="L136" s="324"/>
      <c r="M136" s="324"/>
      <c r="N136" s="324"/>
      <c r="O136" s="324"/>
      <c r="P136" s="324"/>
      <c r="Q136" s="324"/>
      <c r="R136" s="324"/>
      <c r="S136" s="324"/>
      <c r="T136" s="324"/>
      <c r="U136" s="324"/>
      <c r="V136" s="324"/>
      <c r="W136" s="324"/>
      <c r="X136" s="324"/>
      <c r="Y136" s="324"/>
      <c r="Z136" s="324"/>
    </row>
    <row r="137" spans="1:26" ht="15.75" customHeight="1">
      <c r="A137" s="324"/>
      <c r="B137" s="324"/>
      <c r="C137" s="324"/>
      <c r="D137" s="324"/>
      <c r="E137" s="324"/>
      <c r="F137" s="324"/>
      <c r="G137" s="324"/>
      <c r="H137" s="324"/>
      <c r="I137" s="324"/>
      <c r="J137" s="324"/>
      <c r="K137" s="324"/>
      <c r="L137" s="324"/>
      <c r="M137" s="324"/>
      <c r="N137" s="324"/>
      <c r="O137" s="324"/>
      <c r="P137" s="324"/>
      <c r="Q137" s="324"/>
      <c r="R137" s="324"/>
      <c r="S137" s="324"/>
      <c r="T137" s="324"/>
      <c r="U137" s="324"/>
      <c r="V137" s="324"/>
      <c r="W137" s="324"/>
      <c r="X137" s="324"/>
      <c r="Y137" s="324"/>
      <c r="Z137" s="324"/>
    </row>
    <row r="138" spans="1:26" ht="15.75" customHeight="1">
      <c r="A138" s="324"/>
      <c r="B138" s="324"/>
      <c r="C138" s="324"/>
      <c r="D138" s="324"/>
      <c r="E138" s="324"/>
      <c r="F138" s="324"/>
      <c r="G138" s="324"/>
      <c r="H138" s="324"/>
      <c r="I138" s="324"/>
      <c r="J138" s="324"/>
      <c r="K138" s="324"/>
      <c r="L138" s="324"/>
      <c r="M138" s="324"/>
      <c r="N138" s="324"/>
      <c r="O138" s="324"/>
      <c r="P138" s="324"/>
      <c r="Q138" s="324"/>
      <c r="R138" s="324"/>
      <c r="S138" s="324"/>
      <c r="T138" s="324"/>
      <c r="U138" s="324"/>
      <c r="V138" s="324"/>
      <c r="W138" s="324"/>
      <c r="X138" s="324"/>
      <c r="Y138" s="324"/>
      <c r="Z138" s="324"/>
    </row>
    <row r="139" spans="1:26" ht="15.75" customHeight="1">
      <c r="A139" s="324"/>
      <c r="B139" s="324"/>
      <c r="C139" s="324"/>
      <c r="D139" s="324"/>
      <c r="E139" s="324"/>
      <c r="F139" s="324"/>
      <c r="G139" s="324"/>
      <c r="H139" s="324"/>
      <c r="I139" s="1959"/>
      <c r="J139" s="1959"/>
      <c r="K139" s="1959"/>
      <c r="L139" s="1959"/>
      <c r="M139" s="1959"/>
      <c r="N139" s="1161"/>
      <c r="O139" s="324"/>
      <c r="P139" s="324"/>
      <c r="Q139" s="324"/>
      <c r="R139" s="324"/>
      <c r="S139" s="324"/>
      <c r="T139" s="324"/>
      <c r="U139" s="324"/>
      <c r="V139" s="324"/>
      <c r="W139" s="324"/>
      <c r="X139" s="324"/>
      <c r="Y139" s="324"/>
      <c r="Z139" s="324"/>
    </row>
    <row r="140" spans="1:26" ht="15.75" customHeight="1">
      <c r="A140" s="324"/>
      <c r="B140" s="324"/>
      <c r="C140" s="324"/>
      <c r="D140" s="324"/>
      <c r="E140" s="324"/>
      <c r="F140" s="324"/>
      <c r="G140" s="324"/>
      <c r="H140" s="324"/>
      <c r="I140" s="324"/>
      <c r="J140" s="324"/>
      <c r="K140" s="1954"/>
      <c r="L140" s="1954"/>
      <c r="M140" s="1954"/>
      <c r="N140" s="1954"/>
      <c r="O140" s="1954"/>
      <c r="P140" s="1954"/>
      <c r="Q140" s="324"/>
      <c r="R140" s="324"/>
      <c r="S140" s="324"/>
      <c r="T140" s="324"/>
      <c r="U140" s="324"/>
      <c r="V140" s="324"/>
      <c r="W140" s="324"/>
      <c r="X140" s="324"/>
      <c r="Y140" s="324"/>
      <c r="Z140" s="324"/>
    </row>
    <row r="141" spans="1:26" ht="15.75" customHeight="1">
      <c r="A141" s="324"/>
      <c r="B141" s="324"/>
      <c r="C141" s="324"/>
      <c r="D141" s="324"/>
      <c r="E141" s="324"/>
      <c r="F141" s="324"/>
      <c r="G141" s="324"/>
      <c r="H141" s="1965"/>
      <c r="I141" s="1965"/>
      <c r="J141" s="1965"/>
      <c r="K141" s="1965"/>
      <c r="L141" s="1965"/>
      <c r="M141" s="1965"/>
      <c r="N141" s="1965"/>
      <c r="O141" s="1965"/>
      <c r="P141" s="1965"/>
      <c r="Q141" s="1965"/>
      <c r="R141" s="1965"/>
      <c r="S141" s="1965"/>
      <c r="T141" s="1965"/>
      <c r="U141" s="1965"/>
      <c r="V141" s="1965"/>
      <c r="W141" s="1965"/>
      <c r="X141" s="1965"/>
      <c r="Y141" s="1965"/>
      <c r="Z141" s="1965"/>
    </row>
    <row r="142" spans="1:26">
      <c r="H142" s="1966"/>
      <c r="I142" s="1966"/>
      <c r="J142" s="1966"/>
      <c r="K142" s="1966"/>
      <c r="L142" s="1966"/>
      <c r="M142" s="1966"/>
      <c r="N142" s="1966"/>
      <c r="O142" s="1966"/>
      <c r="P142" s="1966"/>
      <c r="Q142" s="1966"/>
      <c r="R142" s="1966"/>
      <c r="S142" s="1966"/>
      <c r="T142" s="1966"/>
      <c r="U142" s="1966"/>
      <c r="V142" s="1966"/>
      <c r="W142" s="1966"/>
      <c r="X142" s="1966"/>
      <c r="Y142" s="1966"/>
      <c r="Z142" s="1966"/>
    </row>
    <row r="143" spans="1:26" ht="13.5" customHeight="1">
      <c r="A143" s="324"/>
      <c r="B143" s="324"/>
      <c r="C143" s="324"/>
      <c r="D143" s="324"/>
      <c r="E143" s="1965"/>
      <c r="F143" s="1965"/>
      <c r="G143" s="1965"/>
      <c r="H143" s="1965"/>
      <c r="I143" s="1965"/>
      <c r="J143" s="1965"/>
      <c r="K143" s="1965"/>
      <c r="L143" s="1965"/>
      <c r="M143" s="1965"/>
      <c r="N143" s="1965"/>
      <c r="O143" s="1965"/>
      <c r="P143" s="1965"/>
      <c r="Q143" s="1965"/>
      <c r="R143" s="1965"/>
      <c r="S143" s="1965"/>
      <c r="T143" s="1965"/>
      <c r="U143" s="1965"/>
      <c r="V143" s="1965"/>
      <c r="W143" s="1965"/>
      <c r="X143" s="1965"/>
      <c r="Y143" s="1965"/>
      <c r="Z143" s="1965"/>
    </row>
    <row r="144" spans="1:26">
      <c r="A144" s="324"/>
      <c r="B144" s="324"/>
      <c r="C144" s="324"/>
      <c r="D144" s="324"/>
      <c r="E144" s="1967"/>
      <c r="F144" s="1967"/>
      <c r="G144" s="1967"/>
      <c r="H144" s="1967"/>
      <c r="I144" s="1967"/>
      <c r="J144" s="1967"/>
      <c r="K144" s="1967"/>
      <c r="L144" s="1967"/>
      <c r="M144" s="1967"/>
      <c r="N144" s="1967"/>
      <c r="O144" s="1967"/>
      <c r="P144" s="1967"/>
      <c r="Q144" s="1967"/>
      <c r="R144" s="1967"/>
      <c r="S144" s="1967"/>
      <c r="T144" s="1967"/>
      <c r="U144" s="1967"/>
      <c r="V144" s="1967"/>
      <c r="W144" s="1967"/>
      <c r="X144" s="1967"/>
      <c r="Y144" s="1967"/>
      <c r="Z144" s="1967"/>
    </row>
    <row r="145" spans="1:27">
      <c r="A145" s="324"/>
      <c r="B145" s="324"/>
      <c r="C145" s="324"/>
      <c r="D145" s="324"/>
      <c r="E145" s="324"/>
      <c r="F145" s="324"/>
      <c r="G145" s="324"/>
      <c r="H145" s="324"/>
      <c r="I145" s="324"/>
      <c r="J145" s="324"/>
      <c r="K145" s="324"/>
      <c r="L145" s="324"/>
      <c r="M145" s="324"/>
      <c r="N145" s="324"/>
      <c r="O145" s="324"/>
      <c r="P145" s="324"/>
      <c r="Q145" s="324"/>
      <c r="R145" s="324"/>
      <c r="S145" s="324"/>
      <c r="T145" s="324"/>
      <c r="U145" s="324"/>
      <c r="V145" s="324"/>
      <c r="W145" s="324"/>
      <c r="X145" s="324"/>
      <c r="Y145" s="324"/>
      <c r="Z145" s="324"/>
    </row>
    <row r="146" spans="1:27" ht="15.75" customHeight="1">
      <c r="A146" s="324"/>
      <c r="B146" s="324"/>
      <c r="C146" s="324"/>
      <c r="D146" s="324"/>
      <c r="E146" s="324"/>
      <c r="F146" s="324"/>
      <c r="G146" s="324"/>
      <c r="H146" s="324"/>
      <c r="I146" s="324"/>
      <c r="J146" s="324"/>
      <c r="K146" s="324"/>
      <c r="L146" s="324"/>
      <c r="M146" s="324"/>
      <c r="N146" s="324"/>
      <c r="O146" s="324"/>
      <c r="P146" s="324"/>
      <c r="Q146" s="324"/>
      <c r="R146" s="324"/>
      <c r="S146" s="324"/>
      <c r="T146" s="324"/>
      <c r="U146" s="324"/>
      <c r="V146" s="324"/>
      <c r="W146" s="324"/>
      <c r="X146" s="324"/>
      <c r="Y146" s="324"/>
      <c r="Z146" s="324"/>
    </row>
    <row r="147" spans="1:27" ht="15.75" customHeight="1">
      <c r="A147" s="324"/>
      <c r="B147" s="324"/>
      <c r="C147" s="324"/>
      <c r="D147" s="324"/>
      <c r="E147" s="324"/>
      <c r="F147" s="324"/>
      <c r="G147" s="324"/>
      <c r="H147" s="324"/>
      <c r="I147" s="324"/>
      <c r="J147" s="324"/>
      <c r="K147" s="324"/>
      <c r="L147" s="324"/>
      <c r="M147" s="324"/>
      <c r="N147" s="324"/>
      <c r="O147" s="324"/>
      <c r="P147" s="324"/>
      <c r="Q147" s="324"/>
      <c r="R147" s="324"/>
      <c r="S147" s="324"/>
      <c r="T147" s="324"/>
      <c r="U147" s="324"/>
      <c r="V147" s="324"/>
      <c r="W147" s="324"/>
      <c r="X147" s="324"/>
      <c r="Y147" s="324"/>
      <c r="Z147" s="324"/>
    </row>
    <row r="148" spans="1:27" ht="18.75" customHeight="1">
      <c r="A148" s="1954"/>
      <c r="B148" s="1954"/>
      <c r="C148" s="1954"/>
      <c r="D148" s="1954"/>
      <c r="E148" s="1954"/>
      <c r="F148" s="1954"/>
      <c r="G148" s="1954"/>
      <c r="H148" s="1954"/>
      <c r="I148" s="1954"/>
      <c r="J148" s="1954"/>
      <c r="K148" s="1954"/>
      <c r="L148" s="1954"/>
      <c r="M148" s="1954"/>
      <c r="N148" s="1954"/>
      <c r="O148" s="1954"/>
      <c r="P148" s="1954"/>
      <c r="Q148" s="1954"/>
      <c r="R148" s="1954"/>
      <c r="S148" s="1954"/>
      <c r="T148" s="1954"/>
      <c r="U148" s="1954"/>
      <c r="V148" s="1954"/>
      <c r="W148" s="1954"/>
      <c r="X148" s="1954"/>
      <c r="Y148" s="1954"/>
      <c r="Z148" s="1954"/>
      <c r="AA148" s="317"/>
    </row>
    <row r="149" spans="1:27" ht="15.75" customHeight="1">
      <c r="A149" s="324"/>
      <c r="B149" s="324"/>
      <c r="C149" s="324"/>
      <c r="D149" s="324"/>
      <c r="E149" s="324"/>
      <c r="F149" s="324"/>
      <c r="G149" s="324"/>
      <c r="H149" s="324"/>
      <c r="I149" s="324"/>
      <c r="J149" s="324"/>
      <c r="K149" s="324"/>
      <c r="L149" s="324"/>
      <c r="M149" s="324"/>
      <c r="N149" s="324"/>
      <c r="O149" s="324"/>
      <c r="P149" s="324"/>
      <c r="Q149" s="324"/>
      <c r="R149" s="324"/>
      <c r="S149" s="324"/>
      <c r="T149" s="324"/>
      <c r="U149" s="324"/>
      <c r="V149" s="324"/>
      <c r="W149" s="324"/>
      <c r="X149" s="324"/>
      <c r="Y149" s="324"/>
      <c r="Z149" s="324"/>
      <c r="AA149" s="317"/>
    </row>
    <row r="150" spans="1:27" ht="15.75" customHeight="1">
      <c r="A150" s="324"/>
      <c r="B150" s="324"/>
      <c r="C150" s="324"/>
      <c r="D150" s="324"/>
      <c r="E150" s="324"/>
      <c r="F150" s="317"/>
      <c r="G150" s="324"/>
      <c r="H150" s="324"/>
      <c r="I150" s="324"/>
      <c r="J150" s="324"/>
      <c r="K150" s="324"/>
      <c r="L150" s="324"/>
      <c r="M150" s="324"/>
      <c r="N150" s="324"/>
      <c r="O150" s="324"/>
      <c r="P150" s="324"/>
      <c r="Q150" s="324"/>
      <c r="R150" s="324"/>
      <c r="S150" s="324"/>
      <c r="T150" s="324"/>
      <c r="U150" s="324"/>
      <c r="V150" s="324"/>
      <c r="W150" s="324"/>
      <c r="X150" s="324"/>
      <c r="Y150" s="324"/>
      <c r="Z150" s="324"/>
      <c r="AA150" s="317"/>
    </row>
    <row r="151" spans="1:27" ht="15.75" customHeight="1">
      <c r="A151" s="324"/>
      <c r="B151" s="324"/>
      <c r="C151" s="324"/>
      <c r="D151" s="324"/>
      <c r="E151" s="324"/>
      <c r="F151" s="317"/>
      <c r="G151" s="317"/>
      <c r="H151" s="324"/>
      <c r="I151" s="324"/>
      <c r="J151" s="324"/>
      <c r="K151" s="317"/>
      <c r="L151" s="324"/>
      <c r="M151" s="324"/>
      <c r="N151" s="324"/>
      <c r="O151" s="324"/>
      <c r="P151" s="324"/>
      <c r="Q151" s="324"/>
      <c r="R151" s="324"/>
      <c r="S151" s="324"/>
      <c r="T151" s="324"/>
      <c r="U151" s="324"/>
      <c r="V151" s="324"/>
      <c r="W151" s="324"/>
      <c r="X151" s="324"/>
      <c r="Y151" s="324"/>
      <c r="Z151" s="324"/>
      <c r="AA151" s="317"/>
    </row>
    <row r="152" spans="1:27" ht="15.75" customHeight="1">
      <c r="A152" s="324"/>
      <c r="B152" s="324"/>
      <c r="C152" s="324"/>
      <c r="D152" s="324"/>
      <c r="E152" s="324"/>
      <c r="F152" s="324"/>
      <c r="G152" s="324"/>
      <c r="H152" s="324"/>
      <c r="I152" s="1959"/>
      <c r="J152" s="1959"/>
      <c r="K152" s="1959"/>
      <c r="L152" s="1959"/>
      <c r="M152" s="1164"/>
      <c r="N152" s="324"/>
      <c r="O152" s="324"/>
      <c r="P152" s="324"/>
      <c r="Q152" s="324"/>
      <c r="R152" s="324"/>
      <c r="S152" s="324"/>
      <c r="T152" s="324"/>
      <c r="U152" s="324"/>
      <c r="V152" s="324"/>
      <c r="W152" s="324"/>
      <c r="X152" s="324"/>
      <c r="Y152" s="324"/>
      <c r="Z152" s="324"/>
      <c r="AA152" s="317"/>
    </row>
    <row r="153" spans="1:27" ht="15.75" customHeight="1">
      <c r="A153" s="324"/>
      <c r="B153" s="324"/>
      <c r="C153" s="324"/>
      <c r="D153" s="324"/>
      <c r="E153" s="324"/>
      <c r="F153" s="324"/>
      <c r="G153" s="324"/>
      <c r="H153" s="324"/>
      <c r="I153" s="1959"/>
      <c r="J153" s="1959"/>
      <c r="K153" s="1959"/>
      <c r="L153" s="1959"/>
      <c r="M153" s="1164"/>
      <c r="N153" s="324"/>
      <c r="O153" s="324"/>
      <c r="P153" s="324"/>
      <c r="Q153" s="324"/>
      <c r="R153" s="324"/>
      <c r="S153" s="324"/>
      <c r="T153" s="324"/>
      <c r="U153" s="324"/>
      <c r="V153" s="324"/>
      <c r="W153" s="324"/>
      <c r="X153" s="324"/>
      <c r="Y153" s="324"/>
      <c r="Z153" s="324"/>
      <c r="AA153" s="317"/>
    </row>
    <row r="154" spans="1:27" ht="15.75" customHeight="1">
      <c r="A154" s="324"/>
      <c r="B154" s="324"/>
      <c r="C154" s="324"/>
      <c r="D154" s="324"/>
      <c r="E154" s="324"/>
      <c r="F154" s="324"/>
      <c r="G154" s="324"/>
      <c r="H154" s="324"/>
      <c r="I154" s="1959"/>
      <c r="J154" s="1959"/>
      <c r="K154" s="1959"/>
      <c r="L154" s="1959"/>
      <c r="M154" s="1164"/>
      <c r="N154" s="324"/>
      <c r="O154" s="324"/>
      <c r="P154" s="324"/>
      <c r="Q154" s="324"/>
      <c r="R154" s="324"/>
      <c r="S154" s="324"/>
      <c r="T154" s="324"/>
      <c r="U154" s="324"/>
      <c r="V154" s="324"/>
      <c r="W154" s="324"/>
      <c r="X154" s="324"/>
      <c r="Y154" s="324"/>
      <c r="Z154" s="324"/>
      <c r="AA154" s="317"/>
    </row>
    <row r="155" spans="1:27" ht="15.75" customHeight="1">
      <c r="A155" s="324"/>
      <c r="B155" s="324"/>
      <c r="C155" s="324"/>
      <c r="D155" s="324"/>
      <c r="E155" s="324"/>
      <c r="F155" s="324"/>
      <c r="G155" s="324"/>
      <c r="H155" s="324"/>
      <c r="I155" s="1959"/>
      <c r="J155" s="1959"/>
      <c r="K155" s="1959"/>
      <c r="L155" s="1959"/>
      <c r="M155" s="1164"/>
      <c r="N155" s="324"/>
      <c r="O155" s="324"/>
      <c r="P155" s="324"/>
      <c r="Q155" s="324"/>
      <c r="R155" s="324"/>
      <c r="S155" s="324"/>
      <c r="T155" s="324"/>
      <c r="U155" s="324"/>
      <c r="V155" s="324"/>
      <c r="W155" s="324"/>
      <c r="X155" s="324"/>
      <c r="Y155" s="324"/>
      <c r="Z155" s="324"/>
      <c r="AA155" s="317"/>
    </row>
    <row r="156" spans="1:27" ht="15.75" customHeight="1">
      <c r="A156" s="324"/>
      <c r="B156" s="324"/>
      <c r="C156" s="324"/>
      <c r="D156" s="324"/>
      <c r="E156" s="324"/>
      <c r="F156" s="324"/>
      <c r="G156" s="324"/>
      <c r="H156" s="324"/>
      <c r="I156" s="324"/>
      <c r="J156" s="324"/>
      <c r="K156" s="324"/>
      <c r="L156" s="324"/>
      <c r="M156" s="324"/>
      <c r="N156" s="324"/>
      <c r="O156" s="324"/>
      <c r="P156" s="324"/>
      <c r="Q156" s="324"/>
      <c r="R156" s="324"/>
      <c r="S156" s="324"/>
      <c r="T156" s="324"/>
      <c r="U156" s="324"/>
      <c r="V156" s="324"/>
      <c r="W156" s="324"/>
      <c r="X156" s="324"/>
      <c r="Y156" s="324"/>
      <c r="Z156" s="324"/>
      <c r="AA156" s="317"/>
    </row>
    <row r="157" spans="1:27" ht="15.75" customHeight="1">
      <c r="A157" s="324"/>
      <c r="B157" s="324"/>
      <c r="C157" s="1954"/>
      <c r="D157" s="1954"/>
      <c r="E157" s="1954"/>
      <c r="F157" s="1954"/>
      <c r="G157" s="1161"/>
      <c r="H157" s="1954"/>
      <c r="I157" s="1954"/>
      <c r="J157" s="1954"/>
      <c r="K157" s="1954"/>
      <c r="L157" s="1954"/>
      <c r="M157" s="1954"/>
      <c r="N157" s="1954"/>
      <c r="O157" s="1954"/>
      <c r="P157" s="1954"/>
      <c r="Q157" s="1954"/>
      <c r="R157" s="1954"/>
      <c r="S157" s="1954"/>
      <c r="T157" s="1954"/>
      <c r="U157" s="1161"/>
      <c r="V157" s="1161"/>
      <c r="W157" s="1954"/>
      <c r="X157" s="1954"/>
      <c r="Y157" s="1954"/>
      <c r="Z157" s="324"/>
      <c r="AA157" s="317"/>
    </row>
    <row r="158" spans="1:27" ht="15.75" customHeight="1">
      <c r="A158" s="324"/>
      <c r="B158" s="324"/>
      <c r="C158" s="1161"/>
      <c r="D158" s="1961"/>
      <c r="E158" s="1961"/>
      <c r="F158" s="1161"/>
      <c r="G158" s="1161"/>
      <c r="H158" s="324"/>
      <c r="I158" s="324"/>
      <c r="J158" s="324"/>
      <c r="K158" s="317"/>
      <c r="L158" s="324"/>
      <c r="M158" s="324"/>
      <c r="N158" s="324"/>
      <c r="O158" s="324"/>
      <c r="P158" s="324"/>
      <c r="Q158" s="317"/>
      <c r="R158" s="317"/>
      <c r="S158" s="317"/>
      <c r="T158" s="317"/>
      <c r="U158" s="1161"/>
      <c r="V158" s="1161"/>
      <c r="W158" s="1962"/>
      <c r="X158" s="1962"/>
      <c r="Y158" s="1962"/>
      <c r="Z158" s="324"/>
      <c r="AA158" s="317"/>
    </row>
    <row r="159" spans="1:27" ht="15.75" customHeight="1">
      <c r="A159" s="324"/>
      <c r="B159" s="324"/>
      <c r="C159" s="1161"/>
      <c r="D159" s="1961"/>
      <c r="E159" s="1961"/>
      <c r="F159" s="1161"/>
      <c r="G159" s="1161"/>
      <c r="H159" s="324"/>
      <c r="I159" s="324"/>
      <c r="J159" s="324"/>
      <c r="K159" s="317"/>
      <c r="L159" s="324"/>
      <c r="M159" s="324"/>
      <c r="N159" s="324"/>
      <c r="O159" s="324"/>
      <c r="P159" s="324"/>
      <c r="Q159" s="317"/>
      <c r="R159" s="317"/>
      <c r="S159" s="317"/>
      <c r="T159" s="317"/>
      <c r="U159" s="1161"/>
      <c r="V159" s="1161"/>
      <c r="W159" s="1962"/>
      <c r="X159" s="1962"/>
      <c r="Y159" s="1962"/>
      <c r="Z159" s="324"/>
      <c r="AA159" s="317"/>
    </row>
    <row r="160" spans="1:27" ht="15.75" customHeight="1">
      <c r="A160" s="324"/>
      <c r="B160" s="324"/>
      <c r="C160" s="1161"/>
      <c r="D160" s="1961"/>
      <c r="E160" s="1961"/>
      <c r="F160" s="1161"/>
      <c r="G160" s="1161"/>
      <c r="H160" s="324"/>
      <c r="I160" s="324"/>
      <c r="J160" s="324"/>
      <c r="K160" s="317"/>
      <c r="L160" s="324"/>
      <c r="M160" s="324"/>
      <c r="N160" s="324"/>
      <c r="O160" s="324"/>
      <c r="P160" s="324"/>
      <c r="Q160" s="317"/>
      <c r="R160" s="317"/>
      <c r="S160" s="317"/>
      <c r="T160" s="317"/>
      <c r="U160" s="1161"/>
      <c r="V160" s="1161"/>
      <c r="W160" s="1962"/>
      <c r="X160" s="1962"/>
      <c r="Y160" s="1962"/>
      <c r="Z160" s="324"/>
      <c r="AA160" s="317"/>
    </row>
    <row r="161" spans="1:27" ht="15.75" customHeight="1">
      <c r="A161" s="324"/>
      <c r="B161" s="324"/>
      <c r="C161" s="1161"/>
      <c r="D161" s="1961"/>
      <c r="E161" s="1961"/>
      <c r="F161" s="1161"/>
      <c r="G161" s="1161"/>
      <c r="H161" s="324"/>
      <c r="I161" s="324"/>
      <c r="J161" s="324"/>
      <c r="K161" s="317"/>
      <c r="L161" s="324"/>
      <c r="M161" s="324"/>
      <c r="N161" s="324"/>
      <c r="O161" s="324"/>
      <c r="P161" s="324"/>
      <c r="Q161" s="317"/>
      <c r="R161" s="317"/>
      <c r="S161" s="317"/>
      <c r="T161" s="317"/>
      <c r="U161" s="1161"/>
      <c r="V161" s="1161"/>
      <c r="W161" s="1962"/>
      <c r="X161" s="1962"/>
      <c r="Y161" s="1962"/>
      <c r="Z161" s="324"/>
      <c r="AA161" s="317"/>
    </row>
    <row r="162" spans="1:27" ht="15.75" customHeight="1">
      <c r="A162" s="324"/>
      <c r="B162" s="324"/>
      <c r="C162" s="1161"/>
      <c r="D162" s="1961"/>
      <c r="E162" s="1961"/>
      <c r="F162" s="1161"/>
      <c r="G162" s="1161"/>
      <c r="H162" s="324"/>
      <c r="I162" s="324"/>
      <c r="J162" s="324"/>
      <c r="K162" s="317"/>
      <c r="L162" s="324"/>
      <c r="M162" s="324"/>
      <c r="N162" s="324"/>
      <c r="O162" s="324"/>
      <c r="P162" s="324"/>
      <c r="Q162" s="317"/>
      <c r="R162" s="317"/>
      <c r="S162" s="317"/>
      <c r="T162" s="317"/>
      <c r="U162" s="1161"/>
      <c r="V162" s="1161"/>
      <c r="W162" s="1962"/>
      <c r="X162" s="1962"/>
      <c r="Y162" s="1962"/>
      <c r="Z162" s="324"/>
      <c r="AA162" s="317"/>
    </row>
    <row r="163" spans="1:27" ht="15.75" customHeight="1">
      <c r="A163" s="324"/>
      <c r="B163" s="324"/>
      <c r="C163" s="1161"/>
      <c r="D163" s="1961"/>
      <c r="E163" s="1961"/>
      <c r="F163" s="1161"/>
      <c r="G163" s="1161"/>
      <c r="H163" s="324"/>
      <c r="I163" s="324"/>
      <c r="J163" s="324"/>
      <c r="K163" s="317"/>
      <c r="L163" s="324"/>
      <c r="M163" s="324"/>
      <c r="N163" s="324"/>
      <c r="O163" s="324"/>
      <c r="P163" s="324"/>
      <c r="Q163" s="317"/>
      <c r="R163" s="317"/>
      <c r="S163" s="317"/>
      <c r="T163" s="317"/>
      <c r="U163" s="1161"/>
      <c r="V163" s="1161"/>
      <c r="W163" s="1962"/>
      <c r="X163" s="1962"/>
      <c r="Y163" s="1962"/>
      <c r="Z163" s="324"/>
      <c r="AA163" s="317"/>
    </row>
    <row r="164" spans="1:27" ht="15.75" customHeight="1">
      <c r="A164" s="324"/>
      <c r="B164" s="324"/>
      <c r="C164" s="324"/>
      <c r="D164" s="324"/>
      <c r="E164" s="324"/>
      <c r="F164" s="324"/>
      <c r="G164" s="324"/>
      <c r="H164" s="324"/>
      <c r="I164" s="324"/>
      <c r="J164" s="324"/>
      <c r="K164" s="324"/>
      <c r="L164" s="324"/>
      <c r="M164" s="324"/>
      <c r="N164" s="324"/>
      <c r="O164" s="324"/>
      <c r="P164" s="324"/>
      <c r="Q164" s="324"/>
      <c r="R164" s="324"/>
      <c r="S164" s="324"/>
      <c r="T164" s="324"/>
      <c r="U164" s="324"/>
      <c r="V164" s="324"/>
      <c r="W164" s="324"/>
      <c r="X164" s="324"/>
      <c r="Y164" s="324"/>
      <c r="Z164" s="324"/>
      <c r="AA164" s="317"/>
    </row>
    <row r="165" spans="1:27" ht="15.75" customHeight="1">
      <c r="A165" s="324"/>
      <c r="B165" s="324"/>
      <c r="C165" s="324"/>
      <c r="D165" s="324"/>
      <c r="E165" s="1960"/>
      <c r="F165" s="1960"/>
      <c r="G165" s="1960"/>
      <c r="H165" s="1960"/>
      <c r="I165" s="1960"/>
      <c r="J165" s="1960"/>
      <c r="K165" s="1960"/>
      <c r="L165" s="1960"/>
      <c r="M165" s="1960"/>
      <c r="N165" s="1960"/>
      <c r="O165" s="1960"/>
      <c r="P165" s="1960"/>
      <c r="Q165" s="1960"/>
      <c r="R165" s="1960"/>
      <c r="S165" s="1960"/>
      <c r="T165" s="1960"/>
      <c r="U165" s="1960"/>
      <c r="V165" s="1960"/>
      <c r="W165" s="1960"/>
      <c r="X165" s="1960"/>
      <c r="Y165" s="1960"/>
      <c r="Z165" s="1960"/>
      <c r="AA165" s="317"/>
    </row>
    <row r="166" spans="1:27" ht="15.75" customHeight="1">
      <c r="A166" s="324"/>
      <c r="B166" s="324"/>
      <c r="C166" s="324"/>
      <c r="D166" s="324"/>
      <c r="E166" s="1960"/>
      <c r="F166" s="1960"/>
      <c r="G166" s="1960"/>
      <c r="H166" s="1960"/>
      <c r="I166" s="1960"/>
      <c r="J166" s="1960"/>
      <c r="K166" s="1960"/>
      <c r="L166" s="1960"/>
      <c r="M166" s="1960"/>
      <c r="N166" s="1960"/>
      <c r="O166" s="1960"/>
      <c r="P166" s="1960"/>
      <c r="Q166" s="1960"/>
      <c r="R166" s="1960"/>
      <c r="S166" s="1960"/>
      <c r="T166" s="1960"/>
      <c r="U166" s="1960"/>
      <c r="V166" s="1960"/>
      <c r="W166" s="1960"/>
      <c r="X166" s="1960"/>
      <c r="Y166" s="1960"/>
      <c r="Z166" s="1960"/>
      <c r="AA166" s="317"/>
    </row>
    <row r="167" spans="1:27" ht="15.75" customHeight="1">
      <c r="A167" s="324"/>
      <c r="B167" s="324"/>
      <c r="C167" s="324"/>
      <c r="D167" s="324"/>
      <c r="E167" s="324"/>
      <c r="F167" s="324"/>
      <c r="G167" s="324"/>
      <c r="H167" s="324"/>
      <c r="I167" s="324"/>
      <c r="J167" s="324"/>
      <c r="K167" s="324"/>
      <c r="L167" s="324"/>
      <c r="M167" s="324"/>
      <c r="N167" s="324"/>
      <c r="O167" s="324"/>
      <c r="P167" s="324"/>
      <c r="Q167" s="324"/>
      <c r="R167" s="324"/>
      <c r="S167" s="324"/>
      <c r="T167" s="324"/>
      <c r="U167" s="324"/>
      <c r="V167" s="324"/>
      <c r="W167" s="324"/>
      <c r="X167" s="324"/>
      <c r="Y167" s="324"/>
      <c r="Z167" s="324"/>
      <c r="AA167" s="317"/>
    </row>
    <row r="168" spans="1:27" ht="15.75" customHeight="1">
      <c r="A168" s="324"/>
      <c r="B168" s="324"/>
      <c r="C168" s="324"/>
      <c r="D168" s="324"/>
      <c r="E168" s="1960"/>
      <c r="F168" s="1960"/>
      <c r="G168" s="1960"/>
      <c r="H168" s="1960"/>
      <c r="I168" s="1960"/>
      <c r="J168" s="1960"/>
      <c r="K168" s="1960"/>
      <c r="L168" s="1960"/>
      <c r="M168" s="1960"/>
      <c r="N168" s="1960"/>
      <c r="O168" s="1960"/>
      <c r="P168" s="1960"/>
      <c r="Q168" s="1960"/>
      <c r="R168" s="1960"/>
      <c r="S168" s="1960"/>
      <c r="T168" s="1960"/>
      <c r="U168" s="1960"/>
      <c r="V168" s="1960"/>
      <c r="W168" s="1960"/>
      <c r="X168" s="1960"/>
      <c r="Y168" s="1960"/>
      <c r="Z168" s="1960"/>
      <c r="AA168" s="317"/>
    </row>
    <row r="169" spans="1:27" ht="15.75" customHeight="1">
      <c r="A169" s="324"/>
      <c r="B169" s="324"/>
      <c r="C169" s="324"/>
      <c r="D169" s="324"/>
      <c r="E169" s="1960"/>
      <c r="F169" s="1960"/>
      <c r="G169" s="1960"/>
      <c r="H169" s="1960"/>
      <c r="I169" s="1960"/>
      <c r="J169" s="1960"/>
      <c r="K169" s="1960"/>
      <c r="L169" s="1960"/>
      <c r="M169" s="1960"/>
      <c r="N169" s="1960"/>
      <c r="O169" s="1960"/>
      <c r="P169" s="1960"/>
      <c r="Q169" s="1960"/>
      <c r="R169" s="1960"/>
      <c r="S169" s="1960"/>
      <c r="T169" s="1960"/>
      <c r="U169" s="1960"/>
      <c r="V169" s="1960"/>
      <c r="W169" s="1960"/>
      <c r="X169" s="1960"/>
      <c r="Y169" s="1960"/>
      <c r="Z169" s="1960"/>
      <c r="AA169" s="317"/>
    </row>
    <row r="170" spans="1:27" ht="15.75" customHeight="1">
      <c r="A170" s="324"/>
      <c r="B170" s="324"/>
      <c r="C170" s="324"/>
      <c r="D170" s="324"/>
      <c r="E170" s="324"/>
      <c r="F170" s="324"/>
      <c r="G170" s="324"/>
      <c r="H170" s="324"/>
      <c r="I170" s="324"/>
      <c r="J170" s="324"/>
      <c r="K170" s="324"/>
      <c r="L170" s="324"/>
      <c r="M170" s="324"/>
      <c r="N170" s="324"/>
      <c r="O170" s="324"/>
      <c r="P170" s="324"/>
      <c r="Q170" s="324"/>
      <c r="R170" s="324"/>
      <c r="S170" s="324"/>
      <c r="T170" s="324"/>
      <c r="U170" s="324"/>
      <c r="V170" s="324"/>
      <c r="W170" s="324"/>
      <c r="X170" s="324"/>
      <c r="Y170" s="324"/>
      <c r="Z170" s="324"/>
      <c r="AA170" s="317"/>
    </row>
    <row r="171" spans="1:27" ht="15.75" customHeight="1">
      <c r="A171" s="515"/>
      <c r="B171" s="515"/>
      <c r="C171" s="515"/>
      <c r="D171" s="515"/>
      <c r="E171" s="515"/>
      <c r="F171" s="515"/>
      <c r="G171" s="515"/>
      <c r="H171" s="515"/>
      <c r="I171" s="515"/>
      <c r="J171" s="515"/>
      <c r="K171" s="515"/>
      <c r="L171" s="515"/>
      <c r="M171" s="515"/>
      <c r="N171" s="515"/>
      <c r="O171" s="515"/>
      <c r="P171" s="515"/>
      <c r="Q171" s="515"/>
      <c r="R171" s="515"/>
      <c r="S171" s="515"/>
      <c r="T171" s="515"/>
      <c r="U171" s="515"/>
      <c r="V171" s="515"/>
      <c r="W171" s="515"/>
      <c r="X171" s="515"/>
      <c r="Y171" s="515"/>
      <c r="Z171" s="515"/>
    </row>
    <row r="172" spans="1:27" ht="15.75" customHeight="1">
      <c r="A172" s="515"/>
      <c r="B172" s="515"/>
      <c r="C172" s="515"/>
      <c r="D172" s="515"/>
      <c r="E172" s="515"/>
      <c r="F172" s="515"/>
      <c r="G172" s="515"/>
      <c r="H172" s="515"/>
      <c r="I172" s="515"/>
      <c r="J172" s="515"/>
      <c r="K172" s="515"/>
      <c r="L172" s="515"/>
      <c r="M172" s="515"/>
      <c r="N172" s="515"/>
      <c r="O172" s="515"/>
      <c r="P172" s="515"/>
      <c r="Q172" s="515"/>
      <c r="R172" s="515"/>
      <c r="S172" s="515"/>
      <c r="T172" s="515"/>
      <c r="U172" s="515"/>
      <c r="V172" s="515"/>
      <c r="W172" s="515"/>
      <c r="X172" s="515"/>
      <c r="Y172" s="515"/>
      <c r="Z172" s="515"/>
    </row>
    <row r="173" spans="1:27" ht="15.75" customHeight="1">
      <c r="A173" s="515"/>
      <c r="B173" s="515"/>
      <c r="C173" s="515"/>
      <c r="D173" s="515"/>
      <c r="E173" s="515"/>
      <c r="F173" s="515"/>
      <c r="G173" s="515"/>
      <c r="H173" s="515"/>
      <c r="I173" s="515"/>
      <c r="J173" s="515"/>
      <c r="K173" s="515"/>
      <c r="L173" s="515"/>
      <c r="M173" s="515"/>
      <c r="N173" s="515"/>
      <c r="O173" s="515"/>
      <c r="P173" s="515"/>
      <c r="Q173" s="515"/>
      <c r="R173" s="515"/>
      <c r="S173" s="515"/>
      <c r="T173" s="515"/>
      <c r="U173" s="515"/>
      <c r="V173" s="515"/>
      <c r="W173" s="515"/>
      <c r="X173" s="515"/>
      <c r="Y173" s="515"/>
      <c r="Z173" s="515"/>
    </row>
    <row r="174" spans="1:27" ht="18.75" customHeight="1">
      <c r="A174" s="1954"/>
      <c r="B174" s="1954"/>
      <c r="C174" s="1954"/>
      <c r="D174" s="1954"/>
      <c r="E174" s="1954"/>
      <c r="F174" s="1954"/>
      <c r="G174" s="1954"/>
      <c r="H174" s="1954"/>
      <c r="I174" s="1954"/>
      <c r="J174" s="1954"/>
      <c r="K174" s="1954"/>
      <c r="L174" s="1954"/>
      <c r="M174" s="1954"/>
      <c r="N174" s="1954"/>
      <c r="O174" s="1954"/>
      <c r="P174" s="1954"/>
      <c r="Q174" s="1954"/>
      <c r="R174" s="1954"/>
      <c r="S174" s="1954"/>
      <c r="T174" s="1954"/>
      <c r="U174" s="1954"/>
      <c r="V174" s="1954"/>
      <c r="W174" s="1954"/>
      <c r="X174" s="1954"/>
      <c r="Y174" s="1954"/>
      <c r="Z174" s="1954"/>
      <c r="AA174" s="317"/>
    </row>
    <row r="175" spans="1:27" ht="15.75" customHeight="1">
      <c r="A175" s="324"/>
      <c r="B175" s="324"/>
      <c r="C175" s="324"/>
      <c r="D175" s="324"/>
      <c r="E175" s="324"/>
      <c r="F175" s="324"/>
      <c r="G175" s="324"/>
      <c r="H175" s="324"/>
      <c r="I175" s="324"/>
      <c r="J175" s="324"/>
      <c r="K175" s="324"/>
      <c r="L175" s="324"/>
      <c r="M175" s="324"/>
      <c r="N175" s="324"/>
      <c r="O175" s="324"/>
      <c r="P175" s="324"/>
      <c r="Q175" s="324"/>
      <c r="R175" s="324"/>
      <c r="S175" s="324"/>
      <c r="T175" s="324"/>
      <c r="U175" s="324"/>
      <c r="V175" s="324"/>
      <c r="W175" s="324"/>
      <c r="X175" s="324"/>
      <c r="Y175" s="324"/>
      <c r="Z175" s="324"/>
      <c r="AA175" s="317"/>
    </row>
    <row r="176" spans="1:27" ht="15.75" customHeight="1">
      <c r="A176" s="324"/>
      <c r="B176" s="324"/>
      <c r="C176" s="324"/>
      <c r="D176" s="324"/>
      <c r="E176" s="324"/>
      <c r="F176" s="317"/>
      <c r="G176" s="324"/>
      <c r="H176" s="324"/>
      <c r="I176" s="324"/>
      <c r="J176" s="324"/>
      <c r="K176" s="324"/>
      <c r="L176" s="324"/>
      <c r="M176" s="324"/>
      <c r="N176" s="324"/>
      <c r="O176" s="324"/>
      <c r="P176" s="324"/>
      <c r="Q176" s="324"/>
      <c r="R176" s="324"/>
      <c r="S176" s="324"/>
      <c r="T176" s="324"/>
      <c r="U176" s="324"/>
      <c r="V176" s="324"/>
      <c r="W176" s="324"/>
      <c r="X176" s="324"/>
      <c r="Y176" s="324"/>
      <c r="Z176" s="324"/>
      <c r="AA176" s="317"/>
    </row>
    <row r="177" spans="1:27" ht="15.75" customHeight="1">
      <c r="A177" s="324"/>
      <c r="B177" s="324"/>
      <c r="C177" s="324"/>
      <c r="D177" s="324"/>
      <c r="E177" s="324"/>
      <c r="F177" s="317"/>
      <c r="G177" s="317"/>
      <c r="H177" s="324"/>
      <c r="I177" s="324"/>
      <c r="J177" s="324"/>
      <c r="K177" s="317"/>
      <c r="L177" s="324"/>
      <c r="M177" s="324"/>
      <c r="N177" s="324"/>
      <c r="O177" s="324"/>
      <c r="P177" s="324"/>
      <c r="Q177" s="324"/>
      <c r="R177" s="324"/>
      <c r="S177" s="324"/>
      <c r="T177" s="324"/>
      <c r="U177" s="324"/>
      <c r="V177" s="324"/>
      <c r="W177" s="324"/>
      <c r="X177" s="324"/>
      <c r="Y177" s="324"/>
      <c r="Z177" s="324"/>
      <c r="AA177" s="317"/>
    </row>
    <row r="178" spans="1:27" ht="15.75" customHeight="1">
      <c r="A178" s="324"/>
      <c r="B178" s="324"/>
      <c r="C178" s="324"/>
      <c r="D178" s="324"/>
      <c r="E178" s="324"/>
      <c r="F178" s="324"/>
      <c r="G178" s="324"/>
      <c r="H178" s="324"/>
      <c r="I178" s="1959"/>
      <c r="J178" s="1959"/>
      <c r="K178" s="1959"/>
      <c r="L178" s="1959"/>
      <c r="M178" s="1164"/>
      <c r="N178" s="324"/>
      <c r="O178" s="324"/>
      <c r="P178" s="324"/>
      <c r="Q178" s="324"/>
      <c r="R178" s="324"/>
      <c r="S178" s="324"/>
      <c r="T178" s="324"/>
      <c r="U178" s="324"/>
      <c r="V178" s="324"/>
      <c r="W178" s="324"/>
      <c r="X178" s="324"/>
      <c r="Y178" s="324"/>
      <c r="Z178" s="324"/>
      <c r="AA178" s="317"/>
    </row>
    <row r="179" spans="1:27" ht="15.75" customHeight="1">
      <c r="A179" s="324"/>
      <c r="B179" s="324"/>
      <c r="C179" s="324"/>
      <c r="D179" s="324"/>
      <c r="E179" s="324"/>
      <c r="F179" s="324"/>
      <c r="G179" s="324"/>
      <c r="H179" s="324"/>
      <c r="I179" s="1959"/>
      <c r="J179" s="1959"/>
      <c r="K179" s="1959"/>
      <c r="L179" s="1959"/>
      <c r="M179" s="1164"/>
      <c r="N179" s="324"/>
      <c r="O179" s="324"/>
      <c r="P179" s="324"/>
      <c r="Q179" s="324"/>
      <c r="R179" s="324"/>
      <c r="S179" s="324"/>
      <c r="T179" s="324"/>
      <c r="U179" s="324"/>
      <c r="V179" s="324"/>
      <c r="W179" s="324"/>
      <c r="X179" s="324"/>
      <c r="Y179" s="324"/>
      <c r="Z179" s="324"/>
      <c r="AA179" s="317"/>
    </row>
    <row r="180" spans="1:27" ht="15.75" customHeight="1">
      <c r="A180" s="324"/>
      <c r="B180" s="324"/>
      <c r="C180" s="324"/>
      <c r="D180" s="324"/>
      <c r="E180" s="324"/>
      <c r="F180" s="324"/>
      <c r="G180" s="324"/>
      <c r="H180" s="324"/>
      <c r="I180" s="1959"/>
      <c r="J180" s="1959"/>
      <c r="K180" s="1959"/>
      <c r="L180" s="1959"/>
      <c r="M180" s="1164"/>
      <c r="N180" s="324"/>
      <c r="O180" s="324"/>
      <c r="P180" s="324"/>
      <c r="Q180" s="324"/>
      <c r="R180" s="324"/>
      <c r="S180" s="324"/>
      <c r="T180" s="324"/>
      <c r="U180" s="324"/>
      <c r="V180" s="324"/>
      <c r="W180" s="324"/>
      <c r="X180" s="324"/>
      <c r="Y180" s="324"/>
      <c r="Z180" s="324"/>
      <c r="AA180" s="317"/>
    </row>
    <row r="181" spans="1:27" ht="15.75" customHeight="1">
      <c r="A181" s="324"/>
      <c r="B181" s="324"/>
      <c r="C181" s="324"/>
      <c r="D181" s="324"/>
      <c r="E181" s="324"/>
      <c r="F181" s="324"/>
      <c r="G181" s="324"/>
      <c r="H181" s="324"/>
      <c r="I181" s="1959"/>
      <c r="J181" s="1959"/>
      <c r="K181" s="1959"/>
      <c r="L181" s="1959"/>
      <c r="M181" s="1164"/>
      <c r="N181" s="324"/>
      <c r="O181" s="324"/>
      <c r="P181" s="324"/>
      <c r="Q181" s="324"/>
      <c r="R181" s="324"/>
      <c r="S181" s="324"/>
      <c r="T181" s="324"/>
      <c r="U181" s="324"/>
      <c r="V181" s="324"/>
      <c r="W181" s="324"/>
      <c r="X181" s="324"/>
      <c r="Y181" s="324"/>
      <c r="Z181" s="324"/>
      <c r="AA181" s="317"/>
    </row>
    <row r="182" spans="1:27" ht="15.75" customHeight="1">
      <c r="A182" s="324"/>
      <c r="B182" s="324"/>
      <c r="C182" s="324"/>
      <c r="D182" s="324"/>
      <c r="E182" s="324"/>
      <c r="F182" s="324"/>
      <c r="G182" s="324"/>
      <c r="H182" s="324"/>
      <c r="I182" s="324"/>
      <c r="J182" s="324"/>
      <c r="K182" s="324"/>
      <c r="L182" s="324"/>
      <c r="M182" s="324"/>
      <c r="N182" s="324"/>
      <c r="O182" s="324"/>
      <c r="P182" s="324"/>
      <c r="Q182" s="324"/>
      <c r="R182" s="324"/>
      <c r="S182" s="324"/>
      <c r="T182" s="324"/>
      <c r="U182" s="324"/>
      <c r="V182" s="324"/>
      <c r="W182" s="324"/>
      <c r="X182" s="324"/>
      <c r="Y182" s="324"/>
      <c r="Z182" s="324"/>
      <c r="AA182" s="317"/>
    </row>
    <row r="183" spans="1:27" ht="15.75" customHeight="1">
      <c r="A183" s="324"/>
      <c r="B183" s="324"/>
      <c r="C183" s="1954"/>
      <c r="D183" s="1954"/>
      <c r="E183" s="1954"/>
      <c r="F183" s="1954"/>
      <c r="G183" s="1161"/>
      <c r="H183" s="1954"/>
      <c r="I183" s="1954"/>
      <c r="J183" s="1954"/>
      <c r="K183" s="1954"/>
      <c r="L183" s="1954"/>
      <c r="M183" s="1954"/>
      <c r="N183" s="1954"/>
      <c r="O183" s="1954"/>
      <c r="P183" s="1954"/>
      <c r="Q183" s="1954"/>
      <c r="R183" s="1954"/>
      <c r="S183" s="1954"/>
      <c r="T183" s="1954"/>
      <c r="U183" s="1161"/>
      <c r="V183" s="1161"/>
      <c r="W183" s="1954"/>
      <c r="X183" s="1954"/>
      <c r="Y183" s="1954"/>
      <c r="Z183" s="324"/>
      <c r="AA183" s="317"/>
    </row>
    <row r="184" spans="1:27" ht="15.75" customHeight="1">
      <c r="A184" s="324"/>
      <c r="B184" s="324"/>
      <c r="C184" s="1161"/>
      <c r="D184" s="1961"/>
      <c r="E184" s="1961"/>
      <c r="F184" s="1161"/>
      <c r="G184" s="1161"/>
      <c r="H184" s="324"/>
      <c r="I184" s="324"/>
      <c r="J184" s="324"/>
      <c r="K184" s="317"/>
      <c r="L184" s="324"/>
      <c r="M184" s="324"/>
      <c r="N184" s="324"/>
      <c r="O184" s="324"/>
      <c r="P184" s="324"/>
      <c r="Q184" s="317"/>
      <c r="R184" s="317"/>
      <c r="S184" s="317"/>
      <c r="T184" s="317"/>
      <c r="U184" s="1161"/>
      <c r="V184" s="1161"/>
      <c r="W184" s="1962"/>
      <c r="X184" s="1962"/>
      <c r="Y184" s="1962"/>
      <c r="Z184" s="324"/>
      <c r="AA184" s="317"/>
    </row>
    <row r="185" spans="1:27" ht="15.75" customHeight="1">
      <c r="A185" s="324"/>
      <c r="B185" s="324"/>
      <c r="C185" s="1161"/>
      <c r="D185" s="1961"/>
      <c r="E185" s="1961"/>
      <c r="F185" s="1161"/>
      <c r="G185" s="1161"/>
      <c r="H185" s="324"/>
      <c r="I185" s="324"/>
      <c r="J185" s="324"/>
      <c r="K185" s="317"/>
      <c r="L185" s="324"/>
      <c r="M185" s="324"/>
      <c r="N185" s="324"/>
      <c r="O185" s="324"/>
      <c r="P185" s="324"/>
      <c r="Q185" s="317"/>
      <c r="R185" s="317"/>
      <c r="S185" s="317"/>
      <c r="T185" s="317"/>
      <c r="U185" s="1161"/>
      <c r="V185" s="1161"/>
      <c r="W185" s="1962"/>
      <c r="X185" s="1962"/>
      <c r="Y185" s="1962"/>
      <c r="Z185" s="324"/>
      <c r="AA185" s="317"/>
    </row>
    <row r="186" spans="1:27" ht="15.75" customHeight="1">
      <c r="A186" s="324"/>
      <c r="B186" s="324"/>
      <c r="C186" s="1161"/>
      <c r="D186" s="1961"/>
      <c r="E186" s="1961"/>
      <c r="F186" s="1161"/>
      <c r="G186" s="1161"/>
      <c r="H186" s="324"/>
      <c r="I186" s="324"/>
      <c r="J186" s="324"/>
      <c r="K186" s="317"/>
      <c r="L186" s="324"/>
      <c r="M186" s="324"/>
      <c r="N186" s="324"/>
      <c r="O186" s="324"/>
      <c r="P186" s="324"/>
      <c r="Q186" s="317"/>
      <c r="R186" s="317"/>
      <c r="S186" s="317"/>
      <c r="T186" s="317"/>
      <c r="U186" s="1161"/>
      <c r="V186" s="1161"/>
      <c r="W186" s="1962"/>
      <c r="X186" s="1962"/>
      <c r="Y186" s="1962"/>
      <c r="Z186" s="324"/>
      <c r="AA186" s="317"/>
    </row>
    <row r="187" spans="1:27" ht="15.75" customHeight="1">
      <c r="A187" s="324"/>
      <c r="B187" s="324"/>
      <c r="C187" s="1161"/>
      <c r="D187" s="1961"/>
      <c r="E187" s="1961"/>
      <c r="F187" s="1161"/>
      <c r="G187" s="1161"/>
      <c r="H187" s="324"/>
      <c r="I187" s="324"/>
      <c r="J187" s="324"/>
      <c r="K187" s="317"/>
      <c r="L187" s="324"/>
      <c r="M187" s="324"/>
      <c r="N187" s="324"/>
      <c r="O187" s="324"/>
      <c r="P187" s="324"/>
      <c r="Q187" s="317"/>
      <c r="R187" s="317"/>
      <c r="S187" s="317"/>
      <c r="T187" s="317"/>
      <c r="U187" s="1161"/>
      <c r="V187" s="1161"/>
      <c r="W187" s="1962"/>
      <c r="X187" s="1962"/>
      <c r="Y187" s="1962"/>
      <c r="Z187" s="324"/>
      <c r="AA187" s="317"/>
    </row>
    <row r="188" spans="1:27" ht="15.75" customHeight="1">
      <c r="A188" s="324"/>
      <c r="B188" s="324"/>
      <c r="C188" s="1161"/>
      <c r="D188" s="1961"/>
      <c r="E188" s="1961"/>
      <c r="F188" s="1161"/>
      <c r="G188" s="1161"/>
      <c r="H188" s="324"/>
      <c r="I188" s="324"/>
      <c r="J188" s="324"/>
      <c r="K188" s="317"/>
      <c r="L188" s="324"/>
      <c r="M188" s="324"/>
      <c r="N188" s="324"/>
      <c r="O188" s="324"/>
      <c r="P188" s="324"/>
      <c r="Q188" s="317"/>
      <c r="R188" s="317"/>
      <c r="S188" s="317"/>
      <c r="T188" s="317"/>
      <c r="U188" s="1161"/>
      <c r="V188" s="1161"/>
      <c r="W188" s="1962"/>
      <c r="X188" s="1962"/>
      <c r="Y188" s="1962"/>
      <c r="Z188" s="324"/>
      <c r="AA188" s="317"/>
    </row>
    <row r="189" spans="1:27" ht="15.75" customHeight="1">
      <c r="A189" s="324"/>
      <c r="B189" s="324"/>
      <c r="C189" s="1161"/>
      <c r="D189" s="1961"/>
      <c r="E189" s="1961"/>
      <c r="F189" s="1161"/>
      <c r="G189" s="1161"/>
      <c r="H189" s="324"/>
      <c r="I189" s="324"/>
      <c r="J189" s="324"/>
      <c r="K189" s="317"/>
      <c r="L189" s="324"/>
      <c r="M189" s="324"/>
      <c r="N189" s="324"/>
      <c r="O189" s="324"/>
      <c r="P189" s="324"/>
      <c r="Q189" s="317"/>
      <c r="R189" s="317"/>
      <c r="S189" s="317"/>
      <c r="T189" s="317"/>
      <c r="U189" s="1161"/>
      <c r="V189" s="1161"/>
      <c r="W189" s="1962"/>
      <c r="X189" s="1962"/>
      <c r="Y189" s="1962"/>
      <c r="Z189" s="324"/>
      <c r="AA189" s="317"/>
    </row>
    <row r="190" spans="1:27" ht="15.75" customHeight="1">
      <c r="A190" s="324"/>
      <c r="B190" s="324"/>
      <c r="C190" s="324"/>
      <c r="D190" s="324"/>
      <c r="E190" s="324"/>
      <c r="F190" s="324"/>
      <c r="G190" s="324"/>
      <c r="H190" s="324"/>
      <c r="I190" s="324"/>
      <c r="J190" s="324"/>
      <c r="K190" s="324"/>
      <c r="L190" s="324"/>
      <c r="M190" s="324"/>
      <c r="N190" s="324"/>
      <c r="O190" s="324"/>
      <c r="P190" s="324"/>
      <c r="Q190" s="324"/>
      <c r="R190" s="324"/>
      <c r="S190" s="324"/>
      <c r="T190" s="324"/>
      <c r="U190" s="324"/>
      <c r="V190" s="324"/>
      <c r="W190" s="324"/>
      <c r="X190" s="324"/>
      <c r="Y190" s="324"/>
      <c r="Z190" s="324"/>
      <c r="AA190" s="317"/>
    </row>
    <row r="191" spans="1:27" ht="15.75" customHeight="1">
      <c r="A191" s="324"/>
      <c r="B191" s="324"/>
      <c r="C191" s="324"/>
      <c r="D191" s="324"/>
      <c r="E191" s="1960"/>
      <c r="F191" s="1960"/>
      <c r="G191" s="1960"/>
      <c r="H191" s="1960"/>
      <c r="I191" s="1960"/>
      <c r="J191" s="1960"/>
      <c r="K191" s="1960"/>
      <c r="L191" s="1960"/>
      <c r="M191" s="1960"/>
      <c r="N191" s="1960"/>
      <c r="O191" s="1960"/>
      <c r="P191" s="1960"/>
      <c r="Q191" s="1960"/>
      <c r="R191" s="1960"/>
      <c r="S191" s="1960"/>
      <c r="T191" s="1960"/>
      <c r="U191" s="1960"/>
      <c r="V191" s="1960"/>
      <c r="W191" s="1960"/>
      <c r="X191" s="1960"/>
      <c r="Y191" s="1960"/>
      <c r="Z191" s="1960"/>
      <c r="AA191" s="317"/>
    </row>
    <row r="192" spans="1:27" ht="15.75" customHeight="1">
      <c r="A192" s="324"/>
      <c r="B192" s="324"/>
      <c r="C192" s="324"/>
      <c r="D192" s="324"/>
      <c r="E192" s="1960"/>
      <c r="F192" s="1960"/>
      <c r="G192" s="1960"/>
      <c r="H192" s="1960"/>
      <c r="I192" s="1960"/>
      <c r="J192" s="1960"/>
      <c r="K192" s="1960"/>
      <c r="L192" s="1960"/>
      <c r="M192" s="1960"/>
      <c r="N192" s="1960"/>
      <c r="O192" s="1960"/>
      <c r="P192" s="1960"/>
      <c r="Q192" s="1960"/>
      <c r="R192" s="1960"/>
      <c r="S192" s="1960"/>
      <c r="T192" s="1960"/>
      <c r="U192" s="1960"/>
      <c r="V192" s="1960"/>
      <c r="W192" s="1960"/>
      <c r="X192" s="1960"/>
      <c r="Y192" s="1960"/>
      <c r="Z192" s="1960"/>
      <c r="AA192" s="317"/>
    </row>
    <row r="193" spans="1:27" ht="15.75" customHeight="1">
      <c r="A193" s="324"/>
      <c r="B193" s="324"/>
      <c r="C193" s="324"/>
      <c r="D193" s="324"/>
      <c r="E193" s="324"/>
      <c r="F193" s="324"/>
      <c r="G193" s="324"/>
      <c r="H193" s="324"/>
      <c r="I193" s="324"/>
      <c r="J193" s="324"/>
      <c r="K193" s="324"/>
      <c r="L193" s="324"/>
      <c r="M193" s="324"/>
      <c r="N193" s="324"/>
      <c r="O193" s="324"/>
      <c r="P193" s="324"/>
      <c r="Q193" s="324"/>
      <c r="R193" s="324"/>
      <c r="S193" s="324"/>
      <c r="T193" s="324"/>
      <c r="U193" s="324"/>
      <c r="V193" s="324"/>
      <c r="W193" s="324"/>
      <c r="X193" s="324"/>
      <c r="Y193" s="324"/>
      <c r="Z193" s="324"/>
      <c r="AA193" s="317"/>
    </row>
    <row r="194" spans="1:27" ht="15.75" customHeight="1">
      <c r="A194" s="324"/>
      <c r="B194" s="324"/>
      <c r="C194" s="324"/>
      <c r="D194" s="324"/>
      <c r="E194" s="1960"/>
      <c r="F194" s="1960"/>
      <c r="G194" s="1960"/>
      <c r="H194" s="1960"/>
      <c r="I194" s="1960"/>
      <c r="J194" s="1960"/>
      <c r="K194" s="1960"/>
      <c r="L194" s="1960"/>
      <c r="M194" s="1960"/>
      <c r="N194" s="1960"/>
      <c r="O194" s="1960"/>
      <c r="P194" s="1960"/>
      <c r="Q194" s="1960"/>
      <c r="R194" s="1960"/>
      <c r="S194" s="1960"/>
      <c r="T194" s="1960"/>
      <c r="U194" s="1960"/>
      <c r="V194" s="1960"/>
      <c r="W194" s="1960"/>
      <c r="X194" s="1960"/>
      <c r="Y194" s="1960"/>
      <c r="Z194" s="1960"/>
      <c r="AA194" s="317"/>
    </row>
    <row r="195" spans="1:27" ht="15.75" customHeight="1">
      <c r="A195" s="324"/>
      <c r="B195" s="324"/>
      <c r="C195" s="324"/>
      <c r="D195" s="324"/>
      <c r="E195" s="1960"/>
      <c r="F195" s="1960"/>
      <c r="G195" s="1960"/>
      <c r="H195" s="1960"/>
      <c r="I195" s="1960"/>
      <c r="J195" s="1960"/>
      <c r="K195" s="1960"/>
      <c r="L195" s="1960"/>
      <c r="M195" s="1960"/>
      <c r="N195" s="1960"/>
      <c r="O195" s="1960"/>
      <c r="P195" s="1960"/>
      <c r="Q195" s="1960"/>
      <c r="R195" s="1960"/>
      <c r="S195" s="1960"/>
      <c r="T195" s="1960"/>
      <c r="U195" s="1960"/>
      <c r="V195" s="1960"/>
      <c r="W195" s="1960"/>
      <c r="X195" s="1960"/>
      <c r="Y195" s="1960"/>
      <c r="Z195" s="1960"/>
      <c r="AA195" s="317"/>
    </row>
    <row r="196" spans="1:27" ht="15.75" customHeight="1">
      <c r="A196" s="324"/>
      <c r="B196" s="324"/>
      <c r="C196" s="324"/>
      <c r="D196" s="324"/>
      <c r="E196" s="324"/>
      <c r="F196" s="324"/>
      <c r="G196" s="324"/>
      <c r="H196" s="324"/>
      <c r="I196" s="324"/>
      <c r="J196" s="324"/>
      <c r="K196" s="324"/>
      <c r="L196" s="324"/>
      <c r="M196" s="324"/>
      <c r="N196" s="324"/>
      <c r="O196" s="324"/>
      <c r="P196" s="324"/>
      <c r="Q196" s="324"/>
      <c r="R196" s="324"/>
      <c r="S196" s="324"/>
      <c r="T196" s="324"/>
      <c r="U196" s="324"/>
      <c r="V196" s="324"/>
      <c r="W196" s="324"/>
      <c r="X196" s="324"/>
      <c r="Y196" s="324"/>
      <c r="Z196" s="324"/>
      <c r="AA196" s="317"/>
    </row>
    <row r="202" spans="1:27" ht="18.75" customHeight="1">
      <c r="A202" s="1954"/>
      <c r="B202" s="1954"/>
      <c r="C202" s="1954"/>
      <c r="D202" s="1954"/>
      <c r="E202" s="1954"/>
      <c r="F202" s="1954"/>
      <c r="G202" s="1954"/>
      <c r="H202" s="1954"/>
      <c r="I202" s="1954"/>
      <c r="J202" s="1954"/>
      <c r="K202" s="1954"/>
      <c r="L202" s="1954"/>
      <c r="M202" s="1954"/>
      <c r="N202" s="1954"/>
      <c r="O202" s="1954"/>
      <c r="P202" s="1954"/>
      <c r="Q202" s="1954"/>
      <c r="R202" s="1954"/>
      <c r="S202" s="1954"/>
      <c r="T202" s="1954"/>
      <c r="U202" s="1954"/>
      <c r="V202" s="1954"/>
      <c r="W202" s="1954"/>
      <c r="X202" s="1954"/>
      <c r="Y202" s="1954"/>
      <c r="Z202" s="1954"/>
      <c r="AA202" s="317"/>
    </row>
    <row r="203" spans="1:27" ht="15.75" customHeight="1">
      <c r="A203" s="324"/>
      <c r="B203" s="324"/>
      <c r="C203" s="324"/>
      <c r="D203" s="324"/>
      <c r="E203" s="324"/>
      <c r="F203" s="324"/>
      <c r="G203" s="324"/>
      <c r="H203" s="324"/>
      <c r="I203" s="324"/>
      <c r="J203" s="324"/>
      <c r="K203" s="324"/>
      <c r="L203" s="324"/>
      <c r="M203" s="324"/>
      <c r="N203" s="324"/>
      <c r="O203" s="324"/>
      <c r="P203" s="324"/>
      <c r="Q203" s="324"/>
      <c r="R203" s="324"/>
      <c r="S203" s="324"/>
      <c r="T203" s="324"/>
      <c r="U203" s="324"/>
      <c r="V203" s="324"/>
      <c r="W203" s="324"/>
      <c r="X203" s="324"/>
      <c r="Y203" s="324"/>
      <c r="Z203" s="324"/>
      <c r="AA203" s="317"/>
    </row>
    <row r="204" spans="1:27" ht="15.75" customHeight="1">
      <c r="A204" s="324"/>
      <c r="B204" s="324"/>
      <c r="C204" s="324"/>
      <c r="D204" s="324"/>
      <c r="E204" s="324"/>
      <c r="F204" s="317"/>
      <c r="G204" s="324"/>
      <c r="H204" s="324"/>
      <c r="I204" s="324"/>
      <c r="J204" s="324"/>
      <c r="K204" s="324"/>
      <c r="L204" s="324"/>
      <c r="M204" s="324"/>
      <c r="N204" s="324"/>
      <c r="O204" s="324"/>
      <c r="P204" s="324"/>
      <c r="Q204" s="324"/>
      <c r="R204" s="324"/>
      <c r="S204" s="324"/>
      <c r="T204" s="324"/>
      <c r="U204" s="324"/>
      <c r="V204" s="324"/>
      <c r="W204" s="324"/>
      <c r="X204" s="324"/>
      <c r="Y204" s="324"/>
      <c r="Z204" s="324"/>
      <c r="AA204" s="317"/>
    </row>
    <row r="205" spans="1:27" ht="15.75" customHeight="1">
      <c r="A205" s="324"/>
      <c r="B205" s="324"/>
      <c r="C205" s="324"/>
      <c r="D205" s="324"/>
      <c r="E205" s="324"/>
      <c r="F205" s="317"/>
      <c r="G205" s="317"/>
      <c r="H205" s="324"/>
      <c r="I205" s="324"/>
      <c r="J205" s="324"/>
      <c r="K205" s="317"/>
      <c r="L205" s="324"/>
      <c r="M205" s="324"/>
      <c r="N205" s="324"/>
      <c r="O205" s="324"/>
      <c r="P205" s="324"/>
      <c r="Q205" s="324"/>
      <c r="R205" s="324"/>
      <c r="S205" s="324"/>
      <c r="T205" s="324"/>
      <c r="U205" s="324"/>
      <c r="V205" s="324"/>
      <c r="W205" s="324"/>
      <c r="X205" s="324"/>
      <c r="Y205" s="324"/>
      <c r="Z205" s="324"/>
      <c r="AA205" s="317"/>
    </row>
    <row r="206" spans="1:27" ht="15.75" customHeight="1">
      <c r="A206" s="324"/>
      <c r="B206" s="324"/>
      <c r="C206" s="324"/>
      <c r="D206" s="324"/>
      <c r="E206" s="324"/>
      <c r="F206" s="324"/>
      <c r="G206" s="324"/>
      <c r="H206" s="324"/>
      <c r="I206" s="1959"/>
      <c r="J206" s="1959"/>
      <c r="K206" s="1959"/>
      <c r="L206" s="1959"/>
      <c r="M206" s="1164"/>
      <c r="N206" s="324"/>
      <c r="O206" s="324"/>
      <c r="P206" s="324"/>
      <c r="Q206" s="324"/>
      <c r="R206" s="324"/>
      <c r="S206" s="324"/>
      <c r="T206" s="324"/>
      <c r="U206" s="324"/>
      <c r="V206" s="324"/>
      <c r="W206" s="324"/>
      <c r="X206" s="324"/>
      <c r="Y206" s="324"/>
      <c r="Z206" s="324"/>
      <c r="AA206" s="317"/>
    </row>
    <row r="207" spans="1:27" ht="15.75" customHeight="1">
      <c r="A207" s="324"/>
      <c r="B207" s="324"/>
      <c r="C207" s="324"/>
      <c r="D207" s="324"/>
      <c r="E207" s="324"/>
      <c r="F207" s="324"/>
      <c r="G207" s="324"/>
      <c r="H207" s="324"/>
      <c r="I207" s="1959"/>
      <c r="J207" s="1959"/>
      <c r="K207" s="1959"/>
      <c r="L207" s="1959"/>
      <c r="M207" s="1164"/>
      <c r="N207" s="324"/>
      <c r="O207" s="324"/>
      <c r="P207" s="324"/>
      <c r="Q207" s="324"/>
      <c r="R207" s="324"/>
      <c r="S207" s="324"/>
      <c r="T207" s="324"/>
      <c r="U207" s="324"/>
      <c r="V207" s="324"/>
      <c r="W207" s="324"/>
      <c r="X207" s="324"/>
      <c r="Y207" s="324"/>
      <c r="Z207" s="324"/>
      <c r="AA207" s="317"/>
    </row>
    <row r="208" spans="1:27" ht="15.75" customHeight="1">
      <c r="A208" s="324"/>
      <c r="B208" s="324"/>
      <c r="C208" s="324"/>
      <c r="D208" s="324"/>
      <c r="E208" s="324"/>
      <c r="F208" s="324"/>
      <c r="G208" s="324"/>
      <c r="H208" s="324"/>
      <c r="I208" s="1959"/>
      <c r="J208" s="1959"/>
      <c r="K208" s="1959"/>
      <c r="L208" s="1959"/>
      <c r="M208" s="1164"/>
      <c r="N208" s="324"/>
      <c r="O208" s="324"/>
      <c r="P208" s="324"/>
      <c r="Q208" s="324"/>
      <c r="R208" s="324"/>
      <c r="S208" s="324"/>
      <c r="T208" s="324"/>
      <c r="U208" s="324"/>
      <c r="V208" s="324"/>
      <c r="W208" s="324"/>
      <c r="X208" s="324"/>
      <c r="Y208" s="324"/>
      <c r="Z208" s="324"/>
      <c r="AA208" s="317"/>
    </row>
    <row r="209" spans="1:27" ht="15.75" customHeight="1">
      <c r="A209" s="324"/>
      <c r="B209" s="324"/>
      <c r="C209" s="324"/>
      <c r="D209" s="324"/>
      <c r="E209" s="324"/>
      <c r="F209" s="324"/>
      <c r="G209" s="324"/>
      <c r="H209" s="324"/>
      <c r="I209" s="1959"/>
      <c r="J209" s="1959"/>
      <c r="K209" s="1959"/>
      <c r="L209" s="1959"/>
      <c r="M209" s="1164"/>
      <c r="N209" s="324"/>
      <c r="O209" s="324"/>
      <c r="P209" s="324"/>
      <c r="Q209" s="324"/>
      <c r="R209" s="324"/>
      <c r="S209" s="324"/>
      <c r="T209" s="324"/>
      <c r="U209" s="324"/>
      <c r="V209" s="324"/>
      <c r="W209" s="324"/>
      <c r="X209" s="324"/>
      <c r="Y209" s="324"/>
      <c r="Z209" s="324"/>
      <c r="AA209" s="317"/>
    </row>
    <row r="210" spans="1:27" ht="15.75" customHeight="1">
      <c r="A210" s="324"/>
      <c r="B210" s="324"/>
      <c r="C210" s="324"/>
      <c r="D210" s="324"/>
      <c r="E210" s="324"/>
      <c r="F210" s="324"/>
      <c r="G210" s="324"/>
      <c r="H210" s="324"/>
      <c r="I210" s="324"/>
      <c r="J210" s="324"/>
      <c r="K210" s="324"/>
      <c r="L210" s="324"/>
      <c r="M210" s="324"/>
      <c r="N210" s="324"/>
      <c r="O210" s="324"/>
      <c r="P210" s="324"/>
      <c r="Q210" s="324"/>
      <c r="R210" s="324"/>
      <c r="S210" s="324"/>
      <c r="T210" s="324"/>
      <c r="U210" s="324"/>
      <c r="V210" s="324"/>
      <c r="W210" s="324"/>
      <c r="X210" s="324"/>
      <c r="Y210" s="324"/>
      <c r="Z210" s="324"/>
      <c r="AA210" s="317"/>
    </row>
    <row r="211" spans="1:27" ht="15.75" customHeight="1">
      <c r="A211" s="324"/>
      <c r="B211" s="324"/>
      <c r="C211" s="1954"/>
      <c r="D211" s="1954"/>
      <c r="E211" s="1954"/>
      <c r="F211" s="1954"/>
      <c r="G211" s="1161"/>
      <c r="H211" s="1954"/>
      <c r="I211" s="1954"/>
      <c r="J211" s="1954"/>
      <c r="K211" s="1954"/>
      <c r="L211" s="1954"/>
      <c r="M211" s="1954"/>
      <c r="N211" s="1954"/>
      <c r="O211" s="1954"/>
      <c r="P211" s="1954"/>
      <c r="Q211" s="1954"/>
      <c r="R211" s="1954"/>
      <c r="S211" s="1954"/>
      <c r="T211" s="1954"/>
      <c r="U211" s="1161"/>
      <c r="V211" s="1161"/>
      <c r="W211" s="1954"/>
      <c r="X211" s="1954"/>
      <c r="Y211" s="1954"/>
      <c r="Z211" s="324"/>
      <c r="AA211" s="317"/>
    </row>
    <row r="212" spans="1:27" ht="15.75" customHeight="1">
      <c r="A212" s="324"/>
      <c r="B212" s="324"/>
      <c r="C212" s="1161"/>
      <c r="D212" s="1961"/>
      <c r="E212" s="1961"/>
      <c r="F212" s="1161"/>
      <c r="G212" s="1161"/>
      <c r="H212" s="324"/>
      <c r="I212" s="324"/>
      <c r="J212" s="324"/>
      <c r="K212" s="317"/>
      <c r="L212" s="324"/>
      <c r="M212" s="324"/>
      <c r="N212" s="324"/>
      <c r="O212" s="324"/>
      <c r="P212" s="324"/>
      <c r="Q212" s="317"/>
      <c r="R212" s="317"/>
      <c r="S212" s="317"/>
      <c r="T212" s="317"/>
      <c r="U212" s="1161"/>
      <c r="V212" s="1161"/>
      <c r="W212" s="1962"/>
      <c r="X212" s="1962"/>
      <c r="Y212" s="1962"/>
      <c r="Z212" s="324"/>
      <c r="AA212" s="317"/>
    </row>
    <row r="213" spans="1:27" ht="15.75" customHeight="1">
      <c r="A213" s="324"/>
      <c r="B213" s="324"/>
      <c r="C213" s="1161"/>
      <c r="D213" s="1961"/>
      <c r="E213" s="1961"/>
      <c r="F213" s="1161"/>
      <c r="G213" s="1161"/>
      <c r="H213" s="324"/>
      <c r="I213" s="324"/>
      <c r="J213" s="324"/>
      <c r="K213" s="317"/>
      <c r="L213" s="324"/>
      <c r="M213" s="324"/>
      <c r="N213" s="324"/>
      <c r="O213" s="324"/>
      <c r="P213" s="324"/>
      <c r="Q213" s="317"/>
      <c r="R213" s="317"/>
      <c r="S213" s="317"/>
      <c r="T213" s="317"/>
      <c r="U213" s="1161"/>
      <c r="V213" s="1161"/>
      <c r="W213" s="1962"/>
      <c r="X213" s="1962"/>
      <c r="Y213" s="1962"/>
      <c r="Z213" s="324"/>
      <c r="AA213" s="317"/>
    </row>
    <row r="214" spans="1:27" ht="15.75" customHeight="1">
      <c r="A214" s="324"/>
      <c r="B214" s="324"/>
      <c r="C214" s="1161"/>
      <c r="D214" s="1961"/>
      <c r="E214" s="1961"/>
      <c r="F214" s="1161"/>
      <c r="G214" s="1161"/>
      <c r="H214" s="324"/>
      <c r="I214" s="324"/>
      <c r="J214" s="324"/>
      <c r="K214" s="317"/>
      <c r="L214" s="324"/>
      <c r="M214" s="324"/>
      <c r="N214" s="324"/>
      <c r="O214" s="324"/>
      <c r="P214" s="324"/>
      <c r="Q214" s="317"/>
      <c r="R214" s="317"/>
      <c r="S214" s="317"/>
      <c r="T214" s="317"/>
      <c r="U214" s="1161"/>
      <c r="V214" s="1161"/>
      <c r="W214" s="1962"/>
      <c r="X214" s="1962"/>
      <c r="Y214" s="1962"/>
      <c r="Z214" s="324"/>
      <c r="AA214" s="317"/>
    </row>
    <row r="215" spans="1:27" ht="15.75" customHeight="1">
      <c r="A215" s="324"/>
      <c r="B215" s="324"/>
      <c r="C215" s="1161"/>
      <c r="D215" s="1961"/>
      <c r="E215" s="1961"/>
      <c r="F215" s="1161"/>
      <c r="G215" s="1161"/>
      <c r="H215" s="324"/>
      <c r="I215" s="324"/>
      <c r="J215" s="324"/>
      <c r="K215" s="317"/>
      <c r="L215" s="324"/>
      <c r="M215" s="324"/>
      <c r="N215" s="324"/>
      <c r="O215" s="324"/>
      <c r="P215" s="324"/>
      <c r="Q215" s="317"/>
      <c r="R215" s="317"/>
      <c r="S215" s="317"/>
      <c r="T215" s="317"/>
      <c r="U215" s="1161"/>
      <c r="V215" s="1161"/>
      <c r="W215" s="1962"/>
      <c r="X215" s="1962"/>
      <c r="Y215" s="1962"/>
      <c r="Z215" s="324"/>
      <c r="AA215" s="317"/>
    </row>
    <row r="216" spans="1:27" ht="15.75" customHeight="1">
      <c r="A216" s="324"/>
      <c r="B216" s="324"/>
      <c r="C216" s="1161"/>
      <c r="D216" s="1961"/>
      <c r="E216" s="1961"/>
      <c r="F216" s="1161"/>
      <c r="G216" s="1161"/>
      <c r="H216" s="324"/>
      <c r="I216" s="324"/>
      <c r="J216" s="324"/>
      <c r="K216" s="317"/>
      <c r="L216" s="324"/>
      <c r="M216" s="324"/>
      <c r="N216" s="324"/>
      <c r="O216" s="324"/>
      <c r="P216" s="324"/>
      <c r="Q216" s="317"/>
      <c r="R216" s="317"/>
      <c r="S216" s="317"/>
      <c r="T216" s="317"/>
      <c r="U216" s="1161"/>
      <c r="V216" s="1161"/>
      <c r="W216" s="1962"/>
      <c r="X216" s="1962"/>
      <c r="Y216" s="1962"/>
      <c r="Z216" s="324"/>
      <c r="AA216" s="317"/>
    </row>
    <row r="217" spans="1:27" ht="15.75" customHeight="1">
      <c r="A217" s="324"/>
      <c r="B217" s="324"/>
      <c r="C217" s="1161"/>
      <c r="D217" s="1961"/>
      <c r="E217" s="1961"/>
      <c r="F217" s="1161"/>
      <c r="G217" s="1161"/>
      <c r="H217" s="324"/>
      <c r="I217" s="324"/>
      <c r="J217" s="324"/>
      <c r="K217" s="317"/>
      <c r="L217" s="324"/>
      <c r="M217" s="324"/>
      <c r="N217" s="324"/>
      <c r="O217" s="324"/>
      <c r="P217" s="324"/>
      <c r="Q217" s="317"/>
      <c r="R217" s="317"/>
      <c r="S217" s="317"/>
      <c r="T217" s="317"/>
      <c r="U217" s="1161"/>
      <c r="V217" s="1161"/>
      <c r="W217" s="1962"/>
      <c r="X217" s="1962"/>
      <c r="Y217" s="1962"/>
      <c r="Z217" s="324"/>
      <c r="AA217" s="317"/>
    </row>
    <row r="218" spans="1:27" ht="15.75" customHeight="1">
      <c r="A218" s="324"/>
      <c r="B218" s="324"/>
      <c r="C218" s="324"/>
      <c r="D218" s="324"/>
      <c r="E218" s="324"/>
      <c r="F218" s="324"/>
      <c r="G218" s="324"/>
      <c r="H218" s="324"/>
      <c r="I218" s="324"/>
      <c r="J218" s="324"/>
      <c r="K218" s="324"/>
      <c r="L218" s="324"/>
      <c r="M218" s="324"/>
      <c r="N218" s="324"/>
      <c r="O218" s="324"/>
      <c r="P218" s="324"/>
      <c r="Q218" s="324"/>
      <c r="R218" s="324"/>
      <c r="S218" s="324"/>
      <c r="T218" s="324"/>
      <c r="U218" s="324"/>
      <c r="V218" s="324"/>
      <c r="W218" s="324"/>
      <c r="X218" s="324"/>
      <c r="Y218" s="324"/>
      <c r="Z218" s="324"/>
      <c r="AA218" s="317"/>
    </row>
    <row r="219" spans="1:27" ht="15.75" customHeight="1">
      <c r="A219" s="324"/>
      <c r="B219" s="324"/>
      <c r="C219" s="324"/>
      <c r="D219" s="324"/>
      <c r="E219" s="1960"/>
      <c r="F219" s="1960"/>
      <c r="G219" s="1960"/>
      <c r="H219" s="1960"/>
      <c r="I219" s="1960"/>
      <c r="J219" s="1960"/>
      <c r="K219" s="1960"/>
      <c r="L219" s="1960"/>
      <c r="M219" s="1960"/>
      <c r="N219" s="1960"/>
      <c r="O219" s="1960"/>
      <c r="P219" s="1960"/>
      <c r="Q219" s="1960"/>
      <c r="R219" s="1960"/>
      <c r="S219" s="1960"/>
      <c r="T219" s="1960"/>
      <c r="U219" s="1960"/>
      <c r="V219" s="1960"/>
      <c r="W219" s="1960"/>
      <c r="X219" s="1960"/>
      <c r="Y219" s="1960"/>
      <c r="Z219" s="1960"/>
      <c r="AA219" s="317"/>
    </row>
    <row r="220" spans="1:27" ht="15.75" customHeight="1">
      <c r="A220" s="324"/>
      <c r="B220" s="324"/>
      <c r="C220" s="324"/>
      <c r="D220" s="324"/>
      <c r="E220" s="1960"/>
      <c r="F220" s="1960"/>
      <c r="G220" s="1960"/>
      <c r="H220" s="1960"/>
      <c r="I220" s="1960"/>
      <c r="J220" s="1960"/>
      <c r="K220" s="1960"/>
      <c r="L220" s="1960"/>
      <c r="M220" s="1960"/>
      <c r="N220" s="1960"/>
      <c r="O220" s="1960"/>
      <c r="P220" s="1960"/>
      <c r="Q220" s="1960"/>
      <c r="R220" s="1960"/>
      <c r="S220" s="1960"/>
      <c r="T220" s="1960"/>
      <c r="U220" s="1960"/>
      <c r="V220" s="1960"/>
      <c r="W220" s="1960"/>
      <c r="X220" s="1960"/>
      <c r="Y220" s="1960"/>
      <c r="Z220" s="1960"/>
      <c r="AA220" s="317"/>
    </row>
    <row r="221" spans="1:27" ht="15.75" customHeight="1">
      <c r="A221" s="324"/>
      <c r="B221" s="324"/>
      <c r="C221" s="324"/>
      <c r="D221" s="324"/>
      <c r="E221" s="324"/>
      <c r="F221" s="324"/>
      <c r="G221" s="324"/>
      <c r="H221" s="324"/>
      <c r="I221" s="324"/>
      <c r="J221" s="324"/>
      <c r="K221" s="324"/>
      <c r="L221" s="324"/>
      <c r="M221" s="324"/>
      <c r="N221" s="324"/>
      <c r="O221" s="324"/>
      <c r="P221" s="324"/>
      <c r="Q221" s="324"/>
      <c r="R221" s="324"/>
      <c r="S221" s="324"/>
      <c r="T221" s="324"/>
      <c r="U221" s="324"/>
      <c r="V221" s="324"/>
      <c r="W221" s="324"/>
      <c r="X221" s="324"/>
      <c r="Y221" s="324"/>
      <c r="Z221" s="324"/>
      <c r="AA221" s="317"/>
    </row>
    <row r="222" spans="1:27" ht="15.75" customHeight="1">
      <c r="A222" s="324"/>
      <c r="B222" s="324"/>
      <c r="C222" s="324"/>
      <c r="D222" s="324"/>
      <c r="E222" s="1960"/>
      <c r="F222" s="1960"/>
      <c r="G222" s="1960"/>
      <c r="H222" s="1960"/>
      <c r="I222" s="1960"/>
      <c r="J222" s="1960"/>
      <c r="K222" s="1960"/>
      <c r="L222" s="1960"/>
      <c r="M222" s="1960"/>
      <c r="N222" s="1960"/>
      <c r="O222" s="1960"/>
      <c r="P222" s="1960"/>
      <c r="Q222" s="1960"/>
      <c r="R222" s="1960"/>
      <c r="S222" s="1960"/>
      <c r="T222" s="1960"/>
      <c r="U222" s="1960"/>
      <c r="V222" s="1960"/>
      <c r="W222" s="1960"/>
      <c r="X222" s="1960"/>
      <c r="Y222" s="1960"/>
      <c r="Z222" s="1960"/>
      <c r="AA222" s="317"/>
    </row>
    <row r="223" spans="1:27" ht="15.75" customHeight="1">
      <c r="A223" s="324"/>
      <c r="B223" s="324"/>
      <c r="C223" s="324"/>
      <c r="D223" s="324"/>
      <c r="E223" s="1960"/>
      <c r="F223" s="1960"/>
      <c r="G223" s="1960"/>
      <c r="H223" s="1960"/>
      <c r="I223" s="1960"/>
      <c r="J223" s="1960"/>
      <c r="K223" s="1960"/>
      <c r="L223" s="1960"/>
      <c r="M223" s="1960"/>
      <c r="N223" s="1960"/>
      <c r="O223" s="1960"/>
      <c r="P223" s="1960"/>
      <c r="Q223" s="1960"/>
      <c r="R223" s="1960"/>
      <c r="S223" s="1960"/>
      <c r="T223" s="1960"/>
      <c r="U223" s="1960"/>
      <c r="V223" s="1960"/>
      <c r="W223" s="1960"/>
      <c r="X223" s="1960"/>
      <c r="Y223" s="1960"/>
      <c r="Z223" s="1960"/>
      <c r="AA223" s="317"/>
    </row>
    <row r="224" spans="1:27" ht="15.75" customHeight="1">
      <c r="A224" s="324"/>
      <c r="B224" s="324"/>
      <c r="C224" s="324"/>
      <c r="D224" s="324"/>
      <c r="E224" s="324"/>
      <c r="F224" s="324"/>
      <c r="G224" s="324"/>
      <c r="H224" s="324"/>
      <c r="I224" s="324"/>
      <c r="J224" s="324"/>
      <c r="K224" s="324"/>
      <c r="L224" s="324"/>
      <c r="M224" s="324"/>
      <c r="N224" s="324"/>
      <c r="O224" s="324"/>
      <c r="P224" s="324"/>
      <c r="Q224" s="324"/>
      <c r="R224" s="324"/>
      <c r="S224" s="324"/>
      <c r="T224" s="324"/>
      <c r="U224" s="324"/>
      <c r="V224" s="324"/>
      <c r="W224" s="324"/>
      <c r="X224" s="324"/>
      <c r="Y224" s="324"/>
      <c r="Z224" s="324"/>
      <c r="AA224" s="317"/>
    </row>
    <row r="225" spans="1:27" ht="15.75" customHeight="1">
      <c r="A225" s="515"/>
      <c r="B225" s="515"/>
      <c r="C225" s="515"/>
      <c r="D225" s="515"/>
      <c r="E225" s="515"/>
      <c r="F225" s="515"/>
      <c r="G225" s="515"/>
      <c r="H225" s="515"/>
      <c r="I225" s="515"/>
      <c r="J225" s="515"/>
      <c r="K225" s="515"/>
      <c r="L225" s="515"/>
      <c r="M225" s="515"/>
      <c r="N225" s="515"/>
      <c r="O225" s="515"/>
      <c r="P225" s="515"/>
      <c r="Q225" s="515"/>
      <c r="R225" s="515"/>
      <c r="S225" s="515"/>
      <c r="T225" s="515"/>
      <c r="U225" s="515"/>
      <c r="V225" s="515"/>
      <c r="W225" s="515"/>
      <c r="X225" s="515"/>
      <c r="Y225" s="515"/>
      <c r="Z225" s="515"/>
    </row>
    <row r="226" spans="1:27" ht="15.75" customHeight="1">
      <c r="A226" s="515"/>
      <c r="B226" s="515"/>
      <c r="C226" s="515"/>
      <c r="D226" s="515"/>
      <c r="E226" s="515"/>
      <c r="F226" s="515"/>
      <c r="G226" s="515"/>
      <c r="H226" s="515"/>
      <c r="I226" s="515"/>
      <c r="J226" s="515"/>
      <c r="K226" s="515"/>
      <c r="L226" s="515"/>
      <c r="M226" s="515"/>
      <c r="N226" s="515"/>
      <c r="O226" s="515"/>
      <c r="P226" s="515"/>
      <c r="Q226" s="515"/>
      <c r="R226" s="515"/>
      <c r="S226" s="515"/>
      <c r="T226" s="515"/>
      <c r="U226" s="515"/>
      <c r="V226" s="515"/>
      <c r="W226" s="515"/>
      <c r="X226" s="515"/>
      <c r="Y226" s="515"/>
      <c r="Z226" s="515"/>
    </row>
    <row r="227" spans="1:27" ht="15.75" customHeight="1">
      <c r="A227" s="515"/>
      <c r="B227" s="515"/>
      <c r="C227" s="515"/>
      <c r="D227" s="515"/>
      <c r="E227" s="515"/>
      <c r="F227" s="515"/>
      <c r="G227" s="515"/>
      <c r="H227" s="515"/>
      <c r="I227" s="515"/>
      <c r="J227" s="515"/>
      <c r="K227" s="515"/>
      <c r="L227" s="515"/>
      <c r="M227" s="515"/>
      <c r="N227" s="515"/>
      <c r="O227" s="515"/>
      <c r="P227" s="515"/>
      <c r="Q227" s="515"/>
      <c r="R227" s="515"/>
      <c r="S227" s="515"/>
      <c r="T227" s="515"/>
      <c r="U227" s="515"/>
      <c r="V227" s="515"/>
      <c r="W227" s="515"/>
      <c r="X227" s="515"/>
      <c r="Y227" s="515"/>
      <c r="Z227" s="515"/>
    </row>
    <row r="228" spans="1:27" ht="18.75" customHeight="1">
      <c r="A228" s="1954"/>
      <c r="B228" s="1954"/>
      <c r="C228" s="1954"/>
      <c r="D228" s="1954"/>
      <c r="E228" s="1954"/>
      <c r="F228" s="1954"/>
      <c r="G228" s="1954"/>
      <c r="H228" s="1954"/>
      <c r="I228" s="1954"/>
      <c r="J228" s="1954"/>
      <c r="K228" s="1954"/>
      <c r="L228" s="1954"/>
      <c r="M228" s="1954"/>
      <c r="N228" s="1954"/>
      <c r="O228" s="1954"/>
      <c r="P228" s="1954"/>
      <c r="Q228" s="1954"/>
      <c r="R228" s="1954"/>
      <c r="S228" s="1954"/>
      <c r="T228" s="1954"/>
      <c r="U228" s="1954"/>
      <c r="V228" s="1954"/>
      <c r="W228" s="1954"/>
      <c r="X228" s="1954"/>
      <c r="Y228" s="1954"/>
      <c r="Z228" s="1954"/>
      <c r="AA228" s="317"/>
    </row>
    <row r="229" spans="1:27" ht="15.75" customHeight="1">
      <c r="A229" s="324"/>
      <c r="B229" s="324"/>
      <c r="C229" s="324"/>
      <c r="D229" s="324"/>
      <c r="E229" s="324"/>
      <c r="F229" s="324"/>
      <c r="G229" s="324"/>
      <c r="H229" s="324"/>
      <c r="I229" s="324"/>
      <c r="J229" s="324"/>
      <c r="K229" s="324"/>
      <c r="L229" s="324"/>
      <c r="M229" s="324"/>
      <c r="N229" s="324"/>
      <c r="O229" s="324"/>
      <c r="P229" s="324"/>
      <c r="Q229" s="324"/>
      <c r="R229" s="324"/>
      <c r="S229" s="324"/>
      <c r="T229" s="324"/>
      <c r="U229" s="324"/>
      <c r="V229" s="324"/>
      <c r="W229" s="324"/>
      <c r="X229" s="324"/>
      <c r="Y229" s="324"/>
      <c r="Z229" s="324"/>
      <c r="AA229" s="317"/>
    </row>
    <row r="230" spans="1:27" ht="15.75" customHeight="1">
      <c r="A230" s="324"/>
      <c r="B230" s="324"/>
      <c r="C230" s="324"/>
      <c r="D230" s="324"/>
      <c r="E230" s="324"/>
      <c r="F230" s="317"/>
      <c r="G230" s="324"/>
      <c r="H230" s="324"/>
      <c r="I230" s="324"/>
      <c r="J230" s="324"/>
      <c r="K230" s="324"/>
      <c r="L230" s="324"/>
      <c r="M230" s="324"/>
      <c r="N230" s="324"/>
      <c r="O230" s="324"/>
      <c r="P230" s="324"/>
      <c r="Q230" s="324"/>
      <c r="R230" s="324"/>
      <c r="S230" s="324"/>
      <c r="T230" s="324"/>
      <c r="U230" s="324"/>
      <c r="V230" s="324"/>
      <c r="W230" s="324"/>
      <c r="X230" s="324"/>
      <c r="Y230" s="324"/>
      <c r="Z230" s="324"/>
      <c r="AA230" s="317"/>
    </row>
    <row r="231" spans="1:27" ht="15.75" customHeight="1">
      <c r="A231" s="324"/>
      <c r="B231" s="324"/>
      <c r="C231" s="324"/>
      <c r="D231" s="324"/>
      <c r="E231" s="324"/>
      <c r="F231" s="317"/>
      <c r="G231" s="317"/>
      <c r="H231" s="324"/>
      <c r="I231" s="324"/>
      <c r="J231" s="324"/>
      <c r="K231" s="317"/>
      <c r="L231" s="324"/>
      <c r="M231" s="324"/>
      <c r="N231" s="324"/>
      <c r="O231" s="324"/>
      <c r="P231" s="324"/>
      <c r="Q231" s="324"/>
      <c r="R231" s="324"/>
      <c r="S231" s="324"/>
      <c r="T231" s="324"/>
      <c r="U231" s="324"/>
      <c r="V231" s="324"/>
      <c r="W231" s="324"/>
      <c r="X231" s="324"/>
      <c r="Y231" s="324"/>
      <c r="Z231" s="324"/>
      <c r="AA231" s="317"/>
    </row>
    <row r="232" spans="1:27" ht="15.75" customHeight="1">
      <c r="A232" s="324"/>
      <c r="B232" s="324"/>
      <c r="C232" s="324"/>
      <c r="D232" s="324"/>
      <c r="E232" s="324"/>
      <c r="F232" s="324"/>
      <c r="G232" s="324"/>
      <c r="H232" s="324"/>
      <c r="I232" s="1959"/>
      <c r="J232" s="1959"/>
      <c r="K232" s="1959"/>
      <c r="L232" s="1959"/>
      <c r="M232" s="1164"/>
      <c r="N232" s="324"/>
      <c r="O232" s="324"/>
      <c r="P232" s="324"/>
      <c r="Q232" s="324"/>
      <c r="R232" s="324"/>
      <c r="S232" s="324"/>
      <c r="T232" s="324"/>
      <c r="U232" s="324"/>
      <c r="V232" s="324"/>
      <c r="W232" s="324"/>
      <c r="X232" s="324"/>
      <c r="Y232" s="324"/>
      <c r="Z232" s="324"/>
      <c r="AA232" s="317"/>
    </row>
    <row r="233" spans="1:27" ht="15.75" customHeight="1">
      <c r="A233" s="324"/>
      <c r="B233" s="324"/>
      <c r="C233" s="324"/>
      <c r="D233" s="324"/>
      <c r="E233" s="324"/>
      <c r="F233" s="324"/>
      <c r="G233" s="324"/>
      <c r="H233" s="324"/>
      <c r="I233" s="1959"/>
      <c r="J233" s="1959"/>
      <c r="K233" s="1959"/>
      <c r="L233" s="1959"/>
      <c r="M233" s="1164"/>
      <c r="N233" s="324"/>
      <c r="O233" s="324"/>
      <c r="P233" s="324"/>
      <c r="Q233" s="324"/>
      <c r="R233" s="324"/>
      <c r="S233" s="324"/>
      <c r="T233" s="324"/>
      <c r="U233" s="324"/>
      <c r="V233" s="324"/>
      <c r="W233" s="324"/>
      <c r="X233" s="324"/>
      <c r="Y233" s="324"/>
      <c r="Z233" s="324"/>
      <c r="AA233" s="317"/>
    </row>
    <row r="234" spans="1:27" ht="15.75" customHeight="1">
      <c r="A234" s="324"/>
      <c r="B234" s="324"/>
      <c r="C234" s="324"/>
      <c r="D234" s="324"/>
      <c r="E234" s="324"/>
      <c r="F234" s="324"/>
      <c r="G234" s="324"/>
      <c r="H234" s="324"/>
      <c r="I234" s="1959"/>
      <c r="J234" s="1959"/>
      <c r="K234" s="1959"/>
      <c r="L234" s="1959"/>
      <c r="M234" s="1164"/>
      <c r="N234" s="324"/>
      <c r="O234" s="324"/>
      <c r="P234" s="324"/>
      <c r="Q234" s="324"/>
      <c r="R234" s="324"/>
      <c r="S234" s="324"/>
      <c r="T234" s="324"/>
      <c r="U234" s="324"/>
      <c r="V234" s="324"/>
      <c r="W234" s="324"/>
      <c r="X234" s="324"/>
      <c r="Y234" s="324"/>
      <c r="Z234" s="324"/>
      <c r="AA234" s="317"/>
    </row>
    <row r="235" spans="1:27" ht="15.75" customHeight="1">
      <c r="A235" s="324"/>
      <c r="B235" s="324"/>
      <c r="C235" s="324"/>
      <c r="D235" s="324"/>
      <c r="E235" s="324"/>
      <c r="F235" s="324"/>
      <c r="G235" s="324"/>
      <c r="H235" s="324"/>
      <c r="I235" s="1959"/>
      <c r="J235" s="1959"/>
      <c r="K235" s="1959"/>
      <c r="L235" s="1959"/>
      <c r="M235" s="1164"/>
      <c r="N235" s="324"/>
      <c r="O235" s="324"/>
      <c r="P235" s="324"/>
      <c r="Q235" s="324"/>
      <c r="R235" s="324"/>
      <c r="S235" s="324"/>
      <c r="T235" s="324"/>
      <c r="U235" s="324"/>
      <c r="V235" s="324"/>
      <c r="W235" s="324"/>
      <c r="X235" s="324"/>
      <c r="Y235" s="324"/>
      <c r="Z235" s="324"/>
      <c r="AA235" s="317"/>
    </row>
    <row r="236" spans="1:27" ht="15.75" customHeight="1">
      <c r="A236" s="324"/>
      <c r="B236" s="324"/>
      <c r="C236" s="324"/>
      <c r="D236" s="324"/>
      <c r="E236" s="324"/>
      <c r="F236" s="324"/>
      <c r="G236" s="324"/>
      <c r="H236" s="324"/>
      <c r="I236" s="324"/>
      <c r="J236" s="324"/>
      <c r="K236" s="324"/>
      <c r="L236" s="324"/>
      <c r="M236" s="324"/>
      <c r="N236" s="324"/>
      <c r="O236" s="324"/>
      <c r="P236" s="324"/>
      <c r="Q236" s="324"/>
      <c r="R236" s="324"/>
      <c r="S236" s="324"/>
      <c r="T236" s="324"/>
      <c r="U236" s="324"/>
      <c r="V236" s="324"/>
      <c r="W236" s="324"/>
      <c r="X236" s="324"/>
      <c r="Y236" s="324"/>
      <c r="Z236" s="324"/>
      <c r="AA236" s="317"/>
    </row>
    <row r="237" spans="1:27" ht="15.75" customHeight="1">
      <c r="A237" s="324"/>
      <c r="B237" s="324"/>
      <c r="C237" s="1954"/>
      <c r="D237" s="1954"/>
      <c r="E237" s="1954"/>
      <c r="F237" s="1954"/>
      <c r="G237" s="1161"/>
      <c r="H237" s="1954"/>
      <c r="I237" s="1954"/>
      <c r="J237" s="1954"/>
      <c r="K237" s="1954"/>
      <c r="L237" s="1954"/>
      <c r="M237" s="1954"/>
      <c r="N237" s="1954"/>
      <c r="O237" s="1954"/>
      <c r="P237" s="1954"/>
      <c r="Q237" s="1954"/>
      <c r="R237" s="1954"/>
      <c r="S237" s="1954"/>
      <c r="T237" s="1954"/>
      <c r="U237" s="1161"/>
      <c r="V237" s="1161"/>
      <c r="W237" s="1954"/>
      <c r="X237" s="1954"/>
      <c r="Y237" s="1954"/>
      <c r="Z237" s="324"/>
      <c r="AA237" s="317"/>
    </row>
    <row r="238" spans="1:27" ht="15.75" customHeight="1">
      <c r="A238" s="324"/>
      <c r="B238" s="324"/>
      <c r="C238" s="1161"/>
      <c r="D238" s="1961"/>
      <c r="E238" s="1961"/>
      <c r="F238" s="1161"/>
      <c r="G238" s="1161"/>
      <c r="H238" s="324"/>
      <c r="I238" s="324"/>
      <c r="J238" s="324"/>
      <c r="K238" s="317"/>
      <c r="L238" s="324"/>
      <c r="M238" s="324"/>
      <c r="N238" s="324"/>
      <c r="O238" s="324"/>
      <c r="P238" s="324"/>
      <c r="Q238" s="317"/>
      <c r="R238" s="317"/>
      <c r="S238" s="317"/>
      <c r="T238" s="317"/>
      <c r="U238" s="1161"/>
      <c r="V238" s="1161"/>
      <c r="W238" s="1962"/>
      <c r="X238" s="1962"/>
      <c r="Y238" s="1962"/>
      <c r="Z238" s="324"/>
      <c r="AA238" s="317"/>
    </row>
    <row r="239" spans="1:27" ht="15.75" customHeight="1">
      <c r="A239" s="324"/>
      <c r="B239" s="324"/>
      <c r="C239" s="1161"/>
      <c r="D239" s="1961"/>
      <c r="E239" s="1961"/>
      <c r="F239" s="1161"/>
      <c r="G239" s="1161"/>
      <c r="H239" s="324"/>
      <c r="I239" s="324"/>
      <c r="J239" s="324"/>
      <c r="K239" s="317"/>
      <c r="L239" s="324"/>
      <c r="M239" s="324"/>
      <c r="N239" s="324"/>
      <c r="O239" s="324"/>
      <c r="P239" s="324"/>
      <c r="Q239" s="317"/>
      <c r="R239" s="317"/>
      <c r="S239" s="317"/>
      <c r="T239" s="317"/>
      <c r="U239" s="1161"/>
      <c r="V239" s="1161"/>
      <c r="W239" s="1962"/>
      <c r="X239" s="1962"/>
      <c r="Y239" s="1962"/>
      <c r="Z239" s="324"/>
      <c r="AA239" s="317"/>
    </row>
    <row r="240" spans="1:27" ht="15.75" customHeight="1">
      <c r="A240" s="324"/>
      <c r="B240" s="324"/>
      <c r="C240" s="1161"/>
      <c r="D240" s="1961"/>
      <c r="E240" s="1961"/>
      <c r="F240" s="1161"/>
      <c r="G240" s="1161"/>
      <c r="H240" s="324"/>
      <c r="I240" s="324"/>
      <c r="J240" s="324"/>
      <c r="K240" s="317"/>
      <c r="L240" s="324"/>
      <c r="M240" s="324"/>
      <c r="N240" s="324"/>
      <c r="O240" s="324"/>
      <c r="P240" s="324"/>
      <c r="Q240" s="317"/>
      <c r="R240" s="317"/>
      <c r="S240" s="317"/>
      <c r="T240" s="317"/>
      <c r="U240" s="1161"/>
      <c r="V240" s="1161"/>
      <c r="W240" s="1962"/>
      <c r="X240" s="1962"/>
      <c r="Y240" s="1962"/>
      <c r="Z240" s="324"/>
      <c r="AA240" s="317"/>
    </row>
    <row r="241" spans="1:27" ht="15.75" customHeight="1">
      <c r="A241" s="324"/>
      <c r="B241" s="324"/>
      <c r="C241" s="1161"/>
      <c r="D241" s="1961"/>
      <c r="E241" s="1961"/>
      <c r="F241" s="1161"/>
      <c r="G241" s="1161"/>
      <c r="H241" s="324"/>
      <c r="I241" s="324"/>
      <c r="J241" s="324"/>
      <c r="K241" s="317"/>
      <c r="L241" s="324"/>
      <c r="M241" s="324"/>
      <c r="N241" s="324"/>
      <c r="O241" s="324"/>
      <c r="P241" s="324"/>
      <c r="Q241" s="317"/>
      <c r="R241" s="317"/>
      <c r="S241" s="317"/>
      <c r="T241" s="317"/>
      <c r="U241" s="1161"/>
      <c r="V241" s="1161"/>
      <c r="W241" s="1962"/>
      <c r="X241" s="1962"/>
      <c r="Y241" s="1962"/>
      <c r="Z241" s="324"/>
      <c r="AA241" s="317"/>
    </row>
    <row r="242" spans="1:27" ht="15.75" customHeight="1">
      <c r="A242" s="324"/>
      <c r="B242" s="324"/>
      <c r="C242" s="1161"/>
      <c r="D242" s="1961"/>
      <c r="E242" s="1961"/>
      <c r="F242" s="1161"/>
      <c r="G242" s="1161"/>
      <c r="H242" s="324"/>
      <c r="I242" s="324"/>
      <c r="J242" s="324"/>
      <c r="K242" s="317"/>
      <c r="L242" s="324"/>
      <c r="M242" s="324"/>
      <c r="N242" s="324"/>
      <c r="O242" s="324"/>
      <c r="P242" s="324"/>
      <c r="Q242" s="317"/>
      <c r="R242" s="317"/>
      <c r="S242" s="317"/>
      <c r="T242" s="317"/>
      <c r="U242" s="1161"/>
      <c r="V242" s="1161"/>
      <c r="W242" s="1962"/>
      <c r="X242" s="1962"/>
      <c r="Y242" s="1962"/>
      <c r="Z242" s="324"/>
      <c r="AA242" s="317"/>
    </row>
    <row r="243" spans="1:27" ht="15.75" customHeight="1">
      <c r="A243" s="324"/>
      <c r="B243" s="324"/>
      <c r="C243" s="1161"/>
      <c r="D243" s="1961"/>
      <c r="E243" s="1961"/>
      <c r="F243" s="1161"/>
      <c r="G243" s="1161"/>
      <c r="H243" s="324"/>
      <c r="I243" s="324"/>
      <c r="J243" s="324"/>
      <c r="K243" s="317"/>
      <c r="L243" s="324"/>
      <c r="M243" s="324"/>
      <c r="N243" s="324"/>
      <c r="O243" s="324"/>
      <c r="P243" s="324"/>
      <c r="Q243" s="317"/>
      <c r="R243" s="317"/>
      <c r="S243" s="317"/>
      <c r="T243" s="317"/>
      <c r="U243" s="1161"/>
      <c r="V243" s="1161"/>
      <c r="W243" s="1962"/>
      <c r="X243" s="1962"/>
      <c r="Y243" s="1962"/>
      <c r="Z243" s="324"/>
      <c r="AA243" s="317"/>
    </row>
    <row r="244" spans="1:27" ht="15.75" customHeight="1">
      <c r="A244" s="324"/>
      <c r="B244" s="324"/>
      <c r="C244" s="324"/>
      <c r="D244" s="324"/>
      <c r="E244" s="324"/>
      <c r="F244" s="324"/>
      <c r="G244" s="324"/>
      <c r="H244" s="324"/>
      <c r="I244" s="324"/>
      <c r="J244" s="324"/>
      <c r="K244" s="324"/>
      <c r="L244" s="324"/>
      <c r="M244" s="324"/>
      <c r="N244" s="324"/>
      <c r="O244" s="324"/>
      <c r="P244" s="324"/>
      <c r="Q244" s="324"/>
      <c r="R244" s="324"/>
      <c r="S244" s="324"/>
      <c r="T244" s="324"/>
      <c r="U244" s="324"/>
      <c r="V244" s="324"/>
      <c r="W244" s="324"/>
      <c r="X244" s="324"/>
      <c r="Y244" s="324"/>
      <c r="Z244" s="324"/>
      <c r="AA244" s="317"/>
    </row>
    <row r="245" spans="1:27" ht="15.75" customHeight="1">
      <c r="A245" s="324"/>
      <c r="B245" s="324"/>
      <c r="C245" s="324"/>
      <c r="D245" s="324"/>
      <c r="E245" s="1960"/>
      <c r="F245" s="1960"/>
      <c r="G245" s="1960"/>
      <c r="H245" s="1960"/>
      <c r="I245" s="1960"/>
      <c r="J245" s="1960"/>
      <c r="K245" s="1960"/>
      <c r="L245" s="1960"/>
      <c r="M245" s="1960"/>
      <c r="N245" s="1960"/>
      <c r="O245" s="1960"/>
      <c r="P245" s="1960"/>
      <c r="Q245" s="1960"/>
      <c r="R245" s="1960"/>
      <c r="S245" s="1960"/>
      <c r="T245" s="1960"/>
      <c r="U245" s="1960"/>
      <c r="V245" s="1960"/>
      <c r="W245" s="1960"/>
      <c r="X245" s="1960"/>
      <c r="Y245" s="1960"/>
      <c r="Z245" s="1960"/>
      <c r="AA245" s="317"/>
    </row>
    <row r="246" spans="1:27" ht="15.75" customHeight="1">
      <c r="A246" s="324"/>
      <c r="B246" s="324"/>
      <c r="C246" s="324"/>
      <c r="D246" s="324"/>
      <c r="E246" s="1960"/>
      <c r="F246" s="1960"/>
      <c r="G246" s="1960"/>
      <c r="H246" s="1960"/>
      <c r="I246" s="1960"/>
      <c r="J246" s="1960"/>
      <c r="K246" s="1960"/>
      <c r="L246" s="1960"/>
      <c r="M246" s="1960"/>
      <c r="N246" s="1960"/>
      <c r="O246" s="1960"/>
      <c r="P246" s="1960"/>
      <c r="Q246" s="1960"/>
      <c r="R246" s="1960"/>
      <c r="S246" s="1960"/>
      <c r="T246" s="1960"/>
      <c r="U246" s="1960"/>
      <c r="V246" s="1960"/>
      <c r="W246" s="1960"/>
      <c r="X246" s="1960"/>
      <c r="Y246" s="1960"/>
      <c r="Z246" s="1960"/>
      <c r="AA246" s="317"/>
    </row>
    <row r="247" spans="1:27" ht="15.75" customHeight="1">
      <c r="A247" s="324"/>
      <c r="B247" s="324"/>
      <c r="C247" s="324"/>
      <c r="D247" s="324"/>
      <c r="E247" s="324"/>
      <c r="F247" s="324"/>
      <c r="G247" s="324"/>
      <c r="H247" s="324"/>
      <c r="I247" s="324"/>
      <c r="J247" s="324"/>
      <c r="K247" s="324"/>
      <c r="L247" s="324"/>
      <c r="M247" s="324"/>
      <c r="N247" s="324"/>
      <c r="O247" s="324"/>
      <c r="P247" s="324"/>
      <c r="Q247" s="324"/>
      <c r="R247" s="324"/>
      <c r="S247" s="324"/>
      <c r="T247" s="324"/>
      <c r="U247" s="324"/>
      <c r="V247" s="324"/>
      <c r="W247" s="324"/>
      <c r="X247" s="324"/>
      <c r="Y247" s="324"/>
      <c r="Z247" s="324"/>
      <c r="AA247" s="317"/>
    </row>
    <row r="248" spans="1:27" ht="15.75" customHeight="1">
      <c r="A248" s="324"/>
      <c r="B248" s="324"/>
      <c r="C248" s="324"/>
      <c r="D248" s="324"/>
      <c r="E248" s="1960"/>
      <c r="F248" s="1960"/>
      <c r="G248" s="1960"/>
      <c r="H248" s="1960"/>
      <c r="I248" s="1960"/>
      <c r="J248" s="1960"/>
      <c r="K248" s="1960"/>
      <c r="L248" s="1960"/>
      <c r="M248" s="1960"/>
      <c r="N248" s="1960"/>
      <c r="O248" s="1960"/>
      <c r="P248" s="1960"/>
      <c r="Q248" s="1960"/>
      <c r="R248" s="1960"/>
      <c r="S248" s="1960"/>
      <c r="T248" s="1960"/>
      <c r="U248" s="1960"/>
      <c r="V248" s="1960"/>
      <c r="W248" s="1960"/>
      <c r="X248" s="1960"/>
      <c r="Y248" s="1960"/>
      <c r="Z248" s="1960"/>
      <c r="AA248" s="317"/>
    </row>
    <row r="249" spans="1:27" ht="15.75" customHeight="1">
      <c r="A249" s="324"/>
      <c r="B249" s="324"/>
      <c r="C249" s="324"/>
      <c r="D249" s="324"/>
      <c r="E249" s="1960"/>
      <c r="F249" s="1960"/>
      <c r="G249" s="1960"/>
      <c r="H249" s="1960"/>
      <c r="I249" s="1960"/>
      <c r="J249" s="1960"/>
      <c r="K249" s="1960"/>
      <c r="L249" s="1960"/>
      <c r="M249" s="1960"/>
      <c r="N249" s="1960"/>
      <c r="O249" s="1960"/>
      <c r="P249" s="1960"/>
      <c r="Q249" s="1960"/>
      <c r="R249" s="1960"/>
      <c r="S249" s="1960"/>
      <c r="T249" s="1960"/>
      <c r="U249" s="1960"/>
      <c r="V249" s="1960"/>
      <c r="W249" s="1960"/>
      <c r="X249" s="1960"/>
      <c r="Y249" s="1960"/>
      <c r="Z249" s="1960"/>
      <c r="AA249" s="317"/>
    </row>
    <row r="250" spans="1:27" ht="15.75" customHeight="1">
      <c r="A250" s="324"/>
      <c r="B250" s="324"/>
      <c r="C250" s="324"/>
      <c r="D250" s="324"/>
      <c r="E250" s="324"/>
      <c r="F250" s="324"/>
      <c r="G250" s="324"/>
      <c r="H250" s="324"/>
      <c r="I250" s="324"/>
      <c r="J250" s="324"/>
      <c r="K250" s="324"/>
      <c r="L250" s="324"/>
      <c r="M250" s="324"/>
      <c r="N250" s="324"/>
      <c r="O250" s="324"/>
      <c r="P250" s="324"/>
      <c r="Q250" s="324"/>
      <c r="R250" s="324"/>
      <c r="S250" s="324"/>
      <c r="T250" s="324"/>
      <c r="U250" s="324"/>
      <c r="V250" s="324"/>
      <c r="W250" s="324"/>
      <c r="X250" s="324"/>
      <c r="Y250" s="324"/>
      <c r="Z250" s="324"/>
      <c r="AA250" s="317"/>
    </row>
  </sheetData>
  <sheetProtection selectLockedCells="1"/>
  <mergeCells count="145">
    <mergeCell ref="U7:Z9"/>
    <mergeCell ref="D41:I43"/>
    <mergeCell ref="C20:O21"/>
    <mergeCell ref="L37:N37"/>
    <mergeCell ref="C10:O12"/>
    <mergeCell ref="B38:C40"/>
    <mergeCell ref="D38:I40"/>
    <mergeCell ref="B41:C43"/>
    <mergeCell ref="R18:S18"/>
    <mergeCell ref="R7:T9"/>
    <mergeCell ref="J114:M114"/>
    <mergeCell ref="J115:M115"/>
    <mergeCell ref="F100:G100"/>
    <mergeCell ref="I100:Z100"/>
    <mergeCell ref="J111:L111"/>
    <mergeCell ref="J112:L112"/>
    <mergeCell ref="F101:G101"/>
    <mergeCell ref="I101:Z101"/>
    <mergeCell ref="F102:G102"/>
    <mergeCell ref="I102:Z102"/>
    <mergeCell ref="J109:L109"/>
    <mergeCell ref="J110:L110"/>
    <mergeCell ref="H93:Z94"/>
    <mergeCell ref="R90:Y90"/>
    <mergeCell ref="E91:G91"/>
    <mergeCell ref="R91:Y91"/>
    <mergeCell ref="E92:G92"/>
    <mergeCell ref="R92:Y92"/>
    <mergeCell ref="A97:Z97"/>
    <mergeCell ref="E99:H99"/>
    <mergeCell ref="H95:Z96"/>
    <mergeCell ref="D130:E130"/>
    <mergeCell ref="K140:P140"/>
    <mergeCell ref="I130:L130"/>
    <mergeCell ref="O130:R130"/>
    <mergeCell ref="U130:X130"/>
    <mergeCell ref="I135:L135"/>
    <mergeCell ref="D129:E129"/>
    <mergeCell ref="I129:L129"/>
    <mergeCell ref="O129:R129"/>
    <mergeCell ref="U129:X129"/>
    <mergeCell ref="D128:E128"/>
    <mergeCell ref="I128:L128"/>
    <mergeCell ref="O128:R128"/>
    <mergeCell ref="U128:X128"/>
    <mergeCell ref="I126:L126"/>
    <mergeCell ref="O126:R126"/>
    <mergeCell ref="U126:X126"/>
    <mergeCell ref="D127:E127"/>
    <mergeCell ref="I127:L127"/>
    <mergeCell ref="O127:R127"/>
    <mergeCell ref="U127:X127"/>
    <mergeCell ref="H141:Z142"/>
    <mergeCell ref="E143:Z144"/>
    <mergeCell ref="A148:Z148"/>
    <mergeCell ref="I152:L152"/>
    <mergeCell ref="I155:L155"/>
    <mergeCell ref="I153:L153"/>
    <mergeCell ref="I154:L154"/>
    <mergeCell ref="O135:R135"/>
    <mergeCell ref="U135:X135"/>
    <mergeCell ref="I139:M139"/>
    <mergeCell ref="D163:E163"/>
    <mergeCell ref="W163:Y163"/>
    <mergeCell ref="A174:Z174"/>
    <mergeCell ref="I178:L178"/>
    <mergeCell ref="E165:Z166"/>
    <mergeCell ref="E168:Z169"/>
    <mergeCell ref="H157:T157"/>
    <mergeCell ref="W157:Y157"/>
    <mergeCell ref="D159:E159"/>
    <mergeCell ref="W159:Y159"/>
    <mergeCell ref="D158:E158"/>
    <mergeCell ref="W158:Y158"/>
    <mergeCell ref="D160:E160"/>
    <mergeCell ref="W160:Y160"/>
    <mergeCell ref="D162:E162"/>
    <mergeCell ref="W162:Y162"/>
    <mergeCell ref="D161:E161"/>
    <mergeCell ref="W161:Y161"/>
    <mergeCell ref="C157:F157"/>
    <mergeCell ref="D184:E184"/>
    <mergeCell ref="W184:Y184"/>
    <mergeCell ref="D186:E186"/>
    <mergeCell ref="W186:Y186"/>
    <mergeCell ref="D185:E185"/>
    <mergeCell ref="W185:Y185"/>
    <mergeCell ref="D187:E187"/>
    <mergeCell ref="I179:L179"/>
    <mergeCell ref="I180:L180"/>
    <mergeCell ref="H183:T183"/>
    <mergeCell ref="W183:Y183"/>
    <mergeCell ref="I181:L181"/>
    <mergeCell ref="C183:F183"/>
    <mergeCell ref="W187:Y187"/>
    <mergeCell ref="D189:E189"/>
    <mergeCell ref="W189:Y189"/>
    <mergeCell ref="D188:E188"/>
    <mergeCell ref="W188:Y188"/>
    <mergeCell ref="E191:Z192"/>
    <mergeCell ref="W212:Y212"/>
    <mergeCell ref="W211:Y211"/>
    <mergeCell ref="D212:E212"/>
    <mergeCell ref="C211:F211"/>
    <mergeCell ref="H211:T211"/>
    <mergeCell ref="D213:E213"/>
    <mergeCell ref="W213:Y213"/>
    <mergeCell ref="D214:E214"/>
    <mergeCell ref="W214:Y214"/>
    <mergeCell ref="E194:Z195"/>
    <mergeCell ref="I207:L207"/>
    <mergeCell ref="I208:L208"/>
    <mergeCell ref="A202:Z202"/>
    <mergeCell ref="I206:L206"/>
    <mergeCell ref="I209:L209"/>
    <mergeCell ref="W215:Y215"/>
    <mergeCell ref="W216:Y216"/>
    <mergeCell ref="D216:E216"/>
    <mergeCell ref="D215:E215"/>
    <mergeCell ref="I235:L235"/>
    <mergeCell ref="E219:Z220"/>
    <mergeCell ref="E222:Z223"/>
    <mergeCell ref="A228:Z228"/>
    <mergeCell ref="I233:L233"/>
    <mergeCell ref="I234:L234"/>
    <mergeCell ref="I232:L232"/>
    <mergeCell ref="D217:E217"/>
    <mergeCell ref="E245:Z246"/>
    <mergeCell ref="E248:Z249"/>
    <mergeCell ref="D242:E242"/>
    <mergeCell ref="W242:Y242"/>
    <mergeCell ref="D243:E243"/>
    <mergeCell ref="W243:Y243"/>
    <mergeCell ref="W241:Y241"/>
    <mergeCell ref="W217:Y217"/>
    <mergeCell ref="W240:Y240"/>
    <mergeCell ref="D240:E240"/>
    <mergeCell ref="D241:E241"/>
    <mergeCell ref="W237:Y237"/>
    <mergeCell ref="D238:E238"/>
    <mergeCell ref="W238:Y238"/>
    <mergeCell ref="D239:E239"/>
    <mergeCell ref="W239:Y239"/>
    <mergeCell ref="C237:F237"/>
    <mergeCell ref="H237:T237"/>
  </mergeCells>
  <phoneticPr fontId="2"/>
  <hyperlinks>
    <hyperlink ref="P1:S1" location="作業メニュー!A1" display="作業メニュー" xr:uid="{00000000-0004-0000-2600-000000000000}"/>
  </hyperlinks>
  <printOptions horizontalCentered="1"/>
  <pageMargins left="0.78740157480314965" right="0.39370078740157483" top="0.78740157480314965" bottom="0.39370078740157483" header="0.59055118110236227" footer="0.19685039370078741"/>
  <pageSetup paperSize="9" scale="89" orientation="portrait" r:id="rId1"/>
  <headerFooter alignWithMargins="0">
    <oddFooter>&amp;R230601</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U25"/>
  <sheetViews>
    <sheetView showGridLines="0" workbookViewId="0"/>
  </sheetViews>
  <sheetFormatPr defaultColWidth="3.625" defaultRowHeight="13.5"/>
  <cols>
    <col min="1" max="4" width="3.625" style="506"/>
    <col min="5" max="16384" width="3.625" style="470"/>
  </cols>
  <sheetData>
    <row r="1" spans="1:47" s="602" customFormat="1" ht="37.5" customHeight="1" thickBot="1">
      <c r="A1" s="526" t="s">
        <v>251</v>
      </c>
      <c r="B1" s="526"/>
      <c r="C1" s="526"/>
      <c r="D1" s="526"/>
      <c r="M1" s="607" t="s">
        <v>68</v>
      </c>
      <c r="N1" s="607"/>
      <c r="O1" s="607"/>
      <c r="P1" s="607"/>
    </row>
    <row r="2" spans="1:47" ht="21" customHeight="1" thickTop="1">
      <c r="A2" s="497"/>
      <c r="B2" s="497"/>
      <c r="C2" s="497"/>
      <c r="D2" s="497"/>
      <c r="E2" s="498"/>
    </row>
    <row r="3" spans="1:47" ht="18" customHeight="1">
      <c r="A3" s="406" t="s">
        <v>250</v>
      </c>
      <c r="B3" s="406"/>
      <c r="C3" s="406"/>
      <c r="D3" s="406"/>
      <c r="F3" s="499"/>
      <c r="G3" s="499"/>
      <c r="H3" s="499"/>
      <c r="I3" s="499"/>
      <c r="J3" s="499"/>
      <c r="K3" s="499"/>
      <c r="L3" s="499"/>
      <c r="M3" s="499"/>
      <c r="N3" s="499"/>
      <c r="O3" s="499"/>
      <c r="P3" s="499"/>
      <c r="Q3" s="499"/>
      <c r="R3" s="499"/>
      <c r="S3" s="499"/>
      <c r="T3" s="499"/>
      <c r="U3" s="499"/>
      <c r="V3" s="499"/>
      <c r="W3" s="499"/>
      <c r="X3" s="499"/>
      <c r="Y3" s="499"/>
      <c r="Z3" s="499"/>
      <c r="AA3" s="499"/>
      <c r="AB3" s="499"/>
      <c r="AC3" s="499"/>
      <c r="AD3" s="499"/>
      <c r="AE3" s="499"/>
      <c r="AF3" s="499"/>
      <c r="AS3" s="402"/>
      <c r="AT3" s="402"/>
    </row>
    <row r="4" spans="1:47" ht="18" customHeight="1">
      <c r="A4" s="500" t="s">
        <v>247</v>
      </c>
      <c r="B4" s="500"/>
      <c r="C4" s="500"/>
      <c r="D4" s="500"/>
      <c r="E4" s="10"/>
      <c r="F4" s="1440"/>
      <c r="G4" s="1441"/>
      <c r="H4" s="1441"/>
      <c r="I4" s="1441"/>
      <c r="J4" s="1441"/>
      <c r="K4" s="1441"/>
      <c r="L4" s="1441"/>
      <c r="M4" s="1442"/>
      <c r="N4" s="501"/>
      <c r="O4" s="501"/>
      <c r="P4" s="501"/>
      <c r="Q4" s="501"/>
      <c r="R4" s="501"/>
      <c r="S4" s="501"/>
      <c r="T4" s="501"/>
      <c r="U4" s="501"/>
      <c r="V4" s="501"/>
      <c r="W4" s="501"/>
      <c r="X4" s="501"/>
      <c r="Y4" s="501"/>
      <c r="Z4" s="501"/>
      <c r="AA4" s="501"/>
      <c r="AB4" s="501"/>
      <c r="AC4" s="501"/>
      <c r="AD4" s="501"/>
      <c r="AE4" s="501"/>
      <c r="AF4" s="10"/>
      <c r="AG4" s="10"/>
      <c r="AH4" s="10"/>
      <c r="AS4" s="402"/>
      <c r="AT4" s="402"/>
    </row>
    <row r="5" spans="1:47" ht="18" customHeight="1">
      <c r="A5" s="500" t="s">
        <v>212</v>
      </c>
      <c r="B5" s="500"/>
      <c r="C5" s="500"/>
      <c r="D5" s="500"/>
      <c r="E5" s="10"/>
      <c r="F5" s="1440"/>
      <c r="G5" s="1441"/>
      <c r="H5" s="1441"/>
      <c r="I5" s="1441"/>
      <c r="J5" s="1441"/>
      <c r="K5" s="1441"/>
      <c r="L5" s="1441"/>
      <c r="M5" s="1442"/>
      <c r="N5" s="501"/>
      <c r="O5" s="501"/>
      <c r="P5" s="501"/>
      <c r="Q5" s="501"/>
      <c r="R5" s="501"/>
      <c r="S5" s="501"/>
      <c r="T5" s="501"/>
      <c r="U5" s="501"/>
      <c r="V5" s="501"/>
      <c r="W5" s="501"/>
      <c r="X5" s="501"/>
      <c r="Y5" s="501"/>
      <c r="Z5" s="501"/>
      <c r="AA5" s="501"/>
      <c r="AB5" s="501"/>
      <c r="AC5" s="501"/>
      <c r="AD5" s="501"/>
      <c r="AE5" s="501"/>
      <c r="AF5" s="10"/>
      <c r="AG5" s="10"/>
      <c r="AH5" s="10"/>
      <c r="AS5" s="402"/>
      <c r="AT5" s="402"/>
    </row>
    <row r="6" spans="1:47" ht="18" customHeight="1">
      <c r="A6" s="500" t="s">
        <v>199</v>
      </c>
      <c r="B6" s="500"/>
      <c r="C6" s="500"/>
      <c r="D6" s="500"/>
      <c r="E6" s="10"/>
      <c r="F6" s="1440"/>
      <c r="G6" s="1441"/>
      <c r="H6" s="1441"/>
      <c r="I6" s="1441"/>
      <c r="J6" s="1441"/>
      <c r="K6" s="1441"/>
      <c r="L6" s="1441"/>
      <c r="M6" s="1442"/>
      <c r="N6" s="501"/>
      <c r="O6" s="501"/>
      <c r="P6" s="501"/>
      <c r="Q6" s="501"/>
      <c r="R6" s="501"/>
      <c r="S6" s="501"/>
      <c r="T6" s="501"/>
      <c r="U6" s="501"/>
      <c r="V6" s="501"/>
      <c r="W6" s="501"/>
      <c r="X6" s="501"/>
      <c r="Y6" s="501"/>
      <c r="Z6" s="501"/>
      <c r="AA6" s="501"/>
      <c r="AB6" s="501"/>
      <c r="AC6" s="501"/>
      <c r="AD6" s="501"/>
      <c r="AE6" s="501"/>
      <c r="AF6" s="10"/>
      <c r="AG6" s="10"/>
      <c r="AH6" s="10"/>
      <c r="AS6" s="402"/>
      <c r="AT6" s="402"/>
    </row>
    <row r="7" spans="1:47" ht="18" customHeight="1">
      <c r="A7" s="500" t="s">
        <v>231</v>
      </c>
      <c r="B7" s="500"/>
      <c r="C7" s="500"/>
      <c r="D7" s="500"/>
      <c r="E7" s="10"/>
      <c r="F7" s="1440"/>
      <c r="G7" s="1441"/>
      <c r="H7" s="1441"/>
      <c r="I7" s="1441"/>
      <c r="J7" s="1441"/>
      <c r="K7" s="1441"/>
      <c r="L7" s="1441"/>
      <c r="M7" s="1441"/>
      <c r="N7" s="1441"/>
      <c r="O7" s="1441"/>
      <c r="P7" s="1441"/>
      <c r="Q7" s="1441"/>
      <c r="R7" s="1441"/>
      <c r="S7" s="1441"/>
      <c r="T7" s="1441"/>
      <c r="U7" s="1441"/>
      <c r="V7" s="1441"/>
      <c r="W7" s="1441"/>
      <c r="X7" s="1441"/>
      <c r="Y7" s="1441"/>
      <c r="Z7" s="1441"/>
      <c r="AA7" s="1441"/>
      <c r="AB7" s="1441"/>
      <c r="AC7" s="1441"/>
      <c r="AD7" s="1441"/>
      <c r="AE7" s="1442"/>
      <c r="AF7" s="10"/>
      <c r="AG7" s="10"/>
      <c r="AH7" s="10"/>
      <c r="AS7" s="402"/>
      <c r="AT7" s="402"/>
    </row>
    <row r="8" spans="1:47" ht="18" customHeight="1">
      <c r="A8" s="500" t="s">
        <v>198</v>
      </c>
      <c r="B8" s="500"/>
      <c r="C8" s="500"/>
      <c r="D8" s="500"/>
      <c r="E8" s="10"/>
      <c r="F8" s="1440"/>
      <c r="G8" s="1441"/>
      <c r="H8" s="1441"/>
      <c r="I8" s="1441"/>
      <c r="J8" s="1441"/>
      <c r="K8" s="1441"/>
      <c r="L8" s="1441"/>
      <c r="M8" s="1442"/>
      <c r="N8" s="501"/>
      <c r="O8" s="501"/>
      <c r="P8" s="501"/>
      <c r="Q8" s="501"/>
      <c r="R8" s="501"/>
      <c r="S8" s="501"/>
      <c r="T8" s="501"/>
      <c r="U8" s="501"/>
      <c r="V8" s="501"/>
      <c r="W8" s="501"/>
      <c r="X8" s="501"/>
      <c r="Y8" s="501"/>
      <c r="Z8" s="501"/>
      <c r="AA8" s="501"/>
      <c r="AB8" s="501"/>
      <c r="AC8" s="501"/>
      <c r="AD8" s="501"/>
      <c r="AE8" s="501"/>
      <c r="AF8" s="10"/>
      <c r="AG8" s="10"/>
      <c r="AH8" s="10"/>
      <c r="AT8" s="402"/>
      <c r="AU8" s="402"/>
    </row>
    <row r="9" spans="1:47" ht="7.5" customHeight="1">
      <c r="A9" s="502"/>
      <c r="B9" s="502"/>
      <c r="C9" s="502"/>
      <c r="D9" s="502"/>
      <c r="E9" s="503"/>
      <c r="F9" s="503"/>
      <c r="G9" s="503"/>
      <c r="H9" s="503"/>
      <c r="I9" s="503"/>
      <c r="J9" s="503"/>
      <c r="K9" s="503"/>
      <c r="L9" s="503"/>
      <c r="M9" s="503"/>
      <c r="N9" s="503"/>
      <c r="O9" s="503"/>
      <c r="P9" s="503"/>
      <c r="Q9" s="503"/>
      <c r="R9" s="503"/>
      <c r="S9" s="503"/>
      <c r="T9" s="503"/>
      <c r="U9" s="503"/>
      <c r="V9" s="503"/>
      <c r="W9" s="503"/>
      <c r="X9" s="503"/>
      <c r="Y9" s="503"/>
      <c r="Z9" s="503"/>
      <c r="AA9" s="503"/>
      <c r="AB9" s="503"/>
      <c r="AC9" s="503"/>
      <c r="AD9" s="503"/>
      <c r="AE9" s="503"/>
      <c r="AF9" s="503"/>
    </row>
    <row r="10" spans="1:47" ht="7.5" customHeight="1">
      <c r="A10" s="500"/>
      <c r="B10" s="500"/>
      <c r="C10" s="500"/>
      <c r="D10" s="500"/>
      <c r="E10" s="501"/>
      <c r="F10" s="501"/>
      <c r="G10" s="501"/>
      <c r="H10" s="501"/>
      <c r="I10" s="501"/>
      <c r="J10" s="501"/>
      <c r="K10" s="501"/>
      <c r="L10" s="501"/>
      <c r="M10" s="501"/>
      <c r="N10" s="501"/>
      <c r="O10" s="501"/>
      <c r="P10" s="501"/>
      <c r="Q10" s="501"/>
      <c r="R10" s="501"/>
      <c r="S10" s="501"/>
      <c r="T10" s="501"/>
      <c r="U10" s="501"/>
      <c r="V10" s="501"/>
      <c r="W10" s="501"/>
      <c r="X10" s="501"/>
      <c r="Y10" s="501"/>
      <c r="Z10" s="501"/>
      <c r="AA10" s="501"/>
      <c r="AB10" s="501"/>
      <c r="AC10" s="501"/>
      <c r="AD10" s="501"/>
      <c r="AE10" s="501"/>
      <c r="AF10" s="501"/>
      <c r="AG10" s="10"/>
      <c r="AH10" s="10"/>
    </row>
    <row r="11" spans="1:47" ht="18" customHeight="1">
      <c r="A11" s="406" t="s">
        <v>249</v>
      </c>
      <c r="B11" s="406"/>
      <c r="C11" s="406"/>
      <c r="D11" s="406"/>
      <c r="E11" s="501"/>
      <c r="F11" s="501"/>
      <c r="G11" s="501"/>
      <c r="H11" s="501"/>
      <c r="I11" s="501"/>
      <c r="J11" s="501"/>
      <c r="K11" s="501"/>
      <c r="L11" s="501"/>
      <c r="M11" s="501"/>
      <c r="N11" s="501"/>
      <c r="O11" s="501"/>
      <c r="P11" s="501"/>
      <c r="Q11" s="501"/>
      <c r="R11" s="501"/>
      <c r="S11" s="501"/>
      <c r="T11" s="501"/>
      <c r="U11" s="501"/>
      <c r="V11" s="501"/>
      <c r="W11" s="501"/>
      <c r="X11" s="501"/>
      <c r="Y11" s="501"/>
      <c r="Z11" s="501"/>
      <c r="AA11" s="501"/>
      <c r="AB11" s="501"/>
      <c r="AC11" s="501"/>
      <c r="AD11" s="501"/>
      <c r="AE11" s="501"/>
      <c r="AF11" s="501"/>
      <c r="AG11" s="10"/>
      <c r="AH11" s="10"/>
    </row>
    <row r="12" spans="1:47" ht="18" customHeight="1">
      <c r="A12" s="500" t="s">
        <v>232</v>
      </c>
      <c r="B12" s="500"/>
      <c r="C12" s="500"/>
      <c r="D12" s="500"/>
      <c r="E12" s="501"/>
      <c r="F12" s="1440"/>
      <c r="G12" s="1441"/>
      <c r="H12" s="1441"/>
      <c r="I12" s="1441"/>
      <c r="J12" s="1441"/>
      <c r="K12" s="1441"/>
      <c r="L12" s="1441"/>
      <c r="M12" s="1442"/>
      <c r="N12" s="501"/>
      <c r="O12" s="501"/>
      <c r="P12" s="501"/>
      <c r="Q12" s="501"/>
      <c r="R12" s="501"/>
      <c r="S12" s="501"/>
      <c r="T12" s="501"/>
      <c r="U12" s="501"/>
      <c r="V12" s="501"/>
      <c r="W12" s="501"/>
      <c r="X12" s="501"/>
      <c r="Y12" s="501"/>
      <c r="Z12" s="501"/>
      <c r="AA12" s="501"/>
      <c r="AB12" s="501"/>
      <c r="AC12" s="501"/>
      <c r="AD12" s="501"/>
      <c r="AE12" s="501"/>
      <c r="AF12" s="10"/>
      <c r="AG12" s="10"/>
      <c r="AH12" s="10"/>
    </row>
    <row r="13" spans="1:47" ht="18" customHeight="1">
      <c r="A13" s="500" t="s">
        <v>212</v>
      </c>
      <c r="B13" s="500"/>
      <c r="C13" s="500"/>
      <c r="D13" s="500"/>
      <c r="E13" s="501"/>
      <c r="F13" s="1440"/>
      <c r="G13" s="1441"/>
      <c r="H13" s="1441"/>
      <c r="I13" s="1441"/>
      <c r="J13" s="1441"/>
      <c r="K13" s="1441"/>
      <c r="L13" s="1441"/>
      <c r="M13" s="1442"/>
      <c r="N13" s="501"/>
      <c r="O13" s="501"/>
      <c r="P13" s="501"/>
      <c r="Q13" s="501"/>
      <c r="R13" s="501"/>
      <c r="S13" s="501"/>
      <c r="T13" s="501"/>
      <c r="U13" s="501"/>
      <c r="V13" s="501"/>
      <c r="W13" s="501"/>
      <c r="X13" s="501"/>
      <c r="Y13" s="501"/>
      <c r="Z13" s="501"/>
      <c r="AA13" s="501"/>
      <c r="AB13" s="501"/>
      <c r="AC13" s="501"/>
      <c r="AD13" s="501"/>
      <c r="AE13" s="501"/>
      <c r="AF13" s="10"/>
      <c r="AG13" s="10"/>
      <c r="AH13" s="10"/>
    </row>
    <row r="14" spans="1:47" ht="18" customHeight="1">
      <c r="A14" s="500" t="s">
        <v>199</v>
      </c>
      <c r="B14" s="500"/>
      <c r="C14" s="500"/>
      <c r="D14" s="500"/>
      <c r="E14" s="501"/>
      <c r="F14" s="1440"/>
      <c r="G14" s="1441"/>
      <c r="H14" s="1441"/>
      <c r="I14" s="1441"/>
      <c r="J14" s="1441"/>
      <c r="K14" s="1441"/>
      <c r="L14" s="1441"/>
      <c r="M14" s="1442"/>
      <c r="N14" s="501"/>
      <c r="O14" s="501"/>
      <c r="P14" s="501"/>
      <c r="Q14" s="501"/>
      <c r="R14" s="501"/>
      <c r="S14" s="501"/>
      <c r="T14" s="501"/>
      <c r="U14" s="501"/>
      <c r="V14" s="501"/>
      <c r="W14" s="501"/>
      <c r="X14" s="501"/>
      <c r="Y14" s="501"/>
      <c r="Z14" s="501"/>
      <c r="AA14" s="501"/>
      <c r="AB14" s="501"/>
      <c r="AC14" s="501"/>
      <c r="AD14" s="501"/>
      <c r="AE14" s="501"/>
      <c r="AF14" s="10"/>
      <c r="AG14" s="10"/>
      <c r="AH14" s="10"/>
    </row>
    <row r="15" spans="1:47" ht="18" customHeight="1">
      <c r="A15" s="500" t="s">
        <v>231</v>
      </c>
      <c r="B15" s="500"/>
      <c r="C15" s="500"/>
      <c r="D15" s="500"/>
      <c r="E15" s="501"/>
      <c r="F15" s="1440"/>
      <c r="G15" s="1441"/>
      <c r="H15" s="1441"/>
      <c r="I15" s="1441"/>
      <c r="J15" s="1441"/>
      <c r="K15" s="1441"/>
      <c r="L15" s="1441"/>
      <c r="M15" s="1441"/>
      <c r="N15" s="1441"/>
      <c r="O15" s="1441"/>
      <c r="P15" s="1441"/>
      <c r="Q15" s="1441"/>
      <c r="R15" s="1441"/>
      <c r="S15" s="1441"/>
      <c r="T15" s="1441"/>
      <c r="U15" s="1441"/>
      <c r="V15" s="1441"/>
      <c r="W15" s="1441"/>
      <c r="X15" s="1441"/>
      <c r="Y15" s="1441"/>
      <c r="Z15" s="1441"/>
      <c r="AA15" s="1441"/>
      <c r="AB15" s="1441"/>
      <c r="AC15" s="1441"/>
      <c r="AD15" s="1441"/>
      <c r="AE15" s="1442"/>
      <c r="AF15" s="10"/>
      <c r="AG15" s="10"/>
      <c r="AH15" s="10"/>
    </row>
    <row r="16" spans="1:47" ht="18" customHeight="1">
      <c r="A16" s="500" t="s">
        <v>198</v>
      </c>
      <c r="B16" s="500"/>
      <c r="C16" s="500"/>
      <c r="D16" s="500"/>
      <c r="E16" s="501"/>
      <c r="F16" s="1440"/>
      <c r="G16" s="1441"/>
      <c r="H16" s="1441"/>
      <c r="I16" s="1441"/>
      <c r="J16" s="1441"/>
      <c r="K16" s="1441"/>
      <c r="L16" s="1441"/>
      <c r="M16" s="1442"/>
      <c r="N16" s="501"/>
      <c r="O16" s="501"/>
      <c r="P16" s="501"/>
      <c r="Q16" s="501"/>
      <c r="R16" s="501"/>
      <c r="S16" s="501"/>
      <c r="T16" s="501"/>
      <c r="U16" s="501"/>
      <c r="V16" s="501"/>
      <c r="W16" s="501"/>
      <c r="X16" s="501"/>
      <c r="Y16" s="501"/>
      <c r="Z16" s="501"/>
      <c r="AA16" s="501"/>
      <c r="AB16" s="501"/>
      <c r="AC16" s="501"/>
      <c r="AD16" s="501"/>
      <c r="AE16" s="501"/>
      <c r="AF16" s="10"/>
      <c r="AG16" s="10"/>
      <c r="AH16" s="10"/>
    </row>
    <row r="17" spans="1:32" ht="7.5" customHeight="1">
      <c r="A17" s="502"/>
      <c r="B17" s="502"/>
      <c r="C17" s="502"/>
      <c r="D17" s="502"/>
      <c r="E17" s="503"/>
      <c r="F17" s="503"/>
      <c r="G17" s="503"/>
      <c r="H17" s="503"/>
      <c r="I17" s="503"/>
      <c r="J17" s="503"/>
      <c r="K17" s="503"/>
      <c r="L17" s="503"/>
      <c r="M17" s="503"/>
      <c r="N17" s="503"/>
      <c r="O17" s="503"/>
      <c r="P17" s="503"/>
      <c r="Q17" s="503"/>
      <c r="R17" s="503"/>
      <c r="S17" s="503"/>
      <c r="T17" s="503"/>
      <c r="U17" s="503"/>
      <c r="V17" s="503"/>
      <c r="W17" s="503"/>
      <c r="X17" s="503"/>
      <c r="Y17" s="503"/>
      <c r="Z17" s="503"/>
      <c r="AA17" s="503"/>
      <c r="AB17" s="503"/>
      <c r="AC17" s="503"/>
      <c r="AD17" s="503"/>
      <c r="AE17" s="503"/>
      <c r="AF17" s="503"/>
    </row>
    <row r="18" spans="1:32" ht="7.5" customHeight="1">
      <c r="A18" s="504"/>
      <c r="B18" s="1177"/>
      <c r="C18" s="1177"/>
      <c r="D18" s="1177"/>
      <c r="E18" s="505"/>
      <c r="F18" s="505"/>
      <c r="G18" s="505"/>
      <c r="H18" s="505"/>
      <c r="I18" s="505"/>
      <c r="J18" s="505"/>
      <c r="K18" s="505"/>
      <c r="L18" s="505"/>
      <c r="M18" s="505"/>
      <c r="N18" s="505"/>
      <c r="O18" s="505"/>
      <c r="P18" s="505"/>
      <c r="Q18" s="505"/>
      <c r="R18" s="505"/>
      <c r="S18" s="505"/>
      <c r="T18" s="505"/>
      <c r="U18" s="505"/>
      <c r="V18" s="505"/>
      <c r="W18" s="505"/>
      <c r="X18" s="505"/>
      <c r="Y18" s="505"/>
      <c r="Z18" s="505"/>
      <c r="AA18" s="505"/>
      <c r="AB18" s="505"/>
      <c r="AC18" s="505"/>
      <c r="AD18" s="505"/>
      <c r="AE18" s="505"/>
      <c r="AF18" s="505"/>
    </row>
    <row r="19" spans="1:32" ht="18" customHeight="1">
      <c r="A19" s="406" t="s">
        <v>248</v>
      </c>
      <c r="B19" s="406"/>
      <c r="C19" s="406"/>
      <c r="D19" s="406"/>
      <c r="E19" s="501"/>
      <c r="F19" s="501"/>
      <c r="G19" s="501"/>
      <c r="H19" s="501"/>
      <c r="I19" s="501"/>
      <c r="J19" s="501"/>
      <c r="K19" s="501"/>
      <c r="L19" s="501"/>
      <c r="M19" s="501"/>
      <c r="N19" s="501"/>
      <c r="O19" s="501"/>
      <c r="P19" s="501"/>
      <c r="Q19" s="501"/>
      <c r="R19" s="501"/>
      <c r="S19" s="501"/>
      <c r="T19" s="501"/>
      <c r="U19" s="501"/>
      <c r="V19" s="501"/>
      <c r="W19" s="501"/>
      <c r="X19" s="501"/>
      <c r="Y19" s="501"/>
      <c r="Z19" s="501"/>
      <c r="AA19" s="501"/>
      <c r="AB19" s="501"/>
      <c r="AC19" s="501"/>
      <c r="AD19" s="501"/>
      <c r="AE19" s="501"/>
      <c r="AF19" s="501"/>
    </row>
    <row r="20" spans="1:32" ht="18" customHeight="1">
      <c r="A20" s="500" t="s">
        <v>247</v>
      </c>
      <c r="B20" s="500"/>
      <c r="C20" s="500"/>
      <c r="D20" s="500"/>
      <c r="E20" s="501"/>
      <c r="F20" s="1440"/>
      <c r="G20" s="1441"/>
      <c r="H20" s="1441"/>
      <c r="I20" s="1441"/>
      <c r="J20" s="1441"/>
      <c r="K20" s="1441"/>
      <c r="L20" s="1441"/>
      <c r="M20" s="1442"/>
      <c r="N20" s="501"/>
      <c r="O20" s="501"/>
      <c r="P20" s="501"/>
      <c r="Q20" s="501"/>
      <c r="R20" s="501"/>
      <c r="S20" s="501"/>
      <c r="T20" s="501"/>
      <c r="U20" s="501"/>
      <c r="V20" s="501"/>
      <c r="W20" s="501"/>
      <c r="X20" s="501"/>
      <c r="Y20" s="501"/>
      <c r="Z20" s="501"/>
      <c r="AA20" s="501"/>
      <c r="AB20" s="501"/>
      <c r="AC20" s="501"/>
      <c r="AD20" s="501"/>
      <c r="AE20" s="501"/>
      <c r="AF20" s="10"/>
    </row>
    <row r="21" spans="1:32" ht="18" customHeight="1">
      <c r="A21" s="500" t="s">
        <v>212</v>
      </c>
      <c r="B21" s="500"/>
      <c r="C21" s="500"/>
      <c r="D21" s="500"/>
      <c r="E21" s="501"/>
      <c r="F21" s="1440"/>
      <c r="G21" s="1441"/>
      <c r="H21" s="1441"/>
      <c r="I21" s="1441"/>
      <c r="J21" s="1441"/>
      <c r="K21" s="1441"/>
      <c r="L21" s="1441"/>
      <c r="M21" s="1442"/>
      <c r="N21" s="501"/>
      <c r="O21" s="501"/>
      <c r="P21" s="501"/>
      <c r="Q21" s="501"/>
      <c r="R21" s="501"/>
      <c r="S21" s="501"/>
      <c r="T21" s="501"/>
      <c r="U21" s="501"/>
      <c r="V21" s="501"/>
      <c r="W21" s="501"/>
      <c r="X21" s="501"/>
      <c r="Y21" s="501"/>
      <c r="Z21" s="501"/>
      <c r="AA21" s="501"/>
      <c r="AB21" s="501"/>
      <c r="AC21" s="501"/>
      <c r="AD21" s="501"/>
      <c r="AE21" s="501"/>
      <c r="AF21" s="10"/>
    </row>
    <row r="22" spans="1:32" ht="18" customHeight="1">
      <c r="A22" s="500" t="s">
        <v>199</v>
      </c>
      <c r="B22" s="500"/>
      <c r="C22" s="500"/>
      <c r="D22" s="500"/>
      <c r="E22" s="501"/>
      <c r="F22" s="1440"/>
      <c r="G22" s="1441"/>
      <c r="H22" s="1441"/>
      <c r="I22" s="1441"/>
      <c r="J22" s="1441"/>
      <c r="K22" s="1441"/>
      <c r="L22" s="1441"/>
      <c r="M22" s="1442"/>
      <c r="N22" s="501"/>
      <c r="O22" s="501"/>
      <c r="P22" s="501"/>
      <c r="Q22" s="501"/>
      <c r="R22" s="501"/>
      <c r="S22" s="501"/>
      <c r="T22" s="501"/>
      <c r="U22" s="501"/>
      <c r="V22" s="501"/>
      <c r="W22" s="501"/>
      <c r="X22" s="501"/>
      <c r="Y22" s="501"/>
      <c r="Z22" s="501"/>
      <c r="AA22" s="501"/>
      <c r="AB22" s="501"/>
      <c r="AC22" s="501"/>
      <c r="AD22" s="501"/>
      <c r="AE22" s="501"/>
      <c r="AF22" s="10"/>
    </row>
    <row r="23" spans="1:32" ht="18" customHeight="1">
      <c r="A23" s="500" t="s">
        <v>231</v>
      </c>
      <c r="B23" s="500"/>
      <c r="C23" s="500"/>
      <c r="D23" s="500"/>
      <c r="E23" s="501"/>
      <c r="F23" s="1440"/>
      <c r="G23" s="1441"/>
      <c r="H23" s="1441"/>
      <c r="I23" s="1441"/>
      <c r="J23" s="1441"/>
      <c r="K23" s="1441"/>
      <c r="L23" s="1441"/>
      <c r="M23" s="1441"/>
      <c r="N23" s="1441"/>
      <c r="O23" s="1441"/>
      <c r="P23" s="1441"/>
      <c r="Q23" s="1441"/>
      <c r="R23" s="1441"/>
      <c r="S23" s="1441"/>
      <c r="T23" s="1441"/>
      <c r="U23" s="1441"/>
      <c r="V23" s="1441"/>
      <c r="W23" s="1441"/>
      <c r="X23" s="1441"/>
      <c r="Y23" s="1441"/>
      <c r="Z23" s="1441"/>
      <c r="AA23" s="1441"/>
      <c r="AB23" s="1441"/>
      <c r="AC23" s="1441"/>
      <c r="AD23" s="1441"/>
      <c r="AE23" s="1442"/>
      <c r="AF23" s="10"/>
    </row>
    <row r="24" spans="1:32" ht="18" customHeight="1">
      <c r="A24" s="500" t="s">
        <v>198</v>
      </c>
      <c r="B24" s="500"/>
      <c r="C24" s="500"/>
      <c r="D24" s="500"/>
      <c r="E24" s="501"/>
      <c r="F24" s="1440"/>
      <c r="G24" s="1441"/>
      <c r="H24" s="1441"/>
      <c r="I24" s="1441"/>
      <c r="J24" s="1441"/>
      <c r="K24" s="1441"/>
      <c r="L24" s="1441"/>
      <c r="M24" s="1442"/>
      <c r="N24" s="501"/>
      <c r="O24" s="501"/>
      <c r="P24" s="501"/>
      <c r="Q24" s="501"/>
      <c r="R24" s="501"/>
      <c r="S24" s="501"/>
      <c r="T24" s="501"/>
      <c r="U24" s="501"/>
      <c r="V24" s="501"/>
      <c r="W24" s="501"/>
      <c r="X24" s="501"/>
      <c r="Y24" s="501"/>
      <c r="Z24" s="501"/>
      <c r="AA24" s="501"/>
      <c r="AB24" s="501"/>
      <c r="AC24" s="501"/>
      <c r="AD24" s="501"/>
      <c r="AE24" s="501"/>
      <c r="AF24" s="10"/>
    </row>
    <row r="25" spans="1:32" ht="7.5" customHeight="1">
      <c r="A25" s="502"/>
      <c r="B25" s="502"/>
      <c r="C25" s="502"/>
      <c r="D25" s="502"/>
      <c r="E25" s="503"/>
      <c r="F25" s="503"/>
      <c r="G25" s="503"/>
      <c r="H25" s="503"/>
      <c r="I25" s="503"/>
      <c r="J25" s="503"/>
      <c r="K25" s="503"/>
      <c r="L25" s="503"/>
      <c r="M25" s="503"/>
      <c r="N25" s="503"/>
      <c r="O25" s="503"/>
      <c r="P25" s="503"/>
      <c r="Q25" s="503"/>
      <c r="R25" s="503"/>
      <c r="S25" s="503"/>
      <c r="T25" s="503"/>
      <c r="U25" s="503"/>
      <c r="V25" s="503"/>
      <c r="W25" s="503"/>
      <c r="X25" s="503"/>
      <c r="Y25" s="503"/>
      <c r="Z25" s="503"/>
      <c r="AA25" s="503"/>
      <c r="AB25" s="503"/>
      <c r="AC25" s="503"/>
      <c r="AD25" s="503"/>
      <c r="AE25" s="503"/>
      <c r="AF25" s="503"/>
    </row>
  </sheetData>
  <sheetProtection selectLockedCells="1"/>
  <mergeCells count="15">
    <mergeCell ref="F4:M4"/>
    <mergeCell ref="F6:M6"/>
    <mergeCell ref="F5:M5"/>
    <mergeCell ref="F24:M24"/>
    <mergeCell ref="F20:M20"/>
    <mergeCell ref="F21:M21"/>
    <mergeCell ref="F22:M22"/>
    <mergeCell ref="F23:AE23"/>
    <mergeCell ref="F15:AE15"/>
    <mergeCell ref="F16:M16"/>
    <mergeCell ref="F13:M13"/>
    <mergeCell ref="F14:M14"/>
    <mergeCell ref="F8:M8"/>
    <mergeCell ref="F12:M12"/>
    <mergeCell ref="F7:AE7"/>
  </mergeCells>
  <phoneticPr fontId="2"/>
  <dataValidations count="3">
    <dataValidation imeMode="fullKatakana" allowBlank="1" showInputMessage="1" showErrorMessage="1" sqref="F12:M12 JB12:JI12 SX12:TE12 ACT12:ADA12 AMP12:AMW12 AWL12:AWS12 BGH12:BGO12 BQD12:BQK12 BZZ12:CAG12 CJV12:CKC12 CTR12:CTY12 DDN12:DDU12 DNJ12:DNQ12 DXF12:DXM12 EHB12:EHI12 EQX12:ERE12 FAT12:FBA12 FKP12:FKW12 FUL12:FUS12 GEH12:GEO12 GOD12:GOK12 GXZ12:GYG12 HHV12:HIC12 HRR12:HRY12 IBN12:IBU12 ILJ12:ILQ12 IVF12:IVM12 JFB12:JFI12 JOX12:JPE12 JYT12:JZA12 KIP12:KIW12 KSL12:KSS12 LCH12:LCO12 LMD12:LMK12 LVZ12:LWG12 MFV12:MGC12 MPR12:MPY12 MZN12:MZU12 NJJ12:NJQ12 NTF12:NTM12 ODB12:ODI12 OMX12:ONE12 OWT12:OXA12 PGP12:PGW12 PQL12:PQS12 QAH12:QAO12 QKD12:QKK12 QTZ12:QUG12 RDV12:REC12 RNR12:RNY12 RXN12:RXU12 SHJ12:SHQ12 SRF12:SRM12 TBB12:TBI12 TKX12:TLE12 TUT12:TVA12 UEP12:UEW12 UOL12:UOS12 UYH12:UYO12 VID12:VIK12 VRZ12:VSG12 WBV12:WCC12 WLR12:WLY12 WVN12:WVU12 F65548:M65548 JB65548:JI65548 SX65548:TE65548 ACT65548:ADA65548 AMP65548:AMW65548 AWL65548:AWS65548 BGH65548:BGO65548 BQD65548:BQK65548 BZZ65548:CAG65548 CJV65548:CKC65548 CTR65548:CTY65548 DDN65548:DDU65548 DNJ65548:DNQ65548 DXF65548:DXM65548 EHB65548:EHI65548 EQX65548:ERE65548 FAT65548:FBA65548 FKP65548:FKW65548 FUL65548:FUS65548 GEH65548:GEO65548 GOD65548:GOK65548 GXZ65548:GYG65548 HHV65548:HIC65548 HRR65548:HRY65548 IBN65548:IBU65548 ILJ65548:ILQ65548 IVF65548:IVM65548 JFB65548:JFI65548 JOX65548:JPE65548 JYT65548:JZA65548 KIP65548:KIW65548 KSL65548:KSS65548 LCH65548:LCO65548 LMD65548:LMK65548 LVZ65548:LWG65548 MFV65548:MGC65548 MPR65548:MPY65548 MZN65548:MZU65548 NJJ65548:NJQ65548 NTF65548:NTM65548 ODB65548:ODI65548 OMX65548:ONE65548 OWT65548:OXA65548 PGP65548:PGW65548 PQL65548:PQS65548 QAH65548:QAO65548 QKD65548:QKK65548 QTZ65548:QUG65548 RDV65548:REC65548 RNR65548:RNY65548 RXN65548:RXU65548 SHJ65548:SHQ65548 SRF65548:SRM65548 TBB65548:TBI65548 TKX65548:TLE65548 TUT65548:TVA65548 UEP65548:UEW65548 UOL65548:UOS65548 UYH65548:UYO65548 VID65548:VIK65548 VRZ65548:VSG65548 WBV65548:WCC65548 WLR65548:WLY65548 WVN65548:WVU65548 F131084:M131084 JB131084:JI131084 SX131084:TE131084 ACT131084:ADA131084 AMP131084:AMW131084 AWL131084:AWS131084 BGH131084:BGO131084 BQD131084:BQK131084 BZZ131084:CAG131084 CJV131084:CKC131084 CTR131084:CTY131084 DDN131084:DDU131084 DNJ131084:DNQ131084 DXF131084:DXM131084 EHB131084:EHI131084 EQX131084:ERE131084 FAT131084:FBA131084 FKP131084:FKW131084 FUL131084:FUS131084 GEH131084:GEO131084 GOD131084:GOK131084 GXZ131084:GYG131084 HHV131084:HIC131084 HRR131084:HRY131084 IBN131084:IBU131084 ILJ131084:ILQ131084 IVF131084:IVM131084 JFB131084:JFI131084 JOX131084:JPE131084 JYT131084:JZA131084 KIP131084:KIW131084 KSL131084:KSS131084 LCH131084:LCO131084 LMD131084:LMK131084 LVZ131084:LWG131084 MFV131084:MGC131084 MPR131084:MPY131084 MZN131084:MZU131084 NJJ131084:NJQ131084 NTF131084:NTM131084 ODB131084:ODI131084 OMX131084:ONE131084 OWT131084:OXA131084 PGP131084:PGW131084 PQL131084:PQS131084 QAH131084:QAO131084 QKD131084:QKK131084 QTZ131084:QUG131084 RDV131084:REC131084 RNR131084:RNY131084 RXN131084:RXU131084 SHJ131084:SHQ131084 SRF131084:SRM131084 TBB131084:TBI131084 TKX131084:TLE131084 TUT131084:TVA131084 UEP131084:UEW131084 UOL131084:UOS131084 UYH131084:UYO131084 VID131084:VIK131084 VRZ131084:VSG131084 WBV131084:WCC131084 WLR131084:WLY131084 WVN131084:WVU131084 F196620:M196620 JB196620:JI196620 SX196620:TE196620 ACT196620:ADA196620 AMP196620:AMW196620 AWL196620:AWS196620 BGH196620:BGO196620 BQD196620:BQK196620 BZZ196620:CAG196620 CJV196620:CKC196620 CTR196620:CTY196620 DDN196620:DDU196620 DNJ196620:DNQ196620 DXF196620:DXM196620 EHB196620:EHI196620 EQX196620:ERE196620 FAT196620:FBA196620 FKP196620:FKW196620 FUL196620:FUS196620 GEH196620:GEO196620 GOD196620:GOK196620 GXZ196620:GYG196620 HHV196620:HIC196620 HRR196620:HRY196620 IBN196620:IBU196620 ILJ196620:ILQ196620 IVF196620:IVM196620 JFB196620:JFI196620 JOX196620:JPE196620 JYT196620:JZA196620 KIP196620:KIW196620 KSL196620:KSS196620 LCH196620:LCO196620 LMD196620:LMK196620 LVZ196620:LWG196620 MFV196620:MGC196620 MPR196620:MPY196620 MZN196620:MZU196620 NJJ196620:NJQ196620 NTF196620:NTM196620 ODB196620:ODI196620 OMX196620:ONE196620 OWT196620:OXA196620 PGP196620:PGW196620 PQL196620:PQS196620 QAH196620:QAO196620 QKD196620:QKK196620 QTZ196620:QUG196620 RDV196620:REC196620 RNR196620:RNY196620 RXN196620:RXU196620 SHJ196620:SHQ196620 SRF196620:SRM196620 TBB196620:TBI196620 TKX196620:TLE196620 TUT196620:TVA196620 UEP196620:UEW196620 UOL196620:UOS196620 UYH196620:UYO196620 VID196620:VIK196620 VRZ196620:VSG196620 WBV196620:WCC196620 WLR196620:WLY196620 WVN196620:WVU196620 F262156:M262156 JB262156:JI262156 SX262156:TE262156 ACT262156:ADA262156 AMP262156:AMW262156 AWL262156:AWS262156 BGH262156:BGO262156 BQD262156:BQK262156 BZZ262156:CAG262156 CJV262156:CKC262156 CTR262156:CTY262156 DDN262156:DDU262156 DNJ262156:DNQ262156 DXF262156:DXM262156 EHB262156:EHI262156 EQX262156:ERE262156 FAT262156:FBA262156 FKP262156:FKW262156 FUL262156:FUS262156 GEH262156:GEO262156 GOD262156:GOK262156 GXZ262156:GYG262156 HHV262156:HIC262156 HRR262156:HRY262156 IBN262156:IBU262156 ILJ262156:ILQ262156 IVF262156:IVM262156 JFB262156:JFI262156 JOX262156:JPE262156 JYT262156:JZA262156 KIP262156:KIW262156 KSL262156:KSS262156 LCH262156:LCO262156 LMD262156:LMK262156 LVZ262156:LWG262156 MFV262156:MGC262156 MPR262156:MPY262156 MZN262156:MZU262156 NJJ262156:NJQ262156 NTF262156:NTM262156 ODB262156:ODI262156 OMX262156:ONE262156 OWT262156:OXA262156 PGP262156:PGW262156 PQL262156:PQS262156 QAH262156:QAO262156 QKD262156:QKK262156 QTZ262156:QUG262156 RDV262156:REC262156 RNR262156:RNY262156 RXN262156:RXU262156 SHJ262156:SHQ262156 SRF262156:SRM262156 TBB262156:TBI262156 TKX262156:TLE262156 TUT262156:TVA262156 UEP262156:UEW262156 UOL262156:UOS262156 UYH262156:UYO262156 VID262156:VIK262156 VRZ262156:VSG262156 WBV262156:WCC262156 WLR262156:WLY262156 WVN262156:WVU262156 F327692:M327692 JB327692:JI327692 SX327692:TE327692 ACT327692:ADA327692 AMP327692:AMW327692 AWL327692:AWS327692 BGH327692:BGO327692 BQD327692:BQK327692 BZZ327692:CAG327692 CJV327692:CKC327692 CTR327692:CTY327692 DDN327692:DDU327692 DNJ327692:DNQ327692 DXF327692:DXM327692 EHB327692:EHI327692 EQX327692:ERE327692 FAT327692:FBA327692 FKP327692:FKW327692 FUL327692:FUS327692 GEH327692:GEO327692 GOD327692:GOK327692 GXZ327692:GYG327692 HHV327692:HIC327692 HRR327692:HRY327692 IBN327692:IBU327692 ILJ327692:ILQ327692 IVF327692:IVM327692 JFB327692:JFI327692 JOX327692:JPE327692 JYT327692:JZA327692 KIP327692:KIW327692 KSL327692:KSS327692 LCH327692:LCO327692 LMD327692:LMK327692 LVZ327692:LWG327692 MFV327692:MGC327692 MPR327692:MPY327692 MZN327692:MZU327692 NJJ327692:NJQ327692 NTF327692:NTM327692 ODB327692:ODI327692 OMX327692:ONE327692 OWT327692:OXA327692 PGP327692:PGW327692 PQL327692:PQS327692 QAH327692:QAO327692 QKD327692:QKK327692 QTZ327692:QUG327692 RDV327692:REC327692 RNR327692:RNY327692 RXN327692:RXU327692 SHJ327692:SHQ327692 SRF327692:SRM327692 TBB327692:TBI327692 TKX327692:TLE327692 TUT327692:TVA327692 UEP327692:UEW327692 UOL327692:UOS327692 UYH327692:UYO327692 VID327692:VIK327692 VRZ327692:VSG327692 WBV327692:WCC327692 WLR327692:WLY327692 WVN327692:WVU327692 F393228:M393228 JB393228:JI393228 SX393228:TE393228 ACT393228:ADA393228 AMP393228:AMW393228 AWL393228:AWS393228 BGH393228:BGO393228 BQD393228:BQK393228 BZZ393228:CAG393228 CJV393228:CKC393228 CTR393228:CTY393228 DDN393228:DDU393228 DNJ393228:DNQ393228 DXF393228:DXM393228 EHB393228:EHI393228 EQX393228:ERE393228 FAT393228:FBA393228 FKP393228:FKW393228 FUL393228:FUS393228 GEH393228:GEO393228 GOD393228:GOK393228 GXZ393228:GYG393228 HHV393228:HIC393228 HRR393228:HRY393228 IBN393228:IBU393228 ILJ393228:ILQ393228 IVF393228:IVM393228 JFB393228:JFI393228 JOX393228:JPE393228 JYT393228:JZA393228 KIP393228:KIW393228 KSL393228:KSS393228 LCH393228:LCO393228 LMD393228:LMK393228 LVZ393228:LWG393228 MFV393228:MGC393228 MPR393228:MPY393228 MZN393228:MZU393228 NJJ393228:NJQ393228 NTF393228:NTM393228 ODB393228:ODI393228 OMX393228:ONE393228 OWT393228:OXA393228 PGP393228:PGW393228 PQL393228:PQS393228 QAH393228:QAO393228 QKD393228:QKK393228 QTZ393228:QUG393228 RDV393228:REC393228 RNR393228:RNY393228 RXN393228:RXU393228 SHJ393228:SHQ393228 SRF393228:SRM393228 TBB393228:TBI393228 TKX393228:TLE393228 TUT393228:TVA393228 UEP393228:UEW393228 UOL393228:UOS393228 UYH393228:UYO393228 VID393228:VIK393228 VRZ393228:VSG393228 WBV393228:WCC393228 WLR393228:WLY393228 WVN393228:WVU393228 F458764:M458764 JB458764:JI458764 SX458764:TE458764 ACT458764:ADA458764 AMP458764:AMW458764 AWL458764:AWS458764 BGH458764:BGO458764 BQD458764:BQK458764 BZZ458764:CAG458764 CJV458764:CKC458764 CTR458764:CTY458764 DDN458764:DDU458764 DNJ458764:DNQ458764 DXF458764:DXM458764 EHB458764:EHI458764 EQX458764:ERE458764 FAT458764:FBA458764 FKP458764:FKW458764 FUL458764:FUS458764 GEH458764:GEO458764 GOD458764:GOK458764 GXZ458764:GYG458764 HHV458764:HIC458764 HRR458764:HRY458764 IBN458764:IBU458764 ILJ458764:ILQ458764 IVF458764:IVM458764 JFB458764:JFI458764 JOX458764:JPE458764 JYT458764:JZA458764 KIP458764:KIW458764 KSL458764:KSS458764 LCH458764:LCO458764 LMD458764:LMK458764 LVZ458764:LWG458764 MFV458764:MGC458764 MPR458764:MPY458764 MZN458764:MZU458764 NJJ458764:NJQ458764 NTF458764:NTM458764 ODB458764:ODI458764 OMX458764:ONE458764 OWT458764:OXA458764 PGP458764:PGW458764 PQL458764:PQS458764 QAH458764:QAO458764 QKD458764:QKK458764 QTZ458764:QUG458764 RDV458764:REC458764 RNR458764:RNY458764 RXN458764:RXU458764 SHJ458764:SHQ458764 SRF458764:SRM458764 TBB458764:TBI458764 TKX458764:TLE458764 TUT458764:TVA458764 UEP458764:UEW458764 UOL458764:UOS458764 UYH458764:UYO458764 VID458764:VIK458764 VRZ458764:VSG458764 WBV458764:WCC458764 WLR458764:WLY458764 WVN458764:WVU458764 F524300:M524300 JB524300:JI524300 SX524300:TE524300 ACT524300:ADA524300 AMP524300:AMW524300 AWL524300:AWS524300 BGH524300:BGO524300 BQD524300:BQK524300 BZZ524300:CAG524300 CJV524300:CKC524300 CTR524300:CTY524300 DDN524300:DDU524300 DNJ524300:DNQ524300 DXF524300:DXM524300 EHB524300:EHI524300 EQX524300:ERE524300 FAT524300:FBA524300 FKP524300:FKW524300 FUL524300:FUS524300 GEH524300:GEO524300 GOD524300:GOK524300 GXZ524300:GYG524300 HHV524300:HIC524300 HRR524300:HRY524300 IBN524300:IBU524300 ILJ524300:ILQ524300 IVF524300:IVM524300 JFB524300:JFI524300 JOX524300:JPE524300 JYT524300:JZA524300 KIP524300:KIW524300 KSL524300:KSS524300 LCH524300:LCO524300 LMD524300:LMK524300 LVZ524300:LWG524300 MFV524300:MGC524300 MPR524300:MPY524300 MZN524300:MZU524300 NJJ524300:NJQ524300 NTF524300:NTM524300 ODB524300:ODI524300 OMX524300:ONE524300 OWT524300:OXA524300 PGP524300:PGW524300 PQL524300:PQS524300 QAH524300:QAO524300 QKD524300:QKK524300 QTZ524300:QUG524300 RDV524300:REC524300 RNR524300:RNY524300 RXN524300:RXU524300 SHJ524300:SHQ524300 SRF524300:SRM524300 TBB524300:TBI524300 TKX524300:TLE524300 TUT524300:TVA524300 UEP524300:UEW524300 UOL524300:UOS524300 UYH524300:UYO524300 VID524300:VIK524300 VRZ524300:VSG524300 WBV524300:WCC524300 WLR524300:WLY524300 WVN524300:WVU524300 F589836:M589836 JB589836:JI589836 SX589836:TE589836 ACT589836:ADA589836 AMP589836:AMW589836 AWL589836:AWS589836 BGH589836:BGO589836 BQD589836:BQK589836 BZZ589836:CAG589836 CJV589836:CKC589836 CTR589836:CTY589836 DDN589836:DDU589836 DNJ589836:DNQ589836 DXF589836:DXM589836 EHB589836:EHI589836 EQX589836:ERE589836 FAT589836:FBA589836 FKP589836:FKW589836 FUL589836:FUS589836 GEH589836:GEO589836 GOD589836:GOK589836 GXZ589836:GYG589836 HHV589836:HIC589836 HRR589836:HRY589836 IBN589836:IBU589836 ILJ589836:ILQ589836 IVF589836:IVM589836 JFB589836:JFI589836 JOX589836:JPE589836 JYT589836:JZA589836 KIP589836:KIW589836 KSL589836:KSS589836 LCH589836:LCO589836 LMD589836:LMK589836 LVZ589836:LWG589836 MFV589836:MGC589836 MPR589836:MPY589836 MZN589836:MZU589836 NJJ589836:NJQ589836 NTF589836:NTM589836 ODB589836:ODI589836 OMX589836:ONE589836 OWT589836:OXA589836 PGP589836:PGW589836 PQL589836:PQS589836 QAH589836:QAO589836 QKD589836:QKK589836 QTZ589836:QUG589836 RDV589836:REC589836 RNR589836:RNY589836 RXN589836:RXU589836 SHJ589836:SHQ589836 SRF589836:SRM589836 TBB589836:TBI589836 TKX589836:TLE589836 TUT589836:TVA589836 UEP589836:UEW589836 UOL589836:UOS589836 UYH589836:UYO589836 VID589836:VIK589836 VRZ589836:VSG589836 WBV589836:WCC589836 WLR589836:WLY589836 WVN589836:WVU589836 F655372:M655372 JB655372:JI655372 SX655372:TE655372 ACT655372:ADA655372 AMP655372:AMW655372 AWL655372:AWS655372 BGH655372:BGO655372 BQD655372:BQK655372 BZZ655372:CAG655372 CJV655372:CKC655372 CTR655372:CTY655372 DDN655372:DDU655372 DNJ655372:DNQ655372 DXF655372:DXM655372 EHB655372:EHI655372 EQX655372:ERE655372 FAT655372:FBA655372 FKP655372:FKW655372 FUL655372:FUS655372 GEH655372:GEO655372 GOD655372:GOK655372 GXZ655372:GYG655372 HHV655372:HIC655372 HRR655372:HRY655372 IBN655372:IBU655372 ILJ655372:ILQ655372 IVF655372:IVM655372 JFB655372:JFI655372 JOX655372:JPE655372 JYT655372:JZA655372 KIP655372:KIW655372 KSL655372:KSS655372 LCH655372:LCO655372 LMD655372:LMK655372 LVZ655372:LWG655372 MFV655372:MGC655372 MPR655372:MPY655372 MZN655372:MZU655372 NJJ655372:NJQ655372 NTF655372:NTM655372 ODB655372:ODI655372 OMX655372:ONE655372 OWT655372:OXA655372 PGP655372:PGW655372 PQL655372:PQS655372 QAH655372:QAO655372 QKD655372:QKK655372 QTZ655372:QUG655372 RDV655372:REC655372 RNR655372:RNY655372 RXN655372:RXU655372 SHJ655372:SHQ655372 SRF655372:SRM655372 TBB655372:TBI655372 TKX655372:TLE655372 TUT655372:TVA655372 UEP655372:UEW655372 UOL655372:UOS655372 UYH655372:UYO655372 VID655372:VIK655372 VRZ655372:VSG655372 WBV655372:WCC655372 WLR655372:WLY655372 WVN655372:WVU655372 F720908:M720908 JB720908:JI720908 SX720908:TE720908 ACT720908:ADA720908 AMP720908:AMW720908 AWL720908:AWS720908 BGH720908:BGO720908 BQD720908:BQK720908 BZZ720908:CAG720908 CJV720908:CKC720908 CTR720908:CTY720908 DDN720908:DDU720908 DNJ720908:DNQ720908 DXF720908:DXM720908 EHB720908:EHI720908 EQX720908:ERE720908 FAT720908:FBA720908 FKP720908:FKW720908 FUL720908:FUS720908 GEH720908:GEO720908 GOD720908:GOK720908 GXZ720908:GYG720908 HHV720908:HIC720908 HRR720908:HRY720908 IBN720908:IBU720908 ILJ720908:ILQ720908 IVF720908:IVM720908 JFB720908:JFI720908 JOX720908:JPE720908 JYT720908:JZA720908 KIP720908:KIW720908 KSL720908:KSS720908 LCH720908:LCO720908 LMD720908:LMK720908 LVZ720908:LWG720908 MFV720908:MGC720908 MPR720908:MPY720908 MZN720908:MZU720908 NJJ720908:NJQ720908 NTF720908:NTM720908 ODB720908:ODI720908 OMX720908:ONE720908 OWT720908:OXA720908 PGP720908:PGW720908 PQL720908:PQS720908 QAH720908:QAO720908 QKD720908:QKK720908 QTZ720908:QUG720908 RDV720908:REC720908 RNR720908:RNY720908 RXN720908:RXU720908 SHJ720908:SHQ720908 SRF720908:SRM720908 TBB720908:TBI720908 TKX720908:TLE720908 TUT720908:TVA720908 UEP720908:UEW720908 UOL720908:UOS720908 UYH720908:UYO720908 VID720908:VIK720908 VRZ720908:VSG720908 WBV720908:WCC720908 WLR720908:WLY720908 WVN720908:WVU720908 F786444:M786444 JB786444:JI786444 SX786444:TE786444 ACT786444:ADA786444 AMP786444:AMW786444 AWL786444:AWS786444 BGH786444:BGO786444 BQD786444:BQK786444 BZZ786444:CAG786444 CJV786444:CKC786444 CTR786444:CTY786444 DDN786444:DDU786444 DNJ786444:DNQ786444 DXF786444:DXM786444 EHB786444:EHI786444 EQX786444:ERE786444 FAT786444:FBA786444 FKP786444:FKW786444 FUL786444:FUS786444 GEH786444:GEO786444 GOD786444:GOK786444 GXZ786444:GYG786444 HHV786444:HIC786444 HRR786444:HRY786444 IBN786444:IBU786444 ILJ786444:ILQ786444 IVF786444:IVM786444 JFB786444:JFI786444 JOX786444:JPE786444 JYT786444:JZA786444 KIP786444:KIW786444 KSL786444:KSS786444 LCH786444:LCO786444 LMD786444:LMK786444 LVZ786444:LWG786444 MFV786444:MGC786444 MPR786444:MPY786444 MZN786444:MZU786444 NJJ786444:NJQ786444 NTF786444:NTM786444 ODB786444:ODI786444 OMX786444:ONE786444 OWT786444:OXA786444 PGP786444:PGW786444 PQL786444:PQS786444 QAH786444:QAO786444 QKD786444:QKK786444 QTZ786444:QUG786444 RDV786444:REC786444 RNR786444:RNY786444 RXN786444:RXU786444 SHJ786444:SHQ786444 SRF786444:SRM786444 TBB786444:TBI786444 TKX786444:TLE786444 TUT786444:TVA786444 UEP786444:UEW786444 UOL786444:UOS786444 UYH786444:UYO786444 VID786444:VIK786444 VRZ786444:VSG786444 WBV786444:WCC786444 WLR786444:WLY786444 WVN786444:WVU786444 F851980:M851980 JB851980:JI851980 SX851980:TE851980 ACT851980:ADA851980 AMP851980:AMW851980 AWL851980:AWS851980 BGH851980:BGO851980 BQD851980:BQK851980 BZZ851980:CAG851980 CJV851980:CKC851980 CTR851980:CTY851980 DDN851980:DDU851980 DNJ851980:DNQ851980 DXF851980:DXM851980 EHB851980:EHI851980 EQX851980:ERE851980 FAT851980:FBA851980 FKP851980:FKW851980 FUL851980:FUS851980 GEH851980:GEO851980 GOD851980:GOK851980 GXZ851980:GYG851980 HHV851980:HIC851980 HRR851980:HRY851980 IBN851980:IBU851980 ILJ851980:ILQ851980 IVF851980:IVM851980 JFB851980:JFI851980 JOX851980:JPE851980 JYT851980:JZA851980 KIP851980:KIW851980 KSL851980:KSS851980 LCH851980:LCO851980 LMD851980:LMK851980 LVZ851980:LWG851980 MFV851980:MGC851980 MPR851980:MPY851980 MZN851980:MZU851980 NJJ851980:NJQ851980 NTF851980:NTM851980 ODB851980:ODI851980 OMX851980:ONE851980 OWT851980:OXA851980 PGP851980:PGW851980 PQL851980:PQS851980 QAH851980:QAO851980 QKD851980:QKK851980 QTZ851980:QUG851980 RDV851980:REC851980 RNR851980:RNY851980 RXN851980:RXU851980 SHJ851980:SHQ851980 SRF851980:SRM851980 TBB851980:TBI851980 TKX851980:TLE851980 TUT851980:TVA851980 UEP851980:UEW851980 UOL851980:UOS851980 UYH851980:UYO851980 VID851980:VIK851980 VRZ851980:VSG851980 WBV851980:WCC851980 WLR851980:WLY851980 WVN851980:WVU851980 F917516:M917516 JB917516:JI917516 SX917516:TE917516 ACT917516:ADA917516 AMP917516:AMW917516 AWL917516:AWS917516 BGH917516:BGO917516 BQD917516:BQK917516 BZZ917516:CAG917516 CJV917516:CKC917516 CTR917516:CTY917516 DDN917516:DDU917516 DNJ917516:DNQ917516 DXF917516:DXM917516 EHB917516:EHI917516 EQX917516:ERE917516 FAT917516:FBA917516 FKP917516:FKW917516 FUL917516:FUS917516 GEH917516:GEO917516 GOD917516:GOK917516 GXZ917516:GYG917516 HHV917516:HIC917516 HRR917516:HRY917516 IBN917516:IBU917516 ILJ917516:ILQ917516 IVF917516:IVM917516 JFB917516:JFI917516 JOX917516:JPE917516 JYT917516:JZA917516 KIP917516:KIW917516 KSL917516:KSS917516 LCH917516:LCO917516 LMD917516:LMK917516 LVZ917516:LWG917516 MFV917516:MGC917516 MPR917516:MPY917516 MZN917516:MZU917516 NJJ917516:NJQ917516 NTF917516:NTM917516 ODB917516:ODI917516 OMX917516:ONE917516 OWT917516:OXA917516 PGP917516:PGW917516 PQL917516:PQS917516 QAH917516:QAO917516 QKD917516:QKK917516 QTZ917516:QUG917516 RDV917516:REC917516 RNR917516:RNY917516 RXN917516:RXU917516 SHJ917516:SHQ917516 SRF917516:SRM917516 TBB917516:TBI917516 TKX917516:TLE917516 TUT917516:TVA917516 UEP917516:UEW917516 UOL917516:UOS917516 UYH917516:UYO917516 VID917516:VIK917516 VRZ917516:VSG917516 WBV917516:WCC917516 WLR917516:WLY917516 WVN917516:WVU917516 F983052:M983052 JB983052:JI983052 SX983052:TE983052 ACT983052:ADA983052 AMP983052:AMW983052 AWL983052:AWS983052 BGH983052:BGO983052 BQD983052:BQK983052 BZZ983052:CAG983052 CJV983052:CKC983052 CTR983052:CTY983052 DDN983052:DDU983052 DNJ983052:DNQ983052 DXF983052:DXM983052 EHB983052:EHI983052 EQX983052:ERE983052 FAT983052:FBA983052 FKP983052:FKW983052 FUL983052:FUS983052 GEH983052:GEO983052 GOD983052:GOK983052 GXZ983052:GYG983052 HHV983052:HIC983052 HRR983052:HRY983052 IBN983052:IBU983052 ILJ983052:ILQ983052 IVF983052:IVM983052 JFB983052:JFI983052 JOX983052:JPE983052 JYT983052:JZA983052 KIP983052:KIW983052 KSL983052:KSS983052 LCH983052:LCO983052 LMD983052:LMK983052 LVZ983052:LWG983052 MFV983052:MGC983052 MPR983052:MPY983052 MZN983052:MZU983052 NJJ983052:NJQ983052 NTF983052:NTM983052 ODB983052:ODI983052 OMX983052:ONE983052 OWT983052:OXA983052 PGP983052:PGW983052 PQL983052:PQS983052 QAH983052:QAO983052 QKD983052:QKK983052 QTZ983052:QUG983052 RDV983052:REC983052 RNR983052:RNY983052 RXN983052:RXU983052 SHJ983052:SHQ983052 SRF983052:SRM983052 TBB983052:TBI983052 TKX983052:TLE983052 TUT983052:TVA983052 UEP983052:UEW983052 UOL983052:UOS983052 UYH983052:UYO983052 VID983052:VIK983052 VRZ983052:VSG983052 WBV983052:WCC983052 WLR983052:WLY983052 WVN983052:WVU983052 F4:M4 JB4:JI4 SX4:TE4 ACT4:ADA4 AMP4:AMW4 AWL4:AWS4 BGH4:BGO4 BQD4:BQK4 BZZ4:CAG4 CJV4:CKC4 CTR4:CTY4 DDN4:DDU4 DNJ4:DNQ4 DXF4:DXM4 EHB4:EHI4 EQX4:ERE4 FAT4:FBA4 FKP4:FKW4 FUL4:FUS4 GEH4:GEO4 GOD4:GOK4 GXZ4:GYG4 HHV4:HIC4 HRR4:HRY4 IBN4:IBU4 ILJ4:ILQ4 IVF4:IVM4 JFB4:JFI4 JOX4:JPE4 JYT4:JZA4 KIP4:KIW4 KSL4:KSS4 LCH4:LCO4 LMD4:LMK4 LVZ4:LWG4 MFV4:MGC4 MPR4:MPY4 MZN4:MZU4 NJJ4:NJQ4 NTF4:NTM4 ODB4:ODI4 OMX4:ONE4 OWT4:OXA4 PGP4:PGW4 PQL4:PQS4 QAH4:QAO4 QKD4:QKK4 QTZ4:QUG4 RDV4:REC4 RNR4:RNY4 RXN4:RXU4 SHJ4:SHQ4 SRF4:SRM4 TBB4:TBI4 TKX4:TLE4 TUT4:TVA4 UEP4:UEW4 UOL4:UOS4 UYH4:UYO4 VID4:VIK4 VRZ4:VSG4 WBV4:WCC4 WLR4:WLY4 WVN4:WVU4 F65540:M65540 JB65540:JI65540 SX65540:TE65540 ACT65540:ADA65540 AMP65540:AMW65540 AWL65540:AWS65540 BGH65540:BGO65540 BQD65540:BQK65540 BZZ65540:CAG65540 CJV65540:CKC65540 CTR65540:CTY65540 DDN65540:DDU65540 DNJ65540:DNQ65540 DXF65540:DXM65540 EHB65540:EHI65540 EQX65540:ERE65540 FAT65540:FBA65540 FKP65540:FKW65540 FUL65540:FUS65540 GEH65540:GEO65540 GOD65540:GOK65540 GXZ65540:GYG65540 HHV65540:HIC65540 HRR65540:HRY65540 IBN65540:IBU65540 ILJ65540:ILQ65540 IVF65540:IVM65540 JFB65540:JFI65540 JOX65540:JPE65540 JYT65540:JZA65540 KIP65540:KIW65540 KSL65540:KSS65540 LCH65540:LCO65540 LMD65540:LMK65540 LVZ65540:LWG65540 MFV65540:MGC65540 MPR65540:MPY65540 MZN65540:MZU65540 NJJ65540:NJQ65540 NTF65540:NTM65540 ODB65540:ODI65540 OMX65540:ONE65540 OWT65540:OXA65540 PGP65540:PGW65540 PQL65540:PQS65540 QAH65540:QAO65540 QKD65540:QKK65540 QTZ65540:QUG65540 RDV65540:REC65540 RNR65540:RNY65540 RXN65540:RXU65540 SHJ65540:SHQ65540 SRF65540:SRM65540 TBB65540:TBI65540 TKX65540:TLE65540 TUT65540:TVA65540 UEP65540:UEW65540 UOL65540:UOS65540 UYH65540:UYO65540 VID65540:VIK65540 VRZ65540:VSG65540 WBV65540:WCC65540 WLR65540:WLY65540 WVN65540:WVU65540 F131076:M131076 JB131076:JI131076 SX131076:TE131076 ACT131076:ADA131076 AMP131076:AMW131076 AWL131076:AWS131076 BGH131076:BGO131076 BQD131076:BQK131076 BZZ131076:CAG131076 CJV131076:CKC131076 CTR131076:CTY131076 DDN131076:DDU131076 DNJ131076:DNQ131076 DXF131076:DXM131076 EHB131076:EHI131076 EQX131076:ERE131076 FAT131076:FBA131076 FKP131076:FKW131076 FUL131076:FUS131076 GEH131076:GEO131076 GOD131076:GOK131076 GXZ131076:GYG131076 HHV131076:HIC131076 HRR131076:HRY131076 IBN131076:IBU131076 ILJ131076:ILQ131076 IVF131076:IVM131076 JFB131076:JFI131076 JOX131076:JPE131076 JYT131076:JZA131076 KIP131076:KIW131076 KSL131076:KSS131076 LCH131076:LCO131076 LMD131076:LMK131076 LVZ131076:LWG131076 MFV131076:MGC131076 MPR131076:MPY131076 MZN131076:MZU131076 NJJ131076:NJQ131076 NTF131076:NTM131076 ODB131076:ODI131076 OMX131076:ONE131076 OWT131076:OXA131076 PGP131076:PGW131076 PQL131076:PQS131076 QAH131076:QAO131076 QKD131076:QKK131076 QTZ131076:QUG131076 RDV131076:REC131076 RNR131076:RNY131076 RXN131076:RXU131076 SHJ131076:SHQ131076 SRF131076:SRM131076 TBB131076:TBI131076 TKX131076:TLE131076 TUT131076:TVA131076 UEP131076:UEW131076 UOL131076:UOS131076 UYH131076:UYO131076 VID131076:VIK131076 VRZ131076:VSG131076 WBV131076:WCC131076 WLR131076:WLY131076 WVN131076:WVU131076 F196612:M196612 JB196612:JI196612 SX196612:TE196612 ACT196612:ADA196612 AMP196612:AMW196612 AWL196612:AWS196612 BGH196612:BGO196612 BQD196612:BQK196612 BZZ196612:CAG196612 CJV196612:CKC196612 CTR196612:CTY196612 DDN196612:DDU196612 DNJ196612:DNQ196612 DXF196612:DXM196612 EHB196612:EHI196612 EQX196612:ERE196612 FAT196612:FBA196612 FKP196612:FKW196612 FUL196612:FUS196612 GEH196612:GEO196612 GOD196612:GOK196612 GXZ196612:GYG196612 HHV196612:HIC196612 HRR196612:HRY196612 IBN196612:IBU196612 ILJ196612:ILQ196612 IVF196612:IVM196612 JFB196612:JFI196612 JOX196612:JPE196612 JYT196612:JZA196612 KIP196612:KIW196612 KSL196612:KSS196612 LCH196612:LCO196612 LMD196612:LMK196612 LVZ196612:LWG196612 MFV196612:MGC196612 MPR196612:MPY196612 MZN196612:MZU196612 NJJ196612:NJQ196612 NTF196612:NTM196612 ODB196612:ODI196612 OMX196612:ONE196612 OWT196612:OXA196612 PGP196612:PGW196612 PQL196612:PQS196612 QAH196612:QAO196612 QKD196612:QKK196612 QTZ196612:QUG196612 RDV196612:REC196612 RNR196612:RNY196612 RXN196612:RXU196612 SHJ196612:SHQ196612 SRF196612:SRM196612 TBB196612:TBI196612 TKX196612:TLE196612 TUT196612:TVA196612 UEP196612:UEW196612 UOL196612:UOS196612 UYH196612:UYO196612 VID196612:VIK196612 VRZ196612:VSG196612 WBV196612:WCC196612 WLR196612:WLY196612 WVN196612:WVU196612 F262148:M262148 JB262148:JI262148 SX262148:TE262148 ACT262148:ADA262148 AMP262148:AMW262148 AWL262148:AWS262148 BGH262148:BGO262148 BQD262148:BQK262148 BZZ262148:CAG262148 CJV262148:CKC262148 CTR262148:CTY262148 DDN262148:DDU262148 DNJ262148:DNQ262148 DXF262148:DXM262148 EHB262148:EHI262148 EQX262148:ERE262148 FAT262148:FBA262148 FKP262148:FKW262148 FUL262148:FUS262148 GEH262148:GEO262148 GOD262148:GOK262148 GXZ262148:GYG262148 HHV262148:HIC262148 HRR262148:HRY262148 IBN262148:IBU262148 ILJ262148:ILQ262148 IVF262148:IVM262148 JFB262148:JFI262148 JOX262148:JPE262148 JYT262148:JZA262148 KIP262148:KIW262148 KSL262148:KSS262148 LCH262148:LCO262148 LMD262148:LMK262148 LVZ262148:LWG262148 MFV262148:MGC262148 MPR262148:MPY262148 MZN262148:MZU262148 NJJ262148:NJQ262148 NTF262148:NTM262148 ODB262148:ODI262148 OMX262148:ONE262148 OWT262148:OXA262148 PGP262148:PGW262148 PQL262148:PQS262148 QAH262148:QAO262148 QKD262148:QKK262148 QTZ262148:QUG262148 RDV262148:REC262148 RNR262148:RNY262148 RXN262148:RXU262148 SHJ262148:SHQ262148 SRF262148:SRM262148 TBB262148:TBI262148 TKX262148:TLE262148 TUT262148:TVA262148 UEP262148:UEW262148 UOL262148:UOS262148 UYH262148:UYO262148 VID262148:VIK262148 VRZ262148:VSG262148 WBV262148:WCC262148 WLR262148:WLY262148 WVN262148:WVU262148 F327684:M327684 JB327684:JI327684 SX327684:TE327684 ACT327684:ADA327684 AMP327684:AMW327684 AWL327684:AWS327684 BGH327684:BGO327684 BQD327684:BQK327684 BZZ327684:CAG327684 CJV327684:CKC327684 CTR327684:CTY327684 DDN327684:DDU327684 DNJ327684:DNQ327684 DXF327684:DXM327684 EHB327684:EHI327684 EQX327684:ERE327684 FAT327684:FBA327684 FKP327684:FKW327684 FUL327684:FUS327684 GEH327684:GEO327684 GOD327684:GOK327684 GXZ327684:GYG327684 HHV327684:HIC327684 HRR327684:HRY327684 IBN327684:IBU327684 ILJ327684:ILQ327684 IVF327684:IVM327684 JFB327684:JFI327684 JOX327684:JPE327684 JYT327684:JZA327684 KIP327684:KIW327684 KSL327684:KSS327684 LCH327684:LCO327684 LMD327684:LMK327684 LVZ327684:LWG327684 MFV327684:MGC327684 MPR327684:MPY327684 MZN327684:MZU327684 NJJ327684:NJQ327684 NTF327684:NTM327684 ODB327684:ODI327684 OMX327684:ONE327684 OWT327684:OXA327684 PGP327684:PGW327684 PQL327684:PQS327684 QAH327684:QAO327684 QKD327684:QKK327684 QTZ327684:QUG327684 RDV327684:REC327684 RNR327684:RNY327684 RXN327684:RXU327684 SHJ327684:SHQ327684 SRF327684:SRM327684 TBB327684:TBI327684 TKX327684:TLE327684 TUT327684:TVA327684 UEP327684:UEW327684 UOL327684:UOS327684 UYH327684:UYO327684 VID327684:VIK327684 VRZ327684:VSG327684 WBV327684:WCC327684 WLR327684:WLY327684 WVN327684:WVU327684 F393220:M393220 JB393220:JI393220 SX393220:TE393220 ACT393220:ADA393220 AMP393220:AMW393220 AWL393220:AWS393220 BGH393220:BGO393220 BQD393220:BQK393220 BZZ393220:CAG393220 CJV393220:CKC393220 CTR393220:CTY393220 DDN393220:DDU393220 DNJ393220:DNQ393220 DXF393220:DXM393220 EHB393220:EHI393220 EQX393220:ERE393220 FAT393220:FBA393220 FKP393220:FKW393220 FUL393220:FUS393220 GEH393220:GEO393220 GOD393220:GOK393220 GXZ393220:GYG393220 HHV393220:HIC393220 HRR393220:HRY393220 IBN393220:IBU393220 ILJ393220:ILQ393220 IVF393220:IVM393220 JFB393220:JFI393220 JOX393220:JPE393220 JYT393220:JZA393220 KIP393220:KIW393220 KSL393220:KSS393220 LCH393220:LCO393220 LMD393220:LMK393220 LVZ393220:LWG393220 MFV393220:MGC393220 MPR393220:MPY393220 MZN393220:MZU393220 NJJ393220:NJQ393220 NTF393220:NTM393220 ODB393220:ODI393220 OMX393220:ONE393220 OWT393220:OXA393220 PGP393220:PGW393220 PQL393220:PQS393220 QAH393220:QAO393220 QKD393220:QKK393220 QTZ393220:QUG393220 RDV393220:REC393220 RNR393220:RNY393220 RXN393220:RXU393220 SHJ393220:SHQ393220 SRF393220:SRM393220 TBB393220:TBI393220 TKX393220:TLE393220 TUT393220:TVA393220 UEP393220:UEW393220 UOL393220:UOS393220 UYH393220:UYO393220 VID393220:VIK393220 VRZ393220:VSG393220 WBV393220:WCC393220 WLR393220:WLY393220 WVN393220:WVU393220 F458756:M458756 JB458756:JI458756 SX458756:TE458756 ACT458756:ADA458756 AMP458756:AMW458756 AWL458756:AWS458756 BGH458756:BGO458756 BQD458756:BQK458756 BZZ458756:CAG458756 CJV458756:CKC458756 CTR458756:CTY458756 DDN458756:DDU458756 DNJ458756:DNQ458756 DXF458756:DXM458756 EHB458756:EHI458756 EQX458756:ERE458756 FAT458756:FBA458756 FKP458756:FKW458756 FUL458756:FUS458756 GEH458756:GEO458756 GOD458756:GOK458756 GXZ458756:GYG458756 HHV458756:HIC458756 HRR458756:HRY458756 IBN458756:IBU458756 ILJ458756:ILQ458756 IVF458756:IVM458756 JFB458756:JFI458756 JOX458756:JPE458756 JYT458756:JZA458756 KIP458756:KIW458756 KSL458756:KSS458756 LCH458756:LCO458756 LMD458756:LMK458756 LVZ458756:LWG458756 MFV458756:MGC458756 MPR458756:MPY458756 MZN458756:MZU458756 NJJ458756:NJQ458756 NTF458756:NTM458756 ODB458756:ODI458756 OMX458756:ONE458756 OWT458756:OXA458756 PGP458756:PGW458756 PQL458756:PQS458756 QAH458756:QAO458756 QKD458756:QKK458756 QTZ458756:QUG458756 RDV458756:REC458756 RNR458756:RNY458756 RXN458756:RXU458756 SHJ458756:SHQ458756 SRF458756:SRM458756 TBB458756:TBI458756 TKX458756:TLE458756 TUT458756:TVA458756 UEP458756:UEW458756 UOL458756:UOS458756 UYH458756:UYO458756 VID458756:VIK458756 VRZ458756:VSG458756 WBV458756:WCC458756 WLR458756:WLY458756 WVN458756:WVU458756 F524292:M524292 JB524292:JI524292 SX524292:TE524292 ACT524292:ADA524292 AMP524292:AMW524292 AWL524292:AWS524292 BGH524292:BGO524292 BQD524292:BQK524292 BZZ524292:CAG524292 CJV524292:CKC524292 CTR524292:CTY524292 DDN524292:DDU524292 DNJ524292:DNQ524292 DXF524292:DXM524292 EHB524292:EHI524292 EQX524292:ERE524292 FAT524292:FBA524292 FKP524292:FKW524292 FUL524292:FUS524292 GEH524292:GEO524292 GOD524292:GOK524292 GXZ524292:GYG524292 HHV524292:HIC524292 HRR524292:HRY524292 IBN524292:IBU524292 ILJ524292:ILQ524292 IVF524292:IVM524292 JFB524292:JFI524292 JOX524292:JPE524292 JYT524292:JZA524292 KIP524292:KIW524292 KSL524292:KSS524292 LCH524292:LCO524292 LMD524292:LMK524292 LVZ524292:LWG524292 MFV524292:MGC524292 MPR524292:MPY524292 MZN524292:MZU524292 NJJ524292:NJQ524292 NTF524292:NTM524292 ODB524292:ODI524292 OMX524292:ONE524292 OWT524292:OXA524292 PGP524292:PGW524292 PQL524292:PQS524292 QAH524292:QAO524292 QKD524292:QKK524292 QTZ524292:QUG524292 RDV524292:REC524292 RNR524292:RNY524292 RXN524292:RXU524292 SHJ524292:SHQ524292 SRF524292:SRM524292 TBB524292:TBI524292 TKX524292:TLE524292 TUT524292:TVA524292 UEP524292:UEW524292 UOL524292:UOS524292 UYH524292:UYO524292 VID524292:VIK524292 VRZ524292:VSG524292 WBV524292:WCC524292 WLR524292:WLY524292 WVN524292:WVU524292 F589828:M589828 JB589828:JI589828 SX589828:TE589828 ACT589828:ADA589828 AMP589828:AMW589828 AWL589828:AWS589828 BGH589828:BGO589828 BQD589828:BQK589828 BZZ589828:CAG589828 CJV589828:CKC589828 CTR589828:CTY589828 DDN589828:DDU589828 DNJ589828:DNQ589828 DXF589828:DXM589828 EHB589828:EHI589828 EQX589828:ERE589828 FAT589828:FBA589828 FKP589828:FKW589828 FUL589828:FUS589828 GEH589828:GEO589828 GOD589828:GOK589828 GXZ589828:GYG589828 HHV589828:HIC589828 HRR589828:HRY589828 IBN589828:IBU589828 ILJ589828:ILQ589828 IVF589828:IVM589828 JFB589828:JFI589828 JOX589828:JPE589828 JYT589828:JZA589828 KIP589828:KIW589828 KSL589828:KSS589828 LCH589828:LCO589828 LMD589828:LMK589828 LVZ589828:LWG589828 MFV589828:MGC589828 MPR589828:MPY589828 MZN589828:MZU589828 NJJ589828:NJQ589828 NTF589828:NTM589828 ODB589828:ODI589828 OMX589828:ONE589828 OWT589828:OXA589828 PGP589828:PGW589828 PQL589828:PQS589828 QAH589828:QAO589828 QKD589828:QKK589828 QTZ589828:QUG589828 RDV589828:REC589828 RNR589828:RNY589828 RXN589828:RXU589828 SHJ589828:SHQ589828 SRF589828:SRM589828 TBB589828:TBI589828 TKX589828:TLE589828 TUT589828:TVA589828 UEP589828:UEW589828 UOL589828:UOS589828 UYH589828:UYO589828 VID589828:VIK589828 VRZ589828:VSG589828 WBV589828:WCC589828 WLR589828:WLY589828 WVN589828:WVU589828 F655364:M655364 JB655364:JI655364 SX655364:TE655364 ACT655364:ADA655364 AMP655364:AMW655364 AWL655364:AWS655364 BGH655364:BGO655364 BQD655364:BQK655364 BZZ655364:CAG655364 CJV655364:CKC655364 CTR655364:CTY655364 DDN655364:DDU655364 DNJ655364:DNQ655364 DXF655364:DXM655364 EHB655364:EHI655364 EQX655364:ERE655364 FAT655364:FBA655364 FKP655364:FKW655364 FUL655364:FUS655364 GEH655364:GEO655364 GOD655364:GOK655364 GXZ655364:GYG655364 HHV655364:HIC655364 HRR655364:HRY655364 IBN655364:IBU655364 ILJ655364:ILQ655364 IVF655364:IVM655364 JFB655364:JFI655364 JOX655364:JPE655364 JYT655364:JZA655364 KIP655364:KIW655364 KSL655364:KSS655364 LCH655364:LCO655364 LMD655364:LMK655364 LVZ655364:LWG655364 MFV655364:MGC655364 MPR655364:MPY655364 MZN655364:MZU655364 NJJ655364:NJQ655364 NTF655364:NTM655364 ODB655364:ODI655364 OMX655364:ONE655364 OWT655364:OXA655364 PGP655364:PGW655364 PQL655364:PQS655364 QAH655364:QAO655364 QKD655364:QKK655364 QTZ655364:QUG655364 RDV655364:REC655364 RNR655364:RNY655364 RXN655364:RXU655364 SHJ655364:SHQ655364 SRF655364:SRM655364 TBB655364:TBI655364 TKX655364:TLE655364 TUT655364:TVA655364 UEP655364:UEW655364 UOL655364:UOS655364 UYH655364:UYO655364 VID655364:VIK655364 VRZ655364:VSG655364 WBV655364:WCC655364 WLR655364:WLY655364 WVN655364:WVU655364 F720900:M720900 JB720900:JI720900 SX720900:TE720900 ACT720900:ADA720900 AMP720900:AMW720900 AWL720900:AWS720900 BGH720900:BGO720900 BQD720900:BQK720900 BZZ720900:CAG720900 CJV720900:CKC720900 CTR720900:CTY720900 DDN720900:DDU720900 DNJ720900:DNQ720900 DXF720900:DXM720900 EHB720900:EHI720900 EQX720900:ERE720900 FAT720900:FBA720900 FKP720900:FKW720900 FUL720900:FUS720900 GEH720900:GEO720900 GOD720900:GOK720900 GXZ720900:GYG720900 HHV720900:HIC720900 HRR720900:HRY720900 IBN720900:IBU720900 ILJ720900:ILQ720900 IVF720900:IVM720900 JFB720900:JFI720900 JOX720900:JPE720900 JYT720900:JZA720900 KIP720900:KIW720900 KSL720900:KSS720900 LCH720900:LCO720900 LMD720900:LMK720900 LVZ720900:LWG720900 MFV720900:MGC720900 MPR720900:MPY720900 MZN720900:MZU720900 NJJ720900:NJQ720900 NTF720900:NTM720900 ODB720900:ODI720900 OMX720900:ONE720900 OWT720900:OXA720900 PGP720900:PGW720900 PQL720900:PQS720900 QAH720900:QAO720900 QKD720900:QKK720900 QTZ720900:QUG720900 RDV720900:REC720900 RNR720900:RNY720900 RXN720900:RXU720900 SHJ720900:SHQ720900 SRF720900:SRM720900 TBB720900:TBI720900 TKX720900:TLE720900 TUT720900:TVA720900 UEP720900:UEW720900 UOL720900:UOS720900 UYH720900:UYO720900 VID720900:VIK720900 VRZ720900:VSG720900 WBV720900:WCC720900 WLR720900:WLY720900 WVN720900:WVU720900 F786436:M786436 JB786436:JI786436 SX786436:TE786436 ACT786436:ADA786436 AMP786436:AMW786436 AWL786436:AWS786436 BGH786436:BGO786436 BQD786436:BQK786436 BZZ786436:CAG786436 CJV786436:CKC786436 CTR786436:CTY786436 DDN786436:DDU786436 DNJ786436:DNQ786436 DXF786436:DXM786436 EHB786436:EHI786436 EQX786436:ERE786436 FAT786436:FBA786436 FKP786436:FKW786436 FUL786436:FUS786436 GEH786436:GEO786436 GOD786436:GOK786436 GXZ786436:GYG786436 HHV786436:HIC786436 HRR786436:HRY786436 IBN786436:IBU786436 ILJ786436:ILQ786436 IVF786436:IVM786436 JFB786436:JFI786436 JOX786436:JPE786436 JYT786436:JZA786436 KIP786436:KIW786436 KSL786436:KSS786436 LCH786436:LCO786436 LMD786436:LMK786436 LVZ786436:LWG786436 MFV786436:MGC786436 MPR786436:MPY786436 MZN786436:MZU786436 NJJ786436:NJQ786436 NTF786436:NTM786436 ODB786436:ODI786436 OMX786436:ONE786436 OWT786436:OXA786436 PGP786436:PGW786436 PQL786436:PQS786436 QAH786436:QAO786436 QKD786436:QKK786436 QTZ786436:QUG786436 RDV786436:REC786436 RNR786436:RNY786436 RXN786436:RXU786436 SHJ786436:SHQ786436 SRF786436:SRM786436 TBB786436:TBI786436 TKX786436:TLE786436 TUT786436:TVA786436 UEP786436:UEW786436 UOL786436:UOS786436 UYH786436:UYO786436 VID786436:VIK786436 VRZ786436:VSG786436 WBV786436:WCC786436 WLR786436:WLY786436 WVN786436:WVU786436 F851972:M851972 JB851972:JI851972 SX851972:TE851972 ACT851972:ADA851972 AMP851972:AMW851972 AWL851972:AWS851972 BGH851972:BGO851972 BQD851972:BQK851972 BZZ851972:CAG851972 CJV851972:CKC851972 CTR851972:CTY851972 DDN851972:DDU851972 DNJ851972:DNQ851972 DXF851972:DXM851972 EHB851972:EHI851972 EQX851972:ERE851972 FAT851972:FBA851972 FKP851972:FKW851972 FUL851972:FUS851972 GEH851972:GEO851972 GOD851972:GOK851972 GXZ851972:GYG851972 HHV851972:HIC851972 HRR851972:HRY851972 IBN851972:IBU851972 ILJ851972:ILQ851972 IVF851972:IVM851972 JFB851972:JFI851972 JOX851972:JPE851972 JYT851972:JZA851972 KIP851972:KIW851972 KSL851972:KSS851972 LCH851972:LCO851972 LMD851972:LMK851972 LVZ851972:LWG851972 MFV851972:MGC851972 MPR851972:MPY851972 MZN851972:MZU851972 NJJ851972:NJQ851972 NTF851972:NTM851972 ODB851972:ODI851972 OMX851972:ONE851972 OWT851972:OXA851972 PGP851972:PGW851972 PQL851972:PQS851972 QAH851972:QAO851972 QKD851972:QKK851972 QTZ851972:QUG851972 RDV851972:REC851972 RNR851972:RNY851972 RXN851972:RXU851972 SHJ851972:SHQ851972 SRF851972:SRM851972 TBB851972:TBI851972 TKX851972:TLE851972 TUT851972:TVA851972 UEP851972:UEW851972 UOL851972:UOS851972 UYH851972:UYO851972 VID851972:VIK851972 VRZ851972:VSG851972 WBV851972:WCC851972 WLR851972:WLY851972 WVN851972:WVU851972 F917508:M917508 JB917508:JI917508 SX917508:TE917508 ACT917508:ADA917508 AMP917508:AMW917508 AWL917508:AWS917508 BGH917508:BGO917508 BQD917508:BQK917508 BZZ917508:CAG917508 CJV917508:CKC917508 CTR917508:CTY917508 DDN917508:DDU917508 DNJ917508:DNQ917508 DXF917508:DXM917508 EHB917508:EHI917508 EQX917508:ERE917508 FAT917508:FBA917508 FKP917508:FKW917508 FUL917508:FUS917508 GEH917508:GEO917508 GOD917508:GOK917508 GXZ917508:GYG917508 HHV917508:HIC917508 HRR917508:HRY917508 IBN917508:IBU917508 ILJ917508:ILQ917508 IVF917508:IVM917508 JFB917508:JFI917508 JOX917508:JPE917508 JYT917508:JZA917508 KIP917508:KIW917508 KSL917508:KSS917508 LCH917508:LCO917508 LMD917508:LMK917508 LVZ917508:LWG917508 MFV917508:MGC917508 MPR917508:MPY917508 MZN917508:MZU917508 NJJ917508:NJQ917508 NTF917508:NTM917508 ODB917508:ODI917508 OMX917508:ONE917508 OWT917508:OXA917508 PGP917508:PGW917508 PQL917508:PQS917508 QAH917508:QAO917508 QKD917508:QKK917508 QTZ917508:QUG917508 RDV917508:REC917508 RNR917508:RNY917508 RXN917508:RXU917508 SHJ917508:SHQ917508 SRF917508:SRM917508 TBB917508:TBI917508 TKX917508:TLE917508 TUT917508:TVA917508 UEP917508:UEW917508 UOL917508:UOS917508 UYH917508:UYO917508 VID917508:VIK917508 VRZ917508:VSG917508 WBV917508:WCC917508 WLR917508:WLY917508 WVN917508:WVU917508 F983044:M983044 JB983044:JI983044 SX983044:TE983044 ACT983044:ADA983044 AMP983044:AMW983044 AWL983044:AWS983044 BGH983044:BGO983044 BQD983044:BQK983044 BZZ983044:CAG983044 CJV983044:CKC983044 CTR983044:CTY983044 DDN983044:DDU983044 DNJ983044:DNQ983044 DXF983044:DXM983044 EHB983044:EHI983044 EQX983044:ERE983044 FAT983044:FBA983044 FKP983044:FKW983044 FUL983044:FUS983044 GEH983044:GEO983044 GOD983044:GOK983044 GXZ983044:GYG983044 HHV983044:HIC983044 HRR983044:HRY983044 IBN983044:IBU983044 ILJ983044:ILQ983044 IVF983044:IVM983044 JFB983044:JFI983044 JOX983044:JPE983044 JYT983044:JZA983044 KIP983044:KIW983044 KSL983044:KSS983044 LCH983044:LCO983044 LMD983044:LMK983044 LVZ983044:LWG983044 MFV983044:MGC983044 MPR983044:MPY983044 MZN983044:MZU983044 NJJ983044:NJQ983044 NTF983044:NTM983044 ODB983044:ODI983044 OMX983044:ONE983044 OWT983044:OXA983044 PGP983044:PGW983044 PQL983044:PQS983044 QAH983044:QAO983044 QKD983044:QKK983044 QTZ983044:QUG983044 RDV983044:REC983044 RNR983044:RNY983044 RXN983044:RXU983044 SHJ983044:SHQ983044 SRF983044:SRM983044 TBB983044:TBI983044 TKX983044:TLE983044 TUT983044:TVA983044 UEP983044:UEW983044 UOL983044:UOS983044 UYH983044:UYO983044 VID983044:VIK983044 VRZ983044:VSG983044 WBV983044:WCC983044 WLR983044:WLY983044 WVN983044:WVU983044 F20:M20 JB20:JI20 SX20:TE20 ACT20:ADA20 AMP20:AMW20 AWL20:AWS20 BGH20:BGO20 BQD20:BQK20 BZZ20:CAG20 CJV20:CKC20 CTR20:CTY20 DDN20:DDU20 DNJ20:DNQ20 DXF20:DXM20 EHB20:EHI20 EQX20:ERE20 FAT20:FBA20 FKP20:FKW20 FUL20:FUS20 GEH20:GEO20 GOD20:GOK20 GXZ20:GYG20 HHV20:HIC20 HRR20:HRY20 IBN20:IBU20 ILJ20:ILQ20 IVF20:IVM20 JFB20:JFI20 JOX20:JPE20 JYT20:JZA20 KIP20:KIW20 KSL20:KSS20 LCH20:LCO20 LMD20:LMK20 LVZ20:LWG20 MFV20:MGC20 MPR20:MPY20 MZN20:MZU20 NJJ20:NJQ20 NTF20:NTM20 ODB20:ODI20 OMX20:ONE20 OWT20:OXA20 PGP20:PGW20 PQL20:PQS20 QAH20:QAO20 QKD20:QKK20 QTZ20:QUG20 RDV20:REC20 RNR20:RNY20 RXN20:RXU20 SHJ20:SHQ20 SRF20:SRM20 TBB20:TBI20 TKX20:TLE20 TUT20:TVA20 UEP20:UEW20 UOL20:UOS20 UYH20:UYO20 VID20:VIK20 VRZ20:VSG20 WBV20:WCC20 WLR20:WLY20 WVN20:WVU20 F65556:M65556 JB65556:JI65556 SX65556:TE65556 ACT65556:ADA65556 AMP65556:AMW65556 AWL65556:AWS65556 BGH65556:BGO65556 BQD65556:BQK65556 BZZ65556:CAG65556 CJV65556:CKC65556 CTR65556:CTY65556 DDN65556:DDU65556 DNJ65556:DNQ65556 DXF65556:DXM65556 EHB65556:EHI65556 EQX65556:ERE65556 FAT65556:FBA65556 FKP65556:FKW65556 FUL65556:FUS65556 GEH65556:GEO65556 GOD65556:GOK65556 GXZ65556:GYG65556 HHV65556:HIC65556 HRR65556:HRY65556 IBN65556:IBU65556 ILJ65556:ILQ65556 IVF65556:IVM65556 JFB65556:JFI65556 JOX65556:JPE65556 JYT65556:JZA65556 KIP65556:KIW65556 KSL65556:KSS65556 LCH65556:LCO65556 LMD65556:LMK65556 LVZ65556:LWG65556 MFV65556:MGC65556 MPR65556:MPY65556 MZN65556:MZU65556 NJJ65556:NJQ65556 NTF65556:NTM65556 ODB65556:ODI65556 OMX65556:ONE65556 OWT65556:OXA65556 PGP65556:PGW65556 PQL65556:PQS65556 QAH65556:QAO65556 QKD65556:QKK65556 QTZ65556:QUG65556 RDV65556:REC65556 RNR65556:RNY65556 RXN65556:RXU65556 SHJ65556:SHQ65556 SRF65556:SRM65556 TBB65556:TBI65556 TKX65556:TLE65556 TUT65556:TVA65556 UEP65556:UEW65556 UOL65556:UOS65556 UYH65556:UYO65556 VID65556:VIK65556 VRZ65556:VSG65556 WBV65556:WCC65556 WLR65556:WLY65556 WVN65556:WVU65556 F131092:M131092 JB131092:JI131092 SX131092:TE131092 ACT131092:ADA131092 AMP131092:AMW131092 AWL131092:AWS131092 BGH131092:BGO131092 BQD131092:BQK131092 BZZ131092:CAG131092 CJV131092:CKC131092 CTR131092:CTY131092 DDN131092:DDU131092 DNJ131092:DNQ131092 DXF131092:DXM131092 EHB131092:EHI131092 EQX131092:ERE131092 FAT131092:FBA131092 FKP131092:FKW131092 FUL131092:FUS131092 GEH131092:GEO131092 GOD131092:GOK131092 GXZ131092:GYG131092 HHV131092:HIC131092 HRR131092:HRY131092 IBN131092:IBU131092 ILJ131092:ILQ131092 IVF131092:IVM131092 JFB131092:JFI131092 JOX131092:JPE131092 JYT131092:JZA131092 KIP131092:KIW131092 KSL131092:KSS131092 LCH131092:LCO131092 LMD131092:LMK131092 LVZ131092:LWG131092 MFV131092:MGC131092 MPR131092:MPY131092 MZN131092:MZU131092 NJJ131092:NJQ131092 NTF131092:NTM131092 ODB131092:ODI131092 OMX131092:ONE131092 OWT131092:OXA131092 PGP131092:PGW131092 PQL131092:PQS131092 QAH131092:QAO131092 QKD131092:QKK131092 QTZ131092:QUG131092 RDV131092:REC131092 RNR131092:RNY131092 RXN131092:RXU131092 SHJ131092:SHQ131092 SRF131092:SRM131092 TBB131092:TBI131092 TKX131092:TLE131092 TUT131092:TVA131092 UEP131092:UEW131092 UOL131092:UOS131092 UYH131092:UYO131092 VID131092:VIK131092 VRZ131092:VSG131092 WBV131092:WCC131092 WLR131092:WLY131092 WVN131092:WVU131092 F196628:M196628 JB196628:JI196628 SX196628:TE196628 ACT196628:ADA196628 AMP196628:AMW196628 AWL196628:AWS196628 BGH196628:BGO196628 BQD196628:BQK196628 BZZ196628:CAG196628 CJV196628:CKC196628 CTR196628:CTY196628 DDN196628:DDU196628 DNJ196628:DNQ196628 DXF196628:DXM196628 EHB196628:EHI196628 EQX196628:ERE196628 FAT196628:FBA196628 FKP196628:FKW196628 FUL196628:FUS196628 GEH196628:GEO196628 GOD196628:GOK196628 GXZ196628:GYG196628 HHV196628:HIC196628 HRR196628:HRY196628 IBN196628:IBU196628 ILJ196628:ILQ196628 IVF196628:IVM196628 JFB196628:JFI196628 JOX196628:JPE196628 JYT196628:JZA196628 KIP196628:KIW196628 KSL196628:KSS196628 LCH196628:LCO196628 LMD196628:LMK196628 LVZ196628:LWG196628 MFV196628:MGC196628 MPR196628:MPY196628 MZN196628:MZU196628 NJJ196628:NJQ196628 NTF196628:NTM196628 ODB196628:ODI196628 OMX196628:ONE196628 OWT196628:OXA196628 PGP196628:PGW196628 PQL196628:PQS196628 QAH196628:QAO196628 QKD196628:QKK196628 QTZ196628:QUG196628 RDV196628:REC196628 RNR196628:RNY196628 RXN196628:RXU196628 SHJ196628:SHQ196628 SRF196628:SRM196628 TBB196628:TBI196628 TKX196628:TLE196628 TUT196628:TVA196628 UEP196628:UEW196628 UOL196628:UOS196628 UYH196628:UYO196628 VID196628:VIK196628 VRZ196628:VSG196628 WBV196628:WCC196628 WLR196628:WLY196628 WVN196628:WVU196628 F262164:M262164 JB262164:JI262164 SX262164:TE262164 ACT262164:ADA262164 AMP262164:AMW262164 AWL262164:AWS262164 BGH262164:BGO262164 BQD262164:BQK262164 BZZ262164:CAG262164 CJV262164:CKC262164 CTR262164:CTY262164 DDN262164:DDU262164 DNJ262164:DNQ262164 DXF262164:DXM262164 EHB262164:EHI262164 EQX262164:ERE262164 FAT262164:FBA262164 FKP262164:FKW262164 FUL262164:FUS262164 GEH262164:GEO262164 GOD262164:GOK262164 GXZ262164:GYG262164 HHV262164:HIC262164 HRR262164:HRY262164 IBN262164:IBU262164 ILJ262164:ILQ262164 IVF262164:IVM262164 JFB262164:JFI262164 JOX262164:JPE262164 JYT262164:JZA262164 KIP262164:KIW262164 KSL262164:KSS262164 LCH262164:LCO262164 LMD262164:LMK262164 LVZ262164:LWG262164 MFV262164:MGC262164 MPR262164:MPY262164 MZN262164:MZU262164 NJJ262164:NJQ262164 NTF262164:NTM262164 ODB262164:ODI262164 OMX262164:ONE262164 OWT262164:OXA262164 PGP262164:PGW262164 PQL262164:PQS262164 QAH262164:QAO262164 QKD262164:QKK262164 QTZ262164:QUG262164 RDV262164:REC262164 RNR262164:RNY262164 RXN262164:RXU262164 SHJ262164:SHQ262164 SRF262164:SRM262164 TBB262164:TBI262164 TKX262164:TLE262164 TUT262164:TVA262164 UEP262164:UEW262164 UOL262164:UOS262164 UYH262164:UYO262164 VID262164:VIK262164 VRZ262164:VSG262164 WBV262164:WCC262164 WLR262164:WLY262164 WVN262164:WVU262164 F327700:M327700 JB327700:JI327700 SX327700:TE327700 ACT327700:ADA327700 AMP327700:AMW327700 AWL327700:AWS327700 BGH327700:BGO327700 BQD327700:BQK327700 BZZ327700:CAG327700 CJV327700:CKC327700 CTR327700:CTY327700 DDN327700:DDU327700 DNJ327700:DNQ327700 DXF327700:DXM327700 EHB327700:EHI327700 EQX327700:ERE327700 FAT327700:FBA327700 FKP327700:FKW327700 FUL327700:FUS327700 GEH327700:GEO327700 GOD327700:GOK327700 GXZ327700:GYG327700 HHV327700:HIC327700 HRR327700:HRY327700 IBN327700:IBU327700 ILJ327700:ILQ327700 IVF327700:IVM327700 JFB327700:JFI327700 JOX327700:JPE327700 JYT327700:JZA327700 KIP327700:KIW327700 KSL327700:KSS327700 LCH327700:LCO327700 LMD327700:LMK327700 LVZ327700:LWG327700 MFV327700:MGC327700 MPR327700:MPY327700 MZN327700:MZU327700 NJJ327700:NJQ327700 NTF327700:NTM327700 ODB327700:ODI327700 OMX327700:ONE327700 OWT327700:OXA327700 PGP327700:PGW327700 PQL327700:PQS327700 QAH327700:QAO327700 QKD327700:QKK327700 QTZ327700:QUG327700 RDV327700:REC327700 RNR327700:RNY327700 RXN327700:RXU327700 SHJ327700:SHQ327700 SRF327700:SRM327700 TBB327700:TBI327700 TKX327700:TLE327700 TUT327700:TVA327700 UEP327700:UEW327700 UOL327700:UOS327700 UYH327700:UYO327700 VID327700:VIK327700 VRZ327700:VSG327700 WBV327700:WCC327700 WLR327700:WLY327700 WVN327700:WVU327700 F393236:M393236 JB393236:JI393236 SX393236:TE393236 ACT393236:ADA393236 AMP393236:AMW393236 AWL393236:AWS393236 BGH393236:BGO393236 BQD393236:BQK393236 BZZ393236:CAG393236 CJV393236:CKC393236 CTR393236:CTY393236 DDN393236:DDU393236 DNJ393236:DNQ393236 DXF393236:DXM393236 EHB393236:EHI393236 EQX393236:ERE393236 FAT393236:FBA393236 FKP393236:FKW393236 FUL393236:FUS393236 GEH393236:GEO393236 GOD393236:GOK393236 GXZ393236:GYG393236 HHV393236:HIC393236 HRR393236:HRY393236 IBN393236:IBU393236 ILJ393236:ILQ393236 IVF393236:IVM393236 JFB393236:JFI393236 JOX393236:JPE393236 JYT393236:JZA393236 KIP393236:KIW393236 KSL393236:KSS393236 LCH393236:LCO393236 LMD393236:LMK393236 LVZ393236:LWG393236 MFV393236:MGC393236 MPR393236:MPY393236 MZN393236:MZU393236 NJJ393236:NJQ393236 NTF393236:NTM393236 ODB393236:ODI393236 OMX393236:ONE393236 OWT393236:OXA393236 PGP393236:PGW393236 PQL393236:PQS393236 QAH393236:QAO393236 QKD393236:QKK393236 QTZ393236:QUG393236 RDV393236:REC393236 RNR393236:RNY393236 RXN393236:RXU393236 SHJ393236:SHQ393236 SRF393236:SRM393236 TBB393236:TBI393236 TKX393236:TLE393236 TUT393236:TVA393236 UEP393236:UEW393236 UOL393236:UOS393236 UYH393236:UYO393236 VID393236:VIK393236 VRZ393236:VSG393236 WBV393236:WCC393236 WLR393236:WLY393236 WVN393236:WVU393236 F458772:M458772 JB458772:JI458772 SX458772:TE458772 ACT458772:ADA458772 AMP458772:AMW458772 AWL458772:AWS458772 BGH458772:BGO458772 BQD458772:BQK458772 BZZ458772:CAG458772 CJV458772:CKC458772 CTR458772:CTY458772 DDN458772:DDU458772 DNJ458772:DNQ458772 DXF458772:DXM458772 EHB458772:EHI458772 EQX458772:ERE458772 FAT458772:FBA458772 FKP458772:FKW458772 FUL458772:FUS458772 GEH458772:GEO458772 GOD458772:GOK458772 GXZ458772:GYG458772 HHV458772:HIC458772 HRR458772:HRY458772 IBN458772:IBU458772 ILJ458772:ILQ458772 IVF458772:IVM458772 JFB458772:JFI458772 JOX458772:JPE458772 JYT458772:JZA458772 KIP458772:KIW458772 KSL458772:KSS458772 LCH458772:LCO458772 LMD458772:LMK458772 LVZ458772:LWG458772 MFV458772:MGC458772 MPR458772:MPY458772 MZN458772:MZU458772 NJJ458772:NJQ458772 NTF458772:NTM458772 ODB458772:ODI458772 OMX458772:ONE458772 OWT458772:OXA458772 PGP458772:PGW458772 PQL458772:PQS458772 QAH458772:QAO458772 QKD458772:QKK458772 QTZ458772:QUG458772 RDV458772:REC458772 RNR458772:RNY458772 RXN458772:RXU458772 SHJ458772:SHQ458772 SRF458772:SRM458772 TBB458772:TBI458772 TKX458772:TLE458772 TUT458772:TVA458772 UEP458772:UEW458772 UOL458772:UOS458772 UYH458772:UYO458772 VID458772:VIK458772 VRZ458772:VSG458772 WBV458772:WCC458772 WLR458772:WLY458772 WVN458772:WVU458772 F524308:M524308 JB524308:JI524308 SX524308:TE524308 ACT524308:ADA524308 AMP524308:AMW524308 AWL524308:AWS524308 BGH524308:BGO524308 BQD524308:BQK524308 BZZ524308:CAG524308 CJV524308:CKC524308 CTR524308:CTY524308 DDN524308:DDU524308 DNJ524308:DNQ524308 DXF524308:DXM524308 EHB524308:EHI524308 EQX524308:ERE524308 FAT524308:FBA524308 FKP524308:FKW524308 FUL524308:FUS524308 GEH524308:GEO524308 GOD524308:GOK524308 GXZ524308:GYG524308 HHV524308:HIC524308 HRR524308:HRY524308 IBN524308:IBU524308 ILJ524308:ILQ524308 IVF524308:IVM524308 JFB524308:JFI524308 JOX524308:JPE524308 JYT524308:JZA524308 KIP524308:KIW524308 KSL524308:KSS524308 LCH524308:LCO524308 LMD524308:LMK524308 LVZ524308:LWG524308 MFV524308:MGC524308 MPR524308:MPY524308 MZN524308:MZU524308 NJJ524308:NJQ524308 NTF524308:NTM524308 ODB524308:ODI524308 OMX524308:ONE524308 OWT524308:OXA524308 PGP524308:PGW524308 PQL524308:PQS524308 QAH524308:QAO524308 QKD524308:QKK524308 QTZ524308:QUG524308 RDV524308:REC524308 RNR524308:RNY524308 RXN524308:RXU524308 SHJ524308:SHQ524308 SRF524308:SRM524308 TBB524308:TBI524308 TKX524308:TLE524308 TUT524308:TVA524308 UEP524308:UEW524308 UOL524308:UOS524308 UYH524308:UYO524308 VID524308:VIK524308 VRZ524308:VSG524308 WBV524308:WCC524308 WLR524308:WLY524308 WVN524308:WVU524308 F589844:M589844 JB589844:JI589844 SX589844:TE589844 ACT589844:ADA589844 AMP589844:AMW589844 AWL589844:AWS589844 BGH589844:BGO589844 BQD589844:BQK589844 BZZ589844:CAG589844 CJV589844:CKC589844 CTR589844:CTY589844 DDN589844:DDU589844 DNJ589844:DNQ589844 DXF589844:DXM589844 EHB589844:EHI589844 EQX589844:ERE589844 FAT589844:FBA589844 FKP589844:FKW589844 FUL589844:FUS589844 GEH589844:GEO589844 GOD589844:GOK589844 GXZ589844:GYG589844 HHV589844:HIC589844 HRR589844:HRY589844 IBN589844:IBU589844 ILJ589844:ILQ589844 IVF589844:IVM589844 JFB589844:JFI589844 JOX589844:JPE589844 JYT589844:JZA589844 KIP589844:KIW589844 KSL589844:KSS589844 LCH589844:LCO589844 LMD589844:LMK589844 LVZ589844:LWG589844 MFV589844:MGC589844 MPR589844:MPY589844 MZN589844:MZU589844 NJJ589844:NJQ589844 NTF589844:NTM589844 ODB589844:ODI589844 OMX589844:ONE589844 OWT589844:OXA589844 PGP589844:PGW589844 PQL589844:PQS589844 QAH589844:QAO589844 QKD589844:QKK589844 QTZ589844:QUG589844 RDV589844:REC589844 RNR589844:RNY589844 RXN589844:RXU589844 SHJ589844:SHQ589844 SRF589844:SRM589844 TBB589844:TBI589844 TKX589844:TLE589844 TUT589844:TVA589844 UEP589844:UEW589844 UOL589844:UOS589844 UYH589844:UYO589844 VID589844:VIK589844 VRZ589844:VSG589844 WBV589844:WCC589844 WLR589844:WLY589844 WVN589844:WVU589844 F655380:M655380 JB655380:JI655380 SX655380:TE655380 ACT655380:ADA655380 AMP655380:AMW655380 AWL655380:AWS655380 BGH655380:BGO655380 BQD655380:BQK655380 BZZ655380:CAG655380 CJV655380:CKC655380 CTR655380:CTY655380 DDN655380:DDU655380 DNJ655380:DNQ655380 DXF655380:DXM655380 EHB655380:EHI655380 EQX655380:ERE655380 FAT655380:FBA655380 FKP655380:FKW655380 FUL655380:FUS655380 GEH655380:GEO655380 GOD655380:GOK655380 GXZ655380:GYG655380 HHV655380:HIC655380 HRR655380:HRY655380 IBN655380:IBU655380 ILJ655380:ILQ655380 IVF655380:IVM655380 JFB655380:JFI655380 JOX655380:JPE655380 JYT655380:JZA655380 KIP655380:KIW655380 KSL655380:KSS655380 LCH655380:LCO655380 LMD655380:LMK655380 LVZ655380:LWG655380 MFV655380:MGC655380 MPR655380:MPY655380 MZN655380:MZU655380 NJJ655380:NJQ655380 NTF655380:NTM655380 ODB655380:ODI655380 OMX655380:ONE655380 OWT655380:OXA655380 PGP655380:PGW655380 PQL655380:PQS655380 QAH655380:QAO655380 QKD655380:QKK655380 QTZ655380:QUG655380 RDV655380:REC655380 RNR655380:RNY655380 RXN655380:RXU655380 SHJ655380:SHQ655380 SRF655380:SRM655380 TBB655380:TBI655380 TKX655380:TLE655380 TUT655380:TVA655380 UEP655380:UEW655380 UOL655380:UOS655380 UYH655380:UYO655380 VID655380:VIK655380 VRZ655380:VSG655380 WBV655380:WCC655380 WLR655380:WLY655380 WVN655380:WVU655380 F720916:M720916 JB720916:JI720916 SX720916:TE720916 ACT720916:ADA720916 AMP720916:AMW720916 AWL720916:AWS720916 BGH720916:BGO720916 BQD720916:BQK720916 BZZ720916:CAG720916 CJV720916:CKC720916 CTR720916:CTY720916 DDN720916:DDU720916 DNJ720916:DNQ720916 DXF720916:DXM720916 EHB720916:EHI720916 EQX720916:ERE720916 FAT720916:FBA720916 FKP720916:FKW720916 FUL720916:FUS720916 GEH720916:GEO720916 GOD720916:GOK720916 GXZ720916:GYG720916 HHV720916:HIC720916 HRR720916:HRY720916 IBN720916:IBU720916 ILJ720916:ILQ720916 IVF720916:IVM720916 JFB720916:JFI720916 JOX720916:JPE720916 JYT720916:JZA720916 KIP720916:KIW720916 KSL720916:KSS720916 LCH720916:LCO720916 LMD720916:LMK720916 LVZ720916:LWG720916 MFV720916:MGC720916 MPR720916:MPY720916 MZN720916:MZU720916 NJJ720916:NJQ720916 NTF720916:NTM720916 ODB720916:ODI720916 OMX720916:ONE720916 OWT720916:OXA720916 PGP720916:PGW720916 PQL720916:PQS720916 QAH720916:QAO720916 QKD720916:QKK720916 QTZ720916:QUG720916 RDV720916:REC720916 RNR720916:RNY720916 RXN720916:RXU720916 SHJ720916:SHQ720916 SRF720916:SRM720916 TBB720916:TBI720916 TKX720916:TLE720916 TUT720916:TVA720916 UEP720916:UEW720916 UOL720916:UOS720916 UYH720916:UYO720916 VID720916:VIK720916 VRZ720916:VSG720916 WBV720916:WCC720916 WLR720916:WLY720916 WVN720916:WVU720916 F786452:M786452 JB786452:JI786452 SX786452:TE786452 ACT786452:ADA786452 AMP786452:AMW786452 AWL786452:AWS786452 BGH786452:BGO786452 BQD786452:BQK786452 BZZ786452:CAG786452 CJV786452:CKC786452 CTR786452:CTY786452 DDN786452:DDU786452 DNJ786452:DNQ786452 DXF786452:DXM786452 EHB786452:EHI786452 EQX786452:ERE786452 FAT786452:FBA786452 FKP786452:FKW786452 FUL786452:FUS786452 GEH786452:GEO786452 GOD786452:GOK786452 GXZ786452:GYG786452 HHV786452:HIC786452 HRR786452:HRY786452 IBN786452:IBU786452 ILJ786452:ILQ786452 IVF786452:IVM786452 JFB786452:JFI786452 JOX786452:JPE786452 JYT786452:JZA786452 KIP786452:KIW786452 KSL786452:KSS786452 LCH786452:LCO786452 LMD786452:LMK786452 LVZ786452:LWG786452 MFV786452:MGC786452 MPR786452:MPY786452 MZN786452:MZU786452 NJJ786452:NJQ786452 NTF786452:NTM786452 ODB786452:ODI786452 OMX786452:ONE786452 OWT786452:OXA786452 PGP786452:PGW786452 PQL786452:PQS786452 QAH786452:QAO786452 QKD786452:QKK786452 QTZ786452:QUG786452 RDV786452:REC786452 RNR786452:RNY786452 RXN786452:RXU786452 SHJ786452:SHQ786452 SRF786452:SRM786452 TBB786452:TBI786452 TKX786452:TLE786452 TUT786452:TVA786452 UEP786452:UEW786452 UOL786452:UOS786452 UYH786452:UYO786452 VID786452:VIK786452 VRZ786452:VSG786452 WBV786452:WCC786452 WLR786452:WLY786452 WVN786452:WVU786452 F851988:M851988 JB851988:JI851988 SX851988:TE851988 ACT851988:ADA851988 AMP851988:AMW851988 AWL851988:AWS851988 BGH851988:BGO851988 BQD851988:BQK851988 BZZ851988:CAG851988 CJV851988:CKC851988 CTR851988:CTY851988 DDN851988:DDU851988 DNJ851988:DNQ851988 DXF851988:DXM851988 EHB851988:EHI851988 EQX851988:ERE851988 FAT851988:FBA851988 FKP851988:FKW851988 FUL851988:FUS851988 GEH851988:GEO851988 GOD851988:GOK851988 GXZ851988:GYG851988 HHV851988:HIC851988 HRR851988:HRY851988 IBN851988:IBU851988 ILJ851988:ILQ851988 IVF851988:IVM851988 JFB851988:JFI851988 JOX851988:JPE851988 JYT851988:JZA851988 KIP851988:KIW851988 KSL851988:KSS851988 LCH851988:LCO851988 LMD851988:LMK851988 LVZ851988:LWG851988 MFV851988:MGC851988 MPR851988:MPY851988 MZN851988:MZU851988 NJJ851988:NJQ851988 NTF851988:NTM851988 ODB851988:ODI851988 OMX851988:ONE851988 OWT851988:OXA851988 PGP851988:PGW851988 PQL851988:PQS851988 QAH851988:QAO851988 QKD851988:QKK851988 QTZ851988:QUG851988 RDV851988:REC851988 RNR851988:RNY851988 RXN851988:RXU851988 SHJ851988:SHQ851988 SRF851988:SRM851988 TBB851988:TBI851988 TKX851988:TLE851988 TUT851988:TVA851988 UEP851988:UEW851988 UOL851988:UOS851988 UYH851988:UYO851988 VID851988:VIK851988 VRZ851988:VSG851988 WBV851988:WCC851988 WLR851988:WLY851988 WVN851988:WVU851988 F917524:M917524 JB917524:JI917524 SX917524:TE917524 ACT917524:ADA917524 AMP917524:AMW917524 AWL917524:AWS917524 BGH917524:BGO917524 BQD917524:BQK917524 BZZ917524:CAG917524 CJV917524:CKC917524 CTR917524:CTY917524 DDN917524:DDU917524 DNJ917524:DNQ917524 DXF917524:DXM917524 EHB917524:EHI917524 EQX917524:ERE917524 FAT917524:FBA917524 FKP917524:FKW917524 FUL917524:FUS917524 GEH917524:GEO917524 GOD917524:GOK917524 GXZ917524:GYG917524 HHV917524:HIC917524 HRR917524:HRY917524 IBN917524:IBU917524 ILJ917524:ILQ917524 IVF917524:IVM917524 JFB917524:JFI917524 JOX917524:JPE917524 JYT917524:JZA917524 KIP917524:KIW917524 KSL917524:KSS917524 LCH917524:LCO917524 LMD917524:LMK917524 LVZ917524:LWG917524 MFV917524:MGC917524 MPR917524:MPY917524 MZN917524:MZU917524 NJJ917524:NJQ917524 NTF917524:NTM917524 ODB917524:ODI917524 OMX917524:ONE917524 OWT917524:OXA917524 PGP917524:PGW917524 PQL917524:PQS917524 QAH917524:QAO917524 QKD917524:QKK917524 QTZ917524:QUG917524 RDV917524:REC917524 RNR917524:RNY917524 RXN917524:RXU917524 SHJ917524:SHQ917524 SRF917524:SRM917524 TBB917524:TBI917524 TKX917524:TLE917524 TUT917524:TVA917524 UEP917524:UEW917524 UOL917524:UOS917524 UYH917524:UYO917524 VID917524:VIK917524 VRZ917524:VSG917524 WBV917524:WCC917524 WLR917524:WLY917524 WVN917524:WVU917524 F983060:M983060 JB983060:JI983060 SX983060:TE983060 ACT983060:ADA983060 AMP983060:AMW983060 AWL983060:AWS983060 BGH983060:BGO983060 BQD983060:BQK983060 BZZ983060:CAG983060 CJV983060:CKC983060 CTR983060:CTY983060 DDN983060:DDU983060 DNJ983060:DNQ983060 DXF983060:DXM983060 EHB983060:EHI983060 EQX983060:ERE983060 FAT983060:FBA983060 FKP983060:FKW983060 FUL983060:FUS983060 GEH983060:GEO983060 GOD983060:GOK983060 GXZ983060:GYG983060 HHV983060:HIC983060 HRR983060:HRY983060 IBN983060:IBU983060 ILJ983060:ILQ983060 IVF983060:IVM983060 JFB983060:JFI983060 JOX983060:JPE983060 JYT983060:JZA983060 KIP983060:KIW983060 KSL983060:KSS983060 LCH983060:LCO983060 LMD983060:LMK983060 LVZ983060:LWG983060 MFV983060:MGC983060 MPR983060:MPY983060 MZN983060:MZU983060 NJJ983060:NJQ983060 NTF983060:NTM983060 ODB983060:ODI983060 OMX983060:ONE983060 OWT983060:OXA983060 PGP983060:PGW983060 PQL983060:PQS983060 QAH983060:QAO983060 QKD983060:QKK983060 QTZ983060:QUG983060 RDV983060:REC983060 RNR983060:RNY983060 RXN983060:RXU983060 SHJ983060:SHQ983060 SRF983060:SRM983060 TBB983060:TBI983060 TKX983060:TLE983060 TUT983060:TVA983060 UEP983060:UEW983060 UOL983060:UOS983060 UYH983060:UYO983060 VID983060:VIK983060 VRZ983060:VSG983060 WBV983060:WCC983060 WLR983060:WLY983060 WVN983060:WVU983060" xr:uid="{00000000-0002-0000-0300-000000000000}"/>
    <dataValidation imeMode="off" allowBlank="1" showInputMessage="1" showErrorMessage="1" sqref="F14:M14 JB14:JI14 SX14:TE14 ACT14:ADA14 AMP14:AMW14 AWL14:AWS14 BGH14:BGO14 BQD14:BQK14 BZZ14:CAG14 CJV14:CKC14 CTR14:CTY14 DDN14:DDU14 DNJ14:DNQ14 DXF14:DXM14 EHB14:EHI14 EQX14:ERE14 FAT14:FBA14 FKP14:FKW14 FUL14:FUS14 GEH14:GEO14 GOD14:GOK14 GXZ14:GYG14 HHV14:HIC14 HRR14:HRY14 IBN14:IBU14 ILJ14:ILQ14 IVF14:IVM14 JFB14:JFI14 JOX14:JPE14 JYT14:JZA14 KIP14:KIW14 KSL14:KSS14 LCH14:LCO14 LMD14:LMK14 LVZ14:LWG14 MFV14:MGC14 MPR14:MPY14 MZN14:MZU14 NJJ14:NJQ14 NTF14:NTM14 ODB14:ODI14 OMX14:ONE14 OWT14:OXA14 PGP14:PGW14 PQL14:PQS14 QAH14:QAO14 QKD14:QKK14 QTZ14:QUG14 RDV14:REC14 RNR14:RNY14 RXN14:RXU14 SHJ14:SHQ14 SRF14:SRM14 TBB14:TBI14 TKX14:TLE14 TUT14:TVA14 UEP14:UEW14 UOL14:UOS14 UYH14:UYO14 VID14:VIK14 VRZ14:VSG14 WBV14:WCC14 WLR14:WLY14 WVN14:WVU14 F65550:M65550 JB65550:JI65550 SX65550:TE65550 ACT65550:ADA65550 AMP65550:AMW65550 AWL65550:AWS65550 BGH65550:BGO65550 BQD65550:BQK65550 BZZ65550:CAG65550 CJV65550:CKC65550 CTR65550:CTY65550 DDN65550:DDU65550 DNJ65550:DNQ65550 DXF65550:DXM65550 EHB65550:EHI65550 EQX65550:ERE65550 FAT65550:FBA65550 FKP65550:FKW65550 FUL65550:FUS65550 GEH65550:GEO65550 GOD65550:GOK65550 GXZ65550:GYG65550 HHV65550:HIC65550 HRR65550:HRY65550 IBN65550:IBU65550 ILJ65550:ILQ65550 IVF65550:IVM65550 JFB65550:JFI65550 JOX65550:JPE65550 JYT65550:JZA65550 KIP65550:KIW65550 KSL65550:KSS65550 LCH65550:LCO65550 LMD65550:LMK65550 LVZ65550:LWG65550 MFV65550:MGC65550 MPR65550:MPY65550 MZN65550:MZU65550 NJJ65550:NJQ65550 NTF65550:NTM65550 ODB65550:ODI65550 OMX65550:ONE65550 OWT65550:OXA65550 PGP65550:PGW65550 PQL65550:PQS65550 QAH65550:QAO65550 QKD65550:QKK65550 QTZ65550:QUG65550 RDV65550:REC65550 RNR65550:RNY65550 RXN65550:RXU65550 SHJ65550:SHQ65550 SRF65550:SRM65550 TBB65550:TBI65550 TKX65550:TLE65550 TUT65550:TVA65550 UEP65550:UEW65550 UOL65550:UOS65550 UYH65550:UYO65550 VID65550:VIK65550 VRZ65550:VSG65550 WBV65550:WCC65550 WLR65550:WLY65550 WVN65550:WVU65550 F131086:M131086 JB131086:JI131086 SX131086:TE131086 ACT131086:ADA131086 AMP131086:AMW131086 AWL131086:AWS131086 BGH131086:BGO131086 BQD131086:BQK131086 BZZ131086:CAG131086 CJV131086:CKC131086 CTR131086:CTY131086 DDN131086:DDU131086 DNJ131086:DNQ131086 DXF131086:DXM131086 EHB131086:EHI131086 EQX131086:ERE131086 FAT131086:FBA131086 FKP131086:FKW131086 FUL131086:FUS131086 GEH131086:GEO131086 GOD131086:GOK131086 GXZ131086:GYG131086 HHV131086:HIC131086 HRR131086:HRY131086 IBN131086:IBU131086 ILJ131086:ILQ131086 IVF131086:IVM131086 JFB131086:JFI131086 JOX131086:JPE131086 JYT131086:JZA131086 KIP131086:KIW131086 KSL131086:KSS131086 LCH131086:LCO131086 LMD131086:LMK131086 LVZ131086:LWG131086 MFV131086:MGC131086 MPR131086:MPY131086 MZN131086:MZU131086 NJJ131086:NJQ131086 NTF131086:NTM131086 ODB131086:ODI131086 OMX131086:ONE131086 OWT131086:OXA131086 PGP131086:PGW131086 PQL131086:PQS131086 QAH131086:QAO131086 QKD131086:QKK131086 QTZ131086:QUG131086 RDV131086:REC131086 RNR131086:RNY131086 RXN131086:RXU131086 SHJ131086:SHQ131086 SRF131086:SRM131086 TBB131086:TBI131086 TKX131086:TLE131086 TUT131086:TVA131086 UEP131086:UEW131086 UOL131086:UOS131086 UYH131086:UYO131086 VID131086:VIK131086 VRZ131086:VSG131086 WBV131086:WCC131086 WLR131086:WLY131086 WVN131086:WVU131086 F196622:M196622 JB196622:JI196622 SX196622:TE196622 ACT196622:ADA196622 AMP196622:AMW196622 AWL196622:AWS196622 BGH196622:BGO196622 BQD196622:BQK196622 BZZ196622:CAG196622 CJV196622:CKC196622 CTR196622:CTY196622 DDN196622:DDU196622 DNJ196622:DNQ196622 DXF196622:DXM196622 EHB196622:EHI196622 EQX196622:ERE196622 FAT196622:FBA196622 FKP196622:FKW196622 FUL196622:FUS196622 GEH196622:GEO196622 GOD196622:GOK196622 GXZ196622:GYG196622 HHV196622:HIC196622 HRR196622:HRY196622 IBN196622:IBU196622 ILJ196622:ILQ196622 IVF196622:IVM196622 JFB196622:JFI196622 JOX196622:JPE196622 JYT196622:JZA196622 KIP196622:KIW196622 KSL196622:KSS196622 LCH196622:LCO196622 LMD196622:LMK196622 LVZ196622:LWG196622 MFV196622:MGC196622 MPR196622:MPY196622 MZN196622:MZU196622 NJJ196622:NJQ196622 NTF196622:NTM196622 ODB196622:ODI196622 OMX196622:ONE196622 OWT196622:OXA196622 PGP196622:PGW196622 PQL196622:PQS196622 QAH196622:QAO196622 QKD196622:QKK196622 QTZ196622:QUG196622 RDV196622:REC196622 RNR196622:RNY196622 RXN196622:RXU196622 SHJ196622:SHQ196622 SRF196622:SRM196622 TBB196622:TBI196622 TKX196622:TLE196622 TUT196622:TVA196622 UEP196622:UEW196622 UOL196622:UOS196622 UYH196622:UYO196622 VID196622:VIK196622 VRZ196622:VSG196622 WBV196622:WCC196622 WLR196622:WLY196622 WVN196622:WVU196622 F262158:M262158 JB262158:JI262158 SX262158:TE262158 ACT262158:ADA262158 AMP262158:AMW262158 AWL262158:AWS262158 BGH262158:BGO262158 BQD262158:BQK262158 BZZ262158:CAG262158 CJV262158:CKC262158 CTR262158:CTY262158 DDN262158:DDU262158 DNJ262158:DNQ262158 DXF262158:DXM262158 EHB262158:EHI262158 EQX262158:ERE262158 FAT262158:FBA262158 FKP262158:FKW262158 FUL262158:FUS262158 GEH262158:GEO262158 GOD262158:GOK262158 GXZ262158:GYG262158 HHV262158:HIC262158 HRR262158:HRY262158 IBN262158:IBU262158 ILJ262158:ILQ262158 IVF262158:IVM262158 JFB262158:JFI262158 JOX262158:JPE262158 JYT262158:JZA262158 KIP262158:KIW262158 KSL262158:KSS262158 LCH262158:LCO262158 LMD262158:LMK262158 LVZ262158:LWG262158 MFV262158:MGC262158 MPR262158:MPY262158 MZN262158:MZU262158 NJJ262158:NJQ262158 NTF262158:NTM262158 ODB262158:ODI262158 OMX262158:ONE262158 OWT262158:OXA262158 PGP262158:PGW262158 PQL262158:PQS262158 QAH262158:QAO262158 QKD262158:QKK262158 QTZ262158:QUG262158 RDV262158:REC262158 RNR262158:RNY262158 RXN262158:RXU262158 SHJ262158:SHQ262158 SRF262158:SRM262158 TBB262158:TBI262158 TKX262158:TLE262158 TUT262158:TVA262158 UEP262158:UEW262158 UOL262158:UOS262158 UYH262158:UYO262158 VID262158:VIK262158 VRZ262158:VSG262158 WBV262158:WCC262158 WLR262158:WLY262158 WVN262158:WVU262158 F327694:M327694 JB327694:JI327694 SX327694:TE327694 ACT327694:ADA327694 AMP327694:AMW327694 AWL327694:AWS327694 BGH327694:BGO327694 BQD327694:BQK327694 BZZ327694:CAG327694 CJV327694:CKC327694 CTR327694:CTY327694 DDN327694:DDU327694 DNJ327694:DNQ327694 DXF327694:DXM327694 EHB327694:EHI327694 EQX327694:ERE327694 FAT327694:FBA327694 FKP327694:FKW327694 FUL327694:FUS327694 GEH327694:GEO327694 GOD327694:GOK327694 GXZ327694:GYG327694 HHV327694:HIC327694 HRR327694:HRY327694 IBN327694:IBU327694 ILJ327694:ILQ327694 IVF327694:IVM327694 JFB327694:JFI327694 JOX327694:JPE327694 JYT327694:JZA327694 KIP327694:KIW327694 KSL327694:KSS327694 LCH327694:LCO327694 LMD327694:LMK327694 LVZ327694:LWG327694 MFV327694:MGC327694 MPR327694:MPY327694 MZN327694:MZU327694 NJJ327694:NJQ327694 NTF327694:NTM327694 ODB327694:ODI327694 OMX327694:ONE327694 OWT327694:OXA327694 PGP327694:PGW327694 PQL327694:PQS327694 QAH327694:QAO327694 QKD327694:QKK327694 QTZ327694:QUG327694 RDV327694:REC327694 RNR327694:RNY327694 RXN327694:RXU327694 SHJ327694:SHQ327694 SRF327694:SRM327694 TBB327694:TBI327694 TKX327694:TLE327694 TUT327694:TVA327694 UEP327694:UEW327694 UOL327694:UOS327694 UYH327694:UYO327694 VID327694:VIK327694 VRZ327694:VSG327694 WBV327694:WCC327694 WLR327694:WLY327694 WVN327694:WVU327694 F393230:M393230 JB393230:JI393230 SX393230:TE393230 ACT393230:ADA393230 AMP393230:AMW393230 AWL393230:AWS393230 BGH393230:BGO393230 BQD393230:BQK393230 BZZ393230:CAG393230 CJV393230:CKC393230 CTR393230:CTY393230 DDN393230:DDU393230 DNJ393230:DNQ393230 DXF393230:DXM393230 EHB393230:EHI393230 EQX393230:ERE393230 FAT393230:FBA393230 FKP393230:FKW393230 FUL393230:FUS393230 GEH393230:GEO393230 GOD393230:GOK393230 GXZ393230:GYG393230 HHV393230:HIC393230 HRR393230:HRY393230 IBN393230:IBU393230 ILJ393230:ILQ393230 IVF393230:IVM393230 JFB393230:JFI393230 JOX393230:JPE393230 JYT393230:JZA393230 KIP393230:KIW393230 KSL393230:KSS393230 LCH393230:LCO393230 LMD393230:LMK393230 LVZ393230:LWG393230 MFV393230:MGC393230 MPR393230:MPY393230 MZN393230:MZU393230 NJJ393230:NJQ393230 NTF393230:NTM393230 ODB393230:ODI393230 OMX393230:ONE393230 OWT393230:OXA393230 PGP393230:PGW393230 PQL393230:PQS393230 QAH393230:QAO393230 QKD393230:QKK393230 QTZ393230:QUG393230 RDV393230:REC393230 RNR393230:RNY393230 RXN393230:RXU393230 SHJ393230:SHQ393230 SRF393230:SRM393230 TBB393230:TBI393230 TKX393230:TLE393230 TUT393230:TVA393230 UEP393230:UEW393230 UOL393230:UOS393230 UYH393230:UYO393230 VID393230:VIK393230 VRZ393230:VSG393230 WBV393230:WCC393230 WLR393230:WLY393230 WVN393230:WVU393230 F458766:M458766 JB458766:JI458766 SX458766:TE458766 ACT458766:ADA458766 AMP458766:AMW458766 AWL458766:AWS458766 BGH458766:BGO458766 BQD458766:BQK458766 BZZ458766:CAG458766 CJV458766:CKC458766 CTR458766:CTY458766 DDN458766:DDU458766 DNJ458766:DNQ458766 DXF458766:DXM458766 EHB458766:EHI458766 EQX458766:ERE458766 FAT458766:FBA458766 FKP458766:FKW458766 FUL458766:FUS458766 GEH458766:GEO458766 GOD458766:GOK458766 GXZ458766:GYG458766 HHV458766:HIC458766 HRR458766:HRY458766 IBN458766:IBU458766 ILJ458766:ILQ458766 IVF458766:IVM458766 JFB458766:JFI458766 JOX458766:JPE458766 JYT458766:JZA458766 KIP458766:KIW458766 KSL458766:KSS458766 LCH458766:LCO458766 LMD458766:LMK458766 LVZ458766:LWG458766 MFV458766:MGC458766 MPR458766:MPY458766 MZN458766:MZU458766 NJJ458766:NJQ458766 NTF458766:NTM458766 ODB458766:ODI458766 OMX458766:ONE458766 OWT458766:OXA458766 PGP458766:PGW458766 PQL458766:PQS458766 QAH458766:QAO458766 QKD458766:QKK458766 QTZ458766:QUG458766 RDV458766:REC458766 RNR458766:RNY458766 RXN458766:RXU458766 SHJ458766:SHQ458766 SRF458766:SRM458766 TBB458766:TBI458766 TKX458766:TLE458766 TUT458766:TVA458766 UEP458766:UEW458766 UOL458766:UOS458766 UYH458766:UYO458766 VID458766:VIK458766 VRZ458766:VSG458766 WBV458766:WCC458766 WLR458766:WLY458766 WVN458766:WVU458766 F524302:M524302 JB524302:JI524302 SX524302:TE524302 ACT524302:ADA524302 AMP524302:AMW524302 AWL524302:AWS524302 BGH524302:BGO524302 BQD524302:BQK524302 BZZ524302:CAG524302 CJV524302:CKC524302 CTR524302:CTY524302 DDN524302:DDU524302 DNJ524302:DNQ524302 DXF524302:DXM524302 EHB524302:EHI524302 EQX524302:ERE524302 FAT524302:FBA524302 FKP524302:FKW524302 FUL524302:FUS524302 GEH524302:GEO524302 GOD524302:GOK524302 GXZ524302:GYG524302 HHV524302:HIC524302 HRR524302:HRY524302 IBN524302:IBU524302 ILJ524302:ILQ524302 IVF524302:IVM524302 JFB524302:JFI524302 JOX524302:JPE524302 JYT524302:JZA524302 KIP524302:KIW524302 KSL524302:KSS524302 LCH524302:LCO524302 LMD524302:LMK524302 LVZ524302:LWG524302 MFV524302:MGC524302 MPR524302:MPY524302 MZN524302:MZU524302 NJJ524302:NJQ524302 NTF524302:NTM524302 ODB524302:ODI524302 OMX524302:ONE524302 OWT524302:OXA524302 PGP524302:PGW524302 PQL524302:PQS524302 QAH524302:QAO524302 QKD524302:QKK524302 QTZ524302:QUG524302 RDV524302:REC524302 RNR524302:RNY524302 RXN524302:RXU524302 SHJ524302:SHQ524302 SRF524302:SRM524302 TBB524302:TBI524302 TKX524302:TLE524302 TUT524302:TVA524302 UEP524302:UEW524302 UOL524302:UOS524302 UYH524302:UYO524302 VID524302:VIK524302 VRZ524302:VSG524302 WBV524302:WCC524302 WLR524302:WLY524302 WVN524302:WVU524302 F589838:M589838 JB589838:JI589838 SX589838:TE589838 ACT589838:ADA589838 AMP589838:AMW589838 AWL589838:AWS589838 BGH589838:BGO589838 BQD589838:BQK589838 BZZ589838:CAG589838 CJV589838:CKC589838 CTR589838:CTY589838 DDN589838:DDU589838 DNJ589838:DNQ589838 DXF589838:DXM589838 EHB589838:EHI589838 EQX589838:ERE589838 FAT589838:FBA589838 FKP589838:FKW589838 FUL589838:FUS589838 GEH589838:GEO589838 GOD589838:GOK589838 GXZ589838:GYG589838 HHV589838:HIC589838 HRR589838:HRY589838 IBN589838:IBU589838 ILJ589838:ILQ589838 IVF589838:IVM589838 JFB589838:JFI589838 JOX589838:JPE589838 JYT589838:JZA589838 KIP589838:KIW589838 KSL589838:KSS589838 LCH589838:LCO589838 LMD589838:LMK589838 LVZ589838:LWG589838 MFV589838:MGC589838 MPR589838:MPY589838 MZN589838:MZU589838 NJJ589838:NJQ589838 NTF589838:NTM589838 ODB589838:ODI589838 OMX589838:ONE589838 OWT589838:OXA589838 PGP589838:PGW589838 PQL589838:PQS589838 QAH589838:QAO589838 QKD589838:QKK589838 QTZ589838:QUG589838 RDV589838:REC589838 RNR589838:RNY589838 RXN589838:RXU589838 SHJ589838:SHQ589838 SRF589838:SRM589838 TBB589838:TBI589838 TKX589838:TLE589838 TUT589838:TVA589838 UEP589838:UEW589838 UOL589838:UOS589838 UYH589838:UYO589838 VID589838:VIK589838 VRZ589838:VSG589838 WBV589838:WCC589838 WLR589838:WLY589838 WVN589838:WVU589838 F655374:M655374 JB655374:JI655374 SX655374:TE655374 ACT655374:ADA655374 AMP655374:AMW655374 AWL655374:AWS655374 BGH655374:BGO655374 BQD655374:BQK655374 BZZ655374:CAG655374 CJV655374:CKC655374 CTR655374:CTY655374 DDN655374:DDU655374 DNJ655374:DNQ655374 DXF655374:DXM655374 EHB655374:EHI655374 EQX655374:ERE655374 FAT655374:FBA655374 FKP655374:FKW655374 FUL655374:FUS655374 GEH655374:GEO655374 GOD655374:GOK655374 GXZ655374:GYG655374 HHV655374:HIC655374 HRR655374:HRY655374 IBN655374:IBU655374 ILJ655374:ILQ655374 IVF655374:IVM655374 JFB655374:JFI655374 JOX655374:JPE655374 JYT655374:JZA655374 KIP655374:KIW655374 KSL655374:KSS655374 LCH655374:LCO655374 LMD655374:LMK655374 LVZ655374:LWG655374 MFV655374:MGC655374 MPR655374:MPY655374 MZN655374:MZU655374 NJJ655374:NJQ655374 NTF655374:NTM655374 ODB655374:ODI655374 OMX655374:ONE655374 OWT655374:OXA655374 PGP655374:PGW655374 PQL655374:PQS655374 QAH655374:QAO655374 QKD655374:QKK655374 QTZ655374:QUG655374 RDV655374:REC655374 RNR655374:RNY655374 RXN655374:RXU655374 SHJ655374:SHQ655374 SRF655374:SRM655374 TBB655374:TBI655374 TKX655374:TLE655374 TUT655374:TVA655374 UEP655374:UEW655374 UOL655374:UOS655374 UYH655374:UYO655374 VID655374:VIK655374 VRZ655374:VSG655374 WBV655374:WCC655374 WLR655374:WLY655374 WVN655374:WVU655374 F720910:M720910 JB720910:JI720910 SX720910:TE720910 ACT720910:ADA720910 AMP720910:AMW720910 AWL720910:AWS720910 BGH720910:BGO720910 BQD720910:BQK720910 BZZ720910:CAG720910 CJV720910:CKC720910 CTR720910:CTY720910 DDN720910:DDU720910 DNJ720910:DNQ720910 DXF720910:DXM720910 EHB720910:EHI720910 EQX720910:ERE720910 FAT720910:FBA720910 FKP720910:FKW720910 FUL720910:FUS720910 GEH720910:GEO720910 GOD720910:GOK720910 GXZ720910:GYG720910 HHV720910:HIC720910 HRR720910:HRY720910 IBN720910:IBU720910 ILJ720910:ILQ720910 IVF720910:IVM720910 JFB720910:JFI720910 JOX720910:JPE720910 JYT720910:JZA720910 KIP720910:KIW720910 KSL720910:KSS720910 LCH720910:LCO720910 LMD720910:LMK720910 LVZ720910:LWG720910 MFV720910:MGC720910 MPR720910:MPY720910 MZN720910:MZU720910 NJJ720910:NJQ720910 NTF720910:NTM720910 ODB720910:ODI720910 OMX720910:ONE720910 OWT720910:OXA720910 PGP720910:PGW720910 PQL720910:PQS720910 QAH720910:QAO720910 QKD720910:QKK720910 QTZ720910:QUG720910 RDV720910:REC720910 RNR720910:RNY720910 RXN720910:RXU720910 SHJ720910:SHQ720910 SRF720910:SRM720910 TBB720910:TBI720910 TKX720910:TLE720910 TUT720910:TVA720910 UEP720910:UEW720910 UOL720910:UOS720910 UYH720910:UYO720910 VID720910:VIK720910 VRZ720910:VSG720910 WBV720910:WCC720910 WLR720910:WLY720910 WVN720910:WVU720910 F786446:M786446 JB786446:JI786446 SX786446:TE786446 ACT786446:ADA786446 AMP786446:AMW786446 AWL786446:AWS786446 BGH786446:BGO786446 BQD786446:BQK786446 BZZ786446:CAG786446 CJV786446:CKC786446 CTR786446:CTY786446 DDN786446:DDU786446 DNJ786446:DNQ786446 DXF786446:DXM786446 EHB786446:EHI786446 EQX786446:ERE786446 FAT786446:FBA786446 FKP786446:FKW786446 FUL786446:FUS786446 GEH786446:GEO786446 GOD786446:GOK786446 GXZ786446:GYG786446 HHV786446:HIC786446 HRR786446:HRY786446 IBN786446:IBU786446 ILJ786446:ILQ786446 IVF786446:IVM786446 JFB786446:JFI786446 JOX786446:JPE786446 JYT786446:JZA786446 KIP786446:KIW786446 KSL786446:KSS786446 LCH786446:LCO786446 LMD786446:LMK786446 LVZ786446:LWG786446 MFV786446:MGC786446 MPR786446:MPY786446 MZN786446:MZU786446 NJJ786446:NJQ786446 NTF786446:NTM786446 ODB786446:ODI786446 OMX786446:ONE786446 OWT786446:OXA786446 PGP786446:PGW786446 PQL786446:PQS786446 QAH786446:QAO786446 QKD786446:QKK786446 QTZ786446:QUG786446 RDV786446:REC786446 RNR786446:RNY786446 RXN786446:RXU786446 SHJ786446:SHQ786446 SRF786446:SRM786446 TBB786446:TBI786446 TKX786446:TLE786446 TUT786446:TVA786446 UEP786446:UEW786446 UOL786446:UOS786446 UYH786446:UYO786446 VID786446:VIK786446 VRZ786446:VSG786446 WBV786446:WCC786446 WLR786446:WLY786446 WVN786446:WVU786446 F851982:M851982 JB851982:JI851982 SX851982:TE851982 ACT851982:ADA851982 AMP851982:AMW851982 AWL851982:AWS851982 BGH851982:BGO851982 BQD851982:BQK851982 BZZ851982:CAG851982 CJV851982:CKC851982 CTR851982:CTY851982 DDN851982:DDU851982 DNJ851982:DNQ851982 DXF851982:DXM851982 EHB851982:EHI851982 EQX851982:ERE851982 FAT851982:FBA851982 FKP851982:FKW851982 FUL851982:FUS851982 GEH851982:GEO851982 GOD851982:GOK851982 GXZ851982:GYG851982 HHV851982:HIC851982 HRR851982:HRY851982 IBN851982:IBU851982 ILJ851982:ILQ851982 IVF851982:IVM851982 JFB851982:JFI851982 JOX851982:JPE851982 JYT851982:JZA851982 KIP851982:KIW851982 KSL851982:KSS851982 LCH851982:LCO851982 LMD851982:LMK851982 LVZ851982:LWG851982 MFV851982:MGC851982 MPR851982:MPY851982 MZN851982:MZU851982 NJJ851982:NJQ851982 NTF851982:NTM851982 ODB851982:ODI851982 OMX851982:ONE851982 OWT851982:OXA851982 PGP851982:PGW851982 PQL851982:PQS851982 QAH851982:QAO851982 QKD851982:QKK851982 QTZ851982:QUG851982 RDV851982:REC851982 RNR851982:RNY851982 RXN851982:RXU851982 SHJ851982:SHQ851982 SRF851982:SRM851982 TBB851982:TBI851982 TKX851982:TLE851982 TUT851982:TVA851982 UEP851982:UEW851982 UOL851982:UOS851982 UYH851982:UYO851982 VID851982:VIK851982 VRZ851982:VSG851982 WBV851982:WCC851982 WLR851982:WLY851982 WVN851982:WVU851982 F917518:M917518 JB917518:JI917518 SX917518:TE917518 ACT917518:ADA917518 AMP917518:AMW917518 AWL917518:AWS917518 BGH917518:BGO917518 BQD917518:BQK917518 BZZ917518:CAG917518 CJV917518:CKC917518 CTR917518:CTY917518 DDN917518:DDU917518 DNJ917518:DNQ917518 DXF917518:DXM917518 EHB917518:EHI917518 EQX917518:ERE917518 FAT917518:FBA917518 FKP917518:FKW917518 FUL917518:FUS917518 GEH917518:GEO917518 GOD917518:GOK917518 GXZ917518:GYG917518 HHV917518:HIC917518 HRR917518:HRY917518 IBN917518:IBU917518 ILJ917518:ILQ917518 IVF917518:IVM917518 JFB917518:JFI917518 JOX917518:JPE917518 JYT917518:JZA917518 KIP917518:KIW917518 KSL917518:KSS917518 LCH917518:LCO917518 LMD917518:LMK917518 LVZ917518:LWG917518 MFV917518:MGC917518 MPR917518:MPY917518 MZN917518:MZU917518 NJJ917518:NJQ917518 NTF917518:NTM917518 ODB917518:ODI917518 OMX917518:ONE917518 OWT917518:OXA917518 PGP917518:PGW917518 PQL917518:PQS917518 QAH917518:QAO917518 QKD917518:QKK917518 QTZ917518:QUG917518 RDV917518:REC917518 RNR917518:RNY917518 RXN917518:RXU917518 SHJ917518:SHQ917518 SRF917518:SRM917518 TBB917518:TBI917518 TKX917518:TLE917518 TUT917518:TVA917518 UEP917518:UEW917518 UOL917518:UOS917518 UYH917518:UYO917518 VID917518:VIK917518 VRZ917518:VSG917518 WBV917518:WCC917518 WLR917518:WLY917518 WVN917518:WVU917518 F983054:M983054 JB983054:JI983054 SX983054:TE983054 ACT983054:ADA983054 AMP983054:AMW983054 AWL983054:AWS983054 BGH983054:BGO983054 BQD983054:BQK983054 BZZ983054:CAG983054 CJV983054:CKC983054 CTR983054:CTY983054 DDN983054:DDU983054 DNJ983054:DNQ983054 DXF983054:DXM983054 EHB983054:EHI983054 EQX983054:ERE983054 FAT983054:FBA983054 FKP983054:FKW983054 FUL983054:FUS983054 GEH983054:GEO983054 GOD983054:GOK983054 GXZ983054:GYG983054 HHV983054:HIC983054 HRR983054:HRY983054 IBN983054:IBU983054 ILJ983054:ILQ983054 IVF983054:IVM983054 JFB983054:JFI983054 JOX983054:JPE983054 JYT983054:JZA983054 KIP983054:KIW983054 KSL983054:KSS983054 LCH983054:LCO983054 LMD983054:LMK983054 LVZ983054:LWG983054 MFV983054:MGC983054 MPR983054:MPY983054 MZN983054:MZU983054 NJJ983054:NJQ983054 NTF983054:NTM983054 ODB983054:ODI983054 OMX983054:ONE983054 OWT983054:OXA983054 PGP983054:PGW983054 PQL983054:PQS983054 QAH983054:QAO983054 QKD983054:QKK983054 QTZ983054:QUG983054 RDV983054:REC983054 RNR983054:RNY983054 RXN983054:RXU983054 SHJ983054:SHQ983054 SRF983054:SRM983054 TBB983054:TBI983054 TKX983054:TLE983054 TUT983054:TVA983054 UEP983054:UEW983054 UOL983054:UOS983054 UYH983054:UYO983054 VID983054:VIK983054 VRZ983054:VSG983054 WBV983054:WCC983054 WLR983054:WLY983054 WVN983054:WVU983054 F6:M6 JB6:JI6 SX6:TE6 ACT6:ADA6 AMP6:AMW6 AWL6:AWS6 BGH6:BGO6 BQD6:BQK6 BZZ6:CAG6 CJV6:CKC6 CTR6:CTY6 DDN6:DDU6 DNJ6:DNQ6 DXF6:DXM6 EHB6:EHI6 EQX6:ERE6 FAT6:FBA6 FKP6:FKW6 FUL6:FUS6 GEH6:GEO6 GOD6:GOK6 GXZ6:GYG6 HHV6:HIC6 HRR6:HRY6 IBN6:IBU6 ILJ6:ILQ6 IVF6:IVM6 JFB6:JFI6 JOX6:JPE6 JYT6:JZA6 KIP6:KIW6 KSL6:KSS6 LCH6:LCO6 LMD6:LMK6 LVZ6:LWG6 MFV6:MGC6 MPR6:MPY6 MZN6:MZU6 NJJ6:NJQ6 NTF6:NTM6 ODB6:ODI6 OMX6:ONE6 OWT6:OXA6 PGP6:PGW6 PQL6:PQS6 QAH6:QAO6 QKD6:QKK6 QTZ6:QUG6 RDV6:REC6 RNR6:RNY6 RXN6:RXU6 SHJ6:SHQ6 SRF6:SRM6 TBB6:TBI6 TKX6:TLE6 TUT6:TVA6 UEP6:UEW6 UOL6:UOS6 UYH6:UYO6 VID6:VIK6 VRZ6:VSG6 WBV6:WCC6 WLR6:WLY6 WVN6:WVU6 F65542:M65542 JB65542:JI65542 SX65542:TE65542 ACT65542:ADA65542 AMP65542:AMW65542 AWL65542:AWS65542 BGH65542:BGO65542 BQD65542:BQK65542 BZZ65542:CAG65542 CJV65542:CKC65542 CTR65542:CTY65542 DDN65542:DDU65542 DNJ65542:DNQ65542 DXF65542:DXM65542 EHB65542:EHI65542 EQX65542:ERE65542 FAT65542:FBA65542 FKP65542:FKW65542 FUL65542:FUS65542 GEH65542:GEO65542 GOD65542:GOK65542 GXZ65542:GYG65542 HHV65542:HIC65542 HRR65542:HRY65542 IBN65542:IBU65542 ILJ65542:ILQ65542 IVF65542:IVM65542 JFB65542:JFI65542 JOX65542:JPE65542 JYT65542:JZA65542 KIP65542:KIW65542 KSL65542:KSS65542 LCH65542:LCO65542 LMD65542:LMK65542 LVZ65542:LWG65542 MFV65542:MGC65542 MPR65542:MPY65542 MZN65542:MZU65542 NJJ65542:NJQ65542 NTF65542:NTM65542 ODB65542:ODI65542 OMX65542:ONE65542 OWT65542:OXA65542 PGP65542:PGW65542 PQL65542:PQS65542 QAH65542:QAO65542 QKD65542:QKK65542 QTZ65542:QUG65542 RDV65542:REC65542 RNR65542:RNY65542 RXN65542:RXU65542 SHJ65542:SHQ65542 SRF65542:SRM65542 TBB65542:TBI65542 TKX65542:TLE65542 TUT65542:TVA65542 UEP65542:UEW65542 UOL65542:UOS65542 UYH65542:UYO65542 VID65542:VIK65542 VRZ65542:VSG65542 WBV65542:WCC65542 WLR65542:WLY65542 WVN65542:WVU65542 F131078:M131078 JB131078:JI131078 SX131078:TE131078 ACT131078:ADA131078 AMP131078:AMW131078 AWL131078:AWS131078 BGH131078:BGO131078 BQD131078:BQK131078 BZZ131078:CAG131078 CJV131078:CKC131078 CTR131078:CTY131078 DDN131078:DDU131078 DNJ131078:DNQ131078 DXF131078:DXM131078 EHB131078:EHI131078 EQX131078:ERE131078 FAT131078:FBA131078 FKP131078:FKW131078 FUL131078:FUS131078 GEH131078:GEO131078 GOD131078:GOK131078 GXZ131078:GYG131078 HHV131078:HIC131078 HRR131078:HRY131078 IBN131078:IBU131078 ILJ131078:ILQ131078 IVF131078:IVM131078 JFB131078:JFI131078 JOX131078:JPE131078 JYT131078:JZA131078 KIP131078:KIW131078 KSL131078:KSS131078 LCH131078:LCO131078 LMD131078:LMK131078 LVZ131078:LWG131078 MFV131078:MGC131078 MPR131078:MPY131078 MZN131078:MZU131078 NJJ131078:NJQ131078 NTF131078:NTM131078 ODB131078:ODI131078 OMX131078:ONE131078 OWT131078:OXA131078 PGP131078:PGW131078 PQL131078:PQS131078 QAH131078:QAO131078 QKD131078:QKK131078 QTZ131078:QUG131078 RDV131078:REC131078 RNR131078:RNY131078 RXN131078:RXU131078 SHJ131078:SHQ131078 SRF131078:SRM131078 TBB131078:TBI131078 TKX131078:TLE131078 TUT131078:TVA131078 UEP131078:UEW131078 UOL131078:UOS131078 UYH131078:UYO131078 VID131078:VIK131078 VRZ131078:VSG131078 WBV131078:WCC131078 WLR131078:WLY131078 WVN131078:WVU131078 F196614:M196614 JB196614:JI196614 SX196614:TE196614 ACT196614:ADA196614 AMP196614:AMW196614 AWL196614:AWS196614 BGH196614:BGO196614 BQD196614:BQK196614 BZZ196614:CAG196614 CJV196614:CKC196614 CTR196614:CTY196614 DDN196614:DDU196614 DNJ196614:DNQ196614 DXF196614:DXM196614 EHB196614:EHI196614 EQX196614:ERE196614 FAT196614:FBA196614 FKP196614:FKW196614 FUL196614:FUS196614 GEH196614:GEO196614 GOD196614:GOK196614 GXZ196614:GYG196614 HHV196614:HIC196614 HRR196614:HRY196614 IBN196614:IBU196614 ILJ196614:ILQ196614 IVF196614:IVM196614 JFB196614:JFI196614 JOX196614:JPE196614 JYT196614:JZA196614 KIP196614:KIW196614 KSL196614:KSS196614 LCH196614:LCO196614 LMD196614:LMK196614 LVZ196614:LWG196614 MFV196614:MGC196614 MPR196614:MPY196614 MZN196614:MZU196614 NJJ196614:NJQ196614 NTF196614:NTM196614 ODB196614:ODI196614 OMX196614:ONE196614 OWT196614:OXA196614 PGP196614:PGW196614 PQL196614:PQS196614 QAH196614:QAO196614 QKD196614:QKK196614 QTZ196614:QUG196614 RDV196614:REC196614 RNR196614:RNY196614 RXN196614:RXU196614 SHJ196614:SHQ196614 SRF196614:SRM196614 TBB196614:TBI196614 TKX196614:TLE196614 TUT196614:TVA196614 UEP196614:UEW196614 UOL196614:UOS196614 UYH196614:UYO196614 VID196614:VIK196614 VRZ196614:VSG196614 WBV196614:WCC196614 WLR196614:WLY196614 WVN196614:WVU196614 F262150:M262150 JB262150:JI262150 SX262150:TE262150 ACT262150:ADA262150 AMP262150:AMW262150 AWL262150:AWS262150 BGH262150:BGO262150 BQD262150:BQK262150 BZZ262150:CAG262150 CJV262150:CKC262150 CTR262150:CTY262150 DDN262150:DDU262150 DNJ262150:DNQ262150 DXF262150:DXM262150 EHB262150:EHI262150 EQX262150:ERE262150 FAT262150:FBA262150 FKP262150:FKW262150 FUL262150:FUS262150 GEH262150:GEO262150 GOD262150:GOK262150 GXZ262150:GYG262150 HHV262150:HIC262150 HRR262150:HRY262150 IBN262150:IBU262150 ILJ262150:ILQ262150 IVF262150:IVM262150 JFB262150:JFI262150 JOX262150:JPE262150 JYT262150:JZA262150 KIP262150:KIW262150 KSL262150:KSS262150 LCH262150:LCO262150 LMD262150:LMK262150 LVZ262150:LWG262150 MFV262150:MGC262150 MPR262150:MPY262150 MZN262150:MZU262150 NJJ262150:NJQ262150 NTF262150:NTM262150 ODB262150:ODI262150 OMX262150:ONE262150 OWT262150:OXA262150 PGP262150:PGW262150 PQL262150:PQS262150 QAH262150:QAO262150 QKD262150:QKK262150 QTZ262150:QUG262150 RDV262150:REC262150 RNR262150:RNY262150 RXN262150:RXU262150 SHJ262150:SHQ262150 SRF262150:SRM262150 TBB262150:TBI262150 TKX262150:TLE262150 TUT262150:TVA262150 UEP262150:UEW262150 UOL262150:UOS262150 UYH262150:UYO262150 VID262150:VIK262150 VRZ262150:VSG262150 WBV262150:WCC262150 WLR262150:WLY262150 WVN262150:WVU262150 F327686:M327686 JB327686:JI327686 SX327686:TE327686 ACT327686:ADA327686 AMP327686:AMW327686 AWL327686:AWS327686 BGH327686:BGO327686 BQD327686:BQK327686 BZZ327686:CAG327686 CJV327686:CKC327686 CTR327686:CTY327686 DDN327686:DDU327686 DNJ327686:DNQ327686 DXF327686:DXM327686 EHB327686:EHI327686 EQX327686:ERE327686 FAT327686:FBA327686 FKP327686:FKW327686 FUL327686:FUS327686 GEH327686:GEO327686 GOD327686:GOK327686 GXZ327686:GYG327686 HHV327686:HIC327686 HRR327686:HRY327686 IBN327686:IBU327686 ILJ327686:ILQ327686 IVF327686:IVM327686 JFB327686:JFI327686 JOX327686:JPE327686 JYT327686:JZA327686 KIP327686:KIW327686 KSL327686:KSS327686 LCH327686:LCO327686 LMD327686:LMK327686 LVZ327686:LWG327686 MFV327686:MGC327686 MPR327686:MPY327686 MZN327686:MZU327686 NJJ327686:NJQ327686 NTF327686:NTM327686 ODB327686:ODI327686 OMX327686:ONE327686 OWT327686:OXA327686 PGP327686:PGW327686 PQL327686:PQS327686 QAH327686:QAO327686 QKD327686:QKK327686 QTZ327686:QUG327686 RDV327686:REC327686 RNR327686:RNY327686 RXN327686:RXU327686 SHJ327686:SHQ327686 SRF327686:SRM327686 TBB327686:TBI327686 TKX327686:TLE327686 TUT327686:TVA327686 UEP327686:UEW327686 UOL327686:UOS327686 UYH327686:UYO327686 VID327686:VIK327686 VRZ327686:VSG327686 WBV327686:WCC327686 WLR327686:WLY327686 WVN327686:WVU327686 F393222:M393222 JB393222:JI393222 SX393222:TE393222 ACT393222:ADA393222 AMP393222:AMW393222 AWL393222:AWS393222 BGH393222:BGO393222 BQD393222:BQK393222 BZZ393222:CAG393222 CJV393222:CKC393222 CTR393222:CTY393222 DDN393222:DDU393222 DNJ393222:DNQ393222 DXF393222:DXM393222 EHB393222:EHI393222 EQX393222:ERE393222 FAT393222:FBA393222 FKP393222:FKW393222 FUL393222:FUS393222 GEH393222:GEO393222 GOD393222:GOK393222 GXZ393222:GYG393222 HHV393222:HIC393222 HRR393222:HRY393222 IBN393222:IBU393222 ILJ393222:ILQ393222 IVF393222:IVM393222 JFB393222:JFI393222 JOX393222:JPE393222 JYT393222:JZA393222 KIP393222:KIW393222 KSL393222:KSS393222 LCH393222:LCO393222 LMD393222:LMK393222 LVZ393222:LWG393222 MFV393222:MGC393222 MPR393222:MPY393222 MZN393222:MZU393222 NJJ393222:NJQ393222 NTF393222:NTM393222 ODB393222:ODI393222 OMX393222:ONE393222 OWT393222:OXA393222 PGP393222:PGW393222 PQL393222:PQS393222 QAH393222:QAO393222 QKD393222:QKK393222 QTZ393222:QUG393222 RDV393222:REC393222 RNR393222:RNY393222 RXN393222:RXU393222 SHJ393222:SHQ393222 SRF393222:SRM393222 TBB393222:TBI393222 TKX393222:TLE393222 TUT393222:TVA393222 UEP393222:UEW393222 UOL393222:UOS393222 UYH393222:UYO393222 VID393222:VIK393222 VRZ393222:VSG393222 WBV393222:WCC393222 WLR393222:WLY393222 WVN393222:WVU393222 F458758:M458758 JB458758:JI458758 SX458758:TE458758 ACT458758:ADA458758 AMP458758:AMW458758 AWL458758:AWS458758 BGH458758:BGO458758 BQD458758:BQK458758 BZZ458758:CAG458758 CJV458758:CKC458758 CTR458758:CTY458758 DDN458758:DDU458758 DNJ458758:DNQ458758 DXF458758:DXM458758 EHB458758:EHI458758 EQX458758:ERE458758 FAT458758:FBA458758 FKP458758:FKW458758 FUL458758:FUS458758 GEH458758:GEO458758 GOD458758:GOK458758 GXZ458758:GYG458758 HHV458758:HIC458758 HRR458758:HRY458758 IBN458758:IBU458758 ILJ458758:ILQ458758 IVF458758:IVM458758 JFB458758:JFI458758 JOX458758:JPE458758 JYT458758:JZA458758 KIP458758:KIW458758 KSL458758:KSS458758 LCH458758:LCO458758 LMD458758:LMK458758 LVZ458758:LWG458758 MFV458758:MGC458758 MPR458758:MPY458758 MZN458758:MZU458758 NJJ458758:NJQ458758 NTF458758:NTM458758 ODB458758:ODI458758 OMX458758:ONE458758 OWT458758:OXA458758 PGP458758:PGW458758 PQL458758:PQS458758 QAH458758:QAO458758 QKD458758:QKK458758 QTZ458758:QUG458758 RDV458758:REC458758 RNR458758:RNY458758 RXN458758:RXU458758 SHJ458758:SHQ458758 SRF458758:SRM458758 TBB458758:TBI458758 TKX458758:TLE458758 TUT458758:TVA458758 UEP458758:UEW458758 UOL458758:UOS458758 UYH458758:UYO458758 VID458758:VIK458758 VRZ458758:VSG458758 WBV458758:WCC458758 WLR458758:WLY458758 WVN458758:WVU458758 F524294:M524294 JB524294:JI524294 SX524294:TE524294 ACT524294:ADA524294 AMP524294:AMW524294 AWL524294:AWS524294 BGH524294:BGO524294 BQD524294:BQK524294 BZZ524294:CAG524294 CJV524294:CKC524294 CTR524294:CTY524294 DDN524294:DDU524294 DNJ524294:DNQ524294 DXF524294:DXM524294 EHB524294:EHI524294 EQX524294:ERE524294 FAT524294:FBA524294 FKP524294:FKW524294 FUL524294:FUS524294 GEH524294:GEO524294 GOD524294:GOK524294 GXZ524294:GYG524294 HHV524294:HIC524294 HRR524294:HRY524294 IBN524294:IBU524294 ILJ524294:ILQ524294 IVF524294:IVM524294 JFB524294:JFI524294 JOX524294:JPE524294 JYT524294:JZA524294 KIP524294:KIW524294 KSL524294:KSS524294 LCH524294:LCO524294 LMD524294:LMK524294 LVZ524294:LWG524294 MFV524294:MGC524294 MPR524294:MPY524294 MZN524294:MZU524294 NJJ524294:NJQ524294 NTF524294:NTM524294 ODB524294:ODI524294 OMX524294:ONE524294 OWT524294:OXA524294 PGP524294:PGW524294 PQL524294:PQS524294 QAH524294:QAO524294 QKD524294:QKK524294 QTZ524294:QUG524294 RDV524294:REC524294 RNR524294:RNY524294 RXN524294:RXU524294 SHJ524294:SHQ524294 SRF524294:SRM524294 TBB524294:TBI524294 TKX524294:TLE524294 TUT524294:TVA524294 UEP524294:UEW524294 UOL524294:UOS524294 UYH524294:UYO524294 VID524294:VIK524294 VRZ524294:VSG524294 WBV524294:WCC524294 WLR524294:WLY524294 WVN524294:WVU524294 F589830:M589830 JB589830:JI589830 SX589830:TE589830 ACT589830:ADA589830 AMP589830:AMW589830 AWL589830:AWS589830 BGH589830:BGO589830 BQD589830:BQK589830 BZZ589830:CAG589830 CJV589830:CKC589830 CTR589830:CTY589830 DDN589830:DDU589830 DNJ589830:DNQ589830 DXF589830:DXM589830 EHB589830:EHI589830 EQX589830:ERE589830 FAT589830:FBA589830 FKP589830:FKW589830 FUL589830:FUS589830 GEH589830:GEO589830 GOD589830:GOK589830 GXZ589830:GYG589830 HHV589830:HIC589830 HRR589830:HRY589830 IBN589830:IBU589830 ILJ589830:ILQ589830 IVF589830:IVM589830 JFB589830:JFI589830 JOX589830:JPE589830 JYT589830:JZA589830 KIP589830:KIW589830 KSL589830:KSS589830 LCH589830:LCO589830 LMD589830:LMK589830 LVZ589830:LWG589830 MFV589830:MGC589830 MPR589830:MPY589830 MZN589830:MZU589830 NJJ589830:NJQ589830 NTF589830:NTM589830 ODB589830:ODI589830 OMX589830:ONE589830 OWT589830:OXA589830 PGP589830:PGW589830 PQL589830:PQS589830 QAH589830:QAO589830 QKD589830:QKK589830 QTZ589830:QUG589830 RDV589830:REC589830 RNR589830:RNY589830 RXN589830:RXU589830 SHJ589830:SHQ589830 SRF589830:SRM589830 TBB589830:TBI589830 TKX589830:TLE589830 TUT589830:TVA589830 UEP589830:UEW589830 UOL589830:UOS589830 UYH589830:UYO589830 VID589830:VIK589830 VRZ589830:VSG589830 WBV589830:WCC589830 WLR589830:WLY589830 WVN589830:WVU589830 F655366:M655366 JB655366:JI655366 SX655366:TE655366 ACT655366:ADA655366 AMP655366:AMW655366 AWL655366:AWS655366 BGH655366:BGO655366 BQD655366:BQK655366 BZZ655366:CAG655366 CJV655366:CKC655366 CTR655366:CTY655366 DDN655366:DDU655366 DNJ655366:DNQ655366 DXF655366:DXM655366 EHB655366:EHI655366 EQX655366:ERE655366 FAT655366:FBA655366 FKP655366:FKW655366 FUL655366:FUS655366 GEH655366:GEO655366 GOD655366:GOK655366 GXZ655366:GYG655366 HHV655366:HIC655366 HRR655366:HRY655366 IBN655366:IBU655366 ILJ655366:ILQ655366 IVF655366:IVM655366 JFB655366:JFI655366 JOX655366:JPE655366 JYT655366:JZA655366 KIP655366:KIW655366 KSL655366:KSS655366 LCH655366:LCO655366 LMD655366:LMK655366 LVZ655366:LWG655366 MFV655366:MGC655366 MPR655366:MPY655366 MZN655366:MZU655366 NJJ655366:NJQ655366 NTF655366:NTM655366 ODB655366:ODI655366 OMX655366:ONE655366 OWT655366:OXA655366 PGP655366:PGW655366 PQL655366:PQS655366 QAH655366:QAO655366 QKD655366:QKK655366 QTZ655366:QUG655366 RDV655366:REC655366 RNR655366:RNY655366 RXN655366:RXU655366 SHJ655366:SHQ655366 SRF655366:SRM655366 TBB655366:TBI655366 TKX655366:TLE655366 TUT655366:TVA655366 UEP655366:UEW655366 UOL655366:UOS655366 UYH655366:UYO655366 VID655366:VIK655366 VRZ655366:VSG655366 WBV655366:WCC655366 WLR655366:WLY655366 WVN655366:WVU655366 F720902:M720902 JB720902:JI720902 SX720902:TE720902 ACT720902:ADA720902 AMP720902:AMW720902 AWL720902:AWS720902 BGH720902:BGO720902 BQD720902:BQK720902 BZZ720902:CAG720902 CJV720902:CKC720902 CTR720902:CTY720902 DDN720902:DDU720902 DNJ720902:DNQ720902 DXF720902:DXM720902 EHB720902:EHI720902 EQX720902:ERE720902 FAT720902:FBA720902 FKP720902:FKW720902 FUL720902:FUS720902 GEH720902:GEO720902 GOD720902:GOK720902 GXZ720902:GYG720902 HHV720902:HIC720902 HRR720902:HRY720902 IBN720902:IBU720902 ILJ720902:ILQ720902 IVF720902:IVM720902 JFB720902:JFI720902 JOX720902:JPE720902 JYT720902:JZA720902 KIP720902:KIW720902 KSL720902:KSS720902 LCH720902:LCO720902 LMD720902:LMK720902 LVZ720902:LWG720902 MFV720902:MGC720902 MPR720902:MPY720902 MZN720902:MZU720902 NJJ720902:NJQ720902 NTF720902:NTM720902 ODB720902:ODI720902 OMX720902:ONE720902 OWT720902:OXA720902 PGP720902:PGW720902 PQL720902:PQS720902 QAH720902:QAO720902 QKD720902:QKK720902 QTZ720902:QUG720902 RDV720902:REC720902 RNR720902:RNY720902 RXN720902:RXU720902 SHJ720902:SHQ720902 SRF720902:SRM720902 TBB720902:TBI720902 TKX720902:TLE720902 TUT720902:TVA720902 UEP720902:UEW720902 UOL720902:UOS720902 UYH720902:UYO720902 VID720902:VIK720902 VRZ720902:VSG720902 WBV720902:WCC720902 WLR720902:WLY720902 WVN720902:WVU720902 F786438:M786438 JB786438:JI786438 SX786438:TE786438 ACT786438:ADA786438 AMP786438:AMW786438 AWL786438:AWS786438 BGH786438:BGO786438 BQD786438:BQK786438 BZZ786438:CAG786438 CJV786438:CKC786438 CTR786438:CTY786438 DDN786438:DDU786438 DNJ786438:DNQ786438 DXF786438:DXM786438 EHB786438:EHI786438 EQX786438:ERE786438 FAT786438:FBA786438 FKP786438:FKW786438 FUL786438:FUS786438 GEH786438:GEO786438 GOD786438:GOK786438 GXZ786438:GYG786438 HHV786438:HIC786438 HRR786438:HRY786438 IBN786438:IBU786438 ILJ786438:ILQ786438 IVF786438:IVM786438 JFB786438:JFI786438 JOX786438:JPE786438 JYT786438:JZA786438 KIP786438:KIW786438 KSL786438:KSS786438 LCH786438:LCO786438 LMD786438:LMK786438 LVZ786438:LWG786438 MFV786438:MGC786438 MPR786438:MPY786438 MZN786438:MZU786438 NJJ786438:NJQ786438 NTF786438:NTM786438 ODB786438:ODI786438 OMX786438:ONE786438 OWT786438:OXA786438 PGP786438:PGW786438 PQL786438:PQS786438 QAH786438:QAO786438 QKD786438:QKK786438 QTZ786438:QUG786438 RDV786438:REC786438 RNR786438:RNY786438 RXN786438:RXU786438 SHJ786438:SHQ786438 SRF786438:SRM786438 TBB786438:TBI786438 TKX786438:TLE786438 TUT786438:TVA786438 UEP786438:UEW786438 UOL786438:UOS786438 UYH786438:UYO786438 VID786438:VIK786438 VRZ786438:VSG786438 WBV786438:WCC786438 WLR786438:WLY786438 WVN786438:WVU786438 F851974:M851974 JB851974:JI851974 SX851974:TE851974 ACT851974:ADA851974 AMP851974:AMW851974 AWL851974:AWS851974 BGH851974:BGO851974 BQD851974:BQK851974 BZZ851974:CAG851974 CJV851974:CKC851974 CTR851974:CTY851974 DDN851974:DDU851974 DNJ851974:DNQ851974 DXF851974:DXM851974 EHB851974:EHI851974 EQX851974:ERE851974 FAT851974:FBA851974 FKP851974:FKW851974 FUL851974:FUS851974 GEH851974:GEO851974 GOD851974:GOK851974 GXZ851974:GYG851974 HHV851974:HIC851974 HRR851974:HRY851974 IBN851974:IBU851974 ILJ851974:ILQ851974 IVF851974:IVM851974 JFB851974:JFI851974 JOX851974:JPE851974 JYT851974:JZA851974 KIP851974:KIW851974 KSL851974:KSS851974 LCH851974:LCO851974 LMD851974:LMK851974 LVZ851974:LWG851974 MFV851974:MGC851974 MPR851974:MPY851974 MZN851974:MZU851974 NJJ851974:NJQ851974 NTF851974:NTM851974 ODB851974:ODI851974 OMX851974:ONE851974 OWT851974:OXA851974 PGP851974:PGW851974 PQL851974:PQS851974 QAH851974:QAO851974 QKD851974:QKK851974 QTZ851974:QUG851974 RDV851974:REC851974 RNR851974:RNY851974 RXN851974:RXU851974 SHJ851974:SHQ851974 SRF851974:SRM851974 TBB851974:TBI851974 TKX851974:TLE851974 TUT851974:TVA851974 UEP851974:UEW851974 UOL851974:UOS851974 UYH851974:UYO851974 VID851974:VIK851974 VRZ851974:VSG851974 WBV851974:WCC851974 WLR851974:WLY851974 WVN851974:WVU851974 F917510:M917510 JB917510:JI917510 SX917510:TE917510 ACT917510:ADA917510 AMP917510:AMW917510 AWL917510:AWS917510 BGH917510:BGO917510 BQD917510:BQK917510 BZZ917510:CAG917510 CJV917510:CKC917510 CTR917510:CTY917510 DDN917510:DDU917510 DNJ917510:DNQ917510 DXF917510:DXM917510 EHB917510:EHI917510 EQX917510:ERE917510 FAT917510:FBA917510 FKP917510:FKW917510 FUL917510:FUS917510 GEH917510:GEO917510 GOD917510:GOK917510 GXZ917510:GYG917510 HHV917510:HIC917510 HRR917510:HRY917510 IBN917510:IBU917510 ILJ917510:ILQ917510 IVF917510:IVM917510 JFB917510:JFI917510 JOX917510:JPE917510 JYT917510:JZA917510 KIP917510:KIW917510 KSL917510:KSS917510 LCH917510:LCO917510 LMD917510:LMK917510 LVZ917510:LWG917510 MFV917510:MGC917510 MPR917510:MPY917510 MZN917510:MZU917510 NJJ917510:NJQ917510 NTF917510:NTM917510 ODB917510:ODI917510 OMX917510:ONE917510 OWT917510:OXA917510 PGP917510:PGW917510 PQL917510:PQS917510 QAH917510:QAO917510 QKD917510:QKK917510 QTZ917510:QUG917510 RDV917510:REC917510 RNR917510:RNY917510 RXN917510:RXU917510 SHJ917510:SHQ917510 SRF917510:SRM917510 TBB917510:TBI917510 TKX917510:TLE917510 TUT917510:TVA917510 UEP917510:UEW917510 UOL917510:UOS917510 UYH917510:UYO917510 VID917510:VIK917510 VRZ917510:VSG917510 WBV917510:WCC917510 WLR917510:WLY917510 WVN917510:WVU917510 F983046:M983046 JB983046:JI983046 SX983046:TE983046 ACT983046:ADA983046 AMP983046:AMW983046 AWL983046:AWS983046 BGH983046:BGO983046 BQD983046:BQK983046 BZZ983046:CAG983046 CJV983046:CKC983046 CTR983046:CTY983046 DDN983046:DDU983046 DNJ983046:DNQ983046 DXF983046:DXM983046 EHB983046:EHI983046 EQX983046:ERE983046 FAT983046:FBA983046 FKP983046:FKW983046 FUL983046:FUS983046 GEH983046:GEO983046 GOD983046:GOK983046 GXZ983046:GYG983046 HHV983046:HIC983046 HRR983046:HRY983046 IBN983046:IBU983046 ILJ983046:ILQ983046 IVF983046:IVM983046 JFB983046:JFI983046 JOX983046:JPE983046 JYT983046:JZA983046 KIP983046:KIW983046 KSL983046:KSS983046 LCH983046:LCO983046 LMD983046:LMK983046 LVZ983046:LWG983046 MFV983046:MGC983046 MPR983046:MPY983046 MZN983046:MZU983046 NJJ983046:NJQ983046 NTF983046:NTM983046 ODB983046:ODI983046 OMX983046:ONE983046 OWT983046:OXA983046 PGP983046:PGW983046 PQL983046:PQS983046 QAH983046:QAO983046 QKD983046:QKK983046 QTZ983046:QUG983046 RDV983046:REC983046 RNR983046:RNY983046 RXN983046:RXU983046 SHJ983046:SHQ983046 SRF983046:SRM983046 TBB983046:TBI983046 TKX983046:TLE983046 TUT983046:TVA983046 UEP983046:UEW983046 UOL983046:UOS983046 UYH983046:UYO983046 VID983046:VIK983046 VRZ983046:VSG983046 WBV983046:WCC983046 WLR983046:WLY983046 WVN983046:WVU983046 F16:M16 JB16:JI16 SX16:TE16 ACT16:ADA16 AMP16:AMW16 AWL16:AWS16 BGH16:BGO16 BQD16:BQK16 BZZ16:CAG16 CJV16:CKC16 CTR16:CTY16 DDN16:DDU16 DNJ16:DNQ16 DXF16:DXM16 EHB16:EHI16 EQX16:ERE16 FAT16:FBA16 FKP16:FKW16 FUL16:FUS16 GEH16:GEO16 GOD16:GOK16 GXZ16:GYG16 HHV16:HIC16 HRR16:HRY16 IBN16:IBU16 ILJ16:ILQ16 IVF16:IVM16 JFB16:JFI16 JOX16:JPE16 JYT16:JZA16 KIP16:KIW16 KSL16:KSS16 LCH16:LCO16 LMD16:LMK16 LVZ16:LWG16 MFV16:MGC16 MPR16:MPY16 MZN16:MZU16 NJJ16:NJQ16 NTF16:NTM16 ODB16:ODI16 OMX16:ONE16 OWT16:OXA16 PGP16:PGW16 PQL16:PQS16 QAH16:QAO16 QKD16:QKK16 QTZ16:QUG16 RDV16:REC16 RNR16:RNY16 RXN16:RXU16 SHJ16:SHQ16 SRF16:SRM16 TBB16:TBI16 TKX16:TLE16 TUT16:TVA16 UEP16:UEW16 UOL16:UOS16 UYH16:UYO16 VID16:VIK16 VRZ16:VSG16 WBV16:WCC16 WLR16:WLY16 WVN16:WVU16 F65552:M65552 JB65552:JI65552 SX65552:TE65552 ACT65552:ADA65552 AMP65552:AMW65552 AWL65552:AWS65552 BGH65552:BGO65552 BQD65552:BQK65552 BZZ65552:CAG65552 CJV65552:CKC65552 CTR65552:CTY65552 DDN65552:DDU65552 DNJ65552:DNQ65552 DXF65552:DXM65552 EHB65552:EHI65552 EQX65552:ERE65552 FAT65552:FBA65552 FKP65552:FKW65552 FUL65552:FUS65552 GEH65552:GEO65552 GOD65552:GOK65552 GXZ65552:GYG65552 HHV65552:HIC65552 HRR65552:HRY65552 IBN65552:IBU65552 ILJ65552:ILQ65552 IVF65552:IVM65552 JFB65552:JFI65552 JOX65552:JPE65552 JYT65552:JZA65552 KIP65552:KIW65552 KSL65552:KSS65552 LCH65552:LCO65552 LMD65552:LMK65552 LVZ65552:LWG65552 MFV65552:MGC65552 MPR65552:MPY65552 MZN65552:MZU65552 NJJ65552:NJQ65552 NTF65552:NTM65552 ODB65552:ODI65552 OMX65552:ONE65552 OWT65552:OXA65552 PGP65552:PGW65552 PQL65552:PQS65552 QAH65552:QAO65552 QKD65552:QKK65552 QTZ65552:QUG65552 RDV65552:REC65552 RNR65552:RNY65552 RXN65552:RXU65552 SHJ65552:SHQ65552 SRF65552:SRM65552 TBB65552:TBI65552 TKX65552:TLE65552 TUT65552:TVA65552 UEP65552:UEW65552 UOL65552:UOS65552 UYH65552:UYO65552 VID65552:VIK65552 VRZ65552:VSG65552 WBV65552:WCC65552 WLR65552:WLY65552 WVN65552:WVU65552 F131088:M131088 JB131088:JI131088 SX131088:TE131088 ACT131088:ADA131088 AMP131088:AMW131088 AWL131088:AWS131088 BGH131088:BGO131088 BQD131088:BQK131088 BZZ131088:CAG131088 CJV131088:CKC131088 CTR131088:CTY131088 DDN131088:DDU131088 DNJ131088:DNQ131088 DXF131088:DXM131088 EHB131088:EHI131088 EQX131088:ERE131088 FAT131088:FBA131088 FKP131088:FKW131088 FUL131088:FUS131088 GEH131088:GEO131088 GOD131088:GOK131088 GXZ131088:GYG131088 HHV131088:HIC131088 HRR131088:HRY131088 IBN131088:IBU131088 ILJ131088:ILQ131088 IVF131088:IVM131088 JFB131088:JFI131088 JOX131088:JPE131088 JYT131088:JZA131088 KIP131088:KIW131088 KSL131088:KSS131088 LCH131088:LCO131088 LMD131088:LMK131088 LVZ131088:LWG131088 MFV131088:MGC131088 MPR131088:MPY131088 MZN131088:MZU131088 NJJ131088:NJQ131088 NTF131088:NTM131088 ODB131088:ODI131088 OMX131088:ONE131088 OWT131088:OXA131088 PGP131088:PGW131088 PQL131088:PQS131088 QAH131088:QAO131088 QKD131088:QKK131088 QTZ131088:QUG131088 RDV131088:REC131088 RNR131088:RNY131088 RXN131088:RXU131088 SHJ131088:SHQ131088 SRF131088:SRM131088 TBB131088:TBI131088 TKX131088:TLE131088 TUT131088:TVA131088 UEP131088:UEW131088 UOL131088:UOS131088 UYH131088:UYO131088 VID131088:VIK131088 VRZ131088:VSG131088 WBV131088:WCC131088 WLR131088:WLY131088 WVN131088:WVU131088 F196624:M196624 JB196624:JI196624 SX196624:TE196624 ACT196624:ADA196624 AMP196624:AMW196624 AWL196624:AWS196624 BGH196624:BGO196624 BQD196624:BQK196624 BZZ196624:CAG196624 CJV196624:CKC196624 CTR196624:CTY196624 DDN196624:DDU196624 DNJ196624:DNQ196624 DXF196624:DXM196624 EHB196624:EHI196624 EQX196624:ERE196624 FAT196624:FBA196624 FKP196624:FKW196624 FUL196624:FUS196624 GEH196624:GEO196624 GOD196624:GOK196624 GXZ196624:GYG196624 HHV196624:HIC196624 HRR196624:HRY196624 IBN196624:IBU196624 ILJ196624:ILQ196624 IVF196624:IVM196624 JFB196624:JFI196624 JOX196624:JPE196624 JYT196624:JZA196624 KIP196624:KIW196624 KSL196624:KSS196624 LCH196624:LCO196624 LMD196624:LMK196624 LVZ196624:LWG196624 MFV196624:MGC196624 MPR196624:MPY196624 MZN196624:MZU196624 NJJ196624:NJQ196624 NTF196624:NTM196624 ODB196624:ODI196624 OMX196624:ONE196624 OWT196624:OXA196624 PGP196624:PGW196624 PQL196624:PQS196624 QAH196624:QAO196624 QKD196624:QKK196624 QTZ196624:QUG196624 RDV196624:REC196624 RNR196624:RNY196624 RXN196624:RXU196624 SHJ196624:SHQ196624 SRF196624:SRM196624 TBB196624:TBI196624 TKX196624:TLE196624 TUT196624:TVA196624 UEP196624:UEW196624 UOL196624:UOS196624 UYH196624:UYO196624 VID196624:VIK196624 VRZ196624:VSG196624 WBV196624:WCC196624 WLR196624:WLY196624 WVN196624:WVU196624 F262160:M262160 JB262160:JI262160 SX262160:TE262160 ACT262160:ADA262160 AMP262160:AMW262160 AWL262160:AWS262160 BGH262160:BGO262160 BQD262160:BQK262160 BZZ262160:CAG262160 CJV262160:CKC262160 CTR262160:CTY262160 DDN262160:DDU262160 DNJ262160:DNQ262160 DXF262160:DXM262160 EHB262160:EHI262160 EQX262160:ERE262160 FAT262160:FBA262160 FKP262160:FKW262160 FUL262160:FUS262160 GEH262160:GEO262160 GOD262160:GOK262160 GXZ262160:GYG262160 HHV262160:HIC262160 HRR262160:HRY262160 IBN262160:IBU262160 ILJ262160:ILQ262160 IVF262160:IVM262160 JFB262160:JFI262160 JOX262160:JPE262160 JYT262160:JZA262160 KIP262160:KIW262160 KSL262160:KSS262160 LCH262160:LCO262160 LMD262160:LMK262160 LVZ262160:LWG262160 MFV262160:MGC262160 MPR262160:MPY262160 MZN262160:MZU262160 NJJ262160:NJQ262160 NTF262160:NTM262160 ODB262160:ODI262160 OMX262160:ONE262160 OWT262160:OXA262160 PGP262160:PGW262160 PQL262160:PQS262160 QAH262160:QAO262160 QKD262160:QKK262160 QTZ262160:QUG262160 RDV262160:REC262160 RNR262160:RNY262160 RXN262160:RXU262160 SHJ262160:SHQ262160 SRF262160:SRM262160 TBB262160:TBI262160 TKX262160:TLE262160 TUT262160:TVA262160 UEP262160:UEW262160 UOL262160:UOS262160 UYH262160:UYO262160 VID262160:VIK262160 VRZ262160:VSG262160 WBV262160:WCC262160 WLR262160:WLY262160 WVN262160:WVU262160 F327696:M327696 JB327696:JI327696 SX327696:TE327696 ACT327696:ADA327696 AMP327696:AMW327696 AWL327696:AWS327696 BGH327696:BGO327696 BQD327696:BQK327696 BZZ327696:CAG327696 CJV327696:CKC327696 CTR327696:CTY327696 DDN327696:DDU327696 DNJ327696:DNQ327696 DXF327696:DXM327696 EHB327696:EHI327696 EQX327696:ERE327696 FAT327696:FBA327696 FKP327696:FKW327696 FUL327696:FUS327696 GEH327696:GEO327696 GOD327696:GOK327696 GXZ327696:GYG327696 HHV327696:HIC327696 HRR327696:HRY327696 IBN327696:IBU327696 ILJ327696:ILQ327696 IVF327696:IVM327696 JFB327696:JFI327696 JOX327696:JPE327696 JYT327696:JZA327696 KIP327696:KIW327696 KSL327696:KSS327696 LCH327696:LCO327696 LMD327696:LMK327696 LVZ327696:LWG327696 MFV327696:MGC327696 MPR327696:MPY327696 MZN327696:MZU327696 NJJ327696:NJQ327696 NTF327696:NTM327696 ODB327696:ODI327696 OMX327696:ONE327696 OWT327696:OXA327696 PGP327696:PGW327696 PQL327696:PQS327696 QAH327696:QAO327696 QKD327696:QKK327696 QTZ327696:QUG327696 RDV327696:REC327696 RNR327696:RNY327696 RXN327696:RXU327696 SHJ327696:SHQ327696 SRF327696:SRM327696 TBB327696:TBI327696 TKX327696:TLE327696 TUT327696:TVA327696 UEP327696:UEW327696 UOL327696:UOS327696 UYH327696:UYO327696 VID327696:VIK327696 VRZ327696:VSG327696 WBV327696:WCC327696 WLR327696:WLY327696 WVN327696:WVU327696 F393232:M393232 JB393232:JI393232 SX393232:TE393232 ACT393232:ADA393232 AMP393232:AMW393232 AWL393232:AWS393232 BGH393232:BGO393232 BQD393232:BQK393232 BZZ393232:CAG393232 CJV393232:CKC393232 CTR393232:CTY393232 DDN393232:DDU393232 DNJ393232:DNQ393232 DXF393232:DXM393232 EHB393232:EHI393232 EQX393232:ERE393232 FAT393232:FBA393232 FKP393232:FKW393232 FUL393232:FUS393232 GEH393232:GEO393232 GOD393232:GOK393232 GXZ393232:GYG393232 HHV393232:HIC393232 HRR393232:HRY393232 IBN393232:IBU393232 ILJ393232:ILQ393232 IVF393232:IVM393232 JFB393232:JFI393232 JOX393232:JPE393232 JYT393232:JZA393232 KIP393232:KIW393232 KSL393232:KSS393232 LCH393232:LCO393232 LMD393232:LMK393232 LVZ393232:LWG393232 MFV393232:MGC393232 MPR393232:MPY393232 MZN393232:MZU393232 NJJ393232:NJQ393232 NTF393232:NTM393232 ODB393232:ODI393232 OMX393232:ONE393232 OWT393232:OXA393232 PGP393232:PGW393232 PQL393232:PQS393232 QAH393232:QAO393232 QKD393232:QKK393232 QTZ393232:QUG393232 RDV393232:REC393232 RNR393232:RNY393232 RXN393232:RXU393232 SHJ393232:SHQ393232 SRF393232:SRM393232 TBB393232:TBI393232 TKX393232:TLE393232 TUT393232:TVA393232 UEP393232:UEW393232 UOL393232:UOS393232 UYH393232:UYO393232 VID393232:VIK393232 VRZ393232:VSG393232 WBV393232:WCC393232 WLR393232:WLY393232 WVN393232:WVU393232 F458768:M458768 JB458768:JI458768 SX458768:TE458768 ACT458768:ADA458768 AMP458768:AMW458768 AWL458768:AWS458768 BGH458768:BGO458768 BQD458768:BQK458768 BZZ458768:CAG458768 CJV458768:CKC458768 CTR458768:CTY458768 DDN458768:DDU458768 DNJ458768:DNQ458768 DXF458768:DXM458768 EHB458768:EHI458768 EQX458768:ERE458768 FAT458768:FBA458768 FKP458768:FKW458768 FUL458768:FUS458768 GEH458768:GEO458768 GOD458768:GOK458768 GXZ458768:GYG458768 HHV458768:HIC458768 HRR458768:HRY458768 IBN458768:IBU458768 ILJ458768:ILQ458768 IVF458768:IVM458768 JFB458768:JFI458768 JOX458768:JPE458768 JYT458768:JZA458768 KIP458768:KIW458768 KSL458768:KSS458768 LCH458768:LCO458768 LMD458768:LMK458768 LVZ458768:LWG458768 MFV458768:MGC458768 MPR458768:MPY458768 MZN458768:MZU458768 NJJ458768:NJQ458768 NTF458768:NTM458768 ODB458768:ODI458768 OMX458768:ONE458768 OWT458768:OXA458768 PGP458768:PGW458768 PQL458768:PQS458768 QAH458768:QAO458768 QKD458768:QKK458768 QTZ458768:QUG458768 RDV458768:REC458768 RNR458768:RNY458768 RXN458768:RXU458768 SHJ458768:SHQ458768 SRF458768:SRM458768 TBB458768:TBI458768 TKX458768:TLE458768 TUT458768:TVA458768 UEP458768:UEW458768 UOL458768:UOS458768 UYH458768:UYO458768 VID458768:VIK458768 VRZ458768:VSG458768 WBV458768:WCC458768 WLR458768:WLY458768 WVN458768:WVU458768 F524304:M524304 JB524304:JI524304 SX524304:TE524304 ACT524304:ADA524304 AMP524304:AMW524304 AWL524304:AWS524304 BGH524304:BGO524304 BQD524304:BQK524304 BZZ524304:CAG524304 CJV524304:CKC524304 CTR524304:CTY524304 DDN524304:DDU524304 DNJ524304:DNQ524304 DXF524304:DXM524304 EHB524304:EHI524304 EQX524304:ERE524304 FAT524304:FBA524304 FKP524304:FKW524304 FUL524304:FUS524304 GEH524304:GEO524304 GOD524304:GOK524304 GXZ524304:GYG524304 HHV524304:HIC524304 HRR524304:HRY524304 IBN524304:IBU524304 ILJ524304:ILQ524304 IVF524304:IVM524304 JFB524304:JFI524304 JOX524304:JPE524304 JYT524304:JZA524304 KIP524304:KIW524304 KSL524304:KSS524304 LCH524304:LCO524304 LMD524304:LMK524304 LVZ524304:LWG524304 MFV524304:MGC524304 MPR524304:MPY524304 MZN524304:MZU524304 NJJ524304:NJQ524304 NTF524304:NTM524304 ODB524304:ODI524304 OMX524304:ONE524304 OWT524304:OXA524304 PGP524304:PGW524304 PQL524304:PQS524304 QAH524304:QAO524304 QKD524304:QKK524304 QTZ524304:QUG524304 RDV524304:REC524304 RNR524304:RNY524304 RXN524304:RXU524304 SHJ524304:SHQ524304 SRF524304:SRM524304 TBB524304:TBI524304 TKX524304:TLE524304 TUT524304:TVA524304 UEP524304:UEW524304 UOL524304:UOS524304 UYH524304:UYO524304 VID524304:VIK524304 VRZ524304:VSG524304 WBV524304:WCC524304 WLR524304:WLY524304 WVN524304:WVU524304 F589840:M589840 JB589840:JI589840 SX589840:TE589840 ACT589840:ADA589840 AMP589840:AMW589840 AWL589840:AWS589840 BGH589840:BGO589840 BQD589840:BQK589840 BZZ589840:CAG589840 CJV589840:CKC589840 CTR589840:CTY589840 DDN589840:DDU589840 DNJ589840:DNQ589840 DXF589840:DXM589840 EHB589840:EHI589840 EQX589840:ERE589840 FAT589840:FBA589840 FKP589840:FKW589840 FUL589840:FUS589840 GEH589840:GEO589840 GOD589840:GOK589840 GXZ589840:GYG589840 HHV589840:HIC589840 HRR589840:HRY589840 IBN589840:IBU589840 ILJ589840:ILQ589840 IVF589840:IVM589840 JFB589840:JFI589840 JOX589840:JPE589840 JYT589840:JZA589840 KIP589840:KIW589840 KSL589840:KSS589840 LCH589840:LCO589840 LMD589840:LMK589840 LVZ589840:LWG589840 MFV589840:MGC589840 MPR589840:MPY589840 MZN589840:MZU589840 NJJ589840:NJQ589840 NTF589840:NTM589840 ODB589840:ODI589840 OMX589840:ONE589840 OWT589840:OXA589840 PGP589840:PGW589840 PQL589840:PQS589840 QAH589840:QAO589840 QKD589840:QKK589840 QTZ589840:QUG589840 RDV589840:REC589840 RNR589840:RNY589840 RXN589840:RXU589840 SHJ589840:SHQ589840 SRF589840:SRM589840 TBB589840:TBI589840 TKX589840:TLE589840 TUT589840:TVA589840 UEP589840:UEW589840 UOL589840:UOS589840 UYH589840:UYO589840 VID589840:VIK589840 VRZ589840:VSG589840 WBV589840:WCC589840 WLR589840:WLY589840 WVN589840:WVU589840 F655376:M655376 JB655376:JI655376 SX655376:TE655376 ACT655376:ADA655376 AMP655376:AMW655376 AWL655376:AWS655376 BGH655376:BGO655376 BQD655376:BQK655376 BZZ655376:CAG655376 CJV655376:CKC655376 CTR655376:CTY655376 DDN655376:DDU655376 DNJ655376:DNQ655376 DXF655376:DXM655376 EHB655376:EHI655376 EQX655376:ERE655376 FAT655376:FBA655376 FKP655376:FKW655376 FUL655376:FUS655376 GEH655376:GEO655376 GOD655376:GOK655376 GXZ655376:GYG655376 HHV655376:HIC655376 HRR655376:HRY655376 IBN655376:IBU655376 ILJ655376:ILQ655376 IVF655376:IVM655376 JFB655376:JFI655376 JOX655376:JPE655376 JYT655376:JZA655376 KIP655376:KIW655376 KSL655376:KSS655376 LCH655376:LCO655376 LMD655376:LMK655376 LVZ655376:LWG655376 MFV655376:MGC655376 MPR655376:MPY655376 MZN655376:MZU655376 NJJ655376:NJQ655376 NTF655376:NTM655376 ODB655376:ODI655376 OMX655376:ONE655376 OWT655376:OXA655376 PGP655376:PGW655376 PQL655376:PQS655376 QAH655376:QAO655376 QKD655376:QKK655376 QTZ655376:QUG655376 RDV655376:REC655376 RNR655376:RNY655376 RXN655376:RXU655376 SHJ655376:SHQ655376 SRF655376:SRM655376 TBB655376:TBI655376 TKX655376:TLE655376 TUT655376:TVA655376 UEP655376:UEW655376 UOL655376:UOS655376 UYH655376:UYO655376 VID655376:VIK655376 VRZ655376:VSG655376 WBV655376:WCC655376 WLR655376:WLY655376 WVN655376:WVU655376 F720912:M720912 JB720912:JI720912 SX720912:TE720912 ACT720912:ADA720912 AMP720912:AMW720912 AWL720912:AWS720912 BGH720912:BGO720912 BQD720912:BQK720912 BZZ720912:CAG720912 CJV720912:CKC720912 CTR720912:CTY720912 DDN720912:DDU720912 DNJ720912:DNQ720912 DXF720912:DXM720912 EHB720912:EHI720912 EQX720912:ERE720912 FAT720912:FBA720912 FKP720912:FKW720912 FUL720912:FUS720912 GEH720912:GEO720912 GOD720912:GOK720912 GXZ720912:GYG720912 HHV720912:HIC720912 HRR720912:HRY720912 IBN720912:IBU720912 ILJ720912:ILQ720912 IVF720912:IVM720912 JFB720912:JFI720912 JOX720912:JPE720912 JYT720912:JZA720912 KIP720912:KIW720912 KSL720912:KSS720912 LCH720912:LCO720912 LMD720912:LMK720912 LVZ720912:LWG720912 MFV720912:MGC720912 MPR720912:MPY720912 MZN720912:MZU720912 NJJ720912:NJQ720912 NTF720912:NTM720912 ODB720912:ODI720912 OMX720912:ONE720912 OWT720912:OXA720912 PGP720912:PGW720912 PQL720912:PQS720912 QAH720912:QAO720912 QKD720912:QKK720912 QTZ720912:QUG720912 RDV720912:REC720912 RNR720912:RNY720912 RXN720912:RXU720912 SHJ720912:SHQ720912 SRF720912:SRM720912 TBB720912:TBI720912 TKX720912:TLE720912 TUT720912:TVA720912 UEP720912:UEW720912 UOL720912:UOS720912 UYH720912:UYO720912 VID720912:VIK720912 VRZ720912:VSG720912 WBV720912:WCC720912 WLR720912:WLY720912 WVN720912:WVU720912 F786448:M786448 JB786448:JI786448 SX786448:TE786448 ACT786448:ADA786448 AMP786448:AMW786448 AWL786448:AWS786448 BGH786448:BGO786448 BQD786448:BQK786448 BZZ786448:CAG786448 CJV786448:CKC786448 CTR786448:CTY786448 DDN786448:DDU786448 DNJ786448:DNQ786448 DXF786448:DXM786448 EHB786448:EHI786448 EQX786448:ERE786448 FAT786448:FBA786448 FKP786448:FKW786448 FUL786448:FUS786448 GEH786448:GEO786448 GOD786448:GOK786448 GXZ786448:GYG786448 HHV786448:HIC786448 HRR786448:HRY786448 IBN786448:IBU786448 ILJ786448:ILQ786448 IVF786448:IVM786448 JFB786448:JFI786448 JOX786448:JPE786448 JYT786448:JZA786448 KIP786448:KIW786448 KSL786448:KSS786448 LCH786448:LCO786448 LMD786448:LMK786448 LVZ786448:LWG786448 MFV786448:MGC786448 MPR786448:MPY786448 MZN786448:MZU786448 NJJ786448:NJQ786448 NTF786448:NTM786448 ODB786448:ODI786448 OMX786448:ONE786448 OWT786448:OXA786448 PGP786448:PGW786448 PQL786448:PQS786448 QAH786448:QAO786448 QKD786448:QKK786448 QTZ786448:QUG786448 RDV786448:REC786448 RNR786448:RNY786448 RXN786448:RXU786448 SHJ786448:SHQ786448 SRF786448:SRM786448 TBB786448:TBI786448 TKX786448:TLE786448 TUT786448:TVA786448 UEP786448:UEW786448 UOL786448:UOS786448 UYH786448:UYO786448 VID786448:VIK786448 VRZ786448:VSG786448 WBV786448:WCC786448 WLR786448:WLY786448 WVN786448:WVU786448 F851984:M851984 JB851984:JI851984 SX851984:TE851984 ACT851984:ADA851984 AMP851984:AMW851984 AWL851984:AWS851984 BGH851984:BGO851984 BQD851984:BQK851984 BZZ851984:CAG851984 CJV851984:CKC851984 CTR851984:CTY851984 DDN851984:DDU851984 DNJ851984:DNQ851984 DXF851984:DXM851984 EHB851984:EHI851984 EQX851984:ERE851984 FAT851984:FBA851984 FKP851984:FKW851984 FUL851984:FUS851984 GEH851984:GEO851984 GOD851984:GOK851984 GXZ851984:GYG851984 HHV851984:HIC851984 HRR851984:HRY851984 IBN851984:IBU851984 ILJ851984:ILQ851984 IVF851984:IVM851984 JFB851984:JFI851984 JOX851984:JPE851984 JYT851984:JZA851984 KIP851984:KIW851984 KSL851984:KSS851984 LCH851984:LCO851984 LMD851984:LMK851984 LVZ851984:LWG851984 MFV851984:MGC851984 MPR851984:MPY851984 MZN851984:MZU851984 NJJ851984:NJQ851984 NTF851984:NTM851984 ODB851984:ODI851984 OMX851984:ONE851984 OWT851984:OXA851984 PGP851984:PGW851984 PQL851984:PQS851984 QAH851984:QAO851984 QKD851984:QKK851984 QTZ851984:QUG851984 RDV851984:REC851984 RNR851984:RNY851984 RXN851984:RXU851984 SHJ851984:SHQ851984 SRF851984:SRM851984 TBB851984:TBI851984 TKX851984:TLE851984 TUT851984:TVA851984 UEP851984:UEW851984 UOL851984:UOS851984 UYH851984:UYO851984 VID851984:VIK851984 VRZ851984:VSG851984 WBV851984:WCC851984 WLR851984:WLY851984 WVN851984:WVU851984 F917520:M917520 JB917520:JI917520 SX917520:TE917520 ACT917520:ADA917520 AMP917520:AMW917520 AWL917520:AWS917520 BGH917520:BGO917520 BQD917520:BQK917520 BZZ917520:CAG917520 CJV917520:CKC917520 CTR917520:CTY917520 DDN917520:DDU917520 DNJ917520:DNQ917520 DXF917520:DXM917520 EHB917520:EHI917520 EQX917520:ERE917520 FAT917520:FBA917520 FKP917520:FKW917520 FUL917520:FUS917520 GEH917520:GEO917520 GOD917520:GOK917520 GXZ917520:GYG917520 HHV917520:HIC917520 HRR917520:HRY917520 IBN917520:IBU917520 ILJ917520:ILQ917520 IVF917520:IVM917520 JFB917520:JFI917520 JOX917520:JPE917520 JYT917520:JZA917520 KIP917520:KIW917520 KSL917520:KSS917520 LCH917520:LCO917520 LMD917520:LMK917520 LVZ917520:LWG917520 MFV917520:MGC917520 MPR917520:MPY917520 MZN917520:MZU917520 NJJ917520:NJQ917520 NTF917520:NTM917520 ODB917520:ODI917520 OMX917520:ONE917520 OWT917520:OXA917520 PGP917520:PGW917520 PQL917520:PQS917520 QAH917520:QAO917520 QKD917520:QKK917520 QTZ917520:QUG917520 RDV917520:REC917520 RNR917520:RNY917520 RXN917520:RXU917520 SHJ917520:SHQ917520 SRF917520:SRM917520 TBB917520:TBI917520 TKX917520:TLE917520 TUT917520:TVA917520 UEP917520:UEW917520 UOL917520:UOS917520 UYH917520:UYO917520 VID917520:VIK917520 VRZ917520:VSG917520 WBV917520:WCC917520 WLR917520:WLY917520 WVN917520:WVU917520 F983056:M983056 JB983056:JI983056 SX983056:TE983056 ACT983056:ADA983056 AMP983056:AMW983056 AWL983056:AWS983056 BGH983056:BGO983056 BQD983056:BQK983056 BZZ983056:CAG983056 CJV983056:CKC983056 CTR983056:CTY983056 DDN983056:DDU983056 DNJ983056:DNQ983056 DXF983056:DXM983056 EHB983056:EHI983056 EQX983056:ERE983056 FAT983056:FBA983056 FKP983056:FKW983056 FUL983056:FUS983056 GEH983056:GEO983056 GOD983056:GOK983056 GXZ983056:GYG983056 HHV983056:HIC983056 HRR983056:HRY983056 IBN983056:IBU983056 ILJ983056:ILQ983056 IVF983056:IVM983056 JFB983056:JFI983056 JOX983056:JPE983056 JYT983056:JZA983056 KIP983056:KIW983056 KSL983056:KSS983056 LCH983056:LCO983056 LMD983056:LMK983056 LVZ983056:LWG983056 MFV983056:MGC983056 MPR983056:MPY983056 MZN983056:MZU983056 NJJ983056:NJQ983056 NTF983056:NTM983056 ODB983056:ODI983056 OMX983056:ONE983056 OWT983056:OXA983056 PGP983056:PGW983056 PQL983056:PQS983056 QAH983056:QAO983056 QKD983056:QKK983056 QTZ983056:QUG983056 RDV983056:REC983056 RNR983056:RNY983056 RXN983056:RXU983056 SHJ983056:SHQ983056 SRF983056:SRM983056 TBB983056:TBI983056 TKX983056:TLE983056 TUT983056:TVA983056 UEP983056:UEW983056 UOL983056:UOS983056 UYH983056:UYO983056 VID983056:VIK983056 VRZ983056:VSG983056 WBV983056:WCC983056 WLR983056:WLY983056 WVN983056:WVU983056 F8:M8 JB8:JI8 SX8:TE8 ACT8:ADA8 AMP8:AMW8 AWL8:AWS8 BGH8:BGO8 BQD8:BQK8 BZZ8:CAG8 CJV8:CKC8 CTR8:CTY8 DDN8:DDU8 DNJ8:DNQ8 DXF8:DXM8 EHB8:EHI8 EQX8:ERE8 FAT8:FBA8 FKP8:FKW8 FUL8:FUS8 GEH8:GEO8 GOD8:GOK8 GXZ8:GYG8 HHV8:HIC8 HRR8:HRY8 IBN8:IBU8 ILJ8:ILQ8 IVF8:IVM8 JFB8:JFI8 JOX8:JPE8 JYT8:JZA8 KIP8:KIW8 KSL8:KSS8 LCH8:LCO8 LMD8:LMK8 LVZ8:LWG8 MFV8:MGC8 MPR8:MPY8 MZN8:MZU8 NJJ8:NJQ8 NTF8:NTM8 ODB8:ODI8 OMX8:ONE8 OWT8:OXA8 PGP8:PGW8 PQL8:PQS8 QAH8:QAO8 QKD8:QKK8 QTZ8:QUG8 RDV8:REC8 RNR8:RNY8 RXN8:RXU8 SHJ8:SHQ8 SRF8:SRM8 TBB8:TBI8 TKX8:TLE8 TUT8:TVA8 UEP8:UEW8 UOL8:UOS8 UYH8:UYO8 VID8:VIK8 VRZ8:VSG8 WBV8:WCC8 WLR8:WLY8 WVN8:WVU8 F65544:M65544 JB65544:JI65544 SX65544:TE65544 ACT65544:ADA65544 AMP65544:AMW65544 AWL65544:AWS65544 BGH65544:BGO65544 BQD65544:BQK65544 BZZ65544:CAG65544 CJV65544:CKC65544 CTR65544:CTY65544 DDN65544:DDU65544 DNJ65544:DNQ65544 DXF65544:DXM65544 EHB65544:EHI65544 EQX65544:ERE65544 FAT65544:FBA65544 FKP65544:FKW65544 FUL65544:FUS65544 GEH65544:GEO65544 GOD65544:GOK65544 GXZ65544:GYG65544 HHV65544:HIC65544 HRR65544:HRY65544 IBN65544:IBU65544 ILJ65544:ILQ65544 IVF65544:IVM65544 JFB65544:JFI65544 JOX65544:JPE65544 JYT65544:JZA65544 KIP65544:KIW65544 KSL65544:KSS65544 LCH65544:LCO65544 LMD65544:LMK65544 LVZ65544:LWG65544 MFV65544:MGC65544 MPR65544:MPY65544 MZN65544:MZU65544 NJJ65544:NJQ65544 NTF65544:NTM65544 ODB65544:ODI65544 OMX65544:ONE65544 OWT65544:OXA65544 PGP65544:PGW65544 PQL65544:PQS65544 QAH65544:QAO65544 QKD65544:QKK65544 QTZ65544:QUG65544 RDV65544:REC65544 RNR65544:RNY65544 RXN65544:RXU65544 SHJ65544:SHQ65544 SRF65544:SRM65544 TBB65544:TBI65544 TKX65544:TLE65544 TUT65544:TVA65544 UEP65544:UEW65544 UOL65544:UOS65544 UYH65544:UYO65544 VID65544:VIK65544 VRZ65544:VSG65544 WBV65544:WCC65544 WLR65544:WLY65544 WVN65544:WVU65544 F131080:M131080 JB131080:JI131080 SX131080:TE131080 ACT131080:ADA131080 AMP131080:AMW131080 AWL131080:AWS131080 BGH131080:BGO131080 BQD131080:BQK131080 BZZ131080:CAG131080 CJV131080:CKC131080 CTR131080:CTY131080 DDN131080:DDU131080 DNJ131080:DNQ131080 DXF131080:DXM131080 EHB131080:EHI131080 EQX131080:ERE131080 FAT131080:FBA131080 FKP131080:FKW131080 FUL131080:FUS131080 GEH131080:GEO131080 GOD131080:GOK131080 GXZ131080:GYG131080 HHV131080:HIC131080 HRR131080:HRY131080 IBN131080:IBU131080 ILJ131080:ILQ131080 IVF131080:IVM131080 JFB131080:JFI131080 JOX131080:JPE131080 JYT131080:JZA131080 KIP131080:KIW131080 KSL131080:KSS131080 LCH131080:LCO131080 LMD131080:LMK131080 LVZ131080:LWG131080 MFV131080:MGC131080 MPR131080:MPY131080 MZN131080:MZU131080 NJJ131080:NJQ131080 NTF131080:NTM131080 ODB131080:ODI131080 OMX131080:ONE131080 OWT131080:OXA131080 PGP131080:PGW131080 PQL131080:PQS131080 QAH131080:QAO131080 QKD131080:QKK131080 QTZ131080:QUG131080 RDV131080:REC131080 RNR131080:RNY131080 RXN131080:RXU131080 SHJ131080:SHQ131080 SRF131080:SRM131080 TBB131080:TBI131080 TKX131080:TLE131080 TUT131080:TVA131080 UEP131080:UEW131080 UOL131080:UOS131080 UYH131080:UYO131080 VID131080:VIK131080 VRZ131080:VSG131080 WBV131080:WCC131080 WLR131080:WLY131080 WVN131080:WVU131080 F196616:M196616 JB196616:JI196616 SX196616:TE196616 ACT196616:ADA196616 AMP196616:AMW196616 AWL196616:AWS196616 BGH196616:BGO196616 BQD196616:BQK196616 BZZ196616:CAG196616 CJV196616:CKC196616 CTR196616:CTY196616 DDN196616:DDU196616 DNJ196616:DNQ196616 DXF196616:DXM196616 EHB196616:EHI196616 EQX196616:ERE196616 FAT196616:FBA196616 FKP196616:FKW196616 FUL196616:FUS196616 GEH196616:GEO196616 GOD196616:GOK196616 GXZ196616:GYG196616 HHV196616:HIC196616 HRR196616:HRY196616 IBN196616:IBU196616 ILJ196616:ILQ196616 IVF196616:IVM196616 JFB196616:JFI196616 JOX196616:JPE196616 JYT196616:JZA196616 KIP196616:KIW196616 KSL196616:KSS196616 LCH196616:LCO196616 LMD196616:LMK196616 LVZ196616:LWG196616 MFV196616:MGC196616 MPR196616:MPY196616 MZN196616:MZU196616 NJJ196616:NJQ196616 NTF196616:NTM196616 ODB196616:ODI196616 OMX196616:ONE196616 OWT196616:OXA196616 PGP196616:PGW196616 PQL196616:PQS196616 QAH196616:QAO196616 QKD196616:QKK196616 QTZ196616:QUG196616 RDV196616:REC196616 RNR196616:RNY196616 RXN196616:RXU196616 SHJ196616:SHQ196616 SRF196616:SRM196616 TBB196616:TBI196616 TKX196616:TLE196616 TUT196616:TVA196616 UEP196616:UEW196616 UOL196616:UOS196616 UYH196616:UYO196616 VID196616:VIK196616 VRZ196616:VSG196616 WBV196616:WCC196616 WLR196616:WLY196616 WVN196616:WVU196616 F262152:M262152 JB262152:JI262152 SX262152:TE262152 ACT262152:ADA262152 AMP262152:AMW262152 AWL262152:AWS262152 BGH262152:BGO262152 BQD262152:BQK262152 BZZ262152:CAG262152 CJV262152:CKC262152 CTR262152:CTY262152 DDN262152:DDU262152 DNJ262152:DNQ262152 DXF262152:DXM262152 EHB262152:EHI262152 EQX262152:ERE262152 FAT262152:FBA262152 FKP262152:FKW262152 FUL262152:FUS262152 GEH262152:GEO262152 GOD262152:GOK262152 GXZ262152:GYG262152 HHV262152:HIC262152 HRR262152:HRY262152 IBN262152:IBU262152 ILJ262152:ILQ262152 IVF262152:IVM262152 JFB262152:JFI262152 JOX262152:JPE262152 JYT262152:JZA262152 KIP262152:KIW262152 KSL262152:KSS262152 LCH262152:LCO262152 LMD262152:LMK262152 LVZ262152:LWG262152 MFV262152:MGC262152 MPR262152:MPY262152 MZN262152:MZU262152 NJJ262152:NJQ262152 NTF262152:NTM262152 ODB262152:ODI262152 OMX262152:ONE262152 OWT262152:OXA262152 PGP262152:PGW262152 PQL262152:PQS262152 QAH262152:QAO262152 QKD262152:QKK262152 QTZ262152:QUG262152 RDV262152:REC262152 RNR262152:RNY262152 RXN262152:RXU262152 SHJ262152:SHQ262152 SRF262152:SRM262152 TBB262152:TBI262152 TKX262152:TLE262152 TUT262152:TVA262152 UEP262152:UEW262152 UOL262152:UOS262152 UYH262152:UYO262152 VID262152:VIK262152 VRZ262152:VSG262152 WBV262152:WCC262152 WLR262152:WLY262152 WVN262152:WVU262152 F327688:M327688 JB327688:JI327688 SX327688:TE327688 ACT327688:ADA327688 AMP327688:AMW327688 AWL327688:AWS327688 BGH327688:BGO327688 BQD327688:BQK327688 BZZ327688:CAG327688 CJV327688:CKC327688 CTR327688:CTY327688 DDN327688:DDU327688 DNJ327688:DNQ327688 DXF327688:DXM327688 EHB327688:EHI327688 EQX327688:ERE327688 FAT327688:FBA327688 FKP327688:FKW327688 FUL327688:FUS327688 GEH327688:GEO327688 GOD327688:GOK327688 GXZ327688:GYG327688 HHV327688:HIC327688 HRR327688:HRY327688 IBN327688:IBU327688 ILJ327688:ILQ327688 IVF327688:IVM327688 JFB327688:JFI327688 JOX327688:JPE327688 JYT327688:JZA327688 KIP327688:KIW327688 KSL327688:KSS327688 LCH327688:LCO327688 LMD327688:LMK327688 LVZ327688:LWG327688 MFV327688:MGC327688 MPR327688:MPY327688 MZN327688:MZU327688 NJJ327688:NJQ327688 NTF327688:NTM327688 ODB327688:ODI327688 OMX327688:ONE327688 OWT327688:OXA327688 PGP327688:PGW327688 PQL327688:PQS327688 QAH327688:QAO327688 QKD327688:QKK327688 QTZ327688:QUG327688 RDV327688:REC327688 RNR327688:RNY327688 RXN327688:RXU327688 SHJ327688:SHQ327688 SRF327688:SRM327688 TBB327688:TBI327688 TKX327688:TLE327688 TUT327688:TVA327688 UEP327688:UEW327688 UOL327688:UOS327688 UYH327688:UYO327688 VID327688:VIK327688 VRZ327688:VSG327688 WBV327688:WCC327688 WLR327688:WLY327688 WVN327688:WVU327688 F393224:M393224 JB393224:JI393224 SX393224:TE393224 ACT393224:ADA393224 AMP393224:AMW393224 AWL393224:AWS393224 BGH393224:BGO393224 BQD393224:BQK393224 BZZ393224:CAG393224 CJV393224:CKC393224 CTR393224:CTY393224 DDN393224:DDU393224 DNJ393224:DNQ393224 DXF393224:DXM393224 EHB393224:EHI393224 EQX393224:ERE393224 FAT393224:FBA393224 FKP393224:FKW393224 FUL393224:FUS393224 GEH393224:GEO393224 GOD393224:GOK393224 GXZ393224:GYG393224 HHV393224:HIC393224 HRR393224:HRY393224 IBN393224:IBU393224 ILJ393224:ILQ393224 IVF393224:IVM393224 JFB393224:JFI393224 JOX393224:JPE393224 JYT393224:JZA393224 KIP393224:KIW393224 KSL393224:KSS393224 LCH393224:LCO393224 LMD393224:LMK393224 LVZ393224:LWG393224 MFV393224:MGC393224 MPR393224:MPY393224 MZN393224:MZU393224 NJJ393224:NJQ393224 NTF393224:NTM393224 ODB393224:ODI393224 OMX393224:ONE393224 OWT393224:OXA393224 PGP393224:PGW393224 PQL393224:PQS393224 QAH393224:QAO393224 QKD393224:QKK393224 QTZ393224:QUG393224 RDV393224:REC393224 RNR393224:RNY393224 RXN393224:RXU393224 SHJ393224:SHQ393224 SRF393224:SRM393224 TBB393224:TBI393224 TKX393224:TLE393224 TUT393224:TVA393224 UEP393224:UEW393224 UOL393224:UOS393224 UYH393224:UYO393224 VID393224:VIK393224 VRZ393224:VSG393224 WBV393224:WCC393224 WLR393224:WLY393224 WVN393224:WVU393224 F458760:M458760 JB458760:JI458760 SX458760:TE458760 ACT458760:ADA458760 AMP458760:AMW458760 AWL458760:AWS458760 BGH458760:BGO458760 BQD458760:BQK458760 BZZ458760:CAG458760 CJV458760:CKC458760 CTR458760:CTY458760 DDN458760:DDU458760 DNJ458760:DNQ458760 DXF458760:DXM458760 EHB458760:EHI458760 EQX458760:ERE458760 FAT458760:FBA458760 FKP458760:FKW458760 FUL458760:FUS458760 GEH458760:GEO458760 GOD458760:GOK458760 GXZ458760:GYG458760 HHV458760:HIC458760 HRR458760:HRY458760 IBN458760:IBU458760 ILJ458760:ILQ458760 IVF458760:IVM458760 JFB458760:JFI458760 JOX458760:JPE458760 JYT458760:JZA458760 KIP458760:KIW458760 KSL458760:KSS458760 LCH458760:LCO458760 LMD458760:LMK458760 LVZ458760:LWG458760 MFV458760:MGC458760 MPR458760:MPY458760 MZN458760:MZU458760 NJJ458760:NJQ458760 NTF458760:NTM458760 ODB458760:ODI458760 OMX458760:ONE458760 OWT458760:OXA458760 PGP458760:PGW458760 PQL458760:PQS458760 QAH458760:QAO458760 QKD458760:QKK458760 QTZ458760:QUG458760 RDV458760:REC458760 RNR458760:RNY458760 RXN458760:RXU458760 SHJ458760:SHQ458760 SRF458760:SRM458760 TBB458760:TBI458760 TKX458760:TLE458760 TUT458760:TVA458760 UEP458760:UEW458760 UOL458760:UOS458760 UYH458760:UYO458760 VID458760:VIK458760 VRZ458760:VSG458760 WBV458760:WCC458760 WLR458760:WLY458760 WVN458760:WVU458760 F524296:M524296 JB524296:JI524296 SX524296:TE524296 ACT524296:ADA524296 AMP524296:AMW524296 AWL524296:AWS524296 BGH524296:BGO524296 BQD524296:BQK524296 BZZ524296:CAG524296 CJV524296:CKC524296 CTR524296:CTY524296 DDN524296:DDU524296 DNJ524296:DNQ524296 DXF524296:DXM524296 EHB524296:EHI524296 EQX524296:ERE524296 FAT524296:FBA524296 FKP524296:FKW524296 FUL524296:FUS524296 GEH524296:GEO524296 GOD524296:GOK524296 GXZ524296:GYG524296 HHV524296:HIC524296 HRR524296:HRY524296 IBN524296:IBU524296 ILJ524296:ILQ524296 IVF524296:IVM524296 JFB524296:JFI524296 JOX524296:JPE524296 JYT524296:JZA524296 KIP524296:KIW524296 KSL524296:KSS524296 LCH524296:LCO524296 LMD524296:LMK524296 LVZ524296:LWG524296 MFV524296:MGC524296 MPR524296:MPY524296 MZN524296:MZU524296 NJJ524296:NJQ524296 NTF524296:NTM524296 ODB524296:ODI524296 OMX524296:ONE524296 OWT524296:OXA524296 PGP524296:PGW524296 PQL524296:PQS524296 QAH524296:QAO524296 QKD524296:QKK524296 QTZ524296:QUG524296 RDV524296:REC524296 RNR524296:RNY524296 RXN524296:RXU524296 SHJ524296:SHQ524296 SRF524296:SRM524296 TBB524296:TBI524296 TKX524296:TLE524296 TUT524296:TVA524296 UEP524296:UEW524296 UOL524296:UOS524296 UYH524296:UYO524296 VID524296:VIK524296 VRZ524296:VSG524296 WBV524296:WCC524296 WLR524296:WLY524296 WVN524296:WVU524296 F589832:M589832 JB589832:JI589832 SX589832:TE589832 ACT589832:ADA589832 AMP589832:AMW589832 AWL589832:AWS589832 BGH589832:BGO589832 BQD589832:BQK589832 BZZ589832:CAG589832 CJV589832:CKC589832 CTR589832:CTY589832 DDN589832:DDU589832 DNJ589832:DNQ589832 DXF589832:DXM589832 EHB589832:EHI589832 EQX589832:ERE589832 FAT589832:FBA589832 FKP589832:FKW589832 FUL589832:FUS589832 GEH589832:GEO589832 GOD589832:GOK589832 GXZ589832:GYG589832 HHV589832:HIC589832 HRR589832:HRY589832 IBN589832:IBU589832 ILJ589832:ILQ589832 IVF589832:IVM589832 JFB589832:JFI589832 JOX589832:JPE589832 JYT589832:JZA589832 KIP589832:KIW589832 KSL589832:KSS589832 LCH589832:LCO589832 LMD589832:LMK589832 LVZ589832:LWG589832 MFV589832:MGC589832 MPR589832:MPY589832 MZN589832:MZU589832 NJJ589832:NJQ589832 NTF589832:NTM589832 ODB589832:ODI589832 OMX589832:ONE589832 OWT589832:OXA589832 PGP589832:PGW589832 PQL589832:PQS589832 QAH589832:QAO589832 QKD589832:QKK589832 QTZ589832:QUG589832 RDV589832:REC589832 RNR589832:RNY589832 RXN589832:RXU589832 SHJ589832:SHQ589832 SRF589832:SRM589832 TBB589832:TBI589832 TKX589832:TLE589832 TUT589832:TVA589832 UEP589832:UEW589832 UOL589832:UOS589832 UYH589832:UYO589832 VID589832:VIK589832 VRZ589832:VSG589832 WBV589832:WCC589832 WLR589832:WLY589832 WVN589832:WVU589832 F655368:M655368 JB655368:JI655368 SX655368:TE655368 ACT655368:ADA655368 AMP655368:AMW655368 AWL655368:AWS655368 BGH655368:BGO655368 BQD655368:BQK655368 BZZ655368:CAG655368 CJV655368:CKC655368 CTR655368:CTY655368 DDN655368:DDU655368 DNJ655368:DNQ655368 DXF655368:DXM655368 EHB655368:EHI655368 EQX655368:ERE655368 FAT655368:FBA655368 FKP655368:FKW655368 FUL655368:FUS655368 GEH655368:GEO655368 GOD655368:GOK655368 GXZ655368:GYG655368 HHV655368:HIC655368 HRR655368:HRY655368 IBN655368:IBU655368 ILJ655368:ILQ655368 IVF655368:IVM655368 JFB655368:JFI655368 JOX655368:JPE655368 JYT655368:JZA655368 KIP655368:KIW655368 KSL655368:KSS655368 LCH655368:LCO655368 LMD655368:LMK655368 LVZ655368:LWG655368 MFV655368:MGC655368 MPR655368:MPY655368 MZN655368:MZU655368 NJJ655368:NJQ655368 NTF655368:NTM655368 ODB655368:ODI655368 OMX655368:ONE655368 OWT655368:OXA655368 PGP655368:PGW655368 PQL655368:PQS655368 QAH655368:QAO655368 QKD655368:QKK655368 QTZ655368:QUG655368 RDV655368:REC655368 RNR655368:RNY655368 RXN655368:RXU655368 SHJ655368:SHQ655368 SRF655368:SRM655368 TBB655368:TBI655368 TKX655368:TLE655368 TUT655368:TVA655368 UEP655368:UEW655368 UOL655368:UOS655368 UYH655368:UYO655368 VID655368:VIK655368 VRZ655368:VSG655368 WBV655368:WCC655368 WLR655368:WLY655368 WVN655368:WVU655368 F720904:M720904 JB720904:JI720904 SX720904:TE720904 ACT720904:ADA720904 AMP720904:AMW720904 AWL720904:AWS720904 BGH720904:BGO720904 BQD720904:BQK720904 BZZ720904:CAG720904 CJV720904:CKC720904 CTR720904:CTY720904 DDN720904:DDU720904 DNJ720904:DNQ720904 DXF720904:DXM720904 EHB720904:EHI720904 EQX720904:ERE720904 FAT720904:FBA720904 FKP720904:FKW720904 FUL720904:FUS720904 GEH720904:GEO720904 GOD720904:GOK720904 GXZ720904:GYG720904 HHV720904:HIC720904 HRR720904:HRY720904 IBN720904:IBU720904 ILJ720904:ILQ720904 IVF720904:IVM720904 JFB720904:JFI720904 JOX720904:JPE720904 JYT720904:JZA720904 KIP720904:KIW720904 KSL720904:KSS720904 LCH720904:LCO720904 LMD720904:LMK720904 LVZ720904:LWG720904 MFV720904:MGC720904 MPR720904:MPY720904 MZN720904:MZU720904 NJJ720904:NJQ720904 NTF720904:NTM720904 ODB720904:ODI720904 OMX720904:ONE720904 OWT720904:OXA720904 PGP720904:PGW720904 PQL720904:PQS720904 QAH720904:QAO720904 QKD720904:QKK720904 QTZ720904:QUG720904 RDV720904:REC720904 RNR720904:RNY720904 RXN720904:RXU720904 SHJ720904:SHQ720904 SRF720904:SRM720904 TBB720904:TBI720904 TKX720904:TLE720904 TUT720904:TVA720904 UEP720904:UEW720904 UOL720904:UOS720904 UYH720904:UYO720904 VID720904:VIK720904 VRZ720904:VSG720904 WBV720904:WCC720904 WLR720904:WLY720904 WVN720904:WVU720904 F786440:M786440 JB786440:JI786440 SX786440:TE786440 ACT786440:ADA786440 AMP786440:AMW786440 AWL786440:AWS786440 BGH786440:BGO786440 BQD786440:BQK786440 BZZ786440:CAG786440 CJV786440:CKC786440 CTR786440:CTY786440 DDN786440:DDU786440 DNJ786440:DNQ786440 DXF786440:DXM786440 EHB786440:EHI786440 EQX786440:ERE786440 FAT786440:FBA786440 FKP786440:FKW786440 FUL786440:FUS786440 GEH786440:GEO786440 GOD786440:GOK786440 GXZ786440:GYG786440 HHV786440:HIC786440 HRR786440:HRY786440 IBN786440:IBU786440 ILJ786440:ILQ786440 IVF786440:IVM786440 JFB786440:JFI786440 JOX786440:JPE786440 JYT786440:JZA786440 KIP786440:KIW786440 KSL786440:KSS786440 LCH786440:LCO786440 LMD786440:LMK786440 LVZ786440:LWG786440 MFV786440:MGC786440 MPR786440:MPY786440 MZN786440:MZU786440 NJJ786440:NJQ786440 NTF786440:NTM786440 ODB786440:ODI786440 OMX786440:ONE786440 OWT786440:OXA786440 PGP786440:PGW786440 PQL786440:PQS786440 QAH786440:QAO786440 QKD786440:QKK786440 QTZ786440:QUG786440 RDV786440:REC786440 RNR786440:RNY786440 RXN786440:RXU786440 SHJ786440:SHQ786440 SRF786440:SRM786440 TBB786440:TBI786440 TKX786440:TLE786440 TUT786440:TVA786440 UEP786440:UEW786440 UOL786440:UOS786440 UYH786440:UYO786440 VID786440:VIK786440 VRZ786440:VSG786440 WBV786440:WCC786440 WLR786440:WLY786440 WVN786440:WVU786440 F851976:M851976 JB851976:JI851976 SX851976:TE851976 ACT851976:ADA851976 AMP851976:AMW851976 AWL851976:AWS851976 BGH851976:BGO851976 BQD851976:BQK851976 BZZ851976:CAG851976 CJV851976:CKC851976 CTR851976:CTY851976 DDN851976:DDU851976 DNJ851976:DNQ851976 DXF851976:DXM851976 EHB851976:EHI851976 EQX851976:ERE851976 FAT851976:FBA851976 FKP851976:FKW851976 FUL851976:FUS851976 GEH851976:GEO851976 GOD851976:GOK851976 GXZ851976:GYG851976 HHV851976:HIC851976 HRR851976:HRY851976 IBN851976:IBU851976 ILJ851976:ILQ851976 IVF851976:IVM851976 JFB851976:JFI851976 JOX851976:JPE851976 JYT851976:JZA851976 KIP851976:KIW851976 KSL851976:KSS851976 LCH851976:LCO851976 LMD851976:LMK851976 LVZ851976:LWG851976 MFV851976:MGC851976 MPR851976:MPY851976 MZN851976:MZU851976 NJJ851976:NJQ851976 NTF851976:NTM851976 ODB851976:ODI851976 OMX851976:ONE851976 OWT851976:OXA851976 PGP851976:PGW851976 PQL851976:PQS851976 QAH851976:QAO851976 QKD851976:QKK851976 QTZ851976:QUG851976 RDV851976:REC851976 RNR851976:RNY851976 RXN851976:RXU851976 SHJ851976:SHQ851976 SRF851976:SRM851976 TBB851976:TBI851976 TKX851976:TLE851976 TUT851976:TVA851976 UEP851976:UEW851976 UOL851976:UOS851976 UYH851976:UYO851976 VID851976:VIK851976 VRZ851976:VSG851976 WBV851976:WCC851976 WLR851976:WLY851976 WVN851976:WVU851976 F917512:M917512 JB917512:JI917512 SX917512:TE917512 ACT917512:ADA917512 AMP917512:AMW917512 AWL917512:AWS917512 BGH917512:BGO917512 BQD917512:BQK917512 BZZ917512:CAG917512 CJV917512:CKC917512 CTR917512:CTY917512 DDN917512:DDU917512 DNJ917512:DNQ917512 DXF917512:DXM917512 EHB917512:EHI917512 EQX917512:ERE917512 FAT917512:FBA917512 FKP917512:FKW917512 FUL917512:FUS917512 GEH917512:GEO917512 GOD917512:GOK917512 GXZ917512:GYG917512 HHV917512:HIC917512 HRR917512:HRY917512 IBN917512:IBU917512 ILJ917512:ILQ917512 IVF917512:IVM917512 JFB917512:JFI917512 JOX917512:JPE917512 JYT917512:JZA917512 KIP917512:KIW917512 KSL917512:KSS917512 LCH917512:LCO917512 LMD917512:LMK917512 LVZ917512:LWG917512 MFV917512:MGC917512 MPR917512:MPY917512 MZN917512:MZU917512 NJJ917512:NJQ917512 NTF917512:NTM917512 ODB917512:ODI917512 OMX917512:ONE917512 OWT917512:OXA917512 PGP917512:PGW917512 PQL917512:PQS917512 QAH917512:QAO917512 QKD917512:QKK917512 QTZ917512:QUG917512 RDV917512:REC917512 RNR917512:RNY917512 RXN917512:RXU917512 SHJ917512:SHQ917512 SRF917512:SRM917512 TBB917512:TBI917512 TKX917512:TLE917512 TUT917512:TVA917512 UEP917512:UEW917512 UOL917512:UOS917512 UYH917512:UYO917512 VID917512:VIK917512 VRZ917512:VSG917512 WBV917512:WCC917512 WLR917512:WLY917512 WVN917512:WVU917512 F983048:M983048 JB983048:JI983048 SX983048:TE983048 ACT983048:ADA983048 AMP983048:AMW983048 AWL983048:AWS983048 BGH983048:BGO983048 BQD983048:BQK983048 BZZ983048:CAG983048 CJV983048:CKC983048 CTR983048:CTY983048 DDN983048:DDU983048 DNJ983048:DNQ983048 DXF983048:DXM983048 EHB983048:EHI983048 EQX983048:ERE983048 FAT983048:FBA983048 FKP983048:FKW983048 FUL983048:FUS983048 GEH983048:GEO983048 GOD983048:GOK983048 GXZ983048:GYG983048 HHV983048:HIC983048 HRR983048:HRY983048 IBN983048:IBU983048 ILJ983048:ILQ983048 IVF983048:IVM983048 JFB983048:JFI983048 JOX983048:JPE983048 JYT983048:JZA983048 KIP983048:KIW983048 KSL983048:KSS983048 LCH983048:LCO983048 LMD983048:LMK983048 LVZ983048:LWG983048 MFV983048:MGC983048 MPR983048:MPY983048 MZN983048:MZU983048 NJJ983048:NJQ983048 NTF983048:NTM983048 ODB983048:ODI983048 OMX983048:ONE983048 OWT983048:OXA983048 PGP983048:PGW983048 PQL983048:PQS983048 QAH983048:QAO983048 QKD983048:QKK983048 QTZ983048:QUG983048 RDV983048:REC983048 RNR983048:RNY983048 RXN983048:RXU983048 SHJ983048:SHQ983048 SRF983048:SRM983048 TBB983048:TBI983048 TKX983048:TLE983048 TUT983048:TVA983048 UEP983048:UEW983048 UOL983048:UOS983048 UYH983048:UYO983048 VID983048:VIK983048 VRZ983048:VSG983048 WBV983048:WCC983048 WLR983048:WLY983048 WVN983048:WVU983048 F22:M22 JB22:JI22 SX22:TE22 ACT22:ADA22 AMP22:AMW22 AWL22:AWS22 BGH22:BGO22 BQD22:BQK22 BZZ22:CAG22 CJV22:CKC22 CTR22:CTY22 DDN22:DDU22 DNJ22:DNQ22 DXF22:DXM22 EHB22:EHI22 EQX22:ERE22 FAT22:FBA22 FKP22:FKW22 FUL22:FUS22 GEH22:GEO22 GOD22:GOK22 GXZ22:GYG22 HHV22:HIC22 HRR22:HRY22 IBN22:IBU22 ILJ22:ILQ22 IVF22:IVM22 JFB22:JFI22 JOX22:JPE22 JYT22:JZA22 KIP22:KIW22 KSL22:KSS22 LCH22:LCO22 LMD22:LMK22 LVZ22:LWG22 MFV22:MGC22 MPR22:MPY22 MZN22:MZU22 NJJ22:NJQ22 NTF22:NTM22 ODB22:ODI22 OMX22:ONE22 OWT22:OXA22 PGP22:PGW22 PQL22:PQS22 QAH22:QAO22 QKD22:QKK22 QTZ22:QUG22 RDV22:REC22 RNR22:RNY22 RXN22:RXU22 SHJ22:SHQ22 SRF22:SRM22 TBB22:TBI22 TKX22:TLE22 TUT22:TVA22 UEP22:UEW22 UOL22:UOS22 UYH22:UYO22 VID22:VIK22 VRZ22:VSG22 WBV22:WCC22 WLR22:WLY22 WVN22:WVU22 F65558:M65558 JB65558:JI65558 SX65558:TE65558 ACT65558:ADA65558 AMP65558:AMW65558 AWL65558:AWS65558 BGH65558:BGO65558 BQD65558:BQK65558 BZZ65558:CAG65558 CJV65558:CKC65558 CTR65558:CTY65558 DDN65558:DDU65558 DNJ65558:DNQ65558 DXF65558:DXM65558 EHB65558:EHI65558 EQX65558:ERE65558 FAT65558:FBA65558 FKP65558:FKW65558 FUL65558:FUS65558 GEH65558:GEO65558 GOD65558:GOK65558 GXZ65558:GYG65558 HHV65558:HIC65558 HRR65558:HRY65558 IBN65558:IBU65558 ILJ65558:ILQ65558 IVF65558:IVM65558 JFB65558:JFI65558 JOX65558:JPE65558 JYT65558:JZA65558 KIP65558:KIW65558 KSL65558:KSS65558 LCH65558:LCO65558 LMD65558:LMK65558 LVZ65558:LWG65558 MFV65558:MGC65558 MPR65558:MPY65558 MZN65558:MZU65558 NJJ65558:NJQ65558 NTF65558:NTM65558 ODB65558:ODI65558 OMX65558:ONE65558 OWT65558:OXA65558 PGP65558:PGW65558 PQL65558:PQS65558 QAH65558:QAO65558 QKD65558:QKK65558 QTZ65558:QUG65558 RDV65558:REC65558 RNR65558:RNY65558 RXN65558:RXU65558 SHJ65558:SHQ65558 SRF65558:SRM65558 TBB65558:TBI65558 TKX65558:TLE65558 TUT65558:TVA65558 UEP65558:UEW65558 UOL65558:UOS65558 UYH65558:UYO65558 VID65558:VIK65558 VRZ65558:VSG65558 WBV65558:WCC65558 WLR65558:WLY65558 WVN65558:WVU65558 F131094:M131094 JB131094:JI131094 SX131094:TE131094 ACT131094:ADA131094 AMP131094:AMW131094 AWL131094:AWS131094 BGH131094:BGO131094 BQD131094:BQK131094 BZZ131094:CAG131094 CJV131094:CKC131094 CTR131094:CTY131094 DDN131094:DDU131094 DNJ131094:DNQ131094 DXF131094:DXM131094 EHB131094:EHI131094 EQX131094:ERE131094 FAT131094:FBA131094 FKP131094:FKW131094 FUL131094:FUS131094 GEH131094:GEO131094 GOD131094:GOK131094 GXZ131094:GYG131094 HHV131094:HIC131094 HRR131094:HRY131094 IBN131094:IBU131094 ILJ131094:ILQ131094 IVF131094:IVM131094 JFB131094:JFI131094 JOX131094:JPE131094 JYT131094:JZA131094 KIP131094:KIW131094 KSL131094:KSS131094 LCH131094:LCO131094 LMD131094:LMK131094 LVZ131094:LWG131094 MFV131094:MGC131094 MPR131094:MPY131094 MZN131094:MZU131094 NJJ131094:NJQ131094 NTF131094:NTM131094 ODB131094:ODI131094 OMX131094:ONE131094 OWT131094:OXA131094 PGP131094:PGW131094 PQL131094:PQS131094 QAH131094:QAO131094 QKD131094:QKK131094 QTZ131094:QUG131094 RDV131094:REC131094 RNR131094:RNY131094 RXN131094:RXU131094 SHJ131094:SHQ131094 SRF131094:SRM131094 TBB131094:TBI131094 TKX131094:TLE131094 TUT131094:TVA131094 UEP131094:UEW131094 UOL131094:UOS131094 UYH131094:UYO131094 VID131094:VIK131094 VRZ131094:VSG131094 WBV131094:WCC131094 WLR131094:WLY131094 WVN131094:WVU131094 F196630:M196630 JB196630:JI196630 SX196630:TE196630 ACT196630:ADA196630 AMP196630:AMW196630 AWL196630:AWS196630 BGH196630:BGO196630 BQD196630:BQK196630 BZZ196630:CAG196630 CJV196630:CKC196630 CTR196630:CTY196630 DDN196630:DDU196630 DNJ196630:DNQ196630 DXF196630:DXM196630 EHB196630:EHI196630 EQX196630:ERE196630 FAT196630:FBA196630 FKP196630:FKW196630 FUL196630:FUS196630 GEH196630:GEO196630 GOD196630:GOK196630 GXZ196630:GYG196630 HHV196630:HIC196630 HRR196630:HRY196630 IBN196630:IBU196630 ILJ196630:ILQ196630 IVF196630:IVM196630 JFB196630:JFI196630 JOX196630:JPE196630 JYT196630:JZA196630 KIP196630:KIW196630 KSL196630:KSS196630 LCH196630:LCO196630 LMD196630:LMK196630 LVZ196630:LWG196630 MFV196630:MGC196630 MPR196630:MPY196630 MZN196630:MZU196630 NJJ196630:NJQ196630 NTF196630:NTM196630 ODB196630:ODI196630 OMX196630:ONE196630 OWT196630:OXA196630 PGP196630:PGW196630 PQL196630:PQS196630 QAH196630:QAO196630 QKD196630:QKK196630 QTZ196630:QUG196630 RDV196630:REC196630 RNR196630:RNY196630 RXN196630:RXU196630 SHJ196630:SHQ196630 SRF196630:SRM196630 TBB196630:TBI196630 TKX196630:TLE196630 TUT196630:TVA196630 UEP196630:UEW196630 UOL196630:UOS196630 UYH196630:UYO196630 VID196630:VIK196630 VRZ196630:VSG196630 WBV196630:WCC196630 WLR196630:WLY196630 WVN196630:WVU196630 F262166:M262166 JB262166:JI262166 SX262166:TE262166 ACT262166:ADA262166 AMP262166:AMW262166 AWL262166:AWS262166 BGH262166:BGO262166 BQD262166:BQK262166 BZZ262166:CAG262166 CJV262166:CKC262166 CTR262166:CTY262166 DDN262166:DDU262166 DNJ262166:DNQ262166 DXF262166:DXM262166 EHB262166:EHI262166 EQX262166:ERE262166 FAT262166:FBA262166 FKP262166:FKW262166 FUL262166:FUS262166 GEH262166:GEO262166 GOD262166:GOK262166 GXZ262166:GYG262166 HHV262166:HIC262166 HRR262166:HRY262166 IBN262166:IBU262166 ILJ262166:ILQ262166 IVF262166:IVM262166 JFB262166:JFI262166 JOX262166:JPE262166 JYT262166:JZA262166 KIP262166:KIW262166 KSL262166:KSS262166 LCH262166:LCO262166 LMD262166:LMK262166 LVZ262166:LWG262166 MFV262166:MGC262166 MPR262166:MPY262166 MZN262166:MZU262166 NJJ262166:NJQ262166 NTF262166:NTM262166 ODB262166:ODI262166 OMX262166:ONE262166 OWT262166:OXA262166 PGP262166:PGW262166 PQL262166:PQS262166 QAH262166:QAO262166 QKD262166:QKK262166 QTZ262166:QUG262166 RDV262166:REC262166 RNR262166:RNY262166 RXN262166:RXU262166 SHJ262166:SHQ262166 SRF262166:SRM262166 TBB262166:TBI262166 TKX262166:TLE262166 TUT262166:TVA262166 UEP262166:UEW262166 UOL262166:UOS262166 UYH262166:UYO262166 VID262166:VIK262166 VRZ262166:VSG262166 WBV262166:WCC262166 WLR262166:WLY262166 WVN262166:WVU262166 F327702:M327702 JB327702:JI327702 SX327702:TE327702 ACT327702:ADA327702 AMP327702:AMW327702 AWL327702:AWS327702 BGH327702:BGO327702 BQD327702:BQK327702 BZZ327702:CAG327702 CJV327702:CKC327702 CTR327702:CTY327702 DDN327702:DDU327702 DNJ327702:DNQ327702 DXF327702:DXM327702 EHB327702:EHI327702 EQX327702:ERE327702 FAT327702:FBA327702 FKP327702:FKW327702 FUL327702:FUS327702 GEH327702:GEO327702 GOD327702:GOK327702 GXZ327702:GYG327702 HHV327702:HIC327702 HRR327702:HRY327702 IBN327702:IBU327702 ILJ327702:ILQ327702 IVF327702:IVM327702 JFB327702:JFI327702 JOX327702:JPE327702 JYT327702:JZA327702 KIP327702:KIW327702 KSL327702:KSS327702 LCH327702:LCO327702 LMD327702:LMK327702 LVZ327702:LWG327702 MFV327702:MGC327702 MPR327702:MPY327702 MZN327702:MZU327702 NJJ327702:NJQ327702 NTF327702:NTM327702 ODB327702:ODI327702 OMX327702:ONE327702 OWT327702:OXA327702 PGP327702:PGW327702 PQL327702:PQS327702 QAH327702:QAO327702 QKD327702:QKK327702 QTZ327702:QUG327702 RDV327702:REC327702 RNR327702:RNY327702 RXN327702:RXU327702 SHJ327702:SHQ327702 SRF327702:SRM327702 TBB327702:TBI327702 TKX327702:TLE327702 TUT327702:TVA327702 UEP327702:UEW327702 UOL327702:UOS327702 UYH327702:UYO327702 VID327702:VIK327702 VRZ327702:VSG327702 WBV327702:WCC327702 WLR327702:WLY327702 WVN327702:WVU327702 F393238:M393238 JB393238:JI393238 SX393238:TE393238 ACT393238:ADA393238 AMP393238:AMW393238 AWL393238:AWS393238 BGH393238:BGO393238 BQD393238:BQK393238 BZZ393238:CAG393238 CJV393238:CKC393238 CTR393238:CTY393238 DDN393238:DDU393238 DNJ393238:DNQ393238 DXF393238:DXM393238 EHB393238:EHI393238 EQX393238:ERE393238 FAT393238:FBA393238 FKP393238:FKW393238 FUL393238:FUS393238 GEH393238:GEO393238 GOD393238:GOK393238 GXZ393238:GYG393238 HHV393238:HIC393238 HRR393238:HRY393238 IBN393238:IBU393238 ILJ393238:ILQ393238 IVF393238:IVM393238 JFB393238:JFI393238 JOX393238:JPE393238 JYT393238:JZA393238 KIP393238:KIW393238 KSL393238:KSS393238 LCH393238:LCO393238 LMD393238:LMK393238 LVZ393238:LWG393238 MFV393238:MGC393238 MPR393238:MPY393238 MZN393238:MZU393238 NJJ393238:NJQ393238 NTF393238:NTM393238 ODB393238:ODI393238 OMX393238:ONE393238 OWT393238:OXA393238 PGP393238:PGW393238 PQL393238:PQS393238 QAH393238:QAO393238 QKD393238:QKK393238 QTZ393238:QUG393238 RDV393238:REC393238 RNR393238:RNY393238 RXN393238:RXU393238 SHJ393238:SHQ393238 SRF393238:SRM393238 TBB393238:TBI393238 TKX393238:TLE393238 TUT393238:TVA393238 UEP393238:UEW393238 UOL393238:UOS393238 UYH393238:UYO393238 VID393238:VIK393238 VRZ393238:VSG393238 WBV393238:WCC393238 WLR393238:WLY393238 WVN393238:WVU393238 F458774:M458774 JB458774:JI458774 SX458774:TE458774 ACT458774:ADA458774 AMP458774:AMW458774 AWL458774:AWS458774 BGH458774:BGO458774 BQD458774:BQK458774 BZZ458774:CAG458774 CJV458774:CKC458774 CTR458774:CTY458774 DDN458774:DDU458774 DNJ458774:DNQ458774 DXF458774:DXM458774 EHB458774:EHI458774 EQX458774:ERE458774 FAT458774:FBA458774 FKP458774:FKW458774 FUL458774:FUS458774 GEH458774:GEO458774 GOD458774:GOK458774 GXZ458774:GYG458774 HHV458774:HIC458774 HRR458774:HRY458774 IBN458774:IBU458774 ILJ458774:ILQ458774 IVF458774:IVM458774 JFB458774:JFI458774 JOX458774:JPE458774 JYT458774:JZA458774 KIP458774:KIW458774 KSL458774:KSS458774 LCH458774:LCO458774 LMD458774:LMK458774 LVZ458774:LWG458774 MFV458774:MGC458774 MPR458774:MPY458774 MZN458774:MZU458774 NJJ458774:NJQ458774 NTF458774:NTM458774 ODB458774:ODI458774 OMX458774:ONE458774 OWT458774:OXA458774 PGP458774:PGW458774 PQL458774:PQS458774 QAH458774:QAO458774 QKD458774:QKK458774 QTZ458774:QUG458774 RDV458774:REC458774 RNR458774:RNY458774 RXN458774:RXU458774 SHJ458774:SHQ458774 SRF458774:SRM458774 TBB458774:TBI458774 TKX458774:TLE458774 TUT458774:TVA458774 UEP458774:UEW458774 UOL458774:UOS458774 UYH458774:UYO458774 VID458774:VIK458774 VRZ458774:VSG458774 WBV458774:WCC458774 WLR458774:WLY458774 WVN458774:WVU458774 F524310:M524310 JB524310:JI524310 SX524310:TE524310 ACT524310:ADA524310 AMP524310:AMW524310 AWL524310:AWS524310 BGH524310:BGO524310 BQD524310:BQK524310 BZZ524310:CAG524310 CJV524310:CKC524310 CTR524310:CTY524310 DDN524310:DDU524310 DNJ524310:DNQ524310 DXF524310:DXM524310 EHB524310:EHI524310 EQX524310:ERE524310 FAT524310:FBA524310 FKP524310:FKW524310 FUL524310:FUS524310 GEH524310:GEO524310 GOD524310:GOK524310 GXZ524310:GYG524310 HHV524310:HIC524310 HRR524310:HRY524310 IBN524310:IBU524310 ILJ524310:ILQ524310 IVF524310:IVM524310 JFB524310:JFI524310 JOX524310:JPE524310 JYT524310:JZA524310 KIP524310:KIW524310 KSL524310:KSS524310 LCH524310:LCO524310 LMD524310:LMK524310 LVZ524310:LWG524310 MFV524310:MGC524310 MPR524310:MPY524310 MZN524310:MZU524310 NJJ524310:NJQ524310 NTF524310:NTM524310 ODB524310:ODI524310 OMX524310:ONE524310 OWT524310:OXA524310 PGP524310:PGW524310 PQL524310:PQS524310 QAH524310:QAO524310 QKD524310:QKK524310 QTZ524310:QUG524310 RDV524310:REC524310 RNR524310:RNY524310 RXN524310:RXU524310 SHJ524310:SHQ524310 SRF524310:SRM524310 TBB524310:TBI524310 TKX524310:TLE524310 TUT524310:TVA524310 UEP524310:UEW524310 UOL524310:UOS524310 UYH524310:UYO524310 VID524310:VIK524310 VRZ524310:VSG524310 WBV524310:WCC524310 WLR524310:WLY524310 WVN524310:WVU524310 F589846:M589846 JB589846:JI589846 SX589846:TE589846 ACT589846:ADA589846 AMP589846:AMW589846 AWL589846:AWS589846 BGH589846:BGO589846 BQD589846:BQK589846 BZZ589846:CAG589846 CJV589846:CKC589846 CTR589846:CTY589846 DDN589846:DDU589846 DNJ589846:DNQ589846 DXF589846:DXM589846 EHB589846:EHI589846 EQX589846:ERE589846 FAT589846:FBA589846 FKP589846:FKW589846 FUL589846:FUS589846 GEH589846:GEO589846 GOD589846:GOK589846 GXZ589846:GYG589846 HHV589846:HIC589846 HRR589846:HRY589846 IBN589846:IBU589846 ILJ589846:ILQ589846 IVF589846:IVM589846 JFB589846:JFI589846 JOX589846:JPE589846 JYT589846:JZA589846 KIP589846:KIW589846 KSL589846:KSS589846 LCH589846:LCO589846 LMD589846:LMK589846 LVZ589846:LWG589846 MFV589846:MGC589846 MPR589846:MPY589846 MZN589846:MZU589846 NJJ589846:NJQ589846 NTF589846:NTM589846 ODB589846:ODI589846 OMX589846:ONE589846 OWT589846:OXA589846 PGP589846:PGW589846 PQL589846:PQS589846 QAH589846:QAO589846 QKD589846:QKK589846 QTZ589846:QUG589846 RDV589846:REC589846 RNR589846:RNY589846 RXN589846:RXU589846 SHJ589846:SHQ589846 SRF589846:SRM589846 TBB589846:TBI589846 TKX589846:TLE589846 TUT589846:TVA589846 UEP589846:UEW589846 UOL589846:UOS589846 UYH589846:UYO589846 VID589846:VIK589846 VRZ589846:VSG589846 WBV589846:WCC589846 WLR589846:WLY589846 WVN589846:WVU589846 F655382:M655382 JB655382:JI655382 SX655382:TE655382 ACT655382:ADA655382 AMP655382:AMW655382 AWL655382:AWS655382 BGH655382:BGO655382 BQD655382:BQK655382 BZZ655382:CAG655382 CJV655382:CKC655382 CTR655382:CTY655382 DDN655382:DDU655382 DNJ655382:DNQ655382 DXF655382:DXM655382 EHB655382:EHI655382 EQX655382:ERE655382 FAT655382:FBA655382 FKP655382:FKW655382 FUL655382:FUS655382 GEH655382:GEO655382 GOD655382:GOK655382 GXZ655382:GYG655382 HHV655382:HIC655382 HRR655382:HRY655382 IBN655382:IBU655382 ILJ655382:ILQ655382 IVF655382:IVM655382 JFB655382:JFI655382 JOX655382:JPE655382 JYT655382:JZA655382 KIP655382:KIW655382 KSL655382:KSS655382 LCH655382:LCO655382 LMD655382:LMK655382 LVZ655382:LWG655382 MFV655382:MGC655382 MPR655382:MPY655382 MZN655382:MZU655382 NJJ655382:NJQ655382 NTF655382:NTM655382 ODB655382:ODI655382 OMX655382:ONE655382 OWT655382:OXA655382 PGP655382:PGW655382 PQL655382:PQS655382 QAH655382:QAO655382 QKD655382:QKK655382 QTZ655382:QUG655382 RDV655382:REC655382 RNR655382:RNY655382 RXN655382:RXU655382 SHJ655382:SHQ655382 SRF655382:SRM655382 TBB655382:TBI655382 TKX655382:TLE655382 TUT655382:TVA655382 UEP655382:UEW655382 UOL655382:UOS655382 UYH655382:UYO655382 VID655382:VIK655382 VRZ655382:VSG655382 WBV655382:WCC655382 WLR655382:WLY655382 WVN655382:WVU655382 F720918:M720918 JB720918:JI720918 SX720918:TE720918 ACT720918:ADA720918 AMP720918:AMW720918 AWL720918:AWS720918 BGH720918:BGO720918 BQD720918:BQK720918 BZZ720918:CAG720918 CJV720918:CKC720918 CTR720918:CTY720918 DDN720918:DDU720918 DNJ720918:DNQ720918 DXF720918:DXM720918 EHB720918:EHI720918 EQX720918:ERE720918 FAT720918:FBA720918 FKP720918:FKW720918 FUL720918:FUS720918 GEH720918:GEO720918 GOD720918:GOK720918 GXZ720918:GYG720918 HHV720918:HIC720918 HRR720918:HRY720918 IBN720918:IBU720918 ILJ720918:ILQ720918 IVF720918:IVM720918 JFB720918:JFI720918 JOX720918:JPE720918 JYT720918:JZA720918 KIP720918:KIW720918 KSL720918:KSS720918 LCH720918:LCO720918 LMD720918:LMK720918 LVZ720918:LWG720918 MFV720918:MGC720918 MPR720918:MPY720918 MZN720918:MZU720918 NJJ720918:NJQ720918 NTF720918:NTM720918 ODB720918:ODI720918 OMX720918:ONE720918 OWT720918:OXA720918 PGP720918:PGW720918 PQL720918:PQS720918 QAH720918:QAO720918 QKD720918:QKK720918 QTZ720918:QUG720918 RDV720918:REC720918 RNR720918:RNY720918 RXN720918:RXU720918 SHJ720918:SHQ720918 SRF720918:SRM720918 TBB720918:TBI720918 TKX720918:TLE720918 TUT720918:TVA720918 UEP720918:UEW720918 UOL720918:UOS720918 UYH720918:UYO720918 VID720918:VIK720918 VRZ720918:VSG720918 WBV720918:WCC720918 WLR720918:WLY720918 WVN720918:WVU720918 F786454:M786454 JB786454:JI786454 SX786454:TE786454 ACT786454:ADA786454 AMP786454:AMW786454 AWL786454:AWS786454 BGH786454:BGO786454 BQD786454:BQK786454 BZZ786454:CAG786454 CJV786454:CKC786454 CTR786454:CTY786454 DDN786454:DDU786454 DNJ786454:DNQ786454 DXF786454:DXM786454 EHB786454:EHI786454 EQX786454:ERE786454 FAT786454:FBA786454 FKP786454:FKW786454 FUL786454:FUS786454 GEH786454:GEO786454 GOD786454:GOK786454 GXZ786454:GYG786454 HHV786454:HIC786454 HRR786454:HRY786454 IBN786454:IBU786454 ILJ786454:ILQ786454 IVF786454:IVM786454 JFB786454:JFI786454 JOX786454:JPE786454 JYT786454:JZA786454 KIP786454:KIW786454 KSL786454:KSS786454 LCH786454:LCO786454 LMD786454:LMK786454 LVZ786454:LWG786454 MFV786454:MGC786454 MPR786454:MPY786454 MZN786454:MZU786454 NJJ786454:NJQ786454 NTF786454:NTM786454 ODB786454:ODI786454 OMX786454:ONE786454 OWT786454:OXA786454 PGP786454:PGW786454 PQL786454:PQS786454 QAH786454:QAO786454 QKD786454:QKK786454 QTZ786454:QUG786454 RDV786454:REC786454 RNR786454:RNY786454 RXN786454:RXU786454 SHJ786454:SHQ786454 SRF786454:SRM786454 TBB786454:TBI786454 TKX786454:TLE786454 TUT786454:TVA786454 UEP786454:UEW786454 UOL786454:UOS786454 UYH786454:UYO786454 VID786454:VIK786454 VRZ786454:VSG786454 WBV786454:WCC786454 WLR786454:WLY786454 WVN786454:WVU786454 F851990:M851990 JB851990:JI851990 SX851990:TE851990 ACT851990:ADA851990 AMP851990:AMW851990 AWL851990:AWS851990 BGH851990:BGO851990 BQD851990:BQK851990 BZZ851990:CAG851990 CJV851990:CKC851990 CTR851990:CTY851990 DDN851990:DDU851990 DNJ851990:DNQ851990 DXF851990:DXM851990 EHB851990:EHI851990 EQX851990:ERE851990 FAT851990:FBA851990 FKP851990:FKW851990 FUL851990:FUS851990 GEH851990:GEO851990 GOD851990:GOK851990 GXZ851990:GYG851990 HHV851990:HIC851990 HRR851990:HRY851990 IBN851990:IBU851990 ILJ851990:ILQ851990 IVF851990:IVM851990 JFB851990:JFI851990 JOX851990:JPE851990 JYT851990:JZA851990 KIP851990:KIW851990 KSL851990:KSS851990 LCH851990:LCO851990 LMD851990:LMK851990 LVZ851990:LWG851990 MFV851990:MGC851990 MPR851990:MPY851990 MZN851990:MZU851990 NJJ851990:NJQ851990 NTF851990:NTM851990 ODB851990:ODI851990 OMX851990:ONE851990 OWT851990:OXA851990 PGP851990:PGW851990 PQL851990:PQS851990 QAH851990:QAO851990 QKD851990:QKK851990 QTZ851990:QUG851990 RDV851990:REC851990 RNR851990:RNY851990 RXN851990:RXU851990 SHJ851990:SHQ851990 SRF851990:SRM851990 TBB851990:TBI851990 TKX851990:TLE851990 TUT851990:TVA851990 UEP851990:UEW851990 UOL851990:UOS851990 UYH851990:UYO851990 VID851990:VIK851990 VRZ851990:VSG851990 WBV851990:WCC851990 WLR851990:WLY851990 WVN851990:WVU851990 F917526:M917526 JB917526:JI917526 SX917526:TE917526 ACT917526:ADA917526 AMP917526:AMW917526 AWL917526:AWS917526 BGH917526:BGO917526 BQD917526:BQK917526 BZZ917526:CAG917526 CJV917526:CKC917526 CTR917526:CTY917526 DDN917526:DDU917526 DNJ917526:DNQ917526 DXF917526:DXM917526 EHB917526:EHI917526 EQX917526:ERE917526 FAT917526:FBA917526 FKP917526:FKW917526 FUL917526:FUS917526 GEH917526:GEO917526 GOD917526:GOK917526 GXZ917526:GYG917526 HHV917526:HIC917526 HRR917526:HRY917526 IBN917526:IBU917526 ILJ917526:ILQ917526 IVF917526:IVM917526 JFB917526:JFI917526 JOX917526:JPE917526 JYT917526:JZA917526 KIP917526:KIW917526 KSL917526:KSS917526 LCH917526:LCO917526 LMD917526:LMK917526 LVZ917526:LWG917526 MFV917526:MGC917526 MPR917526:MPY917526 MZN917526:MZU917526 NJJ917526:NJQ917526 NTF917526:NTM917526 ODB917526:ODI917526 OMX917526:ONE917526 OWT917526:OXA917526 PGP917526:PGW917526 PQL917526:PQS917526 QAH917526:QAO917526 QKD917526:QKK917526 QTZ917526:QUG917526 RDV917526:REC917526 RNR917526:RNY917526 RXN917526:RXU917526 SHJ917526:SHQ917526 SRF917526:SRM917526 TBB917526:TBI917526 TKX917526:TLE917526 TUT917526:TVA917526 UEP917526:UEW917526 UOL917526:UOS917526 UYH917526:UYO917526 VID917526:VIK917526 VRZ917526:VSG917526 WBV917526:WCC917526 WLR917526:WLY917526 WVN917526:WVU917526 F983062:M983062 JB983062:JI983062 SX983062:TE983062 ACT983062:ADA983062 AMP983062:AMW983062 AWL983062:AWS983062 BGH983062:BGO983062 BQD983062:BQK983062 BZZ983062:CAG983062 CJV983062:CKC983062 CTR983062:CTY983062 DDN983062:DDU983062 DNJ983062:DNQ983062 DXF983062:DXM983062 EHB983062:EHI983062 EQX983062:ERE983062 FAT983062:FBA983062 FKP983062:FKW983062 FUL983062:FUS983062 GEH983062:GEO983062 GOD983062:GOK983062 GXZ983062:GYG983062 HHV983062:HIC983062 HRR983062:HRY983062 IBN983062:IBU983062 ILJ983062:ILQ983062 IVF983062:IVM983062 JFB983062:JFI983062 JOX983062:JPE983062 JYT983062:JZA983062 KIP983062:KIW983062 KSL983062:KSS983062 LCH983062:LCO983062 LMD983062:LMK983062 LVZ983062:LWG983062 MFV983062:MGC983062 MPR983062:MPY983062 MZN983062:MZU983062 NJJ983062:NJQ983062 NTF983062:NTM983062 ODB983062:ODI983062 OMX983062:ONE983062 OWT983062:OXA983062 PGP983062:PGW983062 PQL983062:PQS983062 QAH983062:QAO983062 QKD983062:QKK983062 QTZ983062:QUG983062 RDV983062:REC983062 RNR983062:RNY983062 RXN983062:RXU983062 SHJ983062:SHQ983062 SRF983062:SRM983062 TBB983062:TBI983062 TKX983062:TLE983062 TUT983062:TVA983062 UEP983062:UEW983062 UOL983062:UOS983062 UYH983062:UYO983062 VID983062:VIK983062 VRZ983062:VSG983062 WBV983062:WCC983062 WLR983062:WLY983062 WVN983062:WVU983062 F24:M24 JB24:JI24 SX24:TE24 ACT24:ADA24 AMP24:AMW24 AWL24:AWS24 BGH24:BGO24 BQD24:BQK24 BZZ24:CAG24 CJV24:CKC24 CTR24:CTY24 DDN24:DDU24 DNJ24:DNQ24 DXF24:DXM24 EHB24:EHI24 EQX24:ERE24 FAT24:FBA24 FKP24:FKW24 FUL24:FUS24 GEH24:GEO24 GOD24:GOK24 GXZ24:GYG24 HHV24:HIC24 HRR24:HRY24 IBN24:IBU24 ILJ24:ILQ24 IVF24:IVM24 JFB24:JFI24 JOX24:JPE24 JYT24:JZA24 KIP24:KIW24 KSL24:KSS24 LCH24:LCO24 LMD24:LMK24 LVZ24:LWG24 MFV24:MGC24 MPR24:MPY24 MZN24:MZU24 NJJ24:NJQ24 NTF24:NTM24 ODB24:ODI24 OMX24:ONE24 OWT24:OXA24 PGP24:PGW24 PQL24:PQS24 QAH24:QAO24 QKD24:QKK24 QTZ24:QUG24 RDV24:REC24 RNR24:RNY24 RXN24:RXU24 SHJ24:SHQ24 SRF24:SRM24 TBB24:TBI24 TKX24:TLE24 TUT24:TVA24 UEP24:UEW24 UOL24:UOS24 UYH24:UYO24 VID24:VIK24 VRZ24:VSG24 WBV24:WCC24 WLR24:WLY24 WVN24:WVU24 F65560:M65560 JB65560:JI65560 SX65560:TE65560 ACT65560:ADA65560 AMP65560:AMW65560 AWL65560:AWS65560 BGH65560:BGO65560 BQD65560:BQK65560 BZZ65560:CAG65560 CJV65560:CKC65560 CTR65560:CTY65560 DDN65560:DDU65560 DNJ65560:DNQ65560 DXF65560:DXM65560 EHB65560:EHI65560 EQX65560:ERE65560 FAT65560:FBA65560 FKP65560:FKW65560 FUL65560:FUS65560 GEH65560:GEO65560 GOD65560:GOK65560 GXZ65560:GYG65560 HHV65560:HIC65560 HRR65560:HRY65560 IBN65560:IBU65560 ILJ65560:ILQ65560 IVF65560:IVM65560 JFB65560:JFI65560 JOX65560:JPE65560 JYT65560:JZA65560 KIP65560:KIW65560 KSL65560:KSS65560 LCH65560:LCO65560 LMD65560:LMK65560 LVZ65560:LWG65560 MFV65560:MGC65560 MPR65560:MPY65560 MZN65560:MZU65560 NJJ65560:NJQ65560 NTF65560:NTM65560 ODB65560:ODI65560 OMX65560:ONE65560 OWT65560:OXA65560 PGP65560:PGW65560 PQL65560:PQS65560 QAH65560:QAO65560 QKD65560:QKK65560 QTZ65560:QUG65560 RDV65560:REC65560 RNR65560:RNY65560 RXN65560:RXU65560 SHJ65560:SHQ65560 SRF65560:SRM65560 TBB65560:TBI65560 TKX65560:TLE65560 TUT65560:TVA65560 UEP65560:UEW65560 UOL65560:UOS65560 UYH65560:UYO65560 VID65560:VIK65560 VRZ65560:VSG65560 WBV65560:WCC65560 WLR65560:WLY65560 WVN65560:WVU65560 F131096:M131096 JB131096:JI131096 SX131096:TE131096 ACT131096:ADA131096 AMP131096:AMW131096 AWL131096:AWS131096 BGH131096:BGO131096 BQD131096:BQK131096 BZZ131096:CAG131096 CJV131096:CKC131096 CTR131096:CTY131096 DDN131096:DDU131096 DNJ131096:DNQ131096 DXF131096:DXM131096 EHB131096:EHI131096 EQX131096:ERE131096 FAT131096:FBA131096 FKP131096:FKW131096 FUL131096:FUS131096 GEH131096:GEO131096 GOD131096:GOK131096 GXZ131096:GYG131096 HHV131096:HIC131096 HRR131096:HRY131096 IBN131096:IBU131096 ILJ131096:ILQ131096 IVF131096:IVM131096 JFB131096:JFI131096 JOX131096:JPE131096 JYT131096:JZA131096 KIP131096:KIW131096 KSL131096:KSS131096 LCH131096:LCO131096 LMD131096:LMK131096 LVZ131096:LWG131096 MFV131096:MGC131096 MPR131096:MPY131096 MZN131096:MZU131096 NJJ131096:NJQ131096 NTF131096:NTM131096 ODB131096:ODI131096 OMX131096:ONE131096 OWT131096:OXA131096 PGP131096:PGW131096 PQL131096:PQS131096 QAH131096:QAO131096 QKD131096:QKK131096 QTZ131096:QUG131096 RDV131096:REC131096 RNR131096:RNY131096 RXN131096:RXU131096 SHJ131096:SHQ131096 SRF131096:SRM131096 TBB131096:TBI131096 TKX131096:TLE131096 TUT131096:TVA131096 UEP131096:UEW131096 UOL131096:UOS131096 UYH131096:UYO131096 VID131096:VIK131096 VRZ131096:VSG131096 WBV131096:WCC131096 WLR131096:WLY131096 WVN131096:WVU131096 F196632:M196632 JB196632:JI196632 SX196632:TE196632 ACT196632:ADA196632 AMP196632:AMW196632 AWL196632:AWS196632 BGH196632:BGO196632 BQD196632:BQK196632 BZZ196632:CAG196632 CJV196632:CKC196632 CTR196632:CTY196632 DDN196632:DDU196632 DNJ196632:DNQ196632 DXF196632:DXM196632 EHB196632:EHI196632 EQX196632:ERE196632 FAT196632:FBA196632 FKP196632:FKW196632 FUL196632:FUS196632 GEH196632:GEO196632 GOD196632:GOK196632 GXZ196632:GYG196632 HHV196632:HIC196632 HRR196632:HRY196632 IBN196632:IBU196632 ILJ196632:ILQ196632 IVF196632:IVM196632 JFB196632:JFI196632 JOX196632:JPE196632 JYT196632:JZA196632 KIP196632:KIW196632 KSL196632:KSS196632 LCH196632:LCO196632 LMD196632:LMK196632 LVZ196632:LWG196632 MFV196632:MGC196632 MPR196632:MPY196632 MZN196632:MZU196632 NJJ196632:NJQ196632 NTF196632:NTM196632 ODB196632:ODI196632 OMX196632:ONE196632 OWT196632:OXA196632 PGP196632:PGW196632 PQL196632:PQS196632 QAH196632:QAO196632 QKD196632:QKK196632 QTZ196632:QUG196632 RDV196632:REC196632 RNR196632:RNY196632 RXN196632:RXU196632 SHJ196632:SHQ196632 SRF196632:SRM196632 TBB196632:TBI196632 TKX196632:TLE196632 TUT196632:TVA196632 UEP196632:UEW196632 UOL196632:UOS196632 UYH196632:UYO196632 VID196632:VIK196632 VRZ196632:VSG196632 WBV196632:WCC196632 WLR196632:WLY196632 WVN196632:WVU196632 F262168:M262168 JB262168:JI262168 SX262168:TE262168 ACT262168:ADA262168 AMP262168:AMW262168 AWL262168:AWS262168 BGH262168:BGO262168 BQD262168:BQK262168 BZZ262168:CAG262168 CJV262168:CKC262168 CTR262168:CTY262168 DDN262168:DDU262168 DNJ262168:DNQ262168 DXF262168:DXM262168 EHB262168:EHI262168 EQX262168:ERE262168 FAT262168:FBA262168 FKP262168:FKW262168 FUL262168:FUS262168 GEH262168:GEO262168 GOD262168:GOK262168 GXZ262168:GYG262168 HHV262168:HIC262168 HRR262168:HRY262168 IBN262168:IBU262168 ILJ262168:ILQ262168 IVF262168:IVM262168 JFB262168:JFI262168 JOX262168:JPE262168 JYT262168:JZA262168 KIP262168:KIW262168 KSL262168:KSS262168 LCH262168:LCO262168 LMD262168:LMK262168 LVZ262168:LWG262168 MFV262168:MGC262168 MPR262168:MPY262168 MZN262168:MZU262168 NJJ262168:NJQ262168 NTF262168:NTM262168 ODB262168:ODI262168 OMX262168:ONE262168 OWT262168:OXA262168 PGP262168:PGW262168 PQL262168:PQS262168 QAH262168:QAO262168 QKD262168:QKK262168 QTZ262168:QUG262168 RDV262168:REC262168 RNR262168:RNY262168 RXN262168:RXU262168 SHJ262168:SHQ262168 SRF262168:SRM262168 TBB262168:TBI262168 TKX262168:TLE262168 TUT262168:TVA262168 UEP262168:UEW262168 UOL262168:UOS262168 UYH262168:UYO262168 VID262168:VIK262168 VRZ262168:VSG262168 WBV262168:WCC262168 WLR262168:WLY262168 WVN262168:WVU262168 F327704:M327704 JB327704:JI327704 SX327704:TE327704 ACT327704:ADA327704 AMP327704:AMW327704 AWL327704:AWS327704 BGH327704:BGO327704 BQD327704:BQK327704 BZZ327704:CAG327704 CJV327704:CKC327704 CTR327704:CTY327704 DDN327704:DDU327704 DNJ327704:DNQ327704 DXF327704:DXM327704 EHB327704:EHI327704 EQX327704:ERE327704 FAT327704:FBA327704 FKP327704:FKW327704 FUL327704:FUS327704 GEH327704:GEO327704 GOD327704:GOK327704 GXZ327704:GYG327704 HHV327704:HIC327704 HRR327704:HRY327704 IBN327704:IBU327704 ILJ327704:ILQ327704 IVF327704:IVM327704 JFB327704:JFI327704 JOX327704:JPE327704 JYT327704:JZA327704 KIP327704:KIW327704 KSL327704:KSS327704 LCH327704:LCO327704 LMD327704:LMK327704 LVZ327704:LWG327704 MFV327704:MGC327704 MPR327704:MPY327704 MZN327704:MZU327704 NJJ327704:NJQ327704 NTF327704:NTM327704 ODB327704:ODI327704 OMX327704:ONE327704 OWT327704:OXA327704 PGP327704:PGW327704 PQL327704:PQS327704 QAH327704:QAO327704 QKD327704:QKK327704 QTZ327704:QUG327704 RDV327704:REC327704 RNR327704:RNY327704 RXN327704:RXU327704 SHJ327704:SHQ327704 SRF327704:SRM327704 TBB327704:TBI327704 TKX327704:TLE327704 TUT327704:TVA327704 UEP327704:UEW327704 UOL327704:UOS327704 UYH327704:UYO327704 VID327704:VIK327704 VRZ327704:VSG327704 WBV327704:WCC327704 WLR327704:WLY327704 WVN327704:WVU327704 F393240:M393240 JB393240:JI393240 SX393240:TE393240 ACT393240:ADA393240 AMP393240:AMW393240 AWL393240:AWS393240 BGH393240:BGO393240 BQD393240:BQK393240 BZZ393240:CAG393240 CJV393240:CKC393240 CTR393240:CTY393240 DDN393240:DDU393240 DNJ393240:DNQ393240 DXF393240:DXM393240 EHB393240:EHI393240 EQX393240:ERE393240 FAT393240:FBA393240 FKP393240:FKW393240 FUL393240:FUS393240 GEH393240:GEO393240 GOD393240:GOK393240 GXZ393240:GYG393240 HHV393240:HIC393240 HRR393240:HRY393240 IBN393240:IBU393240 ILJ393240:ILQ393240 IVF393240:IVM393240 JFB393240:JFI393240 JOX393240:JPE393240 JYT393240:JZA393240 KIP393240:KIW393240 KSL393240:KSS393240 LCH393240:LCO393240 LMD393240:LMK393240 LVZ393240:LWG393240 MFV393240:MGC393240 MPR393240:MPY393240 MZN393240:MZU393240 NJJ393240:NJQ393240 NTF393240:NTM393240 ODB393240:ODI393240 OMX393240:ONE393240 OWT393240:OXA393240 PGP393240:PGW393240 PQL393240:PQS393240 QAH393240:QAO393240 QKD393240:QKK393240 QTZ393240:QUG393240 RDV393240:REC393240 RNR393240:RNY393240 RXN393240:RXU393240 SHJ393240:SHQ393240 SRF393240:SRM393240 TBB393240:TBI393240 TKX393240:TLE393240 TUT393240:TVA393240 UEP393240:UEW393240 UOL393240:UOS393240 UYH393240:UYO393240 VID393240:VIK393240 VRZ393240:VSG393240 WBV393240:WCC393240 WLR393240:WLY393240 WVN393240:WVU393240 F458776:M458776 JB458776:JI458776 SX458776:TE458776 ACT458776:ADA458776 AMP458776:AMW458776 AWL458776:AWS458776 BGH458776:BGO458776 BQD458776:BQK458776 BZZ458776:CAG458776 CJV458776:CKC458776 CTR458776:CTY458776 DDN458776:DDU458776 DNJ458776:DNQ458776 DXF458776:DXM458776 EHB458776:EHI458776 EQX458776:ERE458776 FAT458776:FBA458776 FKP458776:FKW458776 FUL458776:FUS458776 GEH458776:GEO458776 GOD458776:GOK458776 GXZ458776:GYG458776 HHV458776:HIC458776 HRR458776:HRY458776 IBN458776:IBU458776 ILJ458776:ILQ458776 IVF458776:IVM458776 JFB458776:JFI458776 JOX458776:JPE458776 JYT458776:JZA458776 KIP458776:KIW458776 KSL458776:KSS458776 LCH458776:LCO458776 LMD458776:LMK458776 LVZ458776:LWG458776 MFV458776:MGC458776 MPR458776:MPY458776 MZN458776:MZU458776 NJJ458776:NJQ458776 NTF458776:NTM458776 ODB458776:ODI458776 OMX458776:ONE458776 OWT458776:OXA458776 PGP458776:PGW458776 PQL458776:PQS458776 QAH458776:QAO458776 QKD458776:QKK458776 QTZ458776:QUG458776 RDV458776:REC458776 RNR458776:RNY458776 RXN458776:RXU458776 SHJ458776:SHQ458776 SRF458776:SRM458776 TBB458776:TBI458776 TKX458776:TLE458776 TUT458776:TVA458776 UEP458776:UEW458776 UOL458776:UOS458776 UYH458776:UYO458776 VID458776:VIK458776 VRZ458776:VSG458776 WBV458776:WCC458776 WLR458776:WLY458776 WVN458776:WVU458776 F524312:M524312 JB524312:JI524312 SX524312:TE524312 ACT524312:ADA524312 AMP524312:AMW524312 AWL524312:AWS524312 BGH524312:BGO524312 BQD524312:BQK524312 BZZ524312:CAG524312 CJV524312:CKC524312 CTR524312:CTY524312 DDN524312:DDU524312 DNJ524312:DNQ524312 DXF524312:DXM524312 EHB524312:EHI524312 EQX524312:ERE524312 FAT524312:FBA524312 FKP524312:FKW524312 FUL524312:FUS524312 GEH524312:GEO524312 GOD524312:GOK524312 GXZ524312:GYG524312 HHV524312:HIC524312 HRR524312:HRY524312 IBN524312:IBU524312 ILJ524312:ILQ524312 IVF524312:IVM524312 JFB524312:JFI524312 JOX524312:JPE524312 JYT524312:JZA524312 KIP524312:KIW524312 KSL524312:KSS524312 LCH524312:LCO524312 LMD524312:LMK524312 LVZ524312:LWG524312 MFV524312:MGC524312 MPR524312:MPY524312 MZN524312:MZU524312 NJJ524312:NJQ524312 NTF524312:NTM524312 ODB524312:ODI524312 OMX524312:ONE524312 OWT524312:OXA524312 PGP524312:PGW524312 PQL524312:PQS524312 QAH524312:QAO524312 QKD524312:QKK524312 QTZ524312:QUG524312 RDV524312:REC524312 RNR524312:RNY524312 RXN524312:RXU524312 SHJ524312:SHQ524312 SRF524312:SRM524312 TBB524312:TBI524312 TKX524312:TLE524312 TUT524312:TVA524312 UEP524312:UEW524312 UOL524312:UOS524312 UYH524312:UYO524312 VID524312:VIK524312 VRZ524312:VSG524312 WBV524312:WCC524312 WLR524312:WLY524312 WVN524312:WVU524312 F589848:M589848 JB589848:JI589848 SX589848:TE589848 ACT589848:ADA589848 AMP589848:AMW589848 AWL589848:AWS589848 BGH589848:BGO589848 BQD589848:BQK589848 BZZ589848:CAG589848 CJV589848:CKC589848 CTR589848:CTY589848 DDN589848:DDU589848 DNJ589848:DNQ589848 DXF589848:DXM589848 EHB589848:EHI589848 EQX589848:ERE589848 FAT589848:FBA589848 FKP589848:FKW589848 FUL589848:FUS589848 GEH589848:GEO589848 GOD589848:GOK589848 GXZ589848:GYG589848 HHV589848:HIC589848 HRR589848:HRY589848 IBN589848:IBU589848 ILJ589848:ILQ589848 IVF589848:IVM589848 JFB589848:JFI589848 JOX589848:JPE589848 JYT589848:JZA589848 KIP589848:KIW589848 KSL589848:KSS589848 LCH589848:LCO589848 LMD589848:LMK589848 LVZ589848:LWG589848 MFV589848:MGC589848 MPR589848:MPY589848 MZN589848:MZU589848 NJJ589848:NJQ589848 NTF589848:NTM589848 ODB589848:ODI589848 OMX589848:ONE589848 OWT589848:OXA589848 PGP589848:PGW589848 PQL589848:PQS589848 QAH589848:QAO589848 QKD589848:QKK589848 QTZ589848:QUG589848 RDV589848:REC589848 RNR589848:RNY589848 RXN589848:RXU589848 SHJ589848:SHQ589848 SRF589848:SRM589848 TBB589848:TBI589848 TKX589848:TLE589848 TUT589848:TVA589848 UEP589848:UEW589848 UOL589848:UOS589848 UYH589848:UYO589848 VID589848:VIK589848 VRZ589848:VSG589848 WBV589848:WCC589848 WLR589848:WLY589848 WVN589848:WVU589848 F655384:M655384 JB655384:JI655384 SX655384:TE655384 ACT655384:ADA655384 AMP655384:AMW655384 AWL655384:AWS655384 BGH655384:BGO655384 BQD655384:BQK655384 BZZ655384:CAG655384 CJV655384:CKC655384 CTR655384:CTY655384 DDN655384:DDU655384 DNJ655384:DNQ655384 DXF655384:DXM655384 EHB655384:EHI655384 EQX655384:ERE655384 FAT655384:FBA655384 FKP655384:FKW655384 FUL655384:FUS655384 GEH655384:GEO655384 GOD655384:GOK655384 GXZ655384:GYG655384 HHV655384:HIC655384 HRR655384:HRY655384 IBN655384:IBU655384 ILJ655384:ILQ655384 IVF655384:IVM655384 JFB655384:JFI655384 JOX655384:JPE655384 JYT655384:JZA655384 KIP655384:KIW655384 KSL655384:KSS655384 LCH655384:LCO655384 LMD655384:LMK655384 LVZ655384:LWG655384 MFV655384:MGC655384 MPR655384:MPY655384 MZN655384:MZU655384 NJJ655384:NJQ655384 NTF655384:NTM655384 ODB655384:ODI655384 OMX655384:ONE655384 OWT655384:OXA655384 PGP655384:PGW655384 PQL655384:PQS655384 QAH655384:QAO655384 QKD655384:QKK655384 QTZ655384:QUG655384 RDV655384:REC655384 RNR655384:RNY655384 RXN655384:RXU655384 SHJ655384:SHQ655384 SRF655384:SRM655384 TBB655384:TBI655384 TKX655384:TLE655384 TUT655384:TVA655384 UEP655384:UEW655384 UOL655384:UOS655384 UYH655384:UYO655384 VID655384:VIK655384 VRZ655384:VSG655384 WBV655384:WCC655384 WLR655384:WLY655384 WVN655384:WVU655384 F720920:M720920 JB720920:JI720920 SX720920:TE720920 ACT720920:ADA720920 AMP720920:AMW720920 AWL720920:AWS720920 BGH720920:BGO720920 BQD720920:BQK720920 BZZ720920:CAG720920 CJV720920:CKC720920 CTR720920:CTY720920 DDN720920:DDU720920 DNJ720920:DNQ720920 DXF720920:DXM720920 EHB720920:EHI720920 EQX720920:ERE720920 FAT720920:FBA720920 FKP720920:FKW720920 FUL720920:FUS720920 GEH720920:GEO720920 GOD720920:GOK720920 GXZ720920:GYG720920 HHV720920:HIC720920 HRR720920:HRY720920 IBN720920:IBU720920 ILJ720920:ILQ720920 IVF720920:IVM720920 JFB720920:JFI720920 JOX720920:JPE720920 JYT720920:JZA720920 KIP720920:KIW720920 KSL720920:KSS720920 LCH720920:LCO720920 LMD720920:LMK720920 LVZ720920:LWG720920 MFV720920:MGC720920 MPR720920:MPY720920 MZN720920:MZU720920 NJJ720920:NJQ720920 NTF720920:NTM720920 ODB720920:ODI720920 OMX720920:ONE720920 OWT720920:OXA720920 PGP720920:PGW720920 PQL720920:PQS720920 QAH720920:QAO720920 QKD720920:QKK720920 QTZ720920:QUG720920 RDV720920:REC720920 RNR720920:RNY720920 RXN720920:RXU720920 SHJ720920:SHQ720920 SRF720920:SRM720920 TBB720920:TBI720920 TKX720920:TLE720920 TUT720920:TVA720920 UEP720920:UEW720920 UOL720920:UOS720920 UYH720920:UYO720920 VID720920:VIK720920 VRZ720920:VSG720920 WBV720920:WCC720920 WLR720920:WLY720920 WVN720920:WVU720920 F786456:M786456 JB786456:JI786456 SX786456:TE786456 ACT786456:ADA786456 AMP786456:AMW786456 AWL786456:AWS786456 BGH786456:BGO786456 BQD786456:BQK786456 BZZ786456:CAG786456 CJV786456:CKC786456 CTR786456:CTY786456 DDN786456:DDU786456 DNJ786456:DNQ786456 DXF786456:DXM786456 EHB786456:EHI786456 EQX786456:ERE786456 FAT786456:FBA786456 FKP786456:FKW786456 FUL786456:FUS786456 GEH786456:GEO786456 GOD786456:GOK786456 GXZ786456:GYG786456 HHV786456:HIC786456 HRR786456:HRY786456 IBN786456:IBU786456 ILJ786456:ILQ786456 IVF786456:IVM786456 JFB786456:JFI786456 JOX786456:JPE786456 JYT786456:JZA786456 KIP786456:KIW786456 KSL786456:KSS786456 LCH786456:LCO786456 LMD786456:LMK786456 LVZ786456:LWG786456 MFV786456:MGC786456 MPR786456:MPY786456 MZN786456:MZU786456 NJJ786456:NJQ786456 NTF786456:NTM786456 ODB786456:ODI786456 OMX786456:ONE786456 OWT786456:OXA786456 PGP786456:PGW786456 PQL786456:PQS786456 QAH786456:QAO786456 QKD786456:QKK786456 QTZ786456:QUG786456 RDV786456:REC786456 RNR786456:RNY786456 RXN786456:RXU786456 SHJ786456:SHQ786456 SRF786456:SRM786456 TBB786456:TBI786456 TKX786456:TLE786456 TUT786456:TVA786456 UEP786456:UEW786456 UOL786456:UOS786456 UYH786456:UYO786456 VID786456:VIK786456 VRZ786456:VSG786456 WBV786456:WCC786456 WLR786456:WLY786456 WVN786456:WVU786456 F851992:M851992 JB851992:JI851992 SX851992:TE851992 ACT851992:ADA851992 AMP851992:AMW851992 AWL851992:AWS851992 BGH851992:BGO851992 BQD851992:BQK851992 BZZ851992:CAG851992 CJV851992:CKC851992 CTR851992:CTY851992 DDN851992:DDU851992 DNJ851992:DNQ851992 DXF851992:DXM851992 EHB851992:EHI851992 EQX851992:ERE851992 FAT851992:FBA851992 FKP851992:FKW851992 FUL851992:FUS851992 GEH851992:GEO851992 GOD851992:GOK851992 GXZ851992:GYG851992 HHV851992:HIC851992 HRR851992:HRY851992 IBN851992:IBU851992 ILJ851992:ILQ851992 IVF851992:IVM851992 JFB851992:JFI851992 JOX851992:JPE851992 JYT851992:JZA851992 KIP851992:KIW851992 KSL851992:KSS851992 LCH851992:LCO851992 LMD851992:LMK851992 LVZ851992:LWG851992 MFV851992:MGC851992 MPR851992:MPY851992 MZN851992:MZU851992 NJJ851992:NJQ851992 NTF851992:NTM851992 ODB851992:ODI851992 OMX851992:ONE851992 OWT851992:OXA851992 PGP851992:PGW851992 PQL851992:PQS851992 QAH851992:QAO851992 QKD851992:QKK851992 QTZ851992:QUG851992 RDV851992:REC851992 RNR851992:RNY851992 RXN851992:RXU851992 SHJ851992:SHQ851992 SRF851992:SRM851992 TBB851992:TBI851992 TKX851992:TLE851992 TUT851992:TVA851992 UEP851992:UEW851992 UOL851992:UOS851992 UYH851992:UYO851992 VID851992:VIK851992 VRZ851992:VSG851992 WBV851992:WCC851992 WLR851992:WLY851992 WVN851992:WVU851992 F917528:M917528 JB917528:JI917528 SX917528:TE917528 ACT917528:ADA917528 AMP917528:AMW917528 AWL917528:AWS917528 BGH917528:BGO917528 BQD917528:BQK917528 BZZ917528:CAG917528 CJV917528:CKC917528 CTR917528:CTY917528 DDN917528:DDU917528 DNJ917528:DNQ917528 DXF917528:DXM917528 EHB917528:EHI917528 EQX917528:ERE917528 FAT917528:FBA917528 FKP917528:FKW917528 FUL917528:FUS917528 GEH917528:GEO917528 GOD917528:GOK917528 GXZ917528:GYG917528 HHV917528:HIC917528 HRR917528:HRY917528 IBN917528:IBU917528 ILJ917528:ILQ917528 IVF917528:IVM917528 JFB917528:JFI917528 JOX917528:JPE917528 JYT917528:JZA917528 KIP917528:KIW917528 KSL917528:KSS917528 LCH917528:LCO917528 LMD917528:LMK917528 LVZ917528:LWG917528 MFV917528:MGC917528 MPR917528:MPY917528 MZN917528:MZU917528 NJJ917528:NJQ917528 NTF917528:NTM917528 ODB917528:ODI917528 OMX917528:ONE917528 OWT917528:OXA917528 PGP917528:PGW917528 PQL917528:PQS917528 QAH917528:QAO917528 QKD917528:QKK917528 QTZ917528:QUG917528 RDV917528:REC917528 RNR917528:RNY917528 RXN917528:RXU917528 SHJ917528:SHQ917528 SRF917528:SRM917528 TBB917528:TBI917528 TKX917528:TLE917528 TUT917528:TVA917528 UEP917528:UEW917528 UOL917528:UOS917528 UYH917528:UYO917528 VID917528:VIK917528 VRZ917528:VSG917528 WBV917528:WCC917528 WLR917528:WLY917528 WVN917528:WVU917528 F983064:M983064 JB983064:JI983064 SX983064:TE983064 ACT983064:ADA983064 AMP983064:AMW983064 AWL983064:AWS983064 BGH983064:BGO983064 BQD983064:BQK983064 BZZ983064:CAG983064 CJV983064:CKC983064 CTR983064:CTY983064 DDN983064:DDU983064 DNJ983064:DNQ983064 DXF983064:DXM983064 EHB983064:EHI983064 EQX983064:ERE983064 FAT983064:FBA983064 FKP983064:FKW983064 FUL983064:FUS983064 GEH983064:GEO983064 GOD983064:GOK983064 GXZ983064:GYG983064 HHV983064:HIC983064 HRR983064:HRY983064 IBN983064:IBU983064 ILJ983064:ILQ983064 IVF983064:IVM983064 JFB983064:JFI983064 JOX983064:JPE983064 JYT983064:JZA983064 KIP983064:KIW983064 KSL983064:KSS983064 LCH983064:LCO983064 LMD983064:LMK983064 LVZ983064:LWG983064 MFV983064:MGC983064 MPR983064:MPY983064 MZN983064:MZU983064 NJJ983064:NJQ983064 NTF983064:NTM983064 ODB983064:ODI983064 OMX983064:ONE983064 OWT983064:OXA983064 PGP983064:PGW983064 PQL983064:PQS983064 QAH983064:QAO983064 QKD983064:QKK983064 QTZ983064:QUG983064 RDV983064:REC983064 RNR983064:RNY983064 RXN983064:RXU983064 SHJ983064:SHQ983064 SRF983064:SRM983064 TBB983064:TBI983064 TKX983064:TLE983064 TUT983064:TVA983064 UEP983064:UEW983064 UOL983064:UOS983064 UYH983064:UYO983064 VID983064:VIK983064 VRZ983064:VSG983064 WBV983064:WCC983064 WLR983064:WLY983064 WVN983064:WVU983064" xr:uid="{00000000-0002-0000-0300-000001000000}"/>
    <dataValidation imeMode="on" allowBlank="1" showInputMessage="1" showErrorMessage="1" sqref="F5:M5 JB5:JI5 SX5:TE5 ACT5:ADA5 AMP5:AMW5 AWL5:AWS5 BGH5:BGO5 BQD5:BQK5 BZZ5:CAG5 CJV5:CKC5 CTR5:CTY5 DDN5:DDU5 DNJ5:DNQ5 DXF5:DXM5 EHB5:EHI5 EQX5:ERE5 FAT5:FBA5 FKP5:FKW5 FUL5:FUS5 GEH5:GEO5 GOD5:GOK5 GXZ5:GYG5 HHV5:HIC5 HRR5:HRY5 IBN5:IBU5 ILJ5:ILQ5 IVF5:IVM5 JFB5:JFI5 JOX5:JPE5 JYT5:JZA5 KIP5:KIW5 KSL5:KSS5 LCH5:LCO5 LMD5:LMK5 LVZ5:LWG5 MFV5:MGC5 MPR5:MPY5 MZN5:MZU5 NJJ5:NJQ5 NTF5:NTM5 ODB5:ODI5 OMX5:ONE5 OWT5:OXA5 PGP5:PGW5 PQL5:PQS5 QAH5:QAO5 QKD5:QKK5 QTZ5:QUG5 RDV5:REC5 RNR5:RNY5 RXN5:RXU5 SHJ5:SHQ5 SRF5:SRM5 TBB5:TBI5 TKX5:TLE5 TUT5:TVA5 UEP5:UEW5 UOL5:UOS5 UYH5:UYO5 VID5:VIK5 VRZ5:VSG5 WBV5:WCC5 WLR5:WLY5 WVN5:WVU5 F65541:M65541 JB65541:JI65541 SX65541:TE65541 ACT65541:ADA65541 AMP65541:AMW65541 AWL65541:AWS65541 BGH65541:BGO65541 BQD65541:BQK65541 BZZ65541:CAG65541 CJV65541:CKC65541 CTR65541:CTY65541 DDN65541:DDU65541 DNJ65541:DNQ65541 DXF65541:DXM65541 EHB65541:EHI65541 EQX65541:ERE65541 FAT65541:FBA65541 FKP65541:FKW65541 FUL65541:FUS65541 GEH65541:GEO65541 GOD65541:GOK65541 GXZ65541:GYG65541 HHV65541:HIC65541 HRR65541:HRY65541 IBN65541:IBU65541 ILJ65541:ILQ65541 IVF65541:IVM65541 JFB65541:JFI65541 JOX65541:JPE65541 JYT65541:JZA65541 KIP65541:KIW65541 KSL65541:KSS65541 LCH65541:LCO65541 LMD65541:LMK65541 LVZ65541:LWG65541 MFV65541:MGC65541 MPR65541:MPY65541 MZN65541:MZU65541 NJJ65541:NJQ65541 NTF65541:NTM65541 ODB65541:ODI65541 OMX65541:ONE65541 OWT65541:OXA65541 PGP65541:PGW65541 PQL65541:PQS65541 QAH65541:QAO65541 QKD65541:QKK65541 QTZ65541:QUG65541 RDV65541:REC65541 RNR65541:RNY65541 RXN65541:RXU65541 SHJ65541:SHQ65541 SRF65541:SRM65541 TBB65541:TBI65541 TKX65541:TLE65541 TUT65541:TVA65541 UEP65541:UEW65541 UOL65541:UOS65541 UYH65541:UYO65541 VID65541:VIK65541 VRZ65541:VSG65541 WBV65541:WCC65541 WLR65541:WLY65541 WVN65541:WVU65541 F131077:M131077 JB131077:JI131077 SX131077:TE131077 ACT131077:ADA131077 AMP131077:AMW131077 AWL131077:AWS131077 BGH131077:BGO131077 BQD131077:BQK131077 BZZ131077:CAG131077 CJV131077:CKC131077 CTR131077:CTY131077 DDN131077:DDU131077 DNJ131077:DNQ131077 DXF131077:DXM131077 EHB131077:EHI131077 EQX131077:ERE131077 FAT131077:FBA131077 FKP131077:FKW131077 FUL131077:FUS131077 GEH131077:GEO131077 GOD131077:GOK131077 GXZ131077:GYG131077 HHV131077:HIC131077 HRR131077:HRY131077 IBN131077:IBU131077 ILJ131077:ILQ131077 IVF131077:IVM131077 JFB131077:JFI131077 JOX131077:JPE131077 JYT131077:JZA131077 KIP131077:KIW131077 KSL131077:KSS131077 LCH131077:LCO131077 LMD131077:LMK131077 LVZ131077:LWG131077 MFV131077:MGC131077 MPR131077:MPY131077 MZN131077:MZU131077 NJJ131077:NJQ131077 NTF131077:NTM131077 ODB131077:ODI131077 OMX131077:ONE131077 OWT131077:OXA131077 PGP131077:PGW131077 PQL131077:PQS131077 QAH131077:QAO131077 QKD131077:QKK131077 QTZ131077:QUG131077 RDV131077:REC131077 RNR131077:RNY131077 RXN131077:RXU131077 SHJ131077:SHQ131077 SRF131077:SRM131077 TBB131077:TBI131077 TKX131077:TLE131077 TUT131077:TVA131077 UEP131077:UEW131077 UOL131077:UOS131077 UYH131077:UYO131077 VID131077:VIK131077 VRZ131077:VSG131077 WBV131077:WCC131077 WLR131077:WLY131077 WVN131077:WVU131077 F196613:M196613 JB196613:JI196613 SX196613:TE196613 ACT196613:ADA196613 AMP196613:AMW196613 AWL196613:AWS196613 BGH196613:BGO196613 BQD196613:BQK196613 BZZ196613:CAG196613 CJV196613:CKC196613 CTR196613:CTY196613 DDN196613:DDU196613 DNJ196613:DNQ196613 DXF196613:DXM196613 EHB196613:EHI196613 EQX196613:ERE196613 FAT196613:FBA196613 FKP196613:FKW196613 FUL196613:FUS196613 GEH196613:GEO196613 GOD196613:GOK196613 GXZ196613:GYG196613 HHV196613:HIC196613 HRR196613:HRY196613 IBN196613:IBU196613 ILJ196613:ILQ196613 IVF196613:IVM196613 JFB196613:JFI196613 JOX196613:JPE196613 JYT196613:JZA196613 KIP196613:KIW196613 KSL196613:KSS196613 LCH196613:LCO196613 LMD196613:LMK196613 LVZ196613:LWG196613 MFV196613:MGC196613 MPR196613:MPY196613 MZN196613:MZU196613 NJJ196613:NJQ196613 NTF196613:NTM196613 ODB196613:ODI196613 OMX196613:ONE196613 OWT196613:OXA196613 PGP196613:PGW196613 PQL196613:PQS196613 QAH196613:QAO196613 QKD196613:QKK196613 QTZ196613:QUG196613 RDV196613:REC196613 RNR196613:RNY196613 RXN196613:RXU196613 SHJ196613:SHQ196613 SRF196613:SRM196613 TBB196613:TBI196613 TKX196613:TLE196613 TUT196613:TVA196613 UEP196613:UEW196613 UOL196613:UOS196613 UYH196613:UYO196613 VID196613:VIK196613 VRZ196613:VSG196613 WBV196613:WCC196613 WLR196613:WLY196613 WVN196613:WVU196613 F262149:M262149 JB262149:JI262149 SX262149:TE262149 ACT262149:ADA262149 AMP262149:AMW262149 AWL262149:AWS262149 BGH262149:BGO262149 BQD262149:BQK262149 BZZ262149:CAG262149 CJV262149:CKC262149 CTR262149:CTY262149 DDN262149:DDU262149 DNJ262149:DNQ262149 DXF262149:DXM262149 EHB262149:EHI262149 EQX262149:ERE262149 FAT262149:FBA262149 FKP262149:FKW262149 FUL262149:FUS262149 GEH262149:GEO262149 GOD262149:GOK262149 GXZ262149:GYG262149 HHV262149:HIC262149 HRR262149:HRY262149 IBN262149:IBU262149 ILJ262149:ILQ262149 IVF262149:IVM262149 JFB262149:JFI262149 JOX262149:JPE262149 JYT262149:JZA262149 KIP262149:KIW262149 KSL262149:KSS262149 LCH262149:LCO262149 LMD262149:LMK262149 LVZ262149:LWG262149 MFV262149:MGC262149 MPR262149:MPY262149 MZN262149:MZU262149 NJJ262149:NJQ262149 NTF262149:NTM262149 ODB262149:ODI262149 OMX262149:ONE262149 OWT262149:OXA262149 PGP262149:PGW262149 PQL262149:PQS262149 QAH262149:QAO262149 QKD262149:QKK262149 QTZ262149:QUG262149 RDV262149:REC262149 RNR262149:RNY262149 RXN262149:RXU262149 SHJ262149:SHQ262149 SRF262149:SRM262149 TBB262149:TBI262149 TKX262149:TLE262149 TUT262149:TVA262149 UEP262149:UEW262149 UOL262149:UOS262149 UYH262149:UYO262149 VID262149:VIK262149 VRZ262149:VSG262149 WBV262149:WCC262149 WLR262149:WLY262149 WVN262149:WVU262149 F327685:M327685 JB327685:JI327685 SX327685:TE327685 ACT327685:ADA327685 AMP327685:AMW327685 AWL327685:AWS327685 BGH327685:BGO327685 BQD327685:BQK327685 BZZ327685:CAG327685 CJV327685:CKC327685 CTR327685:CTY327685 DDN327685:DDU327685 DNJ327685:DNQ327685 DXF327685:DXM327685 EHB327685:EHI327685 EQX327685:ERE327685 FAT327685:FBA327685 FKP327685:FKW327685 FUL327685:FUS327685 GEH327685:GEO327685 GOD327685:GOK327685 GXZ327685:GYG327685 HHV327685:HIC327685 HRR327685:HRY327685 IBN327685:IBU327685 ILJ327685:ILQ327685 IVF327685:IVM327685 JFB327685:JFI327685 JOX327685:JPE327685 JYT327685:JZA327685 KIP327685:KIW327685 KSL327685:KSS327685 LCH327685:LCO327685 LMD327685:LMK327685 LVZ327685:LWG327685 MFV327685:MGC327685 MPR327685:MPY327685 MZN327685:MZU327685 NJJ327685:NJQ327685 NTF327685:NTM327685 ODB327685:ODI327685 OMX327685:ONE327685 OWT327685:OXA327685 PGP327685:PGW327685 PQL327685:PQS327685 QAH327685:QAO327685 QKD327685:QKK327685 QTZ327685:QUG327685 RDV327685:REC327685 RNR327685:RNY327685 RXN327685:RXU327685 SHJ327685:SHQ327685 SRF327685:SRM327685 TBB327685:TBI327685 TKX327685:TLE327685 TUT327685:TVA327685 UEP327685:UEW327685 UOL327685:UOS327685 UYH327685:UYO327685 VID327685:VIK327685 VRZ327685:VSG327685 WBV327685:WCC327685 WLR327685:WLY327685 WVN327685:WVU327685 F393221:M393221 JB393221:JI393221 SX393221:TE393221 ACT393221:ADA393221 AMP393221:AMW393221 AWL393221:AWS393221 BGH393221:BGO393221 BQD393221:BQK393221 BZZ393221:CAG393221 CJV393221:CKC393221 CTR393221:CTY393221 DDN393221:DDU393221 DNJ393221:DNQ393221 DXF393221:DXM393221 EHB393221:EHI393221 EQX393221:ERE393221 FAT393221:FBA393221 FKP393221:FKW393221 FUL393221:FUS393221 GEH393221:GEO393221 GOD393221:GOK393221 GXZ393221:GYG393221 HHV393221:HIC393221 HRR393221:HRY393221 IBN393221:IBU393221 ILJ393221:ILQ393221 IVF393221:IVM393221 JFB393221:JFI393221 JOX393221:JPE393221 JYT393221:JZA393221 KIP393221:KIW393221 KSL393221:KSS393221 LCH393221:LCO393221 LMD393221:LMK393221 LVZ393221:LWG393221 MFV393221:MGC393221 MPR393221:MPY393221 MZN393221:MZU393221 NJJ393221:NJQ393221 NTF393221:NTM393221 ODB393221:ODI393221 OMX393221:ONE393221 OWT393221:OXA393221 PGP393221:PGW393221 PQL393221:PQS393221 QAH393221:QAO393221 QKD393221:QKK393221 QTZ393221:QUG393221 RDV393221:REC393221 RNR393221:RNY393221 RXN393221:RXU393221 SHJ393221:SHQ393221 SRF393221:SRM393221 TBB393221:TBI393221 TKX393221:TLE393221 TUT393221:TVA393221 UEP393221:UEW393221 UOL393221:UOS393221 UYH393221:UYO393221 VID393221:VIK393221 VRZ393221:VSG393221 WBV393221:WCC393221 WLR393221:WLY393221 WVN393221:WVU393221 F458757:M458757 JB458757:JI458757 SX458757:TE458757 ACT458757:ADA458757 AMP458757:AMW458757 AWL458757:AWS458757 BGH458757:BGO458757 BQD458757:BQK458757 BZZ458757:CAG458757 CJV458757:CKC458757 CTR458757:CTY458757 DDN458757:DDU458757 DNJ458757:DNQ458757 DXF458757:DXM458757 EHB458757:EHI458757 EQX458757:ERE458757 FAT458757:FBA458757 FKP458757:FKW458757 FUL458757:FUS458757 GEH458757:GEO458757 GOD458757:GOK458757 GXZ458757:GYG458757 HHV458757:HIC458757 HRR458757:HRY458757 IBN458757:IBU458757 ILJ458757:ILQ458757 IVF458757:IVM458757 JFB458757:JFI458757 JOX458757:JPE458757 JYT458757:JZA458757 KIP458757:KIW458757 KSL458757:KSS458757 LCH458757:LCO458757 LMD458757:LMK458757 LVZ458757:LWG458757 MFV458757:MGC458757 MPR458757:MPY458757 MZN458757:MZU458757 NJJ458757:NJQ458757 NTF458757:NTM458757 ODB458757:ODI458757 OMX458757:ONE458757 OWT458757:OXA458757 PGP458757:PGW458757 PQL458757:PQS458757 QAH458757:QAO458757 QKD458757:QKK458757 QTZ458757:QUG458757 RDV458757:REC458757 RNR458757:RNY458757 RXN458757:RXU458757 SHJ458757:SHQ458757 SRF458757:SRM458757 TBB458757:TBI458757 TKX458757:TLE458757 TUT458757:TVA458757 UEP458757:UEW458757 UOL458757:UOS458757 UYH458757:UYO458757 VID458757:VIK458757 VRZ458757:VSG458757 WBV458757:WCC458757 WLR458757:WLY458757 WVN458757:WVU458757 F524293:M524293 JB524293:JI524293 SX524293:TE524293 ACT524293:ADA524293 AMP524293:AMW524293 AWL524293:AWS524293 BGH524293:BGO524293 BQD524293:BQK524293 BZZ524293:CAG524293 CJV524293:CKC524293 CTR524293:CTY524293 DDN524293:DDU524293 DNJ524293:DNQ524293 DXF524293:DXM524293 EHB524293:EHI524293 EQX524293:ERE524293 FAT524293:FBA524293 FKP524293:FKW524293 FUL524293:FUS524293 GEH524293:GEO524293 GOD524293:GOK524293 GXZ524293:GYG524293 HHV524293:HIC524293 HRR524293:HRY524293 IBN524293:IBU524293 ILJ524293:ILQ524293 IVF524293:IVM524293 JFB524293:JFI524293 JOX524293:JPE524293 JYT524293:JZA524293 KIP524293:KIW524293 KSL524293:KSS524293 LCH524293:LCO524293 LMD524293:LMK524293 LVZ524293:LWG524293 MFV524293:MGC524293 MPR524293:MPY524293 MZN524293:MZU524293 NJJ524293:NJQ524293 NTF524293:NTM524293 ODB524293:ODI524293 OMX524293:ONE524293 OWT524293:OXA524293 PGP524293:PGW524293 PQL524293:PQS524293 QAH524293:QAO524293 QKD524293:QKK524293 QTZ524293:QUG524293 RDV524293:REC524293 RNR524293:RNY524293 RXN524293:RXU524293 SHJ524293:SHQ524293 SRF524293:SRM524293 TBB524293:TBI524293 TKX524293:TLE524293 TUT524293:TVA524293 UEP524293:UEW524293 UOL524293:UOS524293 UYH524293:UYO524293 VID524293:VIK524293 VRZ524293:VSG524293 WBV524293:WCC524293 WLR524293:WLY524293 WVN524293:WVU524293 F589829:M589829 JB589829:JI589829 SX589829:TE589829 ACT589829:ADA589829 AMP589829:AMW589829 AWL589829:AWS589829 BGH589829:BGO589829 BQD589829:BQK589829 BZZ589829:CAG589829 CJV589829:CKC589829 CTR589829:CTY589829 DDN589829:DDU589829 DNJ589829:DNQ589829 DXF589829:DXM589829 EHB589829:EHI589829 EQX589829:ERE589829 FAT589829:FBA589829 FKP589829:FKW589829 FUL589829:FUS589829 GEH589829:GEO589829 GOD589829:GOK589829 GXZ589829:GYG589829 HHV589829:HIC589829 HRR589829:HRY589829 IBN589829:IBU589829 ILJ589829:ILQ589829 IVF589829:IVM589829 JFB589829:JFI589829 JOX589829:JPE589829 JYT589829:JZA589829 KIP589829:KIW589829 KSL589829:KSS589829 LCH589829:LCO589829 LMD589829:LMK589829 LVZ589829:LWG589829 MFV589829:MGC589829 MPR589829:MPY589829 MZN589829:MZU589829 NJJ589829:NJQ589829 NTF589829:NTM589829 ODB589829:ODI589829 OMX589829:ONE589829 OWT589829:OXA589829 PGP589829:PGW589829 PQL589829:PQS589829 QAH589829:QAO589829 QKD589829:QKK589829 QTZ589829:QUG589829 RDV589829:REC589829 RNR589829:RNY589829 RXN589829:RXU589829 SHJ589829:SHQ589829 SRF589829:SRM589829 TBB589829:TBI589829 TKX589829:TLE589829 TUT589829:TVA589829 UEP589829:UEW589829 UOL589829:UOS589829 UYH589829:UYO589829 VID589829:VIK589829 VRZ589829:VSG589829 WBV589829:WCC589829 WLR589829:WLY589829 WVN589829:WVU589829 F655365:M655365 JB655365:JI655365 SX655365:TE655365 ACT655365:ADA655365 AMP655365:AMW655365 AWL655365:AWS655365 BGH655365:BGO655365 BQD655365:BQK655365 BZZ655365:CAG655365 CJV655365:CKC655365 CTR655365:CTY655365 DDN655365:DDU655365 DNJ655365:DNQ655365 DXF655365:DXM655365 EHB655365:EHI655365 EQX655365:ERE655365 FAT655365:FBA655365 FKP655365:FKW655365 FUL655365:FUS655365 GEH655365:GEO655365 GOD655365:GOK655365 GXZ655365:GYG655365 HHV655365:HIC655365 HRR655365:HRY655365 IBN655365:IBU655365 ILJ655365:ILQ655365 IVF655365:IVM655365 JFB655365:JFI655365 JOX655365:JPE655365 JYT655365:JZA655365 KIP655365:KIW655365 KSL655365:KSS655365 LCH655365:LCO655365 LMD655365:LMK655365 LVZ655365:LWG655365 MFV655365:MGC655365 MPR655365:MPY655365 MZN655365:MZU655365 NJJ655365:NJQ655365 NTF655365:NTM655365 ODB655365:ODI655365 OMX655365:ONE655365 OWT655365:OXA655365 PGP655365:PGW655365 PQL655365:PQS655365 QAH655365:QAO655365 QKD655365:QKK655365 QTZ655365:QUG655365 RDV655365:REC655365 RNR655365:RNY655365 RXN655365:RXU655365 SHJ655365:SHQ655365 SRF655365:SRM655365 TBB655365:TBI655365 TKX655365:TLE655365 TUT655365:TVA655365 UEP655365:UEW655365 UOL655365:UOS655365 UYH655365:UYO655365 VID655365:VIK655365 VRZ655365:VSG655365 WBV655365:WCC655365 WLR655365:WLY655365 WVN655365:WVU655365 F720901:M720901 JB720901:JI720901 SX720901:TE720901 ACT720901:ADA720901 AMP720901:AMW720901 AWL720901:AWS720901 BGH720901:BGO720901 BQD720901:BQK720901 BZZ720901:CAG720901 CJV720901:CKC720901 CTR720901:CTY720901 DDN720901:DDU720901 DNJ720901:DNQ720901 DXF720901:DXM720901 EHB720901:EHI720901 EQX720901:ERE720901 FAT720901:FBA720901 FKP720901:FKW720901 FUL720901:FUS720901 GEH720901:GEO720901 GOD720901:GOK720901 GXZ720901:GYG720901 HHV720901:HIC720901 HRR720901:HRY720901 IBN720901:IBU720901 ILJ720901:ILQ720901 IVF720901:IVM720901 JFB720901:JFI720901 JOX720901:JPE720901 JYT720901:JZA720901 KIP720901:KIW720901 KSL720901:KSS720901 LCH720901:LCO720901 LMD720901:LMK720901 LVZ720901:LWG720901 MFV720901:MGC720901 MPR720901:MPY720901 MZN720901:MZU720901 NJJ720901:NJQ720901 NTF720901:NTM720901 ODB720901:ODI720901 OMX720901:ONE720901 OWT720901:OXA720901 PGP720901:PGW720901 PQL720901:PQS720901 QAH720901:QAO720901 QKD720901:QKK720901 QTZ720901:QUG720901 RDV720901:REC720901 RNR720901:RNY720901 RXN720901:RXU720901 SHJ720901:SHQ720901 SRF720901:SRM720901 TBB720901:TBI720901 TKX720901:TLE720901 TUT720901:TVA720901 UEP720901:UEW720901 UOL720901:UOS720901 UYH720901:UYO720901 VID720901:VIK720901 VRZ720901:VSG720901 WBV720901:WCC720901 WLR720901:WLY720901 WVN720901:WVU720901 F786437:M786437 JB786437:JI786437 SX786437:TE786437 ACT786437:ADA786437 AMP786437:AMW786437 AWL786437:AWS786437 BGH786437:BGO786437 BQD786437:BQK786437 BZZ786437:CAG786437 CJV786437:CKC786437 CTR786437:CTY786437 DDN786437:DDU786437 DNJ786437:DNQ786437 DXF786437:DXM786437 EHB786437:EHI786437 EQX786437:ERE786437 FAT786437:FBA786437 FKP786437:FKW786437 FUL786437:FUS786437 GEH786437:GEO786437 GOD786437:GOK786437 GXZ786437:GYG786437 HHV786437:HIC786437 HRR786437:HRY786437 IBN786437:IBU786437 ILJ786437:ILQ786437 IVF786437:IVM786437 JFB786437:JFI786437 JOX786437:JPE786437 JYT786437:JZA786437 KIP786437:KIW786437 KSL786437:KSS786437 LCH786437:LCO786437 LMD786437:LMK786437 LVZ786437:LWG786437 MFV786437:MGC786437 MPR786437:MPY786437 MZN786437:MZU786437 NJJ786437:NJQ786437 NTF786437:NTM786437 ODB786437:ODI786437 OMX786437:ONE786437 OWT786437:OXA786437 PGP786437:PGW786437 PQL786437:PQS786437 QAH786437:QAO786437 QKD786437:QKK786437 QTZ786437:QUG786437 RDV786437:REC786437 RNR786437:RNY786437 RXN786437:RXU786437 SHJ786437:SHQ786437 SRF786437:SRM786437 TBB786437:TBI786437 TKX786437:TLE786437 TUT786437:TVA786437 UEP786437:UEW786437 UOL786437:UOS786437 UYH786437:UYO786437 VID786437:VIK786437 VRZ786437:VSG786437 WBV786437:WCC786437 WLR786437:WLY786437 WVN786437:WVU786437 F851973:M851973 JB851973:JI851973 SX851973:TE851973 ACT851973:ADA851973 AMP851973:AMW851973 AWL851973:AWS851973 BGH851973:BGO851973 BQD851973:BQK851973 BZZ851973:CAG851973 CJV851973:CKC851973 CTR851973:CTY851973 DDN851973:DDU851973 DNJ851973:DNQ851973 DXF851973:DXM851973 EHB851973:EHI851973 EQX851973:ERE851973 FAT851973:FBA851973 FKP851973:FKW851973 FUL851973:FUS851973 GEH851973:GEO851973 GOD851973:GOK851973 GXZ851973:GYG851973 HHV851973:HIC851973 HRR851973:HRY851973 IBN851973:IBU851973 ILJ851973:ILQ851973 IVF851973:IVM851973 JFB851973:JFI851973 JOX851973:JPE851973 JYT851973:JZA851973 KIP851973:KIW851973 KSL851973:KSS851973 LCH851973:LCO851973 LMD851973:LMK851973 LVZ851973:LWG851973 MFV851973:MGC851973 MPR851973:MPY851973 MZN851973:MZU851973 NJJ851973:NJQ851973 NTF851973:NTM851973 ODB851973:ODI851973 OMX851973:ONE851973 OWT851973:OXA851973 PGP851973:PGW851973 PQL851973:PQS851973 QAH851973:QAO851973 QKD851973:QKK851973 QTZ851973:QUG851973 RDV851973:REC851973 RNR851973:RNY851973 RXN851973:RXU851973 SHJ851973:SHQ851973 SRF851973:SRM851973 TBB851973:TBI851973 TKX851973:TLE851973 TUT851973:TVA851973 UEP851973:UEW851973 UOL851973:UOS851973 UYH851973:UYO851973 VID851973:VIK851973 VRZ851973:VSG851973 WBV851973:WCC851973 WLR851973:WLY851973 WVN851973:WVU851973 F917509:M917509 JB917509:JI917509 SX917509:TE917509 ACT917509:ADA917509 AMP917509:AMW917509 AWL917509:AWS917509 BGH917509:BGO917509 BQD917509:BQK917509 BZZ917509:CAG917509 CJV917509:CKC917509 CTR917509:CTY917509 DDN917509:DDU917509 DNJ917509:DNQ917509 DXF917509:DXM917509 EHB917509:EHI917509 EQX917509:ERE917509 FAT917509:FBA917509 FKP917509:FKW917509 FUL917509:FUS917509 GEH917509:GEO917509 GOD917509:GOK917509 GXZ917509:GYG917509 HHV917509:HIC917509 HRR917509:HRY917509 IBN917509:IBU917509 ILJ917509:ILQ917509 IVF917509:IVM917509 JFB917509:JFI917509 JOX917509:JPE917509 JYT917509:JZA917509 KIP917509:KIW917509 KSL917509:KSS917509 LCH917509:LCO917509 LMD917509:LMK917509 LVZ917509:LWG917509 MFV917509:MGC917509 MPR917509:MPY917509 MZN917509:MZU917509 NJJ917509:NJQ917509 NTF917509:NTM917509 ODB917509:ODI917509 OMX917509:ONE917509 OWT917509:OXA917509 PGP917509:PGW917509 PQL917509:PQS917509 QAH917509:QAO917509 QKD917509:QKK917509 QTZ917509:QUG917509 RDV917509:REC917509 RNR917509:RNY917509 RXN917509:RXU917509 SHJ917509:SHQ917509 SRF917509:SRM917509 TBB917509:TBI917509 TKX917509:TLE917509 TUT917509:TVA917509 UEP917509:UEW917509 UOL917509:UOS917509 UYH917509:UYO917509 VID917509:VIK917509 VRZ917509:VSG917509 WBV917509:WCC917509 WLR917509:WLY917509 WVN917509:WVU917509 F983045:M983045 JB983045:JI983045 SX983045:TE983045 ACT983045:ADA983045 AMP983045:AMW983045 AWL983045:AWS983045 BGH983045:BGO983045 BQD983045:BQK983045 BZZ983045:CAG983045 CJV983045:CKC983045 CTR983045:CTY983045 DDN983045:DDU983045 DNJ983045:DNQ983045 DXF983045:DXM983045 EHB983045:EHI983045 EQX983045:ERE983045 FAT983045:FBA983045 FKP983045:FKW983045 FUL983045:FUS983045 GEH983045:GEO983045 GOD983045:GOK983045 GXZ983045:GYG983045 HHV983045:HIC983045 HRR983045:HRY983045 IBN983045:IBU983045 ILJ983045:ILQ983045 IVF983045:IVM983045 JFB983045:JFI983045 JOX983045:JPE983045 JYT983045:JZA983045 KIP983045:KIW983045 KSL983045:KSS983045 LCH983045:LCO983045 LMD983045:LMK983045 LVZ983045:LWG983045 MFV983045:MGC983045 MPR983045:MPY983045 MZN983045:MZU983045 NJJ983045:NJQ983045 NTF983045:NTM983045 ODB983045:ODI983045 OMX983045:ONE983045 OWT983045:OXA983045 PGP983045:PGW983045 PQL983045:PQS983045 QAH983045:QAO983045 QKD983045:QKK983045 QTZ983045:QUG983045 RDV983045:REC983045 RNR983045:RNY983045 RXN983045:RXU983045 SHJ983045:SHQ983045 SRF983045:SRM983045 TBB983045:TBI983045 TKX983045:TLE983045 TUT983045:TVA983045 UEP983045:UEW983045 UOL983045:UOS983045 UYH983045:UYO983045 VID983045:VIK983045 VRZ983045:VSG983045 WBV983045:WCC983045 WLR983045:WLY983045 WVN983045:WVU983045 F7:AE7 JB7:KA7 SX7:TW7 ACT7:ADS7 AMP7:ANO7 AWL7:AXK7 BGH7:BHG7 BQD7:BRC7 BZZ7:CAY7 CJV7:CKU7 CTR7:CUQ7 DDN7:DEM7 DNJ7:DOI7 DXF7:DYE7 EHB7:EIA7 EQX7:ERW7 FAT7:FBS7 FKP7:FLO7 FUL7:FVK7 GEH7:GFG7 GOD7:GPC7 GXZ7:GYY7 HHV7:HIU7 HRR7:HSQ7 IBN7:ICM7 ILJ7:IMI7 IVF7:IWE7 JFB7:JGA7 JOX7:JPW7 JYT7:JZS7 KIP7:KJO7 KSL7:KTK7 LCH7:LDG7 LMD7:LNC7 LVZ7:LWY7 MFV7:MGU7 MPR7:MQQ7 MZN7:NAM7 NJJ7:NKI7 NTF7:NUE7 ODB7:OEA7 OMX7:ONW7 OWT7:OXS7 PGP7:PHO7 PQL7:PRK7 QAH7:QBG7 QKD7:QLC7 QTZ7:QUY7 RDV7:REU7 RNR7:ROQ7 RXN7:RYM7 SHJ7:SII7 SRF7:SSE7 TBB7:TCA7 TKX7:TLW7 TUT7:TVS7 UEP7:UFO7 UOL7:UPK7 UYH7:UZG7 VID7:VJC7 VRZ7:VSY7 WBV7:WCU7 WLR7:WMQ7 WVN7:WWM7 F65543:AE65543 JB65543:KA65543 SX65543:TW65543 ACT65543:ADS65543 AMP65543:ANO65543 AWL65543:AXK65543 BGH65543:BHG65543 BQD65543:BRC65543 BZZ65543:CAY65543 CJV65543:CKU65543 CTR65543:CUQ65543 DDN65543:DEM65543 DNJ65543:DOI65543 DXF65543:DYE65543 EHB65543:EIA65543 EQX65543:ERW65543 FAT65543:FBS65543 FKP65543:FLO65543 FUL65543:FVK65543 GEH65543:GFG65543 GOD65543:GPC65543 GXZ65543:GYY65543 HHV65543:HIU65543 HRR65543:HSQ65543 IBN65543:ICM65543 ILJ65543:IMI65543 IVF65543:IWE65543 JFB65543:JGA65543 JOX65543:JPW65543 JYT65543:JZS65543 KIP65543:KJO65543 KSL65543:KTK65543 LCH65543:LDG65543 LMD65543:LNC65543 LVZ65543:LWY65543 MFV65543:MGU65543 MPR65543:MQQ65543 MZN65543:NAM65543 NJJ65543:NKI65543 NTF65543:NUE65543 ODB65543:OEA65543 OMX65543:ONW65543 OWT65543:OXS65543 PGP65543:PHO65543 PQL65543:PRK65543 QAH65543:QBG65543 QKD65543:QLC65543 QTZ65543:QUY65543 RDV65543:REU65543 RNR65543:ROQ65543 RXN65543:RYM65543 SHJ65543:SII65543 SRF65543:SSE65543 TBB65543:TCA65543 TKX65543:TLW65543 TUT65543:TVS65543 UEP65543:UFO65543 UOL65543:UPK65543 UYH65543:UZG65543 VID65543:VJC65543 VRZ65543:VSY65543 WBV65543:WCU65543 WLR65543:WMQ65543 WVN65543:WWM65543 F131079:AE131079 JB131079:KA131079 SX131079:TW131079 ACT131079:ADS131079 AMP131079:ANO131079 AWL131079:AXK131079 BGH131079:BHG131079 BQD131079:BRC131079 BZZ131079:CAY131079 CJV131079:CKU131079 CTR131079:CUQ131079 DDN131079:DEM131079 DNJ131079:DOI131079 DXF131079:DYE131079 EHB131079:EIA131079 EQX131079:ERW131079 FAT131079:FBS131079 FKP131079:FLO131079 FUL131079:FVK131079 GEH131079:GFG131079 GOD131079:GPC131079 GXZ131079:GYY131079 HHV131079:HIU131079 HRR131079:HSQ131079 IBN131079:ICM131079 ILJ131079:IMI131079 IVF131079:IWE131079 JFB131079:JGA131079 JOX131079:JPW131079 JYT131079:JZS131079 KIP131079:KJO131079 KSL131079:KTK131079 LCH131079:LDG131079 LMD131079:LNC131079 LVZ131079:LWY131079 MFV131079:MGU131079 MPR131079:MQQ131079 MZN131079:NAM131079 NJJ131079:NKI131079 NTF131079:NUE131079 ODB131079:OEA131079 OMX131079:ONW131079 OWT131079:OXS131079 PGP131079:PHO131079 PQL131079:PRK131079 QAH131079:QBG131079 QKD131079:QLC131079 QTZ131079:QUY131079 RDV131079:REU131079 RNR131079:ROQ131079 RXN131079:RYM131079 SHJ131079:SII131079 SRF131079:SSE131079 TBB131079:TCA131079 TKX131079:TLW131079 TUT131079:TVS131079 UEP131079:UFO131079 UOL131079:UPK131079 UYH131079:UZG131079 VID131079:VJC131079 VRZ131079:VSY131079 WBV131079:WCU131079 WLR131079:WMQ131079 WVN131079:WWM131079 F196615:AE196615 JB196615:KA196615 SX196615:TW196615 ACT196615:ADS196615 AMP196615:ANO196615 AWL196615:AXK196615 BGH196615:BHG196615 BQD196615:BRC196615 BZZ196615:CAY196615 CJV196615:CKU196615 CTR196615:CUQ196615 DDN196615:DEM196615 DNJ196615:DOI196615 DXF196615:DYE196615 EHB196615:EIA196615 EQX196615:ERW196615 FAT196615:FBS196615 FKP196615:FLO196615 FUL196615:FVK196615 GEH196615:GFG196615 GOD196615:GPC196615 GXZ196615:GYY196615 HHV196615:HIU196615 HRR196615:HSQ196615 IBN196615:ICM196615 ILJ196615:IMI196615 IVF196615:IWE196615 JFB196615:JGA196615 JOX196615:JPW196615 JYT196615:JZS196615 KIP196615:KJO196615 KSL196615:KTK196615 LCH196615:LDG196615 LMD196615:LNC196615 LVZ196615:LWY196615 MFV196615:MGU196615 MPR196615:MQQ196615 MZN196615:NAM196615 NJJ196615:NKI196615 NTF196615:NUE196615 ODB196615:OEA196615 OMX196615:ONW196615 OWT196615:OXS196615 PGP196615:PHO196615 PQL196615:PRK196615 QAH196615:QBG196615 QKD196615:QLC196615 QTZ196615:QUY196615 RDV196615:REU196615 RNR196615:ROQ196615 RXN196615:RYM196615 SHJ196615:SII196615 SRF196615:SSE196615 TBB196615:TCA196615 TKX196615:TLW196615 TUT196615:TVS196615 UEP196615:UFO196615 UOL196615:UPK196615 UYH196615:UZG196615 VID196615:VJC196615 VRZ196615:VSY196615 WBV196615:WCU196615 WLR196615:WMQ196615 WVN196615:WWM196615 F262151:AE262151 JB262151:KA262151 SX262151:TW262151 ACT262151:ADS262151 AMP262151:ANO262151 AWL262151:AXK262151 BGH262151:BHG262151 BQD262151:BRC262151 BZZ262151:CAY262151 CJV262151:CKU262151 CTR262151:CUQ262151 DDN262151:DEM262151 DNJ262151:DOI262151 DXF262151:DYE262151 EHB262151:EIA262151 EQX262151:ERW262151 FAT262151:FBS262151 FKP262151:FLO262151 FUL262151:FVK262151 GEH262151:GFG262151 GOD262151:GPC262151 GXZ262151:GYY262151 HHV262151:HIU262151 HRR262151:HSQ262151 IBN262151:ICM262151 ILJ262151:IMI262151 IVF262151:IWE262151 JFB262151:JGA262151 JOX262151:JPW262151 JYT262151:JZS262151 KIP262151:KJO262151 KSL262151:KTK262151 LCH262151:LDG262151 LMD262151:LNC262151 LVZ262151:LWY262151 MFV262151:MGU262151 MPR262151:MQQ262151 MZN262151:NAM262151 NJJ262151:NKI262151 NTF262151:NUE262151 ODB262151:OEA262151 OMX262151:ONW262151 OWT262151:OXS262151 PGP262151:PHO262151 PQL262151:PRK262151 QAH262151:QBG262151 QKD262151:QLC262151 QTZ262151:QUY262151 RDV262151:REU262151 RNR262151:ROQ262151 RXN262151:RYM262151 SHJ262151:SII262151 SRF262151:SSE262151 TBB262151:TCA262151 TKX262151:TLW262151 TUT262151:TVS262151 UEP262151:UFO262151 UOL262151:UPK262151 UYH262151:UZG262151 VID262151:VJC262151 VRZ262151:VSY262151 WBV262151:WCU262151 WLR262151:WMQ262151 WVN262151:WWM262151 F327687:AE327687 JB327687:KA327687 SX327687:TW327687 ACT327687:ADS327687 AMP327687:ANO327687 AWL327687:AXK327687 BGH327687:BHG327687 BQD327687:BRC327687 BZZ327687:CAY327687 CJV327687:CKU327687 CTR327687:CUQ327687 DDN327687:DEM327687 DNJ327687:DOI327687 DXF327687:DYE327687 EHB327687:EIA327687 EQX327687:ERW327687 FAT327687:FBS327687 FKP327687:FLO327687 FUL327687:FVK327687 GEH327687:GFG327687 GOD327687:GPC327687 GXZ327687:GYY327687 HHV327687:HIU327687 HRR327687:HSQ327687 IBN327687:ICM327687 ILJ327687:IMI327687 IVF327687:IWE327687 JFB327687:JGA327687 JOX327687:JPW327687 JYT327687:JZS327687 KIP327687:KJO327687 KSL327687:KTK327687 LCH327687:LDG327687 LMD327687:LNC327687 LVZ327687:LWY327687 MFV327687:MGU327687 MPR327687:MQQ327687 MZN327687:NAM327687 NJJ327687:NKI327687 NTF327687:NUE327687 ODB327687:OEA327687 OMX327687:ONW327687 OWT327687:OXS327687 PGP327687:PHO327687 PQL327687:PRK327687 QAH327687:QBG327687 QKD327687:QLC327687 QTZ327687:QUY327687 RDV327687:REU327687 RNR327687:ROQ327687 RXN327687:RYM327687 SHJ327687:SII327687 SRF327687:SSE327687 TBB327687:TCA327687 TKX327687:TLW327687 TUT327687:TVS327687 UEP327687:UFO327687 UOL327687:UPK327687 UYH327687:UZG327687 VID327687:VJC327687 VRZ327687:VSY327687 WBV327687:WCU327687 WLR327687:WMQ327687 WVN327687:WWM327687 F393223:AE393223 JB393223:KA393223 SX393223:TW393223 ACT393223:ADS393223 AMP393223:ANO393223 AWL393223:AXK393223 BGH393223:BHG393223 BQD393223:BRC393223 BZZ393223:CAY393223 CJV393223:CKU393223 CTR393223:CUQ393223 DDN393223:DEM393223 DNJ393223:DOI393223 DXF393223:DYE393223 EHB393223:EIA393223 EQX393223:ERW393223 FAT393223:FBS393223 FKP393223:FLO393223 FUL393223:FVK393223 GEH393223:GFG393223 GOD393223:GPC393223 GXZ393223:GYY393223 HHV393223:HIU393223 HRR393223:HSQ393223 IBN393223:ICM393223 ILJ393223:IMI393223 IVF393223:IWE393223 JFB393223:JGA393223 JOX393223:JPW393223 JYT393223:JZS393223 KIP393223:KJO393223 KSL393223:KTK393223 LCH393223:LDG393223 LMD393223:LNC393223 LVZ393223:LWY393223 MFV393223:MGU393223 MPR393223:MQQ393223 MZN393223:NAM393223 NJJ393223:NKI393223 NTF393223:NUE393223 ODB393223:OEA393223 OMX393223:ONW393223 OWT393223:OXS393223 PGP393223:PHO393223 PQL393223:PRK393223 QAH393223:QBG393223 QKD393223:QLC393223 QTZ393223:QUY393223 RDV393223:REU393223 RNR393223:ROQ393223 RXN393223:RYM393223 SHJ393223:SII393223 SRF393223:SSE393223 TBB393223:TCA393223 TKX393223:TLW393223 TUT393223:TVS393223 UEP393223:UFO393223 UOL393223:UPK393223 UYH393223:UZG393223 VID393223:VJC393223 VRZ393223:VSY393223 WBV393223:WCU393223 WLR393223:WMQ393223 WVN393223:WWM393223 F458759:AE458759 JB458759:KA458759 SX458759:TW458759 ACT458759:ADS458759 AMP458759:ANO458759 AWL458759:AXK458759 BGH458759:BHG458759 BQD458759:BRC458759 BZZ458759:CAY458759 CJV458759:CKU458759 CTR458759:CUQ458759 DDN458759:DEM458759 DNJ458759:DOI458759 DXF458759:DYE458759 EHB458759:EIA458759 EQX458759:ERW458759 FAT458759:FBS458759 FKP458759:FLO458759 FUL458759:FVK458759 GEH458759:GFG458759 GOD458759:GPC458759 GXZ458759:GYY458759 HHV458759:HIU458759 HRR458759:HSQ458759 IBN458759:ICM458759 ILJ458759:IMI458759 IVF458759:IWE458759 JFB458759:JGA458759 JOX458759:JPW458759 JYT458759:JZS458759 KIP458759:KJO458759 KSL458759:KTK458759 LCH458759:LDG458759 LMD458759:LNC458759 LVZ458759:LWY458759 MFV458759:MGU458759 MPR458759:MQQ458759 MZN458759:NAM458759 NJJ458759:NKI458759 NTF458759:NUE458759 ODB458759:OEA458759 OMX458759:ONW458759 OWT458759:OXS458759 PGP458759:PHO458759 PQL458759:PRK458759 QAH458759:QBG458759 QKD458759:QLC458759 QTZ458759:QUY458759 RDV458759:REU458759 RNR458759:ROQ458759 RXN458759:RYM458759 SHJ458759:SII458759 SRF458759:SSE458759 TBB458759:TCA458759 TKX458759:TLW458759 TUT458759:TVS458759 UEP458759:UFO458759 UOL458759:UPK458759 UYH458759:UZG458759 VID458759:VJC458759 VRZ458759:VSY458759 WBV458759:WCU458759 WLR458759:WMQ458759 WVN458759:WWM458759 F524295:AE524295 JB524295:KA524295 SX524295:TW524295 ACT524295:ADS524295 AMP524295:ANO524295 AWL524295:AXK524295 BGH524295:BHG524295 BQD524295:BRC524295 BZZ524295:CAY524295 CJV524295:CKU524295 CTR524295:CUQ524295 DDN524295:DEM524295 DNJ524295:DOI524295 DXF524295:DYE524295 EHB524295:EIA524295 EQX524295:ERW524295 FAT524295:FBS524295 FKP524295:FLO524295 FUL524295:FVK524295 GEH524295:GFG524295 GOD524295:GPC524295 GXZ524295:GYY524295 HHV524295:HIU524295 HRR524295:HSQ524295 IBN524295:ICM524295 ILJ524295:IMI524295 IVF524295:IWE524295 JFB524295:JGA524295 JOX524295:JPW524295 JYT524295:JZS524295 KIP524295:KJO524295 KSL524295:KTK524295 LCH524295:LDG524295 LMD524295:LNC524295 LVZ524295:LWY524295 MFV524295:MGU524295 MPR524295:MQQ524295 MZN524295:NAM524295 NJJ524295:NKI524295 NTF524295:NUE524295 ODB524295:OEA524295 OMX524295:ONW524295 OWT524295:OXS524295 PGP524295:PHO524295 PQL524295:PRK524295 QAH524295:QBG524295 QKD524295:QLC524295 QTZ524295:QUY524295 RDV524295:REU524295 RNR524295:ROQ524295 RXN524295:RYM524295 SHJ524295:SII524295 SRF524295:SSE524295 TBB524295:TCA524295 TKX524295:TLW524295 TUT524295:TVS524295 UEP524295:UFO524295 UOL524295:UPK524295 UYH524295:UZG524295 VID524295:VJC524295 VRZ524295:VSY524295 WBV524295:WCU524295 WLR524295:WMQ524295 WVN524295:WWM524295 F589831:AE589831 JB589831:KA589831 SX589831:TW589831 ACT589831:ADS589831 AMP589831:ANO589831 AWL589831:AXK589831 BGH589831:BHG589831 BQD589831:BRC589831 BZZ589831:CAY589831 CJV589831:CKU589831 CTR589831:CUQ589831 DDN589831:DEM589831 DNJ589831:DOI589831 DXF589831:DYE589831 EHB589831:EIA589831 EQX589831:ERW589831 FAT589831:FBS589831 FKP589831:FLO589831 FUL589831:FVK589831 GEH589831:GFG589831 GOD589831:GPC589831 GXZ589831:GYY589831 HHV589831:HIU589831 HRR589831:HSQ589831 IBN589831:ICM589831 ILJ589831:IMI589831 IVF589831:IWE589831 JFB589831:JGA589831 JOX589831:JPW589831 JYT589831:JZS589831 KIP589831:KJO589831 KSL589831:KTK589831 LCH589831:LDG589831 LMD589831:LNC589831 LVZ589831:LWY589831 MFV589831:MGU589831 MPR589831:MQQ589831 MZN589831:NAM589831 NJJ589831:NKI589831 NTF589831:NUE589831 ODB589831:OEA589831 OMX589831:ONW589831 OWT589831:OXS589831 PGP589831:PHO589831 PQL589831:PRK589831 QAH589831:QBG589831 QKD589831:QLC589831 QTZ589831:QUY589831 RDV589831:REU589831 RNR589831:ROQ589831 RXN589831:RYM589831 SHJ589831:SII589831 SRF589831:SSE589831 TBB589831:TCA589831 TKX589831:TLW589831 TUT589831:TVS589831 UEP589831:UFO589831 UOL589831:UPK589831 UYH589831:UZG589831 VID589831:VJC589831 VRZ589831:VSY589831 WBV589831:WCU589831 WLR589831:WMQ589831 WVN589831:WWM589831 F655367:AE655367 JB655367:KA655367 SX655367:TW655367 ACT655367:ADS655367 AMP655367:ANO655367 AWL655367:AXK655367 BGH655367:BHG655367 BQD655367:BRC655367 BZZ655367:CAY655367 CJV655367:CKU655367 CTR655367:CUQ655367 DDN655367:DEM655367 DNJ655367:DOI655367 DXF655367:DYE655367 EHB655367:EIA655367 EQX655367:ERW655367 FAT655367:FBS655367 FKP655367:FLO655367 FUL655367:FVK655367 GEH655367:GFG655367 GOD655367:GPC655367 GXZ655367:GYY655367 HHV655367:HIU655367 HRR655367:HSQ655367 IBN655367:ICM655367 ILJ655367:IMI655367 IVF655367:IWE655367 JFB655367:JGA655367 JOX655367:JPW655367 JYT655367:JZS655367 KIP655367:KJO655367 KSL655367:KTK655367 LCH655367:LDG655367 LMD655367:LNC655367 LVZ655367:LWY655367 MFV655367:MGU655367 MPR655367:MQQ655367 MZN655367:NAM655367 NJJ655367:NKI655367 NTF655367:NUE655367 ODB655367:OEA655367 OMX655367:ONW655367 OWT655367:OXS655367 PGP655367:PHO655367 PQL655367:PRK655367 QAH655367:QBG655367 QKD655367:QLC655367 QTZ655367:QUY655367 RDV655367:REU655367 RNR655367:ROQ655367 RXN655367:RYM655367 SHJ655367:SII655367 SRF655367:SSE655367 TBB655367:TCA655367 TKX655367:TLW655367 TUT655367:TVS655367 UEP655367:UFO655367 UOL655367:UPK655367 UYH655367:UZG655367 VID655367:VJC655367 VRZ655367:VSY655367 WBV655367:WCU655367 WLR655367:WMQ655367 WVN655367:WWM655367 F720903:AE720903 JB720903:KA720903 SX720903:TW720903 ACT720903:ADS720903 AMP720903:ANO720903 AWL720903:AXK720903 BGH720903:BHG720903 BQD720903:BRC720903 BZZ720903:CAY720903 CJV720903:CKU720903 CTR720903:CUQ720903 DDN720903:DEM720903 DNJ720903:DOI720903 DXF720903:DYE720903 EHB720903:EIA720903 EQX720903:ERW720903 FAT720903:FBS720903 FKP720903:FLO720903 FUL720903:FVK720903 GEH720903:GFG720903 GOD720903:GPC720903 GXZ720903:GYY720903 HHV720903:HIU720903 HRR720903:HSQ720903 IBN720903:ICM720903 ILJ720903:IMI720903 IVF720903:IWE720903 JFB720903:JGA720903 JOX720903:JPW720903 JYT720903:JZS720903 KIP720903:KJO720903 KSL720903:KTK720903 LCH720903:LDG720903 LMD720903:LNC720903 LVZ720903:LWY720903 MFV720903:MGU720903 MPR720903:MQQ720903 MZN720903:NAM720903 NJJ720903:NKI720903 NTF720903:NUE720903 ODB720903:OEA720903 OMX720903:ONW720903 OWT720903:OXS720903 PGP720903:PHO720903 PQL720903:PRK720903 QAH720903:QBG720903 QKD720903:QLC720903 QTZ720903:QUY720903 RDV720903:REU720903 RNR720903:ROQ720903 RXN720903:RYM720903 SHJ720903:SII720903 SRF720903:SSE720903 TBB720903:TCA720903 TKX720903:TLW720903 TUT720903:TVS720903 UEP720903:UFO720903 UOL720903:UPK720903 UYH720903:UZG720903 VID720903:VJC720903 VRZ720903:VSY720903 WBV720903:WCU720903 WLR720903:WMQ720903 WVN720903:WWM720903 F786439:AE786439 JB786439:KA786439 SX786439:TW786439 ACT786439:ADS786439 AMP786439:ANO786439 AWL786439:AXK786439 BGH786439:BHG786439 BQD786439:BRC786439 BZZ786439:CAY786439 CJV786439:CKU786439 CTR786439:CUQ786439 DDN786439:DEM786439 DNJ786439:DOI786439 DXF786439:DYE786439 EHB786439:EIA786439 EQX786439:ERW786439 FAT786439:FBS786439 FKP786439:FLO786439 FUL786439:FVK786439 GEH786439:GFG786439 GOD786439:GPC786439 GXZ786439:GYY786439 HHV786439:HIU786439 HRR786439:HSQ786439 IBN786439:ICM786439 ILJ786439:IMI786439 IVF786439:IWE786439 JFB786439:JGA786439 JOX786439:JPW786439 JYT786439:JZS786439 KIP786439:KJO786439 KSL786439:KTK786439 LCH786439:LDG786439 LMD786439:LNC786439 LVZ786439:LWY786439 MFV786439:MGU786439 MPR786439:MQQ786439 MZN786439:NAM786439 NJJ786439:NKI786439 NTF786439:NUE786439 ODB786439:OEA786439 OMX786439:ONW786439 OWT786439:OXS786439 PGP786439:PHO786439 PQL786439:PRK786439 QAH786439:QBG786439 QKD786439:QLC786439 QTZ786439:QUY786439 RDV786439:REU786439 RNR786439:ROQ786439 RXN786439:RYM786439 SHJ786439:SII786439 SRF786439:SSE786439 TBB786439:TCA786439 TKX786439:TLW786439 TUT786439:TVS786439 UEP786439:UFO786439 UOL786439:UPK786439 UYH786439:UZG786439 VID786439:VJC786439 VRZ786439:VSY786439 WBV786439:WCU786439 WLR786439:WMQ786439 WVN786439:WWM786439 F851975:AE851975 JB851975:KA851975 SX851975:TW851975 ACT851975:ADS851975 AMP851975:ANO851975 AWL851975:AXK851975 BGH851975:BHG851975 BQD851975:BRC851975 BZZ851975:CAY851975 CJV851975:CKU851975 CTR851975:CUQ851975 DDN851975:DEM851975 DNJ851975:DOI851975 DXF851975:DYE851975 EHB851975:EIA851975 EQX851975:ERW851975 FAT851975:FBS851975 FKP851975:FLO851975 FUL851975:FVK851975 GEH851975:GFG851975 GOD851975:GPC851975 GXZ851975:GYY851975 HHV851975:HIU851975 HRR851975:HSQ851975 IBN851975:ICM851975 ILJ851975:IMI851975 IVF851975:IWE851975 JFB851975:JGA851975 JOX851975:JPW851975 JYT851975:JZS851975 KIP851975:KJO851975 KSL851975:KTK851975 LCH851975:LDG851975 LMD851975:LNC851975 LVZ851975:LWY851975 MFV851975:MGU851975 MPR851975:MQQ851975 MZN851975:NAM851975 NJJ851975:NKI851975 NTF851975:NUE851975 ODB851975:OEA851975 OMX851975:ONW851975 OWT851975:OXS851975 PGP851975:PHO851975 PQL851975:PRK851975 QAH851975:QBG851975 QKD851975:QLC851975 QTZ851975:QUY851975 RDV851975:REU851975 RNR851975:ROQ851975 RXN851975:RYM851975 SHJ851975:SII851975 SRF851975:SSE851975 TBB851975:TCA851975 TKX851975:TLW851975 TUT851975:TVS851975 UEP851975:UFO851975 UOL851975:UPK851975 UYH851975:UZG851975 VID851975:VJC851975 VRZ851975:VSY851975 WBV851975:WCU851975 WLR851975:WMQ851975 WVN851975:WWM851975 F917511:AE917511 JB917511:KA917511 SX917511:TW917511 ACT917511:ADS917511 AMP917511:ANO917511 AWL917511:AXK917511 BGH917511:BHG917511 BQD917511:BRC917511 BZZ917511:CAY917511 CJV917511:CKU917511 CTR917511:CUQ917511 DDN917511:DEM917511 DNJ917511:DOI917511 DXF917511:DYE917511 EHB917511:EIA917511 EQX917511:ERW917511 FAT917511:FBS917511 FKP917511:FLO917511 FUL917511:FVK917511 GEH917511:GFG917511 GOD917511:GPC917511 GXZ917511:GYY917511 HHV917511:HIU917511 HRR917511:HSQ917511 IBN917511:ICM917511 ILJ917511:IMI917511 IVF917511:IWE917511 JFB917511:JGA917511 JOX917511:JPW917511 JYT917511:JZS917511 KIP917511:KJO917511 KSL917511:KTK917511 LCH917511:LDG917511 LMD917511:LNC917511 LVZ917511:LWY917511 MFV917511:MGU917511 MPR917511:MQQ917511 MZN917511:NAM917511 NJJ917511:NKI917511 NTF917511:NUE917511 ODB917511:OEA917511 OMX917511:ONW917511 OWT917511:OXS917511 PGP917511:PHO917511 PQL917511:PRK917511 QAH917511:QBG917511 QKD917511:QLC917511 QTZ917511:QUY917511 RDV917511:REU917511 RNR917511:ROQ917511 RXN917511:RYM917511 SHJ917511:SII917511 SRF917511:SSE917511 TBB917511:TCA917511 TKX917511:TLW917511 TUT917511:TVS917511 UEP917511:UFO917511 UOL917511:UPK917511 UYH917511:UZG917511 VID917511:VJC917511 VRZ917511:VSY917511 WBV917511:WCU917511 WLR917511:WMQ917511 WVN917511:WWM917511 F983047:AE983047 JB983047:KA983047 SX983047:TW983047 ACT983047:ADS983047 AMP983047:ANO983047 AWL983047:AXK983047 BGH983047:BHG983047 BQD983047:BRC983047 BZZ983047:CAY983047 CJV983047:CKU983047 CTR983047:CUQ983047 DDN983047:DEM983047 DNJ983047:DOI983047 DXF983047:DYE983047 EHB983047:EIA983047 EQX983047:ERW983047 FAT983047:FBS983047 FKP983047:FLO983047 FUL983047:FVK983047 GEH983047:GFG983047 GOD983047:GPC983047 GXZ983047:GYY983047 HHV983047:HIU983047 HRR983047:HSQ983047 IBN983047:ICM983047 ILJ983047:IMI983047 IVF983047:IWE983047 JFB983047:JGA983047 JOX983047:JPW983047 JYT983047:JZS983047 KIP983047:KJO983047 KSL983047:KTK983047 LCH983047:LDG983047 LMD983047:LNC983047 LVZ983047:LWY983047 MFV983047:MGU983047 MPR983047:MQQ983047 MZN983047:NAM983047 NJJ983047:NKI983047 NTF983047:NUE983047 ODB983047:OEA983047 OMX983047:ONW983047 OWT983047:OXS983047 PGP983047:PHO983047 PQL983047:PRK983047 QAH983047:QBG983047 QKD983047:QLC983047 QTZ983047:QUY983047 RDV983047:REU983047 RNR983047:ROQ983047 RXN983047:RYM983047 SHJ983047:SII983047 SRF983047:SSE983047 TBB983047:TCA983047 TKX983047:TLW983047 TUT983047:TVS983047 UEP983047:UFO983047 UOL983047:UPK983047 UYH983047:UZG983047 VID983047:VJC983047 VRZ983047:VSY983047 WBV983047:WCU983047 WLR983047:WMQ983047 WVN983047:WWM983047 F13:M13 JB13:JI13 SX13:TE13 ACT13:ADA13 AMP13:AMW13 AWL13:AWS13 BGH13:BGO13 BQD13:BQK13 BZZ13:CAG13 CJV13:CKC13 CTR13:CTY13 DDN13:DDU13 DNJ13:DNQ13 DXF13:DXM13 EHB13:EHI13 EQX13:ERE13 FAT13:FBA13 FKP13:FKW13 FUL13:FUS13 GEH13:GEO13 GOD13:GOK13 GXZ13:GYG13 HHV13:HIC13 HRR13:HRY13 IBN13:IBU13 ILJ13:ILQ13 IVF13:IVM13 JFB13:JFI13 JOX13:JPE13 JYT13:JZA13 KIP13:KIW13 KSL13:KSS13 LCH13:LCO13 LMD13:LMK13 LVZ13:LWG13 MFV13:MGC13 MPR13:MPY13 MZN13:MZU13 NJJ13:NJQ13 NTF13:NTM13 ODB13:ODI13 OMX13:ONE13 OWT13:OXA13 PGP13:PGW13 PQL13:PQS13 QAH13:QAO13 QKD13:QKK13 QTZ13:QUG13 RDV13:REC13 RNR13:RNY13 RXN13:RXU13 SHJ13:SHQ13 SRF13:SRM13 TBB13:TBI13 TKX13:TLE13 TUT13:TVA13 UEP13:UEW13 UOL13:UOS13 UYH13:UYO13 VID13:VIK13 VRZ13:VSG13 WBV13:WCC13 WLR13:WLY13 WVN13:WVU13 F65549:M65549 JB65549:JI65549 SX65549:TE65549 ACT65549:ADA65549 AMP65549:AMW65549 AWL65549:AWS65549 BGH65549:BGO65549 BQD65549:BQK65549 BZZ65549:CAG65549 CJV65549:CKC65549 CTR65549:CTY65549 DDN65549:DDU65549 DNJ65549:DNQ65549 DXF65549:DXM65549 EHB65549:EHI65549 EQX65549:ERE65549 FAT65549:FBA65549 FKP65549:FKW65549 FUL65549:FUS65549 GEH65549:GEO65549 GOD65549:GOK65549 GXZ65549:GYG65549 HHV65549:HIC65549 HRR65549:HRY65549 IBN65549:IBU65549 ILJ65549:ILQ65549 IVF65549:IVM65549 JFB65549:JFI65549 JOX65549:JPE65549 JYT65549:JZA65549 KIP65549:KIW65549 KSL65549:KSS65549 LCH65549:LCO65549 LMD65549:LMK65549 LVZ65549:LWG65549 MFV65549:MGC65549 MPR65549:MPY65549 MZN65549:MZU65549 NJJ65549:NJQ65549 NTF65549:NTM65549 ODB65549:ODI65549 OMX65549:ONE65549 OWT65549:OXA65549 PGP65549:PGW65549 PQL65549:PQS65549 QAH65549:QAO65549 QKD65549:QKK65549 QTZ65549:QUG65549 RDV65549:REC65549 RNR65549:RNY65549 RXN65549:RXU65549 SHJ65549:SHQ65549 SRF65549:SRM65549 TBB65549:TBI65549 TKX65549:TLE65549 TUT65549:TVA65549 UEP65549:UEW65549 UOL65549:UOS65549 UYH65549:UYO65549 VID65549:VIK65549 VRZ65549:VSG65549 WBV65549:WCC65549 WLR65549:WLY65549 WVN65549:WVU65549 F131085:M131085 JB131085:JI131085 SX131085:TE131085 ACT131085:ADA131085 AMP131085:AMW131085 AWL131085:AWS131085 BGH131085:BGO131085 BQD131085:BQK131085 BZZ131085:CAG131085 CJV131085:CKC131085 CTR131085:CTY131085 DDN131085:DDU131085 DNJ131085:DNQ131085 DXF131085:DXM131085 EHB131085:EHI131085 EQX131085:ERE131085 FAT131085:FBA131085 FKP131085:FKW131085 FUL131085:FUS131085 GEH131085:GEO131085 GOD131085:GOK131085 GXZ131085:GYG131085 HHV131085:HIC131085 HRR131085:HRY131085 IBN131085:IBU131085 ILJ131085:ILQ131085 IVF131085:IVM131085 JFB131085:JFI131085 JOX131085:JPE131085 JYT131085:JZA131085 KIP131085:KIW131085 KSL131085:KSS131085 LCH131085:LCO131085 LMD131085:LMK131085 LVZ131085:LWG131085 MFV131085:MGC131085 MPR131085:MPY131085 MZN131085:MZU131085 NJJ131085:NJQ131085 NTF131085:NTM131085 ODB131085:ODI131085 OMX131085:ONE131085 OWT131085:OXA131085 PGP131085:PGW131085 PQL131085:PQS131085 QAH131085:QAO131085 QKD131085:QKK131085 QTZ131085:QUG131085 RDV131085:REC131085 RNR131085:RNY131085 RXN131085:RXU131085 SHJ131085:SHQ131085 SRF131085:SRM131085 TBB131085:TBI131085 TKX131085:TLE131085 TUT131085:TVA131085 UEP131085:UEW131085 UOL131085:UOS131085 UYH131085:UYO131085 VID131085:VIK131085 VRZ131085:VSG131085 WBV131085:WCC131085 WLR131085:WLY131085 WVN131085:WVU131085 F196621:M196621 JB196621:JI196621 SX196621:TE196621 ACT196621:ADA196621 AMP196621:AMW196621 AWL196621:AWS196621 BGH196621:BGO196621 BQD196621:BQK196621 BZZ196621:CAG196621 CJV196621:CKC196621 CTR196621:CTY196621 DDN196621:DDU196621 DNJ196621:DNQ196621 DXF196621:DXM196621 EHB196621:EHI196621 EQX196621:ERE196621 FAT196621:FBA196621 FKP196621:FKW196621 FUL196621:FUS196621 GEH196621:GEO196621 GOD196621:GOK196621 GXZ196621:GYG196621 HHV196621:HIC196621 HRR196621:HRY196621 IBN196621:IBU196621 ILJ196621:ILQ196621 IVF196621:IVM196621 JFB196621:JFI196621 JOX196621:JPE196621 JYT196621:JZA196621 KIP196621:KIW196621 KSL196621:KSS196621 LCH196621:LCO196621 LMD196621:LMK196621 LVZ196621:LWG196621 MFV196621:MGC196621 MPR196621:MPY196621 MZN196621:MZU196621 NJJ196621:NJQ196621 NTF196621:NTM196621 ODB196621:ODI196621 OMX196621:ONE196621 OWT196621:OXA196621 PGP196621:PGW196621 PQL196621:PQS196621 QAH196621:QAO196621 QKD196621:QKK196621 QTZ196621:QUG196621 RDV196621:REC196621 RNR196621:RNY196621 RXN196621:RXU196621 SHJ196621:SHQ196621 SRF196621:SRM196621 TBB196621:TBI196621 TKX196621:TLE196621 TUT196621:TVA196621 UEP196621:UEW196621 UOL196621:UOS196621 UYH196621:UYO196621 VID196621:VIK196621 VRZ196621:VSG196621 WBV196621:WCC196621 WLR196621:WLY196621 WVN196621:WVU196621 F262157:M262157 JB262157:JI262157 SX262157:TE262157 ACT262157:ADA262157 AMP262157:AMW262157 AWL262157:AWS262157 BGH262157:BGO262157 BQD262157:BQK262157 BZZ262157:CAG262157 CJV262157:CKC262157 CTR262157:CTY262157 DDN262157:DDU262157 DNJ262157:DNQ262157 DXF262157:DXM262157 EHB262157:EHI262157 EQX262157:ERE262157 FAT262157:FBA262157 FKP262157:FKW262157 FUL262157:FUS262157 GEH262157:GEO262157 GOD262157:GOK262157 GXZ262157:GYG262157 HHV262157:HIC262157 HRR262157:HRY262157 IBN262157:IBU262157 ILJ262157:ILQ262157 IVF262157:IVM262157 JFB262157:JFI262157 JOX262157:JPE262157 JYT262157:JZA262157 KIP262157:KIW262157 KSL262157:KSS262157 LCH262157:LCO262157 LMD262157:LMK262157 LVZ262157:LWG262157 MFV262157:MGC262157 MPR262157:MPY262157 MZN262157:MZU262157 NJJ262157:NJQ262157 NTF262157:NTM262157 ODB262157:ODI262157 OMX262157:ONE262157 OWT262157:OXA262157 PGP262157:PGW262157 PQL262157:PQS262157 QAH262157:QAO262157 QKD262157:QKK262157 QTZ262157:QUG262157 RDV262157:REC262157 RNR262157:RNY262157 RXN262157:RXU262157 SHJ262157:SHQ262157 SRF262157:SRM262157 TBB262157:TBI262157 TKX262157:TLE262157 TUT262157:TVA262157 UEP262157:UEW262157 UOL262157:UOS262157 UYH262157:UYO262157 VID262157:VIK262157 VRZ262157:VSG262157 WBV262157:WCC262157 WLR262157:WLY262157 WVN262157:WVU262157 F327693:M327693 JB327693:JI327693 SX327693:TE327693 ACT327693:ADA327693 AMP327693:AMW327693 AWL327693:AWS327693 BGH327693:BGO327693 BQD327693:BQK327693 BZZ327693:CAG327693 CJV327693:CKC327693 CTR327693:CTY327693 DDN327693:DDU327693 DNJ327693:DNQ327693 DXF327693:DXM327693 EHB327693:EHI327693 EQX327693:ERE327693 FAT327693:FBA327693 FKP327693:FKW327693 FUL327693:FUS327693 GEH327693:GEO327693 GOD327693:GOK327693 GXZ327693:GYG327693 HHV327693:HIC327693 HRR327693:HRY327693 IBN327693:IBU327693 ILJ327693:ILQ327693 IVF327693:IVM327693 JFB327693:JFI327693 JOX327693:JPE327693 JYT327693:JZA327693 KIP327693:KIW327693 KSL327693:KSS327693 LCH327693:LCO327693 LMD327693:LMK327693 LVZ327693:LWG327693 MFV327693:MGC327693 MPR327693:MPY327693 MZN327693:MZU327693 NJJ327693:NJQ327693 NTF327693:NTM327693 ODB327693:ODI327693 OMX327693:ONE327693 OWT327693:OXA327693 PGP327693:PGW327693 PQL327693:PQS327693 QAH327693:QAO327693 QKD327693:QKK327693 QTZ327693:QUG327693 RDV327693:REC327693 RNR327693:RNY327693 RXN327693:RXU327693 SHJ327693:SHQ327693 SRF327693:SRM327693 TBB327693:TBI327693 TKX327693:TLE327693 TUT327693:TVA327693 UEP327693:UEW327693 UOL327693:UOS327693 UYH327693:UYO327693 VID327693:VIK327693 VRZ327693:VSG327693 WBV327693:WCC327693 WLR327693:WLY327693 WVN327693:WVU327693 F393229:M393229 JB393229:JI393229 SX393229:TE393229 ACT393229:ADA393229 AMP393229:AMW393229 AWL393229:AWS393229 BGH393229:BGO393229 BQD393229:BQK393229 BZZ393229:CAG393229 CJV393229:CKC393229 CTR393229:CTY393229 DDN393229:DDU393229 DNJ393229:DNQ393229 DXF393229:DXM393229 EHB393229:EHI393229 EQX393229:ERE393229 FAT393229:FBA393229 FKP393229:FKW393229 FUL393229:FUS393229 GEH393229:GEO393229 GOD393229:GOK393229 GXZ393229:GYG393229 HHV393229:HIC393229 HRR393229:HRY393229 IBN393229:IBU393229 ILJ393229:ILQ393229 IVF393229:IVM393229 JFB393229:JFI393229 JOX393229:JPE393229 JYT393229:JZA393229 KIP393229:KIW393229 KSL393229:KSS393229 LCH393229:LCO393229 LMD393229:LMK393229 LVZ393229:LWG393229 MFV393229:MGC393229 MPR393229:MPY393229 MZN393229:MZU393229 NJJ393229:NJQ393229 NTF393229:NTM393229 ODB393229:ODI393229 OMX393229:ONE393229 OWT393229:OXA393229 PGP393229:PGW393229 PQL393229:PQS393229 QAH393229:QAO393229 QKD393229:QKK393229 QTZ393229:QUG393229 RDV393229:REC393229 RNR393229:RNY393229 RXN393229:RXU393229 SHJ393229:SHQ393229 SRF393229:SRM393229 TBB393229:TBI393229 TKX393229:TLE393229 TUT393229:TVA393229 UEP393229:UEW393229 UOL393229:UOS393229 UYH393229:UYO393229 VID393229:VIK393229 VRZ393229:VSG393229 WBV393229:WCC393229 WLR393229:WLY393229 WVN393229:WVU393229 F458765:M458765 JB458765:JI458765 SX458765:TE458765 ACT458765:ADA458765 AMP458765:AMW458765 AWL458765:AWS458765 BGH458765:BGO458765 BQD458765:BQK458765 BZZ458765:CAG458765 CJV458765:CKC458765 CTR458765:CTY458765 DDN458765:DDU458765 DNJ458765:DNQ458765 DXF458765:DXM458765 EHB458765:EHI458765 EQX458765:ERE458765 FAT458765:FBA458765 FKP458765:FKW458765 FUL458765:FUS458765 GEH458765:GEO458765 GOD458765:GOK458765 GXZ458765:GYG458765 HHV458765:HIC458765 HRR458765:HRY458765 IBN458765:IBU458765 ILJ458765:ILQ458765 IVF458765:IVM458765 JFB458765:JFI458765 JOX458765:JPE458765 JYT458765:JZA458765 KIP458765:KIW458765 KSL458765:KSS458765 LCH458765:LCO458765 LMD458765:LMK458765 LVZ458765:LWG458765 MFV458765:MGC458765 MPR458765:MPY458765 MZN458765:MZU458765 NJJ458765:NJQ458765 NTF458765:NTM458765 ODB458765:ODI458765 OMX458765:ONE458765 OWT458765:OXA458765 PGP458765:PGW458765 PQL458765:PQS458765 QAH458765:QAO458765 QKD458765:QKK458765 QTZ458765:QUG458765 RDV458765:REC458765 RNR458765:RNY458765 RXN458765:RXU458765 SHJ458765:SHQ458765 SRF458765:SRM458765 TBB458765:TBI458765 TKX458765:TLE458765 TUT458765:TVA458765 UEP458765:UEW458765 UOL458765:UOS458765 UYH458765:UYO458765 VID458765:VIK458765 VRZ458765:VSG458765 WBV458765:WCC458765 WLR458765:WLY458765 WVN458765:WVU458765 F524301:M524301 JB524301:JI524301 SX524301:TE524301 ACT524301:ADA524301 AMP524301:AMW524301 AWL524301:AWS524301 BGH524301:BGO524301 BQD524301:BQK524301 BZZ524301:CAG524301 CJV524301:CKC524301 CTR524301:CTY524301 DDN524301:DDU524301 DNJ524301:DNQ524301 DXF524301:DXM524301 EHB524301:EHI524301 EQX524301:ERE524301 FAT524301:FBA524301 FKP524301:FKW524301 FUL524301:FUS524301 GEH524301:GEO524301 GOD524301:GOK524301 GXZ524301:GYG524301 HHV524301:HIC524301 HRR524301:HRY524301 IBN524301:IBU524301 ILJ524301:ILQ524301 IVF524301:IVM524301 JFB524301:JFI524301 JOX524301:JPE524301 JYT524301:JZA524301 KIP524301:KIW524301 KSL524301:KSS524301 LCH524301:LCO524301 LMD524301:LMK524301 LVZ524301:LWG524301 MFV524301:MGC524301 MPR524301:MPY524301 MZN524301:MZU524301 NJJ524301:NJQ524301 NTF524301:NTM524301 ODB524301:ODI524301 OMX524301:ONE524301 OWT524301:OXA524301 PGP524301:PGW524301 PQL524301:PQS524301 QAH524301:QAO524301 QKD524301:QKK524301 QTZ524301:QUG524301 RDV524301:REC524301 RNR524301:RNY524301 RXN524301:RXU524301 SHJ524301:SHQ524301 SRF524301:SRM524301 TBB524301:TBI524301 TKX524301:TLE524301 TUT524301:TVA524301 UEP524301:UEW524301 UOL524301:UOS524301 UYH524301:UYO524301 VID524301:VIK524301 VRZ524301:VSG524301 WBV524301:WCC524301 WLR524301:WLY524301 WVN524301:WVU524301 F589837:M589837 JB589837:JI589837 SX589837:TE589837 ACT589837:ADA589837 AMP589837:AMW589837 AWL589837:AWS589837 BGH589837:BGO589837 BQD589837:BQK589837 BZZ589837:CAG589837 CJV589837:CKC589837 CTR589837:CTY589837 DDN589837:DDU589837 DNJ589837:DNQ589837 DXF589837:DXM589837 EHB589837:EHI589837 EQX589837:ERE589837 FAT589837:FBA589837 FKP589837:FKW589837 FUL589837:FUS589837 GEH589837:GEO589837 GOD589837:GOK589837 GXZ589837:GYG589837 HHV589837:HIC589837 HRR589837:HRY589837 IBN589837:IBU589837 ILJ589837:ILQ589837 IVF589837:IVM589837 JFB589837:JFI589837 JOX589837:JPE589837 JYT589837:JZA589837 KIP589837:KIW589837 KSL589837:KSS589837 LCH589837:LCO589837 LMD589837:LMK589837 LVZ589837:LWG589837 MFV589837:MGC589837 MPR589837:MPY589837 MZN589837:MZU589837 NJJ589837:NJQ589837 NTF589837:NTM589837 ODB589837:ODI589837 OMX589837:ONE589837 OWT589837:OXA589837 PGP589837:PGW589837 PQL589837:PQS589837 QAH589837:QAO589837 QKD589837:QKK589837 QTZ589837:QUG589837 RDV589837:REC589837 RNR589837:RNY589837 RXN589837:RXU589837 SHJ589837:SHQ589837 SRF589837:SRM589837 TBB589837:TBI589837 TKX589837:TLE589837 TUT589837:TVA589837 UEP589837:UEW589837 UOL589837:UOS589837 UYH589837:UYO589837 VID589837:VIK589837 VRZ589837:VSG589837 WBV589837:WCC589837 WLR589837:WLY589837 WVN589837:WVU589837 F655373:M655373 JB655373:JI655373 SX655373:TE655373 ACT655373:ADA655373 AMP655373:AMW655373 AWL655373:AWS655373 BGH655373:BGO655373 BQD655373:BQK655373 BZZ655373:CAG655373 CJV655373:CKC655373 CTR655373:CTY655373 DDN655373:DDU655373 DNJ655373:DNQ655373 DXF655373:DXM655373 EHB655373:EHI655373 EQX655373:ERE655373 FAT655373:FBA655373 FKP655373:FKW655373 FUL655373:FUS655373 GEH655373:GEO655373 GOD655373:GOK655373 GXZ655373:GYG655373 HHV655373:HIC655373 HRR655373:HRY655373 IBN655373:IBU655373 ILJ655373:ILQ655373 IVF655373:IVM655373 JFB655373:JFI655373 JOX655373:JPE655373 JYT655373:JZA655373 KIP655373:KIW655373 KSL655373:KSS655373 LCH655373:LCO655373 LMD655373:LMK655373 LVZ655373:LWG655373 MFV655373:MGC655373 MPR655373:MPY655373 MZN655373:MZU655373 NJJ655373:NJQ655373 NTF655373:NTM655373 ODB655373:ODI655373 OMX655373:ONE655373 OWT655373:OXA655373 PGP655373:PGW655373 PQL655373:PQS655373 QAH655373:QAO655373 QKD655373:QKK655373 QTZ655373:QUG655373 RDV655373:REC655373 RNR655373:RNY655373 RXN655373:RXU655373 SHJ655373:SHQ655373 SRF655373:SRM655373 TBB655373:TBI655373 TKX655373:TLE655373 TUT655373:TVA655373 UEP655373:UEW655373 UOL655373:UOS655373 UYH655373:UYO655373 VID655373:VIK655373 VRZ655373:VSG655373 WBV655373:WCC655373 WLR655373:WLY655373 WVN655373:WVU655373 F720909:M720909 JB720909:JI720909 SX720909:TE720909 ACT720909:ADA720909 AMP720909:AMW720909 AWL720909:AWS720909 BGH720909:BGO720909 BQD720909:BQK720909 BZZ720909:CAG720909 CJV720909:CKC720909 CTR720909:CTY720909 DDN720909:DDU720909 DNJ720909:DNQ720909 DXF720909:DXM720909 EHB720909:EHI720909 EQX720909:ERE720909 FAT720909:FBA720909 FKP720909:FKW720909 FUL720909:FUS720909 GEH720909:GEO720909 GOD720909:GOK720909 GXZ720909:GYG720909 HHV720909:HIC720909 HRR720909:HRY720909 IBN720909:IBU720909 ILJ720909:ILQ720909 IVF720909:IVM720909 JFB720909:JFI720909 JOX720909:JPE720909 JYT720909:JZA720909 KIP720909:KIW720909 KSL720909:KSS720909 LCH720909:LCO720909 LMD720909:LMK720909 LVZ720909:LWG720909 MFV720909:MGC720909 MPR720909:MPY720909 MZN720909:MZU720909 NJJ720909:NJQ720909 NTF720909:NTM720909 ODB720909:ODI720909 OMX720909:ONE720909 OWT720909:OXA720909 PGP720909:PGW720909 PQL720909:PQS720909 QAH720909:QAO720909 QKD720909:QKK720909 QTZ720909:QUG720909 RDV720909:REC720909 RNR720909:RNY720909 RXN720909:RXU720909 SHJ720909:SHQ720909 SRF720909:SRM720909 TBB720909:TBI720909 TKX720909:TLE720909 TUT720909:TVA720909 UEP720909:UEW720909 UOL720909:UOS720909 UYH720909:UYO720909 VID720909:VIK720909 VRZ720909:VSG720909 WBV720909:WCC720909 WLR720909:WLY720909 WVN720909:WVU720909 F786445:M786445 JB786445:JI786445 SX786445:TE786445 ACT786445:ADA786445 AMP786445:AMW786445 AWL786445:AWS786445 BGH786445:BGO786445 BQD786445:BQK786445 BZZ786445:CAG786445 CJV786445:CKC786445 CTR786445:CTY786445 DDN786445:DDU786445 DNJ786445:DNQ786445 DXF786445:DXM786445 EHB786445:EHI786445 EQX786445:ERE786445 FAT786445:FBA786445 FKP786445:FKW786445 FUL786445:FUS786445 GEH786445:GEO786445 GOD786445:GOK786445 GXZ786445:GYG786445 HHV786445:HIC786445 HRR786445:HRY786445 IBN786445:IBU786445 ILJ786445:ILQ786445 IVF786445:IVM786445 JFB786445:JFI786445 JOX786445:JPE786445 JYT786445:JZA786445 KIP786445:KIW786445 KSL786445:KSS786445 LCH786445:LCO786445 LMD786445:LMK786445 LVZ786445:LWG786445 MFV786445:MGC786445 MPR786445:MPY786445 MZN786445:MZU786445 NJJ786445:NJQ786445 NTF786445:NTM786445 ODB786445:ODI786445 OMX786445:ONE786445 OWT786445:OXA786445 PGP786445:PGW786445 PQL786445:PQS786445 QAH786445:QAO786445 QKD786445:QKK786445 QTZ786445:QUG786445 RDV786445:REC786445 RNR786445:RNY786445 RXN786445:RXU786445 SHJ786445:SHQ786445 SRF786445:SRM786445 TBB786445:TBI786445 TKX786445:TLE786445 TUT786445:TVA786445 UEP786445:UEW786445 UOL786445:UOS786445 UYH786445:UYO786445 VID786445:VIK786445 VRZ786445:VSG786445 WBV786445:WCC786445 WLR786445:WLY786445 WVN786445:WVU786445 F851981:M851981 JB851981:JI851981 SX851981:TE851981 ACT851981:ADA851981 AMP851981:AMW851981 AWL851981:AWS851981 BGH851981:BGO851981 BQD851981:BQK851981 BZZ851981:CAG851981 CJV851981:CKC851981 CTR851981:CTY851981 DDN851981:DDU851981 DNJ851981:DNQ851981 DXF851981:DXM851981 EHB851981:EHI851981 EQX851981:ERE851981 FAT851981:FBA851981 FKP851981:FKW851981 FUL851981:FUS851981 GEH851981:GEO851981 GOD851981:GOK851981 GXZ851981:GYG851981 HHV851981:HIC851981 HRR851981:HRY851981 IBN851981:IBU851981 ILJ851981:ILQ851981 IVF851981:IVM851981 JFB851981:JFI851981 JOX851981:JPE851981 JYT851981:JZA851981 KIP851981:KIW851981 KSL851981:KSS851981 LCH851981:LCO851981 LMD851981:LMK851981 LVZ851981:LWG851981 MFV851981:MGC851981 MPR851981:MPY851981 MZN851981:MZU851981 NJJ851981:NJQ851981 NTF851981:NTM851981 ODB851981:ODI851981 OMX851981:ONE851981 OWT851981:OXA851981 PGP851981:PGW851981 PQL851981:PQS851981 QAH851981:QAO851981 QKD851981:QKK851981 QTZ851981:QUG851981 RDV851981:REC851981 RNR851981:RNY851981 RXN851981:RXU851981 SHJ851981:SHQ851981 SRF851981:SRM851981 TBB851981:TBI851981 TKX851981:TLE851981 TUT851981:TVA851981 UEP851981:UEW851981 UOL851981:UOS851981 UYH851981:UYO851981 VID851981:VIK851981 VRZ851981:VSG851981 WBV851981:WCC851981 WLR851981:WLY851981 WVN851981:WVU851981 F917517:M917517 JB917517:JI917517 SX917517:TE917517 ACT917517:ADA917517 AMP917517:AMW917517 AWL917517:AWS917517 BGH917517:BGO917517 BQD917517:BQK917517 BZZ917517:CAG917517 CJV917517:CKC917517 CTR917517:CTY917517 DDN917517:DDU917517 DNJ917517:DNQ917517 DXF917517:DXM917517 EHB917517:EHI917517 EQX917517:ERE917517 FAT917517:FBA917517 FKP917517:FKW917517 FUL917517:FUS917517 GEH917517:GEO917517 GOD917517:GOK917517 GXZ917517:GYG917517 HHV917517:HIC917517 HRR917517:HRY917517 IBN917517:IBU917517 ILJ917517:ILQ917517 IVF917517:IVM917517 JFB917517:JFI917517 JOX917517:JPE917517 JYT917517:JZA917517 KIP917517:KIW917517 KSL917517:KSS917517 LCH917517:LCO917517 LMD917517:LMK917517 LVZ917517:LWG917517 MFV917517:MGC917517 MPR917517:MPY917517 MZN917517:MZU917517 NJJ917517:NJQ917517 NTF917517:NTM917517 ODB917517:ODI917517 OMX917517:ONE917517 OWT917517:OXA917517 PGP917517:PGW917517 PQL917517:PQS917517 QAH917517:QAO917517 QKD917517:QKK917517 QTZ917517:QUG917517 RDV917517:REC917517 RNR917517:RNY917517 RXN917517:RXU917517 SHJ917517:SHQ917517 SRF917517:SRM917517 TBB917517:TBI917517 TKX917517:TLE917517 TUT917517:TVA917517 UEP917517:UEW917517 UOL917517:UOS917517 UYH917517:UYO917517 VID917517:VIK917517 VRZ917517:VSG917517 WBV917517:WCC917517 WLR917517:WLY917517 WVN917517:WVU917517 F983053:M983053 JB983053:JI983053 SX983053:TE983053 ACT983053:ADA983053 AMP983053:AMW983053 AWL983053:AWS983053 BGH983053:BGO983053 BQD983053:BQK983053 BZZ983053:CAG983053 CJV983053:CKC983053 CTR983053:CTY983053 DDN983053:DDU983053 DNJ983053:DNQ983053 DXF983053:DXM983053 EHB983053:EHI983053 EQX983053:ERE983053 FAT983053:FBA983053 FKP983053:FKW983053 FUL983053:FUS983053 GEH983053:GEO983053 GOD983053:GOK983053 GXZ983053:GYG983053 HHV983053:HIC983053 HRR983053:HRY983053 IBN983053:IBU983053 ILJ983053:ILQ983053 IVF983053:IVM983053 JFB983053:JFI983053 JOX983053:JPE983053 JYT983053:JZA983053 KIP983053:KIW983053 KSL983053:KSS983053 LCH983053:LCO983053 LMD983053:LMK983053 LVZ983053:LWG983053 MFV983053:MGC983053 MPR983053:MPY983053 MZN983053:MZU983053 NJJ983053:NJQ983053 NTF983053:NTM983053 ODB983053:ODI983053 OMX983053:ONE983053 OWT983053:OXA983053 PGP983053:PGW983053 PQL983053:PQS983053 QAH983053:QAO983053 QKD983053:QKK983053 QTZ983053:QUG983053 RDV983053:REC983053 RNR983053:RNY983053 RXN983053:RXU983053 SHJ983053:SHQ983053 SRF983053:SRM983053 TBB983053:TBI983053 TKX983053:TLE983053 TUT983053:TVA983053 UEP983053:UEW983053 UOL983053:UOS983053 UYH983053:UYO983053 VID983053:VIK983053 VRZ983053:VSG983053 WBV983053:WCC983053 WLR983053:WLY983053 WVN983053:WVU983053 F15:AE15 JB15:KA15 SX15:TW15 ACT15:ADS15 AMP15:ANO15 AWL15:AXK15 BGH15:BHG15 BQD15:BRC15 BZZ15:CAY15 CJV15:CKU15 CTR15:CUQ15 DDN15:DEM15 DNJ15:DOI15 DXF15:DYE15 EHB15:EIA15 EQX15:ERW15 FAT15:FBS15 FKP15:FLO15 FUL15:FVK15 GEH15:GFG15 GOD15:GPC15 GXZ15:GYY15 HHV15:HIU15 HRR15:HSQ15 IBN15:ICM15 ILJ15:IMI15 IVF15:IWE15 JFB15:JGA15 JOX15:JPW15 JYT15:JZS15 KIP15:KJO15 KSL15:KTK15 LCH15:LDG15 LMD15:LNC15 LVZ15:LWY15 MFV15:MGU15 MPR15:MQQ15 MZN15:NAM15 NJJ15:NKI15 NTF15:NUE15 ODB15:OEA15 OMX15:ONW15 OWT15:OXS15 PGP15:PHO15 PQL15:PRK15 QAH15:QBG15 QKD15:QLC15 QTZ15:QUY15 RDV15:REU15 RNR15:ROQ15 RXN15:RYM15 SHJ15:SII15 SRF15:SSE15 TBB15:TCA15 TKX15:TLW15 TUT15:TVS15 UEP15:UFO15 UOL15:UPK15 UYH15:UZG15 VID15:VJC15 VRZ15:VSY15 WBV15:WCU15 WLR15:WMQ15 WVN15:WWM15 F65551:AE65551 JB65551:KA65551 SX65551:TW65551 ACT65551:ADS65551 AMP65551:ANO65551 AWL65551:AXK65551 BGH65551:BHG65551 BQD65551:BRC65551 BZZ65551:CAY65551 CJV65551:CKU65551 CTR65551:CUQ65551 DDN65551:DEM65551 DNJ65551:DOI65551 DXF65551:DYE65551 EHB65551:EIA65551 EQX65551:ERW65551 FAT65551:FBS65551 FKP65551:FLO65551 FUL65551:FVK65551 GEH65551:GFG65551 GOD65551:GPC65551 GXZ65551:GYY65551 HHV65551:HIU65551 HRR65551:HSQ65551 IBN65551:ICM65551 ILJ65551:IMI65551 IVF65551:IWE65551 JFB65551:JGA65551 JOX65551:JPW65551 JYT65551:JZS65551 KIP65551:KJO65551 KSL65551:KTK65551 LCH65551:LDG65551 LMD65551:LNC65551 LVZ65551:LWY65551 MFV65551:MGU65551 MPR65551:MQQ65551 MZN65551:NAM65551 NJJ65551:NKI65551 NTF65551:NUE65551 ODB65551:OEA65551 OMX65551:ONW65551 OWT65551:OXS65551 PGP65551:PHO65551 PQL65551:PRK65551 QAH65551:QBG65551 QKD65551:QLC65551 QTZ65551:QUY65551 RDV65551:REU65551 RNR65551:ROQ65551 RXN65551:RYM65551 SHJ65551:SII65551 SRF65551:SSE65551 TBB65551:TCA65551 TKX65551:TLW65551 TUT65551:TVS65551 UEP65551:UFO65551 UOL65551:UPK65551 UYH65551:UZG65551 VID65551:VJC65551 VRZ65551:VSY65551 WBV65551:WCU65551 WLR65551:WMQ65551 WVN65551:WWM65551 F131087:AE131087 JB131087:KA131087 SX131087:TW131087 ACT131087:ADS131087 AMP131087:ANO131087 AWL131087:AXK131087 BGH131087:BHG131087 BQD131087:BRC131087 BZZ131087:CAY131087 CJV131087:CKU131087 CTR131087:CUQ131087 DDN131087:DEM131087 DNJ131087:DOI131087 DXF131087:DYE131087 EHB131087:EIA131087 EQX131087:ERW131087 FAT131087:FBS131087 FKP131087:FLO131087 FUL131087:FVK131087 GEH131087:GFG131087 GOD131087:GPC131087 GXZ131087:GYY131087 HHV131087:HIU131087 HRR131087:HSQ131087 IBN131087:ICM131087 ILJ131087:IMI131087 IVF131087:IWE131087 JFB131087:JGA131087 JOX131087:JPW131087 JYT131087:JZS131087 KIP131087:KJO131087 KSL131087:KTK131087 LCH131087:LDG131087 LMD131087:LNC131087 LVZ131087:LWY131087 MFV131087:MGU131087 MPR131087:MQQ131087 MZN131087:NAM131087 NJJ131087:NKI131087 NTF131087:NUE131087 ODB131087:OEA131087 OMX131087:ONW131087 OWT131087:OXS131087 PGP131087:PHO131087 PQL131087:PRK131087 QAH131087:QBG131087 QKD131087:QLC131087 QTZ131087:QUY131087 RDV131087:REU131087 RNR131087:ROQ131087 RXN131087:RYM131087 SHJ131087:SII131087 SRF131087:SSE131087 TBB131087:TCA131087 TKX131087:TLW131087 TUT131087:TVS131087 UEP131087:UFO131087 UOL131087:UPK131087 UYH131087:UZG131087 VID131087:VJC131087 VRZ131087:VSY131087 WBV131087:WCU131087 WLR131087:WMQ131087 WVN131087:WWM131087 F196623:AE196623 JB196623:KA196623 SX196623:TW196623 ACT196623:ADS196623 AMP196623:ANO196623 AWL196623:AXK196623 BGH196623:BHG196623 BQD196623:BRC196623 BZZ196623:CAY196623 CJV196623:CKU196623 CTR196623:CUQ196623 DDN196623:DEM196623 DNJ196623:DOI196623 DXF196623:DYE196623 EHB196623:EIA196623 EQX196623:ERW196623 FAT196623:FBS196623 FKP196623:FLO196623 FUL196623:FVK196623 GEH196623:GFG196623 GOD196623:GPC196623 GXZ196623:GYY196623 HHV196623:HIU196623 HRR196623:HSQ196623 IBN196623:ICM196623 ILJ196623:IMI196623 IVF196623:IWE196623 JFB196623:JGA196623 JOX196623:JPW196623 JYT196623:JZS196623 KIP196623:KJO196623 KSL196623:KTK196623 LCH196623:LDG196623 LMD196623:LNC196623 LVZ196623:LWY196623 MFV196623:MGU196623 MPR196623:MQQ196623 MZN196623:NAM196623 NJJ196623:NKI196623 NTF196623:NUE196623 ODB196623:OEA196623 OMX196623:ONW196623 OWT196623:OXS196623 PGP196623:PHO196623 PQL196623:PRK196623 QAH196623:QBG196623 QKD196623:QLC196623 QTZ196623:QUY196623 RDV196623:REU196623 RNR196623:ROQ196623 RXN196623:RYM196623 SHJ196623:SII196623 SRF196623:SSE196623 TBB196623:TCA196623 TKX196623:TLW196623 TUT196623:TVS196623 UEP196623:UFO196623 UOL196623:UPK196623 UYH196623:UZG196623 VID196623:VJC196623 VRZ196623:VSY196623 WBV196623:WCU196623 WLR196623:WMQ196623 WVN196623:WWM196623 F262159:AE262159 JB262159:KA262159 SX262159:TW262159 ACT262159:ADS262159 AMP262159:ANO262159 AWL262159:AXK262159 BGH262159:BHG262159 BQD262159:BRC262159 BZZ262159:CAY262159 CJV262159:CKU262159 CTR262159:CUQ262159 DDN262159:DEM262159 DNJ262159:DOI262159 DXF262159:DYE262159 EHB262159:EIA262159 EQX262159:ERW262159 FAT262159:FBS262159 FKP262159:FLO262159 FUL262159:FVK262159 GEH262159:GFG262159 GOD262159:GPC262159 GXZ262159:GYY262159 HHV262159:HIU262159 HRR262159:HSQ262159 IBN262159:ICM262159 ILJ262159:IMI262159 IVF262159:IWE262159 JFB262159:JGA262159 JOX262159:JPW262159 JYT262159:JZS262159 KIP262159:KJO262159 KSL262159:KTK262159 LCH262159:LDG262159 LMD262159:LNC262159 LVZ262159:LWY262159 MFV262159:MGU262159 MPR262159:MQQ262159 MZN262159:NAM262159 NJJ262159:NKI262159 NTF262159:NUE262159 ODB262159:OEA262159 OMX262159:ONW262159 OWT262159:OXS262159 PGP262159:PHO262159 PQL262159:PRK262159 QAH262159:QBG262159 QKD262159:QLC262159 QTZ262159:QUY262159 RDV262159:REU262159 RNR262159:ROQ262159 RXN262159:RYM262159 SHJ262159:SII262159 SRF262159:SSE262159 TBB262159:TCA262159 TKX262159:TLW262159 TUT262159:TVS262159 UEP262159:UFO262159 UOL262159:UPK262159 UYH262159:UZG262159 VID262159:VJC262159 VRZ262159:VSY262159 WBV262159:WCU262159 WLR262159:WMQ262159 WVN262159:WWM262159 F327695:AE327695 JB327695:KA327695 SX327695:TW327695 ACT327695:ADS327695 AMP327695:ANO327695 AWL327695:AXK327695 BGH327695:BHG327695 BQD327695:BRC327695 BZZ327695:CAY327695 CJV327695:CKU327695 CTR327695:CUQ327695 DDN327695:DEM327695 DNJ327695:DOI327695 DXF327695:DYE327695 EHB327695:EIA327695 EQX327695:ERW327695 FAT327695:FBS327695 FKP327695:FLO327695 FUL327695:FVK327695 GEH327695:GFG327695 GOD327695:GPC327695 GXZ327695:GYY327695 HHV327695:HIU327695 HRR327695:HSQ327695 IBN327695:ICM327695 ILJ327695:IMI327695 IVF327695:IWE327695 JFB327695:JGA327695 JOX327695:JPW327695 JYT327695:JZS327695 KIP327695:KJO327695 KSL327695:KTK327695 LCH327695:LDG327695 LMD327695:LNC327695 LVZ327695:LWY327695 MFV327695:MGU327695 MPR327695:MQQ327695 MZN327695:NAM327695 NJJ327695:NKI327695 NTF327695:NUE327695 ODB327695:OEA327695 OMX327695:ONW327695 OWT327695:OXS327695 PGP327695:PHO327695 PQL327695:PRK327695 QAH327695:QBG327695 QKD327695:QLC327695 QTZ327695:QUY327695 RDV327695:REU327695 RNR327695:ROQ327695 RXN327695:RYM327695 SHJ327695:SII327695 SRF327695:SSE327695 TBB327695:TCA327695 TKX327695:TLW327695 TUT327695:TVS327695 UEP327695:UFO327695 UOL327695:UPK327695 UYH327695:UZG327695 VID327695:VJC327695 VRZ327695:VSY327695 WBV327695:WCU327695 WLR327695:WMQ327695 WVN327695:WWM327695 F393231:AE393231 JB393231:KA393231 SX393231:TW393231 ACT393231:ADS393231 AMP393231:ANO393231 AWL393231:AXK393231 BGH393231:BHG393231 BQD393231:BRC393231 BZZ393231:CAY393231 CJV393231:CKU393231 CTR393231:CUQ393231 DDN393231:DEM393231 DNJ393231:DOI393231 DXF393231:DYE393231 EHB393231:EIA393231 EQX393231:ERW393231 FAT393231:FBS393231 FKP393231:FLO393231 FUL393231:FVK393231 GEH393231:GFG393231 GOD393231:GPC393231 GXZ393231:GYY393231 HHV393231:HIU393231 HRR393231:HSQ393231 IBN393231:ICM393231 ILJ393231:IMI393231 IVF393231:IWE393231 JFB393231:JGA393231 JOX393231:JPW393231 JYT393231:JZS393231 KIP393231:KJO393231 KSL393231:KTK393231 LCH393231:LDG393231 LMD393231:LNC393231 LVZ393231:LWY393231 MFV393231:MGU393231 MPR393231:MQQ393231 MZN393231:NAM393231 NJJ393231:NKI393231 NTF393231:NUE393231 ODB393231:OEA393231 OMX393231:ONW393231 OWT393231:OXS393231 PGP393231:PHO393231 PQL393231:PRK393231 QAH393231:QBG393231 QKD393231:QLC393231 QTZ393231:QUY393231 RDV393231:REU393231 RNR393231:ROQ393231 RXN393231:RYM393231 SHJ393231:SII393231 SRF393231:SSE393231 TBB393231:TCA393231 TKX393231:TLW393231 TUT393231:TVS393231 UEP393231:UFO393231 UOL393231:UPK393231 UYH393231:UZG393231 VID393231:VJC393231 VRZ393231:VSY393231 WBV393231:WCU393231 WLR393231:WMQ393231 WVN393231:WWM393231 F458767:AE458767 JB458767:KA458767 SX458767:TW458767 ACT458767:ADS458767 AMP458767:ANO458767 AWL458767:AXK458767 BGH458767:BHG458767 BQD458767:BRC458767 BZZ458767:CAY458767 CJV458767:CKU458767 CTR458767:CUQ458767 DDN458767:DEM458767 DNJ458767:DOI458767 DXF458767:DYE458767 EHB458767:EIA458767 EQX458767:ERW458767 FAT458767:FBS458767 FKP458767:FLO458767 FUL458767:FVK458767 GEH458767:GFG458767 GOD458767:GPC458767 GXZ458767:GYY458767 HHV458767:HIU458767 HRR458767:HSQ458767 IBN458767:ICM458767 ILJ458767:IMI458767 IVF458767:IWE458767 JFB458767:JGA458767 JOX458767:JPW458767 JYT458767:JZS458767 KIP458767:KJO458767 KSL458767:KTK458767 LCH458767:LDG458767 LMD458767:LNC458767 LVZ458767:LWY458767 MFV458767:MGU458767 MPR458767:MQQ458767 MZN458767:NAM458767 NJJ458767:NKI458767 NTF458767:NUE458767 ODB458767:OEA458767 OMX458767:ONW458767 OWT458767:OXS458767 PGP458767:PHO458767 PQL458767:PRK458767 QAH458767:QBG458767 QKD458767:QLC458767 QTZ458767:QUY458767 RDV458767:REU458767 RNR458767:ROQ458767 RXN458767:RYM458767 SHJ458767:SII458767 SRF458767:SSE458767 TBB458767:TCA458767 TKX458767:TLW458767 TUT458767:TVS458767 UEP458767:UFO458767 UOL458767:UPK458767 UYH458767:UZG458767 VID458767:VJC458767 VRZ458767:VSY458767 WBV458767:WCU458767 WLR458767:WMQ458767 WVN458767:WWM458767 F524303:AE524303 JB524303:KA524303 SX524303:TW524303 ACT524303:ADS524303 AMP524303:ANO524303 AWL524303:AXK524303 BGH524303:BHG524303 BQD524303:BRC524303 BZZ524303:CAY524303 CJV524303:CKU524303 CTR524303:CUQ524303 DDN524303:DEM524303 DNJ524303:DOI524303 DXF524303:DYE524303 EHB524303:EIA524303 EQX524303:ERW524303 FAT524303:FBS524303 FKP524303:FLO524303 FUL524303:FVK524303 GEH524303:GFG524303 GOD524303:GPC524303 GXZ524303:GYY524303 HHV524303:HIU524303 HRR524303:HSQ524303 IBN524303:ICM524303 ILJ524303:IMI524303 IVF524303:IWE524303 JFB524303:JGA524303 JOX524303:JPW524303 JYT524303:JZS524303 KIP524303:KJO524303 KSL524303:KTK524303 LCH524303:LDG524303 LMD524303:LNC524303 LVZ524303:LWY524303 MFV524303:MGU524303 MPR524303:MQQ524303 MZN524303:NAM524303 NJJ524303:NKI524303 NTF524303:NUE524303 ODB524303:OEA524303 OMX524303:ONW524303 OWT524303:OXS524303 PGP524303:PHO524303 PQL524303:PRK524303 QAH524303:QBG524303 QKD524303:QLC524303 QTZ524303:QUY524303 RDV524303:REU524303 RNR524303:ROQ524303 RXN524303:RYM524303 SHJ524303:SII524303 SRF524303:SSE524303 TBB524303:TCA524303 TKX524303:TLW524303 TUT524303:TVS524303 UEP524303:UFO524303 UOL524303:UPK524303 UYH524303:UZG524303 VID524303:VJC524303 VRZ524303:VSY524303 WBV524303:WCU524303 WLR524303:WMQ524303 WVN524303:WWM524303 F589839:AE589839 JB589839:KA589839 SX589839:TW589839 ACT589839:ADS589839 AMP589839:ANO589839 AWL589839:AXK589839 BGH589839:BHG589839 BQD589839:BRC589839 BZZ589839:CAY589839 CJV589839:CKU589839 CTR589839:CUQ589839 DDN589839:DEM589839 DNJ589839:DOI589839 DXF589839:DYE589839 EHB589839:EIA589839 EQX589839:ERW589839 FAT589839:FBS589839 FKP589839:FLO589839 FUL589839:FVK589839 GEH589839:GFG589839 GOD589839:GPC589839 GXZ589839:GYY589839 HHV589839:HIU589839 HRR589839:HSQ589839 IBN589839:ICM589839 ILJ589839:IMI589839 IVF589839:IWE589839 JFB589839:JGA589839 JOX589839:JPW589839 JYT589839:JZS589839 KIP589839:KJO589839 KSL589839:KTK589839 LCH589839:LDG589839 LMD589839:LNC589839 LVZ589839:LWY589839 MFV589839:MGU589839 MPR589839:MQQ589839 MZN589839:NAM589839 NJJ589839:NKI589839 NTF589839:NUE589839 ODB589839:OEA589839 OMX589839:ONW589839 OWT589839:OXS589839 PGP589839:PHO589839 PQL589839:PRK589839 QAH589839:QBG589839 QKD589839:QLC589839 QTZ589839:QUY589839 RDV589839:REU589839 RNR589839:ROQ589839 RXN589839:RYM589839 SHJ589839:SII589839 SRF589839:SSE589839 TBB589839:TCA589839 TKX589839:TLW589839 TUT589839:TVS589839 UEP589839:UFO589839 UOL589839:UPK589839 UYH589839:UZG589839 VID589839:VJC589839 VRZ589839:VSY589839 WBV589839:WCU589839 WLR589839:WMQ589839 WVN589839:WWM589839 F655375:AE655375 JB655375:KA655375 SX655375:TW655375 ACT655375:ADS655375 AMP655375:ANO655375 AWL655375:AXK655375 BGH655375:BHG655375 BQD655375:BRC655375 BZZ655375:CAY655375 CJV655375:CKU655375 CTR655375:CUQ655375 DDN655375:DEM655375 DNJ655375:DOI655375 DXF655375:DYE655375 EHB655375:EIA655375 EQX655375:ERW655375 FAT655375:FBS655375 FKP655375:FLO655375 FUL655375:FVK655375 GEH655375:GFG655375 GOD655375:GPC655375 GXZ655375:GYY655375 HHV655375:HIU655375 HRR655375:HSQ655375 IBN655375:ICM655375 ILJ655375:IMI655375 IVF655375:IWE655375 JFB655375:JGA655375 JOX655375:JPW655375 JYT655375:JZS655375 KIP655375:KJO655375 KSL655375:KTK655375 LCH655375:LDG655375 LMD655375:LNC655375 LVZ655375:LWY655375 MFV655375:MGU655375 MPR655375:MQQ655375 MZN655375:NAM655375 NJJ655375:NKI655375 NTF655375:NUE655375 ODB655375:OEA655375 OMX655375:ONW655375 OWT655375:OXS655375 PGP655375:PHO655375 PQL655375:PRK655375 QAH655375:QBG655375 QKD655375:QLC655375 QTZ655375:QUY655375 RDV655375:REU655375 RNR655375:ROQ655375 RXN655375:RYM655375 SHJ655375:SII655375 SRF655375:SSE655375 TBB655375:TCA655375 TKX655375:TLW655375 TUT655375:TVS655375 UEP655375:UFO655375 UOL655375:UPK655375 UYH655375:UZG655375 VID655375:VJC655375 VRZ655375:VSY655375 WBV655375:WCU655375 WLR655375:WMQ655375 WVN655375:WWM655375 F720911:AE720911 JB720911:KA720911 SX720911:TW720911 ACT720911:ADS720911 AMP720911:ANO720911 AWL720911:AXK720911 BGH720911:BHG720911 BQD720911:BRC720911 BZZ720911:CAY720911 CJV720911:CKU720911 CTR720911:CUQ720911 DDN720911:DEM720911 DNJ720911:DOI720911 DXF720911:DYE720911 EHB720911:EIA720911 EQX720911:ERW720911 FAT720911:FBS720911 FKP720911:FLO720911 FUL720911:FVK720911 GEH720911:GFG720911 GOD720911:GPC720911 GXZ720911:GYY720911 HHV720911:HIU720911 HRR720911:HSQ720911 IBN720911:ICM720911 ILJ720911:IMI720911 IVF720911:IWE720911 JFB720911:JGA720911 JOX720911:JPW720911 JYT720911:JZS720911 KIP720911:KJO720911 KSL720911:KTK720911 LCH720911:LDG720911 LMD720911:LNC720911 LVZ720911:LWY720911 MFV720911:MGU720911 MPR720911:MQQ720911 MZN720911:NAM720911 NJJ720911:NKI720911 NTF720911:NUE720911 ODB720911:OEA720911 OMX720911:ONW720911 OWT720911:OXS720911 PGP720911:PHO720911 PQL720911:PRK720911 QAH720911:QBG720911 QKD720911:QLC720911 QTZ720911:QUY720911 RDV720911:REU720911 RNR720911:ROQ720911 RXN720911:RYM720911 SHJ720911:SII720911 SRF720911:SSE720911 TBB720911:TCA720911 TKX720911:TLW720911 TUT720911:TVS720911 UEP720911:UFO720911 UOL720911:UPK720911 UYH720911:UZG720911 VID720911:VJC720911 VRZ720911:VSY720911 WBV720911:WCU720911 WLR720911:WMQ720911 WVN720911:WWM720911 F786447:AE786447 JB786447:KA786447 SX786447:TW786447 ACT786447:ADS786447 AMP786447:ANO786447 AWL786447:AXK786447 BGH786447:BHG786447 BQD786447:BRC786447 BZZ786447:CAY786447 CJV786447:CKU786447 CTR786447:CUQ786447 DDN786447:DEM786447 DNJ786447:DOI786447 DXF786447:DYE786447 EHB786447:EIA786447 EQX786447:ERW786447 FAT786447:FBS786447 FKP786447:FLO786447 FUL786447:FVK786447 GEH786447:GFG786447 GOD786447:GPC786447 GXZ786447:GYY786447 HHV786447:HIU786447 HRR786447:HSQ786447 IBN786447:ICM786447 ILJ786447:IMI786447 IVF786447:IWE786447 JFB786447:JGA786447 JOX786447:JPW786447 JYT786447:JZS786447 KIP786447:KJO786447 KSL786447:KTK786447 LCH786447:LDG786447 LMD786447:LNC786447 LVZ786447:LWY786447 MFV786447:MGU786447 MPR786447:MQQ786447 MZN786447:NAM786447 NJJ786447:NKI786447 NTF786447:NUE786447 ODB786447:OEA786447 OMX786447:ONW786447 OWT786447:OXS786447 PGP786447:PHO786447 PQL786447:PRK786447 QAH786447:QBG786447 QKD786447:QLC786447 QTZ786447:QUY786447 RDV786447:REU786447 RNR786447:ROQ786447 RXN786447:RYM786447 SHJ786447:SII786447 SRF786447:SSE786447 TBB786447:TCA786447 TKX786447:TLW786447 TUT786447:TVS786447 UEP786447:UFO786447 UOL786447:UPK786447 UYH786447:UZG786447 VID786447:VJC786447 VRZ786447:VSY786447 WBV786447:WCU786447 WLR786447:WMQ786447 WVN786447:WWM786447 F851983:AE851983 JB851983:KA851983 SX851983:TW851983 ACT851983:ADS851983 AMP851983:ANO851983 AWL851983:AXK851983 BGH851983:BHG851983 BQD851983:BRC851983 BZZ851983:CAY851983 CJV851983:CKU851983 CTR851983:CUQ851983 DDN851983:DEM851983 DNJ851983:DOI851983 DXF851983:DYE851983 EHB851983:EIA851983 EQX851983:ERW851983 FAT851983:FBS851983 FKP851983:FLO851983 FUL851983:FVK851983 GEH851983:GFG851983 GOD851983:GPC851983 GXZ851983:GYY851983 HHV851983:HIU851983 HRR851983:HSQ851983 IBN851983:ICM851983 ILJ851983:IMI851983 IVF851983:IWE851983 JFB851983:JGA851983 JOX851983:JPW851983 JYT851983:JZS851983 KIP851983:KJO851983 KSL851983:KTK851983 LCH851983:LDG851983 LMD851983:LNC851983 LVZ851983:LWY851983 MFV851983:MGU851983 MPR851983:MQQ851983 MZN851983:NAM851983 NJJ851983:NKI851983 NTF851983:NUE851983 ODB851983:OEA851983 OMX851983:ONW851983 OWT851983:OXS851983 PGP851983:PHO851983 PQL851983:PRK851983 QAH851983:QBG851983 QKD851983:QLC851983 QTZ851983:QUY851983 RDV851983:REU851983 RNR851983:ROQ851983 RXN851983:RYM851983 SHJ851983:SII851983 SRF851983:SSE851983 TBB851983:TCA851983 TKX851983:TLW851983 TUT851983:TVS851983 UEP851983:UFO851983 UOL851983:UPK851983 UYH851983:UZG851983 VID851983:VJC851983 VRZ851983:VSY851983 WBV851983:WCU851983 WLR851983:WMQ851983 WVN851983:WWM851983 F917519:AE917519 JB917519:KA917519 SX917519:TW917519 ACT917519:ADS917519 AMP917519:ANO917519 AWL917519:AXK917519 BGH917519:BHG917519 BQD917519:BRC917519 BZZ917519:CAY917519 CJV917519:CKU917519 CTR917519:CUQ917519 DDN917519:DEM917519 DNJ917519:DOI917519 DXF917519:DYE917519 EHB917519:EIA917519 EQX917519:ERW917519 FAT917519:FBS917519 FKP917519:FLO917519 FUL917519:FVK917519 GEH917519:GFG917519 GOD917519:GPC917519 GXZ917519:GYY917519 HHV917519:HIU917519 HRR917519:HSQ917519 IBN917519:ICM917519 ILJ917519:IMI917519 IVF917519:IWE917519 JFB917519:JGA917519 JOX917519:JPW917519 JYT917519:JZS917519 KIP917519:KJO917519 KSL917519:KTK917519 LCH917519:LDG917519 LMD917519:LNC917519 LVZ917519:LWY917519 MFV917519:MGU917519 MPR917519:MQQ917519 MZN917519:NAM917519 NJJ917519:NKI917519 NTF917519:NUE917519 ODB917519:OEA917519 OMX917519:ONW917519 OWT917519:OXS917519 PGP917519:PHO917519 PQL917519:PRK917519 QAH917519:QBG917519 QKD917519:QLC917519 QTZ917519:QUY917519 RDV917519:REU917519 RNR917519:ROQ917519 RXN917519:RYM917519 SHJ917519:SII917519 SRF917519:SSE917519 TBB917519:TCA917519 TKX917519:TLW917519 TUT917519:TVS917519 UEP917519:UFO917519 UOL917519:UPK917519 UYH917519:UZG917519 VID917519:VJC917519 VRZ917519:VSY917519 WBV917519:WCU917519 WLR917519:WMQ917519 WVN917519:WWM917519 F983055:AE983055 JB983055:KA983055 SX983055:TW983055 ACT983055:ADS983055 AMP983055:ANO983055 AWL983055:AXK983055 BGH983055:BHG983055 BQD983055:BRC983055 BZZ983055:CAY983055 CJV983055:CKU983055 CTR983055:CUQ983055 DDN983055:DEM983055 DNJ983055:DOI983055 DXF983055:DYE983055 EHB983055:EIA983055 EQX983055:ERW983055 FAT983055:FBS983055 FKP983055:FLO983055 FUL983055:FVK983055 GEH983055:GFG983055 GOD983055:GPC983055 GXZ983055:GYY983055 HHV983055:HIU983055 HRR983055:HSQ983055 IBN983055:ICM983055 ILJ983055:IMI983055 IVF983055:IWE983055 JFB983055:JGA983055 JOX983055:JPW983055 JYT983055:JZS983055 KIP983055:KJO983055 KSL983055:KTK983055 LCH983055:LDG983055 LMD983055:LNC983055 LVZ983055:LWY983055 MFV983055:MGU983055 MPR983055:MQQ983055 MZN983055:NAM983055 NJJ983055:NKI983055 NTF983055:NUE983055 ODB983055:OEA983055 OMX983055:ONW983055 OWT983055:OXS983055 PGP983055:PHO983055 PQL983055:PRK983055 QAH983055:QBG983055 QKD983055:QLC983055 QTZ983055:QUY983055 RDV983055:REU983055 RNR983055:ROQ983055 RXN983055:RYM983055 SHJ983055:SII983055 SRF983055:SSE983055 TBB983055:TCA983055 TKX983055:TLW983055 TUT983055:TVS983055 UEP983055:UFO983055 UOL983055:UPK983055 UYH983055:UZG983055 VID983055:VJC983055 VRZ983055:VSY983055 WBV983055:WCU983055 WLR983055:WMQ983055 WVN983055:WWM983055 F21:M21 JB21:JI21 SX21:TE21 ACT21:ADA21 AMP21:AMW21 AWL21:AWS21 BGH21:BGO21 BQD21:BQK21 BZZ21:CAG21 CJV21:CKC21 CTR21:CTY21 DDN21:DDU21 DNJ21:DNQ21 DXF21:DXM21 EHB21:EHI21 EQX21:ERE21 FAT21:FBA21 FKP21:FKW21 FUL21:FUS21 GEH21:GEO21 GOD21:GOK21 GXZ21:GYG21 HHV21:HIC21 HRR21:HRY21 IBN21:IBU21 ILJ21:ILQ21 IVF21:IVM21 JFB21:JFI21 JOX21:JPE21 JYT21:JZA21 KIP21:KIW21 KSL21:KSS21 LCH21:LCO21 LMD21:LMK21 LVZ21:LWG21 MFV21:MGC21 MPR21:MPY21 MZN21:MZU21 NJJ21:NJQ21 NTF21:NTM21 ODB21:ODI21 OMX21:ONE21 OWT21:OXA21 PGP21:PGW21 PQL21:PQS21 QAH21:QAO21 QKD21:QKK21 QTZ21:QUG21 RDV21:REC21 RNR21:RNY21 RXN21:RXU21 SHJ21:SHQ21 SRF21:SRM21 TBB21:TBI21 TKX21:TLE21 TUT21:TVA21 UEP21:UEW21 UOL21:UOS21 UYH21:UYO21 VID21:VIK21 VRZ21:VSG21 WBV21:WCC21 WLR21:WLY21 WVN21:WVU21 F65557:M65557 JB65557:JI65557 SX65557:TE65557 ACT65557:ADA65557 AMP65557:AMW65557 AWL65557:AWS65557 BGH65557:BGO65557 BQD65557:BQK65557 BZZ65557:CAG65557 CJV65557:CKC65557 CTR65557:CTY65557 DDN65557:DDU65557 DNJ65557:DNQ65557 DXF65557:DXM65557 EHB65557:EHI65557 EQX65557:ERE65557 FAT65557:FBA65557 FKP65557:FKW65557 FUL65557:FUS65557 GEH65557:GEO65557 GOD65557:GOK65557 GXZ65557:GYG65557 HHV65557:HIC65557 HRR65557:HRY65557 IBN65557:IBU65557 ILJ65557:ILQ65557 IVF65557:IVM65557 JFB65557:JFI65557 JOX65557:JPE65557 JYT65557:JZA65557 KIP65557:KIW65557 KSL65557:KSS65557 LCH65557:LCO65557 LMD65557:LMK65557 LVZ65557:LWG65557 MFV65557:MGC65557 MPR65557:MPY65557 MZN65557:MZU65557 NJJ65557:NJQ65557 NTF65557:NTM65557 ODB65557:ODI65557 OMX65557:ONE65557 OWT65557:OXA65557 PGP65557:PGW65557 PQL65557:PQS65557 QAH65557:QAO65557 QKD65557:QKK65557 QTZ65557:QUG65557 RDV65557:REC65557 RNR65557:RNY65557 RXN65557:RXU65557 SHJ65557:SHQ65557 SRF65557:SRM65557 TBB65557:TBI65557 TKX65557:TLE65557 TUT65557:TVA65557 UEP65557:UEW65557 UOL65557:UOS65557 UYH65557:UYO65557 VID65557:VIK65557 VRZ65557:VSG65557 WBV65557:WCC65557 WLR65557:WLY65557 WVN65557:WVU65557 F131093:M131093 JB131093:JI131093 SX131093:TE131093 ACT131093:ADA131093 AMP131093:AMW131093 AWL131093:AWS131093 BGH131093:BGO131093 BQD131093:BQK131093 BZZ131093:CAG131093 CJV131093:CKC131093 CTR131093:CTY131093 DDN131093:DDU131093 DNJ131093:DNQ131093 DXF131093:DXM131093 EHB131093:EHI131093 EQX131093:ERE131093 FAT131093:FBA131093 FKP131093:FKW131093 FUL131093:FUS131093 GEH131093:GEO131093 GOD131093:GOK131093 GXZ131093:GYG131093 HHV131093:HIC131093 HRR131093:HRY131093 IBN131093:IBU131093 ILJ131093:ILQ131093 IVF131093:IVM131093 JFB131093:JFI131093 JOX131093:JPE131093 JYT131093:JZA131093 KIP131093:KIW131093 KSL131093:KSS131093 LCH131093:LCO131093 LMD131093:LMK131093 LVZ131093:LWG131093 MFV131093:MGC131093 MPR131093:MPY131093 MZN131093:MZU131093 NJJ131093:NJQ131093 NTF131093:NTM131093 ODB131093:ODI131093 OMX131093:ONE131093 OWT131093:OXA131093 PGP131093:PGW131093 PQL131093:PQS131093 QAH131093:QAO131093 QKD131093:QKK131093 QTZ131093:QUG131093 RDV131093:REC131093 RNR131093:RNY131093 RXN131093:RXU131093 SHJ131093:SHQ131093 SRF131093:SRM131093 TBB131093:TBI131093 TKX131093:TLE131093 TUT131093:TVA131093 UEP131093:UEW131093 UOL131093:UOS131093 UYH131093:UYO131093 VID131093:VIK131093 VRZ131093:VSG131093 WBV131093:WCC131093 WLR131093:WLY131093 WVN131093:WVU131093 F196629:M196629 JB196629:JI196629 SX196629:TE196629 ACT196629:ADA196629 AMP196629:AMW196629 AWL196629:AWS196629 BGH196629:BGO196629 BQD196629:BQK196629 BZZ196629:CAG196629 CJV196629:CKC196629 CTR196629:CTY196629 DDN196629:DDU196629 DNJ196629:DNQ196629 DXF196629:DXM196629 EHB196629:EHI196629 EQX196629:ERE196629 FAT196629:FBA196629 FKP196629:FKW196629 FUL196629:FUS196629 GEH196629:GEO196629 GOD196629:GOK196629 GXZ196629:GYG196629 HHV196629:HIC196629 HRR196629:HRY196629 IBN196629:IBU196629 ILJ196629:ILQ196629 IVF196629:IVM196629 JFB196629:JFI196629 JOX196629:JPE196629 JYT196629:JZA196629 KIP196629:KIW196629 KSL196629:KSS196629 LCH196629:LCO196629 LMD196629:LMK196629 LVZ196629:LWG196629 MFV196629:MGC196629 MPR196629:MPY196629 MZN196629:MZU196629 NJJ196629:NJQ196629 NTF196629:NTM196629 ODB196629:ODI196629 OMX196629:ONE196629 OWT196629:OXA196629 PGP196629:PGW196629 PQL196629:PQS196629 QAH196629:QAO196629 QKD196629:QKK196629 QTZ196629:QUG196629 RDV196629:REC196629 RNR196629:RNY196629 RXN196629:RXU196629 SHJ196629:SHQ196629 SRF196629:SRM196629 TBB196629:TBI196629 TKX196629:TLE196629 TUT196629:TVA196629 UEP196629:UEW196629 UOL196629:UOS196629 UYH196629:UYO196629 VID196629:VIK196629 VRZ196629:VSG196629 WBV196629:WCC196629 WLR196629:WLY196629 WVN196629:WVU196629 F262165:M262165 JB262165:JI262165 SX262165:TE262165 ACT262165:ADA262165 AMP262165:AMW262165 AWL262165:AWS262165 BGH262165:BGO262165 BQD262165:BQK262165 BZZ262165:CAG262165 CJV262165:CKC262165 CTR262165:CTY262165 DDN262165:DDU262165 DNJ262165:DNQ262165 DXF262165:DXM262165 EHB262165:EHI262165 EQX262165:ERE262165 FAT262165:FBA262165 FKP262165:FKW262165 FUL262165:FUS262165 GEH262165:GEO262165 GOD262165:GOK262165 GXZ262165:GYG262165 HHV262165:HIC262165 HRR262165:HRY262165 IBN262165:IBU262165 ILJ262165:ILQ262165 IVF262165:IVM262165 JFB262165:JFI262165 JOX262165:JPE262165 JYT262165:JZA262165 KIP262165:KIW262165 KSL262165:KSS262165 LCH262165:LCO262165 LMD262165:LMK262165 LVZ262165:LWG262165 MFV262165:MGC262165 MPR262165:MPY262165 MZN262165:MZU262165 NJJ262165:NJQ262165 NTF262165:NTM262165 ODB262165:ODI262165 OMX262165:ONE262165 OWT262165:OXA262165 PGP262165:PGW262165 PQL262165:PQS262165 QAH262165:QAO262165 QKD262165:QKK262165 QTZ262165:QUG262165 RDV262165:REC262165 RNR262165:RNY262165 RXN262165:RXU262165 SHJ262165:SHQ262165 SRF262165:SRM262165 TBB262165:TBI262165 TKX262165:TLE262165 TUT262165:TVA262165 UEP262165:UEW262165 UOL262165:UOS262165 UYH262165:UYO262165 VID262165:VIK262165 VRZ262165:VSG262165 WBV262165:WCC262165 WLR262165:WLY262165 WVN262165:WVU262165 F327701:M327701 JB327701:JI327701 SX327701:TE327701 ACT327701:ADA327701 AMP327701:AMW327701 AWL327701:AWS327701 BGH327701:BGO327701 BQD327701:BQK327701 BZZ327701:CAG327701 CJV327701:CKC327701 CTR327701:CTY327701 DDN327701:DDU327701 DNJ327701:DNQ327701 DXF327701:DXM327701 EHB327701:EHI327701 EQX327701:ERE327701 FAT327701:FBA327701 FKP327701:FKW327701 FUL327701:FUS327701 GEH327701:GEO327701 GOD327701:GOK327701 GXZ327701:GYG327701 HHV327701:HIC327701 HRR327701:HRY327701 IBN327701:IBU327701 ILJ327701:ILQ327701 IVF327701:IVM327701 JFB327701:JFI327701 JOX327701:JPE327701 JYT327701:JZA327701 KIP327701:KIW327701 KSL327701:KSS327701 LCH327701:LCO327701 LMD327701:LMK327701 LVZ327701:LWG327701 MFV327701:MGC327701 MPR327701:MPY327701 MZN327701:MZU327701 NJJ327701:NJQ327701 NTF327701:NTM327701 ODB327701:ODI327701 OMX327701:ONE327701 OWT327701:OXA327701 PGP327701:PGW327701 PQL327701:PQS327701 QAH327701:QAO327701 QKD327701:QKK327701 QTZ327701:QUG327701 RDV327701:REC327701 RNR327701:RNY327701 RXN327701:RXU327701 SHJ327701:SHQ327701 SRF327701:SRM327701 TBB327701:TBI327701 TKX327701:TLE327701 TUT327701:TVA327701 UEP327701:UEW327701 UOL327701:UOS327701 UYH327701:UYO327701 VID327701:VIK327701 VRZ327701:VSG327701 WBV327701:WCC327701 WLR327701:WLY327701 WVN327701:WVU327701 F393237:M393237 JB393237:JI393237 SX393237:TE393237 ACT393237:ADA393237 AMP393237:AMW393237 AWL393237:AWS393237 BGH393237:BGO393237 BQD393237:BQK393237 BZZ393237:CAG393237 CJV393237:CKC393237 CTR393237:CTY393237 DDN393237:DDU393237 DNJ393237:DNQ393237 DXF393237:DXM393237 EHB393237:EHI393237 EQX393237:ERE393237 FAT393237:FBA393237 FKP393237:FKW393237 FUL393237:FUS393237 GEH393237:GEO393237 GOD393237:GOK393237 GXZ393237:GYG393237 HHV393237:HIC393237 HRR393237:HRY393237 IBN393237:IBU393237 ILJ393237:ILQ393237 IVF393237:IVM393237 JFB393237:JFI393237 JOX393237:JPE393237 JYT393237:JZA393237 KIP393237:KIW393237 KSL393237:KSS393237 LCH393237:LCO393237 LMD393237:LMK393237 LVZ393237:LWG393237 MFV393237:MGC393237 MPR393237:MPY393237 MZN393237:MZU393237 NJJ393237:NJQ393237 NTF393237:NTM393237 ODB393237:ODI393237 OMX393237:ONE393237 OWT393237:OXA393237 PGP393237:PGW393237 PQL393237:PQS393237 QAH393237:QAO393237 QKD393237:QKK393237 QTZ393237:QUG393237 RDV393237:REC393237 RNR393237:RNY393237 RXN393237:RXU393237 SHJ393237:SHQ393237 SRF393237:SRM393237 TBB393237:TBI393237 TKX393237:TLE393237 TUT393237:TVA393237 UEP393237:UEW393237 UOL393237:UOS393237 UYH393237:UYO393237 VID393237:VIK393237 VRZ393237:VSG393237 WBV393237:WCC393237 WLR393237:WLY393237 WVN393237:WVU393237 F458773:M458773 JB458773:JI458773 SX458773:TE458773 ACT458773:ADA458773 AMP458773:AMW458773 AWL458773:AWS458773 BGH458773:BGO458773 BQD458773:BQK458773 BZZ458773:CAG458773 CJV458773:CKC458773 CTR458773:CTY458773 DDN458773:DDU458773 DNJ458773:DNQ458773 DXF458773:DXM458773 EHB458773:EHI458773 EQX458773:ERE458773 FAT458773:FBA458773 FKP458773:FKW458773 FUL458773:FUS458773 GEH458773:GEO458773 GOD458773:GOK458773 GXZ458773:GYG458773 HHV458773:HIC458773 HRR458773:HRY458773 IBN458773:IBU458773 ILJ458773:ILQ458773 IVF458773:IVM458773 JFB458773:JFI458773 JOX458773:JPE458773 JYT458773:JZA458773 KIP458773:KIW458773 KSL458773:KSS458773 LCH458773:LCO458773 LMD458773:LMK458773 LVZ458773:LWG458773 MFV458773:MGC458773 MPR458773:MPY458773 MZN458773:MZU458773 NJJ458773:NJQ458773 NTF458773:NTM458773 ODB458773:ODI458773 OMX458773:ONE458773 OWT458773:OXA458773 PGP458773:PGW458773 PQL458773:PQS458773 QAH458773:QAO458773 QKD458773:QKK458773 QTZ458773:QUG458773 RDV458773:REC458773 RNR458773:RNY458773 RXN458773:RXU458773 SHJ458773:SHQ458773 SRF458773:SRM458773 TBB458773:TBI458773 TKX458773:TLE458773 TUT458773:TVA458773 UEP458773:UEW458773 UOL458773:UOS458773 UYH458773:UYO458773 VID458773:VIK458773 VRZ458773:VSG458773 WBV458773:WCC458773 WLR458773:WLY458773 WVN458773:WVU458773 F524309:M524309 JB524309:JI524309 SX524309:TE524309 ACT524309:ADA524309 AMP524309:AMW524309 AWL524309:AWS524309 BGH524309:BGO524309 BQD524309:BQK524309 BZZ524309:CAG524309 CJV524309:CKC524309 CTR524309:CTY524309 DDN524309:DDU524309 DNJ524309:DNQ524309 DXF524309:DXM524309 EHB524309:EHI524309 EQX524309:ERE524309 FAT524309:FBA524309 FKP524309:FKW524309 FUL524309:FUS524309 GEH524309:GEO524309 GOD524309:GOK524309 GXZ524309:GYG524309 HHV524309:HIC524309 HRR524309:HRY524309 IBN524309:IBU524309 ILJ524309:ILQ524309 IVF524309:IVM524309 JFB524309:JFI524309 JOX524309:JPE524309 JYT524309:JZA524309 KIP524309:KIW524309 KSL524309:KSS524309 LCH524309:LCO524309 LMD524309:LMK524309 LVZ524309:LWG524309 MFV524309:MGC524309 MPR524309:MPY524309 MZN524309:MZU524309 NJJ524309:NJQ524309 NTF524309:NTM524309 ODB524309:ODI524309 OMX524309:ONE524309 OWT524309:OXA524309 PGP524309:PGW524309 PQL524309:PQS524309 QAH524309:QAO524309 QKD524309:QKK524309 QTZ524309:QUG524309 RDV524309:REC524309 RNR524309:RNY524309 RXN524309:RXU524309 SHJ524309:SHQ524309 SRF524309:SRM524309 TBB524309:TBI524309 TKX524309:TLE524309 TUT524309:TVA524309 UEP524309:UEW524309 UOL524309:UOS524309 UYH524309:UYO524309 VID524309:VIK524309 VRZ524309:VSG524309 WBV524309:WCC524309 WLR524309:WLY524309 WVN524309:WVU524309 F589845:M589845 JB589845:JI589845 SX589845:TE589845 ACT589845:ADA589845 AMP589845:AMW589845 AWL589845:AWS589845 BGH589845:BGO589845 BQD589845:BQK589845 BZZ589845:CAG589845 CJV589845:CKC589845 CTR589845:CTY589845 DDN589845:DDU589845 DNJ589845:DNQ589845 DXF589845:DXM589845 EHB589845:EHI589845 EQX589845:ERE589845 FAT589845:FBA589845 FKP589845:FKW589845 FUL589845:FUS589845 GEH589845:GEO589845 GOD589845:GOK589845 GXZ589845:GYG589845 HHV589845:HIC589845 HRR589845:HRY589845 IBN589845:IBU589845 ILJ589845:ILQ589845 IVF589845:IVM589845 JFB589845:JFI589845 JOX589845:JPE589845 JYT589845:JZA589845 KIP589845:KIW589845 KSL589845:KSS589845 LCH589845:LCO589845 LMD589845:LMK589845 LVZ589845:LWG589845 MFV589845:MGC589845 MPR589845:MPY589845 MZN589845:MZU589845 NJJ589845:NJQ589845 NTF589845:NTM589845 ODB589845:ODI589845 OMX589845:ONE589845 OWT589845:OXA589845 PGP589845:PGW589845 PQL589845:PQS589845 QAH589845:QAO589845 QKD589845:QKK589845 QTZ589845:QUG589845 RDV589845:REC589845 RNR589845:RNY589845 RXN589845:RXU589845 SHJ589845:SHQ589845 SRF589845:SRM589845 TBB589845:TBI589845 TKX589845:TLE589845 TUT589845:TVA589845 UEP589845:UEW589845 UOL589845:UOS589845 UYH589845:UYO589845 VID589845:VIK589845 VRZ589845:VSG589845 WBV589845:WCC589845 WLR589845:WLY589845 WVN589845:WVU589845 F655381:M655381 JB655381:JI655381 SX655381:TE655381 ACT655381:ADA655381 AMP655381:AMW655381 AWL655381:AWS655381 BGH655381:BGO655381 BQD655381:BQK655381 BZZ655381:CAG655381 CJV655381:CKC655381 CTR655381:CTY655381 DDN655381:DDU655381 DNJ655381:DNQ655381 DXF655381:DXM655381 EHB655381:EHI655381 EQX655381:ERE655381 FAT655381:FBA655381 FKP655381:FKW655381 FUL655381:FUS655381 GEH655381:GEO655381 GOD655381:GOK655381 GXZ655381:GYG655381 HHV655381:HIC655381 HRR655381:HRY655381 IBN655381:IBU655381 ILJ655381:ILQ655381 IVF655381:IVM655381 JFB655381:JFI655381 JOX655381:JPE655381 JYT655381:JZA655381 KIP655381:KIW655381 KSL655381:KSS655381 LCH655381:LCO655381 LMD655381:LMK655381 LVZ655381:LWG655381 MFV655381:MGC655381 MPR655381:MPY655381 MZN655381:MZU655381 NJJ655381:NJQ655381 NTF655381:NTM655381 ODB655381:ODI655381 OMX655381:ONE655381 OWT655381:OXA655381 PGP655381:PGW655381 PQL655381:PQS655381 QAH655381:QAO655381 QKD655381:QKK655381 QTZ655381:QUG655381 RDV655381:REC655381 RNR655381:RNY655381 RXN655381:RXU655381 SHJ655381:SHQ655381 SRF655381:SRM655381 TBB655381:TBI655381 TKX655381:TLE655381 TUT655381:TVA655381 UEP655381:UEW655381 UOL655381:UOS655381 UYH655381:UYO655381 VID655381:VIK655381 VRZ655381:VSG655381 WBV655381:WCC655381 WLR655381:WLY655381 WVN655381:WVU655381 F720917:M720917 JB720917:JI720917 SX720917:TE720917 ACT720917:ADA720917 AMP720917:AMW720917 AWL720917:AWS720917 BGH720917:BGO720917 BQD720917:BQK720917 BZZ720917:CAG720917 CJV720917:CKC720917 CTR720917:CTY720917 DDN720917:DDU720917 DNJ720917:DNQ720917 DXF720917:DXM720917 EHB720917:EHI720917 EQX720917:ERE720917 FAT720917:FBA720917 FKP720917:FKW720917 FUL720917:FUS720917 GEH720917:GEO720917 GOD720917:GOK720917 GXZ720917:GYG720917 HHV720917:HIC720917 HRR720917:HRY720917 IBN720917:IBU720917 ILJ720917:ILQ720917 IVF720917:IVM720917 JFB720917:JFI720917 JOX720917:JPE720917 JYT720917:JZA720917 KIP720917:KIW720917 KSL720917:KSS720917 LCH720917:LCO720917 LMD720917:LMK720917 LVZ720917:LWG720917 MFV720917:MGC720917 MPR720917:MPY720917 MZN720917:MZU720917 NJJ720917:NJQ720917 NTF720917:NTM720917 ODB720917:ODI720917 OMX720917:ONE720917 OWT720917:OXA720917 PGP720917:PGW720917 PQL720917:PQS720917 QAH720917:QAO720917 QKD720917:QKK720917 QTZ720917:QUG720917 RDV720917:REC720917 RNR720917:RNY720917 RXN720917:RXU720917 SHJ720917:SHQ720917 SRF720917:SRM720917 TBB720917:TBI720917 TKX720917:TLE720917 TUT720917:TVA720917 UEP720917:UEW720917 UOL720917:UOS720917 UYH720917:UYO720917 VID720917:VIK720917 VRZ720917:VSG720917 WBV720917:WCC720917 WLR720917:WLY720917 WVN720917:WVU720917 F786453:M786453 JB786453:JI786453 SX786453:TE786453 ACT786453:ADA786453 AMP786453:AMW786453 AWL786453:AWS786453 BGH786453:BGO786453 BQD786453:BQK786453 BZZ786453:CAG786453 CJV786453:CKC786453 CTR786453:CTY786453 DDN786453:DDU786453 DNJ786453:DNQ786453 DXF786453:DXM786453 EHB786453:EHI786453 EQX786453:ERE786453 FAT786453:FBA786453 FKP786453:FKW786453 FUL786453:FUS786453 GEH786453:GEO786453 GOD786453:GOK786453 GXZ786453:GYG786453 HHV786453:HIC786453 HRR786453:HRY786453 IBN786453:IBU786453 ILJ786453:ILQ786453 IVF786453:IVM786453 JFB786453:JFI786453 JOX786453:JPE786453 JYT786453:JZA786453 KIP786453:KIW786453 KSL786453:KSS786453 LCH786453:LCO786453 LMD786453:LMK786453 LVZ786453:LWG786453 MFV786453:MGC786453 MPR786453:MPY786453 MZN786453:MZU786453 NJJ786453:NJQ786453 NTF786453:NTM786453 ODB786453:ODI786453 OMX786453:ONE786453 OWT786453:OXA786453 PGP786453:PGW786453 PQL786453:PQS786453 QAH786453:QAO786453 QKD786453:QKK786453 QTZ786453:QUG786453 RDV786453:REC786453 RNR786453:RNY786453 RXN786453:RXU786453 SHJ786453:SHQ786453 SRF786453:SRM786453 TBB786453:TBI786453 TKX786453:TLE786453 TUT786453:TVA786453 UEP786453:UEW786453 UOL786453:UOS786453 UYH786453:UYO786453 VID786453:VIK786453 VRZ786453:VSG786453 WBV786453:WCC786453 WLR786453:WLY786453 WVN786453:WVU786453 F851989:M851989 JB851989:JI851989 SX851989:TE851989 ACT851989:ADA851989 AMP851989:AMW851989 AWL851989:AWS851989 BGH851989:BGO851989 BQD851989:BQK851989 BZZ851989:CAG851989 CJV851989:CKC851989 CTR851989:CTY851989 DDN851989:DDU851989 DNJ851989:DNQ851989 DXF851989:DXM851989 EHB851989:EHI851989 EQX851989:ERE851989 FAT851989:FBA851989 FKP851989:FKW851989 FUL851989:FUS851989 GEH851989:GEO851989 GOD851989:GOK851989 GXZ851989:GYG851989 HHV851989:HIC851989 HRR851989:HRY851989 IBN851989:IBU851989 ILJ851989:ILQ851989 IVF851989:IVM851989 JFB851989:JFI851989 JOX851989:JPE851989 JYT851989:JZA851989 KIP851989:KIW851989 KSL851989:KSS851989 LCH851989:LCO851989 LMD851989:LMK851989 LVZ851989:LWG851989 MFV851989:MGC851989 MPR851989:MPY851989 MZN851989:MZU851989 NJJ851989:NJQ851989 NTF851989:NTM851989 ODB851989:ODI851989 OMX851989:ONE851989 OWT851989:OXA851989 PGP851989:PGW851989 PQL851989:PQS851989 QAH851989:QAO851989 QKD851989:QKK851989 QTZ851989:QUG851989 RDV851989:REC851989 RNR851989:RNY851989 RXN851989:RXU851989 SHJ851989:SHQ851989 SRF851989:SRM851989 TBB851989:TBI851989 TKX851989:TLE851989 TUT851989:TVA851989 UEP851989:UEW851989 UOL851989:UOS851989 UYH851989:UYO851989 VID851989:VIK851989 VRZ851989:VSG851989 WBV851989:WCC851989 WLR851989:WLY851989 WVN851989:WVU851989 F917525:M917525 JB917525:JI917525 SX917525:TE917525 ACT917525:ADA917525 AMP917525:AMW917525 AWL917525:AWS917525 BGH917525:BGO917525 BQD917525:BQK917525 BZZ917525:CAG917525 CJV917525:CKC917525 CTR917525:CTY917525 DDN917525:DDU917525 DNJ917525:DNQ917525 DXF917525:DXM917525 EHB917525:EHI917525 EQX917525:ERE917525 FAT917525:FBA917525 FKP917525:FKW917525 FUL917525:FUS917525 GEH917525:GEO917525 GOD917525:GOK917525 GXZ917525:GYG917525 HHV917525:HIC917525 HRR917525:HRY917525 IBN917525:IBU917525 ILJ917525:ILQ917525 IVF917525:IVM917525 JFB917525:JFI917525 JOX917525:JPE917525 JYT917525:JZA917525 KIP917525:KIW917525 KSL917525:KSS917525 LCH917525:LCO917525 LMD917525:LMK917525 LVZ917525:LWG917525 MFV917525:MGC917525 MPR917525:MPY917525 MZN917525:MZU917525 NJJ917525:NJQ917525 NTF917525:NTM917525 ODB917525:ODI917525 OMX917525:ONE917525 OWT917525:OXA917525 PGP917525:PGW917525 PQL917525:PQS917525 QAH917525:QAO917525 QKD917525:QKK917525 QTZ917525:QUG917525 RDV917525:REC917525 RNR917525:RNY917525 RXN917525:RXU917525 SHJ917525:SHQ917525 SRF917525:SRM917525 TBB917525:TBI917525 TKX917525:TLE917525 TUT917525:TVA917525 UEP917525:UEW917525 UOL917525:UOS917525 UYH917525:UYO917525 VID917525:VIK917525 VRZ917525:VSG917525 WBV917525:WCC917525 WLR917525:WLY917525 WVN917525:WVU917525 F983061:M983061 JB983061:JI983061 SX983061:TE983061 ACT983061:ADA983061 AMP983061:AMW983061 AWL983061:AWS983061 BGH983061:BGO983061 BQD983061:BQK983061 BZZ983061:CAG983061 CJV983061:CKC983061 CTR983061:CTY983061 DDN983061:DDU983061 DNJ983061:DNQ983061 DXF983061:DXM983061 EHB983061:EHI983061 EQX983061:ERE983061 FAT983061:FBA983061 FKP983061:FKW983061 FUL983061:FUS983061 GEH983061:GEO983061 GOD983061:GOK983061 GXZ983061:GYG983061 HHV983061:HIC983061 HRR983061:HRY983061 IBN983061:IBU983061 ILJ983061:ILQ983061 IVF983061:IVM983061 JFB983061:JFI983061 JOX983061:JPE983061 JYT983061:JZA983061 KIP983061:KIW983061 KSL983061:KSS983061 LCH983061:LCO983061 LMD983061:LMK983061 LVZ983061:LWG983061 MFV983061:MGC983061 MPR983061:MPY983061 MZN983061:MZU983061 NJJ983061:NJQ983061 NTF983061:NTM983061 ODB983061:ODI983061 OMX983061:ONE983061 OWT983061:OXA983061 PGP983061:PGW983061 PQL983061:PQS983061 QAH983061:QAO983061 QKD983061:QKK983061 QTZ983061:QUG983061 RDV983061:REC983061 RNR983061:RNY983061 RXN983061:RXU983061 SHJ983061:SHQ983061 SRF983061:SRM983061 TBB983061:TBI983061 TKX983061:TLE983061 TUT983061:TVA983061 UEP983061:UEW983061 UOL983061:UOS983061 UYH983061:UYO983061 VID983061:VIK983061 VRZ983061:VSG983061 WBV983061:WCC983061 WLR983061:WLY983061 WVN983061:WVU983061 F23:AE23 JB23:KA23 SX23:TW23 ACT23:ADS23 AMP23:ANO23 AWL23:AXK23 BGH23:BHG23 BQD23:BRC23 BZZ23:CAY23 CJV23:CKU23 CTR23:CUQ23 DDN23:DEM23 DNJ23:DOI23 DXF23:DYE23 EHB23:EIA23 EQX23:ERW23 FAT23:FBS23 FKP23:FLO23 FUL23:FVK23 GEH23:GFG23 GOD23:GPC23 GXZ23:GYY23 HHV23:HIU23 HRR23:HSQ23 IBN23:ICM23 ILJ23:IMI23 IVF23:IWE23 JFB23:JGA23 JOX23:JPW23 JYT23:JZS23 KIP23:KJO23 KSL23:KTK23 LCH23:LDG23 LMD23:LNC23 LVZ23:LWY23 MFV23:MGU23 MPR23:MQQ23 MZN23:NAM23 NJJ23:NKI23 NTF23:NUE23 ODB23:OEA23 OMX23:ONW23 OWT23:OXS23 PGP23:PHO23 PQL23:PRK23 QAH23:QBG23 QKD23:QLC23 QTZ23:QUY23 RDV23:REU23 RNR23:ROQ23 RXN23:RYM23 SHJ23:SII23 SRF23:SSE23 TBB23:TCA23 TKX23:TLW23 TUT23:TVS23 UEP23:UFO23 UOL23:UPK23 UYH23:UZG23 VID23:VJC23 VRZ23:VSY23 WBV23:WCU23 WLR23:WMQ23 WVN23:WWM23 F65559:AE65559 JB65559:KA65559 SX65559:TW65559 ACT65559:ADS65559 AMP65559:ANO65559 AWL65559:AXK65559 BGH65559:BHG65559 BQD65559:BRC65559 BZZ65559:CAY65559 CJV65559:CKU65559 CTR65559:CUQ65559 DDN65559:DEM65559 DNJ65559:DOI65559 DXF65559:DYE65559 EHB65559:EIA65559 EQX65559:ERW65559 FAT65559:FBS65559 FKP65559:FLO65559 FUL65559:FVK65559 GEH65559:GFG65559 GOD65559:GPC65559 GXZ65559:GYY65559 HHV65559:HIU65559 HRR65559:HSQ65559 IBN65559:ICM65559 ILJ65559:IMI65559 IVF65559:IWE65559 JFB65559:JGA65559 JOX65559:JPW65559 JYT65559:JZS65559 KIP65559:KJO65559 KSL65559:KTK65559 LCH65559:LDG65559 LMD65559:LNC65559 LVZ65559:LWY65559 MFV65559:MGU65559 MPR65559:MQQ65559 MZN65559:NAM65559 NJJ65559:NKI65559 NTF65559:NUE65559 ODB65559:OEA65559 OMX65559:ONW65559 OWT65559:OXS65559 PGP65559:PHO65559 PQL65559:PRK65559 QAH65559:QBG65559 QKD65559:QLC65559 QTZ65559:QUY65559 RDV65559:REU65559 RNR65559:ROQ65559 RXN65559:RYM65559 SHJ65559:SII65559 SRF65559:SSE65559 TBB65559:TCA65559 TKX65559:TLW65559 TUT65559:TVS65559 UEP65559:UFO65559 UOL65559:UPK65559 UYH65559:UZG65559 VID65559:VJC65559 VRZ65559:VSY65559 WBV65559:WCU65559 WLR65559:WMQ65559 WVN65559:WWM65559 F131095:AE131095 JB131095:KA131095 SX131095:TW131095 ACT131095:ADS131095 AMP131095:ANO131095 AWL131095:AXK131095 BGH131095:BHG131095 BQD131095:BRC131095 BZZ131095:CAY131095 CJV131095:CKU131095 CTR131095:CUQ131095 DDN131095:DEM131095 DNJ131095:DOI131095 DXF131095:DYE131095 EHB131095:EIA131095 EQX131095:ERW131095 FAT131095:FBS131095 FKP131095:FLO131095 FUL131095:FVK131095 GEH131095:GFG131095 GOD131095:GPC131095 GXZ131095:GYY131095 HHV131095:HIU131095 HRR131095:HSQ131095 IBN131095:ICM131095 ILJ131095:IMI131095 IVF131095:IWE131095 JFB131095:JGA131095 JOX131095:JPW131095 JYT131095:JZS131095 KIP131095:KJO131095 KSL131095:KTK131095 LCH131095:LDG131095 LMD131095:LNC131095 LVZ131095:LWY131095 MFV131095:MGU131095 MPR131095:MQQ131095 MZN131095:NAM131095 NJJ131095:NKI131095 NTF131095:NUE131095 ODB131095:OEA131095 OMX131095:ONW131095 OWT131095:OXS131095 PGP131095:PHO131095 PQL131095:PRK131095 QAH131095:QBG131095 QKD131095:QLC131095 QTZ131095:QUY131095 RDV131095:REU131095 RNR131095:ROQ131095 RXN131095:RYM131095 SHJ131095:SII131095 SRF131095:SSE131095 TBB131095:TCA131095 TKX131095:TLW131095 TUT131095:TVS131095 UEP131095:UFO131095 UOL131095:UPK131095 UYH131095:UZG131095 VID131095:VJC131095 VRZ131095:VSY131095 WBV131095:WCU131095 WLR131095:WMQ131095 WVN131095:WWM131095 F196631:AE196631 JB196631:KA196631 SX196631:TW196631 ACT196631:ADS196631 AMP196631:ANO196631 AWL196631:AXK196631 BGH196631:BHG196631 BQD196631:BRC196631 BZZ196631:CAY196631 CJV196631:CKU196631 CTR196631:CUQ196631 DDN196631:DEM196631 DNJ196631:DOI196631 DXF196631:DYE196631 EHB196631:EIA196631 EQX196631:ERW196631 FAT196631:FBS196631 FKP196631:FLO196631 FUL196631:FVK196631 GEH196631:GFG196631 GOD196631:GPC196631 GXZ196631:GYY196631 HHV196631:HIU196631 HRR196631:HSQ196631 IBN196631:ICM196631 ILJ196631:IMI196631 IVF196631:IWE196631 JFB196631:JGA196631 JOX196631:JPW196631 JYT196631:JZS196631 KIP196631:KJO196631 KSL196631:KTK196631 LCH196631:LDG196631 LMD196631:LNC196631 LVZ196631:LWY196631 MFV196631:MGU196631 MPR196631:MQQ196631 MZN196631:NAM196631 NJJ196631:NKI196631 NTF196631:NUE196631 ODB196631:OEA196631 OMX196631:ONW196631 OWT196631:OXS196631 PGP196631:PHO196631 PQL196631:PRK196631 QAH196631:QBG196631 QKD196631:QLC196631 QTZ196631:QUY196631 RDV196631:REU196631 RNR196631:ROQ196631 RXN196631:RYM196631 SHJ196631:SII196631 SRF196631:SSE196631 TBB196631:TCA196631 TKX196631:TLW196631 TUT196631:TVS196631 UEP196631:UFO196631 UOL196631:UPK196631 UYH196631:UZG196631 VID196631:VJC196631 VRZ196631:VSY196631 WBV196631:WCU196631 WLR196631:WMQ196631 WVN196631:WWM196631 F262167:AE262167 JB262167:KA262167 SX262167:TW262167 ACT262167:ADS262167 AMP262167:ANO262167 AWL262167:AXK262167 BGH262167:BHG262167 BQD262167:BRC262167 BZZ262167:CAY262167 CJV262167:CKU262167 CTR262167:CUQ262167 DDN262167:DEM262167 DNJ262167:DOI262167 DXF262167:DYE262167 EHB262167:EIA262167 EQX262167:ERW262167 FAT262167:FBS262167 FKP262167:FLO262167 FUL262167:FVK262167 GEH262167:GFG262167 GOD262167:GPC262167 GXZ262167:GYY262167 HHV262167:HIU262167 HRR262167:HSQ262167 IBN262167:ICM262167 ILJ262167:IMI262167 IVF262167:IWE262167 JFB262167:JGA262167 JOX262167:JPW262167 JYT262167:JZS262167 KIP262167:KJO262167 KSL262167:KTK262167 LCH262167:LDG262167 LMD262167:LNC262167 LVZ262167:LWY262167 MFV262167:MGU262167 MPR262167:MQQ262167 MZN262167:NAM262167 NJJ262167:NKI262167 NTF262167:NUE262167 ODB262167:OEA262167 OMX262167:ONW262167 OWT262167:OXS262167 PGP262167:PHO262167 PQL262167:PRK262167 QAH262167:QBG262167 QKD262167:QLC262167 QTZ262167:QUY262167 RDV262167:REU262167 RNR262167:ROQ262167 RXN262167:RYM262167 SHJ262167:SII262167 SRF262167:SSE262167 TBB262167:TCA262167 TKX262167:TLW262167 TUT262167:TVS262167 UEP262167:UFO262167 UOL262167:UPK262167 UYH262167:UZG262167 VID262167:VJC262167 VRZ262167:VSY262167 WBV262167:WCU262167 WLR262167:WMQ262167 WVN262167:WWM262167 F327703:AE327703 JB327703:KA327703 SX327703:TW327703 ACT327703:ADS327703 AMP327703:ANO327703 AWL327703:AXK327703 BGH327703:BHG327703 BQD327703:BRC327703 BZZ327703:CAY327703 CJV327703:CKU327703 CTR327703:CUQ327703 DDN327703:DEM327703 DNJ327703:DOI327703 DXF327703:DYE327703 EHB327703:EIA327703 EQX327703:ERW327703 FAT327703:FBS327703 FKP327703:FLO327703 FUL327703:FVK327703 GEH327703:GFG327703 GOD327703:GPC327703 GXZ327703:GYY327703 HHV327703:HIU327703 HRR327703:HSQ327703 IBN327703:ICM327703 ILJ327703:IMI327703 IVF327703:IWE327703 JFB327703:JGA327703 JOX327703:JPW327703 JYT327703:JZS327703 KIP327703:KJO327703 KSL327703:KTK327703 LCH327703:LDG327703 LMD327703:LNC327703 LVZ327703:LWY327703 MFV327703:MGU327703 MPR327703:MQQ327703 MZN327703:NAM327703 NJJ327703:NKI327703 NTF327703:NUE327703 ODB327703:OEA327703 OMX327703:ONW327703 OWT327703:OXS327703 PGP327703:PHO327703 PQL327703:PRK327703 QAH327703:QBG327703 QKD327703:QLC327703 QTZ327703:QUY327703 RDV327703:REU327703 RNR327703:ROQ327703 RXN327703:RYM327703 SHJ327703:SII327703 SRF327703:SSE327703 TBB327703:TCA327703 TKX327703:TLW327703 TUT327703:TVS327703 UEP327703:UFO327703 UOL327703:UPK327703 UYH327703:UZG327703 VID327703:VJC327703 VRZ327703:VSY327703 WBV327703:WCU327703 WLR327703:WMQ327703 WVN327703:WWM327703 F393239:AE393239 JB393239:KA393239 SX393239:TW393239 ACT393239:ADS393239 AMP393239:ANO393239 AWL393239:AXK393239 BGH393239:BHG393239 BQD393239:BRC393239 BZZ393239:CAY393239 CJV393239:CKU393239 CTR393239:CUQ393239 DDN393239:DEM393239 DNJ393239:DOI393239 DXF393239:DYE393239 EHB393239:EIA393239 EQX393239:ERW393239 FAT393239:FBS393239 FKP393239:FLO393239 FUL393239:FVK393239 GEH393239:GFG393239 GOD393239:GPC393239 GXZ393239:GYY393239 HHV393239:HIU393239 HRR393239:HSQ393239 IBN393239:ICM393239 ILJ393239:IMI393239 IVF393239:IWE393239 JFB393239:JGA393239 JOX393239:JPW393239 JYT393239:JZS393239 KIP393239:KJO393239 KSL393239:KTK393239 LCH393239:LDG393239 LMD393239:LNC393239 LVZ393239:LWY393239 MFV393239:MGU393239 MPR393239:MQQ393239 MZN393239:NAM393239 NJJ393239:NKI393239 NTF393239:NUE393239 ODB393239:OEA393239 OMX393239:ONW393239 OWT393239:OXS393239 PGP393239:PHO393239 PQL393239:PRK393239 QAH393239:QBG393239 QKD393239:QLC393239 QTZ393239:QUY393239 RDV393239:REU393239 RNR393239:ROQ393239 RXN393239:RYM393239 SHJ393239:SII393239 SRF393239:SSE393239 TBB393239:TCA393239 TKX393239:TLW393239 TUT393239:TVS393239 UEP393239:UFO393239 UOL393239:UPK393239 UYH393239:UZG393239 VID393239:VJC393239 VRZ393239:VSY393239 WBV393239:WCU393239 WLR393239:WMQ393239 WVN393239:WWM393239 F458775:AE458775 JB458775:KA458775 SX458775:TW458775 ACT458775:ADS458775 AMP458775:ANO458775 AWL458775:AXK458775 BGH458775:BHG458775 BQD458775:BRC458775 BZZ458775:CAY458775 CJV458775:CKU458775 CTR458775:CUQ458775 DDN458775:DEM458775 DNJ458775:DOI458775 DXF458775:DYE458775 EHB458775:EIA458775 EQX458775:ERW458775 FAT458775:FBS458775 FKP458775:FLO458775 FUL458775:FVK458775 GEH458775:GFG458775 GOD458775:GPC458775 GXZ458775:GYY458775 HHV458775:HIU458775 HRR458775:HSQ458775 IBN458775:ICM458775 ILJ458775:IMI458775 IVF458775:IWE458775 JFB458775:JGA458775 JOX458775:JPW458775 JYT458775:JZS458775 KIP458775:KJO458775 KSL458775:KTK458775 LCH458775:LDG458775 LMD458775:LNC458775 LVZ458775:LWY458775 MFV458775:MGU458775 MPR458775:MQQ458775 MZN458775:NAM458775 NJJ458775:NKI458775 NTF458775:NUE458775 ODB458775:OEA458775 OMX458775:ONW458775 OWT458775:OXS458775 PGP458775:PHO458775 PQL458775:PRK458775 QAH458775:QBG458775 QKD458775:QLC458775 QTZ458775:QUY458775 RDV458775:REU458775 RNR458775:ROQ458775 RXN458775:RYM458775 SHJ458775:SII458775 SRF458775:SSE458775 TBB458775:TCA458775 TKX458775:TLW458775 TUT458775:TVS458775 UEP458775:UFO458775 UOL458775:UPK458775 UYH458775:UZG458775 VID458775:VJC458775 VRZ458775:VSY458775 WBV458775:WCU458775 WLR458775:WMQ458775 WVN458775:WWM458775 F524311:AE524311 JB524311:KA524311 SX524311:TW524311 ACT524311:ADS524311 AMP524311:ANO524311 AWL524311:AXK524311 BGH524311:BHG524311 BQD524311:BRC524311 BZZ524311:CAY524311 CJV524311:CKU524311 CTR524311:CUQ524311 DDN524311:DEM524311 DNJ524311:DOI524311 DXF524311:DYE524311 EHB524311:EIA524311 EQX524311:ERW524311 FAT524311:FBS524311 FKP524311:FLO524311 FUL524311:FVK524311 GEH524311:GFG524311 GOD524311:GPC524311 GXZ524311:GYY524311 HHV524311:HIU524311 HRR524311:HSQ524311 IBN524311:ICM524311 ILJ524311:IMI524311 IVF524311:IWE524311 JFB524311:JGA524311 JOX524311:JPW524311 JYT524311:JZS524311 KIP524311:KJO524311 KSL524311:KTK524311 LCH524311:LDG524311 LMD524311:LNC524311 LVZ524311:LWY524311 MFV524311:MGU524311 MPR524311:MQQ524311 MZN524311:NAM524311 NJJ524311:NKI524311 NTF524311:NUE524311 ODB524311:OEA524311 OMX524311:ONW524311 OWT524311:OXS524311 PGP524311:PHO524311 PQL524311:PRK524311 QAH524311:QBG524311 QKD524311:QLC524311 QTZ524311:QUY524311 RDV524311:REU524311 RNR524311:ROQ524311 RXN524311:RYM524311 SHJ524311:SII524311 SRF524311:SSE524311 TBB524311:TCA524311 TKX524311:TLW524311 TUT524311:TVS524311 UEP524311:UFO524311 UOL524311:UPK524311 UYH524311:UZG524311 VID524311:VJC524311 VRZ524311:VSY524311 WBV524311:WCU524311 WLR524311:WMQ524311 WVN524311:WWM524311 F589847:AE589847 JB589847:KA589847 SX589847:TW589847 ACT589847:ADS589847 AMP589847:ANO589847 AWL589847:AXK589847 BGH589847:BHG589847 BQD589847:BRC589847 BZZ589847:CAY589847 CJV589847:CKU589847 CTR589847:CUQ589847 DDN589847:DEM589847 DNJ589847:DOI589847 DXF589847:DYE589847 EHB589847:EIA589847 EQX589847:ERW589847 FAT589847:FBS589847 FKP589847:FLO589847 FUL589847:FVK589847 GEH589847:GFG589847 GOD589847:GPC589847 GXZ589847:GYY589847 HHV589847:HIU589847 HRR589847:HSQ589847 IBN589847:ICM589847 ILJ589847:IMI589847 IVF589847:IWE589847 JFB589847:JGA589847 JOX589847:JPW589847 JYT589847:JZS589847 KIP589847:KJO589847 KSL589847:KTK589847 LCH589847:LDG589847 LMD589847:LNC589847 LVZ589847:LWY589847 MFV589847:MGU589847 MPR589847:MQQ589847 MZN589847:NAM589847 NJJ589847:NKI589847 NTF589847:NUE589847 ODB589847:OEA589847 OMX589847:ONW589847 OWT589847:OXS589847 PGP589847:PHO589847 PQL589847:PRK589847 QAH589847:QBG589847 QKD589847:QLC589847 QTZ589847:QUY589847 RDV589847:REU589847 RNR589847:ROQ589847 RXN589847:RYM589847 SHJ589847:SII589847 SRF589847:SSE589847 TBB589847:TCA589847 TKX589847:TLW589847 TUT589847:TVS589847 UEP589847:UFO589847 UOL589847:UPK589847 UYH589847:UZG589847 VID589847:VJC589847 VRZ589847:VSY589847 WBV589847:WCU589847 WLR589847:WMQ589847 WVN589847:WWM589847 F655383:AE655383 JB655383:KA655383 SX655383:TW655383 ACT655383:ADS655383 AMP655383:ANO655383 AWL655383:AXK655383 BGH655383:BHG655383 BQD655383:BRC655383 BZZ655383:CAY655383 CJV655383:CKU655383 CTR655383:CUQ655383 DDN655383:DEM655383 DNJ655383:DOI655383 DXF655383:DYE655383 EHB655383:EIA655383 EQX655383:ERW655383 FAT655383:FBS655383 FKP655383:FLO655383 FUL655383:FVK655383 GEH655383:GFG655383 GOD655383:GPC655383 GXZ655383:GYY655383 HHV655383:HIU655383 HRR655383:HSQ655383 IBN655383:ICM655383 ILJ655383:IMI655383 IVF655383:IWE655383 JFB655383:JGA655383 JOX655383:JPW655383 JYT655383:JZS655383 KIP655383:KJO655383 KSL655383:KTK655383 LCH655383:LDG655383 LMD655383:LNC655383 LVZ655383:LWY655383 MFV655383:MGU655383 MPR655383:MQQ655383 MZN655383:NAM655383 NJJ655383:NKI655383 NTF655383:NUE655383 ODB655383:OEA655383 OMX655383:ONW655383 OWT655383:OXS655383 PGP655383:PHO655383 PQL655383:PRK655383 QAH655383:QBG655383 QKD655383:QLC655383 QTZ655383:QUY655383 RDV655383:REU655383 RNR655383:ROQ655383 RXN655383:RYM655383 SHJ655383:SII655383 SRF655383:SSE655383 TBB655383:TCA655383 TKX655383:TLW655383 TUT655383:TVS655383 UEP655383:UFO655383 UOL655383:UPK655383 UYH655383:UZG655383 VID655383:VJC655383 VRZ655383:VSY655383 WBV655383:WCU655383 WLR655383:WMQ655383 WVN655383:WWM655383 F720919:AE720919 JB720919:KA720919 SX720919:TW720919 ACT720919:ADS720919 AMP720919:ANO720919 AWL720919:AXK720919 BGH720919:BHG720919 BQD720919:BRC720919 BZZ720919:CAY720919 CJV720919:CKU720919 CTR720919:CUQ720919 DDN720919:DEM720919 DNJ720919:DOI720919 DXF720919:DYE720919 EHB720919:EIA720919 EQX720919:ERW720919 FAT720919:FBS720919 FKP720919:FLO720919 FUL720919:FVK720919 GEH720919:GFG720919 GOD720919:GPC720919 GXZ720919:GYY720919 HHV720919:HIU720919 HRR720919:HSQ720919 IBN720919:ICM720919 ILJ720919:IMI720919 IVF720919:IWE720919 JFB720919:JGA720919 JOX720919:JPW720919 JYT720919:JZS720919 KIP720919:KJO720919 KSL720919:KTK720919 LCH720919:LDG720919 LMD720919:LNC720919 LVZ720919:LWY720919 MFV720919:MGU720919 MPR720919:MQQ720919 MZN720919:NAM720919 NJJ720919:NKI720919 NTF720919:NUE720919 ODB720919:OEA720919 OMX720919:ONW720919 OWT720919:OXS720919 PGP720919:PHO720919 PQL720919:PRK720919 QAH720919:QBG720919 QKD720919:QLC720919 QTZ720919:QUY720919 RDV720919:REU720919 RNR720919:ROQ720919 RXN720919:RYM720919 SHJ720919:SII720919 SRF720919:SSE720919 TBB720919:TCA720919 TKX720919:TLW720919 TUT720919:TVS720919 UEP720919:UFO720919 UOL720919:UPK720919 UYH720919:UZG720919 VID720919:VJC720919 VRZ720919:VSY720919 WBV720919:WCU720919 WLR720919:WMQ720919 WVN720919:WWM720919 F786455:AE786455 JB786455:KA786455 SX786455:TW786455 ACT786455:ADS786455 AMP786455:ANO786455 AWL786455:AXK786455 BGH786455:BHG786455 BQD786455:BRC786455 BZZ786455:CAY786455 CJV786455:CKU786455 CTR786455:CUQ786455 DDN786455:DEM786455 DNJ786455:DOI786455 DXF786455:DYE786455 EHB786455:EIA786455 EQX786455:ERW786455 FAT786455:FBS786455 FKP786455:FLO786455 FUL786455:FVK786455 GEH786455:GFG786455 GOD786455:GPC786455 GXZ786455:GYY786455 HHV786455:HIU786455 HRR786455:HSQ786455 IBN786455:ICM786455 ILJ786455:IMI786455 IVF786455:IWE786455 JFB786455:JGA786455 JOX786455:JPW786455 JYT786455:JZS786455 KIP786455:KJO786455 KSL786455:KTK786455 LCH786455:LDG786455 LMD786455:LNC786455 LVZ786455:LWY786455 MFV786455:MGU786455 MPR786455:MQQ786455 MZN786455:NAM786455 NJJ786455:NKI786455 NTF786455:NUE786455 ODB786455:OEA786455 OMX786455:ONW786455 OWT786455:OXS786455 PGP786455:PHO786455 PQL786455:PRK786455 QAH786455:QBG786455 QKD786455:QLC786455 QTZ786455:QUY786455 RDV786455:REU786455 RNR786455:ROQ786455 RXN786455:RYM786455 SHJ786455:SII786455 SRF786455:SSE786455 TBB786455:TCA786455 TKX786455:TLW786455 TUT786455:TVS786455 UEP786455:UFO786455 UOL786455:UPK786455 UYH786455:UZG786455 VID786455:VJC786455 VRZ786455:VSY786455 WBV786455:WCU786455 WLR786455:WMQ786455 WVN786455:WWM786455 F851991:AE851991 JB851991:KA851991 SX851991:TW851991 ACT851991:ADS851991 AMP851991:ANO851991 AWL851991:AXK851991 BGH851991:BHG851991 BQD851991:BRC851991 BZZ851991:CAY851991 CJV851991:CKU851991 CTR851991:CUQ851991 DDN851991:DEM851991 DNJ851991:DOI851991 DXF851991:DYE851991 EHB851991:EIA851991 EQX851991:ERW851991 FAT851991:FBS851991 FKP851991:FLO851991 FUL851991:FVK851991 GEH851991:GFG851991 GOD851991:GPC851991 GXZ851991:GYY851991 HHV851991:HIU851991 HRR851991:HSQ851991 IBN851991:ICM851991 ILJ851991:IMI851991 IVF851991:IWE851991 JFB851991:JGA851991 JOX851991:JPW851991 JYT851991:JZS851991 KIP851991:KJO851991 KSL851991:KTK851991 LCH851991:LDG851991 LMD851991:LNC851991 LVZ851991:LWY851991 MFV851991:MGU851991 MPR851991:MQQ851991 MZN851991:NAM851991 NJJ851991:NKI851991 NTF851991:NUE851991 ODB851991:OEA851991 OMX851991:ONW851991 OWT851991:OXS851991 PGP851991:PHO851991 PQL851991:PRK851991 QAH851991:QBG851991 QKD851991:QLC851991 QTZ851991:QUY851991 RDV851991:REU851991 RNR851991:ROQ851991 RXN851991:RYM851991 SHJ851991:SII851991 SRF851991:SSE851991 TBB851991:TCA851991 TKX851991:TLW851991 TUT851991:TVS851991 UEP851991:UFO851991 UOL851991:UPK851991 UYH851991:UZG851991 VID851991:VJC851991 VRZ851991:VSY851991 WBV851991:WCU851991 WLR851991:WMQ851991 WVN851991:WWM851991 F917527:AE917527 JB917527:KA917527 SX917527:TW917527 ACT917527:ADS917527 AMP917527:ANO917527 AWL917527:AXK917527 BGH917527:BHG917527 BQD917527:BRC917527 BZZ917527:CAY917527 CJV917527:CKU917527 CTR917527:CUQ917527 DDN917527:DEM917527 DNJ917527:DOI917527 DXF917527:DYE917527 EHB917527:EIA917527 EQX917527:ERW917527 FAT917527:FBS917527 FKP917527:FLO917527 FUL917527:FVK917527 GEH917527:GFG917527 GOD917527:GPC917527 GXZ917527:GYY917527 HHV917527:HIU917527 HRR917527:HSQ917527 IBN917527:ICM917527 ILJ917527:IMI917527 IVF917527:IWE917527 JFB917527:JGA917527 JOX917527:JPW917527 JYT917527:JZS917527 KIP917527:KJO917527 KSL917527:KTK917527 LCH917527:LDG917527 LMD917527:LNC917527 LVZ917527:LWY917527 MFV917527:MGU917527 MPR917527:MQQ917527 MZN917527:NAM917527 NJJ917527:NKI917527 NTF917527:NUE917527 ODB917527:OEA917527 OMX917527:ONW917527 OWT917527:OXS917527 PGP917527:PHO917527 PQL917527:PRK917527 QAH917527:QBG917527 QKD917527:QLC917527 QTZ917527:QUY917527 RDV917527:REU917527 RNR917527:ROQ917527 RXN917527:RYM917527 SHJ917527:SII917527 SRF917527:SSE917527 TBB917527:TCA917527 TKX917527:TLW917527 TUT917527:TVS917527 UEP917527:UFO917527 UOL917527:UPK917527 UYH917527:UZG917527 VID917527:VJC917527 VRZ917527:VSY917527 WBV917527:WCU917527 WLR917527:WMQ917527 WVN917527:WWM917527 F983063:AE983063 JB983063:KA983063 SX983063:TW983063 ACT983063:ADS983063 AMP983063:ANO983063 AWL983063:AXK983063 BGH983063:BHG983063 BQD983063:BRC983063 BZZ983063:CAY983063 CJV983063:CKU983063 CTR983063:CUQ983063 DDN983063:DEM983063 DNJ983063:DOI983063 DXF983063:DYE983063 EHB983063:EIA983063 EQX983063:ERW983063 FAT983063:FBS983063 FKP983063:FLO983063 FUL983063:FVK983063 GEH983063:GFG983063 GOD983063:GPC983063 GXZ983063:GYY983063 HHV983063:HIU983063 HRR983063:HSQ983063 IBN983063:ICM983063 ILJ983063:IMI983063 IVF983063:IWE983063 JFB983063:JGA983063 JOX983063:JPW983063 JYT983063:JZS983063 KIP983063:KJO983063 KSL983063:KTK983063 LCH983063:LDG983063 LMD983063:LNC983063 LVZ983063:LWY983063 MFV983063:MGU983063 MPR983063:MQQ983063 MZN983063:NAM983063 NJJ983063:NKI983063 NTF983063:NUE983063 ODB983063:OEA983063 OMX983063:ONW983063 OWT983063:OXS983063 PGP983063:PHO983063 PQL983063:PRK983063 QAH983063:QBG983063 QKD983063:QLC983063 QTZ983063:QUY983063 RDV983063:REU983063 RNR983063:ROQ983063 RXN983063:RYM983063 SHJ983063:SII983063 SRF983063:SSE983063 TBB983063:TCA983063 TKX983063:TLW983063 TUT983063:TVS983063 UEP983063:UFO983063 UOL983063:UPK983063 UYH983063:UZG983063 VID983063:VJC983063 VRZ983063:VSY983063 WBV983063:WCU983063 WLR983063:WMQ983063 WVN983063:WWM983063" xr:uid="{00000000-0002-0000-0300-000002000000}"/>
  </dataValidations>
  <hyperlinks>
    <hyperlink ref="M1:P1" location="作業メニュー!A1" display="作業メニュー" xr:uid="{00000000-0004-0000-0300-000000000000}"/>
  </hyperlinks>
  <pageMargins left="0.55118110236220474" right="0.43307086614173229" top="0.43307086614173229" bottom="0.51181102362204722" header="0.62992125984251968" footer="0.51181102362204722"/>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AD250"/>
  <sheetViews>
    <sheetView showGridLines="0" zoomScaleNormal="100" workbookViewId="0">
      <selection activeCell="Y27" sqref="Y27"/>
    </sheetView>
  </sheetViews>
  <sheetFormatPr defaultColWidth="3.375" defaultRowHeight="15.75"/>
  <cols>
    <col min="1" max="16384" width="3.375" style="267"/>
  </cols>
  <sheetData>
    <row r="1" spans="1:30" s="602" customFormat="1" ht="38.25" customHeight="1" thickBot="1">
      <c r="A1" s="601" t="s">
        <v>2692</v>
      </c>
      <c r="P1" s="607" t="s">
        <v>68</v>
      </c>
      <c r="Q1" s="607"/>
      <c r="R1" s="607"/>
      <c r="S1" s="607"/>
      <c r="T1" s="606" t="s">
        <v>578</v>
      </c>
      <c r="AD1" s="606"/>
    </row>
    <row r="2" spans="1:30" s="980" customFormat="1" ht="12" customHeight="1" thickTop="1">
      <c r="B2" s="981"/>
      <c r="C2" s="981"/>
      <c r="D2" s="981"/>
      <c r="E2" s="981"/>
      <c r="AC2" s="267"/>
    </row>
    <row r="3" spans="1:30" s="980" customFormat="1" ht="12" customHeight="1">
      <c r="B3" s="981" t="s">
        <v>3439</v>
      </c>
      <c r="C3" s="981"/>
      <c r="D3" s="981"/>
      <c r="E3" s="981"/>
      <c r="AC3" s="267"/>
    </row>
    <row r="4" spans="1:30" s="980" customFormat="1" ht="18.95" customHeight="1">
      <c r="AC4" s="267"/>
    </row>
    <row r="5" spans="1:30" s="980" customFormat="1" ht="18.95" customHeight="1">
      <c r="B5" s="1127" t="s">
        <v>2691</v>
      </c>
      <c r="C5" s="1127"/>
      <c r="D5" s="1127"/>
      <c r="E5" s="1127"/>
      <c r="F5" s="1127"/>
      <c r="G5" s="1127"/>
      <c r="H5" s="1127"/>
      <c r="I5" s="1127"/>
      <c r="J5" s="1127"/>
      <c r="K5" s="1127"/>
      <c r="L5" s="1127"/>
      <c r="M5" s="1127"/>
      <c r="N5" s="1127"/>
      <c r="O5" s="1127"/>
      <c r="P5" s="1127"/>
      <c r="Q5" s="1127"/>
      <c r="R5" s="1127"/>
      <c r="S5" s="1127"/>
      <c r="T5" s="1127"/>
      <c r="U5" s="1127"/>
      <c r="V5" s="1127"/>
      <c r="W5" s="1127"/>
      <c r="X5" s="1127"/>
      <c r="Y5" s="1127"/>
      <c r="Z5" s="1127"/>
      <c r="AA5" s="1128"/>
      <c r="AB5" s="1128"/>
      <c r="AC5" s="267"/>
    </row>
    <row r="6" spans="1:30" s="980" customFormat="1" ht="18.95" customHeight="1">
      <c r="B6" s="1129"/>
      <c r="C6" s="1129"/>
      <c r="D6" s="1129"/>
      <c r="E6" s="1129"/>
      <c r="F6" s="1129"/>
      <c r="G6" s="1129"/>
      <c r="H6" s="1129"/>
      <c r="I6" s="1129"/>
      <c r="J6" s="1129"/>
      <c r="K6" s="1129"/>
      <c r="L6" s="1129"/>
      <c r="M6" s="1129"/>
      <c r="N6" s="1129"/>
      <c r="O6" s="1129"/>
      <c r="P6" s="1129"/>
      <c r="Q6" s="1129"/>
      <c r="R6" s="1129"/>
      <c r="S6" s="1129"/>
      <c r="T6" s="1129"/>
      <c r="U6" s="1129"/>
      <c r="V6" s="1129"/>
      <c r="W6" s="1129"/>
      <c r="X6" s="1129"/>
      <c r="Y6" s="1129"/>
      <c r="Z6" s="1129"/>
      <c r="AA6" s="1128"/>
      <c r="AB6" s="1128"/>
      <c r="AC6" s="267"/>
    </row>
    <row r="7" spans="1:30" s="980" customFormat="1" ht="15.95" customHeight="1">
      <c r="B7" s="1130"/>
      <c r="C7" s="1131"/>
      <c r="D7" s="1131"/>
      <c r="E7" s="1131"/>
      <c r="F7" s="1131"/>
      <c r="G7" s="1131"/>
      <c r="H7" s="1131"/>
      <c r="I7" s="1131"/>
      <c r="J7" s="1131"/>
      <c r="K7" s="1131"/>
      <c r="L7" s="1131"/>
      <c r="M7" s="1131"/>
      <c r="N7" s="1131"/>
      <c r="O7" s="1131"/>
      <c r="P7" s="1131"/>
      <c r="Q7" s="1132"/>
      <c r="R7" s="1950" t="s">
        <v>3436</v>
      </c>
      <c r="S7" s="1951"/>
      <c r="T7" s="1952"/>
      <c r="U7" s="1950" t="s">
        <v>3437</v>
      </c>
      <c r="V7" s="1951"/>
      <c r="W7" s="1951"/>
      <c r="X7" s="1951"/>
      <c r="Y7" s="1951"/>
      <c r="Z7" s="1952"/>
      <c r="AA7" s="1128"/>
      <c r="AB7" s="1128"/>
      <c r="AC7" s="267"/>
    </row>
    <row r="8" spans="1:30" s="980" customFormat="1" ht="15.95" customHeight="1">
      <c r="B8" s="1135"/>
      <c r="P8" s="1128"/>
      <c r="Q8" s="1128"/>
      <c r="R8" s="1953"/>
      <c r="S8" s="1954"/>
      <c r="T8" s="1955"/>
      <c r="U8" s="1953"/>
      <c r="V8" s="1954"/>
      <c r="W8" s="1954"/>
      <c r="X8" s="1954"/>
      <c r="Y8" s="1954"/>
      <c r="Z8" s="1955"/>
      <c r="AA8" s="1128"/>
      <c r="AB8" s="1128"/>
      <c r="AC8" s="267"/>
    </row>
    <row r="9" spans="1:30" s="980" customFormat="1" ht="15.95" customHeight="1">
      <c r="B9" s="1135"/>
      <c r="P9" s="1128"/>
      <c r="Q9" s="1128"/>
      <c r="R9" s="1956"/>
      <c r="S9" s="1957"/>
      <c r="T9" s="1958"/>
      <c r="U9" s="1956"/>
      <c r="V9" s="1957"/>
      <c r="W9" s="1957"/>
      <c r="X9" s="1957"/>
      <c r="Y9" s="1957"/>
      <c r="Z9" s="1958"/>
      <c r="AA9" s="1128"/>
      <c r="AB9" s="1128"/>
      <c r="AC9" s="267"/>
    </row>
    <row r="10" spans="1:30" s="980" customFormat="1" ht="18.95" customHeight="1">
      <c r="B10" s="1135"/>
      <c r="C10" s="1969" t="s">
        <v>2690</v>
      </c>
      <c r="D10" s="1969"/>
      <c r="E10" s="1969"/>
      <c r="F10" s="1969"/>
      <c r="G10" s="1969"/>
      <c r="H10" s="1969"/>
      <c r="I10" s="1969"/>
      <c r="J10" s="1969"/>
      <c r="K10" s="1969"/>
      <c r="L10" s="1969"/>
      <c r="M10" s="1969"/>
      <c r="N10" s="1969"/>
      <c r="O10" s="1969"/>
      <c r="P10" s="1128"/>
      <c r="Q10" s="1128"/>
      <c r="R10" s="1133"/>
      <c r="S10" s="1134"/>
      <c r="T10" s="1166"/>
      <c r="U10" s="1128"/>
      <c r="V10" s="1128"/>
      <c r="W10" s="1128"/>
      <c r="X10" s="1128"/>
      <c r="Y10" s="1128"/>
      <c r="Z10" s="1139"/>
      <c r="AA10" s="1128"/>
      <c r="AB10" s="1128"/>
      <c r="AC10" s="267"/>
    </row>
    <row r="11" spans="1:30" s="980" customFormat="1" ht="18.95" customHeight="1">
      <c r="B11" s="1135"/>
      <c r="C11" s="1969"/>
      <c r="D11" s="1969"/>
      <c r="E11" s="1969"/>
      <c r="F11" s="1969"/>
      <c r="G11" s="1969"/>
      <c r="H11" s="1969"/>
      <c r="I11" s="1969"/>
      <c r="J11" s="1969"/>
      <c r="K11" s="1969"/>
      <c r="L11" s="1969"/>
      <c r="M11" s="1969"/>
      <c r="N11" s="1969"/>
      <c r="O11" s="1969"/>
      <c r="P11" s="1128"/>
      <c r="Q11" s="1128"/>
      <c r="R11" s="1136"/>
      <c r="S11" s="1137"/>
      <c r="T11" s="1139"/>
      <c r="U11" s="1128"/>
      <c r="V11" s="1128"/>
      <c r="W11" s="1128"/>
      <c r="X11" s="1128"/>
      <c r="Y11" s="1128"/>
      <c r="Z11" s="1139"/>
      <c r="AA11" s="1128"/>
      <c r="AB11" s="1128"/>
      <c r="AC11" s="267"/>
    </row>
    <row r="12" spans="1:30" s="980" customFormat="1" ht="18.95" customHeight="1">
      <c r="B12" s="1135"/>
      <c r="C12" s="1969"/>
      <c r="D12" s="1969"/>
      <c r="E12" s="1969"/>
      <c r="F12" s="1969"/>
      <c r="G12" s="1969"/>
      <c r="H12" s="1969"/>
      <c r="I12" s="1969"/>
      <c r="J12" s="1969"/>
      <c r="K12" s="1969"/>
      <c r="L12" s="1969"/>
      <c r="M12" s="1969"/>
      <c r="N12" s="1969"/>
      <c r="O12" s="1969"/>
      <c r="P12" s="1128"/>
      <c r="Q12" s="1128"/>
      <c r="R12" s="1136"/>
      <c r="S12" s="1137"/>
      <c r="T12" s="1139"/>
      <c r="U12" s="1128"/>
      <c r="V12" s="1128"/>
      <c r="W12" s="1128"/>
      <c r="X12" s="1128"/>
      <c r="Y12" s="1128"/>
      <c r="Z12" s="1139"/>
      <c r="AA12" s="1128"/>
      <c r="AB12" s="1128"/>
      <c r="AC12" s="267"/>
    </row>
    <row r="13" spans="1:30" s="980" customFormat="1" ht="18.95" customHeight="1">
      <c r="B13" s="1135"/>
      <c r="C13" s="1128"/>
      <c r="D13" s="1128"/>
      <c r="E13" s="1128"/>
      <c r="F13" s="1128"/>
      <c r="G13" s="1128"/>
      <c r="H13" s="1128"/>
      <c r="I13" s="1128"/>
      <c r="J13" s="1128"/>
      <c r="K13" s="1128"/>
      <c r="L13" s="1128"/>
      <c r="M13" s="1128"/>
      <c r="N13" s="1128"/>
      <c r="O13" s="1128"/>
      <c r="P13" s="1128"/>
      <c r="Q13" s="1128"/>
      <c r="R13" s="1136"/>
      <c r="S13" s="1137"/>
      <c r="T13" s="1139"/>
      <c r="U13" s="1128"/>
      <c r="V13" s="1128"/>
      <c r="W13" s="1128"/>
      <c r="X13" s="1128"/>
      <c r="Y13" s="1128"/>
      <c r="Z13" s="1139"/>
      <c r="AA13" s="1128"/>
      <c r="AB13" s="1128"/>
      <c r="AC13" s="267"/>
    </row>
    <row r="14" spans="1:30" s="980" customFormat="1" ht="18.95" customHeight="1">
      <c r="B14" s="1135"/>
      <c r="C14" s="1128"/>
      <c r="D14" s="1128"/>
      <c r="E14" s="1128"/>
      <c r="F14" s="1128"/>
      <c r="G14" s="1128"/>
      <c r="H14" s="1128"/>
      <c r="I14" s="1128"/>
      <c r="J14" s="1128"/>
      <c r="K14" s="1128"/>
      <c r="L14" s="1128"/>
      <c r="M14" s="1128"/>
      <c r="N14" s="1128"/>
      <c r="O14" s="1128"/>
      <c r="P14" s="1128"/>
      <c r="Q14" s="1128"/>
      <c r="R14" s="1136"/>
      <c r="S14" s="1137"/>
      <c r="T14" s="1139"/>
      <c r="U14" s="1128"/>
      <c r="V14" s="1128"/>
      <c r="W14" s="1128"/>
      <c r="X14" s="1128"/>
      <c r="Y14" s="1128"/>
      <c r="Z14" s="1139"/>
      <c r="AA14" s="1128"/>
      <c r="AB14" s="1128"/>
      <c r="AC14" s="267"/>
    </row>
    <row r="15" spans="1:30" s="980" customFormat="1" ht="18.95" customHeight="1">
      <c r="B15" s="1135"/>
      <c r="C15" s="1128"/>
      <c r="D15" s="1128"/>
      <c r="E15" s="1128"/>
      <c r="F15" s="1128"/>
      <c r="G15" s="1128"/>
      <c r="H15" s="1128"/>
      <c r="I15" s="1128"/>
      <c r="J15" s="1128"/>
      <c r="K15" s="1128"/>
      <c r="L15" s="1128"/>
      <c r="M15" s="1128"/>
      <c r="N15" s="1128"/>
      <c r="O15" s="1128"/>
      <c r="P15" s="1128"/>
      <c r="Q15" s="1128"/>
      <c r="R15" s="1136"/>
      <c r="S15" s="1137"/>
      <c r="T15" s="1139"/>
      <c r="U15" s="1128"/>
      <c r="V15" s="1128"/>
      <c r="W15" s="1128"/>
      <c r="X15" s="1128"/>
      <c r="Y15" s="1128"/>
      <c r="Z15" s="1139"/>
      <c r="AA15" s="1128"/>
      <c r="AB15" s="1128"/>
      <c r="AC15" s="267"/>
    </row>
    <row r="16" spans="1:30" s="980" customFormat="1" ht="18.95" customHeight="1">
      <c r="B16" s="1135"/>
      <c r="C16" s="1128"/>
      <c r="D16" s="1128"/>
      <c r="E16" s="1128"/>
      <c r="F16" s="1128"/>
      <c r="G16" s="1128"/>
      <c r="H16" s="1128"/>
      <c r="I16" s="1128"/>
      <c r="J16" s="1128"/>
      <c r="K16" s="1128"/>
      <c r="L16" s="1128"/>
      <c r="M16" s="1128"/>
      <c r="N16" s="1128"/>
      <c r="O16" s="1128"/>
      <c r="P16" s="1128"/>
      <c r="Q16" s="1128"/>
      <c r="R16" s="1140"/>
      <c r="S16" s="1141"/>
      <c r="T16" s="1143"/>
      <c r="U16" s="1142"/>
      <c r="V16" s="1142"/>
      <c r="W16" s="1142"/>
      <c r="X16" s="1142"/>
      <c r="Y16" s="1142"/>
      <c r="Z16" s="1143"/>
      <c r="AA16" s="1128"/>
      <c r="AB16" s="1128"/>
    </row>
    <row r="17" spans="2:29" s="980" customFormat="1" ht="18.95" customHeight="1">
      <c r="B17" s="1135"/>
      <c r="C17" s="1128"/>
      <c r="D17" s="1128"/>
      <c r="E17" s="1128"/>
      <c r="F17" s="1128"/>
      <c r="G17" s="1128"/>
      <c r="H17" s="1128"/>
      <c r="I17" s="1128"/>
      <c r="J17" s="1128"/>
      <c r="K17" s="1128"/>
      <c r="L17" s="1128"/>
      <c r="M17" s="1128"/>
      <c r="N17" s="1128"/>
      <c r="O17" s="1128"/>
      <c r="P17" s="1128"/>
      <c r="Q17" s="1128"/>
      <c r="R17" s="1137"/>
      <c r="S17" s="1137"/>
      <c r="T17" s="1128"/>
      <c r="U17" s="1128"/>
      <c r="V17" s="1128"/>
      <c r="W17" s="1128"/>
      <c r="X17" s="1128"/>
      <c r="Y17" s="1128"/>
      <c r="Z17" s="1139"/>
      <c r="AA17" s="1128"/>
      <c r="AB17" s="1128"/>
    </row>
    <row r="18" spans="2:29" s="980" customFormat="1" ht="18.95" customHeight="1">
      <c r="B18" s="1135"/>
      <c r="C18" s="1128"/>
      <c r="D18" s="1128"/>
      <c r="E18" s="1128"/>
      <c r="F18" s="1128"/>
      <c r="G18" s="1128"/>
      <c r="H18" s="1128"/>
      <c r="I18" s="1128"/>
      <c r="J18" s="1128"/>
      <c r="K18" s="1128"/>
      <c r="L18" s="1128"/>
      <c r="M18" s="1128"/>
      <c r="N18" s="1128"/>
      <c r="O18" s="1128"/>
      <c r="P18" s="1128"/>
      <c r="R18" s="1970" t="s">
        <v>3044</v>
      </c>
      <c r="S18" s="1970"/>
      <c r="T18" s="1145"/>
      <c r="U18" s="980" t="s">
        <v>642</v>
      </c>
      <c r="V18" s="1146"/>
      <c r="W18" s="980" t="s">
        <v>641</v>
      </c>
      <c r="X18" s="1147"/>
      <c r="Y18" s="1144" t="s">
        <v>640</v>
      </c>
      <c r="Z18" s="1151"/>
      <c r="AA18" s="1128"/>
      <c r="AB18" s="1128"/>
    </row>
    <row r="19" spans="2:29" s="980" customFormat="1" ht="18.95" customHeight="1">
      <c r="B19" s="1135"/>
      <c r="C19" s="1128"/>
      <c r="D19" s="1128"/>
      <c r="E19" s="1128"/>
      <c r="F19" s="1128"/>
      <c r="G19" s="1128"/>
      <c r="H19" s="1128"/>
      <c r="I19" s="1128"/>
      <c r="J19" s="1128"/>
      <c r="K19" s="1128"/>
      <c r="L19" s="1128"/>
      <c r="M19" s="1128"/>
      <c r="N19" s="1128"/>
      <c r="O19" s="1128"/>
      <c r="P19" s="1128"/>
      <c r="Q19" s="1128"/>
      <c r="R19" s="1128"/>
      <c r="S19" s="1128"/>
      <c r="T19" s="1128"/>
      <c r="U19" s="1128"/>
      <c r="V19" s="1128"/>
      <c r="W19" s="1128"/>
      <c r="X19" s="1128"/>
      <c r="Y19" s="1128"/>
      <c r="Z19" s="1139"/>
      <c r="AA19" s="1128"/>
      <c r="AB19" s="1128"/>
      <c r="AC19" s="267"/>
    </row>
    <row r="20" spans="2:29" s="980" customFormat="1" ht="18.95" customHeight="1">
      <c r="B20" s="1135"/>
      <c r="C20" s="1972" t="s">
        <v>2649</v>
      </c>
      <c r="D20" s="1972"/>
      <c r="E20" s="1972"/>
      <c r="F20" s="1972"/>
      <c r="G20" s="1972"/>
      <c r="H20" s="1972"/>
      <c r="I20" s="1972"/>
      <c r="J20" s="1972"/>
      <c r="K20" s="1972"/>
      <c r="L20" s="1972"/>
      <c r="M20" s="1972"/>
      <c r="N20" s="1972"/>
      <c r="O20" s="1972"/>
      <c r="P20" s="1128"/>
      <c r="Q20" s="1128"/>
      <c r="R20" s="1128"/>
      <c r="S20" s="1128"/>
      <c r="T20" s="1128"/>
      <c r="U20" s="1128"/>
      <c r="V20" s="1128"/>
      <c r="W20" s="1128"/>
      <c r="X20" s="1128"/>
      <c r="Y20" s="1128"/>
      <c r="Z20" s="1139"/>
      <c r="AA20" s="1128"/>
      <c r="AB20" s="1128"/>
      <c r="AC20" s="267"/>
    </row>
    <row r="21" spans="2:29" s="980" customFormat="1" ht="18.95" customHeight="1">
      <c r="B21" s="1135"/>
      <c r="C21" s="1972"/>
      <c r="D21" s="1972"/>
      <c r="E21" s="1972"/>
      <c r="F21" s="1972"/>
      <c r="G21" s="1972"/>
      <c r="H21" s="1972"/>
      <c r="I21" s="1972"/>
      <c r="J21" s="1972"/>
      <c r="K21" s="1972"/>
      <c r="L21" s="1972"/>
      <c r="M21" s="1972"/>
      <c r="N21" s="1972"/>
      <c r="O21" s="1972"/>
      <c r="P21" s="1128"/>
      <c r="Q21" s="1128"/>
      <c r="R21" s="1128"/>
      <c r="S21" s="1128"/>
      <c r="T21" s="1128"/>
      <c r="U21" s="1128"/>
      <c r="V21" s="1128"/>
      <c r="W21" s="1128"/>
      <c r="X21" s="1128"/>
      <c r="Y21" s="1128"/>
      <c r="Z21" s="1139"/>
      <c r="AA21" s="1128"/>
      <c r="AB21" s="1128"/>
      <c r="AC21" s="267"/>
    </row>
    <row r="22" spans="2:29" s="980" customFormat="1" ht="18.95" customHeight="1">
      <c r="B22" s="1135"/>
      <c r="C22" s="1128"/>
      <c r="D22" s="1128"/>
      <c r="E22" s="1128"/>
      <c r="F22" s="1128"/>
      <c r="G22" s="1128"/>
      <c r="H22" s="1128"/>
      <c r="I22" s="1128"/>
      <c r="J22" s="1128"/>
      <c r="K22" s="1128"/>
      <c r="L22" s="1128"/>
      <c r="M22" s="1128"/>
      <c r="N22" s="1128"/>
      <c r="O22" s="1128"/>
      <c r="P22" s="1128"/>
      <c r="Q22" s="1128"/>
      <c r="R22" s="1128"/>
      <c r="S22" s="1128"/>
      <c r="T22" s="1128"/>
      <c r="U22" s="1128"/>
      <c r="V22" s="1128"/>
      <c r="W22" s="1128"/>
      <c r="X22" s="1128"/>
      <c r="Y22" s="1128"/>
      <c r="Z22" s="1139"/>
      <c r="AA22" s="1128"/>
      <c r="AB22" s="1128"/>
      <c r="AC22" s="267"/>
    </row>
    <row r="23" spans="2:29" s="980" customFormat="1" ht="18.95" customHeight="1">
      <c r="B23" s="1135"/>
      <c r="C23" s="1128"/>
      <c r="D23" s="1128"/>
      <c r="E23" s="1128"/>
      <c r="F23" s="1128"/>
      <c r="G23" s="1128"/>
      <c r="H23" s="1128"/>
      <c r="I23" s="1128"/>
      <c r="J23" s="1128"/>
      <c r="K23" s="1128"/>
      <c r="L23" s="1128"/>
      <c r="M23" s="1128"/>
      <c r="N23" s="1128"/>
      <c r="O23" s="1128"/>
      <c r="P23" s="1128"/>
      <c r="Q23" s="1128"/>
      <c r="R23" s="1128"/>
      <c r="S23" s="1128"/>
      <c r="T23" s="1128"/>
      <c r="U23" s="1128"/>
      <c r="V23" s="1128"/>
      <c r="W23" s="1128"/>
      <c r="X23" s="1128"/>
      <c r="Y23" s="1128"/>
      <c r="Z23" s="1139"/>
      <c r="AA23" s="1128"/>
      <c r="AB23" s="1128"/>
      <c r="AC23" s="267"/>
    </row>
    <row r="24" spans="2:29" s="980" customFormat="1" ht="18.95" customHeight="1">
      <c r="B24" s="1135"/>
      <c r="C24" s="1128"/>
      <c r="D24" s="1128"/>
      <c r="E24" s="1128"/>
      <c r="F24" s="1128"/>
      <c r="G24" s="1128"/>
      <c r="H24" s="1128"/>
      <c r="I24" s="1128"/>
      <c r="J24" s="1128"/>
      <c r="K24" s="1128"/>
      <c r="L24" s="1128"/>
      <c r="M24" s="1128"/>
      <c r="N24" s="1128"/>
      <c r="O24" s="1128"/>
      <c r="P24" s="1128"/>
      <c r="Q24" s="1128"/>
      <c r="R24" s="1128"/>
      <c r="S24" s="1128"/>
      <c r="T24" s="1128"/>
      <c r="U24" s="1128"/>
      <c r="V24" s="1128"/>
      <c r="W24" s="1128"/>
      <c r="X24" s="1128"/>
      <c r="Y24" s="1128"/>
      <c r="Z24" s="1139"/>
      <c r="AA24" s="1128"/>
      <c r="AB24" s="1128"/>
      <c r="AC24" s="267"/>
    </row>
    <row r="25" spans="2:29" s="980" customFormat="1" ht="18.95" customHeight="1">
      <c r="B25" s="1135"/>
      <c r="C25" s="1128"/>
      <c r="D25" s="1128"/>
      <c r="E25" s="1128"/>
      <c r="F25" s="1128"/>
      <c r="G25" s="1128"/>
      <c r="H25" s="1128"/>
      <c r="I25" s="1128"/>
      <c r="J25" s="1128"/>
      <c r="K25" s="1128"/>
      <c r="L25" s="1128"/>
      <c r="M25" s="1128"/>
      <c r="N25" s="1128"/>
      <c r="O25" s="1128"/>
      <c r="P25" s="1128"/>
      <c r="Q25" s="1128"/>
      <c r="R25" s="1128"/>
      <c r="S25" s="1128"/>
      <c r="T25" s="1128"/>
      <c r="U25" s="1128"/>
      <c r="V25" s="1128"/>
      <c r="W25" s="1128"/>
      <c r="X25" s="1128"/>
      <c r="Y25" s="1128"/>
      <c r="Z25" s="1139"/>
      <c r="AA25" s="1128"/>
      <c r="AB25" s="1128"/>
      <c r="AC25" s="267"/>
    </row>
    <row r="26" spans="2:29" s="980" customFormat="1" ht="18.95" customHeight="1">
      <c r="B26" s="1135"/>
      <c r="C26" s="1128"/>
      <c r="D26" s="1128"/>
      <c r="E26" s="1128"/>
      <c r="F26" s="1128"/>
      <c r="G26" s="1128"/>
      <c r="H26" s="1128"/>
      <c r="I26" s="1128"/>
      <c r="J26" s="1128"/>
      <c r="K26" s="1128"/>
      <c r="L26" s="1128"/>
      <c r="M26" s="1128"/>
      <c r="N26" s="1128"/>
      <c r="O26" s="1128"/>
      <c r="P26" s="1128"/>
      <c r="Q26" s="1128"/>
      <c r="R26" s="1128"/>
      <c r="S26" s="1128"/>
      <c r="T26" s="1128"/>
      <c r="U26" s="1128"/>
      <c r="V26" s="1128"/>
      <c r="W26" s="1128"/>
      <c r="X26" s="1128"/>
      <c r="Y26" s="1128"/>
      <c r="Z26" s="1139"/>
      <c r="AA26" s="1128"/>
      <c r="AB26" s="1128"/>
      <c r="AC26" s="267"/>
    </row>
    <row r="27" spans="2:29" s="980" customFormat="1" ht="18.95" customHeight="1">
      <c r="B27" s="1135"/>
      <c r="C27" s="1128"/>
      <c r="D27" s="1128"/>
      <c r="E27" s="1128"/>
      <c r="F27" s="1128"/>
      <c r="G27" s="1128"/>
      <c r="H27" s="1128"/>
      <c r="I27" s="1128"/>
      <c r="J27" s="1128"/>
      <c r="K27" s="1128"/>
      <c r="L27" s="1128"/>
      <c r="M27" s="1128"/>
      <c r="N27" s="1128"/>
      <c r="O27" s="1128"/>
      <c r="P27" s="1152" t="s">
        <v>2667</v>
      </c>
      <c r="Q27" s="1128"/>
      <c r="R27" s="1152" t="s">
        <v>2666</v>
      </c>
      <c r="S27" s="1128"/>
      <c r="T27" s="1128"/>
      <c r="U27" s="1128"/>
      <c r="V27" s="1128"/>
      <c r="W27" s="1128"/>
      <c r="X27" s="1128"/>
      <c r="Y27" s="1128"/>
      <c r="Z27" s="1139"/>
      <c r="AA27" s="1128"/>
      <c r="AB27" s="1128"/>
      <c r="AC27" s="267"/>
    </row>
    <row r="28" spans="2:29" s="980" customFormat="1" ht="18.95" customHeight="1">
      <c r="B28" s="1135"/>
      <c r="C28" s="1128"/>
      <c r="D28" s="1128"/>
      <c r="E28" s="1128"/>
      <c r="F28" s="1128"/>
      <c r="G28" s="1128"/>
      <c r="H28" s="1128"/>
      <c r="I28" s="1128"/>
      <c r="J28" s="1128"/>
      <c r="K28" s="1128"/>
      <c r="L28" s="1128"/>
      <c r="M28" s="1128"/>
      <c r="N28" s="1128"/>
      <c r="O28" s="1128"/>
      <c r="P28" s="1128"/>
      <c r="Q28" s="1128"/>
      <c r="R28" s="1128"/>
      <c r="S28" s="1128"/>
      <c r="T28" s="1128"/>
      <c r="U28" s="1128"/>
      <c r="V28" s="1128"/>
      <c r="W28" s="1128"/>
      <c r="X28" s="1128"/>
      <c r="Y28" s="1128"/>
      <c r="Z28" s="1139"/>
      <c r="AA28" s="1128"/>
      <c r="AB28" s="1128"/>
      <c r="AC28" s="267"/>
    </row>
    <row r="29" spans="2:29" s="980" customFormat="1" ht="18.95" customHeight="1">
      <c r="B29" s="1135"/>
      <c r="C29" s="1128"/>
      <c r="D29" s="1128"/>
      <c r="E29" s="1128"/>
      <c r="F29" s="1128"/>
      <c r="G29" s="1128"/>
      <c r="H29" s="1128"/>
      <c r="I29" s="1128"/>
      <c r="J29" s="1128"/>
      <c r="K29" s="1128"/>
      <c r="L29" s="1128"/>
      <c r="M29" s="1128"/>
      <c r="N29" s="1128"/>
      <c r="O29" s="1128"/>
      <c r="P29" s="1128"/>
      <c r="Q29" s="1128"/>
      <c r="R29" s="1128"/>
      <c r="S29" s="1128"/>
      <c r="T29" s="1128"/>
      <c r="U29" s="1128"/>
      <c r="V29" s="1128"/>
      <c r="W29" s="1128"/>
      <c r="X29" s="1128"/>
      <c r="Y29" s="1128"/>
      <c r="Z29" s="1139"/>
      <c r="AA29" s="1128"/>
      <c r="AB29" s="1128"/>
      <c r="AC29" s="267"/>
    </row>
    <row r="30" spans="2:29" s="980" customFormat="1" ht="18.95" customHeight="1">
      <c r="B30" s="1135"/>
      <c r="C30" s="1128"/>
      <c r="D30" s="1128"/>
      <c r="E30" s="1128"/>
      <c r="F30" s="1128"/>
      <c r="G30" s="1128"/>
      <c r="H30" s="1128"/>
      <c r="I30" s="1128"/>
      <c r="J30" s="1128"/>
      <c r="K30" s="1128"/>
      <c r="L30" s="1128"/>
      <c r="M30" s="1128"/>
      <c r="N30" s="1128"/>
      <c r="O30" s="1128"/>
      <c r="P30" s="1128"/>
      <c r="Q30" s="1128"/>
      <c r="R30" s="1128"/>
      <c r="S30" s="1128"/>
      <c r="T30" s="1128"/>
      <c r="U30" s="1128"/>
      <c r="V30" s="1128"/>
      <c r="W30" s="1128"/>
      <c r="X30" s="1128"/>
      <c r="Y30" s="1128"/>
      <c r="Z30" s="1139"/>
      <c r="AA30" s="1128"/>
      <c r="AB30" s="1128"/>
      <c r="AC30" s="267"/>
    </row>
    <row r="31" spans="2:29" s="980" customFormat="1" ht="18.95" customHeight="1">
      <c r="B31" s="1135"/>
      <c r="C31" s="1128"/>
      <c r="D31" s="1128"/>
      <c r="E31" s="1128"/>
      <c r="F31" s="1128"/>
      <c r="G31" s="1128"/>
      <c r="H31" s="1128"/>
      <c r="I31" s="1128"/>
      <c r="J31" s="1128"/>
      <c r="K31" s="1128"/>
      <c r="L31" s="1128"/>
      <c r="M31" s="1128"/>
      <c r="N31" s="1128"/>
      <c r="O31" s="1128"/>
      <c r="P31" s="1128"/>
      <c r="Q31" s="1128"/>
      <c r="R31" s="1128"/>
      <c r="S31" s="1128"/>
      <c r="T31" s="1128"/>
      <c r="U31" s="1128"/>
      <c r="V31" s="1128"/>
      <c r="W31" s="1128"/>
      <c r="X31" s="1128"/>
      <c r="Y31" s="1128"/>
      <c r="Z31" s="1139"/>
      <c r="AA31" s="1128"/>
      <c r="AB31" s="1128"/>
      <c r="AC31" s="267"/>
    </row>
    <row r="32" spans="2:29" s="980" customFormat="1" ht="18.95" customHeight="1">
      <c r="B32" s="1135"/>
      <c r="C32" s="1128"/>
      <c r="D32" s="1128"/>
      <c r="E32" s="1128"/>
      <c r="F32" s="1128"/>
      <c r="G32" s="1128"/>
      <c r="H32" s="1128"/>
      <c r="I32" s="1128"/>
      <c r="J32" s="1128"/>
      <c r="K32" s="1128"/>
      <c r="L32" s="1128"/>
      <c r="M32" s="1128"/>
      <c r="N32" s="1128"/>
      <c r="O32" s="1128"/>
      <c r="P32" s="1128"/>
      <c r="Q32" s="1128"/>
      <c r="R32" s="1128"/>
      <c r="S32" s="1128"/>
      <c r="T32" s="1128"/>
      <c r="U32" s="1128"/>
      <c r="V32" s="1128"/>
      <c r="W32" s="1128"/>
      <c r="X32" s="1128"/>
      <c r="Y32" s="1128"/>
      <c r="Z32" s="1139"/>
      <c r="AA32" s="1128"/>
      <c r="AB32" s="1128"/>
      <c r="AC32" s="267"/>
    </row>
    <row r="33" spans="1:29" s="980" customFormat="1" ht="18.95" customHeight="1">
      <c r="B33" s="1135"/>
      <c r="C33" s="1128"/>
      <c r="D33" s="1128"/>
      <c r="E33" s="1128"/>
      <c r="F33" s="1128"/>
      <c r="G33" s="1128"/>
      <c r="H33" s="1128"/>
      <c r="I33" s="1128"/>
      <c r="J33" s="1128"/>
      <c r="K33" s="1128"/>
      <c r="L33" s="1128"/>
      <c r="M33" s="1128"/>
      <c r="N33" s="1128" t="s">
        <v>2665</v>
      </c>
      <c r="O33" s="1128"/>
      <c r="P33" s="1128"/>
      <c r="Q33" s="1128"/>
      <c r="R33" s="1128"/>
      <c r="S33" s="1128"/>
      <c r="T33" s="1128"/>
      <c r="U33" s="1128"/>
      <c r="V33" s="1128"/>
      <c r="W33" s="1128"/>
      <c r="X33" s="1128"/>
      <c r="Y33" s="1128"/>
      <c r="Z33" s="1139"/>
      <c r="AA33" s="1128"/>
      <c r="AB33" s="1128"/>
      <c r="AC33" s="267"/>
    </row>
    <row r="34" spans="1:29" s="980" customFormat="1" ht="18.95" customHeight="1">
      <c r="B34" s="1135"/>
      <c r="C34" s="1128"/>
      <c r="D34" s="1128"/>
      <c r="E34" s="1128"/>
      <c r="F34" s="1128"/>
      <c r="G34" s="1128"/>
      <c r="H34" s="1128"/>
      <c r="I34" s="1128"/>
      <c r="J34" s="1128"/>
      <c r="K34" s="1128"/>
      <c r="L34" s="1128"/>
      <c r="M34" s="1128"/>
      <c r="N34" s="1128"/>
      <c r="O34" s="1128"/>
      <c r="P34" s="1128"/>
      <c r="Q34" s="1128"/>
      <c r="R34" s="1128"/>
      <c r="S34" s="1128"/>
      <c r="T34" s="1128"/>
      <c r="U34" s="1128"/>
      <c r="V34" s="1128"/>
      <c r="W34" s="1128"/>
      <c r="X34" s="1128"/>
      <c r="Y34" s="1128"/>
      <c r="Z34" s="1139"/>
      <c r="AA34" s="1128"/>
      <c r="AB34" s="1128"/>
      <c r="AC34" s="267"/>
    </row>
    <row r="35" spans="1:29" s="980" customFormat="1" ht="18.95" customHeight="1">
      <c r="B35" s="1130"/>
      <c r="C35" s="1131"/>
      <c r="D35" s="1153" t="s">
        <v>2673</v>
      </c>
      <c r="E35" s="1153"/>
      <c r="F35" s="1153"/>
      <c r="G35" s="1153"/>
      <c r="H35" s="1153"/>
      <c r="I35" s="1154"/>
      <c r="J35" s="1130"/>
      <c r="K35" s="1131"/>
      <c r="L35" s="1167" t="s">
        <v>3045</v>
      </c>
      <c r="M35" s="1168"/>
      <c r="N35" s="1168"/>
      <c r="O35" s="1168" t="s">
        <v>324</v>
      </c>
      <c r="P35" s="1168"/>
      <c r="Q35" s="1168" t="s">
        <v>323</v>
      </c>
      <c r="R35" s="1168"/>
      <c r="S35" s="1168" t="s">
        <v>2662</v>
      </c>
      <c r="T35" s="1169"/>
      <c r="U35" s="1169"/>
      <c r="V35" s="1169"/>
      <c r="W35" s="1169"/>
      <c r="X35" s="1131"/>
      <c r="Y35" s="1131"/>
      <c r="Z35" s="1132"/>
      <c r="AA35" s="1128"/>
      <c r="AB35" s="1128"/>
      <c r="AC35" s="267"/>
    </row>
    <row r="36" spans="1:29" s="980" customFormat="1" ht="18.95" customHeight="1">
      <c r="B36" s="1135" t="s">
        <v>2664</v>
      </c>
      <c r="C36" s="1128"/>
      <c r="D36" s="1128"/>
      <c r="E36" s="1128"/>
      <c r="F36" s="1128"/>
      <c r="G36" s="1128"/>
      <c r="H36" s="1128"/>
      <c r="I36" s="1139"/>
      <c r="J36" s="1135"/>
      <c r="K36" s="1128"/>
      <c r="X36" s="1170"/>
      <c r="Y36" s="1128"/>
      <c r="Z36" s="1139"/>
      <c r="AA36" s="1128"/>
      <c r="AB36" s="1128"/>
      <c r="AC36" s="267"/>
    </row>
    <row r="37" spans="1:29" s="980" customFormat="1" ht="18.95" customHeight="1">
      <c r="B37" s="1135"/>
      <c r="C37" s="1128"/>
      <c r="D37" s="1155" t="s">
        <v>2672</v>
      </c>
      <c r="E37" s="1155"/>
      <c r="F37" s="1155"/>
      <c r="G37" s="1155"/>
      <c r="H37" s="1155"/>
      <c r="I37" s="1156"/>
      <c r="J37" s="1157"/>
      <c r="K37" s="1158"/>
      <c r="L37" s="1997" t="s">
        <v>794</v>
      </c>
      <c r="M37" s="1997"/>
      <c r="N37" s="1997"/>
      <c r="O37" s="2001"/>
      <c r="P37" s="2001"/>
      <c r="Q37" s="2001"/>
      <c r="R37" s="2001"/>
      <c r="S37" s="2001"/>
      <c r="T37" s="2001"/>
      <c r="U37" s="2001"/>
      <c r="V37" s="2001"/>
      <c r="W37" s="2001"/>
      <c r="X37" s="2001"/>
      <c r="Y37" s="1158" t="s">
        <v>115</v>
      </c>
      <c r="Z37" s="1143"/>
      <c r="AA37" s="1128"/>
      <c r="AB37" s="1128"/>
      <c r="AC37" s="267"/>
    </row>
    <row r="38" spans="1:29" s="980" customFormat="1" ht="18.95" customHeight="1">
      <c r="B38" s="1998" t="s">
        <v>2660</v>
      </c>
      <c r="C38" s="1991"/>
      <c r="D38" s="1990" t="s">
        <v>2686</v>
      </c>
      <c r="E38" s="1991"/>
      <c r="F38" s="1991"/>
      <c r="G38" s="1991"/>
      <c r="H38" s="1991"/>
      <c r="I38" s="1992"/>
      <c r="J38" s="1131"/>
      <c r="K38" s="1131"/>
      <c r="L38" s="1131"/>
      <c r="M38" s="1131"/>
      <c r="N38" s="1131"/>
      <c r="O38" s="1131"/>
      <c r="P38" s="1131"/>
      <c r="Q38" s="1131"/>
      <c r="R38" s="1131"/>
      <c r="S38" s="1131"/>
      <c r="T38" s="1131"/>
      <c r="U38" s="1131"/>
      <c r="V38" s="1131"/>
      <c r="W38" s="1131"/>
      <c r="X38" s="1131"/>
      <c r="Y38" s="1131"/>
      <c r="Z38" s="1132"/>
      <c r="AA38" s="1128"/>
      <c r="AB38" s="1128"/>
      <c r="AC38" s="267"/>
    </row>
    <row r="39" spans="1:29" s="980" customFormat="1" ht="18.95" customHeight="1">
      <c r="B39" s="1999"/>
      <c r="C39" s="1250"/>
      <c r="D39" s="1993"/>
      <c r="E39" s="1250"/>
      <c r="F39" s="1250"/>
      <c r="G39" s="1250"/>
      <c r="H39" s="1250"/>
      <c r="I39" s="1994"/>
      <c r="J39" s="1128"/>
      <c r="K39" s="1128"/>
      <c r="L39" s="1128"/>
      <c r="M39" s="1128"/>
      <c r="N39" s="1128"/>
      <c r="O39" s="1128"/>
      <c r="P39" s="1128"/>
      <c r="Q39" s="1128"/>
      <c r="R39" s="1128"/>
      <c r="S39" s="1128"/>
      <c r="T39" s="1128"/>
      <c r="U39" s="1128"/>
      <c r="V39" s="1128"/>
      <c r="W39" s="1128"/>
      <c r="X39" s="1128"/>
      <c r="Y39" s="1128"/>
      <c r="Z39" s="1139"/>
      <c r="AA39" s="1128"/>
      <c r="AB39" s="1128"/>
      <c r="AC39" s="267"/>
    </row>
    <row r="40" spans="1:29" s="980" customFormat="1" ht="18.95" customHeight="1">
      <c r="B40" s="2000"/>
      <c r="C40" s="1995"/>
      <c r="D40" s="1995"/>
      <c r="E40" s="1995"/>
      <c r="F40" s="1995"/>
      <c r="G40" s="1995"/>
      <c r="H40" s="1995"/>
      <c r="I40" s="1996"/>
      <c r="J40" s="1128"/>
      <c r="K40" s="1128"/>
      <c r="L40" s="1128"/>
      <c r="M40" s="1128"/>
      <c r="N40" s="1128"/>
      <c r="O40" s="1128"/>
      <c r="P40" s="1128"/>
      <c r="Q40" s="1128"/>
      <c r="R40" s="1128"/>
      <c r="S40" s="1128"/>
      <c r="T40" s="1128"/>
      <c r="U40" s="1128"/>
      <c r="V40" s="1128"/>
      <c r="W40" s="1128"/>
      <c r="X40" s="1128"/>
      <c r="Y40" s="1128"/>
      <c r="Z40" s="1139"/>
      <c r="AA40" s="1128"/>
      <c r="AB40" s="1128"/>
      <c r="AC40" s="267"/>
    </row>
    <row r="41" spans="1:29" s="980" customFormat="1" ht="18.95" customHeight="1">
      <c r="B41" s="1998" t="s">
        <v>2659</v>
      </c>
      <c r="C41" s="1991"/>
      <c r="D41" s="1990" t="s">
        <v>2685</v>
      </c>
      <c r="E41" s="1991"/>
      <c r="F41" s="1991"/>
      <c r="G41" s="1991"/>
      <c r="H41" s="1991"/>
      <c r="I41" s="1992"/>
      <c r="J41" s="1131"/>
      <c r="K41" s="1131"/>
      <c r="L41" s="1131"/>
      <c r="M41" s="1131"/>
      <c r="N41" s="1131"/>
      <c r="O41" s="1131"/>
      <c r="P41" s="1131"/>
      <c r="Q41" s="1131"/>
      <c r="R41" s="1131"/>
      <c r="S41" s="1131"/>
      <c r="T41" s="1131"/>
      <c r="U41" s="1131"/>
      <c r="V41" s="1131"/>
      <c r="W41" s="1131"/>
      <c r="X41" s="1131"/>
      <c r="Y41" s="1131"/>
      <c r="Z41" s="1132"/>
      <c r="AA41" s="1128"/>
      <c r="AB41" s="1128"/>
      <c r="AC41" s="267"/>
    </row>
    <row r="42" spans="1:29" s="980" customFormat="1" ht="18.95" customHeight="1">
      <c r="B42" s="1999"/>
      <c r="C42" s="1250"/>
      <c r="D42" s="1993"/>
      <c r="E42" s="1250"/>
      <c r="F42" s="1250"/>
      <c r="G42" s="1250"/>
      <c r="H42" s="1250"/>
      <c r="I42" s="1994"/>
      <c r="J42" s="1128"/>
      <c r="K42" s="1128"/>
      <c r="L42" s="1128"/>
      <c r="M42" s="1128"/>
      <c r="N42" s="1128"/>
      <c r="O42" s="1128"/>
      <c r="P42" s="1128"/>
      <c r="Q42" s="1128"/>
      <c r="R42" s="1128"/>
      <c r="S42" s="1128"/>
      <c r="T42" s="1128"/>
      <c r="U42" s="1128"/>
      <c r="V42" s="1128"/>
      <c r="W42" s="1128"/>
      <c r="X42" s="1128"/>
      <c r="Y42" s="1128"/>
      <c r="Z42" s="1139"/>
      <c r="AA42" s="1128"/>
      <c r="AB42" s="1128"/>
      <c r="AC42" s="267"/>
    </row>
    <row r="43" spans="1:29" s="980" customFormat="1" ht="18.95" customHeight="1">
      <c r="B43" s="2000"/>
      <c r="C43" s="1995"/>
      <c r="D43" s="1995"/>
      <c r="E43" s="1995"/>
      <c r="F43" s="1995"/>
      <c r="G43" s="1995"/>
      <c r="H43" s="1995"/>
      <c r="I43" s="1996"/>
      <c r="J43" s="1158"/>
      <c r="K43" s="1158"/>
      <c r="L43" s="1158"/>
      <c r="M43" s="1158"/>
      <c r="N43" s="1158"/>
      <c r="O43" s="1158"/>
      <c r="P43" s="1158"/>
      <c r="Q43" s="1158"/>
      <c r="R43" s="1158"/>
      <c r="S43" s="1158"/>
      <c r="T43" s="1158"/>
      <c r="U43" s="1158"/>
      <c r="V43" s="1158"/>
      <c r="W43" s="1158"/>
      <c r="X43" s="1158"/>
      <c r="Y43" s="1158"/>
      <c r="Z43" s="1143"/>
      <c r="AA43" s="1128"/>
      <c r="AB43" s="1128"/>
      <c r="AC43" s="267"/>
    </row>
    <row r="44" spans="1:29" s="980" customFormat="1">
      <c r="B44" s="1128"/>
      <c r="C44" s="1128"/>
      <c r="D44" s="1128"/>
      <c r="E44" s="1128"/>
      <c r="F44" s="1128"/>
      <c r="G44" s="1128"/>
      <c r="H44" s="1128"/>
      <c r="I44" s="1128"/>
      <c r="J44" s="1128"/>
      <c r="K44" s="1128"/>
      <c r="L44" s="1128"/>
      <c r="M44" s="1128"/>
      <c r="N44" s="1128"/>
      <c r="O44" s="1128"/>
      <c r="P44" s="1128"/>
      <c r="Q44" s="1128"/>
      <c r="R44" s="1128"/>
      <c r="S44" s="1128"/>
      <c r="T44" s="1128"/>
      <c r="U44" s="1128"/>
      <c r="V44" s="1128"/>
      <c r="W44" s="1128"/>
      <c r="X44" s="1128"/>
      <c r="Y44" s="1128"/>
      <c r="Z44" s="1128"/>
      <c r="AA44" s="1128"/>
      <c r="AB44" s="1128"/>
      <c r="AC44" s="267"/>
    </row>
    <row r="45" spans="1:29" s="980" customFormat="1">
      <c r="B45" s="1128"/>
      <c r="C45" s="1128"/>
      <c r="D45" s="1128"/>
      <c r="E45" s="1128"/>
      <c r="F45" s="1128"/>
      <c r="G45" s="1128"/>
      <c r="H45" s="1128"/>
      <c r="I45" s="1128"/>
      <c r="J45" s="1128"/>
      <c r="K45" s="1128"/>
      <c r="L45" s="1128"/>
      <c r="M45" s="1128"/>
      <c r="N45" s="1128"/>
      <c r="O45" s="1128"/>
      <c r="P45" s="1128"/>
      <c r="Q45" s="1128"/>
      <c r="R45" s="1128"/>
      <c r="S45" s="1128"/>
      <c r="T45" s="1128"/>
      <c r="U45" s="1128"/>
      <c r="V45" s="1128"/>
      <c r="W45" s="1128"/>
      <c r="X45" s="1128"/>
      <c r="Y45" s="1128"/>
      <c r="Z45" s="1128"/>
      <c r="AA45" s="1128"/>
      <c r="AB45" s="1128"/>
      <c r="AC45" s="267"/>
    </row>
    <row r="46" spans="1:29" s="980" customFormat="1" ht="15.95" customHeight="1">
      <c r="A46" s="514"/>
      <c r="B46" s="514"/>
      <c r="C46" s="514"/>
      <c r="D46" s="514"/>
      <c r="E46" s="514"/>
      <c r="F46" s="514"/>
      <c r="G46" s="514"/>
      <c r="H46" s="514"/>
      <c r="I46" s="514"/>
      <c r="J46" s="514"/>
      <c r="K46" s="514"/>
      <c r="L46" s="514"/>
      <c r="M46" s="514"/>
      <c r="N46" s="514"/>
      <c r="O46" s="514"/>
      <c r="P46" s="514"/>
      <c r="Q46" s="514"/>
      <c r="R46" s="514"/>
      <c r="S46" s="514"/>
      <c r="T46" s="514"/>
      <c r="U46" s="514"/>
      <c r="V46" s="514"/>
      <c r="W46" s="514"/>
      <c r="X46" s="514"/>
      <c r="Y46" s="514"/>
      <c r="Z46" s="514"/>
      <c r="AC46" s="267"/>
    </row>
    <row r="47" spans="1:29" s="980" customFormat="1" ht="15.95" customHeight="1">
      <c r="A47" s="514"/>
      <c r="B47" s="514"/>
      <c r="C47" s="514"/>
      <c r="D47" s="514"/>
      <c r="E47" s="514"/>
      <c r="F47" s="514"/>
      <c r="G47" s="514"/>
      <c r="H47" s="514"/>
      <c r="I47" s="514"/>
      <c r="J47" s="514"/>
      <c r="K47" s="514"/>
      <c r="L47" s="514"/>
      <c r="M47" s="514"/>
      <c r="N47" s="514"/>
      <c r="O47" s="514"/>
      <c r="P47" s="514"/>
      <c r="Q47" s="514"/>
      <c r="R47" s="514"/>
      <c r="S47" s="514"/>
      <c r="T47" s="514"/>
      <c r="U47" s="514"/>
      <c r="V47" s="514"/>
      <c r="W47" s="514"/>
      <c r="X47" s="514"/>
      <c r="Y47" s="514"/>
      <c r="Z47" s="514"/>
      <c r="AC47" s="267"/>
    </row>
    <row r="48" spans="1:29" s="980" customFormat="1" ht="15.95" customHeight="1">
      <c r="A48" s="514"/>
      <c r="B48" s="514"/>
      <c r="C48" s="514"/>
      <c r="D48" s="514"/>
      <c r="E48" s="514"/>
      <c r="F48" s="514"/>
      <c r="G48" s="514"/>
      <c r="H48" s="514"/>
      <c r="I48" s="514"/>
      <c r="J48" s="514"/>
      <c r="K48" s="514"/>
      <c r="L48" s="514"/>
      <c r="M48" s="514"/>
      <c r="N48" s="514"/>
      <c r="O48" s="514"/>
      <c r="P48" s="514"/>
      <c r="Q48" s="514"/>
      <c r="R48" s="514"/>
      <c r="S48" s="514"/>
      <c r="T48" s="514"/>
      <c r="U48" s="514"/>
      <c r="V48" s="514"/>
      <c r="W48" s="514"/>
      <c r="X48" s="514"/>
      <c r="Y48" s="514"/>
      <c r="Z48" s="514"/>
      <c r="AC48" s="267"/>
    </row>
    <row r="49" spans="1:29" s="980" customFormat="1" ht="15.95" customHeight="1">
      <c r="A49" s="514"/>
      <c r="B49" s="514"/>
      <c r="C49" s="514"/>
      <c r="D49" s="514"/>
      <c r="E49" s="514"/>
      <c r="F49" s="514"/>
      <c r="G49" s="514"/>
      <c r="H49" s="514"/>
      <c r="I49" s="514"/>
      <c r="J49" s="514"/>
      <c r="K49" s="514"/>
      <c r="L49" s="514"/>
      <c r="M49" s="514"/>
      <c r="N49" s="514"/>
      <c r="O49" s="514"/>
      <c r="P49" s="514"/>
      <c r="Q49" s="514"/>
      <c r="R49" s="514"/>
      <c r="S49" s="514"/>
      <c r="T49" s="514"/>
      <c r="U49" s="514"/>
      <c r="V49" s="514"/>
      <c r="W49" s="514"/>
      <c r="X49" s="514"/>
      <c r="Y49" s="514"/>
      <c r="Z49" s="514"/>
      <c r="AC49" s="267"/>
    </row>
    <row r="50" spans="1:29" s="980" customFormat="1" ht="15.95" customHeight="1">
      <c r="A50" s="514"/>
      <c r="B50" s="514"/>
      <c r="C50" s="514"/>
      <c r="D50" s="514"/>
      <c r="E50" s="514"/>
      <c r="F50" s="514"/>
      <c r="G50" s="514"/>
      <c r="H50" s="514"/>
      <c r="I50" s="514"/>
      <c r="J50" s="514"/>
      <c r="K50" s="514"/>
      <c r="L50" s="514"/>
      <c r="M50" s="514"/>
      <c r="N50" s="514"/>
      <c r="O50" s="514"/>
      <c r="P50" s="514"/>
      <c r="Q50" s="514"/>
      <c r="R50" s="514"/>
      <c r="S50" s="514"/>
      <c r="T50" s="514"/>
      <c r="U50" s="514"/>
      <c r="V50" s="514"/>
      <c r="W50" s="514"/>
      <c r="X50" s="514"/>
      <c r="Y50" s="514"/>
      <c r="Z50" s="514"/>
      <c r="AC50" s="267"/>
    </row>
    <row r="51" spans="1:29" s="980" customFormat="1" ht="15.95" customHeight="1">
      <c r="A51" s="514"/>
      <c r="B51" s="514"/>
      <c r="C51" s="514"/>
      <c r="D51" s="514"/>
      <c r="E51" s="514"/>
      <c r="F51" s="514"/>
      <c r="G51" s="514"/>
      <c r="H51" s="514"/>
      <c r="I51" s="514"/>
      <c r="J51" s="514"/>
      <c r="K51" s="514"/>
      <c r="L51" s="514"/>
      <c r="M51" s="514"/>
      <c r="N51" s="514"/>
      <c r="O51" s="514"/>
      <c r="P51" s="514"/>
      <c r="Q51" s="514"/>
      <c r="R51" s="514"/>
      <c r="S51" s="514"/>
      <c r="T51" s="514"/>
      <c r="U51" s="514"/>
      <c r="V51" s="514"/>
      <c r="W51" s="514"/>
      <c r="X51" s="514"/>
      <c r="Y51" s="514"/>
      <c r="Z51" s="514"/>
      <c r="AC51" s="267"/>
    </row>
    <row r="52" spans="1:29" s="980" customFormat="1" ht="15.95" customHeight="1">
      <c r="A52" s="514"/>
      <c r="B52" s="514"/>
      <c r="C52" s="514"/>
      <c r="D52" s="514"/>
      <c r="E52" s="514"/>
      <c r="F52" s="514"/>
      <c r="G52" s="514"/>
      <c r="H52" s="514"/>
      <c r="I52" s="514"/>
      <c r="J52" s="514"/>
      <c r="K52" s="514"/>
      <c r="L52" s="514"/>
      <c r="M52" s="514"/>
      <c r="N52" s="514"/>
      <c r="O52" s="514"/>
      <c r="P52" s="514"/>
      <c r="Q52" s="514"/>
      <c r="R52" s="514"/>
      <c r="S52" s="514"/>
      <c r="T52" s="514"/>
      <c r="U52" s="514"/>
      <c r="V52" s="514"/>
      <c r="W52" s="514"/>
      <c r="X52" s="514"/>
      <c r="Y52" s="514"/>
      <c r="Z52" s="514"/>
      <c r="AC52" s="267"/>
    </row>
    <row r="53" spans="1:29" s="980" customFormat="1" ht="15.95" customHeight="1">
      <c r="A53" s="514"/>
      <c r="B53" s="514"/>
      <c r="C53" s="514"/>
      <c r="D53" s="514"/>
      <c r="E53" s="514"/>
      <c r="F53" s="514"/>
      <c r="G53" s="514"/>
      <c r="H53" s="514"/>
      <c r="I53" s="514"/>
      <c r="J53" s="514"/>
      <c r="K53" s="514"/>
      <c r="L53" s="514"/>
      <c r="M53" s="514"/>
      <c r="N53" s="514"/>
      <c r="O53" s="514"/>
      <c r="P53" s="514"/>
      <c r="Q53" s="514"/>
      <c r="R53" s="514"/>
      <c r="S53" s="514"/>
      <c r="T53" s="514"/>
      <c r="U53" s="514"/>
      <c r="V53" s="514"/>
      <c r="W53" s="514"/>
      <c r="X53" s="514"/>
      <c r="Y53" s="514"/>
      <c r="Z53" s="514"/>
      <c r="AC53" s="267"/>
    </row>
    <row r="54" spans="1:29" s="980" customFormat="1" ht="15.95" customHeight="1">
      <c r="A54" s="514"/>
      <c r="B54" s="514"/>
      <c r="C54" s="514"/>
      <c r="D54" s="514"/>
      <c r="E54" s="514"/>
      <c r="F54" s="514"/>
      <c r="G54" s="514"/>
      <c r="H54" s="514"/>
      <c r="I54" s="514"/>
      <c r="J54" s="514"/>
      <c r="K54" s="514"/>
      <c r="L54" s="514"/>
      <c r="M54" s="514"/>
      <c r="N54" s="514"/>
      <c r="O54" s="514"/>
      <c r="P54" s="514"/>
      <c r="Q54" s="514"/>
      <c r="R54" s="514"/>
      <c r="S54" s="514"/>
      <c r="T54" s="514"/>
      <c r="U54" s="514"/>
      <c r="V54" s="514"/>
      <c r="W54" s="514"/>
      <c r="X54" s="514"/>
      <c r="Y54" s="514"/>
      <c r="Z54" s="514"/>
      <c r="AC54" s="267"/>
    </row>
    <row r="55" spans="1:29" s="980" customFormat="1" ht="15.95" customHeight="1">
      <c r="A55" s="514"/>
      <c r="B55" s="514"/>
      <c r="C55" s="514"/>
      <c r="D55" s="514"/>
      <c r="E55" s="514"/>
      <c r="F55" s="514"/>
      <c r="G55" s="514"/>
      <c r="H55" s="514"/>
      <c r="I55" s="514"/>
      <c r="J55" s="514"/>
      <c r="K55" s="514"/>
      <c r="L55" s="514"/>
      <c r="M55" s="514"/>
      <c r="N55" s="514"/>
      <c r="O55" s="514"/>
      <c r="P55" s="514"/>
      <c r="Q55" s="514"/>
      <c r="R55" s="514"/>
      <c r="S55" s="514"/>
      <c r="T55" s="514"/>
      <c r="U55" s="514"/>
      <c r="V55" s="514"/>
      <c r="W55" s="514"/>
      <c r="X55" s="514"/>
      <c r="Y55" s="514"/>
      <c r="Z55" s="514"/>
      <c r="AC55" s="267"/>
    </row>
    <row r="56" spans="1:29" s="980" customFormat="1" ht="15.95" customHeight="1">
      <c r="A56" s="514"/>
      <c r="B56" s="514"/>
      <c r="C56" s="514"/>
      <c r="D56" s="514"/>
      <c r="E56" s="514"/>
      <c r="F56" s="514"/>
      <c r="G56" s="514"/>
      <c r="H56" s="514"/>
      <c r="I56" s="514"/>
      <c r="J56" s="514"/>
      <c r="K56" s="514"/>
      <c r="L56" s="514"/>
      <c r="M56" s="514"/>
      <c r="N56" s="514"/>
      <c r="O56" s="514"/>
      <c r="P56" s="514"/>
      <c r="Q56" s="514"/>
      <c r="R56" s="514"/>
      <c r="S56" s="514"/>
      <c r="T56" s="514"/>
      <c r="U56" s="514"/>
      <c r="V56" s="514"/>
      <c r="W56" s="514"/>
      <c r="X56" s="514"/>
      <c r="Y56" s="514"/>
      <c r="Z56" s="514"/>
      <c r="AC56" s="267"/>
    </row>
    <row r="57" spans="1:29" s="980" customFormat="1" ht="15.95" customHeight="1">
      <c r="A57" s="514"/>
      <c r="B57" s="514"/>
      <c r="C57" s="514"/>
      <c r="D57" s="514"/>
      <c r="E57" s="514"/>
      <c r="F57" s="514"/>
      <c r="G57" s="514"/>
      <c r="H57" s="514"/>
      <c r="I57" s="514"/>
      <c r="J57" s="514"/>
      <c r="K57" s="514"/>
      <c r="L57" s="514"/>
      <c r="M57" s="514"/>
      <c r="N57" s="514"/>
      <c r="O57" s="514"/>
      <c r="P57" s="514"/>
      <c r="Q57" s="514"/>
      <c r="R57" s="514"/>
      <c r="S57" s="514"/>
      <c r="T57" s="514"/>
      <c r="U57" s="514"/>
      <c r="V57" s="514"/>
      <c r="W57" s="514"/>
      <c r="X57" s="514"/>
      <c r="Y57" s="514"/>
      <c r="Z57" s="514"/>
      <c r="AC57" s="267"/>
    </row>
    <row r="58" spans="1:29" s="980" customFormat="1" ht="15.95" customHeight="1">
      <c r="A58" s="514"/>
      <c r="B58" s="514"/>
      <c r="C58" s="514"/>
      <c r="D58" s="514"/>
      <c r="E58" s="514"/>
      <c r="F58" s="514"/>
      <c r="G58" s="514"/>
      <c r="H58" s="514"/>
      <c r="I58" s="514"/>
      <c r="J58" s="514"/>
      <c r="K58" s="514"/>
      <c r="L58" s="514"/>
      <c r="M58" s="514"/>
      <c r="N58" s="514"/>
      <c r="O58" s="514"/>
      <c r="P58" s="514"/>
      <c r="Q58" s="514"/>
      <c r="R58" s="514"/>
      <c r="S58" s="514"/>
      <c r="T58" s="514"/>
      <c r="U58" s="514"/>
      <c r="V58" s="514"/>
      <c r="W58" s="514"/>
      <c r="X58" s="514"/>
      <c r="Y58" s="514"/>
      <c r="Z58" s="514"/>
      <c r="AC58" s="267"/>
    </row>
    <row r="59" spans="1:29" s="980" customFormat="1" ht="15.95" customHeight="1">
      <c r="A59" s="514"/>
      <c r="B59" s="514"/>
      <c r="C59" s="514"/>
      <c r="D59" s="514"/>
      <c r="E59" s="514"/>
      <c r="F59" s="514"/>
      <c r="G59" s="514"/>
      <c r="H59" s="514"/>
      <c r="I59" s="514"/>
      <c r="J59" s="514"/>
      <c r="K59" s="514"/>
      <c r="L59" s="514"/>
      <c r="M59" s="514"/>
      <c r="N59" s="514"/>
      <c r="O59" s="514"/>
      <c r="P59" s="514"/>
      <c r="Q59" s="514"/>
      <c r="R59" s="514"/>
      <c r="S59" s="514"/>
      <c r="T59" s="514"/>
      <c r="U59" s="514"/>
      <c r="V59" s="514"/>
      <c r="W59" s="514"/>
      <c r="X59" s="514"/>
      <c r="Y59" s="514"/>
      <c r="Z59" s="514"/>
      <c r="AC59" s="267"/>
    </row>
    <row r="60" spans="1:29" s="980" customFormat="1" ht="15.95" customHeight="1">
      <c r="A60" s="514"/>
      <c r="B60" s="514"/>
      <c r="C60" s="514"/>
      <c r="D60" s="514"/>
      <c r="E60" s="514"/>
      <c r="F60" s="514"/>
      <c r="G60" s="514"/>
      <c r="H60" s="514"/>
      <c r="I60" s="514"/>
      <c r="J60" s="514"/>
      <c r="K60" s="514"/>
      <c r="L60" s="514"/>
      <c r="M60" s="514"/>
      <c r="N60" s="514"/>
      <c r="O60" s="514"/>
      <c r="P60" s="514"/>
      <c r="Q60" s="514"/>
      <c r="R60" s="514"/>
      <c r="S60" s="514"/>
      <c r="T60" s="514"/>
      <c r="U60" s="514"/>
      <c r="V60" s="514"/>
      <c r="W60" s="514"/>
      <c r="X60" s="514"/>
      <c r="Y60" s="514"/>
      <c r="Z60" s="514"/>
      <c r="AC60" s="267"/>
    </row>
    <row r="61" spans="1:29" s="980" customFormat="1" ht="15.95" customHeight="1">
      <c r="A61" s="514"/>
      <c r="B61" s="514"/>
      <c r="C61" s="514"/>
      <c r="D61" s="514"/>
      <c r="E61" s="514"/>
      <c r="F61" s="514"/>
      <c r="G61" s="514"/>
      <c r="H61" s="514"/>
      <c r="I61" s="514"/>
      <c r="J61" s="514"/>
      <c r="K61" s="514"/>
      <c r="L61" s="514"/>
      <c r="M61" s="514"/>
      <c r="N61" s="514"/>
      <c r="O61" s="514"/>
      <c r="P61" s="514"/>
      <c r="Q61" s="514"/>
      <c r="R61" s="514"/>
      <c r="S61" s="514"/>
      <c r="T61" s="514"/>
      <c r="U61" s="514"/>
      <c r="V61" s="514"/>
      <c r="W61" s="514"/>
      <c r="X61" s="514"/>
      <c r="Y61" s="514"/>
      <c r="Z61" s="514"/>
      <c r="AC61" s="267"/>
    </row>
    <row r="62" spans="1:29" s="980" customFormat="1" ht="15.95" customHeight="1">
      <c r="A62" s="514"/>
      <c r="B62" s="514"/>
      <c r="C62" s="514"/>
      <c r="D62" s="514"/>
      <c r="E62" s="514"/>
      <c r="F62" s="514"/>
      <c r="G62" s="514"/>
      <c r="H62" s="514"/>
      <c r="I62" s="514"/>
      <c r="J62" s="514"/>
      <c r="K62" s="514"/>
      <c r="L62" s="514"/>
      <c r="M62" s="514"/>
      <c r="N62" s="514"/>
      <c r="O62" s="514"/>
      <c r="P62" s="514"/>
      <c r="Q62" s="514"/>
      <c r="R62" s="514"/>
      <c r="S62" s="514"/>
      <c r="T62" s="514"/>
      <c r="U62" s="514"/>
      <c r="V62" s="514"/>
      <c r="W62" s="514"/>
      <c r="X62" s="514"/>
      <c r="Y62" s="514"/>
      <c r="Z62" s="514"/>
      <c r="AC62" s="267"/>
    </row>
    <row r="63" spans="1:29" s="980" customFormat="1" ht="15.95" customHeight="1">
      <c r="A63" s="514"/>
      <c r="B63" s="514"/>
      <c r="C63" s="514"/>
      <c r="D63" s="514"/>
      <c r="E63" s="514"/>
      <c r="F63" s="514"/>
      <c r="G63" s="514"/>
      <c r="H63" s="514"/>
      <c r="I63" s="514"/>
      <c r="J63" s="514"/>
      <c r="K63" s="514"/>
      <c r="L63" s="514"/>
      <c r="M63" s="514"/>
      <c r="N63" s="514"/>
      <c r="O63" s="514"/>
      <c r="P63" s="514"/>
      <c r="Q63" s="514"/>
      <c r="R63" s="514"/>
      <c r="S63" s="514"/>
      <c r="T63" s="514"/>
      <c r="U63" s="514"/>
      <c r="V63" s="514"/>
      <c r="W63" s="514"/>
      <c r="X63" s="514"/>
      <c r="Y63" s="514"/>
      <c r="Z63" s="514"/>
      <c r="AC63" s="267"/>
    </row>
    <row r="64" spans="1:29" s="980" customFormat="1" ht="15.95" customHeight="1">
      <c r="A64" s="514"/>
      <c r="B64" s="514"/>
      <c r="C64" s="514"/>
      <c r="D64" s="514"/>
      <c r="E64" s="514"/>
      <c r="F64" s="514"/>
      <c r="G64" s="514"/>
      <c r="H64" s="514"/>
      <c r="I64" s="514"/>
      <c r="J64" s="514"/>
      <c r="K64" s="514"/>
      <c r="L64" s="514"/>
      <c r="M64" s="514"/>
      <c r="N64" s="514"/>
      <c r="O64" s="514"/>
      <c r="P64" s="514"/>
      <c r="Q64" s="514"/>
      <c r="R64" s="514"/>
      <c r="S64" s="514"/>
      <c r="T64" s="514"/>
      <c r="U64" s="514"/>
      <c r="V64" s="514"/>
      <c r="W64" s="514"/>
      <c r="X64" s="514"/>
      <c r="Y64" s="514"/>
      <c r="Z64" s="514"/>
      <c r="AC64" s="267"/>
    </row>
    <row r="65" spans="1:29" s="980" customFormat="1" ht="15.95" customHeight="1">
      <c r="A65" s="514"/>
      <c r="B65" s="514"/>
      <c r="C65" s="514"/>
      <c r="D65" s="514"/>
      <c r="E65" s="514"/>
      <c r="F65" s="514"/>
      <c r="G65" s="514"/>
      <c r="H65" s="514"/>
      <c r="I65" s="514"/>
      <c r="J65" s="514"/>
      <c r="K65" s="514"/>
      <c r="L65" s="514"/>
      <c r="M65" s="514"/>
      <c r="N65" s="514"/>
      <c r="O65" s="514"/>
      <c r="P65" s="514"/>
      <c r="Q65" s="514"/>
      <c r="R65" s="514"/>
      <c r="S65" s="514"/>
      <c r="T65" s="514"/>
      <c r="U65" s="514"/>
      <c r="V65" s="514"/>
      <c r="W65" s="514"/>
      <c r="X65" s="514"/>
      <c r="Y65" s="514"/>
      <c r="Z65" s="514"/>
      <c r="AC65" s="267"/>
    </row>
    <row r="66" spans="1:29" s="980" customFormat="1" ht="15.95" customHeight="1">
      <c r="A66" s="514"/>
      <c r="B66" s="514"/>
      <c r="C66" s="514"/>
      <c r="D66" s="514"/>
      <c r="E66" s="514"/>
      <c r="F66" s="514"/>
      <c r="G66" s="514"/>
      <c r="H66" s="514"/>
      <c r="I66" s="514"/>
      <c r="J66" s="514"/>
      <c r="K66" s="514"/>
      <c r="L66" s="514"/>
      <c r="M66" s="514"/>
      <c r="N66" s="514"/>
      <c r="O66" s="514"/>
      <c r="P66" s="514"/>
      <c r="Q66" s="514"/>
      <c r="R66" s="514"/>
      <c r="S66" s="514"/>
      <c r="T66" s="514"/>
      <c r="U66" s="514"/>
      <c r="V66" s="514"/>
      <c r="W66" s="514"/>
      <c r="X66" s="514"/>
      <c r="Y66" s="514"/>
      <c r="Z66" s="514"/>
      <c r="AC66" s="267"/>
    </row>
    <row r="67" spans="1:29" s="980" customFormat="1" ht="15.95" customHeight="1">
      <c r="A67" s="514"/>
      <c r="AC67" s="267"/>
    </row>
    <row r="68" spans="1:29" s="980" customFormat="1" ht="15.95" customHeight="1">
      <c r="A68" s="514"/>
      <c r="AC68" s="267"/>
    </row>
    <row r="69" spans="1:29" s="980" customFormat="1" ht="15.95" customHeight="1">
      <c r="A69" s="514"/>
      <c r="AC69" s="267"/>
    </row>
    <row r="70" spans="1:29" s="980" customFormat="1" ht="15.95" customHeight="1">
      <c r="A70" s="514"/>
      <c r="AC70" s="267"/>
    </row>
    <row r="71" spans="1:29" s="980" customFormat="1" ht="15.95" customHeight="1">
      <c r="A71" s="514"/>
      <c r="AC71" s="267"/>
    </row>
    <row r="72" spans="1:29" s="980" customFormat="1" ht="15.95" customHeight="1">
      <c r="A72" s="514"/>
      <c r="AC72" s="267"/>
    </row>
    <row r="73" spans="1:29" s="980" customFormat="1">
      <c r="AC73" s="267"/>
    </row>
    <row r="74" spans="1:29" s="980" customFormat="1">
      <c r="A74" s="1138"/>
      <c r="B74" s="1138"/>
      <c r="C74" s="1138"/>
      <c r="D74" s="1138"/>
      <c r="E74" s="1138"/>
      <c r="F74" s="1138"/>
      <c r="G74" s="1138"/>
      <c r="H74" s="1138"/>
      <c r="I74" s="1138"/>
      <c r="J74" s="1138"/>
      <c r="K74" s="1138"/>
      <c r="L74" s="1138"/>
      <c r="M74" s="1138"/>
      <c r="N74" s="1138"/>
      <c r="O74" s="1138"/>
      <c r="P74" s="1138"/>
      <c r="Q74" s="1138"/>
      <c r="R74" s="1138"/>
      <c r="S74" s="1138"/>
      <c r="T74" s="1138"/>
      <c r="U74" s="1138"/>
      <c r="V74" s="1138"/>
      <c r="W74" s="1138"/>
      <c r="X74" s="514"/>
      <c r="Y74" s="514"/>
      <c r="Z74" s="514"/>
      <c r="AC74" s="267"/>
    </row>
    <row r="75" spans="1:29" s="980" customFormat="1">
      <c r="A75" s="514"/>
      <c r="B75" s="514"/>
      <c r="C75" s="514"/>
      <c r="D75" s="514"/>
      <c r="E75" s="514"/>
      <c r="F75" s="514"/>
      <c r="G75" s="514"/>
      <c r="H75" s="514"/>
      <c r="I75" s="514"/>
      <c r="J75" s="514"/>
      <c r="K75" s="514"/>
      <c r="L75" s="514"/>
      <c r="M75" s="514"/>
      <c r="N75" s="514"/>
      <c r="O75" s="514"/>
      <c r="P75" s="514"/>
      <c r="Q75" s="514"/>
      <c r="R75" s="514"/>
      <c r="S75" s="514"/>
      <c r="T75" s="514"/>
      <c r="U75" s="514"/>
      <c r="V75" s="514"/>
      <c r="W75" s="514"/>
      <c r="X75" s="514"/>
      <c r="Y75" s="514"/>
      <c r="Z75" s="514"/>
      <c r="AC75" s="267"/>
    </row>
    <row r="76" spans="1:29" s="980" customFormat="1">
      <c r="A76" s="514"/>
      <c r="B76" s="514"/>
      <c r="C76" s="514"/>
      <c r="D76" s="514"/>
      <c r="E76" s="514"/>
      <c r="F76" s="514"/>
      <c r="G76" s="514"/>
      <c r="H76" s="514"/>
      <c r="I76" s="514"/>
      <c r="J76" s="514"/>
      <c r="K76" s="514"/>
      <c r="L76" s="514"/>
      <c r="M76" s="514"/>
      <c r="N76" s="514"/>
      <c r="O76" s="514"/>
      <c r="P76" s="514"/>
      <c r="Q76" s="514"/>
      <c r="R76" s="514"/>
      <c r="S76" s="514"/>
      <c r="T76" s="514"/>
      <c r="U76" s="514"/>
      <c r="V76" s="514"/>
      <c r="W76" s="514"/>
      <c r="X76" s="514"/>
      <c r="Y76" s="514"/>
      <c r="Z76" s="514"/>
      <c r="AC76" s="267"/>
    </row>
    <row r="77" spans="1:29" s="980" customFormat="1">
      <c r="A77" s="514"/>
      <c r="B77" s="514"/>
      <c r="C77" s="514"/>
      <c r="D77" s="514"/>
      <c r="E77" s="514"/>
      <c r="F77" s="514"/>
      <c r="G77" s="514"/>
      <c r="H77" s="514"/>
      <c r="I77" s="514"/>
      <c r="J77" s="514"/>
      <c r="K77" s="514"/>
      <c r="L77" s="514"/>
      <c r="M77" s="514"/>
      <c r="N77" s="514"/>
      <c r="O77" s="514"/>
      <c r="P77" s="514"/>
      <c r="Q77" s="514"/>
      <c r="R77" s="514"/>
      <c r="S77" s="514"/>
      <c r="T77" s="514"/>
      <c r="U77" s="514"/>
      <c r="V77" s="514"/>
      <c r="W77" s="514"/>
      <c r="X77" s="514"/>
      <c r="Y77" s="514"/>
      <c r="Z77" s="514"/>
      <c r="AC77" s="267"/>
    </row>
    <row r="78" spans="1:29" s="980" customFormat="1">
      <c r="A78" s="514"/>
      <c r="B78" s="514"/>
      <c r="C78" s="514"/>
      <c r="D78" s="514"/>
      <c r="E78" s="514"/>
      <c r="F78" s="514"/>
      <c r="G78" s="514"/>
      <c r="H78" s="514"/>
      <c r="I78" s="514"/>
      <c r="J78" s="514"/>
      <c r="K78" s="514"/>
      <c r="L78" s="514"/>
      <c r="M78" s="514"/>
      <c r="N78" s="514"/>
      <c r="O78" s="514"/>
      <c r="P78" s="514"/>
      <c r="Q78" s="514"/>
      <c r="R78" s="514"/>
      <c r="S78" s="514"/>
      <c r="T78" s="514"/>
      <c r="U78" s="514"/>
      <c r="V78" s="514"/>
      <c r="W78" s="514"/>
      <c r="X78" s="514"/>
      <c r="Y78" s="514"/>
      <c r="Z78" s="514"/>
      <c r="AC78" s="267"/>
    </row>
    <row r="79" spans="1:29" s="980" customFormat="1">
      <c r="A79" s="514"/>
      <c r="B79" s="514"/>
      <c r="C79" s="514"/>
      <c r="D79" s="514"/>
      <c r="E79" s="514"/>
      <c r="F79" s="514"/>
      <c r="G79" s="514"/>
      <c r="H79" s="514"/>
      <c r="I79" s="514"/>
      <c r="J79" s="514"/>
      <c r="K79" s="514"/>
      <c r="L79" s="514"/>
      <c r="M79" s="514"/>
      <c r="N79" s="514"/>
      <c r="O79" s="514"/>
      <c r="P79" s="514"/>
      <c r="Q79" s="514"/>
      <c r="R79" s="514"/>
      <c r="S79" s="514"/>
      <c r="T79" s="514"/>
      <c r="U79" s="514"/>
      <c r="V79" s="514"/>
      <c r="W79" s="514"/>
      <c r="X79" s="514"/>
      <c r="Y79" s="514"/>
      <c r="Z79" s="514"/>
      <c r="AC79" s="267"/>
    </row>
    <row r="80" spans="1:29" s="980" customFormat="1">
      <c r="A80" s="514"/>
      <c r="B80" s="514"/>
      <c r="C80" s="514"/>
      <c r="D80" s="514"/>
      <c r="E80" s="514"/>
      <c r="F80" s="514"/>
      <c r="G80" s="514"/>
      <c r="H80" s="514"/>
      <c r="I80" s="514"/>
      <c r="J80" s="514"/>
      <c r="K80" s="514"/>
      <c r="L80" s="514"/>
      <c r="M80" s="514"/>
      <c r="N80" s="514"/>
      <c r="O80" s="514"/>
      <c r="P80" s="514"/>
      <c r="Q80" s="514"/>
      <c r="R80" s="514"/>
      <c r="S80" s="514"/>
      <c r="T80" s="514"/>
      <c r="U80" s="514"/>
      <c r="V80" s="514"/>
      <c r="W80" s="514"/>
      <c r="X80" s="514"/>
      <c r="Y80" s="514"/>
      <c r="Z80" s="514"/>
      <c r="AC80" s="267"/>
    </row>
    <row r="81" spans="1:29" s="980" customFormat="1">
      <c r="A81" s="514"/>
      <c r="B81" s="514"/>
      <c r="C81" s="514"/>
      <c r="D81" s="514"/>
      <c r="E81" s="514"/>
      <c r="F81" s="514"/>
      <c r="G81" s="514"/>
      <c r="H81" s="514"/>
      <c r="I81" s="514"/>
      <c r="J81" s="514"/>
      <c r="K81" s="514"/>
      <c r="L81" s="514"/>
      <c r="M81" s="514"/>
      <c r="N81" s="514"/>
      <c r="O81" s="514"/>
      <c r="P81" s="514"/>
      <c r="Q81" s="514"/>
      <c r="R81" s="514"/>
      <c r="S81" s="514"/>
      <c r="T81" s="514"/>
      <c r="U81" s="514"/>
      <c r="V81" s="514"/>
      <c r="W81" s="514"/>
      <c r="X81" s="514"/>
      <c r="Y81" s="514"/>
      <c r="Z81" s="514"/>
      <c r="AC81" s="267"/>
    </row>
    <row r="82" spans="1:29" s="980" customFormat="1">
      <c r="A82" s="514"/>
      <c r="B82" s="514"/>
      <c r="C82" s="514"/>
      <c r="D82" s="514"/>
      <c r="E82" s="514"/>
      <c r="F82" s="514"/>
      <c r="G82" s="514"/>
      <c r="H82" s="514"/>
      <c r="I82" s="514"/>
      <c r="J82" s="514"/>
      <c r="K82" s="514"/>
      <c r="L82" s="514"/>
      <c r="M82" s="514"/>
      <c r="N82" s="514"/>
      <c r="O82" s="514"/>
      <c r="P82" s="514"/>
      <c r="Q82" s="514"/>
      <c r="R82" s="514"/>
      <c r="S82" s="514"/>
      <c r="T82" s="514"/>
      <c r="U82" s="514"/>
      <c r="V82" s="514"/>
      <c r="W82" s="514"/>
      <c r="X82" s="514"/>
      <c r="Y82" s="514"/>
      <c r="Z82" s="514"/>
      <c r="AC82" s="267"/>
    </row>
    <row r="83" spans="1:29" s="980" customFormat="1">
      <c r="A83" s="514"/>
      <c r="B83" s="514"/>
      <c r="C83" s="514"/>
      <c r="D83" s="514"/>
      <c r="E83" s="514"/>
      <c r="F83" s="514"/>
      <c r="G83" s="514"/>
      <c r="H83" s="514"/>
      <c r="I83" s="514"/>
      <c r="J83" s="514"/>
      <c r="K83" s="514"/>
      <c r="L83" s="514"/>
      <c r="M83" s="514"/>
      <c r="N83" s="514"/>
      <c r="O83" s="514"/>
      <c r="P83" s="514"/>
      <c r="Q83" s="514"/>
      <c r="R83" s="514"/>
      <c r="S83" s="514"/>
      <c r="T83" s="514"/>
      <c r="U83" s="514"/>
      <c r="V83" s="514"/>
      <c r="W83" s="514"/>
      <c r="X83" s="514"/>
      <c r="Y83" s="514"/>
      <c r="Z83" s="514"/>
      <c r="AC83" s="267"/>
    </row>
    <row r="84" spans="1:29" ht="13.5" customHeight="1">
      <c r="A84" s="324"/>
      <c r="B84" s="324"/>
      <c r="C84" s="324"/>
      <c r="D84" s="324"/>
      <c r="E84" s="324"/>
      <c r="F84" s="324"/>
      <c r="G84" s="1159"/>
      <c r="H84" s="1159"/>
      <c r="I84" s="1159"/>
      <c r="J84" s="1159"/>
      <c r="K84" s="1159"/>
      <c r="L84" s="1159"/>
      <c r="M84" s="1159"/>
      <c r="N84" s="1159"/>
      <c r="O84" s="1159"/>
      <c r="P84" s="1159"/>
      <c r="Q84" s="1159"/>
      <c r="R84" s="1159"/>
      <c r="S84" s="1159"/>
      <c r="T84" s="1159"/>
      <c r="U84" s="1159"/>
      <c r="V84" s="1159"/>
      <c r="W84" s="1159"/>
      <c r="X84" s="1159"/>
      <c r="Y84" s="1159"/>
      <c r="Z84" s="1159"/>
    </row>
    <row r="85" spans="1:29">
      <c r="A85" s="324"/>
      <c r="B85" s="324"/>
      <c r="C85" s="324"/>
      <c r="D85" s="324"/>
      <c r="E85" s="324"/>
      <c r="F85" s="324"/>
      <c r="G85" s="1159"/>
      <c r="H85" s="1159"/>
      <c r="I85" s="1159"/>
      <c r="J85" s="1159"/>
      <c r="K85" s="1159"/>
      <c r="L85" s="1159"/>
      <c r="M85" s="1159"/>
      <c r="N85" s="1159"/>
      <c r="O85" s="1159"/>
      <c r="P85" s="1159"/>
      <c r="Q85" s="1159"/>
      <c r="R85" s="1159"/>
      <c r="S85" s="1159"/>
      <c r="T85" s="1159"/>
      <c r="U85" s="1159"/>
      <c r="V85" s="1159"/>
      <c r="W85" s="1159"/>
      <c r="X85" s="1159"/>
      <c r="Y85" s="1159"/>
      <c r="Z85" s="1159"/>
    </row>
    <row r="86" spans="1:29">
      <c r="A86" s="514"/>
      <c r="B86" s="324"/>
      <c r="C86" s="324"/>
      <c r="D86" s="324"/>
      <c r="E86" s="324"/>
      <c r="F86" s="324"/>
      <c r="G86" s="1159"/>
      <c r="H86" s="1159"/>
      <c r="I86" s="1159"/>
      <c r="J86" s="1159"/>
      <c r="K86" s="1159"/>
      <c r="L86" s="1159"/>
      <c r="M86" s="1159"/>
      <c r="N86" s="1159"/>
      <c r="O86" s="1159"/>
      <c r="P86" s="1159"/>
      <c r="Q86" s="1159"/>
      <c r="R86" s="1159"/>
      <c r="S86" s="1159"/>
      <c r="T86" s="1159"/>
      <c r="U86" s="1159"/>
      <c r="V86" s="1159"/>
      <c r="W86" s="1159"/>
      <c r="X86" s="1159"/>
      <c r="Y86" s="1159"/>
      <c r="Z86" s="1159"/>
    </row>
    <row r="87" spans="1:29">
      <c r="A87" s="514"/>
      <c r="B87" s="324"/>
      <c r="C87" s="324"/>
      <c r="D87" s="324"/>
      <c r="E87" s="324"/>
      <c r="F87" s="324"/>
      <c r="G87" s="324"/>
      <c r="H87" s="324"/>
      <c r="I87" s="324"/>
      <c r="J87" s="324"/>
      <c r="K87" s="1160"/>
      <c r="L87" s="324"/>
      <c r="M87" s="1160"/>
      <c r="N87" s="324"/>
      <c r="O87" s="1160"/>
      <c r="P87" s="324"/>
      <c r="Q87" s="324"/>
      <c r="R87" s="317"/>
      <c r="S87" s="317"/>
      <c r="T87" s="324"/>
      <c r="U87" s="324"/>
      <c r="V87" s="324"/>
      <c r="W87" s="324"/>
      <c r="X87" s="324"/>
      <c r="Y87" s="324"/>
      <c r="Z87" s="324"/>
    </row>
    <row r="88" spans="1:29">
      <c r="A88" s="324"/>
      <c r="B88" s="324"/>
      <c r="C88" s="324"/>
      <c r="D88" s="324"/>
      <c r="E88" s="324"/>
      <c r="F88" s="324"/>
      <c r="G88" s="324"/>
      <c r="H88" s="324"/>
      <c r="I88" s="324"/>
      <c r="J88" s="324"/>
      <c r="K88" s="1160"/>
      <c r="L88" s="324"/>
      <c r="M88" s="1160"/>
      <c r="N88" s="324"/>
      <c r="O88" s="1160"/>
      <c r="P88" s="324"/>
      <c r="Q88" s="324"/>
      <c r="R88" s="317"/>
      <c r="S88" s="317"/>
      <c r="T88" s="324"/>
      <c r="U88" s="324"/>
      <c r="V88" s="324"/>
      <c r="W88" s="324"/>
      <c r="X88" s="324"/>
      <c r="Y88" s="324"/>
      <c r="Z88" s="324"/>
    </row>
    <row r="89" spans="1:29" ht="13.5" customHeight="1">
      <c r="B89" s="324"/>
      <c r="C89" s="324"/>
      <c r="D89" s="324"/>
      <c r="E89" s="324"/>
      <c r="F89" s="324"/>
      <c r="G89" s="324"/>
      <c r="H89" s="324"/>
      <c r="I89" s="324"/>
      <c r="J89" s="324"/>
      <c r="K89" s="324"/>
      <c r="L89" s="324"/>
      <c r="M89" s="324"/>
      <c r="N89" s="324"/>
      <c r="O89" s="324"/>
      <c r="P89" s="324"/>
      <c r="Q89" s="324"/>
      <c r="R89" s="317"/>
      <c r="S89" s="317"/>
      <c r="T89" s="324"/>
      <c r="U89" s="324"/>
      <c r="V89" s="324"/>
      <c r="W89" s="324"/>
      <c r="X89" s="324"/>
      <c r="Y89" s="324"/>
      <c r="Z89" s="324"/>
    </row>
    <row r="90" spans="1:29" ht="15" customHeight="1">
      <c r="B90" s="324"/>
      <c r="C90" s="324"/>
      <c r="D90" s="1161"/>
      <c r="E90" s="324"/>
      <c r="F90" s="324"/>
      <c r="G90" s="324"/>
      <c r="H90" s="1161"/>
      <c r="I90" s="324"/>
      <c r="J90" s="324"/>
      <c r="K90" s="1160"/>
      <c r="L90" s="324"/>
      <c r="M90" s="324"/>
      <c r="N90" s="324"/>
      <c r="O90" s="324"/>
      <c r="P90" s="324"/>
      <c r="Q90" s="1161"/>
      <c r="R90" s="1954"/>
      <c r="S90" s="1954"/>
      <c r="T90" s="1954"/>
      <c r="U90" s="1954"/>
      <c r="V90" s="1954"/>
      <c r="W90" s="1954"/>
      <c r="X90" s="1954"/>
      <c r="Y90" s="1954"/>
      <c r="Z90" s="1161"/>
    </row>
    <row r="91" spans="1:29" ht="15" customHeight="1">
      <c r="A91" s="317"/>
      <c r="B91" s="317"/>
      <c r="C91" s="317"/>
      <c r="D91" s="1161"/>
      <c r="E91" s="1954"/>
      <c r="F91" s="1954"/>
      <c r="G91" s="1954"/>
      <c r="H91" s="1161"/>
      <c r="I91" s="317"/>
      <c r="J91" s="324"/>
      <c r="K91" s="324"/>
      <c r="L91" s="324"/>
      <c r="M91" s="324"/>
      <c r="N91" s="324"/>
      <c r="O91" s="324"/>
      <c r="P91" s="324"/>
      <c r="Q91" s="1161"/>
      <c r="R91" s="1954"/>
      <c r="S91" s="1954"/>
      <c r="T91" s="1954"/>
      <c r="U91" s="1954"/>
      <c r="V91" s="1954"/>
      <c r="W91" s="1954"/>
      <c r="X91" s="1954"/>
      <c r="Y91" s="1954"/>
      <c r="Z91" s="1162"/>
    </row>
    <row r="92" spans="1:29" ht="15" customHeight="1">
      <c r="A92" s="317"/>
      <c r="B92" s="317"/>
      <c r="C92" s="317"/>
      <c r="D92" s="1161"/>
      <c r="E92" s="1954"/>
      <c r="F92" s="1954"/>
      <c r="G92" s="1954"/>
      <c r="H92" s="1161"/>
      <c r="I92" s="317"/>
      <c r="J92" s="324"/>
      <c r="K92" s="324"/>
      <c r="L92" s="324"/>
      <c r="M92" s="324"/>
      <c r="N92" s="324"/>
      <c r="O92" s="324"/>
      <c r="P92" s="324"/>
      <c r="Q92" s="1161"/>
      <c r="R92" s="1954"/>
      <c r="S92" s="1954"/>
      <c r="T92" s="1954"/>
      <c r="U92" s="1954"/>
      <c r="V92" s="1954"/>
      <c r="W92" s="1954"/>
      <c r="X92" s="1954"/>
      <c r="Y92" s="1954"/>
      <c r="Z92" s="1162"/>
    </row>
    <row r="93" spans="1:29" ht="13.5" customHeight="1">
      <c r="A93" s="324"/>
      <c r="B93" s="324"/>
      <c r="C93" s="324"/>
      <c r="D93" s="324"/>
      <c r="E93" s="324"/>
      <c r="F93" s="324"/>
      <c r="G93" s="324"/>
      <c r="H93" s="1973"/>
      <c r="I93" s="1973"/>
      <c r="J93" s="1973"/>
      <c r="K93" s="1973"/>
      <c r="L93" s="1973"/>
      <c r="M93" s="1973"/>
      <c r="N93" s="1973"/>
      <c r="O93" s="1973"/>
      <c r="P93" s="1973"/>
      <c r="Q93" s="1973"/>
      <c r="R93" s="1973"/>
      <c r="S93" s="1973"/>
      <c r="T93" s="1973"/>
      <c r="U93" s="1973"/>
      <c r="V93" s="1973"/>
      <c r="W93" s="1973"/>
      <c r="X93" s="1973"/>
      <c r="Y93" s="1973"/>
      <c r="Z93" s="1973"/>
    </row>
    <row r="94" spans="1:29" ht="15.75" customHeight="1">
      <c r="A94" s="317"/>
      <c r="B94" s="317"/>
      <c r="C94" s="317"/>
      <c r="D94" s="317"/>
      <c r="E94" s="317"/>
      <c r="F94" s="317"/>
      <c r="G94" s="317"/>
      <c r="H94" s="1973"/>
      <c r="I94" s="1973"/>
      <c r="J94" s="1973"/>
      <c r="K94" s="1973"/>
      <c r="L94" s="1973"/>
      <c r="M94" s="1973"/>
      <c r="N94" s="1973"/>
      <c r="O94" s="1973"/>
      <c r="P94" s="1973"/>
      <c r="Q94" s="1973"/>
      <c r="R94" s="1973"/>
      <c r="S94" s="1973"/>
      <c r="T94" s="1973"/>
      <c r="U94" s="1973"/>
      <c r="V94" s="1973"/>
      <c r="W94" s="1973"/>
      <c r="X94" s="1973"/>
      <c r="Y94" s="1973"/>
      <c r="Z94" s="1973"/>
    </row>
    <row r="95" spans="1:29" ht="15.75" customHeight="1">
      <c r="A95" s="324"/>
      <c r="B95" s="324"/>
      <c r="C95" s="324"/>
      <c r="D95" s="324"/>
      <c r="E95" s="324"/>
      <c r="F95" s="324"/>
      <c r="G95" s="324"/>
      <c r="H95" s="1973"/>
      <c r="I95" s="1248"/>
      <c r="J95" s="1248"/>
      <c r="K95" s="1248"/>
      <c r="L95" s="1248"/>
      <c r="M95" s="1248"/>
      <c r="N95" s="1248"/>
      <c r="O95" s="1248"/>
      <c r="P95" s="1248"/>
      <c r="Q95" s="1248"/>
      <c r="R95" s="1248"/>
      <c r="S95" s="1248"/>
      <c r="T95" s="1248"/>
      <c r="U95" s="1248"/>
      <c r="V95" s="1248"/>
      <c r="W95" s="1248"/>
      <c r="X95" s="1248"/>
      <c r="Y95" s="1248"/>
      <c r="Z95" s="1248"/>
    </row>
    <row r="96" spans="1:29" ht="15.75" customHeight="1">
      <c r="A96" s="317"/>
      <c r="B96" s="317"/>
      <c r="C96" s="317"/>
      <c r="D96" s="317"/>
      <c r="E96" s="317"/>
      <c r="F96" s="317"/>
      <c r="G96" s="317"/>
      <c r="H96" s="1248"/>
      <c r="I96" s="1248"/>
      <c r="J96" s="1248"/>
      <c r="K96" s="1248"/>
      <c r="L96" s="1248"/>
      <c r="M96" s="1248"/>
      <c r="N96" s="1248"/>
      <c r="O96" s="1248"/>
      <c r="P96" s="1248"/>
      <c r="Q96" s="1248"/>
      <c r="R96" s="1248"/>
      <c r="S96" s="1248"/>
      <c r="T96" s="1248"/>
      <c r="U96" s="1248"/>
      <c r="V96" s="1248"/>
      <c r="W96" s="1248"/>
      <c r="X96" s="1248"/>
      <c r="Y96" s="1248"/>
      <c r="Z96" s="1248"/>
    </row>
    <row r="97" spans="1:26" ht="18" customHeight="1">
      <c r="A97" s="1961"/>
      <c r="B97" s="1961"/>
      <c r="C97" s="1961"/>
      <c r="D97" s="1961"/>
      <c r="E97" s="1961"/>
      <c r="F97" s="1961"/>
      <c r="G97" s="1961"/>
      <c r="H97" s="1961"/>
      <c r="I97" s="1961"/>
      <c r="J97" s="1961"/>
      <c r="K97" s="1961"/>
      <c r="L97" s="1961"/>
      <c r="M97" s="1961"/>
      <c r="N97" s="1961"/>
      <c r="O97" s="1961"/>
      <c r="P97" s="1961"/>
      <c r="Q97" s="1961"/>
      <c r="R97" s="1961"/>
      <c r="S97" s="1961"/>
      <c r="T97" s="1961"/>
      <c r="U97" s="1961"/>
      <c r="V97" s="1961"/>
      <c r="W97" s="1961"/>
      <c r="X97" s="1961"/>
      <c r="Y97" s="1961"/>
      <c r="Z97" s="1961"/>
    </row>
    <row r="98" spans="1:26" ht="15.75" customHeight="1">
      <c r="A98" s="324"/>
      <c r="B98" s="324"/>
      <c r="C98" s="324"/>
      <c r="D98" s="324"/>
      <c r="E98" s="324"/>
      <c r="F98" s="324"/>
      <c r="G98" s="324"/>
      <c r="H98" s="324"/>
      <c r="I98" s="324"/>
      <c r="J98" s="324"/>
      <c r="K98" s="324"/>
      <c r="L98" s="324"/>
      <c r="M98" s="324"/>
      <c r="N98" s="324"/>
      <c r="O98" s="324"/>
      <c r="P98" s="324"/>
      <c r="Q98" s="324"/>
      <c r="R98" s="324"/>
      <c r="S98" s="324"/>
      <c r="T98" s="324"/>
      <c r="U98" s="324"/>
      <c r="V98" s="324"/>
      <c r="W98" s="324"/>
      <c r="X98" s="324"/>
      <c r="Y98" s="324"/>
      <c r="Z98" s="324"/>
    </row>
    <row r="99" spans="1:26" ht="15.75" customHeight="1">
      <c r="A99" s="324"/>
      <c r="B99" s="324"/>
      <c r="C99" s="324"/>
      <c r="D99" s="324"/>
      <c r="E99" s="1954"/>
      <c r="F99" s="1954"/>
      <c r="G99" s="1954"/>
      <c r="H99" s="1954"/>
      <c r="J99" s="324"/>
      <c r="K99" s="324"/>
      <c r="L99" s="324"/>
      <c r="M99" s="324"/>
      <c r="N99" s="324"/>
      <c r="O99" s="324"/>
      <c r="P99" s="324"/>
      <c r="Q99" s="324"/>
      <c r="R99" s="324"/>
      <c r="S99" s="324"/>
      <c r="T99" s="324"/>
      <c r="U99" s="324"/>
      <c r="V99" s="324"/>
      <c r="W99" s="324"/>
      <c r="X99" s="324"/>
      <c r="Y99" s="324"/>
      <c r="Z99" s="324"/>
    </row>
    <row r="100" spans="1:26" ht="15.75" customHeight="1">
      <c r="A100" s="324"/>
      <c r="B100" s="324"/>
      <c r="C100" s="324"/>
      <c r="D100" s="324"/>
      <c r="E100" s="324"/>
      <c r="F100" s="1954"/>
      <c r="G100" s="1954"/>
      <c r="H100" s="324"/>
      <c r="I100" s="1974"/>
      <c r="J100" s="1974"/>
      <c r="K100" s="1974"/>
      <c r="L100" s="1974"/>
      <c r="M100" s="1974"/>
      <c r="N100" s="1974"/>
      <c r="O100" s="1974"/>
      <c r="P100" s="1974"/>
      <c r="Q100" s="1974"/>
      <c r="R100" s="1974"/>
      <c r="S100" s="1974"/>
      <c r="T100" s="1974"/>
      <c r="U100" s="1974"/>
      <c r="V100" s="1974"/>
      <c r="W100" s="1974"/>
      <c r="X100" s="1974"/>
      <c r="Y100" s="1974"/>
      <c r="Z100" s="1974"/>
    </row>
    <row r="101" spans="1:26" ht="15.75" customHeight="1">
      <c r="A101" s="324"/>
      <c r="B101" s="324"/>
      <c r="C101" s="324"/>
      <c r="D101" s="324"/>
      <c r="E101" s="324"/>
      <c r="F101" s="1954"/>
      <c r="G101" s="1954"/>
      <c r="H101" s="324"/>
      <c r="I101" s="1974"/>
      <c r="J101" s="1974"/>
      <c r="K101" s="1974"/>
      <c r="L101" s="1974"/>
      <c r="M101" s="1974"/>
      <c r="N101" s="1974"/>
      <c r="O101" s="1974"/>
      <c r="P101" s="1974"/>
      <c r="Q101" s="1974"/>
      <c r="R101" s="1974"/>
      <c r="S101" s="1974"/>
      <c r="T101" s="1974"/>
      <c r="U101" s="1974"/>
      <c r="V101" s="1974"/>
      <c r="W101" s="1974"/>
      <c r="X101" s="1974"/>
      <c r="Y101" s="1974"/>
      <c r="Z101" s="1974"/>
    </row>
    <row r="102" spans="1:26" ht="15.75" customHeight="1">
      <c r="A102" s="324"/>
      <c r="B102" s="324"/>
      <c r="C102" s="324"/>
      <c r="D102" s="324"/>
      <c r="E102" s="324"/>
      <c r="F102" s="1954"/>
      <c r="G102" s="1954"/>
      <c r="H102" s="324"/>
      <c r="I102" s="1974"/>
      <c r="J102" s="1974"/>
      <c r="K102" s="1974"/>
      <c r="L102" s="1974"/>
      <c r="M102" s="1974"/>
      <c r="N102" s="1974"/>
      <c r="O102" s="1974"/>
      <c r="P102" s="1974"/>
      <c r="Q102" s="1974"/>
      <c r="R102" s="1974"/>
      <c r="S102" s="1974"/>
      <c r="T102" s="1974"/>
      <c r="U102" s="1974"/>
      <c r="V102" s="1974"/>
      <c r="W102" s="1974"/>
      <c r="X102" s="1974"/>
      <c r="Y102" s="1974"/>
      <c r="Z102" s="1974"/>
    </row>
    <row r="103" spans="1:26" ht="15.75" customHeight="1">
      <c r="A103" s="324"/>
      <c r="B103" s="324"/>
      <c r="C103" s="324"/>
      <c r="D103" s="324"/>
      <c r="E103" s="324"/>
      <c r="F103" s="324"/>
      <c r="G103" s="324"/>
      <c r="H103" s="324"/>
      <c r="I103" s="324"/>
      <c r="J103" s="324"/>
      <c r="K103" s="324"/>
      <c r="L103" s="324"/>
      <c r="M103" s="324"/>
      <c r="N103" s="324"/>
      <c r="O103" s="324"/>
      <c r="P103" s="324"/>
      <c r="Q103" s="324"/>
      <c r="R103" s="324"/>
      <c r="S103" s="324"/>
      <c r="T103" s="324"/>
      <c r="U103" s="324"/>
      <c r="V103" s="324"/>
      <c r="W103" s="324"/>
      <c r="X103" s="324"/>
      <c r="Y103" s="324"/>
      <c r="Z103" s="324"/>
    </row>
    <row r="104" spans="1:26" ht="15.75" customHeight="1">
      <c r="A104" s="324"/>
      <c r="B104" s="324"/>
      <c r="C104" s="324"/>
      <c r="D104" s="324"/>
      <c r="E104" s="324"/>
      <c r="F104" s="324"/>
      <c r="G104" s="324"/>
      <c r="H104" s="324"/>
      <c r="I104" s="324"/>
      <c r="J104" s="324"/>
      <c r="K104" s="324"/>
      <c r="L104" s="324"/>
      <c r="M104" s="324"/>
      <c r="N104" s="324"/>
      <c r="O104" s="324"/>
      <c r="P104" s="324"/>
      <c r="Q104" s="324"/>
      <c r="R104" s="324"/>
      <c r="S104" s="324"/>
      <c r="T104" s="324"/>
      <c r="U104" s="324"/>
      <c r="V104" s="324"/>
      <c r="W104" s="324"/>
      <c r="X104" s="324"/>
      <c r="Y104" s="324"/>
      <c r="Z104" s="324"/>
    </row>
    <row r="105" spans="1:26">
      <c r="A105" s="1160"/>
      <c r="B105" s="324"/>
      <c r="C105" s="324"/>
      <c r="D105" s="1160"/>
      <c r="E105" s="324"/>
      <c r="F105" s="324"/>
      <c r="G105" s="1160"/>
      <c r="H105" s="324"/>
      <c r="I105" s="324"/>
      <c r="J105" s="1160"/>
      <c r="K105" s="324"/>
      <c r="L105" s="324"/>
      <c r="M105" s="1160"/>
      <c r="N105" s="324"/>
      <c r="O105" s="324"/>
      <c r="P105" s="324"/>
      <c r="Q105" s="1160"/>
      <c r="R105" s="324"/>
      <c r="S105" s="324"/>
      <c r="T105" s="324"/>
      <c r="U105" s="324"/>
      <c r="V105" s="1160"/>
      <c r="W105" s="1163"/>
      <c r="X105" s="324"/>
      <c r="Y105" s="324"/>
      <c r="Z105" s="317"/>
    </row>
    <row r="106" spans="1:26" ht="15.75" customHeight="1">
      <c r="A106" s="324"/>
      <c r="B106" s="324"/>
      <c r="C106" s="324"/>
      <c r="D106" s="324"/>
      <c r="E106" s="324"/>
      <c r="F106" s="324"/>
      <c r="G106" s="324"/>
      <c r="H106" s="324"/>
      <c r="I106" s="324"/>
      <c r="J106" s="324"/>
      <c r="K106" s="324"/>
      <c r="L106" s="324"/>
      <c r="M106" s="324"/>
      <c r="N106" s="324"/>
      <c r="O106" s="324"/>
      <c r="P106" s="324"/>
      <c r="Q106" s="324"/>
      <c r="R106" s="324"/>
      <c r="S106" s="324"/>
      <c r="T106" s="324"/>
      <c r="U106" s="324"/>
      <c r="V106" s="324"/>
      <c r="W106" s="324"/>
      <c r="X106" s="324"/>
      <c r="Y106" s="324"/>
      <c r="Z106" s="324"/>
    </row>
    <row r="107" spans="1:26" ht="15.75" customHeight="1">
      <c r="A107" s="324"/>
      <c r="B107" s="324"/>
      <c r="C107" s="324"/>
      <c r="D107" s="324"/>
      <c r="E107" s="324"/>
      <c r="F107" s="324"/>
      <c r="G107" s="324"/>
      <c r="H107" s="324"/>
      <c r="I107" s="324"/>
      <c r="J107" s="324"/>
      <c r="K107" s="324"/>
      <c r="L107" s="324"/>
      <c r="M107" s="324"/>
      <c r="N107" s="324"/>
      <c r="O107" s="324"/>
      <c r="P107" s="324"/>
      <c r="Q107" s="324"/>
      <c r="R107" s="324"/>
      <c r="S107" s="324"/>
      <c r="T107" s="324"/>
      <c r="U107" s="324"/>
      <c r="V107" s="324"/>
      <c r="W107" s="324"/>
      <c r="X107" s="324"/>
      <c r="Y107" s="324"/>
      <c r="Z107" s="324"/>
    </row>
    <row r="108" spans="1:26" ht="15.75" customHeight="1">
      <c r="A108" s="324"/>
      <c r="B108" s="324"/>
      <c r="C108" s="324"/>
      <c r="D108" s="324"/>
      <c r="E108" s="324"/>
      <c r="F108" s="324"/>
      <c r="G108" s="324"/>
      <c r="H108" s="324"/>
      <c r="I108" s="324"/>
      <c r="J108" s="324"/>
      <c r="K108" s="324"/>
      <c r="L108" s="324"/>
      <c r="M108" s="324"/>
      <c r="N108" s="324"/>
      <c r="O108" s="324"/>
      <c r="P108" s="324"/>
      <c r="Q108" s="324"/>
      <c r="R108" s="324"/>
      <c r="S108" s="324"/>
      <c r="T108" s="324"/>
      <c r="U108" s="324"/>
      <c r="V108" s="324"/>
      <c r="W108" s="324"/>
      <c r="X108" s="324"/>
      <c r="Y108" s="324"/>
      <c r="Z108" s="324"/>
    </row>
    <row r="109" spans="1:26" ht="15.75" customHeight="1">
      <c r="A109" s="324"/>
      <c r="B109" s="324"/>
      <c r="C109" s="324"/>
      <c r="D109" s="324"/>
      <c r="E109" s="324"/>
      <c r="F109" s="324"/>
      <c r="G109" s="324"/>
      <c r="H109" s="324"/>
      <c r="I109" s="324"/>
      <c r="J109" s="1954"/>
      <c r="K109" s="1954"/>
      <c r="L109" s="1954"/>
      <c r="M109" s="324"/>
      <c r="N109" s="324"/>
      <c r="O109" s="324"/>
      <c r="P109" s="324"/>
      <c r="Q109" s="324"/>
      <c r="R109" s="324"/>
      <c r="S109" s="324"/>
      <c r="T109" s="324"/>
      <c r="U109" s="324"/>
      <c r="V109" s="324"/>
      <c r="W109" s="324"/>
      <c r="X109" s="324"/>
      <c r="Y109" s="324"/>
      <c r="Z109" s="324"/>
    </row>
    <row r="110" spans="1:26" ht="15.75" customHeight="1">
      <c r="A110" s="324"/>
      <c r="B110" s="324"/>
      <c r="C110" s="324"/>
      <c r="D110" s="324"/>
      <c r="E110" s="324"/>
      <c r="F110" s="324"/>
      <c r="G110" s="324"/>
      <c r="H110" s="324"/>
      <c r="I110" s="324"/>
      <c r="J110" s="1954"/>
      <c r="K110" s="1954"/>
      <c r="L110" s="1954"/>
      <c r="M110" s="324"/>
      <c r="N110" s="324"/>
      <c r="O110" s="324"/>
      <c r="P110" s="324"/>
      <c r="Q110" s="324"/>
      <c r="R110" s="324"/>
      <c r="S110" s="324"/>
      <c r="T110" s="324"/>
      <c r="U110" s="324"/>
      <c r="V110" s="324"/>
      <c r="W110" s="324"/>
      <c r="X110" s="324"/>
      <c r="Y110" s="324"/>
      <c r="Z110" s="324"/>
    </row>
    <row r="111" spans="1:26" ht="15.75" customHeight="1">
      <c r="A111" s="324"/>
      <c r="B111" s="324"/>
      <c r="C111" s="324"/>
      <c r="D111" s="324"/>
      <c r="E111" s="324"/>
      <c r="F111" s="324"/>
      <c r="G111" s="324"/>
      <c r="H111" s="324"/>
      <c r="I111" s="324"/>
      <c r="J111" s="1954"/>
      <c r="K111" s="1954"/>
      <c r="L111" s="1954"/>
      <c r="M111" s="324"/>
      <c r="N111" s="324"/>
      <c r="O111" s="324"/>
      <c r="P111" s="324"/>
      <c r="Q111" s="324"/>
      <c r="R111" s="324"/>
      <c r="S111" s="324"/>
      <c r="T111" s="324"/>
      <c r="U111" s="324"/>
      <c r="V111" s="324"/>
      <c r="W111" s="324"/>
      <c r="X111" s="324"/>
      <c r="Y111" s="324"/>
      <c r="Z111" s="324"/>
    </row>
    <row r="112" spans="1:26" ht="15.75" customHeight="1">
      <c r="A112" s="324"/>
      <c r="B112" s="324"/>
      <c r="C112" s="324"/>
      <c r="D112" s="324"/>
      <c r="E112" s="324"/>
      <c r="F112" s="324"/>
      <c r="G112" s="324"/>
      <c r="H112" s="324"/>
      <c r="I112" s="324"/>
      <c r="J112" s="1954"/>
      <c r="K112" s="1954"/>
      <c r="L112" s="1954"/>
      <c r="M112" s="324"/>
      <c r="N112" s="324"/>
      <c r="O112" s="324"/>
      <c r="P112" s="324"/>
      <c r="Q112" s="324"/>
      <c r="R112" s="324"/>
      <c r="S112" s="324"/>
      <c r="T112" s="324"/>
      <c r="U112" s="324"/>
      <c r="V112" s="324"/>
      <c r="W112" s="324"/>
      <c r="X112" s="324"/>
      <c r="Y112" s="324"/>
      <c r="Z112" s="324"/>
    </row>
    <row r="113" spans="1:26" ht="15.75" customHeight="1">
      <c r="A113" s="324"/>
      <c r="B113" s="324"/>
      <c r="C113" s="324"/>
      <c r="D113" s="324"/>
      <c r="E113" s="324"/>
      <c r="F113" s="324"/>
      <c r="G113" s="324"/>
      <c r="H113" s="324"/>
      <c r="I113" s="324"/>
      <c r="J113" s="324"/>
      <c r="K113" s="324"/>
      <c r="L113" s="324"/>
      <c r="M113" s="324"/>
      <c r="N113" s="324"/>
      <c r="O113" s="324"/>
      <c r="P113" s="324"/>
      <c r="Q113" s="324"/>
      <c r="R113" s="324"/>
      <c r="S113" s="324"/>
      <c r="T113" s="324"/>
      <c r="U113" s="324"/>
      <c r="V113" s="324"/>
      <c r="W113" s="324"/>
      <c r="X113" s="324"/>
      <c r="Y113" s="324"/>
      <c r="Z113" s="324"/>
    </row>
    <row r="114" spans="1:26" ht="15.75" customHeight="1">
      <c r="A114" s="324"/>
      <c r="B114" s="324"/>
      <c r="C114" s="324"/>
      <c r="D114" s="324"/>
      <c r="E114" s="324"/>
      <c r="F114" s="324"/>
      <c r="G114" s="324"/>
      <c r="H114" s="324"/>
      <c r="I114" s="324"/>
      <c r="J114" s="1968"/>
      <c r="K114" s="1968"/>
      <c r="L114" s="1968"/>
      <c r="M114" s="1968"/>
      <c r="N114" s="324"/>
      <c r="O114" s="324"/>
      <c r="P114" s="324"/>
      <c r="Q114" s="324"/>
      <c r="R114" s="324"/>
      <c r="S114" s="324"/>
      <c r="T114" s="324"/>
      <c r="U114" s="324"/>
      <c r="V114" s="324"/>
      <c r="W114" s="324"/>
      <c r="X114" s="324"/>
      <c r="Y114" s="324"/>
      <c r="Z114" s="324"/>
    </row>
    <row r="115" spans="1:26" ht="15.75" customHeight="1">
      <c r="A115" s="324"/>
      <c r="B115" s="324"/>
      <c r="C115" s="324"/>
      <c r="D115" s="324"/>
      <c r="E115" s="324"/>
      <c r="F115" s="324"/>
      <c r="G115" s="324"/>
      <c r="H115" s="324"/>
      <c r="I115" s="324"/>
      <c r="J115" s="1968"/>
      <c r="K115" s="1968"/>
      <c r="L115" s="1968"/>
      <c r="M115" s="1968"/>
      <c r="N115" s="324"/>
      <c r="O115" s="324"/>
      <c r="P115" s="324"/>
      <c r="Q115" s="324"/>
      <c r="R115" s="324"/>
      <c r="S115" s="324"/>
      <c r="T115" s="324"/>
      <c r="U115" s="324"/>
      <c r="V115" s="324"/>
      <c r="W115" s="324"/>
      <c r="X115" s="324"/>
      <c r="Y115" s="324"/>
      <c r="Z115" s="324"/>
    </row>
    <row r="116" spans="1:26" ht="15.75" customHeight="1">
      <c r="A116" s="324"/>
      <c r="B116" s="324"/>
      <c r="C116" s="324"/>
      <c r="D116" s="324"/>
      <c r="E116" s="324"/>
      <c r="F116" s="324"/>
      <c r="G116" s="324"/>
      <c r="H116" s="324"/>
      <c r="I116" s="324"/>
      <c r="J116" s="324"/>
      <c r="K116" s="324"/>
      <c r="L116" s="324"/>
      <c r="M116" s="324"/>
      <c r="N116" s="324"/>
      <c r="O116" s="324"/>
      <c r="P116" s="324"/>
      <c r="Q116" s="324"/>
      <c r="R116" s="324"/>
      <c r="S116" s="324"/>
      <c r="T116" s="324"/>
      <c r="U116" s="324"/>
      <c r="V116" s="324"/>
      <c r="W116" s="324"/>
      <c r="X116" s="324"/>
      <c r="Y116" s="324"/>
      <c r="Z116" s="324"/>
    </row>
    <row r="117" spans="1:26" ht="15.75" customHeight="1">
      <c r="A117" s="324"/>
      <c r="B117" s="324"/>
      <c r="C117" s="324"/>
      <c r="D117" s="324"/>
      <c r="E117" s="324"/>
      <c r="F117" s="324"/>
      <c r="G117" s="324"/>
      <c r="H117" s="324"/>
      <c r="I117" s="324"/>
      <c r="J117" s="324"/>
      <c r="K117" s="324"/>
      <c r="L117" s="324"/>
      <c r="M117" s="324"/>
      <c r="N117" s="324"/>
      <c r="O117" s="324"/>
      <c r="P117" s="324"/>
      <c r="Q117" s="324"/>
      <c r="R117" s="324"/>
      <c r="S117" s="324"/>
      <c r="T117" s="324"/>
      <c r="U117" s="324"/>
      <c r="V117" s="324"/>
      <c r="W117" s="324"/>
      <c r="X117" s="324"/>
      <c r="Y117" s="324"/>
      <c r="Z117" s="324"/>
    </row>
    <row r="118" spans="1:26" ht="15.75" customHeight="1">
      <c r="A118" s="324"/>
      <c r="B118" s="324"/>
      <c r="C118" s="324"/>
      <c r="D118" s="324"/>
      <c r="E118" s="324"/>
      <c r="F118" s="324"/>
      <c r="G118" s="324"/>
      <c r="H118" s="324"/>
      <c r="I118" s="324"/>
      <c r="J118" s="324"/>
      <c r="K118" s="324"/>
      <c r="L118" s="324"/>
      <c r="M118" s="324"/>
      <c r="N118" s="324"/>
      <c r="O118" s="324"/>
      <c r="P118" s="324"/>
      <c r="Q118" s="324"/>
      <c r="R118" s="324"/>
      <c r="S118" s="324"/>
      <c r="T118" s="1160"/>
      <c r="U118" s="324"/>
      <c r="V118" s="324"/>
      <c r="W118" s="1160"/>
      <c r="X118" s="324"/>
      <c r="Y118" s="324"/>
      <c r="Z118" s="324"/>
    </row>
    <row r="119" spans="1:26" ht="15.75" customHeight="1">
      <c r="A119" s="324"/>
      <c r="B119" s="324"/>
      <c r="C119" s="324"/>
      <c r="D119" s="324"/>
      <c r="E119" s="324"/>
      <c r="F119" s="324"/>
      <c r="G119" s="324"/>
      <c r="H119" s="324"/>
      <c r="I119" s="324"/>
      <c r="J119" s="324"/>
      <c r="K119" s="324"/>
      <c r="L119" s="324"/>
      <c r="M119" s="324"/>
      <c r="N119" s="324"/>
      <c r="O119" s="324"/>
      <c r="P119" s="324"/>
      <c r="Q119" s="324"/>
      <c r="R119" s="324"/>
      <c r="S119" s="324"/>
      <c r="T119" s="324"/>
      <c r="U119" s="324"/>
      <c r="V119" s="324"/>
      <c r="W119" s="324"/>
      <c r="X119" s="324"/>
      <c r="Y119" s="324"/>
      <c r="Z119" s="324"/>
    </row>
    <row r="120" spans="1:26" ht="15.75" customHeight="1">
      <c r="A120" s="324"/>
      <c r="B120" s="324"/>
      <c r="C120" s="324"/>
      <c r="D120" s="324"/>
      <c r="E120" s="324"/>
      <c r="F120" s="324"/>
      <c r="G120" s="324"/>
      <c r="H120" s="324"/>
      <c r="I120" s="324"/>
      <c r="J120" s="324"/>
      <c r="K120" s="324"/>
      <c r="L120" s="324"/>
      <c r="M120" s="324"/>
      <c r="N120" s="324"/>
      <c r="O120" s="324"/>
      <c r="P120" s="324"/>
      <c r="Q120" s="324"/>
      <c r="R120" s="324"/>
      <c r="S120" s="324"/>
      <c r="T120" s="324"/>
      <c r="U120" s="324"/>
      <c r="V120" s="324"/>
      <c r="W120" s="324"/>
      <c r="X120" s="324"/>
      <c r="Y120" s="324"/>
      <c r="Z120" s="324"/>
    </row>
    <row r="121" spans="1:26" ht="15.75" customHeight="1">
      <c r="A121" s="324"/>
      <c r="B121" s="324"/>
      <c r="C121" s="324"/>
      <c r="D121" s="324"/>
      <c r="E121" s="324"/>
      <c r="F121" s="324"/>
      <c r="G121" s="324"/>
      <c r="H121" s="324"/>
      <c r="I121" s="324"/>
      <c r="J121" s="324"/>
      <c r="K121" s="324"/>
      <c r="L121" s="324"/>
      <c r="M121" s="324"/>
      <c r="N121" s="324"/>
      <c r="O121" s="324"/>
      <c r="P121" s="324"/>
      <c r="Q121" s="324"/>
      <c r="R121" s="324"/>
      <c r="S121" s="324"/>
      <c r="T121" s="324"/>
      <c r="U121" s="324"/>
      <c r="V121" s="324"/>
      <c r="W121" s="324"/>
      <c r="X121" s="324"/>
      <c r="Y121" s="324"/>
      <c r="Z121" s="324"/>
    </row>
    <row r="122" spans="1:26" ht="15.75" customHeight="1">
      <c r="A122" s="324"/>
      <c r="B122" s="324"/>
      <c r="C122" s="324"/>
      <c r="D122" s="324"/>
      <c r="E122" s="324"/>
      <c r="F122" s="324"/>
      <c r="G122" s="324"/>
      <c r="H122" s="324"/>
      <c r="I122" s="324"/>
      <c r="J122" s="324"/>
      <c r="K122" s="324"/>
      <c r="L122" s="324"/>
      <c r="M122" s="324"/>
      <c r="N122" s="324"/>
      <c r="O122" s="324"/>
      <c r="P122" s="324"/>
      <c r="Q122" s="324"/>
      <c r="R122" s="324"/>
      <c r="S122" s="324"/>
      <c r="T122" s="324"/>
      <c r="U122" s="324"/>
      <c r="V122" s="324"/>
      <c r="W122" s="324"/>
      <c r="X122" s="324"/>
      <c r="Y122" s="324"/>
      <c r="Z122" s="324"/>
    </row>
    <row r="123" spans="1:26" ht="15.75" customHeight="1">
      <c r="A123" s="324"/>
      <c r="B123" s="324"/>
      <c r="C123" s="324"/>
      <c r="D123" s="324"/>
      <c r="E123" s="324"/>
      <c r="F123" s="324"/>
      <c r="G123" s="324"/>
      <c r="H123" s="324"/>
      <c r="I123" s="324"/>
      <c r="J123" s="324"/>
      <c r="K123" s="324"/>
      <c r="L123" s="324"/>
      <c r="M123" s="324"/>
      <c r="N123" s="324"/>
      <c r="O123" s="324"/>
      <c r="P123" s="324"/>
      <c r="Q123" s="324"/>
      <c r="R123" s="324"/>
      <c r="S123" s="324"/>
      <c r="T123" s="324"/>
      <c r="U123" s="324"/>
      <c r="V123" s="324"/>
      <c r="W123" s="324"/>
      <c r="X123" s="324"/>
      <c r="Y123" s="324"/>
      <c r="Z123" s="324"/>
    </row>
    <row r="124" spans="1:26" ht="15.75" customHeight="1">
      <c r="A124" s="324"/>
      <c r="B124" s="324"/>
      <c r="C124" s="324"/>
      <c r="D124" s="324"/>
      <c r="E124" s="324"/>
      <c r="F124" s="324"/>
      <c r="G124" s="324"/>
      <c r="H124" s="324"/>
      <c r="I124" s="324"/>
      <c r="J124" s="324"/>
      <c r="K124" s="324"/>
      <c r="L124" s="324"/>
      <c r="M124" s="324"/>
      <c r="N124" s="324"/>
      <c r="O124" s="324"/>
      <c r="P124" s="324"/>
      <c r="Q124" s="324"/>
      <c r="R124" s="324"/>
      <c r="S124" s="324"/>
      <c r="T124" s="324"/>
      <c r="U124" s="324"/>
      <c r="V124" s="324"/>
      <c r="W124" s="324"/>
      <c r="X124" s="324"/>
      <c r="Y124" s="324"/>
      <c r="Z124" s="324"/>
    </row>
    <row r="125" spans="1:26" ht="15.75" customHeight="1">
      <c r="A125" s="324"/>
      <c r="B125" s="324"/>
      <c r="C125" s="324"/>
      <c r="D125" s="324"/>
      <c r="E125" s="324"/>
      <c r="F125" s="324"/>
      <c r="G125" s="324"/>
      <c r="H125" s="324"/>
      <c r="I125" s="324"/>
      <c r="J125" s="324"/>
      <c r="K125" s="324"/>
      <c r="L125" s="324"/>
      <c r="M125" s="324"/>
      <c r="N125" s="324"/>
      <c r="O125" s="324"/>
      <c r="P125" s="324"/>
      <c r="Q125" s="324"/>
      <c r="R125" s="324"/>
      <c r="S125" s="324"/>
      <c r="T125" s="324"/>
      <c r="U125" s="324"/>
      <c r="V125" s="324"/>
      <c r="W125" s="324"/>
      <c r="X125" s="324"/>
      <c r="Y125" s="324"/>
      <c r="Z125" s="324"/>
    </row>
    <row r="126" spans="1:26" ht="15.75" customHeight="1">
      <c r="A126" s="324"/>
      <c r="B126" s="324"/>
      <c r="C126" s="324"/>
      <c r="D126" s="324"/>
      <c r="E126" s="324"/>
      <c r="F126" s="324"/>
      <c r="G126" s="324"/>
      <c r="H126" s="1161"/>
      <c r="I126" s="1954"/>
      <c r="J126" s="1954"/>
      <c r="K126" s="1954"/>
      <c r="L126" s="1954"/>
      <c r="M126" s="1161"/>
      <c r="N126" s="1161"/>
      <c r="O126" s="1954"/>
      <c r="P126" s="1954"/>
      <c r="Q126" s="1954"/>
      <c r="R126" s="1954"/>
      <c r="S126" s="1161"/>
      <c r="T126" s="1161"/>
      <c r="U126" s="1954"/>
      <c r="V126" s="1954"/>
      <c r="W126" s="1954"/>
      <c r="X126" s="1954"/>
      <c r="Y126" s="1163"/>
      <c r="Z126" s="324"/>
    </row>
    <row r="127" spans="1:26" ht="15.75" customHeight="1">
      <c r="A127" s="324"/>
      <c r="B127" s="324"/>
      <c r="C127" s="1161"/>
      <c r="D127" s="1954"/>
      <c r="E127" s="1954"/>
      <c r="F127" s="1161"/>
      <c r="G127" s="324"/>
      <c r="H127" s="1161"/>
      <c r="I127" s="1963"/>
      <c r="J127" s="1963"/>
      <c r="K127" s="1963"/>
      <c r="L127" s="1963"/>
      <c r="M127" s="1161"/>
      <c r="N127" s="1161"/>
      <c r="O127" s="1963"/>
      <c r="P127" s="1963"/>
      <c r="Q127" s="1963"/>
      <c r="R127" s="1963"/>
      <c r="S127" s="1161"/>
      <c r="T127" s="1161"/>
      <c r="U127" s="1964"/>
      <c r="V127" s="1964"/>
      <c r="W127" s="1964"/>
      <c r="X127" s="1964"/>
      <c r="Y127" s="324"/>
      <c r="Z127" s="324"/>
    </row>
    <row r="128" spans="1:26" ht="15.75" customHeight="1">
      <c r="A128" s="324"/>
      <c r="B128" s="324"/>
      <c r="C128" s="1161"/>
      <c r="D128" s="1954"/>
      <c r="E128" s="1954"/>
      <c r="F128" s="1161"/>
      <c r="G128" s="324"/>
      <c r="H128" s="1161"/>
      <c r="I128" s="1963"/>
      <c r="J128" s="1963"/>
      <c r="K128" s="1963"/>
      <c r="L128" s="1963"/>
      <c r="M128" s="1161"/>
      <c r="N128" s="1161"/>
      <c r="O128" s="1963"/>
      <c r="P128" s="1963"/>
      <c r="Q128" s="1963"/>
      <c r="R128" s="1963"/>
      <c r="S128" s="1161"/>
      <c r="T128" s="1161"/>
      <c r="U128" s="1964"/>
      <c r="V128" s="1964"/>
      <c r="W128" s="1964"/>
      <c r="X128" s="1964"/>
      <c r="Y128" s="324"/>
      <c r="Z128" s="324"/>
    </row>
    <row r="129" spans="1:26" ht="15.75" customHeight="1">
      <c r="A129" s="324"/>
      <c r="B129" s="324"/>
      <c r="C129" s="1161"/>
      <c r="D129" s="1954"/>
      <c r="E129" s="1954"/>
      <c r="F129" s="1161"/>
      <c r="G129" s="324"/>
      <c r="H129" s="1161"/>
      <c r="I129" s="1963"/>
      <c r="J129" s="1963"/>
      <c r="K129" s="1963"/>
      <c r="L129" s="1963"/>
      <c r="M129" s="1161"/>
      <c r="N129" s="1161"/>
      <c r="O129" s="1963"/>
      <c r="P129" s="1963"/>
      <c r="Q129" s="1963"/>
      <c r="R129" s="1963"/>
      <c r="S129" s="1161"/>
      <c r="T129" s="1161"/>
      <c r="U129" s="1964"/>
      <c r="V129" s="1964"/>
      <c r="W129" s="1964"/>
      <c r="X129" s="1964"/>
      <c r="Y129" s="324"/>
      <c r="Z129" s="324"/>
    </row>
    <row r="130" spans="1:26" ht="15.75" customHeight="1">
      <c r="A130" s="324"/>
      <c r="B130" s="324"/>
      <c r="C130" s="1161"/>
      <c r="D130" s="1954"/>
      <c r="E130" s="1954"/>
      <c r="F130" s="1161"/>
      <c r="G130" s="324"/>
      <c r="H130" s="1161"/>
      <c r="I130" s="1963"/>
      <c r="J130" s="1963"/>
      <c r="K130" s="1963"/>
      <c r="L130" s="1963"/>
      <c r="M130" s="1161"/>
      <c r="N130" s="1161"/>
      <c r="O130" s="1963"/>
      <c r="P130" s="1963"/>
      <c r="Q130" s="1963"/>
      <c r="R130" s="1963"/>
      <c r="S130" s="1161"/>
      <c r="T130" s="1161"/>
      <c r="U130" s="1964"/>
      <c r="V130" s="1964"/>
      <c r="W130" s="1964"/>
      <c r="X130" s="1964"/>
      <c r="Y130" s="324"/>
      <c r="Z130" s="324"/>
    </row>
    <row r="131" spans="1:26" ht="15.75" customHeight="1">
      <c r="A131" s="324"/>
      <c r="B131" s="324"/>
      <c r="C131" s="1161"/>
      <c r="D131" s="324"/>
      <c r="E131" s="324"/>
      <c r="F131" s="1161"/>
      <c r="G131" s="324"/>
      <c r="H131" s="1161"/>
      <c r="I131" s="324"/>
      <c r="J131" s="324"/>
      <c r="K131" s="324"/>
      <c r="L131" s="324"/>
      <c r="M131" s="1161"/>
      <c r="N131" s="1161"/>
      <c r="O131" s="1161"/>
      <c r="P131" s="324"/>
      <c r="Q131" s="324"/>
      <c r="R131" s="1161"/>
      <c r="S131" s="1161"/>
      <c r="T131" s="1161"/>
      <c r="U131" s="324"/>
      <c r="V131" s="324"/>
      <c r="W131" s="324"/>
      <c r="X131" s="324"/>
      <c r="Y131" s="324"/>
      <c r="Z131" s="324"/>
    </row>
    <row r="132" spans="1:26" ht="15.75" customHeight="1">
      <c r="A132" s="324"/>
      <c r="B132" s="324"/>
      <c r="C132" s="1161"/>
      <c r="D132" s="324"/>
      <c r="E132" s="324"/>
      <c r="F132" s="1161"/>
      <c r="G132" s="324"/>
      <c r="H132" s="1161"/>
      <c r="I132" s="324"/>
      <c r="J132" s="324"/>
      <c r="K132" s="324"/>
      <c r="L132" s="324"/>
      <c r="M132" s="1161"/>
      <c r="N132" s="1161"/>
      <c r="O132" s="1161"/>
      <c r="P132" s="324"/>
      <c r="Q132" s="324"/>
      <c r="R132" s="1161"/>
      <c r="S132" s="1161"/>
      <c r="T132" s="1161"/>
      <c r="U132" s="324"/>
      <c r="V132" s="324"/>
      <c r="W132" s="324"/>
      <c r="X132" s="324"/>
      <c r="Y132" s="324"/>
      <c r="Z132" s="324"/>
    </row>
    <row r="133" spans="1:26" ht="15.75" customHeight="1">
      <c r="A133" s="324"/>
      <c r="B133" s="324"/>
      <c r="C133" s="1161"/>
      <c r="D133" s="324"/>
      <c r="E133" s="324"/>
      <c r="F133" s="1161"/>
      <c r="G133" s="324"/>
      <c r="H133" s="1161"/>
      <c r="I133" s="324"/>
      <c r="J133" s="324"/>
      <c r="K133" s="324"/>
      <c r="L133" s="324"/>
      <c r="M133" s="1161"/>
      <c r="N133" s="1161"/>
      <c r="O133" s="1161"/>
      <c r="P133" s="324"/>
      <c r="Q133" s="324"/>
      <c r="R133" s="1161"/>
      <c r="S133" s="1161"/>
      <c r="T133" s="1161"/>
      <c r="U133" s="324"/>
      <c r="V133" s="324"/>
      <c r="W133" s="324"/>
      <c r="X133" s="324"/>
      <c r="Y133" s="324"/>
      <c r="Z133" s="324"/>
    </row>
    <row r="134" spans="1:26" ht="15.75" customHeight="1">
      <c r="A134" s="324"/>
      <c r="B134" s="324"/>
      <c r="C134" s="1161"/>
      <c r="D134" s="324"/>
      <c r="E134" s="324"/>
      <c r="F134" s="1161"/>
      <c r="G134" s="324"/>
      <c r="H134" s="1161"/>
      <c r="I134" s="324"/>
      <c r="J134" s="324"/>
      <c r="K134" s="324"/>
      <c r="L134" s="324"/>
      <c r="M134" s="1161"/>
      <c r="N134" s="1161"/>
      <c r="O134" s="1161"/>
      <c r="P134" s="324"/>
      <c r="Q134" s="324"/>
      <c r="R134" s="1161"/>
      <c r="S134" s="1161"/>
      <c r="T134" s="1161"/>
      <c r="U134" s="324"/>
      <c r="V134" s="324"/>
      <c r="W134" s="324"/>
      <c r="X134" s="324"/>
      <c r="Y134" s="324"/>
      <c r="Z134" s="324"/>
    </row>
    <row r="135" spans="1:26" ht="15.75" customHeight="1">
      <c r="A135" s="324"/>
      <c r="B135" s="324"/>
      <c r="C135" s="324"/>
      <c r="D135" s="324"/>
      <c r="E135" s="324"/>
      <c r="F135" s="324"/>
      <c r="G135" s="324"/>
      <c r="H135" s="1161"/>
      <c r="I135" s="1963"/>
      <c r="J135" s="1963"/>
      <c r="K135" s="1963"/>
      <c r="L135" s="1963"/>
      <c r="M135" s="1161"/>
      <c r="N135" s="1161"/>
      <c r="O135" s="1963"/>
      <c r="P135" s="1963"/>
      <c r="Q135" s="1963"/>
      <c r="R135" s="1963"/>
      <c r="S135" s="1161"/>
      <c r="T135" s="1161"/>
      <c r="U135" s="1963"/>
      <c r="V135" s="1963"/>
      <c r="W135" s="1963"/>
      <c r="X135" s="1963"/>
      <c r="Y135" s="324"/>
      <c r="Z135" s="324"/>
    </row>
    <row r="136" spans="1:26" ht="15.75" customHeight="1">
      <c r="A136" s="324"/>
      <c r="B136" s="324"/>
      <c r="C136" s="324"/>
      <c r="D136" s="324"/>
      <c r="E136" s="324"/>
      <c r="F136" s="324"/>
      <c r="G136" s="324"/>
      <c r="H136" s="324"/>
      <c r="I136" s="324"/>
      <c r="J136" s="324"/>
      <c r="K136" s="324"/>
      <c r="L136" s="324"/>
      <c r="M136" s="324"/>
      <c r="N136" s="324"/>
      <c r="O136" s="324"/>
      <c r="P136" s="324"/>
      <c r="Q136" s="324"/>
      <c r="R136" s="324"/>
      <c r="S136" s="324"/>
      <c r="T136" s="324"/>
      <c r="U136" s="324"/>
      <c r="V136" s="324"/>
      <c r="W136" s="324"/>
      <c r="X136" s="324"/>
      <c r="Y136" s="324"/>
      <c r="Z136" s="324"/>
    </row>
    <row r="137" spans="1:26" ht="15.75" customHeight="1">
      <c r="A137" s="324"/>
      <c r="B137" s="324"/>
      <c r="C137" s="324"/>
      <c r="D137" s="324"/>
      <c r="E137" s="324"/>
      <c r="F137" s="324"/>
      <c r="G137" s="324"/>
      <c r="H137" s="324"/>
      <c r="I137" s="324"/>
      <c r="J137" s="324"/>
      <c r="K137" s="324"/>
      <c r="L137" s="324"/>
      <c r="M137" s="324"/>
      <c r="N137" s="324"/>
      <c r="O137" s="324"/>
      <c r="P137" s="324"/>
      <c r="Q137" s="324"/>
      <c r="R137" s="324"/>
      <c r="S137" s="324"/>
      <c r="T137" s="324"/>
      <c r="U137" s="324"/>
      <c r="V137" s="324"/>
      <c r="W137" s="324"/>
      <c r="X137" s="324"/>
      <c r="Y137" s="324"/>
      <c r="Z137" s="324"/>
    </row>
    <row r="138" spans="1:26" ht="15.75" customHeight="1">
      <c r="A138" s="324"/>
      <c r="B138" s="324"/>
      <c r="C138" s="324"/>
      <c r="D138" s="324"/>
      <c r="E138" s="324"/>
      <c r="F138" s="324"/>
      <c r="G138" s="324"/>
      <c r="H138" s="324"/>
      <c r="I138" s="324"/>
      <c r="J138" s="324"/>
      <c r="K138" s="324"/>
      <c r="L138" s="324"/>
      <c r="M138" s="324"/>
      <c r="N138" s="324"/>
      <c r="O138" s="324"/>
      <c r="P138" s="324"/>
      <c r="Q138" s="324"/>
      <c r="R138" s="324"/>
      <c r="S138" s="324"/>
      <c r="T138" s="324"/>
      <c r="U138" s="324"/>
      <c r="V138" s="324"/>
      <c r="W138" s="324"/>
      <c r="X138" s="324"/>
      <c r="Y138" s="324"/>
      <c r="Z138" s="324"/>
    </row>
    <row r="139" spans="1:26" ht="15.75" customHeight="1">
      <c r="A139" s="324"/>
      <c r="B139" s="324"/>
      <c r="C139" s="324"/>
      <c r="D139" s="324"/>
      <c r="E139" s="324"/>
      <c r="F139" s="324"/>
      <c r="G139" s="324"/>
      <c r="H139" s="324"/>
      <c r="I139" s="1959"/>
      <c r="J139" s="1959"/>
      <c r="K139" s="1959"/>
      <c r="L139" s="1959"/>
      <c r="M139" s="1959"/>
      <c r="N139" s="1161"/>
      <c r="O139" s="324"/>
      <c r="P139" s="324"/>
      <c r="Q139" s="324"/>
      <c r="R139" s="324"/>
      <c r="S139" s="324"/>
      <c r="T139" s="324"/>
      <c r="U139" s="324"/>
      <c r="V139" s="324"/>
      <c r="W139" s="324"/>
      <c r="X139" s="324"/>
      <c r="Y139" s="324"/>
      <c r="Z139" s="324"/>
    </row>
    <row r="140" spans="1:26" ht="15.75" customHeight="1">
      <c r="A140" s="324"/>
      <c r="B140" s="324"/>
      <c r="C140" s="324"/>
      <c r="D140" s="324"/>
      <c r="E140" s="324"/>
      <c r="F140" s="324"/>
      <c r="G140" s="324"/>
      <c r="H140" s="324"/>
      <c r="I140" s="324"/>
      <c r="J140" s="324"/>
      <c r="K140" s="1954"/>
      <c r="L140" s="1954"/>
      <c r="M140" s="1954"/>
      <c r="N140" s="1954"/>
      <c r="O140" s="1954"/>
      <c r="P140" s="1954"/>
      <c r="Q140" s="324"/>
      <c r="R140" s="324"/>
      <c r="S140" s="324"/>
      <c r="T140" s="324"/>
      <c r="U140" s="324"/>
      <c r="V140" s="324"/>
      <c r="W140" s="324"/>
      <c r="X140" s="324"/>
      <c r="Y140" s="324"/>
      <c r="Z140" s="324"/>
    </row>
    <row r="141" spans="1:26" ht="15.75" customHeight="1">
      <c r="A141" s="324"/>
      <c r="B141" s="324"/>
      <c r="C141" s="324"/>
      <c r="D141" s="324"/>
      <c r="E141" s="324"/>
      <c r="F141" s="324"/>
      <c r="G141" s="324"/>
      <c r="H141" s="1965"/>
      <c r="I141" s="1965"/>
      <c r="J141" s="1965"/>
      <c r="K141" s="1965"/>
      <c r="L141" s="1965"/>
      <c r="M141" s="1965"/>
      <c r="N141" s="1965"/>
      <c r="O141" s="1965"/>
      <c r="P141" s="1965"/>
      <c r="Q141" s="1965"/>
      <c r="R141" s="1965"/>
      <c r="S141" s="1965"/>
      <c r="T141" s="1965"/>
      <c r="U141" s="1965"/>
      <c r="V141" s="1965"/>
      <c r="W141" s="1965"/>
      <c r="X141" s="1965"/>
      <c r="Y141" s="1965"/>
      <c r="Z141" s="1965"/>
    </row>
    <row r="142" spans="1:26">
      <c r="H142" s="1966"/>
      <c r="I142" s="1966"/>
      <c r="J142" s="1966"/>
      <c r="K142" s="1966"/>
      <c r="L142" s="1966"/>
      <c r="M142" s="1966"/>
      <c r="N142" s="1966"/>
      <c r="O142" s="1966"/>
      <c r="P142" s="1966"/>
      <c r="Q142" s="1966"/>
      <c r="R142" s="1966"/>
      <c r="S142" s="1966"/>
      <c r="T142" s="1966"/>
      <c r="U142" s="1966"/>
      <c r="V142" s="1966"/>
      <c r="W142" s="1966"/>
      <c r="X142" s="1966"/>
      <c r="Y142" s="1966"/>
      <c r="Z142" s="1966"/>
    </row>
    <row r="143" spans="1:26" ht="13.5" customHeight="1">
      <c r="A143" s="324"/>
      <c r="B143" s="324"/>
      <c r="C143" s="324"/>
      <c r="D143" s="324"/>
      <c r="E143" s="1965"/>
      <c r="F143" s="1965"/>
      <c r="G143" s="1965"/>
      <c r="H143" s="1965"/>
      <c r="I143" s="1965"/>
      <c r="J143" s="1965"/>
      <c r="K143" s="1965"/>
      <c r="L143" s="1965"/>
      <c r="M143" s="1965"/>
      <c r="N143" s="1965"/>
      <c r="O143" s="1965"/>
      <c r="P143" s="1965"/>
      <c r="Q143" s="1965"/>
      <c r="R143" s="1965"/>
      <c r="S143" s="1965"/>
      <c r="T143" s="1965"/>
      <c r="U143" s="1965"/>
      <c r="V143" s="1965"/>
      <c r="W143" s="1965"/>
      <c r="X143" s="1965"/>
      <c r="Y143" s="1965"/>
      <c r="Z143" s="1965"/>
    </row>
    <row r="144" spans="1:26">
      <c r="A144" s="324"/>
      <c r="B144" s="324"/>
      <c r="C144" s="324"/>
      <c r="D144" s="324"/>
      <c r="E144" s="1967"/>
      <c r="F144" s="1967"/>
      <c r="G144" s="1967"/>
      <c r="H144" s="1967"/>
      <c r="I144" s="1967"/>
      <c r="J144" s="1967"/>
      <c r="K144" s="1967"/>
      <c r="L144" s="1967"/>
      <c r="M144" s="1967"/>
      <c r="N144" s="1967"/>
      <c r="O144" s="1967"/>
      <c r="P144" s="1967"/>
      <c r="Q144" s="1967"/>
      <c r="R144" s="1967"/>
      <c r="S144" s="1967"/>
      <c r="T144" s="1967"/>
      <c r="U144" s="1967"/>
      <c r="V144" s="1967"/>
      <c r="W144" s="1967"/>
      <c r="X144" s="1967"/>
      <c r="Y144" s="1967"/>
      <c r="Z144" s="1967"/>
    </row>
    <row r="145" spans="1:27">
      <c r="A145" s="324"/>
      <c r="B145" s="324"/>
      <c r="C145" s="324"/>
      <c r="D145" s="324"/>
      <c r="E145" s="324"/>
      <c r="F145" s="324"/>
      <c r="G145" s="324"/>
      <c r="H145" s="324"/>
      <c r="I145" s="324"/>
      <c r="J145" s="324"/>
      <c r="K145" s="324"/>
      <c r="L145" s="324"/>
      <c r="M145" s="324"/>
      <c r="N145" s="324"/>
      <c r="O145" s="324"/>
      <c r="P145" s="324"/>
      <c r="Q145" s="324"/>
      <c r="R145" s="324"/>
      <c r="S145" s="324"/>
      <c r="T145" s="324"/>
      <c r="U145" s="324"/>
      <c r="V145" s="324"/>
      <c r="W145" s="324"/>
      <c r="X145" s="324"/>
      <c r="Y145" s="324"/>
      <c r="Z145" s="324"/>
    </row>
    <row r="146" spans="1:27" ht="15.75" customHeight="1">
      <c r="A146" s="324"/>
      <c r="B146" s="324"/>
      <c r="C146" s="324"/>
      <c r="D146" s="324"/>
      <c r="E146" s="324"/>
      <c r="F146" s="324"/>
      <c r="G146" s="324"/>
      <c r="H146" s="324"/>
      <c r="I146" s="324"/>
      <c r="J146" s="324"/>
      <c r="K146" s="324"/>
      <c r="L146" s="324"/>
      <c r="M146" s="324"/>
      <c r="N146" s="324"/>
      <c r="O146" s="324"/>
      <c r="P146" s="324"/>
      <c r="Q146" s="324"/>
      <c r="R146" s="324"/>
      <c r="S146" s="324"/>
      <c r="T146" s="324"/>
      <c r="U146" s="324"/>
      <c r="V146" s="324"/>
      <c r="W146" s="324"/>
      <c r="X146" s="324"/>
      <c r="Y146" s="324"/>
      <c r="Z146" s="324"/>
    </row>
    <row r="147" spans="1:27" ht="15.75" customHeight="1">
      <c r="A147" s="324"/>
      <c r="B147" s="324"/>
      <c r="C147" s="324"/>
      <c r="D147" s="324"/>
      <c r="E147" s="324"/>
      <c r="F147" s="324"/>
      <c r="G147" s="324"/>
      <c r="H147" s="324"/>
      <c r="I147" s="324"/>
      <c r="J147" s="324"/>
      <c r="K147" s="324"/>
      <c r="L147" s="324"/>
      <c r="M147" s="324"/>
      <c r="N147" s="324"/>
      <c r="O147" s="324"/>
      <c r="P147" s="324"/>
      <c r="Q147" s="324"/>
      <c r="R147" s="324"/>
      <c r="S147" s="324"/>
      <c r="T147" s="324"/>
      <c r="U147" s="324"/>
      <c r="V147" s="324"/>
      <c r="W147" s="324"/>
      <c r="X147" s="324"/>
      <c r="Y147" s="324"/>
      <c r="Z147" s="324"/>
    </row>
    <row r="148" spans="1:27" ht="18.75" customHeight="1">
      <c r="A148" s="1954"/>
      <c r="B148" s="1954"/>
      <c r="C148" s="1954"/>
      <c r="D148" s="1954"/>
      <c r="E148" s="1954"/>
      <c r="F148" s="1954"/>
      <c r="G148" s="1954"/>
      <c r="H148" s="1954"/>
      <c r="I148" s="1954"/>
      <c r="J148" s="1954"/>
      <c r="K148" s="1954"/>
      <c r="L148" s="1954"/>
      <c r="M148" s="1954"/>
      <c r="N148" s="1954"/>
      <c r="O148" s="1954"/>
      <c r="P148" s="1954"/>
      <c r="Q148" s="1954"/>
      <c r="R148" s="1954"/>
      <c r="S148" s="1954"/>
      <c r="T148" s="1954"/>
      <c r="U148" s="1954"/>
      <c r="V148" s="1954"/>
      <c r="W148" s="1954"/>
      <c r="X148" s="1954"/>
      <c r="Y148" s="1954"/>
      <c r="Z148" s="1954"/>
      <c r="AA148" s="317"/>
    </row>
    <row r="149" spans="1:27" ht="15.75" customHeight="1">
      <c r="A149" s="324"/>
      <c r="B149" s="324"/>
      <c r="C149" s="324"/>
      <c r="D149" s="324"/>
      <c r="E149" s="324"/>
      <c r="F149" s="324"/>
      <c r="G149" s="324"/>
      <c r="H149" s="324"/>
      <c r="I149" s="324"/>
      <c r="J149" s="324"/>
      <c r="K149" s="324"/>
      <c r="L149" s="324"/>
      <c r="M149" s="324"/>
      <c r="N149" s="324"/>
      <c r="O149" s="324"/>
      <c r="P149" s="324"/>
      <c r="Q149" s="324"/>
      <c r="R149" s="324"/>
      <c r="S149" s="324"/>
      <c r="T149" s="324"/>
      <c r="U149" s="324"/>
      <c r="V149" s="324"/>
      <c r="W149" s="324"/>
      <c r="X149" s="324"/>
      <c r="Y149" s="324"/>
      <c r="Z149" s="324"/>
      <c r="AA149" s="317"/>
    </row>
    <row r="150" spans="1:27" ht="15.75" customHeight="1">
      <c r="A150" s="324"/>
      <c r="B150" s="324"/>
      <c r="C150" s="324"/>
      <c r="D150" s="324"/>
      <c r="E150" s="324"/>
      <c r="F150" s="317"/>
      <c r="G150" s="324"/>
      <c r="H150" s="324"/>
      <c r="I150" s="324"/>
      <c r="J150" s="324"/>
      <c r="K150" s="324"/>
      <c r="L150" s="324"/>
      <c r="M150" s="324"/>
      <c r="N150" s="324"/>
      <c r="O150" s="324"/>
      <c r="P150" s="324"/>
      <c r="Q150" s="324"/>
      <c r="R150" s="324"/>
      <c r="S150" s="324"/>
      <c r="T150" s="324"/>
      <c r="U150" s="324"/>
      <c r="V150" s="324"/>
      <c r="W150" s="324"/>
      <c r="X150" s="324"/>
      <c r="Y150" s="324"/>
      <c r="Z150" s="324"/>
      <c r="AA150" s="317"/>
    </row>
    <row r="151" spans="1:27" ht="15.75" customHeight="1">
      <c r="A151" s="324"/>
      <c r="B151" s="324"/>
      <c r="C151" s="324"/>
      <c r="D151" s="324"/>
      <c r="E151" s="324"/>
      <c r="F151" s="317"/>
      <c r="G151" s="317"/>
      <c r="H151" s="324"/>
      <c r="I151" s="324"/>
      <c r="J151" s="324"/>
      <c r="K151" s="317"/>
      <c r="L151" s="324"/>
      <c r="M151" s="324"/>
      <c r="N151" s="324"/>
      <c r="O151" s="324"/>
      <c r="P151" s="324"/>
      <c r="Q151" s="324"/>
      <c r="R151" s="324"/>
      <c r="S151" s="324"/>
      <c r="T151" s="324"/>
      <c r="U151" s="324"/>
      <c r="V151" s="324"/>
      <c r="W151" s="324"/>
      <c r="X151" s="324"/>
      <c r="Y151" s="324"/>
      <c r="Z151" s="324"/>
      <c r="AA151" s="317"/>
    </row>
    <row r="152" spans="1:27" ht="15.75" customHeight="1">
      <c r="A152" s="324"/>
      <c r="B152" s="324"/>
      <c r="C152" s="324"/>
      <c r="D152" s="324"/>
      <c r="E152" s="324"/>
      <c r="F152" s="324"/>
      <c r="G152" s="324"/>
      <c r="H152" s="324"/>
      <c r="I152" s="1959"/>
      <c r="J152" s="1959"/>
      <c r="K152" s="1959"/>
      <c r="L152" s="1959"/>
      <c r="M152" s="1164"/>
      <c r="N152" s="324"/>
      <c r="O152" s="324"/>
      <c r="P152" s="324"/>
      <c r="Q152" s="324"/>
      <c r="R152" s="324"/>
      <c r="S152" s="324"/>
      <c r="T152" s="324"/>
      <c r="U152" s="324"/>
      <c r="V152" s="324"/>
      <c r="W152" s="324"/>
      <c r="X152" s="324"/>
      <c r="Y152" s="324"/>
      <c r="Z152" s="324"/>
      <c r="AA152" s="317"/>
    </row>
    <row r="153" spans="1:27" ht="15.75" customHeight="1">
      <c r="A153" s="324"/>
      <c r="B153" s="324"/>
      <c r="C153" s="324"/>
      <c r="D153" s="324"/>
      <c r="E153" s="324"/>
      <c r="F153" s="324"/>
      <c r="G153" s="324"/>
      <c r="H153" s="324"/>
      <c r="I153" s="1959"/>
      <c r="J153" s="1959"/>
      <c r="K153" s="1959"/>
      <c r="L153" s="1959"/>
      <c r="M153" s="1164"/>
      <c r="N153" s="324"/>
      <c r="O153" s="324"/>
      <c r="P153" s="324"/>
      <c r="Q153" s="324"/>
      <c r="R153" s="324"/>
      <c r="S153" s="324"/>
      <c r="T153" s="324"/>
      <c r="U153" s="324"/>
      <c r="V153" s="324"/>
      <c r="W153" s="324"/>
      <c r="X153" s="324"/>
      <c r="Y153" s="324"/>
      <c r="Z153" s="324"/>
      <c r="AA153" s="317"/>
    </row>
    <row r="154" spans="1:27" ht="15.75" customHeight="1">
      <c r="A154" s="324"/>
      <c r="B154" s="324"/>
      <c r="C154" s="324"/>
      <c r="D154" s="324"/>
      <c r="E154" s="324"/>
      <c r="F154" s="324"/>
      <c r="G154" s="324"/>
      <c r="H154" s="324"/>
      <c r="I154" s="1959"/>
      <c r="J154" s="1959"/>
      <c r="K154" s="1959"/>
      <c r="L154" s="1959"/>
      <c r="M154" s="1164"/>
      <c r="N154" s="324"/>
      <c r="O154" s="324"/>
      <c r="P154" s="324"/>
      <c r="Q154" s="324"/>
      <c r="R154" s="324"/>
      <c r="S154" s="324"/>
      <c r="T154" s="324"/>
      <c r="U154" s="324"/>
      <c r="V154" s="324"/>
      <c r="W154" s="324"/>
      <c r="X154" s="324"/>
      <c r="Y154" s="324"/>
      <c r="Z154" s="324"/>
      <c r="AA154" s="317"/>
    </row>
    <row r="155" spans="1:27" ht="15.75" customHeight="1">
      <c r="A155" s="324"/>
      <c r="B155" s="324"/>
      <c r="C155" s="324"/>
      <c r="D155" s="324"/>
      <c r="E155" s="324"/>
      <c r="F155" s="324"/>
      <c r="G155" s="324"/>
      <c r="H155" s="324"/>
      <c r="I155" s="1959"/>
      <c r="J155" s="1959"/>
      <c r="K155" s="1959"/>
      <c r="L155" s="1959"/>
      <c r="M155" s="1164"/>
      <c r="N155" s="324"/>
      <c r="O155" s="324"/>
      <c r="P155" s="324"/>
      <c r="Q155" s="324"/>
      <c r="R155" s="324"/>
      <c r="S155" s="324"/>
      <c r="T155" s="324"/>
      <c r="U155" s="324"/>
      <c r="V155" s="324"/>
      <c r="W155" s="324"/>
      <c r="X155" s="324"/>
      <c r="Y155" s="324"/>
      <c r="Z155" s="324"/>
      <c r="AA155" s="317"/>
    </row>
    <row r="156" spans="1:27" ht="15.75" customHeight="1">
      <c r="A156" s="324"/>
      <c r="B156" s="324"/>
      <c r="C156" s="324"/>
      <c r="D156" s="324"/>
      <c r="E156" s="324"/>
      <c r="F156" s="324"/>
      <c r="G156" s="324"/>
      <c r="H156" s="324"/>
      <c r="I156" s="324"/>
      <c r="J156" s="324"/>
      <c r="K156" s="324"/>
      <c r="L156" s="324"/>
      <c r="M156" s="324"/>
      <c r="N156" s="324"/>
      <c r="O156" s="324"/>
      <c r="P156" s="324"/>
      <c r="Q156" s="324"/>
      <c r="R156" s="324"/>
      <c r="S156" s="324"/>
      <c r="T156" s="324"/>
      <c r="U156" s="324"/>
      <c r="V156" s="324"/>
      <c r="W156" s="324"/>
      <c r="X156" s="324"/>
      <c r="Y156" s="324"/>
      <c r="Z156" s="324"/>
      <c r="AA156" s="317"/>
    </row>
    <row r="157" spans="1:27" ht="15.75" customHeight="1">
      <c r="A157" s="324"/>
      <c r="B157" s="324"/>
      <c r="C157" s="1954"/>
      <c r="D157" s="1954"/>
      <c r="E157" s="1954"/>
      <c r="F157" s="1954"/>
      <c r="G157" s="1161"/>
      <c r="H157" s="1954"/>
      <c r="I157" s="1954"/>
      <c r="J157" s="1954"/>
      <c r="K157" s="1954"/>
      <c r="L157" s="1954"/>
      <c r="M157" s="1954"/>
      <c r="N157" s="1954"/>
      <c r="O157" s="1954"/>
      <c r="P157" s="1954"/>
      <c r="Q157" s="1954"/>
      <c r="R157" s="1954"/>
      <c r="S157" s="1954"/>
      <c r="T157" s="1954"/>
      <c r="U157" s="1161"/>
      <c r="V157" s="1161"/>
      <c r="W157" s="1954"/>
      <c r="X157" s="1954"/>
      <c r="Y157" s="1954"/>
      <c r="Z157" s="324"/>
      <c r="AA157" s="317"/>
    </row>
    <row r="158" spans="1:27" ht="15.75" customHeight="1">
      <c r="A158" s="324"/>
      <c r="B158" s="324"/>
      <c r="C158" s="1161"/>
      <c r="D158" s="1961"/>
      <c r="E158" s="1961"/>
      <c r="F158" s="1161"/>
      <c r="G158" s="1161"/>
      <c r="H158" s="324"/>
      <c r="I158" s="324"/>
      <c r="J158" s="324"/>
      <c r="K158" s="317"/>
      <c r="L158" s="324"/>
      <c r="M158" s="324"/>
      <c r="N158" s="324"/>
      <c r="O158" s="324"/>
      <c r="P158" s="324"/>
      <c r="Q158" s="317"/>
      <c r="R158" s="317"/>
      <c r="S158" s="317"/>
      <c r="T158" s="317"/>
      <c r="U158" s="1161"/>
      <c r="V158" s="1161"/>
      <c r="W158" s="1962"/>
      <c r="X158" s="1962"/>
      <c r="Y158" s="1962"/>
      <c r="Z158" s="324"/>
      <c r="AA158" s="317"/>
    </row>
    <row r="159" spans="1:27" ht="15.75" customHeight="1">
      <c r="A159" s="324"/>
      <c r="B159" s="324"/>
      <c r="C159" s="1161"/>
      <c r="D159" s="1961"/>
      <c r="E159" s="1961"/>
      <c r="F159" s="1161"/>
      <c r="G159" s="1161"/>
      <c r="H159" s="324"/>
      <c r="I159" s="324"/>
      <c r="J159" s="324"/>
      <c r="K159" s="317"/>
      <c r="L159" s="324"/>
      <c r="M159" s="324"/>
      <c r="N159" s="324"/>
      <c r="O159" s="324"/>
      <c r="P159" s="324"/>
      <c r="Q159" s="317"/>
      <c r="R159" s="317"/>
      <c r="S159" s="317"/>
      <c r="T159" s="317"/>
      <c r="U159" s="1161"/>
      <c r="V159" s="1161"/>
      <c r="W159" s="1962"/>
      <c r="X159" s="1962"/>
      <c r="Y159" s="1962"/>
      <c r="Z159" s="324"/>
      <c r="AA159" s="317"/>
    </row>
    <row r="160" spans="1:27" ht="15.75" customHeight="1">
      <c r="A160" s="324"/>
      <c r="B160" s="324"/>
      <c r="C160" s="1161"/>
      <c r="D160" s="1961"/>
      <c r="E160" s="1961"/>
      <c r="F160" s="1161"/>
      <c r="G160" s="1161"/>
      <c r="H160" s="324"/>
      <c r="I160" s="324"/>
      <c r="J160" s="324"/>
      <c r="K160" s="317"/>
      <c r="L160" s="324"/>
      <c r="M160" s="324"/>
      <c r="N160" s="324"/>
      <c r="O160" s="324"/>
      <c r="P160" s="324"/>
      <c r="Q160" s="317"/>
      <c r="R160" s="317"/>
      <c r="S160" s="317"/>
      <c r="T160" s="317"/>
      <c r="U160" s="1161"/>
      <c r="V160" s="1161"/>
      <c r="W160" s="1962"/>
      <c r="X160" s="1962"/>
      <c r="Y160" s="1962"/>
      <c r="Z160" s="324"/>
      <c r="AA160" s="317"/>
    </row>
    <row r="161" spans="1:27" ht="15.75" customHeight="1">
      <c r="A161" s="324"/>
      <c r="B161" s="324"/>
      <c r="C161" s="1161"/>
      <c r="D161" s="1961"/>
      <c r="E161" s="1961"/>
      <c r="F161" s="1161"/>
      <c r="G161" s="1161"/>
      <c r="H161" s="324"/>
      <c r="I161" s="324"/>
      <c r="J161" s="324"/>
      <c r="K161" s="317"/>
      <c r="L161" s="324"/>
      <c r="M161" s="324"/>
      <c r="N161" s="324"/>
      <c r="O161" s="324"/>
      <c r="P161" s="324"/>
      <c r="Q161" s="317"/>
      <c r="R161" s="317"/>
      <c r="S161" s="317"/>
      <c r="T161" s="317"/>
      <c r="U161" s="1161"/>
      <c r="V161" s="1161"/>
      <c r="W161" s="1962"/>
      <c r="X161" s="1962"/>
      <c r="Y161" s="1962"/>
      <c r="Z161" s="324"/>
      <c r="AA161" s="317"/>
    </row>
    <row r="162" spans="1:27" ht="15.75" customHeight="1">
      <c r="A162" s="324"/>
      <c r="B162" s="324"/>
      <c r="C162" s="1161"/>
      <c r="D162" s="1961"/>
      <c r="E162" s="1961"/>
      <c r="F162" s="1161"/>
      <c r="G162" s="1161"/>
      <c r="H162" s="324"/>
      <c r="I162" s="324"/>
      <c r="J162" s="324"/>
      <c r="K162" s="317"/>
      <c r="L162" s="324"/>
      <c r="M162" s="324"/>
      <c r="N162" s="324"/>
      <c r="O162" s="324"/>
      <c r="P162" s="324"/>
      <c r="Q162" s="317"/>
      <c r="R162" s="317"/>
      <c r="S162" s="317"/>
      <c r="T162" s="317"/>
      <c r="U162" s="1161"/>
      <c r="V162" s="1161"/>
      <c r="W162" s="1962"/>
      <c r="X162" s="1962"/>
      <c r="Y162" s="1962"/>
      <c r="Z162" s="324"/>
      <c r="AA162" s="317"/>
    </row>
    <row r="163" spans="1:27" ht="15.75" customHeight="1">
      <c r="A163" s="324"/>
      <c r="B163" s="324"/>
      <c r="C163" s="1161"/>
      <c r="D163" s="1961"/>
      <c r="E163" s="1961"/>
      <c r="F163" s="1161"/>
      <c r="G163" s="1161"/>
      <c r="H163" s="324"/>
      <c r="I163" s="324"/>
      <c r="J163" s="324"/>
      <c r="K163" s="317"/>
      <c r="L163" s="324"/>
      <c r="M163" s="324"/>
      <c r="N163" s="324"/>
      <c r="O163" s="324"/>
      <c r="P163" s="324"/>
      <c r="Q163" s="317"/>
      <c r="R163" s="317"/>
      <c r="S163" s="317"/>
      <c r="T163" s="317"/>
      <c r="U163" s="1161"/>
      <c r="V163" s="1161"/>
      <c r="W163" s="1962"/>
      <c r="X163" s="1962"/>
      <c r="Y163" s="1962"/>
      <c r="Z163" s="324"/>
      <c r="AA163" s="317"/>
    </row>
    <row r="164" spans="1:27" ht="15.75" customHeight="1">
      <c r="A164" s="324"/>
      <c r="B164" s="324"/>
      <c r="C164" s="324"/>
      <c r="D164" s="324"/>
      <c r="E164" s="324"/>
      <c r="F164" s="324"/>
      <c r="G164" s="324"/>
      <c r="H164" s="324"/>
      <c r="I164" s="324"/>
      <c r="J164" s="324"/>
      <c r="K164" s="324"/>
      <c r="L164" s="324"/>
      <c r="M164" s="324"/>
      <c r="N164" s="324"/>
      <c r="O164" s="324"/>
      <c r="P164" s="324"/>
      <c r="Q164" s="324"/>
      <c r="R164" s="324"/>
      <c r="S164" s="324"/>
      <c r="T164" s="324"/>
      <c r="U164" s="324"/>
      <c r="V164" s="324"/>
      <c r="W164" s="324"/>
      <c r="X164" s="324"/>
      <c r="Y164" s="324"/>
      <c r="Z164" s="324"/>
      <c r="AA164" s="317"/>
    </row>
    <row r="165" spans="1:27" ht="15.75" customHeight="1">
      <c r="A165" s="324"/>
      <c r="B165" s="324"/>
      <c r="C165" s="324"/>
      <c r="D165" s="324"/>
      <c r="E165" s="1960"/>
      <c r="F165" s="1960"/>
      <c r="G165" s="1960"/>
      <c r="H165" s="1960"/>
      <c r="I165" s="1960"/>
      <c r="J165" s="1960"/>
      <c r="K165" s="1960"/>
      <c r="L165" s="1960"/>
      <c r="M165" s="1960"/>
      <c r="N165" s="1960"/>
      <c r="O165" s="1960"/>
      <c r="P165" s="1960"/>
      <c r="Q165" s="1960"/>
      <c r="R165" s="1960"/>
      <c r="S165" s="1960"/>
      <c r="T165" s="1960"/>
      <c r="U165" s="1960"/>
      <c r="V165" s="1960"/>
      <c r="W165" s="1960"/>
      <c r="X165" s="1960"/>
      <c r="Y165" s="1960"/>
      <c r="Z165" s="1960"/>
      <c r="AA165" s="317"/>
    </row>
    <row r="166" spans="1:27" ht="15.75" customHeight="1">
      <c r="A166" s="324"/>
      <c r="B166" s="324"/>
      <c r="C166" s="324"/>
      <c r="D166" s="324"/>
      <c r="E166" s="1960"/>
      <c r="F166" s="1960"/>
      <c r="G166" s="1960"/>
      <c r="H166" s="1960"/>
      <c r="I166" s="1960"/>
      <c r="J166" s="1960"/>
      <c r="K166" s="1960"/>
      <c r="L166" s="1960"/>
      <c r="M166" s="1960"/>
      <c r="N166" s="1960"/>
      <c r="O166" s="1960"/>
      <c r="P166" s="1960"/>
      <c r="Q166" s="1960"/>
      <c r="R166" s="1960"/>
      <c r="S166" s="1960"/>
      <c r="T166" s="1960"/>
      <c r="U166" s="1960"/>
      <c r="V166" s="1960"/>
      <c r="W166" s="1960"/>
      <c r="X166" s="1960"/>
      <c r="Y166" s="1960"/>
      <c r="Z166" s="1960"/>
      <c r="AA166" s="317"/>
    </row>
    <row r="167" spans="1:27" ht="15.75" customHeight="1">
      <c r="A167" s="324"/>
      <c r="B167" s="324"/>
      <c r="C167" s="324"/>
      <c r="D167" s="324"/>
      <c r="E167" s="324"/>
      <c r="F167" s="324"/>
      <c r="G167" s="324"/>
      <c r="H167" s="324"/>
      <c r="I167" s="324"/>
      <c r="J167" s="324"/>
      <c r="K167" s="324"/>
      <c r="L167" s="324"/>
      <c r="M167" s="324"/>
      <c r="N167" s="324"/>
      <c r="O167" s="324"/>
      <c r="P167" s="324"/>
      <c r="Q167" s="324"/>
      <c r="R167" s="324"/>
      <c r="S167" s="324"/>
      <c r="T167" s="324"/>
      <c r="U167" s="324"/>
      <c r="V167" s="324"/>
      <c r="W167" s="324"/>
      <c r="X167" s="324"/>
      <c r="Y167" s="324"/>
      <c r="Z167" s="324"/>
      <c r="AA167" s="317"/>
    </row>
    <row r="168" spans="1:27" ht="15.75" customHeight="1">
      <c r="A168" s="324"/>
      <c r="B168" s="324"/>
      <c r="C168" s="324"/>
      <c r="D168" s="324"/>
      <c r="E168" s="1960"/>
      <c r="F168" s="1960"/>
      <c r="G168" s="1960"/>
      <c r="H168" s="1960"/>
      <c r="I168" s="1960"/>
      <c r="J168" s="1960"/>
      <c r="K168" s="1960"/>
      <c r="L168" s="1960"/>
      <c r="M168" s="1960"/>
      <c r="N168" s="1960"/>
      <c r="O168" s="1960"/>
      <c r="P168" s="1960"/>
      <c r="Q168" s="1960"/>
      <c r="R168" s="1960"/>
      <c r="S168" s="1960"/>
      <c r="T168" s="1960"/>
      <c r="U168" s="1960"/>
      <c r="V168" s="1960"/>
      <c r="W168" s="1960"/>
      <c r="X168" s="1960"/>
      <c r="Y168" s="1960"/>
      <c r="Z168" s="1960"/>
      <c r="AA168" s="317"/>
    </row>
    <row r="169" spans="1:27" ht="15.75" customHeight="1">
      <c r="A169" s="324"/>
      <c r="B169" s="324"/>
      <c r="C169" s="324"/>
      <c r="D169" s="324"/>
      <c r="E169" s="1960"/>
      <c r="F169" s="1960"/>
      <c r="G169" s="1960"/>
      <c r="H169" s="1960"/>
      <c r="I169" s="1960"/>
      <c r="J169" s="1960"/>
      <c r="K169" s="1960"/>
      <c r="L169" s="1960"/>
      <c r="M169" s="1960"/>
      <c r="N169" s="1960"/>
      <c r="O169" s="1960"/>
      <c r="P169" s="1960"/>
      <c r="Q169" s="1960"/>
      <c r="R169" s="1960"/>
      <c r="S169" s="1960"/>
      <c r="T169" s="1960"/>
      <c r="U169" s="1960"/>
      <c r="V169" s="1960"/>
      <c r="W169" s="1960"/>
      <c r="X169" s="1960"/>
      <c r="Y169" s="1960"/>
      <c r="Z169" s="1960"/>
      <c r="AA169" s="317"/>
    </row>
    <row r="170" spans="1:27" ht="15.75" customHeight="1">
      <c r="A170" s="324"/>
      <c r="B170" s="324"/>
      <c r="C170" s="324"/>
      <c r="D170" s="324"/>
      <c r="E170" s="324"/>
      <c r="F170" s="324"/>
      <c r="G170" s="324"/>
      <c r="H170" s="324"/>
      <c r="I170" s="324"/>
      <c r="J170" s="324"/>
      <c r="K170" s="324"/>
      <c r="L170" s="324"/>
      <c r="M170" s="324"/>
      <c r="N170" s="324"/>
      <c r="O170" s="324"/>
      <c r="P170" s="324"/>
      <c r="Q170" s="324"/>
      <c r="R170" s="324"/>
      <c r="S170" s="324"/>
      <c r="T170" s="324"/>
      <c r="U170" s="324"/>
      <c r="V170" s="324"/>
      <c r="W170" s="324"/>
      <c r="X170" s="324"/>
      <c r="Y170" s="324"/>
      <c r="Z170" s="324"/>
      <c r="AA170" s="317"/>
    </row>
    <row r="171" spans="1:27" ht="15.75" customHeight="1">
      <c r="A171" s="515"/>
      <c r="B171" s="515"/>
      <c r="C171" s="515"/>
      <c r="D171" s="515"/>
      <c r="E171" s="515"/>
      <c r="F171" s="515"/>
      <c r="G171" s="515"/>
      <c r="H171" s="515"/>
      <c r="I171" s="515"/>
      <c r="J171" s="515"/>
      <c r="K171" s="515"/>
      <c r="L171" s="515"/>
      <c r="M171" s="515"/>
      <c r="N171" s="515"/>
      <c r="O171" s="515"/>
      <c r="P171" s="515"/>
      <c r="Q171" s="515"/>
      <c r="R171" s="515"/>
      <c r="S171" s="515"/>
      <c r="T171" s="515"/>
      <c r="U171" s="515"/>
      <c r="V171" s="515"/>
      <c r="W171" s="515"/>
      <c r="X171" s="515"/>
      <c r="Y171" s="515"/>
      <c r="Z171" s="515"/>
    </row>
    <row r="172" spans="1:27" ht="15.75" customHeight="1">
      <c r="A172" s="515"/>
      <c r="B172" s="515"/>
      <c r="C172" s="515"/>
      <c r="D172" s="515"/>
      <c r="E172" s="515"/>
      <c r="F172" s="515"/>
      <c r="G172" s="515"/>
      <c r="H172" s="515"/>
      <c r="I172" s="515"/>
      <c r="J172" s="515"/>
      <c r="K172" s="515"/>
      <c r="L172" s="515"/>
      <c r="M172" s="515"/>
      <c r="N172" s="515"/>
      <c r="O172" s="515"/>
      <c r="P172" s="515"/>
      <c r="Q172" s="515"/>
      <c r="R172" s="515"/>
      <c r="S172" s="515"/>
      <c r="T172" s="515"/>
      <c r="U172" s="515"/>
      <c r="V172" s="515"/>
      <c r="W172" s="515"/>
      <c r="X172" s="515"/>
      <c r="Y172" s="515"/>
      <c r="Z172" s="515"/>
    </row>
    <row r="173" spans="1:27" ht="15.75" customHeight="1">
      <c r="A173" s="515"/>
      <c r="B173" s="515"/>
      <c r="C173" s="515"/>
      <c r="D173" s="515"/>
      <c r="E173" s="515"/>
      <c r="F173" s="515"/>
      <c r="G173" s="515"/>
      <c r="H173" s="515"/>
      <c r="I173" s="515"/>
      <c r="J173" s="515"/>
      <c r="K173" s="515"/>
      <c r="L173" s="515"/>
      <c r="M173" s="515"/>
      <c r="N173" s="515"/>
      <c r="O173" s="515"/>
      <c r="P173" s="515"/>
      <c r="Q173" s="515"/>
      <c r="R173" s="515"/>
      <c r="S173" s="515"/>
      <c r="T173" s="515"/>
      <c r="U173" s="515"/>
      <c r="V173" s="515"/>
      <c r="W173" s="515"/>
      <c r="X173" s="515"/>
      <c r="Y173" s="515"/>
      <c r="Z173" s="515"/>
    </row>
    <row r="174" spans="1:27" ht="18.75" customHeight="1">
      <c r="A174" s="1954"/>
      <c r="B174" s="1954"/>
      <c r="C174" s="1954"/>
      <c r="D174" s="1954"/>
      <c r="E174" s="1954"/>
      <c r="F174" s="1954"/>
      <c r="G174" s="1954"/>
      <c r="H174" s="1954"/>
      <c r="I174" s="1954"/>
      <c r="J174" s="1954"/>
      <c r="K174" s="1954"/>
      <c r="L174" s="1954"/>
      <c r="M174" s="1954"/>
      <c r="N174" s="1954"/>
      <c r="O174" s="1954"/>
      <c r="P174" s="1954"/>
      <c r="Q174" s="1954"/>
      <c r="R174" s="1954"/>
      <c r="S174" s="1954"/>
      <c r="T174" s="1954"/>
      <c r="U174" s="1954"/>
      <c r="V174" s="1954"/>
      <c r="W174" s="1954"/>
      <c r="X174" s="1954"/>
      <c r="Y174" s="1954"/>
      <c r="Z174" s="1954"/>
      <c r="AA174" s="317"/>
    </row>
    <row r="175" spans="1:27" ht="15.75" customHeight="1">
      <c r="A175" s="324"/>
      <c r="B175" s="324"/>
      <c r="C175" s="324"/>
      <c r="D175" s="324"/>
      <c r="E175" s="324"/>
      <c r="F175" s="324"/>
      <c r="G175" s="324"/>
      <c r="H175" s="324"/>
      <c r="I175" s="324"/>
      <c r="J175" s="324"/>
      <c r="K175" s="324"/>
      <c r="L175" s="324"/>
      <c r="M175" s="324"/>
      <c r="N175" s="324"/>
      <c r="O175" s="324"/>
      <c r="P175" s="324"/>
      <c r="Q175" s="324"/>
      <c r="R175" s="324"/>
      <c r="S175" s="324"/>
      <c r="T175" s="324"/>
      <c r="U175" s="324"/>
      <c r="V175" s="324"/>
      <c r="W175" s="324"/>
      <c r="X175" s="324"/>
      <c r="Y175" s="324"/>
      <c r="Z175" s="324"/>
      <c r="AA175" s="317"/>
    </row>
    <row r="176" spans="1:27" ht="15.75" customHeight="1">
      <c r="A176" s="324"/>
      <c r="B176" s="324"/>
      <c r="C176" s="324"/>
      <c r="D176" s="324"/>
      <c r="E176" s="324"/>
      <c r="F176" s="317"/>
      <c r="G176" s="324"/>
      <c r="H176" s="324"/>
      <c r="I176" s="324"/>
      <c r="J176" s="324"/>
      <c r="K176" s="324"/>
      <c r="L176" s="324"/>
      <c r="M176" s="324"/>
      <c r="N176" s="324"/>
      <c r="O176" s="324"/>
      <c r="P176" s="324"/>
      <c r="Q176" s="324"/>
      <c r="R176" s="324"/>
      <c r="S176" s="324"/>
      <c r="T176" s="324"/>
      <c r="U176" s="324"/>
      <c r="V176" s="324"/>
      <c r="W176" s="324"/>
      <c r="X176" s="324"/>
      <c r="Y176" s="324"/>
      <c r="Z176" s="324"/>
      <c r="AA176" s="317"/>
    </row>
    <row r="177" spans="1:27" ht="15.75" customHeight="1">
      <c r="A177" s="324"/>
      <c r="B177" s="324"/>
      <c r="C177" s="324"/>
      <c r="D177" s="324"/>
      <c r="E177" s="324"/>
      <c r="F177" s="317"/>
      <c r="G177" s="317"/>
      <c r="H177" s="324"/>
      <c r="I177" s="324"/>
      <c r="J177" s="324"/>
      <c r="K177" s="317"/>
      <c r="L177" s="324"/>
      <c r="M177" s="324"/>
      <c r="N177" s="324"/>
      <c r="O177" s="324"/>
      <c r="P177" s="324"/>
      <c r="Q177" s="324"/>
      <c r="R177" s="324"/>
      <c r="S177" s="324"/>
      <c r="T177" s="324"/>
      <c r="U177" s="324"/>
      <c r="V177" s="324"/>
      <c r="W177" s="324"/>
      <c r="X177" s="324"/>
      <c r="Y177" s="324"/>
      <c r="Z177" s="324"/>
      <c r="AA177" s="317"/>
    </row>
    <row r="178" spans="1:27" ht="15.75" customHeight="1">
      <c r="A178" s="324"/>
      <c r="B178" s="324"/>
      <c r="C178" s="324"/>
      <c r="D178" s="324"/>
      <c r="E178" s="324"/>
      <c r="F178" s="324"/>
      <c r="G178" s="324"/>
      <c r="H178" s="324"/>
      <c r="I178" s="1959"/>
      <c r="J178" s="1959"/>
      <c r="K178" s="1959"/>
      <c r="L178" s="1959"/>
      <c r="M178" s="1164"/>
      <c r="N178" s="324"/>
      <c r="O178" s="324"/>
      <c r="P178" s="324"/>
      <c r="Q178" s="324"/>
      <c r="R178" s="324"/>
      <c r="S178" s="324"/>
      <c r="T178" s="324"/>
      <c r="U178" s="324"/>
      <c r="V178" s="324"/>
      <c r="W178" s="324"/>
      <c r="X178" s="324"/>
      <c r="Y178" s="324"/>
      <c r="Z178" s="324"/>
      <c r="AA178" s="317"/>
    </row>
    <row r="179" spans="1:27" ht="15.75" customHeight="1">
      <c r="A179" s="324"/>
      <c r="B179" s="324"/>
      <c r="C179" s="324"/>
      <c r="D179" s="324"/>
      <c r="E179" s="324"/>
      <c r="F179" s="324"/>
      <c r="G179" s="324"/>
      <c r="H179" s="324"/>
      <c r="I179" s="1959"/>
      <c r="J179" s="1959"/>
      <c r="K179" s="1959"/>
      <c r="L179" s="1959"/>
      <c r="M179" s="1164"/>
      <c r="N179" s="324"/>
      <c r="O179" s="324"/>
      <c r="P179" s="324"/>
      <c r="Q179" s="324"/>
      <c r="R179" s="324"/>
      <c r="S179" s="324"/>
      <c r="T179" s="324"/>
      <c r="U179" s="324"/>
      <c r="V179" s="324"/>
      <c r="W179" s="324"/>
      <c r="X179" s="324"/>
      <c r="Y179" s="324"/>
      <c r="Z179" s="324"/>
      <c r="AA179" s="317"/>
    </row>
    <row r="180" spans="1:27" ht="15.75" customHeight="1">
      <c r="A180" s="324"/>
      <c r="B180" s="324"/>
      <c r="C180" s="324"/>
      <c r="D180" s="324"/>
      <c r="E180" s="324"/>
      <c r="F180" s="324"/>
      <c r="G180" s="324"/>
      <c r="H180" s="324"/>
      <c r="I180" s="1959"/>
      <c r="J180" s="1959"/>
      <c r="K180" s="1959"/>
      <c r="L180" s="1959"/>
      <c r="M180" s="1164"/>
      <c r="N180" s="324"/>
      <c r="O180" s="324"/>
      <c r="P180" s="324"/>
      <c r="Q180" s="324"/>
      <c r="R180" s="324"/>
      <c r="S180" s="324"/>
      <c r="T180" s="324"/>
      <c r="U180" s="324"/>
      <c r="V180" s="324"/>
      <c r="W180" s="324"/>
      <c r="X180" s="324"/>
      <c r="Y180" s="324"/>
      <c r="Z180" s="324"/>
      <c r="AA180" s="317"/>
    </row>
    <row r="181" spans="1:27" ht="15.75" customHeight="1">
      <c r="A181" s="324"/>
      <c r="B181" s="324"/>
      <c r="C181" s="324"/>
      <c r="D181" s="324"/>
      <c r="E181" s="324"/>
      <c r="F181" s="324"/>
      <c r="G181" s="324"/>
      <c r="H181" s="324"/>
      <c r="I181" s="1959"/>
      <c r="J181" s="1959"/>
      <c r="K181" s="1959"/>
      <c r="L181" s="1959"/>
      <c r="M181" s="1164"/>
      <c r="N181" s="324"/>
      <c r="O181" s="324"/>
      <c r="P181" s="324"/>
      <c r="Q181" s="324"/>
      <c r="R181" s="324"/>
      <c r="S181" s="324"/>
      <c r="T181" s="324"/>
      <c r="U181" s="324"/>
      <c r="V181" s="324"/>
      <c r="W181" s="324"/>
      <c r="X181" s="324"/>
      <c r="Y181" s="324"/>
      <c r="Z181" s="324"/>
      <c r="AA181" s="317"/>
    </row>
    <row r="182" spans="1:27" ht="15.75" customHeight="1">
      <c r="A182" s="324"/>
      <c r="B182" s="324"/>
      <c r="C182" s="324"/>
      <c r="D182" s="324"/>
      <c r="E182" s="324"/>
      <c r="F182" s="324"/>
      <c r="G182" s="324"/>
      <c r="H182" s="324"/>
      <c r="I182" s="324"/>
      <c r="J182" s="324"/>
      <c r="K182" s="324"/>
      <c r="L182" s="324"/>
      <c r="M182" s="324"/>
      <c r="N182" s="324"/>
      <c r="O182" s="324"/>
      <c r="P182" s="324"/>
      <c r="Q182" s="324"/>
      <c r="R182" s="324"/>
      <c r="S182" s="324"/>
      <c r="T182" s="324"/>
      <c r="U182" s="324"/>
      <c r="V182" s="324"/>
      <c r="W182" s="324"/>
      <c r="X182" s="324"/>
      <c r="Y182" s="324"/>
      <c r="Z182" s="324"/>
      <c r="AA182" s="317"/>
    </row>
    <row r="183" spans="1:27" ht="15.75" customHeight="1">
      <c r="A183" s="324"/>
      <c r="B183" s="324"/>
      <c r="C183" s="1954"/>
      <c r="D183" s="1954"/>
      <c r="E183" s="1954"/>
      <c r="F183" s="1954"/>
      <c r="G183" s="1161"/>
      <c r="H183" s="1954"/>
      <c r="I183" s="1954"/>
      <c r="J183" s="1954"/>
      <c r="K183" s="1954"/>
      <c r="L183" s="1954"/>
      <c r="M183" s="1954"/>
      <c r="N183" s="1954"/>
      <c r="O183" s="1954"/>
      <c r="P183" s="1954"/>
      <c r="Q183" s="1954"/>
      <c r="R183" s="1954"/>
      <c r="S183" s="1954"/>
      <c r="T183" s="1954"/>
      <c r="U183" s="1161"/>
      <c r="V183" s="1161"/>
      <c r="W183" s="1954"/>
      <c r="X183" s="1954"/>
      <c r="Y183" s="1954"/>
      <c r="Z183" s="324"/>
      <c r="AA183" s="317"/>
    </row>
    <row r="184" spans="1:27" ht="15.75" customHeight="1">
      <c r="A184" s="324"/>
      <c r="B184" s="324"/>
      <c r="C184" s="1161"/>
      <c r="D184" s="1961"/>
      <c r="E184" s="1961"/>
      <c r="F184" s="1161"/>
      <c r="G184" s="1161"/>
      <c r="H184" s="324"/>
      <c r="I184" s="324"/>
      <c r="J184" s="324"/>
      <c r="K184" s="317"/>
      <c r="L184" s="324"/>
      <c r="M184" s="324"/>
      <c r="N184" s="324"/>
      <c r="O184" s="324"/>
      <c r="P184" s="324"/>
      <c r="Q184" s="317"/>
      <c r="R184" s="317"/>
      <c r="S184" s="317"/>
      <c r="T184" s="317"/>
      <c r="U184" s="1161"/>
      <c r="V184" s="1161"/>
      <c r="W184" s="1962"/>
      <c r="X184" s="1962"/>
      <c r="Y184" s="1962"/>
      <c r="Z184" s="324"/>
      <c r="AA184" s="317"/>
    </row>
    <row r="185" spans="1:27" ht="15.75" customHeight="1">
      <c r="A185" s="324"/>
      <c r="B185" s="324"/>
      <c r="C185" s="1161"/>
      <c r="D185" s="1961"/>
      <c r="E185" s="1961"/>
      <c r="F185" s="1161"/>
      <c r="G185" s="1161"/>
      <c r="H185" s="324"/>
      <c r="I185" s="324"/>
      <c r="J185" s="324"/>
      <c r="K185" s="317"/>
      <c r="L185" s="324"/>
      <c r="M185" s="324"/>
      <c r="N185" s="324"/>
      <c r="O185" s="324"/>
      <c r="P185" s="324"/>
      <c r="Q185" s="317"/>
      <c r="R185" s="317"/>
      <c r="S185" s="317"/>
      <c r="T185" s="317"/>
      <c r="U185" s="1161"/>
      <c r="V185" s="1161"/>
      <c r="W185" s="1962"/>
      <c r="X185" s="1962"/>
      <c r="Y185" s="1962"/>
      <c r="Z185" s="324"/>
      <c r="AA185" s="317"/>
    </row>
    <row r="186" spans="1:27" ht="15.75" customHeight="1">
      <c r="A186" s="324"/>
      <c r="B186" s="324"/>
      <c r="C186" s="1161"/>
      <c r="D186" s="1961"/>
      <c r="E186" s="1961"/>
      <c r="F186" s="1161"/>
      <c r="G186" s="1161"/>
      <c r="H186" s="324"/>
      <c r="I186" s="324"/>
      <c r="J186" s="324"/>
      <c r="K186" s="317"/>
      <c r="L186" s="324"/>
      <c r="M186" s="324"/>
      <c r="N186" s="324"/>
      <c r="O186" s="324"/>
      <c r="P186" s="324"/>
      <c r="Q186" s="317"/>
      <c r="R186" s="317"/>
      <c r="S186" s="317"/>
      <c r="T186" s="317"/>
      <c r="U186" s="1161"/>
      <c r="V186" s="1161"/>
      <c r="W186" s="1962"/>
      <c r="X186" s="1962"/>
      <c r="Y186" s="1962"/>
      <c r="Z186" s="324"/>
      <c r="AA186" s="317"/>
    </row>
    <row r="187" spans="1:27" ht="15.75" customHeight="1">
      <c r="A187" s="324"/>
      <c r="B187" s="324"/>
      <c r="C187" s="1161"/>
      <c r="D187" s="1961"/>
      <c r="E187" s="1961"/>
      <c r="F187" s="1161"/>
      <c r="G187" s="1161"/>
      <c r="H187" s="324"/>
      <c r="I187" s="324"/>
      <c r="J187" s="324"/>
      <c r="K187" s="317"/>
      <c r="L187" s="324"/>
      <c r="M187" s="324"/>
      <c r="N187" s="324"/>
      <c r="O187" s="324"/>
      <c r="P187" s="324"/>
      <c r="Q187" s="317"/>
      <c r="R187" s="317"/>
      <c r="S187" s="317"/>
      <c r="T187" s="317"/>
      <c r="U187" s="1161"/>
      <c r="V187" s="1161"/>
      <c r="W187" s="1962"/>
      <c r="X187" s="1962"/>
      <c r="Y187" s="1962"/>
      <c r="Z187" s="324"/>
      <c r="AA187" s="317"/>
    </row>
    <row r="188" spans="1:27" ht="15.75" customHeight="1">
      <c r="A188" s="324"/>
      <c r="B188" s="324"/>
      <c r="C188" s="1161"/>
      <c r="D188" s="1961"/>
      <c r="E188" s="1961"/>
      <c r="F188" s="1161"/>
      <c r="G188" s="1161"/>
      <c r="H188" s="324"/>
      <c r="I188" s="324"/>
      <c r="J188" s="324"/>
      <c r="K188" s="317"/>
      <c r="L188" s="324"/>
      <c r="M188" s="324"/>
      <c r="N188" s="324"/>
      <c r="O188" s="324"/>
      <c r="P188" s="324"/>
      <c r="Q188" s="317"/>
      <c r="R188" s="317"/>
      <c r="S188" s="317"/>
      <c r="T188" s="317"/>
      <c r="U188" s="1161"/>
      <c r="V188" s="1161"/>
      <c r="W188" s="1962"/>
      <c r="X188" s="1962"/>
      <c r="Y188" s="1962"/>
      <c r="Z188" s="324"/>
      <c r="AA188" s="317"/>
    </row>
    <row r="189" spans="1:27" ht="15.75" customHeight="1">
      <c r="A189" s="324"/>
      <c r="B189" s="324"/>
      <c r="C189" s="1161"/>
      <c r="D189" s="1961"/>
      <c r="E189" s="1961"/>
      <c r="F189" s="1161"/>
      <c r="G189" s="1161"/>
      <c r="H189" s="324"/>
      <c r="I189" s="324"/>
      <c r="J189" s="324"/>
      <c r="K189" s="317"/>
      <c r="L189" s="324"/>
      <c r="M189" s="324"/>
      <c r="N189" s="324"/>
      <c r="O189" s="324"/>
      <c r="P189" s="324"/>
      <c r="Q189" s="317"/>
      <c r="R189" s="317"/>
      <c r="S189" s="317"/>
      <c r="T189" s="317"/>
      <c r="U189" s="1161"/>
      <c r="V189" s="1161"/>
      <c r="W189" s="1962"/>
      <c r="X189" s="1962"/>
      <c r="Y189" s="1962"/>
      <c r="Z189" s="324"/>
      <c r="AA189" s="317"/>
    </row>
    <row r="190" spans="1:27" ht="15.75" customHeight="1">
      <c r="A190" s="324"/>
      <c r="B190" s="324"/>
      <c r="C190" s="324"/>
      <c r="D190" s="324"/>
      <c r="E190" s="324"/>
      <c r="F190" s="324"/>
      <c r="G190" s="324"/>
      <c r="H190" s="324"/>
      <c r="I190" s="324"/>
      <c r="J190" s="324"/>
      <c r="K190" s="324"/>
      <c r="L190" s="324"/>
      <c r="M190" s="324"/>
      <c r="N190" s="324"/>
      <c r="O190" s="324"/>
      <c r="P190" s="324"/>
      <c r="Q190" s="324"/>
      <c r="R190" s="324"/>
      <c r="S190" s="324"/>
      <c r="T190" s="324"/>
      <c r="U190" s="324"/>
      <c r="V190" s="324"/>
      <c r="W190" s="324"/>
      <c r="X190" s="324"/>
      <c r="Y190" s="324"/>
      <c r="Z190" s="324"/>
      <c r="AA190" s="317"/>
    </row>
    <row r="191" spans="1:27" ht="15.75" customHeight="1">
      <c r="A191" s="324"/>
      <c r="B191" s="324"/>
      <c r="C191" s="324"/>
      <c r="D191" s="324"/>
      <c r="E191" s="1960"/>
      <c r="F191" s="1960"/>
      <c r="G191" s="1960"/>
      <c r="H191" s="1960"/>
      <c r="I191" s="1960"/>
      <c r="J191" s="1960"/>
      <c r="K191" s="1960"/>
      <c r="L191" s="1960"/>
      <c r="M191" s="1960"/>
      <c r="N191" s="1960"/>
      <c r="O191" s="1960"/>
      <c r="P191" s="1960"/>
      <c r="Q191" s="1960"/>
      <c r="R191" s="1960"/>
      <c r="S191" s="1960"/>
      <c r="T191" s="1960"/>
      <c r="U191" s="1960"/>
      <c r="V191" s="1960"/>
      <c r="W191" s="1960"/>
      <c r="X191" s="1960"/>
      <c r="Y191" s="1960"/>
      <c r="Z191" s="1960"/>
      <c r="AA191" s="317"/>
    </row>
    <row r="192" spans="1:27" ht="15.75" customHeight="1">
      <c r="A192" s="324"/>
      <c r="B192" s="324"/>
      <c r="C192" s="324"/>
      <c r="D192" s="324"/>
      <c r="E192" s="1960"/>
      <c r="F192" s="1960"/>
      <c r="G192" s="1960"/>
      <c r="H192" s="1960"/>
      <c r="I192" s="1960"/>
      <c r="J192" s="1960"/>
      <c r="K192" s="1960"/>
      <c r="L192" s="1960"/>
      <c r="M192" s="1960"/>
      <c r="N192" s="1960"/>
      <c r="O192" s="1960"/>
      <c r="P192" s="1960"/>
      <c r="Q192" s="1960"/>
      <c r="R192" s="1960"/>
      <c r="S192" s="1960"/>
      <c r="T192" s="1960"/>
      <c r="U192" s="1960"/>
      <c r="V192" s="1960"/>
      <c r="W192" s="1960"/>
      <c r="X192" s="1960"/>
      <c r="Y192" s="1960"/>
      <c r="Z192" s="1960"/>
      <c r="AA192" s="317"/>
    </row>
    <row r="193" spans="1:27" ht="15.75" customHeight="1">
      <c r="A193" s="324"/>
      <c r="B193" s="324"/>
      <c r="C193" s="324"/>
      <c r="D193" s="324"/>
      <c r="E193" s="324"/>
      <c r="F193" s="324"/>
      <c r="G193" s="324"/>
      <c r="H193" s="324"/>
      <c r="I193" s="324"/>
      <c r="J193" s="324"/>
      <c r="K193" s="324"/>
      <c r="L193" s="324"/>
      <c r="M193" s="324"/>
      <c r="N193" s="324"/>
      <c r="O193" s="324"/>
      <c r="P193" s="324"/>
      <c r="Q193" s="324"/>
      <c r="R193" s="324"/>
      <c r="S193" s="324"/>
      <c r="T193" s="324"/>
      <c r="U193" s="324"/>
      <c r="V193" s="324"/>
      <c r="W193" s="324"/>
      <c r="X193" s="324"/>
      <c r="Y193" s="324"/>
      <c r="Z193" s="324"/>
      <c r="AA193" s="317"/>
    </row>
    <row r="194" spans="1:27" ht="15.75" customHeight="1">
      <c r="A194" s="324"/>
      <c r="B194" s="324"/>
      <c r="C194" s="324"/>
      <c r="D194" s="324"/>
      <c r="E194" s="1960"/>
      <c r="F194" s="1960"/>
      <c r="G194" s="1960"/>
      <c r="H194" s="1960"/>
      <c r="I194" s="1960"/>
      <c r="J194" s="1960"/>
      <c r="K194" s="1960"/>
      <c r="L194" s="1960"/>
      <c r="M194" s="1960"/>
      <c r="N194" s="1960"/>
      <c r="O194" s="1960"/>
      <c r="P194" s="1960"/>
      <c r="Q194" s="1960"/>
      <c r="R194" s="1960"/>
      <c r="S194" s="1960"/>
      <c r="T194" s="1960"/>
      <c r="U194" s="1960"/>
      <c r="V194" s="1960"/>
      <c r="W194" s="1960"/>
      <c r="X194" s="1960"/>
      <c r="Y194" s="1960"/>
      <c r="Z194" s="1960"/>
      <c r="AA194" s="317"/>
    </row>
    <row r="195" spans="1:27" ht="15.75" customHeight="1">
      <c r="A195" s="324"/>
      <c r="B195" s="324"/>
      <c r="C195" s="324"/>
      <c r="D195" s="324"/>
      <c r="E195" s="1960"/>
      <c r="F195" s="1960"/>
      <c r="G195" s="1960"/>
      <c r="H195" s="1960"/>
      <c r="I195" s="1960"/>
      <c r="J195" s="1960"/>
      <c r="K195" s="1960"/>
      <c r="L195" s="1960"/>
      <c r="M195" s="1960"/>
      <c r="N195" s="1960"/>
      <c r="O195" s="1960"/>
      <c r="P195" s="1960"/>
      <c r="Q195" s="1960"/>
      <c r="R195" s="1960"/>
      <c r="S195" s="1960"/>
      <c r="T195" s="1960"/>
      <c r="U195" s="1960"/>
      <c r="V195" s="1960"/>
      <c r="W195" s="1960"/>
      <c r="X195" s="1960"/>
      <c r="Y195" s="1960"/>
      <c r="Z195" s="1960"/>
      <c r="AA195" s="317"/>
    </row>
    <row r="196" spans="1:27" ht="15.75" customHeight="1">
      <c r="A196" s="324"/>
      <c r="B196" s="324"/>
      <c r="C196" s="324"/>
      <c r="D196" s="324"/>
      <c r="E196" s="324"/>
      <c r="F196" s="324"/>
      <c r="G196" s="324"/>
      <c r="H196" s="324"/>
      <c r="I196" s="324"/>
      <c r="J196" s="324"/>
      <c r="K196" s="324"/>
      <c r="L196" s="324"/>
      <c r="M196" s="324"/>
      <c r="N196" s="324"/>
      <c r="O196" s="324"/>
      <c r="P196" s="324"/>
      <c r="Q196" s="324"/>
      <c r="R196" s="324"/>
      <c r="S196" s="324"/>
      <c r="T196" s="324"/>
      <c r="U196" s="324"/>
      <c r="V196" s="324"/>
      <c r="W196" s="324"/>
      <c r="X196" s="324"/>
      <c r="Y196" s="324"/>
      <c r="Z196" s="324"/>
      <c r="AA196" s="317"/>
    </row>
    <row r="202" spans="1:27" ht="18.75" customHeight="1">
      <c r="A202" s="1954"/>
      <c r="B202" s="1954"/>
      <c r="C202" s="1954"/>
      <c r="D202" s="1954"/>
      <c r="E202" s="1954"/>
      <c r="F202" s="1954"/>
      <c r="G202" s="1954"/>
      <c r="H202" s="1954"/>
      <c r="I202" s="1954"/>
      <c r="J202" s="1954"/>
      <c r="K202" s="1954"/>
      <c r="L202" s="1954"/>
      <c r="M202" s="1954"/>
      <c r="N202" s="1954"/>
      <c r="O202" s="1954"/>
      <c r="P202" s="1954"/>
      <c r="Q202" s="1954"/>
      <c r="R202" s="1954"/>
      <c r="S202" s="1954"/>
      <c r="T202" s="1954"/>
      <c r="U202" s="1954"/>
      <c r="V202" s="1954"/>
      <c r="W202" s="1954"/>
      <c r="X202" s="1954"/>
      <c r="Y202" s="1954"/>
      <c r="Z202" s="1954"/>
      <c r="AA202" s="317"/>
    </row>
    <row r="203" spans="1:27" ht="15.75" customHeight="1">
      <c r="A203" s="324"/>
      <c r="B203" s="324"/>
      <c r="C203" s="324"/>
      <c r="D203" s="324"/>
      <c r="E203" s="324"/>
      <c r="F203" s="324"/>
      <c r="G203" s="324"/>
      <c r="H203" s="324"/>
      <c r="I203" s="324"/>
      <c r="J203" s="324"/>
      <c r="K203" s="324"/>
      <c r="L203" s="324"/>
      <c r="M203" s="324"/>
      <c r="N203" s="324"/>
      <c r="O203" s="324"/>
      <c r="P203" s="324"/>
      <c r="Q203" s="324"/>
      <c r="R203" s="324"/>
      <c r="S203" s="324"/>
      <c r="T203" s="324"/>
      <c r="U203" s="324"/>
      <c r="V203" s="324"/>
      <c r="W203" s="324"/>
      <c r="X203" s="324"/>
      <c r="Y203" s="324"/>
      <c r="Z203" s="324"/>
      <c r="AA203" s="317"/>
    </row>
    <row r="204" spans="1:27" ht="15.75" customHeight="1">
      <c r="A204" s="324"/>
      <c r="B204" s="324"/>
      <c r="C204" s="324"/>
      <c r="D204" s="324"/>
      <c r="E204" s="324"/>
      <c r="F204" s="317"/>
      <c r="G204" s="324"/>
      <c r="H204" s="324"/>
      <c r="I204" s="324"/>
      <c r="J204" s="324"/>
      <c r="K204" s="324"/>
      <c r="L204" s="324"/>
      <c r="M204" s="324"/>
      <c r="N204" s="324"/>
      <c r="O204" s="324"/>
      <c r="P204" s="324"/>
      <c r="Q204" s="324"/>
      <c r="R204" s="324"/>
      <c r="S204" s="324"/>
      <c r="T204" s="324"/>
      <c r="U204" s="324"/>
      <c r="V204" s="324"/>
      <c r="W204" s="324"/>
      <c r="X204" s="324"/>
      <c r="Y204" s="324"/>
      <c r="Z204" s="324"/>
      <c r="AA204" s="317"/>
    </row>
    <row r="205" spans="1:27" ht="15.75" customHeight="1">
      <c r="A205" s="324"/>
      <c r="B205" s="324"/>
      <c r="C205" s="324"/>
      <c r="D205" s="324"/>
      <c r="E205" s="324"/>
      <c r="F205" s="317"/>
      <c r="G205" s="317"/>
      <c r="H205" s="324"/>
      <c r="I205" s="324"/>
      <c r="J205" s="324"/>
      <c r="K205" s="317"/>
      <c r="L205" s="324"/>
      <c r="M205" s="324"/>
      <c r="N205" s="324"/>
      <c r="O205" s="324"/>
      <c r="P205" s="324"/>
      <c r="Q205" s="324"/>
      <c r="R205" s="324"/>
      <c r="S205" s="324"/>
      <c r="T205" s="324"/>
      <c r="U205" s="324"/>
      <c r="V205" s="324"/>
      <c r="W205" s="324"/>
      <c r="X205" s="324"/>
      <c r="Y205" s="324"/>
      <c r="Z205" s="324"/>
      <c r="AA205" s="317"/>
    </row>
    <row r="206" spans="1:27" ht="15.75" customHeight="1">
      <c r="A206" s="324"/>
      <c r="B206" s="324"/>
      <c r="C206" s="324"/>
      <c r="D206" s="324"/>
      <c r="E206" s="324"/>
      <c r="F206" s="324"/>
      <c r="G206" s="324"/>
      <c r="H206" s="324"/>
      <c r="I206" s="1959"/>
      <c r="J206" s="1959"/>
      <c r="K206" s="1959"/>
      <c r="L206" s="1959"/>
      <c r="M206" s="1164"/>
      <c r="N206" s="324"/>
      <c r="O206" s="324"/>
      <c r="P206" s="324"/>
      <c r="Q206" s="324"/>
      <c r="R206" s="324"/>
      <c r="S206" s="324"/>
      <c r="T206" s="324"/>
      <c r="U206" s="324"/>
      <c r="V206" s="324"/>
      <c r="W206" s="324"/>
      <c r="X206" s="324"/>
      <c r="Y206" s="324"/>
      <c r="Z206" s="324"/>
      <c r="AA206" s="317"/>
    </row>
    <row r="207" spans="1:27" ht="15.75" customHeight="1">
      <c r="A207" s="324"/>
      <c r="B207" s="324"/>
      <c r="C207" s="324"/>
      <c r="D207" s="324"/>
      <c r="E207" s="324"/>
      <c r="F207" s="324"/>
      <c r="G207" s="324"/>
      <c r="H207" s="324"/>
      <c r="I207" s="1959"/>
      <c r="J207" s="1959"/>
      <c r="K207" s="1959"/>
      <c r="L207" s="1959"/>
      <c r="M207" s="1164"/>
      <c r="N207" s="324"/>
      <c r="O207" s="324"/>
      <c r="P207" s="324"/>
      <c r="Q207" s="324"/>
      <c r="R207" s="324"/>
      <c r="S207" s="324"/>
      <c r="T207" s="324"/>
      <c r="U207" s="324"/>
      <c r="V207" s="324"/>
      <c r="W207" s="324"/>
      <c r="X207" s="324"/>
      <c r="Y207" s="324"/>
      <c r="Z207" s="324"/>
      <c r="AA207" s="317"/>
    </row>
    <row r="208" spans="1:27" ht="15.75" customHeight="1">
      <c r="A208" s="324"/>
      <c r="B208" s="324"/>
      <c r="C208" s="324"/>
      <c r="D208" s="324"/>
      <c r="E208" s="324"/>
      <c r="F208" s="324"/>
      <c r="G208" s="324"/>
      <c r="H208" s="324"/>
      <c r="I208" s="1959"/>
      <c r="J208" s="1959"/>
      <c r="K208" s="1959"/>
      <c r="L208" s="1959"/>
      <c r="M208" s="1164"/>
      <c r="N208" s="324"/>
      <c r="O208" s="324"/>
      <c r="P208" s="324"/>
      <c r="Q208" s="324"/>
      <c r="R208" s="324"/>
      <c r="S208" s="324"/>
      <c r="T208" s="324"/>
      <c r="U208" s="324"/>
      <c r="V208" s="324"/>
      <c r="W208" s="324"/>
      <c r="X208" s="324"/>
      <c r="Y208" s="324"/>
      <c r="Z208" s="324"/>
      <c r="AA208" s="317"/>
    </row>
    <row r="209" spans="1:27" ht="15.75" customHeight="1">
      <c r="A209" s="324"/>
      <c r="B209" s="324"/>
      <c r="C209" s="324"/>
      <c r="D209" s="324"/>
      <c r="E209" s="324"/>
      <c r="F209" s="324"/>
      <c r="G209" s="324"/>
      <c r="H209" s="324"/>
      <c r="I209" s="1959"/>
      <c r="J209" s="1959"/>
      <c r="K209" s="1959"/>
      <c r="L209" s="1959"/>
      <c r="M209" s="1164"/>
      <c r="N209" s="324"/>
      <c r="O209" s="324"/>
      <c r="P209" s="324"/>
      <c r="Q209" s="324"/>
      <c r="R209" s="324"/>
      <c r="S209" s="324"/>
      <c r="T209" s="324"/>
      <c r="U209" s="324"/>
      <c r="V209" s="324"/>
      <c r="W209" s="324"/>
      <c r="X209" s="324"/>
      <c r="Y209" s="324"/>
      <c r="Z209" s="324"/>
      <c r="AA209" s="317"/>
    </row>
    <row r="210" spans="1:27" ht="15.75" customHeight="1">
      <c r="A210" s="324"/>
      <c r="B210" s="324"/>
      <c r="C210" s="324"/>
      <c r="D210" s="324"/>
      <c r="E210" s="324"/>
      <c r="F210" s="324"/>
      <c r="G210" s="324"/>
      <c r="H210" s="324"/>
      <c r="I210" s="324"/>
      <c r="J210" s="324"/>
      <c r="K210" s="324"/>
      <c r="L210" s="324"/>
      <c r="M210" s="324"/>
      <c r="N210" s="324"/>
      <c r="O210" s="324"/>
      <c r="P210" s="324"/>
      <c r="Q210" s="324"/>
      <c r="R210" s="324"/>
      <c r="S210" s="324"/>
      <c r="T210" s="324"/>
      <c r="U210" s="324"/>
      <c r="V210" s="324"/>
      <c r="W210" s="324"/>
      <c r="X210" s="324"/>
      <c r="Y210" s="324"/>
      <c r="Z210" s="324"/>
      <c r="AA210" s="317"/>
    </row>
    <row r="211" spans="1:27" ht="15.75" customHeight="1">
      <c r="A211" s="324"/>
      <c r="B211" s="324"/>
      <c r="C211" s="1954"/>
      <c r="D211" s="1954"/>
      <c r="E211" s="1954"/>
      <c r="F211" s="1954"/>
      <c r="G211" s="1161"/>
      <c r="H211" s="1954"/>
      <c r="I211" s="1954"/>
      <c r="J211" s="1954"/>
      <c r="K211" s="1954"/>
      <c r="L211" s="1954"/>
      <c r="M211" s="1954"/>
      <c r="N211" s="1954"/>
      <c r="O211" s="1954"/>
      <c r="P211" s="1954"/>
      <c r="Q211" s="1954"/>
      <c r="R211" s="1954"/>
      <c r="S211" s="1954"/>
      <c r="T211" s="1954"/>
      <c r="U211" s="1161"/>
      <c r="V211" s="1161"/>
      <c r="W211" s="1954"/>
      <c r="X211" s="1954"/>
      <c r="Y211" s="1954"/>
      <c r="Z211" s="324"/>
      <c r="AA211" s="317"/>
    </row>
    <row r="212" spans="1:27" ht="15.75" customHeight="1">
      <c r="A212" s="324"/>
      <c r="B212" s="324"/>
      <c r="C212" s="1161"/>
      <c r="D212" s="1961"/>
      <c r="E212" s="1961"/>
      <c r="F212" s="1161"/>
      <c r="G212" s="1161"/>
      <c r="H212" s="324"/>
      <c r="I212" s="324"/>
      <c r="J212" s="324"/>
      <c r="K212" s="317"/>
      <c r="L212" s="324"/>
      <c r="M212" s="324"/>
      <c r="N212" s="324"/>
      <c r="O212" s="324"/>
      <c r="P212" s="324"/>
      <c r="Q212" s="317"/>
      <c r="R212" s="317"/>
      <c r="S212" s="317"/>
      <c r="T212" s="317"/>
      <c r="U212" s="1161"/>
      <c r="V212" s="1161"/>
      <c r="W212" s="1962"/>
      <c r="X212" s="1962"/>
      <c r="Y212" s="1962"/>
      <c r="Z212" s="324"/>
      <c r="AA212" s="317"/>
    </row>
    <row r="213" spans="1:27" ht="15.75" customHeight="1">
      <c r="A213" s="324"/>
      <c r="B213" s="324"/>
      <c r="C213" s="1161"/>
      <c r="D213" s="1961"/>
      <c r="E213" s="1961"/>
      <c r="F213" s="1161"/>
      <c r="G213" s="1161"/>
      <c r="H213" s="324"/>
      <c r="I213" s="324"/>
      <c r="J213" s="324"/>
      <c r="K213" s="317"/>
      <c r="L213" s="324"/>
      <c r="M213" s="324"/>
      <c r="N213" s="324"/>
      <c r="O213" s="324"/>
      <c r="P213" s="324"/>
      <c r="Q213" s="317"/>
      <c r="R213" s="317"/>
      <c r="S213" s="317"/>
      <c r="T213" s="317"/>
      <c r="U213" s="1161"/>
      <c r="V213" s="1161"/>
      <c r="W213" s="1962"/>
      <c r="X213" s="1962"/>
      <c r="Y213" s="1962"/>
      <c r="Z213" s="324"/>
      <c r="AA213" s="317"/>
    </row>
    <row r="214" spans="1:27" ht="15.75" customHeight="1">
      <c r="A214" s="324"/>
      <c r="B214" s="324"/>
      <c r="C214" s="1161"/>
      <c r="D214" s="1961"/>
      <c r="E214" s="1961"/>
      <c r="F214" s="1161"/>
      <c r="G214" s="1161"/>
      <c r="H214" s="324"/>
      <c r="I214" s="324"/>
      <c r="J214" s="324"/>
      <c r="K214" s="317"/>
      <c r="L214" s="324"/>
      <c r="M214" s="324"/>
      <c r="N214" s="324"/>
      <c r="O214" s="324"/>
      <c r="P214" s="324"/>
      <c r="Q214" s="317"/>
      <c r="R214" s="317"/>
      <c r="S214" s="317"/>
      <c r="T214" s="317"/>
      <c r="U214" s="1161"/>
      <c r="V214" s="1161"/>
      <c r="W214" s="1962"/>
      <c r="X214" s="1962"/>
      <c r="Y214" s="1962"/>
      <c r="Z214" s="324"/>
      <c r="AA214" s="317"/>
    </row>
    <row r="215" spans="1:27" ht="15.75" customHeight="1">
      <c r="A215" s="324"/>
      <c r="B215" s="324"/>
      <c r="C215" s="1161"/>
      <c r="D215" s="1961"/>
      <c r="E215" s="1961"/>
      <c r="F215" s="1161"/>
      <c r="G215" s="1161"/>
      <c r="H215" s="324"/>
      <c r="I215" s="324"/>
      <c r="J215" s="324"/>
      <c r="K215" s="317"/>
      <c r="L215" s="324"/>
      <c r="M215" s="324"/>
      <c r="N215" s="324"/>
      <c r="O215" s="324"/>
      <c r="P215" s="324"/>
      <c r="Q215" s="317"/>
      <c r="R215" s="317"/>
      <c r="S215" s="317"/>
      <c r="T215" s="317"/>
      <c r="U215" s="1161"/>
      <c r="V215" s="1161"/>
      <c r="W215" s="1962"/>
      <c r="X215" s="1962"/>
      <c r="Y215" s="1962"/>
      <c r="Z215" s="324"/>
      <c r="AA215" s="317"/>
    </row>
    <row r="216" spans="1:27" ht="15.75" customHeight="1">
      <c r="A216" s="324"/>
      <c r="B216" s="324"/>
      <c r="C216" s="1161"/>
      <c r="D216" s="1961"/>
      <c r="E216" s="1961"/>
      <c r="F216" s="1161"/>
      <c r="G216" s="1161"/>
      <c r="H216" s="324"/>
      <c r="I216" s="324"/>
      <c r="J216" s="324"/>
      <c r="K216" s="317"/>
      <c r="L216" s="324"/>
      <c r="M216" s="324"/>
      <c r="N216" s="324"/>
      <c r="O216" s="324"/>
      <c r="P216" s="324"/>
      <c r="Q216" s="317"/>
      <c r="R216" s="317"/>
      <c r="S216" s="317"/>
      <c r="T216" s="317"/>
      <c r="U216" s="1161"/>
      <c r="V216" s="1161"/>
      <c r="W216" s="1962"/>
      <c r="X216" s="1962"/>
      <c r="Y216" s="1962"/>
      <c r="Z216" s="324"/>
      <c r="AA216" s="317"/>
    </row>
    <row r="217" spans="1:27" ht="15.75" customHeight="1">
      <c r="A217" s="324"/>
      <c r="B217" s="324"/>
      <c r="C217" s="1161"/>
      <c r="D217" s="1961"/>
      <c r="E217" s="1961"/>
      <c r="F217" s="1161"/>
      <c r="G217" s="1161"/>
      <c r="H217" s="324"/>
      <c r="I217" s="324"/>
      <c r="J217" s="324"/>
      <c r="K217" s="317"/>
      <c r="L217" s="324"/>
      <c r="M217" s="324"/>
      <c r="N217" s="324"/>
      <c r="O217" s="324"/>
      <c r="P217" s="324"/>
      <c r="Q217" s="317"/>
      <c r="R217" s="317"/>
      <c r="S217" s="317"/>
      <c r="T217" s="317"/>
      <c r="U217" s="1161"/>
      <c r="V217" s="1161"/>
      <c r="W217" s="1962"/>
      <c r="X217" s="1962"/>
      <c r="Y217" s="1962"/>
      <c r="Z217" s="324"/>
      <c r="AA217" s="317"/>
    </row>
    <row r="218" spans="1:27" ht="15.75" customHeight="1">
      <c r="A218" s="324"/>
      <c r="B218" s="324"/>
      <c r="C218" s="324"/>
      <c r="D218" s="324"/>
      <c r="E218" s="324"/>
      <c r="F218" s="324"/>
      <c r="G218" s="324"/>
      <c r="H218" s="324"/>
      <c r="I218" s="324"/>
      <c r="J218" s="324"/>
      <c r="K218" s="324"/>
      <c r="L218" s="324"/>
      <c r="M218" s="324"/>
      <c r="N218" s="324"/>
      <c r="O218" s="324"/>
      <c r="P218" s="324"/>
      <c r="Q218" s="324"/>
      <c r="R218" s="324"/>
      <c r="S218" s="324"/>
      <c r="T218" s="324"/>
      <c r="U218" s="324"/>
      <c r="V218" s="324"/>
      <c r="W218" s="324"/>
      <c r="X218" s="324"/>
      <c r="Y218" s="324"/>
      <c r="Z218" s="324"/>
      <c r="AA218" s="317"/>
    </row>
    <row r="219" spans="1:27" ht="15.75" customHeight="1">
      <c r="A219" s="324"/>
      <c r="B219" s="324"/>
      <c r="C219" s="324"/>
      <c r="D219" s="324"/>
      <c r="E219" s="1960"/>
      <c r="F219" s="1960"/>
      <c r="G219" s="1960"/>
      <c r="H219" s="1960"/>
      <c r="I219" s="1960"/>
      <c r="J219" s="1960"/>
      <c r="K219" s="1960"/>
      <c r="L219" s="1960"/>
      <c r="M219" s="1960"/>
      <c r="N219" s="1960"/>
      <c r="O219" s="1960"/>
      <c r="P219" s="1960"/>
      <c r="Q219" s="1960"/>
      <c r="R219" s="1960"/>
      <c r="S219" s="1960"/>
      <c r="T219" s="1960"/>
      <c r="U219" s="1960"/>
      <c r="V219" s="1960"/>
      <c r="W219" s="1960"/>
      <c r="X219" s="1960"/>
      <c r="Y219" s="1960"/>
      <c r="Z219" s="1960"/>
      <c r="AA219" s="317"/>
    </row>
    <row r="220" spans="1:27" ht="15.75" customHeight="1">
      <c r="A220" s="324"/>
      <c r="B220" s="324"/>
      <c r="C220" s="324"/>
      <c r="D220" s="324"/>
      <c r="E220" s="1960"/>
      <c r="F220" s="1960"/>
      <c r="G220" s="1960"/>
      <c r="H220" s="1960"/>
      <c r="I220" s="1960"/>
      <c r="J220" s="1960"/>
      <c r="K220" s="1960"/>
      <c r="L220" s="1960"/>
      <c r="M220" s="1960"/>
      <c r="N220" s="1960"/>
      <c r="O220" s="1960"/>
      <c r="P220" s="1960"/>
      <c r="Q220" s="1960"/>
      <c r="R220" s="1960"/>
      <c r="S220" s="1960"/>
      <c r="T220" s="1960"/>
      <c r="U220" s="1960"/>
      <c r="V220" s="1960"/>
      <c r="W220" s="1960"/>
      <c r="X220" s="1960"/>
      <c r="Y220" s="1960"/>
      <c r="Z220" s="1960"/>
      <c r="AA220" s="317"/>
    </row>
    <row r="221" spans="1:27" ht="15.75" customHeight="1">
      <c r="A221" s="324"/>
      <c r="B221" s="324"/>
      <c r="C221" s="324"/>
      <c r="D221" s="324"/>
      <c r="E221" s="324"/>
      <c r="F221" s="324"/>
      <c r="G221" s="324"/>
      <c r="H221" s="324"/>
      <c r="I221" s="324"/>
      <c r="J221" s="324"/>
      <c r="K221" s="324"/>
      <c r="L221" s="324"/>
      <c r="M221" s="324"/>
      <c r="N221" s="324"/>
      <c r="O221" s="324"/>
      <c r="P221" s="324"/>
      <c r="Q221" s="324"/>
      <c r="R221" s="324"/>
      <c r="S221" s="324"/>
      <c r="T221" s="324"/>
      <c r="U221" s="324"/>
      <c r="V221" s="324"/>
      <c r="W221" s="324"/>
      <c r="X221" s="324"/>
      <c r="Y221" s="324"/>
      <c r="Z221" s="324"/>
      <c r="AA221" s="317"/>
    </row>
    <row r="222" spans="1:27" ht="15.75" customHeight="1">
      <c r="A222" s="324"/>
      <c r="B222" s="324"/>
      <c r="C222" s="324"/>
      <c r="D222" s="324"/>
      <c r="E222" s="1960"/>
      <c r="F222" s="1960"/>
      <c r="G222" s="1960"/>
      <c r="H222" s="1960"/>
      <c r="I222" s="1960"/>
      <c r="J222" s="1960"/>
      <c r="K222" s="1960"/>
      <c r="L222" s="1960"/>
      <c r="M222" s="1960"/>
      <c r="N222" s="1960"/>
      <c r="O222" s="1960"/>
      <c r="P222" s="1960"/>
      <c r="Q222" s="1960"/>
      <c r="R222" s="1960"/>
      <c r="S222" s="1960"/>
      <c r="T222" s="1960"/>
      <c r="U222" s="1960"/>
      <c r="V222" s="1960"/>
      <c r="W222" s="1960"/>
      <c r="X222" s="1960"/>
      <c r="Y222" s="1960"/>
      <c r="Z222" s="1960"/>
      <c r="AA222" s="317"/>
    </row>
    <row r="223" spans="1:27" ht="15.75" customHeight="1">
      <c r="A223" s="324"/>
      <c r="B223" s="324"/>
      <c r="C223" s="324"/>
      <c r="D223" s="324"/>
      <c r="E223" s="1960"/>
      <c r="F223" s="1960"/>
      <c r="G223" s="1960"/>
      <c r="H223" s="1960"/>
      <c r="I223" s="1960"/>
      <c r="J223" s="1960"/>
      <c r="K223" s="1960"/>
      <c r="L223" s="1960"/>
      <c r="M223" s="1960"/>
      <c r="N223" s="1960"/>
      <c r="O223" s="1960"/>
      <c r="P223" s="1960"/>
      <c r="Q223" s="1960"/>
      <c r="R223" s="1960"/>
      <c r="S223" s="1960"/>
      <c r="T223" s="1960"/>
      <c r="U223" s="1960"/>
      <c r="V223" s="1960"/>
      <c r="W223" s="1960"/>
      <c r="X223" s="1960"/>
      <c r="Y223" s="1960"/>
      <c r="Z223" s="1960"/>
      <c r="AA223" s="317"/>
    </row>
    <row r="224" spans="1:27" ht="15.75" customHeight="1">
      <c r="A224" s="324"/>
      <c r="B224" s="324"/>
      <c r="C224" s="324"/>
      <c r="D224" s="324"/>
      <c r="E224" s="324"/>
      <c r="F224" s="324"/>
      <c r="G224" s="324"/>
      <c r="H224" s="324"/>
      <c r="I224" s="324"/>
      <c r="J224" s="324"/>
      <c r="K224" s="324"/>
      <c r="L224" s="324"/>
      <c r="M224" s="324"/>
      <c r="N224" s="324"/>
      <c r="O224" s="324"/>
      <c r="P224" s="324"/>
      <c r="Q224" s="324"/>
      <c r="R224" s="324"/>
      <c r="S224" s="324"/>
      <c r="T224" s="324"/>
      <c r="U224" s="324"/>
      <c r="V224" s="324"/>
      <c r="W224" s="324"/>
      <c r="X224" s="324"/>
      <c r="Y224" s="324"/>
      <c r="Z224" s="324"/>
      <c r="AA224" s="317"/>
    </row>
    <row r="225" spans="1:27" ht="15.75" customHeight="1">
      <c r="A225" s="515"/>
      <c r="B225" s="515"/>
      <c r="C225" s="515"/>
      <c r="D225" s="515"/>
      <c r="E225" s="515"/>
      <c r="F225" s="515"/>
      <c r="G225" s="515"/>
      <c r="H225" s="515"/>
      <c r="I225" s="515"/>
      <c r="J225" s="515"/>
      <c r="K225" s="515"/>
      <c r="L225" s="515"/>
      <c r="M225" s="515"/>
      <c r="N225" s="515"/>
      <c r="O225" s="515"/>
      <c r="P225" s="515"/>
      <c r="Q225" s="515"/>
      <c r="R225" s="515"/>
      <c r="S225" s="515"/>
      <c r="T225" s="515"/>
      <c r="U225" s="515"/>
      <c r="V225" s="515"/>
      <c r="W225" s="515"/>
      <c r="X225" s="515"/>
      <c r="Y225" s="515"/>
      <c r="Z225" s="515"/>
    </row>
    <row r="226" spans="1:27" ht="15.75" customHeight="1">
      <c r="A226" s="515"/>
      <c r="B226" s="515"/>
      <c r="C226" s="515"/>
      <c r="D226" s="515"/>
      <c r="E226" s="515"/>
      <c r="F226" s="515"/>
      <c r="G226" s="515"/>
      <c r="H226" s="515"/>
      <c r="I226" s="515"/>
      <c r="J226" s="515"/>
      <c r="K226" s="515"/>
      <c r="L226" s="515"/>
      <c r="M226" s="515"/>
      <c r="N226" s="515"/>
      <c r="O226" s="515"/>
      <c r="P226" s="515"/>
      <c r="Q226" s="515"/>
      <c r="R226" s="515"/>
      <c r="S226" s="515"/>
      <c r="T226" s="515"/>
      <c r="U226" s="515"/>
      <c r="V226" s="515"/>
      <c r="W226" s="515"/>
      <c r="X226" s="515"/>
      <c r="Y226" s="515"/>
      <c r="Z226" s="515"/>
    </row>
    <row r="227" spans="1:27" ht="15.75" customHeight="1">
      <c r="A227" s="515"/>
      <c r="B227" s="515"/>
      <c r="C227" s="515"/>
      <c r="D227" s="515"/>
      <c r="E227" s="515"/>
      <c r="F227" s="515"/>
      <c r="G227" s="515"/>
      <c r="H227" s="515"/>
      <c r="I227" s="515"/>
      <c r="J227" s="515"/>
      <c r="K227" s="515"/>
      <c r="L227" s="515"/>
      <c r="M227" s="515"/>
      <c r="N227" s="515"/>
      <c r="O227" s="515"/>
      <c r="P227" s="515"/>
      <c r="Q227" s="515"/>
      <c r="R227" s="515"/>
      <c r="S227" s="515"/>
      <c r="T227" s="515"/>
      <c r="U227" s="515"/>
      <c r="V227" s="515"/>
      <c r="W227" s="515"/>
      <c r="X227" s="515"/>
      <c r="Y227" s="515"/>
      <c r="Z227" s="515"/>
    </row>
    <row r="228" spans="1:27" ht="18.75" customHeight="1">
      <c r="A228" s="1954"/>
      <c r="B228" s="1954"/>
      <c r="C228" s="1954"/>
      <c r="D228" s="1954"/>
      <c r="E228" s="1954"/>
      <c r="F228" s="1954"/>
      <c r="G228" s="1954"/>
      <c r="H228" s="1954"/>
      <c r="I228" s="1954"/>
      <c r="J228" s="1954"/>
      <c r="K228" s="1954"/>
      <c r="L228" s="1954"/>
      <c r="M228" s="1954"/>
      <c r="N228" s="1954"/>
      <c r="O228" s="1954"/>
      <c r="P228" s="1954"/>
      <c r="Q228" s="1954"/>
      <c r="R228" s="1954"/>
      <c r="S228" s="1954"/>
      <c r="T228" s="1954"/>
      <c r="U228" s="1954"/>
      <c r="V228" s="1954"/>
      <c r="W228" s="1954"/>
      <c r="X228" s="1954"/>
      <c r="Y228" s="1954"/>
      <c r="Z228" s="1954"/>
      <c r="AA228" s="317"/>
    </row>
    <row r="229" spans="1:27" ht="15.75" customHeight="1">
      <c r="A229" s="324"/>
      <c r="B229" s="324"/>
      <c r="C229" s="324"/>
      <c r="D229" s="324"/>
      <c r="E229" s="324"/>
      <c r="F229" s="324"/>
      <c r="G229" s="324"/>
      <c r="H229" s="324"/>
      <c r="I229" s="324"/>
      <c r="J229" s="324"/>
      <c r="K229" s="324"/>
      <c r="L229" s="324"/>
      <c r="M229" s="324"/>
      <c r="N229" s="324"/>
      <c r="O229" s="324"/>
      <c r="P229" s="324"/>
      <c r="Q229" s="324"/>
      <c r="R229" s="324"/>
      <c r="S229" s="324"/>
      <c r="T229" s="324"/>
      <c r="U229" s="324"/>
      <c r="V229" s="324"/>
      <c r="W229" s="324"/>
      <c r="X229" s="324"/>
      <c r="Y229" s="324"/>
      <c r="Z229" s="324"/>
      <c r="AA229" s="317"/>
    </row>
    <row r="230" spans="1:27" ht="15.75" customHeight="1">
      <c r="A230" s="324"/>
      <c r="B230" s="324"/>
      <c r="C230" s="324"/>
      <c r="D230" s="324"/>
      <c r="E230" s="324"/>
      <c r="F230" s="317"/>
      <c r="G230" s="324"/>
      <c r="H230" s="324"/>
      <c r="I230" s="324"/>
      <c r="J230" s="324"/>
      <c r="K230" s="324"/>
      <c r="L230" s="324"/>
      <c r="M230" s="324"/>
      <c r="N230" s="324"/>
      <c r="O230" s="324"/>
      <c r="P230" s="324"/>
      <c r="Q230" s="324"/>
      <c r="R230" s="324"/>
      <c r="S230" s="324"/>
      <c r="T230" s="324"/>
      <c r="U230" s="324"/>
      <c r="V230" s="324"/>
      <c r="W230" s="324"/>
      <c r="X230" s="324"/>
      <c r="Y230" s="324"/>
      <c r="Z230" s="324"/>
      <c r="AA230" s="317"/>
    </row>
    <row r="231" spans="1:27" ht="15.75" customHeight="1">
      <c r="A231" s="324"/>
      <c r="B231" s="324"/>
      <c r="C231" s="324"/>
      <c r="D231" s="324"/>
      <c r="E231" s="324"/>
      <c r="F231" s="317"/>
      <c r="G231" s="317"/>
      <c r="H231" s="324"/>
      <c r="I231" s="324"/>
      <c r="J231" s="324"/>
      <c r="K231" s="317"/>
      <c r="L231" s="324"/>
      <c r="M231" s="324"/>
      <c r="N231" s="324"/>
      <c r="O231" s="324"/>
      <c r="P231" s="324"/>
      <c r="Q231" s="324"/>
      <c r="R231" s="324"/>
      <c r="S231" s="324"/>
      <c r="T231" s="324"/>
      <c r="U231" s="324"/>
      <c r="V231" s="324"/>
      <c r="W231" s="324"/>
      <c r="X231" s="324"/>
      <c r="Y231" s="324"/>
      <c r="Z231" s="324"/>
      <c r="AA231" s="317"/>
    </row>
    <row r="232" spans="1:27" ht="15.75" customHeight="1">
      <c r="A232" s="324"/>
      <c r="B232" s="324"/>
      <c r="C232" s="324"/>
      <c r="D232" s="324"/>
      <c r="E232" s="324"/>
      <c r="F232" s="324"/>
      <c r="G232" s="324"/>
      <c r="H232" s="324"/>
      <c r="I232" s="1959"/>
      <c r="J232" s="1959"/>
      <c r="K232" s="1959"/>
      <c r="L232" s="1959"/>
      <c r="M232" s="1164"/>
      <c r="N232" s="324"/>
      <c r="O232" s="324"/>
      <c r="P232" s="324"/>
      <c r="Q232" s="324"/>
      <c r="R232" s="324"/>
      <c r="S232" s="324"/>
      <c r="T232" s="324"/>
      <c r="U232" s="324"/>
      <c r="V232" s="324"/>
      <c r="W232" s="324"/>
      <c r="X232" s="324"/>
      <c r="Y232" s="324"/>
      <c r="Z232" s="324"/>
      <c r="AA232" s="317"/>
    </row>
    <row r="233" spans="1:27" ht="15.75" customHeight="1">
      <c r="A233" s="324"/>
      <c r="B233" s="324"/>
      <c r="C233" s="324"/>
      <c r="D233" s="324"/>
      <c r="E233" s="324"/>
      <c r="F233" s="324"/>
      <c r="G233" s="324"/>
      <c r="H233" s="324"/>
      <c r="I233" s="1959"/>
      <c r="J233" s="1959"/>
      <c r="K233" s="1959"/>
      <c r="L233" s="1959"/>
      <c r="M233" s="1164"/>
      <c r="N233" s="324"/>
      <c r="O233" s="324"/>
      <c r="P233" s="324"/>
      <c r="Q233" s="324"/>
      <c r="R233" s="324"/>
      <c r="S233" s="324"/>
      <c r="T233" s="324"/>
      <c r="U233" s="324"/>
      <c r="V233" s="324"/>
      <c r="W233" s="324"/>
      <c r="X233" s="324"/>
      <c r="Y233" s="324"/>
      <c r="Z233" s="324"/>
      <c r="AA233" s="317"/>
    </row>
    <row r="234" spans="1:27" ht="15.75" customHeight="1">
      <c r="A234" s="324"/>
      <c r="B234" s="324"/>
      <c r="C234" s="324"/>
      <c r="D234" s="324"/>
      <c r="E234" s="324"/>
      <c r="F234" s="324"/>
      <c r="G234" s="324"/>
      <c r="H234" s="324"/>
      <c r="I234" s="1959"/>
      <c r="J234" s="1959"/>
      <c r="K234" s="1959"/>
      <c r="L234" s="1959"/>
      <c r="M234" s="1164"/>
      <c r="N234" s="324"/>
      <c r="O234" s="324"/>
      <c r="P234" s="324"/>
      <c r="Q234" s="324"/>
      <c r="R234" s="324"/>
      <c r="S234" s="324"/>
      <c r="T234" s="324"/>
      <c r="U234" s="324"/>
      <c r="V234" s="324"/>
      <c r="W234" s="324"/>
      <c r="X234" s="324"/>
      <c r="Y234" s="324"/>
      <c r="Z234" s="324"/>
      <c r="AA234" s="317"/>
    </row>
    <row r="235" spans="1:27" ht="15.75" customHeight="1">
      <c r="A235" s="324"/>
      <c r="B235" s="324"/>
      <c r="C235" s="324"/>
      <c r="D235" s="324"/>
      <c r="E235" s="324"/>
      <c r="F235" s="324"/>
      <c r="G235" s="324"/>
      <c r="H235" s="324"/>
      <c r="I235" s="1959"/>
      <c r="J235" s="1959"/>
      <c r="K235" s="1959"/>
      <c r="L235" s="1959"/>
      <c r="M235" s="1164"/>
      <c r="N235" s="324"/>
      <c r="O235" s="324"/>
      <c r="P235" s="324"/>
      <c r="Q235" s="324"/>
      <c r="R235" s="324"/>
      <c r="S235" s="324"/>
      <c r="T235" s="324"/>
      <c r="U235" s="324"/>
      <c r="V235" s="324"/>
      <c r="W235" s="324"/>
      <c r="X235" s="324"/>
      <c r="Y235" s="324"/>
      <c r="Z235" s="324"/>
      <c r="AA235" s="317"/>
    </row>
    <row r="236" spans="1:27" ht="15.75" customHeight="1">
      <c r="A236" s="324"/>
      <c r="B236" s="324"/>
      <c r="C236" s="324"/>
      <c r="D236" s="324"/>
      <c r="E236" s="324"/>
      <c r="F236" s="324"/>
      <c r="G236" s="324"/>
      <c r="H236" s="324"/>
      <c r="I236" s="324"/>
      <c r="J236" s="324"/>
      <c r="K236" s="324"/>
      <c r="L236" s="324"/>
      <c r="M236" s="324"/>
      <c r="N236" s="324"/>
      <c r="O236" s="324"/>
      <c r="P236" s="324"/>
      <c r="Q236" s="324"/>
      <c r="R236" s="324"/>
      <c r="S236" s="324"/>
      <c r="T236" s="324"/>
      <c r="U236" s="324"/>
      <c r="V236" s="324"/>
      <c r="W236" s="324"/>
      <c r="X236" s="324"/>
      <c r="Y236" s="324"/>
      <c r="Z236" s="324"/>
      <c r="AA236" s="317"/>
    </row>
    <row r="237" spans="1:27" ht="15.75" customHeight="1">
      <c r="A237" s="324"/>
      <c r="B237" s="324"/>
      <c r="C237" s="1954"/>
      <c r="D237" s="1954"/>
      <c r="E237" s="1954"/>
      <c r="F237" s="1954"/>
      <c r="G237" s="1161"/>
      <c r="H237" s="1954"/>
      <c r="I237" s="1954"/>
      <c r="J237" s="1954"/>
      <c r="K237" s="1954"/>
      <c r="L237" s="1954"/>
      <c r="M237" s="1954"/>
      <c r="N237" s="1954"/>
      <c r="O237" s="1954"/>
      <c r="P237" s="1954"/>
      <c r="Q237" s="1954"/>
      <c r="R237" s="1954"/>
      <c r="S237" s="1954"/>
      <c r="T237" s="1954"/>
      <c r="U237" s="1161"/>
      <c r="V237" s="1161"/>
      <c r="W237" s="1954"/>
      <c r="X237" s="1954"/>
      <c r="Y237" s="1954"/>
      <c r="Z237" s="324"/>
      <c r="AA237" s="317"/>
    </row>
    <row r="238" spans="1:27" ht="15.75" customHeight="1">
      <c r="A238" s="324"/>
      <c r="B238" s="324"/>
      <c r="C238" s="1161"/>
      <c r="D238" s="1961"/>
      <c r="E238" s="1961"/>
      <c r="F238" s="1161"/>
      <c r="G238" s="1161"/>
      <c r="H238" s="324"/>
      <c r="I238" s="324"/>
      <c r="J238" s="324"/>
      <c r="K238" s="317"/>
      <c r="L238" s="324"/>
      <c r="M238" s="324"/>
      <c r="N238" s="324"/>
      <c r="O238" s="324"/>
      <c r="P238" s="324"/>
      <c r="Q238" s="317"/>
      <c r="R238" s="317"/>
      <c r="S238" s="317"/>
      <c r="T238" s="317"/>
      <c r="U238" s="1161"/>
      <c r="V238" s="1161"/>
      <c r="W238" s="1962"/>
      <c r="X238" s="1962"/>
      <c r="Y238" s="1962"/>
      <c r="Z238" s="324"/>
      <c r="AA238" s="317"/>
    </row>
    <row r="239" spans="1:27" ht="15.75" customHeight="1">
      <c r="A239" s="324"/>
      <c r="B239" s="324"/>
      <c r="C239" s="1161"/>
      <c r="D239" s="1961"/>
      <c r="E239" s="1961"/>
      <c r="F239" s="1161"/>
      <c r="G239" s="1161"/>
      <c r="H239" s="324"/>
      <c r="I239" s="324"/>
      <c r="J239" s="324"/>
      <c r="K239" s="317"/>
      <c r="L239" s="324"/>
      <c r="M239" s="324"/>
      <c r="N239" s="324"/>
      <c r="O239" s="324"/>
      <c r="P239" s="324"/>
      <c r="Q239" s="317"/>
      <c r="R239" s="317"/>
      <c r="S239" s="317"/>
      <c r="T239" s="317"/>
      <c r="U239" s="1161"/>
      <c r="V239" s="1161"/>
      <c r="W239" s="1962"/>
      <c r="X239" s="1962"/>
      <c r="Y239" s="1962"/>
      <c r="Z239" s="324"/>
      <c r="AA239" s="317"/>
    </row>
    <row r="240" spans="1:27" ht="15.75" customHeight="1">
      <c r="A240" s="324"/>
      <c r="B240" s="324"/>
      <c r="C240" s="1161"/>
      <c r="D240" s="1961"/>
      <c r="E240" s="1961"/>
      <c r="F240" s="1161"/>
      <c r="G240" s="1161"/>
      <c r="H240" s="324"/>
      <c r="I240" s="324"/>
      <c r="J240" s="324"/>
      <c r="K240" s="317"/>
      <c r="L240" s="324"/>
      <c r="M240" s="324"/>
      <c r="N240" s="324"/>
      <c r="O240" s="324"/>
      <c r="P240" s="324"/>
      <c r="Q240" s="317"/>
      <c r="R240" s="317"/>
      <c r="S240" s="317"/>
      <c r="T240" s="317"/>
      <c r="U240" s="1161"/>
      <c r="V240" s="1161"/>
      <c r="W240" s="1962"/>
      <c r="X240" s="1962"/>
      <c r="Y240" s="1962"/>
      <c r="Z240" s="324"/>
      <c r="AA240" s="317"/>
    </row>
    <row r="241" spans="1:27" ht="15.75" customHeight="1">
      <c r="A241" s="324"/>
      <c r="B241" s="324"/>
      <c r="C241" s="1161"/>
      <c r="D241" s="1961"/>
      <c r="E241" s="1961"/>
      <c r="F241" s="1161"/>
      <c r="G241" s="1161"/>
      <c r="H241" s="324"/>
      <c r="I241" s="324"/>
      <c r="J241" s="324"/>
      <c r="K241" s="317"/>
      <c r="L241" s="324"/>
      <c r="M241" s="324"/>
      <c r="N241" s="324"/>
      <c r="O241" s="324"/>
      <c r="P241" s="324"/>
      <c r="Q241" s="317"/>
      <c r="R241" s="317"/>
      <c r="S241" s="317"/>
      <c r="T241" s="317"/>
      <c r="U241" s="1161"/>
      <c r="V241" s="1161"/>
      <c r="W241" s="1962"/>
      <c r="X241" s="1962"/>
      <c r="Y241" s="1962"/>
      <c r="Z241" s="324"/>
      <c r="AA241" s="317"/>
    </row>
    <row r="242" spans="1:27" ht="15.75" customHeight="1">
      <c r="A242" s="324"/>
      <c r="B242" s="324"/>
      <c r="C242" s="1161"/>
      <c r="D242" s="1961"/>
      <c r="E242" s="1961"/>
      <c r="F242" s="1161"/>
      <c r="G242" s="1161"/>
      <c r="H242" s="324"/>
      <c r="I242" s="324"/>
      <c r="J242" s="324"/>
      <c r="K242" s="317"/>
      <c r="L242" s="324"/>
      <c r="M242" s="324"/>
      <c r="N242" s="324"/>
      <c r="O242" s="324"/>
      <c r="P242" s="324"/>
      <c r="Q242" s="317"/>
      <c r="R242" s="317"/>
      <c r="S242" s="317"/>
      <c r="T242" s="317"/>
      <c r="U242" s="1161"/>
      <c r="V242" s="1161"/>
      <c r="W242" s="1962"/>
      <c r="X242" s="1962"/>
      <c r="Y242" s="1962"/>
      <c r="Z242" s="324"/>
      <c r="AA242" s="317"/>
    </row>
    <row r="243" spans="1:27" ht="15.75" customHeight="1">
      <c r="A243" s="324"/>
      <c r="B243" s="324"/>
      <c r="C243" s="1161"/>
      <c r="D243" s="1961"/>
      <c r="E243" s="1961"/>
      <c r="F243" s="1161"/>
      <c r="G243" s="1161"/>
      <c r="H243" s="324"/>
      <c r="I243" s="324"/>
      <c r="J243" s="324"/>
      <c r="K243" s="317"/>
      <c r="L243" s="324"/>
      <c r="M243" s="324"/>
      <c r="N243" s="324"/>
      <c r="O243" s="324"/>
      <c r="P243" s="324"/>
      <c r="Q243" s="317"/>
      <c r="R243" s="317"/>
      <c r="S243" s="317"/>
      <c r="T243" s="317"/>
      <c r="U243" s="1161"/>
      <c r="V243" s="1161"/>
      <c r="W243" s="1962"/>
      <c r="X243" s="1962"/>
      <c r="Y243" s="1962"/>
      <c r="Z243" s="324"/>
      <c r="AA243" s="317"/>
    </row>
    <row r="244" spans="1:27" ht="15.75" customHeight="1">
      <c r="A244" s="324"/>
      <c r="B244" s="324"/>
      <c r="C244" s="324"/>
      <c r="D244" s="324"/>
      <c r="E244" s="324"/>
      <c r="F244" s="324"/>
      <c r="G244" s="324"/>
      <c r="H244" s="324"/>
      <c r="I244" s="324"/>
      <c r="J244" s="324"/>
      <c r="K244" s="324"/>
      <c r="L244" s="324"/>
      <c r="M244" s="324"/>
      <c r="N244" s="324"/>
      <c r="O244" s="324"/>
      <c r="P244" s="324"/>
      <c r="Q244" s="324"/>
      <c r="R244" s="324"/>
      <c r="S244" s="324"/>
      <c r="T244" s="324"/>
      <c r="U244" s="324"/>
      <c r="V244" s="324"/>
      <c r="W244" s="324"/>
      <c r="X244" s="324"/>
      <c r="Y244" s="324"/>
      <c r="Z244" s="324"/>
      <c r="AA244" s="317"/>
    </row>
    <row r="245" spans="1:27" ht="15.75" customHeight="1">
      <c r="A245" s="324"/>
      <c r="B245" s="324"/>
      <c r="C245" s="324"/>
      <c r="D245" s="324"/>
      <c r="E245" s="1960"/>
      <c r="F245" s="1960"/>
      <c r="G245" s="1960"/>
      <c r="H245" s="1960"/>
      <c r="I245" s="1960"/>
      <c r="J245" s="1960"/>
      <c r="K245" s="1960"/>
      <c r="L245" s="1960"/>
      <c r="M245" s="1960"/>
      <c r="N245" s="1960"/>
      <c r="O245" s="1960"/>
      <c r="P245" s="1960"/>
      <c r="Q245" s="1960"/>
      <c r="R245" s="1960"/>
      <c r="S245" s="1960"/>
      <c r="T245" s="1960"/>
      <c r="U245" s="1960"/>
      <c r="V245" s="1960"/>
      <c r="W245" s="1960"/>
      <c r="X245" s="1960"/>
      <c r="Y245" s="1960"/>
      <c r="Z245" s="1960"/>
      <c r="AA245" s="317"/>
    </row>
    <row r="246" spans="1:27" ht="15.75" customHeight="1">
      <c r="A246" s="324"/>
      <c r="B246" s="324"/>
      <c r="C246" s="324"/>
      <c r="D246" s="324"/>
      <c r="E246" s="1960"/>
      <c r="F246" s="1960"/>
      <c r="G246" s="1960"/>
      <c r="H246" s="1960"/>
      <c r="I246" s="1960"/>
      <c r="J246" s="1960"/>
      <c r="K246" s="1960"/>
      <c r="L246" s="1960"/>
      <c r="M246" s="1960"/>
      <c r="N246" s="1960"/>
      <c r="O246" s="1960"/>
      <c r="P246" s="1960"/>
      <c r="Q246" s="1960"/>
      <c r="R246" s="1960"/>
      <c r="S246" s="1960"/>
      <c r="T246" s="1960"/>
      <c r="U246" s="1960"/>
      <c r="V246" s="1960"/>
      <c r="W246" s="1960"/>
      <c r="X246" s="1960"/>
      <c r="Y246" s="1960"/>
      <c r="Z246" s="1960"/>
      <c r="AA246" s="317"/>
    </row>
    <row r="247" spans="1:27" ht="15.75" customHeight="1">
      <c r="A247" s="324"/>
      <c r="B247" s="324"/>
      <c r="C247" s="324"/>
      <c r="D247" s="324"/>
      <c r="E247" s="324"/>
      <c r="F247" s="324"/>
      <c r="G247" s="324"/>
      <c r="H247" s="324"/>
      <c r="I247" s="324"/>
      <c r="J247" s="324"/>
      <c r="K247" s="324"/>
      <c r="L247" s="324"/>
      <c r="M247" s="324"/>
      <c r="N247" s="324"/>
      <c r="O247" s="324"/>
      <c r="P247" s="324"/>
      <c r="Q247" s="324"/>
      <c r="R247" s="324"/>
      <c r="S247" s="324"/>
      <c r="T247" s="324"/>
      <c r="U247" s="324"/>
      <c r="V247" s="324"/>
      <c r="W247" s="324"/>
      <c r="X247" s="324"/>
      <c r="Y247" s="324"/>
      <c r="Z247" s="324"/>
      <c r="AA247" s="317"/>
    </row>
    <row r="248" spans="1:27" ht="15.75" customHeight="1">
      <c r="A248" s="324"/>
      <c r="B248" s="324"/>
      <c r="C248" s="324"/>
      <c r="D248" s="324"/>
      <c r="E248" s="1960"/>
      <c r="F248" s="1960"/>
      <c r="G248" s="1960"/>
      <c r="H248" s="1960"/>
      <c r="I248" s="1960"/>
      <c r="J248" s="1960"/>
      <c r="K248" s="1960"/>
      <c r="L248" s="1960"/>
      <c r="M248" s="1960"/>
      <c r="N248" s="1960"/>
      <c r="O248" s="1960"/>
      <c r="P248" s="1960"/>
      <c r="Q248" s="1960"/>
      <c r="R248" s="1960"/>
      <c r="S248" s="1960"/>
      <c r="T248" s="1960"/>
      <c r="U248" s="1960"/>
      <c r="V248" s="1960"/>
      <c r="W248" s="1960"/>
      <c r="X248" s="1960"/>
      <c r="Y248" s="1960"/>
      <c r="Z248" s="1960"/>
      <c r="AA248" s="317"/>
    </row>
    <row r="249" spans="1:27" ht="15.75" customHeight="1">
      <c r="A249" s="324"/>
      <c r="B249" s="324"/>
      <c r="C249" s="324"/>
      <c r="D249" s="324"/>
      <c r="E249" s="1960"/>
      <c r="F249" s="1960"/>
      <c r="G249" s="1960"/>
      <c r="H249" s="1960"/>
      <c r="I249" s="1960"/>
      <c r="J249" s="1960"/>
      <c r="K249" s="1960"/>
      <c r="L249" s="1960"/>
      <c r="M249" s="1960"/>
      <c r="N249" s="1960"/>
      <c r="O249" s="1960"/>
      <c r="P249" s="1960"/>
      <c r="Q249" s="1960"/>
      <c r="R249" s="1960"/>
      <c r="S249" s="1960"/>
      <c r="T249" s="1960"/>
      <c r="U249" s="1960"/>
      <c r="V249" s="1960"/>
      <c r="W249" s="1960"/>
      <c r="X249" s="1960"/>
      <c r="Y249" s="1960"/>
      <c r="Z249" s="1960"/>
      <c r="AA249" s="317"/>
    </row>
    <row r="250" spans="1:27" ht="15.75" customHeight="1">
      <c r="A250" s="324"/>
      <c r="B250" s="324"/>
      <c r="C250" s="324"/>
      <c r="D250" s="324"/>
      <c r="E250" s="324"/>
      <c r="F250" s="324"/>
      <c r="G250" s="324"/>
      <c r="H250" s="324"/>
      <c r="I250" s="324"/>
      <c r="J250" s="324"/>
      <c r="K250" s="324"/>
      <c r="L250" s="324"/>
      <c r="M250" s="324"/>
      <c r="N250" s="324"/>
      <c r="O250" s="324"/>
      <c r="P250" s="324"/>
      <c r="Q250" s="324"/>
      <c r="R250" s="324"/>
      <c r="S250" s="324"/>
      <c r="T250" s="324"/>
      <c r="U250" s="324"/>
      <c r="V250" s="324"/>
      <c r="W250" s="324"/>
      <c r="X250" s="324"/>
      <c r="Y250" s="324"/>
      <c r="Z250" s="324"/>
      <c r="AA250" s="317"/>
    </row>
  </sheetData>
  <sheetProtection selectLockedCells="1"/>
  <mergeCells count="146">
    <mergeCell ref="I232:L232"/>
    <mergeCell ref="W217:Y217"/>
    <mergeCell ref="R18:S18"/>
    <mergeCell ref="E222:Z223"/>
    <mergeCell ref="D215:E215"/>
    <mergeCell ref="W215:Y215"/>
    <mergeCell ref="D216:E216"/>
    <mergeCell ref="E219:Z220"/>
    <mergeCell ref="C20:O21"/>
    <mergeCell ref="L37:N37"/>
    <mergeCell ref="O37:X37"/>
    <mergeCell ref="B38:C40"/>
    <mergeCell ref="D213:E213"/>
    <mergeCell ref="W213:Y213"/>
    <mergeCell ref="I206:L206"/>
    <mergeCell ref="I207:L207"/>
    <mergeCell ref="I208:L208"/>
    <mergeCell ref="D212:E212"/>
    <mergeCell ref="D189:E189"/>
    <mergeCell ref="W189:Y189"/>
    <mergeCell ref="A228:Z228"/>
    <mergeCell ref="W214:Y214"/>
    <mergeCell ref="E168:Z169"/>
    <mergeCell ref="A174:Z174"/>
    <mergeCell ref="D241:E241"/>
    <mergeCell ref="W241:Y241"/>
    <mergeCell ref="D240:E240"/>
    <mergeCell ref="C237:F237"/>
    <mergeCell ref="D239:E239"/>
    <mergeCell ref="W239:Y239"/>
    <mergeCell ref="D238:E238"/>
    <mergeCell ref="I233:L233"/>
    <mergeCell ref="E248:Z249"/>
    <mergeCell ref="D242:E242"/>
    <mergeCell ref="W242:Y242"/>
    <mergeCell ref="D243:E243"/>
    <mergeCell ref="W243:Y243"/>
    <mergeCell ref="W238:Y238"/>
    <mergeCell ref="E245:Z246"/>
    <mergeCell ref="I234:L234"/>
    <mergeCell ref="I235:L235"/>
    <mergeCell ref="W240:Y240"/>
    <mergeCell ref="H237:T237"/>
    <mergeCell ref="W237:Y237"/>
    <mergeCell ref="I178:L178"/>
    <mergeCell ref="I209:L209"/>
    <mergeCell ref="C211:F211"/>
    <mergeCell ref="H211:T211"/>
    <mergeCell ref="W211:Y211"/>
    <mergeCell ref="A202:Z202"/>
    <mergeCell ref="D214:E214"/>
    <mergeCell ref="W216:Y216"/>
    <mergeCell ref="D217:E217"/>
    <mergeCell ref="W212:Y212"/>
    <mergeCell ref="E191:Z192"/>
    <mergeCell ref="E194:Z195"/>
    <mergeCell ref="D185:E185"/>
    <mergeCell ref="W185:Y185"/>
    <mergeCell ref="D161:E161"/>
    <mergeCell ref="W161:Y161"/>
    <mergeCell ref="I154:L154"/>
    <mergeCell ref="I155:L155"/>
    <mergeCell ref="D158:E158"/>
    <mergeCell ref="D188:E188"/>
    <mergeCell ref="W188:Y188"/>
    <mergeCell ref="D187:E187"/>
    <mergeCell ref="W187:Y187"/>
    <mergeCell ref="C183:F183"/>
    <mergeCell ref="D186:E186"/>
    <mergeCell ref="W186:Y186"/>
    <mergeCell ref="I179:L179"/>
    <mergeCell ref="I180:L180"/>
    <mergeCell ref="I181:L181"/>
    <mergeCell ref="H183:T183"/>
    <mergeCell ref="W183:Y183"/>
    <mergeCell ref="D184:E184"/>
    <mergeCell ref="W184:Y184"/>
    <mergeCell ref="E165:Z166"/>
    <mergeCell ref="W160:Y160"/>
    <mergeCell ref="D163:E163"/>
    <mergeCell ref="W163:Y163"/>
    <mergeCell ref="W158:Y158"/>
    <mergeCell ref="I153:L153"/>
    <mergeCell ref="D127:E127"/>
    <mergeCell ref="U130:X130"/>
    <mergeCell ref="I135:L135"/>
    <mergeCell ref="C157:F157"/>
    <mergeCell ref="H157:T157"/>
    <mergeCell ref="D128:E128"/>
    <mergeCell ref="I128:L128"/>
    <mergeCell ref="O128:R128"/>
    <mergeCell ref="U128:X128"/>
    <mergeCell ref="O135:R135"/>
    <mergeCell ref="D162:E162"/>
    <mergeCell ref="W162:Y162"/>
    <mergeCell ref="W157:Y157"/>
    <mergeCell ref="I139:M139"/>
    <mergeCell ref="K140:P140"/>
    <mergeCell ref="U135:X135"/>
    <mergeCell ref="O127:R127"/>
    <mergeCell ref="U127:X127"/>
    <mergeCell ref="J110:L110"/>
    <mergeCell ref="I127:L127"/>
    <mergeCell ref="U129:X129"/>
    <mergeCell ref="D159:E159"/>
    <mergeCell ref="W159:Y159"/>
    <mergeCell ref="D160:E160"/>
    <mergeCell ref="D129:E129"/>
    <mergeCell ref="I129:L129"/>
    <mergeCell ref="O129:R129"/>
    <mergeCell ref="D130:E130"/>
    <mergeCell ref="I130:L130"/>
    <mergeCell ref="O130:R130"/>
    <mergeCell ref="H141:Z142"/>
    <mergeCell ref="E143:Z144"/>
    <mergeCell ref="A148:Z148"/>
    <mergeCell ref="I152:L152"/>
    <mergeCell ref="J109:L109"/>
    <mergeCell ref="E92:G92"/>
    <mergeCell ref="R92:Y92"/>
    <mergeCell ref="E99:H99"/>
    <mergeCell ref="F102:G102"/>
    <mergeCell ref="I102:Z102"/>
    <mergeCell ref="I126:L126"/>
    <mergeCell ref="O126:R126"/>
    <mergeCell ref="U126:X126"/>
    <mergeCell ref="J111:L111"/>
    <mergeCell ref="J112:L112"/>
    <mergeCell ref="J114:M114"/>
    <mergeCell ref="J115:M115"/>
    <mergeCell ref="F100:G100"/>
    <mergeCell ref="I100:Z100"/>
    <mergeCell ref="F101:G101"/>
    <mergeCell ref="I101:Z101"/>
    <mergeCell ref="R7:T9"/>
    <mergeCell ref="U7:Z9"/>
    <mergeCell ref="B41:C43"/>
    <mergeCell ref="D41:I43"/>
    <mergeCell ref="R90:Y90"/>
    <mergeCell ref="E91:G91"/>
    <mergeCell ref="R91:Y91"/>
    <mergeCell ref="A97:Z97"/>
    <mergeCell ref="H95:Z96"/>
    <mergeCell ref="H93:Z94"/>
    <mergeCell ref="D38:I40"/>
    <mergeCell ref="C10:O12"/>
  </mergeCells>
  <phoneticPr fontId="2"/>
  <hyperlinks>
    <hyperlink ref="P1:S1" location="作業メニュー!A1" display="作業メニュー" xr:uid="{00000000-0004-0000-2700-000000000000}"/>
  </hyperlinks>
  <printOptions horizontalCentered="1"/>
  <pageMargins left="0.78740157480314965" right="0.39370078740157483" top="0.78740157480314965" bottom="0.39370078740157483" header="0.59055118110236227" footer="0.19685039370078741"/>
  <pageSetup paperSize="9" scale="89" orientation="portrait" r:id="rId1"/>
  <headerFooter alignWithMargins="0">
    <oddFooter>&amp;R230601</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AD245"/>
  <sheetViews>
    <sheetView showGridLines="0" zoomScaleNormal="100" workbookViewId="0">
      <selection activeCell="P1" sqref="P1"/>
    </sheetView>
  </sheetViews>
  <sheetFormatPr defaultColWidth="3.375" defaultRowHeight="15.75"/>
  <cols>
    <col min="1" max="16384" width="3.375" style="267"/>
  </cols>
  <sheetData>
    <row r="1" spans="1:30" s="602" customFormat="1" ht="38.25" customHeight="1" thickBot="1">
      <c r="A1" s="984" t="s">
        <v>2696</v>
      </c>
      <c r="P1" s="983" t="s">
        <v>68</v>
      </c>
      <c r="Q1" s="607"/>
      <c r="R1" s="607"/>
      <c r="S1" s="607"/>
      <c r="T1" s="606" t="s">
        <v>578</v>
      </c>
      <c r="AD1" s="606"/>
    </row>
    <row r="2" spans="1:30" ht="12" customHeight="1" thickTop="1"/>
    <row r="3" spans="1:30" s="980" customFormat="1" ht="12" customHeight="1">
      <c r="B3" s="981" t="s">
        <v>2695</v>
      </c>
      <c r="C3" s="981"/>
      <c r="D3" s="981"/>
      <c r="E3" s="981"/>
      <c r="AC3" s="267"/>
    </row>
    <row r="4" spans="1:30" s="980" customFormat="1" ht="18.95" customHeight="1">
      <c r="AC4" s="267"/>
    </row>
    <row r="5" spans="1:30" s="980" customFormat="1" ht="18.95" customHeight="1">
      <c r="B5" s="1127" t="s">
        <v>2694</v>
      </c>
      <c r="C5" s="1127"/>
      <c r="D5" s="1127"/>
      <c r="E5" s="1127"/>
      <c r="F5" s="1127"/>
      <c r="G5" s="1127"/>
      <c r="H5" s="1127"/>
      <c r="I5" s="1127"/>
      <c r="J5" s="1127"/>
      <c r="K5" s="1127"/>
      <c r="L5" s="1127"/>
      <c r="M5" s="1127"/>
      <c r="N5" s="1127"/>
      <c r="O5" s="1127"/>
      <c r="P5" s="1127"/>
      <c r="Q5" s="1127"/>
      <c r="R5" s="1127"/>
      <c r="S5" s="1127"/>
      <c r="T5" s="1127"/>
      <c r="U5" s="1127"/>
      <c r="V5" s="1127"/>
      <c r="W5" s="1127"/>
      <c r="X5" s="1127"/>
      <c r="Y5" s="1127"/>
      <c r="Z5" s="1127"/>
      <c r="AA5" s="1128"/>
      <c r="AB5" s="1128"/>
      <c r="AC5" s="267"/>
    </row>
    <row r="6" spans="1:30" s="980" customFormat="1" ht="18.95" customHeight="1">
      <c r="B6" s="1129"/>
      <c r="C6" s="1129"/>
      <c r="D6" s="1129"/>
      <c r="E6" s="1129"/>
      <c r="F6" s="1129"/>
      <c r="G6" s="1129"/>
      <c r="H6" s="1129"/>
      <c r="I6" s="1129"/>
      <c r="J6" s="1129"/>
      <c r="K6" s="1129"/>
      <c r="L6" s="1129"/>
      <c r="M6" s="1129"/>
      <c r="N6" s="1129"/>
      <c r="O6" s="1129"/>
      <c r="P6" s="1129"/>
      <c r="Q6" s="1129"/>
      <c r="R6" s="1129"/>
      <c r="S6" s="1129"/>
      <c r="T6" s="1129"/>
      <c r="U6" s="1129"/>
      <c r="V6" s="1129"/>
      <c r="W6" s="1129"/>
      <c r="X6" s="1129"/>
      <c r="Y6" s="1129"/>
      <c r="Z6" s="1129"/>
      <c r="AA6" s="1128"/>
      <c r="AB6" s="1128"/>
      <c r="AC6" s="267"/>
    </row>
    <row r="7" spans="1:30" s="980" customFormat="1" ht="15.95" customHeight="1">
      <c r="B7" s="1130"/>
      <c r="C7" s="1131"/>
      <c r="D7" s="1131"/>
      <c r="E7" s="1131"/>
      <c r="F7" s="1131"/>
      <c r="G7" s="1131"/>
      <c r="H7" s="1131"/>
      <c r="I7" s="1131"/>
      <c r="J7" s="1131"/>
      <c r="K7" s="1131"/>
      <c r="L7" s="1131"/>
      <c r="M7" s="1131"/>
      <c r="N7" s="1131"/>
      <c r="O7" s="1131"/>
      <c r="P7" s="1131"/>
      <c r="Q7" s="1132"/>
      <c r="R7" s="1950" t="s">
        <v>3436</v>
      </c>
      <c r="S7" s="1951"/>
      <c r="T7" s="1952"/>
      <c r="U7" s="1950" t="s">
        <v>3437</v>
      </c>
      <c r="V7" s="1951"/>
      <c r="W7" s="1951"/>
      <c r="X7" s="1951"/>
      <c r="Y7" s="1951"/>
      <c r="Z7" s="1952"/>
      <c r="AA7" s="1128"/>
      <c r="AB7" s="1128"/>
      <c r="AC7" s="267"/>
    </row>
    <row r="8" spans="1:30" s="980" customFormat="1" ht="15.95" customHeight="1">
      <c r="B8" s="1135"/>
      <c r="P8" s="1128"/>
      <c r="Q8" s="1128"/>
      <c r="R8" s="1953"/>
      <c r="S8" s="1954"/>
      <c r="T8" s="1955"/>
      <c r="U8" s="1953"/>
      <c r="V8" s="1954"/>
      <c r="W8" s="1954"/>
      <c r="X8" s="1954"/>
      <c r="Y8" s="1954"/>
      <c r="Z8" s="1955"/>
      <c r="AA8" s="1128"/>
      <c r="AB8" s="1128"/>
      <c r="AC8" s="267"/>
    </row>
    <row r="9" spans="1:30" s="980" customFormat="1" ht="15.95" customHeight="1">
      <c r="B9" s="1135"/>
      <c r="P9" s="1128"/>
      <c r="Q9" s="1128"/>
      <c r="R9" s="1956"/>
      <c r="S9" s="1957"/>
      <c r="T9" s="1958"/>
      <c r="U9" s="1956"/>
      <c r="V9" s="1957"/>
      <c r="W9" s="1957"/>
      <c r="X9" s="1957"/>
      <c r="Y9" s="1957"/>
      <c r="Z9" s="1958"/>
      <c r="AA9" s="1128"/>
      <c r="AB9" s="1128"/>
      <c r="AC9" s="267"/>
    </row>
    <row r="10" spans="1:30" s="980" customFormat="1" ht="18.95" customHeight="1">
      <c r="B10" s="1135"/>
      <c r="C10" s="1969" t="s">
        <v>3013</v>
      </c>
      <c r="D10" s="1248"/>
      <c r="E10" s="1248"/>
      <c r="F10" s="1248"/>
      <c r="G10" s="1248"/>
      <c r="H10" s="1248"/>
      <c r="I10" s="1248"/>
      <c r="J10" s="1248"/>
      <c r="K10" s="1248"/>
      <c r="L10" s="1248"/>
      <c r="M10" s="1248"/>
      <c r="N10" s="1248"/>
      <c r="O10" s="1248"/>
      <c r="P10" s="1128"/>
      <c r="Q10" s="1128"/>
      <c r="R10" s="1133"/>
      <c r="S10" s="1134"/>
      <c r="T10" s="1166"/>
      <c r="U10" s="1128"/>
      <c r="V10" s="1128"/>
      <c r="W10" s="1128"/>
      <c r="X10" s="1128"/>
      <c r="Y10" s="1128"/>
      <c r="Z10" s="1139"/>
      <c r="AA10" s="1128"/>
      <c r="AB10" s="1128"/>
      <c r="AC10" s="267"/>
    </row>
    <row r="11" spans="1:30" s="980" customFormat="1" ht="18.95" customHeight="1">
      <c r="B11" s="1135"/>
      <c r="C11" s="1248"/>
      <c r="D11" s="1248"/>
      <c r="E11" s="1248"/>
      <c r="F11" s="1248"/>
      <c r="G11" s="1248"/>
      <c r="H11" s="1248"/>
      <c r="I11" s="1248"/>
      <c r="J11" s="1248"/>
      <c r="K11" s="1248"/>
      <c r="L11" s="1248"/>
      <c r="M11" s="1248"/>
      <c r="N11" s="1248"/>
      <c r="O11" s="1248"/>
      <c r="P11" s="1128"/>
      <c r="Q11" s="1128"/>
      <c r="R11" s="1136"/>
      <c r="S11" s="1137"/>
      <c r="T11" s="1139"/>
      <c r="U11" s="1128"/>
      <c r="V11" s="1128"/>
      <c r="W11" s="1128"/>
      <c r="X11" s="1128"/>
      <c r="Y11" s="1128"/>
      <c r="Z11" s="1139"/>
      <c r="AA11" s="1128"/>
      <c r="AB11" s="1128"/>
      <c r="AC11" s="267"/>
    </row>
    <row r="12" spans="1:30" s="980" customFormat="1" ht="18.95" customHeight="1">
      <c r="B12" s="1135"/>
      <c r="C12" s="1248"/>
      <c r="D12" s="1248"/>
      <c r="E12" s="1248"/>
      <c r="F12" s="1248"/>
      <c r="G12" s="1248"/>
      <c r="H12" s="1248"/>
      <c r="I12" s="1248"/>
      <c r="J12" s="1248"/>
      <c r="K12" s="1248"/>
      <c r="L12" s="1248"/>
      <c r="M12" s="1248"/>
      <c r="N12" s="1248"/>
      <c r="O12" s="1248"/>
      <c r="P12" s="1128"/>
      <c r="Q12" s="1128"/>
      <c r="R12" s="1136"/>
      <c r="S12" s="1137"/>
      <c r="T12" s="1139"/>
      <c r="U12" s="1128"/>
      <c r="V12" s="1128"/>
      <c r="W12" s="1128"/>
      <c r="X12" s="1128"/>
      <c r="Y12" s="1128"/>
      <c r="Z12" s="1139"/>
      <c r="AA12" s="1128"/>
      <c r="AB12" s="1128"/>
      <c r="AC12" s="267"/>
    </row>
    <row r="13" spans="1:30" s="980" customFormat="1" ht="18.95" customHeight="1">
      <c r="B13" s="1135"/>
      <c r="C13" s="1128"/>
      <c r="D13" s="1128"/>
      <c r="E13" s="1128"/>
      <c r="F13" s="1128"/>
      <c r="G13" s="1128"/>
      <c r="H13" s="1128"/>
      <c r="I13" s="1128"/>
      <c r="J13" s="1128"/>
      <c r="K13" s="1128"/>
      <c r="L13" s="1128"/>
      <c r="M13" s="1128"/>
      <c r="N13" s="1128"/>
      <c r="O13" s="1128"/>
      <c r="P13" s="1128"/>
      <c r="Q13" s="1128"/>
      <c r="R13" s="1136"/>
      <c r="S13" s="1137"/>
      <c r="T13" s="1139"/>
      <c r="U13" s="1128"/>
      <c r="V13" s="1128"/>
      <c r="W13" s="1128"/>
      <c r="X13" s="1128"/>
      <c r="Y13" s="1128"/>
      <c r="Z13" s="1139"/>
      <c r="AA13" s="1128"/>
      <c r="AB13" s="1128"/>
      <c r="AC13" s="267"/>
    </row>
    <row r="14" spans="1:30" s="980" customFormat="1" ht="18.95" customHeight="1">
      <c r="B14" s="1135"/>
      <c r="C14" s="1128"/>
      <c r="D14" s="1128"/>
      <c r="E14" s="1128"/>
      <c r="F14" s="1128"/>
      <c r="G14" s="1128"/>
      <c r="H14" s="1128"/>
      <c r="I14" s="1128"/>
      <c r="J14" s="1128"/>
      <c r="K14" s="1128"/>
      <c r="L14" s="1128"/>
      <c r="M14" s="1128"/>
      <c r="N14" s="1128"/>
      <c r="O14" s="1128"/>
      <c r="P14" s="1128"/>
      <c r="Q14" s="1128"/>
      <c r="R14" s="1136"/>
      <c r="S14" s="1137"/>
      <c r="T14" s="1139"/>
      <c r="U14" s="1128"/>
      <c r="V14" s="1128"/>
      <c r="W14" s="1128"/>
      <c r="X14" s="1128"/>
      <c r="Y14" s="1128"/>
      <c r="Z14" s="1139"/>
      <c r="AA14" s="1128"/>
      <c r="AB14" s="1128"/>
      <c r="AC14" s="267"/>
    </row>
    <row r="15" spans="1:30" s="980" customFormat="1" ht="18.95" customHeight="1">
      <c r="B15" s="1135"/>
      <c r="C15" s="1128"/>
      <c r="D15" s="1128"/>
      <c r="E15" s="1128"/>
      <c r="F15" s="1128"/>
      <c r="G15" s="1128"/>
      <c r="H15" s="1128"/>
      <c r="I15" s="1128"/>
      <c r="J15" s="1128"/>
      <c r="K15" s="1128"/>
      <c r="L15" s="1128"/>
      <c r="M15" s="1128"/>
      <c r="N15" s="1128"/>
      <c r="O15" s="1128"/>
      <c r="P15" s="1128"/>
      <c r="Q15" s="1128"/>
      <c r="R15" s="1136"/>
      <c r="S15" s="1137"/>
      <c r="T15" s="1139"/>
      <c r="U15" s="1128"/>
      <c r="V15" s="1128"/>
      <c r="W15" s="1128"/>
      <c r="X15" s="1128"/>
      <c r="Y15" s="1128"/>
      <c r="Z15" s="1139"/>
      <c r="AA15" s="1128"/>
      <c r="AB15" s="1128"/>
      <c r="AC15" s="267"/>
    </row>
    <row r="16" spans="1:30" s="980" customFormat="1" ht="18.95" customHeight="1">
      <c r="B16" s="1135"/>
      <c r="C16" s="1128"/>
      <c r="D16" s="1128"/>
      <c r="E16" s="1128"/>
      <c r="F16" s="1128"/>
      <c r="G16" s="1128"/>
      <c r="H16" s="1128"/>
      <c r="I16" s="1128"/>
      <c r="J16" s="1128"/>
      <c r="K16" s="1128"/>
      <c r="L16" s="1128"/>
      <c r="M16" s="1128"/>
      <c r="N16" s="1128"/>
      <c r="O16" s="1128"/>
      <c r="P16" s="1128"/>
      <c r="Q16" s="1128"/>
      <c r="R16" s="1140"/>
      <c r="S16" s="1141"/>
      <c r="T16" s="1143"/>
      <c r="U16" s="1142"/>
      <c r="V16" s="1142"/>
      <c r="W16" s="1142"/>
      <c r="X16" s="1142"/>
      <c r="Y16" s="1142"/>
      <c r="Z16" s="1143"/>
      <c r="AA16" s="1128"/>
      <c r="AB16" s="1128"/>
      <c r="AC16" s="267"/>
    </row>
    <row r="17" spans="2:29" s="980" customFormat="1" ht="18.95" customHeight="1">
      <c r="B17" s="1135"/>
      <c r="C17" s="1128"/>
      <c r="D17" s="1128"/>
      <c r="E17" s="1128"/>
      <c r="F17" s="1128"/>
      <c r="G17" s="1128"/>
      <c r="H17" s="1128"/>
      <c r="I17" s="1128"/>
      <c r="J17" s="1128"/>
      <c r="K17" s="1128"/>
      <c r="L17" s="1128"/>
      <c r="M17" s="1128"/>
      <c r="N17" s="1128"/>
      <c r="O17" s="1128"/>
      <c r="P17" s="1128"/>
      <c r="Q17" s="1128"/>
      <c r="R17" s="1137"/>
      <c r="S17" s="1137"/>
      <c r="T17" s="1128"/>
      <c r="U17" s="1128"/>
      <c r="V17" s="1128"/>
      <c r="W17" s="1128"/>
      <c r="X17" s="1128"/>
      <c r="Y17" s="1128"/>
      <c r="Z17" s="1139"/>
      <c r="AA17" s="1128"/>
      <c r="AB17" s="1128"/>
      <c r="AC17" s="267"/>
    </row>
    <row r="18" spans="2:29" s="980" customFormat="1" ht="18.95" customHeight="1">
      <c r="B18" s="1135"/>
      <c r="C18" s="1128"/>
      <c r="D18" s="1128"/>
      <c r="E18" s="1128"/>
      <c r="F18" s="1128"/>
      <c r="G18" s="1128"/>
      <c r="H18" s="1128"/>
      <c r="I18" s="1128"/>
      <c r="J18" s="1128"/>
      <c r="K18" s="1128"/>
      <c r="L18" s="1128"/>
      <c r="M18" s="1128"/>
      <c r="N18" s="1128"/>
      <c r="O18" s="1128"/>
      <c r="P18" s="1128"/>
      <c r="Q18" s="1144"/>
      <c r="R18" s="267"/>
      <c r="S18" s="1970" t="s">
        <v>3044</v>
      </c>
      <c r="T18" s="1970"/>
      <c r="U18" s="1145"/>
      <c r="V18" s="1144" t="s">
        <v>642</v>
      </c>
      <c r="W18" s="1146"/>
      <c r="X18" s="1144" t="s">
        <v>641</v>
      </c>
      <c r="Y18" s="1147"/>
      <c r="Z18" s="1148" t="s">
        <v>640</v>
      </c>
      <c r="AA18" s="1128"/>
      <c r="AB18" s="1128"/>
      <c r="AC18" s="267"/>
    </row>
    <row r="19" spans="2:29" s="980" customFormat="1" ht="18.95" customHeight="1">
      <c r="B19" s="1135"/>
      <c r="C19" s="1128"/>
      <c r="D19" s="1128"/>
      <c r="E19" s="1128"/>
      <c r="F19" s="1128"/>
      <c r="G19" s="1128"/>
      <c r="H19" s="1128"/>
      <c r="I19" s="1128"/>
      <c r="J19" s="1128"/>
      <c r="K19" s="1128"/>
      <c r="L19" s="1128"/>
      <c r="M19" s="1128"/>
      <c r="N19" s="1128"/>
      <c r="O19" s="1128"/>
      <c r="P19" s="1128"/>
      <c r="Q19" s="1149"/>
      <c r="R19" s="1150"/>
      <c r="S19" s="1149"/>
      <c r="T19" s="1144"/>
      <c r="U19" s="1150"/>
      <c r="V19" s="1149"/>
      <c r="W19" s="1144"/>
      <c r="X19" s="1150"/>
      <c r="Y19" s="1149"/>
      <c r="Z19" s="1151"/>
      <c r="AA19" s="1128"/>
      <c r="AB19" s="1128"/>
      <c r="AC19" s="267"/>
    </row>
    <row r="20" spans="2:29" s="980" customFormat="1" ht="18.95" customHeight="1">
      <c r="B20" s="1135"/>
      <c r="C20" s="1972" t="s">
        <v>2649</v>
      </c>
      <c r="D20" s="1972"/>
      <c r="E20" s="1972"/>
      <c r="F20" s="1972"/>
      <c r="G20" s="1972"/>
      <c r="H20" s="1972"/>
      <c r="I20" s="1972"/>
      <c r="J20" s="1972"/>
      <c r="K20" s="1972"/>
      <c r="L20" s="1972"/>
      <c r="M20" s="1972"/>
      <c r="N20" s="1972"/>
      <c r="O20" s="1972"/>
      <c r="P20" s="1128"/>
      <c r="Q20" s="1128"/>
      <c r="R20" s="1128"/>
      <c r="S20" s="1128"/>
      <c r="T20" s="1128"/>
      <c r="U20" s="1128"/>
      <c r="V20" s="1128"/>
      <c r="W20" s="1128"/>
      <c r="X20" s="1128"/>
      <c r="Y20" s="1128"/>
      <c r="Z20" s="1139"/>
      <c r="AA20" s="1128"/>
      <c r="AB20" s="1128"/>
      <c r="AC20" s="267"/>
    </row>
    <row r="21" spans="2:29" s="980" customFormat="1" ht="18.95" customHeight="1">
      <c r="B21" s="1135"/>
      <c r="C21" s="1972"/>
      <c r="D21" s="1972"/>
      <c r="E21" s="1972"/>
      <c r="F21" s="1972"/>
      <c r="G21" s="1972"/>
      <c r="H21" s="1972"/>
      <c r="I21" s="1972"/>
      <c r="J21" s="1972"/>
      <c r="K21" s="1972"/>
      <c r="L21" s="1972"/>
      <c r="M21" s="1972"/>
      <c r="N21" s="1972"/>
      <c r="O21" s="1972"/>
      <c r="P21" s="1128"/>
      <c r="Q21" s="1128"/>
      <c r="R21" s="1128"/>
      <c r="S21" s="1128"/>
      <c r="T21" s="1128"/>
      <c r="U21" s="1128"/>
      <c r="V21" s="1128"/>
      <c r="W21" s="1128"/>
      <c r="X21" s="1128"/>
      <c r="Y21" s="1128"/>
      <c r="Z21" s="1139"/>
      <c r="AA21" s="1128"/>
      <c r="AB21" s="1128"/>
      <c r="AC21" s="267"/>
    </row>
    <row r="22" spans="2:29" s="980" customFormat="1" ht="18.95" customHeight="1">
      <c r="B22" s="1135"/>
      <c r="C22" s="1128"/>
      <c r="D22" s="1128"/>
      <c r="E22" s="1128"/>
      <c r="F22" s="1128"/>
      <c r="G22" s="1128"/>
      <c r="H22" s="1128"/>
      <c r="I22" s="1128"/>
      <c r="J22" s="1128"/>
      <c r="K22" s="1128"/>
      <c r="L22" s="1128"/>
      <c r="M22" s="1128"/>
      <c r="N22" s="1128"/>
      <c r="O22" s="1128"/>
      <c r="P22" s="1128"/>
      <c r="Q22" s="1128"/>
      <c r="R22" s="1128"/>
      <c r="S22" s="1128"/>
      <c r="T22" s="1128"/>
      <c r="U22" s="1128"/>
      <c r="V22" s="1128"/>
      <c r="W22" s="1128"/>
      <c r="X22" s="1128"/>
      <c r="Y22" s="1128"/>
      <c r="Z22" s="1139"/>
      <c r="AA22" s="1128"/>
      <c r="AB22" s="1128"/>
      <c r="AC22" s="267"/>
    </row>
    <row r="23" spans="2:29" s="980" customFormat="1" ht="18.95" customHeight="1">
      <c r="B23" s="1135"/>
      <c r="C23" s="1128"/>
      <c r="D23" s="1128"/>
      <c r="E23" s="1128"/>
      <c r="F23" s="1128"/>
      <c r="G23" s="1128"/>
      <c r="H23" s="1128"/>
      <c r="I23" s="1128"/>
      <c r="J23" s="1128"/>
      <c r="K23" s="1128"/>
      <c r="L23" s="1128"/>
      <c r="M23" s="1128"/>
      <c r="N23" s="1128"/>
      <c r="O23" s="1128"/>
      <c r="P23" s="1128"/>
      <c r="Q23" s="1128"/>
      <c r="R23" s="1128"/>
      <c r="S23" s="1128"/>
      <c r="T23" s="1128"/>
      <c r="U23" s="1128"/>
      <c r="V23" s="1128"/>
      <c r="W23" s="1128"/>
      <c r="X23" s="1128"/>
      <c r="Y23" s="1128"/>
      <c r="Z23" s="1139"/>
      <c r="AA23" s="1128"/>
      <c r="AB23" s="1128"/>
      <c r="AC23" s="267"/>
    </row>
    <row r="24" spans="2:29" s="980" customFormat="1" ht="18.95" customHeight="1">
      <c r="B24" s="1135"/>
      <c r="C24" s="1128"/>
      <c r="D24" s="1128"/>
      <c r="E24" s="1128"/>
      <c r="F24" s="1128"/>
      <c r="G24" s="1128"/>
      <c r="H24" s="1128"/>
      <c r="I24" s="1128"/>
      <c r="J24" s="1128"/>
      <c r="K24" s="1128"/>
      <c r="L24" s="1128"/>
      <c r="M24" s="1128"/>
      <c r="N24" s="1128"/>
      <c r="O24" s="1128"/>
      <c r="P24" s="1128"/>
      <c r="Q24" s="1128"/>
      <c r="R24" s="1128"/>
      <c r="S24" s="1128"/>
      <c r="T24" s="1128"/>
      <c r="U24" s="1128"/>
      <c r="V24" s="1128"/>
      <c r="W24" s="1128"/>
      <c r="X24" s="1128"/>
      <c r="Y24" s="1128"/>
      <c r="Z24" s="1139"/>
      <c r="AA24" s="1128"/>
      <c r="AB24" s="1128"/>
      <c r="AC24" s="267"/>
    </row>
    <row r="25" spans="2:29" s="980" customFormat="1" ht="18.95" customHeight="1">
      <c r="B25" s="1135"/>
      <c r="C25" s="1128"/>
      <c r="D25" s="1128"/>
      <c r="E25" s="1128"/>
      <c r="F25" s="1128"/>
      <c r="G25" s="1128"/>
      <c r="H25" s="1128"/>
      <c r="I25" s="1128"/>
      <c r="J25" s="1128"/>
      <c r="K25" s="1128"/>
      <c r="L25" s="1128"/>
      <c r="M25" s="1128"/>
      <c r="N25" s="1128"/>
      <c r="O25" s="1128"/>
      <c r="P25" s="1128"/>
      <c r="Q25" s="1128"/>
      <c r="R25" s="1128"/>
      <c r="S25" s="1128"/>
      <c r="T25" s="1128"/>
      <c r="U25" s="1128"/>
      <c r="V25" s="1128"/>
      <c r="W25" s="1128"/>
      <c r="X25" s="1128"/>
      <c r="Y25" s="1128"/>
      <c r="Z25" s="1139"/>
      <c r="AA25" s="1128"/>
      <c r="AB25" s="1128"/>
      <c r="AC25" s="267"/>
    </row>
    <row r="26" spans="2:29" s="980" customFormat="1" ht="18.95" customHeight="1">
      <c r="B26" s="1135"/>
      <c r="C26" s="1128"/>
      <c r="D26" s="1128"/>
      <c r="E26" s="1128"/>
      <c r="F26" s="1128"/>
      <c r="G26" s="1128"/>
      <c r="H26" s="1128"/>
      <c r="I26" s="1128"/>
      <c r="J26" s="1128"/>
      <c r="K26" s="1128"/>
      <c r="L26" s="1128"/>
      <c r="M26" s="1128"/>
      <c r="N26" s="1128"/>
      <c r="O26" s="1128"/>
      <c r="P26" s="1128"/>
      <c r="Q26" s="1128"/>
      <c r="R26" s="1128"/>
      <c r="S26" s="1128"/>
      <c r="T26" s="1128"/>
      <c r="U26" s="1128"/>
      <c r="V26" s="1128"/>
      <c r="W26" s="1128"/>
      <c r="X26" s="1128"/>
      <c r="Y26" s="1128"/>
      <c r="Z26" s="1139"/>
      <c r="AA26" s="1128"/>
      <c r="AB26" s="1128"/>
      <c r="AC26" s="267"/>
    </row>
    <row r="27" spans="2:29" s="980" customFormat="1" ht="18.95" customHeight="1">
      <c r="B27" s="1135"/>
      <c r="C27" s="1128"/>
      <c r="D27" s="1128"/>
      <c r="E27" s="1128"/>
      <c r="F27" s="1128"/>
      <c r="G27" s="1128"/>
      <c r="H27" s="1128"/>
      <c r="I27" s="1128"/>
      <c r="J27" s="1128"/>
      <c r="K27" s="1128"/>
      <c r="L27" s="1128"/>
      <c r="M27" s="1128"/>
      <c r="O27" s="1128"/>
      <c r="P27" s="1152" t="s">
        <v>2667</v>
      </c>
      <c r="Q27" s="1128"/>
      <c r="R27" s="1152" t="s">
        <v>2666</v>
      </c>
      <c r="S27" s="1128"/>
      <c r="T27" s="1128"/>
      <c r="U27" s="1128"/>
      <c r="V27" s="1128"/>
      <c r="W27" s="1128"/>
      <c r="X27" s="1128"/>
      <c r="Y27" s="1128"/>
      <c r="Z27" s="1139"/>
      <c r="AA27" s="1128"/>
      <c r="AB27" s="1128"/>
      <c r="AC27" s="267"/>
    </row>
    <row r="28" spans="2:29" s="980" customFormat="1" ht="18.95" customHeight="1">
      <c r="B28" s="1135"/>
      <c r="C28" s="1128"/>
      <c r="D28" s="1128"/>
      <c r="E28" s="1128"/>
      <c r="F28" s="1128"/>
      <c r="G28" s="1128"/>
      <c r="H28" s="1128"/>
      <c r="I28" s="1128"/>
      <c r="J28" s="1128"/>
      <c r="K28" s="1128"/>
      <c r="L28" s="1128"/>
      <c r="M28" s="1128"/>
      <c r="N28" s="1128"/>
      <c r="O28" s="1128"/>
      <c r="P28" s="1128"/>
      <c r="Q28" s="1128"/>
      <c r="R28" s="1128"/>
      <c r="S28" s="1128"/>
      <c r="T28" s="1128"/>
      <c r="U28" s="1128"/>
      <c r="V28" s="1128"/>
      <c r="W28" s="1128"/>
      <c r="X28" s="1128"/>
      <c r="Y28" s="1128"/>
      <c r="Z28" s="1139"/>
      <c r="AA28" s="1128"/>
      <c r="AB28" s="1128"/>
      <c r="AC28" s="267"/>
    </row>
    <row r="29" spans="2:29" s="980" customFormat="1" ht="18.95" customHeight="1">
      <c r="B29" s="1135"/>
      <c r="C29" s="1128"/>
      <c r="D29" s="1128"/>
      <c r="E29" s="1128"/>
      <c r="F29" s="1128"/>
      <c r="G29" s="1128"/>
      <c r="H29" s="1128"/>
      <c r="I29" s="1128"/>
      <c r="J29" s="1128"/>
      <c r="K29" s="1128"/>
      <c r="L29" s="1128"/>
      <c r="M29" s="1128"/>
      <c r="N29" s="1128"/>
      <c r="O29" s="1128"/>
      <c r="P29" s="1128"/>
      <c r="Q29" s="1128"/>
      <c r="R29" s="1128"/>
      <c r="S29" s="1128"/>
      <c r="T29" s="1128"/>
      <c r="U29" s="1128"/>
      <c r="V29" s="1128"/>
      <c r="W29" s="1128"/>
      <c r="X29" s="1128"/>
      <c r="Y29" s="1128"/>
      <c r="Z29" s="1139"/>
      <c r="AA29" s="1128"/>
      <c r="AB29" s="1128"/>
      <c r="AC29" s="267"/>
    </row>
    <row r="30" spans="2:29" s="980" customFormat="1" ht="18.95" customHeight="1">
      <c r="B30" s="1135"/>
      <c r="C30" s="1128"/>
      <c r="D30" s="1128"/>
      <c r="E30" s="1128"/>
      <c r="F30" s="1128"/>
      <c r="G30" s="1128"/>
      <c r="H30" s="1128"/>
      <c r="I30" s="1128"/>
      <c r="J30" s="1128"/>
      <c r="K30" s="1128"/>
      <c r="L30" s="1128"/>
      <c r="M30" s="1128"/>
      <c r="N30" s="1128"/>
      <c r="O30" s="1128"/>
      <c r="P30" s="1128"/>
      <c r="Q30" s="1128"/>
      <c r="R30" s="1128"/>
      <c r="S30" s="1128"/>
      <c r="T30" s="1128"/>
      <c r="U30" s="1128"/>
      <c r="V30" s="1128"/>
      <c r="W30" s="1128"/>
      <c r="X30" s="1128"/>
      <c r="Y30" s="1128"/>
      <c r="Z30" s="1139"/>
      <c r="AA30" s="1128"/>
      <c r="AB30" s="1128"/>
      <c r="AC30" s="267"/>
    </row>
    <row r="31" spans="2:29" s="980" customFormat="1" ht="18.95" customHeight="1">
      <c r="B31" s="1135"/>
      <c r="C31" s="1128"/>
      <c r="D31" s="1128"/>
      <c r="E31" s="1128"/>
      <c r="F31" s="1128"/>
      <c r="G31" s="1128"/>
      <c r="H31" s="1128"/>
      <c r="I31" s="1128"/>
      <c r="J31" s="1128"/>
      <c r="K31" s="1128"/>
      <c r="L31" s="1128"/>
      <c r="M31" s="1128"/>
      <c r="N31" s="1128"/>
      <c r="O31" s="1128"/>
      <c r="P31" s="1128"/>
      <c r="Q31" s="1128"/>
      <c r="R31" s="1128"/>
      <c r="S31" s="1128"/>
      <c r="T31" s="1128"/>
      <c r="U31" s="1128"/>
      <c r="V31" s="1128"/>
      <c r="W31" s="1128"/>
      <c r="X31" s="1128"/>
      <c r="Y31" s="1128"/>
      <c r="Z31" s="1139"/>
      <c r="AA31" s="1128"/>
      <c r="AB31" s="1128"/>
      <c r="AC31" s="267"/>
    </row>
    <row r="32" spans="2:29" s="980" customFormat="1" ht="18.95" customHeight="1">
      <c r="B32" s="1135"/>
      <c r="C32" s="1128"/>
      <c r="D32" s="1128"/>
      <c r="E32" s="1128"/>
      <c r="F32" s="1128"/>
      <c r="G32" s="1128"/>
      <c r="H32" s="1128"/>
      <c r="I32" s="1128"/>
      <c r="J32" s="1128"/>
      <c r="K32" s="1128"/>
      <c r="L32" s="1128"/>
      <c r="M32" s="1128"/>
      <c r="N32" s="1128"/>
      <c r="O32" s="1128"/>
      <c r="P32" s="1128"/>
      <c r="Q32" s="1128"/>
      <c r="R32" s="1128"/>
      <c r="S32" s="1128"/>
      <c r="T32" s="1128"/>
      <c r="U32" s="1128"/>
      <c r="V32" s="1128"/>
      <c r="W32" s="1128"/>
      <c r="X32" s="1128"/>
      <c r="Y32" s="1128"/>
      <c r="Z32" s="1139"/>
      <c r="AA32" s="1128"/>
      <c r="AB32" s="1128"/>
      <c r="AC32" s="267"/>
    </row>
    <row r="33" spans="1:29" s="980" customFormat="1" ht="18.95" customHeight="1">
      <c r="B33" s="1135"/>
      <c r="C33" s="1128"/>
      <c r="D33" s="1128"/>
      <c r="E33" s="1128"/>
      <c r="F33" s="1128"/>
      <c r="G33" s="1128"/>
      <c r="H33" s="1128"/>
      <c r="I33" s="1128"/>
      <c r="J33" s="1128"/>
      <c r="K33" s="1128"/>
      <c r="L33" s="1128"/>
      <c r="M33" s="1128" t="s">
        <v>2674</v>
      </c>
      <c r="O33" s="1128"/>
      <c r="P33" s="1128"/>
      <c r="Q33" s="1128"/>
      <c r="R33" s="1128"/>
      <c r="S33" s="1128"/>
      <c r="T33" s="1128"/>
      <c r="U33" s="1128"/>
      <c r="V33" s="1128"/>
      <c r="W33" s="1128"/>
      <c r="X33" s="1128"/>
      <c r="Y33" s="1128"/>
      <c r="Z33" s="1139"/>
      <c r="AA33" s="1128"/>
      <c r="AB33" s="1128"/>
      <c r="AC33" s="267"/>
    </row>
    <row r="34" spans="1:29" s="980" customFormat="1" ht="18.95" customHeight="1">
      <c r="B34" s="1135"/>
      <c r="C34" s="1128"/>
      <c r="D34" s="1128"/>
      <c r="E34" s="1128"/>
      <c r="F34" s="1128"/>
      <c r="G34" s="1128"/>
      <c r="H34" s="1128"/>
      <c r="I34" s="1128"/>
      <c r="J34" s="1128"/>
      <c r="K34" s="1128"/>
      <c r="L34" s="1128"/>
      <c r="M34" s="1128"/>
      <c r="N34" s="1128"/>
      <c r="O34" s="1128"/>
      <c r="P34" s="1128"/>
      <c r="Q34" s="1128"/>
      <c r="R34" s="1128"/>
      <c r="S34" s="1128"/>
      <c r="T34" s="1128"/>
      <c r="U34" s="1128"/>
      <c r="V34" s="1128"/>
      <c r="W34" s="1128"/>
      <c r="X34" s="1128"/>
      <c r="Y34" s="1128"/>
      <c r="Z34" s="1139"/>
      <c r="AA34" s="1128"/>
      <c r="AB34" s="1128"/>
      <c r="AC34" s="267"/>
    </row>
    <row r="35" spans="1:29" s="980" customFormat="1" ht="18.95" customHeight="1">
      <c r="B35" s="1130"/>
      <c r="C35" s="1131"/>
      <c r="D35" s="1153" t="s">
        <v>2673</v>
      </c>
      <c r="E35" s="1153"/>
      <c r="F35" s="1153"/>
      <c r="G35" s="1153"/>
      <c r="H35" s="1153"/>
      <c r="I35" s="1154"/>
      <c r="J35" s="1131"/>
      <c r="K35" s="1131" t="s">
        <v>3045</v>
      </c>
      <c r="L35" s="1131"/>
      <c r="M35" s="1131"/>
      <c r="N35" s="1131" t="s">
        <v>324</v>
      </c>
      <c r="O35" s="1131"/>
      <c r="P35" s="1131" t="s">
        <v>2663</v>
      </c>
      <c r="Q35" s="1131"/>
      <c r="R35" s="1131" t="s">
        <v>322</v>
      </c>
      <c r="S35" s="1131"/>
      <c r="T35" s="1131"/>
      <c r="U35" s="1131"/>
      <c r="V35" s="1131"/>
      <c r="W35" s="1131"/>
      <c r="X35" s="1131"/>
      <c r="Y35" s="1131"/>
      <c r="Z35" s="1132"/>
      <c r="AA35" s="1128"/>
      <c r="AB35" s="1128"/>
      <c r="AC35" s="267"/>
    </row>
    <row r="36" spans="1:29" s="980" customFormat="1" ht="18.95" customHeight="1">
      <c r="B36" s="1135" t="s">
        <v>2664</v>
      </c>
      <c r="C36" s="1128"/>
      <c r="D36" s="1128"/>
      <c r="E36" s="1128"/>
      <c r="F36" s="1128"/>
      <c r="G36" s="1128"/>
      <c r="H36" s="1128"/>
      <c r="I36" s="1139"/>
      <c r="J36" s="1128"/>
      <c r="K36" s="1128"/>
      <c r="L36" s="1128"/>
      <c r="M36" s="1128"/>
      <c r="N36" s="1128"/>
      <c r="O36" s="1128"/>
      <c r="P36" s="1128"/>
      <c r="Q36" s="1128"/>
      <c r="R36" s="1128"/>
      <c r="S36" s="1128"/>
      <c r="T36" s="1128"/>
      <c r="U36" s="1128"/>
      <c r="V36" s="1128"/>
      <c r="W36" s="1128"/>
      <c r="X36" s="1128"/>
      <c r="Y36" s="1128"/>
      <c r="Z36" s="1139"/>
      <c r="AA36" s="1128"/>
      <c r="AB36" s="1128"/>
      <c r="AC36" s="267"/>
    </row>
    <row r="37" spans="1:29" s="980" customFormat="1" ht="18.95" customHeight="1">
      <c r="B37" s="1135"/>
      <c r="C37" s="1128"/>
      <c r="D37" s="1155" t="s">
        <v>2672</v>
      </c>
      <c r="E37" s="1155"/>
      <c r="F37" s="1155"/>
      <c r="G37" s="1155"/>
      <c r="H37" s="1155"/>
      <c r="I37" s="1156"/>
      <c r="J37" s="1128"/>
      <c r="K37" s="1128" t="s">
        <v>116</v>
      </c>
      <c r="L37" s="1971" t="s">
        <v>2693</v>
      </c>
      <c r="M37" s="1971"/>
      <c r="N37" s="1971"/>
      <c r="O37" s="1971"/>
      <c r="P37" s="1971"/>
      <c r="Q37" s="1971"/>
      <c r="R37" s="1971"/>
      <c r="S37" s="1971"/>
      <c r="T37" s="1128" t="s">
        <v>115</v>
      </c>
      <c r="U37" s="1128"/>
      <c r="V37" s="1128"/>
      <c r="W37" s="1128"/>
      <c r="X37" s="1128"/>
      <c r="Y37" s="1128"/>
      <c r="Z37" s="1139"/>
      <c r="AA37" s="1128"/>
      <c r="AB37" s="1128"/>
      <c r="AC37" s="267"/>
    </row>
    <row r="38" spans="1:29" s="980" customFormat="1" ht="18.95" customHeight="1">
      <c r="B38" s="1130"/>
      <c r="C38" s="1131"/>
      <c r="D38" s="1131"/>
      <c r="E38" s="1131"/>
      <c r="F38" s="1131"/>
      <c r="G38" s="1131"/>
      <c r="H38" s="1131"/>
      <c r="I38" s="1132"/>
      <c r="J38" s="1131"/>
      <c r="K38" s="1131"/>
      <c r="L38" s="1131"/>
      <c r="M38" s="1131"/>
      <c r="N38" s="1131"/>
      <c r="O38" s="1131"/>
      <c r="P38" s="1131"/>
      <c r="Q38" s="1131"/>
      <c r="R38" s="1131"/>
      <c r="S38" s="1131"/>
      <c r="T38" s="1131"/>
      <c r="U38" s="1131"/>
      <c r="V38" s="1131"/>
      <c r="W38" s="1131"/>
      <c r="X38" s="1131"/>
      <c r="Y38" s="1131"/>
      <c r="Z38" s="1132"/>
      <c r="AA38" s="1128"/>
      <c r="AB38" s="1128"/>
      <c r="AC38" s="267"/>
    </row>
    <row r="39" spans="1:29" s="980" customFormat="1" ht="18.95" customHeight="1">
      <c r="B39" s="1135" t="s">
        <v>2660</v>
      </c>
      <c r="C39" s="1128"/>
      <c r="D39" s="1128" t="s">
        <v>2658</v>
      </c>
      <c r="E39" s="1128"/>
      <c r="F39" s="1128"/>
      <c r="G39" s="1128"/>
      <c r="H39" s="1128"/>
      <c r="I39" s="1139"/>
      <c r="J39" s="1128"/>
      <c r="K39" s="1128"/>
      <c r="L39" s="1128"/>
      <c r="M39" s="1128"/>
      <c r="N39" s="1128"/>
      <c r="O39" s="1128"/>
      <c r="P39" s="1128"/>
      <c r="Q39" s="1128"/>
      <c r="R39" s="1128"/>
      <c r="S39" s="1128"/>
      <c r="T39" s="1128"/>
      <c r="U39" s="1128"/>
      <c r="V39" s="1128"/>
      <c r="W39" s="1128"/>
      <c r="X39" s="1128"/>
      <c r="Y39" s="1128"/>
      <c r="Z39" s="1139"/>
      <c r="AA39" s="1128"/>
      <c r="AB39" s="1128"/>
      <c r="AC39" s="267"/>
    </row>
    <row r="40" spans="1:29" s="980" customFormat="1" ht="18.95" customHeight="1">
      <c r="B40" s="1135"/>
      <c r="C40" s="1128"/>
      <c r="D40" s="1128"/>
      <c r="E40" s="1128"/>
      <c r="F40" s="1128"/>
      <c r="G40" s="1128"/>
      <c r="H40" s="1128"/>
      <c r="I40" s="1139"/>
      <c r="J40" s="1128"/>
      <c r="K40" s="1128"/>
      <c r="L40" s="1128"/>
      <c r="M40" s="1128"/>
      <c r="N40" s="1128"/>
      <c r="O40" s="1128"/>
      <c r="P40" s="1128"/>
      <c r="Q40" s="1128"/>
      <c r="R40" s="1128"/>
      <c r="S40" s="1128"/>
      <c r="T40" s="1128"/>
      <c r="U40" s="1128"/>
      <c r="V40" s="1128"/>
      <c r="W40" s="1128"/>
      <c r="X40" s="1128"/>
      <c r="Y40" s="1128"/>
      <c r="Z40" s="1139"/>
      <c r="AA40" s="1128"/>
      <c r="AB40" s="1128"/>
      <c r="AC40" s="267"/>
    </row>
    <row r="41" spans="1:29" s="980" customFormat="1" ht="18.95" customHeight="1">
      <c r="B41" s="1130"/>
      <c r="C41" s="1131"/>
      <c r="D41" s="1131"/>
      <c r="E41" s="1131"/>
      <c r="F41" s="1131"/>
      <c r="G41" s="1131"/>
      <c r="H41" s="1131"/>
      <c r="I41" s="1132"/>
      <c r="J41" s="1131"/>
      <c r="K41" s="1131"/>
      <c r="L41" s="1131"/>
      <c r="M41" s="1131"/>
      <c r="N41" s="1131"/>
      <c r="O41" s="1131"/>
      <c r="P41" s="1131"/>
      <c r="Q41" s="1131"/>
      <c r="R41" s="1131"/>
      <c r="S41" s="1131"/>
      <c r="T41" s="1131"/>
      <c r="U41" s="1131"/>
      <c r="V41" s="1131"/>
      <c r="W41" s="1131"/>
      <c r="X41" s="1131"/>
      <c r="Y41" s="1131"/>
      <c r="Z41" s="1132"/>
      <c r="AA41" s="1128"/>
      <c r="AB41" s="1128"/>
      <c r="AC41" s="267"/>
    </row>
    <row r="42" spans="1:29" s="980" customFormat="1" ht="18.95" customHeight="1">
      <c r="B42" s="1135" t="s">
        <v>2659</v>
      </c>
      <c r="C42" s="1128"/>
      <c r="D42" s="1128" t="s">
        <v>3014</v>
      </c>
      <c r="E42" s="1128"/>
      <c r="F42" s="1128"/>
      <c r="G42" s="1128"/>
      <c r="H42" s="1128"/>
      <c r="I42" s="1139"/>
      <c r="J42" s="1128"/>
      <c r="K42" s="1128"/>
      <c r="L42" s="1128"/>
      <c r="M42" s="1128"/>
      <c r="N42" s="1128"/>
      <c r="O42" s="1128"/>
      <c r="P42" s="1128"/>
      <c r="Q42" s="1128"/>
      <c r="R42" s="1128"/>
      <c r="S42" s="1128"/>
      <c r="T42" s="1128"/>
      <c r="U42" s="1128"/>
      <c r="V42" s="1128"/>
      <c r="W42" s="1128"/>
      <c r="X42" s="1128"/>
      <c r="Y42" s="1128"/>
      <c r="Z42" s="1139"/>
      <c r="AA42" s="1128"/>
      <c r="AB42" s="1128"/>
      <c r="AC42" s="267"/>
    </row>
    <row r="43" spans="1:29" s="980" customFormat="1" ht="18.95" customHeight="1">
      <c r="B43" s="1157"/>
      <c r="C43" s="1158"/>
      <c r="D43" s="1158"/>
      <c r="E43" s="1158"/>
      <c r="F43" s="1158"/>
      <c r="G43" s="1158"/>
      <c r="H43" s="1158"/>
      <c r="I43" s="1143"/>
      <c r="J43" s="1158"/>
      <c r="K43" s="1158"/>
      <c r="L43" s="1158"/>
      <c r="M43" s="1158"/>
      <c r="N43" s="1158"/>
      <c r="O43" s="1158"/>
      <c r="P43" s="1158"/>
      <c r="Q43" s="1158"/>
      <c r="R43" s="1158"/>
      <c r="S43" s="1158"/>
      <c r="T43" s="1158"/>
      <c r="U43" s="1158"/>
      <c r="V43" s="1158"/>
      <c r="W43" s="1158"/>
      <c r="X43" s="1158"/>
      <c r="Y43" s="1158"/>
      <c r="Z43" s="1143"/>
      <c r="AA43" s="1128"/>
      <c r="AB43" s="1128"/>
      <c r="AC43" s="267"/>
    </row>
    <row r="44" spans="1:29" s="980" customFormat="1" ht="15.95" customHeight="1">
      <c r="A44" s="514"/>
      <c r="B44" s="514"/>
      <c r="C44" s="514"/>
      <c r="D44" s="514"/>
      <c r="E44" s="514"/>
      <c r="F44" s="514"/>
      <c r="G44" s="514"/>
      <c r="H44" s="514"/>
      <c r="I44" s="514"/>
      <c r="J44" s="514"/>
      <c r="K44" s="514"/>
      <c r="L44" s="514"/>
      <c r="M44" s="514"/>
      <c r="N44" s="514"/>
      <c r="O44" s="514"/>
      <c r="P44" s="514"/>
      <c r="Q44" s="514"/>
      <c r="R44" s="514"/>
      <c r="S44" s="514"/>
      <c r="T44" s="514"/>
      <c r="U44" s="514"/>
      <c r="V44" s="514"/>
      <c r="W44" s="514"/>
      <c r="X44" s="514"/>
      <c r="Y44" s="514"/>
      <c r="Z44" s="514"/>
      <c r="AC44" s="267"/>
    </row>
    <row r="45" spans="1:29" s="980" customFormat="1" ht="15.95" customHeight="1">
      <c r="A45" s="514"/>
      <c r="B45" s="514"/>
      <c r="C45" s="514"/>
      <c r="D45" s="514"/>
      <c r="E45" s="514"/>
      <c r="F45" s="514"/>
      <c r="G45" s="514"/>
      <c r="H45" s="514"/>
      <c r="I45" s="514"/>
      <c r="J45" s="514"/>
      <c r="K45" s="514"/>
      <c r="L45" s="514"/>
      <c r="M45" s="514"/>
      <c r="N45" s="514"/>
      <c r="O45" s="514"/>
      <c r="P45" s="514"/>
      <c r="Q45" s="514"/>
      <c r="R45" s="514"/>
      <c r="S45" s="514"/>
      <c r="T45" s="514"/>
      <c r="U45" s="514"/>
      <c r="V45" s="514"/>
      <c r="W45" s="514"/>
      <c r="X45" s="514"/>
      <c r="Y45" s="514"/>
      <c r="Z45" s="514"/>
      <c r="AC45" s="267"/>
    </row>
    <row r="46" spans="1:29" s="980" customFormat="1" ht="15.95" customHeight="1">
      <c r="A46" s="514"/>
      <c r="B46" s="514"/>
      <c r="C46" s="514"/>
      <c r="D46" s="514"/>
      <c r="E46" s="514"/>
      <c r="F46" s="514"/>
      <c r="G46" s="514"/>
      <c r="H46" s="514"/>
      <c r="I46" s="514"/>
      <c r="J46" s="514"/>
      <c r="K46" s="514"/>
      <c r="L46" s="514"/>
      <c r="M46" s="514"/>
      <c r="N46" s="514"/>
      <c r="O46" s="514"/>
      <c r="P46" s="514"/>
      <c r="Q46" s="514"/>
      <c r="R46" s="514"/>
      <c r="S46" s="514"/>
      <c r="T46" s="514"/>
      <c r="U46" s="514"/>
      <c r="V46" s="514"/>
      <c r="W46" s="514"/>
      <c r="X46" s="514"/>
      <c r="Y46" s="514"/>
      <c r="Z46" s="514"/>
      <c r="AC46" s="267"/>
    </row>
    <row r="47" spans="1:29" s="980" customFormat="1" ht="15.95" customHeight="1">
      <c r="A47" s="514"/>
      <c r="B47" s="514"/>
      <c r="C47" s="514"/>
      <c r="D47" s="514"/>
      <c r="E47" s="514"/>
      <c r="F47" s="514"/>
      <c r="G47" s="514"/>
      <c r="H47" s="514"/>
      <c r="I47" s="514"/>
      <c r="J47" s="514"/>
      <c r="K47" s="514"/>
      <c r="L47" s="514"/>
      <c r="M47" s="514"/>
      <c r="N47" s="514"/>
      <c r="O47" s="514"/>
      <c r="P47" s="514"/>
      <c r="Q47" s="514"/>
      <c r="R47" s="514"/>
      <c r="S47" s="514"/>
      <c r="T47" s="514"/>
      <c r="U47" s="514"/>
      <c r="V47" s="514"/>
      <c r="W47" s="514"/>
      <c r="X47" s="514"/>
      <c r="Y47" s="514"/>
      <c r="Z47" s="514"/>
      <c r="AC47" s="267"/>
    </row>
    <row r="48" spans="1:29" s="980" customFormat="1" ht="15.95" customHeight="1">
      <c r="A48" s="514"/>
      <c r="B48" s="514"/>
      <c r="C48" s="514"/>
      <c r="D48" s="514"/>
      <c r="E48" s="514"/>
      <c r="F48" s="514"/>
      <c r="G48" s="514"/>
      <c r="H48" s="514"/>
      <c r="I48" s="514"/>
      <c r="J48" s="514"/>
      <c r="K48" s="514"/>
      <c r="L48" s="514"/>
      <c r="M48" s="514"/>
      <c r="N48" s="514"/>
      <c r="O48" s="514"/>
      <c r="P48" s="514"/>
      <c r="Q48" s="514"/>
      <c r="R48" s="514"/>
      <c r="S48" s="514"/>
      <c r="T48" s="514"/>
      <c r="U48" s="514"/>
      <c r="V48" s="514"/>
      <c r="W48" s="514"/>
      <c r="X48" s="514"/>
      <c r="Y48" s="514"/>
      <c r="Z48" s="514"/>
      <c r="AC48" s="267"/>
    </row>
    <row r="49" spans="1:29" s="980" customFormat="1" ht="15.95" customHeight="1">
      <c r="A49" s="514"/>
      <c r="B49" s="514"/>
      <c r="C49" s="514"/>
      <c r="D49" s="514"/>
      <c r="E49" s="514"/>
      <c r="F49" s="514"/>
      <c r="G49" s="514"/>
      <c r="H49" s="514"/>
      <c r="I49" s="514"/>
      <c r="J49" s="514"/>
      <c r="K49" s="514"/>
      <c r="L49" s="514"/>
      <c r="M49" s="514"/>
      <c r="N49" s="514"/>
      <c r="O49" s="514"/>
      <c r="P49" s="514"/>
      <c r="Q49" s="514"/>
      <c r="R49" s="514"/>
      <c r="S49" s="514"/>
      <c r="T49" s="514"/>
      <c r="U49" s="514"/>
      <c r="V49" s="514"/>
      <c r="W49" s="514"/>
      <c r="X49" s="514"/>
      <c r="Y49" s="514"/>
      <c r="Z49" s="514"/>
      <c r="AC49" s="267"/>
    </row>
    <row r="50" spans="1:29" s="980" customFormat="1" ht="15.95" customHeight="1">
      <c r="A50" s="514"/>
      <c r="B50" s="514"/>
      <c r="C50" s="514"/>
      <c r="D50" s="514"/>
      <c r="E50" s="514"/>
      <c r="F50" s="514"/>
      <c r="G50" s="514"/>
      <c r="H50" s="514"/>
      <c r="I50" s="514"/>
      <c r="J50" s="514"/>
      <c r="K50" s="514"/>
      <c r="L50" s="514"/>
      <c r="M50" s="514"/>
      <c r="N50" s="514"/>
      <c r="O50" s="514"/>
      <c r="P50" s="514"/>
      <c r="Q50" s="514"/>
      <c r="R50" s="514"/>
      <c r="S50" s="514"/>
      <c r="T50" s="514"/>
      <c r="U50" s="514"/>
      <c r="V50" s="514"/>
      <c r="W50" s="514"/>
      <c r="X50" s="514"/>
      <c r="Y50" s="514"/>
      <c r="Z50" s="514"/>
      <c r="AC50" s="267"/>
    </row>
    <row r="51" spans="1:29" s="980" customFormat="1" ht="15.95" customHeight="1">
      <c r="A51" s="514"/>
      <c r="B51" s="514"/>
      <c r="C51" s="514"/>
      <c r="D51" s="514"/>
      <c r="E51" s="514"/>
      <c r="F51" s="514"/>
      <c r="G51" s="514"/>
      <c r="H51" s="514"/>
      <c r="I51" s="514"/>
      <c r="J51" s="514"/>
      <c r="K51" s="514"/>
      <c r="L51" s="514"/>
      <c r="M51" s="514"/>
      <c r="N51" s="514"/>
      <c r="O51" s="514"/>
      <c r="P51" s="514"/>
      <c r="Q51" s="514"/>
      <c r="R51" s="514"/>
      <c r="S51" s="514"/>
      <c r="T51" s="514"/>
      <c r="U51" s="514"/>
      <c r="V51" s="514"/>
      <c r="W51" s="514"/>
      <c r="X51" s="514"/>
      <c r="Y51" s="514"/>
      <c r="Z51" s="514"/>
      <c r="AC51" s="267"/>
    </row>
    <row r="52" spans="1:29" s="980" customFormat="1" ht="15.95" customHeight="1">
      <c r="A52" s="514"/>
      <c r="B52" s="514"/>
      <c r="C52" s="514"/>
      <c r="D52" s="514"/>
      <c r="E52" s="514"/>
      <c r="F52" s="514"/>
      <c r="G52" s="514"/>
      <c r="H52" s="514"/>
      <c r="I52" s="514"/>
      <c r="J52" s="514"/>
      <c r="K52" s="514"/>
      <c r="L52" s="514"/>
      <c r="M52" s="514"/>
      <c r="N52" s="514"/>
      <c r="O52" s="514"/>
      <c r="P52" s="514"/>
      <c r="Q52" s="514"/>
      <c r="R52" s="514"/>
      <c r="S52" s="514"/>
      <c r="T52" s="514"/>
      <c r="U52" s="514"/>
      <c r="V52" s="514"/>
      <c r="W52" s="514"/>
      <c r="X52" s="514"/>
      <c r="Y52" s="514"/>
      <c r="Z52" s="514"/>
      <c r="AC52" s="267"/>
    </row>
    <row r="53" spans="1:29" s="980" customFormat="1" ht="15.95" customHeight="1">
      <c r="A53" s="514"/>
      <c r="B53" s="514"/>
      <c r="C53" s="514"/>
      <c r="D53" s="514"/>
      <c r="E53" s="514"/>
      <c r="F53" s="514"/>
      <c r="G53" s="514"/>
      <c r="H53" s="514"/>
      <c r="I53" s="514"/>
      <c r="J53" s="514"/>
      <c r="K53" s="514"/>
      <c r="L53" s="514"/>
      <c r="M53" s="514"/>
      <c r="N53" s="514"/>
      <c r="O53" s="514"/>
      <c r="P53" s="514"/>
      <c r="Q53" s="514"/>
      <c r="R53" s="514"/>
      <c r="S53" s="514"/>
      <c r="T53" s="514"/>
      <c r="U53" s="514"/>
      <c r="V53" s="514"/>
      <c r="W53" s="514"/>
      <c r="X53" s="514"/>
      <c r="Y53" s="514"/>
      <c r="Z53" s="514"/>
      <c r="AC53" s="267"/>
    </row>
    <row r="54" spans="1:29" s="980" customFormat="1" ht="15.95" customHeight="1">
      <c r="A54" s="514"/>
      <c r="B54" s="514"/>
      <c r="C54" s="514"/>
      <c r="D54" s="514"/>
      <c r="E54" s="514"/>
      <c r="F54" s="514"/>
      <c r="G54" s="514"/>
      <c r="H54" s="514"/>
      <c r="I54" s="514"/>
      <c r="J54" s="514"/>
      <c r="K54" s="514"/>
      <c r="L54" s="514"/>
      <c r="M54" s="514"/>
      <c r="N54" s="514"/>
      <c r="O54" s="514"/>
      <c r="P54" s="514"/>
      <c r="Q54" s="514"/>
      <c r="R54" s="514"/>
      <c r="S54" s="514"/>
      <c r="T54" s="514"/>
      <c r="U54" s="514"/>
      <c r="V54" s="514"/>
      <c r="W54" s="514"/>
      <c r="X54" s="514"/>
      <c r="Y54" s="514"/>
      <c r="Z54" s="514"/>
      <c r="AC54" s="267"/>
    </row>
    <row r="55" spans="1:29" s="980" customFormat="1" ht="15.95" customHeight="1">
      <c r="A55" s="514"/>
      <c r="B55" s="514"/>
      <c r="C55" s="514"/>
      <c r="D55" s="514"/>
      <c r="E55" s="514"/>
      <c r="F55" s="514"/>
      <c r="G55" s="514"/>
      <c r="H55" s="514"/>
      <c r="I55" s="514"/>
      <c r="J55" s="514"/>
      <c r="K55" s="514"/>
      <c r="L55" s="514"/>
      <c r="M55" s="514"/>
      <c r="N55" s="514"/>
      <c r="O55" s="514"/>
      <c r="P55" s="514"/>
      <c r="Q55" s="514"/>
      <c r="R55" s="514"/>
      <c r="S55" s="514"/>
      <c r="T55" s="514"/>
      <c r="U55" s="514"/>
      <c r="V55" s="514"/>
      <c r="W55" s="514"/>
      <c r="X55" s="514"/>
      <c r="Y55" s="514"/>
      <c r="Z55" s="514"/>
      <c r="AC55" s="267"/>
    </row>
    <row r="56" spans="1:29" s="980" customFormat="1" ht="15.95" customHeight="1">
      <c r="A56" s="514"/>
      <c r="B56" s="514"/>
      <c r="C56" s="514"/>
      <c r="D56" s="514"/>
      <c r="E56" s="514"/>
      <c r="F56" s="514"/>
      <c r="G56" s="514"/>
      <c r="H56" s="514"/>
      <c r="I56" s="514"/>
      <c r="J56" s="514"/>
      <c r="K56" s="514"/>
      <c r="L56" s="514"/>
      <c r="M56" s="514"/>
      <c r="N56" s="514"/>
      <c r="O56" s="514"/>
      <c r="P56" s="514"/>
      <c r="Q56" s="514"/>
      <c r="R56" s="514"/>
      <c r="S56" s="514"/>
      <c r="T56" s="514"/>
      <c r="U56" s="514"/>
      <c r="V56" s="514"/>
      <c r="W56" s="514"/>
      <c r="X56" s="514"/>
      <c r="Y56" s="514"/>
      <c r="Z56" s="514"/>
      <c r="AC56" s="267"/>
    </row>
    <row r="57" spans="1:29" s="980" customFormat="1" ht="15.95" customHeight="1">
      <c r="A57" s="514"/>
      <c r="B57" s="514"/>
      <c r="C57" s="514"/>
      <c r="D57" s="514"/>
      <c r="E57" s="514"/>
      <c r="F57" s="514"/>
      <c r="G57" s="514"/>
      <c r="H57" s="514"/>
      <c r="I57" s="514"/>
      <c r="J57" s="514"/>
      <c r="K57" s="514"/>
      <c r="L57" s="514"/>
      <c r="M57" s="514"/>
      <c r="N57" s="514"/>
      <c r="O57" s="514"/>
      <c r="P57" s="514"/>
      <c r="Q57" s="514"/>
      <c r="R57" s="514"/>
      <c r="S57" s="514"/>
      <c r="T57" s="514"/>
      <c r="U57" s="514"/>
      <c r="V57" s="514"/>
      <c r="W57" s="514"/>
      <c r="X57" s="514"/>
      <c r="Y57" s="514"/>
      <c r="Z57" s="514"/>
      <c r="AC57" s="267"/>
    </row>
    <row r="58" spans="1:29" s="980" customFormat="1" ht="15.95" customHeight="1">
      <c r="A58" s="514"/>
      <c r="B58" s="514"/>
      <c r="C58" s="514"/>
      <c r="D58" s="514"/>
      <c r="E58" s="514"/>
      <c r="F58" s="514"/>
      <c r="G58" s="514"/>
      <c r="H58" s="514"/>
      <c r="I58" s="514"/>
      <c r="J58" s="514"/>
      <c r="K58" s="514"/>
      <c r="L58" s="514"/>
      <c r="M58" s="514"/>
      <c r="N58" s="514"/>
      <c r="O58" s="514"/>
      <c r="P58" s="514"/>
      <c r="Q58" s="514"/>
      <c r="R58" s="514"/>
      <c r="S58" s="514"/>
      <c r="T58" s="514"/>
      <c r="U58" s="514"/>
      <c r="V58" s="514"/>
      <c r="W58" s="514"/>
      <c r="X58" s="514"/>
      <c r="Y58" s="514"/>
      <c r="Z58" s="514"/>
      <c r="AC58" s="267"/>
    </row>
    <row r="59" spans="1:29" s="980" customFormat="1" ht="15.95" customHeight="1">
      <c r="A59" s="514"/>
      <c r="B59" s="514"/>
      <c r="C59" s="514"/>
      <c r="D59" s="514"/>
      <c r="E59" s="514"/>
      <c r="F59" s="514"/>
      <c r="G59" s="514"/>
      <c r="H59" s="514"/>
      <c r="I59" s="514"/>
      <c r="J59" s="514"/>
      <c r="K59" s="514"/>
      <c r="L59" s="514"/>
      <c r="M59" s="514"/>
      <c r="N59" s="514"/>
      <c r="O59" s="514"/>
      <c r="P59" s="514"/>
      <c r="Q59" s="514"/>
      <c r="R59" s="514"/>
      <c r="S59" s="514"/>
      <c r="T59" s="514"/>
      <c r="U59" s="514"/>
      <c r="V59" s="514"/>
      <c r="W59" s="514"/>
      <c r="X59" s="514"/>
      <c r="Y59" s="514"/>
      <c r="Z59" s="514"/>
      <c r="AC59" s="267"/>
    </row>
    <row r="60" spans="1:29" s="980" customFormat="1" ht="15.95" customHeight="1">
      <c r="A60" s="514"/>
      <c r="B60" s="514"/>
      <c r="C60" s="514"/>
      <c r="D60" s="514"/>
      <c r="E60" s="514"/>
      <c r="F60" s="514"/>
      <c r="G60" s="514"/>
      <c r="H60" s="514"/>
      <c r="I60" s="514"/>
      <c r="J60" s="514"/>
      <c r="K60" s="514"/>
      <c r="L60" s="514"/>
      <c r="M60" s="514"/>
      <c r="N60" s="514"/>
      <c r="O60" s="514"/>
      <c r="P60" s="514"/>
      <c r="Q60" s="514"/>
      <c r="R60" s="514"/>
      <c r="S60" s="514"/>
      <c r="T60" s="514"/>
      <c r="U60" s="514"/>
      <c r="V60" s="514"/>
      <c r="W60" s="514"/>
      <c r="X60" s="514"/>
      <c r="Y60" s="514"/>
      <c r="Z60" s="514"/>
      <c r="AC60" s="267"/>
    </row>
    <row r="61" spans="1:29" s="980" customFormat="1" ht="15.95" customHeight="1">
      <c r="A61" s="514"/>
      <c r="B61" s="514"/>
      <c r="C61" s="514"/>
      <c r="D61" s="514"/>
      <c r="E61" s="514"/>
      <c r="F61" s="514"/>
      <c r="G61" s="514"/>
      <c r="H61" s="514"/>
      <c r="I61" s="514"/>
      <c r="J61" s="514"/>
      <c r="K61" s="514"/>
      <c r="L61" s="514"/>
      <c r="M61" s="514"/>
      <c r="N61" s="514"/>
      <c r="O61" s="514"/>
      <c r="P61" s="514"/>
      <c r="Q61" s="514"/>
      <c r="R61" s="514"/>
      <c r="S61" s="514"/>
      <c r="T61" s="514"/>
      <c r="U61" s="514"/>
      <c r="V61" s="514"/>
      <c r="W61" s="514"/>
      <c r="X61" s="514"/>
      <c r="Y61" s="514"/>
      <c r="Z61" s="514"/>
      <c r="AC61" s="267"/>
    </row>
    <row r="62" spans="1:29" s="980" customFormat="1" ht="15.95" customHeight="1">
      <c r="A62" s="514"/>
      <c r="AC62" s="267"/>
    </row>
    <row r="63" spans="1:29" s="980" customFormat="1" ht="15.95" customHeight="1">
      <c r="A63" s="514"/>
      <c r="AC63" s="267"/>
    </row>
    <row r="64" spans="1:29" s="980" customFormat="1" ht="15.95" customHeight="1">
      <c r="A64" s="514"/>
      <c r="AC64" s="267"/>
    </row>
    <row r="65" spans="1:29" s="980" customFormat="1" ht="15.95" customHeight="1">
      <c r="A65" s="514"/>
      <c r="AC65" s="267"/>
    </row>
    <row r="66" spans="1:29" s="980" customFormat="1" ht="15.95" customHeight="1">
      <c r="A66" s="514"/>
      <c r="AC66" s="267"/>
    </row>
    <row r="67" spans="1:29" s="980" customFormat="1" ht="15.95" customHeight="1">
      <c r="A67" s="514"/>
      <c r="AC67" s="267"/>
    </row>
    <row r="68" spans="1:29" s="980" customFormat="1">
      <c r="AC68" s="267"/>
    </row>
    <row r="69" spans="1:29" s="980" customFormat="1">
      <c r="A69" s="1138"/>
      <c r="B69" s="1138"/>
      <c r="C69" s="1138"/>
      <c r="D69" s="1138"/>
      <c r="E69" s="1138"/>
      <c r="F69" s="1138"/>
      <c r="G69" s="1138"/>
      <c r="H69" s="1138"/>
      <c r="I69" s="1138"/>
      <c r="J69" s="1138"/>
      <c r="K69" s="1138"/>
      <c r="L69" s="1138"/>
      <c r="M69" s="1138"/>
      <c r="N69" s="1138"/>
      <c r="O69" s="1138"/>
      <c r="P69" s="1138"/>
      <c r="Q69" s="1138"/>
      <c r="R69" s="1138"/>
      <c r="S69" s="1138"/>
      <c r="T69" s="1138"/>
      <c r="U69" s="1138"/>
      <c r="V69" s="1138"/>
      <c r="W69" s="1138"/>
      <c r="X69" s="514"/>
      <c r="Y69" s="514"/>
      <c r="Z69" s="514"/>
      <c r="AC69" s="267"/>
    </row>
    <row r="70" spans="1:29" s="980" customFormat="1">
      <c r="A70" s="514"/>
      <c r="B70" s="514"/>
      <c r="C70" s="514"/>
      <c r="D70" s="514"/>
      <c r="E70" s="514"/>
      <c r="F70" s="514"/>
      <c r="G70" s="514"/>
      <c r="H70" s="514"/>
      <c r="I70" s="514"/>
      <c r="J70" s="514"/>
      <c r="K70" s="514"/>
      <c r="L70" s="514"/>
      <c r="M70" s="514"/>
      <c r="N70" s="514"/>
      <c r="O70" s="514"/>
      <c r="P70" s="514"/>
      <c r="Q70" s="514"/>
      <c r="R70" s="514"/>
      <c r="S70" s="514"/>
      <c r="T70" s="514"/>
      <c r="U70" s="514"/>
      <c r="V70" s="514"/>
      <c r="W70" s="514"/>
      <c r="X70" s="514"/>
      <c r="Y70" s="514"/>
      <c r="Z70" s="514"/>
      <c r="AC70" s="267"/>
    </row>
    <row r="71" spans="1:29" s="980" customFormat="1">
      <c r="A71" s="514"/>
      <c r="B71" s="514"/>
      <c r="C71" s="514"/>
      <c r="D71" s="514"/>
      <c r="E71" s="514"/>
      <c r="F71" s="514"/>
      <c r="G71" s="514"/>
      <c r="H71" s="514"/>
      <c r="I71" s="514"/>
      <c r="J71" s="514"/>
      <c r="K71" s="514"/>
      <c r="L71" s="514"/>
      <c r="M71" s="514"/>
      <c r="N71" s="514"/>
      <c r="O71" s="514"/>
      <c r="P71" s="514"/>
      <c r="Q71" s="514"/>
      <c r="R71" s="514"/>
      <c r="S71" s="514"/>
      <c r="T71" s="514"/>
      <c r="U71" s="514"/>
      <c r="V71" s="514"/>
      <c r="W71" s="514"/>
      <c r="X71" s="514"/>
      <c r="Y71" s="514"/>
      <c r="Z71" s="514"/>
      <c r="AC71" s="267"/>
    </row>
    <row r="72" spans="1:29" s="980" customFormat="1">
      <c r="A72" s="514"/>
      <c r="B72" s="514"/>
      <c r="C72" s="514"/>
      <c r="D72" s="514"/>
      <c r="E72" s="514"/>
      <c r="F72" s="514"/>
      <c r="G72" s="514"/>
      <c r="H72" s="514"/>
      <c r="I72" s="514"/>
      <c r="J72" s="514"/>
      <c r="K72" s="514"/>
      <c r="L72" s="514"/>
      <c r="M72" s="514"/>
      <c r="N72" s="514"/>
      <c r="O72" s="514"/>
      <c r="P72" s="514"/>
      <c r="Q72" s="514"/>
      <c r="R72" s="514"/>
      <c r="S72" s="514"/>
      <c r="T72" s="514"/>
      <c r="U72" s="514"/>
      <c r="V72" s="514"/>
      <c r="W72" s="514"/>
      <c r="X72" s="514"/>
      <c r="Y72" s="514"/>
      <c r="Z72" s="514"/>
      <c r="AC72" s="267"/>
    </row>
    <row r="73" spans="1:29" s="980" customFormat="1">
      <c r="A73" s="514"/>
      <c r="B73" s="514"/>
      <c r="C73" s="514"/>
      <c r="D73" s="514"/>
      <c r="E73" s="514"/>
      <c r="F73" s="514"/>
      <c r="G73" s="514"/>
      <c r="H73" s="514"/>
      <c r="I73" s="514"/>
      <c r="J73" s="514"/>
      <c r="K73" s="514"/>
      <c r="L73" s="514"/>
      <c r="M73" s="514"/>
      <c r="N73" s="514"/>
      <c r="O73" s="514"/>
      <c r="P73" s="514"/>
      <c r="Q73" s="514"/>
      <c r="R73" s="514"/>
      <c r="S73" s="514"/>
      <c r="T73" s="514"/>
      <c r="U73" s="514"/>
      <c r="V73" s="514"/>
      <c r="W73" s="514"/>
      <c r="X73" s="514"/>
      <c r="Y73" s="514"/>
      <c r="Z73" s="514"/>
      <c r="AC73" s="267"/>
    </row>
    <row r="74" spans="1:29" s="980" customFormat="1">
      <c r="A74" s="514"/>
      <c r="B74" s="514"/>
      <c r="C74" s="514"/>
      <c r="D74" s="514"/>
      <c r="E74" s="514"/>
      <c r="F74" s="514"/>
      <c r="G74" s="514"/>
      <c r="H74" s="514"/>
      <c r="I74" s="514"/>
      <c r="J74" s="514"/>
      <c r="K74" s="514"/>
      <c r="L74" s="514"/>
      <c r="M74" s="514"/>
      <c r="N74" s="514"/>
      <c r="O74" s="514"/>
      <c r="P74" s="514"/>
      <c r="Q74" s="514"/>
      <c r="R74" s="514"/>
      <c r="S74" s="514"/>
      <c r="T74" s="514"/>
      <c r="U74" s="514"/>
      <c r="V74" s="514"/>
      <c r="W74" s="514"/>
      <c r="X74" s="514"/>
      <c r="Y74" s="514"/>
      <c r="Z74" s="514"/>
      <c r="AC74" s="267"/>
    </row>
    <row r="75" spans="1:29" s="980" customFormat="1">
      <c r="A75" s="514"/>
      <c r="B75" s="514"/>
      <c r="C75" s="514"/>
      <c r="D75" s="514"/>
      <c r="E75" s="514"/>
      <c r="F75" s="514"/>
      <c r="G75" s="514"/>
      <c r="H75" s="514"/>
      <c r="I75" s="514"/>
      <c r="J75" s="514"/>
      <c r="K75" s="514"/>
      <c r="L75" s="514"/>
      <c r="M75" s="514"/>
      <c r="N75" s="514"/>
      <c r="O75" s="514"/>
      <c r="P75" s="514"/>
      <c r="Q75" s="514"/>
      <c r="R75" s="514"/>
      <c r="S75" s="514"/>
      <c r="T75" s="514"/>
      <c r="U75" s="514"/>
      <c r="V75" s="514"/>
      <c r="W75" s="514"/>
      <c r="X75" s="514"/>
      <c r="Y75" s="514"/>
      <c r="Z75" s="514"/>
      <c r="AC75" s="267"/>
    </row>
    <row r="76" spans="1:29" s="980" customFormat="1">
      <c r="A76" s="514"/>
      <c r="B76" s="514"/>
      <c r="C76" s="514"/>
      <c r="D76" s="514"/>
      <c r="E76" s="514"/>
      <c r="F76" s="514"/>
      <c r="G76" s="514"/>
      <c r="H76" s="514"/>
      <c r="I76" s="514"/>
      <c r="J76" s="514"/>
      <c r="K76" s="514"/>
      <c r="L76" s="514"/>
      <c r="M76" s="514"/>
      <c r="N76" s="514"/>
      <c r="O76" s="514"/>
      <c r="P76" s="514"/>
      <c r="Q76" s="514"/>
      <c r="R76" s="514"/>
      <c r="S76" s="514"/>
      <c r="T76" s="514"/>
      <c r="U76" s="514"/>
      <c r="V76" s="514"/>
      <c r="W76" s="514"/>
      <c r="X76" s="514"/>
      <c r="Y76" s="514"/>
      <c r="Z76" s="514"/>
      <c r="AC76" s="267"/>
    </row>
    <row r="77" spans="1:29" s="980" customFormat="1">
      <c r="A77" s="514"/>
      <c r="B77" s="514"/>
      <c r="C77" s="514"/>
      <c r="D77" s="514"/>
      <c r="E77" s="514"/>
      <c r="F77" s="514"/>
      <c r="G77" s="514"/>
      <c r="H77" s="514"/>
      <c r="I77" s="514"/>
      <c r="J77" s="514"/>
      <c r="K77" s="514"/>
      <c r="L77" s="514"/>
      <c r="M77" s="514"/>
      <c r="N77" s="514"/>
      <c r="O77" s="514"/>
      <c r="P77" s="514"/>
      <c r="Q77" s="514"/>
      <c r="R77" s="514"/>
      <c r="S77" s="514"/>
      <c r="T77" s="514"/>
      <c r="U77" s="514"/>
      <c r="V77" s="514"/>
      <c r="W77" s="514"/>
      <c r="X77" s="514"/>
      <c r="Y77" s="514"/>
      <c r="Z77" s="514"/>
      <c r="AC77" s="267"/>
    </row>
    <row r="78" spans="1:29" s="980" customFormat="1">
      <c r="A78" s="514"/>
      <c r="B78" s="514"/>
      <c r="C78" s="514"/>
      <c r="D78" s="514"/>
      <c r="E78" s="514"/>
      <c r="F78" s="514"/>
      <c r="G78" s="514"/>
      <c r="H78" s="514"/>
      <c r="I78" s="514"/>
      <c r="J78" s="514"/>
      <c r="K78" s="514"/>
      <c r="L78" s="514"/>
      <c r="M78" s="514"/>
      <c r="N78" s="514"/>
      <c r="O78" s="514"/>
      <c r="P78" s="514"/>
      <c r="Q78" s="514"/>
      <c r="R78" s="514"/>
      <c r="S78" s="514"/>
      <c r="T78" s="514"/>
      <c r="U78" s="514"/>
      <c r="V78" s="514"/>
      <c r="W78" s="514"/>
      <c r="X78" s="514"/>
      <c r="Y78" s="514"/>
      <c r="Z78" s="514"/>
      <c r="AC78" s="267"/>
    </row>
    <row r="79" spans="1:29" ht="13.5" customHeight="1">
      <c r="A79" s="324"/>
      <c r="B79" s="324"/>
      <c r="C79" s="324"/>
      <c r="D79" s="324"/>
      <c r="E79" s="324"/>
      <c r="F79" s="324"/>
      <c r="G79" s="1159"/>
      <c r="H79" s="1159"/>
      <c r="I79" s="1159"/>
      <c r="J79" s="1159"/>
      <c r="K79" s="1159"/>
      <c r="L79" s="1159"/>
      <c r="M79" s="1159"/>
      <c r="N79" s="1159"/>
      <c r="O79" s="1159"/>
      <c r="P79" s="1159"/>
      <c r="Q79" s="1159"/>
      <c r="R79" s="1159"/>
      <c r="S79" s="1159"/>
      <c r="T79" s="1159"/>
      <c r="U79" s="1159"/>
      <c r="V79" s="1159"/>
      <c r="W79" s="1159"/>
      <c r="X79" s="1159"/>
      <c r="Y79" s="1159"/>
      <c r="Z79" s="1159"/>
    </row>
    <row r="80" spans="1:29">
      <c r="A80" s="324"/>
      <c r="B80" s="324"/>
      <c r="C80" s="324"/>
      <c r="D80" s="324"/>
      <c r="E80" s="324"/>
      <c r="F80" s="324"/>
      <c r="G80" s="1159"/>
      <c r="H80" s="1159"/>
      <c r="I80" s="1159"/>
      <c r="J80" s="1159"/>
      <c r="K80" s="1159"/>
      <c r="L80" s="1159"/>
      <c r="M80" s="1159"/>
      <c r="N80" s="1159"/>
      <c r="O80" s="1159"/>
      <c r="P80" s="1159"/>
      <c r="Q80" s="1159"/>
      <c r="R80" s="1159"/>
      <c r="S80" s="1159"/>
      <c r="T80" s="1159"/>
      <c r="U80" s="1159"/>
      <c r="V80" s="1159"/>
      <c r="W80" s="1159"/>
      <c r="X80" s="1159"/>
      <c r="Y80" s="1159"/>
      <c r="Z80" s="1159"/>
    </row>
    <row r="81" spans="1:26">
      <c r="A81" s="514"/>
      <c r="B81" s="324"/>
      <c r="C81" s="324"/>
      <c r="D81" s="324"/>
      <c r="E81" s="324"/>
      <c r="F81" s="324"/>
      <c r="G81" s="1159"/>
      <c r="H81" s="1159"/>
      <c r="I81" s="1159"/>
      <c r="J81" s="1159"/>
      <c r="K81" s="1159"/>
      <c r="L81" s="1159"/>
      <c r="M81" s="1159"/>
      <c r="N81" s="1159"/>
      <c r="O81" s="1159"/>
      <c r="P81" s="1159"/>
      <c r="Q81" s="1159"/>
      <c r="R81" s="1159"/>
      <c r="S81" s="1159"/>
      <c r="T81" s="1159"/>
      <c r="U81" s="1159"/>
      <c r="V81" s="1159"/>
      <c r="W81" s="1159"/>
      <c r="X81" s="1159"/>
      <c r="Y81" s="1159"/>
      <c r="Z81" s="1159"/>
    </row>
    <row r="82" spans="1:26">
      <c r="A82" s="514"/>
      <c r="B82" s="324"/>
      <c r="C82" s="324"/>
      <c r="D82" s="324"/>
      <c r="E82" s="324"/>
      <c r="F82" s="324"/>
      <c r="G82" s="324"/>
      <c r="H82" s="324"/>
      <c r="I82" s="324"/>
      <c r="J82" s="324"/>
      <c r="K82" s="1160"/>
      <c r="L82" s="324"/>
      <c r="M82" s="1160"/>
      <c r="N82" s="324"/>
      <c r="O82" s="1160"/>
      <c r="P82" s="324"/>
      <c r="Q82" s="324"/>
      <c r="R82" s="317"/>
      <c r="S82" s="317"/>
      <c r="T82" s="324"/>
      <c r="U82" s="324"/>
      <c r="V82" s="324"/>
      <c r="W82" s="324"/>
      <c r="X82" s="324"/>
      <c r="Y82" s="324"/>
      <c r="Z82" s="324"/>
    </row>
    <row r="83" spans="1:26">
      <c r="A83" s="324"/>
      <c r="B83" s="324"/>
      <c r="C83" s="324"/>
      <c r="D83" s="324"/>
      <c r="E83" s="324"/>
      <c r="F83" s="324"/>
      <c r="G83" s="324"/>
      <c r="H83" s="324"/>
      <c r="I83" s="324"/>
      <c r="J83" s="324"/>
      <c r="K83" s="1160"/>
      <c r="L83" s="324"/>
      <c r="M83" s="1160"/>
      <c r="N83" s="324"/>
      <c r="O83" s="1160"/>
      <c r="P83" s="324"/>
      <c r="Q83" s="324"/>
      <c r="R83" s="317"/>
      <c r="S83" s="317"/>
      <c r="T83" s="324"/>
      <c r="U83" s="324"/>
      <c r="V83" s="324"/>
      <c r="W83" s="324"/>
      <c r="X83" s="324"/>
      <c r="Y83" s="324"/>
      <c r="Z83" s="324"/>
    </row>
    <row r="84" spans="1:26" ht="13.5" customHeight="1">
      <c r="B84" s="324"/>
      <c r="C84" s="324"/>
      <c r="D84" s="324"/>
      <c r="E84" s="324"/>
      <c r="F84" s="324"/>
      <c r="G84" s="324"/>
      <c r="H84" s="324"/>
      <c r="I84" s="324"/>
      <c r="J84" s="324"/>
      <c r="K84" s="324"/>
      <c r="L84" s="324"/>
      <c r="M84" s="324"/>
      <c r="N84" s="324"/>
      <c r="O84" s="324"/>
      <c r="P84" s="324"/>
      <c r="Q84" s="324"/>
      <c r="R84" s="317"/>
      <c r="S84" s="317"/>
      <c r="T84" s="324"/>
      <c r="U84" s="324"/>
      <c r="V84" s="324"/>
      <c r="W84" s="324"/>
      <c r="X84" s="324"/>
      <c r="Y84" s="324"/>
      <c r="Z84" s="324"/>
    </row>
    <row r="85" spans="1:26" ht="15" customHeight="1">
      <c r="B85" s="324"/>
      <c r="C85" s="324"/>
      <c r="D85" s="1161"/>
      <c r="E85" s="324"/>
      <c r="F85" s="324"/>
      <c r="G85" s="324"/>
      <c r="H85" s="1161"/>
      <c r="I85" s="324"/>
      <c r="J85" s="324"/>
      <c r="K85" s="1160"/>
      <c r="L85" s="324"/>
      <c r="M85" s="324"/>
      <c r="N85" s="324"/>
      <c r="O85" s="324"/>
      <c r="P85" s="324"/>
      <c r="Q85" s="1161"/>
      <c r="R85" s="1954"/>
      <c r="S85" s="1954"/>
      <c r="T85" s="1954"/>
      <c r="U85" s="1954"/>
      <c r="V85" s="1954"/>
      <c r="W85" s="1954"/>
      <c r="X85" s="1954"/>
      <c r="Y85" s="1954"/>
      <c r="Z85" s="1161"/>
    </row>
    <row r="86" spans="1:26" ht="15" customHeight="1">
      <c r="A86" s="317"/>
      <c r="B86" s="317"/>
      <c r="C86" s="317"/>
      <c r="D86" s="1161"/>
      <c r="E86" s="1954"/>
      <c r="F86" s="1954"/>
      <c r="G86" s="1954"/>
      <c r="H86" s="1161"/>
      <c r="I86" s="317"/>
      <c r="J86" s="324"/>
      <c r="K86" s="324"/>
      <c r="L86" s="324"/>
      <c r="M86" s="324"/>
      <c r="N86" s="324"/>
      <c r="O86" s="324"/>
      <c r="P86" s="324"/>
      <c r="Q86" s="1161"/>
      <c r="R86" s="1954"/>
      <c r="S86" s="1954"/>
      <c r="T86" s="1954"/>
      <c r="U86" s="1954"/>
      <c r="V86" s="1954"/>
      <c r="W86" s="1954"/>
      <c r="X86" s="1954"/>
      <c r="Y86" s="1954"/>
      <c r="Z86" s="1162"/>
    </row>
    <row r="87" spans="1:26" ht="15" customHeight="1">
      <c r="A87" s="317"/>
      <c r="B87" s="317"/>
      <c r="C87" s="317"/>
      <c r="D87" s="1161"/>
      <c r="E87" s="1954"/>
      <c r="F87" s="1954"/>
      <c r="G87" s="1954"/>
      <c r="H87" s="1161"/>
      <c r="I87" s="317"/>
      <c r="J87" s="324"/>
      <c r="K87" s="324"/>
      <c r="L87" s="324"/>
      <c r="M87" s="324"/>
      <c r="N87" s="324"/>
      <c r="O87" s="324"/>
      <c r="P87" s="324"/>
      <c r="Q87" s="1161"/>
      <c r="R87" s="1954"/>
      <c r="S87" s="1954"/>
      <c r="T87" s="1954"/>
      <c r="U87" s="1954"/>
      <c r="V87" s="1954"/>
      <c r="W87" s="1954"/>
      <c r="X87" s="1954"/>
      <c r="Y87" s="1954"/>
      <c r="Z87" s="1162"/>
    </row>
    <row r="88" spans="1:26" ht="13.5" customHeight="1">
      <c r="A88" s="324"/>
      <c r="B88" s="324"/>
      <c r="C88" s="324"/>
      <c r="D88" s="324"/>
      <c r="E88" s="324"/>
      <c r="F88" s="324"/>
      <c r="G88" s="324"/>
      <c r="H88" s="1973"/>
      <c r="I88" s="1973"/>
      <c r="J88" s="1973"/>
      <c r="K88" s="1973"/>
      <c r="L88" s="1973"/>
      <c r="M88" s="1973"/>
      <c r="N88" s="1973"/>
      <c r="O88" s="1973"/>
      <c r="P88" s="1973"/>
      <c r="Q88" s="1973"/>
      <c r="R88" s="1973"/>
      <c r="S88" s="1973"/>
      <c r="T88" s="1973"/>
      <c r="U88" s="1973"/>
      <c r="V88" s="1973"/>
      <c r="W88" s="1973"/>
      <c r="X88" s="1973"/>
      <c r="Y88" s="1973"/>
      <c r="Z88" s="1973"/>
    </row>
    <row r="89" spans="1:26" ht="15.75" customHeight="1">
      <c r="A89" s="317"/>
      <c r="B89" s="317"/>
      <c r="C89" s="317"/>
      <c r="D89" s="317"/>
      <c r="E89" s="317"/>
      <c r="F89" s="317"/>
      <c r="G89" s="317"/>
      <c r="H89" s="1973"/>
      <c r="I89" s="1973"/>
      <c r="J89" s="1973"/>
      <c r="K89" s="1973"/>
      <c r="L89" s="1973"/>
      <c r="M89" s="1973"/>
      <c r="N89" s="1973"/>
      <c r="O89" s="1973"/>
      <c r="P89" s="1973"/>
      <c r="Q89" s="1973"/>
      <c r="R89" s="1973"/>
      <c r="S89" s="1973"/>
      <c r="T89" s="1973"/>
      <c r="U89" s="1973"/>
      <c r="V89" s="1973"/>
      <c r="W89" s="1973"/>
      <c r="X89" s="1973"/>
      <c r="Y89" s="1973"/>
      <c r="Z89" s="1973"/>
    </row>
    <row r="90" spans="1:26" ht="15.75" customHeight="1">
      <c r="A90" s="324"/>
      <c r="B90" s="324"/>
      <c r="C90" s="324"/>
      <c r="D90" s="324"/>
      <c r="E90" s="324"/>
      <c r="F90" s="324"/>
      <c r="G90" s="324"/>
      <c r="H90" s="1973"/>
      <c r="I90" s="1248"/>
      <c r="J90" s="1248"/>
      <c r="K90" s="1248"/>
      <c r="L90" s="1248"/>
      <c r="M90" s="1248"/>
      <c r="N90" s="1248"/>
      <c r="O90" s="1248"/>
      <c r="P90" s="1248"/>
      <c r="Q90" s="1248"/>
      <c r="R90" s="1248"/>
      <c r="S90" s="1248"/>
      <c r="T90" s="1248"/>
      <c r="U90" s="1248"/>
      <c r="V90" s="1248"/>
      <c r="W90" s="1248"/>
      <c r="X90" s="1248"/>
      <c r="Y90" s="1248"/>
      <c r="Z90" s="1248"/>
    </row>
    <row r="91" spans="1:26" ht="15.75" customHeight="1">
      <c r="A91" s="317"/>
      <c r="B91" s="317"/>
      <c r="C91" s="317"/>
      <c r="D91" s="317"/>
      <c r="E91" s="317"/>
      <c r="F91" s="317"/>
      <c r="G91" s="317"/>
      <c r="H91" s="1248"/>
      <c r="I91" s="1248"/>
      <c r="J91" s="1248"/>
      <c r="K91" s="1248"/>
      <c r="L91" s="1248"/>
      <c r="M91" s="1248"/>
      <c r="N91" s="1248"/>
      <c r="O91" s="1248"/>
      <c r="P91" s="1248"/>
      <c r="Q91" s="1248"/>
      <c r="R91" s="1248"/>
      <c r="S91" s="1248"/>
      <c r="T91" s="1248"/>
      <c r="U91" s="1248"/>
      <c r="V91" s="1248"/>
      <c r="W91" s="1248"/>
      <c r="X91" s="1248"/>
      <c r="Y91" s="1248"/>
      <c r="Z91" s="1248"/>
    </row>
    <row r="92" spans="1:26" ht="18" customHeight="1">
      <c r="A92" s="1961"/>
      <c r="B92" s="1961"/>
      <c r="C92" s="1961"/>
      <c r="D92" s="1961"/>
      <c r="E92" s="1961"/>
      <c r="F92" s="1961"/>
      <c r="G92" s="1961"/>
      <c r="H92" s="1961"/>
      <c r="I92" s="1961"/>
      <c r="J92" s="1961"/>
      <c r="K92" s="1961"/>
      <c r="L92" s="1961"/>
      <c r="M92" s="1961"/>
      <c r="N92" s="1961"/>
      <c r="O92" s="1961"/>
      <c r="P92" s="1961"/>
      <c r="Q92" s="1961"/>
      <c r="R92" s="1961"/>
      <c r="S92" s="1961"/>
      <c r="T92" s="1961"/>
      <c r="U92" s="1961"/>
      <c r="V92" s="1961"/>
      <c r="W92" s="1961"/>
      <c r="X92" s="1961"/>
      <c r="Y92" s="1961"/>
      <c r="Z92" s="1961"/>
    </row>
    <row r="93" spans="1:26" ht="15.75" customHeight="1">
      <c r="A93" s="324"/>
      <c r="B93" s="324"/>
      <c r="C93" s="324"/>
      <c r="D93" s="324"/>
      <c r="E93" s="324"/>
      <c r="F93" s="324"/>
      <c r="G93" s="324"/>
      <c r="H93" s="324"/>
      <c r="I93" s="324"/>
      <c r="J93" s="324"/>
      <c r="K93" s="324"/>
      <c r="L93" s="324"/>
      <c r="M93" s="324"/>
      <c r="N93" s="324"/>
      <c r="O93" s="324"/>
      <c r="P93" s="324"/>
      <c r="Q93" s="324"/>
      <c r="R93" s="324"/>
      <c r="S93" s="324"/>
      <c r="T93" s="324"/>
      <c r="U93" s="324"/>
      <c r="V93" s="324"/>
      <c r="W93" s="324"/>
      <c r="X93" s="324"/>
      <c r="Y93" s="324"/>
      <c r="Z93" s="324"/>
    </row>
    <row r="94" spans="1:26" ht="15.75" customHeight="1">
      <c r="A94" s="324"/>
      <c r="B94" s="324"/>
      <c r="C94" s="324"/>
      <c r="D94" s="324"/>
      <c r="E94" s="1954"/>
      <c r="F94" s="1954"/>
      <c r="G94" s="1954"/>
      <c r="H94" s="1954"/>
      <c r="J94" s="324"/>
      <c r="K94" s="324"/>
      <c r="L94" s="324"/>
      <c r="M94" s="324"/>
      <c r="N94" s="324"/>
      <c r="O94" s="324"/>
      <c r="P94" s="324"/>
      <c r="Q94" s="324"/>
      <c r="R94" s="324"/>
      <c r="S94" s="324"/>
      <c r="T94" s="324"/>
      <c r="U94" s="324"/>
      <c r="V94" s="324"/>
      <c r="W94" s="324"/>
      <c r="X94" s="324"/>
      <c r="Y94" s="324"/>
      <c r="Z94" s="324"/>
    </row>
    <row r="95" spans="1:26" ht="15.75" customHeight="1">
      <c r="A95" s="324"/>
      <c r="B95" s="324"/>
      <c r="C95" s="324"/>
      <c r="D95" s="324"/>
      <c r="E95" s="324"/>
      <c r="F95" s="1954"/>
      <c r="G95" s="1954"/>
      <c r="H95" s="324"/>
      <c r="I95" s="1974"/>
      <c r="J95" s="1974"/>
      <c r="K95" s="1974"/>
      <c r="L95" s="1974"/>
      <c r="M95" s="1974"/>
      <c r="N95" s="1974"/>
      <c r="O95" s="1974"/>
      <c r="P95" s="1974"/>
      <c r="Q95" s="1974"/>
      <c r="R95" s="1974"/>
      <c r="S95" s="1974"/>
      <c r="T95" s="1974"/>
      <c r="U95" s="1974"/>
      <c r="V95" s="1974"/>
      <c r="W95" s="1974"/>
      <c r="X95" s="1974"/>
      <c r="Y95" s="1974"/>
      <c r="Z95" s="1974"/>
    </row>
    <row r="96" spans="1:26" ht="15.75" customHeight="1">
      <c r="A96" s="324"/>
      <c r="B96" s="324"/>
      <c r="C96" s="324"/>
      <c r="D96" s="324"/>
      <c r="E96" s="324"/>
      <c r="F96" s="1954"/>
      <c r="G96" s="1954"/>
      <c r="H96" s="324"/>
      <c r="I96" s="1974"/>
      <c r="J96" s="1974"/>
      <c r="K96" s="1974"/>
      <c r="L96" s="1974"/>
      <c r="M96" s="1974"/>
      <c r="N96" s="1974"/>
      <c r="O96" s="1974"/>
      <c r="P96" s="1974"/>
      <c r="Q96" s="1974"/>
      <c r="R96" s="1974"/>
      <c r="S96" s="1974"/>
      <c r="T96" s="1974"/>
      <c r="U96" s="1974"/>
      <c r="V96" s="1974"/>
      <c r="W96" s="1974"/>
      <c r="X96" s="1974"/>
      <c r="Y96" s="1974"/>
      <c r="Z96" s="1974"/>
    </row>
    <row r="97" spans="1:26" ht="15.75" customHeight="1">
      <c r="A97" s="324"/>
      <c r="B97" s="324"/>
      <c r="C97" s="324"/>
      <c r="D97" s="324"/>
      <c r="E97" s="324"/>
      <c r="F97" s="1954"/>
      <c r="G97" s="1954"/>
      <c r="H97" s="324"/>
      <c r="I97" s="1974"/>
      <c r="J97" s="1974"/>
      <c r="K97" s="1974"/>
      <c r="L97" s="1974"/>
      <c r="M97" s="1974"/>
      <c r="N97" s="1974"/>
      <c r="O97" s="1974"/>
      <c r="P97" s="1974"/>
      <c r="Q97" s="1974"/>
      <c r="R97" s="1974"/>
      <c r="S97" s="1974"/>
      <c r="T97" s="1974"/>
      <c r="U97" s="1974"/>
      <c r="V97" s="1974"/>
      <c r="W97" s="1974"/>
      <c r="X97" s="1974"/>
      <c r="Y97" s="1974"/>
      <c r="Z97" s="1974"/>
    </row>
    <row r="98" spans="1:26" ht="15.75" customHeight="1">
      <c r="A98" s="324"/>
      <c r="B98" s="324"/>
      <c r="C98" s="324"/>
      <c r="D98" s="324"/>
      <c r="E98" s="324"/>
      <c r="F98" s="324"/>
      <c r="G98" s="324"/>
      <c r="H98" s="324"/>
      <c r="I98" s="324"/>
      <c r="J98" s="324"/>
      <c r="K98" s="324"/>
      <c r="L98" s="324"/>
      <c r="M98" s="324"/>
      <c r="N98" s="324"/>
      <c r="O98" s="324"/>
      <c r="P98" s="324"/>
      <c r="Q98" s="324"/>
      <c r="R98" s="324"/>
      <c r="S98" s="324"/>
      <c r="T98" s="324"/>
      <c r="U98" s="324"/>
      <c r="V98" s="324"/>
      <c r="W98" s="324"/>
      <c r="X98" s="324"/>
      <c r="Y98" s="324"/>
      <c r="Z98" s="324"/>
    </row>
    <row r="99" spans="1:26" ht="15.75" customHeight="1">
      <c r="A99" s="324"/>
      <c r="B99" s="324"/>
      <c r="C99" s="324"/>
      <c r="D99" s="324"/>
      <c r="E99" s="324"/>
      <c r="F99" s="324"/>
      <c r="G99" s="324"/>
      <c r="H99" s="324"/>
      <c r="I99" s="324"/>
      <c r="J99" s="324"/>
      <c r="K99" s="324"/>
      <c r="L99" s="324"/>
      <c r="M99" s="324"/>
      <c r="N99" s="324"/>
      <c r="O99" s="324"/>
      <c r="P99" s="324"/>
      <c r="Q99" s="324"/>
      <c r="R99" s="324"/>
      <c r="S99" s="324"/>
      <c r="T99" s="324"/>
      <c r="U99" s="324"/>
      <c r="V99" s="324"/>
      <c r="W99" s="324"/>
      <c r="X99" s="324"/>
      <c r="Y99" s="324"/>
      <c r="Z99" s="324"/>
    </row>
    <row r="100" spans="1:26">
      <c r="A100" s="1160"/>
      <c r="B100" s="324"/>
      <c r="C100" s="324"/>
      <c r="D100" s="1160"/>
      <c r="E100" s="324"/>
      <c r="F100" s="324"/>
      <c r="G100" s="1160"/>
      <c r="H100" s="324"/>
      <c r="I100" s="324"/>
      <c r="J100" s="1160"/>
      <c r="K100" s="324"/>
      <c r="L100" s="324"/>
      <c r="M100" s="1160"/>
      <c r="N100" s="324"/>
      <c r="O100" s="324"/>
      <c r="P100" s="324"/>
      <c r="Q100" s="1160"/>
      <c r="R100" s="324"/>
      <c r="S100" s="324"/>
      <c r="T100" s="324"/>
      <c r="U100" s="324"/>
      <c r="V100" s="1160"/>
      <c r="W100" s="1163"/>
      <c r="X100" s="324"/>
      <c r="Y100" s="324"/>
      <c r="Z100" s="317"/>
    </row>
    <row r="101" spans="1:26" ht="15.75" customHeight="1">
      <c r="A101" s="324"/>
      <c r="B101" s="324"/>
      <c r="C101" s="324"/>
      <c r="D101" s="324"/>
      <c r="E101" s="324"/>
      <c r="F101" s="324"/>
      <c r="G101" s="324"/>
      <c r="H101" s="324"/>
      <c r="I101" s="324"/>
      <c r="J101" s="324"/>
      <c r="K101" s="324"/>
      <c r="L101" s="324"/>
      <c r="M101" s="324"/>
      <c r="N101" s="324"/>
      <c r="O101" s="324"/>
      <c r="P101" s="324"/>
      <c r="Q101" s="324"/>
      <c r="R101" s="324"/>
      <c r="S101" s="324"/>
      <c r="T101" s="324"/>
      <c r="U101" s="324"/>
      <c r="V101" s="324"/>
      <c r="W101" s="324"/>
      <c r="X101" s="324"/>
      <c r="Y101" s="324"/>
      <c r="Z101" s="324"/>
    </row>
    <row r="102" spans="1:26" ht="15.75" customHeight="1">
      <c r="A102" s="324"/>
      <c r="B102" s="324"/>
      <c r="C102" s="324"/>
      <c r="D102" s="324"/>
      <c r="E102" s="324"/>
      <c r="F102" s="324"/>
      <c r="G102" s="324"/>
      <c r="H102" s="324"/>
      <c r="I102" s="324"/>
      <c r="J102" s="324"/>
      <c r="K102" s="324"/>
      <c r="L102" s="324"/>
      <c r="M102" s="324"/>
      <c r="N102" s="324"/>
      <c r="O102" s="324"/>
      <c r="P102" s="324"/>
      <c r="Q102" s="324"/>
      <c r="R102" s="324"/>
      <c r="S102" s="324"/>
      <c r="T102" s="324"/>
      <c r="U102" s="324"/>
      <c r="V102" s="324"/>
      <c r="W102" s="324"/>
      <c r="X102" s="324"/>
      <c r="Y102" s="324"/>
      <c r="Z102" s="324"/>
    </row>
    <row r="103" spans="1:26" ht="15.75" customHeight="1">
      <c r="A103" s="324"/>
      <c r="B103" s="324"/>
      <c r="C103" s="324"/>
      <c r="D103" s="324"/>
      <c r="E103" s="324"/>
      <c r="F103" s="324"/>
      <c r="G103" s="324"/>
      <c r="H103" s="324"/>
      <c r="I103" s="324"/>
      <c r="J103" s="324"/>
      <c r="K103" s="324"/>
      <c r="L103" s="324"/>
      <c r="M103" s="324"/>
      <c r="N103" s="324"/>
      <c r="O103" s="324"/>
      <c r="P103" s="324"/>
      <c r="Q103" s="324"/>
      <c r="R103" s="324"/>
      <c r="S103" s="324"/>
      <c r="T103" s="324"/>
      <c r="U103" s="324"/>
      <c r="V103" s="324"/>
      <c r="W103" s="324"/>
      <c r="X103" s="324"/>
      <c r="Y103" s="324"/>
      <c r="Z103" s="324"/>
    </row>
    <row r="104" spans="1:26" ht="15.75" customHeight="1">
      <c r="A104" s="324"/>
      <c r="B104" s="324"/>
      <c r="C104" s="324"/>
      <c r="D104" s="324"/>
      <c r="E104" s="324"/>
      <c r="F104" s="324"/>
      <c r="G104" s="324"/>
      <c r="H104" s="324"/>
      <c r="I104" s="324"/>
      <c r="J104" s="1954"/>
      <c r="K104" s="1954"/>
      <c r="L104" s="1954"/>
      <c r="M104" s="324"/>
      <c r="N104" s="324"/>
      <c r="O104" s="324"/>
      <c r="P104" s="324"/>
      <c r="Q104" s="324"/>
      <c r="R104" s="324"/>
      <c r="S104" s="324"/>
      <c r="T104" s="324"/>
      <c r="U104" s="324"/>
      <c r="V104" s="324"/>
      <c r="W104" s="324"/>
      <c r="X104" s="324"/>
      <c r="Y104" s="324"/>
      <c r="Z104" s="324"/>
    </row>
    <row r="105" spans="1:26" ht="15.75" customHeight="1">
      <c r="A105" s="324"/>
      <c r="B105" s="324"/>
      <c r="C105" s="324"/>
      <c r="D105" s="324"/>
      <c r="E105" s="324"/>
      <c r="F105" s="324"/>
      <c r="G105" s="324"/>
      <c r="H105" s="324"/>
      <c r="I105" s="324"/>
      <c r="J105" s="1954"/>
      <c r="K105" s="1954"/>
      <c r="L105" s="1954"/>
      <c r="M105" s="324"/>
      <c r="N105" s="324"/>
      <c r="O105" s="324"/>
      <c r="P105" s="324"/>
      <c r="Q105" s="324"/>
      <c r="R105" s="324"/>
      <c r="S105" s="324"/>
      <c r="T105" s="324"/>
      <c r="U105" s="324"/>
      <c r="V105" s="324"/>
      <c r="W105" s="324"/>
      <c r="X105" s="324"/>
      <c r="Y105" s="324"/>
      <c r="Z105" s="324"/>
    </row>
    <row r="106" spans="1:26" ht="15.75" customHeight="1">
      <c r="A106" s="324"/>
      <c r="B106" s="324"/>
      <c r="C106" s="324"/>
      <c r="D106" s="324"/>
      <c r="E106" s="324"/>
      <c r="F106" s="324"/>
      <c r="G106" s="324"/>
      <c r="H106" s="324"/>
      <c r="I106" s="324"/>
      <c r="J106" s="1954"/>
      <c r="K106" s="1954"/>
      <c r="L106" s="1954"/>
      <c r="M106" s="324"/>
      <c r="N106" s="324"/>
      <c r="O106" s="324"/>
      <c r="P106" s="324"/>
      <c r="Q106" s="324"/>
      <c r="R106" s="324"/>
      <c r="S106" s="324"/>
      <c r="T106" s="324"/>
      <c r="U106" s="324"/>
      <c r="V106" s="324"/>
      <c r="W106" s="324"/>
      <c r="X106" s="324"/>
      <c r="Y106" s="324"/>
      <c r="Z106" s="324"/>
    </row>
    <row r="107" spans="1:26" ht="15.75" customHeight="1">
      <c r="A107" s="324"/>
      <c r="B107" s="324"/>
      <c r="C107" s="324"/>
      <c r="D107" s="324"/>
      <c r="E107" s="324"/>
      <c r="F107" s="324"/>
      <c r="G107" s="324"/>
      <c r="H107" s="324"/>
      <c r="I107" s="324"/>
      <c r="J107" s="1954"/>
      <c r="K107" s="1954"/>
      <c r="L107" s="1954"/>
      <c r="M107" s="324"/>
      <c r="N107" s="324"/>
      <c r="O107" s="324"/>
      <c r="P107" s="324"/>
      <c r="Q107" s="324"/>
      <c r="R107" s="324"/>
      <c r="S107" s="324"/>
      <c r="T107" s="324"/>
      <c r="U107" s="324"/>
      <c r="V107" s="324"/>
      <c r="W107" s="324"/>
      <c r="X107" s="324"/>
      <c r="Y107" s="324"/>
      <c r="Z107" s="324"/>
    </row>
    <row r="108" spans="1:26" ht="15.75" customHeight="1">
      <c r="A108" s="324"/>
      <c r="B108" s="324"/>
      <c r="C108" s="324"/>
      <c r="D108" s="324"/>
      <c r="E108" s="324"/>
      <c r="F108" s="324"/>
      <c r="G108" s="324"/>
      <c r="H108" s="324"/>
      <c r="I108" s="324"/>
      <c r="J108" s="324"/>
      <c r="K108" s="324"/>
      <c r="L108" s="324"/>
      <c r="M108" s="324"/>
      <c r="N108" s="324"/>
      <c r="O108" s="324"/>
      <c r="P108" s="324"/>
      <c r="Q108" s="324"/>
      <c r="R108" s="324"/>
      <c r="S108" s="324"/>
      <c r="T108" s="324"/>
      <c r="U108" s="324"/>
      <c r="V108" s="324"/>
      <c r="W108" s="324"/>
      <c r="X108" s="324"/>
      <c r="Y108" s="324"/>
      <c r="Z108" s="324"/>
    </row>
    <row r="109" spans="1:26" ht="15.75" customHeight="1">
      <c r="A109" s="324"/>
      <c r="B109" s="324"/>
      <c r="C109" s="324"/>
      <c r="D109" s="324"/>
      <c r="E109" s="324"/>
      <c r="F109" s="324"/>
      <c r="G109" s="324"/>
      <c r="H109" s="324"/>
      <c r="I109" s="324"/>
      <c r="J109" s="1968"/>
      <c r="K109" s="1968"/>
      <c r="L109" s="1968"/>
      <c r="M109" s="1968"/>
      <c r="N109" s="324"/>
      <c r="O109" s="324"/>
      <c r="P109" s="324"/>
      <c r="Q109" s="324"/>
      <c r="R109" s="324"/>
      <c r="S109" s="324"/>
      <c r="T109" s="324"/>
      <c r="U109" s="324"/>
      <c r="V109" s="324"/>
      <c r="W109" s="324"/>
      <c r="X109" s="324"/>
      <c r="Y109" s="324"/>
      <c r="Z109" s="324"/>
    </row>
    <row r="110" spans="1:26" ht="15.75" customHeight="1">
      <c r="A110" s="324"/>
      <c r="B110" s="324"/>
      <c r="C110" s="324"/>
      <c r="D110" s="324"/>
      <c r="E110" s="324"/>
      <c r="F110" s="324"/>
      <c r="G110" s="324"/>
      <c r="H110" s="324"/>
      <c r="I110" s="324"/>
      <c r="J110" s="1968"/>
      <c r="K110" s="1968"/>
      <c r="L110" s="1968"/>
      <c r="M110" s="1968"/>
      <c r="N110" s="324"/>
      <c r="O110" s="324"/>
      <c r="P110" s="324"/>
      <c r="Q110" s="324"/>
      <c r="R110" s="324"/>
      <c r="S110" s="324"/>
      <c r="T110" s="324"/>
      <c r="U110" s="324"/>
      <c r="V110" s="324"/>
      <c r="W110" s="324"/>
      <c r="X110" s="324"/>
      <c r="Y110" s="324"/>
      <c r="Z110" s="324"/>
    </row>
    <row r="111" spans="1:26" ht="15.75" customHeight="1">
      <c r="A111" s="324"/>
      <c r="B111" s="324"/>
      <c r="C111" s="324"/>
      <c r="D111" s="324"/>
      <c r="E111" s="324"/>
      <c r="F111" s="324"/>
      <c r="G111" s="324"/>
      <c r="H111" s="324"/>
      <c r="I111" s="324"/>
      <c r="J111" s="324"/>
      <c r="K111" s="324"/>
      <c r="L111" s="324"/>
      <c r="M111" s="324"/>
      <c r="N111" s="324"/>
      <c r="O111" s="324"/>
      <c r="P111" s="324"/>
      <c r="Q111" s="324"/>
      <c r="R111" s="324"/>
      <c r="S111" s="324"/>
      <c r="T111" s="324"/>
      <c r="U111" s="324"/>
      <c r="V111" s="324"/>
      <c r="W111" s="324"/>
      <c r="X111" s="324"/>
      <c r="Y111" s="324"/>
      <c r="Z111" s="324"/>
    </row>
    <row r="112" spans="1:26" ht="15.75" customHeight="1">
      <c r="A112" s="324"/>
      <c r="B112" s="324"/>
      <c r="C112" s="324"/>
      <c r="D112" s="324"/>
      <c r="E112" s="324"/>
      <c r="F112" s="324"/>
      <c r="G112" s="324"/>
      <c r="H112" s="324"/>
      <c r="I112" s="324"/>
      <c r="J112" s="324"/>
      <c r="K112" s="324"/>
      <c r="L112" s="324"/>
      <c r="M112" s="324"/>
      <c r="N112" s="324"/>
      <c r="O112" s="324"/>
      <c r="P112" s="324"/>
      <c r="Q112" s="324"/>
      <c r="R112" s="324"/>
      <c r="S112" s="324"/>
      <c r="T112" s="324"/>
      <c r="U112" s="324"/>
      <c r="V112" s="324"/>
      <c r="W112" s="324"/>
      <c r="X112" s="324"/>
      <c r="Y112" s="324"/>
      <c r="Z112" s="324"/>
    </row>
    <row r="113" spans="1:26" ht="15.75" customHeight="1">
      <c r="A113" s="324"/>
      <c r="B113" s="324"/>
      <c r="C113" s="324"/>
      <c r="D113" s="324"/>
      <c r="E113" s="324"/>
      <c r="F113" s="324"/>
      <c r="G113" s="324"/>
      <c r="H113" s="324"/>
      <c r="I113" s="324"/>
      <c r="J113" s="324"/>
      <c r="K113" s="324"/>
      <c r="L113" s="324"/>
      <c r="M113" s="324"/>
      <c r="N113" s="324"/>
      <c r="O113" s="324"/>
      <c r="P113" s="324"/>
      <c r="Q113" s="324"/>
      <c r="R113" s="324"/>
      <c r="S113" s="324"/>
      <c r="T113" s="1160"/>
      <c r="U113" s="324"/>
      <c r="V113" s="324"/>
      <c r="W113" s="1160"/>
      <c r="X113" s="324"/>
      <c r="Y113" s="324"/>
      <c r="Z113" s="324"/>
    </row>
    <row r="114" spans="1:26" ht="15.75" customHeight="1">
      <c r="A114" s="324"/>
      <c r="B114" s="324"/>
      <c r="C114" s="324"/>
      <c r="D114" s="324"/>
      <c r="E114" s="324"/>
      <c r="F114" s="324"/>
      <c r="G114" s="324"/>
      <c r="H114" s="324"/>
      <c r="I114" s="324"/>
      <c r="J114" s="324"/>
      <c r="K114" s="324"/>
      <c r="L114" s="324"/>
      <c r="M114" s="324"/>
      <c r="N114" s="324"/>
      <c r="O114" s="324"/>
      <c r="P114" s="324"/>
      <c r="Q114" s="324"/>
      <c r="R114" s="324"/>
      <c r="S114" s="324"/>
      <c r="T114" s="324"/>
      <c r="U114" s="324"/>
      <c r="V114" s="324"/>
      <c r="W114" s="324"/>
      <c r="X114" s="324"/>
      <c r="Y114" s="324"/>
      <c r="Z114" s="324"/>
    </row>
    <row r="115" spans="1:26" ht="15.75" customHeight="1">
      <c r="A115" s="324"/>
      <c r="B115" s="324"/>
      <c r="C115" s="324"/>
      <c r="D115" s="324"/>
      <c r="E115" s="324"/>
      <c r="F115" s="324"/>
      <c r="G115" s="324"/>
      <c r="H115" s="324"/>
      <c r="I115" s="324"/>
      <c r="J115" s="324"/>
      <c r="K115" s="324"/>
      <c r="L115" s="324"/>
      <c r="M115" s="324"/>
      <c r="N115" s="324"/>
      <c r="O115" s="324"/>
      <c r="P115" s="324"/>
      <c r="Q115" s="324"/>
      <c r="R115" s="324"/>
      <c r="S115" s="324"/>
      <c r="T115" s="324"/>
      <c r="U115" s="324"/>
      <c r="V115" s="324"/>
      <c r="W115" s="324"/>
      <c r="X115" s="324"/>
      <c r="Y115" s="324"/>
      <c r="Z115" s="324"/>
    </row>
    <row r="116" spans="1:26" ht="15.75" customHeight="1">
      <c r="A116" s="324"/>
      <c r="B116" s="324"/>
      <c r="C116" s="324"/>
      <c r="D116" s="324"/>
      <c r="E116" s="324"/>
      <c r="F116" s="324"/>
      <c r="G116" s="324"/>
      <c r="H116" s="324"/>
      <c r="I116" s="324"/>
      <c r="J116" s="324"/>
      <c r="K116" s="324"/>
      <c r="L116" s="324"/>
      <c r="M116" s="324"/>
      <c r="N116" s="324"/>
      <c r="O116" s="324"/>
      <c r="P116" s="324"/>
      <c r="Q116" s="324"/>
      <c r="R116" s="324"/>
      <c r="S116" s="324"/>
      <c r="T116" s="324"/>
      <c r="U116" s="324"/>
      <c r="V116" s="324"/>
      <c r="W116" s="324"/>
      <c r="X116" s="324"/>
      <c r="Y116" s="324"/>
      <c r="Z116" s="324"/>
    </row>
    <row r="117" spans="1:26" ht="15.75" customHeight="1">
      <c r="A117" s="324"/>
      <c r="B117" s="324"/>
      <c r="C117" s="324"/>
      <c r="D117" s="324"/>
      <c r="E117" s="324"/>
      <c r="F117" s="324"/>
      <c r="G117" s="324"/>
      <c r="H117" s="324"/>
      <c r="I117" s="324"/>
      <c r="J117" s="324"/>
      <c r="K117" s="324"/>
      <c r="L117" s="324"/>
      <c r="M117" s="324"/>
      <c r="N117" s="324"/>
      <c r="O117" s="324"/>
      <c r="P117" s="324"/>
      <c r="Q117" s="324"/>
      <c r="R117" s="324"/>
      <c r="S117" s="324"/>
      <c r="T117" s="324"/>
      <c r="U117" s="324"/>
      <c r="V117" s="324"/>
      <c r="W117" s="324"/>
      <c r="X117" s="324"/>
      <c r="Y117" s="324"/>
      <c r="Z117" s="324"/>
    </row>
    <row r="118" spans="1:26" ht="15.75" customHeight="1">
      <c r="A118" s="324"/>
      <c r="B118" s="324"/>
      <c r="C118" s="324"/>
      <c r="D118" s="324"/>
      <c r="E118" s="324"/>
      <c r="F118" s="324"/>
      <c r="G118" s="324"/>
      <c r="H118" s="324"/>
      <c r="I118" s="324"/>
      <c r="J118" s="324"/>
      <c r="K118" s="324"/>
      <c r="L118" s="324"/>
      <c r="M118" s="324"/>
      <c r="N118" s="324"/>
      <c r="O118" s="324"/>
      <c r="P118" s="324"/>
      <c r="Q118" s="324"/>
      <c r="R118" s="324"/>
      <c r="S118" s="324"/>
      <c r="T118" s="324"/>
      <c r="U118" s="324"/>
      <c r="V118" s="324"/>
      <c r="W118" s="324"/>
      <c r="X118" s="324"/>
      <c r="Y118" s="324"/>
      <c r="Z118" s="324"/>
    </row>
    <row r="119" spans="1:26" ht="15.75" customHeight="1">
      <c r="A119" s="324"/>
      <c r="B119" s="324"/>
      <c r="C119" s="324"/>
      <c r="D119" s="324"/>
      <c r="E119" s="324"/>
      <c r="F119" s="324"/>
      <c r="G119" s="324"/>
      <c r="H119" s="324"/>
      <c r="I119" s="324"/>
      <c r="J119" s="324"/>
      <c r="K119" s="324"/>
      <c r="L119" s="324"/>
      <c r="M119" s="324"/>
      <c r="N119" s="324"/>
      <c r="O119" s="324"/>
      <c r="P119" s="324"/>
      <c r="Q119" s="324"/>
      <c r="R119" s="324"/>
      <c r="S119" s="324"/>
      <c r="T119" s="324"/>
      <c r="U119" s="324"/>
      <c r="V119" s="324"/>
      <c r="W119" s="324"/>
      <c r="X119" s="324"/>
      <c r="Y119" s="324"/>
      <c r="Z119" s="324"/>
    </row>
    <row r="120" spans="1:26" ht="15.75" customHeight="1">
      <c r="A120" s="324"/>
      <c r="B120" s="324"/>
      <c r="C120" s="324"/>
      <c r="D120" s="324"/>
      <c r="E120" s="324"/>
      <c r="F120" s="324"/>
      <c r="G120" s="324"/>
      <c r="H120" s="324"/>
      <c r="I120" s="324"/>
      <c r="J120" s="324"/>
      <c r="K120" s="324"/>
      <c r="L120" s="324"/>
      <c r="M120" s="324"/>
      <c r="N120" s="324"/>
      <c r="O120" s="324"/>
      <c r="P120" s="324"/>
      <c r="Q120" s="324"/>
      <c r="R120" s="324"/>
      <c r="S120" s="324"/>
      <c r="T120" s="324"/>
      <c r="U120" s="324"/>
      <c r="V120" s="324"/>
      <c r="W120" s="324"/>
      <c r="X120" s="324"/>
      <c r="Y120" s="324"/>
      <c r="Z120" s="324"/>
    </row>
    <row r="121" spans="1:26" ht="15.75" customHeight="1">
      <c r="A121" s="324"/>
      <c r="B121" s="324"/>
      <c r="C121" s="324"/>
      <c r="D121" s="324"/>
      <c r="E121" s="324"/>
      <c r="F121" s="324"/>
      <c r="G121" s="324"/>
      <c r="H121" s="1161"/>
      <c r="I121" s="1954"/>
      <c r="J121" s="1954"/>
      <c r="K121" s="1954"/>
      <c r="L121" s="1954"/>
      <c r="M121" s="1161"/>
      <c r="N121" s="1161"/>
      <c r="O121" s="1954"/>
      <c r="P121" s="1954"/>
      <c r="Q121" s="1954"/>
      <c r="R121" s="1954"/>
      <c r="S121" s="1161"/>
      <c r="T121" s="1161"/>
      <c r="U121" s="1954"/>
      <c r="V121" s="1954"/>
      <c r="W121" s="1954"/>
      <c r="X121" s="1954"/>
      <c r="Y121" s="1163"/>
      <c r="Z121" s="324"/>
    </row>
    <row r="122" spans="1:26" ht="15.75" customHeight="1">
      <c r="A122" s="324"/>
      <c r="B122" s="324"/>
      <c r="C122" s="1161"/>
      <c r="D122" s="1954"/>
      <c r="E122" s="1954"/>
      <c r="F122" s="1161"/>
      <c r="G122" s="324"/>
      <c r="H122" s="1161"/>
      <c r="I122" s="1963"/>
      <c r="J122" s="1963"/>
      <c r="K122" s="1963"/>
      <c r="L122" s="1963"/>
      <c r="M122" s="1161"/>
      <c r="N122" s="1161"/>
      <c r="O122" s="1963"/>
      <c r="P122" s="1963"/>
      <c r="Q122" s="1963"/>
      <c r="R122" s="1963"/>
      <c r="S122" s="1161"/>
      <c r="T122" s="1161"/>
      <c r="U122" s="1964"/>
      <c r="V122" s="1964"/>
      <c r="W122" s="1964"/>
      <c r="X122" s="1964"/>
      <c r="Y122" s="324"/>
      <c r="Z122" s="324"/>
    </row>
    <row r="123" spans="1:26" ht="15.75" customHeight="1">
      <c r="A123" s="324"/>
      <c r="B123" s="324"/>
      <c r="C123" s="1161"/>
      <c r="D123" s="1954"/>
      <c r="E123" s="1954"/>
      <c r="F123" s="1161"/>
      <c r="G123" s="324"/>
      <c r="H123" s="1161"/>
      <c r="I123" s="1963"/>
      <c r="J123" s="1963"/>
      <c r="K123" s="1963"/>
      <c r="L123" s="1963"/>
      <c r="M123" s="1161"/>
      <c r="N123" s="1161"/>
      <c r="O123" s="1963"/>
      <c r="P123" s="1963"/>
      <c r="Q123" s="1963"/>
      <c r="R123" s="1963"/>
      <c r="S123" s="1161"/>
      <c r="T123" s="1161"/>
      <c r="U123" s="1964"/>
      <c r="V123" s="1964"/>
      <c r="W123" s="1964"/>
      <c r="X123" s="1964"/>
      <c r="Y123" s="324"/>
      <c r="Z123" s="324"/>
    </row>
    <row r="124" spans="1:26" ht="15.75" customHeight="1">
      <c r="A124" s="324"/>
      <c r="B124" s="324"/>
      <c r="C124" s="1161"/>
      <c r="D124" s="1954"/>
      <c r="E124" s="1954"/>
      <c r="F124" s="1161"/>
      <c r="G124" s="324"/>
      <c r="H124" s="1161"/>
      <c r="I124" s="1963"/>
      <c r="J124" s="1963"/>
      <c r="K124" s="1963"/>
      <c r="L124" s="1963"/>
      <c r="M124" s="1161"/>
      <c r="N124" s="1161"/>
      <c r="O124" s="1963"/>
      <c r="P124" s="1963"/>
      <c r="Q124" s="1963"/>
      <c r="R124" s="1963"/>
      <c r="S124" s="1161"/>
      <c r="T124" s="1161"/>
      <c r="U124" s="1964"/>
      <c r="V124" s="1964"/>
      <c r="W124" s="1964"/>
      <c r="X124" s="1964"/>
      <c r="Y124" s="324"/>
      <c r="Z124" s="324"/>
    </row>
    <row r="125" spans="1:26" ht="15.75" customHeight="1">
      <c r="A125" s="324"/>
      <c r="B125" s="324"/>
      <c r="C125" s="1161"/>
      <c r="D125" s="1954"/>
      <c r="E125" s="1954"/>
      <c r="F125" s="1161"/>
      <c r="G125" s="324"/>
      <c r="H125" s="1161"/>
      <c r="I125" s="1963"/>
      <c r="J125" s="1963"/>
      <c r="K125" s="1963"/>
      <c r="L125" s="1963"/>
      <c r="M125" s="1161"/>
      <c r="N125" s="1161"/>
      <c r="O125" s="1963"/>
      <c r="P125" s="1963"/>
      <c r="Q125" s="1963"/>
      <c r="R125" s="1963"/>
      <c r="S125" s="1161"/>
      <c r="T125" s="1161"/>
      <c r="U125" s="1964"/>
      <c r="V125" s="1964"/>
      <c r="W125" s="1964"/>
      <c r="X125" s="1964"/>
      <c r="Y125" s="324"/>
      <c r="Z125" s="324"/>
    </row>
    <row r="126" spans="1:26" ht="15.75" customHeight="1">
      <c r="A126" s="324"/>
      <c r="B126" s="324"/>
      <c r="C126" s="1161"/>
      <c r="D126" s="324"/>
      <c r="E126" s="324"/>
      <c r="F126" s="1161"/>
      <c r="G126" s="324"/>
      <c r="H126" s="1161"/>
      <c r="I126" s="324"/>
      <c r="J126" s="324"/>
      <c r="K126" s="324"/>
      <c r="L126" s="324"/>
      <c r="M126" s="1161"/>
      <c r="N126" s="1161"/>
      <c r="O126" s="1161"/>
      <c r="P126" s="324"/>
      <c r="Q126" s="324"/>
      <c r="R126" s="1161"/>
      <c r="S126" s="1161"/>
      <c r="T126" s="1161"/>
      <c r="U126" s="324"/>
      <c r="V126" s="324"/>
      <c r="W126" s="324"/>
      <c r="X126" s="324"/>
      <c r="Y126" s="324"/>
      <c r="Z126" s="324"/>
    </row>
    <row r="127" spans="1:26" ht="15.75" customHeight="1">
      <c r="A127" s="324"/>
      <c r="B127" s="324"/>
      <c r="C127" s="1161"/>
      <c r="D127" s="324"/>
      <c r="E127" s="324"/>
      <c r="F127" s="1161"/>
      <c r="G127" s="324"/>
      <c r="H127" s="1161"/>
      <c r="I127" s="324"/>
      <c r="J127" s="324"/>
      <c r="K127" s="324"/>
      <c r="L127" s="324"/>
      <c r="M127" s="1161"/>
      <c r="N127" s="1161"/>
      <c r="O127" s="1161"/>
      <c r="P127" s="324"/>
      <c r="Q127" s="324"/>
      <c r="R127" s="1161"/>
      <c r="S127" s="1161"/>
      <c r="T127" s="1161"/>
      <c r="U127" s="324"/>
      <c r="V127" s="324"/>
      <c r="W127" s="324"/>
      <c r="X127" s="324"/>
      <c r="Y127" s="324"/>
      <c r="Z127" s="324"/>
    </row>
    <row r="128" spans="1:26" ht="15.75" customHeight="1">
      <c r="A128" s="324"/>
      <c r="B128" s="324"/>
      <c r="C128" s="1161"/>
      <c r="D128" s="324"/>
      <c r="E128" s="324"/>
      <c r="F128" s="1161"/>
      <c r="G128" s="324"/>
      <c r="H128" s="1161"/>
      <c r="I128" s="324"/>
      <c r="J128" s="324"/>
      <c r="K128" s="324"/>
      <c r="L128" s="324"/>
      <c r="M128" s="1161"/>
      <c r="N128" s="1161"/>
      <c r="O128" s="1161"/>
      <c r="P128" s="324"/>
      <c r="Q128" s="324"/>
      <c r="R128" s="1161"/>
      <c r="S128" s="1161"/>
      <c r="T128" s="1161"/>
      <c r="U128" s="324"/>
      <c r="V128" s="324"/>
      <c r="W128" s="324"/>
      <c r="X128" s="324"/>
      <c r="Y128" s="324"/>
      <c r="Z128" s="324"/>
    </row>
    <row r="129" spans="1:27" ht="15.75" customHeight="1">
      <c r="A129" s="324"/>
      <c r="B129" s="324"/>
      <c r="C129" s="1161"/>
      <c r="D129" s="324"/>
      <c r="E129" s="324"/>
      <c r="F129" s="1161"/>
      <c r="G129" s="324"/>
      <c r="H129" s="1161"/>
      <c r="I129" s="324"/>
      <c r="J129" s="324"/>
      <c r="K129" s="324"/>
      <c r="L129" s="324"/>
      <c r="M129" s="1161"/>
      <c r="N129" s="1161"/>
      <c r="O129" s="1161"/>
      <c r="P129" s="324"/>
      <c r="Q129" s="324"/>
      <c r="R129" s="1161"/>
      <c r="S129" s="1161"/>
      <c r="T129" s="1161"/>
      <c r="U129" s="324"/>
      <c r="V129" s="324"/>
      <c r="W129" s="324"/>
      <c r="X129" s="324"/>
      <c r="Y129" s="324"/>
      <c r="Z129" s="324"/>
    </row>
    <row r="130" spans="1:27" ht="15.75" customHeight="1">
      <c r="A130" s="324"/>
      <c r="B130" s="324"/>
      <c r="C130" s="324"/>
      <c r="D130" s="324"/>
      <c r="E130" s="324"/>
      <c r="F130" s="324"/>
      <c r="G130" s="324"/>
      <c r="H130" s="1161"/>
      <c r="I130" s="1963"/>
      <c r="J130" s="1963"/>
      <c r="K130" s="1963"/>
      <c r="L130" s="1963"/>
      <c r="M130" s="1161"/>
      <c r="N130" s="1161"/>
      <c r="O130" s="1963"/>
      <c r="P130" s="1963"/>
      <c r="Q130" s="1963"/>
      <c r="R130" s="1963"/>
      <c r="S130" s="1161"/>
      <c r="T130" s="1161"/>
      <c r="U130" s="1963"/>
      <c r="V130" s="1963"/>
      <c r="W130" s="1963"/>
      <c r="X130" s="1963"/>
      <c r="Y130" s="324"/>
      <c r="Z130" s="324"/>
    </row>
    <row r="131" spans="1:27" ht="15.75" customHeight="1">
      <c r="A131" s="324"/>
      <c r="B131" s="324"/>
      <c r="C131" s="324"/>
      <c r="D131" s="324"/>
      <c r="E131" s="324"/>
      <c r="F131" s="324"/>
      <c r="G131" s="324"/>
      <c r="H131" s="324"/>
      <c r="I131" s="324"/>
      <c r="J131" s="324"/>
      <c r="K131" s="324"/>
      <c r="L131" s="324"/>
      <c r="M131" s="324"/>
      <c r="N131" s="324"/>
      <c r="O131" s="324"/>
      <c r="P131" s="324"/>
      <c r="Q131" s="324"/>
      <c r="R131" s="324"/>
      <c r="S131" s="324"/>
      <c r="T131" s="324"/>
      <c r="U131" s="324"/>
      <c r="V131" s="324"/>
      <c r="W131" s="324"/>
      <c r="X131" s="324"/>
      <c r="Y131" s="324"/>
      <c r="Z131" s="324"/>
    </row>
    <row r="132" spans="1:27" ht="15.75" customHeight="1">
      <c r="A132" s="324"/>
      <c r="B132" s="324"/>
      <c r="C132" s="324"/>
      <c r="D132" s="324"/>
      <c r="E132" s="324"/>
      <c r="F132" s="324"/>
      <c r="G132" s="324"/>
      <c r="H132" s="324"/>
      <c r="I132" s="324"/>
      <c r="J132" s="324"/>
      <c r="K132" s="324"/>
      <c r="L132" s="324"/>
      <c r="M132" s="324"/>
      <c r="N132" s="324"/>
      <c r="O132" s="324"/>
      <c r="P132" s="324"/>
      <c r="Q132" s="324"/>
      <c r="R132" s="324"/>
      <c r="S132" s="324"/>
      <c r="T132" s="324"/>
      <c r="U132" s="324"/>
      <c r="V132" s="324"/>
      <c r="W132" s="324"/>
      <c r="X132" s="324"/>
      <c r="Y132" s="324"/>
      <c r="Z132" s="324"/>
    </row>
    <row r="133" spans="1:27" ht="15.75" customHeight="1">
      <c r="A133" s="324"/>
      <c r="B133" s="324"/>
      <c r="C133" s="324"/>
      <c r="D133" s="324"/>
      <c r="E133" s="324"/>
      <c r="F133" s="324"/>
      <c r="G133" s="324"/>
      <c r="H133" s="324"/>
      <c r="I133" s="324"/>
      <c r="J133" s="324"/>
      <c r="K133" s="324"/>
      <c r="L133" s="324"/>
      <c r="M133" s="324"/>
      <c r="N133" s="324"/>
      <c r="O133" s="324"/>
      <c r="P133" s="324"/>
      <c r="Q133" s="324"/>
      <c r="R133" s="324"/>
      <c r="S133" s="324"/>
      <c r="T133" s="324"/>
      <c r="U133" s="324"/>
      <c r="V133" s="324"/>
      <c r="W133" s="324"/>
      <c r="X133" s="324"/>
      <c r="Y133" s="324"/>
      <c r="Z133" s="324"/>
    </row>
    <row r="134" spans="1:27" ht="15.75" customHeight="1">
      <c r="A134" s="324"/>
      <c r="B134" s="324"/>
      <c r="C134" s="324"/>
      <c r="D134" s="324"/>
      <c r="E134" s="324"/>
      <c r="F134" s="324"/>
      <c r="G134" s="324"/>
      <c r="H134" s="324"/>
      <c r="I134" s="1959"/>
      <c r="J134" s="1959"/>
      <c r="K134" s="1959"/>
      <c r="L134" s="1959"/>
      <c r="M134" s="1959"/>
      <c r="N134" s="1161"/>
      <c r="O134" s="324"/>
      <c r="P134" s="324"/>
      <c r="Q134" s="324"/>
      <c r="R134" s="324"/>
      <c r="S134" s="324"/>
      <c r="T134" s="324"/>
      <c r="U134" s="324"/>
      <c r="V134" s="324"/>
      <c r="W134" s="324"/>
      <c r="X134" s="324"/>
      <c r="Y134" s="324"/>
      <c r="Z134" s="324"/>
    </row>
    <row r="135" spans="1:27" ht="15.75" customHeight="1">
      <c r="A135" s="324"/>
      <c r="B135" s="324"/>
      <c r="C135" s="324"/>
      <c r="D135" s="324"/>
      <c r="E135" s="324"/>
      <c r="F135" s="324"/>
      <c r="G135" s="324"/>
      <c r="H135" s="324"/>
      <c r="I135" s="324"/>
      <c r="J135" s="324"/>
      <c r="K135" s="1954"/>
      <c r="L135" s="1954"/>
      <c r="M135" s="1954"/>
      <c r="N135" s="1954"/>
      <c r="O135" s="1954"/>
      <c r="P135" s="1954"/>
      <c r="Q135" s="324"/>
      <c r="R135" s="324"/>
      <c r="S135" s="324"/>
      <c r="T135" s="324"/>
      <c r="U135" s="324"/>
      <c r="V135" s="324"/>
      <c r="W135" s="324"/>
      <c r="X135" s="324"/>
      <c r="Y135" s="324"/>
      <c r="Z135" s="324"/>
    </row>
    <row r="136" spans="1:27" ht="15.75" customHeight="1">
      <c r="A136" s="324"/>
      <c r="B136" s="324"/>
      <c r="C136" s="324"/>
      <c r="D136" s="324"/>
      <c r="E136" s="324"/>
      <c r="F136" s="324"/>
      <c r="G136" s="324"/>
      <c r="H136" s="1965"/>
      <c r="I136" s="1965"/>
      <c r="J136" s="1965"/>
      <c r="K136" s="1965"/>
      <c r="L136" s="1965"/>
      <c r="M136" s="1965"/>
      <c r="N136" s="1965"/>
      <c r="O136" s="1965"/>
      <c r="P136" s="1965"/>
      <c r="Q136" s="1965"/>
      <c r="R136" s="1965"/>
      <c r="S136" s="1965"/>
      <c r="T136" s="1965"/>
      <c r="U136" s="1965"/>
      <c r="V136" s="1965"/>
      <c r="W136" s="1965"/>
      <c r="X136" s="1965"/>
      <c r="Y136" s="1965"/>
      <c r="Z136" s="1965"/>
    </row>
    <row r="137" spans="1:27">
      <c r="H137" s="1966"/>
      <c r="I137" s="1966"/>
      <c r="J137" s="1966"/>
      <c r="K137" s="1966"/>
      <c r="L137" s="1966"/>
      <c r="M137" s="1966"/>
      <c r="N137" s="1966"/>
      <c r="O137" s="1966"/>
      <c r="P137" s="1966"/>
      <c r="Q137" s="1966"/>
      <c r="R137" s="1966"/>
      <c r="S137" s="1966"/>
      <c r="T137" s="1966"/>
      <c r="U137" s="1966"/>
      <c r="V137" s="1966"/>
      <c r="W137" s="1966"/>
      <c r="X137" s="1966"/>
      <c r="Y137" s="1966"/>
      <c r="Z137" s="1966"/>
    </row>
    <row r="138" spans="1:27" ht="13.5" customHeight="1">
      <c r="A138" s="324"/>
      <c r="B138" s="324"/>
      <c r="C138" s="324"/>
      <c r="D138" s="324"/>
      <c r="E138" s="1965"/>
      <c r="F138" s="1965"/>
      <c r="G138" s="1965"/>
      <c r="H138" s="1965"/>
      <c r="I138" s="1965"/>
      <c r="J138" s="1965"/>
      <c r="K138" s="1965"/>
      <c r="L138" s="1965"/>
      <c r="M138" s="1965"/>
      <c r="N138" s="1965"/>
      <c r="O138" s="1965"/>
      <c r="P138" s="1965"/>
      <c r="Q138" s="1965"/>
      <c r="R138" s="1965"/>
      <c r="S138" s="1965"/>
      <c r="T138" s="1965"/>
      <c r="U138" s="1965"/>
      <c r="V138" s="1965"/>
      <c r="W138" s="1965"/>
      <c r="X138" s="1965"/>
      <c r="Y138" s="1965"/>
      <c r="Z138" s="1965"/>
    </row>
    <row r="139" spans="1:27">
      <c r="A139" s="324"/>
      <c r="B139" s="324"/>
      <c r="C139" s="324"/>
      <c r="D139" s="324"/>
      <c r="E139" s="1967"/>
      <c r="F139" s="1967"/>
      <c r="G139" s="1967"/>
      <c r="H139" s="1967"/>
      <c r="I139" s="1967"/>
      <c r="J139" s="1967"/>
      <c r="K139" s="1967"/>
      <c r="L139" s="1967"/>
      <c r="M139" s="1967"/>
      <c r="N139" s="1967"/>
      <c r="O139" s="1967"/>
      <c r="P139" s="1967"/>
      <c r="Q139" s="1967"/>
      <c r="R139" s="1967"/>
      <c r="S139" s="1967"/>
      <c r="T139" s="1967"/>
      <c r="U139" s="1967"/>
      <c r="V139" s="1967"/>
      <c r="W139" s="1967"/>
      <c r="X139" s="1967"/>
      <c r="Y139" s="1967"/>
      <c r="Z139" s="1967"/>
    </row>
    <row r="140" spans="1:27">
      <c r="A140" s="324"/>
      <c r="B140" s="324"/>
      <c r="C140" s="324"/>
      <c r="D140" s="324"/>
      <c r="E140" s="324"/>
      <c r="F140" s="324"/>
      <c r="G140" s="324"/>
      <c r="H140" s="324"/>
      <c r="I140" s="324"/>
      <c r="J140" s="324"/>
      <c r="K140" s="324"/>
      <c r="L140" s="324"/>
      <c r="M140" s="324"/>
      <c r="N140" s="324"/>
      <c r="O140" s="324"/>
      <c r="P140" s="324"/>
      <c r="Q140" s="324"/>
      <c r="R140" s="324"/>
      <c r="S140" s="324"/>
      <c r="T140" s="324"/>
      <c r="U140" s="324"/>
      <c r="V140" s="324"/>
      <c r="W140" s="324"/>
      <c r="X140" s="324"/>
      <c r="Y140" s="324"/>
      <c r="Z140" s="324"/>
    </row>
    <row r="141" spans="1:27" ht="15.75" customHeight="1">
      <c r="A141" s="324"/>
      <c r="B141" s="324"/>
      <c r="C141" s="324"/>
      <c r="D141" s="324"/>
      <c r="E141" s="324"/>
      <c r="F141" s="324"/>
      <c r="G141" s="324"/>
      <c r="H141" s="324"/>
      <c r="I141" s="324"/>
      <c r="J141" s="324"/>
      <c r="K141" s="324"/>
      <c r="L141" s="324"/>
      <c r="M141" s="324"/>
      <c r="N141" s="324"/>
      <c r="O141" s="324"/>
      <c r="P141" s="324"/>
      <c r="Q141" s="324"/>
      <c r="R141" s="324"/>
      <c r="S141" s="324"/>
      <c r="T141" s="324"/>
      <c r="U141" s="324"/>
      <c r="V141" s="324"/>
      <c r="W141" s="324"/>
      <c r="X141" s="324"/>
      <c r="Y141" s="324"/>
      <c r="Z141" s="324"/>
    </row>
    <row r="142" spans="1:27" ht="15.75" customHeight="1">
      <c r="A142" s="324"/>
      <c r="B142" s="324"/>
      <c r="C142" s="324"/>
      <c r="D142" s="324"/>
      <c r="E142" s="324"/>
      <c r="F142" s="324"/>
      <c r="G142" s="324"/>
      <c r="H142" s="324"/>
      <c r="I142" s="324"/>
      <c r="J142" s="324"/>
      <c r="K142" s="324"/>
      <c r="L142" s="324"/>
      <c r="M142" s="324"/>
      <c r="N142" s="324"/>
      <c r="O142" s="324"/>
      <c r="P142" s="324"/>
      <c r="Q142" s="324"/>
      <c r="R142" s="324"/>
      <c r="S142" s="324"/>
      <c r="T142" s="324"/>
      <c r="U142" s="324"/>
      <c r="V142" s="324"/>
      <c r="W142" s="324"/>
      <c r="X142" s="324"/>
      <c r="Y142" s="324"/>
      <c r="Z142" s="324"/>
    </row>
    <row r="143" spans="1:27" ht="18.75" customHeight="1">
      <c r="A143" s="1954"/>
      <c r="B143" s="1954"/>
      <c r="C143" s="1954"/>
      <c r="D143" s="1954"/>
      <c r="E143" s="1954"/>
      <c r="F143" s="1954"/>
      <c r="G143" s="1954"/>
      <c r="H143" s="1954"/>
      <c r="I143" s="1954"/>
      <c r="J143" s="1954"/>
      <c r="K143" s="1954"/>
      <c r="L143" s="1954"/>
      <c r="M143" s="1954"/>
      <c r="N143" s="1954"/>
      <c r="O143" s="1954"/>
      <c r="P143" s="1954"/>
      <c r="Q143" s="1954"/>
      <c r="R143" s="1954"/>
      <c r="S143" s="1954"/>
      <c r="T143" s="1954"/>
      <c r="U143" s="1954"/>
      <c r="V143" s="1954"/>
      <c r="W143" s="1954"/>
      <c r="X143" s="1954"/>
      <c r="Y143" s="1954"/>
      <c r="Z143" s="1954"/>
      <c r="AA143" s="317"/>
    </row>
    <row r="144" spans="1:27" ht="15.75" customHeight="1">
      <c r="A144" s="324"/>
      <c r="B144" s="324"/>
      <c r="C144" s="324"/>
      <c r="D144" s="324"/>
      <c r="E144" s="324"/>
      <c r="F144" s="324"/>
      <c r="G144" s="324"/>
      <c r="H144" s="324"/>
      <c r="I144" s="324"/>
      <c r="J144" s="324"/>
      <c r="K144" s="324"/>
      <c r="L144" s="324"/>
      <c r="M144" s="324"/>
      <c r="N144" s="324"/>
      <c r="O144" s="324"/>
      <c r="P144" s="324"/>
      <c r="Q144" s="324"/>
      <c r="R144" s="324"/>
      <c r="S144" s="324"/>
      <c r="T144" s="324"/>
      <c r="U144" s="324"/>
      <c r="V144" s="324"/>
      <c r="W144" s="324"/>
      <c r="X144" s="324"/>
      <c r="Y144" s="324"/>
      <c r="Z144" s="324"/>
      <c r="AA144" s="317"/>
    </row>
    <row r="145" spans="1:27" ht="15.75" customHeight="1">
      <c r="A145" s="324"/>
      <c r="B145" s="324"/>
      <c r="C145" s="324"/>
      <c r="D145" s="324"/>
      <c r="E145" s="324"/>
      <c r="F145" s="317"/>
      <c r="G145" s="324"/>
      <c r="H145" s="324"/>
      <c r="I145" s="324"/>
      <c r="J145" s="324"/>
      <c r="K145" s="324"/>
      <c r="L145" s="324"/>
      <c r="M145" s="324"/>
      <c r="N145" s="324"/>
      <c r="O145" s="324"/>
      <c r="P145" s="324"/>
      <c r="Q145" s="324"/>
      <c r="R145" s="324"/>
      <c r="S145" s="324"/>
      <c r="T145" s="324"/>
      <c r="U145" s="324"/>
      <c r="V145" s="324"/>
      <c r="W145" s="324"/>
      <c r="X145" s="324"/>
      <c r="Y145" s="324"/>
      <c r="Z145" s="324"/>
      <c r="AA145" s="317"/>
    </row>
    <row r="146" spans="1:27" ht="15.75" customHeight="1">
      <c r="A146" s="324"/>
      <c r="B146" s="324"/>
      <c r="C146" s="324"/>
      <c r="D146" s="324"/>
      <c r="E146" s="324"/>
      <c r="F146" s="317"/>
      <c r="G146" s="317"/>
      <c r="H146" s="324"/>
      <c r="I146" s="324"/>
      <c r="J146" s="324"/>
      <c r="K146" s="317"/>
      <c r="L146" s="324"/>
      <c r="M146" s="324"/>
      <c r="N146" s="324"/>
      <c r="O146" s="324"/>
      <c r="P146" s="324"/>
      <c r="Q146" s="324"/>
      <c r="R146" s="324"/>
      <c r="S146" s="324"/>
      <c r="T146" s="324"/>
      <c r="U146" s="324"/>
      <c r="V146" s="324"/>
      <c r="W146" s="324"/>
      <c r="X146" s="324"/>
      <c r="Y146" s="324"/>
      <c r="Z146" s="324"/>
      <c r="AA146" s="317"/>
    </row>
    <row r="147" spans="1:27" ht="15.75" customHeight="1">
      <c r="A147" s="324"/>
      <c r="B147" s="324"/>
      <c r="C147" s="324"/>
      <c r="D147" s="324"/>
      <c r="E147" s="324"/>
      <c r="F147" s="324"/>
      <c r="G147" s="324"/>
      <c r="H147" s="324"/>
      <c r="I147" s="1959"/>
      <c r="J147" s="1959"/>
      <c r="K147" s="1959"/>
      <c r="L147" s="1959"/>
      <c r="M147" s="1164"/>
      <c r="N147" s="324"/>
      <c r="O147" s="324"/>
      <c r="P147" s="324"/>
      <c r="Q147" s="324"/>
      <c r="R147" s="324"/>
      <c r="S147" s="324"/>
      <c r="T147" s="324"/>
      <c r="U147" s="324"/>
      <c r="V147" s="324"/>
      <c r="W147" s="324"/>
      <c r="X147" s="324"/>
      <c r="Y147" s="324"/>
      <c r="Z147" s="324"/>
      <c r="AA147" s="317"/>
    </row>
    <row r="148" spans="1:27" ht="15.75" customHeight="1">
      <c r="A148" s="324"/>
      <c r="B148" s="324"/>
      <c r="C148" s="324"/>
      <c r="D148" s="324"/>
      <c r="E148" s="324"/>
      <c r="F148" s="324"/>
      <c r="G148" s="324"/>
      <c r="H148" s="324"/>
      <c r="I148" s="1959"/>
      <c r="J148" s="1959"/>
      <c r="K148" s="1959"/>
      <c r="L148" s="1959"/>
      <c r="M148" s="1164"/>
      <c r="N148" s="324"/>
      <c r="O148" s="324"/>
      <c r="P148" s="324"/>
      <c r="Q148" s="324"/>
      <c r="R148" s="324"/>
      <c r="S148" s="324"/>
      <c r="T148" s="324"/>
      <c r="U148" s="324"/>
      <c r="V148" s="324"/>
      <c r="W148" s="324"/>
      <c r="X148" s="324"/>
      <c r="Y148" s="324"/>
      <c r="Z148" s="324"/>
      <c r="AA148" s="317"/>
    </row>
    <row r="149" spans="1:27" ht="15.75" customHeight="1">
      <c r="A149" s="324"/>
      <c r="B149" s="324"/>
      <c r="C149" s="324"/>
      <c r="D149" s="324"/>
      <c r="E149" s="324"/>
      <c r="F149" s="324"/>
      <c r="G149" s="324"/>
      <c r="H149" s="324"/>
      <c r="I149" s="1959"/>
      <c r="J149" s="1959"/>
      <c r="K149" s="1959"/>
      <c r="L149" s="1959"/>
      <c r="M149" s="1164"/>
      <c r="N149" s="324"/>
      <c r="O149" s="324"/>
      <c r="P149" s="324"/>
      <c r="Q149" s="324"/>
      <c r="R149" s="324"/>
      <c r="S149" s="324"/>
      <c r="T149" s="324"/>
      <c r="U149" s="324"/>
      <c r="V149" s="324"/>
      <c r="W149" s="324"/>
      <c r="X149" s="324"/>
      <c r="Y149" s="324"/>
      <c r="Z149" s="324"/>
      <c r="AA149" s="317"/>
    </row>
    <row r="150" spans="1:27" ht="15.75" customHeight="1">
      <c r="A150" s="324"/>
      <c r="B150" s="324"/>
      <c r="C150" s="324"/>
      <c r="D150" s="324"/>
      <c r="E150" s="324"/>
      <c r="F150" s="324"/>
      <c r="G150" s="324"/>
      <c r="H150" s="324"/>
      <c r="I150" s="1959"/>
      <c r="J150" s="1959"/>
      <c r="K150" s="1959"/>
      <c r="L150" s="1959"/>
      <c r="M150" s="1164"/>
      <c r="N150" s="324"/>
      <c r="O150" s="324"/>
      <c r="P150" s="324"/>
      <c r="Q150" s="324"/>
      <c r="R150" s="324"/>
      <c r="S150" s="324"/>
      <c r="T150" s="324"/>
      <c r="U150" s="324"/>
      <c r="V150" s="324"/>
      <c r="W150" s="324"/>
      <c r="X150" s="324"/>
      <c r="Y150" s="324"/>
      <c r="Z150" s="324"/>
      <c r="AA150" s="317"/>
    </row>
    <row r="151" spans="1:27" ht="15.75" customHeight="1">
      <c r="A151" s="324"/>
      <c r="B151" s="324"/>
      <c r="C151" s="324"/>
      <c r="D151" s="324"/>
      <c r="E151" s="324"/>
      <c r="F151" s="324"/>
      <c r="G151" s="324"/>
      <c r="H151" s="324"/>
      <c r="I151" s="324"/>
      <c r="J151" s="324"/>
      <c r="K151" s="324"/>
      <c r="L151" s="324"/>
      <c r="M151" s="324"/>
      <c r="N151" s="324"/>
      <c r="O151" s="324"/>
      <c r="P151" s="324"/>
      <c r="Q151" s="324"/>
      <c r="R151" s="324"/>
      <c r="S151" s="324"/>
      <c r="T151" s="324"/>
      <c r="U151" s="324"/>
      <c r="V151" s="324"/>
      <c r="W151" s="324"/>
      <c r="X151" s="324"/>
      <c r="Y151" s="324"/>
      <c r="Z151" s="324"/>
      <c r="AA151" s="317"/>
    </row>
    <row r="152" spans="1:27" ht="15.75" customHeight="1">
      <c r="A152" s="324"/>
      <c r="B152" s="324"/>
      <c r="C152" s="1954"/>
      <c r="D152" s="1954"/>
      <c r="E152" s="1954"/>
      <c r="F152" s="1954"/>
      <c r="G152" s="1161"/>
      <c r="H152" s="1954"/>
      <c r="I152" s="1954"/>
      <c r="J152" s="1954"/>
      <c r="K152" s="1954"/>
      <c r="L152" s="1954"/>
      <c r="M152" s="1954"/>
      <c r="N152" s="1954"/>
      <c r="O152" s="1954"/>
      <c r="P152" s="1954"/>
      <c r="Q152" s="1954"/>
      <c r="R152" s="1954"/>
      <c r="S152" s="1954"/>
      <c r="T152" s="1954"/>
      <c r="U152" s="1161"/>
      <c r="V152" s="1161"/>
      <c r="W152" s="1954"/>
      <c r="X152" s="1954"/>
      <c r="Y152" s="1954"/>
      <c r="Z152" s="324"/>
      <c r="AA152" s="317"/>
    </row>
    <row r="153" spans="1:27" ht="15.75" customHeight="1">
      <c r="A153" s="324"/>
      <c r="B153" s="324"/>
      <c r="C153" s="1161"/>
      <c r="D153" s="1961"/>
      <c r="E153" s="1961"/>
      <c r="F153" s="1161"/>
      <c r="G153" s="1161"/>
      <c r="H153" s="324"/>
      <c r="I153" s="324"/>
      <c r="J153" s="324"/>
      <c r="K153" s="317"/>
      <c r="L153" s="324"/>
      <c r="M153" s="324"/>
      <c r="N153" s="324"/>
      <c r="O153" s="324"/>
      <c r="P153" s="324"/>
      <c r="Q153" s="317"/>
      <c r="R153" s="317"/>
      <c r="S153" s="317"/>
      <c r="T153" s="317"/>
      <c r="U153" s="1161"/>
      <c r="V153" s="1161"/>
      <c r="W153" s="1962"/>
      <c r="X153" s="1962"/>
      <c r="Y153" s="1962"/>
      <c r="Z153" s="324"/>
      <c r="AA153" s="317"/>
    </row>
    <row r="154" spans="1:27" ht="15.75" customHeight="1">
      <c r="A154" s="324"/>
      <c r="B154" s="324"/>
      <c r="C154" s="1161"/>
      <c r="D154" s="1961"/>
      <c r="E154" s="1961"/>
      <c r="F154" s="1161"/>
      <c r="G154" s="1161"/>
      <c r="H154" s="324"/>
      <c r="I154" s="324"/>
      <c r="J154" s="324"/>
      <c r="K154" s="317"/>
      <c r="L154" s="324"/>
      <c r="M154" s="324"/>
      <c r="N154" s="324"/>
      <c r="O154" s="324"/>
      <c r="P154" s="324"/>
      <c r="Q154" s="317"/>
      <c r="R154" s="317"/>
      <c r="S154" s="317"/>
      <c r="T154" s="317"/>
      <c r="U154" s="1161"/>
      <c r="V154" s="1161"/>
      <c r="W154" s="1962"/>
      <c r="X154" s="1962"/>
      <c r="Y154" s="1962"/>
      <c r="Z154" s="324"/>
      <c r="AA154" s="317"/>
    </row>
    <row r="155" spans="1:27" ht="15.75" customHeight="1">
      <c r="A155" s="324"/>
      <c r="B155" s="324"/>
      <c r="C155" s="1161"/>
      <c r="D155" s="1961"/>
      <c r="E155" s="1961"/>
      <c r="F155" s="1161"/>
      <c r="G155" s="1161"/>
      <c r="H155" s="324"/>
      <c r="I155" s="324"/>
      <c r="J155" s="324"/>
      <c r="K155" s="317"/>
      <c r="L155" s="324"/>
      <c r="M155" s="324"/>
      <c r="N155" s="324"/>
      <c r="O155" s="324"/>
      <c r="P155" s="324"/>
      <c r="Q155" s="317"/>
      <c r="R155" s="317"/>
      <c r="S155" s="317"/>
      <c r="T155" s="317"/>
      <c r="U155" s="1161"/>
      <c r="V155" s="1161"/>
      <c r="W155" s="1962"/>
      <c r="X155" s="1962"/>
      <c r="Y155" s="1962"/>
      <c r="Z155" s="324"/>
      <c r="AA155" s="317"/>
    </row>
    <row r="156" spans="1:27" ht="15.75" customHeight="1">
      <c r="A156" s="324"/>
      <c r="B156" s="324"/>
      <c r="C156" s="1161"/>
      <c r="D156" s="1961"/>
      <c r="E156" s="1961"/>
      <c r="F156" s="1161"/>
      <c r="G156" s="1161"/>
      <c r="H156" s="324"/>
      <c r="I156" s="324"/>
      <c r="J156" s="324"/>
      <c r="K156" s="317"/>
      <c r="L156" s="324"/>
      <c r="M156" s="324"/>
      <c r="N156" s="324"/>
      <c r="O156" s="324"/>
      <c r="P156" s="324"/>
      <c r="Q156" s="317"/>
      <c r="R156" s="317"/>
      <c r="S156" s="317"/>
      <c r="T156" s="317"/>
      <c r="U156" s="1161"/>
      <c r="V156" s="1161"/>
      <c r="W156" s="1962"/>
      <c r="X156" s="1962"/>
      <c r="Y156" s="1962"/>
      <c r="Z156" s="324"/>
      <c r="AA156" s="317"/>
    </row>
    <row r="157" spans="1:27" ht="15.75" customHeight="1">
      <c r="A157" s="324"/>
      <c r="B157" s="324"/>
      <c r="C157" s="1161"/>
      <c r="D157" s="1961"/>
      <c r="E157" s="1961"/>
      <c r="F157" s="1161"/>
      <c r="G157" s="1161"/>
      <c r="H157" s="324"/>
      <c r="I157" s="324"/>
      <c r="J157" s="324"/>
      <c r="K157" s="317"/>
      <c r="L157" s="324"/>
      <c r="M157" s="324"/>
      <c r="N157" s="324"/>
      <c r="O157" s="324"/>
      <c r="P157" s="324"/>
      <c r="Q157" s="317"/>
      <c r="R157" s="317"/>
      <c r="S157" s="317"/>
      <c r="T157" s="317"/>
      <c r="U157" s="1161"/>
      <c r="V157" s="1161"/>
      <c r="W157" s="1962"/>
      <c r="X157" s="1962"/>
      <c r="Y157" s="1962"/>
      <c r="Z157" s="324"/>
      <c r="AA157" s="317"/>
    </row>
    <row r="158" spans="1:27" ht="15.75" customHeight="1">
      <c r="A158" s="324"/>
      <c r="B158" s="324"/>
      <c r="C158" s="1161"/>
      <c r="D158" s="1961"/>
      <c r="E158" s="1961"/>
      <c r="F158" s="1161"/>
      <c r="G158" s="1161"/>
      <c r="H158" s="324"/>
      <c r="I158" s="324"/>
      <c r="J158" s="324"/>
      <c r="K158" s="317"/>
      <c r="L158" s="324"/>
      <c r="M158" s="324"/>
      <c r="N158" s="324"/>
      <c r="O158" s="324"/>
      <c r="P158" s="324"/>
      <c r="Q158" s="317"/>
      <c r="R158" s="317"/>
      <c r="S158" s="317"/>
      <c r="T158" s="317"/>
      <c r="U158" s="1161"/>
      <c r="V158" s="1161"/>
      <c r="W158" s="1962"/>
      <c r="X158" s="1962"/>
      <c r="Y158" s="1962"/>
      <c r="Z158" s="324"/>
      <c r="AA158" s="317"/>
    </row>
    <row r="159" spans="1:27" ht="15.75" customHeight="1">
      <c r="A159" s="324"/>
      <c r="B159" s="324"/>
      <c r="C159" s="324"/>
      <c r="D159" s="324"/>
      <c r="E159" s="324"/>
      <c r="F159" s="324"/>
      <c r="G159" s="324"/>
      <c r="H159" s="324"/>
      <c r="I159" s="324"/>
      <c r="J159" s="324"/>
      <c r="K159" s="324"/>
      <c r="L159" s="324"/>
      <c r="M159" s="324"/>
      <c r="N159" s="324"/>
      <c r="O159" s="324"/>
      <c r="P159" s="324"/>
      <c r="Q159" s="324"/>
      <c r="R159" s="324"/>
      <c r="S159" s="324"/>
      <c r="T159" s="324"/>
      <c r="U159" s="324"/>
      <c r="V159" s="324"/>
      <c r="W159" s="324"/>
      <c r="X159" s="324"/>
      <c r="Y159" s="324"/>
      <c r="Z159" s="324"/>
      <c r="AA159" s="317"/>
    </row>
    <row r="160" spans="1:27" ht="15.75" customHeight="1">
      <c r="A160" s="324"/>
      <c r="B160" s="324"/>
      <c r="C160" s="324"/>
      <c r="D160" s="324"/>
      <c r="E160" s="1960"/>
      <c r="F160" s="1960"/>
      <c r="G160" s="1960"/>
      <c r="H160" s="1960"/>
      <c r="I160" s="1960"/>
      <c r="J160" s="1960"/>
      <c r="K160" s="1960"/>
      <c r="L160" s="1960"/>
      <c r="M160" s="1960"/>
      <c r="N160" s="1960"/>
      <c r="O160" s="1960"/>
      <c r="P160" s="1960"/>
      <c r="Q160" s="1960"/>
      <c r="R160" s="1960"/>
      <c r="S160" s="1960"/>
      <c r="T160" s="1960"/>
      <c r="U160" s="1960"/>
      <c r="V160" s="1960"/>
      <c r="W160" s="1960"/>
      <c r="X160" s="1960"/>
      <c r="Y160" s="1960"/>
      <c r="Z160" s="1960"/>
      <c r="AA160" s="317"/>
    </row>
    <row r="161" spans="1:27" ht="15.75" customHeight="1">
      <c r="A161" s="324"/>
      <c r="B161" s="324"/>
      <c r="C161" s="324"/>
      <c r="D161" s="324"/>
      <c r="E161" s="1960"/>
      <c r="F161" s="1960"/>
      <c r="G161" s="1960"/>
      <c r="H161" s="1960"/>
      <c r="I161" s="1960"/>
      <c r="J161" s="1960"/>
      <c r="K161" s="1960"/>
      <c r="L161" s="1960"/>
      <c r="M161" s="1960"/>
      <c r="N161" s="1960"/>
      <c r="O161" s="1960"/>
      <c r="P161" s="1960"/>
      <c r="Q161" s="1960"/>
      <c r="R161" s="1960"/>
      <c r="S161" s="1960"/>
      <c r="T161" s="1960"/>
      <c r="U161" s="1960"/>
      <c r="V161" s="1960"/>
      <c r="W161" s="1960"/>
      <c r="X161" s="1960"/>
      <c r="Y161" s="1960"/>
      <c r="Z161" s="1960"/>
      <c r="AA161" s="317"/>
    </row>
    <row r="162" spans="1:27" ht="15.75" customHeight="1">
      <c r="A162" s="324"/>
      <c r="B162" s="324"/>
      <c r="C162" s="324"/>
      <c r="D162" s="324"/>
      <c r="E162" s="324"/>
      <c r="F162" s="324"/>
      <c r="G162" s="324"/>
      <c r="H162" s="324"/>
      <c r="I162" s="324"/>
      <c r="J162" s="324"/>
      <c r="K162" s="324"/>
      <c r="L162" s="324"/>
      <c r="M162" s="324"/>
      <c r="N162" s="324"/>
      <c r="O162" s="324"/>
      <c r="P162" s="324"/>
      <c r="Q162" s="324"/>
      <c r="R162" s="324"/>
      <c r="S162" s="324"/>
      <c r="T162" s="324"/>
      <c r="U162" s="324"/>
      <c r="V162" s="324"/>
      <c r="W162" s="324"/>
      <c r="X162" s="324"/>
      <c r="Y162" s="324"/>
      <c r="Z162" s="324"/>
      <c r="AA162" s="317"/>
    </row>
    <row r="163" spans="1:27" ht="15.75" customHeight="1">
      <c r="A163" s="324"/>
      <c r="B163" s="324"/>
      <c r="C163" s="324"/>
      <c r="D163" s="324"/>
      <c r="E163" s="1960"/>
      <c r="F163" s="1960"/>
      <c r="G163" s="1960"/>
      <c r="H163" s="1960"/>
      <c r="I163" s="1960"/>
      <c r="J163" s="1960"/>
      <c r="K163" s="1960"/>
      <c r="L163" s="1960"/>
      <c r="M163" s="1960"/>
      <c r="N163" s="1960"/>
      <c r="O163" s="1960"/>
      <c r="P163" s="1960"/>
      <c r="Q163" s="1960"/>
      <c r="R163" s="1960"/>
      <c r="S163" s="1960"/>
      <c r="T163" s="1960"/>
      <c r="U163" s="1960"/>
      <c r="V163" s="1960"/>
      <c r="W163" s="1960"/>
      <c r="X163" s="1960"/>
      <c r="Y163" s="1960"/>
      <c r="Z163" s="1960"/>
      <c r="AA163" s="317"/>
    </row>
    <row r="164" spans="1:27" ht="15.75" customHeight="1">
      <c r="A164" s="324"/>
      <c r="B164" s="324"/>
      <c r="C164" s="324"/>
      <c r="D164" s="324"/>
      <c r="E164" s="1960"/>
      <c r="F164" s="1960"/>
      <c r="G164" s="1960"/>
      <c r="H164" s="1960"/>
      <c r="I164" s="1960"/>
      <c r="J164" s="1960"/>
      <c r="K164" s="1960"/>
      <c r="L164" s="1960"/>
      <c r="M164" s="1960"/>
      <c r="N164" s="1960"/>
      <c r="O164" s="1960"/>
      <c r="P164" s="1960"/>
      <c r="Q164" s="1960"/>
      <c r="R164" s="1960"/>
      <c r="S164" s="1960"/>
      <c r="T164" s="1960"/>
      <c r="U164" s="1960"/>
      <c r="V164" s="1960"/>
      <c r="W164" s="1960"/>
      <c r="X164" s="1960"/>
      <c r="Y164" s="1960"/>
      <c r="Z164" s="1960"/>
      <c r="AA164" s="317"/>
    </row>
    <row r="165" spans="1:27" ht="15.75" customHeight="1">
      <c r="A165" s="324"/>
      <c r="B165" s="324"/>
      <c r="C165" s="324"/>
      <c r="D165" s="324"/>
      <c r="E165" s="324"/>
      <c r="F165" s="324"/>
      <c r="G165" s="324"/>
      <c r="H165" s="324"/>
      <c r="I165" s="324"/>
      <c r="J165" s="324"/>
      <c r="K165" s="324"/>
      <c r="L165" s="324"/>
      <c r="M165" s="324"/>
      <c r="N165" s="324"/>
      <c r="O165" s="324"/>
      <c r="P165" s="324"/>
      <c r="Q165" s="324"/>
      <c r="R165" s="324"/>
      <c r="S165" s="324"/>
      <c r="T165" s="324"/>
      <c r="U165" s="324"/>
      <c r="V165" s="324"/>
      <c r="W165" s="324"/>
      <c r="X165" s="324"/>
      <c r="Y165" s="324"/>
      <c r="Z165" s="324"/>
      <c r="AA165" s="317"/>
    </row>
    <row r="166" spans="1:27" ht="15.75" customHeight="1">
      <c r="A166" s="515"/>
      <c r="B166" s="515"/>
      <c r="C166" s="515"/>
      <c r="D166" s="515"/>
      <c r="E166" s="515"/>
      <c r="F166" s="515"/>
      <c r="G166" s="515"/>
      <c r="H166" s="515"/>
      <c r="I166" s="515"/>
      <c r="J166" s="515"/>
      <c r="K166" s="515"/>
      <c r="L166" s="515"/>
      <c r="M166" s="515"/>
      <c r="N166" s="515"/>
      <c r="O166" s="515"/>
      <c r="P166" s="515"/>
      <c r="Q166" s="515"/>
      <c r="R166" s="515"/>
      <c r="S166" s="515"/>
      <c r="T166" s="515"/>
      <c r="U166" s="515"/>
      <c r="V166" s="515"/>
      <c r="W166" s="515"/>
      <c r="X166" s="515"/>
      <c r="Y166" s="515"/>
      <c r="Z166" s="515"/>
    </row>
    <row r="167" spans="1:27" ht="15.75" customHeight="1">
      <c r="A167" s="515"/>
      <c r="B167" s="515"/>
      <c r="C167" s="515"/>
      <c r="D167" s="515"/>
      <c r="E167" s="515"/>
      <c r="F167" s="515"/>
      <c r="G167" s="515"/>
      <c r="H167" s="515"/>
      <c r="I167" s="515"/>
      <c r="J167" s="515"/>
      <c r="K167" s="515"/>
      <c r="L167" s="515"/>
      <c r="M167" s="515"/>
      <c r="N167" s="515"/>
      <c r="O167" s="515"/>
      <c r="P167" s="515"/>
      <c r="Q167" s="515"/>
      <c r="R167" s="515"/>
      <c r="S167" s="515"/>
      <c r="T167" s="515"/>
      <c r="U167" s="515"/>
      <c r="V167" s="515"/>
      <c r="W167" s="515"/>
      <c r="X167" s="515"/>
      <c r="Y167" s="515"/>
      <c r="Z167" s="515"/>
    </row>
    <row r="168" spans="1:27" ht="15.75" customHeight="1">
      <c r="A168" s="515"/>
      <c r="B168" s="515"/>
      <c r="C168" s="515"/>
      <c r="D168" s="515"/>
      <c r="E168" s="515"/>
      <c r="F168" s="515"/>
      <c r="G168" s="515"/>
      <c r="H168" s="515"/>
      <c r="I168" s="515"/>
      <c r="J168" s="515"/>
      <c r="K168" s="515"/>
      <c r="L168" s="515"/>
      <c r="M168" s="515"/>
      <c r="N168" s="515"/>
      <c r="O168" s="515"/>
      <c r="P168" s="515"/>
      <c r="Q168" s="515"/>
      <c r="R168" s="515"/>
      <c r="S168" s="515"/>
      <c r="T168" s="515"/>
      <c r="U168" s="515"/>
      <c r="V168" s="515"/>
      <c r="W168" s="515"/>
      <c r="X168" s="515"/>
      <c r="Y168" s="515"/>
      <c r="Z168" s="515"/>
    </row>
    <row r="169" spans="1:27" ht="18.75" customHeight="1">
      <c r="A169" s="1954"/>
      <c r="B169" s="1954"/>
      <c r="C169" s="1954"/>
      <c r="D169" s="1954"/>
      <c r="E169" s="1954"/>
      <c r="F169" s="1954"/>
      <c r="G169" s="1954"/>
      <c r="H169" s="1954"/>
      <c r="I169" s="1954"/>
      <c r="J169" s="1954"/>
      <c r="K169" s="1954"/>
      <c r="L169" s="1954"/>
      <c r="M169" s="1954"/>
      <c r="N169" s="1954"/>
      <c r="O169" s="1954"/>
      <c r="P169" s="1954"/>
      <c r="Q169" s="1954"/>
      <c r="R169" s="1954"/>
      <c r="S169" s="1954"/>
      <c r="T169" s="1954"/>
      <c r="U169" s="1954"/>
      <c r="V169" s="1954"/>
      <c r="W169" s="1954"/>
      <c r="X169" s="1954"/>
      <c r="Y169" s="1954"/>
      <c r="Z169" s="1954"/>
      <c r="AA169" s="317"/>
    </row>
    <row r="170" spans="1:27" ht="15.75" customHeight="1">
      <c r="A170" s="324"/>
      <c r="B170" s="324"/>
      <c r="C170" s="324"/>
      <c r="D170" s="324"/>
      <c r="E170" s="324"/>
      <c r="F170" s="324"/>
      <c r="G170" s="324"/>
      <c r="H170" s="324"/>
      <c r="I170" s="324"/>
      <c r="J170" s="324"/>
      <c r="K170" s="324"/>
      <c r="L170" s="324"/>
      <c r="M170" s="324"/>
      <c r="N170" s="324"/>
      <c r="O170" s="324"/>
      <c r="P170" s="324"/>
      <c r="Q170" s="324"/>
      <c r="R170" s="324"/>
      <c r="S170" s="324"/>
      <c r="T170" s="324"/>
      <c r="U170" s="324"/>
      <c r="V170" s="324"/>
      <c r="W170" s="324"/>
      <c r="X170" s="324"/>
      <c r="Y170" s="324"/>
      <c r="Z170" s="324"/>
      <c r="AA170" s="317"/>
    </row>
    <row r="171" spans="1:27" ht="15.75" customHeight="1">
      <c r="A171" s="324"/>
      <c r="B171" s="324"/>
      <c r="C171" s="324"/>
      <c r="D171" s="324"/>
      <c r="E171" s="324"/>
      <c r="F171" s="317"/>
      <c r="G171" s="324"/>
      <c r="H171" s="324"/>
      <c r="I171" s="324"/>
      <c r="J171" s="324"/>
      <c r="K171" s="324"/>
      <c r="L171" s="324"/>
      <c r="M171" s="324"/>
      <c r="N171" s="324"/>
      <c r="O171" s="324"/>
      <c r="P171" s="324"/>
      <c r="Q171" s="324"/>
      <c r="R171" s="324"/>
      <c r="S171" s="324"/>
      <c r="T171" s="324"/>
      <c r="U171" s="324"/>
      <c r="V171" s="324"/>
      <c r="W171" s="324"/>
      <c r="X171" s="324"/>
      <c r="Y171" s="324"/>
      <c r="Z171" s="324"/>
      <c r="AA171" s="317"/>
    </row>
    <row r="172" spans="1:27" ht="15.75" customHeight="1">
      <c r="A172" s="324"/>
      <c r="B172" s="324"/>
      <c r="C172" s="324"/>
      <c r="D172" s="324"/>
      <c r="E172" s="324"/>
      <c r="F172" s="317"/>
      <c r="G172" s="317"/>
      <c r="H172" s="324"/>
      <c r="I172" s="324"/>
      <c r="J172" s="324"/>
      <c r="K172" s="317"/>
      <c r="L172" s="324"/>
      <c r="M172" s="324"/>
      <c r="N172" s="324"/>
      <c r="O172" s="324"/>
      <c r="P172" s="324"/>
      <c r="Q172" s="324"/>
      <c r="R172" s="324"/>
      <c r="S172" s="324"/>
      <c r="T172" s="324"/>
      <c r="U172" s="324"/>
      <c r="V172" s="324"/>
      <c r="W172" s="324"/>
      <c r="X172" s="324"/>
      <c r="Y172" s="324"/>
      <c r="Z172" s="324"/>
      <c r="AA172" s="317"/>
    </row>
    <row r="173" spans="1:27" ht="15.75" customHeight="1">
      <c r="A173" s="324"/>
      <c r="B173" s="324"/>
      <c r="C173" s="324"/>
      <c r="D173" s="324"/>
      <c r="E173" s="324"/>
      <c r="F173" s="324"/>
      <c r="G173" s="324"/>
      <c r="H173" s="324"/>
      <c r="I173" s="1959"/>
      <c r="J173" s="1959"/>
      <c r="K173" s="1959"/>
      <c r="L173" s="1959"/>
      <c r="M173" s="1164"/>
      <c r="N173" s="324"/>
      <c r="O173" s="324"/>
      <c r="P173" s="324"/>
      <c r="Q173" s="324"/>
      <c r="R173" s="324"/>
      <c r="S173" s="324"/>
      <c r="T173" s="324"/>
      <c r="U173" s="324"/>
      <c r="V173" s="324"/>
      <c r="W173" s="324"/>
      <c r="X173" s="324"/>
      <c r="Y173" s="324"/>
      <c r="Z173" s="324"/>
      <c r="AA173" s="317"/>
    </row>
    <row r="174" spans="1:27" ht="15.75" customHeight="1">
      <c r="A174" s="324"/>
      <c r="B174" s="324"/>
      <c r="C174" s="324"/>
      <c r="D174" s="324"/>
      <c r="E174" s="324"/>
      <c r="F174" s="324"/>
      <c r="G174" s="324"/>
      <c r="H174" s="324"/>
      <c r="I174" s="1959"/>
      <c r="J174" s="1959"/>
      <c r="K174" s="1959"/>
      <c r="L174" s="1959"/>
      <c r="M174" s="1164"/>
      <c r="N174" s="324"/>
      <c r="O174" s="324"/>
      <c r="P174" s="324"/>
      <c r="Q174" s="324"/>
      <c r="R174" s="324"/>
      <c r="S174" s="324"/>
      <c r="T174" s="324"/>
      <c r="U174" s="324"/>
      <c r="V174" s="324"/>
      <c r="W174" s="324"/>
      <c r="X174" s="324"/>
      <c r="Y174" s="324"/>
      <c r="Z174" s="324"/>
      <c r="AA174" s="317"/>
    </row>
    <row r="175" spans="1:27" ht="15.75" customHeight="1">
      <c r="A175" s="324"/>
      <c r="B175" s="324"/>
      <c r="C175" s="324"/>
      <c r="D175" s="324"/>
      <c r="E175" s="324"/>
      <c r="F175" s="324"/>
      <c r="G175" s="324"/>
      <c r="H175" s="324"/>
      <c r="I175" s="1959"/>
      <c r="J175" s="1959"/>
      <c r="K175" s="1959"/>
      <c r="L175" s="1959"/>
      <c r="M175" s="1164"/>
      <c r="N175" s="324"/>
      <c r="O175" s="324"/>
      <c r="P175" s="324"/>
      <c r="Q175" s="324"/>
      <c r="R175" s="324"/>
      <c r="S175" s="324"/>
      <c r="T175" s="324"/>
      <c r="U175" s="324"/>
      <c r="V175" s="324"/>
      <c r="W175" s="324"/>
      <c r="X175" s="324"/>
      <c r="Y175" s="324"/>
      <c r="Z175" s="324"/>
      <c r="AA175" s="317"/>
    </row>
    <row r="176" spans="1:27" ht="15.75" customHeight="1">
      <c r="A176" s="324"/>
      <c r="B176" s="324"/>
      <c r="C176" s="324"/>
      <c r="D176" s="324"/>
      <c r="E176" s="324"/>
      <c r="F176" s="324"/>
      <c r="G176" s="324"/>
      <c r="H176" s="324"/>
      <c r="I176" s="1959"/>
      <c r="J176" s="1959"/>
      <c r="K176" s="1959"/>
      <c r="L176" s="1959"/>
      <c r="M176" s="1164"/>
      <c r="N176" s="324"/>
      <c r="O176" s="324"/>
      <c r="P176" s="324"/>
      <c r="Q176" s="324"/>
      <c r="R176" s="324"/>
      <c r="S176" s="324"/>
      <c r="T176" s="324"/>
      <c r="U176" s="324"/>
      <c r="V176" s="324"/>
      <c r="W176" s="324"/>
      <c r="X176" s="324"/>
      <c r="Y176" s="324"/>
      <c r="Z176" s="324"/>
      <c r="AA176" s="317"/>
    </row>
    <row r="177" spans="1:27" ht="15.75" customHeight="1">
      <c r="A177" s="324"/>
      <c r="B177" s="324"/>
      <c r="C177" s="324"/>
      <c r="D177" s="324"/>
      <c r="E177" s="324"/>
      <c r="F177" s="324"/>
      <c r="G177" s="324"/>
      <c r="H177" s="324"/>
      <c r="I177" s="324"/>
      <c r="J177" s="324"/>
      <c r="K177" s="324"/>
      <c r="L177" s="324"/>
      <c r="M177" s="324"/>
      <c r="N177" s="324"/>
      <c r="O177" s="324"/>
      <c r="P177" s="324"/>
      <c r="Q177" s="324"/>
      <c r="R177" s="324"/>
      <c r="S177" s="324"/>
      <c r="T177" s="324"/>
      <c r="U177" s="324"/>
      <c r="V177" s="324"/>
      <c r="W177" s="324"/>
      <c r="X177" s="324"/>
      <c r="Y177" s="324"/>
      <c r="Z177" s="324"/>
      <c r="AA177" s="317"/>
    </row>
    <row r="178" spans="1:27" ht="15.75" customHeight="1">
      <c r="A178" s="324"/>
      <c r="B178" s="324"/>
      <c r="C178" s="1954"/>
      <c r="D178" s="1954"/>
      <c r="E178" s="1954"/>
      <c r="F178" s="1954"/>
      <c r="G178" s="1161"/>
      <c r="H178" s="1954"/>
      <c r="I178" s="1954"/>
      <c r="J178" s="1954"/>
      <c r="K178" s="1954"/>
      <c r="L178" s="1954"/>
      <c r="M178" s="1954"/>
      <c r="N178" s="1954"/>
      <c r="O178" s="1954"/>
      <c r="P178" s="1954"/>
      <c r="Q178" s="1954"/>
      <c r="R178" s="1954"/>
      <c r="S178" s="1954"/>
      <c r="T178" s="1954"/>
      <c r="U178" s="1161"/>
      <c r="V178" s="1161"/>
      <c r="W178" s="1954"/>
      <c r="X178" s="1954"/>
      <c r="Y178" s="1954"/>
      <c r="Z178" s="324"/>
      <c r="AA178" s="317"/>
    </row>
    <row r="179" spans="1:27" ht="15.75" customHeight="1">
      <c r="A179" s="324"/>
      <c r="B179" s="324"/>
      <c r="C179" s="1161"/>
      <c r="D179" s="1961"/>
      <c r="E179" s="1961"/>
      <c r="F179" s="1161"/>
      <c r="G179" s="1161"/>
      <c r="H179" s="324"/>
      <c r="I179" s="324"/>
      <c r="J179" s="324"/>
      <c r="K179" s="317"/>
      <c r="L179" s="324"/>
      <c r="M179" s="324"/>
      <c r="N179" s="324"/>
      <c r="O179" s="324"/>
      <c r="P179" s="324"/>
      <c r="Q179" s="317"/>
      <c r="R179" s="317"/>
      <c r="S179" s="317"/>
      <c r="T179" s="317"/>
      <c r="U179" s="1161"/>
      <c r="V179" s="1161"/>
      <c r="W179" s="1962"/>
      <c r="X179" s="1962"/>
      <c r="Y179" s="1962"/>
      <c r="Z179" s="324"/>
      <c r="AA179" s="317"/>
    </row>
    <row r="180" spans="1:27" ht="15.75" customHeight="1">
      <c r="A180" s="324"/>
      <c r="B180" s="324"/>
      <c r="C180" s="1161"/>
      <c r="D180" s="1961"/>
      <c r="E180" s="1961"/>
      <c r="F180" s="1161"/>
      <c r="G180" s="1161"/>
      <c r="H180" s="324"/>
      <c r="I180" s="324"/>
      <c r="J180" s="324"/>
      <c r="K180" s="317"/>
      <c r="L180" s="324"/>
      <c r="M180" s="324"/>
      <c r="N180" s="324"/>
      <c r="O180" s="324"/>
      <c r="P180" s="324"/>
      <c r="Q180" s="317"/>
      <c r="R180" s="317"/>
      <c r="S180" s="317"/>
      <c r="T180" s="317"/>
      <c r="U180" s="1161"/>
      <c r="V180" s="1161"/>
      <c r="W180" s="1962"/>
      <c r="X180" s="1962"/>
      <c r="Y180" s="1962"/>
      <c r="Z180" s="324"/>
      <c r="AA180" s="317"/>
    </row>
    <row r="181" spans="1:27" ht="15.75" customHeight="1">
      <c r="A181" s="324"/>
      <c r="B181" s="324"/>
      <c r="C181" s="1161"/>
      <c r="D181" s="1961"/>
      <c r="E181" s="1961"/>
      <c r="F181" s="1161"/>
      <c r="G181" s="1161"/>
      <c r="H181" s="324"/>
      <c r="I181" s="324"/>
      <c r="J181" s="324"/>
      <c r="K181" s="317"/>
      <c r="L181" s="324"/>
      <c r="M181" s="324"/>
      <c r="N181" s="324"/>
      <c r="O181" s="324"/>
      <c r="P181" s="324"/>
      <c r="Q181" s="317"/>
      <c r="R181" s="317"/>
      <c r="S181" s="317"/>
      <c r="T181" s="317"/>
      <c r="U181" s="1161"/>
      <c r="V181" s="1161"/>
      <c r="W181" s="1962"/>
      <c r="X181" s="1962"/>
      <c r="Y181" s="1962"/>
      <c r="Z181" s="324"/>
      <c r="AA181" s="317"/>
    </row>
    <row r="182" spans="1:27" ht="15.75" customHeight="1">
      <c r="A182" s="324"/>
      <c r="B182" s="324"/>
      <c r="C182" s="1161"/>
      <c r="D182" s="1961"/>
      <c r="E182" s="1961"/>
      <c r="F182" s="1161"/>
      <c r="G182" s="1161"/>
      <c r="H182" s="324"/>
      <c r="I182" s="324"/>
      <c r="J182" s="324"/>
      <c r="K182" s="317"/>
      <c r="L182" s="324"/>
      <c r="M182" s="324"/>
      <c r="N182" s="324"/>
      <c r="O182" s="324"/>
      <c r="P182" s="324"/>
      <c r="Q182" s="317"/>
      <c r="R182" s="317"/>
      <c r="S182" s="317"/>
      <c r="T182" s="317"/>
      <c r="U182" s="1161"/>
      <c r="V182" s="1161"/>
      <c r="W182" s="1962"/>
      <c r="X182" s="1962"/>
      <c r="Y182" s="1962"/>
      <c r="Z182" s="324"/>
      <c r="AA182" s="317"/>
    </row>
    <row r="183" spans="1:27" ht="15.75" customHeight="1">
      <c r="A183" s="324"/>
      <c r="B183" s="324"/>
      <c r="C183" s="1161"/>
      <c r="D183" s="1961"/>
      <c r="E183" s="1961"/>
      <c r="F183" s="1161"/>
      <c r="G183" s="1161"/>
      <c r="H183" s="324"/>
      <c r="I183" s="324"/>
      <c r="J183" s="324"/>
      <c r="K183" s="317"/>
      <c r="L183" s="324"/>
      <c r="M183" s="324"/>
      <c r="N183" s="324"/>
      <c r="O183" s="324"/>
      <c r="P183" s="324"/>
      <c r="Q183" s="317"/>
      <c r="R183" s="317"/>
      <c r="S183" s="317"/>
      <c r="T183" s="317"/>
      <c r="U183" s="1161"/>
      <c r="V183" s="1161"/>
      <c r="W183" s="1962"/>
      <c r="X183" s="1962"/>
      <c r="Y183" s="1962"/>
      <c r="Z183" s="324"/>
      <c r="AA183" s="317"/>
    </row>
    <row r="184" spans="1:27" ht="15.75" customHeight="1">
      <c r="A184" s="324"/>
      <c r="B184" s="324"/>
      <c r="C184" s="1161"/>
      <c r="D184" s="1961"/>
      <c r="E184" s="1961"/>
      <c r="F184" s="1161"/>
      <c r="G184" s="1161"/>
      <c r="H184" s="324"/>
      <c r="I184" s="324"/>
      <c r="J184" s="324"/>
      <c r="K184" s="317"/>
      <c r="L184" s="324"/>
      <c r="M184" s="324"/>
      <c r="N184" s="324"/>
      <c r="O184" s="324"/>
      <c r="P184" s="324"/>
      <c r="Q184" s="317"/>
      <c r="R184" s="317"/>
      <c r="S184" s="317"/>
      <c r="T184" s="317"/>
      <c r="U184" s="1161"/>
      <c r="V184" s="1161"/>
      <c r="W184" s="1962"/>
      <c r="X184" s="1962"/>
      <c r="Y184" s="1962"/>
      <c r="Z184" s="324"/>
      <c r="AA184" s="317"/>
    </row>
    <row r="185" spans="1:27" ht="15.75" customHeight="1">
      <c r="A185" s="324"/>
      <c r="B185" s="324"/>
      <c r="C185" s="324"/>
      <c r="D185" s="324"/>
      <c r="E185" s="324"/>
      <c r="F185" s="324"/>
      <c r="G185" s="324"/>
      <c r="H185" s="324"/>
      <c r="I185" s="324"/>
      <c r="J185" s="324"/>
      <c r="K185" s="324"/>
      <c r="L185" s="324"/>
      <c r="M185" s="324"/>
      <c r="N185" s="324"/>
      <c r="O185" s="324"/>
      <c r="P185" s="324"/>
      <c r="Q185" s="324"/>
      <c r="R185" s="324"/>
      <c r="S185" s="324"/>
      <c r="T185" s="324"/>
      <c r="U185" s="324"/>
      <c r="V185" s="324"/>
      <c r="W185" s="324"/>
      <c r="X185" s="324"/>
      <c r="Y185" s="324"/>
      <c r="Z185" s="324"/>
      <c r="AA185" s="317"/>
    </row>
    <row r="186" spans="1:27" ht="15.75" customHeight="1">
      <c r="A186" s="324"/>
      <c r="B186" s="324"/>
      <c r="C186" s="324"/>
      <c r="D186" s="324"/>
      <c r="E186" s="1960"/>
      <c r="F186" s="1960"/>
      <c r="G186" s="1960"/>
      <c r="H186" s="1960"/>
      <c r="I186" s="1960"/>
      <c r="J186" s="1960"/>
      <c r="K186" s="1960"/>
      <c r="L186" s="1960"/>
      <c r="M186" s="1960"/>
      <c r="N186" s="1960"/>
      <c r="O186" s="1960"/>
      <c r="P186" s="1960"/>
      <c r="Q186" s="1960"/>
      <c r="R186" s="1960"/>
      <c r="S186" s="1960"/>
      <c r="T186" s="1960"/>
      <c r="U186" s="1960"/>
      <c r="V186" s="1960"/>
      <c r="W186" s="1960"/>
      <c r="X186" s="1960"/>
      <c r="Y186" s="1960"/>
      <c r="Z186" s="1960"/>
      <c r="AA186" s="317"/>
    </row>
    <row r="187" spans="1:27" ht="15.75" customHeight="1">
      <c r="A187" s="324"/>
      <c r="B187" s="324"/>
      <c r="C187" s="324"/>
      <c r="D187" s="324"/>
      <c r="E187" s="1960"/>
      <c r="F187" s="1960"/>
      <c r="G187" s="1960"/>
      <c r="H187" s="1960"/>
      <c r="I187" s="1960"/>
      <c r="J187" s="1960"/>
      <c r="K187" s="1960"/>
      <c r="L187" s="1960"/>
      <c r="M187" s="1960"/>
      <c r="N187" s="1960"/>
      <c r="O187" s="1960"/>
      <c r="P187" s="1960"/>
      <c r="Q187" s="1960"/>
      <c r="R187" s="1960"/>
      <c r="S187" s="1960"/>
      <c r="T187" s="1960"/>
      <c r="U187" s="1960"/>
      <c r="V187" s="1960"/>
      <c r="W187" s="1960"/>
      <c r="X187" s="1960"/>
      <c r="Y187" s="1960"/>
      <c r="Z187" s="1960"/>
      <c r="AA187" s="317"/>
    </row>
    <row r="188" spans="1:27" ht="15.75" customHeight="1">
      <c r="A188" s="324"/>
      <c r="B188" s="324"/>
      <c r="C188" s="324"/>
      <c r="D188" s="324"/>
      <c r="E188" s="324"/>
      <c r="F188" s="324"/>
      <c r="G188" s="324"/>
      <c r="H188" s="324"/>
      <c r="I188" s="324"/>
      <c r="J188" s="324"/>
      <c r="K188" s="324"/>
      <c r="L188" s="324"/>
      <c r="M188" s="324"/>
      <c r="N188" s="324"/>
      <c r="O188" s="324"/>
      <c r="P188" s="324"/>
      <c r="Q188" s="324"/>
      <c r="R188" s="324"/>
      <c r="S188" s="324"/>
      <c r="T188" s="324"/>
      <c r="U188" s="324"/>
      <c r="V188" s="324"/>
      <c r="W188" s="324"/>
      <c r="X188" s="324"/>
      <c r="Y188" s="324"/>
      <c r="Z188" s="324"/>
      <c r="AA188" s="317"/>
    </row>
    <row r="189" spans="1:27" ht="15.75" customHeight="1">
      <c r="A189" s="324"/>
      <c r="B189" s="324"/>
      <c r="C189" s="324"/>
      <c r="D189" s="324"/>
      <c r="E189" s="1960"/>
      <c r="F189" s="1960"/>
      <c r="G189" s="1960"/>
      <c r="H189" s="1960"/>
      <c r="I189" s="1960"/>
      <c r="J189" s="1960"/>
      <c r="K189" s="1960"/>
      <c r="L189" s="1960"/>
      <c r="M189" s="1960"/>
      <c r="N189" s="1960"/>
      <c r="O189" s="1960"/>
      <c r="P189" s="1960"/>
      <c r="Q189" s="1960"/>
      <c r="R189" s="1960"/>
      <c r="S189" s="1960"/>
      <c r="T189" s="1960"/>
      <c r="U189" s="1960"/>
      <c r="V189" s="1960"/>
      <c r="W189" s="1960"/>
      <c r="X189" s="1960"/>
      <c r="Y189" s="1960"/>
      <c r="Z189" s="1960"/>
      <c r="AA189" s="317"/>
    </row>
    <row r="190" spans="1:27" ht="15.75" customHeight="1">
      <c r="A190" s="324"/>
      <c r="B190" s="324"/>
      <c r="C190" s="324"/>
      <c r="D190" s="324"/>
      <c r="E190" s="1960"/>
      <c r="F190" s="1960"/>
      <c r="G190" s="1960"/>
      <c r="H190" s="1960"/>
      <c r="I190" s="1960"/>
      <c r="J190" s="1960"/>
      <c r="K190" s="1960"/>
      <c r="L190" s="1960"/>
      <c r="M190" s="1960"/>
      <c r="N190" s="1960"/>
      <c r="O190" s="1960"/>
      <c r="P190" s="1960"/>
      <c r="Q190" s="1960"/>
      <c r="R190" s="1960"/>
      <c r="S190" s="1960"/>
      <c r="T190" s="1960"/>
      <c r="U190" s="1960"/>
      <c r="V190" s="1960"/>
      <c r="W190" s="1960"/>
      <c r="X190" s="1960"/>
      <c r="Y190" s="1960"/>
      <c r="Z190" s="1960"/>
      <c r="AA190" s="317"/>
    </row>
    <row r="191" spans="1:27" ht="15.75" customHeight="1">
      <c r="A191" s="324"/>
      <c r="B191" s="324"/>
      <c r="C191" s="324"/>
      <c r="D191" s="324"/>
      <c r="E191" s="324"/>
      <c r="F191" s="324"/>
      <c r="G191" s="324"/>
      <c r="H191" s="324"/>
      <c r="I191" s="324"/>
      <c r="J191" s="324"/>
      <c r="K191" s="324"/>
      <c r="L191" s="324"/>
      <c r="M191" s="324"/>
      <c r="N191" s="324"/>
      <c r="O191" s="324"/>
      <c r="P191" s="324"/>
      <c r="Q191" s="324"/>
      <c r="R191" s="324"/>
      <c r="S191" s="324"/>
      <c r="T191" s="324"/>
      <c r="U191" s="324"/>
      <c r="V191" s="324"/>
      <c r="W191" s="324"/>
      <c r="X191" s="324"/>
      <c r="Y191" s="324"/>
      <c r="Z191" s="324"/>
      <c r="AA191" s="317"/>
    </row>
    <row r="197" spans="1:27" ht="18.75" customHeight="1">
      <c r="A197" s="1954"/>
      <c r="B197" s="1954"/>
      <c r="C197" s="1954"/>
      <c r="D197" s="1954"/>
      <c r="E197" s="1954"/>
      <c r="F197" s="1954"/>
      <c r="G197" s="1954"/>
      <c r="H197" s="1954"/>
      <c r="I197" s="1954"/>
      <c r="J197" s="1954"/>
      <c r="K197" s="1954"/>
      <c r="L197" s="1954"/>
      <c r="M197" s="1954"/>
      <c r="N197" s="1954"/>
      <c r="O197" s="1954"/>
      <c r="P197" s="1954"/>
      <c r="Q197" s="1954"/>
      <c r="R197" s="1954"/>
      <c r="S197" s="1954"/>
      <c r="T197" s="1954"/>
      <c r="U197" s="1954"/>
      <c r="V197" s="1954"/>
      <c r="W197" s="1954"/>
      <c r="X197" s="1954"/>
      <c r="Y197" s="1954"/>
      <c r="Z197" s="1954"/>
      <c r="AA197" s="317"/>
    </row>
    <row r="198" spans="1:27" ht="15.75" customHeight="1">
      <c r="A198" s="324"/>
      <c r="B198" s="324"/>
      <c r="C198" s="324"/>
      <c r="D198" s="324"/>
      <c r="E198" s="324"/>
      <c r="F198" s="324"/>
      <c r="G198" s="324"/>
      <c r="H198" s="324"/>
      <c r="I198" s="324"/>
      <c r="J198" s="324"/>
      <c r="K198" s="324"/>
      <c r="L198" s="324"/>
      <c r="M198" s="324"/>
      <c r="N198" s="324"/>
      <c r="O198" s="324"/>
      <c r="P198" s="324"/>
      <c r="Q198" s="324"/>
      <c r="R198" s="324"/>
      <c r="S198" s="324"/>
      <c r="T198" s="324"/>
      <c r="U198" s="324"/>
      <c r="V198" s="324"/>
      <c r="W198" s="324"/>
      <c r="X198" s="324"/>
      <c r="Y198" s="324"/>
      <c r="Z198" s="324"/>
      <c r="AA198" s="317"/>
    </row>
    <row r="199" spans="1:27" ht="15.75" customHeight="1">
      <c r="A199" s="324"/>
      <c r="B199" s="324"/>
      <c r="C199" s="324"/>
      <c r="D199" s="324"/>
      <c r="E199" s="324"/>
      <c r="F199" s="317"/>
      <c r="G199" s="324"/>
      <c r="H199" s="324"/>
      <c r="I199" s="324"/>
      <c r="J199" s="324"/>
      <c r="K199" s="324"/>
      <c r="L199" s="324"/>
      <c r="M199" s="324"/>
      <c r="N199" s="324"/>
      <c r="O199" s="324"/>
      <c r="P199" s="324"/>
      <c r="Q199" s="324"/>
      <c r="R199" s="324"/>
      <c r="S199" s="324"/>
      <c r="T199" s="324"/>
      <c r="U199" s="324"/>
      <c r="V199" s="324"/>
      <c r="W199" s="324"/>
      <c r="X199" s="324"/>
      <c r="Y199" s="324"/>
      <c r="Z199" s="324"/>
      <c r="AA199" s="317"/>
    </row>
    <row r="200" spans="1:27" ht="15.75" customHeight="1">
      <c r="A200" s="324"/>
      <c r="B200" s="324"/>
      <c r="C200" s="324"/>
      <c r="D200" s="324"/>
      <c r="E200" s="324"/>
      <c r="F200" s="317"/>
      <c r="G200" s="317"/>
      <c r="H200" s="324"/>
      <c r="I200" s="324"/>
      <c r="J200" s="324"/>
      <c r="K200" s="317"/>
      <c r="L200" s="324"/>
      <c r="M200" s="324"/>
      <c r="N200" s="324"/>
      <c r="O200" s="324"/>
      <c r="P200" s="324"/>
      <c r="Q200" s="324"/>
      <c r="R200" s="324"/>
      <c r="S200" s="324"/>
      <c r="T200" s="324"/>
      <c r="U200" s="324"/>
      <c r="V200" s="324"/>
      <c r="W200" s="324"/>
      <c r="X200" s="324"/>
      <c r="Y200" s="324"/>
      <c r="Z200" s="324"/>
      <c r="AA200" s="317"/>
    </row>
    <row r="201" spans="1:27" ht="15.75" customHeight="1">
      <c r="A201" s="324"/>
      <c r="B201" s="324"/>
      <c r="C201" s="324"/>
      <c r="D201" s="324"/>
      <c r="E201" s="324"/>
      <c r="F201" s="324"/>
      <c r="G201" s="324"/>
      <c r="H201" s="324"/>
      <c r="I201" s="1959"/>
      <c r="J201" s="1959"/>
      <c r="K201" s="1959"/>
      <c r="L201" s="1959"/>
      <c r="M201" s="1164"/>
      <c r="N201" s="324"/>
      <c r="O201" s="324"/>
      <c r="P201" s="324"/>
      <c r="Q201" s="324"/>
      <c r="R201" s="324"/>
      <c r="S201" s="324"/>
      <c r="T201" s="324"/>
      <c r="U201" s="324"/>
      <c r="V201" s="324"/>
      <c r="W201" s="324"/>
      <c r="X201" s="324"/>
      <c r="Y201" s="324"/>
      <c r="Z201" s="324"/>
      <c r="AA201" s="317"/>
    </row>
    <row r="202" spans="1:27" ht="15.75" customHeight="1">
      <c r="A202" s="324"/>
      <c r="B202" s="324"/>
      <c r="C202" s="324"/>
      <c r="D202" s="324"/>
      <c r="E202" s="324"/>
      <c r="F202" s="324"/>
      <c r="G202" s="324"/>
      <c r="H202" s="324"/>
      <c r="I202" s="1959"/>
      <c r="J202" s="1959"/>
      <c r="K202" s="1959"/>
      <c r="L202" s="1959"/>
      <c r="M202" s="1164"/>
      <c r="N202" s="324"/>
      <c r="O202" s="324"/>
      <c r="P202" s="324"/>
      <c r="Q202" s="324"/>
      <c r="R202" s="324"/>
      <c r="S202" s="324"/>
      <c r="T202" s="324"/>
      <c r="U202" s="324"/>
      <c r="V202" s="324"/>
      <c r="W202" s="324"/>
      <c r="X202" s="324"/>
      <c r="Y202" s="324"/>
      <c r="Z202" s="324"/>
      <c r="AA202" s="317"/>
    </row>
    <row r="203" spans="1:27" ht="15.75" customHeight="1">
      <c r="A203" s="324"/>
      <c r="B203" s="324"/>
      <c r="C203" s="324"/>
      <c r="D203" s="324"/>
      <c r="E203" s="324"/>
      <c r="F203" s="324"/>
      <c r="G203" s="324"/>
      <c r="H203" s="324"/>
      <c r="I203" s="1959"/>
      <c r="J203" s="1959"/>
      <c r="K203" s="1959"/>
      <c r="L203" s="1959"/>
      <c r="M203" s="1164"/>
      <c r="N203" s="324"/>
      <c r="O203" s="324"/>
      <c r="P203" s="324"/>
      <c r="Q203" s="324"/>
      <c r="R203" s="324"/>
      <c r="S203" s="324"/>
      <c r="T203" s="324"/>
      <c r="U203" s="324"/>
      <c r="V203" s="324"/>
      <c r="W203" s="324"/>
      <c r="X203" s="324"/>
      <c r="Y203" s="324"/>
      <c r="Z203" s="324"/>
      <c r="AA203" s="317"/>
    </row>
    <row r="204" spans="1:27" ht="15.75" customHeight="1">
      <c r="A204" s="324"/>
      <c r="B204" s="324"/>
      <c r="C204" s="324"/>
      <c r="D204" s="324"/>
      <c r="E204" s="324"/>
      <c r="F204" s="324"/>
      <c r="G204" s="324"/>
      <c r="H204" s="324"/>
      <c r="I204" s="1959"/>
      <c r="J204" s="1959"/>
      <c r="K204" s="1959"/>
      <c r="L204" s="1959"/>
      <c r="M204" s="1164"/>
      <c r="N204" s="324"/>
      <c r="O204" s="324"/>
      <c r="P204" s="324"/>
      <c r="Q204" s="324"/>
      <c r="R204" s="324"/>
      <c r="S204" s="324"/>
      <c r="T204" s="324"/>
      <c r="U204" s="324"/>
      <c r="V204" s="324"/>
      <c r="W204" s="324"/>
      <c r="X204" s="324"/>
      <c r="Y204" s="324"/>
      <c r="Z204" s="324"/>
      <c r="AA204" s="317"/>
    </row>
    <row r="205" spans="1:27" ht="15.75" customHeight="1">
      <c r="A205" s="324"/>
      <c r="B205" s="324"/>
      <c r="C205" s="324"/>
      <c r="D205" s="324"/>
      <c r="E205" s="324"/>
      <c r="F205" s="324"/>
      <c r="G205" s="324"/>
      <c r="H205" s="324"/>
      <c r="I205" s="324"/>
      <c r="J205" s="324"/>
      <c r="K205" s="324"/>
      <c r="L205" s="324"/>
      <c r="M205" s="324"/>
      <c r="N205" s="324"/>
      <c r="O205" s="324"/>
      <c r="P205" s="324"/>
      <c r="Q205" s="324"/>
      <c r="R205" s="324"/>
      <c r="S205" s="324"/>
      <c r="T205" s="324"/>
      <c r="U205" s="324"/>
      <c r="V205" s="324"/>
      <c r="W205" s="324"/>
      <c r="X205" s="324"/>
      <c r="Y205" s="324"/>
      <c r="Z205" s="324"/>
      <c r="AA205" s="317"/>
    </row>
    <row r="206" spans="1:27" ht="15.75" customHeight="1">
      <c r="A206" s="324"/>
      <c r="B206" s="324"/>
      <c r="C206" s="1954"/>
      <c r="D206" s="1954"/>
      <c r="E206" s="1954"/>
      <c r="F206" s="1954"/>
      <c r="G206" s="1161"/>
      <c r="H206" s="1954"/>
      <c r="I206" s="1954"/>
      <c r="J206" s="1954"/>
      <c r="K206" s="1954"/>
      <c r="L206" s="1954"/>
      <c r="M206" s="1954"/>
      <c r="N206" s="1954"/>
      <c r="O206" s="1954"/>
      <c r="P206" s="1954"/>
      <c r="Q206" s="1954"/>
      <c r="R206" s="1954"/>
      <c r="S206" s="1954"/>
      <c r="T206" s="1954"/>
      <c r="U206" s="1161"/>
      <c r="V206" s="1161"/>
      <c r="W206" s="1954"/>
      <c r="X206" s="1954"/>
      <c r="Y206" s="1954"/>
      <c r="Z206" s="324"/>
      <c r="AA206" s="317"/>
    </row>
    <row r="207" spans="1:27" ht="15.75" customHeight="1">
      <c r="A207" s="324"/>
      <c r="B207" s="324"/>
      <c r="C207" s="1161"/>
      <c r="D207" s="1961"/>
      <c r="E207" s="1961"/>
      <c r="F207" s="1161"/>
      <c r="G207" s="1161"/>
      <c r="H207" s="324"/>
      <c r="I207" s="324"/>
      <c r="J207" s="324"/>
      <c r="K207" s="317"/>
      <c r="L207" s="324"/>
      <c r="M207" s="324"/>
      <c r="N207" s="324"/>
      <c r="O207" s="324"/>
      <c r="P207" s="324"/>
      <c r="Q207" s="317"/>
      <c r="R207" s="317"/>
      <c r="S207" s="317"/>
      <c r="T207" s="317"/>
      <c r="U207" s="1161"/>
      <c r="V207" s="1161"/>
      <c r="W207" s="1962"/>
      <c r="X207" s="1962"/>
      <c r="Y207" s="1962"/>
      <c r="Z207" s="324"/>
      <c r="AA207" s="317"/>
    </row>
    <row r="208" spans="1:27" ht="15.75" customHeight="1">
      <c r="A208" s="324"/>
      <c r="B208" s="324"/>
      <c r="C208" s="1161"/>
      <c r="D208" s="1961"/>
      <c r="E208" s="1961"/>
      <c r="F208" s="1161"/>
      <c r="G208" s="1161"/>
      <c r="H208" s="324"/>
      <c r="I208" s="324"/>
      <c r="J208" s="324"/>
      <c r="K208" s="317"/>
      <c r="L208" s="324"/>
      <c r="M208" s="324"/>
      <c r="N208" s="324"/>
      <c r="O208" s="324"/>
      <c r="P208" s="324"/>
      <c r="Q208" s="317"/>
      <c r="R208" s="317"/>
      <c r="S208" s="317"/>
      <c r="T208" s="317"/>
      <c r="U208" s="1161"/>
      <c r="V208" s="1161"/>
      <c r="W208" s="1962"/>
      <c r="X208" s="1962"/>
      <c r="Y208" s="1962"/>
      <c r="Z208" s="324"/>
      <c r="AA208" s="317"/>
    </row>
    <row r="209" spans="1:27" ht="15.75" customHeight="1">
      <c r="A209" s="324"/>
      <c r="B209" s="324"/>
      <c r="C209" s="1161"/>
      <c r="D209" s="1961"/>
      <c r="E209" s="1961"/>
      <c r="F209" s="1161"/>
      <c r="G209" s="1161"/>
      <c r="H209" s="324"/>
      <c r="I209" s="324"/>
      <c r="J209" s="324"/>
      <c r="K209" s="317"/>
      <c r="L209" s="324"/>
      <c r="M209" s="324"/>
      <c r="N209" s="324"/>
      <c r="O209" s="324"/>
      <c r="P209" s="324"/>
      <c r="Q209" s="317"/>
      <c r="R209" s="317"/>
      <c r="S209" s="317"/>
      <c r="T209" s="317"/>
      <c r="U209" s="1161"/>
      <c r="V209" s="1161"/>
      <c r="W209" s="1962"/>
      <c r="X209" s="1962"/>
      <c r="Y209" s="1962"/>
      <c r="Z209" s="324"/>
      <c r="AA209" s="317"/>
    </row>
    <row r="210" spans="1:27" ht="15.75" customHeight="1">
      <c r="A210" s="324"/>
      <c r="B210" s="324"/>
      <c r="C210" s="1161"/>
      <c r="D210" s="1961"/>
      <c r="E210" s="1961"/>
      <c r="F210" s="1161"/>
      <c r="G210" s="1161"/>
      <c r="H210" s="324"/>
      <c r="I210" s="324"/>
      <c r="J210" s="324"/>
      <c r="K210" s="317"/>
      <c r="L210" s="324"/>
      <c r="M210" s="324"/>
      <c r="N210" s="324"/>
      <c r="O210" s="324"/>
      <c r="P210" s="324"/>
      <c r="Q210" s="317"/>
      <c r="R210" s="317"/>
      <c r="S210" s="317"/>
      <c r="T210" s="317"/>
      <c r="U210" s="1161"/>
      <c r="V210" s="1161"/>
      <c r="W210" s="1962"/>
      <c r="X210" s="1962"/>
      <c r="Y210" s="1962"/>
      <c r="Z210" s="324"/>
      <c r="AA210" s="317"/>
    </row>
    <row r="211" spans="1:27" ht="15.75" customHeight="1">
      <c r="A211" s="324"/>
      <c r="B211" s="324"/>
      <c r="C211" s="1161"/>
      <c r="D211" s="1961"/>
      <c r="E211" s="1961"/>
      <c r="F211" s="1161"/>
      <c r="G211" s="1161"/>
      <c r="H211" s="324"/>
      <c r="I211" s="324"/>
      <c r="J211" s="324"/>
      <c r="K211" s="317"/>
      <c r="L211" s="324"/>
      <c r="M211" s="324"/>
      <c r="N211" s="324"/>
      <c r="O211" s="324"/>
      <c r="P211" s="324"/>
      <c r="Q211" s="317"/>
      <c r="R211" s="317"/>
      <c r="S211" s="317"/>
      <c r="T211" s="317"/>
      <c r="U211" s="1161"/>
      <c r="V211" s="1161"/>
      <c r="W211" s="1962"/>
      <c r="X211" s="1962"/>
      <c r="Y211" s="1962"/>
      <c r="Z211" s="324"/>
      <c r="AA211" s="317"/>
    </row>
    <row r="212" spans="1:27" ht="15.75" customHeight="1">
      <c r="A212" s="324"/>
      <c r="B212" s="324"/>
      <c r="C212" s="1161"/>
      <c r="D212" s="1961"/>
      <c r="E212" s="1961"/>
      <c r="F212" s="1161"/>
      <c r="G212" s="1161"/>
      <c r="H212" s="324"/>
      <c r="I212" s="324"/>
      <c r="J212" s="324"/>
      <c r="K212" s="317"/>
      <c r="L212" s="324"/>
      <c r="M212" s="324"/>
      <c r="N212" s="324"/>
      <c r="O212" s="324"/>
      <c r="P212" s="324"/>
      <c r="Q212" s="317"/>
      <c r="R212" s="317"/>
      <c r="S212" s="317"/>
      <c r="T212" s="317"/>
      <c r="U212" s="1161"/>
      <c r="V212" s="1161"/>
      <c r="W212" s="1962"/>
      <c r="X212" s="1962"/>
      <c r="Y212" s="1962"/>
      <c r="Z212" s="324"/>
      <c r="AA212" s="317"/>
    </row>
    <row r="213" spans="1:27" ht="15.75" customHeight="1">
      <c r="A213" s="324"/>
      <c r="B213" s="324"/>
      <c r="C213" s="324"/>
      <c r="D213" s="324"/>
      <c r="E213" s="324"/>
      <c r="F213" s="324"/>
      <c r="G213" s="324"/>
      <c r="H213" s="324"/>
      <c r="I213" s="324"/>
      <c r="J213" s="324"/>
      <c r="K213" s="324"/>
      <c r="L213" s="324"/>
      <c r="M213" s="324"/>
      <c r="N213" s="324"/>
      <c r="O213" s="324"/>
      <c r="P213" s="324"/>
      <c r="Q213" s="324"/>
      <c r="R213" s="324"/>
      <c r="S213" s="324"/>
      <c r="T213" s="324"/>
      <c r="U213" s="324"/>
      <c r="V213" s="324"/>
      <c r="W213" s="324"/>
      <c r="X213" s="324"/>
      <c r="Y213" s="324"/>
      <c r="Z213" s="324"/>
      <c r="AA213" s="317"/>
    </row>
    <row r="214" spans="1:27" ht="15.75" customHeight="1">
      <c r="A214" s="324"/>
      <c r="B214" s="324"/>
      <c r="C214" s="324"/>
      <c r="D214" s="324"/>
      <c r="E214" s="1960"/>
      <c r="F214" s="1960"/>
      <c r="G214" s="1960"/>
      <c r="H214" s="1960"/>
      <c r="I214" s="1960"/>
      <c r="J214" s="1960"/>
      <c r="K214" s="1960"/>
      <c r="L214" s="1960"/>
      <c r="M214" s="1960"/>
      <c r="N214" s="1960"/>
      <c r="O214" s="1960"/>
      <c r="P214" s="1960"/>
      <c r="Q214" s="1960"/>
      <c r="R214" s="1960"/>
      <c r="S214" s="1960"/>
      <c r="T214" s="1960"/>
      <c r="U214" s="1960"/>
      <c r="V214" s="1960"/>
      <c r="W214" s="1960"/>
      <c r="X214" s="1960"/>
      <c r="Y214" s="1960"/>
      <c r="Z214" s="1960"/>
      <c r="AA214" s="317"/>
    </row>
    <row r="215" spans="1:27" ht="15.75" customHeight="1">
      <c r="A215" s="324"/>
      <c r="B215" s="324"/>
      <c r="C215" s="324"/>
      <c r="D215" s="324"/>
      <c r="E215" s="1960"/>
      <c r="F215" s="1960"/>
      <c r="G215" s="1960"/>
      <c r="H215" s="1960"/>
      <c r="I215" s="1960"/>
      <c r="J215" s="1960"/>
      <c r="K215" s="1960"/>
      <c r="L215" s="1960"/>
      <c r="M215" s="1960"/>
      <c r="N215" s="1960"/>
      <c r="O215" s="1960"/>
      <c r="P215" s="1960"/>
      <c r="Q215" s="1960"/>
      <c r="R215" s="1960"/>
      <c r="S215" s="1960"/>
      <c r="T215" s="1960"/>
      <c r="U215" s="1960"/>
      <c r="V215" s="1960"/>
      <c r="W215" s="1960"/>
      <c r="X215" s="1960"/>
      <c r="Y215" s="1960"/>
      <c r="Z215" s="1960"/>
      <c r="AA215" s="317"/>
    </row>
    <row r="216" spans="1:27" ht="15.75" customHeight="1">
      <c r="A216" s="324"/>
      <c r="B216" s="324"/>
      <c r="C216" s="324"/>
      <c r="D216" s="324"/>
      <c r="E216" s="324"/>
      <c r="F216" s="324"/>
      <c r="G216" s="324"/>
      <c r="H216" s="324"/>
      <c r="I216" s="324"/>
      <c r="J216" s="324"/>
      <c r="K216" s="324"/>
      <c r="L216" s="324"/>
      <c r="M216" s="324"/>
      <c r="N216" s="324"/>
      <c r="O216" s="324"/>
      <c r="P216" s="324"/>
      <c r="Q216" s="324"/>
      <c r="R216" s="324"/>
      <c r="S216" s="324"/>
      <c r="T216" s="324"/>
      <c r="U216" s="324"/>
      <c r="V216" s="324"/>
      <c r="W216" s="324"/>
      <c r="X216" s="324"/>
      <c r="Y216" s="324"/>
      <c r="Z216" s="324"/>
      <c r="AA216" s="317"/>
    </row>
    <row r="217" spans="1:27" ht="15.75" customHeight="1">
      <c r="A217" s="324"/>
      <c r="B217" s="324"/>
      <c r="C217" s="324"/>
      <c r="D217" s="324"/>
      <c r="E217" s="1960"/>
      <c r="F217" s="1960"/>
      <c r="G217" s="1960"/>
      <c r="H217" s="1960"/>
      <c r="I217" s="1960"/>
      <c r="J217" s="1960"/>
      <c r="K217" s="1960"/>
      <c r="L217" s="1960"/>
      <c r="M217" s="1960"/>
      <c r="N217" s="1960"/>
      <c r="O217" s="1960"/>
      <c r="P217" s="1960"/>
      <c r="Q217" s="1960"/>
      <c r="R217" s="1960"/>
      <c r="S217" s="1960"/>
      <c r="T217" s="1960"/>
      <c r="U217" s="1960"/>
      <c r="V217" s="1960"/>
      <c r="W217" s="1960"/>
      <c r="X217" s="1960"/>
      <c r="Y217" s="1960"/>
      <c r="Z217" s="1960"/>
      <c r="AA217" s="317"/>
    </row>
    <row r="218" spans="1:27" ht="15.75" customHeight="1">
      <c r="A218" s="324"/>
      <c r="B218" s="324"/>
      <c r="C218" s="324"/>
      <c r="D218" s="324"/>
      <c r="E218" s="1960"/>
      <c r="F218" s="1960"/>
      <c r="G218" s="1960"/>
      <c r="H218" s="1960"/>
      <c r="I218" s="1960"/>
      <c r="J218" s="1960"/>
      <c r="K218" s="1960"/>
      <c r="L218" s="1960"/>
      <c r="M218" s="1960"/>
      <c r="N218" s="1960"/>
      <c r="O218" s="1960"/>
      <c r="P218" s="1960"/>
      <c r="Q218" s="1960"/>
      <c r="R218" s="1960"/>
      <c r="S218" s="1960"/>
      <c r="T218" s="1960"/>
      <c r="U218" s="1960"/>
      <c r="V218" s="1960"/>
      <c r="W218" s="1960"/>
      <c r="X218" s="1960"/>
      <c r="Y218" s="1960"/>
      <c r="Z218" s="1960"/>
      <c r="AA218" s="317"/>
    </row>
    <row r="219" spans="1:27" ht="15.75" customHeight="1">
      <c r="A219" s="324"/>
      <c r="B219" s="324"/>
      <c r="C219" s="324"/>
      <c r="D219" s="324"/>
      <c r="E219" s="324"/>
      <c r="F219" s="324"/>
      <c r="G219" s="324"/>
      <c r="H219" s="324"/>
      <c r="I219" s="324"/>
      <c r="J219" s="324"/>
      <c r="K219" s="324"/>
      <c r="L219" s="324"/>
      <c r="M219" s="324"/>
      <c r="N219" s="324"/>
      <c r="O219" s="324"/>
      <c r="P219" s="324"/>
      <c r="Q219" s="324"/>
      <c r="R219" s="324"/>
      <c r="S219" s="324"/>
      <c r="T219" s="324"/>
      <c r="U219" s="324"/>
      <c r="V219" s="324"/>
      <c r="W219" s="324"/>
      <c r="X219" s="324"/>
      <c r="Y219" s="324"/>
      <c r="Z219" s="324"/>
      <c r="AA219" s="317"/>
    </row>
    <row r="220" spans="1:27" ht="15.75" customHeight="1">
      <c r="A220" s="515"/>
      <c r="B220" s="515"/>
      <c r="C220" s="515"/>
      <c r="D220" s="515"/>
      <c r="E220" s="515"/>
      <c r="F220" s="515"/>
      <c r="G220" s="515"/>
      <c r="H220" s="515"/>
      <c r="I220" s="515"/>
      <c r="J220" s="515"/>
      <c r="K220" s="515"/>
      <c r="L220" s="515"/>
      <c r="M220" s="515"/>
      <c r="N220" s="515"/>
      <c r="O220" s="515"/>
      <c r="P220" s="515"/>
      <c r="Q220" s="515"/>
      <c r="R220" s="515"/>
      <c r="S220" s="515"/>
      <c r="T220" s="515"/>
      <c r="U220" s="515"/>
      <c r="V220" s="515"/>
      <c r="W220" s="515"/>
      <c r="X220" s="515"/>
      <c r="Y220" s="515"/>
      <c r="Z220" s="515"/>
    </row>
    <row r="221" spans="1:27" ht="15.75" customHeight="1">
      <c r="A221" s="515"/>
      <c r="B221" s="515"/>
      <c r="C221" s="515"/>
      <c r="D221" s="515"/>
      <c r="E221" s="515"/>
      <c r="F221" s="515"/>
      <c r="G221" s="515"/>
      <c r="H221" s="515"/>
      <c r="I221" s="515"/>
      <c r="J221" s="515"/>
      <c r="K221" s="515"/>
      <c r="L221" s="515"/>
      <c r="M221" s="515"/>
      <c r="N221" s="515"/>
      <c r="O221" s="515"/>
      <c r="P221" s="515"/>
      <c r="Q221" s="515"/>
      <c r="R221" s="515"/>
      <c r="S221" s="515"/>
      <c r="T221" s="515"/>
      <c r="U221" s="515"/>
      <c r="V221" s="515"/>
      <c r="W221" s="515"/>
      <c r="X221" s="515"/>
      <c r="Y221" s="515"/>
      <c r="Z221" s="515"/>
    </row>
    <row r="222" spans="1:27" ht="15.75" customHeight="1">
      <c r="A222" s="515"/>
      <c r="B222" s="515"/>
      <c r="C222" s="515"/>
      <c r="D222" s="515"/>
      <c r="E222" s="515"/>
      <c r="F222" s="515"/>
      <c r="G222" s="515"/>
      <c r="H222" s="515"/>
      <c r="I222" s="515"/>
      <c r="J222" s="515"/>
      <c r="K222" s="515"/>
      <c r="L222" s="515"/>
      <c r="M222" s="515"/>
      <c r="N222" s="515"/>
      <c r="O222" s="515"/>
      <c r="P222" s="515"/>
      <c r="Q222" s="515"/>
      <c r="R222" s="515"/>
      <c r="S222" s="515"/>
      <c r="T222" s="515"/>
      <c r="U222" s="515"/>
      <c r="V222" s="515"/>
      <c r="W222" s="515"/>
      <c r="X222" s="515"/>
      <c r="Y222" s="515"/>
      <c r="Z222" s="515"/>
    </row>
    <row r="223" spans="1:27" ht="18.75" customHeight="1">
      <c r="A223" s="1954"/>
      <c r="B223" s="1954"/>
      <c r="C223" s="1954"/>
      <c r="D223" s="1954"/>
      <c r="E223" s="1954"/>
      <c r="F223" s="1954"/>
      <c r="G223" s="1954"/>
      <c r="H223" s="1954"/>
      <c r="I223" s="1954"/>
      <c r="J223" s="1954"/>
      <c r="K223" s="1954"/>
      <c r="L223" s="1954"/>
      <c r="M223" s="1954"/>
      <c r="N223" s="1954"/>
      <c r="O223" s="1954"/>
      <c r="P223" s="1954"/>
      <c r="Q223" s="1954"/>
      <c r="R223" s="1954"/>
      <c r="S223" s="1954"/>
      <c r="T223" s="1954"/>
      <c r="U223" s="1954"/>
      <c r="V223" s="1954"/>
      <c r="W223" s="1954"/>
      <c r="X223" s="1954"/>
      <c r="Y223" s="1954"/>
      <c r="Z223" s="1954"/>
      <c r="AA223" s="317"/>
    </row>
    <row r="224" spans="1:27" ht="15.75" customHeight="1">
      <c r="A224" s="324"/>
      <c r="B224" s="324"/>
      <c r="C224" s="324"/>
      <c r="D224" s="324"/>
      <c r="E224" s="324"/>
      <c r="F224" s="324"/>
      <c r="G224" s="324"/>
      <c r="H224" s="324"/>
      <c r="I224" s="324"/>
      <c r="J224" s="324"/>
      <c r="K224" s="324"/>
      <c r="L224" s="324"/>
      <c r="M224" s="324"/>
      <c r="N224" s="324"/>
      <c r="O224" s="324"/>
      <c r="P224" s="324"/>
      <c r="Q224" s="324"/>
      <c r="R224" s="324"/>
      <c r="S224" s="324"/>
      <c r="T224" s="324"/>
      <c r="U224" s="324"/>
      <c r="V224" s="324"/>
      <c r="W224" s="324"/>
      <c r="X224" s="324"/>
      <c r="Y224" s="324"/>
      <c r="Z224" s="324"/>
      <c r="AA224" s="317"/>
    </row>
    <row r="225" spans="1:27" ht="15.75" customHeight="1">
      <c r="A225" s="324"/>
      <c r="B225" s="324"/>
      <c r="C225" s="324"/>
      <c r="D225" s="324"/>
      <c r="E225" s="324"/>
      <c r="F225" s="317"/>
      <c r="G225" s="324"/>
      <c r="H225" s="324"/>
      <c r="I225" s="324"/>
      <c r="J225" s="324"/>
      <c r="K225" s="324"/>
      <c r="L225" s="324"/>
      <c r="M225" s="324"/>
      <c r="N225" s="324"/>
      <c r="O225" s="324"/>
      <c r="P225" s="324"/>
      <c r="Q225" s="324"/>
      <c r="R225" s="324"/>
      <c r="S225" s="324"/>
      <c r="T225" s="324"/>
      <c r="U225" s="324"/>
      <c r="V225" s="324"/>
      <c r="W225" s="324"/>
      <c r="X225" s="324"/>
      <c r="Y225" s="324"/>
      <c r="Z225" s="324"/>
      <c r="AA225" s="317"/>
    </row>
    <row r="226" spans="1:27" ht="15.75" customHeight="1">
      <c r="A226" s="324"/>
      <c r="B226" s="324"/>
      <c r="C226" s="324"/>
      <c r="D226" s="324"/>
      <c r="E226" s="324"/>
      <c r="F226" s="317"/>
      <c r="G226" s="317"/>
      <c r="H226" s="324"/>
      <c r="I226" s="324"/>
      <c r="J226" s="324"/>
      <c r="K226" s="317"/>
      <c r="L226" s="324"/>
      <c r="M226" s="324"/>
      <c r="N226" s="324"/>
      <c r="O226" s="324"/>
      <c r="P226" s="324"/>
      <c r="Q226" s="324"/>
      <c r="R226" s="324"/>
      <c r="S226" s="324"/>
      <c r="T226" s="324"/>
      <c r="U226" s="324"/>
      <c r="V226" s="324"/>
      <c r="W226" s="324"/>
      <c r="X226" s="324"/>
      <c r="Y226" s="324"/>
      <c r="Z226" s="324"/>
      <c r="AA226" s="317"/>
    </row>
    <row r="227" spans="1:27" ht="15.75" customHeight="1">
      <c r="A227" s="324"/>
      <c r="B227" s="324"/>
      <c r="C227" s="324"/>
      <c r="D227" s="324"/>
      <c r="E227" s="324"/>
      <c r="F227" s="324"/>
      <c r="G227" s="324"/>
      <c r="H227" s="324"/>
      <c r="I227" s="1959"/>
      <c r="J227" s="1959"/>
      <c r="K227" s="1959"/>
      <c r="L227" s="1959"/>
      <c r="M227" s="1164"/>
      <c r="N227" s="324"/>
      <c r="O227" s="324"/>
      <c r="P227" s="324"/>
      <c r="Q227" s="324"/>
      <c r="R227" s="324"/>
      <c r="S227" s="324"/>
      <c r="T227" s="324"/>
      <c r="U227" s="324"/>
      <c r="V227" s="324"/>
      <c r="W227" s="324"/>
      <c r="X227" s="324"/>
      <c r="Y227" s="324"/>
      <c r="Z227" s="324"/>
      <c r="AA227" s="317"/>
    </row>
    <row r="228" spans="1:27" ht="15.75" customHeight="1">
      <c r="A228" s="324"/>
      <c r="B228" s="324"/>
      <c r="C228" s="324"/>
      <c r="D228" s="324"/>
      <c r="E228" s="324"/>
      <c r="F228" s="324"/>
      <c r="G228" s="324"/>
      <c r="H228" s="324"/>
      <c r="I228" s="1959"/>
      <c r="J228" s="1959"/>
      <c r="K228" s="1959"/>
      <c r="L228" s="1959"/>
      <c r="M228" s="1164"/>
      <c r="N228" s="324"/>
      <c r="O228" s="324"/>
      <c r="P228" s="324"/>
      <c r="Q228" s="324"/>
      <c r="R228" s="324"/>
      <c r="S228" s="324"/>
      <c r="T228" s="324"/>
      <c r="U228" s="324"/>
      <c r="V228" s="324"/>
      <c r="W228" s="324"/>
      <c r="X228" s="324"/>
      <c r="Y228" s="324"/>
      <c r="Z228" s="324"/>
      <c r="AA228" s="317"/>
    </row>
    <row r="229" spans="1:27" ht="15.75" customHeight="1">
      <c r="A229" s="324"/>
      <c r="B229" s="324"/>
      <c r="C229" s="324"/>
      <c r="D229" s="324"/>
      <c r="E229" s="324"/>
      <c r="F229" s="324"/>
      <c r="G229" s="324"/>
      <c r="H229" s="324"/>
      <c r="I229" s="1959"/>
      <c r="J229" s="1959"/>
      <c r="K229" s="1959"/>
      <c r="L229" s="1959"/>
      <c r="M229" s="1164"/>
      <c r="N229" s="324"/>
      <c r="O229" s="324"/>
      <c r="P229" s="324"/>
      <c r="Q229" s="324"/>
      <c r="R229" s="324"/>
      <c r="S229" s="324"/>
      <c r="T229" s="324"/>
      <c r="U229" s="324"/>
      <c r="V229" s="324"/>
      <c r="W229" s="324"/>
      <c r="X229" s="324"/>
      <c r="Y229" s="324"/>
      <c r="Z229" s="324"/>
      <c r="AA229" s="317"/>
    </row>
    <row r="230" spans="1:27" ht="15.75" customHeight="1">
      <c r="A230" s="324"/>
      <c r="B230" s="324"/>
      <c r="C230" s="324"/>
      <c r="D230" s="324"/>
      <c r="E230" s="324"/>
      <c r="F230" s="324"/>
      <c r="G230" s="324"/>
      <c r="H230" s="324"/>
      <c r="I230" s="1959"/>
      <c r="J230" s="1959"/>
      <c r="K230" s="1959"/>
      <c r="L230" s="1959"/>
      <c r="M230" s="1164"/>
      <c r="N230" s="324"/>
      <c r="O230" s="324"/>
      <c r="P230" s="324"/>
      <c r="Q230" s="324"/>
      <c r="R230" s="324"/>
      <c r="S230" s="324"/>
      <c r="T230" s="324"/>
      <c r="U230" s="324"/>
      <c r="V230" s="324"/>
      <c r="W230" s="324"/>
      <c r="X230" s="324"/>
      <c r="Y230" s="324"/>
      <c r="Z230" s="324"/>
      <c r="AA230" s="317"/>
    </row>
    <row r="231" spans="1:27" ht="15.75" customHeight="1">
      <c r="A231" s="324"/>
      <c r="B231" s="324"/>
      <c r="C231" s="324"/>
      <c r="D231" s="324"/>
      <c r="E231" s="324"/>
      <c r="F231" s="324"/>
      <c r="G231" s="324"/>
      <c r="H231" s="324"/>
      <c r="I231" s="324"/>
      <c r="J231" s="324"/>
      <c r="K231" s="324"/>
      <c r="L231" s="324"/>
      <c r="M231" s="324"/>
      <c r="N231" s="324"/>
      <c r="O231" s="324"/>
      <c r="P231" s="324"/>
      <c r="Q231" s="324"/>
      <c r="R231" s="324"/>
      <c r="S231" s="324"/>
      <c r="T231" s="324"/>
      <c r="U231" s="324"/>
      <c r="V231" s="324"/>
      <c r="W231" s="324"/>
      <c r="X231" s="324"/>
      <c r="Y231" s="324"/>
      <c r="Z231" s="324"/>
      <c r="AA231" s="317"/>
    </row>
    <row r="232" spans="1:27" ht="15.75" customHeight="1">
      <c r="A232" s="324"/>
      <c r="B232" s="324"/>
      <c r="C232" s="1954"/>
      <c r="D232" s="1954"/>
      <c r="E232" s="1954"/>
      <c r="F232" s="1954"/>
      <c r="G232" s="1161"/>
      <c r="H232" s="1954"/>
      <c r="I232" s="1954"/>
      <c r="J232" s="1954"/>
      <c r="K232" s="1954"/>
      <c r="L232" s="1954"/>
      <c r="M232" s="1954"/>
      <c r="N232" s="1954"/>
      <c r="O232" s="1954"/>
      <c r="P232" s="1954"/>
      <c r="Q232" s="1954"/>
      <c r="R232" s="1954"/>
      <c r="S232" s="1954"/>
      <c r="T232" s="1954"/>
      <c r="U232" s="1161"/>
      <c r="V232" s="1161"/>
      <c r="W232" s="1954"/>
      <c r="X232" s="1954"/>
      <c r="Y232" s="1954"/>
      <c r="Z232" s="324"/>
      <c r="AA232" s="317"/>
    </row>
    <row r="233" spans="1:27" ht="15.75" customHeight="1">
      <c r="A233" s="324"/>
      <c r="B233" s="324"/>
      <c r="C233" s="1161"/>
      <c r="D233" s="1961"/>
      <c r="E233" s="1961"/>
      <c r="F233" s="1161"/>
      <c r="G233" s="1161"/>
      <c r="H233" s="324"/>
      <c r="I233" s="324"/>
      <c r="J233" s="324"/>
      <c r="K233" s="317"/>
      <c r="L233" s="324"/>
      <c r="M233" s="324"/>
      <c r="N233" s="324"/>
      <c r="O233" s="324"/>
      <c r="P233" s="324"/>
      <c r="Q233" s="317"/>
      <c r="R233" s="317"/>
      <c r="S233" s="317"/>
      <c r="T233" s="317"/>
      <c r="U233" s="1161"/>
      <c r="V233" s="1161"/>
      <c r="W233" s="1962"/>
      <c r="X233" s="1962"/>
      <c r="Y233" s="1962"/>
      <c r="Z233" s="324"/>
      <c r="AA233" s="317"/>
    </row>
    <row r="234" spans="1:27" ht="15.75" customHeight="1">
      <c r="A234" s="324"/>
      <c r="B234" s="324"/>
      <c r="C234" s="1161"/>
      <c r="D234" s="1961"/>
      <c r="E234" s="1961"/>
      <c r="F234" s="1161"/>
      <c r="G234" s="1161"/>
      <c r="H234" s="324"/>
      <c r="I234" s="324"/>
      <c r="J234" s="324"/>
      <c r="K234" s="317"/>
      <c r="L234" s="324"/>
      <c r="M234" s="324"/>
      <c r="N234" s="324"/>
      <c r="O234" s="324"/>
      <c r="P234" s="324"/>
      <c r="Q234" s="317"/>
      <c r="R234" s="317"/>
      <c r="S234" s="317"/>
      <c r="T234" s="317"/>
      <c r="U234" s="1161"/>
      <c r="V234" s="1161"/>
      <c r="W234" s="1962"/>
      <c r="X234" s="1962"/>
      <c r="Y234" s="1962"/>
      <c r="Z234" s="324"/>
      <c r="AA234" s="317"/>
    </row>
    <row r="235" spans="1:27" ht="15.75" customHeight="1">
      <c r="A235" s="324"/>
      <c r="B235" s="324"/>
      <c r="C235" s="1161"/>
      <c r="D235" s="1961"/>
      <c r="E235" s="1961"/>
      <c r="F235" s="1161"/>
      <c r="G235" s="1161"/>
      <c r="H235" s="324"/>
      <c r="I235" s="324"/>
      <c r="J235" s="324"/>
      <c r="K235" s="317"/>
      <c r="L235" s="324"/>
      <c r="M235" s="324"/>
      <c r="N235" s="324"/>
      <c r="O235" s="324"/>
      <c r="P235" s="324"/>
      <c r="Q235" s="317"/>
      <c r="R235" s="317"/>
      <c r="S235" s="317"/>
      <c r="T235" s="317"/>
      <c r="U235" s="1161"/>
      <c r="V235" s="1161"/>
      <c r="W235" s="1962"/>
      <c r="X235" s="1962"/>
      <c r="Y235" s="1962"/>
      <c r="Z235" s="324"/>
      <c r="AA235" s="317"/>
    </row>
    <row r="236" spans="1:27" ht="15.75" customHeight="1">
      <c r="A236" s="324"/>
      <c r="B236" s="324"/>
      <c r="C236" s="1161"/>
      <c r="D236" s="1961"/>
      <c r="E236" s="1961"/>
      <c r="F236" s="1161"/>
      <c r="G236" s="1161"/>
      <c r="H236" s="324"/>
      <c r="I236" s="324"/>
      <c r="J236" s="324"/>
      <c r="K236" s="317"/>
      <c r="L236" s="324"/>
      <c r="M236" s="324"/>
      <c r="N236" s="324"/>
      <c r="O236" s="324"/>
      <c r="P236" s="324"/>
      <c r="Q236" s="317"/>
      <c r="R236" s="317"/>
      <c r="S236" s="317"/>
      <c r="T236" s="317"/>
      <c r="U236" s="1161"/>
      <c r="V236" s="1161"/>
      <c r="W236" s="1962"/>
      <c r="X236" s="1962"/>
      <c r="Y236" s="1962"/>
      <c r="Z236" s="324"/>
      <c r="AA236" s="317"/>
    </row>
    <row r="237" spans="1:27" ht="15.75" customHeight="1">
      <c r="A237" s="324"/>
      <c r="B237" s="324"/>
      <c r="C237" s="1161"/>
      <c r="D237" s="1961"/>
      <c r="E237" s="1961"/>
      <c r="F237" s="1161"/>
      <c r="G237" s="1161"/>
      <c r="H237" s="324"/>
      <c r="I237" s="324"/>
      <c r="J237" s="324"/>
      <c r="K237" s="317"/>
      <c r="L237" s="324"/>
      <c r="M237" s="324"/>
      <c r="N237" s="324"/>
      <c r="O237" s="324"/>
      <c r="P237" s="324"/>
      <c r="Q237" s="317"/>
      <c r="R237" s="317"/>
      <c r="S237" s="317"/>
      <c r="T237" s="317"/>
      <c r="U237" s="1161"/>
      <c r="V237" s="1161"/>
      <c r="W237" s="1962"/>
      <c r="X237" s="1962"/>
      <c r="Y237" s="1962"/>
      <c r="Z237" s="324"/>
      <c r="AA237" s="317"/>
    </row>
    <row r="238" spans="1:27" ht="15.75" customHeight="1">
      <c r="A238" s="324"/>
      <c r="B238" s="324"/>
      <c r="C238" s="1161"/>
      <c r="D238" s="1961"/>
      <c r="E238" s="1961"/>
      <c r="F238" s="1161"/>
      <c r="G238" s="1161"/>
      <c r="H238" s="324"/>
      <c r="I238" s="324"/>
      <c r="J238" s="324"/>
      <c r="K238" s="317"/>
      <c r="L238" s="324"/>
      <c r="M238" s="324"/>
      <c r="N238" s="324"/>
      <c r="O238" s="324"/>
      <c r="P238" s="324"/>
      <c r="Q238" s="317"/>
      <c r="R238" s="317"/>
      <c r="S238" s="317"/>
      <c r="T238" s="317"/>
      <c r="U238" s="1161"/>
      <c r="V238" s="1161"/>
      <c r="W238" s="1962"/>
      <c r="X238" s="1962"/>
      <c r="Y238" s="1962"/>
      <c r="Z238" s="324"/>
      <c r="AA238" s="317"/>
    </row>
    <row r="239" spans="1:27" ht="15.75" customHeight="1">
      <c r="A239" s="324"/>
      <c r="B239" s="324"/>
      <c r="C239" s="324"/>
      <c r="D239" s="324"/>
      <c r="E239" s="324"/>
      <c r="F239" s="324"/>
      <c r="G239" s="324"/>
      <c r="H239" s="324"/>
      <c r="I239" s="324"/>
      <c r="J239" s="324"/>
      <c r="K239" s="324"/>
      <c r="L239" s="324"/>
      <c r="M239" s="324"/>
      <c r="N239" s="324"/>
      <c r="O239" s="324"/>
      <c r="P239" s="324"/>
      <c r="Q239" s="324"/>
      <c r="R239" s="324"/>
      <c r="S239" s="324"/>
      <c r="T239" s="324"/>
      <c r="U239" s="324"/>
      <c r="V239" s="324"/>
      <c r="W239" s="324"/>
      <c r="X239" s="324"/>
      <c r="Y239" s="324"/>
      <c r="Z239" s="324"/>
      <c r="AA239" s="317"/>
    </row>
    <row r="240" spans="1:27" ht="15.75" customHeight="1">
      <c r="A240" s="324"/>
      <c r="B240" s="324"/>
      <c r="C240" s="324"/>
      <c r="D240" s="324"/>
      <c r="E240" s="1960"/>
      <c r="F240" s="1960"/>
      <c r="G240" s="1960"/>
      <c r="H240" s="1960"/>
      <c r="I240" s="1960"/>
      <c r="J240" s="1960"/>
      <c r="K240" s="1960"/>
      <c r="L240" s="1960"/>
      <c r="M240" s="1960"/>
      <c r="N240" s="1960"/>
      <c r="O240" s="1960"/>
      <c r="P240" s="1960"/>
      <c r="Q240" s="1960"/>
      <c r="R240" s="1960"/>
      <c r="S240" s="1960"/>
      <c r="T240" s="1960"/>
      <c r="U240" s="1960"/>
      <c r="V240" s="1960"/>
      <c r="W240" s="1960"/>
      <c r="X240" s="1960"/>
      <c r="Y240" s="1960"/>
      <c r="Z240" s="1960"/>
      <c r="AA240" s="317"/>
    </row>
    <row r="241" spans="1:27" ht="15.75" customHeight="1">
      <c r="A241" s="324"/>
      <c r="B241" s="324"/>
      <c r="C241" s="324"/>
      <c r="D241" s="324"/>
      <c r="E241" s="1960"/>
      <c r="F241" s="1960"/>
      <c r="G241" s="1960"/>
      <c r="H241" s="1960"/>
      <c r="I241" s="1960"/>
      <c r="J241" s="1960"/>
      <c r="K241" s="1960"/>
      <c r="L241" s="1960"/>
      <c r="M241" s="1960"/>
      <c r="N241" s="1960"/>
      <c r="O241" s="1960"/>
      <c r="P241" s="1960"/>
      <c r="Q241" s="1960"/>
      <c r="R241" s="1960"/>
      <c r="S241" s="1960"/>
      <c r="T241" s="1960"/>
      <c r="U241" s="1960"/>
      <c r="V241" s="1960"/>
      <c r="W241" s="1960"/>
      <c r="X241" s="1960"/>
      <c r="Y241" s="1960"/>
      <c r="Z241" s="1960"/>
      <c r="AA241" s="317"/>
    </row>
    <row r="242" spans="1:27" ht="15.75" customHeight="1">
      <c r="A242" s="324"/>
      <c r="B242" s="324"/>
      <c r="C242" s="324"/>
      <c r="D242" s="324"/>
      <c r="E242" s="324"/>
      <c r="F242" s="324"/>
      <c r="G242" s="324"/>
      <c r="H242" s="324"/>
      <c r="I242" s="324"/>
      <c r="J242" s="324"/>
      <c r="K242" s="324"/>
      <c r="L242" s="324"/>
      <c r="M242" s="324"/>
      <c r="N242" s="324"/>
      <c r="O242" s="324"/>
      <c r="P242" s="324"/>
      <c r="Q242" s="324"/>
      <c r="R242" s="324"/>
      <c r="S242" s="324"/>
      <c r="T242" s="324"/>
      <c r="U242" s="324"/>
      <c r="V242" s="324"/>
      <c r="W242" s="324"/>
      <c r="X242" s="324"/>
      <c r="Y242" s="324"/>
      <c r="Z242" s="324"/>
      <c r="AA242" s="317"/>
    </row>
    <row r="243" spans="1:27" ht="15.75" customHeight="1">
      <c r="A243" s="324"/>
      <c r="B243" s="324"/>
      <c r="C243" s="324"/>
      <c r="D243" s="324"/>
      <c r="E243" s="1960"/>
      <c r="F243" s="1960"/>
      <c r="G243" s="1960"/>
      <c r="H243" s="1960"/>
      <c r="I243" s="1960"/>
      <c r="J243" s="1960"/>
      <c r="K243" s="1960"/>
      <c r="L243" s="1960"/>
      <c r="M243" s="1960"/>
      <c r="N243" s="1960"/>
      <c r="O243" s="1960"/>
      <c r="P243" s="1960"/>
      <c r="Q243" s="1960"/>
      <c r="R243" s="1960"/>
      <c r="S243" s="1960"/>
      <c r="T243" s="1960"/>
      <c r="U243" s="1960"/>
      <c r="V243" s="1960"/>
      <c r="W243" s="1960"/>
      <c r="X243" s="1960"/>
      <c r="Y243" s="1960"/>
      <c r="Z243" s="1960"/>
      <c r="AA243" s="317"/>
    </row>
    <row r="244" spans="1:27" ht="15.75" customHeight="1">
      <c r="A244" s="324"/>
      <c r="B244" s="324"/>
      <c r="C244" s="324"/>
      <c r="D244" s="324"/>
      <c r="E244" s="1960"/>
      <c r="F244" s="1960"/>
      <c r="G244" s="1960"/>
      <c r="H244" s="1960"/>
      <c r="I244" s="1960"/>
      <c r="J244" s="1960"/>
      <c r="K244" s="1960"/>
      <c r="L244" s="1960"/>
      <c r="M244" s="1960"/>
      <c r="N244" s="1960"/>
      <c r="O244" s="1960"/>
      <c r="P244" s="1960"/>
      <c r="Q244" s="1960"/>
      <c r="R244" s="1960"/>
      <c r="S244" s="1960"/>
      <c r="T244" s="1960"/>
      <c r="U244" s="1960"/>
      <c r="V244" s="1960"/>
      <c r="W244" s="1960"/>
      <c r="X244" s="1960"/>
      <c r="Y244" s="1960"/>
      <c r="Z244" s="1960"/>
      <c r="AA244" s="317"/>
    </row>
    <row r="245" spans="1:27" ht="15.75" customHeight="1">
      <c r="A245" s="324"/>
      <c r="B245" s="324"/>
      <c r="C245" s="324"/>
      <c r="D245" s="324"/>
      <c r="E245" s="324"/>
      <c r="F245" s="324"/>
      <c r="G245" s="324"/>
      <c r="H245" s="324"/>
      <c r="I245" s="324"/>
      <c r="J245" s="324"/>
      <c r="K245" s="324"/>
      <c r="L245" s="324"/>
      <c r="M245" s="324"/>
      <c r="N245" s="324"/>
      <c r="O245" s="324"/>
      <c r="P245" s="324"/>
      <c r="Q245" s="324"/>
      <c r="R245" s="324"/>
      <c r="S245" s="324"/>
      <c r="T245" s="324"/>
      <c r="U245" s="324"/>
      <c r="V245" s="324"/>
      <c r="W245" s="324"/>
      <c r="X245" s="324"/>
      <c r="Y245" s="324"/>
      <c r="Z245" s="324"/>
      <c r="AA245" s="317"/>
    </row>
  </sheetData>
  <sheetProtection selectLockedCells="1"/>
  <mergeCells count="141">
    <mergeCell ref="E240:Z241"/>
    <mergeCell ref="E243:Z244"/>
    <mergeCell ref="D236:E236"/>
    <mergeCell ref="W236:Y236"/>
    <mergeCell ref="D237:E237"/>
    <mergeCell ref="W237:Y237"/>
    <mergeCell ref="D238:E238"/>
    <mergeCell ref="W238:Y238"/>
    <mergeCell ref="D233:E233"/>
    <mergeCell ref="W233:Y233"/>
    <mergeCell ref="D234:E234"/>
    <mergeCell ref="W234:Y234"/>
    <mergeCell ref="D235:E235"/>
    <mergeCell ref="W235:Y235"/>
    <mergeCell ref="I230:L230"/>
    <mergeCell ref="C232:F232"/>
    <mergeCell ref="H232:T232"/>
    <mergeCell ref="W232:Y232"/>
    <mergeCell ref="D208:E208"/>
    <mergeCell ref="W208:Y208"/>
    <mergeCell ref="D209:E209"/>
    <mergeCell ref="W209:Y209"/>
    <mergeCell ref="D210:E210"/>
    <mergeCell ref="W210:Y210"/>
    <mergeCell ref="E214:Z215"/>
    <mergeCell ref="E217:Z218"/>
    <mergeCell ref="A223:Z223"/>
    <mergeCell ref="I227:L227"/>
    <mergeCell ref="I228:L228"/>
    <mergeCell ref="I229:L229"/>
    <mergeCell ref="D211:E211"/>
    <mergeCell ref="W211:Y211"/>
    <mergeCell ref="D212:E212"/>
    <mergeCell ref="W212:Y212"/>
    <mergeCell ref="I201:L201"/>
    <mergeCell ref="I202:L202"/>
    <mergeCell ref="I203:L203"/>
    <mergeCell ref="I204:L204"/>
    <mergeCell ref="C206:F206"/>
    <mergeCell ref="H206:T206"/>
    <mergeCell ref="W206:Y206"/>
    <mergeCell ref="D207:E207"/>
    <mergeCell ref="W207:Y207"/>
    <mergeCell ref="D182:E182"/>
    <mergeCell ref="W182:Y182"/>
    <mergeCell ref="D183:E183"/>
    <mergeCell ref="W183:Y183"/>
    <mergeCell ref="D184:E184"/>
    <mergeCell ref="W184:Y184"/>
    <mergeCell ref="E186:Z187"/>
    <mergeCell ref="E189:Z190"/>
    <mergeCell ref="A197:Z197"/>
    <mergeCell ref="C178:F178"/>
    <mergeCell ref="H178:T178"/>
    <mergeCell ref="W178:Y178"/>
    <mergeCell ref="D179:E179"/>
    <mergeCell ref="W179:Y179"/>
    <mergeCell ref="D180:E180"/>
    <mergeCell ref="W180:Y180"/>
    <mergeCell ref="D181:E181"/>
    <mergeCell ref="W181:Y181"/>
    <mergeCell ref="D158:E158"/>
    <mergeCell ref="W158:Y158"/>
    <mergeCell ref="E160:Z161"/>
    <mergeCell ref="E163:Z164"/>
    <mergeCell ref="A169:Z169"/>
    <mergeCell ref="I173:L173"/>
    <mergeCell ref="I174:L174"/>
    <mergeCell ref="I175:L175"/>
    <mergeCell ref="I176:L176"/>
    <mergeCell ref="D156:E156"/>
    <mergeCell ref="W156:Y156"/>
    <mergeCell ref="D157:E157"/>
    <mergeCell ref="W157:Y157"/>
    <mergeCell ref="E138:Z139"/>
    <mergeCell ref="A143:Z143"/>
    <mergeCell ref="I147:L147"/>
    <mergeCell ref="I148:L148"/>
    <mergeCell ref="I149:L149"/>
    <mergeCell ref="I150:L150"/>
    <mergeCell ref="D153:E153"/>
    <mergeCell ref="W153:Y153"/>
    <mergeCell ref="D154:E154"/>
    <mergeCell ref="W154:Y154"/>
    <mergeCell ref="D155:E155"/>
    <mergeCell ref="W155:Y155"/>
    <mergeCell ref="C152:F152"/>
    <mergeCell ref="H152:T152"/>
    <mergeCell ref="W152:Y152"/>
    <mergeCell ref="K135:P135"/>
    <mergeCell ref="H136:Z137"/>
    <mergeCell ref="D124:E124"/>
    <mergeCell ref="I124:L124"/>
    <mergeCell ref="O124:R124"/>
    <mergeCell ref="U124:X124"/>
    <mergeCell ref="D125:E125"/>
    <mergeCell ref="I134:M134"/>
    <mergeCell ref="F96:G96"/>
    <mergeCell ref="I96:Z96"/>
    <mergeCell ref="F97:G97"/>
    <mergeCell ref="I97:Z97"/>
    <mergeCell ref="J104:L104"/>
    <mergeCell ref="J105:L105"/>
    <mergeCell ref="I130:L130"/>
    <mergeCell ref="O130:R130"/>
    <mergeCell ref="U130:X130"/>
    <mergeCell ref="I125:L125"/>
    <mergeCell ref="O125:R125"/>
    <mergeCell ref="I122:L122"/>
    <mergeCell ref="O122:R122"/>
    <mergeCell ref="U122:X122"/>
    <mergeCell ref="I123:L123"/>
    <mergeCell ref="O123:R123"/>
    <mergeCell ref="U125:X125"/>
    <mergeCell ref="C10:O12"/>
    <mergeCell ref="S18:T18"/>
    <mergeCell ref="C20:O21"/>
    <mergeCell ref="E94:H94"/>
    <mergeCell ref="F95:G95"/>
    <mergeCell ref="J106:L106"/>
    <mergeCell ref="J107:L107"/>
    <mergeCell ref="J109:M109"/>
    <mergeCell ref="J110:M110"/>
    <mergeCell ref="I121:L121"/>
    <mergeCell ref="O121:R121"/>
    <mergeCell ref="D122:E122"/>
    <mergeCell ref="D123:E123"/>
    <mergeCell ref="I95:Z95"/>
    <mergeCell ref="L37:S37"/>
    <mergeCell ref="R85:Y85"/>
    <mergeCell ref="E86:G86"/>
    <mergeCell ref="R86:Y86"/>
    <mergeCell ref="R7:T9"/>
    <mergeCell ref="U7:Z9"/>
    <mergeCell ref="E87:G87"/>
    <mergeCell ref="R87:Y87"/>
    <mergeCell ref="H88:Z89"/>
    <mergeCell ref="H90:Z91"/>
    <mergeCell ref="A92:Z92"/>
    <mergeCell ref="U123:X123"/>
    <mergeCell ref="U121:X121"/>
  </mergeCells>
  <phoneticPr fontId="2"/>
  <hyperlinks>
    <hyperlink ref="P1:S1" location="作業メニュー!A1" display="作業メニュー" xr:uid="{00000000-0004-0000-2800-000000000000}"/>
  </hyperlinks>
  <printOptions horizontalCentered="1"/>
  <pageMargins left="0.78740157480314965" right="0.39370078740157483" top="0.78740157480314965" bottom="0.39370078740157483" header="0.59055118110236227" footer="0.19685039370078741"/>
  <pageSetup paperSize="9" scale="89" orientation="portrait" r:id="rId1"/>
  <headerFooter alignWithMargins="0">
    <oddFooter>&amp;R230601</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J250"/>
  <sheetViews>
    <sheetView showGridLines="0" zoomScaleNormal="100" workbookViewId="0"/>
  </sheetViews>
  <sheetFormatPr defaultColWidth="2.875" defaultRowHeight="13.5"/>
  <cols>
    <col min="1" max="16384" width="2.875" style="1"/>
  </cols>
  <sheetData>
    <row r="1" spans="1:35" s="602" customFormat="1" ht="38.25" customHeight="1" thickBot="1">
      <c r="A1" s="601" t="s">
        <v>2725</v>
      </c>
      <c r="S1" s="607" t="s">
        <v>68</v>
      </c>
      <c r="T1" s="607"/>
      <c r="U1" s="607"/>
      <c r="V1" s="607"/>
      <c r="W1" s="607"/>
      <c r="X1" s="606" t="s">
        <v>578</v>
      </c>
      <c r="AI1" s="606"/>
    </row>
    <row r="2" spans="1:35" s="982" customFormat="1" ht="14.25" customHeight="1" thickTop="1">
      <c r="A2" s="996" t="s">
        <v>3001</v>
      </c>
    </row>
    <row r="3" spans="1:35" s="832" customFormat="1" ht="20.100000000000001" customHeight="1">
      <c r="A3" s="893" t="s">
        <v>2724</v>
      </c>
      <c r="B3" s="893"/>
      <c r="C3" s="893"/>
      <c r="D3" s="893"/>
      <c r="E3" s="893"/>
      <c r="F3" s="893"/>
      <c r="G3" s="893"/>
      <c r="H3" s="893"/>
      <c r="I3" s="893"/>
      <c r="J3" s="893"/>
      <c r="K3" s="893"/>
      <c r="L3" s="893"/>
      <c r="M3" s="893"/>
      <c r="N3" s="893"/>
      <c r="O3" s="893"/>
      <c r="P3" s="893"/>
      <c r="Q3" s="893"/>
      <c r="R3" s="893"/>
      <c r="S3" s="893"/>
      <c r="T3" s="893"/>
      <c r="U3" s="893"/>
      <c r="V3" s="893"/>
      <c r="W3" s="893"/>
      <c r="X3" s="893"/>
      <c r="Y3" s="893"/>
      <c r="Z3" s="893"/>
      <c r="AA3" s="893"/>
      <c r="AB3" s="893"/>
      <c r="AC3" s="893"/>
      <c r="AD3" s="892"/>
    </row>
    <row r="4" spans="1:35" s="828" customFormat="1" ht="12" customHeight="1"/>
    <row r="5" spans="1:35" s="828" customFormat="1" ht="15.75" customHeight="1">
      <c r="A5" s="891"/>
      <c r="B5" s="856"/>
      <c r="C5" s="856"/>
      <c r="D5" s="856"/>
      <c r="E5" s="856"/>
      <c r="F5" s="856"/>
      <c r="G5" s="856"/>
      <c r="H5" s="856"/>
      <c r="I5" s="856"/>
      <c r="J5" s="856"/>
      <c r="K5" s="856"/>
      <c r="L5" s="856"/>
      <c r="M5" s="856"/>
      <c r="N5" s="856"/>
      <c r="O5" s="856"/>
      <c r="P5" s="856"/>
      <c r="Q5" s="856"/>
      <c r="R5" s="856"/>
      <c r="S5" s="856"/>
      <c r="T5" s="856"/>
      <c r="U5" s="856"/>
      <c r="V5" s="2002" t="s">
        <v>2723</v>
      </c>
      <c r="W5" s="2003"/>
      <c r="X5" s="2004" t="s">
        <v>2722</v>
      </c>
      <c r="Y5" s="2005"/>
      <c r="Z5" s="2005"/>
      <c r="AA5" s="2005"/>
      <c r="AB5" s="2005"/>
      <c r="AC5" s="2005"/>
      <c r="AD5" s="2006"/>
    </row>
    <row r="6" spans="1:35" s="828" customFormat="1" ht="15.75" customHeight="1">
      <c r="A6" s="871"/>
      <c r="V6" s="2032" t="s">
        <v>2721</v>
      </c>
      <c r="W6" s="2033"/>
      <c r="X6" s="2007" t="s">
        <v>2720</v>
      </c>
      <c r="Y6" s="2008"/>
      <c r="Z6" s="2008"/>
      <c r="AA6" s="2008"/>
      <c r="AB6" s="2008"/>
      <c r="AC6" s="2008"/>
      <c r="AD6" s="2009"/>
    </row>
    <row r="7" spans="1:35" s="828" customFormat="1" ht="20.100000000000001" customHeight="1">
      <c r="A7" s="871"/>
      <c r="B7" s="828" t="s">
        <v>2719</v>
      </c>
      <c r="V7" s="2034"/>
      <c r="W7" s="2033"/>
      <c r="X7" s="890"/>
      <c r="Y7" s="889"/>
      <c r="Z7" s="888" t="s">
        <v>2718</v>
      </c>
      <c r="AA7" s="888"/>
      <c r="AB7" s="888"/>
      <c r="AC7" s="888"/>
      <c r="AD7" s="887"/>
    </row>
    <row r="8" spans="1:35" s="828" customFormat="1" ht="20.100000000000001" customHeight="1">
      <c r="A8" s="871"/>
      <c r="B8" s="828" t="s">
        <v>3557</v>
      </c>
      <c r="V8" s="2034"/>
      <c r="W8" s="2033"/>
      <c r="X8" s="886"/>
      <c r="Y8" s="885"/>
      <c r="AD8" s="875"/>
    </row>
    <row r="9" spans="1:35" s="828" customFormat="1" ht="20.100000000000001" customHeight="1">
      <c r="A9" s="871"/>
      <c r="B9" s="828" t="s">
        <v>3572</v>
      </c>
      <c r="V9" s="2034"/>
      <c r="W9" s="2033"/>
      <c r="X9" s="886"/>
      <c r="Y9" s="885"/>
      <c r="AD9" s="875"/>
    </row>
    <row r="10" spans="1:35" s="828" customFormat="1" ht="20.100000000000001" customHeight="1">
      <c r="A10" s="871"/>
      <c r="V10" s="2034"/>
      <c r="W10" s="2033"/>
      <c r="X10" s="886"/>
      <c r="Y10" s="885"/>
      <c r="AD10" s="875"/>
    </row>
    <row r="11" spans="1:35" s="828" customFormat="1" ht="20.100000000000001" customHeight="1">
      <c r="A11" s="871"/>
      <c r="V11" s="2034"/>
      <c r="W11" s="2033"/>
      <c r="X11" s="886"/>
      <c r="Y11" s="885"/>
      <c r="AD11" s="875"/>
    </row>
    <row r="12" spans="1:35" s="828" customFormat="1" ht="20.100000000000001" customHeight="1">
      <c r="A12" s="871"/>
      <c r="V12" s="2035"/>
      <c r="W12" s="2036"/>
      <c r="X12" s="884"/>
      <c r="Y12" s="883"/>
      <c r="Z12" s="870"/>
      <c r="AA12" s="870"/>
      <c r="AB12" s="870"/>
      <c r="AC12" s="870"/>
      <c r="AD12" s="869"/>
    </row>
    <row r="13" spans="1:35" s="828" customFormat="1" ht="19.5" customHeight="1">
      <c r="A13" s="871"/>
      <c r="AD13" s="875"/>
    </row>
    <row r="14" spans="1:35" s="828" customFormat="1" ht="19.5" customHeight="1">
      <c r="A14" s="871"/>
      <c r="T14" s="882" t="s">
        <v>3047</v>
      </c>
      <c r="U14" s="881"/>
      <c r="V14" s="881"/>
      <c r="W14" s="881" t="s">
        <v>642</v>
      </c>
      <c r="X14" s="881"/>
      <c r="Y14" s="881"/>
      <c r="Z14" s="881" t="s">
        <v>641</v>
      </c>
      <c r="AA14" s="881"/>
      <c r="AB14" s="881"/>
      <c r="AC14" s="881" t="s">
        <v>640</v>
      </c>
      <c r="AD14" s="875"/>
    </row>
    <row r="15" spans="1:35" s="828" customFormat="1" ht="19.5" customHeight="1">
      <c r="A15" s="871"/>
      <c r="B15" s="828" t="s">
        <v>2717</v>
      </c>
      <c r="AD15" s="875"/>
    </row>
    <row r="16" spans="1:35" s="828" customFormat="1" ht="19.5" customHeight="1">
      <c r="A16" s="871"/>
      <c r="B16" s="828" t="s">
        <v>2716</v>
      </c>
      <c r="L16" s="828" t="s">
        <v>2715</v>
      </c>
      <c r="AD16" s="875"/>
    </row>
    <row r="17" spans="1:36" s="828" customFormat="1" ht="19.5" customHeight="1">
      <c r="A17" s="871"/>
      <c r="B17" s="880"/>
      <c r="C17" s="880"/>
      <c r="D17" s="880"/>
      <c r="E17" s="880"/>
      <c r="F17" s="880"/>
      <c r="G17" s="880"/>
      <c r="H17" s="880"/>
      <c r="I17" s="880"/>
      <c r="J17" s="880"/>
      <c r="K17" s="880"/>
      <c r="AD17" s="875"/>
    </row>
    <row r="18" spans="1:36" s="828" customFormat="1" ht="19.5" customHeight="1">
      <c r="A18" s="871"/>
      <c r="AD18" s="875"/>
    </row>
    <row r="19" spans="1:36" s="828" customFormat="1" ht="19.5" customHeight="1">
      <c r="A19" s="871"/>
      <c r="K19" s="877"/>
      <c r="L19" s="877"/>
      <c r="M19" s="877"/>
      <c r="N19" s="877"/>
      <c r="O19" s="877"/>
      <c r="P19" s="877"/>
      <c r="Q19" s="877"/>
      <c r="R19" s="879" t="s">
        <v>2667</v>
      </c>
      <c r="S19" s="877"/>
      <c r="T19" s="878" t="s">
        <v>2666</v>
      </c>
      <c r="W19" s="877"/>
      <c r="X19" s="877"/>
      <c r="Y19" s="877"/>
      <c r="Z19" s="877"/>
      <c r="AA19" s="877"/>
      <c r="AB19" s="877"/>
      <c r="AC19" s="877"/>
      <c r="AD19" s="876"/>
    </row>
    <row r="20" spans="1:36" s="828" customFormat="1" ht="19.5" customHeight="1">
      <c r="A20" s="871"/>
      <c r="K20" s="877"/>
      <c r="L20" s="877"/>
      <c r="M20" s="877"/>
      <c r="N20" s="877"/>
      <c r="O20" s="877"/>
      <c r="P20" s="877"/>
      <c r="Q20" s="877"/>
      <c r="R20" s="877"/>
      <c r="S20" s="877"/>
      <c r="T20" s="877"/>
      <c r="U20" s="877"/>
      <c r="V20" s="877"/>
      <c r="W20" s="877"/>
      <c r="X20" s="877"/>
      <c r="Y20" s="877"/>
      <c r="Z20" s="877"/>
      <c r="AA20" s="877"/>
      <c r="AB20" s="877"/>
      <c r="AC20" s="877"/>
      <c r="AD20" s="876"/>
    </row>
    <row r="21" spans="1:36" s="828" customFormat="1" ht="19.5" customHeight="1">
      <c r="A21" s="871"/>
      <c r="AD21" s="875"/>
    </row>
    <row r="22" spans="1:36" s="828" customFormat="1" ht="19.5" customHeight="1">
      <c r="A22" s="874" t="s">
        <v>2665</v>
      </c>
      <c r="B22" s="873"/>
      <c r="C22" s="873"/>
      <c r="D22" s="873"/>
      <c r="E22" s="873"/>
      <c r="F22" s="873"/>
      <c r="G22" s="873"/>
      <c r="H22" s="873"/>
      <c r="I22" s="873"/>
      <c r="J22" s="873"/>
      <c r="K22" s="873"/>
      <c r="L22" s="873"/>
      <c r="M22" s="873"/>
      <c r="N22" s="873"/>
      <c r="O22" s="873"/>
      <c r="P22" s="873"/>
      <c r="Q22" s="873"/>
      <c r="R22" s="873"/>
      <c r="S22" s="873"/>
      <c r="T22" s="873"/>
      <c r="U22" s="873"/>
      <c r="V22" s="873"/>
      <c r="W22" s="873"/>
      <c r="X22" s="873"/>
      <c r="Y22" s="873"/>
      <c r="Z22" s="873"/>
      <c r="AA22" s="873"/>
      <c r="AB22" s="873"/>
      <c r="AC22" s="873"/>
      <c r="AD22" s="872"/>
    </row>
    <row r="23" spans="1:36" s="828" customFormat="1" ht="19.5" customHeight="1">
      <c r="A23" s="871"/>
      <c r="G23" s="870"/>
      <c r="H23" s="870"/>
      <c r="I23" s="870"/>
      <c r="J23" s="870"/>
      <c r="K23" s="870"/>
      <c r="L23" s="870"/>
      <c r="M23" s="870"/>
      <c r="N23" s="870"/>
      <c r="O23" s="870"/>
      <c r="P23" s="870"/>
      <c r="Q23" s="870"/>
      <c r="R23" s="870"/>
      <c r="S23" s="870"/>
      <c r="T23" s="870"/>
      <c r="U23" s="870"/>
      <c r="V23" s="870"/>
      <c r="W23" s="870"/>
      <c r="X23" s="870"/>
      <c r="Y23" s="870"/>
      <c r="Z23" s="870"/>
      <c r="AA23" s="870"/>
      <c r="AB23" s="870"/>
      <c r="AC23" s="870"/>
      <c r="AD23" s="869"/>
    </row>
    <row r="24" spans="1:36" s="828" customFormat="1" ht="19.5" customHeight="1">
      <c r="A24" s="868" t="s">
        <v>571</v>
      </c>
      <c r="B24" s="867"/>
      <c r="C24" s="867"/>
      <c r="D24" s="2010" t="s">
        <v>2714</v>
      </c>
      <c r="E24" s="2011"/>
      <c r="F24" s="2012"/>
      <c r="G24" s="2019" t="s">
        <v>2666</v>
      </c>
      <c r="H24" s="2020"/>
      <c r="I24" s="2021"/>
      <c r="J24" s="829"/>
      <c r="K24" s="829"/>
      <c r="L24" s="829"/>
      <c r="M24" s="829"/>
      <c r="N24" s="829"/>
      <c r="O24" s="829"/>
      <c r="P24" s="829"/>
      <c r="Q24" s="829"/>
      <c r="R24" s="829"/>
      <c r="S24" s="829"/>
      <c r="T24" s="829"/>
      <c r="U24" s="829"/>
      <c r="V24" s="829"/>
      <c r="W24" s="829"/>
      <c r="X24" s="829"/>
      <c r="Y24" s="829"/>
      <c r="Z24" s="829"/>
      <c r="AA24" s="829"/>
      <c r="AB24" s="829"/>
      <c r="AC24" s="2025"/>
      <c r="AD24" s="860"/>
      <c r="AE24" s="829"/>
      <c r="AF24" s="829"/>
      <c r="AG24" s="829"/>
      <c r="AH24" s="829"/>
      <c r="AI24" s="829"/>
      <c r="AJ24" s="829"/>
    </row>
    <row r="25" spans="1:36" s="828" customFormat="1" ht="19.5" customHeight="1">
      <c r="A25" s="2013" t="s">
        <v>2713</v>
      </c>
      <c r="B25" s="2039"/>
      <c r="C25" s="2040"/>
      <c r="D25" s="2013"/>
      <c r="E25" s="2014"/>
      <c r="F25" s="2015"/>
      <c r="G25" s="2022"/>
      <c r="H25" s="2023"/>
      <c r="I25" s="2024"/>
      <c r="J25" s="863"/>
      <c r="K25" s="863"/>
      <c r="L25" s="863"/>
      <c r="M25" s="863"/>
      <c r="N25" s="863"/>
      <c r="O25" s="863"/>
      <c r="P25" s="863"/>
      <c r="Q25" s="863"/>
      <c r="R25" s="863"/>
      <c r="S25" s="863"/>
      <c r="T25" s="863"/>
      <c r="U25" s="863"/>
      <c r="V25" s="863"/>
      <c r="W25" s="863"/>
      <c r="X25" s="863"/>
      <c r="Y25" s="863"/>
      <c r="Z25" s="863"/>
      <c r="AA25" s="863"/>
      <c r="AB25" s="863"/>
      <c r="AC25" s="2023"/>
      <c r="AD25" s="862"/>
      <c r="AE25" s="829"/>
      <c r="AF25" s="829"/>
      <c r="AG25" s="829"/>
      <c r="AH25" s="829"/>
      <c r="AI25" s="829"/>
      <c r="AJ25" s="829"/>
    </row>
    <row r="26" spans="1:36" s="828" customFormat="1" ht="19.5" customHeight="1">
      <c r="A26" s="2041"/>
      <c r="B26" s="2039"/>
      <c r="C26" s="2040"/>
      <c r="D26" s="2013"/>
      <c r="E26" s="2014"/>
      <c r="F26" s="2015"/>
      <c r="G26" s="2026" t="s">
        <v>2710</v>
      </c>
      <c r="H26" s="2027"/>
      <c r="I26" s="2028"/>
      <c r="J26" s="847"/>
      <c r="K26" s="847"/>
      <c r="L26" s="847"/>
      <c r="M26" s="847"/>
      <c r="N26" s="847"/>
      <c r="O26" s="847"/>
      <c r="P26" s="847"/>
      <c r="Q26" s="847"/>
      <c r="R26" s="847"/>
      <c r="S26" s="847"/>
      <c r="T26" s="847"/>
      <c r="U26" s="847"/>
      <c r="V26" s="847"/>
      <c r="W26" s="847"/>
      <c r="X26" s="847"/>
      <c r="Y26" s="847"/>
      <c r="Z26" s="847"/>
      <c r="AA26" s="847"/>
      <c r="AB26" s="847"/>
      <c r="AC26" s="847"/>
      <c r="AD26" s="861"/>
      <c r="AE26" s="829"/>
      <c r="AF26" s="829"/>
      <c r="AG26" s="829"/>
      <c r="AH26" s="829"/>
      <c r="AI26" s="829"/>
      <c r="AJ26" s="829"/>
    </row>
    <row r="27" spans="1:36" s="828" customFormat="1" ht="19.5" customHeight="1">
      <c r="A27" s="2041"/>
      <c r="B27" s="2039"/>
      <c r="C27" s="2040"/>
      <c r="D27" s="2016"/>
      <c r="E27" s="2017"/>
      <c r="F27" s="2018"/>
      <c r="G27" s="2029"/>
      <c r="H27" s="2030"/>
      <c r="I27" s="2031"/>
      <c r="J27" s="863"/>
      <c r="K27" s="863"/>
      <c r="L27" s="863"/>
      <c r="M27" s="863"/>
      <c r="N27" s="863"/>
      <c r="O27" s="863"/>
      <c r="P27" s="863"/>
      <c r="Q27" s="863"/>
      <c r="R27" s="863"/>
      <c r="S27" s="863"/>
      <c r="T27" s="863"/>
      <c r="U27" s="863"/>
      <c r="V27" s="863"/>
      <c r="W27" s="863"/>
      <c r="X27" s="863"/>
      <c r="Y27" s="863"/>
      <c r="Z27" s="863"/>
      <c r="AA27" s="863"/>
      <c r="AB27" s="863"/>
      <c r="AC27" s="863"/>
      <c r="AD27" s="862"/>
      <c r="AE27" s="829"/>
      <c r="AF27" s="829"/>
      <c r="AG27" s="829"/>
      <c r="AH27" s="829"/>
      <c r="AI27" s="829"/>
      <c r="AJ27" s="829"/>
    </row>
    <row r="28" spans="1:36" s="828" customFormat="1" ht="19.5" customHeight="1">
      <c r="A28" s="2041"/>
      <c r="B28" s="2039"/>
      <c r="C28" s="2040"/>
      <c r="D28" s="2010" t="s">
        <v>2712</v>
      </c>
      <c r="E28" s="2011"/>
      <c r="F28" s="2012"/>
      <c r="G28" s="2045" t="s">
        <v>2711</v>
      </c>
      <c r="H28" s="2046"/>
      <c r="I28" s="2047"/>
      <c r="J28" s="866"/>
      <c r="K28" s="866"/>
      <c r="L28" s="866"/>
      <c r="M28" s="866"/>
      <c r="N28" s="866"/>
      <c r="O28" s="866"/>
      <c r="P28" s="866"/>
      <c r="Q28" s="866"/>
      <c r="R28" s="866"/>
      <c r="S28" s="866"/>
      <c r="T28" s="866"/>
      <c r="U28" s="866"/>
      <c r="V28" s="866"/>
      <c r="W28" s="866"/>
      <c r="X28" s="866"/>
      <c r="Y28" s="866"/>
      <c r="Z28" s="866"/>
      <c r="AA28" s="866"/>
      <c r="AB28" s="866"/>
      <c r="AC28" s="865"/>
      <c r="AD28" s="864"/>
      <c r="AE28" s="829"/>
      <c r="AF28" s="829"/>
      <c r="AG28" s="829"/>
      <c r="AH28" s="829"/>
      <c r="AI28" s="829"/>
      <c r="AJ28" s="829"/>
    </row>
    <row r="29" spans="1:36" s="828" customFormat="1" ht="19.5" customHeight="1">
      <c r="A29" s="2041"/>
      <c r="B29" s="2039"/>
      <c r="C29" s="2040"/>
      <c r="D29" s="2013"/>
      <c r="E29" s="2014"/>
      <c r="F29" s="2015"/>
      <c r="G29" s="2019" t="s">
        <v>2666</v>
      </c>
      <c r="H29" s="2020"/>
      <c r="I29" s="2021"/>
      <c r="J29" s="829"/>
      <c r="K29" s="829"/>
      <c r="L29" s="829"/>
      <c r="M29" s="829"/>
      <c r="N29" s="829"/>
      <c r="O29" s="829"/>
      <c r="P29" s="829"/>
      <c r="Q29" s="829"/>
      <c r="R29" s="829"/>
      <c r="S29" s="829"/>
      <c r="T29" s="829"/>
      <c r="U29" s="829"/>
      <c r="V29" s="829"/>
      <c r="W29" s="829"/>
      <c r="X29" s="829"/>
      <c r="Y29" s="829"/>
      <c r="Z29" s="829"/>
      <c r="AA29" s="829"/>
      <c r="AB29" s="829"/>
      <c r="AC29" s="2025"/>
      <c r="AD29" s="860"/>
      <c r="AE29" s="829"/>
      <c r="AF29" s="829"/>
      <c r="AG29" s="829"/>
      <c r="AH29" s="829"/>
      <c r="AI29" s="829"/>
      <c r="AJ29" s="829"/>
    </row>
    <row r="30" spans="1:36" s="828" customFormat="1" ht="19.5" customHeight="1">
      <c r="A30" s="2041"/>
      <c r="B30" s="2039"/>
      <c r="C30" s="2040"/>
      <c r="D30" s="2013"/>
      <c r="E30" s="2014"/>
      <c r="F30" s="2015"/>
      <c r="G30" s="2022"/>
      <c r="H30" s="2023"/>
      <c r="I30" s="2024"/>
      <c r="J30" s="863"/>
      <c r="K30" s="863"/>
      <c r="L30" s="863"/>
      <c r="M30" s="863"/>
      <c r="N30" s="863"/>
      <c r="O30" s="863"/>
      <c r="P30" s="863"/>
      <c r="Q30" s="863"/>
      <c r="R30" s="863"/>
      <c r="S30" s="863"/>
      <c r="T30" s="863"/>
      <c r="U30" s="863"/>
      <c r="V30" s="863"/>
      <c r="W30" s="863"/>
      <c r="X30" s="863"/>
      <c r="Y30" s="863"/>
      <c r="Z30" s="863"/>
      <c r="AA30" s="863"/>
      <c r="AB30" s="863"/>
      <c r="AC30" s="2023"/>
      <c r="AD30" s="862"/>
      <c r="AE30" s="829"/>
      <c r="AF30" s="829"/>
      <c r="AG30" s="829"/>
      <c r="AH30" s="829"/>
      <c r="AI30" s="829"/>
      <c r="AJ30" s="829"/>
    </row>
    <row r="31" spans="1:36" s="828" customFormat="1" ht="19.5" customHeight="1">
      <c r="A31" s="2041"/>
      <c r="B31" s="2039"/>
      <c r="C31" s="2040"/>
      <c r="D31" s="2013"/>
      <c r="E31" s="2014"/>
      <c r="F31" s="2015"/>
      <c r="G31" s="2026" t="s">
        <v>2710</v>
      </c>
      <c r="H31" s="2027"/>
      <c r="I31" s="2028"/>
      <c r="J31" s="846" t="s">
        <v>2709</v>
      </c>
      <c r="K31" s="847"/>
      <c r="L31" s="847"/>
      <c r="M31" s="847"/>
      <c r="N31" s="847"/>
      <c r="O31" s="847"/>
      <c r="P31" s="847"/>
      <c r="Q31" s="847"/>
      <c r="R31" s="847"/>
      <c r="S31" s="847"/>
      <c r="T31" s="847"/>
      <c r="U31" s="847"/>
      <c r="V31" s="847"/>
      <c r="W31" s="847"/>
      <c r="X31" s="847"/>
      <c r="Y31" s="847"/>
      <c r="Z31" s="847"/>
      <c r="AA31" s="847"/>
      <c r="AB31" s="847"/>
      <c r="AC31" s="847"/>
      <c r="AD31" s="861"/>
      <c r="AE31" s="829"/>
      <c r="AF31" s="829"/>
      <c r="AG31" s="829"/>
      <c r="AH31" s="829"/>
      <c r="AI31" s="829"/>
      <c r="AJ31" s="829"/>
    </row>
    <row r="32" spans="1:36" s="828" customFormat="1" ht="19.5" customHeight="1">
      <c r="A32" s="2041"/>
      <c r="B32" s="2039"/>
      <c r="C32" s="2040"/>
      <c r="D32" s="2013"/>
      <c r="E32" s="2014"/>
      <c r="F32" s="2015"/>
      <c r="G32" s="2019"/>
      <c r="H32" s="2025"/>
      <c r="I32" s="2037"/>
      <c r="J32" s="829"/>
      <c r="K32" s="829"/>
      <c r="L32" s="829"/>
      <c r="M32" s="829"/>
      <c r="N32" s="829"/>
      <c r="O32" s="829"/>
      <c r="P32" s="829"/>
      <c r="Q32" s="829"/>
      <c r="R32" s="829"/>
      <c r="S32" s="829"/>
      <c r="T32" s="829"/>
      <c r="U32" s="829"/>
      <c r="V32" s="829"/>
      <c r="W32" s="829"/>
      <c r="X32" s="829"/>
      <c r="Y32" s="829"/>
      <c r="Z32" s="829"/>
      <c r="AA32" s="829"/>
      <c r="AB32" s="829"/>
      <c r="AC32" s="829"/>
      <c r="AD32" s="860"/>
      <c r="AE32" s="829"/>
      <c r="AF32" s="829"/>
      <c r="AG32" s="829"/>
      <c r="AH32" s="829"/>
      <c r="AI32" s="829"/>
      <c r="AJ32" s="829"/>
    </row>
    <row r="33" spans="1:36" s="828" customFormat="1" ht="19.5" customHeight="1">
      <c r="A33" s="2042"/>
      <c r="B33" s="2043"/>
      <c r="C33" s="2044"/>
      <c r="D33" s="2016"/>
      <c r="E33" s="2017"/>
      <c r="F33" s="2018"/>
      <c r="G33" s="2029"/>
      <c r="H33" s="2030"/>
      <c r="I33" s="2031"/>
      <c r="J33" s="840"/>
      <c r="K33" s="840"/>
      <c r="L33" s="840"/>
      <c r="M33" s="840"/>
      <c r="N33" s="840"/>
      <c r="O33" s="840"/>
      <c r="P33" s="840"/>
      <c r="Q33" s="840"/>
      <c r="R33" s="840"/>
      <c r="S33" s="840"/>
      <c r="T33" s="840"/>
      <c r="U33" s="840" t="s">
        <v>2708</v>
      </c>
      <c r="V33" s="840"/>
      <c r="W33" s="840"/>
      <c r="X33" s="840"/>
      <c r="Y33" s="840"/>
      <c r="Z33" s="840"/>
      <c r="AA33" s="840"/>
      <c r="AB33" s="840"/>
      <c r="AC33" s="840"/>
      <c r="AD33" s="859"/>
      <c r="AE33" s="829"/>
      <c r="AF33" s="829"/>
      <c r="AG33" s="829"/>
      <c r="AH33" s="829"/>
      <c r="AI33" s="829"/>
      <c r="AJ33" s="829"/>
    </row>
    <row r="34" spans="1:36" s="828" customFormat="1" ht="20.100000000000001" customHeight="1">
      <c r="A34" s="850"/>
      <c r="B34" s="846" t="s">
        <v>570</v>
      </c>
      <c r="C34" s="846"/>
      <c r="D34" s="857" t="s">
        <v>2707</v>
      </c>
      <c r="E34" s="857"/>
      <c r="F34" s="857"/>
      <c r="G34" s="857"/>
      <c r="H34" s="857"/>
      <c r="I34" s="858"/>
      <c r="J34" s="846" t="s">
        <v>2706</v>
      </c>
      <c r="K34" s="846"/>
      <c r="L34" s="846"/>
      <c r="M34" s="846" t="s">
        <v>642</v>
      </c>
      <c r="N34" s="846"/>
      <c r="O34" s="846"/>
      <c r="P34" s="846" t="s">
        <v>641</v>
      </c>
      <c r="Q34" s="846"/>
      <c r="R34" s="846"/>
      <c r="S34" s="846" t="s">
        <v>640</v>
      </c>
      <c r="T34" s="846"/>
      <c r="U34" s="857" t="s">
        <v>2661</v>
      </c>
      <c r="V34" s="846"/>
      <c r="W34" s="856"/>
      <c r="X34" s="846"/>
      <c r="Y34" s="846"/>
      <c r="Z34" s="846"/>
      <c r="AA34" s="846"/>
      <c r="AB34" s="856"/>
      <c r="AC34" s="846"/>
      <c r="AD34" s="845" t="s">
        <v>117</v>
      </c>
      <c r="AE34" s="829"/>
      <c r="AF34" s="829"/>
      <c r="AG34" s="829"/>
      <c r="AH34" s="829"/>
      <c r="AI34" s="829"/>
      <c r="AJ34" s="829"/>
    </row>
    <row r="35" spans="1:36" s="828" customFormat="1" ht="20.100000000000001" customHeight="1">
      <c r="A35" s="855"/>
      <c r="B35" s="852" t="s">
        <v>569</v>
      </c>
      <c r="C35" s="852"/>
      <c r="D35" s="854" t="s">
        <v>2658</v>
      </c>
      <c r="E35" s="854"/>
      <c r="F35" s="854"/>
      <c r="G35" s="854"/>
      <c r="H35" s="854"/>
      <c r="I35" s="853"/>
      <c r="J35" s="852"/>
      <c r="K35" s="852"/>
      <c r="L35" s="852"/>
      <c r="M35" s="852"/>
      <c r="N35" s="852"/>
      <c r="O35" s="852"/>
      <c r="P35" s="852"/>
      <c r="Q35" s="852"/>
      <c r="R35" s="852"/>
      <c r="S35" s="852"/>
      <c r="T35" s="852"/>
      <c r="U35" s="852"/>
      <c r="V35" s="852"/>
      <c r="W35" s="852"/>
      <c r="X35" s="852"/>
      <c r="Y35" s="852"/>
      <c r="Z35" s="852"/>
      <c r="AA35" s="852"/>
      <c r="AB35" s="852"/>
      <c r="AC35" s="852"/>
      <c r="AD35" s="851"/>
      <c r="AE35" s="829"/>
      <c r="AF35" s="829"/>
      <c r="AG35" s="829"/>
      <c r="AH35" s="829"/>
      <c r="AI35" s="829"/>
      <c r="AJ35" s="829"/>
    </row>
    <row r="36" spans="1:36" s="828" customFormat="1" ht="20.100000000000001" customHeight="1">
      <c r="A36" s="855"/>
      <c r="B36" s="852" t="s">
        <v>2705</v>
      </c>
      <c r="C36" s="852"/>
      <c r="D36" s="854" t="s">
        <v>2657</v>
      </c>
      <c r="E36" s="854"/>
      <c r="F36" s="854"/>
      <c r="G36" s="854"/>
      <c r="H36" s="854"/>
      <c r="I36" s="853"/>
      <c r="J36" s="852"/>
      <c r="K36" s="852"/>
      <c r="L36" s="852"/>
      <c r="M36" s="852"/>
      <c r="N36" s="852"/>
      <c r="O36" s="852"/>
      <c r="P36" s="852"/>
      <c r="Q36" s="852"/>
      <c r="R36" s="852"/>
      <c r="S36" s="852"/>
      <c r="T36" s="852"/>
      <c r="U36" s="852"/>
      <c r="V36" s="852"/>
      <c r="W36" s="852"/>
      <c r="X36" s="852"/>
      <c r="Y36" s="852"/>
      <c r="Z36" s="852"/>
      <c r="AA36" s="852"/>
      <c r="AB36" s="852"/>
      <c r="AC36" s="852"/>
      <c r="AD36" s="851"/>
      <c r="AE36" s="829"/>
      <c r="AF36" s="829"/>
      <c r="AG36" s="829"/>
      <c r="AH36" s="829"/>
      <c r="AI36" s="829"/>
      <c r="AJ36" s="829"/>
    </row>
    <row r="37" spans="1:36" s="828" customFormat="1" ht="19.5" customHeight="1">
      <c r="A37" s="850"/>
      <c r="B37" s="846"/>
      <c r="C37" s="846"/>
      <c r="G37" s="849"/>
      <c r="H37" s="849"/>
      <c r="I37" s="848"/>
      <c r="J37" s="846"/>
      <c r="K37" s="847"/>
      <c r="L37" s="847"/>
      <c r="M37" s="847"/>
      <c r="N37" s="847"/>
      <c r="O37" s="847"/>
      <c r="P37" s="847"/>
      <c r="Q37" s="847"/>
      <c r="R37" s="846"/>
      <c r="S37" s="846"/>
      <c r="T37" s="846"/>
      <c r="U37" s="846"/>
      <c r="V37" s="846"/>
      <c r="W37" s="846"/>
      <c r="X37" s="846"/>
      <c r="Y37" s="846"/>
      <c r="Z37" s="846"/>
      <c r="AA37" s="846"/>
      <c r="AB37" s="846"/>
      <c r="AC37" s="846"/>
      <c r="AD37" s="845"/>
      <c r="AE37" s="829"/>
      <c r="AF37" s="829"/>
      <c r="AG37" s="829"/>
      <c r="AH37" s="829"/>
      <c r="AI37" s="829"/>
      <c r="AJ37" s="829"/>
    </row>
    <row r="38" spans="1:36" s="828" customFormat="1" ht="19.5" customHeight="1">
      <c r="A38" s="844"/>
      <c r="B38" s="830" t="s">
        <v>2704</v>
      </c>
      <c r="C38" s="830"/>
      <c r="D38" s="830" t="s">
        <v>2703</v>
      </c>
      <c r="E38" s="830"/>
      <c r="F38" s="830"/>
      <c r="G38" s="843"/>
      <c r="H38" s="843"/>
      <c r="I38" s="842"/>
      <c r="J38" s="830"/>
      <c r="K38" s="830" t="s">
        <v>2702</v>
      </c>
      <c r="L38" s="830"/>
      <c r="M38" s="830"/>
      <c r="N38" s="830"/>
      <c r="O38" s="830" t="s">
        <v>2701</v>
      </c>
      <c r="P38" s="830" t="s">
        <v>3044</v>
      </c>
      <c r="S38" s="830"/>
      <c r="T38" s="830" t="s">
        <v>642</v>
      </c>
      <c r="U38" s="830"/>
      <c r="W38" s="830" t="s">
        <v>641</v>
      </c>
      <c r="Y38" s="830"/>
      <c r="Z38" s="830" t="s">
        <v>640</v>
      </c>
      <c r="AA38" s="830"/>
      <c r="AB38" s="830"/>
      <c r="AC38" s="830"/>
      <c r="AD38" s="841"/>
      <c r="AE38" s="829"/>
      <c r="AF38" s="829"/>
      <c r="AG38" s="829"/>
      <c r="AH38" s="829"/>
      <c r="AI38" s="829"/>
      <c r="AJ38" s="829"/>
    </row>
    <row r="39" spans="1:36" s="828" customFormat="1" ht="19.5" customHeight="1">
      <c r="A39" s="844"/>
      <c r="B39" s="830"/>
      <c r="C39" s="830"/>
      <c r="D39" s="2038"/>
      <c r="E39" s="2038"/>
      <c r="F39" s="2038"/>
      <c r="G39" s="997"/>
      <c r="H39" s="997"/>
      <c r="I39" s="998"/>
      <c r="J39" s="830"/>
      <c r="K39" s="999" t="s">
        <v>2700</v>
      </c>
      <c r="L39" s="999"/>
      <c r="M39" s="999"/>
      <c r="N39" s="999"/>
      <c r="O39" s="999"/>
      <c r="P39" s="999"/>
      <c r="Q39" s="999"/>
      <c r="R39" s="830"/>
      <c r="S39" s="830"/>
      <c r="T39" s="830"/>
      <c r="U39" s="830"/>
      <c r="V39" s="830"/>
      <c r="W39" s="830"/>
      <c r="X39" s="830"/>
      <c r="Y39" s="830"/>
      <c r="Z39" s="830"/>
      <c r="AA39" s="830"/>
      <c r="AB39" s="830"/>
      <c r="AC39" s="830"/>
      <c r="AD39" s="841"/>
      <c r="AE39" s="829"/>
      <c r="AF39" s="829"/>
      <c r="AG39" s="829"/>
      <c r="AH39" s="829"/>
      <c r="AI39" s="829"/>
      <c r="AJ39" s="829"/>
    </row>
    <row r="40" spans="1:36" s="832" customFormat="1" ht="24" customHeight="1">
      <c r="A40" s="1000"/>
      <c r="B40" s="1001" t="s">
        <v>2699</v>
      </c>
      <c r="C40" s="943"/>
      <c r="D40" s="943" t="s">
        <v>3003</v>
      </c>
      <c r="E40" s="943"/>
      <c r="F40" s="943"/>
      <c r="G40" s="943"/>
      <c r="H40" s="943"/>
      <c r="I40" s="943"/>
      <c r="J40" s="943"/>
      <c r="K40" s="943"/>
      <c r="L40" s="943"/>
      <c r="M40" s="943"/>
      <c r="N40" s="943"/>
      <c r="O40" s="943"/>
      <c r="P40" s="943"/>
      <c r="Q40" s="943"/>
      <c r="R40" s="943"/>
      <c r="S40" s="943"/>
      <c r="T40" s="943" t="s">
        <v>3004</v>
      </c>
      <c r="U40" s="943" t="s">
        <v>3005</v>
      </c>
      <c r="V40" s="943"/>
      <c r="W40" s="943"/>
      <c r="X40" s="943" t="s">
        <v>3006</v>
      </c>
      <c r="Y40" s="943" t="s">
        <v>3007</v>
      </c>
      <c r="Z40" s="943"/>
      <c r="AA40" s="943"/>
      <c r="AB40" s="943"/>
      <c r="AC40" s="943"/>
      <c r="AD40" s="942"/>
    </row>
    <row r="41" spans="1:36" s="832" customFormat="1" ht="19.5" customHeight="1">
      <c r="A41" s="839"/>
      <c r="B41" s="1002" t="s">
        <v>3002</v>
      </c>
      <c r="C41" s="838"/>
      <c r="D41" s="838" t="s">
        <v>2698</v>
      </c>
      <c r="E41" s="838"/>
      <c r="F41" s="838"/>
      <c r="G41" s="838"/>
      <c r="H41" s="838"/>
      <c r="I41" s="838"/>
      <c r="J41" s="838"/>
      <c r="K41" s="838"/>
      <c r="L41" s="838"/>
      <c r="M41" s="838"/>
      <c r="N41" s="838"/>
      <c r="O41" s="838"/>
      <c r="P41" s="838"/>
      <c r="Q41" s="838"/>
      <c r="R41" s="838"/>
      <c r="S41" s="838"/>
      <c r="T41" s="838"/>
      <c r="U41" s="838"/>
      <c r="V41" s="838"/>
      <c r="W41" s="838"/>
      <c r="X41" s="838"/>
      <c r="Y41" s="838"/>
      <c r="Z41" s="838"/>
      <c r="AA41" s="838"/>
      <c r="AB41" s="838"/>
      <c r="AC41" s="838"/>
      <c r="AD41" s="941"/>
    </row>
    <row r="42" spans="1:36" s="832" customFormat="1" ht="19.5" customHeight="1">
      <c r="A42" s="835"/>
      <c r="B42" s="834"/>
      <c r="C42" s="834"/>
      <c r="D42" s="834"/>
      <c r="E42" s="834"/>
      <c r="F42" s="834"/>
      <c r="G42" s="834"/>
      <c r="H42" s="834"/>
      <c r="I42" s="834"/>
      <c r="J42" s="834"/>
      <c r="K42" s="834"/>
      <c r="L42" s="834"/>
      <c r="M42" s="834"/>
      <c r="N42" s="834"/>
      <c r="O42" s="834"/>
      <c r="P42" s="834"/>
      <c r="Q42" s="834"/>
      <c r="R42" s="834"/>
      <c r="S42" s="834"/>
      <c r="T42" s="834"/>
      <c r="U42" s="834"/>
      <c r="V42" s="834"/>
      <c r="W42" s="834"/>
      <c r="X42" s="834"/>
      <c r="Y42" s="834"/>
      <c r="Z42" s="834"/>
      <c r="AA42" s="834"/>
      <c r="AB42" s="834"/>
      <c r="AC42" s="834"/>
      <c r="AD42" s="833"/>
    </row>
    <row r="43" spans="1:36" s="828" customFormat="1" ht="15" customHeight="1">
      <c r="A43" s="995" t="s">
        <v>2996</v>
      </c>
      <c r="B43" s="830" t="s">
        <v>2997</v>
      </c>
      <c r="C43" s="830"/>
      <c r="D43" s="830"/>
      <c r="E43" s="830"/>
      <c r="F43" s="830"/>
      <c r="G43" s="830"/>
      <c r="H43" s="830"/>
      <c r="I43" s="830"/>
      <c r="J43" s="830"/>
      <c r="K43" s="830"/>
      <c r="L43" s="830"/>
      <c r="M43" s="830"/>
      <c r="N43" s="830"/>
      <c r="O43" s="830"/>
      <c r="P43" s="830"/>
      <c r="Q43" s="830"/>
      <c r="R43" s="830"/>
      <c r="S43" s="830"/>
      <c r="T43" s="830"/>
      <c r="U43" s="830"/>
      <c r="V43" s="830"/>
      <c r="W43" s="830"/>
      <c r="X43" s="830"/>
      <c r="Y43" s="830"/>
      <c r="Z43" s="830"/>
      <c r="AA43" s="830"/>
      <c r="AB43" s="830"/>
      <c r="AC43" s="830"/>
      <c r="AD43" s="830"/>
      <c r="AE43" s="829"/>
      <c r="AF43" s="829"/>
      <c r="AG43" s="829"/>
      <c r="AH43" s="829"/>
      <c r="AI43" s="829"/>
      <c r="AJ43" s="829"/>
    </row>
    <row r="44" spans="1:36" s="828" customFormat="1" ht="15" customHeight="1">
      <c r="A44" s="830"/>
      <c r="B44" s="830" t="s">
        <v>2697</v>
      </c>
      <c r="C44" s="831"/>
      <c r="D44" s="831"/>
      <c r="E44" s="831"/>
      <c r="F44" s="831"/>
      <c r="G44" s="831"/>
      <c r="H44" s="831"/>
      <c r="I44" s="831"/>
      <c r="J44" s="831"/>
      <c r="K44" s="831"/>
      <c r="L44" s="831"/>
      <c r="M44" s="831"/>
      <c r="N44" s="831"/>
      <c r="O44" s="831"/>
      <c r="P44" s="831"/>
      <c r="Q44" s="831"/>
      <c r="R44" s="831"/>
      <c r="S44" s="831"/>
      <c r="T44" s="831"/>
      <c r="U44" s="831"/>
      <c r="V44" s="831"/>
      <c r="W44" s="831"/>
      <c r="X44" s="831"/>
      <c r="Y44" s="831"/>
      <c r="Z44" s="831"/>
      <c r="AA44" s="831"/>
      <c r="AB44" s="831"/>
      <c r="AC44" s="831"/>
      <c r="AD44" s="830"/>
      <c r="AE44" s="829"/>
      <c r="AF44" s="829"/>
      <c r="AG44" s="829"/>
      <c r="AH44" s="829"/>
      <c r="AI44" s="829"/>
      <c r="AJ44" s="829"/>
    </row>
    <row r="45" spans="1:36" s="97" customFormat="1" ht="15" customHeight="1">
      <c r="A45" s="830"/>
      <c r="B45" s="830" t="s">
        <v>3008</v>
      </c>
      <c r="C45" s="104"/>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104"/>
      <c r="AH45" s="1"/>
    </row>
    <row r="46" spans="1:36" s="97" customFormat="1" ht="18.95" customHeight="1">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104"/>
      <c r="AB46" s="104"/>
      <c r="AC46" s="104"/>
      <c r="AD46" s="104"/>
      <c r="AE46" s="104"/>
      <c r="AH46" s="1"/>
    </row>
    <row r="47" spans="1:36" s="97" customFormat="1" ht="15.95" customHeight="1">
      <c r="A47" s="98"/>
      <c r="B47" s="98"/>
      <c r="C47" s="98"/>
      <c r="D47" s="98"/>
      <c r="E47" s="98"/>
      <c r="F47" s="98"/>
      <c r="G47" s="98"/>
      <c r="H47" s="98"/>
      <c r="I47" s="98"/>
      <c r="J47" s="98"/>
      <c r="K47" s="98"/>
      <c r="L47" s="98"/>
      <c r="M47" s="98"/>
      <c r="N47" s="98"/>
      <c r="O47" s="98"/>
      <c r="P47" s="98"/>
      <c r="Q47" s="98"/>
      <c r="R47" s="98"/>
      <c r="S47" s="98"/>
      <c r="T47" s="98"/>
      <c r="U47" s="98"/>
      <c r="V47" s="98"/>
      <c r="W47" s="98"/>
      <c r="X47" s="98"/>
      <c r="Y47" s="98"/>
      <c r="Z47" s="98"/>
      <c r="AA47" s="98"/>
      <c r="AB47" s="98"/>
      <c r="AC47" s="98"/>
      <c r="AD47" s="98"/>
      <c r="AE47" s="98"/>
      <c r="AH47" s="1"/>
    </row>
    <row r="48" spans="1:36" s="97" customFormat="1" ht="15.95" customHeight="1">
      <c r="A48" s="98"/>
      <c r="B48" s="98"/>
      <c r="C48" s="98"/>
      <c r="D48" s="98"/>
      <c r="E48" s="98"/>
      <c r="F48" s="98"/>
      <c r="G48" s="98"/>
      <c r="H48" s="98"/>
      <c r="I48" s="98"/>
      <c r="J48" s="98"/>
      <c r="K48" s="98"/>
      <c r="L48" s="98"/>
      <c r="M48" s="98"/>
      <c r="N48" s="98"/>
      <c r="O48" s="98"/>
      <c r="P48" s="98"/>
      <c r="Q48" s="98"/>
      <c r="R48" s="98"/>
      <c r="S48" s="98"/>
      <c r="T48" s="98"/>
      <c r="U48" s="98"/>
      <c r="V48" s="98"/>
      <c r="W48" s="98"/>
      <c r="X48" s="98"/>
      <c r="Y48" s="98"/>
      <c r="Z48" s="98"/>
      <c r="AA48" s="98"/>
      <c r="AB48" s="98"/>
      <c r="AC48" s="98"/>
      <c r="AD48" s="98"/>
      <c r="AE48" s="98"/>
      <c r="AH48" s="1"/>
    </row>
    <row r="49" spans="1:34" s="97" customFormat="1" ht="15.95" customHeight="1">
      <c r="A49" s="98"/>
      <c r="B49" s="98"/>
      <c r="C49" s="98"/>
      <c r="D49" s="98"/>
      <c r="E49" s="98"/>
      <c r="F49" s="98"/>
      <c r="G49" s="98"/>
      <c r="H49" s="98"/>
      <c r="I49" s="98"/>
      <c r="J49" s="98"/>
      <c r="K49" s="98"/>
      <c r="L49" s="98"/>
      <c r="M49" s="98"/>
      <c r="N49" s="98"/>
      <c r="O49" s="98"/>
      <c r="P49" s="98"/>
      <c r="Q49" s="98"/>
      <c r="R49" s="98"/>
      <c r="S49" s="98"/>
      <c r="T49" s="98"/>
      <c r="U49" s="98"/>
      <c r="V49" s="98"/>
      <c r="W49" s="98"/>
      <c r="X49" s="98"/>
      <c r="Y49" s="98"/>
      <c r="Z49" s="98"/>
      <c r="AA49" s="98"/>
      <c r="AB49" s="98"/>
      <c r="AC49" s="98"/>
      <c r="AD49" s="98"/>
      <c r="AE49" s="98"/>
      <c r="AH49" s="1"/>
    </row>
    <row r="50" spans="1:34" s="97" customFormat="1" ht="15.95" customHeight="1">
      <c r="A50" s="98"/>
      <c r="B50" s="98"/>
      <c r="C50" s="98"/>
      <c r="D50" s="98"/>
      <c r="E50" s="98"/>
      <c r="F50" s="98"/>
      <c r="G50" s="98"/>
      <c r="H50" s="98"/>
      <c r="I50" s="98"/>
      <c r="J50" s="98"/>
      <c r="K50" s="98"/>
      <c r="L50" s="98"/>
      <c r="M50" s="98"/>
      <c r="N50" s="98"/>
      <c r="O50" s="98"/>
      <c r="P50" s="98"/>
      <c r="Q50" s="98"/>
      <c r="R50" s="98"/>
      <c r="S50" s="98"/>
      <c r="T50" s="98"/>
      <c r="U50" s="98"/>
      <c r="V50" s="98"/>
      <c r="W50" s="98"/>
      <c r="X50" s="98"/>
      <c r="Y50" s="98"/>
      <c r="Z50" s="98"/>
      <c r="AA50" s="98"/>
      <c r="AB50" s="98"/>
      <c r="AC50" s="98"/>
      <c r="AD50" s="98"/>
      <c r="AE50" s="98"/>
      <c r="AH50" s="1"/>
    </row>
    <row r="51" spans="1:34" s="97" customFormat="1" ht="15.95" customHeight="1">
      <c r="A51" s="98"/>
      <c r="B51" s="98"/>
      <c r="C51" s="98"/>
      <c r="D51" s="98"/>
      <c r="E51" s="98"/>
      <c r="F51" s="98"/>
      <c r="G51" s="98"/>
      <c r="H51" s="98"/>
      <c r="I51" s="98"/>
      <c r="J51" s="98"/>
      <c r="K51" s="98"/>
      <c r="L51" s="98"/>
      <c r="M51" s="98"/>
      <c r="N51" s="98"/>
      <c r="O51" s="98"/>
      <c r="P51" s="98"/>
      <c r="Q51" s="98"/>
      <c r="R51" s="98"/>
      <c r="S51" s="98"/>
      <c r="T51" s="98"/>
      <c r="U51" s="98"/>
      <c r="V51" s="98"/>
      <c r="W51" s="98"/>
      <c r="X51" s="98"/>
      <c r="Y51" s="98"/>
      <c r="Z51" s="98"/>
      <c r="AA51" s="98"/>
      <c r="AB51" s="98"/>
      <c r="AC51" s="98"/>
      <c r="AD51" s="98"/>
      <c r="AE51" s="98"/>
      <c r="AH51" s="1"/>
    </row>
    <row r="52" spans="1:34" s="97" customFormat="1" ht="15.95" customHeight="1">
      <c r="A52" s="98"/>
      <c r="B52" s="98"/>
      <c r="C52" s="98"/>
      <c r="D52" s="98"/>
      <c r="E52" s="98"/>
      <c r="F52" s="98"/>
      <c r="G52" s="98"/>
      <c r="H52" s="98"/>
      <c r="I52" s="98"/>
      <c r="J52" s="98"/>
      <c r="K52" s="98"/>
      <c r="L52" s="98"/>
      <c r="M52" s="98"/>
      <c r="N52" s="98"/>
      <c r="O52" s="98"/>
      <c r="P52" s="98"/>
      <c r="Q52" s="98"/>
      <c r="R52" s="98"/>
      <c r="S52" s="98"/>
      <c r="T52" s="98"/>
      <c r="U52" s="98"/>
      <c r="V52" s="98"/>
      <c r="W52" s="98"/>
      <c r="X52" s="98"/>
      <c r="Y52" s="98"/>
      <c r="Z52" s="98"/>
      <c r="AA52" s="98"/>
      <c r="AB52" s="98"/>
      <c r="AC52" s="98"/>
      <c r="AD52" s="98"/>
      <c r="AE52" s="98"/>
      <c r="AH52" s="1"/>
    </row>
    <row r="53" spans="1:34" s="97" customFormat="1" ht="15.95" customHeight="1">
      <c r="A53" s="98"/>
      <c r="B53" s="98"/>
      <c r="C53" s="98"/>
      <c r="D53" s="98"/>
      <c r="E53" s="98"/>
      <c r="F53" s="98"/>
      <c r="G53" s="98"/>
      <c r="H53" s="98"/>
      <c r="I53" s="98"/>
      <c r="J53" s="98"/>
      <c r="K53" s="98"/>
      <c r="L53" s="98"/>
      <c r="M53" s="98"/>
      <c r="N53" s="98"/>
      <c r="O53" s="98"/>
      <c r="P53" s="98"/>
      <c r="Q53" s="98"/>
      <c r="R53" s="98"/>
      <c r="S53" s="98"/>
      <c r="T53" s="98"/>
      <c r="U53" s="98"/>
      <c r="V53" s="98"/>
      <c r="W53" s="98"/>
      <c r="X53" s="98"/>
      <c r="Y53" s="98"/>
      <c r="Z53" s="98"/>
      <c r="AA53" s="98"/>
      <c r="AB53" s="98"/>
      <c r="AC53" s="98"/>
      <c r="AD53" s="98"/>
      <c r="AE53" s="98"/>
      <c r="AH53" s="1"/>
    </row>
    <row r="54" spans="1:34" s="97" customFormat="1" ht="15.95" customHeight="1">
      <c r="A54" s="98"/>
      <c r="B54" s="98"/>
      <c r="C54" s="98"/>
      <c r="D54" s="98"/>
      <c r="E54" s="98"/>
      <c r="F54" s="98"/>
      <c r="G54" s="98"/>
      <c r="H54" s="98"/>
      <c r="I54" s="98"/>
      <c r="J54" s="98"/>
      <c r="K54" s="98"/>
      <c r="L54" s="98"/>
      <c r="M54" s="98"/>
      <c r="N54" s="98"/>
      <c r="O54" s="98"/>
      <c r="P54" s="98"/>
      <c r="Q54" s="98"/>
      <c r="R54" s="98"/>
      <c r="S54" s="98"/>
      <c r="T54" s="98"/>
      <c r="U54" s="98"/>
      <c r="V54" s="98"/>
      <c r="W54" s="98"/>
      <c r="X54" s="98"/>
      <c r="Y54" s="98"/>
      <c r="Z54" s="98"/>
      <c r="AA54" s="98"/>
      <c r="AB54" s="98"/>
      <c r="AC54" s="98"/>
      <c r="AD54" s="98"/>
      <c r="AE54" s="98"/>
      <c r="AH54" s="1"/>
    </row>
    <row r="55" spans="1:34" s="97" customFormat="1" ht="15.95" customHeight="1">
      <c r="A55" s="98"/>
      <c r="B55" s="98"/>
      <c r="C55" s="98"/>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H55" s="1"/>
    </row>
    <row r="56" spans="1:34" s="97" customFormat="1" ht="15.95" customHeight="1">
      <c r="A56" s="98"/>
      <c r="B56" s="98"/>
      <c r="C56" s="98"/>
      <c r="D56" s="98"/>
      <c r="E56" s="98"/>
      <c r="F56" s="98"/>
      <c r="G56" s="98"/>
      <c r="H56" s="98"/>
      <c r="I56" s="98"/>
      <c r="J56" s="98"/>
      <c r="K56" s="98"/>
      <c r="L56" s="98"/>
      <c r="M56" s="98"/>
      <c r="N56" s="98"/>
      <c r="O56" s="98"/>
      <c r="P56" s="98"/>
      <c r="Q56" s="98"/>
      <c r="R56" s="98"/>
      <c r="S56" s="98"/>
      <c r="T56" s="98"/>
      <c r="U56" s="98"/>
      <c r="V56" s="98"/>
      <c r="W56" s="98"/>
      <c r="X56" s="98"/>
      <c r="Y56" s="98"/>
      <c r="Z56" s="98"/>
      <c r="AA56" s="98"/>
      <c r="AB56" s="98"/>
      <c r="AC56" s="98"/>
      <c r="AD56" s="98"/>
      <c r="AE56" s="98"/>
      <c r="AH56" s="1"/>
    </row>
    <row r="57" spans="1:34" s="97" customFormat="1" ht="15.95" customHeight="1">
      <c r="A57" s="98"/>
      <c r="B57" s="98"/>
      <c r="C57" s="98"/>
      <c r="D57" s="98"/>
      <c r="E57" s="98"/>
      <c r="F57" s="98"/>
      <c r="G57" s="98"/>
      <c r="H57" s="98"/>
      <c r="I57" s="98"/>
      <c r="J57" s="98"/>
      <c r="K57" s="98"/>
      <c r="L57" s="98"/>
      <c r="M57" s="98"/>
      <c r="N57" s="98"/>
      <c r="O57" s="98"/>
      <c r="P57" s="98"/>
      <c r="Q57" s="98"/>
      <c r="R57" s="98"/>
      <c r="S57" s="98"/>
      <c r="T57" s="98"/>
      <c r="U57" s="98"/>
      <c r="V57" s="98"/>
      <c r="W57" s="98"/>
      <c r="X57" s="98"/>
      <c r="Y57" s="98"/>
      <c r="Z57" s="98"/>
      <c r="AA57" s="98"/>
      <c r="AB57" s="98"/>
      <c r="AC57" s="98"/>
      <c r="AD57" s="98"/>
      <c r="AE57" s="98"/>
      <c r="AH57" s="1"/>
    </row>
    <row r="58" spans="1:34" s="97" customFormat="1" ht="15.95" customHeight="1">
      <c r="A58" s="98"/>
      <c r="B58" s="98"/>
      <c r="C58" s="98"/>
      <c r="D58" s="98"/>
      <c r="E58" s="98"/>
      <c r="F58" s="98"/>
      <c r="G58" s="98"/>
      <c r="H58" s="98"/>
      <c r="I58" s="98"/>
      <c r="J58" s="98"/>
      <c r="K58" s="98"/>
      <c r="L58" s="98"/>
      <c r="M58" s="98"/>
      <c r="N58" s="98"/>
      <c r="O58" s="98"/>
      <c r="P58" s="98"/>
      <c r="Q58" s="98"/>
      <c r="R58" s="98"/>
      <c r="S58" s="98"/>
      <c r="T58" s="98"/>
      <c r="U58" s="98"/>
      <c r="V58" s="98"/>
      <c r="W58" s="98"/>
      <c r="X58" s="98"/>
      <c r="Y58" s="98"/>
      <c r="Z58" s="98"/>
      <c r="AA58" s="98"/>
      <c r="AB58" s="98"/>
      <c r="AC58" s="98"/>
      <c r="AD58" s="98"/>
      <c r="AE58" s="98"/>
      <c r="AH58" s="1"/>
    </row>
    <row r="59" spans="1:34" s="97" customFormat="1" ht="15.95" customHeight="1">
      <c r="A59" s="98"/>
      <c r="B59" s="98"/>
      <c r="C59" s="98"/>
      <c r="D59" s="98"/>
      <c r="E59" s="98"/>
      <c r="F59" s="98"/>
      <c r="G59" s="98"/>
      <c r="H59" s="98"/>
      <c r="I59" s="98"/>
      <c r="J59" s="98"/>
      <c r="K59" s="98"/>
      <c r="L59" s="98"/>
      <c r="M59" s="98"/>
      <c r="N59" s="98"/>
      <c r="O59" s="98"/>
      <c r="P59" s="98"/>
      <c r="Q59" s="98"/>
      <c r="R59" s="98"/>
      <c r="S59" s="98"/>
      <c r="T59" s="98"/>
      <c r="U59" s="98"/>
      <c r="V59" s="98"/>
      <c r="W59" s="98"/>
      <c r="X59" s="98"/>
      <c r="Y59" s="98"/>
      <c r="Z59" s="98"/>
      <c r="AA59" s="98"/>
      <c r="AB59" s="98"/>
      <c r="AC59" s="98"/>
      <c r="AD59" s="98"/>
      <c r="AE59" s="98"/>
      <c r="AH59" s="1"/>
    </row>
    <row r="60" spans="1:34" s="97" customFormat="1" ht="15.95" customHeight="1">
      <c r="A60" s="98"/>
      <c r="B60" s="98"/>
      <c r="C60" s="98"/>
      <c r="D60" s="98"/>
      <c r="E60" s="98"/>
      <c r="F60" s="98"/>
      <c r="G60" s="98"/>
      <c r="H60" s="98"/>
      <c r="I60" s="98"/>
      <c r="J60" s="98"/>
      <c r="K60" s="98"/>
      <c r="L60" s="98"/>
      <c r="M60" s="98"/>
      <c r="N60" s="98"/>
      <c r="O60" s="98"/>
      <c r="P60" s="98"/>
      <c r="Q60" s="98"/>
      <c r="R60" s="98"/>
      <c r="S60" s="98"/>
      <c r="T60" s="98"/>
      <c r="U60" s="98"/>
      <c r="V60" s="98"/>
      <c r="W60" s="98"/>
      <c r="X60" s="98"/>
      <c r="Y60" s="98"/>
      <c r="Z60" s="98"/>
      <c r="AA60" s="98"/>
      <c r="AB60" s="98"/>
      <c r="AC60" s="98"/>
      <c r="AD60" s="98"/>
      <c r="AE60" s="98"/>
      <c r="AH60" s="1"/>
    </row>
    <row r="61" spans="1:34" s="97" customFormat="1" ht="15.95" customHeight="1">
      <c r="A61" s="98"/>
      <c r="B61" s="98"/>
      <c r="C61" s="98"/>
      <c r="D61" s="98"/>
      <c r="E61" s="98"/>
      <c r="F61" s="98"/>
      <c r="G61" s="98"/>
      <c r="H61" s="98"/>
      <c r="I61" s="98"/>
      <c r="J61" s="98"/>
      <c r="K61" s="98"/>
      <c r="L61" s="98"/>
      <c r="M61" s="98"/>
      <c r="N61" s="98"/>
      <c r="O61" s="98"/>
      <c r="P61" s="98"/>
      <c r="Q61" s="98"/>
      <c r="R61" s="98"/>
      <c r="S61" s="98"/>
      <c r="T61" s="98"/>
      <c r="U61" s="98"/>
      <c r="V61" s="98"/>
      <c r="W61" s="98"/>
      <c r="X61" s="98"/>
      <c r="Y61" s="98"/>
      <c r="Z61" s="98"/>
      <c r="AA61" s="98"/>
      <c r="AB61" s="98"/>
      <c r="AC61" s="98"/>
      <c r="AD61" s="98"/>
      <c r="AE61" s="98"/>
      <c r="AH61" s="1"/>
    </row>
    <row r="62" spans="1:34" s="97" customFormat="1" ht="15.95" customHeight="1">
      <c r="A62" s="98"/>
      <c r="B62" s="98"/>
      <c r="C62" s="98"/>
      <c r="D62" s="98"/>
      <c r="E62" s="98"/>
      <c r="F62" s="98"/>
      <c r="G62" s="98"/>
      <c r="H62" s="98"/>
      <c r="I62" s="98"/>
      <c r="J62" s="98"/>
      <c r="K62" s="98"/>
      <c r="L62" s="98"/>
      <c r="M62" s="98"/>
      <c r="N62" s="98"/>
      <c r="O62" s="98"/>
      <c r="P62" s="98"/>
      <c r="Q62" s="98"/>
      <c r="R62" s="98"/>
      <c r="S62" s="98"/>
      <c r="T62" s="98"/>
      <c r="U62" s="98"/>
      <c r="V62" s="98"/>
      <c r="W62" s="98"/>
      <c r="X62" s="98"/>
      <c r="Y62" s="98"/>
      <c r="Z62" s="98"/>
      <c r="AA62" s="98"/>
      <c r="AB62" s="98"/>
      <c r="AC62" s="98"/>
      <c r="AD62" s="98"/>
      <c r="AE62" s="98"/>
      <c r="AH62" s="1"/>
    </row>
    <row r="63" spans="1:34" s="97" customFormat="1" ht="15.95" customHeight="1">
      <c r="A63" s="98"/>
      <c r="B63" s="98"/>
      <c r="C63" s="98"/>
      <c r="D63" s="98"/>
      <c r="E63" s="98"/>
      <c r="F63" s="98"/>
      <c r="G63" s="98"/>
      <c r="H63" s="98"/>
      <c r="I63" s="98"/>
      <c r="J63" s="98"/>
      <c r="K63" s="98"/>
      <c r="L63" s="98"/>
      <c r="M63" s="98"/>
      <c r="N63" s="98"/>
      <c r="O63" s="98"/>
      <c r="P63" s="98"/>
      <c r="Q63" s="98"/>
      <c r="R63" s="98"/>
      <c r="S63" s="98"/>
      <c r="T63" s="98"/>
      <c r="U63" s="98"/>
      <c r="V63" s="98"/>
      <c r="W63" s="98"/>
      <c r="X63" s="98"/>
      <c r="Y63" s="98"/>
      <c r="Z63" s="98"/>
      <c r="AA63" s="98"/>
      <c r="AB63" s="98"/>
      <c r="AC63" s="98"/>
      <c r="AD63" s="98"/>
      <c r="AE63" s="98"/>
      <c r="AH63" s="1"/>
    </row>
    <row r="64" spans="1:34" s="97" customFormat="1" ht="15.95" customHeight="1">
      <c r="A64" s="98"/>
      <c r="B64" s="98"/>
      <c r="C64" s="98"/>
      <c r="D64" s="98"/>
      <c r="E64" s="98"/>
      <c r="F64" s="98"/>
      <c r="G64" s="98"/>
      <c r="H64" s="98"/>
      <c r="I64" s="98"/>
      <c r="J64" s="98"/>
      <c r="K64" s="98"/>
      <c r="L64" s="98"/>
      <c r="M64" s="98"/>
      <c r="N64" s="98"/>
      <c r="O64" s="98"/>
      <c r="P64" s="98"/>
      <c r="Q64" s="98"/>
      <c r="R64" s="98"/>
      <c r="S64" s="98"/>
      <c r="T64" s="98"/>
      <c r="U64" s="98"/>
      <c r="V64" s="98"/>
      <c r="W64" s="98"/>
      <c r="X64" s="98"/>
      <c r="Y64" s="98"/>
      <c r="Z64" s="98"/>
      <c r="AA64" s="98"/>
      <c r="AB64" s="98"/>
      <c r="AC64" s="98"/>
      <c r="AD64" s="98"/>
      <c r="AE64" s="98"/>
      <c r="AH64" s="1"/>
    </row>
    <row r="65" spans="1:34" s="97" customFormat="1" ht="15.95" customHeight="1">
      <c r="A65" s="98"/>
      <c r="B65" s="98"/>
      <c r="C65" s="98"/>
      <c r="D65" s="98"/>
      <c r="E65" s="98"/>
      <c r="F65" s="98"/>
      <c r="G65" s="98"/>
      <c r="H65" s="98"/>
      <c r="I65" s="98"/>
      <c r="J65" s="98"/>
      <c r="K65" s="98"/>
      <c r="L65" s="98"/>
      <c r="M65" s="98"/>
      <c r="N65" s="98"/>
      <c r="O65" s="98"/>
      <c r="P65" s="98"/>
      <c r="Q65" s="98"/>
      <c r="R65" s="98"/>
      <c r="S65" s="98"/>
      <c r="T65" s="98"/>
      <c r="U65" s="98"/>
      <c r="V65" s="98"/>
      <c r="W65" s="98"/>
      <c r="X65" s="98"/>
      <c r="Y65" s="98"/>
      <c r="Z65" s="98"/>
      <c r="AA65" s="98"/>
      <c r="AB65" s="98"/>
      <c r="AC65" s="98"/>
      <c r="AD65" s="98"/>
      <c r="AE65" s="98"/>
      <c r="AH65" s="1"/>
    </row>
    <row r="66" spans="1:34" s="97" customFormat="1" ht="15.95" customHeight="1">
      <c r="A66" s="98"/>
      <c r="B66" s="98"/>
      <c r="C66" s="98"/>
      <c r="D66" s="98"/>
      <c r="E66" s="98"/>
      <c r="F66" s="98"/>
      <c r="G66" s="98"/>
      <c r="H66" s="98"/>
      <c r="I66" s="98"/>
      <c r="J66" s="98"/>
      <c r="K66" s="98"/>
      <c r="L66" s="98"/>
      <c r="M66" s="98"/>
      <c r="N66" s="98"/>
      <c r="O66" s="98"/>
      <c r="P66" s="98"/>
      <c r="Q66" s="98"/>
      <c r="R66" s="98"/>
      <c r="S66" s="98"/>
      <c r="T66" s="98"/>
      <c r="U66" s="98"/>
      <c r="V66" s="98"/>
      <c r="W66" s="98"/>
      <c r="X66" s="98"/>
      <c r="Y66" s="98"/>
      <c r="Z66" s="98"/>
      <c r="AA66" s="98"/>
      <c r="AB66" s="98"/>
      <c r="AC66" s="98"/>
      <c r="AD66" s="98"/>
      <c r="AE66" s="98"/>
      <c r="AH66" s="1"/>
    </row>
    <row r="67" spans="1:34" s="97" customFormat="1" ht="15.95" customHeight="1">
      <c r="B67" s="98"/>
      <c r="AH67" s="1"/>
    </row>
    <row r="68" spans="1:34" s="97" customFormat="1" ht="15.95" customHeight="1">
      <c r="B68" s="98"/>
      <c r="AH68" s="1"/>
    </row>
    <row r="69" spans="1:34" s="97" customFormat="1" ht="15.95" customHeight="1">
      <c r="B69" s="98"/>
      <c r="AH69" s="1"/>
    </row>
    <row r="70" spans="1:34" s="97" customFormat="1" ht="15.95" customHeight="1">
      <c r="B70" s="98"/>
      <c r="AH70" s="1"/>
    </row>
    <row r="71" spans="1:34" s="97" customFormat="1" ht="15.95" customHeight="1">
      <c r="B71" s="98"/>
      <c r="AH71" s="1"/>
    </row>
    <row r="72" spans="1:34" s="97" customFormat="1" ht="15.95" customHeight="1">
      <c r="B72" s="98"/>
      <c r="AH72" s="1"/>
    </row>
    <row r="73" spans="1:34" s="97" customFormat="1">
      <c r="AH73" s="1"/>
    </row>
    <row r="74" spans="1:34" s="97" customFormat="1">
      <c r="A74" s="9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98"/>
      <c r="AD74" s="98"/>
      <c r="AE74" s="98"/>
      <c r="AH74" s="1"/>
    </row>
    <row r="75" spans="1:34" s="97" customFormat="1">
      <c r="A75" s="98"/>
      <c r="B75" s="98"/>
      <c r="C75" s="98"/>
      <c r="D75" s="98"/>
      <c r="E75" s="98"/>
      <c r="F75" s="98"/>
      <c r="G75" s="98"/>
      <c r="H75" s="98"/>
      <c r="I75" s="98"/>
      <c r="J75" s="98"/>
      <c r="K75" s="98"/>
      <c r="L75" s="98"/>
      <c r="M75" s="98"/>
      <c r="N75" s="98"/>
      <c r="O75" s="98"/>
      <c r="P75" s="98"/>
      <c r="Q75" s="98"/>
      <c r="R75" s="98"/>
      <c r="S75" s="98"/>
      <c r="T75" s="98"/>
      <c r="U75" s="98"/>
      <c r="V75" s="98"/>
      <c r="W75" s="98"/>
      <c r="X75" s="98"/>
      <c r="Y75" s="98"/>
      <c r="Z75" s="98"/>
      <c r="AA75" s="98"/>
      <c r="AB75" s="98"/>
      <c r="AC75" s="98"/>
      <c r="AD75" s="98"/>
      <c r="AE75" s="98"/>
      <c r="AH75" s="1"/>
    </row>
    <row r="76" spans="1:34" s="97" customFormat="1">
      <c r="A76" s="98"/>
      <c r="B76" s="98"/>
      <c r="C76" s="98"/>
      <c r="D76" s="98"/>
      <c r="E76" s="98"/>
      <c r="F76" s="98"/>
      <c r="G76" s="98"/>
      <c r="H76" s="98"/>
      <c r="I76" s="98"/>
      <c r="J76" s="98"/>
      <c r="K76" s="98"/>
      <c r="L76" s="98"/>
      <c r="M76" s="98"/>
      <c r="N76" s="98"/>
      <c r="O76" s="98"/>
      <c r="P76" s="98"/>
      <c r="Q76" s="98"/>
      <c r="R76" s="98"/>
      <c r="S76" s="98"/>
      <c r="T76" s="98"/>
      <c r="U76" s="98"/>
      <c r="V76" s="98"/>
      <c r="W76" s="98"/>
      <c r="X76" s="98"/>
      <c r="Y76" s="98"/>
      <c r="Z76" s="98"/>
      <c r="AA76" s="98"/>
      <c r="AB76" s="98"/>
      <c r="AC76" s="98"/>
      <c r="AD76" s="98"/>
      <c r="AE76" s="98"/>
      <c r="AH76" s="1"/>
    </row>
    <row r="77" spans="1:34" s="97" customFormat="1">
      <c r="A77" s="98"/>
      <c r="B77" s="98"/>
      <c r="C77" s="98"/>
      <c r="D77" s="98"/>
      <c r="E77" s="98"/>
      <c r="F77" s="98"/>
      <c r="G77" s="98"/>
      <c r="H77" s="98"/>
      <c r="I77" s="98"/>
      <c r="J77" s="98"/>
      <c r="K77" s="98"/>
      <c r="L77" s="98"/>
      <c r="M77" s="98"/>
      <c r="N77" s="98"/>
      <c r="O77" s="98"/>
      <c r="P77" s="98"/>
      <c r="Q77" s="98"/>
      <c r="R77" s="98"/>
      <c r="S77" s="98"/>
      <c r="T77" s="98"/>
      <c r="U77" s="98"/>
      <c r="V77" s="98"/>
      <c r="W77" s="98"/>
      <c r="X77" s="98"/>
      <c r="Y77" s="98"/>
      <c r="Z77" s="98"/>
      <c r="AA77" s="98"/>
      <c r="AB77" s="98"/>
      <c r="AC77" s="98"/>
      <c r="AD77" s="98"/>
      <c r="AE77" s="98"/>
      <c r="AH77" s="1"/>
    </row>
    <row r="78" spans="1:34" s="97" customFormat="1">
      <c r="A78" s="98"/>
      <c r="B78" s="98"/>
      <c r="C78" s="98"/>
      <c r="D78" s="98"/>
      <c r="E78" s="98"/>
      <c r="F78" s="98"/>
      <c r="G78" s="98"/>
      <c r="H78" s="98"/>
      <c r="I78" s="98"/>
      <c r="J78" s="98"/>
      <c r="K78" s="98"/>
      <c r="L78" s="98"/>
      <c r="M78" s="98"/>
      <c r="N78" s="98"/>
      <c r="O78" s="98"/>
      <c r="P78" s="98"/>
      <c r="Q78" s="98"/>
      <c r="R78" s="98"/>
      <c r="S78" s="98"/>
      <c r="T78" s="98"/>
      <c r="U78" s="98"/>
      <c r="V78" s="98"/>
      <c r="W78" s="98"/>
      <c r="X78" s="98"/>
      <c r="Y78" s="98"/>
      <c r="Z78" s="98"/>
      <c r="AA78" s="98"/>
      <c r="AB78" s="98"/>
      <c r="AC78" s="98"/>
      <c r="AD78" s="98"/>
      <c r="AE78" s="98"/>
      <c r="AH78" s="1"/>
    </row>
    <row r="79" spans="1:34" s="97" customFormat="1">
      <c r="A79" s="98"/>
      <c r="B79" s="98"/>
      <c r="C79" s="98"/>
      <c r="D79" s="98"/>
      <c r="E79" s="98"/>
      <c r="F79" s="98"/>
      <c r="G79" s="98"/>
      <c r="H79" s="98"/>
      <c r="I79" s="98"/>
      <c r="J79" s="98"/>
      <c r="K79" s="98"/>
      <c r="L79" s="98"/>
      <c r="M79" s="98"/>
      <c r="N79" s="98"/>
      <c r="O79" s="98"/>
      <c r="P79" s="98"/>
      <c r="Q79" s="98"/>
      <c r="R79" s="98"/>
      <c r="S79" s="98"/>
      <c r="T79" s="98"/>
      <c r="U79" s="98"/>
      <c r="V79" s="98"/>
      <c r="W79" s="98"/>
      <c r="X79" s="98"/>
      <c r="Y79" s="98"/>
      <c r="Z79" s="98"/>
      <c r="AA79" s="98"/>
      <c r="AB79" s="98"/>
      <c r="AC79" s="98"/>
      <c r="AD79" s="98"/>
      <c r="AE79" s="98"/>
      <c r="AH79" s="1"/>
    </row>
    <row r="80" spans="1:34" s="97" customFormat="1">
      <c r="A80" s="98"/>
      <c r="B80" s="98"/>
      <c r="C80" s="98"/>
      <c r="D80" s="98"/>
      <c r="E80" s="98"/>
      <c r="F80" s="98"/>
      <c r="G80" s="98"/>
      <c r="H80" s="98"/>
      <c r="I80" s="98"/>
      <c r="J80" s="98"/>
      <c r="K80" s="98"/>
      <c r="L80" s="98"/>
      <c r="M80" s="98"/>
      <c r="N80" s="98"/>
      <c r="O80" s="98"/>
      <c r="P80" s="98"/>
      <c r="Q80" s="98"/>
      <c r="R80" s="98"/>
      <c r="S80" s="98"/>
      <c r="T80" s="98"/>
      <c r="U80" s="98"/>
      <c r="V80" s="98"/>
      <c r="W80" s="98"/>
      <c r="X80" s="98"/>
      <c r="Y80" s="98"/>
      <c r="Z80" s="98"/>
      <c r="AA80" s="98"/>
      <c r="AB80" s="98"/>
      <c r="AC80" s="98"/>
      <c r="AD80" s="98"/>
      <c r="AE80" s="98"/>
      <c r="AH80" s="1"/>
    </row>
    <row r="81" spans="1:34" s="97" customFormat="1">
      <c r="A81" s="98"/>
      <c r="B81" s="98"/>
      <c r="C81" s="98"/>
      <c r="D81" s="98"/>
      <c r="E81" s="98"/>
      <c r="F81" s="98"/>
      <c r="G81" s="98"/>
      <c r="H81" s="98"/>
      <c r="I81" s="98"/>
      <c r="J81" s="98"/>
      <c r="K81" s="98"/>
      <c r="L81" s="98"/>
      <c r="M81" s="98"/>
      <c r="N81" s="98"/>
      <c r="O81" s="98"/>
      <c r="P81" s="98"/>
      <c r="Q81" s="98"/>
      <c r="R81" s="98"/>
      <c r="S81" s="98"/>
      <c r="T81" s="98"/>
      <c r="U81" s="98"/>
      <c r="V81" s="98"/>
      <c r="W81" s="98"/>
      <c r="X81" s="98"/>
      <c r="Y81" s="98"/>
      <c r="Z81" s="98"/>
      <c r="AA81" s="98"/>
      <c r="AB81" s="98"/>
      <c r="AC81" s="98"/>
      <c r="AD81" s="98"/>
      <c r="AE81" s="98"/>
      <c r="AH81" s="1"/>
    </row>
    <row r="82" spans="1:34" s="97" customFormat="1">
      <c r="A82" s="98"/>
      <c r="B82" s="98"/>
      <c r="C82" s="98"/>
      <c r="D82" s="98"/>
      <c r="E82" s="98"/>
      <c r="F82" s="98"/>
      <c r="G82" s="98"/>
      <c r="H82" s="98"/>
      <c r="I82" s="98"/>
      <c r="J82" s="98"/>
      <c r="K82" s="98"/>
      <c r="L82" s="98"/>
      <c r="M82" s="98"/>
      <c r="N82" s="98"/>
      <c r="O82" s="98"/>
      <c r="P82" s="98"/>
      <c r="Q82" s="98"/>
      <c r="R82" s="98"/>
      <c r="S82" s="98"/>
      <c r="T82" s="98"/>
      <c r="U82" s="98"/>
      <c r="V82" s="98"/>
      <c r="W82" s="98"/>
      <c r="X82" s="98"/>
      <c r="Y82" s="98"/>
      <c r="Z82" s="98"/>
      <c r="AA82" s="98"/>
      <c r="AB82" s="98"/>
      <c r="AC82" s="98"/>
      <c r="AD82" s="98"/>
      <c r="AE82" s="98"/>
      <c r="AH82" s="1"/>
    </row>
    <row r="83" spans="1:34" s="97" customFormat="1">
      <c r="A83" s="98"/>
      <c r="B83" s="98"/>
      <c r="C83" s="98"/>
      <c r="D83" s="98"/>
      <c r="E83" s="98"/>
      <c r="F83" s="98"/>
      <c r="G83" s="98"/>
      <c r="H83" s="98"/>
      <c r="I83" s="98"/>
      <c r="J83" s="98"/>
      <c r="K83" s="98"/>
      <c r="L83" s="98"/>
      <c r="M83" s="98"/>
      <c r="N83" s="98"/>
      <c r="O83" s="98"/>
      <c r="P83" s="98"/>
      <c r="Q83" s="98"/>
      <c r="R83" s="98"/>
      <c r="S83" s="98"/>
      <c r="T83" s="98"/>
      <c r="U83" s="98"/>
      <c r="V83" s="98"/>
      <c r="W83" s="98"/>
      <c r="X83" s="98"/>
      <c r="Y83" s="98"/>
      <c r="Z83" s="98"/>
      <c r="AA83" s="98"/>
      <c r="AB83" s="98"/>
      <c r="AC83" s="98"/>
      <c r="AD83" s="98"/>
      <c r="AE83" s="98"/>
      <c r="AH83" s="1"/>
    </row>
    <row r="84" spans="1:34" ht="13.5" customHeight="1">
      <c r="A84" s="6"/>
      <c r="B84" s="3"/>
      <c r="C84" s="3"/>
      <c r="D84" s="3"/>
      <c r="E84" s="3"/>
      <c r="F84" s="3"/>
      <c r="G84" s="3"/>
      <c r="H84" s="213"/>
      <c r="I84" s="213"/>
      <c r="J84" s="213"/>
      <c r="K84" s="213"/>
      <c r="L84" s="213"/>
      <c r="M84" s="213"/>
      <c r="N84" s="213"/>
      <c r="O84" s="213"/>
      <c r="P84" s="213"/>
      <c r="Q84" s="213"/>
      <c r="R84" s="213"/>
      <c r="S84" s="213"/>
      <c r="T84" s="213"/>
      <c r="U84" s="213"/>
      <c r="V84" s="213"/>
      <c r="W84" s="213"/>
      <c r="X84" s="213"/>
      <c r="Y84" s="213"/>
      <c r="Z84" s="213"/>
      <c r="AA84" s="213"/>
      <c r="AB84" s="213"/>
      <c r="AC84" s="213"/>
      <c r="AD84" s="213"/>
      <c r="AE84" s="213"/>
    </row>
    <row r="85" spans="1:34">
      <c r="A85" s="6"/>
      <c r="B85" s="3"/>
      <c r="C85" s="3"/>
      <c r="D85" s="3"/>
      <c r="E85" s="3"/>
      <c r="F85" s="3"/>
      <c r="G85" s="3"/>
      <c r="H85" s="213"/>
      <c r="I85" s="213"/>
      <c r="J85" s="213"/>
      <c r="K85" s="213"/>
      <c r="L85" s="213"/>
      <c r="M85" s="213"/>
      <c r="N85" s="213"/>
      <c r="O85" s="213"/>
      <c r="P85" s="213"/>
      <c r="Q85" s="213"/>
      <c r="R85" s="213"/>
      <c r="S85" s="213"/>
      <c r="T85" s="213"/>
      <c r="U85" s="213"/>
      <c r="V85" s="213"/>
      <c r="W85" s="213"/>
      <c r="X85" s="213"/>
      <c r="Y85" s="213"/>
      <c r="Z85" s="213"/>
      <c r="AA85" s="213"/>
      <c r="AB85" s="213"/>
      <c r="AC85" s="213"/>
      <c r="AD85" s="213"/>
      <c r="AE85" s="213"/>
    </row>
    <row r="86" spans="1:34">
      <c r="A86" s="6"/>
      <c r="B86" s="98"/>
      <c r="C86" s="3"/>
      <c r="D86" s="3"/>
      <c r="E86" s="3"/>
      <c r="F86" s="3"/>
      <c r="G86" s="3"/>
      <c r="H86" s="213"/>
      <c r="I86" s="213"/>
      <c r="J86" s="213"/>
      <c r="K86" s="213"/>
      <c r="L86" s="213"/>
      <c r="M86" s="213"/>
      <c r="N86" s="213"/>
      <c r="O86" s="213"/>
      <c r="P86" s="213"/>
      <c r="Q86" s="213"/>
      <c r="R86" s="213"/>
      <c r="S86" s="213"/>
      <c r="T86" s="213"/>
      <c r="U86" s="213"/>
      <c r="V86" s="213"/>
      <c r="W86" s="213"/>
      <c r="X86" s="213"/>
      <c r="Y86" s="213"/>
      <c r="Z86" s="213"/>
      <c r="AA86" s="213"/>
      <c r="AB86" s="213"/>
      <c r="AC86" s="213"/>
      <c r="AD86" s="213"/>
      <c r="AE86" s="213"/>
    </row>
    <row r="87" spans="1:34">
      <c r="A87" s="6"/>
      <c r="B87" s="98"/>
      <c r="C87" s="3"/>
      <c r="D87" s="3"/>
      <c r="E87" s="3"/>
      <c r="F87" s="3"/>
      <c r="G87" s="3"/>
      <c r="H87" s="3"/>
      <c r="I87" s="3"/>
      <c r="J87" s="3"/>
      <c r="K87" s="3"/>
      <c r="L87" s="6"/>
      <c r="M87" s="3"/>
      <c r="N87" s="6"/>
      <c r="O87" s="6"/>
      <c r="P87" s="3"/>
      <c r="Q87" s="3"/>
      <c r="R87" s="6"/>
      <c r="S87" s="3"/>
      <c r="T87" s="3"/>
      <c r="U87" s="3"/>
      <c r="V87" s="2"/>
      <c r="W87" s="2"/>
      <c r="X87" s="3"/>
      <c r="Y87" s="3"/>
      <c r="Z87" s="3"/>
      <c r="AA87" s="3"/>
      <c r="AB87" s="3"/>
      <c r="AC87" s="3"/>
      <c r="AD87" s="3"/>
      <c r="AE87" s="3"/>
    </row>
    <row r="88" spans="1:34">
      <c r="A88" s="6"/>
      <c r="B88" s="3"/>
      <c r="C88" s="3"/>
      <c r="D88" s="3"/>
      <c r="E88" s="3"/>
      <c r="F88" s="3"/>
      <c r="G88" s="3"/>
      <c r="H88" s="3"/>
      <c r="I88" s="3"/>
      <c r="J88" s="3"/>
      <c r="K88" s="3"/>
      <c r="L88" s="6"/>
      <c r="M88" s="3"/>
      <c r="N88" s="6"/>
      <c r="O88" s="6"/>
      <c r="P88" s="3"/>
      <c r="Q88" s="3"/>
      <c r="R88" s="6"/>
      <c r="S88" s="3"/>
      <c r="T88" s="3"/>
      <c r="U88" s="3"/>
      <c r="V88" s="2"/>
      <c r="W88" s="2"/>
      <c r="X88" s="3"/>
      <c r="Y88" s="3"/>
      <c r="Z88" s="3"/>
      <c r="AA88" s="3"/>
      <c r="AB88" s="3"/>
      <c r="AC88" s="3"/>
      <c r="AD88" s="3"/>
      <c r="AE88" s="3"/>
    </row>
    <row r="89" spans="1:34" ht="13.5" customHeight="1">
      <c r="C89" s="3"/>
      <c r="D89" s="3"/>
      <c r="E89" s="3"/>
      <c r="F89" s="3"/>
      <c r="G89" s="3"/>
      <c r="H89" s="3"/>
      <c r="I89" s="3"/>
      <c r="J89" s="3"/>
      <c r="K89" s="3"/>
      <c r="L89" s="3"/>
      <c r="M89" s="3"/>
      <c r="N89" s="3"/>
      <c r="O89" s="3"/>
      <c r="P89" s="3"/>
      <c r="Q89" s="3"/>
      <c r="R89" s="3"/>
      <c r="S89" s="3"/>
      <c r="T89" s="3"/>
      <c r="U89" s="3"/>
      <c r="V89" s="2"/>
      <c r="W89" s="2"/>
      <c r="X89" s="3"/>
      <c r="Y89" s="3"/>
      <c r="Z89" s="3"/>
      <c r="AA89" s="3"/>
      <c r="AB89" s="3"/>
      <c r="AC89" s="3"/>
      <c r="AD89" s="3"/>
      <c r="AE89" s="3"/>
    </row>
    <row r="90" spans="1:34" ht="15" customHeight="1">
      <c r="A90" s="6"/>
      <c r="C90" s="3"/>
      <c r="D90" s="3"/>
      <c r="E90" s="5"/>
      <c r="F90" s="3"/>
      <c r="G90" s="3"/>
      <c r="H90" s="3"/>
      <c r="I90" s="5"/>
      <c r="J90" s="3"/>
      <c r="K90" s="3"/>
      <c r="L90" s="6"/>
      <c r="M90" s="3"/>
      <c r="N90" s="3"/>
      <c r="O90" s="3"/>
      <c r="P90" s="3"/>
      <c r="Q90" s="3"/>
      <c r="R90" s="3"/>
      <c r="S90" s="3"/>
      <c r="T90" s="3"/>
      <c r="U90" s="5"/>
      <c r="V90" s="1473"/>
      <c r="W90" s="1473"/>
      <c r="X90" s="1473"/>
      <c r="Y90" s="1473"/>
      <c r="Z90" s="1473"/>
      <c r="AA90" s="1473"/>
      <c r="AB90" s="1473"/>
      <c r="AC90" s="1473"/>
      <c r="AD90" s="1473"/>
      <c r="AE90" s="5"/>
    </row>
    <row r="91" spans="1:34" ht="15" customHeight="1">
      <c r="A91" s="2"/>
      <c r="B91" s="2"/>
      <c r="C91" s="2"/>
      <c r="D91" s="2"/>
      <c r="E91" s="5"/>
      <c r="F91" s="1473"/>
      <c r="G91" s="1473"/>
      <c r="H91" s="1473"/>
      <c r="I91" s="5"/>
      <c r="J91" s="2"/>
      <c r="K91" s="3"/>
      <c r="L91" s="3"/>
      <c r="M91" s="3"/>
      <c r="N91" s="3"/>
      <c r="O91" s="3"/>
      <c r="P91" s="3"/>
      <c r="Q91" s="3"/>
      <c r="R91" s="3"/>
      <c r="S91" s="3"/>
      <c r="T91" s="3"/>
      <c r="U91" s="5"/>
      <c r="V91" s="1473"/>
      <c r="W91" s="1473"/>
      <c r="X91" s="1473"/>
      <c r="Y91" s="1473"/>
      <c r="Z91" s="1473"/>
      <c r="AA91" s="1473"/>
      <c r="AB91" s="1473"/>
      <c r="AC91" s="1473"/>
      <c r="AD91" s="1473"/>
      <c r="AE91" s="33"/>
    </row>
    <row r="92" spans="1:34" ht="15" customHeight="1">
      <c r="A92" s="2"/>
      <c r="B92" s="2"/>
      <c r="C92" s="2"/>
      <c r="D92" s="2"/>
      <c r="E92" s="5"/>
      <c r="F92" s="1473"/>
      <c r="G92" s="1473"/>
      <c r="H92" s="1473"/>
      <c r="I92" s="5"/>
      <c r="J92" s="2"/>
      <c r="K92" s="3"/>
      <c r="L92" s="3"/>
      <c r="M92" s="3"/>
      <c r="N92" s="3"/>
      <c r="O92" s="3"/>
      <c r="P92" s="3"/>
      <c r="Q92" s="3"/>
      <c r="R92" s="3"/>
      <c r="S92" s="3"/>
      <c r="T92" s="3"/>
      <c r="U92" s="5"/>
      <c r="V92" s="1473"/>
      <c r="W92" s="1473"/>
      <c r="X92" s="1473"/>
      <c r="Y92" s="1473"/>
      <c r="Z92" s="1473"/>
      <c r="AA92" s="1473"/>
      <c r="AB92" s="1473"/>
      <c r="AC92" s="1473"/>
      <c r="AD92" s="1473"/>
      <c r="AE92" s="33"/>
    </row>
    <row r="93" spans="1:34" ht="13.5" customHeight="1">
      <c r="A93" s="6"/>
      <c r="B93" s="3"/>
      <c r="C93" s="3"/>
      <c r="D93" s="3"/>
      <c r="E93" s="3"/>
      <c r="F93" s="3"/>
      <c r="G93" s="3"/>
      <c r="H93" s="3"/>
      <c r="I93" s="1531"/>
      <c r="J93" s="1531"/>
      <c r="K93" s="1531"/>
      <c r="L93" s="1531"/>
      <c r="M93" s="1531"/>
      <c r="N93" s="1531"/>
      <c r="O93" s="1531"/>
      <c r="P93" s="1531"/>
      <c r="Q93" s="1531"/>
      <c r="R93" s="1531"/>
      <c r="S93" s="1531"/>
      <c r="T93" s="1531"/>
      <c r="U93" s="1531"/>
      <c r="V93" s="1531"/>
      <c r="W93" s="1531"/>
      <c r="X93" s="1531"/>
      <c r="Y93" s="1531"/>
      <c r="Z93" s="1531"/>
      <c r="AA93" s="1531"/>
      <c r="AB93" s="1531"/>
      <c r="AC93" s="1531"/>
      <c r="AD93" s="1531"/>
      <c r="AE93" s="1531"/>
    </row>
    <row r="94" spans="1:34" ht="15.75" customHeight="1">
      <c r="A94" s="2"/>
      <c r="B94" s="2"/>
      <c r="C94" s="2"/>
      <c r="D94" s="2"/>
      <c r="E94" s="2"/>
      <c r="F94" s="2"/>
      <c r="G94" s="2"/>
      <c r="H94" s="2"/>
      <c r="I94" s="1531"/>
      <c r="J94" s="1531"/>
      <c r="K94" s="1531"/>
      <c r="L94" s="1531"/>
      <c r="M94" s="1531"/>
      <c r="N94" s="1531"/>
      <c r="O94" s="1531"/>
      <c r="P94" s="1531"/>
      <c r="Q94" s="1531"/>
      <c r="R94" s="1531"/>
      <c r="S94" s="1531"/>
      <c r="T94" s="1531"/>
      <c r="U94" s="1531"/>
      <c r="V94" s="1531"/>
      <c r="W94" s="1531"/>
      <c r="X94" s="1531"/>
      <c r="Y94" s="1531"/>
      <c r="Z94" s="1531"/>
      <c r="AA94" s="1531"/>
      <c r="AB94" s="1531"/>
      <c r="AC94" s="1531"/>
      <c r="AD94" s="1531"/>
      <c r="AE94" s="1531"/>
    </row>
    <row r="95" spans="1:34" ht="15.75" customHeight="1">
      <c r="A95" s="6"/>
      <c r="B95" s="3"/>
      <c r="C95" s="3"/>
      <c r="D95" s="3"/>
      <c r="E95" s="3"/>
      <c r="F95" s="3"/>
      <c r="G95" s="3"/>
      <c r="H95" s="3"/>
      <c r="I95" s="1531"/>
      <c r="J95" s="1602"/>
      <c r="K95" s="1602"/>
      <c r="L95" s="1602"/>
      <c r="M95" s="1602"/>
      <c r="N95" s="1602"/>
      <c r="O95" s="1602"/>
      <c r="P95" s="1602"/>
      <c r="Q95" s="1602"/>
      <c r="R95" s="1602"/>
      <c r="S95" s="1602"/>
      <c r="T95" s="1602"/>
      <c r="U95" s="1602"/>
      <c r="V95" s="1602"/>
      <c r="W95" s="1602"/>
      <c r="X95" s="1602"/>
      <c r="Y95" s="1602"/>
      <c r="Z95" s="1602"/>
      <c r="AA95" s="1602"/>
      <c r="AB95" s="1602"/>
      <c r="AC95" s="1602"/>
      <c r="AD95" s="1602"/>
      <c r="AE95" s="1602"/>
    </row>
    <row r="96" spans="1:34" ht="15.75" customHeight="1">
      <c r="A96" s="2"/>
      <c r="B96" s="2"/>
      <c r="C96" s="2"/>
      <c r="D96" s="2"/>
      <c r="E96" s="2"/>
      <c r="F96" s="2"/>
      <c r="G96" s="2"/>
      <c r="H96" s="2"/>
      <c r="I96" s="1602"/>
      <c r="J96" s="1602"/>
      <c r="K96" s="1602"/>
      <c r="L96" s="1602"/>
      <c r="M96" s="1602"/>
      <c r="N96" s="1602"/>
      <c r="O96" s="1602"/>
      <c r="P96" s="1602"/>
      <c r="Q96" s="1602"/>
      <c r="R96" s="1602"/>
      <c r="S96" s="1602"/>
      <c r="T96" s="1602"/>
      <c r="U96" s="1602"/>
      <c r="V96" s="1602"/>
      <c r="W96" s="1602"/>
      <c r="X96" s="1602"/>
      <c r="Y96" s="1602"/>
      <c r="Z96" s="1602"/>
      <c r="AA96" s="1602"/>
      <c r="AB96" s="1602"/>
      <c r="AC96" s="1602"/>
      <c r="AD96" s="1602"/>
      <c r="AE96" s="1602"/>
    </row>
    <row r="97" spans="1:31" ht="18" customHeight="1">
      <c r="A97" s="1501"/>
      <c r="B97" s="1501"/>
      <c r="C97" s="1501"/>
      <c r="D97" s="1501"/>
      <c r="E97" s="1501"/>
      <c r="F97" s="1501"/>
      <c r="G97" s="1501"/>
      <c r="H97" s="1501"/>
      <c r="I97" s="1501"/>
      <c r="J97" s="1501"/>
      <c r="K97" s="1501"/>
      <c r="L97" s="1501"/>
      <c r="M97" s="1501"/>
      <c r="N97" s="1501"/>
      <c r="O97" s="1501"/>
      <c r="P97" s="1501"/>
      <c r="Q97" s="1501"/>
      <c r="R97" s="1501"/>
      <c r="S97" s="1501"/>
      <c r="T97" s="1501"/>
      <c r="U97" s="1501"/>
      <c r="V97" s="1501"/>
      <c r="W97" s="1501"/>
      <c r="X97" s="1501"/>
      <c r="Y97" s="1501"/>
      <c r="Z97" s="1501"/>
      <c r="AA97" s="1501"/>
      <c r="AB97" s="1501"/>
      <c r="AC97" s="1501"/>
      <c r="AD97" s="1501"/>
      <c r="AE97" s="1501"/>
    </row>
    <row r="98" spans="1:31"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row>
    <row r="99" spans="1:31" ht="15.75" customHeight="1">
      <c r="A99" s="6"/>
      <c r="B99" s="3"/>
      <c r="C99" s="3"/>
      <c r="D99" s="3"/>
      <c r="E99" s="3"/>
      <c r="F99" s="1473"/>
      <c r="G99" s="1473"/>
      <c r="H99" s="1473"/>
      <c r="I99" s="1473"/>
      <c r="K99" s="3"/>
      <c r="L99" s="3"/>
      <c r="M99" s="3"/>
      <c r="N99" s="3"/>
      <c r="O99" s="3"/>
      <c r="P99" s="3"/>
      <c r="Q99" s="3"/>
      <c r="R99" s="3"/>
      <c r="S99" s="3"/>
      <c r="T99" s="3"/>
      <c r="U99" s="3"/>
      <c r="V99" s="3"/>
      <c r="W99" s="3"/>
      <c r="X99" s="3"/>
      <c r="Y99" s="3"/>
      <c r="Z99" s="3"/>
      <c r="AA99" s="3"/>
      <c r="AB99" s="3"/>
      <c r="AC99" s="3"/>
      <c r="AD99" s="3"/>
      <c r="AE99" s="3"/>
    </row>
    <row r="100" spans="1:31" ht="15.75" customHeight="1">
      <c r="A100" s="6"/>
      <c r="B100" s="3"/>
      <c r="C100" s="3"/>
      <c r="D100" s="3"/>
      <c r="E100" s="3"/>
      <c r="F100" s="3"/>
      <c r="G100" s="1473"/>
      <c r="H100" s="1473"/>
      <c r="I100" s="3"/>
      <c r="J100" s="1550"/>
      <c r="K100" s="1550"/>
      <c r="L100" s="1550"/>
      <c r="M100" s="1550"/>
      <c r="N100" s="1550"/>
      <c r="O100" s="1550"/>
      <c r="P100" s="1550"/>
      <c r="Q100" s="1550"/>
      <c r="R100" s="1550"/>
      <c r="S100" s="1550"/>
      <c r="T100" s="1550"/>
      <c r="U100" s="1550"/>
      <c r="V100" s="1550"/>
      <c r="W100" s="1550"/>
      <c r="X100" s="1550"/>
      <c r="Y100" s="1550"/>
      <c r="Z100" s="1550"/>
      <c r="AA100" s="1550"/>
      <c r="AB100" s="1550"/>
      <c r="AC100" s="1550"/>
      <c r="AD100" s="1550"/>
      <c r="AE100" s="1550"/>
    </row>
    <row r="101" spans="1:31" ht="15.75" customHeight="1">
      <c r="A101" s="3"/>
      <c r="B101" s="3"/>
      <c r="C101" s="3"/>
      <c r="D101" s="3"/>
      <c r="E101" s="3"/>
      <c r="F101" s="3"/>
      <c r="G101" s="1473"/>
      <c r="H101" s="1473"/>
      <c r="I101" s="3"/>
      <c r="J101" s="1550"/>
      <c r="K101" s="1550"/>
      <c r="L101" s="1550"/>
      <c r="M101" s="1550"/>
      <c r="N101" s="1550"/>
      <c r="O101" s="1550"/>
      <c r="P101" s="1550"/>
      <c r="Q101" s="1550"/>
      <c r="R101" s="1550"/>
      <c r="S101" s="1550"/>
      <c r="T101" s="1550"/>
      <c r="U101" s="1550"/>
      <c r="V101" s="1550"/>
      <c r="W101" s="1550"/>
      <c r="X101" s="1550"/>
      <c r="Y101" s="1550"/>
      <c r="Z101" s="1550"/>
      <c r="AA101" s="1550"/>
      <c r="AB101" s="1550"/>
      <c r="AC101" s="1550"/>
      <c r="AD101" s="1550"/>
      <c r="AE101" s="1550"/>
    </row>
    <row r="102" spans="1:31" ht="15.75" customHeight="1">
      <c r="A102" s="3"/>
      <c r="B102" s="3"/>
      <c r="C102" s="3"/>
      <c r="D102" s="3"/>
      <c r="E102" s="3"/>
      <c r="F102" s="3"/>
      <c r="G102" s="1473"/>
      <c r="H102" s="1473"/>
      <c r="I102" s="3"/>
      <c r="J102" s="1550"/>
      <c r="K102" s="1550"/>
      <c r="L102" s="1550"/>
      <c r="M102" s="1550"/>
      <c r="N102" s="1550"/>
      <c r="O102" s="1550"/>
      <c r="P102" s="1550"/>
      <c r="Q102" s="1550"/>
      <c r="R102" s="1550"/>
      <c r="S102" s="1550"/>
      <c r="T102" s="1550"/>
      <c r="U102" s="1550"/>
      <c r="V102" s="1550"/>
      <c r="W102" s="1550"/>
      <c r="X102" s="1550"/>
      <c r="Y102" s="1550"/>
      <c r="Z102" s="1550"/>
      <c r="AA102" s="1550"/>
      <c r="AB102" s="1550"/>
      <c r="AC102" s="1550"/>
      <c r="AD102" s="1550"/>
      <c r="AE102" s="1550"/>
    </row>
    <row r="103" spans="1:31"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row>
    <row r="104" spans="1:31" ht="15.75" customHeight="1">
      <c r="A104" s="6"/>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row>
    <row r="105" spans="1:31">
      <c r="A105" s="6"/>
      <c r="B105" s="6"/>
      <c r="C105" s="3"/>
      <c r="D105" s="3"/>
      <c r="E105" s="6"/>
      <c r="F105" s="3"/>
      <c r="G105" s="3"/>
      <c r="H105" s="6"/>
      <c r="I105" s="3"/>
      <c r="J105" s="3"/>
      <c r="K105" s="6"/>
      <c r="L105" s="3"/>
      <c r="M105" s="3"/>
      <c r="N105" s="6"/>
      <c r="O105" s="6"/>
      <c r="P105" s="3"/>
      <c r="Q105" s="3"/>
      <c r="R105" s="3"/>
      <c r="S105" s="3"/>
      <c r="T105" s="3"/>
      <c r="U105" s="6"/>
      <c r="V105" s="3"/>
      <c r="W105" s="3"/>
      <c r="X105" s="3"/>
      <c r="Y105" s="3"/>
      <c r="Z105" s="6"/>
      <c r="AA105" s="6"/>
      <c r="AB105" s="7"/>
      <c r="AC105" s="3"/>
      <c r="AD105" s="3"/>
      <c r="AE105" s="2"/>
    </row>
    <row r="106" spans="1:31" ht="15.75" customHeight="1">
      <c r="A106" s="6"/>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row>
    <row r="107" spans="1:31" ht="15.75" customHeight="1">
      <c r="A107" s="6"/>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row>
    <row r="108" spans="1:31" ht="15.75" customHeight="1">
      <c r="A108" s="6"/>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row>
    <row r="109" spans="1:31" ht="15.75" customHeight="1">
      <c r="A109" s="3"/>
      <c r="B109" s="3"/>
      <c r="C109" s="3"/>
      <c r="D109" s="3"/>
      <c r="E109" s="3"/>
      <c r="F109" s="3"/>
      <c r="G109" s="3"/>
      <c r="H109" s="3"/>
      <c r="I109" s="3"/>
      <c r="J109" s="3"/>
      <c r="K109" s="1473"/>
      <c r="L109" s="1473"/>
      <c r="M109" s="1473"/>
      <c r="N109" s="3"/>
      <c r="O109" s="3"/>
      <c r="P109" s="3"/>
      <c r="Q109" s="3"/>
      <c r="R109" s="3"/>
      <c r="S109" s="3"/>
      <c r="T109" s="3"/>
      <c r="U109" s="3"/>
      <c r="V109" s="3"/>
      <c r="W109" s="3"/>
      <c r="X109" s="3"/>
      <c r="Y109" s="3"/>
      <c r="Z109" s="3"/>
      <c r="AA109" s="3"/>
      <c r="AB109" s="3"/>
      <c r="AC109" s="3"/>
      <c r="AD109" s="3"/>
      <c r="AE109" s="3"/>
    </row>
    <row r="110" spans="1:31" ht="15.75" customHeight="1">
      <c r="A110" s="3"/>
      <c r="B110" s="3"/>
      <c r="C110" s="3"/>
      <c r="D110" s="3"/>
      <c r="E110" s="3"/>
      <c r="F110" s="3"/>
      <c r="G110" s="3"/>
      <c r="H110" s="3"/>
      <c r="I110" s="3"/>
      <c r="J110" s="3"/>
      <c r="K110" s="1473"/>
      <c r="L110" s="1473"/>
      <c r="M110" s="1473"/>
      <c r="N110" s="3"/>
      <c r="O110" s="3"/>
      <c r="P110" s="3"/>
      <c r="Q110" s="3"/>
      <c r="R110" s="3"/>
      <c r="S110" s="3"/>
      <c r="T110" s="3"/>
      <c r="U110" s="3"/>
      <c r="V110" s="3"/>
      <c r="W110" s="3"/>
      <c r="X110" s="3"/>
      <c r="Y110" s="3"/>
      <c r="Z110" s="3"/>
      <c r="AA110" s="3"/>
      <c r="AB110" s="3"/>
      <c r="AC110" s="3"/>
      <c r="AD110" s="3"/>
      <c r="AE110" s="3"/>
    </row>
    <row r="111" spans="1:31" ht="15.75" customHeight="1">
      <c r="A111" s="3"/>
      <c r="B111" s="3"/>
      <c r="C111" s="3"/>
      <c r="D111" s="3"/>
      <c r="E111" s="3"/>
      <c r="F111" s="3"/>
      <c r="G111" s="3"/>
      <c r="H111" s="3"/>
      <c r="I111" s="3"/>
      <c r="J111" s="3"/>
      <c r="K111" s="1473"/>
      <c r="L111" s="1473"/>
      <c r="M111" s="1473"/>
      <c r="N111" s="3"/>
      <c r="O111" s="3"/>
      <c r="P111" s="3"/>
      <c r="Q111" s="3"/>
      <c r="R111" s="3"/>
      <c r="S111" s="3"/>
      <c r="T111" s="3"/>
      <c r="U111" s="3"/>
      <c r="V111" s="3"/>
      <c r="W111" s="3"/>
      <c r="X111" s="3"/>
      <c r="Y111" s="3"/>
      <c r="Z111" s="3"/>
      <c r="AA111" s="3"/>
      <c r="AB111" s="3"/>
      <c r="AC111" s="3"/>
      <c r="AD111" s="3"/>
      <c r="AE111" s="3"/>
    </row>
    <row r="112" spans="1:31" ht="15.75" customHeight="1">
      <c r="A112" s="3"/>
      <c r="B112" s="3"/>
      <c r="C112" s="3"/>
      <c r="D112" s="3"/>
      <c r="E112" s="3"/>
      <c r="F112" s="3"/>
      <c r="G112" s="3"/>
      <c r="H112" s="3"/>
      <c r="I112" s="3"/>
      <c r="J112" s="3"/>
      <c r="K112" s="1473"/>
      <c r="L112" s="1473"/>
      <c r="M112" s="1473"/>
      <c r="N112" s="3"/>
      <c r="O112" s="3"/>
      <c r="P112" s="3"/>
      <c r="Q112" s="3"/>
      <c r="R112" s="3"/>
      <c r="S112" s="3"/>
      <c r="T112" s="3"/>
      <c r="U112" s="3"/>
      <c r="V112" s="3"/>
      <c r="W112" s="3"/>
      <c r="X112" s="3"/>
      <c r="Y112" s="3"/>
      <c r="Z112" s="3"/>
      <c r="AA112" s="3"/>
      <c r="AB112" s="3"/>
      <c r="AC112" s="3"/>
      <c r="AD112" s="3"/>
      <c r="AE112" s="3"/>
    </row>
    <row r="113" spans="1:31" ht="15.75" customHeight="1">
      <c r="A113" s="6"/>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row>
    <row r="114" spans="1:31" ht="15.75" customHeight="1">
      <c r="A114" s="3"/>
      <c r="B114" s="3"/>
      <c r="C114" s="3"/>
      <c r="D114" s="3"/>
      <c r="E114" s="3"/>
      <c r="F114" s="3"/>
      <c r="G114" s="3"/>
      <c r="H114" s="3"/>
      <c r="I114" s="3"/>
      <c r="J114" s="3"/>
      <c r="K114" s="1485"/>
      <c r="L114" s="1485"/>
      <c r="M114" s="1485"/>
      <c r="N114" s="1485"/>
      <c r="O114" s="784"/>
      <c r="P114" s="3"/>
      <c r="Q114" s="3"/>
      <c r="R114" s="3"/>
      <c r="S114" s="3"/>
      <c r="T114" s="3"/>
      <c r="U114" s="3"/>
      <c r="V114" s="3"/>
      <c r="W114" s="3"/>
      <c r="X114" s="3"/>
      <c r="Y114" s="3"/>
      <c r="Z114" s="3"/>
      <c r="AA114" s="3"/>
      <c r="AB114" s="3"/>
      <c r="AC114" s="3"/>
      <c r="AD114" s="3"/>
      <c r="AE114" s="3"/>
    </row>
    <row r="115" spans="1:31" ht="15.75" customHeight="1">
      <c r="A115" s="3"/>
      <c r="B115" s="3"/>
      <c r="C115" s="3"/>
      <c r="D115" s="3"/>
      <c r="E115" s="3"/>
      <c r="F115" s="3"/>
      <c r="G115" s="3"/>
      <c r="H115" s="3"/>
      <c r="I115" s="3"/>
      <c r="J115" s="3"/>
      <c r="K115" s="1485"/>
      <c r="L115" s="1485"/>
      <c r="M115" s="1485"/>
      <c r="N115" s="1485"/>
      <c r="O115" s="784"/>
      <c r="P115" s="3"/>
      <c r="Q115" s="3"/>
      <c r="R115" s="3"/>
      <c r="S115" s="3"/>
      <c r="T115" s="3"/>
      <c r="U115" s="3"/>
      <c r="V115" s="3"/>
      <c r="W115" s="3"/>
      <c r="X115" s="3"/>
      <c r="Y115" s="3"/>
      <c r="Z115" s="3"/>
      <c r="AA115" s="3"/>
      <c r="AB115" s="3"/>
      <c r="AC115" s="3"/>
      <c r="AD115" s="3"/>
      <c r="AE115" s="3"/>
    </row>
    <row r="116" spans="1:31" ht="15.75" customHeight="1">
      <c r="A116" s="6"/>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row>
    <row r="117" spans="1:31" ht="15.75" customHeight="1">
      <c r="A117" s="6"/>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row>
    <row r="118" spans="1:31"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6"/>
      <c r="Y118" s="3"/>
      <c r="Z118" s="3"/>
      <c r="AA118" s="3"/>
      <c r="AB118" s="6"/>
      <c r="AC118" s="3"/>
      <c r="AD118" s="3"/>
      <c r="AE118" s="3"/>
    </row>
    <row r="119" spans="1:31"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row>
    <row r="120" spans="1:31"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row>
    <row r="121" spans="1:31"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row>
    <row r="122" spans="1:31"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row>
    <row r="123" spans="1:31"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row>
    <row r="124" spans="1:31"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row>
    <row r="125" spans="1:31" ht="15.75" customHeight="1">
      <c r="A125" s="6"/>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row>
    <row r="126" spans="1:31" ht="15.75" customHeight="1">
      <c r="A126" s="3"/>
      <c r="B126" s="3"/>
      <c r="C126" s="3"/>
      <c r="D126" s="3"/>
      <c r="E126" s="3"/>
      <c r="F126" s="3"/>
      <c r="G126" s="3"/>
      <c r="H126" s="3"/>
      <c r="I126" s="5"/>
      <c r="J126" s="1473"/>
      <c r="K126" s="1473"/>
      <c r="L126" s="1473"/>
      <c r="M126" s="1473"/>
      <c r="N126" s="5"/>
      <c r="O126" s="5"/>
      <c r="P126" s="5"/>
      <c r="Q126" s="5"/>
      <c r="R126" s="1473"/>
      <c r="S126" s="1473"/>
      <c r="T126" s="1473"/>
      <c r="U126" s="1473"/>
      <c r="V126" s="1473"/>
      <c r="W126" s="5"/>
      <c r="X126" s="5"/>
      <c r="Y126" s="1473"/>
      <c r="Z126" s="1473"/>
      <c r="AA126" s="1473"/>
      <c r="AB126" s="1473"/>
      <c r="AC126" s="1473"/>
      <c r="AD126" s="7"/>
      <c r="AE126" s="3"/>
    </row>
    <row r="127" spans="1:31" ht="15.75" customHeight="1">
      <c r="A127" s="3"/>
      <c r="B127" s="3"/>
      <c r="C127" s="3"/>
      <c r="D127" s="5"/>
      <c r="E127" s="1473"/>
      <c r="F127" s="1473"/>
      <c r="G127" s="5"/>
      <c r="H127" s="3"/>
      <c r="I127" s="5"/>
      <c r="J127" s="1494"/>
      <c r="K127" s="1494"/>
      <c r="L127" s="1494"/>
      <c r="M127" s="1494"/>
      <c r="N127" s="5"/>
      <c r="O127" s="5"/>
      <c r="P127" s="5"/>
      <c r="Q127" s="5"/>
      <c r="R127" s="1494"/>
      <c r="S127" s="1494"/>
      <c r="T127" s="1494"/>
      <c r="U127" s="1494"/>
      <c r="V127" s="1494"/>
      <c r="W127" s="5"/>
      <c r="X127" s="5"/>
      <c r="Y127" s="1492"/>
      <c r="Z127" s="1492"/>
      <c r="AA127" s="1492"/>
      <c r="AB127" s="1492"/>
      <c r="AC127" s="1492"/>
      <c r="AD127" s="3"/>
      <c r="AE127" s="3"/>
    </row>
    <row r="128" spans="1:31" ht="15.75" customHeight="1">
      <c r="A128" s="3"/>
      <c r="B128" s="3"/>
      <c r="C128" s="3"/>
      <c r="D128" s="5"/>
      <c r="E128" s="1473"/>
      <c r="F128" s="1473"/>
      <c r="G128" s="5"/>
      <c r="H128" s="3"/>
      <c r="I128" s="5"/>
      <c r="J128" s="1494"/>
      <c r="K128" s="1494"/>
      <c r="L128" s="1494"/>
      <c r="M128" s="1494"/>
      <c r="N128" s="5"/>
      <c r="O128" s="5"/>
      <c r="P128" s="5"/>
      <c r="Q128" s="5"/>
      <c r="R128" s="1494"/>
      <c r="S128" s="1494"/>
      <c r="T128" s="1494"/>
      <c r="U128" s="1494"/>
      <c r="V128" s="1494"/>
      <c r="W128" s="5"/>
      <c r="X128" s="5"/>
      <c r="Y128" s="1492"/>
      <c r="Z128" s="1492"/>
      <c r="AA128" s="1492"/>
      <c r="AB128" s="1492"/>
      <c r="AC128" s="1492"/>
      <c r="AD128" s="3"/>
      <c r="AE128" s="3"/>
    </row>
    <row r="129" spans="1:31" ht="15.75" customHeight="1">
      <c r="A129" s="3"/>
      <c r="B129" s="3"/>
      <c r="C129" s="3"/>
      <c r="D129" s="5"/>
      <c r="E129" s="1473"/>
      <c r="F129" s="1473"/>
      <c r="G129" s="5"/>
      <c r="H129" s="3"/>
      <c r="I129" s="5"/>
      <c r="J129" s="1494"/>
      <c r="K129" s="1494"/>
      <c r="L129" s="1494"/>
      <c r="M129" s="1494"/>
      <c r="N129" s="5"/>
      <c r="O129" s="5"/>
      <c r="P129" s="5"/>
      <c r="Q129" s="5"/>
      <c r="R129" s="1494"/>
      <c r="S129" s="1494"/>
      <c r="T129" s="1494"/>
      <c r="U129" s="1494"/>
      <c r="V129" s="1494"/>
      <c r="W129" s="5"/>
      <c r="X129" s="5"/>
      <c r="Y129" s="1492"/>
      <c r="Z129" s="1492"/>
      <c r="AA129" s="1492"/>
      <c r="AB129" s="1492"/>
      <c r="AC129" s="1492"/>
      <c r="AD129" s="3"/>
      <c r="AE129" s="3"/>
    </row>
    <row r="130" spans="1:31" ht="15.75" customHeight="1">
      <c r="A130" s="3"/>
      <c r="B130" s="3"/>
      <c r="C130" s="3"/>
      <c r="D130" s="5"/>
      <c r="E130" s="1473"/>
      <c r="F130" s="1473"/>
      <c r="G130" s="5"/>
      <c r="H130" s="3"/>
      <c r="I130" s="5"/>
      <c r="J130" s="1494"/>
      <c r="K130" s="1494"/>
      <c r="L130" s="1494"/>
      <c r="M130" s="1494"/>
      <c r="N130" s="5"/>
      <c r="O130" s="5"/>
      <c r="P130" s="5"/>
      <c r="Q130" s="5"/>
      <c r="R130" s="1494"/>
      <c r="S130" s="1494"/>
      <c r="T130" s="1494"/>
      <c r="U130" s="1494"/>
      <c r="V130" s="1494"/>
      <c r="W130" s="5"/>
      <c r="X130" s="5"/>
      <c r="Y130" s="1492"/>
      <c r="Z130" s="1492"/>
      <c r="AA130" s="1492"/>
      <c r="AB130" s="1492"/>
      <c r="AC130" s="1492"/>
      <c r="AD130" s="3"/>
      <c r="AE130" s="3"/>
    </row>
    <row r="131" spans="1:31" ht="15.75" customHeight="1">
      <c r="A131" s="3"/>
      <c r="B131" s="3"/>
      <c r="C131" s="3"/>
      <c r="D131" s="5"/>
      <c r="E131" s="3"/>
      <c r="F131" s="3"/>
      <c r="G131" s="5"/>
      <c r="H131" s="3"/>
      <c r="I131" s="5"/>
      <c r="J131" s="3"/>
      <c r="K131" s="3"/>
      <c r="L131" s="3"/>
      <c r="M131" s="3"/>
      <c r="N131" s="5"/>
      <c r="O131" s="5"/>
      <c r="P131" s="5"/>
      <c r="Q131" s="5"/>
      <c r="R131" s="5"/>
      <c r="S131" s="3"/>
      <c r="T131" s="3"/>
      <c r="U131" s="3"/>
      <c r="V131" s="5"/>
      <c r="W131" s="5"/>
      <c r="X131" s="5"/>
      <c r="Y131" s="3"/>
      <c r="Z131" s="3"/>
      <c r="AA131" s="3"/>
      <c r="AB131" s="3"/>
      <c r="AC131" s="3"/>
      <c r="AD131" s="3"/>
      <c r="AE131" s="3"/>
    </row>
    <row r="132" spans="1:31" ht="15.75" customHeight="1">
      <c r="A132" s="3"/>
      <c r="B132" s="3"/>
      <c r="C132" s="3"/>
      <c r="D132" s="5"/>
      <c r="E132" s="3"/>
      <c r="F132" s="3"/>
      <c r="G132" s="5"/>
      <c r="H132" s="3"/>
      <c r="I132" s="5"/>
      <c r="J132" s="3"/>
      <c r="K132" s="3"/>
      <c r="L132" s="3"/>
      <c r="M132" s="3"/>
      <c r="N132" s="5"/>
      <c r="O132" s="5"/>
      <c r="P132" s="5"/>
      <c r="Q132" s="5"/>
      <c r="R132" s="5"/>
      <c r="S132" s="3"/>
      <c r="T132" s="3"/>
      <c r="U132" s="3"/>
      <c r="V132" s="5"/>
      <c r="W132" s="5"/>
      <c r="X132" s="5"/>
      <c r="Y132" s="3"/>
      <c r="Z132" s="3"/>
      <c r="AA132" s="3"/>
      <c r="AB132" s="3"/>
      <c r="AC132" s="3"/>
      <c r="AD132" s="3"/>
      <c r="AE132" s="3"/>
    </row>
    <row r="133" spans="1:31" ht="15.75" customHeight="1">
      <c r="A133" s="3"/>
      <c r="B133" s="3"/>
      <c r="C133" s="3"/>
      <c r="D133" s="5"/>
      <c r="E133" s="3"/>
      <c r="F133" s="3"/>
      <c r="G133" s="5"/>
      <c r="H133" s="3"/>
      <c r="I133" s="5"/>
      <c r="J133" s="3"/>
      <c r="K133" s="3"/>
      <c r="L133" s="3"/>
      <c r="M133" s="3"/>
      <c r="N133" s="5"/>
      <c r="O133" s="5"/>
      <c r="P133" s="5"/>
      <c r="Q133" s="5"/>
      <c r="R133" s="5"/>
      <c r="S133" s="3"/>
      <c r="T133" s="3"/>
      <c r="U133" s="3"/>
      <c r="V133" s="5"/>
      <c r="W133" s="5"/>
      <c r="X133" s="5"/>
      <c r="Y133" s="3"/>
      <c r="Z133" s="3"/>
      <c r="AA133" s="3"/>
      <c r="AB133" s="3"/>
      <c r="AC133" s="3"/>
      <c r="AD133" s="3"/>
      <c r="AE133" s="3"/>
    </row>
    <row r="134" spans="1:31" ht="15.75" customHeight="1">
      <c r="A134" s="3"/>
      <c r="B134" s="3"/>
      <c r="C134" s="3"/>
      <c r="D134" s="5"/>
      <c r="E134" s="3"/>
      <c r="F134" s="3"/>
      <c r="G134" s="5"/>
      <c r="H134" s="3"/>
      <c r="I134" s="5"/>
      <c r="J134" s="3"/>
      <c r="K134" s="3"/>
      <c r="L134" s="3"/>
      <c r="M134" s="3"/>
      <c r="N134" s="5"/>
      <c r="O134" s="5"/>
      <c r="P134" s="5"/>
      <c r="Q134" s="5"/>
      <c r="R134" s="5"/>
      <c r="S134" s="3"/>
      <c r="T134" s="3"/>
      <c r="U134" s="3"/>
      <c r="V134" s="5"/>
      <c r="W134" s="5"/>
      <c r="X134" s="5"/>
      <c r="Y134" s="3"/>
      <c r="Z134" s="3"/>
      <c r="AA134" s="3"/>
      <c r="AB134" s="3"/>
      <c r="AC134" s="3"/>
      <c r="AD134" s="3"/>
      <c r="AE134" s="3"/>
    </row>
    <row r="135" spans="1:31" ht="15.75" customHeight="1">
      <c r="A135" s="3"/>
      <c r="B135" s="3"/>
      <c r="C135" s="3"/>
      <c r="D135" s="3"/>
      <c r="E135" s="3"/>
      <c r="F135" s="3"/>
      <c r="G135" s="3"/>
      <c r="H135" s="3"/>
      <c r="I135" s="5"/>
      <c r="J135" s="1494"/>
      <c r="K135" s="1494"/>
      <c r="L135" s="1494"/>
      <c r="M135" s="1494"/>
      <c r="N135" s="5"/>
      <c r="O135" s="5"/>
      <c r="P135" s="5"/>
      <c r="Q135" s="5"/>
      <c r="R135" s="1494"/>
      <c r="S135" s="1494"/>
      <c r="T135" s="1494"/>
      <c r="U135" s="1494"/>
      <c r="V135" s="1494"/>
      <c r="W135" s="5"/>
      <c r="X135" s="5"/>
      <c r="Y135" s="1494"/>
      <c r="Z135" s="1494"/>
      <c r="AA135" s="1494"/>
      <c r="AB135" s="1494"/>
      <c r="AC135" s="1494"/>
      <c r="AD135" s="3"/>
      <c r="AE135" s="3"/>
    </row>
    <row r="136" spans="1:31" ht="15.75" customHeight="1">
      <c r="A136" s="6"/>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row>
    <row r="137" spans="1:31" ht="15.75" customHeight="1">
      <c r="A137" s="6"/>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row>
    <row r="138" spans="1:31" ht="15.75" customHeight="1">
      <c r="A138" s="6"/>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row>
    <row r="139" spans="1:31" ht="15.75" customHeight="1">
      <c r="A139" s="6"/>
      <c r="B139" s="3"/>
      <c r="C139" s="3"/>
      <c r="D139" s="3"/>
      <c r="E139" s="3"/>
      <c r="F139" s="3"/>
      <c r="G139" s="3"/>
      <c r="H139" s="3"/>
      <c r="I139" s="3"/>
      <c r="J139" s="1570"/>
      <c r="K139" s="1570"/>
      <c r="L139" s="1570"/>
      <c r="M139" s="1570"/>
      <c r="N139" s="1570"/>
      <c r="O139" s="19"/>
      <c r="P139" s="5"/>
      <c r="Q139" s="5"/>
      <c r="R139" s="3"/>
      <c r="S139" s="3"/>
      <c r="T139" s="3"/>
      <c r="U139" s="3"/>
      <c r="V139" s="3"/>
      <c r="W139" s="3"/>
      <c r="X139" s="3"/>
      <c r="Y139" s="3"/>
      <c r="Z139" s="3"/>
      <c r="AA139" s="3"/>
      <c r="AB139" s="3"/>
      <c r="AC139" s="3"/>
      <c r="AD139" s="3"/>
      <c r="AE139" s="3"/>
    </row>
    <row r="140" spans="1:31" ht="15.75" customHeight="1">
      <c r="A140" s="6"/>
      <c r="B140" s="3"/>
      <c r="C140" s="3"/>
      <c r="D140" s="3"/>
      <c r="E140" s="3"/>
      <c r="F140" s="3"/>
      <c r="G140" s="3"/>
      <c r="H140" s="3"/>
      <c r="I140" s="3"/>
      <c r="J140" s="3"/>
      <c r="K140" s="3"/>
      <c r="L140" s="1473"/>
      <c r="M140" s="1473"/>
      <c r="N140" s="1473"/>
      <c r="O140" s="1473"/>
      <c r="P140" s="1473"/>
      <c r="Q140" s="1473"/>
      <c r="R140" s="1473"/>
      <c r="S140" s="1473"/>
      <c r="T140" s="5"/>
      <c r="U140" s="3"/>
      <c r="V140" s="3"/>
      <c r="W140" s="3"/>
      <c r="X140" s="3"/>
      <c r="Y140" s="3"/>
      <c r="Z140" s="3"/>
      <c r="AA140" s="3"/>
      <c r="AB140" s="3"/>
      <c r="AC140" s="3"/>
      <c r="AD140" s="3"/>
      <c r="AE140" s="3"/>
    </row>
    <row r="141" spans="1:31" ht="15.75" customHeight="1">
      <c r="A141" s="6"/>
      <c r="B141" s="3"/>
      <c r="C141" s="3"/>
      <c r="D141" s="3"/>
      <c r="E141" s="3"/>
      <c r="F141" s="3"/>
      <c r="G141" s="3"/>
      <c r="H141" s="3"/>
      <c r="I141" s="1551"/>
      <c r="J141" s="1551"/>
      <c r="K141" s="1551"/>
      <c r="L141" s="1551"/>
      <c r="M141" s="1551"/>
      <c r="N141" s="1551"/>
      <c r="O141" s="1551"/>
      <c r="P141" s="1551"/>
      <c r="Q141" s="1551"/>
      <c r="R141" s="1551"/>
      <c r="S141" s="1551"/>
      <c r="T141" s="1551"/>
      <c r="U141" s="1551"/>
      <c r="V141" s="1551"/>
      <c r="W141" s="1551"/>
      <c r="X141" s="1551"/>
      <c r="Y141" s="1551"/>
      <c r="Z141" s="1551"/>
      <c r="AA141" s="1551"/>
      <c r="AB141" s="1551"/>
      <c r="AC141" s="1551"/>
      <c r="AD141" s="1551"/>
      <c r="AE141" s="1551"/>
    </row>
    <row r="142" spans="1:31">
      <c r="I142" s="1861"/>
      <c r="J142" s="1861"/>
      <c r="K142" s="1861"/>
      <c r="L142" s="1861"/>
      <c r="M142" s="1861"/>
      <c r="N142" s="1861"/>
      <c r="O142" s="1861"/>
      <c r="P142" s="1861"/>
      <c r="Q142" s="1861"/>
      <c r="R142" s="1861"/>
      <c r="S142" s="1861"/>
      <c r="T142" s="1861"/>
      <c r="U142" s="1861"/>
      <c r="V142" s="1861"/>
      <c r="W142" s="1861"/>
      <c r="X142" s="1861"/>
      <c r="Y142" s="1861"/>
      <c r="Z142" s="1861"/>
      <c r="AA142" s="1861"/>
      <c r="AB142" s="1861"/>
      <c r="AC142" s="1861"/>
      <c r="AD142" s="1861"/>
      <c r="AE142" s="1861"/>
    </row>
    <row r="143" spans="1:31" ht="13.5" customHeight="1">
      <c r="A143" s="6"/>
      <c r="B143" s="3"/>
      <c r="C143" s="3"/>
      <c r="D143" s="3"/>
      <c r="E143" s="3"/>
      <c r="F143" s="1551"/>
      <c r="G143" s="1551"/>
      <c r="H143" s="1551"/>
      <c r="I143" s="1551"/>
      <c r="J143" s="1551"/>
      <c r="K143" s="1551"/>
      <c r="L143" s="1551"/>
      <c r="M143" s="1551"/>
      <c r="N143" s="1551"/>
      <c r="O143" s="1551"/>
      <c r="P143" s="1551"/>
      <c r="Q143" s="1551"/>
      <c r="R143" s="1551"/>
      <c r="S143" s="1551"/>
      <c r="T143" s="1551"/>
      <c r="U143" s="1551"/>
      <c r="V143" s="1551"/>
      <c r="W143" s="1551"/>
      <c r="X143" s="1551"/>
      <c r="Y143" s="1551"/>
      <c r="Z143" s="1551"/>
      <c r="AA143" s="1551"/>
      <c r="AB143" s="1551"/>
      <c r="AC143" s="1551"/>
      <c r="AD143" s="1551"/>
      <c r="AE143" s="1551"/>
    </row>
    <row r="144" spans="1:31">
      <c r="A144" s="3"/>
      <c r="B144" s="3"/>
      <c r="C144" s="3"/>
      <c r="D144" s="3"/>
      <c r="E144" s="3"/>
      <c r="F144" s="1518"/>
      <c r="G144" s="1518"/>
      <c r="H144" s="1518"/>
      <c r="I144" s="1518"/>
      <c r="J144" s="1518"/>
      <c r="K144" s="1518"/>
      <c r="L144" s="1518"/>
      <c r="M144" s="1518"/>
      <c r="N144" s="1518"/>
      <c r="O144" s="1518"/>
      <c r="P144" s="1518"/>
      <c r="Q144" s="1518"/>
      <c r="R144" s="1518"/>
      <c r="S144" s="1518"/>
      <c r="T144" s="1518"/>
      <c r="U144" s="1518"/>
      <c r="V144" s="1518"/>
      <c r="W144" s="1518"/>
      <c r="X144" s="1518"/>
      <c r="Y144" s="1518"/>
      <c r="Z144" s="1518"/>
      <c r="AA144" s="1518"/>
      <c r="AB144" s="1518"/>
      <c r="AC144" s="1518"/>
      <c r="AD144" s="1518"/>
      <c r="AE144" s="1518"/>
    </row>
    <row r="145" spans="1:3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row>
    <row r="146" spans="1:32"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row>
    <row r="147" spans="1:32"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row>
    <row r="148" spans="1:32" ht="18.75" customHeight="1">
      <c r="A148" s="1473"/>
      <c r="B148" s="1473"/>
      <c r="C148" s="1473"/>
      <c r="D148" s="1473"/>
      <c r="E148" s="1473"/>
      <c r="F148" s="1473"/>
      <c r="G148" s="1473"/>
      <c r="H148" s="1473"/>
      <c r="I148" s="1473"/>
      <c r="J148" s="1473"/>
      <c r="K148" s="1473"/>
      <c r="L148" s="1473"/>
      <c r="M148" s="1473"/>
      <c r="N148" s="1473"/>
      <c r="O148" s="1473"/>
      <c r="P148" s="1473"/>
      <c r="Q148" s="1473"/>
      <c r="R148" s="1473"/>
      <c r="S148" s="1473"/>
      <c r="T148" s="1473"/>
      <c r="U148" s="1473"/>
      <c r="V148" s="1473"/>
      <c r="W148" s="1473"/>
      <c r="X148" s="1473"/>
      <c r="Y148" s="1473"/>
      <c r="Z148" s="1473"/>
      <c r="AA148" s="1473"/>
      <c r="AB148" s="1473"/>
      <c r="AC148" s="1473"/>
      <c r="AD148" s="1473"/>
      <c r="AE148" s="1473"/>
      <c r="AF148" s="2"/>
    </row>
    <row r="149" spans="1:32"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2"/>
    </row>
    <row r="150" spans="1:32" ht="15.75" customHeight="1">
      <c r="A150" s="6"/>
      <c r="B150" s="3"/>
      <c r="C150" s="3"/>
      <c r="D150" s="3"/>
      <c r="E150" s="3"/>
      <c r="F150" s="3"/>
      <c r="G150" s="2"/>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2"/>
    </row>
    <row r="151" spans="1:32" ht="15.75" customHeight="1">
      <c r="A151" s="6"/>
      <c r="B151" s="3"/>
      <c r="C151" s="3"/>
      <c r="D151" s="3"/>
      <c r="E151" s="3"/>
      <c r="F151" s="3"/>
      <c r="G151" s="2"/>
      <c r="H151" s="2"/>
      <c r="I151" s="3"/>
      <c r="J151" s="3"/>
      <c r="K151" s="3"/>
      <c r="L151" s="2"/>
      <c r="M151" s="3"/>
      <c r="N151" s="3"/>
      <c r="O151" s="3"/>
      <c r="P151" s="3"/>
      <c r="Q151" s="3"/>
      <c r="R151" s="3"/>
      <c r="S151" s="3"/>
      <c r="T151" s="3"/>
      <c r="U151" s="3"/>
      <c r="V151" s="3"/>
      <c r="W151" s="3"/>
      <c r="X151" s="3"/>
      <c r="Y151" s="3"/>
      <c r="Z151" s="3"/>
      <c r="AA151" s="3"/>
      <c r="AB151" s="3"/>
      <c r="AC151" s="3"/>
      <c r="AD151" s="3"/>
      <c r="AE151" s="3"/>
      <c r="AF151" s="2"/>
    </row>
    <row r="152" spans="1:32" ht="15.75" customHeight="1">
      <c r="A152" s="6"/>
      <c r="B152" s="3"/>
      <c r="C152" s="3"/>
      <c r="D152" s="3"/>
      <c r="E152" s="3"/>
      <c r="F152" s="3"/>
      <c r="G152" s="3"/>
      <c r="H152" s="3"/>
      <c r="I152" s="3"/>
      <c r="J152" s="1570"/>
      <c r="K152" s="1570"/>
      <c r="L152" s="1570"/>
      <c r="M152" s="1570"/>
      <c r="N152" s="4"/>
      <c r="O152" s="4"/>
      <c r="P152" s="3"/>
      <c r="Q152" s="3"/>
      <c r="R152" s="3"/>
      <c r="S152" s="3"/>
      <c r="T152" s="3"/>
      <c r="U152" s="3"/>
      <c r="V152" s="3"/>
      <c r="W152" s="3"/>
      <c r="X152" s="3"/>
      <c r="Y152" s="3"/>
      <c r="Z152" s="3"/>
      <c r="AA152" s="3"/>
      <c r="AB152" s="3"/>
      <c r="AC152" s="3"/>
      <c r="AD152" s="3"/>
      <c r="AE152" s="3"/>
      <c r="AF152" s="2"/>
    </row>
    <row r="153" spans="1:32" ht="15.75" customHeight="1">
      <c r="A153" s="6"/>
      <c r="B153" s="3"/>
      <c r="C153" s="3"/>
      <c r="D153" s="3"/>
      <c r="E153" s="3"/>
      <c r="F153" s="3"/>
      <c r="G153" s="3"/>
      <c r="H153" s="3"/>
      <c r="I153" s="3"/>
      <c r="J153" s="1570"/>
      <c r="K153" s="1570"/>
      <c r="L153" s="1570"/>
      <c r="M153" s="1570"/>
      <c r="N153" s="4"/>
      <c r="O153" s="4"/>
      <c r="P153" s="3"/>
      <c r="Q153" s="3"/>
      <c r="R153" s="3"/>
      <c r="S153" s="3"/>
      <c r="T153" s="3"/>
      <c r="U153" s="3"/>
      <c r="V153" s="3"/>
      <c r="W153" s="3"/>
      <c r="X153" s="3"/>
      <c r="Y153" s="3"/>
      <c r="Z153" s="3"/>
      <c r="AA153" s="3"/>
      <c r="AB153" s="3"/>
      <c r="AC153" s="3"/>
      <c r="AD153" s="3"/>
      <c r="AE153" s="3"/>
      <c r="AF153" s="2"/>
    </row>
    <row r="154" spans="1:32" ht="15.75" customHeight="1">
      <c r="A154" s="6"/>
      <c r="B154" s="3"/>
      <c r="C154" s="3"/>
      <c r="D154" s="3"/>
      <c r="E154" s="3"/>
      <c r="F154" s="3"/>
      <c r="G154" s="3"/>
      <c r="H154" s="3"/>
      <c r="I154" s="3"/>
      <c r="J154" s="1570"/>
      <c r="K154" s="1570"/>
      <c r="L154" s="1570"/>
      <c r="M154" s="1570"/>
      <c r="N154" s="4"/>
      <c r="O154" s="4"/>
      <c r="P154" s="3"/>
      <c r="Q154" s="3"/>
      <c r="R154" s="3"/>
      <c r="S154" s="3"/>
      <c r="T154" s="3"/>
      <c r="U154" s="3"/>
      <c r="V154" s="3"/>
      <c r="W154" s="3"/>
      <c r="X154" s="3"/>
      <c r="Y154" s="3"/>
      <c r="Z154" s="3"/>
      <c r="AA154" s="3"/>
      <c r="AB154" s="3"/>
      <c r="AC154" s="3"/>
      <c r="AD154" s="3"/>
      <c r="AE154" s="3"/>
      <c r="AF154" s="2"/>
    </row>
    <row r="155" spans="1:32" ht="15.75" customHeight="1">
      <c r="A155" s="6"/>
      <c r="B155" s="3"/>
      <c r="C155" s="3"/>
      <c r="D155" s="3"/>
      <c r="E155" s="3"/>
      <c r="F155" s="3"/>
      <c r="G155" s="3"/>
      <c r="H155" s="3"/>
      <c r="I155" s="3"/>
      <c r="J155" s="1570"/>
      <c r="K155" s="1570"/>
      <c r="L155" s="1570"/>
      <c r="M155" s="1570"/>
      <c r="N155" s="4"/>
      <c r="O155" s="4"/>
      <c r="P155" s="3"/>
      <c r="Q155" s="3"/>
      <c r="R155" s="3"/>
      <c r="S155" s="3"/>
      <c r="T155" s="3"/>
      <c r="U155" s="3"/>
      <c r="V155" s="3"/>
      <c r="W155" s="3"/>
      <c r="X155" s="3"/>
      <c r="Y155" s="3"/>
      <c r="Z155" s="3"/>
      <c r="AA155" s="3"/>
      <c r="AB155" s="3"/>
      <c r="AC155" s="3"/>
      <c r="AD155" s="3"/>
      <c r="AE155" s="3"/>
      <c r="AF155" s="2"/>
    </row>
    <row r="156" spans="1:32" ht="15.75" customHeight="1">
      <c r="A156" s="6"/>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2"/>
    </row>
    <row r="157" spans="1:32" ht="15.75" customHeight="1">
      <c r="A157" s="3"/>
      <c r="B157" s="3"/>
      <c r="C157" s="3"/>
      <c r="D157" s="1473"/>
      <c r="E157" s="1473"/>
      <c r="F157" s="1473"/>
      <c r="G157" s="1473"/>
      <c r="H157" s="5"/>
      <c r="I157" s="1473"/>
      <c r="J157" s="1473"/>
      <c r="K157" s="1473"/>
      <c r="L157" s="1473"/>
      <c r="M157" s="1473"/>
      <c r="N157" s="1473"/>
      <c r="O157" s="1473"/>
      <c r="P157" s="1473"/>
      <c r="Q157" s="1473"/>
      <c r="R157" s="1473"/>
      <c r="S157" s="1473"/>
      <c r="T157" s="1473"/>
      <c r="U157" s="1473"/>
      <c r="V157" s="1473"/>
      <c r="W157" s="1473"/>
      <c r="X157" s="1473"/>
      <c r="Y157" s="5"/>
      <c r="Z157" s="5"/>
      <c r="AA157" s="5"/>
      <c r="AB157" s="1473"/>
      <c r="AC157" s="1473"/>
      <c r="AD157" s="1473"/>
      <c r="AE157" s="3"/>
      <c r="AF157" s="2"/>
    </row>
    <row r="158" spans="1:32" ht="15.75" customHeight="1">
      <c r="A158" s="3"/>
      <c r="B158" s="3"/>
      <c r="C158" s="3"/>
      <c r="D158" s="5"/>
      <c r="E158" s="1501"/>
      <c r="F158" s="1501"/>
      <c r="G158" s="5"/>
      <c r="H158" s="5"/>
      <c r="I158" s="3"/>
      <c r="J158" s="3"/>
      <c r="K158" s="3"/>
      <c r="L158" s="2"/>
      <c r="M158" s="3"/>
      <c r="N158" s="3"/>
      <c r="O158" s="3"/>
      <c r="P158" s="3"/>
      <c r="Q158" s="3"/>
      <c r="R158" s="3"/>
      <c r="S158" s="3"/>
      <c r="T158" s="3"/>
      <c r="U158" s="2"/>
      <c r="V158" s="2"/>
      <c r="W158" s="2"/>
      <c r="X158" s="2"/>
      <c r="Y158" s="5"/>
      <c r="Z158" s="5"/>
      <c r="AA158" s="5"/>
      <c r="AB158" s="1568"/>
      <c r="AC158" s="1568"/>
      <c r="AD158" s="1568"/>
      <c r="AE158" s="3"/>
      <c r="AF158" s="2"/>
    </row>
    <row r="159" spans="1:32" ht="15.75" customHeight="1">
      <c r="A159" s="3"/>
      <c r="B159" s="3"/>
      <c r="C159" s="3"/>
      <c r="D159" s="5"/>
      <c r="E159" s="1501"/>
      <c r="F159" s="1501"/>
      <c r="G159" s="5"/>
      <c r="H159" s="5"/>
      <c r="I159" s="3"/>
      <c r="J159" s="3"/>
      <c r="K159" s="3"/>
      <c r="L159" s="2"/>
      <c r="M159" s="3"/>
      <c r="N159" s="3"/>
      <c r="O159" s="3"/>
      <c r="P159" s="3"/>
      <c r="Q159" s="3"/>
      <c r="R159" s="3"/>
      <c r="S159" s="3"/>
      <c r="T159" s="3"/>
      <c r="U159" s="2"/>
      <c r="V159" s="2"/>
      <c r="W159" s="2"/>
      <c r="X159" s="2"/>
      <c r="Y159" s="5"/>
      <c r="Z159" s="5"/>
      <c r="AA159" s="5"/>
      <c r="AB159" s="1568"/>
      <c r="AC159" s="1568"/>
      <c r="AD159" s="1568"/>
      <c r="AE159" s="3"/>
      <c r="AF159" s="2"/>
    </row>
    <row r="160" spans="1:32" ht="15.75" customHeight="1">
      <c r="A160" s="3"/>
      <c r="B160" s="3"/>
      <c r="C160" s="3"/>
      <c r="D160" s="5"/>
      <c r="E160" s="1501"/>
      <c r="F160" s="1501"/>
      <c r="G160" s="5"/>
      <c r="H160" s="5"/>
      <c r="I160" s="3"/>
      <c r="J160" s="3"/>
      <c r="K160" s="3"/>
      <c r="L160" s="2"/>
      <c r="M160" s="3"/>
      <c r="N160" s="3"/>
      <c r="O160" s="3"/>
      <c r="P160" s="3"/>
      <c r="Q160" s="3"/>
      <c r="R160" s="3"/>
      <c r="S160" s="3"/>
      <c r="T160" s="3"/>
      <c r="U160" s="2"/>
      <c r="V160" s="2"/>
      <c r="W160" s="2"/>
      <c r="X160" s="2"/>
      <c r="Y160" s="5"/>
      <c r="Z160" s="5"/>
      <c r="AA160" s="5"/>
      <c r="AB160" s="1568"/>
      <c r="AC160" s="1568"/>
      <c r="AD160" s="1568"/>
      <c r="AE160" s="3"/>
      <c r="AF160" s="2"/>
    </row>
    <row r="161" spans="1:32" ht="15.75" customHeight="1">
      <c r="A161" s="3"/>
      <c r="B161" s="3"/>
      <c r="C161" s="3"/>
      <c r="D161" s="5"/>
      <c r="E161" s="1501"/>
      <c r="F161" s="1501"/>
      <c r="G161" s="5"/>
      <c r="H161" s="5"/>
      <c r="I161" s="3"/>
      <c r="J161" s="3"/>
      <c r="K161" s="3"/>
      <c r="L161" s="2"/>
      <c r="M161" s="3"/>
      <c r="N161" s="3"/>
      <c r="O161" s="3"/>
      <c r="P161" s="3"/>
      <c r="Q161" s="3"/>
      <c r="R161" s="3"/>
      <c r="S161" s="3"/>
      <c r="T161" s="3"/>
      <c r="U161" s="2"/>
      <c r="V161" s="2"/>
      <c r="W161" s="2"/>
      <c r="X161" s="2"/>
      <c r="Y161" s="5"/>
      <c r="Z161" s="5"/>
      <c r="AA161" s="5"/>
      <c r="AB161" s="1568"/>
      <c r="AC161" s="1568"/>
      <c r="AD161" s="1568"/>
      <c r="AE161" s="3"/>
      <c r="AF161" s="2"/>
    </row>
    <row r="162" spans="1:32" ht="15.75" customHeight="1">
      <c r="A162" s="3"/>
      <c r="B162" s="3"/>
      <c r="C162" s="3"/>
      <c r="D162" s="5"/>
      <c r="E162" s="1501"/>
      <c r="F162" s="1501"/>
      <c r="G162" s="5"/>
      <c r="H162" s="5"/>
      <c r="I162" s="3"/>
      <c r="J162" s="3"/>
      <c r="K162" s="3"/>
      <c r="L162" s="2"/>
      <c r="M162" s="3"/>
      <c r="N162" s="3"/>
      <c r="O162" s="3"/>
      <c r="P162" s="3"/>
      <c r="Q162" s="3"/>
      <c r="R162" s="3"/>
      <c r="S162" s="3"/>
      <c r="T162" s="3"/>
      <c r="U162" s="2"/>
      <c r="V162" s="2"/>
      <c r="W162" s="2"/>
      <c r="X162" s="2"/>
      <c r="Y162" s="5"/>
      <c r="Z162" s="5"/>
      <c r="AA162" s="5"/>
      <c r="AB162" s="1568"/>
      <c r="AC162" s="1568"/>
      <c r="AD162" s="1568"/>
      <c r="AE162" s="3"/>
      <c r="AF162" s="2"/>
    </row>
    <row r="163" spans="1:32" ht="15.75" customHeight="1">
      <c r="A163" s="3"/>
      <c r="B163" s="3"/>
      <c r="C163" s="3"/>
      <c r="D163" s="5"/>
      <c r="E163" s="1501"/>
      <c r="F163" s="1501"/>
      <c r="G163" s="5"/>
      <c r="H163" s="5"/>
      <c r="I163" s="3"/>
      <c r="J163" s="3"/>
      <c r="K163" s="3"/>
      <c r="L163" s="2"/>
      <c r="M163" s="3"/>
      <c r="N163" s="3"/>
      <c r="O163" s="3"/>
      <c r="P163" s="3"/>
      <c r="Q163" s="3"/>
      <c r="R163" s="3"/>
      <c r="S163" s="3"/>
      <c r="T163" s="3"/>
      <c r="U163" s="2"/>
      <c r="V163" s="2"/>
      <c r="W163" s="2"/>
      <c r="X163" s="2"/>
      <c r="Y163" s="5"/>
      <c r="Z163" s="5"/>
      <c r="AA163" s="5"/>
      <c r="AB163" s="1568"/>
      <c r="AC163" s="1568"/>
      <c r="AD163" s="1568"/>
      <c r="AE163" s="3"/>
      <c r="AF163" s="2"/>
    </row>
    <row r="164" spans="1:32" ht="15.75" customHeight="1">
      <c r="A164" s="6"/>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2"/>
    </row>
    <row r="165" spans="1:32" ht="15.75" customHeight="1">
      <c r="A165" s="6"/>
      <c r="B165" s="3"/>
      <c r="C165" s="3"/>
      <c r="D165" s="3"/>
      <c r="E165" s="3"/>
      <c r="F165" s="1489"/>
      <c r="G165" s="1489"/>
      <c r="H165" s="1489"/>
      <c r="I165" s="1489"/>
      <c r="J165" s="1489"/>
      <c r="K165" s="1489"/>
      <c r="L165" s="1489"/>
      <c r="M165" s="1489"/>
      <c r="N165" s="1489"/>
      <c r="O165" s="1489"/>
      <c r="P165" s="1489"/>
      <c r="Q165" s="1489"/>
      <c r="R165" s="1489"/>
      <c r="S165" s="1489"/>
      <c r="T165" s="1489"/>
      <c r="U165" s="1489"/>
      <c r="V165" s="1489"/>
      <c r="W165" s="1489"/>
      <c r="X165" s="1489"/>
      <c r="Y165" s="1489"/>
      <c r="Z165" s="1489"/>
      <c r="AA165" s="1489"/>
      <c r="AB165" s="1489"/>
      <c r="AC165" s="1489"/>
      <c r="AD165" s="1489"/>
      <c r="AE165" s="1489"/>
      <c r="AF165" s="2"/>
    </row>
    <row r="166" spans="1:32" ht="15.75" customHeight="1">
      <c r="A166" s="3"/>
      <c r="B166" s="3"/>
      <c r="C166" s="3"/>
      <c r="D166" s="3"/>
      <c r="E166" s="3"/>
      <c r="F166" s="1489"/>
      <c r="G166" s="1489"/>
      <c r="H166" s="1489"/>
      <c r="I166" s="1489"/>
      <c r="J166" s="1489"/>
      <c r="K166" s="1489"/>
      <c r="L166" s="1489"/>
      <c r="M166" s="1489"/>
      <c r="N166" s="1489"/>
      <c r="O166" s="1489"/>
      <c r="P166" s="1489"/>
      <c r="Q166" s="1489"/>
      <c r="R166" s="1489"/>
      <c r="S166" s="1489"/>
      <c r="T166" s="1489"/>
      <c r="U166" s="1489"/>
      <c r="V166" s="1489"/>
      <c r="W166" s="1489"/>
      <c r="X166" s="1489"/>
      <c r="Y166" s="1489"/>
      <c r="Z166" s="1489"/>
      <c r="AA166" s="1489"/>
      <c r="AB166" s="1489"/>
      <c r="AC166" s="1489"/>
      <c r="AD166" s="1489"/>
      <c r="AE166" s="1489"/>
      <c r="AF166" s="2"/>
    </row>
    <row r="167" spans="1:32" ht="15.75" customHeight="1">
      <c r="A167" s="6"/>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2"/>
    </row>
    <row r="168" spans="1:32" ht="15.75" customHeight="1">
      <c r="A168" s="3"/>
      <c r="B168" s="3"/>
      <c r="C168" s="3"/>
      <c r="D168" s="3"/>
      <c r="E168" s="3"/>
      <c r="F168" s="1489"/>
      <c r="G168" s="1489"/>
      <c r="H168" s="1489"/>
      <c r="I168" s="1489"/>
      <c r="J168" s="1489"/>
      <c r="K168" s="1489"/>
      <c r="L168" s="1489"/>
      <c r="M168" s="1489"/>
      <c r="N168" s="1489"/>
      <c r="O168" s="1489"/>
      <c r="P168" s="1489"/>
      <c r="Q168" s="1489"/>
      <c r="R168" s="1489"/>
      <c r="S168" s="1489"/>
      <c r="T168" s="1489"/>
      <c r="U168" s="1489"/>
      <c r="V168" s="1489"/>
      <c r="W168" s="1489"/>
      <c r="X168" s="1489"/>
      <c r="Y168" s="1489"/>
      <c r="Z168" s="1489"/>
      <c r="AA168" s="1489"/>
      <c r="AB168" s="1489"/>
      <c r="AC168" s="1489"/>
      <c r="AD168" s="1489"/>
      <c r="AE168" s="1489"/>
      <c r="AF168" s="2"/>
    </row>
    <row r="169" spans="1:32" ht="15.75" customHeight="1">
      <c r="A169" s="3"/>
      <c r="B169" s="3"/>
      <c r="C169" s="3"/>
      <c r="D169" s="3"/>
      <c r="E169" s="3"/>
      <c r="F169" s="1489"/>
      <c r="G169" s="1489"/>
      <c r="H169" s="1489"/>
      <c r="I169" s="1489"/>
      <c r="J169" s="1489"/>
      <c r="K169" s="1489"/>
      <c r="L169" s="1489"/>
      <c r="M169" s="1489"/>
      <c r="N169" s="1489"/>
      <c r="O169" s="1489"/>
      <c r="P169" s="1489"/>
      <c r="Q169" s="1489"/>
      <c r="R169" s="1489"/>
      <c r="S169" s="1489"/>
      <c r="T169" s="1489"/>
      <c r="U169" s="1489"/>
      <c r="V169" s="1489"/>
      <c r="W169" s="1489"/>
      <c r="X169" s="1489"/>
      <c r="Y169" s="1489"/>
      <c r="Z169" s="1489"/>
      <c r="AA169" s="1489"/>
      <c r="AB169" s="1489"/>
      <c r="AC169" s="1489"/>
      <c r="AD169" s="1489"/>
      <c r="AE169" s="1489"/>
      <c r="AF169" s="2"/>
    </row>
    <row r="170" spans="1:32"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2"/>
    </row>
    <row r="171" spans="1:32" ht="15.75" customHeight="1">
      <c r="A171" s="128"/>
      <c r="B171" s="128"/>
      <c r="C171" s="128"/>
      <c r="D171" s="128"/>
      <c r="E171" s="128"/>
      <c r="F171" s="128"/>
      <c r="G171" s="128"/>
      <c r="H171" s="128"/>
      <c r="I171" s="128"/>
      <c r="J171" s="128"/>
      <c r="K171" s="128"/>
      <c r="L171" s="128"/>
      <c r="M171" s="128"/>
      <c r="N171" s="128"/>
      <c r="O171" s="128"/>
      <c r="P171" s="128"/>
      <c r="Q171" s="128"/>
      <c r="R171" s="128"/>
      <c r="S171" s="128"/>
      <c r="T171" s="128"/>
      <c r="U171" s="128"/>
      <c r="V171" s="128"/>
      <c r="W171" s="128"/>
      <c r="X171" s="128"/>
      <c r="Y171" s="128"/>
      <c r="Z171" s="128"/>
      <c r="AA171" s="128"/>
      <c r="AB171" s="128"/>
      <c r="AC171" s="128"/>
      <c r="AD171" s="128"/>
      <c r="AE171" s="128"/>
    </row>
    <row r="172" spans="1:32" ht="15.75" customHeight="1">
      <c r="A172" s="128"/>
      <c r="B172" s="128"/>
      <c r="C172" s="128"/>
      <c r="D172" s="128"/>
      <c r="E172" s="128"/>
      <c r="F172" s="128"/>
      <c r="G172" s="128"/>
      <c r="H172" s="128"/>
      <c r="I172" s="128"/>
      <c r="J172" s="128"/>
      <c r="K172" s="128"/>
      <c r="L172" s="128"/>
      <c r="M172" s="128"/>
      <c r="N172" s="128"/>
      <c r="O172" s="128"/>
      <c r="P172" s="128"/>
      <c r="Q172" s="128"/>
      <c r="R172" s="128"/>
      <c r="S172" s="128"/>
      <c r="T172" s="128"/>
      <c r="U172" s="128"/>
      <c r="V172" s="128"/>
      <c r="W172" s="128"/>
      <c r="X172" s="128"/>
      <c r="Y172" s="128"/>
      <c r="Z172" s="128"/>
      <c r="AA172" s="128"/>
      <c r="AB172" s="128"/>
      <c r="AC172" s="128"/>
      <c r="AD172" s="128"/>
      <c r="AE172" s="128"/>
    </row>
    <row r="173" spans="1:32" ht="15.75" customHeight="1">
      <c r="A173" s="128"/>
      <c r="B173" s="128"/>
      <c r="C173" s="128"/>
      <c r="D173" s="128"/>
      <c r="E173" s="128"/>
      <c r="F173" s="128"/>
      <c r="G173" s="128"/>
      <c r="H173" s="128"/>
      <c r="I173" s="128"/>
      <c r="J173" s="128"/>
      <c r="K173" s="128"/>
      <c r="L173" s="128"/>
      <c r="M173" s="128"/>
      <c r="N173" s="128"/>
      <c r="O173" s="128"/>
      <c r="P173" s="128"/>
      <c r="Q173" s="128"/>
      <c r="R173" s="128"/>
      <c r="S173" s="128"/>
      <c r="T173" s="128"/>
      <c r="U173" s="128"/>
      <c r="V173" s="128"/>
      <c r="W173" s="128"/>
      <c r="X173" s="128"/>
      <c r="Y173" s="128"/>
      <c r="Z173" s="128"/>
      <c r="AA173" s="128"/>
      <c r="AB173" s="128"/>
      <c r="AC173" s="128"/>
      <c r="AD173" s="128"/>
      <c r="AE173" s="128"/>
    </row>
    <row r="174" spans="1:32" ht="18.75" customHeight="1">
      <c r="A174" s="1473"/>
      <c r="B174" s="1473"/>
      <c r="C174" s="1473"/>
      <c r="D174" s="1473"/>
      <c r="E174" s="1473"/>
      <c r="F174" s="1473"/>
      <c r="G174" s="1473"/>
      <c r="H174" s="1473"/>
      <c r="I174" s="1473"/>
      <c r="J174" s="1473"/>
      <c r="K174" s="1473"/>
      <c r="L174" s="1473"/>
      <c r="M174" s="1473"/>
      <c r="N174" s="1473"/>
      <c r="O174" s="1473"/>
      <c r="P174" s="1473"/>
      <c r="Q174" s="1473"/>
      <c r="R174" s="1473"/>
      <c r="S174" s="1473"/>
      <c r="T174" s="1473"/>
      <c r="U174" s="1473"/>
      <c r="V174" s="1473"/>
      <c r="W174" s="1473"/>
      <c r="X174" s="1473"/>
      <c r="Y174" s="1473"/>
      <c r="Z174" s="1473"/>
      <c r="AA174" s="1473"/>
      <c r="AB174" s="1473"/>
      <c r="AC174" s="1473"/>
      <c r="AD174" s="1473"/>
      <c r="AE174" s="1473"/>
      <c r="AF174" s="2"/>
    </row>
    <row r="175" spans="1:32"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2"/>
    </row>
    <row r="176" spans="1:32" ht="15.75" customHeight="1">
      <c r="A176" s="6"/>
      <c r="B176" s="3"/>
      <c r="C176" s="3"/>
      <c r="D176" s="3"/>
      <c r="E176" s="3"/>
      <c r="F176" s="3"/>
      <c r="G176" s="2"/>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2"/>
    </row>
    <row r="177" spans="1:32" ht="15.75" customHeight="1">
      <c r="A177" s="6"/>
      <c r="B177" s="3"/>
      <c r="C177" s="3"/>
      <c r="D177" s="3"/>
      <c r="E177" s="3"/>
      <c r="F177" s="3"/>
      <c r="G177" s="2"/>
      <c r="H177" s="2"/>
      <c r="I177" s="3"/>
      <c r="J177" s="3"/>
      <c r="K177" s="3"/>
      <c r="L177" s="2"/>
      <c r="M177" s="3"/>
      <c r="N177" s="3"/>
      <c r="O177" s="3"/>
      <c r="P177" s="3"/>
      <c r="Q177" s="3"/>
      <c r="R177" s="3"/>
      <c r="S177" s="3"/>
      <c r="T177" s="3"/>
      <c r="U177" s="3"/>
      <c r="V177" s="3"/>
      <c r="W177" s="3"/>
      <c r="X177" s="3"/>
      <c r="Y177" s="3"/>
      <c r="Z177" s="3"/>
      <c r="AA177" s="3"/>
      <c r="AB177" s="3"/>
      <c r="AC177" s="3"/>
      <c r="AD177" s="3"/>
      <c r="AE177" s="3"/>
      <c r="AF177" s="2"/>
    </row>
    <row r="178" spans="1:32" ht="15.75" customHeight="1">
      <c r="A178" s="6"/>
      <c r="B178" s="3"/>
      <c r="C178" s="3"/>
      <c r="D178" s="3"/>
      <c r="E178" s="3"/>
      <c r="F178" s="3"/>
      <c r="G178" s="3"/>
      <c r="H178" s="3"/>
      <c r="I178" s="3"/>
      <c r="J178" s="1570"/>
      <c r="K178" s="1570"/>
      <c r="L178" s="1570"/>
      <c r="M178" s="1570"/>
      <c r="N178" s="4"/>
      <c r="O178" s="4"/>
      <c r="P178" s="3"/>
      <c r="Q178" s="3"/>
      <c r="R178" s="3"/>
      <c r="S178" s="3"/>
      <c r="T178" s="3"/>
      <c r="U178" s="3"/>
      <c r="V178" s="3"/>
      <c r="W178" s="3"/>
      <c r="X178" s="3"/>
      <c r="Y178" s="3"/>
      <c r="Z178" s="3"/>
      <c r="AA178" s="3"/>
      <c r="AB178" s="3"/>
      <c r="AC178" s="3"/>
      <c r="AD178" s="3"/>
      <c r="AE178" s="3"/>
      <c r="AF178" s="2"/>
    </row>
    <row r="179" spans="1:32" ht="15.75" customHeight="1">
      <c r="A179" s="6"/>
      <c r="B179" s="3"/>
      <c r="C179" s="3"/>
      <c r="D179" s="3"/>
      <c r="E179" s="3"/>
      <c r="F179" s="3"/>
      <c r="G179" s="3"/>
      <c r="H179" s="3"/>
      <c r="I179" s="3"/>
      <c r="J179" s="1570"/>
      <c r="K179" s="1570"/>
      <c r="L179" s="1570"/>
      <c r="M179" s="1570"/>
      <c r="N179" s="4"/>
      <c r="O179" s="4"/>
      <c r="P179" s="3"/>
      <c r="Q179" s="3"/>
      <c r="R179" s="3"/>
      <c r="S179" s="3"/>
      <c r="T179" s="3"/>
      <c r="U179" s="3"/>
      <c r="V179" s="3"/>
      <c r="W179" s="3"/>
      <c r="X179" s="3"/>
      <c r="Y179" s="3"/>
      <c r="Z179" s="3"/>
      <c r="AA179" s="3"/>
      <c r="AB179" s="3"/>
      <c r="AC179" s="3"/>
      <c r="AD179" s="3"/>
      <c r="AE179" s="3"/>
      <c r="AF179" s="2"/>
    </row>
    <row r="180" spans="1:32" ht="15.75" customHeight="1">
      <c r="A180" s="6"/>
      <c r="B180" s="3"/>
      <c r="C180" s="3"/>
      <c r="D180" s="3"/>
      <c r="E180" s="3"/>
      <c r="F180" s="3"/>
      <c r="G180" s="3"/>
      <c r="H180" s="3"/>
      <c r="I180" s="3"/>
      <c r="J180" s="1570"/>
      <c r="K180" s="1570"/>
      <c r="L180" s="1570"/>
      <c r="M180" s="1570"/>
      <c r="N180" s="4"/>
      <c r="O180" s="4"/>
      <c r="P180" s="3"/>
      <c r="Q180" s="3"/>
      <c r="R180" s="3"/>
      <c r="S180" s="3"/>
      <c r="T180" s="3"/>
      <c r="U180" s="3"/>
      <c r="V180" s="3"/>
      <c r="W180" s="3"/>
      <c r="X180" s="3"/>
      <c r="Y180" s="3"/>
      <c r="Z180" s="3"/>
      <c r="AA180" s="3"/>
      <c r="AB180" s="3"/>
      <c r="AC180" s="3"/>
      <c r="AD180" s="3"/>
      <c r="AE180" s="3"/>
      <c r="AF180" s="2"/>
    </row>
    <row r="181" spans="1:32" ht="15.75" customHeight="1">
      <c r="A181" s="6"/>
      <c r="B181" s="3"/>
      <c r="C181" s="3"/>
      <c r="D181" s="3"/>
      <c r="E181" s="3"/>
      <c r="F181" s="3"/>
      <c r="G181" s="3"/>
      <c r="H181" s="3"/>
      <c r="I181" s="3"/>
      <c r="J181" s="1570"/>
      <c r="K181" s="1570"/>
      <c r="L181" s="1570"/>
      <c r="M181" s="1570"/>
      <c r="N181" s="4"/>
      <c r="O181" s="4"/>
      <c r="P181" s="3"/>
      <c r="Q181" s="3"/>
      <c r="R181" s="3"/>
      <c r="S181" s="3"/>
      <c r="T181" s="3"/>
      <c r="U181" s="3"/>
      <c r="V181" s="3"/>
      <c r="W181" s="3"/>
      <c r="X181" s="3"/>
      <c r="Y181" s="3"/>
      <c r="Z181" s="3"/>
      <c r="AA181" s="3"/>
      <c r="AB181" s="3"/>
      <c r="AC181" s="3"/>
      <c r="AD181" s="3"/>
      <c r="AE181" s="3"/>
      <c r="AF181" s="2"/>
    </row>
    <row r="182" spans="1:32" ht="15.75" customHeight="1">
      <c r="A182" s="6"/>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2"/>
    </row>
    <row r="183" spans="1:32" ht="15.75" customHeight="1">
      <c r="A183" s="3"/>
      <c r="B183" s="3"/>
      <c r="C183" s="3"/>
      <c r="D183" s="1473"/>
      <c r="E183" s="1473"/>
      <c r="F183" s="1473"/>
      <c r="G183" s="1473"/>
      <c r="H183" s="5"/>
      <c r="I183" s="1473"/>
      <c r="J183" s="1473"/>
      <c r="K183" s="1473"/>
      <c r="L183" s="1473"/>
      <c r="M183" s="1473"/>
      <c r="N183" s="1473"/>
      <c r="O183" s="1473"/>
      <c r="P183" s="1473"/>
      <c r="Q183" s="1473"/>
      <c r="R183" s="1473"/>
      <c r="S183" s="1473"/>
      <c r="T183" s="1473"/>
      <c r="U183" s="1473"/>
      <c r="V183" s="1473"/>
      <c r="W183" s="1473"/>
      <c r="X183" s="1473"/>
      <c r="Y183" s="5"/>
      <c r="Z183" s="5"/>
      <c r="AA183" s="5"/>
      <c r="AB183" s="1473"/>
      <c r="AC183" s="1473"/>
      <c r="AD183" s="1473"/>
      <c r="AE183" s="3"/>
      <c r="AF183" s="2"/>
    </row>
    <row r="184" spans="1:32" ht="15.75" customHeight="1">
      <c r="A184" s="3"/>
      <c r="B184" s="3"/>
      <c r="C184" s="3"/>
      <c r="D184" s="5"/>
      <c r="E184" s="1501"/>
      <c r="F184" s="1501"/>
      <c r="G184" s="5"/>
      <c r="H184" s="5"/>
      <c r="I184" s="3"/>
      <c r="J184" s="3"/>
      <c r="K184" s="3"/>
      <c r="L184" s="2"/>
      <c r="M184" s="3"/>
      <c r="N184" s="3"/>
      <c r="O184" s="3"/>
      <c r="P184" s="3"/>
      <c r="Q184" s="3"/>
      <c r="R184" s="3"/>
      <c r="S184" s="3"/>
      <c r="T184" s="3"/>
      <c r="U184" s="2"/>
      <c r="V184" s="2"/>
      <c r="W184" s="2"/>
      <c r="X184" s="2"/>
      <c r="Y184" s="5"/>
      <c r="Z184" s="5"/>
      <c r="AA184" s="5"/>
      <c r="AB184" s="1568"/>
      <c r="AC184" s="1568"/>
      <c r="AD184" s="1568"/>
      <c r="AE184" s="3"/>
      <c r="AF184" s="2"/>
    </row>
    <row r="185" spans="1:32" ht="15.75" customHeight="1">
      <c r="A185" s="3"/>
      <c r="B185" s="3"/>
      <c r="C185" s="3"/>
      <c r="D185" s="5"/>
      <c r="E185" s="1501"/>
      <c r="F185" s="1501"/>
      <c r="G185" s="5"/>
      <c r="H185" s="5"/>
      <c r="I185" s="3"/>
      <c r="J185" s="3"/>
      <c r="K185" s="3"/>
      <c r="L185" s="2"/>
      <c r="M185" s="3"/>
      <c r="N185" s="3"/>
      <c r="O185" s="3"/>
      <c r="P185" s="3"/>
      <c r="Q185" s="3"/>
      <c r="R185" s="3"/>
      <c r="S185" s="3"/>
      <c r="T185" s="3"/>
      <c r="U185" s="2"/>
      <c r="V185" s="2"/>
      <c r="W185" s="2"/>
      <c r="X185" s="2"/>
      <c r="Y185" s="5"/>
      <c r="Z185" s="5"/>
      <c r="AA185" s="5"/>
      <c r="AB185" s="1568"/>
      <c r="AC185" s="1568"/>
      <c r="AD185" s="1568"/>
      <c r="AE185" s="3"/>
      <c r="AF185" s="2"/>
    </row>
    <row r="186" spans="1:32" ht="15.75" customHeight="1">
      <c r="A186" s="3"/>
      <c r="B186" s="3"/>
      <c r="C186" s="3"/>
      <c r="D186" s="5"/>
      <c r="E186" s="1501"/>
      <c r="F186" s="1501"/>
      <c r="G186" s="5"/>
      <c r="H186" s="5"/>
      <c r="I186" s="3"/>
      <c r="J186" s="3"/>
      <c r="K186" s="3"/>
      <c r="L186" s="2"/>
      <c r="M186" s="3"/>
      <c r="N186" s="3"/>
      <c r="O186" s="3"/>
      <c r="P186" s="3"/>
      <c r="Q186" s="3"/>
      <c r="R186" s="3"/>
      <c r="S186" s="3"/>
      <c r="T186" s="3"/>
      <c r="U186" s="2"/>
      <c r="V186" s="2"/>
      <c r="W186" s="2"/>
      <c r="X186" s="2"/>
      <c r="Y186" s="5"/>
      <c r="Z186" s="5"/>
      <c r="AA186" s="5"/>
      <c r="AB186" s="1568"/>
      <c r="AC186" s="1568"/>
      <c r="AD186" s="1568"/>
      <c r="AE186" s="3"/>
      <c r="AF186" s="2"/>
    </row>
    <row r="187" spans="1:32" ht="15.75" customHeight="1">
      <c r="A187" s="3"/>
      <c r="B187" s="3"/>
      <c r="C187" s="3"/>
      <c r="D187" s="5"/>
      <c r="E187" s="1501"/>
      <c r="F187" s="1501"/>
      <c r="G187" s="5"/>
      <c r="H187" s="5"/>
      <c r="I187" s="3"/>
      <c r="J187" s="3"/>
      <c r="K187" s="3"/>
      <c r="L187" s="2"/>
      <c r="M187" s="3"/>
      <c r="N187" s="3"/>
      <c r="O187" s="3"/>
      <c r="P187" s="3"/>
      <c r="Q187" s="3"/>
      <c r="R187" s="3"/>
      <c r="S187" s="3"/>
      <c r="T187" s="3"/>
      <c r="U187" s="2"/>
      <c r="V187" s="2"/>
      <c r="W187" s="2"/>
      <c r="X187" s="2"/>
      <c r="Y187" s="5"/>
      <c r="Z187" s="5"/>
      <c r="AA187" s="5"/>
      <c r="AB187" s="1568"/>
      <c r="AC187" s="1568"/>
      <c r="AD187" s="1568"/>
      <c r="AE187" s="3"/>
      <c r="AF187" s="2"/>
    </row>
    <row r="188" spans="1:32" ht="15.75" customHeight="1">
      <c r="A188" s="3"/>
      <c r="B188" s="3"/>
      <c r="C188" s="3"/>
      <c r="D188" s="5"/>
      <c r="E188" s="1501"/>
      <c r="F188" s="1501"/>
      <c r="G188" s="5"/>
      <c r="H188" s="5"/>
      <c r="I188" s="3"/>
      <c r="J188" s="3"/>
      <c r="K188" s="3"/>
      <c r="L188" s="2"/>
      <c r="M188" s="3"/>
      <c r="N188" s="3"/>
      <c r="O188" s="3"/>
      <c r="P188" s="3"/>
      <c r="Q188" s="3"/>
      <c r="R188" s="3"/>
      <c r="S188" s="3"/>
      <c r="T188" s="3"/>
      <c r="U188" s="2"/>
      <c r="V188" s="2"/>
      <c r="W188" s="2"/>
      <c r="X188" s="2"/>
      <c r="Y188" s="5"/>
      <c r="Z188" s="5"/>
      <c r="AA188" s="5"/>
      <c r="AB188" s="1568"/>
      <c r="AC188" s="1568"/>
      <c r="AD188" s="1568"/>
      <c r="AE188" s="3"/>
      <c r="AF188" s="2"/>
    </row>
    <row r="189" spans="1:32" ht="15.75" customHeight="1">
      <c r="A189" s="3"/>
      <c r="B189" s="3"/>
      <c r="C189" s="3"/>
      <c r="D189" s="5"/>
      <c r="E189" s="1501"/>
      <c r="F189" s="1501"/>
      <c r="G189" s="5"/>
      <c r="H189" s="5"/>
      <c r="I189" s="3"/>
      <c r="J189" s="3"/>
      <c r="K189" s="3"/>
      <c r="L189" s="2"/>
      <c r="M189" s="3"/>
      <c r="N189" s="3"/>
      <c r="O189" s="3"/>
      <c r="P189" s="3"/>
      <c r="Q189" s="3"/>
      <c r="R189" s="3"/>
      <c r="S189" s="3"/>
      <c r="T189" s="3"/>
      <c r="U189" s="2"/>
      <c r="V189" s="2"/>
      <c r="W189" s="2"/>
      <c r="X189" s="2"/>
      <c r="Y189" s="5"/>
      <c r="Z189" s="5"/>
      <c r="AA189" s="5"/>
      <c r="AB189" s="1568"/>
      <c r="AC189" s="1568"/>
      <c r="AD189" s="1568"/>
      <c r="AE189" s="3"/>
      <c r="AF189" s="2"/>
    </row>
    <row r="190" spans="1:32" ht="15.75" customHeight="1">
      <c r="A190" s="6"/>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2"/>
    </row>
    <row r="191" spans="1:32" ht="15.75" customHeight="1">
      <c r="A191" s="6"/>
      <c r="B191" s="3"/>
      <c r="C191" s="3"/>
      <c r="D191" s="3"/>
      <c r="E191" s="3"/>
      <c r="F191" s="1489"/>
      <c r="G191" s="1489"/>
      <c r="H191" s="1489"/>
      <c r="I191" s="1489"/>
      <c r="J191" s="1489"/>
      <c r="K191" s="1489"/>
      <c r="L191" s="1489"/>
      <c r="M191" s="1489"/>
      <c r="N191" s="1489"/>
      <c r="O191" s="1489"/>
      <c r="P191" s="1489"/>
      <c r="Q191" s="1489"/>
      <c r="R191" s="1489"/>
      <c r="S191" s="1489"/>
      <c r="T191" s="1489"/>
      <c r="U191" s="1489"/>
      <c r="V191" s="1489"/>
      <c r="W191" s="1489"/>
      <c r="X191" s="1489"/>
      <c r="Y191" s="1489"/>
      <c r="Z191" s="1489"/>
      <c r="AA191" s="1489"/>
      <c r="AB191" s="1489"/>
      <c r="AC191" s="1489"/>
      <c r="AD191" s="1489"/>
      <c r="AE191" s="1489"/>
      <c r="AF191" s="2"/>
    </row>
    <row r="192" spans="1:32" ht="15.75" customHeight="1">
      <c r="A192" s="3"/>
      <c r="B192" s="3"/>
      <c r="C192" s="3"/>
      <c r="D192" s="3"/>
      <c r="E192" s="3"/>
      <c r="F192" s="1489"/>
      <c r="G192" s="1489"/>
      <c r="H192" s="1489"/>
      <c r="I192" s="1489"/>
      <c r="J192" s="1489"/>
      <c r="K192" s="1489"/>
      <c r="L192" s="1489"/>
      <c r="M192" s="1489"/>
      <c r="N192" s="1489"/>
      <c r="O192" s="1489"/>
      <c r="P192" s="1489"/>
      <c r="Q192" s="1489"/>
      <c r="R192" s="1489"/>
      <c r="S192" s="1489"/>
      <c r="T192" s="1489"/>
      <c r="U192" s="1489"/>
      <c r="V192" s="1489"/>
      <c r="W192" s="1489"/>
      <c r="X192" s="1489"/>
      <c r="Y192" s="1489"/>
      <c r="Z192" s="1489"/>
      <c r="AA192" s="1489"/>
      <c r="AB192" s="1489"/>
      <c r="AC192" s="1489"/>
      <c r="AD192" s="1489"/>
      <c r="AE192" s="1489"/>
      <c r="AF192" s="2"/>
    </row>
    <row r="193" spans="1:32" ht="15.75" customHeight="1">
      <c r="A193" s="6"/>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2"/>
    </row>
    <row r="194" spans="1:32" ht="15.75" customHeight="1">
      <c r="A194" s="3"/>
      <c r="B194" s="3"/>
      <c r="C194" s="3"/>
      <c r="D194" s="3"/>
      <c r="E194" s="3"/>
      <c r="F194" s="1489"/>
      <c r="G194" s="1489"/>
      <c r="H194" s="1489"/>
      <c r="I194" s="1489"/>
      <c r="J194" s="1489"/>
      <c r="K194" s="1489"/>
      <c r="L194" s="1489"/>
      <c r="M194" s="1489"/>
      <c r="N194" s="1489"/>
      <c r="O194" s="1489"/>
      <c r="P194" s="1489"/>
      <c r="Q194" s="1489"/>
      <c r="R194" s="1489"/>
      <c r="S194" s="1489"/>
      <c r="T194" s="1489"/>
      <c r="U194" s="1489"/>
      <c r="V194" s="1489"/>
      <c r="W194" s="1489"/>
      <c r="X194" s="1489"/>
      <c r="Y194" s="1489"/>
      <c r="Z194" s="1489"/>
      <c r="AA194" s="1489"/>
      <c r="AB194" s="1489"/>
      <c r="AC194" s="1489"/>
      <c r="AD194" s="1489"/>
      <c r="AE194" s="1489"/>
      <c r="AF194" s="2"/>
    </row>
    <row r="195" spans="1:32" ht="15.75" customHeight="1">
      <c r="A195" s="3"/>
      <c r="B195" s="3"/>
      <c r="C195" s="3"/>
      <c r="D195" s="3"/>
      <c r="E195" s="3"/>
      <c r="F195" s="1489"/>
      <c r="G195" s="1489"/>
      <c r="H195" s="1489"/>
      <c r="I195" s="1489"/>
      <c r="J195" s="1489"/>
      <c r="K195" s="1489"/>
      <c r="L195" s="1489"/>
      <c r="M195" s="1489"/>
      <c r="N195" s="1489"/>
      <c r="O195" s="1489"/>
      <c r="P195" s="1489"/>
      <c r="Q195" s="1489"/>
      <c r="R195" s="1489"/>
      <c r="S195" s="1489"/>
      <c r="T195" s="1489"/>
      <c r="U195" s="1489"/>
      <c r="V195" s="1489"/>
      <c r="W195" s="1489"/>
      <c r="X195" s="1489"/>
      <c r="Y195" s="1489"/>
      <c r="Z195" s="1489"/>
      <c r="AA195" s="1489"/>
      <c r="AB195" s="1489"/>
      <c r="AC195" s="1489"/>
      <c r="AD195" s="1489"/>
      <c r="AE195" s="1489"/>
      <c r="AF195" s="2"/>
    </row>
    <row r="196" spans="1:32"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2"/>
    </row>
    <row r="202" spans="1:32" ht="18.75" customHeight="1">
      <c r="A202" s="1473"/>
      <c r="B202" s="1473"/>
      <c r="C202" s="1473"/>
      <c r="D202" s="1473"/>
      <c r="E202" s="1473"/>
      <c r="F202" s="1473"/>
      <c r="G202" s="1473"/>
      <c r="H202" s="1473"/>
      <c r="I202" s="1473"/>
      <c r="J202" s="1473"/>
      <c r="K202" s="1473"/>
      <c r="L202" s="1473"/>
      <c r="M202" s="1473"/>
      <c r="N202" s="1473"/>
      <c r="O202" s="1473"/>
      <c r="P202" s="1473"/>
      <c r="Q202" s="1473"/>
      <c r="R202" s="1473"/>
      <c r="S202" s="1473"/>
      <c r="T202" s="1473"/>
      <c r="U202" s="1473"/>
      <c r="V202" s="1473"/>
      <c r="W202" s="1473"/>
      <c r="X202" s="1473"/>
      <c r="Y202" s="1473"/>
      <c r="Z202" s="1473"/>
      <c r="AA202" s="1473"/>
      <c r="AB202" s="1473"/>
      <c r="AC202" s="1473"/>
      <c r="AD202" s="1473"/>
      <c r="AE202" s="1473"/>
      <c r="AF202" s="2"/>
    </row>
    <row r="203" spans="1:32"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2"/>
    </row>
    <row r="204" spans="1:32" ht="15.75" customHeight="1">
      <c r="A204" s="6"/>
      <c r="B204" s="3"/>
      <c r="C204" s="3"/>
      <c r="D204" s="3"/>
      <c r="E204" s="3"/>
      <c r="F204" s="3"/>
      <c r="G204" s="2"/>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2"/>
    </row>
    <row r="205" spans="1:32" ht="15.75" customHeight="1">
      <c r="A205" s="6"/>
      <c r="B205" s="3"/>
      <c r="C205" s="3"/>
      <c r="D205" s="3"/>
      <c r="E205" s="3"/>
      <c r="F205" s="3"/>
      <c r="G205" s="2"/>
      <c r="H205" s="2"/>
      <c r="I205" s="3"/>
      <c r="J205" s="3"/>
      <c r="K205" s="3"/>
      <c r="L205" s="2"/>
      <c r="M205" s="3"/>
      <c r="N205" s="3"/>
      <c r="O205" s="3"/>
      <c r="P205" s="3"/>
      <c r="Q205" s="3"/>
      <c r="R205" s="3"/>
      <c r="S205" s="3"/>
      <c r="T205" s="3"/>
      <c r="U205" s="3"/>
      <c r="V205" s="3"/>
      <c r="W205" s="3"/>
      <c r="X205" s="3"/>
      <c r="Y205" s="3"/>
      <c r="Z205" s="3"/>
      <c r="AA205" s="3"/>
      <c r="AB205" s="3"/>
      <c r="AC205" s="3"/>
      <c r="AD205" s="3"/>
      <c r="AE205" s="3"/>
      <c r="AF205" s="2"/>
    </row>
    <row r="206" spans="1:32" ht="15.75" customHeight="1">
      <c r="A206" s="6"/>
      <c r="B206" s="3"/>
      <c r="C206" s="3"/>
      <c r="D206" s="3"/>
      <c r="E206" s="3"/>
      <c r="F206" s="3"/>
      <c r="G206" s="3"/>
      <c r="H206" s="3"/>
      <c r="I206" s="3"/>
      <c r="J206" s="1570"/>
      <c r="K206" s="1570"/>
      <c r="L206" s="1570"/>
      <c r="M206" s="1570"/>
      <c r="N206" s="4"/>
      <c r="O206" s="4"/>
      <c r="P206" s="3"/>
      <c r="Q206" s="3"/>
      <c r="R206" s="3"/>
      <c r="S206" s="3"/>
      <c r="T206" s="3"/>
      <c r="U206" s="3"/>
      <c r="V206" s="3"/>
      <c r="W206" s="3"/>
      <c r="X206" s="3"/>
      <c r="Y206" s="3"/>
      <c r="Z206" s="3"/>
      <c r="AA206" s="3"/>
      <c r="AB206" s="3"/>
      <c r="AC206" s="3"/>
      <c r="AD206" s="3"/>
      <c r="AE206" s="3"/>
      <c r="AF206" s="2"/>
    </row>
    <row r="207" spans="1:32" ht="15.75" customHeight="1">
      <c r="A207" s="6"/>
      <c r="B207" s="3"/>
      <c r="C207" s="3"/>
      <c r="D207" s="3"/>
      <c r="E207" s="3"/>
      <c r="F207" s="3"/>
      <c r="G207" s="3"/>
      <c r="H207" s="3"/>
      <c r="I207" s="3"/>
      <c r="J207" s="1570"/>
      <c r="K207" s="1570"/>
      <c r="L207" s="1570"/>
      <c r="M207" s="1570"/>
      <c r="N207" s="4"/>
      <c r="O207" s="4"/>
      <c r="P207" s="3"/>
      <c r="Q207" s="3"/>
      <c r="R207" s="3"/>
      <c r="S207" s="3"/>
      <c r="T207" s="3"/>
      <c r="U207" s="3"/>
      <c r="V207" s="3"/>
      <c r="W207" s="3"/>
      <c r="X207" s="3"/>
      <c r="Y207" s="3"/>
      <c r="Z207" s="3"/>
      <c r="AA207" s="3"/>
      <c r="AB207" s="3"/>
      <c r="AC207" s="3"/>
      <c r="AD207" s="3"/>
      <c r="AE207" s="3"/>
      <c r="AF207" s="2"/>
    </row>
    <row r="208" spans="1:32" ht="15.75" customHeight="1">
      <c r="A208" s="6"/>
      <c r="B208" s="3"/>
      <c r="C208" s="3"/>
      <c r="D208" s="3"/>
      <c r="E208" s="3"/>
      <c r="F208" s="3"/>
      <c r="G208" s="3"/>
      <c r="H208" s="3"/>
      <c r="I208" s="3"/>
      <c r="J208" s="1570"/>
      <c r="K208" s="1570"/>
      <c r="L208" s="1570"/>
      <c r="M208" s="1570"/>
      <c r="N208" s="4"/>
      <c r="O208" s="4"/>
      <c r="P208" s="3"/>
      <c r="Q208" s="3"/>
      <c r="R208" s="3"/>
      <c r="S208" s="3"/>
      <c r="T208" s="3"/>
      <c r="U208" s="3"/>
      <c r="V208" s="3"/>
      <c r="W208" s="3"/>
      <c r="X208" s="3"/>
      <c r="Y208" s="3"/>
      <c r="Z208" s="3"/>
      <c r="AA208" s="3"/>
      <c r="AB208" s="3"/>
      <c r="AC208" s="3"/>
      <c r="AD208" s="3"/>
      <c r="AE208" s="3"/>
      <c r="AF208" s="2"/>
    </row>
    <row r="209" spans="1:32" ht="15.75" customHeight="1">
      <c r="A209" s="6"/>
      <c r="B209" s="3"/>
      <c r="C209" s="3"/>
      <c r="D209" s="3"/>
      <c r="E209" s="3"/>
      <c r="F209" s="3"/>
      <c r="G209" s="3"/>
      <c r="H209" s="3"/>
      <c r="I209" s="3"/>
      <c r="J209" s="1570"/>
      <c r="K209" s="1570"/>
      <c r="L209" s="1570"/>
      <c r="M209" s="1570"/>
      <c r="N209" s="4"/>
      <c r="O209" s="4"/>
      <c r="P209" s="3"/>
      <c r="Q209" s="3"/>
      <c r="R209" s="3"/>
      <c r="S209" s="3"/>
      <c r="T209" s="3"/>
      <c r="U209" s="3"/>
      <c r="V209" s="3"/>
      <c r="W209" s="3"/>
      <c r="X209" s="3"/>
      <c r="Y209" s="3"/>
      <c r="Z209" s="3"/>
      <c r="AA209" s="3"/>
      <c r="AB209" s="3"/>
      <c r="AC209" s="3"/>
      <c r="AD209" s="3"/>
      <c r="AE209" s="3"/>
      <c r="AF209" s="2"/>
    </row>
    <row r="210" spans="1:32" ht="15.75" customHeight="1">
      <c r="A210" s="6"/>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2"/>
    </row>
    <row r="211" spans="1:32" ht="15.75" customHeight="1">
      <c r="A211" s="3"/>
      <c r="B211" s="3"/>
      <c r="C211" s="3"/>
      <c r="D211" s="1473"/>
      <c r="E211" s="1473"/>
      <c r="F211" s="1473"/>
      <c r="G211" s="1473"/>
      <c r="H211" s="5"/>
      <c r="I211" s="1473"/>
      <c r="J211" s="1473"/>
      <c r="K211" s="1473"/>
      <c r="L211" s="1473"/>
      <c r="M211" s="1473"/>
      <c r="N211" s="1473"/>
      <c r="O211" s="1473"/>
      <c r="P211" s="1473"/>
      <c r="Q211" s="1473"/>
      <c r="R211" s="1473"/>
      <c r="S211" s="1473"/>
      <c r="T211" s="1473"/>
      <c r="U211" s="1473"/>
      <c r="V211" s="1473"/>
      <c r="W211" s="1473"/>
      <c r="X211" s="1473"/>
      <c r="Y211" s="5"/>
      <c r="Z211" s="5"/>
      <c r="AA211" s="5"/>
      <c r="AB211" s="1473"/>
      <c r="AC211" s="1473"/>
      <c r="AD211" s="1473"/>
      <c r="AE211" s="3"/>
      <c r="AF211" s="2"/>
    </row>
    <row r="212" spans="1:32" ht="15.75" customHeight="1">
      <c r="A212" s="3"/>
      <c r="B212" s="3"/>
      <c r="C212" s="3"/>
      <c r="D212" s="5"/>
      <c r="E212" s="1501"/>
      <c r="F212" s="1501"/>
      <c r="G212" s="5"/>
      <c r="H212" s="5"/>
      <c r="I212" s="3"/>
      <c r="J212" s="3"/>
      <c r="K212" s="3"/>
      <c r="L212" s="2"/>
      <c r="M212" s="3"/>
      <c r="N212" s="3"/>
      <c r="O212" s="3"/>
      <c r="P212" s="3"/>
      <c r="Q212" s="3"/>
      <c r="R212" s="3"/>
      <c r="S212" s="3"/>
      <c r="T212" s="3"/>
      <c r="U212" s="2"/>
      <c r="V212" s="2"/>
      <c r="W212" s="2"/>
      <c r="X212" s="2"/>
      <c r="Y212" s="5"/>
      <c r="Z212" s="5"/>
      <c r="AA212" s="5"/>
      <c r="AB212" s="1568"/>
      <c r="AC212" s="1568"/>
      <c r="AD212" s="1568"/>
      <c r="AE212" s="3"/>
      <c r="AF212" s="2"/>
    </row>
    <row r="213" spans="1:32" ht="15.75" customHeight="1">
      <c r="A213" s="3"/>
      <c r="B213" s="3"/>
      <c r="C213" s="3"/>
      <c r="D213" s="5"/>
      <c r="E213" s="1501"/>
      <c r="F213" s="1501"/>
      <c r="G213" s="5"/>
      <c r="H213" s="5"/>
      <c r="I213" s="3"/>
      <c r="J213" s="3"/>
      <c r="K213" s="3"/>
      <c r="L213" s="2"/>
      <c r="M213" s="3"/>
      <c r="N213" s="3"/>
      <c r="O213" s="3"/>
      <c r="P213" s="3"/>
      <c r="Q213" s="3"/>
      <c r="R213" s="3"/>
      <c r="S213" s="3"/>
      <c r="T213" s="3"/>
      <c r="U213" s="2"/>
      <c r="V213" s="2"/>
      <c r="W213" s="2"/>
      <c r="X213" s="2"/>
      <c r="Y213" s="5"/>
      <c r="Z213" s="5"/>
      <c r="AA213" s="5"/>
      <c r="AB213" s="1568"/>
      <c r="AC213" s="1568"/>
      <c r="AD213" s="1568"/>
      <c r="AE213" s="3"/>
      <c r="AF213" s="2"/>
    </row>
    <row r="214" spans="1:32" ht="15.75" customHeight="1">
      <c r="A214" s="3"/>
      <c r="B214" s="3"/>
      <c r="C214" s="3"/>
      <c r="D214" s="5"/>
      <c r="E214" s="1501"/>
      <c r="F214" s="1501"/>
      <c r="G214" s="5"/>
      <c r="H214" s="5"/>
      <c r="I214" s="3"/>
      <c r="J214" s="3"/>
      <c r="K214" s="3"/>
      <c r="L214" s="2"/>
      <c r="M214" s="3"/>
      <c r="N214" s="3"/>
      <c r="O214" s="3"/>
      <c r="P214" s="3"/>
      <c r="Q214" s="3"/>
      <c r="R214" s="3"/>
      <c r="S214" s="3"/>
      <c r="T214" s="3"/>
      <c r="U214" s="2"/>
      <c r="V214" s="2"/>
      <c r="W214" s="2"/>
      <c r="X214" s="2"/>
      <c r="Y214" s="5"/>
      <c r="Z214" s="5"/>
      <c r="AA214" s="5"/>
      <c r="AB214" s="1568"/>
      <c r="AC214" s="1568"/>
      <c r="AD214" s="1568"/>
      <c r="AE214" s="3"/>
      <c r="AF214" s="2"/>
    </row>
    <row r="215" spans="1:32" ht="15.75" customHeight="1">
      <c r="A215" s="3"/>
      <c r="B215" s="3"/>
      <c r="C215" s="3"/>
      <c r="D215" s="5"/>
      <c r="E215" s="1501"/>
      <c r="F215" s="1501"/>
      <c r="G215" s="5"/>
      <c r="H215" s="5"/>
      <c r="I215" s="3"/>
      <c r="J215" s="3"/>
      <c r="K215" s="3"/>
      <c r="L215" s="2"/>
      <c r="M215" s="3"/>
      <c r="N215" s="3"/>
      <c r="O215" s="3"/>
      <c r="P215" s="3"/>
      <c r="Q215" s="3"/>
      <c r="R215" s="3"/>
      <c r="S215" s="3"/>
      <c r="T215" s="3"/>
      <c r="U215" s="2"/>
      <c r="V215" s="2"/>
      <c r="W215" s="2"/>
      <c r="X215" s="2"/>
      <c r="Y215" s="5"/>
      <c r="Z215" s="5"/>
      <c r="AA215" s="5"/>
      <c r="AB215" s="1568"/>
      <c r="AC215" s="1568"/>
      <c r="AD215" s="1568"/>
      <c r="AE215" s="3"/>
      <c r="AF215" s="2"/>
    </row>
    <row r="216" spans="1:32" ht="15.75" customHeight="1">
      <c r="A216" s="3"/>
      <c r="B216" s="3"/>
      <c r="C216" s="3"/>
      <c r="D216" s="5"/>
      <c r="E216" s="1501"/>
      <c r="F216" s="1501"/>
      <c r="G216" s="5"/>
      <c r="H216" s="5"/>
      <c r="I216" s="3"/>
      <c r="J216" s="3"/>
      <c r="K216" s="3"/>
      <c r="L216" s="2"/>
      <c r="M216" s="3"/>
      <c r="N216" s="3"/>
      <c r="O216" s="3"/>
      <c r="P216" s="3"/>
      <c r="Q216" s="3"/>
      <c r="R216" s="3"/>
      <c r="S216" s="3"/>
      <c r="T216" s="3"/>
      <c r="U216" s="2"/>
      <c r="V216" s="2"/>
      <c r="W216" s="2"/>
      <c r="X216" s="2"/>
      <c r="Y216" s="5"/>
      <c r="Z216" s="5"/>
      <c r="AA216" s="5"/>
      <c r="AB216" s="1568"/>
      <c r="AC216" s="1568"/>
      <c r="AD216" s="1568"/>
      <c r="AE216" s="3"/>
      <c r="AF216" s="2"/>
    </row>
    <row r="217" spans="1:32" ht="15.75" customHeight="1">
      <c r="A217" s="3"/>
      <c r="B217" s="3"/>
      <c r="C217" s="3"/>
      <c r="D217" s="5"/>
      <c r="E217" s="1501"/>
      <c r="F217" s="1501"/>
      <c r="G217" s="5"/>
      <c r="H217" s="5"/>
      <c r="I217" s="3"/>
      <c r="J217" s="3"/>
      <c r="K217" s="3"/>
      <c r="L217" s="2"/>
      <c r="M217" s="3"/>
      <c r="N217" s="3"/>
      <c r="O217" s="3"/>
      <c r="P217" s="3"/>
      <c r="Q217" s="3"/>
      <c r="R217" s="3"/>
      <c r="S217" s="3"/>
      <c r="T217" s="3"/>
      <c r="U217" s="2"/>
      <c r="V217" s="2"/>
      <c r="W217" s="2"/>
      <c r="X217" s="2"/>
      <c r="Y217" s="5"/>
      <c r="Z217" s="5"/>
      <c r="AA217" s="5"/>
      <c r="AB217" s="1568"/>
      <c r="AC217" s="1568"/>
      <c r="AD217" s="1568"/>
      <c r="AE217" s="3"/>
      <c r="AF217" s="2"/>
    </row>
    <row r="218" spans="1:32" ht="15.75" customHeight="1">
      <c r="A218" s="6"/>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2"/>
    </row>
    <row r="219" spans="1:32" ht="15.75" customHeight="1">
      <c r="A219" s="6"/>
      <c r="B219" s="3"/>
      <c r="C219" s="3"/>
      <c r="D219" s="3"/>
      <c r="E219" s="3"/>
      <c r="F219" s="1489"/>
      <c r="G219" s="1489"/>
      <c r="H219" s="1489"/>
      <c r="I219" s="1489"/>
      <c r="J219" s="1489"/>
      <c r="K219" s="1489"/>
      <c r="L219" s="1489"/>
      <c r="M219" s="1489"/>
      <c r="N219" s="1489"/>
      <c r="O219" s="1489"/>
      <c r="P219" s="1489"/>
      <c r="Q219" s="1489"/>
      <c r="R219" s="1489"/>
      <c r="S219" s="1489"/>
      <c r="T219" s="1489"/>
      <c r="U219" s="1489"/>
      <c r="V219" s="1489"/>
      <c r="W219" s="1489"/>
      <c r="X219" s="1489"/>
      <c r="Y219" s="1489"/>
      <c r="Z219" s="1489"/>
      <c r="AA219" s="1489"/>
      <c r="AB219" s="1489"/>
      <c r="AC219" s="1489"/>
      <c r="AD219" s="1489"/>
      <c r="AE219" s="1489"/>
      <c r="AF219" s="2"/>
    </row>
    <row r="220" spans="1:32" ht="15.75" customHeight="1">
      <c r="A220" s="3"/>
      <c r="B220" s="3"/>
      <c r="C220" s="3"/>
      <c r="D220" s="3"/>
      <c r="E220" s="3"/>
      <c r="F220" s="1489"/>
      <c r="G220" s="1489"/>
      <c r="H220" s="1489"/>
      <c r="I220" s="1489"/>
      <c r="J220" s="1489"/>
      <c r="K220" s="1489"/>
      <c r="L220" s="1489"/>
      <c r="M220" s="1489"/>
      <c r="N220" s="1489"/>
      <c r="O220" s="1489"/>
      <c r="P220" s="1489"/>
      <c r="Q220" s="1489"/>
      <c r="R220" s="1489"/>
      <c r="S220" s="1489"/>
      <c r="T220" s="1489"/>
      <c r="U220" s="1489"/>
      <c r="V220" s="1489"/>
      <c r="W220" s="1489"/>
      <c r="X220" s="1489"/>
      <c r="Y220" s="1489"/>
      <c r="Z220" s="1489"/>
      <c r="AA220" s="1489"/>
      <c r="AB220" s="1489"/>
      <c r="AC220" s="1489"/>
      <c r="AD220" s="1489"/>
      <c r="AE220" s="1489"/>
      <c r="AF220" s="2"/>
    </row>
    <row r="221" spans="1:32" ht="15.75" customHeight="1">
      <c r="A221" s="6"/>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2"/>
    </row>
    <row r="222" spans="1:32" ht="15.75" customHeight="1">
      <c r="A222" s="3"/>
      <c r="B222" s="3"/>
      <c r="C222" s="3"/>
      <c r="D222" s="3"/>
      <c r="E222" s="3"/>
      <c r="F222" s="1489"/>
      <c r="G222" s="1489"/>
      <c r="H222" s="1489"/>
      <c r="I222" s="1489"/>
      <c r="J222" s="1489"/>
      <c r="K222" s="1489"/>
      <c r="L222" s="1489"/>
      <c r="M222" s="1489"/>
      <c r="N222" s="1489"/>
      <c r="O222" s="1489"/>
      <c r="P222" s="1489"/>
      <c r="Q222" s="1489"/>
      <c r="R222" s="1489"/>
      <c r="S222" s="1489"/>
      <c r="T222" s="1489"/>
      <c r="U222" s="1489"/>
      <c r="V222" s="1489"/>
      <c r="W222" s="1489"/>
      <c r="X222" s="1489"/>
      <c r="Y222" s="1489"/>
      <c r="Z222" s="1489"/>
      <c r="AA222" s="1489"/>
      <c r="AB222" s="1489"/>
      <c r="AC222" s="1489"/>
      <c r="AD222" s="1489"/>
      <c r="AE222" s="1489"/>
      <c r="AF222" s="2"/>
    </row>
    <row r="223" spans="1:32" ht="15.75" customHeight="1">
      <c r="A223" s="3"/>
      <c r="B223" s="3"/>
      <c r="C223" s="3"/>
      <c r="D223" s="3"/>
      <c r="E223" s="3"/>
      <c r="F223" s="1489"/>
      <c r="G223" s="1489"/>
      <c r="H223" s="1489"/>
      <c r="I223" s="1489"/>
      <c r="J223" s="1489"/>
      <c r="K223" s="1489"/>
      <c r="L223" s="1489"/>
      <c r="M223" s="1489"/>
      <c r="N223" s="1489"/>
      <c r="O223" s="1489"/>
      <c r="P223" s="1489"/>
      <c r="Q223" s="1489"/>
      <c r="R223" s="1489"/>
      <c r="S223" s="1489"/>
      <c r="T223" s="1489"/>
      <c r="U223" s="1489"/>
      <c r="V223" s="1489"/>
      <c r="W223" s="1489"/>
      <c r="X223" s="1489"/>
      <c r="Y223" s="1489"/>
      <c r="Z223" s="1489"/>
      <c r="AA223" s="1489"/>
      <c r="AB223" s="1489"/>
      <c r="AC223" s="1489"/>
      <c r="AD223" s="1489"/>
      <c r="AE223" s="1489"/>
      <c r="AF223" s="2"/>
    </row>
    <row r="224" spans="1:32"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2"/>
    </row>
    <row r="225" spans="1:32" ht="15.75" customHeight="1">
      <c r="A225" s="128"/>
      <c r="B225" s="128"/>
      <c r="C225" s="128"/>
      <c r="D225" s="128"/>
      <c r="E225" s="128"/>
      <c r="F225" s="128"/>
      <c r="G225" s="128"/>
      <c r="H225" s="128"/>
      <c r="I225" s="128"/>
      <c r="J225" s="128"/>
      <c r="K225" s="128"/>
      <c r="L225" s="128"/>
      <c r="M225" s="128"/>
      <c r="N225" s="128"/>
      <c r="O225" s="128"/>
      <c r="P225" s="128"/>
      <c r="Q225" s="128"/>
      <c r="R225" s="128"/>
      <c r="S225" s="128"/>
      <c r="T225" s="128"/>
      <c r="U225" s="128"/>
      <c r="V225" s="128"/>
      <c r="W225" s="128"/>
      <c r="X225" s="128"/>
      <c r="Y225" s="128"/>
      <c r="Z225" s="128"/>
      <c r="AA225" s="128"/>
      <c r="AB225" s="128"/>
      <c r="AC225" s="128"/>
      <c r="AD225" s="128"/>
      <c r="AE225" s="128"/>
    </row>
    <row r="226" spans="1:32" ht="15.75" customHeight="1">
      <c r="A226" s="128"/>
      <c r="B226" s="128"/>
      <c r="C226" s="128"/>
      <c r="D226" s="128"/>
      <c r="E226" s="128"/>
      <c r="F226" s="128"/>
      <c r="G226" s="128"/>
      <c r="H226" s="128"/>
      <c r="I226" s="128"/>
      <c r="J226" s="128"/>
      <c r="K226" s="128"/>
      <c r="L226" s="128"/>
      <c r="M226" s="128"/>
      <c r="N226" s="128"/>
      <c r="O226" s="128"/>
      <c r="P226" s="128"/>
      <c r="Q226" s="128"/>
      <c r="R226" s="128"/>
      <c r="S226" s="128"/>
      <c r="T226" s="128"/>
      <c r="U226" s="128"/>
      <c r="V226" s="128"/>
      <c r="W226" s="128"/>
      <c r="X226" s="128"/>
      <c r="Y226" s="128"/>
      <c r="Z226" s="128"/>
      <c r="AA226" s="128"/>
      <c r="AB226" s="128"/>
      <c r="AC226" s="128"/>
      <c r="AD226" s="128"/>
      <c r="AE226" s="128"/>
    </row>
    <row r="227" spans="1:32" ht="15.75" customHeight="1">
      <c r="A227" s="128"/>
      <c r="B227" s="128"/>
      <c r="C227" s="128"/>
      <c r="D227" s="128"/>
      <c r="E227" s="128"/>
      <c r="F227" s="128"/>
      <c r="G227" s="128"/>
      <c r="H227" s="128"/>
      <c r="I227" s="128"/>
      <c r="J227" s="128"/>
      <c r="K227" s="128"/>
      <c r="L227" s="128"/>
      <c r="M227" s="128"/>
      <c r="N227" s="128"/>
      <c r="O227" s="128"/>
      <c r="P227" s="128"/>
      <c r="Q227" s="128"/>
      <c r="R227" s="128"/>
      <c r="S227" s="128"/>
      <c r="T227" s="128"/>
      <c r="U227" s="128"/>
      <c r="V227" s="128"/>
      <c r="W227" s="128"/>
      <c r="X227" s="128"/>
      <c r="Y227" s="128"/>
      <c r="Z227" s="128"/>
      <c r="AA227" s="128"/>
      <c r="AB227" s="128"/>
      <c r="AC227" s="128"/>
      <c r="AD227" s="128"/>
      <c r="AE227" s="128"/>
    </row>
    <row r="228" spans="1:32" ht="18.75" customHeight="1">
      <c r="A228" s="1473"/>
      <c r="B228" s="1473"/>
      <c r="C228" s="1473"/>
      <c r="D228" s="1473"/>
      <c r="E228" s="1473"/>
      <c r="F228" s="1473"/>
      <c r="G228" s="1473"/>
      <c r="H228" s="1473"/>
      <c r="I228" s="1473"/>
      <c r="J228" s="1473"/>
      <c r="K228" s="1473"/>
      <c r="L228" s="1473"/>
      <c r="M228" s="1473"/>
      <c r="N228" s="1473"/>
      <c r="O228" s="1473"/>
      <c r="P228" s="1473"/>
      <c r="Q228" s="1473"/>
      <c r="R228" s="1473"/>
      <c r="S228" s="1473"/>
      <c r="T228" s="1473"/>
      <c r="U228" s="1473"/>
      <c r="V228" s="1473"/>
      <c r="W228" s="1473"/>
      <c r="X228" s="1473"/>
      <c r="Y228" s="1473"/>
      <c r="Z228" s="1473"/>
      <c r="AA228" s="1473"/>
      <c r="AB228" s="1473"/>
      <c r="AC228" s="1473"/>
      <c r="AD228" s="1473"/>
      <c r="AE228" s="1473"/>
      <c r="AF228" s="2"/>
    </row>
    <row r="229" spans="1:32"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2"/>
    </row>
    <row r="230" spans="1:32" ht="15.75" customHeight="1">
      <c r="A230" s="6"/>
      <c r="B230" s="3"/>
      <c r="C230" s="3"/>
      <c r="D230" s="3"/>
      <c r="E230" s="3"/>
      <c r="F230" s="3"/>
      <c r="G230" s="2"/>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2"/>
    </row>
    <row r="231" spans="1:32" ht="15.75" customHeight="1">
      <c r="A231" s="6"/>
      <c r="B231" s="3"/>
      <c r="C231" s="3"/>
      <c r="D231" s="3"/>
      <c r="E231" s="3"/>
      <c r="F231" s="3"/>
      <c r="G231" s="2"/>
      <c r="H231" s="2"/>
      <c r="I231" s="3"/>
      <c r="J231" s="3"/>
      <c r="K231" s="3"/>
      <c r="L231" s="2"/>
      <c r="M231" s="3"/>
      <c r="N231" s="3"/>
      <c r="O231" s="3"/>
      <c r="P231" s="3"/>
      <c r="Q231" s="3"/>
      <c r="R231" s="3"/>
      <c r="S231" s="3"/>
      <c r="T231" s="3"/>
      <c r="U231" s="3"/>
      <c r="V231" s="3"/>
      <c r="W231" s="3"/>
      <c r="X231" s="3"/>
      <c r="Y231" s="3"/>
      <c r="Z231" s="3"/>
      <c r="AA231" s="3"/>
      <c r="AB231" s="3"/>
      <c r="AC231" s="3"/>
      <c r="AD231" s="3"/>
      <c r="AE231" s="3"/>
      <c r="AF231" s="2"/>
    </row>
    <row r="232" spans="1:32" ht="15.75" customHeight="1">
      <c r="A232" s="6"/>
      <c r="B232" s="3"/>
      <c r="C232" s="3"/>
      <c r="D232" s="3"/>
      <c r="E232" s="3"/>
      <c r="F232" s="3"/>
      <c r="G232" s="3"/>
      <c r="H232" s="3"/>
      <c r="I232" s="3"/>
      <c r="J232" s="1570"/>
      <c r="K232" s="1570"/>
      <c r="L232" s="1570"/>
      <c r="M232" s="1570"/>
      <c r="N232" s="4"/>
      <c r="O232" s="4"/>
      <c r="P232" s="3"/>
      <c r="Q232" s="3"/>
      <c r="R232" s="3"/>
      <c r="S232" s="3"/>
      <c r="T232" s="3"/>
      <c r="U232" s="3"/>
      <c r="V232" s="3"/>
      <c r="W232" s="3"/>
      <c r="X232" s="3"/>
      <c r="Y232" s="3"/>
      <c r="Z232" s="3"/>
      <c r="AA232" s="3"/>
      <c r="AB232" s="3"/>
      <c r="AC232" s="3"/>
      <c r="AD232" s="3"/>
      <c r="AE232" s="3"/>
      <c r="AF232" s="2"/>
    </row>
    <row r="233" spans="1:32" ht="15.75" customHeight="1">
      <c r="A233" s="6"/>
      <c r="B233" s="3"/>
      <c r="C233" s="3"/>
      <c r="D233" s="3"/>
      <c r="E233" s="3"/>
      <c r="F233" s="3"/>
      <c r="G233" s="3"/>
      <c r="H233" s="3"/>
      <c r="I233" s="3"/>
      <c r="J233" s="1570"/>
      <c r="K233" s="1570"/>
      <c r="L233" s="1570"/>
      <c r="M233" s="1570"/>
      <c r="N233" s="4"/>
      <c r="O233" s="4"/>
      <c r="P233" s="3"/>
      <c r="Q233" s="3"/>
      <c r="R233" s="3"/>
      <c r="S233" s="3"/>
      <c r="T233" s="3"/>
      <c r="U233" s="3"/>
      <c r="V233" s="3"/>
      <c r="W233" s="3"/>
      <c r="X233" s="3"/>
      <c r="Y233" s="3"/>
      <c r="Z233" s="3"/>
      <c r="AA233" s="3"/>
      <c r="AB233" s="3"/>
      <c r="AC233" s="3"/>
      <c r="AD233" s="3"/>
      <c r="AE233" s="3"/>
      <c r="AF233" s="2"/>
    </row>
    <row r="234" spans="1:32" ht="15.75" customHeight="1">
      <c r="A234" s="6"/>
      <c r="B234" s="3"/>
      <c r="C234" s="3"/>
      <c r="D234" s="3"/>
      <c r="E234" s="3"/>
      <c r="F234" s="3"/>
      <c r="G234" s="3"/>
      <c r="H234" s="3"/>
      <c r="I234" s="3"/>
      <c r="J234" s="1570"/>
      <c r="K234" s="1570"/>
      <c r="L234" s="1570"/>
      <c r="M234" s="1570"/>
      <c r="N234" s="4"/>
      <c r="O234" s="4"/>
      <c r="P234" s="3"/>
      <c r="Q234" s="3"/>
      <c r="R234" s="3"/>
      <c r="S234" s="3"/>
      <c r="T234" s="3"/>
      <c r="U234" s="3"/>
      <c r="V234" s="3"/>
      <c r="W234" s="3"/>
      <c r="X234" s="3"/>
      <c r="Y234" s="3"/>
      <c r="Z234" s="3"/>
      <c r="AA234" s="3"/>
      <c r="AB234" s="3"/>
      <c r="AC234" s="3"/>
      <c r="AD234" s="3"/>
      <c r="AE234" s="3"/>
      <c r="AF234" s="2"/>
    </row>
    <row r="235" spans="1:32" ht="15.75" customHeight="1">
      <c r="A235" s="6"/>
      <c r="B235" s="3"/>
      <c r="C235" s="3"/>
      <c r="D235" s="3"/>
      <c r="E235" s="3"/>
      <c r="F235" s="3"/>
      <c r="G235" s="3"/>
      <c r="H235" s="3"/>
      <c r="I235" s="3"/>
      <c r="J235" s="1570"/>
      <c r="K235" s="1570"/>
      <c r="L235" s="1570"/>
      <c r="M235" s="1570"/>
      <c r="N235" s="4"/>
      <c r="O235" s="4"/>
      <c r="P235" s="3"/>
      <c r="Q235" s="3"/>
      <c r="R235" s="3"/>
      <c r="S235" s="3"/>
      <c r="T235" s="3"/>
      <c r="U235" s="3"/>
      <c r="V235" s="3"/>
      <c r="W235" s="3"/>
      <c r="X235" s="3"/>
      <c r="Y235" s="3"/>
      <c r="Z235" s="3"/>
      <c r="AA235" s="3"/>
      <c r="AB235" s="3"/>
      <c r="AC235" s="3"/>
      <c r="AD235" s="3"/>
      <c r="AE235" s="3"/>
      <c r="AF235" s="2"/>
    </row>
    <row r="236" spans="1:32" ht="15.75" customHeight="1">
      <c r="A236" s="6"/>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2"/>
    </row>
    <row r="237" spans="1:32" ht="15.75" customHeight="1">
      <c r="A237" s="3"/>
      <c r="B237" s="3"/>
      <c r="C237" s="3"/>
      <c r="D237" s="1473"/>
      <c r="E237" s="1473"/>
      <c r="F237" s="1473"/>
      <c r="G237" s="1473"/>
      <c r="H237" s="5"/>
      <c r="I237" s="1473"/>
      <c r="J237" s="1473"/>
      <c r="K237" s="1473"/>
      <c r="L237" s="1473"/>
      <c r="M237" s="1473"/>
      <c r="N237" s="1473"/>
      <c r="O237" s="1473"/>
      <c r="P237" s="1473"/>
      <c r="Q237" s="1473"/>
      <c r="R237" s="1473"/>
      <c r="S237" s="1473"/>
      <c r="T237" s="1473"/>
      <c r="U237" s="1473"/>
      <c r="V237" s="1473"/>
      <c r="W237" s="1473"/>
      <c r="X237" s="1473"/>
      <c r="Y237" s="5"/>
      <c r="Z237" s="5"/>
      <c r="AA237" s="5"/>
      <c r="AB237" s="1473"/>
      <c r="AC237" s="1473"/>
      <c r="AD237" s="1473"/>
      <c r="AE237" s="3"/>
      <c r="AF237" s="2"/>
    </row>
    <row r="238" spans="1:32" ht="15.75" customHeight="1">
      <c r="A238" s="3"/>
      <c r="B238" s="3"/>
      <c r="C238" s="3"/>
      <c r="D238" s="5"/>
      <c r="E238" s="1501"/>
      <c r="F238" s="1501"/>
      <c r="G238" s="5"/>
      <c r="H238" s="5"/>
      <c r="I238" s="3"/>
      <c r="J238" s="3"/>
      <c r="K238" s="3"/>
      <c r="L238" s="2"/>
      <c r="M238" s="3"/>
      <c r="N238" s="3"/>
      <c r="O238" s="3"/>
      <c r="P238" s="3"/>
      <c r="Q238" s="3"/>
      <c r="R238" s="3"/>
      <c r="S238" s="3"/>
      <c r="T238" s="3"/>
      <c r="U238" s="2"/>
      <c r="V238" s="2"/>
      <c r="W238" s="2"/>
      <c r="X238" s="2"/>
      <c r="Y238" s="5"/>
      <c r="Z238" s="5"/>
      <c r="AA238" s="5"/>
      <c r="AB238" s="1568"/>
      <c r="AC238" s="1568"/>
      <c r="AD238" s="1568"/>
      <c r="AE238" s="3"/>
      <c r="AF238" s="2"/>
    </row>
    <row r="239" spans="1:32" ht="15.75" customHeight="1">
      <c r="A239" s="3"/>
      <c r="B239" s="3"/>
      <c r="C239" s="3"/>
      <c r="D239" s="5"/>
      <c r="E239" s="1501"/>
      <c r="F239" s="1501"/>
      <c r="G239" s="5"/>
      <c r="H239" s="5"/>
      <c r="I239" s="3"/>
      <c r="J239" s="3"/>
      <c r="K239" s="3"/>
      <c r="L239" s="2"/>
      <c r="M239" s="3"/>
      <c r="N239" s="3"/>
      <c r="O239" s="3"/>
      <c r="P239" s="3"/>
      <c r="Q239" s="3"/>
      <c r="R239" s="3"/>
      <c r="S239" s="3"/>
      <c r="T239" s="3"/>
      <c r="U239" s="2"/>
      <c r="V239" s="2"/>
      <c r="W239" s="2"/>
      <c r="X239" s="2"/>
      <c r="Y239" s="5"/>
      <c r="Z239" s="5"/>
      <c r="AA239" s="5"/>
      <c r="AB239" s="1568"/>
      <c r="AC239" s="1568"/>
      <c r="AD239" s="1568"/>
      <c r="AE239" s="3"/>
      <c r="AF239" s="2"/>
    </row>
    <row r="240" spans="1:32" ht="15.75" customHeight="1">
      <c r="A240" s="3"/>
      <c r="B240" s="3"/>
      <c r="C240" s="3"/>
      <c r="D240" s="5"/>
      <c r="E240" s="1501"/>
      <c r="F240" s="1501"/>
      <c r="G240" s="5"/>
      <c r="H240" s="5"/>
      <c r="I240" s="3"/>
      <c r="J240" s="3"/>
      <c r="K240" s="3"/>
      <c r="L240" s="2"/>
      <c r="M240" s="3"/>
      <c r="N240" s="3"/>
      <c r="O240" s="3"/>
      <c r="P240" s="3"/>
      <c r="Q240" s="3"/>
      <c r="R240" s="3"/>
      <c r="S240" s="3"/>
      <c r="T240" s="3"/>
      <c r="U240" s="2"/>
      <c r="V240" s="2"/>
      <c r="W240" s="2"/>
      <c r="X240" s="2"/>
      <c r="Y240" s="5"/>
      <c r="Z240" s="5"/>
      <c r="AA240" s="5"/>
      <c r="AB240" s="1568"/>
      <c r="AC240" s="1568"/>
      <c r="AD240" s="1568"/>
      <c r="AE240" s="3"/>
      <c r="AF240" s="2"/>
    </row>
    <row r="241" spans="1:32" ht="15.75" customHeight="1">
      <c r="A241" s="3"/>
      <c r="B241" s="3"/>
      <c r="C241" s="3"/>
      <c r="D241" s="5"/>
      <c r="E241" s="1501"/>
      <c r="F241" s="1501"/>
      <c r="G241" s="5"/>
      <c r="H241" s="5"/>
      <c r="I241" s="3"/>
      <c r="J241" s="3"/>
      <c r="K241" s="3"/>
      <c r="L241" s="2"/>
      <c r="M241" s="3"/>
      <c r="N241" s="3"/>
      <c r="O241" s="3"/>
      <c r="P241" s="3"/>
      <c r="Q241" s="3"/>
      <c r="R241" s="3"/>
      <c r="S241" s="3"/>
      <c r="T241" s="3"/>
      <c r="U241" s="2"/>
      <c r="V241" s="2"/>
      <c r="W241" s="2"/>
      <c r="X241" s="2"/>
      <c r="Y241" s="5"/>
      <c r="Z241" s="5"/>
      <c r="AA241" s="5"/>
      <c r="AB241" s="1568"/>
      <c r="AC241" s="1568"/>
      <c r="AD241" s="1568"/>
      <c r="AE241" s="3"/>
      <c r="AF241" s="2"/>
    </row>
    <row r="242" spans="1:32" ht="15.75" customHeight="1">
      <c r="A242" s="3"/>
      <c r="B242" s="3"/>
      <c r="C242" s="3"/>
      <c r="D242" s="5"/>
      <c r="E242" s="1501"/>
      <c r="F242" s="1501"/>
      <c r="G242" s="5"/>
      <c r="H242" s="5"/>
      <c r="I242" s="3"/>
      <c r="J242" s="3"/>
      <c r="K242" s="3"/>
      <c r="L242" s="2"/>
      <c r="M242" s="3"/>
      <c r="N242" s="3"/>
      <c r="O242" s="3"/>
      <c r="P242" s="3"/>
      <c r="Q242" s="3"/>
      <c r="R242" s="3"/>
      <c r="S242" s="3"/>
      <c r="T242" s="3"/>
      <c r="U242" s="2"/>
      <c r="V242" s="2"/>
      <c r="W242" s="2"/>
      <c r="X242" s="2"/>
      <c r="Y242" s="5"/>
      <c r="Z242" s="5"/>
      <c r="AA242" s="5"/>
      <c r="AB242" s="1568"/>
      <c r="AC242" s="1568"/>
      <c r="AD242" s="1568"/>
      <c r="AE242" s="3"/>
      <c r="AF242" s="2"/>
    </row>
    <row r="243" spans="1:32" ht="15.75" customHeight="1">
      <c r="A243" s="3"/>
      <c r="B243" s="3"/>
      <c r="C243" s="3"/>
      <c r="D243" s="5"/>
      <c r="E243" s="1501"/>
      <c r="F243" s="1501"/>
      <c r="G243" s="5"/>
      <c r="H243" s="5"/>
      <c r="I243" s="3"/>
      <c r="J243" s="3"/>
      <c r="K243" s="3"/>
      <c r="L243" s="2"/>
      <c r="M243" s="3"/>
      <c r="N243" s="3"/>
      <c r="O243" s="3"/>
      <c r="P243" s="3"/>
      <c r="Q243" s="3"/>
      <c r="R243" s="3"/>
      <c r="S243" s="3"/>
      <c r="T243" s="3"/>
      <c r="U243" s="2"/>
      <c r="V243" s="2"/>
      <c r="W243" s="2"/>
      <c r="X243" s="2"/>
      <c r="Y243" s="5"/>
      <c r="Z243" s="5"/>
      <c r="AA243" s="5"/>
      <c r="AB243" s="1568"/>
      <c r="AC243" s="1568"/>
      <c r="AD243" s="1568"/>
      <c r="AE243" s="3"/>
      <c r="AF243" s="2"/>
    </row>
    <row r="244" spans="1:32" ht="15.75" customHeight="1">
      <c r="A244" s="6"/>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2"/>
    </row>
    <row r="245" spans="1:32" ht="15.75" customHeight="1">
      <c r="A245" s="6"/>
      <c r="B245" s="3"/>
      <c r="C245" s="3"/>
      <c r="D245" s="3"/>
      <c r="E245" s="3"/>
      <c r="F245" s="1489"/>
      <c r="G245" s="1489"/>
      <c r="H245" s="1489"/>
      <c r="I245" s="1489"/>
      <c r="J245" s="1489"/>
      <c r="K245" s="1489"/>
      <c r="L245" s="1489"/>
      <c r="M245" s="1489"/>
      <c r="N245" s="1489"/>
      <c r="O245" s="1489"/>
      <c r="P245" s="1489"/>
      <c r="Q245" s="1489"/>
      <c r="R245" s="1489"/>
      <c r="S245" s="1489"/>
      <c r="T245" s="1489"/>
      <c r="U245" s="1489"/>
      <c r="V245" s="1489"/>
      <c r="W245" s="1489"/>
      <c r="X245" s="1489"/>
      <c r="Y245" s="1489"/>
      <c r="Z245" s="1489"/>
      <c r="AA245" s="1489"/>
      <c r="AB245" s="1489"/>
      <c r="AC245" s="1489"/>
      <c r="AD245" s="1489"/>
      <c r="AE245" s="1489"/>
      <c r="AF245" s="2"/>
    </row>
    <row r="246" spans="1:32" ht="15.75" customHeight="1">
      <c r="A246" s="3"/>
      <c r="B246" s="3"/>
      <c r="C246" s="3"/>
      <c r="D246" s="3"/>
      <c r="E246" s="3"/>
      <c r="F246" s="1489"/>
      <c r="G246" s="1489"/>
      <c r="H246" s="1489"/>
      <c r="I246" s="1489"/>
      <c r="J246" s="1489"/>
      <c r="K246" s="1489"/>
      <c r="L246" s="1489"/>
      <c r="M246" s="1489"/>
      <c r="N246" s="1489"/>
      <c r="O246" s="1489"/>
      <c r="P246" s="1489"/>
      <c r="Q246" s="1489"/>
      <c r="R246" s="1489"/>
      <c r="S246" s="1489"/>
      <c r="T246" s="1489"/>
      <c r="U246" s="1489"/>
      <c r="V246" s="1489"/>
      <c r="W246" s="1489"/>
      <c r="X246" s="1489"/>
      <c r="Y246" s="1489"/>
      <c r="Z246" s="1489"/>
      <c r="AA246" s="1489"/>
      <c r="AB246" s="1489"/>
      <c r="AC246" s="1489"/>
      <c r="AD246" s="1489"/>
      <c r="AE246" s="1489"/>
      <c r="AF246" s="2"/>
    </row>
    <row r="247" spans="1:32" ht="15.75" customHeight="1">
      <c r="A247" s="6"/>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2"/>
    </row>
    <row r="248" spans="1:32" ht="15.75" customHeight="1">
      <c r="A248" s="3"/>
      <c r="B248" s="3"/>
      <c r="C248" s="3"/>
      <c r="D248" s="3"/>
      <c r="E248" s="3"/>
      <c r="F248" s="1489"/>
      <c r="G248" s="1489"/>
      <c r="H248" s="1489"/>
      <c r="I248" s="1489"/>
      <c r="J248" s="1489"/>
      <c r="K248" s="1489"/>
      <c r="L248" s="1489"/>
      <c r="M248" s="1489"/>
      <c r="N248" s="1489"/>
      <c r="O248" s="1489"/>
      <c r="P248" s="1489"/>
      <c r="Q248" s="1489"/>
      <c r="R248" s="1489"/>
      <c r="S248" s="1489"/>
      <c r="T248" s="1489"/>
      <c r="U248" s="1489"/>
      <c r="V248" s="1489"/>
      <c r="W248" s="1489"/>
      <c r="X248" s="1489"/>
      <c r="Y248" s="1489"/>
      <c r="Z248" s="1489"/>
      <c r="AA248" s="1489"/>
      <c r="AB248" s="1489"/>
      <c r="AC248" s="1489"/>
      <c r="AD248" s="1489"/>
      <c r="AE248" s="1489"/>
      <c r="AF248" s="2"/>
    </row>
    <row r="249" spans="1:32" ht="15.75" customHeight="1">
      <c r="A249" s="3"/>
      <c r="B249" s="3"/>
      <c r="C249" s="3"/>
      <c r="D249" s="3"/>
      <c r="E249" s="3"/>
      <c r="F249" s="1489"/>
      <c r="G249" s="1489"/>
      <c r="H249" s="1489"/>
      <c r="I249" s="1489"/>
      <c r="J249" s="1489"/>
      <c r="K249" s="1489"/>
      <c r="L249" s="1489"/>
      <c r="M249" s="1489"/>
      <c r="N249" s="1489"/>
      <c r="O249" s="1489"/>
      <c r="P249" s="1489"/>
      <c r="Q249" s="1489"/>
      <c r="R249" s="1489"/>
      <c r="S249" s="1489"/>
      <c r="T249" s="1489"/>
      <c r="U249" s="1489"/>
      <c r="V249" s="1489"/>
      <c r="W249" s="1489"/>
      <c r="X249" s="1489"/>
      <c r="Y249" s="1489"/>
      <c r="Z249" s="1489"/>
      <c r="AA249" s="1489"/>
      <c r="AB249" s="1489"/>
      <c r="AC249" s="1489"/>
      <c r="AD249" s="1489"/>
      <c r="AE249" s="1489"/>
      <c r="AF249" s="2"/>
    </row>
    <row r="250" spans="1:32"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2"/>
    </row>
  </sheetData>
  <sheetProtection selectLockedCells="1"/>
  <mergeCells count="150">
    <mergeCell ref="G31:I33"/>
    <mergeCell ref="D39:F39"/>
    <mergeCell ref="I93:AE94"/>
    <mergeCell ref="G102:H102"/>
    <mergeCell ref="J102:AE102"/>
    <mergeCell ref="F91:H91"/>
    <mergeCell ref="V91:AD91"/>
    <mergeCell ref="A25:C33"/>
    <mergeCell ref="D28:F33"/>
    <mergeCell ref="G28:I28"/>
    <mergeCell ref="G29:I30"/>
    <mergeCell ref="V90:AD90"/>
    <mergeCell ref="A97:AE97"/>
    <mergeCell ref="G101:H101"/>
    <mergeCell ref="J101:AE101"/>
    <mergeCell ref="AC29:AC30"/>
    <mergeCell ref="J126:M126"/>
    <mergeCell ref="R126:V126"/>
    <mergeCell ref="Y126:AC126"/>
    <mergeCell ref="K111:M111"/>
    <mergeCell ref="G100:H100"/>
    <mergeCell ref="J100:AE100"/>
    <mergeCell ref="F99:I99"/>
    <mergeCell ref="F92:H92"/>
    <mergeCell ref="V92:AD92"/>
    <mergeCell ref="I95:AE96"/>
    <mergeCell ref="K109:M109"/>
    <mergeCell ref="K110:M110"/>
    <mergeCell ref="K112:M112"/>
    <mergeCell ref="K115:N115"/>
    <mergeCell ref="Y130:AC130"/>
    <mergeCell ref="E129:F129"/>
    <mergeCell ref="J129:M129"/>
    <mergeCell ref="R129:V129"/>
    <mergeCell ref="Y129:AC129"/>
    <mergeCell ref="E128:F128"/>
    <mergeCell ref="J128:M128"/>
    <mergeCell ref="R128:V128"/>
    <mergeCell ref="E130:F130"/>
    <mergeCell ref="J130:M130"/>
    <mergeCell ref="R130:V130"/>
    <mergeCell ref="Y128:AC128"/>
    <mergeCell ref="J135:M135"/>
    <mergeCell ref="R135:V135"/>
    <mergeCell ref="Y135:AC135"/>
    <mergeCell ref="J139:N139"/>
    <mergeCell ref="L140:S140"/>
    <mergeCell ref="E161:F161"/>
    <mergeCell ref="AB161:AD161"/>
    <mergeCell ref="F143:AE144"/>
    <mergeCell ref="A148:AE148"/>
    <mergeCell ref="I141:AE142"/>
    <mergeCell ref="J152:M152"/>
    <mergeCell ref="J153:M153"/>
    <mergeCell ref="J154:M154"/>
    <mergeCell ref="J155:M155"/>
    <mergeCell ref="AB158:AD158"/>
    <mergeCell ref="D157:G157"/>
    <mergeCell ref="I157:X157"/>
    <mergeCell ref="AB159:AD159"/>
    <mergeCell ref="E160:F160"/>
    <mergeCell ref="AB160:AD160"/>
    <mergeCell ref="AB157:AD157"/>
    <mergeCell ref="E158:F158"/>
    <mergeCell ref="E159:F159"/>
    <mergeCell ref="F248:AE249"/>
    <mergeCell ref="E242:F242"/>
    <mergeCell ref="AB242:AD242"/>
    <mergeCell ref="E243:F243"/>
    <mergeCell ref="AB243:AD243"/>
    <mergeCell ref="E163:F163"/>
    <mergeCell ref="AB163:AD163"/>
    <mergeCell ref="D211:G211"/>
    <mergeCell ref="E185:F185"/>
    <mergeCell ref="AB185:AD185"/>
    <mergeCell ref="E186:F186"/>
    <mergeCell ref="AB186:AD186"/>
    <mergeCell ref="E187:F187"/>
    <mergeCell ref="AB187:AD187"/>
    <mergeCell ref="E188:F188"/>
    <mergeCell ref="I211:X211"/>
    <mergeCell ref="AB211:AD211"/>
    <mergeCell ref="A202:AE202"/>
    <mergeCell ref="J206:M206"/>
    <mergeCell ref="J207:M207"/>
    <mergeCell ref="J208:M208"/>
    <mergeCell ref="E189:F189"/>
    <mergeCell ref="AB189:AD189"/>
    <mergeCell ref="F191:AE192"/>
    <mergeCell ref="V5:W5"/>
    <mergeCell ref="X5:AD5"/>
    <mergeCell ref="X6:AD6"/>
    <mergeCell ref="D24:F27"/>
    <mergeCell ref="G24:I25"/>
    <mergeCell ref="AC24:AC25"/>
    <mergeCell ref="G26:I27"/>
    <mergeCell ref="V6:W12"/>
    <mergeCell ref="AB188:AD188"/>
    <mergeCell ref="E127:F127"/>
    <mergeCell ref="J127:M127"/>
    <mergeCell ref="R127:V127"/>
    <mergeCell ref="Y127:AC127"/>
    <mergeCell ref="K114:N114"/>
    <mergeCell ref="E184:F184"/>
    <mergeCell ref="AB184:AD184"/>
    <mergeCell ref="F165:AE166"/>
    <mergeCell ref="F168:AE169"/>
    <mergeCell ref="A174:AE174"/>
    <mergeCell ref="J178:M178"/>
    <mergeCell ref="J179:M179"/>
    <mergeCell ref="J181:M181"/>
    <mergeCell ref="D183:G183"/>
    <mergeCell ref="I183:X183"/>
    <mergeCell ref="E162:F162"/>
    <mergeCell ref="AB162:AD162"/>
    <mergeCell ref="F245:AE246"/>
    <mergeCell ref="E241:F241"/>
    <mergeCell ref="AB241:AD241"/>
    <mergeCell ref="E213:F213"/>
    <mergeCell ref="AB213:AD213"/>
    <mergeCell ref="E214:F214"/>
    <mergeCell ref="AB214:AD214"/>
    <mergeCell ref="E240:F240"/>
    <mergeCell ref="F219:AE220"/>
    <mergeCell ref="F222:AE223"/>
    <mergeCell ref="E238:F238"/>
    <mergeCell ref="AB238:AD238"/>
    <mergeCell ref="E239:F239"/>
    <mergeCell ref="AB239:AD239"/>
    <mergeCell ref="D237:G237"/>
    <mergeCell ref="I237:X237"/>
    <mergeCell ref="AB216:AD216"/>
    <mergeCell ref="E217:F217"/>
    <mergeCell ref="J180:M180"/>
    <mergeCell ref="AB240:AD240"/>
    <mergeCell ref="AB237:AD237"/>
    <mergeCell ref="AB217:AD217"/>
    <mergeCell ref="AB183:AD183"/>
    <mergeCell ref="A228:AE228"/>
    <mergeCell ref="J233:M233"/>
    <mergeCell ref="J234:M234"/>
    <mergeCell ref="J235:M235"/>
    <mergeCell ref="E215:F215"/>
    <mergeCell ref="AB215:AD215"/>
    <mergeCell ref="J232:M232"/>
    <mergeCell ref="E216:F216"/>
    <mergeCell ref="F194:AE195"/>
    <mergeCell ref="E212:F212"/>
    <mergeCell ref="AB212:AD212"/>
    <mergeCell ref="J209:M209"/>
  </mergeCells>
  <phoneticPr fontId="2"/>
  <hyperlinks>
    <hyperlink ref="S1:W1" location="作業メニュー!A1" display="作業メニュー" xr:uid="{00000000-0004-0000-2900-000000000000}"/>
  </hyperlinks>
  <printOptions horizontalCentered="1"/>
  <pageMargins left="0.59055118110236227" right="0.39370078740157483" top="0.59055118110236227" bottom="0.39370078740157483" header="0.51181102362204722" footer="0.27559055118110237"/>
  <pageSetup paperSize="9" scale="93" orientation="portrait" r:id="rId1"/>
  <headerFooter alignWithMargins="0">
    <oddFooter>&amp;R210401</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AI243"/>
  <sheetViews>
    <sheetView showGridLines="0" zoomScaleNormal="100" workbookViewId="0"/>
  </sheetViews>
  <sheetFormatPr defaultColWidth="9" defaultRowHeight="13.5"/>
  <cols>
    <col min="1" max="1" width="1.5" style="1" customWidth="1"/>
    <col min="2" max="5" width="3.5" style="1" customWidth="1"/>
    <col min="6" max="6" width="4.125" style="1" customWidth="1"/>
    <col min="7" max="27" width="3.5" style="1" customWidth="1"/>
    <col min="28" max="30" width="3" style="1" customWidth="1"/>
    <col min="31" max="33" width="2.625" style="1" customWidth="1"/>
    <col min="34" max="34" width="9" style="1" customWidth="1"/>
    <col min="35" max="35" width="2" style="1" customWidth="1"/>
    <col min="36" max="36" width="1.75" style="1" customWidth="1"/>
    <col min="37" max="37" width="1.5" style="1" customWidth="1"/>
    <col min="38" max="38" width="2.25" style="1" customWidth="1"/>
    <col min="39" max="39" width="1.375" style="1" customWidth="1"/>
    <col min="40" max="42" width="2.125" style="1" customWidth="1"/>
    <col min="43" max="43" width="2.625" style="1" customWidth="1"/>
    <col min="44" max="16384" width="9" style="1"/>
  </cols>
  <sheetData>
    <row r="1" spans="1:35" s="602" customFormat="1" ht="38.25" customHeight="1" thickBot="1">
      <c r="A1" s="601" t="s">
        <v>2754</v>
      </c>
      <c r="Q1" s="2078" t="s">
        <v>68</v>
      </c>
      <c r="R1" s="2078"/>
      <c r="S1" s="2078"/>
      <c r="T1" s="2078"/>
      <c r="U1" s="606" t="s">
        <v>578</v>
      </c>
      <c r="AE1" s="606"/>
    </row>
    <row r="2" spans="1:35" s="980" customFormat="1" ht="12" customHeight="1" thickTop="1">
      <c r="C2" s="981"/>
      <c r="D2" s="981"/>
      <c r="E2" s="981"/>
      <c r="F2" s="981"/>
      <c r="AD2" s="267"/>
    </row>
    <row r="3" spans="1:35" ht="12" customHeight="1">
      <c r="B3" s="126" t="s">
        <v>3009</v>
      </c>
    </row>
    <row r="4" spans="1:35" ht="3.75" customHeight="1"/>
    <row r="5" spans="1:35" ht="18" customHeight="1">
      <c r="A5" s="159" t="s">
        <v>2753</v>
      </c>
      <c r="B5" s="159"/>
      <c r="C5" s="159"/>
      <c r="D5" s="159"/>
      <c r="E5" s="159"/>
      <c r="F5" s="159"/>
      <c r="G5" s="159"/>
      <c r="H5" s="159"/>
      <c r="I5" s="159"/>
      <c r="J5" s="159"/>
      <c r="K5" s="159"/>
      <c r="L5" s="159"/>
      <c r="M5" s="159"/>
      <c r="N5" s="159"/>
      <c r="O5" s="159"/>
      <c r="P5" s="159"/>
      <c r="Q5" s="159"/>
      <c r="R5" s="159"/>
      <c r="S5" s="159"/>
      <c r="T5" s="159"/>
      <c r="U5" s="159"/>
      <c r="V5" s="159"/>
      <c r="W5" s="159"/>
      <c r="X5" s="159"/>
      <c r="Y5" s="159"/>
      <c r="Z5" s="159"/>
      <c r="AA5" s="159"/>
    </row>
    <row r="6" spans="1:35" ht="9" customHeight="1"/>
    <row r="7" spans="1:35" ht="18.95" customHeight="1">
      <c r="B7" s="907"/>
      <c r="C7" s="906"/>
      <c r="D7" s="906"/>
      <c r="E7" s="906"/>
      <c r="F7" s="906"/>
      <c r="G7" s="906"/>
      <c r="H7" s="906"/>
      <c r="I7" s="906"/>
      <c r="J7" s="906"/>
      <c r="K7" s="906"/>
      <c r="L7" s="906"/>
      <c r="M7" s="906"/>
      <c r="N7" s="906"/>
      <c r="O7" s="906"/>
      <c r="P7" s="906"/>
      <c r="Q7" s="906"/>
      <c r="R7" s="906"/>
      <c r="S7" s="1978" t="s">
        <v>2670</v>
      </c>
      <c r="T7" s="1979"/>
      <c r="U7" s="1984" t="s">
        <v>2752</v>
      </c>
      <c r="V7" s="1985"/>
      <c r="W7" s="1985"/>
      <c r="X7" s="1985"/>
      <c r="Y7" s="1985"/>
      <c r="Z7" s="1985"/>
      <c r="AA7" s="1986"/>
      <c r="AG7" s="120"/>
      <c r="AH7" s="120"/>
      <c r="AI7" s="120"/>
    </row>
    <row r="8" spans="1:35" ht="18.95" customHeight="1">
      <c r="B8" s="145"/>
      <c r="C8" s="2077" t="s">
        <v>3558</v>
      </c>
      <c r="D8" s="2077"/>
      <c r="E8" s="2077"/>
      <c r="F8" s="2077"/>
      <c r="G8" s="2077"/>
      <c r="H8" s="2077"/>
      <c r="I8" s="2077"/>
      <c r="J8" s="2077"/>
      <c r="K8" s="2077"/>
      <c r="L8" s="2077"/>
      <c r="M8" s="2077"/>
      <c r="N8" s="2077"/>
      <c r="O8" s="905"/>
      <c r="P8" s="905"/>
      <c r="S8" s="1980"/>
      <c r="T8" s="1981"/>
      <c r="U8" s="1987" t="s">
        <v>2751</v>
      </c>
      <c r="V8" s="1988"/>
      <c r="W8" s="1988"/>
      <c r="X8" s="1988"/>
      <c r="Y8" s="1988"/>
      <c r="Z8" s="1988"/>
      <c r="AA8" s="1989"/>
      <c r="AG8" s="904"/>
      <c r="AH8" s="904"/>
      <c r="AI8" s="904"/>
    </row>
    <row r="9" spans="1:35" ht="18.95" customHeight="1">
      <c r="B9" s="145"/>
      <c r="C9" s="2077"/>
      <c r="D9" s="2077"/>
      <c r="E9" s="2077"/>
      <c r="F9" s="2077"/>
      <c r="G9" s="2077"/>
      <c r="H9" s="2077"/>
      <c r="I9" s="2077"/>
      <c r="J9" s="2077"/>
      <c r="K9" s="2077"/>
      <c r="L9" s="2077"/>
      <c r="M9" s="2077"/>
      <c r="N9" s="2077"/>
      <c r="O9" s="905"/>
      <c r="P9" s="905"/>
      <c r="S9" s="1980"/>
      <c r="T9" s="1981"/>
      <c r="U9" s="104"/>
      <c r="V9" s="104"/>
      <c r="W9" s="104"/>
      <c r="X9" s="104"/>
      <c r="Y9" s="104"/>
      <c r="Z9" s="104"/>
      <c r="AA9" s="809"/>
      <c r="AG9" s="904"/>
      <c r="AH9" s="904"/>
      <c r="AI9" s="904"/>
    </row>
    <row r="10" spans="1:35" ht="18.95" customHeight="1">
      <c r="B10" s="145"/>
      <c r="C10" s="2077"/>
      <c r="D10" s="2077"/>
      <c r="E10" s="2077"/>
      <c r="F10" s="2077"/>
      <c r="G10" s="2077"/>
      <c r="H10" s="2077"/>
      <c r="I10" s="2077"/>
      <c r="J10" s="2077"/>
      <c r="K10" s="2077"/>
      <c r="L10" s="2077"/>
      <c r="M10" s="2077"/>
      <c r="N10" s="2077"/>
      <c r="O10" s="905"/>
      <c r="P10" s="905"/>
      <c r="S10" s="1980"/>
      <c r="T10" s="1981"/>
      <c r="U10" s="104"/>
      <c r="V10" s="104"/>
      <c r="W10" s="104"/>
      <c r="X10" s="104"/>
      <c r="Y10" s="104"/>
      <c r="Z10" s="104"/>
      <c r="AA10" s="809"/>
      <c r="AG10" s="904"/>
      <c r="AH10" s="904"/>
      <c r="AI10" s="904"/>
    </row>
    <row r="11" spans="1:35" ht="18.95" customHeight="1">
      <c r="B11" s="145"/>
      <c r="C11" s="905"/>
      <c r="D11" s="905"/>
      <c r="E11" s="905"/>
      <c r="F11" s="905"/>
      <c r="G11" s="905"/>
      <c r="H11" s="905"/>
      <c r="I11" s="905"/>
      <c r="J11" s="905"/>
      <c r="K11" s="905"/>
      <c r="L11" s="905"/>
      <c r="M11" s="905"/>
      <c r="N11" s="905"/>
      <c r="O11" s="905"/>
      <c r="P11" s="905"/>
      <c r="S11" s="1980"/>
      <c r="T11" s="1981"/>
      <c r="U11" s="104"/>
      <c r="V11" s="104"/>
      <c r="W11" s="104"/>
      <c r="X11" s="104"/>
      <c r="Y11" s="104"/>
      <c r="Z11" s="104"/>
      <c r="AA11" s="809"/>
      <c r="AG11" s="904"/>
      <c r="AH11" s="904"/>
      <c r="AI11" s="904"/>
    </row>
    <row r="12" spans="1:35" ht="18.95" customHeight="1">
      <c r="B12" s="145"/>
      <c r="S12" s="1980"/>
      <c r="T12" s="1981"/>
      <c r="U12" s="104"/>
      <c r="V12" s="104"/>
      <c r="W12" s="104"/>
      <c r="X12" s="104"/>
      <c r="Y12" s="104"/>
      <c r="Z12" s="104"/>
      <c r="AA12" s="809"/>
      <c r="AG12" s="904"/>
      <c r="AH12" s="904"/>
      <c r="AI12" s="904"/>
    </row>
    <row r="13" spans="1:35" ht="41.25" customHeight="1">
      <c r="B13" s="145"/>
      <c r="S13" s="1982"/>
      <c r="T13" s="1983"/>
      <c r="U13" s="105"/>
      <c r="V13" s="105"/>
      <c r="W13" s="105"/>
      <c r="X13" s="105"/>
      <c r="Y13" s="105"/>
      <c r="Z13" s="105"/>
      <c r="AA13" s="804"/>
      <c r="AG13" s="904"/>
      <c r="AH13" s="904"/>
      <c r="AI13" s="904"/>
    </row>
    <row r="14" spans="1:35" ht="18.95" customHeight="1">
      <c r="B14" s="145"/>
      <c r="S14" s="104"/>
      <c r="T14" s="104"/>
      <c r="U14" s="104"/>
      <c r="V14" s="104"/>
      <c r="W14" s="104"/>
      <c r="X14" s="104"/>
      <c r="Y14" s="104"/>
      <c r="Z14" s="104"/>
      <c r="AA14" s="809"/>
      <c r="AG14" s="904"/>
      <c r="AH14" s="904"/>
      <c r="AI14" s="904"/>
    </row>
    <row r="15" spans="1:35" ht="18.95" customHeight="1">
      <c r="B15" s="145"/>
      <c r="S15" s="1976" t="s">
        <v>3044</v>
      </c>
      <c r="T15" s="1976"/>
      <c r="U15" s="823"/>
      <c r="V15" s="144" t="s">
        <v>642</v>
      </c>
      <c r="W15" s="822"/>
      <c r="X15" s="144" t="s">
        <v>641</v>
      </c>
      <c r="Y15" s="821"/>
      <c r="Z15" s="144" t="s">
        <v>640</v>
      </c>
      <c r="AA15" s="119"/>
    </row>
    <row r="16" spans="1:35" ht="18.95" customHeight="1">
      <c r="B16" s="145"/>
      <c r="AA16" s="119"/>
    </row>
    <row r="17" spans="2:33" s="97" customFormat="1" ht="18.95" customHeight="1">
      <c r="B17" s="810"/>
      <c r="D17" s="1518" t="s">
        <v>2649</v>
      </c>
      <c r="E17" s="1518"/>
      <c r="F17" s="1518"/>
      <c r="G17" s="1518"/>
      <c r="H17" s="1518"/>
      <c r="I17" s="1518"/>
      <c r="J17" s="1518"/>
      <c r="K17" s="1518"/>
      <c r="L17" s="1518"/>
      <c r="M17" s="1518"/>
      <c r="N17" s="1518"/>
      <c r="O17" s="1518"/>
      <c r="P17" s="1518"/>
      <c r="Q17" s="104"/>
      <c r="R17" s="104"/>
      <c r="S17" s="104"/>
      <c r="T17" s="104"/>
      <c r="U17" s="104"/>
      <c r="V17" s="104"/>
      <c r="W17" s="104"/>
      <c r="X17" s="104"/>
      <c r="Y17" s="104"/>
      <c r="Z17" s="104"/>
      <c r="AA17" s="809"/>
      <c r="AB17" s="104"/>
      <c r="AC17" s="104"/>
      <c r="AD17" s="1"/>
    </row>
    <row r="18" spans="2:33" s="97" customFormat="1" ht="18.95" customHeight="1">
      <c r="B18" s="810"/>
      <c r="D18" s="1518"/>
      <c r="E18" s="1518"/>
      <c r="F18" s="1518"/>
      <c r="G18" s="1518"/>
      <c r="H18" s="1518"/>
      <c r="I18" s="1518"/>
      <c r="J18" s="1518"/>
      <c r="K18" s="1518"/>
      <c r="L18" s="1518"/>
      <c r="M18" s="1518"/>
      <c r="N18" s="1518"/>
      <c r="O18" s="1518"/>
      <c r="P18" s="1518"/>
      <c r="Q18" s="104"/>
      <c r="R18" s="104"/>
      <c r="S18" s="104"/>
      <c r="T18" s="104"/>
      <c r="U18" s="104"/>
      <c r="V18" s="104"/>
      <c r="W18" s="104"/>
      <c r="X18" s="104"/>
      <c r="Y18" s="104"/>
      <c r="Z18" s="104"/>
      <c r="AA18" s="809"/>
      <c r="AB18" s="104"/>
      <c r="AC18" s="104"/>
      <c r="AD18" s="1"/>
    </row>
    <row r="19" spans="2:33" ht="18.95" customHeight="1">
      <c r="B19" s="145"/>
      <c r="AA19" s="119"/>
    </row>
    <row r="20" spans="2:33" ht="18.95" customHeight="1">
      <c r="B20" s="145"/>
      <c r="AA20" s="119"/>
    </row>
    <row r="21" spans="2:33" ht="18.95" customHeight="1">
      <c r="B21" s="145"/>
      <c r="L21" s="2"/>
      <c r="M21" s="2"/>
      <c r="N21" s="2"/>
      <c r="O21" s="2"/>
      <c r="P21" s="222" t="s">
        <v>2667</v>
      </c>
      <c r="Q21" s="2"/>
      <c r="R21" s="111" t="s">
        <v>2666</v>
      </c>
      <c r="S21" s="2"/>
      <c r="U21" s="2"/>
      <c r="V21" s="2"/>
      <c r="W21" s="2"/>
      <c r="X21" s="2"/>
      <c r="Y21" s="2"/>
      <c r="Z21" s="33"/>
      <c r="AA21" s="61"/>
    </row>
    <row r="22" spans="2:33" ht="18.95" customHeight="1">
      <c r="B22" s="145"/>
      <c r="L22" s="2"/>
      <c r="M22" s="2"/>
      <c r="N22" s="2"/>
      <c r="P22" s="2"/>
      <c r="Q22" s="2"/>
      <c r="R22" s="2"/>
      <c r="S22" s="2"/>
      <c r="U22" s="2"/>
      <c r="V22" s="2"/>
      <c r="W22" s="2"/>
      <c r="X22" s="2"/>
      <c r="Y22" s="2"/>
      <c r="Z22" s="2"/>
      <c r="AA22" s="61"/>
    </row>
    <row r="23" spans="2:33" ht="12.75" customHeight="1">
      <c r="B23" s="145"/>
      <c r="AA23" s="119"/>
    </row>
    <row r="24" spans="2:33" ht="18.95" customHeight="1">
      <c r="B24" s="903" t="s">
        <v>2665</v>
      </c>
      <c r="C24" s="152"/>
      <c r="D24" s="152"/>
      <c r="E24" s="152"/>
      <c r="F24" s="152"/>
      <c r="G24" s="152"/>
      <c r="H24" s="152"/>
      <c r="I24" s="152"/>
      <c r="J24" s="152"/>
      <c r="K24" s="152"/>
      <c r="L24" s="152"/>
      <c r="M24" s="152"/>
      <c r="N24" s="152"/>
      <c r="O24" s="152"/>
      <c r="P24" s="152"/>
      <c r="Q24" s="152"/>
      <c r="R24" s="152"/>
      <c r="S24" s="152"/>
      <c r="T24" s="152"/>
      <c r="U24" s="152"/>
      <c r="V24" s="152"/>
      <c r="W24" s="152"/>
      <c r="X24" s="152"/>
      <c r="Y24" s="152"/>
      <c r="Z24" s="152"/>
      <c r="AA24" s="902"/>
    </row>
    <row r="25" spans="2:33" ht="12.75" customHeight="1">
      <c r="B25" s="145"/>
      <c r="AA25" s="119"/>
    </row>
    <row r="26" spans="2:33" s="2" customFormat="1" ht="21.95" customHeight="1">
      <c r="B26" s="2048" t="s">
        <v>571</v>
      </c>
      <c r="C26" s="2049"/>
      <c r="D26" s="2050"/>
      <c r="E26" s="2062" t="s">
        <v>2750</v>
      </c>
      <c r="F26" s="2063"/>
      <c r="G26" s="2051" t="s">
        <v>2749</v>
      </c>
      <c r="H26" s="2052"/>
      <c r="I26" s="2052"/>
      <c r="J26" s="1545"/>
      <c r="K26" s="896"/>
      <c r="L26" s="901" t="s">
        <v>2747</v>
      </c>
      <c r="M26" s="895" t="s">
        <v>2748</v>
      </c>
      <c r="N26" s="895"/>
      <c r="O26" s="895"/>
      <c r="P26" s="895"/>
      <c r="Q26" s="895"/>
      <c r="R26" s="895"/>
      <c r="S26" s="895"/>
      <c r="T26" s="901" t="s">
        <v>2747</v>
      </c>
      <c r="U26" s="895" t="s">
        <v>2746</v>
      </c>
      <c r="V26" s="895"/>
      <c r="W26" s="895"/>
      <c r="X26" s="895"/>
      <c r="Y26" s="895"/>
      <c r="Z26" s="895"/>
      <c r="AA26" s="894"/>
      <c r="AB26" s="104"/>
      <c r="AC26" s="104"/>
      <c r="AE26" s="104"/>
      <c r="AF26" s="104"/>
      <c r="AG26" s="104"/>
    </row>
    <row r="27" spans="2:33" s="2" customFormat="1" ht="21.95" customHeight="1">
      <c r="B27" s="2074" t="s">
        <v>2745</v>
      </c>
      <c r="C27" s="2075"/>
      <c r="D27" s="2076"/>
      <c r="E27" s="2064"/>
      <c r="F27" s="2065"/>
      <c r="G27" s="2051" t="s">
        <v>2744</v>
      </c>
      <c r="H27" s="2052"/>
      <c r="I27" s="2052"/>
      <c r="J27" s="1545"/>
      <c r="K27" s="810" t="s">
        <v>2743</v>
      </c>
      <c r="L27" s="105"/>
      <c r="M27" s="105"/>
      <c r="N27" s="105"/>
      <c r="O27" s="105"/>
      <c r="P27" s="105"/>
      <c r="Q27" s="105"/>
      <c r="R27" s="105"/>
      <c r="S27" s="105"/>
      <c r="T27" s="105"/>
      <c r="U27" s="105" t="s">
        <v>2742</v>
      </c>
      <c r="V27" s="105"/>
      <c r="W27" s="105"/>
      <c r="X27" s="105"/>
      <c r="Y27" s="105"/>
      <c r="Z27" s="105" t="s">
        <v>115</v>
      </c>
      <c r="AA27" s="804"/>
      <c r="AB27" s="104"/>
      <c r="AC27" s="104"/>
      <c r="AE27" s="104"/>
      <c r="AF27" s="104"/>
      <c r="AG27" s="104"/>
    </row>
    <row r="28" spans="2:33" s="2" customFormat="1" ht="21.95" customHeight="1">
      <c r="B28" s="2074"/>
      <c r="C28" s="2075"/>
      <c r="D28" s="2076"/>
      <c r="E28" s="2064"/>
      <c r="F28" s="2065"/>
      <c r="G28" s="2048" t="s">
        <v>2741</v>
      </c>
      <c r="H28" s="2049"/>
      <c r="I28" s="2049"/>
      <c r="J28" s="2050"/>
      <c r="K28" s="808"/>
      <c r="L28" s="807"/>
      <c r="M28" s="807"/>
      <c r="N28" s="807"/>
      <c r="O28" s="807"/>
      <c r="P28" s="807"/>
      <c r="Q28" s="807"/>
      <c r="R28" s="807"/>
      <c r="S28" s="807"/>
      <c r="T28" s="807"/>
      <c r="U28" s="807"/>
      <c r="V28" s="807"/>
      <c r="W28" s="807"/>
      <c r="X28" s="807"/>
      <c r="Y28" s="807"/>
      <c r="Z28" s="807"/>
      <c r="AA28" s="806"/>
      <c r="AB28" s="104"/>
      <c r="AC28" s="104"/>
      <c r="AE28" s="104"/>
      <c r="AF28" s="104"/>
      <c r="AG28" s="104"/>
    </row>
    <row r="29" spans="2:33" s="2" customFormat="1" ht="21.95" customHeight="1">
      <c r="B29" s="2074"/>
      <c r="C29" s="2075"/>
      <c r="D29" s="2076"/>
      <c r="E29" s="2064"/>
      <c r="F29" s="2065"/>
      <c r="G29" s="2054"/>
      <c r="H29" s="2055"/>
      <c r="I29" s="2055"/>
      <c r="J29" s="2056"/>
      <c r="K29" s="805"/>
      <c r="L29" s="105"/>
      <c r="M29" s="105"/>
      <c r="N29" s="105"/>
      <c r="O29" s="105"/>
      <c r="P29" s="105"/>
      <c r="Q29" s="105"/>
      <c r="R29" s="105"/>
      <c r="S29" s="105"/>
      <c r="T29" s="105"/>
      <c r="U29" s="105"/>
      <c r="V29" s="105"/>
      <c r="W29" s="105"/>
      <c r="X29" s="105"/>
      <c r="Y29" s="105"/>
      <c r="Z29" s="105"/>
      <c r="AA29" s="804"/>
      <c r="AB29" s="104"/>
      <c r="AC29" s="104"/>
      <c r="AE29" s="104"/>
      <c r="AF29" s="104"/>
      <c r="AG29" s="104"/>
    </row>
    <row r="30" spans="2:33" s="2" customFormat="1" ht="21.95" customHeight="1">
      <c r="B30" s="2074"/>
      <c r="C30" s="2075"/>
      <c r="D30" s="2076"/>
      <c r="E30" s="2064"/>
      <c r="F30" s="2065"/>
      <c r="G30" s="104" t="s">
        <v>2740</v>
      </c>
      <c r="H30" s="807"/>
      <c r="I30" s="807"/>
      <c r="J30" s="806"/>
      <c r="K30" s="808" t="s">
        <v>75</v>
      </c>
      <c r="L30" s="807"/>
      <c r="M30" s="807"/>
      <c r="N30" s="807" t="s">
        <v>3052</v>
      </c>
      <c r="O30" s="807"/>
      <c r="P30" s="807"/>
      <c r="Q30" s="807"/>
      <c r="R30" s="807"/>
      <c r="S30" s="807"/>
      <c r="T30" s="807" t="s">
        <v>2739</v>
      </c>
      <c r="U30" s="807"/>
      <c r="V30" s="807" t="s">
        <v>118</v>
      </c>
      <c r="W30" s="807"/>
      <c r="X30" s="807"/>
      <c r="Y30" s="807"/>
      <c r="Z30" s="807" t="s">
        <v>117</v>
      </c>
      <c r="AA30" s="806"/>
      <c r="AB30" s="104"/>
      <c r="AC30" s="104"/>
      <c r="AE30" s="104"/>
      <c r="AF30" s="104"/>
      <c r="AG30" s="104"/>
    </row>
    <row r="31" spans="2:33" s="2" customFormat="1" ht="21.95" customHeight="1">
      <c r="B31" s="2074"/>
      <c r="C31" s="2075"/>
      <c r="D31" s="2076"/>
      <c r="E31" s="2064"/>
      <c r="F31" s="2065"/>
      <c r="G31" s="104" t="s">
        <v>2738</v>
      </c>
      <c r="H31" s="104"/>
      <c r="I31" s="104"/>
      <c r="J31" s="809"/>
      <c r="K31" s="900"/>
      <c r="L31" s="104"/>
      <c r="M31" s="104"/>
      <c r="N31" s="104"/>
      <c r="O31" s="104"/>
      <c r="P31" s="104"/>
      <c r="Q31" s="104"/>
      <c r="R31" s="104"/>
      <c r="S31" s="104"/>
      <c r="T31" s="104"/>
      <c r="U31" s="104"/>
      <c r="V31" s="104"/>
      <c r="W31" s="104"/>
      <c r="X31" s="104"/>
      <c r="Y31" s="104"/>
      <c r="Z31" s="104"/>
      <c r="AA31" s="809"/>
      <c r="AB31" s="104"/>
      <c r="AC31" s="104"/>
      <c r="AE31" s="104"/>
      <c r="AF31" s="104"/>
      <c r="AG31" s="104"/>
    </row>
    <row r="32" spans="2:33" s="2" customFormat="1" ht="21.95" customHeight="1">
      <c r="B32" s="2074"/>
      <c r="C32" s="2075"/>
      <c r="D32" s="2076"/>
      <c r="E32" s="2064"/>
      <c r="F32" s="2065"/>
      <c r="G32" s="2" t="s">
        <v>2737</v>
      </c>
      <c r="H32" s="104"/>
      <c r="I32" s="104"/>
      <c r="J32" s="809"/>
      <c r="K32" s="60"/>
      <c r="AA32" s="61"/>
      <c r="AB32" s="104"/>
      <c r="AC32" s="104"/>
      <c r="AE32" s="104"/>
      <c r="AF32" s="104"/>
      <c r="AG32" s="104"/>
    </row>
    <row r="33" spans="1:33" s="2" customFormat="1" ht="21.95" customHeight="1">
      <c r="B33" s="2074"/>
      <c r="C33" s="2075"/>
      <c r="D33" s="2076"/>
      <c r="E33" s="2064"/>
      <c r="F33" s="2065"/>
      <c r="G33" s="104" t="s">
        <v>2736</v>
      </c>
      <c r="H33" s="104"/>
      <c r="I33" s="104"/>
      <c r="J33" s="809"/>
      <c r="K33" s="810"/>
      <c r="L33" s="104"/>
      <c r="M33" s="104"/>
      <c r="N33" s="104"/>
      <c r="O33" s="104"/>
      <c r="P33" s="104"/>
      <c r="Q33" s="104"/>
      <c r="R33" s="104"/>
      <c r="S33" s="104"/>
      <c r="T33" s="104"/>
      <c r="U33" s="104"/>
      <c r="V33" s="104"/>
      <c r="W33" s="104"/>
      <c r="X33" s="104"/>
      <c r="Y33" s="104"/>
      <c r="Z33" s="104"/>
      <c r="AA33" s="809"/>
      <c r="AB33" s="104"/>
      <c r="AC33" s="104"/>
      <c r="AE33" s="104"/>
      <c r="AF33" s="104"/>
      <c r="AG33" s="104"/>
    </row>
    <row r="34" spans="1:33" s="2" customFormat="1" ht="21.95" customHeight="1">
      <c r="B34" s="2074"/>
      <c r="C34" s="2075"/>
      <c r="D34" s="2076"/>
      <c r="E34" s="2064"/>
      <c r="F34" s="2065"/>
      <c r="G34" s="105" t="s">
        <v>2735</v>
      </c>
      <c r="H34" s="105"/>
      <c r="I34" s="105"/>
      <c r="J34" s="804"/>
      <c r="K34" s="805"/>
      <c r="L34" s="105"/>
      <c r="M34" s="105"/>
      <c r="N34" s="105"/>
      <c r="O34" s="105"/>
      <c r="P34" s="105"/>
      <c r="Q34" s="899" t="s">
        <v>2734</v>
      </c>
      <c r="R34" s="105"/>
      <c r="S34" s="105"/>
      <c r="T34" s="898" t="s">
        <v>2733</v>
      </c>
      <c r="U34" s="105"/>
      <c r="V34" s="105"/>
      <c r="W34" s="898" t="s">
        <v>2732</v>
      </c>
      <c r="X34" s="105"/>
      <c r="Y34" s="105"/>
      <c r="Z34" s="105"/>
      <c r="AA34" s="804"/>
      <c r="AB34" s="104"/>
      <c r="AC34" s="104"/>
      <c r="AE34" s="104"/>
      <c r="AF34" s="104"/>
      <c r="AG34" s="104"/>
    </row>
    <row r="35" spans="1:33" s="2" customFormat="1" ht="21.95" customHeight="1">
      <c r="B35" s="2074"/>
      <c r="C35" s="2075"/>
      <c r="D35" s="2076"/>
      <c r="E35" s="2064"/>
      <c r="F35" s="2065"/>
      <c r="G35" s="2057" t="s">
        <v>2731</v>
      </c>
      <c r="H35" s="2058"/>
      <c r="I35" s="2058"/>
      <c r="J35" s="2059"/>
      <c r="K35" s="810"/>
      <c r="L35" s="104"/>
      <c r="M35" s="104"/>
      <c r="N35" s="104"/>
      <c r="O35" s="104"/>
      <c r="P35" s="104"/>
      <c r="Q35" s="104"/>
      <c r="R35" s="104"/>
      <c r="S35" s="104"/>
      <c r="T35" s="104"/>
      <c r="U35" s="104"/>
      <c r="V35" s="104"/>
      <c r="W35" s="104"/>
      <c r="X35" s="104"/>
      <c r="Y35" s="104"/>
      <c r="Z35" s="104"/>
      <c r="AA35" s="809"/>
      <c r="AB35" s="104"/>
      <c r="AC35" s="104"/>
      <c r="AE35" s="104"/>
      <c r="AF35" s="104"/>
      <c r="AG35" s="104"/>
    </row>
    <row r="36" spans="1:33" s="2" customFormat="1" ht="21.95" customHeight="1">
      <c r="B36" s="2074"/>
      <c r="C36" s="2075"/>
      <c r="D36" s="2076"/>
      <c r="E36" s="2066"/>
      <c r="F36" s="2067"/>
      <c r="G36" s="2060"/>
      <c r="H36" s="1532"/>
      <c r="I36" s="1532"/>
      <c r="J36" s="2061"/>
      <c r="K36" s="810"/>
      <c r="L36" s="104"/>
      <c r="M36" s="104"/>
      <c r="N36" s="104"/>
      <c r="O36" s="104"/>
      <c r="P36" s="104"/>
      <c r="Q36" s="104"/>
      <c r="R36" s="104"/>
      <c r="S36" s="104"/>
      <c r="T36" s="104"/>
      <c r="U36" s="104"/>
      <c r="V36" s="104"/>
      <c r="W36" s="104"/>
      <c r="X36" s="104"/>
      <c r="Y36" s="104"/>
      <c r="Z36" s="104"/>
      <c r="AA36" s="809"/>
      <c r="AB36" s="104"/>
      <c r="AC36" s="104"/>
      <c r="AE36" s="104"/>
      <c r="AF36" s="104"/>
      <c r="AG36" s="104"/>
    </row>
    <row r="37" spans="1:33" s="2" customFormat="1" ht="21.95" customHeight="1">
      <c r="B37" s="896"/>
      <c r="C37" s="895" t="s">
        <v>570</v>
      </c>
      <c r="D37" s="895"/>
      <c r="E37" s="895" t="s">
        <v>2730</v>
      </c>
      <c r="F37" s="895"/>
      <c r="G37" s="895"/>
      <c r="H37" s="895"/>
      <c r="I37" s="895"/>
      <c r="J37" s="894"/>
      <c r="K37" s="895" t="s">
        <v>3048</v>
      </c>
      <c r="L37" s="895"/>
      <c r="M37" s="895"/>
      <c r="N37" s="895" t="s">
        <v>642</v>
      </c>
      <c r="O37" s="895"/>
      <c r="P37" s="895" t="s">
        <v>641</v>
      </c>
      <c r="Q37" s="895"/>
      <c r="R37" s="895" t="s">
        <v>640</v>
      </c>
      <c r="S37" s="2053" t="s">
        <v>2729</v>
      </c>
      <c r="T37" s="2053"/>
      <c r="U37" s="2053"/>
      <c r="V37" s="897"/>
      <c r="W37" s="897"/>
      <c r="X37" s="897"/>
      <c r="Y37" s="897"/>
      <c r="Z37" s="897"/>
      <c r="AA37" s="894" t="s">
        <v>115</v>
      </c>
      <c r="AB37" s="104"/>
      <c r="AC37" s="104"/>
      <c r="AE37" s="104"/>
      <c r="AF37" s="104"/>
      <c r="AG37" s="104"/>
    </row>
    <row r="38" spans="1:33" s="2" customFormat="1" ht="21.95" customHeight="1">
      <c r="B38" s="896"/>
      <c r="C38" s="895" t="s">
        <v>569</v>
      </c>
      <c r="D38" s="895"/>
      <c r="E38" s="895" t="s">
        <v>2728</v>
      </c>
      <c r="F38" s="895"/>
      <c r="G38" s="895"/>
      <c r="H38" s="895"/>
      <c r="I38" s="895"/>
      <c r="J38" s="894"/>
      <c r="K38" s="895"/>
      <c r="L38" s="895"/>
      <c r="M38" s="895"/>
      <c r="N38" s="895"/>
      <c r="O38" s="895"/>
      <c r="P38" s="895"/>
      <c r="Q38" s="895"/>
      <c r="R38" s="895"/>
      <c r="S38" s="895"/>
      <c r="T38" s="895"/>
      <c r="U38" s="895"/>
      <c r="V38" s="895"/>
      <c r="W38" s="895"/>
      <c r="X38" s="895"/>
      <c r="Y38" s="895"/>
      <c r="Z38" s="895"/>
      <c r="AA38" s="894"/>
      <c r="AB38" s="104"/>
      <c r="AC38" s="104"/>
      <c r="AE38" s="104"/>
      <c r="AF38" s="104"/>
      <c r="AG38" s="104"/>
    </row>
    <row r="39" spans="1:33" s="2" customFormat="1" ht="21.95" customHeight="1">
      <c r="B39" s="896"/>
      <c r="C39" s="895" t="s">
        <v>2705</v>
      </c>
      <c r="D39" s="895"/>
      <c r="E39" s="895" t="s">
        <v>2727</v>
      </c>
      <c r="F39" s="895"/>
      <c r="G39" s="895"/>
      <c r="H39" s="895"/>
      <c r="I39" s="895"/>
      <c r="J39" s="894"/>
      <c r="K39" s="895"/>
      <c r="L39" s="895"/>
      <c r="M39" s="895"/>
      <c r="N39" s="895"/>
      <c r="O39" s="895"/>
      <c r="P39" s="895"/>
      <c r="Q39" s="895"/>
      <c r="R39" s="895"/>
      <c r="S39" s="895"/>
      <c r="T39" s="895"/>
      <c r="U39" s="895"/>
      <c r="V39" s="895"/>
      <c r="W39" s="895"/>
      <c r="X39" s="895"/>
      <c r="Y39" s="895"/>
      <c r="Z39" s="895"/>
      <c r="AA39" s="894"/>
      <c r="AB39" s="104"/>
      <c r="AC39" s="104"/>
      <c r="AE39" s="104"/>
      <c r="AF39" s="104"/>
      <c r="AG39" s="104"/>
    </row>
    <row r="40" spans="1:33" s="2" customFormat="1" ht="21.95" customHeight="1">
      <c r="B40" s="808"/>
      <c r="C40" s="807"/>
      <c r="D40" s="807"/>
      <c r="E40" s="2068" t="s">
        <v>2726</v>
      </c>
      <c r="F40" s="2068"/>
      <c r="G40" s="2068"/>
      <c r="H40" s="2068"/>
      <c r="I40" s="2068"/>
      <c r="J40" s="2069"/>
      <c r="K40" s="807"/>
      <c r="L40" s="807"/>
      <c r="M40" s="807"/>
      <c r="N40" s="807"/>
      <c r="O40" s="807"/>
      <c r="P40" s="807"/>
      <c r="Q40" s="807"/>
      <c r="R40" s="807"/>
      <c r="S40" s="807"/>
      <c r="T40" s="807"/>
      <c r="U40" s="807"/>
      <c r="V40" s="807"/>
      <c r="W40" s="807"/>
      <c r="X40" s="807"/>
      <c r="Y40" s="807"/>
      <c r="Z40" s="807"/>
      <c r="AA40" s="806"/>
      <c r="AB40" s="104"/>
      <c r="AC40" s="104"/>
      <c r="AE40" s="104"/>
      <c r="AF40" s="104"/>
      <c r="AG40" s="104"/>
    </row>
    <row r="41" spans="1:33" s="2" customFormat="1" ht="21.95" customHeight="1">
      <c r="B41" s="810"/>
      <c r="C41" s="104" t="s">
        <v>2704</v>
      </c>
      <c r="D41" s="104"/>
      <c r="E41" s="2070"/>
      <c r="F41" s="2070"/>
      <c r="G41" s="2070"/>
      <c r="H41" s="2070"/>
      <c r="I41" s="2070"/>
      <c r="J41" s="2071"/>
      <c r="K41" s="104"/>
      <c r="L41" s="104" t="s">
        <v>3045</v>
      </c>
      <c r="M41" s="104"/>
      <c r="N41" s="104"/>
      <c r="P41" s="104" t="s">
        <v>324</v>
      </c>
      <c r="Q41" s="104"/>
      <c r="R41" s="104"/>
      <c r="S41" s="104" t="s">
        <v>2663</v>
      </c>
      <c r="T41" s="104"/>
      <c r="U41" s="104"/>
      <c r="V41" s="104" t="s">
        <v>2662</v>
      </c>
      <c r="W41" s="104"/>
      <c r="X41" s="104"/>
      <c r="Y41" s="104"/>
      <c r="Z41" s="104"/>
      <c r="AA41" s="809"/>
      <c r="AB41" s="104"/>
      <c r="AC41" s="104"/>
      <c r="AE41" s="104"/>
      <c r="AF41" s="104"/>
      <c r="AG41" s="104"/>
    </row>
    <row r="42" spans="1:33" s="2" customFormat="1" ht="21.95" customHeight="1">
      <c r="B42" s="805"/>
      <c r="C42" s="105"/>
      <c r="D42" s="105"/>
      <c r="E42" s="2072"/>
      <c r="F42" s="2072"/>
      <c r="G42" s="2072"/>
      <c r="H42" s="2072"/>
      <c r="I42" s="2072"/>
      <c r="J42" s="2073"/>
      <c r="K42" s="105"/>
      <c r="L42" s="105"/>
      <c r="M42" s="105"/>
      <c r="N42" s="105"/>
      <c r="O42" s="105"/>
      <c r="P42" s="105"/>
      <c r="Q42" s="105"/>
      <c r="R42" s="105"/>
      <c r="S42" s="105"/>
      <c r="T42" s="105"/>
      <c r="U42" s="105"/>
      <c r="V42" s="105"/>
      <c r="W42" s="105"/>
      <c r="X42" s="105"/>
      <c r="Y42" s="105"/>
      <c r="Z42" s="105"/>
      <c r="AA42" s="804"/>
      <c r="AB42" s="104"/>
      <c r="AC42" s="104"/>
      <c r="AE42" s="104"/>
      <c r="AF42" s="104"/>
      <c r="AG42" s="104"/>
    </row>
    <row r="43" spans="1:33" ht="24" customHeight="1">
      <c r="B43" s="104"/>
      <c r="C43" s="104"/>
      <c r="D43" s="38"/>
      <c r="E43" s="38"/>
      <c r="F43" s="38"/>
      <c r="G43" s="38"/>
      <c r="H43" s="38"/>
      <c r="I43" s="38"/>
      <c r="J43" s="38"/>
      <c r="K43" s="38"/>
      <c r="L43" s="38"/>
      <c r="M43" s="38"/>
      <c r="N43" s="38"/>
      <c r="O43" s="104"/>
      <c r="P43" s="104"/>
      <c r="Q43" s="104"/>
      <c r="R43" s="104"/>
      <c r="S43" s="104"/>
      <c r="T43" s="104"/>
      <c r="U43" s="104"/>
      <c r="V43" s="104"/>
      <c r="W43" s="104"/>
      <c r="X43" s="104"/>
      <c r="Y43" s="104"/>
      <c r="Z43" s="104"/>
      <c r="AA43" s="104"/>
      <c r="AB43" s="97"/>
      <c r="AC43" s="97"/>
      <c r="AE43" s="97"/>
      <c r="AF43" s="97"/>
      <c r="AG43" s="97"/>
    </row>
    <row r="44" spans="1:33" ht="18.95" customHeight="1">
      <c r="B44" s="104"/>
      <c r="C44" s="38"/>
      <c r="D44" s="38"/>
      <c r="E44" s="38"/>
      <c r="F44" s="38"/>
      <c r="G44" s="38"/>
      <c r="H44" s="38"/>
      <c r="I44" s="38"/>
      <c r="J44" s="38"/>
      <c r="K44" s="38"/>
      <c r="L44" s="38"/>
      <c r="M44" s="38"/>
      <c r="N44" s="38"/>
      <c r="O44" s="104"/>
      <c r="P44" s="104"/>
      <c r="Q44" s="104"/>
      <c r="R44" s="104"/>
      <c r="S44" s="104"/>
      <c r="T44" s="104"/>
      <c r="U44" s="104"/>
      <c r="V44" s="104"/>
      <c r="W44" s="104"/>
      <c r="X44" s="104"/>
      <c r="Y44" s="104"/>
      <c r="Z44" s="104"/>
      <c r="AA44" s="104"/>
      <c r="AB44" s="97"/>
      <c r="AC44" s="97"/>
      <c r="AE44" s="97"/>
      <c r="AF44" s="97"/>
      <c r="AG44" s="97"/>
    </row>
    <row r="45" spans="1:33" ht="18.95" customHeight="1">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97"/>
      <c r="AC45" s="97"/>
      <c r="AE45" s="97"/>
      <c r="AF45" s="97"/>
      <c r="AG45" s="97"/>
    </row>
    <row r="46" spans="1:33" s="97" customFormat="1" ht="15.95" customHeight="1">
      <c r="A46" s="98"/>
      <c r="B46" s="98"/>
      <c r="C46" s="98"/>
      <c r="D46" s="98"/>
      <c r="E46" s="98"/>
      <c r="F46" s="98"/>
      <c r="G46" s="98"/>
      <c r="H46" s="98"/>
      <c r="I46" s="98"/>
      <c r="J46" s="98"/>
      <c r="K46" s="98"/>
      <c r="L46" s="98"/>
      <c r="M46" s="98"/>
      <c r="N46" s="98"/>
      <c r="O46" s="98"/>
      <c r="P46" s="98"/>
      <c r="Q46" s="98"/>
      <c r="R46" s="98"/>
      <c r="S46" s="98"/>
      <c r="T46" s="98"/>
      <c r="U46" s="98"/>
      <c r="V46" s="98"/>
      <c r="W46" s="98"/>
      <c r="X46" s="98"/>
      <c r="Y46" s="98"/>
      <c r="Z46" s="98"/>
      <c r="AA46" s="98"/>
      <c r="AD46" s="1"/>
    </row>
    <row r="47" spans="1:33" s="97" customFormat="1" ht="15.95" customHeight="1">
      <c r="A47" s="98"/>
      <c r="B47" s="98"/>
      <c r="C47" s="98"/>
      <c r="D47" s="98"/>
      <c r="E47" s="98"/>
      <c r="F47" s="98"/>
      <c r="G47" s="98"/>
      <c r="H47" s="98"/>
      <c r="I47" s="98"/>
      <c r="J47" s="98"/>
      <c r="K47" s="98"/>
      <c r="L47" s="98"/>
      <c r="M47" s="98"/>
      <c r="N47" s="98"/>
      <c r="O47" s="98"/>
      <c r="P47" s="98"/>
      <c r="Q47" s="98"/>
      <c r="R47" s="98"/>
      <c r="S47" s="98"/>
      <c r="T47" s="98"/>
      <c r="U47" s="98"/>
      <c r="V47" s="98"/>
      <c r="W47" s="98"/>
      <c r="X47" s="98"/>
      <c r="Y47" s="98"/>
      <c r="Z47" s="98"/>
      <c r="AA47" s="98"/>
      <c r="AD47" s="1"/>
    </row>
    <row r="48" spans="1:33" s="97" customFormat="1" ht="15.95" customHeight="1">
      <c r="A48" s="98"/>
      <c r="B48" s="98"/>
      <c r="C48" s="98"/>
      <c r="D48" s="98"/>
      <c r="E48" s="98"/>
      <c r="F48" s="98"/>
      <c r="G48" s="98"/>
      <c r="H48" s="98"/>
      <c r="I48" s="98"/>
      <c r="J48" s="98"/>
      <c r="K48" s="98"/>
      <c r="L48" s="98"/>
      <c r="M48" s="98"/>
      <c r="N48" s="98"/>
      <c r="O48" s="98"/>
      <c r="P48" s="98"/>
      <c r="Q48" s="98"/>
      <c r="R48" s="98"/>
      <c r="S48" s="98"/>
      <c r="T48" s="98"/>
      <c r="U48" s="98"/>
      <c r="V48" s="98"/>
      <c r="W48" s="98"/>
      <c r="X48" s="98"/>
      <c r="Y48" s="98"/>
      <c r="Z48" s="98"/>
      <c r="AA48" s="98"/>
      <c r="AD48" s="1"/>
    </row>
    <row r="49" spans="1:30" s="97" customFormat="1" ht="15.95" customHeight="1">
      <c r="A49" s="98"/>
      <c r="B49" s="98"/>
      <c r="C49" s="98"/>
      <c r="D49" s="98"/>
      <c r="E49" s="98"/>
      <c r="F49" s="98"/>
      <c r="G49" s="98"/>
      <c r="H49" s="98"/>
      <c r="I49" s="98"/>
      <c r="J49" s="98"/>
      <c r="K49" s="98"/>
      <c r="L49" s="98"/>
      <c r="M49" s="98"/>
      <c r="N49" s="98"/>
      <c r="O49" s="98"/>
      <c r="P49" s="98"/>
      <c r="Q49" s="98"/>
      <c r="R49" s="98"/>
      <c r="S49" s="98"/>
      <c r="T49" s="98"/>
      <c r="U49" s="98"/>
      <c r="V49" s="98"/>
      <c r="W49" s="98"/>
      <c r="X49" s="98"/>
      <c r="Y49" s="98"/>
      <c r="Z49" s="98"/>
      <c r="AA49" s="98"/>
      <c r="AD49" s="1"/>
    </row>
    <row r="50" spans="1:30" s="97" customFormat="1" ht="15.95" customHeight="1">
      <c r="A50" s="98"/>
      <c r="B50" s="98"/>
      <c r="C50" s="98"/>
      <c r="D50" s="98"/>
      <c r="E50" s="98"/>
      <c r="F50" s="98"/>
      <c r="G50" s="98"/>
      <c r="H50" s="98"/>
      <c r="I50" s="98"/>
      <c r="J50" s="98"/>
      <c r="K50" s="98"/>
      <c r="L50" s="98"/>
      <c r="M50" s="98"/>
      <c r="N50" s="98"/>
      <c r="O50" s="98"/>
      <c r="P50" s="98"/>
      <c r="Q50" s="98"/>
      <c r="R50" s="98"/>
      <c r="S50" s="98"/>
      <c r="T50" s="98"/>
      <c r="U50" s="98"/>
      <c r="V50" s="98"/>
      <c r="W50" s="98"/>
      <c r="X50" s="98"/>
      <c r="Y50" s="98"/>
      <c r="Z50" s="98"/>
      <c r="AA50" s="98"/>
      <c r="AD50" s="1"/>
    </row>
    <row r="51" spans="1:30" s="97" customFormat="1" ht="15.95" customHeight="1">
      <c r="A51" s="98"/>
      <c r="B51" s="98"/>
      <c r="C51" s="98"/>
      <c r="D51" s="98"/>
      <c r="E51" s="98"/>
      <c r="F51" s="98"/>
      <c r="G51" s="98"/>
      <c r="H51" s="98"/>
      <c r="I51" s="98"/>
      <c r="J51" s="98"/>
      <c r="K51" s="98"/>
      <c r="L51" s="98"/>
      <c r="M51" s="98"/>
      <c r="N51" s="98"/>
      <c r="O51" s="98"/>
      <c r="P51" s="98"/>
      <c r="Q51" s="98"/>
      <c r="R51" s="98"/>
      <c r="S51" s="98"/>
      <c r="T51" s="98"/>
      <c r="U51" s="98"/>
      <c r="V51" s="98"/>
      <c r="W51" s="98"/>
      <c r="X51" s="98"/>
      <c r="Y51" s="98"/>
      <c r="Z51" s="98"/>
      <c r="AA51" s="98"/>
      <c r="AD51" s="1"/>
    </row>
    <row r="52" spans="1:30" s="97" customFormat="1" ht="15.95" customHeight="1">
      <c r="A52" s="98"/>
      <c r="B52" s="98"/>
      <c r="C52" s="98"/>
      <c r="D52" s="98"/>
      <c r="E52" s="98"/>
      <c r="F52" s="98"/>
      <c r="G52" s="98"/>
      <c r="H52" s="98"/>
      <c r="I52" s="98"/>
      <c r="J52" s="98"/>
      <c r="K52" s="98"/>
      <c r="L52" s="98"/>
      <c r="M52" s="98"/>
      <c r="N52" s="98"/>
      <c r="O52" s="98"/>
      <c r="P52" s="98"/>
      <c r="Q52" s="98"/>
      <c r="R52" s="98"/>
      <c r="S52" s="98"/>
      <c r="T52" s="98"/>
      <c r="U52" s="98"/>
      <c r="V52" s="98"/>
      <c r="W52" s="98"/>
      <c r="X52" s="98"/>
      <c r="Y52" s="98"/>
      <c r="Z52" s="98"/>
      <c r="AA52" s="98"/>
      <c r="AD52" s="1"/>
    </row>
    <row r="53" spans="1:30" s="97" customFormat="1" ht="15.95" customHeight="1">
      <c r="A53" s="98"/>
      <c r="B53" s="98"/>
      <c r="C53" s="98"/>
      <c r="D53" s="98"/>
      <c r="E53" s="98"/>
      <c r="F53" s="98"/>
      <c r="G53" s="98"/>
      <c r="H53" s="98"/>
      <c r="I53" s="98"/>
      <c r="J53" s="98"/>
      <c r="K53" s="98"/>
      <c r="L53" s="98"/>
      <c r="M53" s="98"/>
      <c r="N53" s="98"/>
      <c r="O53" s="98"/>
      <c r="P53" s="98"/>
      <c r="Q53" s="98"/>
      <c r="R53" s="98"/>
      <c r="S53" s="98"/>
      <c r="T53" s="98"/>
      <c r="U53" s="98"/>
      <c r="V53" s="98"/>
      <c r="W53" s="98"/>
      <c r="X53" s="98"/>
      <c r="Y53" s="98"/>
      <c r="Z53" s="98"/>
      <c r="AA53" s="98"/>
      <c r="AD53" s="1"/>
    </row>
    <row r="54" spans="1:30" s="97" customFormat="1" ht="15.95" customHeight="1">
      <c r="A54" s="98"/>
      <c r="B54" s="98"/>
      <c r="C54" s="98"/>
      <c r="D54" s="98"/>
      <c r="E54" s="98"/>
      <c r="F54" s="98"/>
      <c r="G54" s="98"/>
      <c r="H54" s="98"/>
      <c r="I54" s="98"/>
      <c r="J54" s="98"/>
      <c r="K54" s="98"/>
      <c r="L54" s="98"/>
      <c r="M54" s="98"/>
      <c r="N54" s="98"/>
      <c r="O54" s="98"/>
      <c r="P54" s="98"/>
      <c r="Q54" s="98"/>
      <c r="R54" s="98"/>
      <c r="S54" s="98"/>
      <c r="T54" s="98"/>
      <c r="U54" s="98"/>
      <c r="V54" s="98"/>
      <c r="W54" s="98"/>
      <c r="X54" s="98"/>
      <c r="Y54" s="98"/>
      <c r="Z54" s="98"/>
      <c r="AA54" s="98"/>
      <c r="AD54" s="1"/>
    </row>
    <row r="55" spans="1:30" s="97" customFormat="1" ht="15.95" customHeight="1">
      <c r="A55" s="98"/>
      <c r="B55" s="98"/>
      <c r="C55" s="98"/>
      <c r="D55" s="98"/>
      <c r="E55" s="98"/>
      <c r="F55" s="98"/>
      <c r="G55" s="98"/>
      <c r="H55" s="98"/>
      <c r="I55" s="98"/>
      <c r="J55" s="98"/>
      <c r="K55" s="98"/>
      <c r="L55" s="98"/>
      <c r="M55" s="98"/>
      <c r="N55" s="98"/>
      <c r="O55" s="98"/>
      <c r="P55" s="98"/>
      <c r="Q55" s="98"/>
      <c r="R55" s="98"/>
      <c r="S55" s="98"/>
      <c r="T55" s="98"/>
      <c r="U55" s="98"/>
      <c r="V55" s="98"/>
      <c r="W55" s="98"/>
      <c r="X55" s="98"/>
      <c r="Y55" s="98"/>
      <c r="Z55" s="98"/>
      <c r="AA55" s="98"/>
      <c r="AD55" s="1"/>
    </row>
    <row r="56" spans="1:30" s="97" customFormat="1" ht="15.95" customHeight="1">
      <c r="A56" s="98"/>
      <c r="B56" s="98"/>
      <c r="C56" s="98"/>
      <c r="D56" s="98"/>
      <c r="E56" s="98"/>
      <c r="F56" s="98"/>
      <c r="G56" s="98"/>
      <c r="H56" s="98"/>
      <c r="I56" s="98"/>
      <c r="J56" s="98"/>
      <c r="K56" s="98"/>
      <c r="L56" s="98"/>
      <c r="M56" s="98"/>
      <c r="N56" s="98"/>
      <c r="O56" s="98"/>
      <c r="P56" s="98"/>
      <c r="Q56" s="98"/>
      <c r="R56" s="98"/>
      <c r="S56" s="98"/>
      <c r="T56" s="98"/>
      <c r="U56" s="98"/>
      <c r="V56" s="98"/>
      <c r="W56" s="98"/>
      <c r="X56" s="98"/>
      <c r="Y56" s="98"/>
      <c r="Z56" s="98"/>
      <c r="AA56" s="98"/>
      <c r="AD56" s="1"/>
    </row>
    <row r="57" spans="1:30" s="97" customFormat="1" ht="15.95" customHeight="1">
      <c r="A57" s="98"/>
      <c r="B57" s="98"/>
      <c r="C57" s="98"/>
      <c r="D57" s="98"/>
      <c r="E57" s="98"/>
      <c r="F57" s="98"/>
      <c r="G57" s="98"/>
      <c r="H57" s="98"/>
      <c r="I57" s="98"/>
      <c r="J57" s="98"/>
      <c r="K57" s="98"/>
      <c r="L57" s="98"/>
      <c r="M57" s="98"/>
      <c r="N57" s="98"/>
      <c r="O57" s="98"/>
      <c r="P57" s="98"/>
      <c r="Q57" s="98"/>
      <c r="R57" s="98"/>
      <c r="S57" s="98"/>
      <c r="T57" s="98"/>
      <c r="U57" s="98"/>
      <c r="V57" s="98"/>
      <c r="W57" s="98"/>
      <c r="X57" s="98"/>
      <c r="Y57" s="98"/>
      <c r="Z57" s="98"/>
      <c r="AA57" s="98"/>
      <c r="AD57" s="1"/>
    </row>
    <row r="58" spans="1:30" s="97" customFormat="1" ht="15.95" customHeight="1">
      <c r="A58" s="98"/>
      <c r="B58" s="98"/>
      <c r="C58" s="98"/>
      <c r="D58" s="98"/>
      <c r="E58" s="98"/>
      <c r="F58" s="98"/>
      <c r="G58" s="98"/>
      <c r="H58" s="98"/>
      <c r="I58" s="98"/>
      <c r="J58" s="98"/>
      <c r="K58" s="98"/>
      <c r="L58" s="98"/>
      <c r="M58" s="98"/>
      <c r="N58" s="98"/>
      <c r="O58" s="98"/>
      <c r="P58" s="98"/>
      <c r="Q58" s="98"/>
      <c r="R58" s="98"/>
      <c r="S58" s="98"/>
      <c r="T58" s="98"/>
      <c r="U58" s="98"/>
      <c r="V58" s="98"/>
      <c r="W58" s="98"/>
      <c r="X58" s="98"/>
      <c r="Y58" s="98"/>
      <c r="Z58" s="98"/>
      <c r="AA58" s="98"/>
      <c r="AD58" s="1"/>
    </row>
    <row r="59" spans="1:30" s="97" customFormat="1" ht="15.95" customHeight="1">
      <c r="A59" s="98"/>
      <c r="B59" s="98"/>
      <c r="C59" s="98"/>
      <c r="D59" s="98"/>
      <c r="E59" s="98"/>
      <c r="F59" s="98"/>
      <c r="G59" s="98"/>
      <c r="H59" s="98"/>
      <c r="I59" s="98"/>
      <c r="J59" s="98"/>
      <c r="K59" s="98"/>
      <c r="L59" s="98"/>
      <c r="M59" s="98"/>
      <c r="N59" s="98"/>
      <c r="O59" s="98"/>
      <c r="P59" s="98"/>
      <c r="Q59" s="98"/>
      <c r="R59" s="98"/>
      <c r="S59" s="98"/>
      <c r="T59" s="98"/>
      <c r="U59" s="98"/>
      <c r="V59" s="98"/>
      <c r="W59" s="98"/>
      <c r="X59" s="98"/>
      <c r="Y59" s="98"/>
      <c r="Z59" s="98"/>
      <c r="AA59" s="98"/>
      <c r="AD59" s="1"/>
    </row>
    <row r="60" spans="1:30" s="97" customFormat="1" ht="15.95" customHeight="1">
      <c r="B60" s="98"/>
      <c r="AD60" s="1"/>
    </row>
    <row r="61" spans="1:30" s="97" customFormat="1" ht="15.95" customHeight="1">
      <c r="B61" s="98"/>
      <c r="AD61" s="1"/>
    </row>
    <row r="62" spans="1:30" s="97" customFormat="1" ht="15.95" customHeight="1">
      <c r="B62" s="98"/>
      <c r="AD62" s="1"/>
    </row>
    <row r="63" spans="1:30" s="97" customFormat="1" ht="15.95" customHeight="1">
      <c r="B63" s="98"/>
      <c r="AD63" s="1"/>
    </row>
    <row r="64" spans="1:30" s="97" customFormat="1" ht="15.95" customHeight="1">
      <c r="B64" s="98"/>
      <c r="AD64" s="1"/>
    </row>
    <row r="65" spans="1:30" s="97" customFormat="1" ht="15.95" customHeight="1">
      <c r="B65" s="98"/>
      <c r="AD65" s="1"/>
    </row>
    <row r="66" spans="1:30" s="97" customFormat="1">
      <c r="AD66" s="1"/>
    </row>
    <row r="67" spans="1:30" s="97" customFormat="1">
      <c r="A67" s="98"/>
      <c r="B67" s="38"/>
      <c r="C67" s="38"/>
      <c r="D67" s="38"/>
      <c r="E67" s="38"/>
      <c r="F67" s="38"/>
      <c r="G67" s="38"/>
      <c r="H67" s="38"/>
      <c r="I67" s="38"/>
      <c r="J67" s="38"/>
      <c r="K67" s="38"/>
      <c r="L67" s="38"/>
      <c r="M67" s="38"/>
      <c r="N67" s="38"/>
      <c r="O67" s="38"/>
      <c r="P67" s="38"/>
      <c r="Q67" s="38"/>
      <c r="R67" s="38"/>
      <c r="S67" s="38"/>
      <c r="T67" s="38"/>
      <c r="U67" s="38"/>
      <c r="V67" s="38"/>
      <c r="W67" s="38"/>
      <c r="X67" s="38"/>
      <c r="Y67" s="98"/>
      <c r="Z67" s="98"/>
      <c r="AA67" s="98"/>
      <c r="AD67" s="1"/>
    </row>
    <row r="68" spans="1:30" s="97" customFormat="1">
      <c r="A68" s="98"/>
      <c r="B68" s="98"/>
      <c r="C68" s="98"/>
      <c r="D68" s="98"/>
      <c r="E68" s="98"/>
      <c r="F68" s="98"/>
      <c r="G68" s="98"/>
      <c r="H68" s="98"/>
      <c r="I68" s="98"/>
      <c r="J68" s="98"/>
      <c r="K68" s="98"/>
      <c r="L68" s="98"/>
      <c r="M68" s="98"/>
      <c r="N68" s="98"/>
      <c r="O68" s="98"/>
      <c r="P68" s="98"/>
      <c r="Q68" s="98"/>
      <c r="R68" s="98"/>
      <c r="S68" s="98"/>
      <c r="T68" s="98"/>
      <c r="U68" s="98"/>
      <c r="V68" s="98"/>
      <c r="W68" s="98"/>
      <c r="X68" s="98"/>
      <c r="Y68" s="98"/>
      <c r="Z68" s="98"/>
      <c r="AA68" s="98"/>
      <c r="AD68" s="1"/>
    </row>
    <row r="69" spans="1:30" s="97" customFormat="1">
      <c r="A69" s="98"/>
      <c r="B69" s="98"/>
      <c r="C69" s="98"/>
      <c r="D69" s="98"/>
      <c r="E69" s="98"/>
      <c r="F69" s="98"/>
      <c r="G69" s="98"/>
      <c r="H69" s="98"/>
      <c r="I69" s="98"/>
      <c r="J69" s="98"/>
      <c r="K69" s="98"/>
      <c r="L69" s="98"/>
      <c r="M69" s="98"/>
      <c r="N69" s="98"/>
      <c r="O69" s="98"/>
      <c r="P69" s="98"/>
      <c r="Q69" s="98"/>
      <c r="R69" s="98"/>
      <c r="S69" s="98"/>
      <c r="T69" s="98"/>
      <c r="U69" s="98"/>
      <c r="V69" s="98"/>
      <c r="W69" s="98"/>
      <c r="X69" s="98"/>
      <c r="Y69" s="98"/>
      <c r="Z69" s="98"/>
      <c r="AA69" s="98"/>
      <c r="AD69" s="1"/>
    </row>
    <row r="70" spans="1:30" s="97" customFormat="1">
      <c r="A70" s="98"/>
      <c r="B70" s="98"/>
      <c r="C70" s="98"/>
      <c r="D70" s="98"/>
      <c r="E70" s="98"/>
      <c r="F70" s="98"/>
      <c r="G70" s="98"/>
      <c r="H70" s="98"/>
      <c r="I70" s="98"/>
      <c r="J70" s="98"/>
      <c r="K70" s="98"/>
      <c r="L70" s="98"/>
      <c r="M70" s="98"/>
      <c r="N70" s="98"/>
      <c r="O70" s="98"/>
      <c r="P70" s="98"/>
      <c r="Q70" s="98"/>
      <c r="R70" s="98"/>
      <c r="S70" s="98"/>
      <c r="T70" s="98"/>
      <c r="U70" s="98"/>
      <c r="V70" s="98"/>
      <c r="W70" s="98"/>
      <c r="X70" s="98"/>
      <c r="Y70" s="98"/>
      <c r="Z70" s="98"/>
      <c r="AA70" s="98"/>
      <c r="AD70" s="1"/>
    </row>
    <row r="71" spans="1:30" s="97" customFormat="1">
      <c r="A71" s="98"/>
      <c r="B71" s="98"/>
      <c r="C71" s="98"/>
      <c r="D71" s="98"/>
      <c r="E71" s="98"/>
      <c r="F71" s="98"/>
      <c r="G71" s="98"/>
      <c r="H71" s="98"/>
      <c r="I71" s="98"/>
      <c r="J71" s="98"/>
      <c r="K71" s="98"/>
      <c r="L71" s="98"/>
      <c r="M71" s="98"/>
      <c r="N71" s="98"/>
      <c r="O71" s="98"/>
      <c r="P71" s="98"/>
      <c r="Q71" s="98"/>
      <c r="R71" s="98"/>
      <c r="S71" s="98"/>
      <c r="T71" s="98"/>
      <c r="U71" s="98"/>
      <c r="V71" s="98"/>
      <c r="W71" s="98"/>
      <c r="X71" s="98"/>
      <c r="Y71" s="98"/>
      <c r="Z71" s="98"/>
      <c r="AA71" s="98"/>
      <c r="AD71" s="1"/>
    </row>
    <row r="72" spans="1:30" s="97" customFormat="1">
      <c r="A72" s="98"/>
      <c r="B72" s="98"/>
      <c r="C72" s="98"/>
      <c r="D72" s="98"/>
      <c r="E72" s="98"/>
      <c r="F72" s="98"/>
      <c r="G72" s="98"/>
      <c r="H72" s="98"/>
      <c r="I72" s="98"/>
      <c r="J72" s="98"/>
      <c r="K72" s="98"/>
      <c r="L72" s="98"/>
      <c r="M72" s="98"/>
      <c r="N72" s="98"/>
      <c r="O72" s="98"/>
      <c r="P72" s="98"/>
      <c r="Q72" s="98"/>
      <c r="R72" s="98"/>
      <c r="S72" s="98"/>
      <c r="T72" s="98"/>
      <c r="U72" s="98"/>
      <c r="V72" s="98"/>
      <c r="W72" s="98"/>
      <c r="X72" s="98"/>
      <c r="Y72" s="98"/>
      <c r="Z72" s="98"/>
      <c r="AA72" s="98"/>
      <c r="AD72" s="1"/>
    </row>
    <row r="73" spans="1:30" s="97" customFormat="1">
      <c r="A73" s="98"/>
      <c r="B73" s="98"/>
      <c r="C73" s="98"/>
      <c r="D73" s="98"/>
      <c r="E73" s="98"/>
      <c r="F73" s="98"/>
      <c r="G73" s="98"/>
      <c r="H73" s="98"/>
      <c r="I73" s="98"/>
      <c r="J73" s="98"/>
      <c r="K73" s="98"/>
      <c r="L73" s="98"/>
      <c r="M73" s="98"/>
      <c r="N73" s="98"/>
      <c r="O73" s="98"/>
      <c r="P73" s="98"/>
      <c r="Q73" s="98"/>
      <c r="R73" s="98"/>
      <c r="S73" s="98"/>
      <c r="T73" s="98"/>
      <c r="U73" s="98"/>
      <c r="V73" s="98"/>
      <c r="W73" s="98"/>
      <c r="X73" s="98"/>
      <c r="Y73" s="98"/>
      <c r="Z73" s="98"/>
      <c r="AA73" s="98"/>
      <c r="AD73" s="1"/>
    </row>
    <row r="74" spans="1:30" s="97" customFormat="1">
      <c r="A74" s="98"/>
      <c r="B74" s="98"/>
      <c r="C74" s="98"/>
      <c r="D74" s="98"/>
      <c r="E74" s="98"/>
      <c r="F74" s="98"/>
      <c r="G74" s="98"/>
      <c r="H74" s="98"/>
      <c r="I74" s="98"/>
      <c r="J74" s="98"/>
      <c r="K74" s="98"/>
      <c r="L74" s="98"/>
      <c r="M74" s="98"/>
      <c r="N74" s="98"/>
      <c r="O74" s="98"/>
      <c r="P74" s="98"/>
      <c r="Q74" s="98"/>
      <c r="R74" s="98"/>
      <c r="S74" s="98"/>
      <c r="T74" s="98"/>
      <c r="U74" s="98"/>
      <c r="V74" s="98"/>
      <c r="W74" s="98"/>
      <c r="X74" s="98"/>
      <c r="Y74" s="98"/>
      <c r="Z74" s="98"/>
      <c r="AA74" s="98"/>
      <c r="AD74" s="1"/>
    </row>
    <row r="75" spans="1:30" s="97" customFormat="1">
      <c r="A75" s="98"/>
      <c r="B75" s="98"/>
      <c r="C75" s="98"/>
      <c r="D75" s="98"/>
      <c r="E75" s="98"/>
      <c r="F75" s="98"/>
      <c r="G75" s="98"/>
      <c r="H75" s="98"/>
      <c r="I75" s="98"/>
      <c r="J75" s="98"/>
      <c r="K75" s="98"/>
      <c r="L75" s="98"/>
      <c r="M75" s="98"/>
      <c r="N75" s="98"/>
      <c r="O75" s="98"/>
      <c r="P75" s="98"/>
      <c r="Q75" s="98"/>
      <c r="R75" s="98"/>
      <c r="S75" s="98"/>
      <c r="T75" s="98"/>
      <c r="U75" s="98"/>
      <c r="V75" s="98"/>
      <c r="W75" s="98"/>
      <c r="X75" s="98"/>
      <c r="Y75" s="98"/>
      <c r="Z75" s="98"/>
      <c r="AA75" s="98"/>
      <c r="AD75" s="1"/>
    </row>
    <row r="76" spans="1:30" s="97" customFormat="1">
      <c r="A76" s="98"/>
      <c r="B76" s="98"/>
      <c r="C76" s="98"/>
      <c r="D76" s="98"/>
      <c r="E76" s="98"/>
      <c r="F76" s="98"/>
      <c r="G76" s="98"/>
      <c r="H76" s="98"/>
      <c r="I76" s="98"/>
      <c r="J76" s="98"/>
      <c r="K76" s="98"/>
      <c r="L76" s="98"/>
      <c r="M76" s="98"/>
      <c r="N76" s="98"/>
      <c r="O76" s="98"/>
      <c r="P76" s="98"/>
      <c r="Q76" s="98"/>
      <c r="R76" s="98"/>
      <c r="S76" s="98"/>
      <c r="T76" s="98"/>
      <c r="U76" s="98"/>
      <c r="V76" s="98"/>
      <c r="W76" s="98"/>
      <c r="X76" s="98"/>
      <c r="Y76" s="98"/>
      <c r="Z76" s="98"/>
      <c r="AA76" s="98"/>
      <c r="AD76" s="1"/>
    </row>
    <row r="77" spans="1:30" ht="13.5" customHeight="1">
      <c r="A77" s="6"/>
      <c r="B77" s="3"/>
      <c r="C77" s="3"/>
      <c r="D77" s="3"/>
      <c r="E77" s="3"/>
      <c r="F77" s="3"/>
      <c r="G77" s="3"/>
      <c r="H77" s="213"/>
      <c r="I77" s="213"/>
      <c r="J77" s="213"/>
      <c r="K77" s="213"/>
      <c r="L77" s="213"/>
      <c r="M77" s="213"/>
      <c r="N77" s="213"/>
      <c r="O77" s="213"/>
      <c r="P77" s="213"/>
      <c r="Q77" s="213"/>
      <c r="R77" s="213"/>
      <c r="S77" s="213"/>
      <c r="T77" s="213"/>
      <c r="U77" s="213"/>
      <c r="V77" s="213"/>
      <c r="W77" s="213"/>
      <c r="X77" s="213"/>
      <c r="Y77" s="213"/>
      <c r="Z77" s="213"/>
      <c r="AA77" s="213"/>
    </row>
    <row r="78" spans="1:30">
      <c r="A78" s="6"/>
      <c r="B78" s="3"/>
      <c r="C78" s="3"/>
      <c r="D78" s="3"/>
      <c r="E78" s="3"/>
      <c r="F78" s="3"/>
      <c r="G78" s="3"/>
      <c r="H78" s="213"/>
      <c r="I78" s="213"/>
      <c r="J78" s="213"/>
      <c r="K78" s="213"/>
      <c r="L78" s="213"/>
      <c r="M78" s="213"/>
      <c r="N78" s="213"/>
      <c r="O78" s="213"/>
      <c r="P78" s="213"/>
      <c r="Q78" s="213"/>
      <c r="R78" s="213"/>
      <c r="S78" s="213"/>
      <c r="T78" s="213"/>
      <c r="U78" s="213"/>
      <c r="V78" s="213"/>
      <c r="W78" s="213"/>
      <c r="X78" s="213"/>
      <c r="Y78" s="213"/>
      <c r="Z78" s="213"/>
      <c r="AA78" s="213"/>
    </row>
    <row r="79" spans="1:30">
      <c r="A79" s="6"/>
      <c r="B79" s="98"/>
      <c r="C79" s="3"/>
      <c r="D79" s="3"/>
      <c r="E79" s="3"/>
      <c r="F79" s="3"/>
      <c r="G79" s="3"/>
      <c r="H79" s="213"/>
      <c r="I79" s="213"/>
      <c r="J79" s="213"/>
      <c r="K79" s="213"/>
      <c r="L79" s="213"/>
      <c r="M79" s="213"/>
      <c r="N79" s="213"/>
      <c r="O79" s="213"/>
      <c r="P79" s="213"/>
      <c r="Q79" s="213"/>
      <c r="R79" s="213"/>
      <c r="S79" s="213"/>
      <c r="T79" s="213"/>
      <c r="U79" s="213"/>
      <c r="V79" s="213"/>
      <c r="W79" s="213"/>
      <c r="X79" s="213"/>
      <c r="Y79" s="213"/>
      <c r="Z79" s="213"/>
      <c r="AA79" s="213"/>
    </row>
    <row r="80" spans="1:30">
      <c r="A80" s="6"/>
      <c r="B80" s="98"/>
      <c r="C80" s="3"/>
      <c r="D80" s="3"/>
      <c r="E80" s="3"/>
      <c r="F80" s="3"/>
      <c r="G80" s="3"/>
      <c r="H80" s="3"/>
      <c r="I80" s="3"/>
      <c r="J80" s="3"/>
      <c r="K80" s="3"/>
      <c r="L80" s="6"/>
      <c r="M80" s="3"/>
      <c r="N80" s="6"/>
      <c r="O80" s="3"/>
      <c r="P80" s="6"/>
      <c r="Q80" s="3"/>
      <c r="R80" s="3"/>
      <c r="S80" s="2"/>
      <c r="T80" s="2"/>
      <c r="U80" s="3"/>
      <c r="V80" s="3"/>
      <c r="W80" s="3"/>
      <c r="X80" s="3"/>
      <c r="Y80" s="3"/>
      <c r="Z80" s="3"/>
      <c r="AA80" s="3"/>
    </row>
    <row r="81" spans="1:27">
      <c r="A81" s="6"/>
      <c r="B81" s="3"/>
      <c r="C81" s="3"/>
      <c r="D81" s="3"/>
      <c r="E81" s="3"/>
      <c r="F81" s="3"/>
      <c r="G81" s="3"/>
      <c r="H81" s="3"/>
      <c r="I81" s="3"/>
      <c r="J81" s="3"/>
      <c r="K81" s="3"/>
      <c r="L81" s="6"/>
      <c r="M81" s="3"/>
      <c r="N81" s="6"/>
      <c r="O81" s="3"/>
      <c r="P81" s="6"/>
      <c r="Q81" s="3"/>
      <c r="R81" s="3"/>
      <c r="S81" s="2"/>
      <c r="T81" s="2"/>
      <c r="U81" s="3"/>
      <c r="V81" s="3"/>
      <c r="W81" s="3"/>
      <c r="X81" s="3"/>
      <c r="Y81" s="3"/>
      <c r="Z81" s="3"/>
      <c r="AA81" s="3"/>
    </row>
    <row r="82" spans="1:27" ht="13.5" customHeight="1">
      <c r="C82" s="3"/>
      <c r="D82" s="3"/>
      <c r="E82" s="3"/>
      <c r="F82" s="3"/>
      <c r="G82" s="3"/>
      <c r="H82" s="3"/>
      <c r="I82" s="3"/>
      <c r="J82" s="3"/>
      <c r="K82" s="3"/>
      <c r="L82" s="3"/>
      <c r="M82" s="3"/>
      <c r="N82" s="3"/>
      <c r="O82" s="3"/>
      <c r="P82" s="3"/>
      <c r="Q82" s="3"/>
      <c r="R82" s="3"/>
      <c r="S82" s="2"/>
      <c r="T82" s="2"/>
      <c r="U82" s="3"/>
      <c r="V82" s="3"/>
      <c r="W82" s="3"/>
      <c r="X82" s="3"/>
      <c r="Y82" s="3"/>
      <c r="Z82" s="3"/>
      <c r="AA82" s="3"/>
    </row>
    <row r="83" spans="1:27" ht="15" customHeight="1">
      <c r="A83" s="6"/>
      <c r="C83" s="3"/>
      <c r="D83" s="3"/>
      <c r="E83" s="5"/>
      <c r="F83" s="3"/>
      <c r="G83" s="3"/>
      <c r="H83" s="3"/>
      <c r="I83" s="5"/>
      <c r="J83" s="3"/>
      <c r="K83" s="3"/>
      <c r="L83" s="6"/>
      <c r="M83" s="3"/>
      <c r="N83" s="3"/>
      <c r="O83" s="3"/>
      <c r="P83" s="3"/>
      <c r="Q83" s="3"/>
      <c r="R83" s="5"/>
      <c r="S83" s="1473"/>
      <c r="T83" s="1473"/>
      <c r="U83" s="1473"/>
      <c r="V83" s="1473"/>
      <c r="W83" s="1473"/>
      <c r="X83" s="1473"/>
      <c r="Y83" s="1473"/>
      <c r="Z83" s="1473"/>
      <c r="AA83" s="5"/>
    </row>
    <row r="84" spans="1:27" ht="15" customHeight="1">
      <c r="A84" s="2"/>
      <c r="B84" s="2"/>
      <c r="C84" s="2"/>
      <c r="D84" s="2"/>
      <c r="E84" s="5"/>
      <c r="F84" s="1473"/>
      <c r="G84" s="1473"/>
      <c r="H84" s="1473"/>
      <c r="I84" s="5"/>
      <c r="J84" s="2"/>
      <c r="K84" s="3"/>
      <c r="L84" s="3"/>
      <c r="M84" s="3"/>
      <c r="N84" s="3"/>
      <c r="O84" s="3"/>
      <c r="P84" s="3"/>
      <c r="Q84" s="3"/>
      <c r="R84" s="5"/>
      <c r="S84" s="1473"/>
      <c r="T84" s="1473"/>
      <c r="U84" s="1473"/>
      <c r="V84" s="1473"/>
      <c r="W84" s="1473"/>
      <c r="X84" s="1473"/>
      <c r="Y84" s="1473"/>
      <c r="Z84" s="1473"/>
      <c r="AA84" s="33"/>
    </row>
    <row r="85" spans="1:27" ht="15" customHeight="1">
      <c r="A85" s="2"/>
      <c r="B85" s="2"/>
      <c r="C85" s="2"/>
      <c r="D85" s="2"/>
      <c r="E85" s="5"/>
      <c r="F85" s="1473"/>
      <c r="G85" s="1473"/>
      <c r="H85" s="1473"/>
      <c r="I85" s="5"/>
      <c r="J85" s="2"/>
      <c r="K85" s="3"/>
      <c r="L85" s="3"/>
      <c r="M85" s="3"/>
      <c r="N85" s="3"/>
      <c r="O85" s="3"/>
      <c r="P85" s="3"/>
      <c r="Q85" s="3"/>
      <c r="R85" s="5"/>
      <c r="S85" s="1473"/>
      <c r="T85" s="1473"/>
      <c r="U85" s="1473"/>
      <c r="V85" s="1473"/>
      <c r="W85" s="1473"/>
      <c r="X85" s="1473"/>
      <c r="Y85" s="1473"/>
      <c r="Z85" s="1473"/>
      <c r="AA85" s="33"/>
    </row>
    <row r="86" spans="1:27" ht="13.5" customHeight="1">
      <c r="A86" s="6"/>
      <c r="B86" s="3"/>
      <c r="C86" s="3"/>
      <c r="D86" s="3"/>
      <c r="E86" s="3"/>
      <c r="F86" s="3"/>
      <c r="G86" s="3"/>
      <c r="H86" s="3"/>
      <c r="I86" s="1531"/>
      <c r="J86" s="1531"/>
      <c r="K86" s="1531"/>
      <c r="L86" s="1531"/>
      <c r="M86" s="1531"/>
      <c r="N86" s="1531"/>
      <c r="O86" s="1531"/>
      <c r="P86" s="1531"/>
      <c r="Q86" s="1531"/>
      <c r="R86" s="1531"/>
      <c r="S86" s="1531"/>
      <c r="T86" s="1531"/>
      <c r="U86" s="1531"/>
      <c r="V86" s="1531"/>
      <c r="W86" s="1531"/>
      <c r="X86" s="1531"/>
      <c r="Y86" s="1531"/>
      <c r="Z86" s="1531"/>
      <c r="AA86" s="1531"/>
    </row>
    <row r="87" spans="1:27" ht="15.75" customHeight="1">
      <c r="A87" s="2"/>
      <c r="B87" s="2"/>
      <c r="C87" s="2"/>
      <c r="D87" s="2"/>
      <c r="E87" s="2"/>
      <c r="F87" s="2"/>
      <c r="G87" s="2"/>
      <c r="H87" s="2"/>
      <c r="I87" s="1531"/>
      <c r="J87" s="1531"/>
      <c r="K87" s="1531"/>
      <c r="L87" s="1531"/>
      <c r="M87" s="1531"/>
      <c r="N87" s="1531"/>
      <c r="O87" s="1531"/>
      <c r="P87" s="1531"/>
      <c r="Q87" s="1531"/>
      <c r="R87" s="1531"/>
      <c r="S87" s="1531"/>
      <c r="T87" s="1531"/>
      <c r="U87" s="1531"/>
      <c r="V87" s="1531"/>
      <c r="W87" s="1531"/>
      <c r="X87" s="1531"/>
      <c r="Y87" s="1531"/>
      <c r="Z87" s="1531"/>
      <c r="AA87" s="1531"/>
    </row>
    <row r="88" spans="1:27" ht="15.75" customHeight="1">
      <c r="A88" s="6"/>
      <c r="B88" s="3"/>
      <c r="C88" s="3"/>
      <c r="D88" s="3"/>
      <c r="E88" s="3"/>
      <c r="F88" s="3"/>
      <c r="G88" s="3"/>
      <c r="H88" s="3"/>
      <c r="I88" s="1531"/>
      <c r="J88" s="1602"/>
      <c r="K88" s="1602"/>
      <c r="L88" s="1602"/>
      <c r="M88" s="1602"/>
      <c r="N88" s="1602"/>
      <c r="O88" s="1602"/>
      <c r="P88" s="1602"/>
      <c r="Q88" s="1602"/>
      <c r="R88" s="1602"/>
      <c r="S88" s="1602"/>
      <c r="T88" s="1602"/>
      <c r="U88" s="1602"/>
      <c r="V88" s="1602"/>
      <c r="W88" s="1602"/>
      <c r="X88" s="1602"/>
      <c r="Y88" s="1602"/>
      <c r="Z88" s="1602"/>
      <c r="AA88" s="1602"/>
    </row>
    <row r="89" spans="1:27" ht="15.75" customHeight="1">
      <c r="A89" s="2"/>
      <c r="B89" s="2"/>
      <c r="C89" s="2"/>
      <c r="D89" s="2"/>
      <c r="E89" s="2"/>
      <c r="F89" s="2"/>
      <c r="G89" s="2"/>
      <c r="H89" s="2"/>
      <c r="I89" s="1602"/>
      <c r="J89" s="1602"/>
      <c r="K89" s="1602"/>
      <c r="L89" s="1602"/>
      <c r="M89" s="1602"/>
      <c r="N89" s="1602"/>
      <c r="O89" s="1602"/>
      <c r="P89" s="1602"/>
      <c r="Q89" s="1602"/>
      <c r="R89" s="1602"/>
      <c r="S89" s="1602"/>
      <c r="T89" s="1602"/>
      <c r="U89" s="1602"/>
      <c r="V89" s="1602"/>
      <c r="W89" s="1602"/>
      <c r="X89" s="1602"/>
      <c r="Y89" s="1602"/>
      <c r="Z89" s="1602"/>
      <c r="AA89" s="1602"/>
    </row>
    <row r="90" spans="1:27" ht="18" customHeight="1">
      <c r="A90" s="1501"/>
      <c r="B90" s="1501"/>
      <c r="C90" s="1501"/>
      <c r="D90" s="1501"/>
      <c r="E90" s="1501"/>
      <c r="F90" s="1501"/>
      <c r="G90" s="1501"/>
      <c r="H90" s="1501"/>
      <c r="I90" s="1501"/>
      <c r="J90" s="1501"/>
      <c r="K90" s="1501"/>
      <c r="L90" s="1501"/>
      <c r="M90" s="1501"/>
      <c r="N90" s="1501"/>
      <c r="O90" s="1501"/>
      <c r="P90" s="1501"/>
      <c r="Q90" s="1501"/>
      <c r="R90" s="1501"/>
      <c r="S90" s="1501"/>
      <c r="T90" s="1501"/>
      <c r="U90" s="1501"/>
      <c r="V90" s="1501"/>
      <c r="W90" s="1501"/>
      <c r="X90" s="1501"/>
      <c r="Y90" s="1501"/>
      <c r="Z90" s="1501"/>
      <c r="AA90" s="1501"/>
    </row>
    <row r="91" spans="1:27"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row>
    <row r="92" spans="1:27" ht="15.75" customHeight="1">
      <c r="A92" s="6"/>
      <c r="B92" s="3"/>
      <c r="C92" s="3"/>
      <c r="D92" s="3"/>
      <c r="E92" s="3"/>
      <c r="F92" s="1473"/>
      <c r="G92" s="1473"/>
      <c r="H92" s="1473"/>
      <c r="I92" s="1473"/>
      <c r="K92" s="3"/>
      <c r="L92" s="3"/>
      <c r="M92" s="3"/>
      <c r="N92" s="3"/>
      <c r="O92" s="3"/>
      <c r="P92" s="3"/>
      <c r="Q92" s="3"/>
      <c r="R92" s="3"/>
      <c r="S92" s="3"/>
      <c r="T92" s="3"/>
      <c r="U92" s="3"/>
      <c r="V92" s="3"/>
      <c r="W92" s="3"/>
      <c r="X92" s="3"/>
      <c r="Y92" s="3"/>
      <c r="Z92" s="3"/>
      <c r="AA92" s="3"/>
    </row>
    <row r="93" spans="1:27" ht="15.75" customHeight="1">
      <c r="A93" s="6"/>
      <c r="B93" s="3"/>
      <c r="C93" s="3"/>
      <c r="D93" s="3"/>
      <c r="E93" s="3"/>
      <c r="F93" s="3"/>
      <c r="G93" s="1473"/>
      <c r="H93" s="1473"/>
      <c r="I93" s="3"/>
      <c r="J93" s="1550"/>
      <c r="K93" s="1550"/>
      <c r="L93" s="1550"/>
      <c r="M93" s="1550"/>
      <c r="N93" s="1550"/>
      <c r="O93" s="1550"/>
      <c r="P93" s="1550"/>
      <c r="Q93" s="1550"/>
      <c r="R93" s="1550"/>
      <c r="S93" s="1550"/>
      <c r="T93" s="1550"/>
      <c r="U93" s="1550"/>
      <c r="V93" s="1550"/>
      <c r="W93" s="1550"/>
      <c r="X93" s="1550"/>
      <c r="Y93" s="1550"/>
      <c r="Z93" s="1550"/>
      <c r="AA93" s="1550"/>
    </row>
    <row r="94" spans="1:27" ht="15.75" customHeight="1">
      <c r="A94" s="3"/>
      <c r="B94" s="3"/>
      <c r="C94" s="3"/>
      <c r="D94" s="3"/>
      <c r="E94" s="3"/>
      <c r="F94" s="3"/>
      <c r="G94" s="1473"/>
      <c r="H94" s="1473"/>
      <c r="I94" s="3"/>
      <c r="J94" s="1550"/>
      <c r="K94" s="1550"/>
      <c r="L94" s="1550"/>
      <c r="M94" s="1550"/>
      <c r="N94" s="1550"/>
      <c r="O94" s="1550"/>
      <c r="P94" s="1550"/>
      <c r="Q94" s="1550"/>
      <c r="R94" s="1550"/>
      <c r="S94" s="1550"/>
      <c r="T94" s="1550"/>
      <c r="U94" s="1550"/>
      <c r="V94" s="1550"/>
      <c r="W94" s="1550"/>
      <c r="X94" s="1550"/>
      <c r="Y94" s="1550"/>
      <c r="Z94" s="1550"/>
      <c r="AA94" s="1550"/>
    </row>
    <row r="95" spans="1:27" ht="15.75" customHeight="1">
      <c r="A95" s="3"/>
      <c r="B95" s="3"/>
      <c r="C95" s="3"/>
      <c r="D95" s="3"/>
      <c r="E95" s="3"/>
      <c r="F95" s="3"/>
      <c r="G95" s="1473"/>
      <c r="H95" s="1473"/>
      <c r="I95" s="3"/>
      <c r="J95" s="1550"/>
      <c r="K95" s="1550"/>
      <c r="L95" s="1550"/>
      <c r="M95" s="1550"/>
      <c r="N95" s="1550"/>
      <c r="O95" s="1550"/>
      <c r="P95" s="1550"/>
      <c r="Q95" s="1550"/>
      <c r="R95" s="1550"/>
      <c r="S95" s="1550"/>
      <c r="T95" s="1550"/>
      <c r="U95" s="1550"/>
      <c r="V95" s="1550"/>
      <c r="W95" s="1550"/>
      <c r="X95" s="1550"/>
      <c r="Y95" s="1550"/>
      <c r="Z95" s="1550"/>
      <c r="AA95" s="1550"/>
    </row>
    <row r="96" spans="1:27"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row>
    <row r="97" spans="1:27" ht="15.75" customHeight="1">
      <c r="A97" s="6"/>
      <c r="B97" s="3"/>
      <c r="C97" s="3"/>
      <c r="D97" s="3"/>
      <c r="E97" s="3"/>
      <c r="F97" s="3"/>
      <c r="G97" s="3"/>
      <c r="H97" s="3"/>
      <c r="I97" s="3"/>
      <c r="J97" s="3"/>
      <c r="K97" s="3"/>
      <c r="L97" s="3"/>
      <c r="M97" s="3"/>
      <c r="N97" s="3"/>
      <c r="O97" s="3"/>
      <c r="P97" s="3"/>
      <c r="Q97" s="3"/>
      <c r="R97" s="3"/>
      <c r="S97" s="3"/>
      <c r="T97" s="3"/>
      <c r="U97" s="3"/>
      <c r="V97" s="3"/>
      <c r="W97" s="3"/>
      <c r="X97" s="3"/>
      <c r="Y97" s="3"/>
      <c r="Z97" s="3"/>
      <c r="AA97" s="3"/>
    </row>
    <row r="98" spans="1:27">
      <c r="A98" s="6"/>
      <c r="B98" s="6"/>
      <c r="C98" s="3"/>
      <c r="D98" s="3"/>
      <c r="E98" s="6"/>
      <c r="F98" s="3"/>
      <c r="G98" s="3"/>
      <c r="H98" s="6"/>
      <c r="I98" s="3"/>
      <c r="J98" s="3"/>
      <c r="K98" s="6"/>
      <c r="L98" s="3"/>
      <c r="M98" s="3"/>
      <c r="N98" s="6"/>
      <c r="O98" s="3"/>
      <c r="P98" s="3"/>
      <c r="Q98" s="3"/>
      <c r="R98" s="6"/>
      <c r="S98" s="3"/>
      <c r="T98" s="3"/>
      <c r="U98" s="3"/>
      <c r="V98" s="3"/>
      <c r="W98" s="6"/>
      <c r="X98" s="7"/>
      <c r="Y98" s="3"/>
      <c r="Z98" s="3"/>
      <c r="AA98" s="2"/>
    </row>
    <row r="99" spans="1:27" ht="15.75" customHeight="1">
      <c r="A99" s="6"/>
      <c r="B99" s="3"/>
      <c r="C99" s="3"/>
      <c r="D99" s="3"/>
      <c r="E99" s="3"/>
      <c r="F99" s="3"/>
      <c r="G99" s="3"/>
      <c r="H99" s="3"/>
      <c r="I99" s="3"/>
      <c r="J99" s="3"/>
      <c r="K99" s="3"/>
      <c r="L99" s="3"/>
      <c r="M99" s="3"/>
      <c r="N99" s="3"/>
      <c r="O99" s="3"/>
      <c r="P99" s="3"/>
      <c r="Q99" s="3"/>
      <c r="R99" s="3"/>
      <c r="S99" s="3"/>
      <c r="T99" s="3"/>
      <c r="U99" s="3"/>
      <c r="V99" s="3"/>
      <c r="W99" s="3"/>
      <c r="X99" s="3"/>
      <c r="Y99" s="3"/>
      <c r="Z99" s="3"/>
      <c r="AA99" s="3"/>
    </row>
    <row r="100" spans="1:27" ht="15.75" customHeight="1">
      <c r="A100" s="6"/>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row>
    <row r="101" spans="1:27" ht="15.75" customHeight="1">
      <c r="A101" s="6"/>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row>
    <row r="102" spans="1:27" ht="15.75" customHeight="1">
      <c r="A102" s="3"/>
      <c r="B102" s="3"/>
      <c r="C102" s="3"/>
      <c r="D102" s="3"/>
      <c r="E102" s="3"/>
      <c r="F102" s="3"/>
      <c r="G102" s="3"/>
      <c r="H102" s="3"/>
      <c r="I102" s="3"/>
      <c r="J102" s="3"/>
      <c r="K102" s="1473"/>
      <c r="L102" s="1473"/>
      <c r="M102" s="1473"/>
      <c r="N102" s="3"/>
      <c r="O102" s="3"/>
      <c r="P102" s="3"/>
      <c r="Q102" s="3"/>
      <c r="R102" s="3"/>
      <c r="S102" s="3"/>
      <c r="T102" s="3"/>
      <c r="U102" s="3"/>
      <c r="V102" s="3"/>
      <c r="W102" s="3"/>
      <c r="X102" s="3"/>
      <c r="Y102" s="3"/>
      <c r="Z102" s="3"/>
      <c r="AA102" s="3"/>
    </row>
    <row r="103" spans="1:27" ht="15.75" customHeight="1">
      <c r="A103" s="3"/>
      <c r="B103" s="3"/>
      <c r="C103" s="3"/>
      <c r="D103" s="3"/>
      <c r="E103" s="3"/>
      <c r="F103" s="3"/>
      <c r="G103" s="3"/>
      <c r="H103" s="3"/>
      <c r="I103" s="3"/>
      <c r="J103" s="3"/>
      <c r="K103" s="1473"/>
      <c r="L103" s="1473"/>
      <c r="M103" s="1473"/>
      <c r="N103" s="3"/>
      <c r="O103" s="3"/>
      <c r="P103" s="3"/>
      <c r="Q103" s="3"/>
      <c r="R103" s="3"/>
      <c r="S103" s="3"/>
      <c r="T103" s="3"/>
      <c r="U103" s="3"/>
      <c r="V103" s="3"/>
      <c r="W103" s="3"/>
      <c r="X103" s="3"/>
      <c r="Y103" s="3"/>
      <c r="Z103" s="3"/>
      <c r="AA103" s="3"/>
    </row>
    <row r="104" spans="1:27" ht="15.75" customHeight="1">
      <c r="A104" s="3"/>
      <c r="B104" s="3"/>
      <c r="C104" s="3"/>
      <c r="D104" s="3"/>
      <c r="E104" s="3"/>
      <c r="F104" s="3"/>
      <c r="G104" s="3"/>
      <c r="H104" s="3"/>
      <c r="I104" s="3"/>
      <c r="J104" s="3"/>
      <c r="K104" s="1473"/>
      <c r="L104" s="1473"/>
      <c r="M104" s="1473"/>
      <c r="N104" s="3"/>
      <c r="O104" s="3"/>
      <c r="P104" s="3"/>
      <c r="Q104" s="3"/>
      <c r="R104" s="3"/>
      <c r="S104" s="3"/>
      <c r="T104" s="3"/>
      <c r="U104" s="3"/>
      <c r="V104" s="3"/>
      <c r="W104" s="3"/>
      <c r="X104" s="3"/>
      <c r="Y104" s="3"/>
      <c r="Z104" s="3"/>
      <c r="AA104" s="3"/>
    </row>
    <row r="105" spans="1:27" ht="15.75" customHeight="1">
      <c r="A105" s="3"/>
      <c r="B105" s="3"/>
      <c r="C105" s="3"/>
      <c r="D105" s="3"/>
      <c r="E105" s="3"/>
      <c r="F105" s="3"/>
      <c r="G105" s="3"/>
      <c r="H105" s="3"/>
      <c r="I105" s="3"/>
      <c r="J105" s="3"/>
      <c r="K105" s="1473"/>
      <c r="L105" s="1473"/>
      <c r="M105" s="1473"/>
      <c r="N105" s="3"/>
      <c r="O105" s="3"/>
      <c r="P105" s="3"/>
      <c r="Q105" s="3"/>
      <c r="R105" s="3"/>
      <c r="S105" s="3"/>
      <c r="T105" s="3"/>
      <c r="U105" s="3"/>
      <c r="V105" s="3"/>
      <c r="W105" s="3"/>
      <c r="X105" s="3"/>
      <c r="Y105" s="3"/>
      <c r="Z105" s="3"/>
      <c r="AA105" s="3"/>
    </row>
    <row r="106" spans="1:27" ht="15.75" customHeight="1">
      <c r="A106" s="6"/>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row>
    <row r="107" spans="1:27" ht="15.75" customHeight="1">
      <c r="A107" s="3"/>
      <c r="B107" s="3"/>
      <c r="C107" s="3"/>
      <c r="D107" s="3"/>
      <c r="E107" s="3"/>
      <c r="F107" s="3"/>
      <c r="G107" s="3"/>
      <c r="H107" s="3"/>
      <c r="I107" s="3"/>
      <c r="J107" s="3"/>
      <c r="K107" s="1485"/>
      <c r="L107" s="1485"/>
      <c r="M107" s="1485"/>
      <c r="N107" s="1485"/>
      <c r="O107" s="3"/>
      <c r="P107" s="3"/>
      <c r="Q107" s="3"/>
      <c r="R107" s="3"/>
      <c r="S107" s="3"/>
      <c r="T107" s="3"/>
      <c r="U107" s="3"/>
      <c r="V107" s="3"/>
      <c r="W107" s="3"/>
      <c r="X107" s="3"/>
      <c r="Y107" s="3"/>
      <c r="Z107" s="3"/>
      <c r="AA107" s="3"/>
    </row>
    <row r="108" spans="1:27" ht="15.75" customHeight="1">
      <c r="A108" s="3"/>
      <c r="B108" s="3"/>
      <c r="C108" s="3"/>
      <c r="D108" s="3"/>
      <c r="E108" s="3"/>
      <c r="F108" s="3"/>
      <c r="G108" s="3"/>
      <c r="H108" s="3"/>
      <c r="I108" s="3"/>
      <c r="J108" s="3"/>
      <c r="K108" s="1485"/>
      <c r="L108" s="1485"/>
      <c r="M108" s="1485"/>
      <c r="N108" s="1485"/>
      <c r="O108" s="3"/>
      <c r="P108" s="3"/>
      <c r="Q108" s="3"/>
      <c r="R108" s="3"/>
      <c r="S108" s="3"/>
      <c r="T108" s="3"/>
      <c r="U108" s="3"/>
      <c r="V108" s="3"/>
      <c r="W108" s="3"/>
      <c r="X108" s="3"/>
      <c r="Y108" s="3"/>
      <c r="Z108" s="3"/>
      <c r="AA108" s="3"/>
    </row>
    <row r="109" spans="1:27" ht="15.75" customHeight="1">
      <c r="A109" s="6"/>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row>
    <row r="110" spans="1:27" ht="15.75" customHeight="1">
      <c r="A110" s="6"/>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row>
    <row r="111" spans="1:27" ht="15.75" customHeight="1">
      <c r="A111" s="3"/>
      <c r="B111" s="3"/>
      <c r="C111" s="3"/>
      <c r="D111" s="3"/>
      <c r="E111" s="3"/>
      <c r="F111" s="3"/>
      <c r="G111" s="3"/>
      <c r="H111" s="3"/>
      <c r="I111" s="3"/>
      <c r="J111" s="3"/>
      <c r="K111" s="3"/>
      <c r="L111" s="3"/>
      <c r="M111" s="3"/>
      <c r="N111" s="3"/>
      <c r="O111" s="3"/>
      <c r="P111" s="3"/>
      <c r="Q111" s="3"/>
      <c r="R111" s="3"/>
      <c r="S111" s="3"/>
      <c r="T111" s="3"/>
      <c r="U111" s="6"/>
      <c r="V111" s="3"/>
      <c r="W111" s="3"/>
      <c r="X111" s="6"/>
      <c r="Y111" s="3"/>
      <c r="Z111" s="3"/>
      <c r="AA111" s="3"/>
    </row>
    <row r="112" spans="1:27"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row>
    <row r="113" spans="1:27"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row>
    <row r="114" spans="1:27"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row>
    <row r="115" spans="1:27"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row>
    <row r="116" spans="1:27"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row>
    <row r="117" spans="1:27"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row>
    <row r="118" spans="1:27" ht="15.75" customHeight="1">
      <c r="A118" s="6"/>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row>
    <row r="119" spans="1:27" ht="15.75" customHeight="1">
      <c r="A119" s="3"/>
      <c r="B119" s="3"/>
      <c r="C119" s="3"/>
      <c r="D119" s="3"/>
      <c r="E119" s="3"/>
      <c r="F119" s="3"/>
      <c r="G119" s="3"/>
      <c r="H119" s="3"/>
      <c r="I119" s="5"/>
      <c r="J119" s="1473"/>
      <c r="K119" s="1473"/>
      <c r="L119" s="1473"/>
      <c r="M119" s="1473"/>
      <c r="N119" s="5"/>
      <c r="O119" s="5"/>
      <c r="P119" s="1473"/>
      <c r="Q119" s="1473"/>
      <c r="R119" s="1473"/>
      <c r="S119" s="1473"/>
      <c r="T119" s="5"/>
      <c r="U119" s="5"/>
      <c r="V119" s="1473"/>
      <c r="W119" s="1473"/>
      <c r="X119" s="1473"/>
      <c r="Y119" s="1473"/>
      <c r="Z119" s="7"/>
      <c r="AA119" s="3"/>
    </row>
    <row r="120" spans="1:27" ht="15.75" customHeight="1">
      <c r="A120" s="3"/>
      <c r="B120" s="3"/>
      <c r="C120" s="3"/>
      <c r="D120" s="5"/>
      <c r="E120" s="1473"/>
      <c r="F120" s="1473"/>
      <c r="G120" s="5"/>
      <c r="H120" s="3"/>
      <c r="I120" s="5"/>
      <c r="J120" s="1494"/>
      <c r="K120" s="1494"/>
      <c r="L120" s="1494"/>
      <c r="M120" s="1494"/>
      <c r="N120" s="5"/>
      <c r="O120" s="5"/>
      <c r="P120" s="1494"/>
      <c r="Q120" s="1494"/>
      <c r="R120" s="1494"/>
      <c r="S120" s="1494"/>
      <c r="T120" s="5"/>
      <c r="U120" s="5"/>
      <c r="V120" s="1492"/>
      <c r="W120" s="1492"/>
      <c r="X120" s="1492"/>
      <c r="Y120" s="1492"/>
      <c r="Z120" s="3"/>
      <c r="AA120" s="3"/>
    </row>
    <row r="121" spans="1:27" ht="15.75" customHeight="1">
      <c r="A121" s="3"/>
      <c r="B121" s="3"/>
      <c r="C121" s="3"/>
      <c r="D121" s="5"/>
      <c r="E121" s="1473"/>
      <c r="F121" s="1473"/>
      <c r="G121" s="5"/>
      <c r="H121" s="3"/>
      <c r="I121" s="5"/>
      <c r="J121" s="1494"/>
      <c r="K121" s="1494"/>
      <c r="L121" s="1494"/>
      <c r="M121" s="1494"/>
      <c r="N121" s="5"/>
      <c r="O121" s="5"/>
      <c r="P121" s="1494"/>
      <c r="Q121" s="1494"/>
      <c r="R121" s="1494"/>
      <c r="S121" s="1494"/>
      <c r="T121" s="5"/>
      <c r="U121" s="5"/>
      <c r="V121" s="1492"/>
      <c r="W121" s="1492"/>
      <c r="X121" s="1492"/>
      <c r="Y121" s="1492"/>
      <c r="Z121" s="3"/>
      <c r="AA121" s="3"/>
    </row>
    <row r="122" spans="1:27" ht="15.75" customHeight="1">
      <c r="A122" s="3"/>
      <c r="B122" s="3"/>
      <c r="C122" s="3"/>
      <c r="D122" s="5"/>
      <c r="E122" s="1473"/>
      <c r="F122" s="1473"/>
      <c r="G122" s="5"/>
      <c r="H122" s="3"/>
      <c r="I122" s="5"/>
      <c r="J122" s="1494"/>
      <c r="K122" s="1494"/>
      <c r="L122" s="1494"/>
      <c r="M122" s="1494"/>
      <c r="N122" s="5"/>
      <c r="O122" s="5"/>
      <c r="P122" s="1494"/>
      <c r="Q122" s="1494"/>
      <c r="R122" s="1494"/>
      <c r="S122" s="1494"/>
      <c r="T122" s="5"/>
      <c r="U122" s="5"/>
      <c r="V122" s="1492"/>
      <c r="W122" s="1492"/>
      <c r="X122" s="1492"/>
      <c r="Y122" s="1492"/>
      <c r="Z122" s="3"/>
      <c r="AA122" s="3"/>
    </row>
    <row r="123" spans="1:27" ht="15.75" customHeight="1">
      <c r="A123" s="3"/>
      <c r="B123" s="3"/>
      <c r="C123" s="3"/>
      <c r="D123" s="5"/>
      <c r="E123" s="1473"/>
      <c r="F123" s="1473"/>
      <c r="G123" s="5"/>
      <c r="H123" s="3"/>
      <c r="I123" s="5"/>
      <c r="J123" s="1494"/>
      <c r="K123" s="1494"/>
      <c r="L123" s="1494"/>
      <c r="M123" s="1494"/>
      <c r="N123" s="5"/>
      <c r="O123" s="5"/>
      <c r="P123" s="1494"/>
      <c r="Q123" s="1494"/>
      <c r="R123" s="1494"/>
      <c r="S123" s="1494"/>
      <c r="T123" s="5"/>
      <c r="U123" s="5"/>
      <c r="V123" s="1492"/>
      <c r="W123" s="1492"/>
      <c r="X123" s="1492"/>
      <c r="Y123" s="1492"/>
      <c r="Z123" s="3"/>
      <c r="AA123" s="3"/>
    </row>
    <row r="124" spans="1:27" ht="15.75" customHeight="1">
      <c r="A124" s="3"/>
      <c r="B124" s="3"/>
      <c r="C124" s="3"/>
      <c r="D124" s="5"/>
      <c r="E124" s="3"/>
      <c r="F124" s="3"/>
      <c r="G124" s="5"/>
      <c r="H124" s="3"/>
      <c r="I124" s="5"/>
      <c r="J124" s="3"/>
      <c r="K124" s="3"/>
      <c r="L124" s="3"/>
      <c r="M124" s="3"/>
      <c r="N124" s="5"/>
      <c r="O124" s="5"/>
      <c r="P124" s="5"/>
      <c r="Q124" s="3"/>
      <c r="R124" s="3"/>
      <c r="S124" s="5"/>
      <c r="T124" s="5"/>
      <c r="U124" s="5"/>
      <c r="V124" s="3"/>
      <c r="W124" s="3"/>
      <c r="X124" s="3"/>
      <c r="Y124" s="3"/>
      <c r="Z124" s="3"/>
      <c r="AA124" s="3"/>
    </row>
    <row r="125" spans="1:27" ht="15.75" customHeight="1">
      <c r="A125" s="3"/>
      <c r="B125" s="3"/>
      <c r="C125" s="3"/>
      <c r="D125" s="5"/>
      <c r="E125" s="3"/>
      <c r="F125" s="3"/>
      <c r="G125" s="5"/>
      <c r="H125" s="3"/>
      <c r="I125" s="5"/>
      <c r="J125" s="3"/>
      <c r="K125" s="3"/>
      <c r="L125" s="3"/>
      <c r="M125" s="3"/>
      <c r="N125" s="5"/>
      <c r="O125" s="5"/>
      <c r="P125" s="5"/>
      <c r="Q125" s="3"/>
      <c r="R125" s="3"/>
      <c r="S125" s="5"/>
      <c r="T125" s="5"/>
      <c r="U125" s="5"/>
      <c r="V125" s="3"/>
      <c r="W125" s="3"/>
      <c r="X125" s="3"/>
      <c r="Y125" s="3"/>
      <c r="Z125" s="3"/>
      <c r="AA125" s="3"/>
    </row>
    <row r="126" spans="1:27" ht="15.75" customHeight="1">
      <c r="A126" s="3"/>
      <c r="B126" s="3"/>
      <c r="C126" s="3"/>
      <c r="D126" s="5"/>
      <c r="E126" s="3"/>
      <c r="F126" s="3"/>
      <c r="G126" s="5"/>
      <c r="H126" s="3"/>
      <c r="I126" s="5"/>
      <c r="J126" s="3"/>
      <c r="K126" s="3"/>
      <c r="L126" s="3"/>
      <c r="M126" s="3"/>
      <c r="N126" s="5"/>
      <c r="O126" s="5"/>
      <c r="P126" s="5"/>
      <c r="Q126" s="3"/>
      <c r="R126" s="3"/>
      <c r="S126" s="5"/>
      <c r="T126" s="5"/>
      <c r="U126" s="5"/>
      <c r="V126" s="3"/>
      <c r="W126" s="3"/>
      <c r="X126" s="3"/>
      <c r="Y126" s="3"/>
      <c r="Z126" s="3"/>
      <c r="AA126" s="3"/>
    </row>
    <row r="127" spans="1:27" ht="15.75" customHeight="1">
      <c r="A127" s="3"/>
      <c r="B127" s="3"/>
      <c r="C127" s="3"/>
      <c r="D127" s="5"/>
      <c r="E127" s="3"/>
      <c r="F127" s="3"/>
      <c r="G127" s="5"/>
      <c r="H127" s="3"/>
      <c r="I127" s="5"/>
      <c r="J127" s="3"/>
      <c r="K127" s="3"/>
      <c r="L127" s="3"/>
      <c r="M127" s="3"/>
      <c r="N127" s="5"/>
      <c r="O127" s="5"/>
      <c r="P127" s="5"/>
      <c r="Q127" s="3"/>
      <c r="R127" s="3"/>
      <c r="S127" s="5"/>
      <c r="T127" s="5"/>
      <c r="U127" s="5"/>
      <c r="V127" s="3"/>
      <c r="W127" s="3"/>
      <c r="X127" s="3"/>
      <c r="Y127" s="3"/>
      <c r="Z127" s="3"/>
      <c r="AA127" s="3"/>
    </row>
    <row r="128" spans="1:27" ht="15.75" customHeight="1">
      <c r="A128" s="3"/>
      <c r="B128" s="3"/>
      <c r="C128" s="3"/>
      <c r="D128" s="3"/>
      <c r="E128" s="3"/>
      <c r="F128" s="3"/>
      <c r="G128" s="3"/>
      <c r="H128" s="3"/>
      <c r="I128" s="5"/>
      <c r="J128" s="1494"/>
      <c r="K128" s="1494"/>
      <c r="L128" s="1494"/>
      <c r="M128" s="1494"/>
      <c r="N128" s="5"/>
      <c r="O128" s="5"/>
      <c r="P128" s="1494"/>
      <c r="Q128" s="1494"/>
      <c r="R128" s="1494"/>
      <c r="S128" s="1494"/>
      <c r="T128" s="5"/>
      <c r="U128" s="5"/>
      <c r="V128" s="1494"/>
      <c r="W128" s="1494"/>
      <c r="X128" s="1494"/>
      <c r="Y128" s="1494"/>
      <c r="Z128" s="3"/>
      <c r="AA128" s="3"/>
    </row>
    <row r="129" spans="1:28" ht="15.75" customHeight="1">
      <c r="A129" s="6"/>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row>
    <row r="130" spans="1:28" ht="15.75" customHeight="1">
      <c r="A130" s="6"/>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row>
    <row r="131" spans="1:28" ht="15.75" customHeight="1">
      <c r="A131" s="6"/>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row>
    <row r="132" spans="1:28" ht="15.75" customHeight="1">
      <c r="A132" s="6"/>
      <c r="B132" s="3"/>
      <c r="C132" s="3"/>
      <c r="D132" s="3"/>
      <c r="E132" s="3"/>
      <c r="F132" s="3"/>
      <c r="G132" s="3"/>
      <c r="H132" s="3"/>
      <c r="I132" s="3"/>
      <c r="J132" s="1570"/>
      <c r="K132" s="1570"/>
      <c r="L132" s="1570"/>
      <c r="M132" s="1570"/>
      <c r="N132" s="1570"/>
      <c r="O132" s="5"/>
      <c r="P132" s="3"/>
      <c r="Q132" s="3"/>
      <c r="R132" s="3"/>
      <c r="S132" s="3"/>
      <c r="T132" s="3"/>
      <c r="U132" s="3"/>
      <c r="V132" s="3"/>
      <c r="W132" s="3"/>
      <c r="X132" s="3"/>
      <c r="Y132" s="3"/>
      <c r="Z132" s="3"/>
      <c r="AA132" s="3"/>
    </row>
    <row r="133" spans="1:28" ht="15.75" customHeight="1">
      <c r="A133" s="6"/>
      <c r="B133" s="3"/>
      <c r="C133" s="3"/>
      <c r="D133" s="3"/>
      <c r="E133" s="3"/>
      <c r="F133" s="3"/>
      <c r="G133" s="3"/>
      <c r="H133" s="3"/>
      <c r="I133" s="3"/>
      <c r="J133" s="3"/>
      <c r="K133" s="3"/>
      <c r="L133" s="1473"/>
      <c r="M133" s="1473"/>
      <c r="N133" s="1473"/>
      <c r="O133" s="1473"/>
      <c r="P133" s="1473"/>
      <c r="Q133" s="1473"/>
      <c r="R133" s="3"/>
      <c r="S133" s="3"/>
      <c r="T133" s="3"/>
      <c r="U133" s="3"/>
      <c r="V133" s="3"/>
      <c r="W133" s="3"/>
      <c r="X133" s="3"/>
      <c r="Y133" s="3"/>
      <c r="Z133" s="3"/>
      <c r="AA133" s="3"/>
    </row>
    <row r="134" spans="1:28" ht="15.75" customHeight="1">
      <c r="A134" s="6"/>
      <c r="B134" s="3"/>
      <c r="C134" s="3"/>
      <c r="D134" s="3"/>
      <c r="E134" s="3"/>
      <c r="F134" s="3"/>
      <c r="G134" s="3"/>
      <c r="H134" s="3"/>
      <c r="I134" s="1551"/>
      <c r="J134" s="1551"/>
      <c r="K134" s="1551"/>
      <c r="L134" s="1551"/>
      <c r="M134" s="1551"/>
      <c r="N134" s="1551"/>
      <c r="O134" s="1551"/>
      <c r="P134" s="1551"/>
      <c r="Q134" s="1551"/>
      <c r="R134" s="1551"/>
      <c r="S134" s="1551"/>
      <c r="T134" s="1551"/>
      <c r="U134" s="1551"/>
      <c r="V134" s="1551"/>
      <c r="W134" s="1551"/>
      <c r="X134" s="1551"/>
      <c r="Y134" s="1551"/>
      <c r="Z134" s="1551"/>
      <c r="AA134" s="1551"/>
    </row>
    <row r="135" spans="1:28">
      <c r="I135" s="1861"/>
      <c r="J135" s="1861"/>
      <c r="K135" s="1861"/>
      <c r="L135" s="1861"/>
      <c r="M135" s="1861"/>
      <c r="N135" s="1861"/>
      <c r="O135" s="1861"/>
      <c r="P135" s="1861"/>
      <c r="Q135" s="1861"/>
      <c r="R135" s="1861"/>
      <c r="S135" s="1861"/>
      <c r="T135" s="1861"/>
      <c r="U135" s="1861"/>
      <c r="V135" s="1861"/>
      <c r="W135" s="1861"/>
      <c r="X135" s="1861"/>
      <c r="Y135" s="1861"/>
      <c r="Z135" s="1861"/>
      <c r="AA135" s="1861"/>
    </row>
    <row r="136" spans="1:28" ht="13.5" customHeight="1">
      <c r="A136" s="6"/>
      <c r="B136" s="3"/>
      <c r="C136" s="3"/>
      <c r="D136" s="3"/>
      <c r="E136" s="3"/>
      <c r="F136" s="1551"/>
      <c r="G136" s="1551"/>
      <c r="H136" s="1551"/>
      <c r="I136" s="1551"/>
      <c r="J136" s="1551"/>
      <c r="K136" s="1551"/>
      <c r="L136" s="1551"/>
      <c r="M136" s="1551"/>
      <c r="N136" s="1551"/>
      <c r="O136" s="1551"/>
      <c r="P136" s="1551"/>
      <c r="Q136" s="1551"/>
      <c r="R136" s="1551"/>
      <c r="S136" s="1551"/>
      <c r="T136" s="1551"/>
      <c r="U136" s="1551"/>
      <c r="V136" s="1551"/>
      <c r="W136" s="1551"/>
      <c r="X136" s="1551"/>
      <c r="Y136" s="1551"/>
      <c r="Z136" s="1551"/>
      <c r="AA136" s="1551"/>
    </row>
    <row r="137" spans="1:28">
      <c r="A137" s="3"/>
      <c r="B137" s="3"/>
      <c r="C137" s="3"/>
      <c r="D137" s="3"/>
      <c r="E137" s="3"/>
      <c r="F137" s="1518"/>
      <c r="G137" s="1518"/>
      <c r="H137" s="1518"/>
      <c r="I137" s="1518"/>
      <c r="J137" s="1518"/>
      <c r="K137" s="1518"/>
      <c r="L137" s="1518"/>
      <c r="M137" s="1518"/>
      <c r="N137" s="1518"/>
      <c r="O137" s="1518"/>
      <c r="P137" s="1518"/>
      <c r="Q137" s="1518"/>
      <c r="R137" s="1518"/>
      <c r="S137" s="1518"/>
      <c r="T137" s="1518"/>
      <c r="U137" s="1518"/>
      <c r="V137" s="1518"/>
      <c r="W137" s="1518"/>
      <c r="X137" s="1518"/>
      <c r="Y137" s="1518"/>
      <c r="Z137" s="1518"/>
      <c r="AA137" s="1518"/>
    </row>
    <row r="138" spans="1:28">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row>
    <row r="139" spans="1:28"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row>
    <row r="140" spans="1:28"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row>
    <row r="141" spans="1:28" ht="18.75" customHeight="1">
      <c r="A141" s="1473"/>
      <c r="B141" s="1473"/>
      <c r="C141" s="1473"/>
      <c r="D141" s="1473"/>
      <c r="E141" s="1473"/>
      <c r="F141" s="1473"/>
      <c r="G141" s="1473"/>
      <c r="H141" s="1473"/>
      <c r="I141" s="1473"/>
      <c r="J141" s="1473"/>
      <c r="K141" s="1473"/>
      <c r="L141" s="1473"/>
      <c r="M141" s="1473"/>
      <c r="N141" s="1473"/>
      <c r="O141" s="1473"/>
      <c r="P141" s="1473"/>
      <c r="Q141" s="1473"/>
      <c r="R141" s="1473"/>
      <c r="S141" s="1473"/>
      <c r="T141" s="1473"/>
      <c r="U141" s="1473"/>
      <c r="V141" s="1473"/>
      <c r="W141" s="1473"/>
      <c r="X141" s="1473"/>
      <c r="Y141" s="1473"/>
      <c r="Z141" s="1473"/>
      <c r="AA141" s="1473"/>
      <c r="AB141" s="2"/>
    </row>
    <row r="142" spans="1:28"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2"/>
    </row>
    <row r="143" spans="1:28" ht="15.75" customHeight="1">
      <c r="A143" s="6"/>
      <c r="B143" s="3"/>
      <c r="C143" s="3"/>
      <c r="D143" s="3"/>
      <c r="E143" s="3"/>
      <c r="F143" s="3"/>
      <c r="G143" s="2"/>
      <c r="H143" s="3"/>
      <c r="I143" s="3"/>
      <c r="J143" s="3"/>
      <c r="K143" s="3"/>
      <c r="L143" s="3"/>
      <c r="M143" s="3"/>
      <c r="N143" s="3"/>
      <c r="O143" s="3"/>
      <c r="P143" s="3"/>
      <c r="Q143" s="3"/>
      <c r="R143" s="3"/>
      <c r="S143" s="3"/>
      <c r="T143" s="3"/>
      <c r="U143" s="3"/>
      <c r="V143" s="3"/>
      <c r="W143" s="3"/>
      <c r="X143" s="3"/>
      <c r="Y143" s="3"/>
      <c r="Z143" s="3"/>
      <c r="AA143" s="3"/>
      <c r="AB143" s="2"/>
    </row>
    <row r="144" spans="1:28" ht="15.75" customHeight="1">
      <c r="A144" s="6"/>
      <c r="B144" s="3"/>
      <c r="C144" s="3"/>
      <c r="D144" s="3"/>
      <c r="E144" s="3"/>
      <c r="F144" s="3"/>
      <c r="G144" s="2"/>
      <c r="H144" s="2"/>
      <c r="I144" s="3"/>
      <c r="J144" s="3"/>
      <c r="K144" s="3"/>
      <c r="L144" s="2"/>
      <c r="M144" s="3"/>
      <c r="N144" s="3"/>
      <c r="O144" s="3"/>
      <c r="P144" s="3"/>
      <c r="Q144" s="3"/>
      <c r="R144" s="3"/>
      <c r="S144" s="3"/>
      <c r="T144" s="3"/>
      <c r="U144" s="3"/>
      <c r="V144" s="3"/>
      <c r="W144" s="3"/>
      <c r="X144" s="3"/>
      <c r="Y144" s="3"/>
      <c r="Z144" s="3"/>
      <c r="AA144" s="3"/>
      <c r="AB144" s="2"/>
    </row>
    <row r="145" spans="1:28" ht="15.75" customHeight="1">
      <c r="A145" s="6"/>
      <c r="B145" s="3"/>
      <c r="C145" s="3"/>
      <c r="D145" s="3"/>
      <c r="E145" s="3"/>
      <c r="F145" s="3"/>
      <c r="G145" s="3"/>
      <c r="H145" s="3"/>
      <c r="I145" s="3"/>
      <c r="J145" s="1570"/>
      <c r="K145" s="1570"/>
      <c r="L145" s="1570"/>
      <c r="M145" s="1570"/>
      <c r="N145" s="4"/>
      <c r="O145" s="3"/>
      <c r="P145" s="3"/>
      <c r="Q145" s="3"/>
      <c r="R145" s="3"/>
      <c r="S145" s="3"/>
      <c r="T145" s="3"/>
      <c r="U145" s="3"/>
      <c r="V145" s="3"/>
      <c r="W145" s="3"/>
      <c r="X145" s="3"/>
      <c r="Y145" s="3"/>
      <c r="Z145" s="3"/>
      <c r="AA145" s="3"/>
      <c r="AB145" s="2"/>
    </row>
    <row r="146" spans="1:28" ht="15.75" customHeight="1">
      <c r="A146" s="6"/>
      <c r="B146" s="3"/>
      <c r="C146" s="3"/>
      <c r="D146" s="3"/>
      <c r="E146" s="3"/>
      <c r="F146" s="3"/>
      <c r="G146" s="3"/>
      <c r="H146" s="3"/>
      <c r="I146" s="3"/>
      <c r="J146" s="1570"/>
      <c r="K146" s="1570"/>
      <c r="L146" s="1570"/>
      <c r="M146" s="1570"/>
      <c r="N146" s="4"/>
      <c r="O146" s="3"/>
      <c r="P146" s="3"/>
      <c r="Q146" s="3"/>
      <c r="R146" s="3"/>
      <c r="S146" s="3"/>
      <c r="T146" s="3"/>
      <c r="U146" s="3"/>
      <c r="V146" s="3"/>
      <c r="W146" s="3"/>
      <c r="X146" s="3"/>
      <c r="Y146" s="3"/>
      <c r="Z146" s="3"/>
      <c r="AA146" s="3"/>
      <c r="AB146" s="2"/>
    </row>
    <row r="147" spans="1:28" ht="15.75" customHeight="1">
      <c r="A147" s="6"/>
      <c r="B147" s="3"/>
      <c r="C147" s="3"/>
      <c r="D147" s="3"/>
      <c r="E147" s="3"/>
      <c r="F147" s="3"/>
      <c r="G147" s="3"/>
      <c r="H147" s="3"/>
      <c r="I147" s="3"/>
      <c r="J147" s="1570"/>
      <c r="K147" s="1570"/>
      <c r="L147" s="1570"/>
      <c r="M147" s="1570"/>
      <c r="N147" s="4"/>
      <c r="O147" s="3"/>
      <c r="P147" s="3"/>
      <c r="Q147" s="3"/>
      <c r="R147" s="3"/>
      <c r="S147" s="3"/>
      <c r="T147" s="3"/>
      <c r="U147" s="3"/>
      <c r="V147" s="3"/>
      <c r="W147" s="3"/>
      <c r="X147" s="3"/>
      <c r="Y147" s="3"/>
      <c r="Z147" s="3"/>
      <c r="AA147" s="3"/>
      <c r="AB147" s="2"/>
    </row>
    <row r="148" spans="1:28" ht="15.75" customHeight="1">
      <c r="A148" s="6"/>
      <c r="B148" s="3"/>
      <c r="C148" s="3"/>
      <c r="D148" s="3"/>
      <c r="E148" s="3"/>
      <c r="F148" s="3"/>
      <c r="G148" s="3"/>
      <c r="H148" s="3"/>
      <c r="I148" s="3"/>
      <c r="J148" s="1570"/>
      <c r="K148" s="1570"/>
      <c r="L148" s="1570"/>
      <c r="M148" s="1570"/>
      <c r="N148" s="4"/>
      <c r="O148" s="3"/>
      <c r="P148" s="3"/>
      <c r="Q148" s="3"/>
      <c r="R148" s="3"/>
      <c r="S148" s="3"/>
      <c r="T148" s="3"/>
      <c r="U148" s="3"/>
      <c r="V148" s="3"/>
      <c r="W148" s="3"/>
      <c r="X148" s="3"/>
      <c r="Y148" s="3"/>
      <c r="Z148" s="3"/>
      <c r="AA148" s="3"/>
      <c r="AB148" s="2"/>
    </row>
    <row r="149" spans="1:28" ht="15.75" customHeight="1">
      <c r="A149" s="6"/>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2"/>
    </row>
    <row r="150" spans="1:28" ht="15.75" customHeight="1">
      <c r="A150" s="3"/>
      <c r="B150" s="3"/>
      <c r="C150" s="3"/>
      <c r="D150" s="1473"/>
      <c r="E150" s="1473"/>
      <c r="F150" s="1473"/>
      <c r="G150" s="1473"/>
      <c r="H150" s="5"/>
      <c r="I150" s="1473"/>
      <c r="J150" s="1473"/>
      <c r="K150" s="1473"/>
      <c r="L150" s="1473"/>
      <c r="M150" s="1473"/>
      <c r="N150" s="1473"/>
      <c r="O150" s="1473"/>
      <c r="P150" s="1473"/>
      <c r="Q150" s="1473"/>
      <c r="R150" s="1473"/>
      <c r="S150" s="1473"/>
      <c r="T150" s="1473"/>
      <c r="U150" s="1473"/>
      <c r="V150" s="5"/>
      <c r="W150" s="5"/>
      <c r="X150" s="1473"/>
      <c r="Y150" s="1473"/>
      <c r="Z150" s="1473"/>
      <c r="AA150" s="3"/>
      <c r="AB150" s="2"/>
    </row>
    <row r="151" spans="1:28" ht="15.75" customHeight="1">
      <c r="A151" s="3"/>
      <c r="B151" s="3"/>
      <c r="C151" s="3"/>
      <c r="D151" s="5"/>
      <c r="E151" s="1501"/>
      <c r="F151" s="1501"/>
      <c r="G151" s="5"/>
      <c r="H151" s="5"/>
      <c r="I151" s="3"/>
      <c r="J151" s="3"/>
      <c r="K151" s="3"/>
      <c r="L151" s="2"/>
      <c r="M151" s="3"/>
      <c r="N151" s="3"/>
      <c r="O151" s="3"/>
      <c r="P151" s="3"/>
      <c r="Q151" s="3"/>
      <c r="R151" s="2"/>
      <c r="S151" s="2"/>
      <c r="T151" s="2"/>
      <c r="U151" s="2"/>
      <c r="V151" s="5"/>
      <c r="W151" s="5"/>
      <c r="X151" s="1568"/>
      <c r="Y151" s="1568"/>
      <c r="Z151" s="1568"/>
      <c r="AA151" s="3"/>
      <c r="AB151" s="2"/>
    </row>
    <row r="152" spans="1:28" ht="15.75" customHeight="1">
      <c r="A152" s="3"/>
      <c r="B152" s="3"/>
      <c r="C152" s="3"/>
      <c r="D152" s="5"/>
      <c r="E152" s="1501"/>
      <c r="F152" s="1501"/>
      <c r="G152" s="5"/>
      <c r="H152" s="5"/>
      <c r="I152" s="3"/>
      <c r="J152" s="3"/>
      <c r="K152" s="3"/>
      <c r="L152" s="2"/>
      <c r="M152" s="3"/>
      <c r="N152" s="3"/>
      <c r="O152" s="3"/>
      <c r="P152" s="3"/>
      <c r="Q152" s="3"/>
      <c r="R152" s="2"/>
      <c r="S152" s="2"/>
      <c r="T152" s="2"/>
      <c r="U152" s="2"/>
      <c r="V152" s="5"/>
      <c r="W152" s="5"/>
      <c r="X152" s="1568"/>
      <c r="Y152" s="1568"/>
      <c r="Z152" s="1568"/>
      <c r="AA152" s="3"/>
      <c r="AB152" s="2"/>
    </row>
    <row r="153" spans="1:28" ht="15.75" customHeight="1">
      <c r="A153" s="3"/>
      <c r="B153" s="3"/>
      <c r="C153" s="3"/>
      <c r="D153" s="5"/>
      <c r="E153" s="1501"/>
      <c r="F153" s="1501"/>
      <c r="G153" s="5"/>
      <c r="H153" s="5"/>
      <c r="I153" s="3"/>
      <c r="J153" s="3"/>
      <c r="K153" s="3"/>
      <c r="L153" s="2"/>
      <c r="M153" s="3"/>
      <c r="N153" s="3"/>
      <c r="O153" s="3"/>
      <c r="P153" s="3"/>
      <c r="Q153" s="3"/>
      <c r="R153" s="2"/>
      <c r="S153" s="2"/>
      <c r="T153" s="2"/>
      <c r="U153" s="2"/>
      <c r="V153" s="5"/>
      <c r="W153" s="5"/>
      <c r="X153" s="1568"/>
      <c r="Y153" s="1568"/>
      <c r="Z153" s="1568"/>
      <c r="AA153" s="3"/>
      <c r="AB153" s="2"/>
    </row>
    <row r="154" spans="1:28" ht="15.75" customHeight="1">
      <c r="A154" s="3"/>
      <c r="B154" s="3"/>
      <c r="C154" s="3"/>
      <c r="D154" s="5"/>
      <c r="E154" s="1501"/>
      <c r="F154" s="1501"/>
      <c r="G154" s="5"/>
      <c r="H154" s="5"/>
      <c r="I154" s="3"/>
      <c r="J154" s="3"/>
      <c r="K154" s="3"/>
      <c r="L154" s="2"/>
      <c r="M154" s="3"/>
      <c r="N154" s="3"/>
      <c r="O154" s="3"/>
      <c r="P154" s="3"/>
      <c r="Q154" s="3"/>
      <c r="R154" s="2"/>
      <c r="S154" s="2"/>
      <c r="T154" s="2"/>
      <c r="U154" s="2"/>
      <c r="V154" s="5"/>
      <c r="W154" s="5"/>
      <c r="X154" s="1568"/>
      <c r="Y154" s="1568"/>
      <c r="Z154" s="1568"/>
      <c r="AA154" s="3"/>
      <c r="AB154" s="2"/>
    </row>
    <row r="155" spans="1:28" ht="15.75" customHeight="1">
      <c r="A155" s="3"/>
      <c r="B155" s="3"/>
      <c r="C155" s="3"/>
      <c r="D155" s="5"/>
      <c r="E155" s="1501"/>
      <c r="F155" s="1501"/>
      <c r="G155" s="5"/>
      <c r="H155" s="5"/>
      <c r="I155" s="3"/>
      <c r="J155" s="3"/>
      <c r="K155" s="3"/>
      <c r="L155" s="2"/>
      <c r="M155" s="3"/>
      <c r="N155" s="3"/>
      <c r="O155" s="3"/>
      <c r="P155" s="3"/>
      <c r="Q155" s="3"/>
      <c r="R155" s="2"/>
      <c r="S155" s="2"/>
      <c r="T155" s="2"/>
      <c r="U155" s="2"/>
      <c r="V155" s="5"/>
      <c r="W155" s="5"/>
      <c r="X155" s="1568"/>
      <c r="Y155" s="1568"/>
      <c r="Z155" s="1568"/>
      <c r="AA155" s="3"/>
      <c r="AB155" s="2"/>
    </row>
    <row r="156" spans="1:28" ht="15.75" customHeight="1">
      <c r="A156" s="3"/>
      <c r="B156" s="3"/>
      <c r="C156" s="3"/>
      <c r="D156" s="5"/>
      <c r="E156" s="1501"/>
      <c r="F156" s="1501"/>
      <c r="G156" s="5"/>
      <c r="H156" s="5"/>
      <c r="I156" s="3"/>
      <c r="J156" s="3"/>
      <c r="K156" s="3"/>
      <c r="L156" s="2"/>
      <c r="M156" s="3"/>
      <c r="N156" s="3"/>
      <c r="O156" s="3"/>
      <c r="P156" s="3"/>
      <c r="Q156" s="3"/>
      <c r="R156" s="2"/>
      <c r="S156" s="2"/>
      <c r="T156" s="2"/>
      <c r="U156" s="2"/>
      <c r="V156" s="5"/>
      <c r="W156" s="5"/>
      <c r="X156" s="1568"/>
      <c r="Y156" s="1568"/>
      <c r="Z156" s="1568"/>
      <c r="AA156" s="3"/>
      <c r="AB156" s="2"/>
    </row>
    <row r="157" spans="1:28" ht="15.75" customHeight="1">
      <c r="A157" s="6"/>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2"/>
    </row>
    <row r="158" spans="1:28" ht="15.75" customHeight="1">
      <c r="A158" s="6"/>
      <c r="B158" s="3"/>
      <c r="C158" s="3"/>
      <c r="D158" s="3"/>
      <c r="E158" s="3"/>
      <c r="F158" s="1489"/>
      <c r="G158" s="1489"/>
      <c r="H158" s="1489"/>
      <c r="I158" s="1489"/>
      <c r="J158" s="1489"/>
      <c r="K158" s="1489"/>
      <c r="L158" s="1489"/>
      <c r="M158" s="1489"/>
      <c r="N158" s="1489"/>
      <c r="O158" s="1489"/>
      <c r="P158" s="1489"/>
      <c r="Q158" s="1489"/>
      <c r="R158" s="1489"/>
      <c r="S158" s="1489"/>
      <c r="T158" s="1489"/>
      <c r="U158" s="1489"/>
      <c r="V158" s="1489"/>
      <c r="W158" s="1489"/>
      <c r="X158" s="1489"/>
      <c r="Y158" s="1489"/>
      <c r="Z158" s="1489"/>
      <c r="AA158" s="1489"/>
      <c r="AB158" s="2"/>
    </row>
    <row r="159" spans="1:28" ht="15.75" customHeight="1">
      <c r="A159" s="3"/>
      <c r="B159" s="3"/>
      <c r="C159" s="3"/>
      <c r="D159" s="3"/>
      <c r="E159" s="3"/>
      <c r="F159" s="1489"/>
      <c r="G159" s="1489"/>
      <c r="H159" s="1489"/>
      <c r="I159" s="1489"/>
      <c r="J159" s="1489"/>
      <c r="K159" s="1489"/>
      <c r="L159" s="1489"/>
      <c r="M159" s="1489"/>
      <c r="N159" s="1489"/>
      <c r="O159" s="1489"/>
      <c r="P159" s="1489"/>
      <c r="Q159" s="1489"/>
      <c r="R159" s="1489"/>
      <c r="S159" s="1489"/>
      <c r="T159" s="1489"/>
      <c r="U159" s="1489"/>
      <c r="V159" s="1489"/>
      <c r="W159" s="1489"/>
      <c r="X159" s="1489"/>
      <c r="Y159" s="1489"/>
      <c r="Z159" s="1489"/>
      <c r="AA159" s="1489"/>
      <c r="AB159" s="2"/>
    </row>
    <row r="160" spans="1:28" ht="15.75" customHeight="1">
      <c r="A160" s="6"/>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2"/>
    </row>
    <row r="161" spans="1:28" ht="15.75" customHeight="1">
      <c r="A161" s="3"/>
      <c r="B161" s="3"/>
      <c r="C161" s="3"/>
      <c r="D161" s="3"/>
      <c r="E161" s="3"/>
      <c r="F161" s="1489"/>
      <c r="G161" s="1489"/>
      <c r="H161" s="1489"/>
      <c r="I161" s="1489"/>
      <c r="J161" s="1489"/>
      <c r="K161" s="1489"/>
      <c r="L161" s="1489"/>
      <c r="M161" s="1489"/>
      <c r="N161" s="1489"/>
      <c r="O161" s="1489"/>
      <c r="P161" s="1489"/>
      <c r="Q161" s="1489"/>
      <c r="R161" s="1489"/>
      <c r="S161" s="1489"/>
      <c r="T161" s="1489"/>
      <c r="U161" s="1489"/>
      <c r="V161" s="1489"/>
      <c r="W161" s="1489"/>
      <c r="X161" s="1489"/>
      <c r="Y161" s="1489"/>
      <c r="Z161" s="1489"/>
      <c r="AA161" s="1489"/>
      <c r="AB161" s="2"/>
    </row>
    <row r="162" spans="1:28" ht="15.75" customHeight="1">
      <c r="A162" s="3"/>
      <c r="B162" s="3"/>
      <c r="C162" s="3"/>
      <c r="D162" s="3"/>
      <c r="E162" s="3"/>
      <c r="F162" s="1489"/>
      <c r="G162" s="1489"/>
      <c r="H162" s="1489"/>
      <c r="I162" s="1489"/>
      <c r="J162" s="1489"/>
      <c r="K162" s="1489"/>
      <c r="L162" s="1489"/>
      <c r="M162" s="1489"/>
      <c r="N162" s="1489"/>
      <c r="O162" s="1489"/>
      <c r="P162" s="1489"/>
      <c r="Q162" s="1489"/>
      <c r="R162" s="1489"/>
      <c r="S162" s="1489"/>
      <c r="T162" s="1489"/>
      <c r="U162" s="1489"/>
      <c r="V162" s="1489"/>
      <c r="W162" s="1489"/>
      <c r="X162" s="1489"/>
      <c r="Y162" s="1489"/>
      <c r="Z162" s="1489"/>
      <c r="AA162" s="1489"/>
      <c r="AB162" s="2"/>
    </row>
    <row r="163" spans="1:28"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2"/>
    </row>
    <row r="164" spans="1:28" ht="15.75" customHeight="1">
      <c r="A164" s="128"/>
      <c r="B164" s="128"/>
      <c r="C164" s="128"/>
      <c r="D164" s="128"/>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c r="AA164" s="128"/>
    </row>
    <row r="165" spans="1:28" ht="15.75" customHeight="1">
      <c r="A165" s="128"/>
      <c r="B165" s="128"/>
      <c r="C165" s="128"/>
      <c r="D165" s="128"/>
      <c r="E165" s="128"/>
      <c r="F165" s="128"/>
      <c r="G165" s="128"/>
      <c r="H165" s="128"/>
      <c r="I165" s="128"/>
      <c r="J165" s="128"/>
      <c r="K165" s="128"/>
      <c r="L165" s="128"/>
      <c r="M165" s="128"/>
      <c r="N165" s="128"/>
      <c r="O165" s="128"/>
      <c r="P165" s="128"/>
      <c r="Q165" s="128"/>
      <c r="R165" s="128"/>
      <c r="S165" s="128"/>
      <c r="T165" s="128"/>
      <c r="U165" s="128"/>
      <c r="V165" s="128"/>
      <c r="W165" s="128"/>
      <c r="X165" s="128"/>
      <c r="Y165" s="128"/>
      <c r="Z165" s="128"/>
      <c r="AA165" s="128"/>
    </row>
    <row r="166" spans="1:28" ht="15.75" customHeight="1">
      <c r="A166" s="128"/>
      <c r="B166" s="128"/>
      <c r="C166" s="128"/>
      <c r="D166" s="128"/>
      <c r="E166" s="128"/>
      <c r="F166" s="128"/>
      <c r="G166" s="128"/>
      <c r="H166" s="128"/>
      <c r="I166" s="128"/>
      <c r="J166" s="128"/>
      <c r="K166" s="128"/>
      <c r="L166" s="128"/>
      <c r="M166" s="128"/>
      <c r="N166" s="128"/>
      <c r="O166" s="128"/>
      <c r="P166" s="128"/>
      <c r="Q166" s="128"/>
      <c r="R166" s="128"/>
      <c r="S166" s="128"/>
      <c r="T166" s="128"/>
      <c r="U166" s="128"/>
      <c r="V166" s="128"/>
      <c r="W166" s="128"/>
      <c r="X166" s="128"/>
      <c r="Y166" s="128"/>
      <c r="Z166" s="128"/>
      <c r="AA166" s="128"/>
    </row>
    <row r="167" spans="1:28" ht="18.75" customHeight="1">
      <c r="A167" s="1473"/>
      <c r="B167" s="1473"/>
      <c r="C167" s="1473"/>
      <c r="D167" s="1473"/>
      <c r="E167" s="1473"/>
      <c r="F167" s="1473"/>
      <c r="G167" s="1473"/>
      <c r="H167" s="1473"/>
      <c r="I167" s="1473"/>
      <c r="J167" s="1473"/>
      <c r="K167" s="1473"/>
      <c r="L167" s="1473"/>
      <c r="M167" s="1473"/>
      <c r="N167" s="1473"/>
      <c r="O167" s="1473"/>
      <c r="P167" s="1473"/>
      <c r="Q167" s="1473"/>
      <c r="R167" s="1473"/>
      <c r="S167" s="1473"/>
      <c r="T167" s="1473"/>
      <c r="U167" s="1473"/>
      <c r="V167" s="1473"/>
      <c r="W167" s="1473"/>
      <c r="X167" s="1473"/>
      <c r="Y167" s="1473"/>
      <c r="Z167" s="1473"/>
      <c r="AA167" s="1473"/>
      <c r="AB167" s="2"/>
    </row>
    <row r="168" spans="1:28"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2"/>
    </row>
    <row r="169" spans="1:28" ht="15.75" customHeight="1">
      <c r="A169" s="6"/>
      <c r="B169" s="3"/>
      <c r="C169" s="3"/>
      <c r="D169" s="3"/>
      <c r="E169" s="3"/>
      <c r="F169" s="3"/>
      <c r="G169" s="2"/>
      <c r="H169" s="3"/>
      <c r="I169" s="3"/>
      <c r="J169" s="3"/>
      <c r="K169" s="3"/>
      <c r="L169" s="3"/>
      <c r="M169" s="3"/>
      <c r="N169" s="3"/>
      <c r="O169" s="3"/>
      <c r="P169" s="3"/>
      <c r="Q169" s="3"/>
      <c r="R169" s="3"/>
      <c r="S169" s="3"/>
      <c r="T169" s="3"/>
      <c r="U169" s="3"/>
      <c r="V169" s="3"/>
      <c r="W169" s="3"/>
      <c r="X169" s="3"/>
      <c r="Y169" s="3"/>
      <c r="Z169" s="3"/>
      <c r="AA169" s="3"/>
      <c r="AB169" s="2"/>
    </row>
    <row r="170" spans="1:28" ht="15.75" customHeight="1">
      <c r="A170" s="6"/>
      <c r="B170" s="3"/>
      <c r="C170" s="3"/>
      <c r="D170" s="3"/>
      <c r="E170" s="3"/>
      <c r="F170" s="3"/>
      <c r="G170" s="2"/>
      <c r="H170" s="2"/>
      <c r="I170" s="3"/>
      <c r="J170" s="3"/>
      <c r="K170" s="3"/>
      <c r="L170" s="2"/>
      <c r="M170" s="3"/>
      <c r="N170" s="3"/>
      <c r="O170" s="3"/>
      <c r="P170" s="3"/>
      <c r="Q170" s="3"/>
      <c r="R170" s="3"/>
      <c r="S170" s="3"/>
      <c r="T170" s="3"/>
      <c r="U170" s="3"/>
      <c r="V170" s="3"/>
      <c r="W170" s="3"/>
      <c r="X170" s="3"/>
      <c r="Y170" s="3"/>
      <c r="Z170" s="3"/>
      <c r="AA170" s="3"/>
      <c r="AB170" s="2"/>
    </row>
    <row r="171" spans="1:28" ht="15.75" customHeight="1">
      <c r="A171" s="6"/>
      <c r="B171" s="3"/>
      <c r="C171" s="3"/>
      <c r="D171" s="3"/>
      <c r="E171" s="3"/>
      <c r="F171" s="3"/>
      <c r="G171" s="3"/>
      <c r="H171" s="3"/>
      <c r="I171" s="3"/>
      <c r="J171" s="1570"/>
      <c r="K171" s="1570"/>
      <c r="L171" s="1570"/>
      <c r="M171" s="1570"/>
      <c r="N171" s="4"/>
      <c r="O171" s="3"/>
      <c r="P171" s="3"/>
      <c r="Q171" s="3"/>
      <c r="R171" s="3"/>
      <c r="S171" s="3"/>
      <c r="T171" s="3"/>
      <c r="U171" s="3"/>
      <c r="V171" s="3"/>
      <c r="W171" s="3"/>
      <c r="X171" s="3"/>
      <c r="Y171" s="3"/>
      <c r="Z171" s="3"/>
      <c r="AA171" s="3"/>
      <c r="AB171" s="2"/>
    </row>
    <row r="172" spans="1:28" ht="15.75" customHeight="1">
      <c r="A172" s="6"/>
      <c r="B172" s="3"/>
      <c r="C172" s="3"/>
      <c r="D172" s="3"/>
      <c r="E172" s="3"/>
      <c r="F172" s="3"/>
      <c r="G172" s="3"/>
      <c r="H172" s="3"/>
      <c r="I172" s="3"/>
      <c r="J172" s="1570"/>
      <c r="K172" s="1570"/>
      <c r="L172" s="1570"/>
      <c r="M172" s="1570"/>
      <c r="N172" s="4"/>
      <c r="O172" s="3"/>
      <c r="P172" s="3"/>
      <c r="Q172" s="3"/>
      <c r="R172" s="3"/>
      <c r="S172" s="3"/>
      <c r="T172" s="3"/>
      <c r="U172" s="3"/>
      <c r="V172" s="3"/>
      <c r="W172" s="3"/>
      <c r="X172" s="3"/>
      <c r="Y172" s="3"/>
      <c r="Z172" s="3"/>
      <c r="AA172" s="3"/>
      <c r="AB172" s="2"/>
    </row>
    <row r="173" spans="1:28" ht="15.75" customHeight="1">
      <c r="A173" s="6"/>
      <c r="B173" s="3"/>
      <c r="C173" s="3"/>
      <c r="D173" s="3"/>
      <c r="E173" s="3"/>
      <c r="F173" s="3"/>
      <c r="G173" s="3"/>
      <c r="H173" s="3"/>
      <c r="I173" s="3"/>
      <c r="J173" s="1570"/>
      <c r="K173" s="1570"/>
      <c r="L173" s="1570"/>
      <c r="M173" s="1570"/>
      <c r="N173" s="4"/>
      <c r="O173" s="3"/>
      <c r="P173" s="3"/>
      <c r="Q173" s="3"/>
      <c r="R173" s="3"/>
      <c r="S173" s="3"/>
      <c r="T173" s="3"/>
      <c r="U173" s="3"/>
      <c r="V173" s="3"/>
      <c r="W173" s="3"/>
      <c r="X173" s="3"/>
      <c r="Y173" s="3"/>
      <c r="Z173" s="3"/>
      <c r="AA173" s="3"/>
      <c r="AB173" s="2"/>
    </row>
    <row r="174" spans="1:28" ht="15.75" customHeight="1">
      <c r="A174" s="6"/>
      <c r="B174" s="3"/>
      <c r="C174" s="3"/>
      <c r="D174" s="3"/>
      <c r="E174" s="3"/>
      <c r="F174" s="3"/>
      <c r="G174" s="3"/>
      <c r="H174" s="3"/>
      <c r="I174" s="3"/>
      <c r="J174" s="1570"/>
      <c r="K174" s="1570"/>
      <c r="L174" s="1570"/>
      <c r="M174" s="1570"/>
      <c r="N174" s="4"/>
      <c r="O174" s="3"/>
      <c r="P174" s="3"/>
      <c r="Q174" s="3"/>
      <c r="R174" s="3"/>
      <c r="S174" s="3"/>
      <c r="T174" s="3"/>
      <c r="U174" s="3"/>
      <c r="V174" s="3"/>
      <c r="W174" s="3"/>
      <c r="X174" s="3"/>
      <c r="Y174" s="3"/>
      <c r="Z174" s="3"/>
      <c r="AA174" s="3"/>
      <c r="AB174" s="2"/>
    </row>
    <row r="175" spans="1:28" ht="15.75" customHeight="1">
      <c r="A175" s="6"/>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2"/>
    </row>
    <row r="176" spans="1:28" ht="15.75" customHeight="1">
      <c r="A176" s="3"/>
      <c r="B176" s="3"/>
      <c r="C176" s="3"/>
      <c r="D176" s="1473"/>
      <c r="E176" s="1473"/>
      <c r="F176" s="1473"/>
      <c r="G176" s="1473"/>
      <c r="H176" s="5"/>
      <c r="I176" s="1473"/>
      <c r="J176" s="1473"/>
      <c r="K176" s="1473"/>
      <c r="L176" s="1473"/>
      <c r="M176" s="1473"/>
      <c r="N176" s="1473"/>
      <c r="O176" s="1473"/>
      <c r="P176" s="1473"/>
      <c r="Q176" s="1473"/>
      <c r="R176" s="1473"/>
      <c r="S176" s="1473"/>
      <c r="T176" s="1473"/>
      <c r="U176" s="1473"/>
      <c r="V176" s="5"/>
      <c r="W176" s="5"/>
      <c r="X176" s="1473"/>
      <c r="Y176" s="1473"/>
      <c r="Z176" s="1473"/>
      <c r="AA176" s="3"/>
      <c r="AB176" s="2"/>
    </row>
    <row r="177" spans="1:28" ht="15.75" customHeight="1">
      <c r="A177" s="3"/>
      <c r="B177" s="3"/>
      <c r="C177" s="3"/>
      <c r="D177" s="5"/>
      <c r="E177" s="1501"/>
      <c r="F177" s="1501"/>
      <c r="G177" s="5"/>
      <c r="H177" s="5"/>
      <c r="I177" s="3"/>
      <c r="J177" s="3"/>
      <c r="K177" s="3"/>
      <c r="L177" s="2"/>
      <c r="M177" s="3"/>
      <c r="N177" s="3"/>
      <c r="O177" s="3"/>
      <c r="P177" s="3"/>
      <c r="Q177" s="3"/>
      <c r="R177" s="2"/>
      <c r="S177" s="2"/>
      <c r="T177" s="2"/>
      <c r="U177" s="2"/>
      <c r="V177" s="5"/>
      <c r="W177" s="5"/>
      <c r="X177" s="1568"/>
      <c r="Y177" s="1568"/>
      <c r="Z177" s="1568"/>
      <c r="AA177" s="3"/>
      <c r="AB177" s="2"/>
    </row>
    <row r="178" spans="1:28" ht="15.75" customHeight="1">
      <c r="A178" s="3"/>
      <c r="B178" s="3"/>
      <c r="C178" s="3"/>
      <c r="D178" s="5"/>
      <c r="E178" s="1501"/>
      <c r="F178" s="1501"/>
      <c r="G178" s="5"/>
      <c r="H178" s="5"/>
      <c r="I178" s="3"/>
      <c r="J178" s="3"/>
      <c r="K178" s="3"/>
      <c r="L178" s="2"/>
      <c r="M178" s="3"/>
      <c r="N178" s="3"/>
      <c r="O178" s="3"/>
      <c r="P178" s="3"/>
      <c r="Q178" s="3"/>
      <c r="R178" s="2"/>
      <c r="S178" s="2"/>
      <c r="T178" s="2"/>
      <c r="U178" s="2"/>
      <c r="V178" s="5"/>
      <c r="W178" s="5"/>
      <c r="X178" s="1568"/>
      <c r="Y178" s="1568"/>
      <c r="Z178" s="1568"/>
      <c r="AA178" s="3"/>
      <c r="AB178" s="2"/>
    </row>
    <row r="179" spans="1:28" ht="15.75" customHeight="1">
      <c r="A179" s="3"/>
      <c r="B179" s="3"/>
      <c r="C179" s="3"/>
      <c r="D179" s="5"/>
      <c r="E179" s="1501"/>
      <c r="F179" s="1501"/>
      <c r="G179" s="5"/>
      <c r="H179" s="5"/>
      <c r="I179" s="3"/>
      <c r="J179" s="3"/>
      <c r="K179" s="3"/>
      <c r="L179" s="2"/>
      <c r="M179" s="3"/>
      <c r="N179" s="3"/>
      <c r="O179" s="3"/>
      <c r="P179" s="3"/>
      <c r="Q179" s="3"/>
      <c r="R179" s="2"/>
      <c r="S179" s="2"/>
      <c r="T179" s="2"/>
      <c r="U179" s="2"/>
      <c r="V179" s="5"/>
      <c r="W179" s="5"/>
      <c r="X179" s="1568"/>
      <c r="Y179" s="1568"/>
      <c r="Z179" s="1568"/>
      <c r="AA179" s="3"/>
      <c r="AB179" s="2"/>
    </row>
    <row r="180" spans="1:28" ht="15.75" customHeight="1">
      <c r="A180" s="3"/>
      <c r="B180" s="3"/>
      <c r="C180" s="3"/>
      <c r="D180" s="5"/>
      <c r="E180" s="1501"/>
      <c r="F180" s="1501"/>
      <c r="G180" s="5"/>
      <c r="H180" s="5"/>
      <c r="I180" s="3"/>
      <c r="J180" s="3"/>
      <c r="K180" s="3"/>
      <c r="L180" s="2"/>
      <c r="M180" s="3"/>
      <c r="N180" s="3"/>
      <c r="O180" s="3"/>
      <c r="P180" s="3"/>
      <c r="Q180" s="3"/>
      <c r="R180" s="2"/>
      <c r="S180" s="2"/>
      <c r="T180" s="2"/>
      <c r="U180" s="2"/>
      <c r="V180" s="5"/>
      <c r="W180" s="5"/>
      <c r="X180" s="1568"/>
      <c r="Y180" s="1568"/>
      <c r="Z180" s="1568"/>
      <c r="AA180" s="3"/>
      <c r="AB180" s="2"/>
    </row>
    <row r="181" spans="1:28" ht="15.75" customHeight="1">
      <c r="A181" s="3"/>
      <c r="B181" s="3"/>
      <c r="C181" s="3"/>
      <c r="D181" s="5"/>
      <c r="E181" s="1501"/>
      <c r="F181" s="1501"/>
      <c r="G181" s="5"/>
      <c r="H181" s="5"/>
      <c r="I181" s="3"/>
      <c r="J181" s="3"/>
      <c r="K181" s="3"/>
      <c r="L181" s="2"/>
      <c r="M181" s="3"/>
      <c r="N181" s="3"/>
      <c r="O181" s="3"/>
      <c r="P181" s="3"/>
      <c r="Q181" s="3"/>
      <c r="R181" s="2"/>
      <c r="S181" s="2"/>
      <c r="T181" s="2"/>
      <c r="U181" s="2"/>
      <c r="V181" s="5"/>
      <c r="W181" s="5"/>
      <c r="X181" s="1568"/>
      <c r="Y181" s="1568"/>
      <c r="Z181" s="1568"/>
      <c r="AA181" s="3"/>
      <c r="AB181" s="2"/>
    </row>
    <row r="182" spans="1:28" ht="15.75" customHeight="1">
      <c r="A182" s="3"/>
      <c r="B182" s="3"/>
      <c r="C182" s="3"/>
      <c r="D182" s="5"/>
      <c r="E182" s="1501"/>
      <c r="F182" s="1501"/>
      <c r="G182" s="5"/>
      <c r="H182" s="5"/>
      <c r="I182" s="3"/>
      <c r="J182" s="3"/>
      <c r="K182" s="3"/>
      <c r="L182" s="2"/>
      <c r="M182" s="3"/>
      <c r="N182" s="3"/>
      <c r="O182" s="3"/>
      <c r="P182" s="3"/>
      <c r="Q182" s="3"/>
      <c r="R182" s="2"/>
      <c r="S182" s="2"/>
      <c r="T182" s="2"/>
      <c r="U182" s="2"/>
      <c r="V182" s="5"/>
      <c r="W182" s="5"/>
      <c r="X182" s="1568"/>
      <c r="Y182" s="1568"/>
      <c r="Z182" s="1568"/>
      <c r="AA182" s="3"/>
      <c r="AB182" s="2"/>
    </row>
    <row r="183" spans="1:28" ht="15.75" customHeight="1">
      <c r="A183" s="6"/>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2"/>
    </row>
    <row r="184" spans="1:28" ht="15.75" customHeight="1">
      <c r="A184" s="6"/>
      <c r="B184" s="3"/>
      <c r="C184" s="3"/>
      <c r="D184" s="3"/>
      <c r="E184" s="3"/>
      <c r="F184" s="1489"/>
      <c r="G184" s="1489"/>
      <c r="H184" s="1489"/>
      <c r="I184" s="1489"/>
      <c r="J184" s="1489"/>
      <c r="K184" s="1489"/>
      <c r="L184" s="1489"/>
      <c r="M184" s="1489"/>
      <c r="N184" s="1489"/>
      <c r="O184" s="1489"/>
      <c r="P184" s="1489"/>
      <c r="Q184" s="1489"/>
      <c r="R184" s="1489"/>
      <c r="S184" s="1489"/>
      <c r="T184" s="1489"/>
      <c r="U184" s="1489"/>
      <c r="V184" s="1489"/>
      <c r="W184" s="1489"/>
      <c r="X184" s="1489"/>
      <c r="Y184" s="1489"/>
      <c r="Z184" s="1489"/>
      <c r="AA184" s="1489"/>
      <c r="AB184" s="2"/>
    </row>
    <row r="185" spans="1:28" ht="15.75" customHeight="1">
      <c r="A185" s="3"/>
      <c r="B185" s="3"/>
      <c r="C185" s="3"/>
      <c r="D185" s="3"/>
      <c r="E185" s="3"/>
      <c r="F185" s="1489"/>
      <c r="G185" s="1489"/>
      <c r="H185" s="1489"/>
      <c r="I185" s="1489"/>
      <c r="J185" s="1489"/>
      <c r="K185" s="1489"/>
      <c r="L185" s="1489"/>
      <c r="M185" s="1489"/>
      <c r="N185" s="1489"/>
      <c r="O185" s="1489"/>
      <c r="P185" s="1489"/>
      <c r="Q185" s="1489"/>
      <c r="R185" s="1489"/>
      <c r="S185" s="1489"/>
      <c r="T185" s="1489"/>
      <c r="U185" s="1489"/>
      <c r="V185" s="1489"/>
      <c r="W185" s="1489"/>
      <c r="X185" s="1489"/>
      <c r="Y185" s="1489"/>
      <c r="Z185" s="1489"/>
      <c r="AA185" s="1489"/>
      <c r="AB185" s="2"/>
    </row>
    <row r="186" spans="1:28" ht="15.75" customHeight="1">
      <c r="A186" s="6"/>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2"/>
    </row>
    <row r="187" spans="1:28" ht="15.75" customHeight="1">
      <c r="A187" s="3"/>
      <c r="B187" s="3"/>
      <c r="C187" s="3"/>
      <c r="D187" s="3"/>
      <c r="E187" s="3"/>
      <c r="F187" s="1489"/>
      <c r="G187" s="1489"/>
      <c r="H187" s="1489"/>
      <c r="I187" s="1489"/>
      <c r="J187" s="1489"/>
      <c r="K187" s="1489"/>
      <c r="L187" s="1489"/>
      <c r="M187" s="1489"/>
      <c r="N187" s="1489"/>
      <c r="O187" s="1489"/>
      <c r="P187" s="1489"/>
      <c r="Q187" s="1489"/>
      <c r="R187" s="1489"/>
      <c r="S187" s="1489"/>
      <c r="T187" s="1489"/>
      <c r="U187" s="1489"/>
      <c r="V187" s="1489"/>
      <c r="W187" s="1489"/>
      <c r="X187" s="1489"/>
      <c r="Y187" s="1489"/>
      <c r="Z187" s="1489"/>
      <c r="AA187" s="1489"/>
      <c r="AB187" s="2"/>
    </row>
    <row r="188" spans="1:28" ht="15.75" customHeight="1">
      <c r="A188" s="3"/>
      <c r="B188" s="3"/>
      <c r="C188" s="3"/>
      <c r="D188" s="3"/>
      <c r="E188" s="3"/>
      <c r="F188" s="1489"/>
      <c r="G188" s="1489"/>
      <c r="H188" s="1489"/>
      <c r="I188" s="1489"/>
      <c r="J188" s="1489"/>
      <c r="K188" s="1489"/>
      <c r="L188" s="1489"/>
      <c r="M188" s="1489"/>
      <c r="N188" s="1489"/>
      <c r="O188" s="1489"/>
      <c r="P188" s="1489"/>
      <c r="Q188" s="1489"/>
      <c r="R188" s="1489"/>
      <c r="S188" s="1489"/>
      <c r="T188" s="1489"/>
      <c r="U188" s="1489"/>
      <c r="V188" s="1489"/>
      <c r="W188" s="1489"/>
      <c r="X188" s="1489"/>
      <c r="Y188" s="1489"/>
      <c r="Z188" s="1489"/>
      <c r="AA188" s="1489"/>
      <c r="AB188" s="2"/>
    </row>
    <row r="189" spans="1:28"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2"/>
    </row>
    <row r="195" spans="1:28" ht="18.75" customHeight="1">
      <c r="A195" s="1473"/>
      <c r="B195" s="1473"/>
      <c r="C195" s="1473"/>
      <c r="D195" s="1473"/>
      <c r="E195" s="1473"/>
      <c r="F195" s="1473"/>
      <c r="G195" s="1473"/>
      <c r="H195" s="1473"/>
      <c r="I195" s="1473"/>
      <c r="J195" s="1473"/>
      <c r="K195" s="1473"/>
      <c r="L195" s="1473"/>
      <c r="M195" s="1473"/>
      <c r="N195" s="1473"/>
      <c r="O195" s="1473"/>
      <c r="P195" s="1473"/>
      <c r="Q195" s="1473"/>
      <c r="R195" s="1473"/>
      <c r="S195" s="1473"/>
      <c r="T195" s="1473"/>
      <c r="U195" s="1473"/>
      <c r="V195" s="1473"/>
      <c r="W195" s="1473"/>
      <c r="X195" s="1473"/>
      <c r="Y195" s="1473"/>
      <c r="Z195" s="1473"/>
      <c r="AA195" s="1473"/>
      <c r="AB195" s="2"/>
    </row>
    <row r="196" spans="1:28"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2"/>
    </row>
    <row r="197" spans="1:28" ht="15.75" customHeight="1">
      <c r="A197" s="6"/>
      <c r="B197" s="3"/>
      <c r="C197" s="3"/>
      <c r="D197" s="3"/>
      <c r="E197" s="3"/>
      <c r="F197" s="3"/>
      <c r="G197" s="2"/>
      <c r="H197" s="3"/>
      <c r="I197" s="3"/>
      <c r="J197" s="3"/>
      <c r="K197" s="3"/>
      <c r="L197" s="3"/>
      <c r="M197" s="3"/>
      <c r="N197" s="3"/>
      <c r="O197" s="3"/>
      <c r="P197" s="3"/>
      <c r="Q197" s="3"/>
      <c r="R197" s="3"/>
      <c r="S197" s="3"/>
      <c r="T197" s="3"/>
      <c r="U197" s="3"/>
      <c r="V197" s="3"/>
      <c r="W197" s="3"/>
      <c r="X197" s="3"/>
      <c r="Y197" s="3"/>
      <c r="Z197" s="3"/>
      <c r="AA197" s="3"/>
      <c r="AB197" s="2"/>
    </row>
    <row r="198" spans="1:28" ht="15.75" customHeight="1">
      <c r="A198" s="6"/>
      <c r="B198" s="3"/>
      <c r="C198" s="3"/>
      <c r="D198" s="3"/>
      <c r="E198" s="3"/>
      <c r="F198" s="3"/>
      <c r="G198" s="2"/>
      <c r="H198" s="2"/>
      <c r="I198" s="3"/>
      <c r="J198" s="3"/>
      <c r="K198" s="3"/>
      <c r="L198" s="2"/>
      <c r="M198" s="3"/>
      <c r="N198" s="3"/>
      <c r="O198" s="3"/>
      <c r="P198" s="3"/>
      <c r="Q198" s="3"/>
      <c r="R198" s="3"/>
      <c r="S198" s="3"/>
      <c r="T198" s="3"/>
      <c r="U198" s="3"/>
      <c r="V198" s="3"/>
      <c r="W198" s="3"/>
      <c r="X198" s="3"/>
      <c r="Y198" s="3"/>
      <c r="Z198" s="3"/>
      <c r="AA198" s="3"/>
      <c r="AB198" s="2"/>
    </row>
    <row r="199" spans="1:28" ht="15.75" customHeight="1">
      <c r="A199" s="6"/>
      <c r="B199" s="3"/>
      <c r="C199" s="3"/>
      <c r="D199" s="3"/>
      <c r="E199" s="3"/>
      <c r="F199" s="3"/>
      <c r="G199" s="3"/>
      <c r="H199" s="3"/>
      <c r="I199" s="3"/>
      <c r="J199" s="1570"/>
      <c r="K199" s="1570"/>
      <c r="L199" s="1570"/>
      <c r="M199" s="1570"/>
      <c r="N199" s="4"/>
      <c r="O199" s="3"/>
      <c r="P199" s="3"/>
      <c r="Q199" s="3"/>
      <c r="R199" s="3"/>
      <c r="S199" s="3"/>
      <c r="T199" s="3"/>
      <c r="U199" s="3"/>
      <c r="V199" s="3"/>
      <c r="W199" s="3"/>
      <c r="X199" s="3"/>
      <c r="Y199" s="3"/>
      <c r="Z199" s="3"/>
      <c r="AA199" s="3"/>
      <c r="AB199" s="2"/>
    </row>
    <row r="200" spans="1:28" ht="15.75" customHeight="1">
      <c r="A200" s="6"/>
      <c r="B200" s="3"/>
      <c r="C200" s="3"/>
      <c r="D200" s="3"/>
      <c r="E200" s="3"/>
      <c r="F200" s="3"/>
      <c r="G200" s="3"/>
      <c r="H200" s="3"/>
      <c r="I200" s="3"/>
      <c r="J200" s="1570"/>
      <c r="K200" s="1570"/>
      <c r="L200" s="1570"/>
      <c r="M200" s="1570"/>
      <c r="N200" s="4"/>
      <c r="O200" s="3"/>
      <c r="P200" s="3"/>
      <c r="Q200" s="3"/>
      <c r="R200" s="3"/>
      <c r="S200" s="3"/>
      <c r="T200" s="3"/>
      <c r="U200" s="3"/>
      <c r="V200" s="3"/>
      <c r="W200" s="3"/>
      <c r="X200" s="3"/>
      <c r="Y200" s="3"/>
      <c r="Z200" s="3"/>
      <c r="AA200" s="3"/>
      <c r="AB200" s="2"/>
    </row>
    <row r="201" spans="1:28" ht="15.75" customHeight="1">
      <c r="A201" s="6"/>
      <c r="B201" s="3"/>
      <c r="C201" s="3"/>
      <c r="D201" s="3"/>
      <c r="E201" s="3"/>
      <c r="F201" s="3"/>
      <c r="G201" s="3"/>
      <c r="H201" s="3"/>
      <c r="I201" s="3"/>
      <c r="J201" s="1570"/>
      <c r="K201" s="1570"/>
      <c r="L201" s="1570"/>
      <c r="M201" s="1570"/>
      <c r="N201" s="4"/>
      <c r="O201" s="3"/>
      <c r="P201" s="3"/>
      <c r="Q201" s="3"/>
      <c r="R201" s="3"/>
      <c r="S201" s="3"/>
      <c r="T201" s="3"/>
      <c r="U201" s="3"/>
      <c r="V201" s="3"/>
      <c r="W201" s="3"/>
      <c r="X201" s="3"/>
      <c r="Y201" s="3"/>
      <c r="Z201" s="3"/>
      <c r="AA201" s="3"/>
      <c r="AB201" s="2"/>
    </row>
    <row r="202" spans="1:28" ht="15.75" customHeight="1">
      <c r="A202" s="6"/>
      <c r="B202" s="3"/>
      <c r="C202" s="3"/>
      <c r="D202" s="3"/>
      <c r="E202" s="3"/>
      <c r="F202" s="3"/>
      <c r="G202" s="3"/>
      <c r="H202" s="3"/>
      <c r="I202" s="3"/>
      <c r="J202" s="1570"/>
      <c r="K202" s="1570"/>
      <c r="L202" s="1570"/>
      <c r="M202" s="1570"/>
      <c r="N202" s="4"/>
      <c r="O202" s="3"/>
      <c r="P202" s="3"/>
      <c r="Q202" s="3"/>
      <c r="R202" s="3"/>
      <c r="S202" s="3"/>
      <c r="T202" s="3"/>
      <c r="U202" s="3"/>
      <c r="V202" s="3"/>
      <c r="W202" s="3"/>
      <c r="X202" s="3"/>
      <c r="Y202" s="3"/>
      <c r="Z202" s="3"/>
      <c r="AA202" s="3"/>
      <c r="AB202" s="2"/>
    </row>
    <row r="203" spans="1:28" ht="15.75" customHeight="1">
      <c r="A203" s="6"/>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2"/>
    </row>
    <row r="204" spans="1:28" ht="15.75" customHeight="1">
      <c r="A204" s="3"/>
      <c r="B204" s="3"/>
      <c r="C204" s="3"/>
      <c r="D204" s="1473"/>
      <c r="E204" s="1473"/>
      <c r="F204" s="1473"/>
      <c r="G204" s="1473"/>
      <c r="H204" s="5"/>
      <c r="I204" s="1473"/>
      <c r="J204" s="1473"/>
      <c r="K204" s="1473"/>
      <c r="L204" s="1473"/>
      <c r="M204" s="1473"/>
      <c r="N204" s="1473"/>
      <c r="O204" s="1473"/>
      <c r="P204" s="1473"/>
      <c r="Q204" s="1473"/>
      <c r="R204" s="1473"/>
      <c r="S204" s="1473"/>
      <c r="T204" s="1473"/>
      <c r="U204" s="1473"/>
      <c r="V204" s="5"/>
      <c r="W204" s="5"/>
      <c r="X204" s="1473"/>
      <c r="Y204" s="1473"/>
      <c r="Z204" s="1473"/>
      <c r="AA204" s="3"/>
      <c r="AB204" s="2"/>
    </row>
    <row r="205" spans="1:28" ht="15.75" customHeight="1">
      <c r="A205" s="3"/>
      <c r="B205" s="3"/>
      <c r="C205" s="3"/>
      <c r="D205" s="5"/>
      <c r="E205" s="1501"/>
      <c r="F205" s="1501"/>
      <c r="G205" s="5"/>
      <c r="H205" s="5"/>
      <c r="I205" s="3"/>
      <c r="J205" s="3"/>
      <c r="K205" s="3"/>
      <c r="L205" s="2"/>
      <c r="M205" s="3"/>
      <c r="N205" s="3"/>
      <c r="O205" s="3"/>
      <c r="P205" s="3"/>
      <c r="Q205" s="3"/>
      <c r="R205" s="2"/>
      <c r="S205" s="2"/>
      <c r="T205" s="2"/>
      <c r="U205" s="2"/>
      <c r="V205" s="5"/>
      <c r="W205" s="5"/>
      <c r="X205" s="1568"/>
      <c r="Y205" s="1568"/>
      <c r="Z205" s="1568"/>
      <c r="AA205" s="3"/>
      <c r="AB205" s="2"/>
    </row>
    <row r="206" spans="1:28" ht="15.75" customHeight="1">
      <c r="A206" s="3"/>
      <c r="B206" s="3"/>
      <c r="C206" s="3"/>
      <c r="D206" s="5"/>
      <c r="E206" s="1501"/>
      <c r="F206" s="1501"/>
      <c r="G206" s="5"/>
      <c r="H206" s="5"/>
      <c r="I206" s="3"/>
      <c r="J206" s="3"/>
      <c r="K206" s="3"/>
      <c r="L206" s="2"/>
      <c r="M206" s="3"/>
      <c r="N206" s="3"/>
      <c r="O206" s="3"/>
      <c r="P206" s="3"/>
      <c r="Q206" s="3"/>
      <c r="R206" s="2"/>
      <c r="S206" s="2"/>
      <c r="T206" s="2"/>
      <c r="U206" s="2"/>
      <c r="V206" s="5"/>
      <c r="W206" s="5"/>
      <c r="X206" s="1568"/>
      <c r="Y206" s="1568"/>
      <c r="Z206" s="1568"/>
      <c r="AA206" s="3"/>
      <c r="AB206" s="2"/>
    </row>
    <row r="207" spans="1:28" ht="15.75" customHeight="1">
      <c r="A207" s="3"/>
      <c r="B207" s="3"/>
      <c r="C207" s="3"/>
      <c r="D207" s="5"/>
      <c r="E207" s="1501"/>
      <c r="F207" s="1501"/>
      <c r="G207" s="5"/>
      <c r="H207" s="5"/>
      <c r="I207" s="3"/>
      <c r="J207" s="3"/>
      <c r="K207" s="3"/>
      <c r="L207" s="2"/>
      <c r="M207" s="3"/>
      <c r="N207" s="3"/>
      <c r="O207" s="3"/>
      <c r="P207" s="3"/>
      <c r="Q207" s="3"/>
      <c r="R207" s="2"/>
      <c r="S207" s="2"/>
      <c r="T207" s="2"/>
      <c r="U207" s="2"/>
      <c r="V207" s="5"/>
      <c r="W207" s="5"/>
      <c r="X207" s="1568"/>
      <c r="Y207" s="1568"/>
      <c r="Z207" s="1568"/>
      <c r="AA207" s="3"/>
      <c r="AB207" s="2"/>
    </row>
    <row r="208" spans="1:28" ht="15.75" customHeight="1">
      <c r="A208" s="3"/>
      <c r="B208" s="3"/>
      <c r="C208" s="3"/>
      <c r="D208" s="5"/>
      <c r="E208" s="1501"/>
      <c r="F208" s="1501"/>
      <c r="G208" s="5"/>
      <c r="H208" s="5"/>
      <c r="I208" s="3"/>
      <c r="J208" s="3"/>
      <c r="K208" s="3"/>
      <c r="L208" s="2"/>
      <c r="M208" s="3"/>
      <c r="N208" s="3"/>
      <c r="O208" s="3"/>
      <c r="P208" s="3"/>
      <c r="Q208" s="3"/>
      <c r="R208" s="2"/>
      <c r="S208" s="2"/>
      <c r="T208" s="2"/>
      <c r="U208" s="2"/>
      <c r="V208" s="5"/>
      <c r="W208" s="5"/>
      <c r="X208" s="1568"/>
      <c r="Y208" s="1568"/>
      <c r="Z208" s="1568"/>
      <c r="AA208" s="3"/>
      <c r="AB208" s="2"/>
    </row>
    <row r="209" spans="1:28" ht="15.75" customHeight="1">
      <c r="A209" s="3"/>
      <c r="B209" s="3"/>
      <c r="C209" s="3"/>
      <c r="D209" s="5"/>
      <c r="E209" s="1501"/>
      <c r="F209" s="1501"/>
      <c r="G209" s="5"/>
      <c r="H209" s="5"/>
      <c r="I209" s="3"/>
      <c r="J209" s="3"/>
      <c r="K209" s="3"/>
      <c r="L209" s="2"/>
      <c r="M209" s="3"/>
      <c r="N209" s="3"/>
      <c r="O209" s="3"/>
      <c r="P209" s="3"/>
      <c r="Q209" s="3"/>
      <c r="R209" s="2"/>
      <c r="S209" s="2"/>
      <c r="T209" s="2"/>
      <c r="U209" s="2"/>
      <c r="V209" s="5"/>
      <c r="W209" s="5"/>
      <c r="X209" s="1568"/>
      <c r="Y209" s="1568"/>
      <c r="Z209" s="1568"/>
      <c r="AA209" s="3"/>
      <c r="AB209" s="2"/>
    </row>
    <row r="210" spans="1:28" ht="15.75" customHeight="1">
      <c r="A210" s="3"/>
      <c r="B210" s="3"/>
      <c r="C210" s="3"/>
      <c r="D210" s="5"/>
      <c r="E210" s="1501"/>
      <c r="F210" s="1501"/>
      <c r="G210" s="5"/>
      <c r="H210" s="5"/>
      <c r="I210" s="3"/>
      <c r="J210" s="3"/>
      <c r="K210" s="3"/>
      <c r="L210" s="2"/>
      <c r="M210" s="3"/>
      <c r="N210" s="3"/>
      <c r="O210" s="3"/>
      <c r="P210" s="3"/>
      <c r="Q210" s="3"/>
      <c r="R210" s="2"/>
      <c r="S210" s="2"/>
      <c r="T210" s="2"/>
      <c r="U210" s="2"/>
      <c r="V210" s="5"/>
      <c r="W210" s="5"/>
      <c r="X210" s="1568"/>
      <c r="Y210" s="1568"/>
      <c r="Z210" s="1568"/>
      <c r="AA210" s="3"/>
      <c r="AB210" s="2"/>
    </row>
    <row r="211" spans="1:28" ht="15.75" customHeight="1">
      <c r="A211" s="6"/>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2"/>
    </row>
    <row r="212" spans="1:28" ht="15.75" customHeight="1">
      <c r="A212" s="6"/>
      <c r="B212" s="3"/>
      <c r="C212" s="3"/>
      <c r="D212" s="3"/>
      <c r="E212" s="3"/>
      <c r="F212" s="1489"/>
      <c r="G212" s="1489"/>
      <c r="H212" s="1489"/>
      <c r="I212" s="1489"/>
      <c r="J212" s="1489"/>
      <c r="K212" s="1489"/>
      <c r="L212" s="1489"/>
      <c r="M212" s="1489"/>
      <c r="N212" s="1489"/>
      <c r="O212" s="1489"/>
      <c r="P212" s="1489"/>
      <c r="Q212" s="1489"/>
      <c r="R212" s="1489"/>
      <c r="S212" s="1489"/>
      <c r="T212" s="1489"/>
      <c r="U212" s="1489"/>
      <c r="V212" s="1489"/>
      <c r="W212" s="1489"/>
      <c r="X212" s="1489"/>
      <c r="Y212" s="1489"/>
      <c r="Z212" s="1489"/>
      <c r="AA212" s="1489"/>
      <c r="AB212" s="2"/>
    </row>
    <row r="213" spans="1:28" ht="15.75" customHeight="1">
      <c r="A213" s="3"/>
      <c r="B213" s="3"/>
      <c r="C213" s="3"/>
      <c r="D213" s="3"/>
      <c r="E213" s="3"/>
      <c r="F213" s="1489"/>
      <c r="G213" s="1489"/>
      <c r="H213" s="1489"/>
      <c r="I213" s="1489"/>
      <c r="J213" s="1489"/>
      <c r="K213" s="1489"/>
      <c r="L213" s="1489"/>
      <c r="M213" s="1489"/>
      <c r="N213" s="1489"/>
      <c r="O213" s="1489"/>
      <c r="P213" s="1489"/>
      <c r="Q213" s="1489"/>
      <c r="R213" s="1489"/>
      <c r="S213" s="1489"/>
      <c r="T213" s="1489"/>
      <c r="U213" s="1489"/>
      <c r="V213" s="1489"/>
      <c r="W213" s="1489"/>
      <c r="X213" s="1489"/>
      <c r="Y213" s="1489"/>
      <c r="Z213" s="1489"/>
      <c r="AA213" s="1489"/>
      <c r="AB213" s="2"/>
    </row>
    <row r="214" spans="1:28" ht="15.75" customHeight="1">
      <c r="A214" s="6"/>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2"/>
    </row>
    <row r="215" spans="1:28" ht="15.75" customHeight="1">
      <c r="A215" s="3"/>
      <c r="B215" s="3"/>
      <c r="C215" s="3"/>
      <c r="D215" s="3"/>
      <c r="E215" s="3"/>
      <c r="F215" s="1489"/>
      <c r="G215" s="1489"/>
      <c r="H215" s="1489"/>
      <c r="I215" s="1489"/>
      <c r="J215" s="1489"/>
      <c r="K215" s="1489"/>
      <c r="L215" s="1489"/>
      <c r="M215" s="1489"/>
      <c r="N215" s="1489"/>
      <c r="O215" s="1489"/>
      <c r="P215" s="1489"/>
      <c r="Q215" s="1489"/>
      <c r="R215" s="1489"/>
      <c r="S215" s="1489"/>
      <c r="T215" s="1489"/>
      <c r="U215" s="1489"/>
      <c r="V215" s="1489"/>
      <c r="W215" s="1489"/>
      <c r="X215" s="1489"/>
      <c r="Y215" s="1489"/>
      <c r="Z215" s="1489"/>
      <c r="AA215" s="1489"/>
      <c r="AB215" s="2"/>
    </row>
    <row r="216" spans="1:28" ht="15.75" customHeight="1">
      <c r="A216" s="3"/>
      <c r="B216" s="3"/>
      <c r="C216" s="3"/>
      <c r="D216" s="3"/>
      <c r="E216" s="3"/>
      <c r="F216" s="1489"/>
      <c r="G216" s="1489"/>
      <c r="H216" s="1489"/>
      <c r="I216" s="1489"/>
      <c r="J216" s="1489"/>
      <c r="K216" s="1489"/>
      <c r="L216" s="1489"/>
      <c r="M216" s="1489"/>
      <c r="N216" s="1489"/>
      <c r="O216" s="1489"/>
      <c r="P216" s="1489"/>
      <c r="Q216" s="1489"/>
      <c r="R216" s="1489"/>
      <c r="S216" s="1489"/>
      <c r="T216" s="1489"/>
      <c r="U216" s="1489"/>
      <c r="V216" s="1489"/>
      <c r="W216" s="1489"/>
      <c r="X216" s="1489"/>
      <c r="Y216" s="1489"/>
      <c r="Z216" s="1489"/>
      <c r="AA216" s="1489"/>
      <c r="AB216" s="2"/>
    </row>
    <row r="217" spans="1:28"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2"/>
    </row>
    <row r="218" spans="1:28" ht="15.75" customHeight="1">
      <c r="A218" s="128"/>
      <c r="B218" s="128"/>
      <c r="C218" s="128"/>
      <c r="D218" s="128"/>
      <c r="E218" s="128"/>
      <c r="F218" s="128"/>
      <c r="G218" s="128"/>
      <c r="H218" s="128"/>
      <c r="I218" s="128"/>
      <c r="J218" s="128"/>
      <c r="K218" s="128"/>
      <c r="L218" s="128"/>
      <c r="M218" s="128"/>
      <c r="N218" s="128"/>
      <c r="O218" s="128"/>
      <c r="P218" s="128"/>
      <c r="Q218" s="128"/>
      <c r="R218" s="128"/>
      <c r="S218" s="128"/>
      <c r="T218" s="128"/>
      <c r="U218" s="128"/>
      <c r="V218" s="128"/>
      <c r="W218" s="128"/>
      <c r="X218" s="128"/>
      <c r="Y218" s="128"/>
      <c r="Z218" s="128"/>
      <c r="AA218" s="128"/>
    </row>
    <row r="219" spans="1:28" ht="15.75" customHeight="1">
      <c r="A219" s="128"/>
      <c r="B219" s="128"/>
      <c r="C219" s="128"/>
      <c r="D219" s="128"/>
      <c r="E219" s="128"/>
      <c r="F219" s="128"/>
      <c r="G219" s="128"/>
      <c r="H219" s="128"/>
      <c r="I219" s="128"/>
      <c r="J219" s="128"/>
      <c r="K219" s="128"/>
      <c r="L219" s="128"/>
      <c r="M219" s="128"/>
      <c r="N219" s="128"/>
      <c r="O219" s="128"/>
      <c r="P219" s="128"/>
      <c r="Q219" s="128"/>
      <c r="R219" s="128"/>
      <c r="S219" s="128"/>
      <c r="T219" s="128"/>
      <c r="U219" s="128"/>
      <c r="V219" s="128"/>
      <c r="W219" s="128"/>
      <c r="X219" s="128"/>
      <c r="Y219" s="128"/>
      <c r="Z219" s="128"/>
      <c r="AA219" s="128"/>
    </row>
    <row r="220" spans="1:28" ht="15.75" customHeight="1">
      <c r="A220" s="128"/>
      <c r="B220" s="128"/>
      <c r="C220" s="128"/>
      <c r="D220" s="128"/>
      <c r="E220" s="128"/>
      <c r="F220" s="128"/>
      <c r="G220" s="128"/>
      <c r="H220" s="128"/>
      <c r="I220" s="128"/>
      <c r="J220" s="128"/>
      <c r="K220" s="128"/>
      <c r="L220" s="128"/>
      <c r="M220" s="128"/>
      <c r="N220" s="128"/>
      <c r="O220" s="128"/>
      <c r="P220" s="128"/>
      <c r="Q220" s="128"/>
      <c r="R220" s="128"/>
      <c r="S220" s="128"/>
      <c r="T220" s="128"/>
      <c r="U220" s="128"/>
      <c r="V220" s="128"/>
      <c r="W220" s="128"/>
      <c r="X220" s="128"/>
      <c r="Y220" s="128"/>
      <c r="Z220" s="128"/>
      <c r="AA220" s="128"/>
    </row>
    <row r="221" spans="1:28" ht="18.75" customHeight="1">
      <c r="A221" s="1473"/>
      <c r="B221" s="1473"/>
      <c r="C221" s="1473"/>
      <c r="D221" s="1473"/>
      <c r="E221" s="1473"/>
      <c r="F221" s="1473"/>
      <c r="G221" s="1473"/>
      <c r="H221" s="1473"/>
      <c r="I221" s="1473"/>
      <c r="J221" s="1473"/>
      <c r="K221" s="1473"/>
      <c r="L221" s="1473"/>
      <c r="M221" s="1473"/>
      <c r="N221" s="1473"/>
      <c r="O221" s="1473"/>
      <c r="P221" s="1473"/>
      <c r="Q221" s="1473"/>
      <c r="R221" s="1473"/>
      <c r="S221" s="1473"/>
      <c r="T221" s="1473"/>
      <c r="U221" s="1473"/>
      <c r="V221" s="1473"/>
      <c r="W221" s="1473"/>
      <c r="X221" s="1473"/>
      <c r="Y221" s="1473"/>
      <c r="Z221" s="1473"/>
      <c r="AA221" s="1473"/>
      <c r="AB221" s="2"/>
    </row>
    <row r="222" spans="1:28"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2"/>
    </row>
    <row r="223" spans="1:28" ht="15.75" customHeight="1">
      <c r="A223" s="6"/>
      <c r="B223" s="3"/>
      <c r="C223" s="3"/>
      <c r="D223" s="3"/>
      <c r="E223" s="3"/>
      <c r="F223" s="3"/>
      <c r="G223" s="2"/>
      <c r="H223" s="3"/>
      <c r="I223" s="3"/>
      <c r="J223" s="3"/>
      <c r="K223" s="3"/>
      <c r="L223" s="3"/>
      <c r="M223" s="3"/>
      <c r="N223" s="3"/>
      <c r="O223" s="3"/>
      <c r="P223" s="3"/>
      <c r="Q223" s="3"/>
      <c r="R223" s="3"/>
      <c r="S223" s="3"/>
      <c r="T223" s="3"/>
      <c r="U223" s="3"/>
      <c r="V223" s="3"/>
      <c r="W223" s="3"/>
      <c r="X223" s="3"/>
      <c r="Y223" s="3"/>
      <c r="Z223" s="3"/>
      <c r="AA223" s="3"/>
      <c r="AB223" s="2"/>
    </row>
    <row r="224" spans="1:28" ht="15.75" customHeight="1">
      <c r="A224" s="6"/>
      <c r="B224" s="3"/>
      <c r="C224" s="3"/>
      <c r="D224" s="3"/>
      <c r="E224" s="3"/>
      <c r="F224" s="3"/>
      <c r="G224" s="2"/>
      <c r="H224" s="2"/>
      <c r="I224" s="3"/>
      <c r="J224" s="3"/>
      <c r="K224" s="3"/>
      <c r="L224" s="2"/>
      <c r="M224" s="3"/>
      <c r="N224" s="3"/>
      <c r="O224" s="3"/>
      <c r="P224" s="3"/>
      <c r="Q224" s="3"/>
      <c r="R224" s="3"/>
      <c r="S224" s="3"/>
      <c r="T224" s="3"/>
      <c r="U224" s="3"/>
      <c r="V224" s="3"/>
      <c r="W224" s="3"/>
      <c r="X224" s="3"/>
      <c r="Y224" s="3"/>
      <c r="Z224" s="3"/>
      <c r="AA224" s="3"/>
      <c r="AB224" s="2"/>
    </row>
    <row r="225" spans="1:28" ht="15.75" customHeight="1">
      <c r="A225" s="6"/>
      <c r="B225" s="3"/>
      <c r="C225" s="3"/>
      <c r="D225" s="3"/>
      <c r="E225" s="3"/>
      <c r="F225" s="3"/>
      <c r="G225" s="3"/>
      <c r="H225" s="3"/>
      <c r="I225" s="3"/>
      <c r="J225" s="1570"/>
      <c r="K225" s="1570"/>
      <c r="L225" s="1570"/>
      <c r="M225" s="1570"/>
      <c r="N225" s="4"/>
      <c r="O225" s="3"/>
      <c r="P225" s="3"/>
      <c r="Q225" s="3"/>
      <c r="R225" s="3"/>
      <c r="S225" s="3"/>
      <c r="T225" s="3"/>
      <c r="U225" s="3"/>
      <c r="V225" s="3"/>
      <c r="W225" s="3"/>
      <c r="X225" s="3"/>
      <c r="Y225" s="3"/>
      <c r="Z225" s="3"/>
      <c r="AA225" s="3"/>
      <c r="AB225" s="2"/>
    </row>
    <row r="226" spans="1:28" ht="15.75" customHeight="1">
      <c r="A226" s="6"/>
      <c r="B226" s="3"/>
      <c r="C226" s="3"/>
      <c r="D226" s="3"/>
      <c r="E226" s="3"/>
      <c r="F226" s="3"/>
      <c r="G226" s="3"/>
      <c r="H226" s="3"/>
      <c r="I226" s="3"/>
      <c r="J226" s="1570"/>
      <c r="K226" s="1570"/>
      <c r="L226" s="1570"/>
      <c r="M226" s="1570"/>
      <c r="N226" s="4"/>
      <c r="O226" s="3"/>
      <c r="P226" s="3"/>
      <c r="Q226" s="3"/>
      <c r="R226" s="3"/>
      <c r="S226" s="3"/>
      <c r="T226" s="3"/>
      <c r="U226" s="3"/>
      <c r="V226" s="3"/>
      <c r="W226" s="3"/>
      <c r="X226" s="3"/>
      <c r="Y226" s="3"/>
      <c r="Z226" s="3"/>
      <c r="AA226" s="3"/>
      <c r="AB226" s="2"/>
    </row>
    <row r="227" spans="1:28" ht="15.75" customHeight="1">
      <c r="A227" s="6"/>
      <c r="B227" s="3"/>
      <c r="C227" s="3"/>
      <c r="D227" s="3"/>
      <c r="E227" s="3"/>
      <c r="F227" s="3"/>
      <c r="G227" s="3"/>
      <c r="H227" s="3"/>
      <c r="I227" s="3"/>
      <c r="J227" s="1570"/>
      <c r="K227" s="1570"/>
      <c r="L227" s="1570"/>
      <c r="M227" s="1570"/>
      <c r="N227" s="4"/>
      <c r="O227" s="3"/>
      <c r="P227" s="3"/>
      <c r="Q227" s="3"/>
      <c r="R227" s="3"/>
      <c r="S227" s="3"/>
      <c r="T227" s="3"/>
      <c r="U227" s="3"/>
      <c r="V227" s="3"/>
      <c r="W227" s="3"/>
      <c r="X227" s="3"/>
      <c r="Y227" s="3"/>
      <c r="Z227" s="3"/>
      <c r="AA227" s="3"/>
      <c r="AB227" s="2"/>
    </row>
    <row r="228" spans="1:28" ht="15.75" customHeight="1">
      <c r="A228" s="6"/>
      <c r="B228" s="3"/>
      <c r="C228" s="3"/>
      <c r="D228" s="3"/>
      <c r="E228" s="3"/>
      <c r="F228" s="3"/>
      <c r="G228" s="3"/>
      <c r="H228" s="3"/>
      <c r="I228" s="3"/>
      <c r="J228" s="1570"/>
      <c r="K228" s="1570"/>
      <c r="L228" s="1570"/>
      <c r="M228" s="1570"/>
      <c r="N228" s="4"/>
      <c r="O228" s="3"/>
      <c r="P228" s="3"/>
      <c r="Q228" s="3"/>
      <c r="R228" s="3"/>
      <c r="S228" s="3"/>
      <c r="T228" s="3"/>
      <c r="U228" s="3"/>
      <c r="V228" s="3"/>
      <c r="W228" s="3"/>
      <c r="X228" s="3"/>
      <c r="Y228" s="3"/>
      <c r="Z228" s="3"/>
      <c r="AA228" s="3"/>
      <c r="AB228" s="2"/>
    </row>
    <row r="229" spans="1:28" ht="15.75" customHeight="1">
      <c r="A229" s="6"/>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2"/>
    </row>
    <row r="230" spans="1:28" ht="15.75" customHeight="1">
      <c r="A230" s="3"/>
      <c r="B230" s="3"/>
      <c r="C230" s="3"/>
      <c r="D230" s="1473"/>
      <c r="E230" s="1473"/>
      <c r="F230" s="1473"/>
      <c r="G230" s="1473"/>
      <c r="H230" s="5"/>
      <c r="I230" s="1473"/>
      <c r="J230" s="1473"/>
      <c r="K230" s="1473"/>
      <c r="L230" s="1473"/>
      <c r="M230" s="1473"/>
      <c r="N230" s="1473"/>
      <c r="O230" s="1473"/>
      <c r="P230" s="1473"/>
      <c r="Q230" s="1473"/>
      <c r="R230" s="1473"/>
      <c r="S230" s="1473"/>
      <c r="T230" s="1473"/>
      <c r="U230" s="1473"/>
      <c r="V230" s="5"/>
      <c r="W230" s="5"/>
      <c r="X230" s="1473"/>
      <c r="Y230" s="1473"/>
      <c r="Z230" s="1473"/>
      <c r="AA230" s="3"/>
      <c r="AB230" s="2"/>
    </row>
    <row r="231" spans="1:28" ht="15.75" customHeight="1">
      <c r="A231" s="3"/>
      <c r="B231" s="3"/>
      <c r="C231" s="3"/>
      <c r="D231" s="5"/>
      <c r="E231" s="1501"/>
      <c r="F231" s="1501"/>
      <c r="G231" s="5"/>
      <c r="H231" s="5"/>
      <c r="I231" s="3"/>
      <c r="J231" s="3"/>
      <c r="K231" s="3"/>
      <c r="L231" s="2"/>
      <c r="M231" s="3"/>
      <c r="N231" s="3"/>
      <c r="O231" s="3"/>
      <c r="P231" s="3"/>
      <c r="Q231" s="3"/>
      <c r="R231" s="2"/>
      <c r="S231" s="2"/>
      <c r="T231" s="2"/>
      <c r="U231" s="2"/>
      <c r="V231" s="5"/>
      <c r="W231" s="5"/>
      <c r="X231" s="1568"/>
      <c r="Y231" s="1568"/>
      <c r="Z231" s="1568"/>
      <c r="AA231" s="3"/>
      <c r="AB231" s="2"/>
    </row>
    <row r="232" spans="1:28" ht="15.75" customHeight="1">
      <c r="A232" s="3"/>
      <c r="B232" s="3"/>
      <c r="C232" s="3"/>
      <c r="D232" s="5"/>
      <c r="E232" s="1501"/>
      <c r="F232" s="1501"/>
      <c r="G232" s="5"/>
      <c r="H232" s="5"/>
      <c r="I232" s="3"/>
      <c r="J232" s="3"/>
      <c r="K232" s="3"/>
      <c r="L232" s="2"/>
      <c r="M232" s="3"/>
      <c r="N232" s="3"/>
      <c r="O232" s="3"/>
      <c r="P232" s="3"/>
      <c r="Q232" s="3"/>
      <c r="R232" s="2"/>
      <c r="S232" s="2"/>
      <c r="T232" s="2"/>
      <c r="U232" s="2"/>
      <c r="V232" s="5"/>
      <c r="W232" s="5"/>
      <c r="X232" s="1568"/>
      <c r="Y232" s="1568"/>
      <c r="Z232" s="1568"/>
      <c r="AA232" s="3"/>
      <c r="AB232" s="2"/>
    </row>
    <row r="233" spans="1:28" ht="15.75" customHeight="1">
      <c r="A233" s="3"/>
      <c r="B233" s="3"/>
      <c r="C233" s="3"/>
      <c r="D233" s="5"/>
      <c r="E233" s="1501"/>
      <c r="F233" s="1501"/>
      <c r="G233" s="5"/>
      <c r="H233" s="5"/>
      <c r="I233" s="3"/>
      <c r="J233" s="3"/>
      <c r="K233" s="3"/>
      <c r="L233" s="2"/>
      <c r="M233" s="3"/>
      <c r="N233" s="3"/>
      <c r="O233" s="3"/>
      <c r="P233" s="3"/>
      <c r="Q233" s="3"/>
      <c r="R233" s="2"/>
      <c r="S233" s="2"/>
      <c r="T233" s="2"/>
      <c r="U233" s="2"/>
      <c r="V233" s="5"/>
      <c r="W233" s="5"/>
      <c r="X233" s="1568"/>
      <c r="Y233" s="1568"/>
      <c r="Z233" s="1568"/>
      <c r="AA233" s="3"/>
      <c r="AB233" s="2"/>
    </row>
    <row r="234" spans="1:28" ht="15.75" customHeight="1">
      <c r="A234" s="3"/>
      <c r="B234" s="3"/>
      <c r="C234" s="3"/>
      <c r="D234" s="5"/>
      <c r="E234" s="1501"/>
      <c r="F234" s="1501"/>
      <c r="G234" s="5"/>
      <c r="H234" s="5"/>
      <c r="I234" s="3"/>
      <c r="J234" s="3"/>
      <c r="K234" s="3"/>
      <c r="L234" s="2"/>
      <c r="M234" s="3"/>
      <c r="N234" s="3"/>
      <c r="O234" s="3"/>
      <c r="P234" s="3"/>
      <c r="Q234" s="3"/>
      <c r="R234" s="2"/>
      <c r="S234" s="2"/>
      <c r="T234" s="2"/>
      <c r="U234" s="2"/>
      <c r="V234" s="5"/>
      <c r="W234" s="5"/>
      <c r="X234" s="1568"/>
      <c r="Y234" s="1568"/>
      <c r="Z234" s="1568"/>
      <c r="AA234" s="3"/>
      <c r="AB234" s="2"/>
    </row>
    <row r="235" spans="1:28" ht="15.75" customHeight="1">
      <c r="A235" s="3"/>
      <c r="B235" s="3"/>
      <c r="C235" s="3"/>
      <c r="D235" s="5"/>
      <c r="E235" s="1501"/>
      <c r="F235" s="1501"/>
      <c r="G235" s="5"/>
      <c r="H235" s="5"/>
      <c r="I235" s="3"/>
      <c r="J235" s="3"/>
      <c r="K235" s="3"/>
      <c r="L235" s="2"/>
      <c r="M235" s="3"/>
      <c r="N235" s="3"/>
      <c r="O235" s="3"/>
      <c r="P235" s="3"/>
      <c r="Q235" s="3"/>
      <c r="R235" s="2"/>
      <c r="S235" s="2"/>
      <c r="T235" s="2"/>
      <c r="U235" s="2"/>
      <c r="V235" s="5"/>
      <c r="W235" s="5"/>
      <c r="X235" s="1568"/>
      <c r="Y235" s="1568"/>
      <c r="Z235" s="1568"/>
      <c r="AA235" s="3"/>
      <c r="AB235" s="2"/>
    </row>
    <row r="236" spans="1:28" ht="15.75" customHeight="1">
      <c r="A236" s="3"/>
      <c r="B236" s="3"/>
      <c r="C236" s="3"/>
      <c r="D236" s="5"/>
      <c r="E236" s="1501"/>
      <c r="F236" s="1501"/>
      <c r="G236" s="5"/>
      <c r="H236" s="5"/>
      <c r="I236" s="3"/>
      <c r="J236" s="3"/>
      <c r="K236" s="3"/>
      <c r="L236" s="2"/>
      <c r="M236" s="3"/>
      <c r="N236" s="3"/>
      <c r="O236" s="3"/>
      <c r="P236" s="3"/>
      <c r="Q236" s="3"/>
      <c r="R236" s="2"/>
      <c r="S236" s="2"/>
      <c r="T236" s="2"/>
      <c r="U236" s="2"/>
      <c r="V236" s="5"/>
      <c r="W236" s="5"/>
      <c r="X236" s="1568"/>
      <c r="Y236" s="1568"/>
      <c r="Z236" s="1568"/>
      <c r="AA236" s="3"/>
      <c r="AB236" s="2"/>
    </row>
    <row r="237" spans="1:28" ht="15.75" customHeight="1">
      <c r="A237" s="6"/>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2"/>
    </row>
    <row r="238" spans="1:28" ht="15.75" customHeight="1">
      <c r="A238" s="6"/>
      <c r="B238" s="3"/>
      <c r="C238" s="3"/>
      <c r="D238" s="3"/>
      <c r="E238" s="3"/>
      <c r="F238" s="1489"/>
      <c r="G238" s="1489"/>
      <c r="H238" s="1489"/>
      <c r="I238" s="1489"/>
      <c r="J238" s="1489"/>
      <c r="K238" s="1489"/>
      <c r="L238" s="1489"/>
      <c r="M238" s="1489"/>
      <c r="N238" s="1489"/>
      <c r="O238" s="1489"/>
      <c r="P238" s="1489"/>
      <c r="Q238" s="1489"/>
      <c r="R238" s="1489"/>
      <c r="S238" s="1489"/>
      <c r="T238" s="1489"/>
      <c r="U238" s="1489"/>
      <c r="V238" s="1489"/>
      <c r="W238" s="1489"/>
      <c r="X238" s="1489"/>
      <c r="Y238" s="1489"/>
      <c r="Z238" s="1489"/>
      <c r="AA238" s="1489"/>
      <c r="AB238" s="2"/>
    </row>
    <row r="239" spans="1:28" ht="15.75" customHeight="1">
      <c r="A239" s="3"/>
      <c r="B239" s="3"/>
      <c r="C239" s="3"/>
      <c r="D239" s="3"/>
      <c r="E239" s="3"/>
      <c r="F239" s="1489"/>
      <c r="G239" s="1489"/>
      <c r="H239" s="1489"/>
      <c r="I239" s="1489"/>
      <c r="J239" s="1489"/>
      <c r="K239" s="1489"/>
      <c r="L239" s="1489"/>
      <c r="M239" s="1489"/>
      <c r="N239" s="1489"/>
      <c r="O239" s="1489"/>
      <c r="P239" s="1489"/>
      <c r="Q239" s="1489"/>
      <c r="R239" s="1489"/>
      <c r="S239" s="1489"/>
      <c r="T239" s="1489"/>
      <c r="U239" s="1489"/>
      <c r="V239" s="1489"/>
      <c r="W239" s="1489"/>
      <c r="X239" s="1489"/>
      <c r="Y239" s="1489"/>
      <c r="Z239" s="1489"/>
      <c r="AA239" s="1489"/>
      <c r="AB239" s="2"/>
    </row>
    <row r="240" spans="1:28" ht="15.75" customHeight="1">
      <c r="A240" s="6"/>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2"/>
    </row>
    <row r="241" spans="1:28" ht="15.75" customHeight="1">
      <c r="A241" s="3"/>
      <c r="B241" s="3"/>
      <c r="C241" s="3"/>
      <c r="D241" s="3"/>
      <c r="E241" s="3"/>
      <c r="F241" s="1489"/>
      <c r="G241" s="1489"/>
      <c r="H241" s="1489"/>
      <c r="I241" s="1489"/>
      <c r="J241" s="1489"/>
      <c r="K241" s="1489"/>
      <c r="L241" s="1489"/>
      <c r="M241" s="1489"/>
      <c r="N241" s="1489"/>
      <c r="O241" s="1489"/>
      <c r="P241" s="1489"/>
      <c r="Q241" s="1489"/>
      <c r="R241" s="1489"/>
      <c r="S241" s="1489"/>
      <c r="T241" s="1489"/>
      <c r="U241" s="1489"/>
      <c r="V241" s="1489"/>
      <c r="W241" s="1489"/>
      <c r="X241" s="1489"/>
      <c r="Y241" s="1489"/>
      <c r="Z241" s="1489"/>
      <c r="AA241" s="1489"/>
      <c r="AB241" s="2"/>
    </row>
    <row r="242" spans="1:28" ht="15.75" customHeight="1">
      <c r="A242" s="3"/>
      <c r="B242" s="3"/>
      <c r="C242" s="3"/>
      <c r="D242" s="3"/>
      <c r="E242" s="3"/>
      <c r="F242" s="1489"/>
      <c r="G242" s="1489"/>
      <c r="H242" s="1489"/>
      <c r="I242" s="1489"/>
      <c r="J242" s="1489"/>
      <c r="K242" s="1489"/>
      <c r="L242" s="1489"/>
      <c r="M242" s="1489"/>
      <c r="N242" s="1489"/>
      <c r="O242" s="1489"/>
      <c r="P242" s="1489"/>
      <c r="Q242" s="1489"/>
      <c r="R242" s="1489"/>
      <c r="S242" s="1489"/>
      <c r="T242" s="1489"/>
      <c r="U242" s="1489"/>
      <c r="V242" s="1489"/>
      <c r="W242" s="1489"/>
      <c r="X242" s="1489"/>
      <c r="Y242" s="1489"/>
      <c r="Z242" s="1489"/>
      <c r="AA242" s="1489"/>
      <c r="AB242" s="2"/>
    </row>
    <row r="243" spans="1:28"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2"/>
    </row>
  </sheetData>
  <sheetProtection selectLockedCells="1"/>
  <mergeCells count="151">
    <mergeCell ref="F241:AA242"/>
    <mergeCell ref="E235:F235"/>
    <mergeCell ref="X235:Z235"/>
    <mergeCell ref="E236:F236"/>
    <mergeCell ref="X236:Z236"/>
    <mergeCell ref="F238:AA239"/>
    <mergeCell ref="E234:F234"/>
    <mergeCell ref="E233:F233"/>
    <mergeCell ref="E231:F231"/>
    <mergeCell ref="X234:Z234"/>
    <mergeCell ref="X233:Z233"/>
    <mergeCell ref="X231:Z231"/>
    <mergeCell ref="X232:Z232"/>
    <mergeCell ref="E232:F232"/>
    <mergeCell ref="E178:F178"/>
    <mergeCell ref="D230:G230"/>
    <mergeCell ref="I230:U230"/>
    <mergeCell ref="F187:AA188"/>
    <mergeCell ref="X209:Z209"/>
    <mergeCell ref="I204:U204"/>
    <mergeCell ref="X204:Z204"/>
    <mergeCell ref="E208:F208"/>
    <mergeCell ref="X208:Z208"/>
    <mergeCell ref="E181:F181"/>
    <mergeCell ref="X181:Z181"/>
    <mergeCell ref="E206:F206"/>
    <mergeCell ref="A195:AA195"/>
    <mergeCell ref="J199:M199"/>
    <mergeCell ref="E205:F205"/>
    <mergeCell ref="F184:AA185"/>
    <mergeCell ref="J225:M225"/>
    <mergeCell ref="J226:M226"/>
    <mergeCell ref="J227:M227"/>
    <mergeCell ref="J228:M228"/>
    <mergeCell ref="X230:Z230"/>
    <mergeCell ref="A221:AA221"/>
    <mergeCell ref="X210:Z210"/>
    <mergeCell ref="F212:AA213"/>
    <mergeCell ref="F215:AA216"/>
    <mergeCell ref="E210:F210"/>
    <mergeCell ref="X205:Z205"/>
    <mergeCell ref="X206:Z206"/>
    <mergeCell ref="E209:F209"/>
    <mergeCell ref="X150:Z150"/>
    <mergeCell ref="D176:G176"/>
    <mergeCell ref="I176:U176"/>
    <mergeCell ref="X176:Z176"/>
    <mergeCell ref="X152:Z152"/>
    <mergeCell ref="X155:Z155"/>
    <mergeCell ref="E207:F207"/>
    <mergeCell ref="X207:Z207"/>
    <mergeCell ref="J200:M200"/>
    <mergeCell ref="J201:M201"/>
    <mergeCell ref="J171:M171"/>
    <mergeCell ref="J172:M172"/>
    <mergeCell ref="J173:M173"/>
    <mergeCell ref="X182:Z182"/>
    <mergeCell ref="E177:F177"/>
    <mergeCell ref="X177:Z177"/>
    <mergeCell ref="X178:Z178"/>
    <mergeCell ref="J202:M202"/>
    <mergeCell ref="D204:G204"/>
    <mergeCell ref="E182:F182"/>
    <mergeCell ref="E179:F179"/>
    <mergeCell ref="X179:Z179"/>
    <mergeCell ref="E180:F180"/>
    <mergeCell ref="X180:Z180"/>
    <mergeCell ref="E121:F121"/>
    <mergeCell ref="J121:M121"/>
    <mergeCell ref="E122:F122"/>
    <mergeCell ref="E123:F123"/>
    <mergeCell ref="F136:AA137"/>
    <mergeCell ref="A141:AA141"/>
    <mergeCell ref="J132:N132"/>
    <mergeCell ref="P121:S121"/>
    <mergeCell ref="J174:M174"/>
    <mergeCell ref="E156:F156"/>
    <mergeCell ref="X156:Z156"/>
    <mergeCell ref="E151:F151"/>
    <mergeCell ref="X151:Z151"/>
    <mergeCell ref="E152:F152"/>
    <mergeCell ref="F158:AA159"/>
    <mergeCell ref="E155:F155"/>
    <mergeCell ref="E153:F153"/>
    <mergeCell ref="X153:Z153"/>
    <mergeCell ref="E154:F154"/>
    <mergeCell ref="X154:Z154"/>
    <mergeCell ref="F161:AA162"/>
    <mergeCell ref="A167:AA167"/>
    <mergeCell ref="D150:G150"/>
    <mergeCell ref="I150:U150"/>
    <mergeCell ref="V119:Y119"/>
    <mergeCell ref="J148:M148"/>
    <mergeCell ref="J128:M128"/>
    <mergeCell ref="P128:S128"/>
    <mergeCell ref="V128:Y128"/>
    <mergeCell ref="J145:M145"/>
    <mergeCell ref="J122:M122"/>
    <mergeCell ref="J123:M123"/>
    <mergeCell ref="L133:Q133"/>
    <mergeCell ref="I134:AA135"/>
    <mergeCell ref="P123:S123"/>
    <mergeCell ref="J147:M147"/>
    <mergeCell ref="J146:M146"/>
    <mergeCell ref="Q1:T1"/>
    <mergeCell ref="S85:Z85"/>
    <mergeCell ref="G94:H94"/>
    <mergeCell ref="J94:AA94"/>
    <mergeCell ref="A90:AA90"/>
    <mergeCell ref="F85:H85"/>
    <mergeCell ref="F92:I92"/>
    <mergeCell ref="V123:Y123"/>
    <mergeCell ref="E120:F120"/>
    <mergeCell ref="J120:M120"/>
    <mergeCell ref="F84:H84"/>
    <mergeCell ref="G95:H95"/>
    <mergeCell ref="J95:AA95"/>
    <mergeCell ref="K104:M104"/>
    <mergeCell ref="K105:M105"/>
    <mergeCell ref="K102:M102"/>
    <mergeCell ref="K103:M103"/>
    <mergeCell ref="V121:Y121"/>
    <mergeCell ref="J119:M119"/>
    <mergeCell ref="P119:S119"/>
    <mergeCell ref="P122:S122"/>
    <mergeCell ref="P120:S120"/>
    <mergeCell ref="V120:Y120"/>
    <mergeCell ref="V122:Y122"/>
    <mergeCell ref="D17:P18"/>
    <mergeCell ref="B26:D26"/>
    <mergeCell ref="U7:AA7"/>
    <mergeCell ref="U8:AA8"/>
    <mergeCell ref="S83:Z83"/>
    <mergeCell ref="G26:J26"/>
    <mergeCell ref="K107:N107"/>
    <mergeCell ref="K108:N108"/>
    <mergeCell ref="G27:J27"/>
    <mergeCell ref="S7:T13"/>
    <mergeCell ref="S15:T15"/>
    <mergeCell ref="G93:H93"/>
    <mergeCell ref="J93:AA93"/>
    <mergeCell ref="S37:U37"/>
    <mergeCell ref="G28:J29"/>
    <mergeCell ref="G35:J36"/>
    <mergeCell ref="E26:F36"/>
    <mergeCell ref="E40:J42"/>
    <mergeCell ref="S84:Z84"/>
    <mergeCell ref="I86:AA87"/>
    <mergeCell ref="I88:AA89"/>
    <mergeCell ref="B27:D36"/>
    <mergeCell ref="C8:N10"/>
  </mergeCells>
  <phoneticPr fontId="2"/>
  <hyperlinks>
    <hyperlink ref="Q1:T1" location="作業メニュー!A1" display="作業メニュー" xr:uid="{00000000-0004-0000-2A00-000000000000}"/>
  </hyperlinks>
  <pageMargins left="0.74803149606299213" right="0.35433070866141736" top="0.70866141732283472" bottom="0.35433070866141736" header="0.51181102362204722" footer="0.27559055118110237"/>
  <pageSetup paperSize="9" scale="86" orientation="portrait" r:id="rId1"/>
  <headerFooter alignWithMargins="0">
    <oddFooter>&amp;R210401</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E240"/>
  <sheetViews>
    <sheetView showGridLines="0" zoomScaleNormal="100" workbookViewId="0"/>
  </sheetViews>
  <sheetFormatPr defaultColWidth="9" defaultRowHeight="13.5"/>
  <cols>
    <col min="1" max="1" width="1.5" style="1" customWidth="1"/>
    <col min="2" max="5" width="3.5" style="1" customWidth="1"/>
    <col min="6" max="6" width="4.125" style="1" customWidth="1"/>
    <col min="7" max="26" width="3.5" style="1" customWidth="1"/>
    <col min="27" max="27" width="5.25" style="1" customWidth="1"/>
    <col min="28" max="28" width="1.5" style="1" customWidth="1"/>
    <col min="29" max="30" width="3" style="1" customWidth="1"/>
    <col min="31" max="33" width="2.625" style="1" customWidth="1"/>
    <col min="34" max="34" width="9" style="1" customWidth="1"/>
    <col min="35" max="35" width="2" style="1" customWidth="1"/>
    <col min="36" max="36" width="1.75" style="1" customWidth="1"/>
    <col min="37" max="37" width="1.5" style="1" customWidth="1"/>
    <col min="38" max="38" width="2.25" style="1" customWidth="1"/>
    <col min="39" max="39" width="1.375" style="1" customWidth="1"/>
    <col min="40" max="42" width="2.125" style="1" customWidth="1"/>
    <col min="43" max="43" width="2.625" style="1" customWidth="1"/>
    <col min="44" max="16384" width="9" style="1"/>
  </cols>
  <sheetData>
    <row r="1" spans="1:31" s="602" customFormat="1" ht="38.25" customHeight="1" thickBot="1">
      <c r="A1" s="601" t="s">
        <v>2764</v>
      </c>
      <c r="Q1" s="607" t="s">
        <v>68</v>
      </c>
      <c r="R1" s="607"/>
      <c r="S1" s="607"/>
      <c r="T1" s="607"/>
      <c r="U1" s="606" t="s">
        <v>578</v>
      </c>
      <c r="AE1" s="606"/>
    </row>
    <row r="2" spans="1:31" s="980" customFormat="1" ht="12" customHeight="1" thickTop="1">
      <c r="C2" s="981"/>
      <c r="D2" s="981"/>
      <c r="E2" s="981"/>
      <c r="F2" s="981"/>
      <c r="AD2" s="267"/>
    </row>
    <row r="3" spans="1:31" s="97" customFormat="1" ht="12" customHeight="1">
      <c r="B3" s="225" t="s">
        <v>3010</v>
      </c>
      <c r="AD3" s="1"/>
    </row>
    <row r="4" spans="1:31" s="97" customFormat="1" ht="11.25" customHeight="1">
      <c r="AD4" s="1"/>
    </row>
    <row r="5" spans="1:31" s="97" customFormat="1" ht="18.95" customHeight="1">
      <c r="A5" s="224" t="s">
        <v>2763</v>
      </c>
      <c r="B5" s="224"/>
      <c r="C5" s="224"/>
      <c r="D5" s="224"/>
      <c r="E5" s="224"/>
      <c r="F5" s="224"/>
      <c r="G5" s="224"/>
      <c r="H5" s="224"/>
      <c r="I5" s="224"/>
      <c r="J5" s="224"/>
      <c r="K5" s="224"/>
      <c r="L5" s="224"/>
      <c r="M5" s="224"/>
      <c r="N5" s="224"/>
      <c r="O5" s="224"/>
      <c r="P5" s="224"/>
      <c r="Q5" s="224"/>
      <c r="R5" s="224"/>
      <c r="S5" s="224"/>
      <c r="T5" s="224"/>
      <c r="U5" s="224"/>
      <c r="V5" s="224"/>
      <c r="W5" s="224"/>
      <c r="X5" s="224"/>
      <c r="Y5" s="224"/>
      <c r="Z5" s="224"/>
      <c r="AA5" s="224"/>
      <c r="AD5" s="1"/>
    </row>
    <row r="6" spans="1:31" s="97" customFormat="1" ht="13.5" customHeight="1">
      <c r="AD6" s="1"/>
    </row>
    <row r="7" spans="1:31" s="97" customFormat="1" ht="18.95" customHeight="1">
      <c r="B7" s="916"/>
      <c r="C7" s="827"/>
      <c r="D7" s="827"/>
      <c r="E7" s="827"/>
      <c r="F7" s="827"/>
      <c r="G7" s="827"/>
      <c r="H7" s="827"/>
      <c r="I7" s="827"/>
      <c r="J7" s="827"/>
      <c r="K7" s="827"/>
      <c r="L7" s="827"/>
      <c r="M7" s="827"/>
      <c r="N7" s="827"/>
      <c r="O7" s="827"/>
      <c r="P7" s="827"/>
      <c r="Q7" s="827"/>
      <c r="R7" s="827"/>
      <c r="S7" s="1978" t="s">
        <v>2670</v>
      </c>
      <c r="T7" s="1979"/>
      <c r="U7" s="1984" t="s">
        <v>2762</v>
      </c>
      <c r="V7" s="1985"/>
      <c r="W7" s="1985"/>
      <c r="X7" s="1985"/>
      <c r="Y7" s="1985"/>
      <c r="Z7" s="1985"/>
      <c r="AA7" s="1986"/>
      <c r="AD7" s="1"/>
    </row>
    <row r="8" spans="1:31" s="97" customFormat="1" ht="18.95" customHeight="1">
      <c r="B8" s="912"/>
      <c r="C8" s="2077" t="s">
        <v>3559</v>
      </c>
      <c r="D8" s="2077"/>
      <c r="E8" s="2077"/>
      <c r="F8" s="2077"/>
      <c r="G8" s="2077"/>
      <c r="H8" s="2077"/>
      <c r="I8" s="2077"/>
      <c r="J8" s="2077"/>
      <c r="K8" s="2077"/>
      <c r="L8" s="2077"/>
      <c r="M8" s="2077"/>
      <c r="N8" s="2077"/>
      <c r="O8" s="905"/>
      <c r="P8" s="905"/>
      <c r="S8" s="1980"/>
      <c r="T8" s="1981"/>
      <c r="U8" s="1987" t="s">
        <v>2761</v>
      </c>
      <c r="V8" s="1988"/>
      <c r="W8" s="1988"/>
      <c r="X8" s="1988"/>
      <c r="Y8" s="1988"/>
      <c r="Z8" s="1988"/>
      <c r="AA8" s="1989"/>
      <c r="AD8" s="1"/>
    </row>
    <row r="9" spans="1:31" s="97" customFormat="1" ht="18.95" customHeight="1">
      <c r="B9" s="912"/>
      <c r="C9" s="2077"/>
      <c r="D9" s="2077"/>
      <c r="E9" s="2077"/>
      <c r="F9" s="2077"/>
      <c r="G9" s="2077"/>
      <c r="H9" s="2077"/>
      <c r="I9" s="2077"/>
      <c r="J9" s="2077"/>
      <c r="K9" s="2077"/>
      <c r="L9" s="2077"/>
      <c r="M9" s="2077"/>
      <c r="N9" s="2077"/>
      <c r="O9" s="905"/>
      <c r="P9" s="905"/>
      <c r="S9" s="1980"/>
      <c r="T9" s="1981"/>
      <c r="U9" s="104"/>
      <c r="V9" s="104"/>
      <c r="W9" s="104"/>
      <c r="X9" s="104"/>
      <c r="Y9" s="104"/>
      <c r="Z9" s="104"/>
      <c r="AA9" s="809"/>
      <c r="AD9" s="1"/>
    </row>
    <row r="10" spans="1:31" s="97" customFormat="1" ht="18.95" customHeight="1">
      <c r="B10" s="912"/>
      <c r="C10" s="2077"/>
      <c r="D10" s="2077"/>
      <c r="E10" s="2077"/>
      <c r="F10" s="2077"/>
      <c r="G10" s="2077"/>
      <c r="H10" s="2077"/>
      <c r="I10" s="2077"/>
      <c r="J10" s="2077"/>
      <c r="K10" s="2077"/>
      <c r="L10" s="2077"/>
      <c r="M10" s="2077"/>
      <c r="N10" s="2077"/>
      <c r="O10" s="905"/>
      <c r="P10" s="905"/>
      <c r="S10" s="1980"/>
      <c r="T10" s="1981"/>
      <c r="U10" s="104"/>
      <c r="V10" s="104"/>
      <c r="W10" s="104"/>
      <c r="X10" s="104"/>
      <c r="Y10" s="104"/>
      <c r="Z10" s="104"/>
      <c r="AA10" s="809"/>
      <c r="AD10" s="1"/>
    </row>
    <row r="11" spans="1:31" s="97" customFormat="1" ht="18.95" customHeight="1">
      <c r="B11" s="912"/>
      <c r="S11" s="1980"/>
      <c r="T11" s="1981"/>
      <c r="U11" s="104"/>
      <c r="V11" s="104"/>
      <c r="W11" s="104"/>
      <c r="X11" s="104"/>
      <c r="Y11" s="104"/>
      <c r="Z11" s="104"/>
      <c r="AA11" s="809"/>
      <c r="AD11" s="1"/>
    </row>
    <row r="12" spans="1:31" s="97" customFormat="1" ht="18.95" customHeight="1">
      <c r="B12" s="912"/>
      <c r="S12" s="1980"/>
      <c r="T12" s="1981"/>
      <c r="U12" s="104"/>
      <c r="V12" s="104"/>
      <c r="W12" s="104"/>
      <c r="X12" s="104"/>
      <c r="Y12" s="104"/>
      <c r="Z12" s="104"/>
      <c r="AA12" s="809"/>
      <c r="AD12" s="1"/>
    </row>
    <row r="13" spans="1:31" s="97" customFormat="1" ht="42" customHeight="1">
      <c r="B13" s="912"/>
      <c r="S13" s="1982"/>
      <c r="T13" s="1983"/>
      <c r="U13" s="105"/>
      <c r="V13" s="105"/>
      <c r="W13" s="105"/>
      <c r="X13" s="105"/>
      <c r="Y13" s="105"/>
      <c r="Z13" s="105"/>
      <c r="AA13" s="804"/>
      <c r="AD13" s="1"/>
    </row>
    <row r="14" spans="1:31" s="97" customFormat="1" ht="18.95" customHeight="1">
      <c r="B14" s="912"/>
      <c r="S14" s="104"/>
      <c r="T14" s="104"/>
      <c r="U14" s="104"/>
      <c r="V14" s="104"/>
      <c r="W14" s="104"/>
      <c r="X14" s="104"/>
      <c r="Y14" s="104"/>
      <c r="Z14" s="104"/>
      <c r="AA14" s="809"/>
      <c r="AD14" s="1"/>
    </row>
    <row r="15" spans="1:31" s="97" customFormat="1" ht="18.95" customHeight="1">
      <c r="B15" s="912"/>
      <c r="Q15" s="818"/>
      <c r="S15" s="1976" t="s">
        <v>3044</v>
      </c>
      <c r="T15" s="1976"/>
      <c r="U15" s="823"/>
      <c r="V15" s="144" t="s">
        <v>642</v>
      </c>
      <c r="W15" s="822"/>
      <c r="X15" s="144" t="s">
        <v>641</v>
      </c>
      <c r="Y15" s="821"/>
      <c r="Z15" s="144" t="s">
        <v>640</v>
      </c>
      <c r="AA15" s="820"/>
      <c r="AD15" s="1"/>
    </row>
    <row r="16" spans="1:31" s="97" customFormat="1" ht="18.95" customHeight="1">
      <c r="B16" s="912"/>
      <c r="AA16" s="820"/>
      <c r="AD16" s="1"/>
    </row>
    <row r="17" spans="2:30" s="97" customFormat="1" ht="18.95" customHeight="1">
      <c r="B17" s="810"/>
      <c r="D17" s="1588" t="s">
        <v>2649</v>
      </c>
      <c r="E17" s="1588"/>
      <c r="F17" s="1588"/>
      <c r="G17" s="1588"/>
      <c r="H17" s="1588"/>
      <c r="I17" s="1588"/>
      <c r="J17" s="1588"/>
      <c r="K17" s="1588"/>
      <c r="L17" s="1588"/>
      <c r="M17" s="1588"/>
      <c r="N17" s="1588"/>
      <c r="O17" s="1588"/>
      <c r="P17" s="1588"/>
      <c r="Q17" s="104"/>
      <c r="R17" s="104"/>
      <c r="S17" s="104"/>
      <c r="T17" s="104"/>
      <c r="U17" s="104"/>
      <c r="V17" s="104"/>
      <c r="W17" s="104"/>
      <c r="X17" s="104"/>
      <c r="Y17" s="104"/>
      <c r="Z17" s="104"/>
      <c r="AA17" s="809"/>
      <c r="AB17" s="104"/>
      <c r="AC17" s="104"/>
      <c r="AD17" s="1"/>
    </row>
    <row r="18" spans="2:30" s="97" customFormat="1" ht="18.95" customHeight="1">
      <c r="B18" s="810"/>
      <c r="D18" s="1588"/>
      <c r="E18" s="1588"/>
      <c r="F18" s="1588"/>
      <c r="G18" s="1588"/>
      <c r="H18" s="1588"/>
      <c r="I18" s="1588"/>
      <c r="J18" s="1588"/>
      <c r="K18" s="1588"/>
      <c r="L18" s="1588"/>
      <c r="M18" s="1588"/>
      <c r="N18" s="1588"/>
      <c r="O18" s="1588"/>
      <c r="P18" s="1588"/>
      <c r="Q18" s="104"/>
      <c r="R18" s="104"/>
      <c r="S18" s="104"/>
      <c r="T18" s="104"/>
      <c r="U18" s="104"/>
      <c r="V18" s="104"/>
      <c r="W18" s="104"/>
      <c r="X18" s="104"/>
      <c r="Y18" s="104"/>
      <c r="Z18" s="104"/>
      <c r="AA18" s="809"/>
      <c r="AB18" s="104"/>
      <c r="AC18" s="104"/>
      <c r="AD18" s="1"/>
    </row>
    <row r="19" spans="2:30" s="97" customFormat="1" ht="18.95" customHeight="1">
      <c r="B19" s="912"/>
      <c r="AA19" s="820"/>
      <c r="AD19" s="1"/>
    </row>
    <row r="20" spans="2:30" s="97" customFormat="1" ht="18.95" customHeight="1">
      <c r="B20" s="912"/>
      <c r="AA20" s="820"/>
      <c r="AD20" s="1"/>
    </row>
    <row r="21" spans="2:30" s="97" customFormat="1" ht="18.95" customHeight="1">
      <c r="B21" s="912"/>
      <c r="J21" s="104"/>
      <c r="M21" s="104"/>
      <c r="N21" s="104"/>
      <c r="O21" s="104"/>
      <c r="P21" s="222" t="s">
        <v>2667</v>
      </c>
      <c r="Q21" s="104"/>
      <c r="R21" s="222" t="s">
        <v>2666</v>
      </c>
      <c r="S21" s="104"/>
      <c r="U21" s="104"/>
      <c r="V21" s="104"/>
      <c r="W21" s="104"/>
      <c r="X21" s="104"/>
      <c r="Y21" s="104"/>
      <c r="Z21" s="104"/>
      <c r="AA21" s="809"/>
      <c r="AD21" s="1"/>
    </row>
    <row r="22" spans="2:30" s="97" customFormat="1" ht="18.95" customHeight="1">
      <c r="B22" s="912"/>
      <c r="J22" s="104"/>
      <c r="M22" s="104"/>
      <c r="N22" s="104"/>
      <c r="O22" s="104"/>
      <c r="P22" s="104"/>
      <c r="Q22" s="104"/>
      <c r="R22" s="104"/>
      <c r="S22" s="104"/>
      <c r="U22" s="104"/>
      <c r="V22" s="104"/>
      <c r="W22" s="104"/>
      <c r="X22" s="104"/>
      <c r="Y22" s="104"/>
      <c r="Z22" s="104"/>
      <c r="AA22" s="809"/>
      <c r="AD22" s="1"/>
    </row>
    <row r="23" spans="2:30" s="97" customFormat="1" ht="18.95" customHeight="1">
      <c r="B23" s="912"/>
      <c r="L23" s="104"/>
      <c r="M23" s="104"/>
      <c r="N23" s="104"/>
      <c r="O23" s="104"/>
      <c r="P23" s="104"/>
      <c r="Q23" s="104"/>
      <c r="R23" s="104"/>
      <c r="S23" s="104"/>
      <c r="U23" s="104"/>
      <c r="V23" s="104"/>
      <c r="W23" s="104"/>
      <c r="X23" s="104"/>
      <c r="Y23" s="104"/>
      <c r="Z23" s="104"/>
      <c r="AA23" s="809"/>
      <c r="AD23" s="1"/>
    </row>
    <row r="24" spans="2:30" s="97" customFormat="1" ht="12.75" customHeight="1">
      <c r="B24" s="912"/>
      <c r="AA24" s="820"/>
      <c r="AD24" s="1"/>
    </row>
    <row r="25" spans="2:30" s="97" customFormat="1" ht="15" customHeight="1">
      <c r="B25" s="915" t="s">
        <v>2665</v>
      </c>
      <c r="C25" s="914"/>
      <c r="D25" s="914"/>
      <c r="E25" s="914"/>
      <c r="F25" s="914"/>
      <c r="G25" s="914"/>
      <c r="H25" s="914"/>
      <c r="I25" s="914"/>
      <c r="J25" s="914"/>
      <c r="K25" s="914"/>
      <c r="L25" s="914"/>
      <c r="M25" s="914"/>
      <c r="N25" s="914"/>
      <c r="O25" s="914"/>
      <c r="P25" s="914"/>
      <c r="Q25" s="914"/>
      <c r="R25" s="914"/>
      <c r="S25" s="914"/>
      <c r="T25" s="914"/>
      <c r="U25" s="914"/>
      <c r="V25" s="914"/>
      <c r="W25" s="914"/>
      <c r="X25" s="914"/>
      <c r="Y25" s="914"/>
      <c r="Z25" s="914"/>
      <c r="AA25" s="913"/>
      <c r="AD25" s="1"/>
    </row>
    <row r="26" spans="2:30" s="97" customFormat="1" ht="12.75" customHeight="1">
      <c r="B26" s="912"/>
      <c r="AA26" s="820"/>
      <c r="AD26" s="1"/>
    </row>
    <row r="27" spans="2:30" s="104" customFormat="1" ht="24" customHeight="1">
      <c r="B27" s="2048" t="s">
        <v>571</v>
      </c>
      <c r="C27" s="2049"/>
      <c r="D27" s="2050"/>
      <c r="E27" s="2086" t="s">
        <v>2760</v>
      </c>
      <c r="F27" s="2087"/>
      <c r="G27" s="2080" t="s">
        <v>2741</v>
      </c>
      <c r="H27" s="2081"/>
      <c r="I27" s="2081"/>
      <c r="J27" s="2082"/>
      <c r="K27" s="808"/>
      <c r="L27" s="807"/>
      <c r="M27" s="807"/>
      <c r="N27" s="807"/>
      <c r="O27" s="807"/>
      <c r="P27" s="807"/>
      <c r="Q27" s="807"/>
      <c r="R27" s="807"/>
      <c r="S27" s="807"/>
      <c r="T27" s="807"/>
      <c r="U27" s="807"/>
      <c r="V27" s="807"/>
      <c r="W27" s="807"/>
      <c r="X27" s="807"/>
      <c r="Y27" s="807"/>
      <c r="Z27" s="807"/>
      <c r="AA27" s="806"/>
      <c r="AD27" s="2"/>
    </row>
    <row r="28" spans="2:30" s="104" customFormat="1" ht="24" customHeight="1">
      <c r="B28" s="2074" t="s">
        <v>2759</v>
      </c>
      <c r="C28" s="2075"/>
      <c r="D28" s="2076"/>
      <c r="E28" s="2074"/>
      <c r="F28" s="2076"/>
      <c r="G28" s="2090"/>
      <c r="H28" s="2091"/>
      <c r="I28" s="2091"/>
      <c r="J28" s="2092"/>
      <c r="K28" s="805"/>
      <c r="L28" s="105"/>
      <c r="M28" s="105"/>
      <c r="N28" s="105"/>
      <c r="O28" s="105"/>
      <c r="P28" s="105"/>
      <c r="Q28" s="105"/>
      <c r="R28" s="105"/>
      <c r="S28" s="105"/>
      <c r="T28" s="105"/>
      <c r="U28" s="105"/>
      <c r="V28" s="105"/>
      <c r="W28" s="105"/>
      <c r="X28" s="105"/>
      <c r="Y28" s="105"/>
      <c r="Z28" s="105"/>
      <c r="AA28" s="804"/>
      <c r="AD28" s="2"/>
    </row>
    <row r="29" spans="2:30" s="104" customFormat="1" ht="24" customHeight="1">
      <c r="B29" s="2074"/>
      <c r="C29" s="2075"/>
      <c r="D29" s="2076"/>
      <c r="E29" s="2074"/>
      <c r="F29" s="2075"/>
      <c r="G29" s="2080" t="s">
        <v>2758</v>
      </c>
      <c r="H29" s="2081"/>
      <c r="I29" s="2081"/>
      <c r="J29" s="2082"/>
      <c r="K29" s="808" t="s">
        <v>2757</v>
      </c>
      <c r="L29" s="807"/>
      <c r="M29" s="807"/>
      <c r="N29" s="807"/>
      <c r="O29" s="807"/>
      <c r="P29" s="807"/>
      <c r="Q29" s="807"/>
      <c r="R29" s="807"/>
      <c r="S29" s="807" t="s">
        <v>2756</v>
      </c>
      <c r="T29" s="911" t="s">
        <v>116</v>
      </c>
      <c r="U29" s="2049"/>
      <c r="V29" s="2049"/>
      <c r="W29" s="2049"/>
      <c r="X29" s="2049"/>
      <c r="Y29" s="2049"/>
      <c r="Z29" s="2049"/>
      <c r="AA29" s="806" t="s">
        <v>115</v>
      </c>
      <c r="AD29" s="2"/>
    </row>
    <row r="30" spans="2:30" s="104" customFormat="1" ht="24" customHeight="1">
      <c r="B30" s="2074"/>
      <c r="C30" s="2075"/>
      <c r="D30" s="2076"/>
      <c r="E30" s="2074"/>
      <c r="F30" s="2075"/>
      <c r="G30" s="2083"/>
      <c r="H30" s="2084"/>
      <c r="I30" s="2084"/>
      <c r="J30" s="2085"/>
      <c r="K30" s="910"/>
      <c r="L30" s="909"/>
      <c r="M30" s="909"/>
      <c r="N30" s="909"/>
      <c r="O30" s="909"/>
      <c r="P30" s="909"/>
      <c r="Q30" s="909"/>
      <c r="R30" s="909"/>
      <c r="S30" s="909"/>
      <c r="T30" s="909"/>
      <c r="U30" s="909"/>
      <c r="V30" s="909"/>
      <c r="W30" s="909"/>
      <c r="X30" s="909"/>
      <c r="Y30" s="909"/>
      <c r="Z30" s="909"/>
      <c r="AA30" s="908"/>
      <c r="AD30" s="2"/>
    </row>
    <row r="31" spans="2:30" s="104" customFormat="1" ht="24" customHeight="1">
      <c r="B31" s="2074"/>
      <c r="C31" s="2075"/>
      <c r="D31" s="2076"/>
      <c r="E31" s="2074"/>
      <c r="F31" s="2075"/>
      <c r="G31" s="810" t="s">
        <v>2737</v>
      </c>
      <c r="J31" s="809"/>
      <c r="K31" s="810"/>
      <c r="AA31" s="809"/>
      <c r="AD31" s="2"/>
    </row>
    <row r="32" spans="2:30" s="104" customFormat="1" ht="24" customHeight="1">
      <c r="B32" s="2074"/>
      <c r="C32" s="2075"/>
      <c r="D32" s="2076"/>
      <c r="E32" s="2074"/>
      <c r="F32" s="2075"/>
      <c r="G32" s="810" t="s">
        <v>2736</v>
      </c>
      <c r="J32" s="809"/>
      <c r="K32" s="810"/>
      <c r="AA32" s="809"/>
      <c r="AD32" s="2"/>
    </row>
    <row r="33" spans="1:30" s="104" customFormat="1" ht="24" customHeight="1">
      <c r="B33" s="2074"/>
      <c r="C33" s="2075"/>
      <c r="D33" s="2076"/>
      <c r="E33" s="2088"/>
      <c r="F33" s="2089"/>
      <c r="G33" s="805" t="s">
        <v>2735</v>
      </c>
      <c r="H33" s="105"/>
      <c r="I33" s="105"/>
      <c r="J33" s="804"/>
      <c r="K33" s="805"/>
      <c r="L33" s="105"/>
      <c r="M33" s="105"/>
      <c r="N33" s="105"/>
      <c r="O33" s="105"/>
      <c r="P33" s="899" t="s">
        <v>2734</v>
      </c>
      <c r="Q33" s="105"/>
      <c r="S33" s="105"/>
      <c r="T33" s="105" t="s">
        <v>2733</v>
      </c>
      <c r="U33" s="105"/>
      <c r="V33" s="105"/>
      <c r="W33" s="105" t="s">
        <v>2732</v>
      </c>
      <c r="X33" s="105"/>
      <c r="Y33" s="105"/>
      <c r="Z33" s="105"/>
      <c r="AA33" s="804"/>
      <c r="AD33" s="2"/>
    </row>
    <row r="34" spans="1:30" s="104" customFormat="1" ht="24" customHeight="1">
      <c r="B34" s="896"/>
      <c r="C34" s="895" t="s">
        <v>570</v>
      </c>
      <c r="D34" s="895"/>
      <c r="E34" s="895" t="s">
        <v>2730</v>
      </c>
      <c r="F34" s="895"/>
      <c r="G34" s="895"/>
      <c r="H34" s="895"/>
      <c r="I34" s="895"/>
      <c r="J34" s="894"/>
      <c r="K34" s="895" t="s">
        <v>3048</v>
      </c>
      <c r="L34" s="895"/>
      <c r="M34" s="895"/>
      <c r="N34" s="895" t="s">
        <v>642</v>
      </c>
      <c r="O34" s="895"/>
      <c r="P34" s="895" t="s">
        <v>641</v>
      </c>
      <c r="Q34" s="895"/>
      <c r="R34" s="895" t="s">
        <v>640</v>
      </c>
      <c r="S34" s="895"/>
      <c r="T34" s="895" t="s">
        <v>118</v>
      </c>
      <c r="U34" s="2079" t="s">
        <v>838</v>
      </c>
      <c r="V34" s="2079"/>
      <c r="W34" s="2079"/>
      <c r="X34" s="2079"/>
      <c r="Y34" s="2079"/>
      <c r="Z34" s="2079"/>
      <c r="AA34" s="894" t="s">
        <v>115</v>
      </c>
      <c r="AD34" s="2"/>
    </row>
    <row r="35" spans="1:30" s="104" customFormat="1" ht="24" customHeight="1">
      <c r="B35" s="896"/>
      <c r="C35" s="895" t="s">
        <v>569</v>
      </c>
      <c r="D35" s="895"/>
      <c r="E35" s="895" t="s">
        <v>2728</v>
      </c>
      <c r="F35" s="895"/>
      <c r="G35" s="895"/>
      <c r="H35" s="895"/>
      <c r="I35" s="895"/>
      <c r="J35" s="894"/>
      <c r="K35" s="895"/>
      <c r="L35" s="895"/>
      <c r="M35" s="895"/>
      <c r="N35" s="895"/>
      <c r="O35" s="895"/>
      <c r="P35" s="895"/>
      <c r="Q35" s="895"/>
      <c r="R35" s="895"/>
      <c r="S35" s="895"/>
      <c r="T35" s="895"/>
      <c r="U35" s="895"/>
      <c r="V35" s="895"/>
      <c r="W35" s="895"/>
      <c r="X35" s="895"/>
      <c r="Y35" s="895"/>
      <c r="Z35" s="895"/>
      <c r="AA35" s="894"/>
      <c r="AD35" s="2"/>
    </row>
    <row r="36" spans="1:30" s="104" customFormat="1" ht="24" customHeight="1">
      <c r="B36" s="896"/>
      <c r="C36" s="895" t="s">
        <v>2705</v>
      </c>
      <c r="D36" s="895"/>
      <c r="E36" s="895" t="s">
        <v>2755</v>
      </c>
      <c r="F36" s="895"/>
      <c r="G36" s="895"/>
      <c r="H36" s="895"/>
      <c r="I36" s="895"/>
      <c r="J36" s="894"/>
      <c r="K36" s="895"/>
      <c r="L36" s="895"/>
      <c r="M36" s="895"/>
      <c r="N36" s="895"/>
      <c r="O36" s="895"/>
      <c r="P36" s="895"/>
      <c r="Q36" s="895"/>
      <c r="R36" s="895"/>
      <c r="S36" s="895"/>
      <c r="T36" s="895"/>
      <c r="U36" s="895"/>
      <c r="V36" s="895"/>
      <c r="W36" s="895"/>
      <c r="X36" s="895"/>
      <c r="Y36" s="895"/>
      <c r="Z36" s="895"/>
      <c r="AA36" s="894"/>
      <c r="AD36" s="2"/>
    </row>
    <row r="37" spans="1:30" s="104" customFormat="1" ht="24" customHeight="1">
      <c r="B37" s="808"/>
      <c r="C37" s="807"/>
      <c r="D37" s="807"/>
      <c r="E37" s="2068" t="s">
        <v>2726</v>
      </c>
      <c r="F37" s="2068"/>
      <c r="G37" s="2068"/>
      <c r="H37" s="2068"/>
      <c r="I37" s="2068"/>
      <c r="J37" s="2069"/>
      <c r="K37" s="807"/>
      <c r="L37" s="807"/>
      <c r="M37" s="807"/>
      <c r="N37" s="807"/>
      <c r="O37" s="807"/>
      <c r="P37" s="807"/>
      <c r="Q37" s="807"/>
      <c r="R37" s="807"/>
      <c r="S37" s="807"/>
      <c r="T37" s="807"/>
      <c r="U37" s="807"/>
      <c r="V37" s="807"/>
      <c r="W37" s="807"/>
      <c r="X37" s="807"/>
      <c r="Y37" s="807"/>
      <c r="Z37" s="807"/>
      <c r="AA37" s="806"/>
      <c r="AD37" s="2"/>
    </row>
    <row r="38" spans="1:30" s="104" customFormat="1" ht="24" customHeight="1">
      <c r="B38" s="810"/>
      <c r="C38" s="104" t="s">
        <v>2704</v>
      </c>
      <c r="E38" s="2070"/>
      <c r="F38" s="2070"/>
      <c r="G38" s="2070"/>
      <c r="H38" s="2070"/>
      <c r="I38" s="2070"/>
      <c r="J38" s="2071"/>
      <c r="L38" s="104" t="s">
        <v>3045</v>
      </c>
      <c r="O38" s="2"/>
      <c r="P38" s="104" t="s">
        <v>324</v>
      </c>
      <c r="S38" s="104" t="s">
        <v>2663</v>
      </c>
      <c r="V38" s="104" t="s">
        <v>2662</v>
      </c>
      <c r="AA38" s="809"/>
      <c r="AD38" s="2"/>
    </row>
    <row r="39" spans="1:30" s="104" customFormat="1" ht="24" customHeight="1">
      <c r="B39" s="805"/>
      <c r="C39" s="105"/>
      <c r="D39" s="105"/>
      <c r="E39" s="2072"/>
      <c r="F39" s="2072"/>
      <c r="G39" s="2072"/>
      <c r="H39" s="2072"/>
      <c r="I39" s="2072"/>
      <c r="J39" s="2073"/>
      <c r="K39" s="105"/>
      <c r="L39" s="105"/>
      <c r="M39" s="105"/>
      <c r="N39" s="105"/>
      <c r="O39" s="105"/>
      <c r="P39" s="105"/>
      <c r="Q39" s="105"/>
      <c r="R39" s="105"/>
      <c r="S39" s="105"/>
      <c r="T39" s="105"/>
      <c r="U39" s="105"/>
      <c r="V39" s="105"/>
      <c r="W39" s="105"/>
      <c r="X39" s="105"/>
      <c r="Y39" s="105"/>
      <c r="Z39" s="105"/>
      <c r="AA39" s="804"/>
      <c r="AD39" s="2"/>
    </row>
    <row r="40" spans="1:30" s="97" customFormat="1" ht="8.25" customHeight="1">
      <c r="B40" s="104"/>
      <c r="C40" s="104"/>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4"/>
      <c r="AD40" s="1"/>
    </row>
    <row r="41" spans="1:30" s="97" customFormat="1" ht="18.95" customHeight="1">
      <c r="A41" s="38"/>
      <c r="B41" s="38"/>
      <c r="C41" s="38"/>
      <c r="D41" s="38"/>
      <c r="E41" s="38"/>
      <c r="F41" s="38"/>
      <c r="G41" s="38"/>
      <c r="H41" s="38"/>
      <c r="I41" s="38"/>
      <c r="J41" s="38"/>
      <c r="K41" s="38"/>
      <c r="L41" s="38"/>
      <c r="M41" s="38"/>
      <c r="N41" s="38"/>
      <c r="O41" s="38"/>
      <c r="P41" s="38"/>
      <c r="Q41" s="38"/>
      <c r="R41" s="38"/>
      <c r="S41" s="38"/>
      <c r="T41" s="38"/>
      <c r="U41" s="38"/>
      <c r="V41" s="38"/>
      <c r="W41" s="38"/>
      <c r="X41" s="38"/>
      <c r="Y41" s="38"/>
      <c r="AD41" s="1"/>
    </row>
    <row r="42" spans="1:30" s="97" customFormat="1" ht="18.95" customHeight="1">
      <c r="A42" s="38"/>
      <c r="B42" s="38"/>
      <c r="C42" s="38"/>
      <c r="D42" s="38"/>
      <c r="E42" s="38"/>
      <c r="F42" s="38"/>
      <c r="G42" s="38"/>
      <c r="H42" s="38"/>
      <c r="I42" s="38"/>
      <c r="J42" s="38"/>
      <c r="K42" s="38"/>
      <c r="L42" s="38"/>
      <c r="M42" s="38"/>
      <c r="N42" s="38"/>
      <c r="O42" s="38"/>
      <c r="P42" s="38"/>
      <c r="Q42" s="38"/>
      <c r="R42" s="38"/>
      <c r="S42" s="38"/>
      <c r="T42" s="38"/>
      <c r="U42" s="38"/>
      <c r="V42" s="38"/>
      <c r="W42" s="38"/>
      <c r="X42" s="38"/>
      <c r="Y42" s="38"/>
      <c r="AD42" s="1"/>
    </row>
    <row r="43" spans="1:30" s="97" customFormat="1" ht="18.95" customHeight="1">
      <c r="A43" s="38"/>
      <c r="B43" s="38"/>
      <c r="C43" s="38"/>
      <c r="D43" s="38"/>
      <c r="E43" s="38"/>
      <c r="F43" s="38"/>
      <c r="G43" s="38"/>
      <c r="H43" s="38"/>
      <c r="I43" s="38"/>
      <c r="J43" s="38"/>
      <c r="K43" s="38"/>
      <c r="L43" s="38"/>
      <c r="M43" s="38"/>
      <c r="N43" s="38"/>
      <c r="O43" s="38"/>
      <c r="P43" s="38"/>
      <c r="Q43" s="38"/>
      <c r="R43" s="38"/>
      <c r="S43" s="38"/>
      <c r="T43" s="38"/>
      <c r="U43" s="38"/>
      <c r="V43" s="38"/>
      <c r="W43" s="38"/>
      <c r="X43" s="38"/>
      <c r="Y43" s="38"/>
      <c r="AD43" s="1"/>
    </row>
    <row r="44" spans="1:30" s="97" customFormat="1">
      <c r="A44" s="98"/>
      <c r="B44" s="38"/>
      <c r="C44" s="38"/>
      <c r="D44" s="38"/>
      <c r="E44" s="38"/>
      <c r="F44" s="38"/>
      <c r="G44" s="38"/>
      <c r="H44" s="38"/>
      <c r="I44" s="38"/>
      <c r="J44" s="38"/>
      <c r="K44" s="38"/>
      <c r="L44" s="38"/>
      <c r="M44" s="38"/>
      <c r="N44" s="38"/>
      <c r="O44" s="38"/>
      <c r="P44" s="38"/>
      <c r="Q44" s="38"/>
      <c r="R44" s="38"/>
      <c r="S44" s="38"/>
      <c r="T44" s="38"/>
      <c r="U44" s="38"/>
      <c r="V44" s="38"/>
      <c r="W44" s="38"/>
      <c r="X44" s="38"/>
      <c r="Y44" s="38"/>
      <c r="Z44" s="104"/>
      <c r="AA44" s="104"/>
      <c r="AD44" s="1"/>
    </row>
    <row r="45" spans="1:30" s="97" customFormat="1">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D45" s="1"/>
    </row>
    <row r="46" spans="1:30" s="97" customFormat="1" ht="15.95" customHeight="1">
      <c r="A46" s="98"/>
      <c r="B46" s="98"/>
      <c r="C46" s="98"/>
      <c r="D46" s="98"/>
      <c r="E46" s="98"/>
      <c r="F46" s="98"/>
      <c r="G46" s="98"/>
      <c r="H46" s="98"/>
      <c r="I46" s="98"/>
      <c r="J46" s="98"/>
      <c r="K46" s="98"/>
      <c r="L46" s="98"/>
      <c r="M46" s="98"/>
      <c r="N46" s="98"/>
      <c r="O46" s="98"/>
      <c r="P46" s="98"/>
      <c r="Q46" s="98"/>
      <c r="R46" s="98"/>
      <c r="S46" s="98"/>
      <c r="T46" s="98"/>
      <c r="U46" s="98"/>
      <c r="V46" s="98"/>
      <c r="W46" s="98"/>
      <c r="X46" s="98"/>
      <c r="Y46" s="98"/>
      <c r="Z46" s="98"/>
      <c r="AA46" s="98"/>
      <c r="AD46" s="1"/>
    </row>
    <row r="47" spans="1:30" s="97" customFormat="1" ht="15.95" customHeight="1">
      <c r="A47" s="98"/>
      <c r="B47" s="98"/>
      <c r="C47" s="98"/>
      <c r="D47" s="98"/>
      <c r="E47" s="98"/>
      <c r="F47" s="98"/>
      <c r="G47" s="98"/>
      <c r="H47" s="98"/>
      <c r="I47" s="98"/>
      <c r="J47" s="98"/>
      <c r="K47" s="98"/>
      <c r="L47" s="98"/>
      <c r="M47" s="98"/>
      <c r="N47" s="98"/>
      <c r="O47" s="98"/>
      <c r="P47" s="98"/>
      <c r="Q47" s="98"/>
      <c r="R47" s="98"/>
      <c r="S47" s="98"/>
      <c r="T47" s="98"/>
      <c r="U47" s="98"/>
      <c r="V47" s="98"/>
      <c r="W47" s="98"/>
      <c r="X47" s="98"/>
      <c r="Y47" s="98"/>
      <c r="Z47" s="98"/>
      <c r="AA47" s="98"/>
      <c r="AD47" s="1"/>
    </row>
    <row r="48" spans="1:30" s="97" customFormat="1" ht="15.95" customHeight="1">
      <c r="A48" s="98"/>
      <c r="B48" s="98"/>
      <c r="C48" s="98"/>
      <c r="D48" s="98"/>
      <c r="E48" s="98"/>
      <c r="F48" s="98"/>
      <c r="G48" s="98"/>
      <c r="H48" s="98"/>
      <c r="I48" s="98"/>
      <c r="J48" s="98"/>
      <c r="K48" s="98"/>
      <c r="L48" s="98"/>
      <c r="M48" s="98"/>
      <c r="N48" s="98"/>
      <c r="O48" s="98"/>
      <c r="P48" s="98"/>
      <c r="Q48" s="98"/>
      <c r="R48" s="98"/>
      <c r="S48" s="98"/>
      <c r="T48" s="98"/>
      <c r="U48" s="98"/>
      <c r="V48" s="98"/>
      <c r="W48" s="98"/>
      <c r="X48" s="98"/>
      <c r="Y48" s="98"/>
      <c r="Z48" s="98"/>
      <c r="AA48" s="98"/>
      <c r="AD48" s="1"/>
    </row>
    <row r="49" spans="1:30" s="97" customFormat="1" ht="15.95" customHeight="1">
      <c r="A49" s="98"/>
      <c r="B49" s="98"/>
      <c r="C49" s="98"/>
      <c r="D49" s="98"/>
      <c r="E49" s="98"/>
      <c r="F49" s="98"/>
      <c r="G49" s="98"/>
      <c r="H49" s="98"/>
      <c r="I49" s="98"/>
      <c r="J49" s="98"/>
      <c r="K49" s="98"/>
      <c r="L49" s="98"/>
      <c r="M49" s="98"/>
      <c r="N49" s="98"/>
      <c r="O49" s="98"/>
      <c r="P49" s="98"/>
      <c r="Q49" s="98"/>
      <c r="R49" s="98"/>
      <c r="S49" s="98"/>
      <c r="T49" s="98"/>
      <c r="U49" s="98"/>
      <c r="V49" s="98"/>
      <c r="W49" s="98"/>
      <c r="X49" s="98"/>
      <c r="Y49" s="98"/>
      <c r="Z49" s="98"/>
      <c r="AA49" s="98"/>
      <c r="AD49" s="1"/>
    </row>
    <row r="50" spans="1:30" s="97" customFormat="1" ht="15.95" customHeight="1">
      <c r="A50" s="98"/>
      <c r="B50" s="98"/>
      <c r="C50" s="98"/>
      <c r="D50" s="98"/>
      <c r="E50" s="98"/>
      <c r="F50" s="98"/>
      <c r="G50" s="98"/>
      <c r="H50" s="98"/>
      <c r="I50" s="98"/>
      <c r="J50" s="98"/>
      <c r="K50" s="98"/>
      <c r="L50" s="98"/>
      <c r="M50" s="98"/>
      <c r="N50" s="98"/>
      <c r="O50" s="98"/>
      <c r="P50" s="98"/>
      <c r="Q50" s="98"/>
      <c r="R50" s="98"/>
      <c r="S50" s="98"/>
      <c r="T50" s="98"/>
      <c r="U50" s="98"/>
      <c r="V50" s="98"/>
      <c r="W50" s="98"/>
      <c r="X50" s="98"/>
      <c r="Y50" s="98"/>
      <c r="Z50" s="98"/>
      <c r="AA50" s="98"/>
      <c r="AD50" s="1"/>
    </row>
    <row r="51" spans="1:30" s="97" customFormat="1" ht="15.95" customHeight="1">
      <c r="A51" s="98"/>
      <c r="B51" s="98"/>
      <c r="C51" s="98"/>
      <c r="D51" s="98"/>
      <c r="E51" s="98"/>
      <c r="F51" s="98"/>
      <c r="G51" s="98"/>
      <c r="H51" s="98"/>
      <c r="I51" s="98"/>
      <c r="J51" s="98"/>
      <c r="K51" s="98"/>
      <c r="L51" s="98"/>
      <c r="M51" s="98"/>
      <c r="N51" s="98"/>
      <c r="O51" s="98"/>
      <c r="P51" s="98"/>
      <c r="Q51" s="98"/>
      <c r="R51" s="98"/>
      <c r="S51" s="98"/>
      <c r="T51" s="98"/>
      <c r="U51" s="98"/>
      <c r="V51" s="98"/>
      <c r="W51" s="98"/>
      <c r="X51" s="98"/>
      <c r="Y51" s="98"/>
      <c r="Z51" s="98"/>
      <c r="AA51" s="98"/>
      <c r="AD51" s="1"/>
    </row>
    <row r="52" spans="1:30" s="97" customFormat="1" ht="15.95" customHeight="1">
      <c r="A52" s="98"/>
      <c r="B52" s="98"/>
      <c r="C52" s="98"/>
      <c r="D52" s="98"/>
      <c r="E52" s="98"/>
      <c r="F52" s="98"/>
      <c r="G52" s="98"/>
      <c r="H52" s="98"/>
      <c r="I52" s="98"/>
      <c r="J52" s="98"/>
      <c r="K52" s="98"/>
      <c r="L52" s="98"/>
      <c r="M52" s="98"/>
      <c r="N52" s="98"/>
      <c r="O52" s="98"/>
      <c r="P52" s="98"/>
      <c r="Q52" s="98"/>
      <c r="R52" s="98"/>
      <c r="S52" s="98"/>
      <c r="T52" s="98"/>
      <c r="U52" s="98"/>
      <c r="V52" s="98"/>
      <c r="W52" s="98"/>
      <c r="X52" s="98"/>
      <c r="Y52" s="98"/>
      <c r="Z52" s="98"/>
      <c r="AA52" s="98"/>
      <c r="AD52" s="1"/>
    </row>
    <row r="53" spans="1:30" s="97" customFormat="1" ht="15.95" customHeight="1">
      <c r="A53" s="98"/>
      <c r="B53" s="98"/>
      <c r="C53" s="98"/>
      <c r="D53" s="98"/>
      <c r="E53" s="98"/>
      <c r="F53" s="98"/>
      <c r="G53" s="98"/>
      <c r="H53" s="98"/>
      <c r="I53" s="98"/>
      <c r="J53" s="98"/>
      <c r="K53" s="98"/>
      <c r="L53" s="98"/>
      <c r="M53" s="98"/>
      <c r="N53" s="98"/>
      <c r="O53" s="98"/>
      <c r="P53" s="98"/>
      <c r="Q53" s="98"/>
      <c r="R53" s="98"/>
      <c r="S53" s="98"/>
      <c r="T53" s="98"/>
      <c r="U53" s="98"/>
      <c r="V53" s="98"/>
      <c r="W53" s="98"/>
      <c r="X53" s="98"/>
      <c r="Y53" s="98"/>
      <c r="Z53" s="98"/>
      <c r="AA53" s="98"/>
      <c r="AD53" s="1"/>
    </row>
    <row r="54" spans="1:30" s="97" customFormat="1" ht="15.95" customHeight="1">
      <c r="A54" s="98"/>
      <c r="B54" s="98"/>
      <c r="C54" s="98"/>
      <c r="D54" s="98"/>
      <c r="E54" s="98"/>
      <c r="F54" s="98"/>
      <c r="G54" s="98"/>
      <c r="H54" s="98"/>
      <c r="I54" s="98"/>
      <c r="J54" s="98"/>
      <c r="K54" s="98"/>
      <c r="L54" s="98"/>
      <c r="M54" s="98"/>
      <c r="N54" s="98"/>
      <c r="O54" s="98"/>
      <c r="P54" s="98"/>
      <c r="Q54" s="98"/>
      <c r="R54" s="98"/>
      <c r="S54" s="98"/>
      <c r="T54" s="98"/>
      <c r="U54" s="98"/>
      <c r="V54" s="98"/>
      <c r="W54" s="98"/>
      <c r="X54" s="98"/>
      <c r="Y54" s="98"/>
      <c r="Z54" s="98"/>
      <c r="AA54" s="98"/>
      <c r="AD54" s="1"/>
    </row>
    <row r="55" spans="1:30" s="97" customFormat="1" ht="15.95" customHeight="1">
      <c r="A55" s="98"/>
      <c r="B55" s="98"/>
      <c r="C55" s="98"/>
      <c r="D55" s="98"/>
      <c r="E55" s="98"/>
      <c r="F55" s="98"/>
      <c r="G55" s="98"/>
      <c r="H55" s="98"/>
      <c r="I55" s="98"/>
      <c r="J55" s="98"/>
      <c r="K55" s="98"/>
      <c r="L55" s="98"/>
      <c r="M55" s="98"/>
      <c r="N55" s="98"/>
      <c r="O55" s="98"/>
      <c r="P55" s="98"/>
      <c r="Q55" s="98"/>
      <c r="R55" s="98"/>
      <c r="S55" s="98"/>
      <c r="T55" s="98"/>
      <c r="U55" s="98"/>
      <c r="V55" s="98"/>
      <c r="W55" s="98"/>
      <c r="X55" s="98"/>
      <c r="Y55" s="98"/>
      <c r="Z55" s="98"/>
      <c r="AA55" s="98"/>
      <c r="AD55" s="1"/>
    </row>
    <row r="56" spans="1:30" s="97" customFormat="1" ht="15.95" customHeight="1">
      <c r="A56" s="98"/>
      <c r="B56" s="98"/>
      <c r="C56" s="98"/>
      <c r="D56" s="98"/>
      <c r="E56" s="98"/>
      <c r="F56" s="98"/>
      <c r="G56" s="98"/>
      <c r="H56" s="98"/>
      <c r="I56" s="98"/>
      <c r="J56" s="98"/>
      <c r="K56" s="98"/>
      <c r="L56" s="98"/>
      <c r="M56" s="98"/>
      <c r="N56" s="98"/>
      <c r="O56" s="98"/>
      <c r="P56" s="98"/>
      <c r="Q56" s="98"/>
      <c r="R56" s="98"/>
      <c r="S56" s="98"/>
      <c r="T56" s="98"/>
      <c r="U56" s="98"/>
      <c r="V56" s="98"/>
      <c r="W56" s="98"/>
      <c r="X56" s="98"/>
      <c r="Y56" s="98"/>
      <c r="Z56" s="98"/>
      <c r="AA56" s="98"/>
      <c r="AD56" s="1"/>
    </row>
    <row r="57" spans="1:30" s="97" customFormat="1" ht="15.95" customHeight="1">
      <c r="B57" s="98"/>
      <c r="AD57" s="1"/>
    </row>
    <row r="58" spans="1:30" s="97" customFormat="1" ht="15.95" customHeight="1">
      <c r="B58" s="98"/>
      <c r="AD58" s="1"/>
    </row>
    <row r="59" spans="1:30" s="97" customFormat="1" ht="15.95" customHeight="1">
      <c r="B59" s="98"/>
      <c r="AD59" s="1"/>
    </row>
    <row r="60" spans="1:30" s="97" customFormat="1" ht="15.95" customHeight="1">
      <c r="B60" s="98"/>
      <c r="AD60" s="1"/>
    </row>
    <row r="61" spans="1:30" s="97" customFormat="1" ht="15.95" customHeight="1">
      <c r="B61" s="98"/>
      <c r="AD61" s="1"/>
    </row>
    <row r="62" spans="1:30" s="97" customFormat="1" ht="15.95" customHeight="1">
      <c r="B62" s="98"/>
      <c r="AD62" s="1"/>
    </row>
    <row r="63" spans="1:30" s="97" customFormat="1">
      <c r="AD63" s="1"/>
    </row>
    <row r="64" spans="1:30" s="97" customFormat="1">
      <c r="A64" s="98"/>
      <c r="B64" s="38"/>
      <c r="C64" s="38"/>
      <c r="D64" s="38"/>
      <c r="E64" s="38"/>
      <c r="F64" s="38"/>
      <c r="G64" s="38"/>
      <c r="H64" s="38"/>
      <c r="I64" s="38"/>
      <c r="J64" s="38"/>
      <c r="K64" s="38"/>
      <c r="L64" s="38"/>
      <c r="M64" s="38"/>
      <c r="N64" s="38"/>
      <c r="O64" s="38"/>
      <c r="P64" s="38"/>
      <c r="Q64" s="38"/>
      <c r="R64" s="38"/>
      <c r="S64" s="38"/>
      <c r="T64" s="38"/>
      <c r="U64" s="38"/>
      <c r="V64" s="38"/>
      <c r="W64" s="38"/>
      <c r="X64" s="38"/>
      <c r="Y64" s="98"/>
      <c r="Z64" s="98"/>
      <c r="AA64" s="98"/>
      <c r="AD64" s="1"/>
    </row>
    <row r="65" spans="1:30" s="97" customFormat="1">
      <c r="A65" s="98"/>
      <c r="B65" s="98"/>
      <c r="C65" s="98"/>
      <c r="D65" s="98"/>
      <c r="E65" s="98"/>
      <c r="F65" s="98"/>
      <c r="G65" s="98"/>
      <c r="H65" s="98"/>
      <c r="I65" s="98"/>
      <c r="J65" s="98"/>
      <c r="K65" s="98"/>
      <c r="L65" s="98"/>
      <c r="M65" s="98"/>
      <c r="N65" s="98"/>
      <c r="O65" s="98"/>
      <c r="P65" s="98"/>
      <c r="Q65" s="98"/>
      <c r="R65" s="98"/>
      <c r="S65" s="98"/>
      <c r="T65" s="98"/>
      <c r="U65" s="98"/>
      <c r="V65" s="98"/>
      <c r="W65" s="98"/>
      <c r="X65" s="98"/>
      <c r="Y65" s="98"/>
      <c r="Z65" s="98"/>
      <c r="AA65" s="98"/>
      <c r="AD65" s="1"/>
    </row>
    <row r="66" spans="1:30" s="97" customFormat="1">
      <c r="A66" s="98"/>
      <c r="B66" s="98"/>
      <c r="C66" s="98"/>
      <c r="D66" s="98"/>
      <c r="E66" s="98"/>
      <c r="F66" s="98"/>
      <c r="G66" s="98"/>
      <c r="H66" s="98"/>
      <c r="I66" s="98"/>
      <c r="J66" s="98"/>
      <c r="K66" s="98"/>
      <c r="L66" s="98"/>
      <c r="M66" s="98"/>
      <c r="N66" s="98"/>
      <c r="O66" s="98"/>
      <c r="P66" s="98"/>
      <c r="Q66" s="98"/>
      <c r="R66" s="98"/>
      <c r="S66" s="98"/>
      <c r="T66" s="98"/>
      <c r="U66" s="98"/>
      <c r="V66" s="98"/>
      <c r="W66" s="98"/>
      <c r="X66" s="98"/>
      <c r="Y66" s="98"/>
      <c r="Z66" s="98"/>
      <c r="AA66" s="98"/>
      <c r="AD66" s="1"/>
    </row>
    <row r="67" spans="1:30" s="97" customFormat="1">
      <c r="A67" s="98"/>
      <c r="B67" s="98"/>
      <c r="C67" s="98"/>
      <c r="D67" s="98"/>
      <c r="E67" s="98"/>
      <c r="F67" s="98"/>
      <c r="G67" s="98"/>
      <c r="H67" s="98"/>
      <c r="I67" s="98"/>
      <c r="J67" s="98"/>
      <c r="K67" s="98"/>
      <c r="L67" s="98"/>
      <c r="M67" s="98"/>
      <c r="N67" s="98"/>
      <c r="O67" s="98"/>
      <c r="P67" s="98"/>
      <c r="Q67" s="98"/>
      <c r="R67" s="98"/>
      <c r="S67" s="98"/>
      <c r="T67" s="98"/>
      <c r="U67" s="98"/>
      <c r="V67" s="98"/>
      <c r="W67" s="98"/>
      <c r="X67" s="98"/>
      <c r="Y67" s="98"/>
      <c r="Z67" s="98"/>
      <c r="AA67" s="98"/>
      <c r="AD67" s="1"/>
    </row>
    <row r="68" spans="1:30" s="97" customFormat="1">
      <c r="A68" s="98"/>
      <c r="B68" s="98"/>
      <c r="C68" s="98"/>
      <c r="D68" s="98"/>
      <c r="E68" s="98"/>
      <c r="F68" s="98"/>
      <c r="G68" s="98"/>
      <c r="H68" s="98"/>
      <c r="I68" s="98"/>
      <c r="J68" s="98"/>
      <c r="K68" s="98"/>
      <c r="L68" s="98"/>
      <c r="M68" s="98"/>
      <c r="N68" s="98"/>
      <c r="O68" s="98"/>
      <c r="P68" s="98"/>
      <c r="Q68" s="98"/>
      <c r="R68" s="98"/>
      <c r="S68" s="98"/>
      <c r="T68" s="98"/>
      <c r="U68" s="98"/>
      <c r="V68" s="98"/>
      <c r="W68" s="98"/>
      <c r="X68" s="98"/>
      <c r="Y68" s="98"/>
      <c r="Z68" s="98"/>
      <c r="AA68" s="98"/>
      <c r="AD68" s="1"/>
    </row>
    <row r="69" spans="1:30" s="97" customFormat="1">
      <c r="A69" s="98"/>
      <c r="B69" s="98"/>
      <c r="C69" s="98"/>
      <c r="D69" s="98"/>
      <c r="E69" s="98"/>
      <c r="F69" s="98"/>
      <c r="G69" s="98"/>
      <c r="H69" s="98"/>
      <c r="I69" s="98"/>
      <c r="J69" s="98"/>
      <c r="K69" s="98"/>
      <c r="L69" s="98"/>
      <c r="M69" s="98"/>
      <c r="N69" s="98"/>
      <c r="O69" s="98"/>
      <c r="P69" s="98"/>
      <c r="Q69" s="98"/>
      <c r="R69" s="98"/>
      <c r="S69" s="98"/>
      <c r="T69" s="98"/>
      <c r="U69" s="98"/>
      <c r="V69" s="98"/>
      <c r="W69" s="98"/>
      <c r="X69" s="98"/>
      <c r="Y69" s="98"/>
      <c r="Z69" s="98"/>
      <c r="AA69" s="98"/>
      <c r="AD69" s="1"/>
    </row>
    <row r="70" spans="1:30" s="97" customFormat="1">
      <c r="A70" s="98"/>
      <c r="B70" s="98"/>
      <c r="C70" s="98"/>
      <c r="D70" s="98"/>
      <c r="E70" s="98"/>
      <c r="F70" s="98"/>
      <c r="G70" s="98"/>
      <c r="H70" s="98"/>
      <c r="I70" s="98"/>
      <c r="J70" s="98"/>
      <c r="K70" s="98"/>
      <c r="L70" s="98"/>
      <c r="M70" s="98"/>
      <c r="N70" s="98"/>
      <c r="O70" s="98"/>
      <c r="P70" s="98"/>
      <c r="Q70" s="98"/>
      <c r="R70" s="98"/>
      <c r="S70" s="98"/>
      <c r="T70" s="98"/>
      <c r="U70" s="98"/>
      <c r="V70" s="98"/>
      <c r="W70" s="98"/>
      <c r="X70" s="98"/>
      <c r="Y70" s="98"/>
      <c r="Z70" s="98"/>
      <c r="AA70" s="98"/>
      <c r="AD70" s="1"/>
    </row>
    <row r="71" spans="1:30" s="97" customFormat="1">
      <c r="A71" s="98"/>
      <c r="B71" s="98"/>
      <c r="C71" s="98"/>
      <c r="D71" s="98"/>
      <c r="E71" s="98"/>
      <c r="F71" s="98"/>
      <c r="G71" s="98"/>
      <c r="H71" s="98"/>
      <c r="I71" s="98"/>
      <c r="J71" s="98"/>
      <c r="K71" s="98"/>
      <c r="L71" s="98"/>
      <c r="M71" s="98"/>
      <c r="N71" s="98"/>
      <c r="O71" s="98"/>
      <c r="P71" s="98"/>
      <c r="Q71" s="98"/>
      <c r="R71" s="98"/>
      <c r="S71" s="98"/>
      <c r="T71" s="98"/>
      <c r="U71" s="98"/>
      <c r="V71" s="98"/>
      <c r="W71" s="98"/>
      <c r="X71" s="98"/>
      <c r="Y71" s="98"/>
      <c r="Z71" s="98"/>
      <c r="AA71" s="98"/>
      <c r="AD71" s="1"/>
    </row>
    <row r="72" spans="1:30" s="97" customFormat="1">
      <c r="A72" s="98"/>
      <c r="B72" s="98"/>
      <c r="C72" s="98"/>
      <c r="D72" s="98"/>
      <c r="E72" s="98"/>
      <c r="F72" s="98"/>
      <c r="G72" s="98"/>
      <c r="H72" s="98"/>
      <c r="I72" s="98"/>
      <c r="J72" s="98"/>
      <c r="K72" s="98"/>
      <c r="L72" s="98"/>
      <c r="M72" s="98"/>
      <c r="N72" s="98"/>
      <c r="O72" s="98"/>
      <c r="P72" s="98"/>
      <c r="Q72" s="98"/>
      <c r="R72" s="98"/>
      <c r="S72" s="98"/>
      <c r="T72" s="98"/>
      <c r="U72" s="98"/>
      <c r="V72" s="98"/>
      <c r="W72" s="98"/>
      <c r="X72" s="98"/>
      <c r="Y72" s="98"/>
      <c r="Z72" s="98"/>
      <c r="AA72" s="98"/>
      <c r="AD72" s="1"/>
    </row>
    <row r="73" spans="1:30" s="97" customFormat="1">
      <c r="A73" s="98"/>
      <c r="B73" s="98"/>
      <c r="C73" s="98"/>
      <c r="D73" s="98"/>
      <c r="E73" s="98"/>
      <c r="F73" s="98"/>
      <c r="G73" s="98"/>
      <c r="H73" s="98"/>
      <c r="I73" s="98"/>
      <c r="J73" s="98"/>
      <c r="K73" s="98"/>
      <c r="L73" s="98"/>
      <c r="M73" s="98"/>
      <c r="N73" s="98"/>
      <c r="O73" s="98"/>
      <c r="P73" s="98"/>
      <c r="Q73" s="98"/>
      <c r="R73" s="98"/>
      <c r="S73" s="98"/>
      <c r="T73" s="98"/>
      <c r="U73" s="98"/>
      <c r="V73" s="98"/>
      <c r="W73" s="98"/>
      <c r="X73" s="98"/>
      <c r="Y73" s="98"/>
      <c r="Z73" s="98"/>
      <c r="AA73" s="98"/>
      <c r="AD73" s="1"/>
    </row>
    <row r="74" spans="1:30" ht="13.5" customHeight="1">
      <c r="A74" s="6"/>
      <c r="B74" s="3"/>
      <c r="C74" s="3"/>
      <c r="D74" s="3"/>
      <c r="E74" s="3"/>
      <c r="F74" s="3"/>
      <c r="G74" s="3"/>
      <c r="H74" s="213"/>
      <c r="I74" s="213"/>
      <c r="J74" s="213"/>
      <c r="K74" s="213"/>
      <c r="L74" s="213"/>
      <c r="M74" s="213"/>
      <c r="N74" s="213"/>
      <c r="O74" s="213"/>
      <c r="P74" s="213"/>
      <c r="Q74" s="213"/>
      <c r="R74" s="213"/>
      <c r="S74" s="213"/>
      <c r="T74" s="213"/>
      <c r="U74" s="213"/>
      <c r="V74" s="213"/>
      <c r="W74" s="213"/>
      <c r="X74" s="213"/>
      <c r="Y74" s="213"/>
      <c r="Z74" s="213"/>
      <c r="AA74" s="213"/>
    </row>
    <row r="75" spans="1:30">
      <c r="A75" s="6"/>
      <c r="B75" s="3"/>
      <c r="C75" s="3"/>
      <c r="D75" s="3"/>
      <c r="E75" s="3"/>
      <c r="F75" s="3"/>
      <c r="G75" s="3"/>
      <c r="H75" s="213"/>
      <c r="I75" s="213"/>
      <c r="J75" s="213"/>
      <c r="K75" s="213"/>
      <c r="L75" s="213"/>
      <c r="M75" s="213"/>
      <c r="N75" s="213"/>
      <c r="O75" s="213"/>
      <c r="P75" s="213"/>
      <c r="Q75" s="213"/>
      <c r="R75" s="213"/>
      <c r="S75" s="213"/>
      <c r="T75" s="213"/>
      <c r="U75" s="213"/>
      <c r="V75" s="213"/>
      <c r="W75" s="213"/>
      <c r="X75" s="213"/>
      <c r="Y75" s="213"/>
      <c r="Z75" s="213"/>
      <c r="AA75" s="213"/>
    </row>
    <row r="76" spans="1:30">
      <c r="A76" s="6"/>
      <c r="B76" s="98"/>
      <c r="C76" s="3"/>
      <c r="D76" s="3"/>
      <c r="E76" s="3"/>
      <c r="F76" s="3"/>
      <c r="G76" s="3"/>
      <c r="H76" s="213"/>
      <c r="I76" s="213"/>
      <c r="J76" s="213"/>
      <c r="K76" s="213"/>
      <c r="L76" s="213"/>
      <c r="M76" s="213"/>
      <c r="N76" s="213"/>
      <c r="O76" s="213"/>
      <c r="P76" s="213"/>
      <c r="Q76" s="213"/>
      <c r="R76" s="213"/>
      <c r="S76" s="213"/>
      <c r="T76" s="213"/>
      <c r="U76" s="213"/>
      <c r="V76" s="213"/>
      <c r="W76" s="213"/>
      <c r="X76" s="213"/>
      <c r="Y76" s="213"/>
      <c r="Z76" s="213"/>
      <c r="AA76" s="213"/>
    </row>
    <row r="77" spans="1:30">
      <c r="A77" s="6"/>
      <c r="B77" s="98"/>
      <c r="C77" s="3"/>
      <c r="D77" s="3"/>
      <c r="E77" s="3"/>
      <c r="F77" s="3"/>
      <c r="G77" s="3"/>
      <c r="H77" s="3"/>
      <c r="I77" s="3"/>
      <c r="J77" s="3"/>
      <c r="K77" s="3"/>
      <c r="L77" s="6"/>
      <c r="M77" s="3"/>
      <c r="N77" s="6"/>
      <c r="O77" s="3"/>
      <c r="P77" s="6"/>
      <c r="Q77" s="3"/>
      <c r="R77" s="3"/>
      <c r="S77" s="2"/>
      <c r="T77" s="2"/>
      <c r="U77" s="3"/>
      <c r="V77" s="3"/>
      <c r="W77" s="3"/>
      <c r="X77" s="3"/>
      <c r="Y77" s="3"/>
      <c r="Z77" s="3"/>
      <c r="AA77" s="3"/>
    </row>
    <row r="78" spans="1:30">
      <c r="A78" s="6"/>
      <c r="B78" s="3"/>
      <c r="C78" s="3"/>
      <c r="D78" s="3"/>
      <c r="E78" s="3"/>
      <c r="F78" s="3"/>
      <c r="G78" s="3"/>
      <c r="H78" s="3"/>
      <c r="I78" s="3"/>
      <c r="J78" s="3"/>
      <c r="K78" s="3"/>
      <c r="L78" s="6"/>
      <c r="M78" s="3"/>
      <c r="N78" s="6"/>
      <c r="O78" s="3"/>
      <c r="P78" s="6"/>
      <c r="Q78" s="3"/>
      <c r="R78" s="3"/>
      <c r="S78" s="2"/>
      <c r="T78" s="2"/>
      <c r="U78" s="3"/>
      <c r="V78" s="3"/>
      <c r="W78" s="3"/>
      <c r="X78" s="3"/>
      <c r="Y78" s="3"/>
      <c r="Z78" s="3"/>
      <c r="AA78" s="3"/>
    </row>
    <row r="79" spans="1:30" ht="13.5" customHeight="1">
      <c r="C79" s="3"/>
      <c r="D79" s="3"/>
      <c r="E79" s="3"/>
      <c r="F79" s="3"/>
      <c r="G79" s="3"/>
      <c r="H79" s="3"/>
      <c r="I79" s="3"/>
      <c r="J79" s="3"/>
      <c r="K79" s="3"/>
      <c r="L79" s="3"/>
      <c r="M79" s="3"/>
      <c r="N79" s="3"/>
      <c r="O79" s="3"/>
      <c r="P79" s="3"/>
      <c r="Q79" s="3"/>
      <c r="R79" s="3"/>
      <c r="S79" s="2"/>
      <c r="T79" s="2"/>
      <c r="U79" s="3"/>
      <c r="V79" s="3"/>
      <c r="W79" s="3"/>
      <c r="X79" s="3"/>
      <c r="Y79" s="3"/>
      <c r="Z79" s="3"/>
      <c r="AA79" s="3"/>
    </row>
    <row r="80" spans="1:30" ht="15" customHeight="1">
      <c r="A80" s="6"/>
      <c r="C80" s="3"/>
      <c r="D80" s="3"/>
      <c r="E80" s="5"/>
      <c r="F80" s="3"/>
      <c r="G80" s="3"/>
      <c r="H80" s="3"/>
      <c r="I80" s="5"/>
      <c r="J80" s="3"/>
      <c r="K80" s="3"/>
      <c r="L80" s="6"/>
      <c r="M80" s="3"/>
      <c r="N80" s="3"/>
      <c r="O80" s="3"/>
      <c r="P80" s="3"/>
      <c r="Q80" s="3"/>
      <c r="R80" s="5"/>
      <c r="S80" s="1473"/>
      <c r="T80" s="1473"/>
      <c r="U80" s="1473"/>
      <c r="V80" s="1473"/>
      <c r="W80" s="1473"/>
      <c r="X80" s="1473"/>
      <c r="Y80" s="1473"/>
      <c r="Z80" s="1473"/>
      <c r="AA80" s="5"/>
    </row>
    <row r="81" spans="1:27" ht="15" customHeight="1">
      <c r="A81" s="2"/>
      <c r="B81" s="2"/>
      <c r="C81" s="2"/>
      <c r="D81" s="2"/>
      <c r="E81" s="5"/>
      <c r="F81" s="1473"/>
      <c r="G81" s="1473"/>
      <c r="H81" s="1473"/>
      <c r="I81" s="5"/>
      <c r="J81" s="2"/>
      <c r="K81" s="3"/>
      <c r="L81" s="3"/>
      <c r="M81" s="3"/>
      <c r="N81" s="3"/>
      <c r="O81" s="3"/>
      <c r="P81" s="3"/>
      <c r="Q81" s="3"/>
      <c r="R81" s="5"/>
      <c r="S81" s="1473"/>
      <c r="T81" s="1473"/>
      <c r="U81" s="1473"/>
      <c r="V81" s="1473"/>
      <c r="W81" s="1473"/>
      <c r="X81" s="1473"/>
      <c r="Y81" s="1473"/>
      <c r="Z81" s="1473"/>
      <c r="AA81" s="33"/>
    </row>
    <row r="82" spans="1:27" ht="15" customHeight="1">
      <c r="A82" s="2"/>
      <c r="B82" s="2"/>
      <c r="C82" s="2"/>
      <c r="D82" s="2"/>
      <c r="E82" s="5"/>
      <c r="F82" s="1473"/>
      <c r="G82" s="1473"/>
      <c r="H82" s="1473"/>
      <c r="I82" s="5"/>
      <c r="J82" s="2"/>
      <c r="K82" s="3"/>
      <c r="L82" s="3"/>
      <c r="M82" s="3"/>
      <c r="N82" s="3"/>
      <c r="O82" s="3"/>
      <c r="P82" s="3"/>
      <c r="Q82" s="3"/>
      <c r="R82" s="5"/>
      <c r="S82" s="1473"/>
      <c r="T82" s="1473"/>
      <c r="U82" s="1473"/>
      <c r="V82" s="1473"/>
      <c r="W82" s="1473"/>
      <c r="X82" s="1473"/>
      <c r="Y82" s="1473"/>
      <c r="Z82" s="1473"/>
      <c r="AA82" s="33"/>
    </row>
    <row r="83" spans="1:27" ht="13.5" customHeight="1">
      <c r="A83" s="6"/>
      <c r="B83" s="3"/>
      <c r="C83" s="3"/>
      <c r="D83" s="3"/>
      <c r="E83" s="3"/>
      <c r="F83" s="3"/>
      <c r="G83" s="3"/>
      <c r="H83" s="3"/>
      <c r="I83" s="1531"/>
      <c r="J83" s="1531"/>
      <c r="K83" s="1531"/>
      <c r="L83" s="1531"/>
      <c r="M83" s="1531"/>
      <c r="N83" s="1531"/>
      <c r="O83" s="1531"/>
      <c r="P83" s="1531"/>
      <c r="Q83" s="1531"/>
      <c r="R83" s="1531"/>
      <c r="S83" s="1531"/>
      <c r="T83" s="1531"/>
      <c r="U83" s="1531"/>
      <c r="V83" s="1531"/>
      <c r="W83" s="1531"/>
      <c r="X83" s="1531"/>
      <c r="Y83" s="1531"/>
      <c r="Z83" s="1531"/>
      <c r="AA83" s="1531"/>
    </row>
    <row r="84" spans="1:27" ht="15.75" customHeight="1">
      <c r="A84" s="2"/>
      <c r="B84" s="2"/>
      <c r="C84" s="2"/>
      <c r="D84" s="2"/>
      <c r="E84" s="2"/>
      <c r="F84" s="2"/>
      <c r="G84" s="2"/>
      <c r="H84" s="2"/>
      <c r="I84" s="1531"/>
      <c r="J84" s="1531"/>
      <c r="K84" s="1531"/>
      <c r="L84" s="1531"/>
      <c r="M84" s="1531"/>
      <c r="N84" s="1531"/>
      <c r="O84" s="1531"/>
      <c r="P84" s="1531"/>
      <c r="Q84" s="1531"/>
      <c r="R84" s="1531"/>
      <c r="S84" s="1531"/>
      <c r="T84" s="1531"/>
      <c r="U84" s="1531"/>
      <c r="V84" s="1531"/>
      <c r="W84" s="1531"/>
      <c r="X84" s="1531"/>
      <c r="Y84" s="1531"/>
      <c r="Z84" s="1531"/>
      <c r="AA84" s="1531"/>
    </row>
    <row r="85" spans="1:27" ht="15.75" customHeight="1">
      <c r="A85" s="6"/>
      <c r="B85" s="3"/>
      <c r="C85" s="3"/>
      <c r="D85" s="3"/>
      <c r="E85" s="3"/>
      <c r="F85" s="3"/>
      <c r="G85" s="3"/>
      <c r="H85" s="3"/>
      <c r="I85" s="1531"/>
      <c r="J85" s="1602"/>
      <c r="K85" s="1602"/>
      <c r="L85" s="1602"/>
      <c r="M85" s="1602"/>
      <c r="N85" s="1602"/>
      <c r="O85" s="1602"/>
      <c r="P85" s="1602"/>
      <c r="Q85" s="1602"/>
      <c r="R85" s="1602"/>
      <c r="S85" s="1602"/>
      <c r="T85" s="1602"/>
      <c r="U85" s="1602"/>
      <c r="V85" s="1602"/>
      <c r="W85" s="1602"/>
      <c r="X85" s="1602"/>
      <c r="Y85" s="1602"/>
      <c r="Z85" s="1602"/>
      <c r="AA85" s="1602"/>
    </row>
    <row r="86" spans="1:27" ht="15.75" customHeight="1">
      <c r="A86" s="2"/>
      <c r="B86" s="2"/>
      <c r="C86" s="2"/>
      <c r="D86" s="2"/>
      <c r="E86" s="2"/>
      <c r="F86" s="2"/>
      <c r="G86" s="2"/>
      <c r="H86" s="2"/>
      <c r="I86" s="1602"/>
      <c r="J86" s="1602"/>
      <c r="K86" s="1602"/>
      <c r="L86" s="1602"/>
      <c r="M86" s="1602"/>
      <c r="N86" s="1602"/>
      <c r="O86" s="1602"/>
      <c r="P86" s="1602"/>
      <c r="Q86" s="1602"/>
      <c r="R86" s="1602"/>
      <c r="S86" s="1602"/>
      <c r="T86" s="1602"/>
      <c r="U86" s="1602"/>
      <c r="V86" s="1602"/>
      <c r="W86" s="1602"/>
      <c r="X86" s="1602"/>
      <c r="Y86" s="1602"/>
      <c r="Z86" s="1602"/>
      <c r="AA86" s="1602"/>
    </row>
    <row r="87" spans="1:27" ht="18" customHeight="1">
      <c r="A87" s="1501"/>
      <c r="B87" s="1501"/>
      <c r="C87" s="1501"/>
      <c r="D87" s="1501"/>
      <c r="E87" s="1501"/>
      <c r="F87" s="1501"/>
      <c r="G87" s="1501"/>
      <c r="H87" s="1501"/>
      <c r="I87" s="1501"/>
      <c r="J87" s="1501"/>
      <c r="K87" s="1501"/>
      <c r="L87" s="1501"/>
      <c r="M87" s="1501"/>
      <c r="N87" s="1501"/>
      <c r="O87" s="1501"/>
      <c r="P87" s="1501"/>
      <c r="Q87" s="1501"/>
      <c r="R87" s="1501"/>
      <c r="S87" s="1501"/>
      <c r="T87" s="1501"/>
      <c r="U87" s="1501"/>
      <c r="V87" s="1501"/>
      <c r="W87" s="1501"/>
      <c r="X87" s="1501"/>
      <c r="Y87" s="1501"/>
      <c r="Z87" s="1501"/>
      <c r="AA87" s="1501"/>
    </row>
    <row r="88" spans="1:27"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row>
    <row r="89" spans="1:27" ht="15.75" customHeight="1">
      <c r="A89" s="6"/>
      <c r="B89" s="3"/>
      <c r="C89" s="3"/>
      <c r="D89" s="3"/>
      <c r="E89" s="3"/>
      <c r="F89" s="1473"/>
      <c r="G89" s="1473"/>
      <c r="H89" s="1473"/>
      <c r="I89" s="1473"/>
      <c r="K89" s="3"/>
      <c r="L89" s="3"/>
      <c r="M89" s="3"/>
      <c r="N89" s="3"/>
      <c r="O89" s="3"/>
      <c r="P89" s="3"/>
      <c r="Q89" s="3"/>
      <c r="R89" s="3"/>
      <c r="S89" s="3"/>
      <c r="T89" s="3"/>
      <c r="U89" s="3"/>
      <c r="V89" s="3"/>
      <c r="W89" s="3"/>
      <c r="X89" s="3"/>
      <c r="Y89" s="3"/>
      <c r="Z89" s="3"/>
      <c r="AA89" s="3"/>
    </row>
    <row r="90" spans="1:27" ht="15.75" customHeight="1">
      <c r="A90" s="6"/>
      <c r="B90" s="3"/>
      <c r="C90" s="3"/>
      <c r="D90" s="3"/>
      <c r="E90" s="3"/>
      <c r="F90" s="3"/>
      <c r="G90" s="1473"/>
      <c r="H90" s="1473"/>
      <c r="I90" s="3"/>
      <c r="J90" s="1550"/>
      <c r="K90" s="1550"/>
      <c r="L90" s="1550"/>
      <c r="M90" s="1550"/>
      <c r="N90" s="1550"/>
      <c r="O90" s="1550"/>
      <c r="P90" s="1550"/>
      <c r="Q90" s="1550"/>
      <c r="R90" s="1550"/>
      <c r="S90" s="1550"/>
      <c r="T90" s="1550"/>
      <c r="U90" s="1550"/>
      <c r="V90" s="1550"/>
      <c r="W90" s="1550"/>
      <c r="X90" s="1550"/>
      <c r="Y90" s="1550"/>
      <c r="Z90" s="1550"/>
      <c r="AA90" s="1550"/>
    </row>
    <row r="91" spans="1:27" ht="15.75" customHeight="1">
      <c r="A91" s="3"/>
      <c r="B91" s="3"/>
      <c r="C91" s="3"/>
      <c r="D91" s="3"/>
      <c r="E91" s="3"/>
      <c r="F91" s="3"/>
      <c r="G91" s="1473"/>
      <c r="H91" s="1473"/>
      <c r="I91" s="3"/>
      <c r="J91" s="1550"/>
      <c r="K91" s="1550"/>
      <c r="L91" s="1550"/>
      <c r="M91" s="1550"/>
      <c r="N91" s="1550"/>
      <c r="O91" s="1550"/>
      <c r="P91" s="1550"/>
      <c r="Q91" s="1550"/>
      <c r="R91" s="1550"/>
      <c r="S91" s="1550"/>
      <c r="T91" s="1550"/>
      <c r="U91" s="1550"/>
      <c r="V91" s="1550"/>
      <c r="W91" s="1550"/>
      <c r="X91" s="1550"/>
      <c r="Y91" s="1550"/>
      <c r="Z91" s="1550"/>
      <c r="AA91" s="1550"/>
    </row>
    <row r="92" spans="1:27" ht="15.75" customHeight="1">
      <c r="A92" s="3"/>
      <c r="B92" s="3"/>
      <c r="C92" s="3"/>
      <c r="D92" s="3"/>
      <c r="E92" s="3"/>
      <c r="F92" s="3"/>
      <c r="G92" s="1473"/>
      <c r="H92" s="1473"/>
      <c r="I92" s="3"/>
      <c r="J92" s="1550"/>
      <c r="K92" s="1550"/>
      <c r="L92" s="1550"/>
      <c r="M92" s="1550"/>
      <c r="N92" s="1550"/>
      <c r="O92" s="1550"/>
      <c r="P92" s="1550"/>
      <c r="Q92" s="1550"/>
      <c r="R92" s="1550"/>
      <c r="S92" s="1550"/>
      <c r="T92" s="1550"/>
      <c r="U92" s="1550"/>
      <c r="V92" s="1550"/>
      <c r="W92" s="1550"/>
      <c r="X92" s="1550"/>
      <c r="Y92" s="1550"/>
      <c r="Z92" s="1550"/>
      <c r="AA92" s="1550"/>
    </row>
    <row r="93" spans="1:27"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row>
    <row r="94" spans="1:27" ht="15.75" customHeight="1">
      <c r="A94" s="6"/>
      <c r="B94" s="3"/>
      <c r="C94" s="3"/>
      <c r="D94" s="3"/>
      <c r="E94" s="3"/>
      <c r="F94" s="3"/>
      <c r="G94" s="3"/>
      <c r="H94" s="3"/>
      <c r="I94" s="3"/>
      <c r="J94" s="3"/>
      <c r="K94" s="3"/>
      <c r="L94" s="3"/>
      <c r="M94" s="3"/>
      <c r="N94" s="3"/>
      <c r="O94" s="3"/>
      <c r="P94" s="3"/>
      <c r="Q94" s="3"/>
      <c r="R94" s="3"/>
      <c r="S94" s="3"/>
      <c r="T94" s="3"/>
      <c r="U94" s="3"/>
      <c r="V94" s="3"/>
      <c r="W94" s="3"/>
      <c r="X94" s="3"/>
      <c r="Y94" s="3"/>
      <c r="Z94" s="3"/>
      <c r="AA94" s="3"/>
    </row>
    <row r="95" spans="1:27">
      <c r="A95" s="6"/>
      <c r="B95" s="6"/>
      <c r="C95" s="3"/>
      <c r="D95" s="3"/>
      <c r="E95" s="6"/>
      <c r="F95" s="3"/>
      <c r="G95" s="3"/>
      <c r="H95" s="6"/>
      <c r="I95" s="3"/>
      <c r="J95" s="3"/>
      <c r="K95" s="6"/>
      <c r="L95" s="3"/>
      <c r="M95" s="3"/>
      <c r="N95" s="6"/>
      <c r="O95" s="3"/>
      <c r="P95" s="3"/>
      <c r="Q95" s="3"/>
      <c r="R95" s="6"/>
      <c r="S95" s="3"/>
      <c r="T95" s="3"/>
      <c r="U95" s="3"/>
      <c r="V95" s="3"/>
      <c r="W95" s="6"/>
      <c r="X95" s="7"/>
      <c r="Y95" s="3"/>
      <c r="Z95" s="3"/>
      <c r="AA95" s="2"/>
    </row>
    <row r="96" spans="1:27" ht="15.75" customHeight="1">
      <c r="A96" s="6"/>
      <c r="B96" s="3"/>
      <c r="C96" s="3"/>
      <c r="D96" s="3"/>
      <c r="E96" s="3"/>
      <c r="F96" s="3"/>
      <c r="G96" s="3"/>
      <c r="H96" s="3"/>
      <c r="I96" s="3"/>
      <c r="J96" s="3"/>
      <c r="K96" s="3"/>
      <c r="L96" s="3"/>
      <c r="M96" s="3"/>
      <c r="N96" s="3"/>
      <c r="O96" s="3"/>
      <c r="P96" s="3"/>
      <c r="Q96" s="3"/>
      <c r="R96" s="3"/>
      <c r="S96" s="3"/>
      <c r="T96" s="3"/>
      <c r="U96" s="3"/>
      <c r="V96" s="3"/>
      <c r="W96" s="3"/>
      <c r="X96" s="3"/>
      <c r="Y96" s="3"/>
      <c r="Z96" s="3"/>
      <c r="AA96" s="3"/>
    </row>
    <row r="97" spans="1:27" ht="15.75" customHeight="1">
      <c r="A97" s="6"/>
      <c r="B97" s="3"/>
      <c r="C97" s="3"/>
      <c r="D97" s="3"/>
      <c r="E97" s="3"/>
      <c r="F97" s="3"/>
      <c r="G97" s="3"/>
      <c r="H97" s="3"/>
      <c r="I97" s="3"/>
      <c r="J97" s="3"/>
      <c r="K97" s="3"/>
      <c r="L97" s="3"/>
      <c r="M97" s="3"/>
      <c r="N97" s="3"/>
      <c r="O97" s="3"/>
      <c r="P97" s="3"/>
      <c r="Q97" s="3"/>
      <c r="R97" s="3"/>
      <c r="S97" s="3"/>
      <c r="T97" s="3"/>
      <c r="U97" s="3"/>
      <c r="V97" s="3"/>
      <c r="W97" s="3"/>
      <c r="X97" s="3"/>
      <c r="Y97" s="3"/>
      <c r="Z97" s="3"/>
      <c r="AA97" s="3"/>
    </row>
    <row r="98" spans="1:27" ht="15.75" customHeight="1">
      <c r="A98" s="6"/>
      <c r="B98" s="3"/>
      <c r="C98" s="3"/>
      <c r="D98" s="3"/>
      <c r="E98" s="3"/>
      <c r="F98" s="3"/>
      <c r="G98" s="3"/>
      <c r="H98" s="3"/>
      <c r="I98" s="3"/>
      <c r="J98" s="3"/>
      <c r="K98" s="3"/>
      <c r="L98" s="3"/>
      <c r="M98" s="3"/>
      <c r="N98" s="3"/>
      <c r="O98" s="3"/>
      <c r="P98" s="3"/>
      <c r="Q98" s="3"/>
      <c r="R98" s="3"/>
      <c r="S98" s="3"/>
      <c r="T98" s="3"/>
      <c r="U98" s="3"/>
      <c r="V98" s="3"/>
      <c r="W98" s="3"/>
      <c r="X98" s="3"/>
      <c r="Y98" s="3"/>
      <c r="Z98" s="3"/>
      <c r="AA98" s="3"/>
    </row>
    <row r="99" spans="1:27" ht="15.75" customHeight="1">
      <c r="A99" s="3"/>
      <c r="B99" s="3"/>
      <c r="C99" s="3"/>
      <c r="D99" s="3"/>
      <c r="E99" s="3"/>
      <c r="F99" s="3"/>
      <c r="G99" s="3"/>
      <c r="H99" s="3"/>
      <c r="I99" s="3"/>
      <c r="J99" s="3"/>
      <c r="K99" s="1473"/>
      <c r="L99" s="1473"/>
      <c r="M99" s="1473"/>
      <c r="N99" s="3"/>
      <c r="O99" s="3"/>
      <c r="P99" s="3"/>
      <c r="Q99" s="3"/>
      <c r="R99" s="3"/>
      <c r="S99" s="3"/>
      <c r="T99" s="3"/>
      <c r="U99" s="3"/>
      <c r="V99" s="3"/>
      <c r="W99" s="3"/>
      <c r="X99" s="3"/>
      <c r="Y99" s="3"/>
      <c r="Z99" s="3"/>
      <c r="AA99" s="3"/>
    </row>
    <row r="100" spans="1:27" ht="15.75" customHeight="1">
      <c r="A100" s="3"/>
      <c r="B100" s="3"/>
      <c r="C100" s="3"/>
      <c r="D100" s="3"/>
      <c r="E100" s="3"/>
      <c r="F100" s="3"/>
      <c r="G100" s="3"/>
      <c r="H100" s="3"/>
      <c r="I100" s="3"/>
      <c r="J100" s="3"/>
      <c r="K100" s="1473"/>
      <c r="L100" s="1473"/>
      <c r="M100" s="1473"/>
      <c r="N100" s="3"/>
      <c r="O100" s="3"/>
      <c r="P100" s="3"/>
      <c r="Q100" s="3"/>
      <c r="R100" s="3"/>
      <c r="S100" s="3"/>
      <c r="T100" s="3"/>
      <c r="U100" s="3"/>
      <c r="V100" s="3"/>
      <c r="W100" s="3"/>
      <c r="X100" s="3"/>
      <c r="Y100" s="3"/>
      <c r="Z100" s="3"/>
      <c r="AA100" s="3"/>
    </row>
    <row r="101" spans="1:27" ht="15.75" customHeight="1">
      <c r="A101" s="3"/>
      <c r="B101" s="3"/>
      <c r="C101" s="3"/>
      <c r="D101" s="3"/>
      <c r="E101" s="3"/>
      <c r="F101" s="3"/>
      <c r="G101" s="3"/>
      <c r="H101" s="3"/>
      <c r="I101" s="3"/>
      <c r="J101" s="3"/>
      <c r="K101" s="1473"/>
      <c r="L101" s="1473"/>
      <c r="M101" s="1473"/>
      <c r="N101" s="3"/>
      <c r="O101" s="3"/>
      <c r="P101" s="3"/>
      <c r="Q101" s="3"/>
      <c r="R101" s="3"/>
      <c r="S101" s="3"/>
      <c r="T101" s="3"/>
      <c r="U101" s="3"/>
      <c r="V101" s="3"/>
      <c r="W101" s="3"/>
      <c r="X101" s="3"/>
      <c r="Y101" s="3"/>
      <c r="Z101" s="3"/>
      <c r="AA101" s="3"/>
    </row>
    <row r="102" spans="1:27" ht="15.75" customHeight="1">
      <c r="A102" s="3"/>
      <c r="B102" s="3"/>
      <c r="C102" s="3"/>
      <c r="D102" s="3"/>
      <c r="E102" s="3"/>
      <c r="F102" s="3"/>
      <c r="G102" s="3"/>
      <c r="H102" s="3"/>
      <c r="I102" s="3"/>
      <c r="J102" s="3"/>
      <c r="K102" s="1473"/>
      <c r="L102" s="1473"/>
      <c r="M102" s="1473"/>
      <c r="N102" s="3"/>
      <c r="O102" s="3"/>
      <c r="P102" s="3"/>
      <c r="Q102" s="3"/>
      <c r="R102" s="3"/>
      <c r="S102" s="3"/>
      <c r="T102" s="3"/>
      <c r="U102" s="3"/>
      <c r="V102" s="3"/>
      <c r="W102" s="3"/>
      <c r="X102" s="3"/>
      <c r="Y102" s="3"/>
      <c r="Z102" s="3"/>
      <c r="AA102" s="3"/>
    </row>
    <row r="103" spans="1:27" ht="15.75" customHeight="1">
      <c r="A103" s="6"/>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row>
    <row r="104" spans="1:27" ht="15.75" customHeight="1">
      <c r="A104" s="3"/>
      <c r="B104" s="3"/>
      <c r="C104" s="3"/>
      <c r="D104" s="3"/>
      <c r="E104" s="3"/>
      <c r="F104" s="3"/>
      <c r="G104" s="3"/>
      <c r="H104" s="3"/>
      <c r="I104" s="3"/>
      <c r="J104" s="3"/>
      <c r="K104" s="1485"/>
      <c r="L104" s="1485"/>
      <c r="M104" s="1485"/>
      <c r="N104" s="1485"/>
      <c r="O104" s="3"/>
      <c r="P104" s="3"/>
      <c r="Q104" s="3"/>
      <c r="R104" s="3"/>
      <c r="S104" s="3"/>
      <c r="T104" s="3"/>
      <c r="U104" s="3"/>
      <c r="V104" s="3"/>
      <c r="W104" s="3"/>
      <c r="X104" s="3"/>
      <c r="Y104" s="3"/>
      <c r="Z104" s="3"/>
      <c r="AA104" s="3"/>
    </row>
    <row r="105" spans="1:27" ht="15.75" customHeight="1">
      <c r="A105" s="3"/>
      <c r="B105" s="3"/>
      <c r="C105" s="3"/>
      <c r="D105" s="3"/>
      <c r="E105" s="3"/>
      <c r="F105" s="3"/>
      <c r="G105" s="3"/>
      <c r="H105" s="3"/>
      <c r="I105" s="3"/>
      <c r="J105" s="3"/>
      <c r="K105" s="1485"/>
      <c r="L105" s="1485"/>
      <c r="M105" s="1485"/>
      <c r="N105" s="1485"/>
      <c r="O105" s="3"/>
      <c r="P105" s="3"/>
      <c r="Q105" s="3"/>
      <c r="R105" s="3"/>
      <c r="S105" s="3"/>
      <c r="T105" s="3"/>
      <c r="U105" s="3"/>
      <c r="V105" s="3"/>
      <c r="W105" s="3"/>
      <c r="X105" s="3"/>
      <c r="Y105" s="3"/>
      <c r="Z105" s="3"/>
      <c r="AA105" s="3"/>
    </row>
    <row r="106" spans="1:27" ht="15.75" customHeight="1">
      <c r="A106" s="6"/>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row>
    <row r="107" spans="1:27" ht="15.75" customHeight="1">
      <c r="A107" s="6"/>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row>
    <row r="108" spans="1:27" ht="15.75" customHeight="1">
      <c r="A108" s="3"/>
      <c r="B108" s="3"/>
      <c r="C108" s="3"/>
      <c r="D108" s="3"/>
      <c r="E108" s="3"/>
      <c r="F108" s="3"/>
      <c r="G108" s="3"/>
      <c r="H108" s="3"/>
      <c r="I108" s="3"/>
      <c r="J108" s="3"/>
      <c r="K108" s="3"/>
      <c r="L108" s="3"/>
      <c r="M108" s="3"/>
      <c r="N108" s="3"/>
      <c r="O108" s="3"/>
      <c r="P108" s="3"/>
      <c r="Q108" s="3"/>
      <c r="R108" s="3"/>
      <c r="S108" s="3"/>
      <c r="T108" s="3"/>
      <c r="U108" s="6"/>
      <c r="V108" s="3"/>
      <c r="W108" s="3"/>
      <c r="X108" s="6"/>
      <c r="Y108" s="3"/>
      <c r="Z108" s="3"/>
      <c r="AA108" s="3"/>
    </row>
    <row r="109" spans="1:27"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row>
    <row r="110" spans="1:27"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row>
    <row r="111" spans="1:27"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row>
    <row r="112" spans="1:27"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row>
    <row r="113" spans="1:27"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row>
    <row r="114" spans="1:27"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row>
    <row r="115" spans="1:27" ht="15.75" customHeight="1">
      <c r="A115" s="6"/>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row>
    <row r="116" spans="1:27" ht="15.75" customHeight="1">
      <c r="A116" s="3"/>
      <c r="B116" s="3"/>
      <c r="C116" s="3"/>
      <c r="D116" s="3"/>
      <c r="E116" s="3"/>
      <c r="F116" s="3"/>
      <c r="G116" s="3"/>
      <c r="H116" s="3"/>
      <c r="I116" s="5"/>
      <c r="J116" s="1473"/>
      <c r="K116" s="1473"/>
      <c r="L116" s="1473"/>
      <c r="M116" s="1473"/>
      <c r="N116" s="5"/>
      <c r="O116" s="5"/>
      <c r="P116" s="1473"/>
      <c r="Q116" s="1473"/>
      <c r="R116" s="1473"/>
      <c r="S116" s="1473"/>
      <c r="T116" s="5"/>
      <c r="U116" s="5"/>
      <c r="V116" s="1473"/>
      <c r="W116" s="1473"/>
      <c r="X116" s="1473"/>
      <c r="Y116" s="1473"/>
      <c r="Z116" s="7"/>
      <c r="AA116" s="3"/>
    </row>
    <row r="117" spans="1:27" ht="15.75" customHeight="1">
      <c r="A117" s="3"/>
      <c r="B117" s="3"/>
      <c r="C117" s="3"/>
      <c r="D117" s="5"/>
      <c r="E117" s="1473"/>
      <c r="F117" s="1473"/>
      <c r="G117" s="5"/>
      <c r="H117" s="3"/>
      <c r="I117" s="5"/>
      <c r="J117" s="1494"/>
      <c r="K117" s="1494"/>
      <c r="L117" s="1494"/>
      <c r="M117" s="1494"/>
      <c r="N117" s="5"/>
      <c r="O117" s="5"/>
      <c r="P117" s="1494"/>
      <c r="Q117" s="1494"/>
      <c r="R117" s="1494"/>
      <c r="S117" s="1494"/>
      <c r="T117" s="5"/>
      <c r="U117" s="5"/>
      <c r="V117" s="1492"/>
      <c r="W117" s="1492"/>
      <c r="X117" s="1492"/>
      <c r="Y117" s="1492"/>
      <c r="Z117" s="3"/>
      <c r="AA117" s="3"/>
    </row>
    <row r="118" spans="1:27" ht="15.75" customHeight="1">
      <c r="A118" s="3"/>
      <c r="B118" s="3"/>
      <c r="C118" s="3"/>
      <c r="D118" s="5"/>
      <c r="E118" s="1473"/>
      <c r="F118" s="1473"/>
      <c r="G118" s="5"/>
      <c r="H118" s="3"/>
      <c r="I118" s="5"/>
      <c r="J118" s="1494"/>
      <c r="K118" s="1494"/>
      <c r="L118" s="1494"/>
      <c r="M118" s="1494"/>
      <c r="N118" s="5"/>
      <c r="O118" s="5"/>
      <c r="P118" s="1494"/>
      <c r="Q118" s="1494"/>
      <c r="R118" s="1494"/>
      <c r="S118" s="1494"/>
      <c r="T118" s="5"/>
      <c r="U118" s="5"/>
      <c r="V118" s="1492"/>
      <c r="W118" s="1492"/>
      <c r="X118" s="1492"/>
      <c r="Y118" s="1492"/>
      <c r="Z118" s="3"/>
      <c r="AA118" s="3"/>
    </row>
    <row r="119" spans="1:27" ht="15.75" customHeight="1">
      <c r="A119" s="3"/>
      <c r="B119" s="3"/>
      <c r="C119" s="3"/>
      <c r="D119" s="5"/>
      <c r="E119" s="1473"/>
      <c r="F119" s="1473"/>
      <c r="G119" s="5"/>
      <c r="H119" s="3"/>
      <c r="I119" s="5"/>
      <c r="J119" s="1494"/>
      <c r="K119" s="1494"/>
      <c r="L119" s="1494"/>
      <c r="M119" s="1494"/>
      <c r="N119" s="5"/>
      <c r="O119" s="5"/>
      <c r="P119" s="1494"/>
      <c r="Q119" s="1494"/>
      <c r="R119" s="1494"/>
      <c r="S119" s="1494"/>
      <c r="T119" s="5"/>
      <c r="U119" s="5"/>
      <c r="V119" s="1492"/>
      <c r="W119" s="1492"/>
      <c r="X119" s="1492"/>
      <c r="Y119" s="1492"/>
      <c r="Z119" s="3"/>
      <c r="AA119" s="3"/>
    </row>
    <row r="120" spans="1:27" ht="15.75" customHeight="1">
      <c r="A120" s="3"/>
      <c r="B120" s="3"/>
      <c r="C120" s="3"/>
      <c r="D120" s="5"/>
      <c r="E120" s="1473"/>
      <c r="F120" s="1473"/>
      <c r="G120" s="5"/>
      <c r="H120" s="3"/>
      <c r="I120" s="5"/>
      <c r="J120" s="1494"/>
      <c r="K120" s="1494"/>
      <c r="L120" s="1494"/>
      <c r="M120" s="1494"/>
      <c r="N120" s="5"/>
      <c r="O120" s="5"/>
      <c r="P120" s="1494"/>
      <c r="Q120" s="1494"/>
      <c r="R120" s="1494"/>
      <c r="S120" s="1494"/>
      <c r="T120" s="5"/>
      <c r="U120" s="5"/>
      <c r="V120" s="1492"/>
      <c r="W120" s="1492"/>
      <c r="X120" s="1492"/>
      <c r="Y120" s="1492"/>
      <c r="Z120" s="3"/>
      <c r="AA120" s="3"/>
    </row>
    <row r="121" spans="1:27" ht="15.75" customHeight="1">
      <c r="A121" s="3"/>
      <c r="B121" s="3"/>
      <c r="C121" s="3"/>
      <c r="D121" s="5"/>
      <c r="E121" s="3"/>
      <c r="F121" s="3"/>
      <c r="G121" s="5"/>
      <c r="H121" s="3"/>
      <c r="I121" s="5"/>
      <c r="J121" s="3"/>
      <c r="K121" s="3"/>
      <c r="L121" s="3"/>
      <c r="M121" s="3"/>
      <c r="N121" s="5"/>
      <c r="O121" s="5"/>
      <c r="P121" s="5"/>
      <c r="Q121" s="3"/>
      <c r="R121" s="3"/>
      <c r="S121" s="5"/>
      <c r="T121" s="5"/>
      <c r="U121" s="5"/>
      <c r="V121" s="3"/>
      <c r="W121" s="3"/>
      <c r="X121" s="3"/>
      <c r="Y121" s="3"/>
      <c r="Z121" s="3"/>
      <c r="AA121" s="3"/>
    </row>
    <row r="122" spans="1:27" ht="15.75" customHeight="1">
      <c r="A122" s="3"/>
      <c r="B122" s="3"/>
      <c r="C122" s="3"/>
      <c r="D122" s="5"/>
      <c r="E122" s="3"/>
      <c r="F122" s="3"/>
      <c r="G122" s="5"/>
      <c r="H122" s="3"/>
      <c r="I122" s="5"/>
      <c r="J122" s="3"/>
      <c r="K122" s="3"/>
      <c r="L122" s="3"/>
      <c r="M122" s="3"/>
      <c r="N122" s="5"/>
      <c r="O122" s="5"/>
      <c r="P122" s="5"/>
      <c r="Q122" s="3"/>
      <c r="R122" s="3"/>
      <c r="S122" s="5"/>
      <c r="T122" s="5"/>
      <c r="U122" s="5"/>
      <c r="V122" s="3"/>
      <c r="W122" s="3"/>
      <c r="X122" s="3"/>
      <c r="Y122" s="3"/>
      <c r="Z122" s="3"/>
      <c r="AA122" s="3"/>
    </row>
    <row r="123" spans="1:27" ht="15.75" customHeight="1">
      <c r="A123" s="3"/>
      <c r="B123" s="3"/>
      <c r="C123" s="3"/>
      <c r="D123" s="5"/>
      <c r="E123" s="3"/>
      <c r="F123" s="3"/>
      <c r="G123" s="5"/>
      <c r="H123" s="3"/>
      <c r="I123" s="5"/>
      <c r="J123" s="3"/>
      <c r="K123" s="3"/>
      <c r="L123" s="3"/>
      <c r="M123" s="3"/>
      <c r="N123" s="5"/>
      <c r="O123" s="5"/>
      <c r="P123" s="5"/>
      <c r="Q123" s="3"/>
      <c r="R123" s="3"/>
      <c r="S123" s="5"/>
      <c r="T123" s="5"/>
      <c r="U123" s="5"/>
      <c r="V123" s="3"/>
      <c r="W123" s="3"/>
      <c r="X123" s="3"/>
      <c r="Y123" s="3"/>
      <c r="Z123" s="3"/>
      <c r="AA123" s="3"/>
    </row>
    <row r="124" spans="1:27" ht="15.75" customHeight="1">
      <c r="A124" s="3"/>
      <c r="B124" s="3"/>
      <c r="C124" s="3"/>
      <c r="D124" s="5"/>
      <c r="E124" s="3"/>
      <c r="F124" s="3"/>
      <c r="G124" s="5"/>
      <c r="H124" s="3"/>
      <c r="I124" s="5"/>
      <c r="J124" s="3"/>
      <c r="K124" s="3"/>
      <c r="L124" s="3"/>
      <c r="M124" s="3"/>
      <c r="N124" s="5"/>
      <c r="O124" s="5"/>
      <c r="P124" s="5"/>
      <c r="Q124" s="3"/>
      <c r="R124" s="3"/>
      <c r="S124" s="5"/>
      <c r="T124" s="5"/>
      <c r="U124" s="5"/>
      <c r="V124" s="3"/>
      <c r="W124" s="3"/>
      <c r="X124" s="3"/>
      <c r="Y124" s="3"/>
      <c r="Z124" s="3"/>
      <c r="AA124" s="3"/>
    </row>
    <row r="125" spans="1:27" ht="15.75" customHeight="1">
      <c r="A125" s="3"/>
      <c r="B125" s="3"/>
      <c r="C125" s="3"/>
      <c r="D125" s="3"/>
      <c r="E125" s="3"/>
      <c r="F125" s="3"/>
      <c r="G125" s="3"/>
      <c r="H125" s="3"/>
      <c r="I125" s="5"/>
      <c r="J125" s="1494"/>
      <c r="K125" s="1494"/>
      <c r="L125" s="1494"/>
      <c r="M125" s="1494"/>
      <c r="N125" s="5"/>
      <c r="O125" s="5"/>
      <c r="P125" s="1494"/>
      <c r="Q125" s="1494"/>
      <c r="R125" s="1494"/>
      <c r="S125" s="1494"/>
      <c r="T125" s="5"/>
      <c r="U125" s="5"/>
      <c r="V125" s="1494"/>
      <c r="W125" s="1494"/>
      <c r="X125" s="1494"/>
      <c r="Y125" s="1494"/>
      <c r="Z125" s="3"/>
      <c r="AA125" s="3"/>
    </row>
    <row r="126" spans="1:27" ht="15.75" customHeight="1">
      <c r="A126" s="6"/>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row>
    <row r="127" spans="1:27" ht="15.75" customHeight="1">
      <c r="A127" s="6"/>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row>
    <row r="128" spans="1:27" ht="15.75" customHeight="1">
      <c r="A128" s="6"/>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row>
    <row r="129" spans="1:28" ht="15.75" customHeight="1">
      <c r="A129" s="6"/>
      <c r="B129" s="3"/>
      <c r="C129" s="3"/>
      <c r="D129" s="3"/>
      <c r="E129" s="3"/>
      <c r="F129" s="3"/>
      <c r="G129" s="3"/>
      <c r="H129" s="3"/>
      <c r="I129" s="3"/>
      <c r="J129" s="1570"/>
      <c r="K129" s="1570"/>
      <c r="L129" s="1570"/>
      <c r="M129" s="1570"/>
      <c r="N129" s="1570"/>
      <c r="O129" s="5"/>
      <c r="P129" s="3"/>
      <c r="Q129" s="3"/>
      <c r="R129" s="3"/>
      <c r="S129" s="3"/>
      <c r="T129" s="3"/>
      <c r="U129" s="3"/>
      <c r="V129" s="3"/>
      <c r="W129" s="3"/>
      <c r="X129" s="3"/>
      <c r="Y129" s="3"/>
      <c r="Z129" s="3"/>
      <c r="AA129" s="3"/>
    </row>
    <row r="130" spans="1:28" ht="15.75" customHeight="1">
      <c r="A130" s="6"/>
      <c r="B130" s="3"/>
      <c r="C130" s="3"/>
      <c r="D130" s="3"/>
      <c r="E130" s="3"/>
      <c r="F130" s="3"/>
      <c r="G130" s="3"/>
      <c r="H130" s="3"/>
      <c r="I130" s="3"/>
      <c r="J130" s="3"/>
      <c r="K130" s="3"/>
      <c r="L130" s="1473"/>
      <c r="M130" s="1473"/>
      <c r="N130" s="1473"/>
      <c r="O130" s="1473"/>
      <c r="P130" s="1473"/>
      <c r="Q130" s="1473"/>
      <c r="R130" s="3"/>
      <c r="S130" s="3"/>
      <c r="T130" s="3"/>
      <c r="U130" s="3"/>
      <c r="V130" s="3"/>
      <c r="W130" s="3"/>
      <c r="X130" s="3"/>
      <c r="Y130" s="3"/>
      <c r="Z130" s="3"/>
      <c r="AA130" s="3"/>
    </row>
    <row r="131" spans="1:28" ht="15.75" customHeight="1">
      <c r="A131" s="6"/>
      <c r="B131" s="3"/>
      <c r="C131" s="3"/>
      <c r="D131" s="3"/>
      <c r="E131" s="3"/>
      <c r="F131" s="3"/>
      <c r="G131" s="3"/>
      <c r="H131" s="3"/>
      <c r="I131" s="1551"/>
      <c r="J131" s="1551"/>
      <c r="K131" s="1551"/>
      <c r="L131" s="1551"/>
      <c r="M131" s="1551"/>
      <c r="N131" s="1551"/>
      <c r="O131" s="1551"/>
      <c r="P131" s="1551"/>
      <c r="Q131" s="1551"/>
      <c r="R131" s="1551"/>
      <c r="S131" s="1551"/>
      <c r="T131" s="1551"/>
      <c r="U131" s="1551"/>
      <c r="V131" s="1551"/>
      <c r="W131" s="1551"/>
      <c r="X131" s="1551"/>
      <c r="Y131" s="1551"/>
      <c r="Z131" s="1551"/>
      <c r="AA131" s="1551"/>
    </row>
    <row r="132" spans="1:28">
      <c r="I132" s="1861"/>
      <c r="J132" s="1861"/>
      <c r="K132" s="1861"/>
      <c r="L132" s="1861"/>
      <c r="M132" s="1861"/>
      <c r="N132" s="1861"/>
      <c r="O132" s="1861"/>
      <c r="P132" s="1861"/>
      <c r="Q132" s="1861"/>
      <c r="R132" s="1861"/>
      <c r="S132" s="1861"/>
      <c r="T132" s="1861"/>
      <c r="U132" s="1861"/>
      <c r="V132" s="1861"/>
      <c r="W132" s="1861"/>
      <c r="X132" s="1861"/>
      <c r="Y132" s="1861"/>
      <c r="Z132" s="1861"/>
      <c r="AA132" s="1861"/>
    </row>
    <row r="133" spans="1:28" ht="13.5" customHeight="1">
      <c r="A133" s="6"/>
      <c r="B133" s="3"/>
      <c r="C133" s="3"/>
      <c r="D133" s="3"/>
      <c r="E133" s="3"/>
      <c r="F133" s="1551"/>
      <c r="G133" s="1551"/>
      <c r="H133" s="1551"/>
      <c r="I133" s="1551"/>
      <c r="J133" s="1551"/>
      <c r="K133" s="1551"/>
      <c r="L133" s="1551"/>
      <c r="M133" s="1551"/>
      <c r="N133" s="1551"/>
      <c r="O133" s="1551"/>
      <c r="P133" s="1551"/>
      <c r="Q133" s="1551"/>
      <c r="R133" s="1551"/>
      <c r="S133" s="1551"/>
      <c r="T133" s="1551"/>
      <c r="U133" s="1551"/>
      <c r="V133" s="1551"/>
      <c r="W133" s="1551"/>
      <c r="X133" s="1551"/>
      <c r="Y133" s="1551"/>
      <c r="Z133" s="1551"/>
      <c r="AA133" s="1551"/>
    </row>
    <row r="134" spans="1:28">
      <c r="A134" s="3"/>
      <c r="B134" s="3"/>
      <c r="C134" s="3"/>
      <c r="D134" s="3"/>
      <c r="E134" s="3"/>
      <c r="F134" s="1518"/>
      <c r="G134" s="1518"/>
      <c r="H134" s="1518"/>
      <c r="I134" s="1518"/>
      <c r="J134" s="1518"/>
      <c r="K134" s="1518"/>
      <c r="L134" s="1518"/>
      <c r="M134" s="1518"/>
      <c r="N134" s="1518"/>
      <c r="O134" s="1518"/>
      <c r="P134" s="1518"/>
      <c r="Q134" s="1518"/>
      <c r="R134" s="1518"/>
      <c r="S134" s="1518"/>
      <c r="T134" s="1518"/>
      <c r="U134" s="1518"/>
      <c r="V134" s="1518"/>
      <c r="W134" s="1518"/>
      <c r="X134" s="1518"/>
      <c r="Y134" s="1518"/>
      <c r="Z134" s="1518"/>
      <c r="AA134" s="1518"/>
    </row>
    <row r="135" spans="1:28">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row>
    <row r="136" spans="1:28"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row>
    <row r="137" spans="1:28"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row>
    <row r="138" spans="1:28" ht="18.75" customHeight="1">
      <c r="A138" s="1473"/>
      <c r="B138" s="1473"/>
      <c r="C138" s="1473"/>
      <c r="D138" s="1473"/>
      <c r="E138" s="1473"/>
      <c r="F138" s="1473"/>
      <c r="G138" s="1473"/>
      <c r="H138" s="1473"/>
      <c r="I138" s="1473"/>
      <c r="J138" s="1473"/>
      <c r="K138" s="1473"/>
      <c r="L138" s="1473"/>
      <c r="M138" s="1473"/>
      <c r="N138" s="1473"/>
      <c r="O138" s="1473"/>
      <c r="P138" s="1473"/>
      <c r="Q138" s="1473"/>
      <c r="R138" s="1473"/>
      <c r="S138" s="1473"/>
      <c r="T138" s="1473"/>
      <c r="U138" s="1473"/>
      <c r="V138" s="1473"/>
      <c r="W138" s="1473"/>
      <c r="X138" s="1473"/>
      <c r="Y138" s="1473"/>
      <c r="Z138" s="1473"/>
      <c r="AA138" s="1473"/>
      <c r="AB138" s="2"/>
    </row>
    <row r="139" spans="1:28"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2"/>
    </row>
    <row r="140" spans="1:28" ht="15.75" customHeight="1">
      <c r="A140" s="6"/>
      <c r="B140" s="3"/>
      <c r="C140" s="3"/>
      <c r="D140" s="3"/>
      <c r="E140" s="3"/>
      <c r="F140" s="3"/>
      <c r="G140" s="2"/>
      <c r="H140" s="3"/>
      <c r="I140" s="3"/>
      <c r="J140" s="3"/>
      <c r="K140" s="3"/>
      <c r="L140" s="3"/>
      <c r="M140" s="3"/>
      <c r="N140" s="3"/>
      <c r="O140" s="3"/>
      <c r="P140" s="3"/>
      <c r="Q140" s="3"/>
      <c r="R140" s="3"/>
      <c r="S140" s="3"/>
      <c r="T140" s="3"/>
      <c r="U140" s="3"/>
      <c r="V140" s="3"/>
      <c r="W140" s="3"/>
      <c r="X140" s="3"/>
      <c r="Y140" s="3"/>
      <c r="Z140" s="3"/>
      <c r="AA140" s="3"/>
      <c r="AB140" s="2"/>
    </row>
    <row r="141" spans="1:28" ht="15.75" customHeight="1">
      <c r="A141" s="6"/>
      <c r="B141" s="3"/>
      <c r="C141" s="3"/>
      <c r="D141" s="3"/>
      <c r="E141" s="3"/>
      <c r="F141" s="3"/>
      <c r="G141" s="2"/>
      <c r="H141" s="2"/>
      <c r="I141" s="3"/>
      <c r="J141" s="3"/>
      <c r="K141" s="3"/>
      <c r="L141" s="2"/>
      <c r="M141" s="3"/>
      <c r="N141" s="3"/>
      <c r="O141" s="3"/>
      <c r="P141" s="3"/>
      <c r="Q141" s="3"/>
      <c r="R141" s="3"/>
      <c r="S141" s="3"/>
      <c r="T141" s="3"/>
      <c r="U141" s="3"/>
      <c r="V141" s="3"/>
      <c r="W141" s="3"/>
      <c r="X141" s="3"/>
      <c r="Y141" s="3"/>
      <c r="Z141" s="3"/>
      <c r="AA141" s="3"/>
      <c r="AB141" s="2"/>
    </row>
    <row r="142" spans="1:28" ht="15.75" customHeight="1">
      <c r="A142" s="6"/>
      <c r="B142" s="3"/>
      <c r="C142" s="3"/>
      <c r="D142" s="3"/>
      <c r="E142" s="3"/>
      <c r="F142" s="3"/>
      <c r="G142" s="3"/>
      <c r="H142" s="3"/>
      <c r="I142" s="3"/>
      <c r="J142" s="1570"/>
      <c r="K142" s="1570"/>
      <c r="L142" s="1570"/>
      <c r="M142" s="1570"/>
      <c r="N142" s="4"/>
      <c r="O142" s="3"/>
      <c r="P142" s="3"/>
      <c r="Q142" s="3"/>
      <c r="R142" s="3"/>
      <c r="S142" s="3"/>
      <c r="T142" s="3"/>
      <c r="U142" s="3"/>
      <c r="V142" s="3"/>
      <c r="W142" s="3"/>
      <c r="X142" s="3"/>
      <c r="Y142" s="3"/>
      <c r="Z142" s="3"/>
      <c r="AA142" s="3"/>
      <c r="AB142" s="2"/>
    </row>
    <row r="143" spans="1:28" ht="15.75" customHeight="1">
      <c r="A143" s="6"/>
      <c r="B143" s="3"/>
      <c r="C143" s="3"/>
      <c r="D143" s="3"/>
      <c r="E143" s="3"/>
      <c r="F143" s="3"/>
      <c r="G143" s="3"/>
      <c r="H143" s="3"/>
      <c r="I143" s="3"/>
      <c r="J143" s="1570"/>
      <c r="K143" s="1570"/>
      <c r="L143" s="1570"/>
      <c r="M143" s="1570"/>
      <c r="N143" s="4"/>
      <c r="O143" s="3"/>
      <c r="P143" s="3"/>
      <c r="Q143" s="3"/>
      <c r="R143" s="3"/>
      <c r="S143" s="3"/>
      <c r="T143" s="3"/>
      <c r="U143" s="3"/>
      <c r="V143" s="3"/>
      <c r="W143" s="3"/>
      <c r="X143" s="3"/>
      <c r="Y143" s="3"/>
      <c r="Z143" s="3"/>
      <c r="AA143" s="3"/>
      <c r="AB143" s="2"/>
    </row>
    <row r="144" spans="1:28" ht="15.75" customHeight="1">
      <c r="A144" s="6"/>
      <c r="B144" s="3"/>
      <c r="C144" s="3"/>
      <c r="D144" s="3"/>
      <c r="E144" s="3"/>
      <c r="F144" s="3"/>
      <c r="G144" s="3"/>
      <c r="H144" s="3"/>
      <c r="I144" s="3"/>
      <c r="J144" s="1570"/>
      <c r="K144" s="1570"/>
      <c r="L144" s="1570"/>
      <c r="M144" s="1570"/>
      <c r="N144" s="4"/>
      <c r="O144" s="3"/>
      <c r="P144" s="3"/>
      <c r="Q144" s="3"/>
      <c r="R144" s="3"/>
      <c r="S144" s="3"/>
      <c r="T144" s="3"/>
      <c r="U144" s="3"/>
      <c r="V144" s="3"/>
      <c r="W144" s="3"/>
      <c r="X144" s="3"/>
      <c r="Y144" s="3"/>
      <c r="Z144" s="3"/>
      <c r="AA144" s="3"/>
      <c r="AB144" s="2"/>
    </row>
    <row r="145" spans="1:28" ht="15.75" customHeight="1">
      <c r="A145" s="6"/>
      <c r="B145" s="3"/>
      <c r="C145" s="3"/>
      <c r="D145" s="3"/>
      <c r="E145" s="3"/>
      <c r="F145" s="3"/>
      <c r="G145" s="3"/>
      <c r="H145" s="3"/>
      <c r="I145" s="3"/>
      <c r="J145" s="1570"/>
      <c r="K145" s="1570"/>
      <c r="L145" s="1570"/>
      <c r="M145" s="1570"/>
      <c r="N145" s="4"/>
      <c r="O145" s="3"/>
      <c r="P145" s="3"/>
      <c r="Q145" s="3"/>
      <c r="R145" s="3"/>
      <c r="S145" s="3"/>
      <c r="T145" s="3"/>
      <c r="U145" s="3"/>
      <c r="V145" s="3"/>
      <c r="W145" s="3"/>
      <c r="X145" s="3"/>
      <c r="Y145" s="3"/>
      <c r="Z145" s="3"/>
      <c r="AA145" s="3"/>
      <c r="AB145" s="2"/>
    </row>
    <row r="146" spans="1:28" ht="15.75" customHeight="1">
      <c r="A146" s="6"/>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2"/>
    </row>
    <row r="147" spans="1:28" ht="15.75" customHeight="1">
      <c r="A147" s="3"/>
      <c r="B147" s="3"/>
      <c r="C147" s="3"/>
      <c r="D147" s="1473"/>
      <c r="E147" s="1473"/>
      <c r="F147" s="1473"/>
      <c r="G147" s="1473"/>
      <c r="H147" s="5"/>
      <c r="I147" s="1473"/>
      <c r="J147" s="1473"/>
      <c r="K147" s="1473"/>
      <c r="L147" s="1473"/>
      <c r="M147" s="1473"/>
      <c r="N147" s="1473"/>
      <c r="O147" s="1473"/>
      <c r="P147" s="1473"/>
      <c r="Q147" s="1473"/>
      <c r="R147" s="1473"/>
      <c r="S147" s="1473"/>
      <c r="T147" s="1473"/>
      <c r="U147" s="1473"/>
      <c r="V147" s="5"/>
      <c r="W147" s="5"/>
      <c r="X147" s="1473"/>
      <c r="Y147" s="1473"/>
      <c r="Z147" s="1473"/>
      <c r="AA147" s="3"/>
      <c r="AB147" s="2"/>
    </row>
    <row r="148" spans="1:28" ht="15.75" customHeight="1">
      <c r="A148" s="3"/>
      <c r="B148" s="3"/>
      <c r="C148" s="3"/>
      <c r="D148" s="5"/>
      <c r="E148" s="1501"/>
      <c r="F148" s="1501"/>
      <c r="G148" s="5"/>
      <c r="H148" s="5"/>
      <c r="I148" s="3"/>
      <c r="J148" s="3"/>
      <c r="K148" s="3"/>
      <c r="L148" s="2"/>
      <c r="M148" s="3"/>
      <c r="N148" s="3"/>
      <c r="O148" s="3"/>
      <c r="P148" s="3"/>
      <c r="Q148" s="3"/>
      <c r="R148" s="2"/>
      <c r="S148" s="2"/>
      <c r="T148" s="2"/>
      <c r="U148" s="2"/>
      <c r="V148" s="5"/>
      <c r="W148" s="5"/>
      <c r="X148" s="1568"/>
      <c r="Y148" s="1568"/>
      <c r="Z148" s="1568"/>
      <c r="AA148" s="3"/>
      <c r="AB148" s="2"/>
    </row>
    <row r="149" spans="1:28" ht="15.75" customHeight="1">
      <c r="A149" s="3"/>
      <c r="B149" s="3"/>
      <c r="C149" s="3"/>
      <c r="D149" s="5"/>
      <c r="E149" s="1501"/>
      <c r="F149" s="1501"/>
      <c r="G149" s="5"/>
      <c r="H149" s="5"/>
      <c r="I149" s="3"/>
      <c r="J149" s="3"/>
      <c r="K149" s="3"/>
      <c r="L149" s="2"/>
      <c r="M149" s="3"/>
      <c r="N149" s="3"/>
      <c r="O149" s="3"/>
      <c r="P149" s="3"/>
      <c r="Q149" s="3"/>
      <c r="R149" s="2"/>
      <c r="S149" s="2"/>
      <c r="T149" s="2"/>
      <c r="U149" s="2"/>
      <c r="V149" s="5"/>
      <c r="W149" s="5"/>
      <c r="X149" s="1568"/>
      <c r="Y149" s="1568"/>
      <c r="Z149" s="1568"/>
      <c r="AA149" s="3"/>
      <c r="AB149" s="2"/>
    </row>
    <row r="150" spans="1:28" ht="15.75" customHeight="1">
      <c r="A150" s="3"/>
      <c r="B150" s="3"/>
      <c r="C150" s="3"/>
      <c r="D150" s="5"/>
      <c r="E150" s="1501"/>
      <c r="F150" s="1501"/>
      <c r="G150" s="5"/>
      <c r="H150" s="5"/>
      <c r="I150" s="3"/>
      <c r="J150" s="3"/>
      <c r="K150" s="3"/>
      <c r="L150" s="2"/>
      <c r="M150" s="3"/>
      <c r="N150" s="3"/>
      <c r="O150" s="3"/>
      <c r="P150" s="3"/>
      <c r="Q150" s="3"/>
      <c r="R150" s="2"/>
      <c r="S150" s="2"/>
      <c r="T150" s="2"/>
      <c r="U150" s="2"/>
      <c r="V150" s="5"/>
      <c r="W150" s="5"/>
      <c r="X150" s="1568"/>
      <c r="Y150" s="1568"/>
      <c r="Z150" s="1568"/>
      <c r="AA150" s="3"/>
      <c r="AB150" s="2"/>
    </row>
    <row r="151" spans="1:28" ht="15.75" customHeight="1">
      <c r="A151" s="3"/>
      <c r="B151" s="3"/>
      <c r="C151" s="3"/>
      <c r="D151" s="5"/>
      <c r="E151" s="1501"/>
      <c r="F151" s="1501"/>
      <c r="G151" s="5"/>
      <c r="H151" s="5"/>
      <c r="I151" s="3"/>
      <c r="J151" s="3"/>
      <c r="K151" s="3"/>
      <c r="L151" s="2"/>
      <c r="M151" s="3"/>
      <c r="N151" s="3"/>
      <c r="O151" s="3"/>
      <c r="P151" s="3"/>
      <c r="Q151" s="3"/>
      <c r="R151" s="2"/>
      <c r="S151" s="2"/>
      <c r="T151" s="2"/>
      <c r="U151" s="2"/>
      <c r="V151" s="5"/>
      <c r="W151" s="5"/>
      <c r="X151" s="1568"/>
      <c r="Y151" s="1568"/>
      <c r="Z151" s="1568"/>
      <c r="AA151" s="3"/>
      <c r="AB151" s="2"/>
    </row>
    <row r="152" spans="1:28" ht="15.75" customHeight="1">
      <c r="A152" s="3"/>
      <c r="B152" s="3"/>
      <c r="C152" s="3"/>
      <c r="D152" s="5"/>
      <c r="E152" s="1501"/>
      <c r="F152" s="1501"/>
      <c r="G152" s="5"/>
      <c r="H152" s="5"/>
      <c r="I152" s="3"/>
      <c r="J152" s="3"/>
      <c r="K152" s="3"/>
      <c r="L152" s="2"/>
      <c r="M152" s="3"/>
      <c r="N152" s="3"/>
      <c r="O152" s="3"/>
      <c r="P152" s="3"/>
      <c r="Q152" s="3"/>
      <c r="R152" s="2"/>
      <c r="S152" s="2"/>
      <c r="T152" s="2"/>
      <c r="U152" s="2"/>
      <c r="V152" s="5"/>
      <c r="W152" s="5"/>
      <c r="X152" s="1568"/>
      <c r="Y152" s="1568"/>
      <c r="Z152" s="1568"/>
      <c r="AA152" s="3"/>
      <c r="AB152" s="2"/>
    </row>
    <row r="153" spans="1:28" ht="15.75" customHeight="1">
      <c r="A153" s="3"/>
      <c r="B153" s="3"/>
      <c r="C153" s="3"/>
      <c r="D153" s="5"/>
      <c r="E153" s="1501"/>
      <c r="F153" s="1501"/>
      <c r="G153" s="5"/>
      <c r="H153" s="5"/>
      <c r="I153" s="3"/>
      <c r="J153" s="3"/>
      <c r="K153" s="3"/>
      <c r="L153" s="2"/>
      <c r="M153" s="3"/>
      <c r="N153" s="3"/>
      <c r="O153" s="3"/>
      <c r="P153" s="3"/>
      <c r="Q153" s="3"/>
      <c r="R153" s="2"/>
      <c r="S153" s="2"/>
      <c r="T153" s="2"/>
      <c r="U153" s="2"/>
      <c r="V153" s="5"/>
      <c r="W153" s="5"/>
      <c r="X153" s="1568"/>
      <c r="Y153" s="1568"/>
      <c r="Z153" s="1568"/>
      <c r="AA153" s="3"/>
      <c r="AB153" s="2"/>
    </row>
    <row r="154" spans="1:28" ht="15.75" customHeight="1">
      <c r="A154" s="6"/>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2"/>
    </row>
    <row r="155" spans="1:28" ht="15.75" customHeight="1">
      <c r="A155" s="6"/>
      <c r="B155" s="3"/>
      <c r="C155" s="3"/>
      <c r="D155" s="3"/>
      <c r="E155" s="3"/>
      <c r="F155" s="1489"/>
      <c r="G155" s="1489"/>
      <c r="H155" s="1489"/>
      <c r="I155" s="1489"/>
      <c r="J155" s="1489"/>
      <c r="K155" s="1489"/>
      <c r="L155" s="1489"/>
      <c r="M155" s="1489"/>
      <c r="N155" s="1489"/>
      <c r="O155" s="1489"/>
      <c r="P155" s="1489"/>
      <c r="Q155" s="1489"/>
      <c r="R155" s="1489"/>
      <c r="S155" s="1489"/>
      <c r="T155" s="1489"/>
      <c r="U155" s="1489"/>
      <c r="V155" s="1489"/>
      <c r="W155" s="1489"/>
      <c r="X155" s="1489"/>
      <c r="Y155" s="1489"/>
      <c r="Z155" s="1489"/>
      <c r="AA155" s="1489"/>
      <c r="AB155" s="2"/>
    </row>
    <row r="156" spans="1:28" ht="15.75" customHeight="1">
      <c r="A156" s="3"/>
      <c r="B156" s="3"/>
      <c r="C156" s="3"/>
      <c r="D156" s="3"/>
      <c r="E156" s="3"/>
      <c r="F156" s="1489"/>
      <c r="G156" s="1489"/>
      <c r="H156" s="1489"/>
      <c r="I156" s="1489"/>
      <c r="J156" s="1489"/>
      <c r="K156" s="1489"/>
      <c r="L156" s="1489"/>
      <c r="M156" s="1489"/>
      <c r="N156" s="1489"/>
      <c r="O156" s="1489"/>
      <c r="P156" s="1489"/>
      <c r="Q156" s="1489"/>
      <c r="R156" s="1489"/>
      <c r="S156" s="1489"/>
      <c r="T156" s="1489"/>
      <c r="U156" s="1489"/>
      <c r="V156" s="1489"/>
      <c r="W156" s="1489"/>
      <c r="X156" s="1489"/>
      <c r="Y156" s="1489"/>
      <c r="Z156" s="1489"/>
      <c r="AA156" s="1489"/>
      <c r="AB156" s="2"/>
    </row>
    <row r="157" spans="1:28" ht="15.75" customHeight="1">
      <c r="A157" s="6"/>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2"/>
    </row>
    <row r="158" spans="1:28" ht="15.75" customHeight="1">
      <c r="A158" s="3"/>
      <c r="B158" s="3"/>
      <c r="C158" s="3"/>
      <c r="D158" s="3"/>
      <c r="E158" s="3"/>
      <c r="F158" s="1489"/>
      <c r="G158" s="1489"/>
      <c r="H158" s="1489"/>
      <c r="I158" s="1489"/>
      <c r="J158" s="1489"/>
      <c r="K158" s="1489"/>
      <c r="L158" s="1489"/>
      <c r="M158" s="1489"/>
      <c r="N158" s="1489"/>
      <c r="O158" s="1489"/>
      <c r="P158" s="1489"/>
      <c r="Q158" s="1489"/>
      <c r="R158" s="1489"/>
      <c r="S158" s="1489"/>
      <c r="T158" s="1489"/>
      <c r="U158" s="1489"/>
      <c r="V158" s="1489"/>
      <c r="W158" s="1489"/>
      <c r="X158" s="1489"/>
      <c r="Y158" s="1489"/>
      <c r="Z158" s="1489"/>
      <c r="AA158" s="1489"/>
      <c r="AB158" s="2"/>
    </row>
    <row r="159" spans="1:28" ht="15.75" customHeight="1">
      <c r="A159" s="3"/>
      <c r="B159" s="3"/>
      <c r="C159" s="3"/>
      <c r="D159" s="3"/>
      <c r="E159" s="3"/>
      <c r="F159" s="1489"/>
      <c r="G159" s="1489"/>
      <c r="H159" s="1489"/>
      <c r="I159" s="1489"/>
      <c r="J159" s="1489"/>
      <c r="K159" s="1489"/>
      <c r="L159" s="1489"/>
      <c r="M159" s="1489"/>
      <c r="N159" s="1489"/>
      <c r="O159" s="1489"/>
      <c r="P159" s="1489"/>
      <c r="Q159" s="1489"/>
      <c r="R159" s="1489"/>
      <c r="S159" s="1489"/>
      <c r="T159" s="1489"/>
      <c r="U159" s="1489"/>
      <c r="V159" s="1489"/>
      <c r="W159" s="1489"/>
      <c r="X159" s="1489"/>
      <c r="Y159" s="1489"/>
      <c r="Z159" s="1489"/>
      <c r="AA159" s="1489"/>
      <c r="AB159" s="2"/>
    </row>
    <row r="160" spans="1:28"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2"/>
    </row>
    <row r="161" spans="1:28" ht="15.75" customHeight="1">
      <c r="A161" s="128"/>
      <c r="B161" s="128"/>
      <c r="C161" s="128"/>
      <c r="D161" s="128"/>
      <c r="E161" s="128"/>
      <c r="F161" s="128"/>
      <c r="G161" s="128"/>
      <c r="H161" s="128"/>
      <c r="I161" s="128"/>
      <c r="J161" s="128"/>
      <c r="K161" s="128"/>
      <c r="L161" s="128"/>
      <c r="M161" s="128"/>
      <c r="N161" s="128"/>
      <c r="O161" s="128"/>
      <c r="P161" s="128"/>
      <c r="Q161" s="128"/>
      <c r="R161" s="128"/>
      <c r="S161" s="128"/>
      <c r="T161" s="128"/>
      <c r="U161" s="128"/>
      <c r="V161" s="128"/>
      <c r="W161" s="128"/>
      <c r="X161" s="128"/>
      <c r="Y161" s="128"/>
      <c r="Z161" s="128"/>
      <c r="AA161" s="128"/>
    </row>
    <row r="162" spans="1:28" ht="15.75" customHeight="1">
      <c r="A162" s="128"/>
      <c r="B162" s="128"/>
      <c r="C162" s="128"/>
      <c r="D162" s="128"/>
      <c r="E162" s="128"/>
      <c r="F162" s="128"/>
      <c r="G162" s="128"/>
      <c r="H162" s="128"/>
      <c r="I162" s="128"/>
      <c r="J162" s="128"/>
      <c r="K162" s="128"/>
      <c r="L162" s="128"/>
      <c r="M162" s="128"/>
      <c r="N162" s="128"/>
      <c r="O162" s="128"/>
      <c r="P162" s="128"/>
      <c r="Q162" s="128"/>
      <c r="R162" s="128"/>
      <c r="S162" s="128"/>
      <c r="T162" s="128"/>
      <c r="U162" s="128"/>
      <c r="V162" s="128"/>
      <c r="W162" s="128"/>
      <c r="X162" s="128"/>
      <c r="Y162" s="128"/>
      <c r="Z162" s="128"/>
      <c r="AA162" s="128"/>
    </row>
    <row r="163" spans="1:28" ht="15.75" customHeight="1">
      <c r="A163" s="128"/>
      <c r="B163" s="128"/>
      <c r="C163" s="128"/>
      <c r="D163" s="128"/>
      <c r="E163" s="128"/>
      <c r="F163" s="128"/>
      <c r="G163" s="128"/>
      <c r="H163" s="128"/>
      <c r="I163" s="128"/>
      <c r="J163" s="128"/>
      <c r="K163" s="128"/>
      <c r="L163" s="128"/>
      <c r="M163" s="128"/>
      <c r="N163" s="128"/>
      <c r="O163" s="128"/>
      <c r="P163" s="128"/>
      <c r="Q163" s="128"/>
      <c r="R163" s="128"/>
      <c r="S163" s="128"/>
      <c r="T163" s="128"/>
      <c r="U163" s="128"/>
      <c r="V163" s="128"/>
      <c r="W163" s="128"/>
      <c r="X163" s="128"/>
      <c r="Y163" s="128"/>
      <c r="Z163" s="128"/>
      <c r="AA163" s="128"/>
    </row>
    <row r="164" spans="1:28" ht="18.75" customHeight="1">
      <c r="A164" s="1473"/>
      <c r="B164" s="1473"/>
      <c r="C164" s="1473"/>
      <c r="D164" s="1473"/>
      <c r="E164" s="1473"/>
      <c r="F164" s="1473"/>
      <c r="G164" s="1473"/>
      <c r="H164" s="1473"/>
      <c r="I164" s="1473"/>
      <c r="J164" s="1473"/>
      <c r="K164" s="1473"/>
      <c r="L164" s="1473"/>
      <c r="M164" s="1473"/>
      <c r="N164" s="1473"/>
      <c r="O164" s="1473"/>
      <c r="P164" s="1473"/>
      <c r="Q164" s="1473"/>
      <c r="R164" s="1473"/>
      <c r="S164" s="1473"/>
      <c r="T164" s="1473"/>
      <c r="U164" s="1473"/>
      <c r="V164" s="1473"/>
      <c r="W164" s="1473"/>
      <c r="X164" s="1473"/>
      <c r="Y164" s="1473"/>
      <c r="Z164" s="1473"/>
      <c r="AA164" s="1473"/>
      <c r="AB164" s="2"/>
    </row>
    <row r="165" spans="1:28"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2"/>
    </row>
    <row r="166" spans="1:28" ht="15.75" customHeight="1">
      <c r="A166" s="6"/>
      <c r="B166" s="3"/>
      <c r="C166" s="3"/>
      <c r="D166" s="3"/>
      <c r="E166" s="3"/>
      <c r="F166" s="3"/>
      <c r="G166" s="2"/>
      <c r="H166" s="3"/>
      <c r="I166" s="3"/>
      <c r="J166" s="3"/>
      <c r="K166" s="3"/>
      <c r="L166" s="3"/>
      <c r="M166" s="3"/>
      <c r="N166" s="3"/>
      <c r="O166" s="3"/>
      <c r="P166" s="3"/>
      <c r="Q166" s="3"/>
      <c r="R166" s="3"/>
      <c r="S166" s="3"/>
      <c r="T166" s="3"/>
      <c r="U166" s="3"/>
      <c r="V166" s="3"/>
      <c r="W166" s="3"/>
      <c r="X166" s="3"/>
      <c r="Y166" s="3"/>
      <c r="Z166" s="3"/>
      <c r="AA166" s="3"/>
      <c r="AB166" s="2"/>
    </row>
    <row r="167" spans="1:28" ht="15.75" customHeight="1">
      <c r="A167" s="6"/>
      <c r="B167" s="3"/>
      <c r="C167" s="3"/>
      <c r="D167" s="3"/>
      <c r="E167" s="3"/>
      <c r="F167" s="3"/>
      <c r="G167" s="2"/>
      <c r="H167" s="2"/>
      <c r="I167" s="3"/>
      <c r="J167" s="3"/>
      <c r="K167" s="3"/>
      <c r="L167" s="2"/>
      <c r="M167" s="3"/>
      <c r="N167" s="3"/>
      <c r="O167" s="3"/>
      <c r="P167" s="3"/>
      <c r="Q167" s="3"/>
      <c r="R167" s="3"/>
      <c r="S167" s="3"/>
      <c r="T167" s="3"/>
      <c r="U167" s="3"/>
      <c r="V167" s="3"/>
      <c r="W167" s="3"/>
      <c r="X167" s="3"/>
      <c r="Y167" s="3"/>
      <c r="Z167" s="3"/>
      <c r="AA167" s="3"/>
      <c r="AB167" s="2"/>
    </row>
    <row r="168" spans="1:28" ht="15.75" customHeight="1">
      <c r="A168" s="6"/>
      <c r="B168" s="3"/>
      <c r="C168" s="3"/>
      <c r="D168" s="3"/>
      <c r="E168" s="3"/>
      <c r="F168" s="3"/>
      <c r="G168" s="3"/>
      <c r="H168" s="3"/>
      <c r="I168" s="3"/>
      <c r="J168" s="1570"/>
      <c r="K168" s="1570"/>
      <c r="L168" s="1570"/>
      <c r="M168" s="1570"/>
      <c r="N168" s="4"/>
      <c r="O168" s="3"/>
      <c r="P168" s="3"/>
      <c r="Q168" s="3"/>
      <c r="R168" s="3"/>
      <c r="S168" s="3"/>
      <c r="T168" s="3"/>
      <c r="U168" s="3"/>
      <c r="V168" s="3"/>
      <c r="W168" s="3"/>
      <c r="X168" s="3"/>
      <c r="Y168" s="3"/>
      <c r="Z168" s="3"/>
      <c r="AA168" s="3"/>
      <c r="AB168" s="2"/>
    </row>
    <row r="169" spans="1:28" ht="15.75" customHeight="1">
      <c r="A169" s="6"/>
      <c r="B169" s="3"/>
      <c r="C169" s="3"/>
      <c r="D169" s="3"/>
      <c r="E169" s="3"/>
      <c r="F169" s="3"/>
      <c r="G169" s="3"/>
      <c r="H169" s="3"/>
      <c r="I169" s="3"/>
      <c r="J169" s="1570"/>
      <c r="K169" s="1570"/>
      <c r="L169" s="1570"/>
      <c r="M169" s="1570"/>
      <c r="N169" s="4"/>
      <c r="O169" s="3"/>
      <c r="P169" s="3"/>
      <c r="Q169" s="3"/>
      <c r="R169" s="3"/>
      <c r="S169" s="3"/>
      <c r="T169" s="3"/>
      <c r="U169" s="3"/>
      <c r="V169" s="3"/>
      <c r="W169" s="3"/>
      <c r="X169" s="3"/>
      <c r="Y169" s="3"/>
      <c r="Z169" s="3"/>
      <c r="AA169" s="3"/>
      <c r="AB169" s="2"/>
    </row>
    <row r="170" spans="1:28" ht="15.75" customHeight="1">
      <c r="A170" s="6"/>
      <c r="B170" s="3"/>
      <c r="C170" s="3"/>
      <c r="D170" s="3"/>
      <c r="E170" s="3"/>
      <c r="F170" s="3"/>
      <c r="G170" s="3"/>
      <c r="H170" s="3"/>
      <c r="I170" s="3"/>
      <c r="J170" s="1570"/>
      <c r="K170" s="1570"/>
      <c r="L170" s="1570"/>
      <c r="M170" s="1570"/>
      <c r="N170" s="4"/>
      <c r="O170" s="3"/>
      <c r="P170" s="3"/>
      <c r="Q170" s="3"/>
      <c r="R170" s="3"/>
      <c r="S170" s="3"/>
      <c r="T170" s="3"/>
      <c r="U170" s="3"/>
      <c r="V170" s="3"/>
      <c r="W170" s="3"/>
      <c r="X170" s="3"/>
      <c r="Y170" s="3"/>
      <c r="Z170" s="3"/>
      <c r="AA170" s="3"/>
      <c r="AB170" s="2"/>
    </row>
    <row r="171" spans="1:28" ht="15.75" customHeight="1">
      <c r="A171" s="6"/>
      <c r="B171" s="3"/>
      <c r="C171" s="3"/>
      <c r="D171" s="3"/>
      <c r="E171" s="3"/>
      <c r="F171" s="3"/>
      <c r="G171" s="3"/>
      <c r="H171" s="3"/>
      <c r="I171" s="3"/>
      <c r="J171" s="1570"/>
      <c r="K171" s="1570"/>
      <c r="L171" s="1570"/>
      <c r="M171" s="1570"/>
      <c r="N171" s="4"/>
      <c r="O171" s="3"/>
      <c r="P171" s="3"/>
      <c r="Q171" s="3"/>
      <c r="R171" s="3"/>
      <c r="S171" s="3"/>
      <c r="T171" s="3"/>
      <c r="U171" s="3"/>
      <c r="V171" s="3"/>
      <c r="W171" s="3"/>
      <c r="X171" s="3"/>
      <c r="Y171" s="3"/>
      <c r="Z171" s="3"/>
      <c r="AA171" s="3"/>
      <c r="AB171" s="2"/>
    </row>
    <row r="172" spans="1:28" ht="15.75" customHeight="1">
      <c r="A172" s="6"/>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2"/>
    </row>
    <row r="173" spans="1:28" ht="15.75" customHeight="1">
      <c r="A173" s="3"/>
      <c r="B173" s="3"/>
      <c r="C173" s="3"/>
      <c r="D173" s="1473"/>
      <c r="E173" s="1473"/>
      <c r="F173" s="1473"/>
      <c r="G173" s="1473"/>
      <c r="H173" s="5"/>
      <c r="I173" s="1473"/>
      <c r="J173" s="1473"/>
      <c r="K173" s="1473"/>
      <c r="L173" s="1473"/>
      <c r="M173" s="1473"/>
      <c r="N173" s="1473"/>
      <c r="O173" s="1473"/>
      <c r="P173" s="1473"/>
      <c r="Q173" s="1473"/>
      <c r="R173" s="1473"/>
      <c r="S173" s="1473"/>
      <c r="T173" s="1473"/>
      <c r="U173" s="1473"/>
      <c r="V173" s="5"/>
      <c r="W173" s="5"/>
      <c r="X173" s="1473"/>
      <c r="Y173" s="1473"/>
      <c r="Z173" s="1473"/>
      <c r="AA173" s="3"/>
      <c r="AB173" s="2"/>
    </row>
    <row r="174" spans="1:28" ht="15.75" customHeight="1">
      <c r="A174" s="3"/>
      <c r="B174" s="3"/>
      <c r="C174" s="3"/>
      <c r="D174" s="5"/>
      <c r="E174" s="1501"/>
      <c r="F174" s="1501"/>
      <c r="G174" s="5"/>
      <c r="H174" s="5"/>
      <c r="I174" s="3"/>
      <c r="J174" s="3"/>
      <c r="K174" s="3"/>
      <c r="L174" s="2"/>
      <c r="M174" s="3"/>
      <c r="N174" s="3"/>
      <c r="O174" s="3"/>
      <c r="P174" s="3"/>
      <c r="Q174" s="3"/>
      <c r="R174" s="2"/>
      <c r="S174" s="2"/>
      <c r="T174" s="2"/>
      <c r="U174" s="2"/>
      <c r="V174" s="5"/>
      <c r="W174" s="5"/>
      <c r="X174" s="1568"/>
      <c r="Y174" s="1568"/>
      <c r="Z174" s="1568"/>
      <c r="AA174" s="3"/>
      <c r="AB174" s="2"/>
    </row>
    <row r="175" spans="1:28" ht="15.75" customHeight="1">
      <c r="A175" s="3"/>
      <c r="B175" s="3"/>
      <c r="C175" s="3"/>
      <c r="D175" s="5"/>
      <c r="E175" s="1501"/>
      <c r="F175" s="1501"/>
      <c r="G175" s="5"/>
      <c r="H175" s="5"/>
      <c r="I175" s="3"/>
      <c r="J175" s="3"/>
      <c r="K175" s="3"/>
      <c r="L175" s="2"/>
      <c r="M175" s="3"/>
      <c r="N175" s="3"/>
      <c r="O175" s="3"/>
      <c r="P175" s="3"/>
      <c r="Q175" s="3"/>
      <c r="R175" s="2"/>
      <c r="S175" s="2"/>
      <c r="T175" s="2"/>
      <c r="U175" s="2"/>
      <c r="V175" s="5"/>
      <c r="W175" s="5"/>
      <c r="X175" s="1568"/>
      <c r="Y175" s="1568"/>
      <c r="Z175" s="1568"/>
      <c r="AA175" s="3"/>
      <c r="AB175" s="2"/>
    </row>
    <row r="176" spans="1:28" ht="15.75" customHeight="1">
      <c r="A176" s="3"/>
      <c r="B176" s="3"/>
      <c r="C176" s="3"/>
      <c r="D176" s="5"/>
      <c r="E176" s="1501"/>
      <c r="F176" s="1501"/>
      <c r="G176" s="5"/>
      <c r="H176" s="5"/>
      <c r="I176" s="3"/>
      <c r="J176" s="3"/>
      <c r="K176" s="3"/>
      <c r="L176" s="2"/>
      <c r="M176" s="3"/>
      <c r="N176" s="3"/>
      <c r="O176" s="3"/>
      <c r="P176" s="3"/>
      <c r="Q176" s="3"/>
      <c r="R176" s="2"/>
      <c r="S176" s="2"/>
      <c r="T176" s="2"/>
      <c r="U176" s="2"/>
      <c r="V176" s="5"/>
      <c r="W176" s="5"/>
      <c r="X176" s="1568"/>
      <c r="Y176" s="1568"/>
      <c r="Z176" s="1568"/>
      <c r="AA176" s="3"/>
      <c r="AB176" s="2"/>
    </row>
    <row r="177" spans="1:28" ht="15.75" customHeight="1">
      <c r="A177" s="3"/>
      <c r="B177" s="3"/>
      <c r="C177" s="3"/>
      <c r="D177" s="5"/>
      <c r="E177" s="1501"/>
      <c r="F177" s="1501"/>
      <c r="G177" s="5"/>
      <c r="H177" s="5"/>
      <c r="I177" s="3"/>
      <c r="J177" s="3"/>
      <c r="K177" s="3"/>
      <c r="L177" s="2"/>
      <c r="M177" s="3"/>
      <c r="N177" s="3"/>
      <c r="O177" s="3"/>
      <c r="P177" s="3"/>
      <c r="Q177" s="3"/>
      <c r="R177" s="2"/>
      <c r="S177" s="2"/>
      <c r="T177" s="2"/>
      <c r="U177" s="2"/>
      <c r="V177" s="5"/>
      <c r="W177" s="5"/>
      <c r="X177" s="1568"/>
      <c r="Y177" s="1568"/>
      <c r="Z177" s="1568"/>
      <c r="AA177" s="3"/>
      <c r="AB177" s="2"/>
    </row>
    <row r="178" spans="1:28" ht="15.75" customHeight="1">
      <c r="A178" s="3"/>
      <c r="B178" s="3"/>
      <c r="C178" s="3"/>
      <c r="D178" s="5"/>
      <c r="E178" s="1501"/>
      <c r="F178" s="1501"/>
      <c r="G178" s="5"/>
      <c r="H178" s="5"/>
      <c r="I178" s="3"/>
      <c r="J178" s="3"/>
      <c r="K178" s="3"/>
      <c r="L178" s="2"/>
      <c r="M178" s="3"/>
      <c r="N178" s="3"/>
      <c r="O178" s="3"/>
      <c r="P178" s="3"/>
      <c r="Q178" s="3"/>
      <c r="R178" s="2"/>
      <c r="S178" s="2"/>
      <c r="T178" s="2"/>
      <c r="U178" s="2"/>
      <c r="V178" s="5"/>
      <c r="W178" s="5"/>
      <c r="X178" s="1568"/>
      <c r="Y178" s="1568"/>
      <c r="Z178" s="1568"/>
      <c r="AA178" s="3"/>
      <c r="AB178" s="2"/>
    </row>
    <row r="179" spans="1:28" ht="15.75" customHeight="1">
      <c r="A179" s="3"/>
      <c r="B179" s="3"/>
      <c r="C179" s="3"/>
      <c r="D179" s="5"/>
      <c r="E179" s="1501"/>
      <c r="F179" s="1501"/>
      <c r="G179" s="5"/>
      <c r="H179" s="5"/>
      <c r="I179" s="3"/>
      <c r="J179" s="3"/>
      <c r="K179" s="3"/>
      <c r="L179" s="2"/>
      <c r="M179" s="3"/>
      <c r="N179" s="3"/>
      <c r="O179" s="3"/>
      <c r="P179" s="3"/>
      <c r="Q179" s="3"/>
      <c r="R179" s="2"/>
      <c r="S179" s="2"/>
      <c r="T179" s="2"/>
      <c r="U179" s="2"/>
      <c r="V179" s="5"/>
      <c r="W179" s="5"/>
      <c r="X179" s="1568"/>
      <c r="Y179" s="1568"/>
      <c r="Z179" s="1568"/>
      <c r="AA179" s="3"/>
      <c r="AB179" s="2"/>
    </row>
    <row r="180" spans="1:28" ht="15.75" customHeight="1">
      <c r="A180" s="6"/>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2"/>
    </row>
    <row r="181" spans="1:28" ht="15.75" customHeight="1">
      <c r="A181" s="6"/>
      <c r="B181" s="3"/>
      <c r="C181" s="3"/>
      <c r="D181" s="3"/>
      <c r="E181" s="3"/>
      <c r="F181" s="1489"/>
      <c r="G181" s="1489"/>
      <c r="H181" s="1489"/>
      <c r="I181" s="1489"/>
      <c r="J181" s="1489"/>
      <c r="K181" s="1489"/>
      <c r="L181" s="1489"/>
      <c r="M181" s="1489"/>
      <c r="N181" s="1489"/>
      <c r="O181" s="1489"/>
      <c r="P181" s="1489"/>
      <c r="Q181" s="1489"/>
      <c r="R181" s="1489"/>
      <c r="S181" s="1489"/>
      <c r="T181" s="1489"/>
      <c r="U181" s="1489"/>
      <c r="V181" s="1489"/>
      <c r="W181" s="1489"/>
      <c r="X181" s="1489"/>
      <c r="Y181" s="1489"/>
      <c r="Z181" s="1489"/>
      <c r="AA181" s="1489"/>
      <c r="AB181" s="2"/>
    </row>
    <row r="182" spans="1:28" ht="15.75" customHeight="1">
      <c r="A182" s="3"/>
      <c r="B182" s="3"/>
      <c r="C182" s="3"/>
      <c r="D182" s="3"/>
      <c r="E182" s="3"/>
      <c r="F182" s="1489"/>
      <c r="G182" s="1489"/>
      <c r="H182" s="1489"/>
      <c r="I182" s="1489"/>
      <c r="J182" s="1489"/>
      <c r="K182" s="1489"/>
      <c r="L182" s="1489"/>
      <c r="M182" s="1489"/>
      <c r="N182" s="1489"/>
      <c r="O182" s="1489"/>
      <c r="P182" s="1489"/>
      <c r="Q182" s="1489"/>
      <c r="R182" s="1489"/>
      <c r="S182" s="1489"/>
      <c r="T182" s="1489"/>
      <c r="U182" s="1489"/>
      <c r="V182" s="1489"/>
      <c r="W182" s="1489"/>
      <c r="X182" s="1489"/>
      <c r="Y182" s="1489"/>
      <c r="Z182" s="1489"/>
      <c r="AA182" s="1489"/>
      <c r="AB182" s="2"/>
    </row>
    <row r="183" spans="1:28" ht="15.75" customHeight="1">
      <c r="A183" s="6"/>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2"/>
    </row>
    <row r="184" spans="1:28" ht="15.75" customHeight="1">
      <c r="A184" s="3"/>
      <c r="B184" s="3"/>
      <c r="C184" s="3"/>
      <c r="D184" s="3"/>
      <c r="E184" s="3"/>
      <c r="F184" s="1489"/>
      <c r="G184" s="1489"/>
      <c r="H184" s="1489"/>
      <c r="I184" s="1489"/>
      <c r="J184" s="1489"/>
      <c r="K184" s="1489"/>
      <c r="L184" s="1489"/>
      <c r="M184" s="1489"/>
      <c r="N184" s="1489"/>
      <c r="O184" s="1489"/>
      <c r="P184" s="1489"/>
      <c r="Q184" s="1489"/>
      <c r="R184" s="1489"/>
      <c r="S184" s="1489"/>
      <c r="T184" s="1489"/>
      <c r="U184" s="1489"/>
      <c r="V184" s="1489"/>
      <c r="W184" s="1489"/>
      <c r="X184" s="1489"/>
      <c r="Y184" s="1489"/>
      <c r="Z184" s="1489"/>
      <c r="AA184" s="1489"/>
      <c r="AB184" s="2"/>
    </row>
    <row r="185" spans="1:28" ht="15.75" customHeight="1">
      <c r="A185" s="3"/>
      <c r="B185" s="3"/>
      <c r="C185" s="3"/>
      <c r="D185" s="3"/>
      <c r="E185" s="3"/>
      <c r="F185" s="1489"/>
      <c r="G185" s="1489"/>
      <c r="H185" s="1489"/>
      <c r="I185" s="1489"/>
      <c r="J185" s="1489"/>
      <c r="K185" s="1489"/>
      <c r="L185" s="1489"/>
      <c r="M185" s="1489"/>
      <c r="N185" s="1489"/>
      <c r="O185" s="1489"/>
      <c r="P185" s="1489"/>
      <c r="Q185" s="1489"/>
      <c r="R185" s="1489"/>
      <c r="S185" s="1489"/>
      <c r="T185" s="1489"/>
      <c r="U185" s="1489"/>
      <c r="V185" s="1489"/>
      <c r="W185" s="1489"/>
      <c r="X185" s="1489"/>
      <c r="Y185" s="1489"/>
      <c r="Z185" s="1489"/>
      <c r="AA185" s="1489"/>
      <c r="AB185" s="2"/>
    </row>
    <row r="186" spans="1:28"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2"/>
    </row>
    <row r="192" spans="1:28" ht="18.75" customHeight="1">
      <c r="A192" s="1473"/>
      <c r="B192" s="1473"/>
      <c r="C192" s="1473"/>
      <c r="D192" s="1473"/>
      <c r="E192" s="1473"/>
      <c r="F192" s="1473"/>
      <c r="G192" s="1473"/>
      <c r="H192" s="1473"/>
      <c r="I192" s="1473"/>
      <c r="J192" s="1473"/>
      <c r="K192" s="1473"/>
      <c r="L192" s="1473"/>
      <c r="M192" s="1473"/>
      <c r="N192" s="1473"/>
      <c r="O192" s="1473"/>
      <c r="P192" s="1473"/>
      <c r="Q192" s="1473"/>
      <c r="R192" s="1473"/>
      <c r="S192" s="1473"/>
      <c r="T192" s="1473"/>
      <c r="U192" s="1473"/>
      <c r="V192" s="1473"/>
      <c r="W192" s="1473"/>
      <c r="X192" s="1473"/>
      <c r="Y192" s="1473"/>
      <c r="Z192" s="1473"/>
      <c r="AA192" s="1473"/>
      <c r="AB192" s="2"/>
    </row>
    <row r="193" spans="1:28"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2"/>
    </row>
    <row r="194" spans="1:28" ht="15.75" customHeight="1">
      <c r="A194" s="6"/>
      <c r="B194" s="3"/>
      <c r="C194" s="3"/>
      <c r="D194" s="3"/>
      <c r="E194" s="3"/>
      <c r="F194" s="3"/>
      <c r="G194" s="2"/>
      <c r="H194" s="3"/>
      <c r="I194" s="3"/>
      <c r="J194" s="3"/>
      <c r="K194" s="3"/>
      <c r="L194" s="3"/>
      <c r="M194" s="3"/>
      <c r="N194" s="3"/>
      <c r="O194" s="3"/>
      <c r="P194" s="3"/>
      <c r="Q194" s="3"/>
      <c r="R194" s="3"/>
      <c r="S194" s="3"/>
      <c r="T194" s="3"/>
      <c r="U194" s="3"/>
      <c r="V194" s="3"/>
      <c r="W194" s="3"/>
      <c r="X194" s="3"/>
      <c r="Y194" s="3"/>
      <c r="Z194" s="3"/>
      <c r="AA194" s="3"/>
      <c r="AB194" s="2"/>
    </row>
    <row r="195" spans="1:28" ht="15.75" customHeight="1">
      <c r="A195" s="6"/>
      <c r="B195" s="3"/>
      <c r="C195" s="3"/>
      <c r="D195" s="3"/>
      <c r="E195" s="3"/>
      <c r="F195" s="3"/>
      <c r="G195" s="2"/>
      <c r="H195" s="2"/>
      <c r="I195" s="3"/>
      <c r="J195" s="3"/>
      <c r="K195" s="3"/>
      <c r="L195" s="2"/>
      <c r="M195" s="3"/>
      <c r="N195" s="3"/>
      <c r="O195" s="3"/>
      <c r="P195" s="3"/>
      <c r="Q195" s="3"/>
      <c r="R195" s="3"/>
      <c r="S195" s="3"/>
      <c r="T195" s="3"/>
      <c r="U195" s="3"/>
      <c r="V195" s="3"/>
      <c r="W195" s="3"/>
      <c r="X195" s="3"/>
      <c r="Y195" s="3"/>
      <c r="Z195" s="3"/>
      <c r="AA195" s="3"/>
      <c r="AB195" s="2"/>
    </row>
    <row r="196" spans="1:28" ht="15.75" customHeight="1">
      <c r="A196" s="6"/>
      <c r="B196" s="3"/>
      <c r="C196" s="3"/>
      <c r="D196" s="3"/>
      <c r="E196" s="3"/>
      <c r="F196" s="3"/>
      <c r="G196" s="3"/>
      <c r="H196" s="3"/>
      <c r="I196" s="3"/>
      <c r="J196" s="1570"/>
      <c r="K196" s="1570"/>
      <c r="L196" s="1570"/>
      <c r="M196" s="1570"/>
      <c r="N196" s="4"/>
      <c r="O196" s="3"/>
      <c r="P196" s="3"/>
      <c r="Q196" s="3"/>
      <c r="R196" s="3"/>
      <c r="S196" s="3"/>
      <c r="T196" s="3"/>
      <c r="U196" s="3"/>
      <c r="V196" s="3"/>
      <c r="W196" s="3"/>
      <c r="X196" s="3"/>
      <c r="Y196" s="3"/>
      <c r="Z196" s="3"/>
      <c r="AA196" s="3"/>
      <c r="AB196" s="2"/>
    </row>
    <row r="197" spans="1:28" ht="15.75" customHeight="1">
      <c r="A197" s="6"/>
      <c r="B197" s="3"/>
      <c r="C197" s="3"/>
      <c r="D197" s="3"/>
      <c r="E197" s="3"/>
      <c r="F197" s="3"/>
      <c r="G197" s="3"/>
      <c r="H197" s="3"/>
      <c r="I197" s="3"/>
      <c r="J197" s="1570"/>
      <c r="K197" s="1570"/>
      <c r="L197" s="1570"/>
      <c r="M197" s="1570"/>
      <c r="N197" s="4"/>
      <c r="O197" s="3"/>
      <c r="P197" s="3"/>
      <c r="Q197" s="3"/>
      <c r="R197" s="3"/>
      <c r="S197" s="3"/>
      <c r="T197" s="3"/>
      <c r="U197" s="3"/>
      <c r="V197" s="3"/>
      <c r="W197" s="3"/>
      <c r="X197" s="3"/>
      <c r="Y197" s="3"/>
      <c r="Z197" s="3"/>
      <c r="AA197" s="3"/>
      <c r="AB197" s="2"/>
    </row>
    <row r="198" spans="1:28" ht="15.75" customHeight="1">
      <c r="A198" s="6"/>
      <c r="B198" s="3"/>
      <c r="C198" s="3"/>
      <c r="D198" s="3"/>
      <c r="E198" s="3"/>
      <c r="F198" s="3"/>
      <c r="G198" s="3"/>
      <c r="H198" s="3"/>
      <c r="I198" s="3"/>
      <c r="J198" s="1570"/>
      <c r="K198" s="1570"/>
      <c r="L198" s="1570"/>
      <c r="M198" s="1570"/>
      <c r="N198" s="4"/>
      <c r="O198" s="3"/>
      <c r="P198" s="3"/>
      <c r="Q198" s="3"/>
      <c r="R198" s="3"/>
      <c r="S198" s="3"/>
      <c r="T198" s="3"/>
      <c r="U198" s="3"/>
      <c r="V198" s="3"/>
      <c r="W198" s="3"/>
      <c r="X198" s="3"/>
      <c r="Y198" s="3"/>
      <c r="Z198" s="3"/>
      <c r="AA198" s="3"/>
      <c r="AB198" s="2"/>
    </row>
    <row r="199" spans="1:28" ht="15.75" customHeight="1">
      <c r="A199" s="6"/>
      <c r="B199" s="3"/>
      <c r="C199" s="3"/>
      <c r="D199" s="3"/>
      <c r="E199" s="3"/>
      <c r="F199" s="3"/>
      <c r="G199" s="3"/>
      <c r="H199" s="3"/>
      <c r="I199" s="3"/>
      <c r="J199" s="1570"/>
      <c r="K199" s="1570"/>
      <c r="L199" s="1570"/>
      <c r="M199" s="1570"/>
      <c r="N199" s="4"/>
      <c r="O199" s="3"/>
      <c r="P199" s="3"/>
      <c r="Q199" s="3"/>
      <c r="R199" s="3"/>
      <c r="S199" s="3"/>
      <c r="T199" s="3"/>
      <c r="U199" s="3"/>
      <c r="V199" s="3"/>
      <c r="W199" s="3"/>
      <c r="X199" s="3"/>
      <c r="Y199" s="3"/>
      <c r="Z199" s="3"/>
      <c r="AA199" s="3"/>
      <c r="AB199" s="2"/>
    </row>
    <row r="200" spans="1:28" ht="15.75" customHeight="1">
      <c r="A200" s="6"/>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2"/>
    </row>
    <row r="201" spans="1:28" ht="15.75" customHeight="1">
      <c r="A201" s="3"/>
      <c r="B201" s="3"/>
      <c r="C201" s="3"/>
      <c r="D201" s="1473"/>
      <c r="E201" s="1473"/>
      <c r="F201" s="1473"/>
      <c r="G201" s="1473"/>
      <c r="H201" s="5"/>
      <c r="I201" s="1473"/>
      <c r="J201" s="1473"/>
      <c r="K201" s="1473"/>
      <c r="L201" s="1473"/>
      <c r="M201" s="1473"/>
      <c r="N201" s="1473"/>
      <c r="O201" s="1473"/>
      <c r="P201" s="1473"/>
      <c r="Q201" s="1473"/>
      <c r="R201" s="1473"/>
      <c r="S201" s="1473"/>
      <c r="T201" s="1473"/>
      <c r="U201" s="1473"/>
      <c r="V201" s="5"/>
      <c r="W201" s="5"/>
      <c r="X201" s="1473"/>
      <c r="Y201" s="1473"/>
      <c r="Z201" s="1473"/>
      <c r="AA201" s="3"/>
      <c r="AB201" s="2"/>
    </row>
    <row r="202" spans="1:28" ht="15.75" customHeight="1">
      <c r="A202" s="3"/>
      <c r="B202" s="3"/>
      <c r="C202" s="3"/>
      <c r="D202" s="5"/>
      <c r="E202" s="1501"/>
      <c r="F202" s="1501"/>
      <c r="G202" s="5"/>
      <c r="H202" s="5"/>
      <c r="I202" s="3"/>
      <c r="J202" s="3"/>
      <c r="K202" s="3"/>
      <c r="L202" s="2"/>
      <c r="M202" s="3"/>
      <c r="N202" s="3"/>
      <c r="O202" s="3"/>
      <c r="P202" s="3"/>
      <c r="Q202" s="3"/>
      <c r="R202" s="2"/>
      <c r="S202" s="2"/>
      <c r="T202" s="2"/>
      <c r="U202" s="2"/>
      <c r="V202" s="5"/>
      <c r="W202" s="5"/>
      <c r="X202" s="1568"/>
      <c r="Y202" s="1568"/>
      <c r="Z202" s="1568"/>
      <c r="AA202" s="3"/>
      <c r="AB202" s="2"/>
    </row>
    <row r="203" spans="1:28" ht="15.75" customHeight="1">
      <c r="A203" s="3"/>
      <c r="B203" s="3"/>
      <c r="C203" s="3"/>
      <c r="D203" s="5"/>
      <c r="E203" s="1501"/>
      <c r="F203" s="1501"/>
      <c r="G203" s="5"/>
      <c r="H203" s="5"/>
      <c r="I203" s="3"/>
      <c r="J203" s="3"/>
      <c r="K203" s="3"/>
      <c r="L203" s="2"/>
      <c r="M203" s="3"/>
      <c r="N203" s="3"/>
      <c r="O203" s="3"/>
      <c r="P203" s="3"/>
      <c r="Q203" s="3"/>
      <c r="R203" s="2"/>
      <c r="S203" s="2"/>
      <c r="T203" s="2"/>
      <c r="U203" s="2"/>
      <c r="V203" s="5"/>
      <c r="W203" s="5"/>
      <c r="X203" s="1568"/>
      <c r="Y203" s="1568"/>
      <c r="Z203" s="1568"/>
      <c r="AA203" s="3"/>
      <c r="AB203" s="2"/>
    </row>
    <row r="204" spans="1:28" ht="15.75" customHeight="1">
      <c r="A204" s="3"/>
      <c r="B204" s="3"/>
      <c r="C204" s="3"/>
      <c r="D204" s="5"/>
      <c r="E204" s="1501"/>
      <c r="F204" s="1501"/>
      <c r="G204" s="5"/>
      <c r="H204" s="5"/>
      <c r="I204" s="3"/>
      <c r="J204" s="3"/>
      <c r="K204" s="3"/>
      <c r="L204" s="2"/>
      <c r="M204" s="3"/>
      <c r="N204" s="3"/>
      <c r="O204" s="3"/>
      <c r="P204" s="3"/>
      <c r="Q204" s="3"/>
      <c r="R204" s="2"/>
      <c r="S204" s="2"/>
      <c r="T204" s="2"/>
      <c r="U204" s="2"/>
      <c r="V204" s="5"/>
      <c r="W204" s="5"/>
      <c r="X204" s="1568"/>
      <c r="Y204" s="1568"/>
      <c r="Z204" s="1568"/>
      <c r="AA204" s="3"/>
      <c r="AB204" s="2"/>
    </row>
    <row r="205" spans="1:28" ht="15.75" customHeight="1">
      <c r="A205" s="3"/>
      <c r="B205" s="3"/>
      <c r="C205" s="3"/>
      <c r="D205" s="5"/>
      <c r="E205" s="1501"/>
      <c r="F205" s="1501"/>
      <c r="G205" s="5"/>
      <c r="H205" s="5"/>
      <c r="I205" s="3"/>
      <c r="J205" s="3"/>
      <c r="K205" s="3"/>
      <c r="L205" s="2"/>
      <c r="M205" s="3"/>
      <c r="N205" s="3"/>
      <c r="O205" s="3"/>
      <c r="P205" s="3"/>
      <c r="Q205" s="3"/>
      <c r="R205" s="2"/>
      <c r="S205" s="2"/>
      <c r="T205" s="2"/>
      <c r="U205" s="2"/>
      <c r="V205" s="5"/>
      <c r="W205" s="5"/>
      <c r="X205" s="1568"/>
      <c r="Y205" s="1568"/>
      <c r="Z205" s="1568"/>
      <c r="AA205" s="3"/>
      <c r="AB205" s="2"/>
    </row>
    <row r="206" spans="1:28" ht="15.75" customHeight="1">
      <c r="A206" s="3"/>
      <c r="B206" s="3"/>
      <c r="C206" s="3"/>
      <c r="D206" s="5"/>
      <c r="E206" s="1501"/>
      <c r="F206" s="1501"/>
      <c r="G206" s="5"/>
      <c r="H206" s="5"/>
      <c r="I206" s="3"/>
      <c r="J206" s="3"/>
      <c r="K206" s="3"/>
      <c r="L206" s="2"/>
      <c r="M206" s="3"/>
      <c r="N206" s="3"/>
      <c r="O206" s="3"/>
      <c r="P206" s="3"/>
      <c r="Q206" s="3"/>
      <c r="R206" s="2"/>
      <c r="S206" s="2"/>
      <c r="T206" s="2"/>
      <c r="U206" s="2"/>
      <c r="V206" s="5"/>
      <c r="W206" s="5"/>
      <c r="X206" s="1568"/>
      <c r="Y206" s="1568"/>
      <c r="Z206" s="1568"/>
      <c r="AA206" s="3"/>
      <c r="AB206" s="2"/>
    </row>
    <row r="207" spans="1:28" ht="15.75" customHeight="1">
      <c r="A207" s="3"/>
      <c r="B207" s="3"/>
      <c r="C207" s="3"/>
      <c r="D207" s="5"/>
      <c r="E207" s="1501"/>
      <c r="F207" s="1501"/>
      <c r="G207" s="5"/>
      <c r="H207" s="5"/>
      <c r="I207" s="3"/>
      <c r="J207" s="3"/>
      <c r="K207" s="3"/>
      <c r="L207" s="2"/>
      <c r="M207" s="3"/>
      <c r="N207" s="3"/>
      <c r="O207" s="3"/>
      <c r="P207" s="3"/>
      <c r="Q207" s="3"/>
      <c r="R207" s="2"/>
      <c r="S207" s="2"/>
      <c r="T207" s="2"/>
      <c r="U207" s="2"/>
      <c r="V207" s="5"/>
      <c r="W207" s="5"/>
      <c r="X207" s="1568"/>
      <c r="Y207" s="1568"/>
      <c r="Z207" s="1568"/>
      <c r="AA207" s="3"/>
      <c r="AB207" s="2"/>
    </row>
    <row r="208" spans="1:28" ht="15.75" customHeight="1">
      <c r="A208" s="6"/>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2"/>
    </row>
    <row r="209" spans="1:28" ht="15.75" customHeight="1">
      <c r="A209" s="6"/>
      <c r="B209" s="3"/>
      <c r="C209" s="3"/>
      <c r="D209" s="3"/>
      <c r="E209" s="3"/>
      <c r="F209" s="1489"/>
      <c r="G209" s="1489"/>
      <c r="H209" s="1489"/>
      <c r="I209" s="1489"/>
      <c r="J209" s="1489"/>
      <c r="K209" s="1489"/>
      <c r="L209" s="1489"/>
      <c r="M209" s="1489"/>
      <c r="N209" s="1489"/>
      <c r="O209" s="1489"/>
      <c r="P209" s="1489"/>
      <c r="Q209" s="1489"/>
      <c r="R209" s="1489"/>
      <c r="S209" s="1489"/>
      <c r="T209" s="1489"/>
      <c r="U209" s="1489"/>
      <c r="V209" s="1489"/>
      <c r="W209" s="1489"/>
      <c r="X209" s="1489"/>
      <c r="Y209" s="1489"/>
      <c r="Z209" s="1489"/>
      <c r="AA209" s="1489"/>
      <c r="AB209" s="2"/>
    </row>
    <row r="210" spans="1:28" ht="15.75" customHeight="1">
      <c r="A210" s="3"/>
      <c r="B210" s="3"/>
      <c r="C210" s="3"/>
      <c r="D210" s="3"/>
      <c r="E210" s="3"/>
      <c r="F210" s="1489"/>
      <c r="G210" s="1489"/>
      <c r="H210" s="1489"/>
      <c r="I210" s="1489"/>
      <c r="J210" s="1489"/>
      <c r="K210" s="1489"/>
      <c r="L210" s="1489"/>
      <c r="M210" s="1489"/>
      <c r="N210" s="1489"/>
      <c r="O210" s="1489"/>
      <c r="P210" s="1489"/>
      <c r="Q210" s="1489"/>
      <c r="R210" s="1489"/>
      <c r="S210" s="1489"/>
      <c r="T210" s="1489"/>
      <c r="U210" s="1489"/>
      <c r="V210" s="1489"/>
      <c r="W210" s="1489"/>
      <c r="X210" s="1489"/>
      <c r="Y210" s="1489"/>
      <c r="Z210" s="1489"/>
      <c r="AA210" s="1489"/>
      <c r="AB210" s="2"/>
    </row>
    <row r="211" spans="1:28" ht="15.75" customHeight="1">
      <c r="A211" s="6"/>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2"/>
    </row>
    <row r="212" spans="1:28" ht="15.75" customHeight="1">
      <c r="A212" s="3"/>
      <c r="B212" s="3"/>
      <c r="C212" s="3"/>
      <c r="D212" s="3"/>
      <c r="E212" s="3"/>
      <c r="F212" s="1489"/>
      <c r="G212" s="1489"/>
      <c r="H212" s="1489"/>
      <c r="I212" s="1489"/>
      <c r="J212" s="1489"/>
      <c r="K212" s="1489"/>
      <c r="L212" s="1489"/>
      <c r="M212" s="1489"/>
      <c r="N212" s="1489"/>
      <c r="O212" s="1489"/>
      <c r="P212" s="1489"/>
      <c r="Q212" s="1489"/>
      <c r="R212" s="1489"/>
      <c r="S212" s="1489"/>
      <c r="T212" s="1489"/>
      <c r="U212" s="1489"/>
      <c r="V212" s="1489"/>
      <c r="W212" s="1489"/>
      <c r="X212" s="1489"/>
      <c r="Y212" s="1489"/>
      <c r="Z212" s="1489"/>
      <c r="AA212" s="1489"/>
      <c r="AB212" s="2"/>
    </row>
    <row r="213" spans="1:28" ht="15.75" customHeight="1">
      <c r="A213" s="3"/>
      <c r="B213" s="3"/>
      <c r="C213" s="3"/>
      <c r="D213" s="3"/>
      <c r="E213" s="3"/>
      <c r="F213" s="1489"/>
      <c r="G213" s="1489"/>
      <c r="H213" s="1489"/>
      <c r="I213" s="1489"/>
      <c r="J213" s="1489"/>
      <c r="K213" s="1489"/>
      <c r="L213" s="1489"/>
      <c r="M213" s="1489"/>
      <c r="N213" s="1489"/>
      <c r="O213" s="1489"/>
      <c r="P213" s="1489"/>
      <c r="Q213" s="1489"/>
      <c r="R213" s="1489"/>
      <c r="S213" s="1489"/>
      <c r="T213" s="1489"/>
      <c r="U213" s="1489"/>
      <c r="V213" s="1489"/>
      <c r="W213" s="1489"/>
      <c r="X213" s="1489"/>
      <c r="Y213" s="1489"/>
      <c r="Z213" s="1489"/>
      <c r="AA213" s="1489"/>
      <c r="AB213" s="2"/>
    </row>
    <row r="214" spans="1:28"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2"/>
    </row>
    <row r="215" spans="1:28" ht="15.75" customHeight="1">
      <c r="A215" s="128"/>
      <c r="B215" s="128"/>
      <c r="C215" s="128"/>
      <c r="D215" s="128"/>
      <c r="E215" s="128"/>
      <c r="F215" s="128"/>
      <c r="G215" s="128"/>
      <c r="H215" s="128"/>
      <c r="I215" s="128"/>
      <c r="J215" s="128"/>
      <c r="K215" s="128"/>
      <c r="L215" s="128"/>
      <c r="M215" s="128"/>
      <c r="N215" s="128"/>
      <c r="O215" s="128"/>
      <c r="P215" s="128"/>
      <c r="Q215" s="128"/>
      <c r="R215" s="128"/>
      <c r="S215" s="128"/>
      <c r="T215" s="128"/>
      <c r="U215" s="128"/>
      <c r="V215" s="128"/>
      <c r="W215" s="128"/>
      <c r="X215" s="128"/>
      <c r="Y215" s="128"/>
      <c r="Z215" s="128"/>
      <c r="AA215" s="128"/>
    </row>
    <row r="216" spans="1:28" ht="15.75" customHeight="1">
      <c r="A216" s="128"/>
      <c r="B216" s="128"/>
      <c r="C216" s="128"/>
      <c r="D216" s="128"/>
      <c r="E216" s="128"/>
      <c r="F216" s="128"/>
      <c r="G216" s="128"/>
      <c r="H216" s="128"/>
      <c r="I216" s="128"/>
      <c r="J216" s="128"/>
      <c r="K216" s="128"/>
      <c r="L216" s="128"/>
      <c r="M216" s="128"/>
      <c r="N216" s="128"/>
      <c r="O216" s="128"/>
      <c r="P216" s="128"/>
      <c r="Q216" s="128"/>
      <c r="R216" s="128"/>
      <c r="S216" s="128"/>
      <c r="T216" s="128"/>
      <c r="U216" s="128"/>
      <c r="V216" s="128"/>
      <c r="W216" s="128"/>
      <c r="X216" s="128"/>
      <c r="Y216" s="128"/>
      <c r="Z216" s="128"/>
      <c r="AA216" s="128"/>
    </row>
    <row r="217" spans="1:28" ht="15.75" customHeight="1">
      <c r="A217" s="128"/>
      <c r="B217" s="128"/>
      <c r="C217" s="128"/>
      <c r="D217" s="128"/>
      <c r="E217" s="128"/>
      <c r="F217" s="128"/>
      <c r="G217" s="128"/>
      <c r="H217" s="128"/>
      <c r="I217" s="128"/>
      <c r="J217" s="128"/>
      <c r="K217" s="128"/>
      <c r="L217" s="128"/>
      <c r="M217" s="128"/>
      <c r="N217" s="128"/>
      <c r="O217" s="128"/>
      <c r="P217" s="128"/>
      <c r="Q217" s="128"/>
      <c r="R217" s="128"/>
      <c r="S217" s="128"/>
      <c r="T217" s="128"/>
      <c r="U217" s="128"/>
      <c r="V217" s="128"/>
      <c r="W217" s="128"/>
      <c r="X217" s="128"/>
      <c r="Y217" s="128"/>
      <c r="Z217" s="128"/>
      <c r="AA217" s="128"/>
    </row>
    <row r="218" spans="1:28" ht="18.75" customHeight="1">
      <c r="A218" s="1473"/>
      <c r="B218" s="1473"/>
      <c r="C218" s="1473"/>
      <c r="D218" s="1473"/>
      <c r="E218" s="1473"/>
      <c r="F218" s="1473"/>
      <c r="G218" s="1473"/>
      <c r="H218" s="1473"/>
      <c r="I218" s="1473"/>
      <c r="J218" s="1473"/>
      <c r="K218" s="1473"/>
      <c r="L218" s="1473"/>
      <c r="M218" s="1473"/>
      <c r="N218" s="1473"/>
      <c r="O218" s="1473"/>
      <c r="P218" s="1473"/>
      <c r="Q218" s="1473"/>
      <c r="R218" s="1473"/>
      <c r="S218" s="1473"/>
      <c r="T218" s="1473"/>
      <c r="U218" s="1473"/>
      <c r="V218" s="1473"/>
      <c r="W218" s="1473"/>
      <c r="X218" s="1473"/>
      <c r="Y218" s="1473"/>
      <c r="Z218" s="1473"/>
      <c r="AA218" s="1473"/>
      <c r="AB218" s="2"/>
    </row>
    <row r="219" spans="1:28"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2"/>
    </row>
    <row r="220" spans="1:28" ht="15.75" customHeight="1">
      <c r="A220" s="6"/>
      <c r="B220" s="3"/>
      <c r="C220" s="3"/>
      <c r="D220" s="3"/>
      <c r="E220" s="3"/>
      <c r="F220" s="3"/>
      <c r="G220" s="2"/>
      <c r="H220" s="3"/>
      <c r="I220" s="3"/>
      <c r="J220" s="3"/>
      <c r="K220" s="3"/>
      <c r="L220" s="3"/>
      <c r="M220" s="3"/>
      <c r="N220" s="3"/>
      <c r="O220" s="3"/>
      <c r="P220" s="3"/>
      <c r="Q220" s="3"/>
      <c r="R220" s="3"/>
      <c r="S220" s="3"/>
      <c r="T220" s="3"/>
      <c r="U220" s="3"/>
      <c r="V220" s="3"/>
      <c r="W220" s="3"/>
      <c r="X220" s="3"/>
      <c r="Y220" s="3"/>
      <c r="Z220" s="3"/>
      <c r="AA220" s="3"/>
      <c r="AB220" s="2"/>
    </row>
    <row r="221" spans="1:28" ht="15.75" customHeight="1">
      <c r="A221" s="6"/>
      <c r="B221" s="3"/>
      <c r="C221" s="3"/>
      <c r="D221" s="3"/>
      <c r="E221" s="3"/>
      <c r="F221" s="3"/>
      <c r="G221" s="2"/>
      <c r="H221" s="2"/>
      <c r="I221" s="3"/>
      <c r="J221" s="3"/>
      <c r="K221" s="3"/>
      <c r="L221" s="2"/>
      <c r="M221" s="3"/>
      <c r="N221" s="3"/>
      <c r="O221" s="3"/>
      <c r="P221" s="3"/>
      <c r="Q221" s="3"/>
      <c r="R221" s="3"/>
      <c r="S221" s="3"/>
      <c r="T221" s="3"/>
      <c r="U221" s="3"/>
      <c r="V221" s="3"/>
      <c r="W221" s="3"/>
      <c r="X221" s="3"/>
      <c r="Y221" s="3"/>
      <c r="Z221" s="3"/>
      <c r="AA221" s="3"/>
      <c r="AB221" s="2"/>
    </row>
    <row r="222" spans="1:28" ht="15.75" customHeight="1">
      <c r="A222" s="6"/>
      <c r="B222" s="3"/>
      <c r="C222" s="3"/>
      <c r="D222" s="3"/>
      <c r="E222" s="3"/>
      <c r="F222" s="3"/>
      <c r="G222" s="3"/>
      <c r="H222" s="3"/>
      <c r="I222" s="3"/>
      <c r="J222" s="1570"/>
      <c r="K222" s="1570"/>
      <c r="L222" s="1570"/>
      <c r="M222" s="1570"/>
      <c r="N222" s="4"/>
      <c r="O222" s="3"/>
      <c r="P222" s="3"/>
      <c r="Q222" s="3"/>
      <c r="R222" s="3"/>
      <c r="S222" s="3"/>
      <c r="T222" s="3"/>
      <c r="U222" s="3"/>
      <c r="V222" s="3"/>
      <c r="W222" s="3"/>
      <c r="X222" s="3"/>
      <c r="Y222" s="3"/>
      <c r="Z222" s="3"/>
      <c r="AA222" s="3"/>
      <c r="AB222" s="2"/>
    </row>
    <row r="223" spans="1:28" ht="15.75" customHeight="1">
      <c r="A223" s="6"/>
      <c r="B223" s="3"/>
      <c r="C223" s="3"/>
      <c r="D223" s="3"/>
      <c r="E223" s="3"/>
      <c r="F223" s="3"/>
      <c r="G223" s="3"/>
      <c r="H223" s="3"/>
      <c r="I223" s="3"/>
      <c r="J223" s="1570"/>
      <c r="K223" s="1570"/>
      <c r="L223" s="1570"/>
      <c r="M223" s="1570"/>
      <c r="N223" s="4"/>
      <c r="O223" s="3"/>
      <c r="P223" s="3"/>
      <c r="Q223" s="3"/>
      <c r="R223" s="3"/>
      <c r="S223" s="3"/>
      <c r="T223" s="3"/>
      <c r="U223" s="3"/>
      <c r="V223" s="3"/>
      <c r="W223" s="3"/>
      <c r="X223" s="3"/>
      <c r="Y223" s="3"/>
      <c r="Z223" s="3"/>
      <c r="AA223" s="3"/>
      <c r="AB223" s="2"/>
    </row>
    <row r="224" spans="1:28" ht="15.75" customHeight="1">
      <c r="A224" s="6"/>
      <c r="B224" s="3"/>
      <c r="C224" s="3"/>
      <c r="D224" s="3"/>
      <c r="E224" s="3"/>
      <c r="F224" s="3"/>
      <c r="G224" s="3"/>
      <c r="H224" s="3"/>
      <c r="I224" s="3"/>
      <c r="J224" s="1570"/>
      <c r="K224" s="1570"/>
      <c r="L224" s="1570"/>
      <c r="M224" s="1570"/>
      <c r="N224" s="4"/>
      <c r="O224" s="3"/>
      <c r="P224" s="3"/>
      <c r="Q224" s="3"/>
      <c r="R224" s="3"/>
      <c r="S224" s="3"/>
      <c r="T224" s="3"/>
      <c r="U224" s="3"/>
      <c r="V224" s="3"/>
      <c r="W224" s="3"/>
      <c r="X224" s="3"/>
      <c r="Y224" s="3"/>
      <c r="Z224" s="3"/>
      <c r="AA224" s="3"/>
      <c r="AB224" s="2"/>
    </row>
    <row r="225" spans="1:28" ht="15.75" customHeight="1">
      <c r="A225" s="6"/>
      <c r="B225" s="3"/>
      <c r="C225" s="3"/>
      <c r="D225" s="3"/>
      <c r="E225" s="3"/>
      <c r="F225" s="3"/>
      <c r="G225" s="3"/>
      <c r="H225" s="3"/>
      <c r="I225" s="3"/>
      <c r="J225" s="1570"/>
      <c r="K225" s="1570"/>
      <c r="L225" s="1570"/>
      <c r="M225" s="1570"/>
      <c r="N225" s="4"/>
      <c r="O225" s="3"/>
      <c r="P225" s="3"/>
      <c r="Q225" s="3"/>
      <c r="R225" s="3"/>
      <c r="S225" s="3"/>
      <c r="T225" s="3"/>
      <c r="U225" s="3"/>
      <c r="V225" s="3"/>
      <c r="W225" s="3"/>
      <c r="X225" s="3"/>
      <c r="Y225" s="3"/>
      <c r="Z225" s="3"/>
      <c r="AA225" s="3"/>
      <c r="AB225" s="2"/>
    </row>
    <row r="226" spans="1:28" ht="15.75" customHeight="1">
      <c r="A226" s="6"/>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2"/>
    </row>
    <row r="227" spans="1:28" ht="15.75" customHeight="1">
      <c r="A227" s="3"/>
      <c r="B227" s="3"/>
      <c r="C227" s="3"/>
      <c r="D227" s="1473"/>
      <c r="E227" s="1473"/>
      <c r="F227" s="1473"/>
      <c r="G227" s="1473"/>
      <c r="H227" s="5"/>
      <c r="I227" s="1473"/>
      <c r="J227" s="1473"/>
      <c r="K227" s="1473"/>
      <c r="L227" s="1473"/>
      <c r="M227" s="1473"/>
      <c r="N227" s="1473"/>
      <c r="O227" s="1473"/>
      <c r="P227" s="1473"/>
      <c r="Q227" s="1473"/>
      <c r="R227" s="1473"/>
      <c r="S227" s="1473"/>
      <c r="T227" s="1473"/>
      <c r="U227" s="1473"/>
      <c r="V227" s="5"/>
      <c r="W227" s="5"/>
      <c r="X227" s="1473"/>
      <c r="Y227" s="1473"/>
      <c r="Z227" s="1473"/>
      <c r="AA227" s="3"/>
      <c r="AB227" s="2"/>
    </row>
    <row r="228" spans="1:28" ht="15.75" customHeight="1">
      <c r="A228" s="3"/>
      <c r="B228" s="3"/>
      <c r="C228" s="3"/>
      <c r="D228" s="5"/>
      <c r="E228" s="1501"/>
      <c r="F228" s="1501"/>
      <c r="G228" s="5"/>
      <c r="H228" s="5"/>
      <c r="I228" s="3"/>
      <c r="J228" s="3"/>
      <c r="K228" s="3"/>
      <c r="L228" s="2"/>
      <c r="M228" s="3"/>
      <c r="N228" s="3"/>
      <c r="O228" s="3"/>
      <c r="P228" s="3"/>
      <c r="Q228" s="3"/>
      <c r="R228" s="2"/>
      <c r="S228" s="2"/>
      <c r="T228" s="2"/>
      <c r="U228" s="2"/>
      <c r="V228" s="5"/>
      <c r="W228" s="5"/>
      <c r="X228" s="1568"/>
      <c r="Y228" s="1568"/>
      <c r="Z228" s="1568"/>
      <c r="AA228" s="3"/>
      <c r="AB228" s="2"/>
    </row>
    <row r="229" spans="1:28" ht="15.75" customHeight="1">
      <c r="A229" s="3"/>
      <c r="B229" s="3"/>
      <c r="C229" s="3"/>
      <c r="D229" s="5"/>
      <c r="E229" s="1501"/>
      <c r="F229" s="1501"/>
      <c r="G229" s="5"/>
      <c r="H229" s="5"/>
      <c r="I229" s="3"/>
      <c r="J229" s="3"/>
      <c r="K229" s="3"/>
      <c r="L229" s="2"/>
      <c r="M229" s="3"/>
      <c r="N229" s="3"/>
      <c r="O229" s="3"/>
      <c r="P229" s="3"/>
      <c r="Q229" s="3"/>
      <c r="R229" s="2"/>
      <c r="S229" s="2"/>
      <c r="T229" s="2"/>
      <c r="U229" s="2"/>
      <c r="V229" s="5"/>
      <c r="W229" s="5"/>
      <c r="X229" s="1568"/>
      <c r="Y229" s="1568"/>
      <c r="Z229" s="1568"/>
      <c r="AA229" s="3"/>
      <c r="AB229" s="2"/>
    </row>
    <row r="230" spans="1:28" ht="15.75" customHeight="1">
      <c r="A230" s="3"/>
      <c r="B230" s="3"/>
      <c r="C230" s="3"/>
      <c r="D230" s="5"/>
      <c r="E230" s="1501"/>
      <c r="F230" s="1501"/>
      <c r="G230" s="5"/>
      <c r="H230" s="5"/>
      <c r="I230" s="3"/>
      <c r="J230" s="3"/>
      <c r="K230" s="3"/>
      <c r="L230" s="2"/>
      <c r="M230" s="3"/>
      <c r="N230" s="3"/>
      <c r="O230" s="3"/>
      <c r="P230" s="3"/>
      <c r="Q230" s="3"/>
      <c r="R230" s="2"/>
      <c r="S230" s="2"/>
      <c r="T230" s="2"/>
      <c r="U230" s="2"/>
      <c r="V230" s="5"/>
      <c r="W230" s="5"/>
      <c r="X230" s="1568"/>
      <c r="Y230" s="1568"/>
      <c r="Z230" s="1568"/>
      <c r="AA230" s="3"/>
      <c r="AB230" s="2"/>
    </row>
    <row r="231" spans="1:28" ht="15.75" customHeight="1">
      <c r="A231" s="3"/>
      <c r="B231" s="3"/>
      <c r="C231" s="3"/>
      <c r="D231" s="5"/>
      <c r="E231" s="1501"/>
      <c r="F231" s="1501"/>
      <c r="G231" s="5"/>
      <c r="H231" s="5"/>
      <c r="I231" s="3"/>
      <c r="J231" s="3"/>
      <c r="K231" s="3"/>
      <c r="L231" s="2"/>
      <c r="M231" s="3"/>
      <c r="N231" s="3"/>
      <c r="O231" s="3"/>
      <c r="P231" s="3"/>
      <c r="Q231" s="3"/>
      <c r="R231" s="2"/>
      <c r="S231" s="2"/>
      <c r="T231" s="2"/>
      <c r="U231" s="2"/>
      <c r="V231" s="5"/>
      <c r="W231" s="5"/>
      <c r="X231" s="1568"/>
      <c r="Y231" s="1568"/>
      <c r="Z231" s="1568"/>
      <c r="AA231" s="3"/>
      <c r="AB231" s="2"/>
    </row>
    <row r="232" spans="1:28" ht="15.75" customHeight="1">
      <c r="A232" s="3"/>
      <c r="B232" s="3"/>
      <c r="C232" s="3"/>
      <c r="D232" s="5"/>
      <c r="E232" s="1501"/>
      <c r="F232" s="1501"/>
      <c r="G232" s="5"/>
      <c r="H232" s="5"/>
      <c r="I232" s="3"/>
      <c r="J232" s="3"/>
      <c r="K232" s="3"/>
      <c r="L232" s="2"/>
      <c r="M232" s="3"/>
      <c r="N232" s="3"/>
      <c r="O232" s="3"/>
      <c r="P232" s="3"/>
      <c r="Q232" s="3"/>
      <c r="R232" s="2"/>
      <c r="S232" s="2"/>
      <c r="T232" s="2"/>
      <c r="U232" s="2"/>
      <c r="V232" s="5"/>
      <c r="W232" s="5"/>
      <c r="X232" s="1568"/>
      <c r="Y232" s="1568"/>
      <c r="Z232" s="1568"/>
      <c r="AA232" s="3"/>
      <c r="AB232" s="2"/>
    </row>
    <row r="233" spans="1:28" ht="15.75" customHeight="1">
      <c r="A233" s="3"/>
      <c r="B233" s="3"/>
      <c r="C233" s="3"/>
      <c r="D233" s="5"/>
      <c r="E233" s="1501"/>
      <c r="F233" s="1501"/>
      <c r="G233" s="5"/>
      <c r="H233" s="5"/>
      <c r="I233" s="3"/>
      <c r="J233" s="3"/>
      <c r="K233" s="3"/>
      <c r="L233" s="2"/>
      <c r="M233" s="3"/>
      <c r="N233" s="3"/>
      <c r="O233" s="3"/>
      <c r="P233" s="3"/>
      <c r="Q233" s="3"/>
      <c r="R233" s="2"/>
      <c r="S233" s="2"/>
      <c r="T233" s="2"/>
      <c r="U233" s="2"/>
      <c r="V233" s="5"/>
      <c r="W233" s="5"/>
      <c r="X233" s="1568"/>
      <c r="Y233" s="1568"/>
      <c r="Z233" s="1568"/>
      <c r="AA233" s="3"/>
      <c r="AB233" s="2"/>
    </row>
    <row r="234" spans="1:28" ht="15.75" customHeight="1">
      <c r="A234" s="6"/>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2"/>
    </row>
    <row r="235" spans="1:28" ht="15.75" customHeight="1">
      <c r="A235" s="6"/>
      <c r="B235" s="3"/>
      <c r="C235" s="3"/>
      <c r="D235" s="3"/>
      <c r="E235" s="3"/>
      <c r="F235" s="1489"/>
      <c r="G235" s="1489"/>
      <c r="H235" s="1489"/>
      <c r="I235" s="1489"/>
      <c r="J235" s="1489"/>
      <c r="K235" s="1489"/>
      <c r="L235" s="1489"/>
      <c r="M235" s="1489"/>
      <c r="N235" s="1489"/>
      <c r="O235" s="1489"/>
      <c r="P235" s="1489"/>
      <c r="Q235" s="1489"/>
      <c r="R235" s="1489"/>
      <c r="S235" s="1489"/>
      <c r="T235" s="1489"/>
      <c r="U235" s="1489"/>
      <c r="V235" s="1489"/>
      <c r="W235" s="1489"/>
      <c r="X235" s="1489"/>
      <c r="Y235" s="1489"/>
      <c r="Z235" s="1489"/>
      <c r="AA235" s="1489"/>
      <c r="AB235" s="2"/>
    </row>
    <row r="236" spans="1:28" ht="15.75" customHeight="1">
      <c r="A236" s="3"/>
      <c r="B236" s="3"/>
      <c r="C236" s="3"/>
      <c r="D236" s="3"/>
      <c r="E236" s="3"/>
      <c r="F236" s="1489"/>
      <c r="G236" s="1489"/>
      <c r="H236" s="1489"/>
      <c r="I236" s="1489"/>
      <c r="J236" s="1489"/>
      <c r="K236" s="1489"/>
      <c r="L236" s="1489"/>
      <c r="M236" s="1489"/>
      <c r="N236" s="1489"/>
      <c r="O236" s="1489"/>
      <c r="P236" s="1489"/>
      <c r="Q236" s="1489"/>
      <c r="R236" s="1489"/>
      <c r="S236" s="1489"/>
      <c r="T236" s="1489"/>
      <c r="U236" s="1489"/>
      <c r="V236" s="1489"/>
      <c r="W236" s="1489"/>
      <c r="X236" s="1489"/>
      <c r="Y236" s="1489"/>
      <c r="Z236" s="1489"/>
      <c r="AA236" s="1489"/>
      <c r="AB236" s="2"/>
    </row>
    <row r="237" spans="1:28" ht="15.75" customHeight="1">
      <c r="A237" s="6"/>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2"/>
    </row>
    <row r="238" spans="1:28" ht="15.75" customHeight="1">
      <c r="A238" s="3"/>
      <c r="B238" s="3"/>
      <c r="C238" s="3"/>
      <c r="D238" s="3"/>
      <c r="E238" s="3"/>
      <c r="F238" s="1489"/>
      <c r="G238" s="1489"/>
      <c r="H238" s="1489"/>
      <c r="I238" s="1489"/>
      <c r="J238" s="1489"/>
      <c r="K238" s="1489"/>
      <c r="L238" s="1489"/>
      <c r="M238" s="1489"/>
      <c r="N238" s="1489"/>
      <c r="O238" s="1489"/>
      <c r="P238" s="1489"/>
      <c r="Q238" s="1489"/>
      <c r="R238" s="1489"/>
      <c r="S238" s="1489"/>
      <c r="T238" s="1489"/>
      <c r="U238" s="1489"/>
      <c r="V238" s="1489"/>
      <c r="W238" s="1489"/>
      <c r="X238" s="1489"/>
      <c r="Y238" s="1489"/>
      <c r="Z238" s="1489"/>
      <c r="AA238" s="1489"/>
      <c r="AB238" s="2"/>
    </row>
    <row r="239" spans="1:28" ht="15.75" customHeight="1">
      <c r="A239" s="3"/>
      <c r="B239" s="3"/>
      <c r="C239" s="3"/>
      <c r="D239" s="3"/>
      <c r="E239" s="3"/>
      <c r="F239" s="1489"/>
      <c r="G239" s="1489"/>
      <c r="H239" s="1489"/>
      <c r="I239" s="1489"/>
      <c r="J239" s="1489"/>
      <c r="K239" s="1489"/>
      <c r="L239" s="1489"/>
      <c r="M239" s="1489"/>
      <c r="N239" s="1489"/>
      <c r="O239" s="1489"/>
      <c r="P239" s="1489"/>
      <c r="Q239" s="1489"/>
      <c r="R239" s="1489"/>
      <c r="S239" s="1489"/>
      <c r="T239" s="1489"/>
      <c r="U239" s="1489"/>
      <c r="V239" s="1489"/>
      <c r="W239" s="1489"/>
      <c r="X239" s="1489"/>
      <c r="Y239" s="1489"/>
      <c r="Z239" s="1489"/>
      <c r="AA239" s="1489"/>
      <c r="AB239" s="2"/>
    </row>
    <row r="240" spans="1:28"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2"/>
    </row>
  </sheetData>
  <sheetProtection selectLockedCells="1"/>
  <mergeCells count="149">
    <mergeCell ref="U7:AA7"/>
    <mergeCell ref="U8:AA8"/>
    <mergeCell ref="D17:P18"/>
    <mergeCell ref="S15:T15"/>
    <mergeCell ref="S7:T13"/>
    <mergeCell ref="S80:Z80"/>
    <mergeCell ref="U34:Z34"/>
    <mergeCell ref="G29:J30"/>
    <mergeCell ref="E27:F33"/>
    <mergeCell ref="G27:J28"/>
    <mergeCell ref="U29:Z29"/>
    <mergeCell ref="E37:J39"/>
    <mergeCell ref="B27:D27"/>
    <mergeCell ref="B28:D33"/>
    <mergeCell ref="C8:N10"/>
    <mergeCell ref="F81:H81"/>
    <mergeCell ref="S81:Z81"/>
    <mergeCell ref="F82:H82"/>
    <mergeCell ref="S82:Z82"/>
    <mergeCell ref="I83:AA84"/>
    <mergeCell ref="K99:M99"/>
    <mergeCell ref="I85:AA86"/>
    <mergeCell ref="A87:AA87"/>
    <mergeCell ref="F89:I89"/>
    <mergeCell ref="G90:H90"/>
    <mergeCell ref="K104:N104"/>
    <mergeCell ref="K105:N105"/>
    <mergeCell ref="J116:M116"/>
    <mergeCell ref="P116:S116"/>
    <mergeCell ref="V116:Y116"/>
    <mergeCell ref="E117:F117"/>
    <mergeCell ref="J90:AA90"/>
    <mergeCell ref="E118:F118"/>
    <mergeCell ref="J118:M118"/>
    <mergeCell ref="P118:S118"/>
    <mergeCell ref="V118:Y118"/>
    <mergeCell ref="J117:M117"/>
    <mergeCell ref="K101:M101"/>
    <mergeCell ref="K102:M102"/>
    <mergeCell ref="P117:S117"/>
    <mergeCell ref="V117:Y117"/>
    <mergeCell ref="K100:M100"/>
    <mergeCell ref="G91:H91"/>
    <mergeCell ref="J91:AA91"/>
    <mergeCell ref="G92:H92"/>
    <mergeCell ref="J92:AA92"/>
    <mergeCell ref="J125:M125"/>
    <mergeCell ref="P125:S125"/>
    <mergeCell ref="V125:Y125"/>
    <mergeCell ref="J129:N129"/>
    <mergeCell ref="E120:F120"/>
    <mergeCell ref="J120:M120"/>
    <mergeCell ref="P120:S120"/>
    <mergeCell ref="V120:Y120"/>
    <mergeCell ref="E119:F119"/>
    <mergeCell ref="J119:M119"/>
    <mergeCell ref="P119:S119"/>
    <mergeCell ref="V119:Y119"/>
    <mergeCell ref="J142:M142"/>
    <mergeCell ref="D147:G147"/>
    <mergeCell ref="I147:U147"/>
    <mergeCell ref="X147:Z147"/>
    <mergeCell ref="E148:F148"/>
    <mergeCell ref="X148:Z148"/>
    <mergeCell ref="L130:Q130"/>
    <mergeCell ref="J168:M168"/>
    <mergeCell ref="J169:M169"/>
    <mergeCell ref="J143:M143"/>
    <mergeCell ref="J144:M144"/>
    <mergeCell ref="J145:M145"/>
    <mergeCell ref="I131:AA132"/>
    <mergeCell ref="F133:AA134"/>
    <mergeCell ref="A138:AA138"/>
    <mergeCell ref="E152:F152"/>
    <mergeCell ref="X152:Z152"/>
    <mergeCell ref="E153:F153"/>
    <mergeCell ref="X153:Z153"/>
    <mergeCell ref="F155:AA156"/>
    <mergeCell ref="F158:AA159"/>
    <mergeCell ref="E149:F149"/>
    <mergeCell ref="X149:Z149"/>
    <mergeCell ref="E150:F150"/>
    <mergeCell ref="X150:Z150"/>
    <mergeCell ref="E151:F151"/>
    <mergeCell ref="X151:Z151"/>
    <mergeCell ref="A164:AA164"/>
    <mergeCell ref="J198:M198"/>
    <mergeCell ref="J199:M199"/>
    <mergeCell ref="D201:G201"/>
    <mergeCell ref="I201:U201"/>
    <mergeCell ref="X201:Z201"/>
    <mergeCell ref="J171:M171"/>
    <mergeCell ref="D173:G173"/>
    <mergeCell ref="I173:U173"/>
    <mergeCell ref="X173:Z173"/>
    <mergeCell ref="J170:M170"/>
    <mergeCell ref="E177:F177"/>
    <mergeCell ref="X177:Z177"/>
    <mergeCell ref="E178:F178"/>
    <mergeCell ref="X178:Z178"/>
    <mergeCell ref="E179:F179"/>
    <mergeCell ref="X179:Z179"/>
    <mergeCell ref="E174:F174"/>
    <mergeCell ref="X174:Z174"/>
    <mergeCell ref="E175:F175"/>
    <mergeCell ref="X175:Z175"/>
    <mergeCell ref="E176:F176"/>
    <mergeCell ref="X176:Z176"/>
    <mergeCell ref="F181:AA182"/>
    <mergeCell ref="F184:AA185"/>
    <mergeCell ref="A192:AA192"/>
    <mergeCell ref="J196:M196"/>
    <mergeCell ref="J197:M197"/>
    <mergeCell ref="F238:AA239"/>
    <mergeCell ref="E232:F232"/>
    <mergeCell ref="X232:Z232"/>
    <mergeCell ref="E233:F233"/>
    <mergeCell ref="X233:Z233"/>
    <mergeCell ref="E205:F205"/>
    <mergeCell ref="X205:Z205"/>
    <mergeCell ref="E206:F206"/>
    <mergeCell ref="X206:Z206"/>
    <mergeCell ref="E207:F207"/>
    <mergeCell ref="X207:Z207"/>
    <mergeCell ref="E202:F202"/>
    <mergeCell ref="X202:Z202"/>
    <mergeCell ref="E203:F203"/>
    <mergeCell ref="X203:Z203"/>
    <mergeCell ref="E204:F204"/>
    <mergeCell ref="X204:Z204"/>
    <mergeCell ref="F209:AA210"/>
    <mergeCell ref="F212:AA213"/>
    <mergeCell ref="A218:AA218"/>
    <mergeCell ref="J222:M222"/>
    <mergeCell ref="X230:Z230"/>
    <mergeCell ref="J223:M223"/>
    <mergeCell ref="J224:M224"/>
    <mergeCell ref="J225:M225"/>
    <mergeCell ref="E230:F230"/>
    <mergeCell ref="F235:AA236"/>
    <mergeCell ref="E231:F231"/>
    <mergeCell ref="X231:Z231"/>
    <mergeCell ref="X227:Z227"/>
    <mergeCell ref="E228:F228"/>
    <mergeCell ref="X228:Z228"/>
    <mergeCell ref="E229:F229"/>
    <mergeCell ref="X229:Z229"/>
    <mergeCell ref="D227:G227"/>
    <mergeCell ref="I227:U227"/>
  </mergeCells>
  <phoneticPr fontId="2"/>
  <hyperlinks>
    <hyperlink ref="Q1:T1" location="作業メニュー!A1" display="作業メニュー" xr:uid="{00000000-0004-0000-2B00-000000000000}"/>
  </hyperlinks>
  <printOptions horizontalCentered="1"/>
  <pageMargins left="0.70866141732283472" right="0.19685039370078741" top="0.70866141732283472" bottom="0.35433070866141736" header="0.51181102362204722" footer="0.27559055118110237"/>
  <pageSetup paperSize="9" scale="87" orientation="portrait" r:id="rId1"/>
  <headerFooter alignWithMargins="0">
    <oddFooter>&amp;R210401</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241"/>
  <sheetViews>
    <sheetView showGridLines="0" zoomScaleNormal="100" zoomScaleSheetLayoutView="90" workbookViewId="0"/>
  </sheetViews>
  <sheetFormatPr defaultColWidth="3.125" defaultRowHeight="18" customHeight="1"/>
  <cols>
    <col min="1" max="16384" width="3.125" style="917"/>
  </cols>
  <sheetData>
    <row r="1" spans="1:34" s="602" customFormat="1" ht="39.950000000000003" customHeight="1" thickBot="1">
      <c r="A1" s="601" t="s">
        <v>16</v>
      </c>
      <c r="Q1" s="607" t="s">
        <v>68</v>
      </c>
      <c r="R1" s="607"/>
      <c r="S1" s="607"/>
      <c r="T1" s="607"/>
      <c r="U1" s="606" t="s">
        <v>578</v>
      </c>
      <c r="AH1" s="606"/>
    </row>
    <row r="2" spans="1:34" s="980" customFormat="1" ht="9.9499999999999993" customHeight="1" thickTop="1">
      <c r="C2" s="981"/>
      <c r="D2" s="981"/>
      <c r="E2" s="981"/>
      <c r="F2" s="981"/>
      <c r="AG2" s="267"/>
    </row>
    <row r="3" spans="1:34" s="832" customFormat="1" ht="15.95" customHeight="1">
      <c r="A3" s="961" t="s">
        <v>2793</v>
      </c>
    </row>
    <row r="4" spans="1:34" s="832" customFormat="1" ht="15.95" customHeight="1">
      <c r="A4" s="960" t="s">
        <v>2792</v>
      </c>
      <c r="B4" s="960"/>
      <c r="C4" s="960"/>
      <c r="D4" s="960"/>
      <c r="E4" s="960"/>
      <c r="F4" s="960"/>
      <c r="G4" s="960"/>
      <c r="H4" s="960"/>
      <c r="I4" s="960"/>
      <c r="J4" s="960"/>
      <c r="K4" s="960"/>
      <c r="L4" s="960"/>
      <c r="M4" s="960"/>
      <c r="N4" s="960"/>
      <c r="O4" s="960"/>
      <c r="P4" s="960"/>
      <c r="Q4" s="960"/>
      <c r="R4" s="960"/>
      <c r="S4" s="960"/>
      <c r="T4" s="960"/>
      <c r="U4" s="960"/>
      <c r="V4" s="960"/>
      <c r="W4" s="960"/>
      <c r="X4" s="960"/>
      <c r="Y4" s="960"/>
      <c r="Z4" s="960"/>
      <c r="AA4" s="960"/>
    </row>
    <row r="5" spans="1:34" s="832" customFormat="1" ht="15.95" customHeight="1">
      <c r="A5" s="959"/>
      <c r="B5" s="959"/>
      <c r="C5" s="959"/>
      <c r="D5" s="959"/>
      <c r="E5" s="959"/>
      <c r="F5" s="959"/>
      <c r="G5" s="959"/>
      <c r="H5" s="959"/>
      <c r="I5" s="959"/>
      <c r="J5" s="959"/>
      <c r="K5" s="959"/>
      <c r="L5" s="959"/>
      <c r="M5" s="959"/>
      <c r="N5" s="959"/>
      <c r="O5" s="959"/>
      <c r="P5" s="959"/>
      <c r="Q5" s="959"/>
      <c r="R5" s="959"/>
      <c r="S5" s="959"/>
      <c r="T5" s="959"/>
      <c r="U5" s="959"/>
      <c r="V5" s="959"/>
      <c r="W5" s="959"/>
      <c r="X5" s="959"/>
      <c r="Y5" s="959"/>
      <c r="Z5" s="959"/>
      <c r="AA5" s="959"/>
    </row>
    <row r="6" spans="1:34" s="832" customFormat="1" ht="18" customHeight="1">
      <c r="A6" s="938"/>
      <c r="B6" s="838"/>
      <c r="C6" s="838"/>
      <c r="D6" s="838"/>
      <c r="E6" s="838"/>
      <c r="F6" s="838"/>
      <c r="G6" s="838"/>
      <c r="H6" s="838"/>
      <c r="I6" s="838"/>
      <c r="J6" s="838"/>
      <c r="K6" s="838"/>
      <c r="L6" s="838"/>
      <c r="M6" s="838"/>
      <c r="N6" s="838"/>
      <c r="O6" s="838"/>
      <c r="P6" s="838"/>
      <c r="Q6" s="941"/>
      <c r="R6" s="2111" t="s">
        <v>2670</v>
      </c>
      <c r="S6" s="2112"/>
      <c r="T6" s="2117" t="s">
        <v>2669</v>
      </c>
      <c r="U6" s="2118"/>
      <c r="V6" s="2118"/>
      <c r="W6" s="2118"/>
      <c r="X6" s="2118"/>
      <c r="Y6" s="2118"/>
      <c r="Z6" s="2118"/>
      <c r="AA6" s="2119"/>
    </row>
    <row r="7" spans="1:34" s="832" customFormat="1" ht="18" customHeight="1">
      <c r="A7" s="940"/>
      <c r="B7" s="2105" t="s">
        <v>2791</v>
      </c>
      <c r="C7" s="2105"/>
      <c r="D7" s="2105"/>
      <c r="E7" s="2105"/>
      <c r="F7" s="2105"/>
      <c r="G7" s="2105"/>
      <c r="H7" s="2105"/>
      <c r="I7" s="2105"/>
      <c r="J7" s="2105"/>
      <c r="K7" s="2105"/>
      <c r="L7" s="2105"/>
      <c r="M7" s="2105"/>
      <c r="N7" s="2105"/>
      <c r="O7" s="2105"/>
      <c r="P7" s="957"/>
      <c r="Q7" s="837"/>
      <c r="R7" s="2113"/>
      <c r="S7" s="2114"/>
      <c r="T7" s="2106" t="s">
        <v>2668</v>
      </c>
      <c r="U7" s="2107"/>
      <c r="V7" s="2107"/>
      <c r="W7" s="2107"/>
      <c r="X7" s="2107"/>
      <c r="Y7" s="2107"/>
      <c r="Z7" s="2107"/>
      <c r="AA7" s="2108"/>
    </row>
    <row r="8" spans="1:34" s="832" customFormat="1" ht="18" customHeight="1">
      <c r="A8" s="940"/>
      <c r="B8" s="2105"/>
      <c r="C8" s="2105"/>
      <c r="D8" s="2105"/>
      <c r="E8" s="2105"/>
      <c r="F8" s="2105"/>
      <c r="G8" s="2105"/>
      <c r="H8" s="2105"/>
      <c r="I8" s="2105"/>
      <c r="J8" s="2105"/>
      <c r="K8" s="2105"/>
      <c r="L8" s="2105"/>
      <c r="M8" s="2105"/>
      <c r="N8" s="2105"/>
      <c r="O8" s="2105"/>
      <c r="P8" s="957"/>
      <c r="Q8" s="837"/>
      <c r="R8" s="2113"/>
      <c r="S8" s="2114"/>
      <c r="T8" s="837"/>
      <c r="U8" s="837"/>
      <c r="V8" s="837"/>
      <c r="W8" s="837"/>
      <c r="X8" s="837"/>
      <c r="Y8" s="837"/>
      <c r="Z8" s="837"/>
      <c r="AA8" s="836"/>
      <c r="AD8" s="958"/>
    </row>
    <row r="9" spans="1:34" s="832" customFormat="1" ht="18" customHeight="1">
      <c r="A9" s="940"/>
      <c r="B9" s="2105"/>
      <c r="C9" s="2105"/>
      <c r="D9" s="2105"/>
      <c r="E9" s="2105"/>
      <c r="F9" s="2105"/>
      <c r="G9" s="2105"/>
      <c r="H9" s="2105"/>
      <c r="I9" s="2105"/>
      <c r="J9" s="2105"/>
      <c r="K9" s="2105"/>
      <c r="L9" s="2105"/>
      <c r="M9" s="2105"/>
      <c r="N9" s="2105"/>
      <c r="O9" s="2105"/>
      <c r="P9" s="957"/>
      <c r="Q9" s="837"/>
      <c r="R9" s="2113"/>
      <c r="S9" s="2114"/>
      <c r="T9" s="837"/>
      <c r="U9" s="837"/>
      <c r="V9" s="837"/>
      <c r="W9" s="837"/>
      <c r="X9" s="837"/>
      <c r="Y9" s="837"/>
      <c r="Z9" s="837"/>
      <c r="AA9" s="836"/>
    </row>
    <row r="10" spans="1:34" s="832" customFormat="1" ht="18" customHeight="1">
      <c r="A10" s="940"/>
      <c r="B10" s="2105"/>
      <c r="C10" s="2105"/>
      <c r="D10" s="2105"/>
      <c r="E10" s="2105"/>
      <c r="F10" s="2105"/>
      <c r="G10" s="2105"/>
      <c r="H10" s="2105"/>
      <c r="I10" s="2105"/>
      <c r="J10" s="2105"/>
      <c r="K10" s="2105"/>
      <c r="L10" s="2105"/>
      <c r="M10" s="2105"/>
      <c r="N10" s="2105"/>
      <c r="O10" s="2105"/>
      <c r="P10" s="957"/>
      <c r="Q10" s="837"/>
      <c r="R10" s="2113"/>
      <c r="S10" s="2114"/>
      <c r="T10" s="837"/>
      <c r="U10" s="837"/>
      <c r="V10" s="837"/>
      <c r="W10" s="837"/>
      <c r="X10" s="837"/>
      <c r="Y10" s="837"/>
      <c r="Z10" s="837"/>
      <c r="AA10" s="836"/>
    </row>
    <row r="11" spans="1:34" s="832" customFormat="1" ht="18" customHeight="1">
      <c r="A11" s="940"/>
      <c r="B11" s="956"/>
      <c r="C11" s="956"/>
      <c r="D11" s="956"/>
      <c r="E11" s="956"/>
      <c r="F11" s="956"/>
      <c r="G11" s="956"/>
      <c r="H11" s="956"/>
      <c r="I11" s="956"/>
      <c r="J11" s="956"/>
      <c r="K11" s="956"/>
      <c r="L11" s="956"/>
      <c r="M11" s="956"/>
      <c r="N11" s="956"/>
      <c r="O11" s="956"/>
      <c r="P11" s="956"/>
      <c r="Q11" s="837"/>
      <c r="R11" s="2113"/>
      <c r="S11" s="2114"/>
      <c r="T11" s="837"/>
      <c r="U11" s="837"/>
      <c r="V11" s="837"/>
      <c r="W11" s="837"/>
      <c r="X11" s="837"/>
      <c r="Y11" s="837"/>
      <c r="Z11" s="837"/>
      <c r="AA11" s="836"/>
    </row>
    <row r="12" spans="1:34" s="832" customFormat="1" ht="18" customHeight="1">
      <c r="A12" s="940"/>
      <c r="C12" s="955"/>
      <c r="D12" s="955"/>
      <c r="E12" s="955"/>
      <c r="F12" s="955"/>
      <c r="G12" s="955"/>
      <c r="H12" s="955"/>
      <c r="I12" s="955"/>
      <c r="J12" s="955"/>
      <c r="K12" s="955"/>
      <c r="L12" s="955"/>
      <c r="M12" s="955"/>
      <c r="N12" s="955"/>
      <c r="O12" s="837"/>
      <c r="P12" s="837"/>
      <c r="Q12" s="837"/>
      <c r="R12" s="2113"/>
      <c r="S12" s="2114"/>
      <c r="T12" s="837"/>
      <c r="U12" s="837"/>
      <c r="V12" s="837"/>
      <c r="W12" s="837"/>
      <c r="X12" s="837"/>
      <c r="Y12" s="837"/>
      <c r="Z12" s="837"/>
      <c r="AA12" s="836"/>
    </row>
    <row r="13" spans="1:34" s="832" customFormat="1" ht="18" customHeight="1">
      <c r="A13" s="940"/>
      <c r="B13" s="2121" t="s">
        <v>2790</v>
      </c>
      <c r="C13" s="2122"/>
      <c r="D13" s="2122"/>
      <c r="E13" s="2122"/>
      <c r="F13" s="2122"/>
      <c r="G13" s="2122"/>
      <c r="H13" s="2122"/>
      <c r="I13" s="2122"/>
      <c r="J13" s="2122"/>
      <c r="K13" s="2122"/>
      <c r="L13" s="2122"/>
      <c r="M13" s="2122"/>
      <c r="N13" s="955"/>
      <c r="O13" s="837"/>
      <c r="P13" s="837"/>
      <c r="Q13" s="837"/>
      <c r="R13" s="2115"/>
      <c r="S13" s="2116"/>
      <c r="T13" s="834"/>
      <c r="U13" s="834"/>
      <c r="V13" s="834"/>
      <c r="W13" s="834"/>
      <c r="X13" s="834"/>
      <c r="Y13" s="834"/>
      <c r="Z13" s="834"/>
      <c r="AA13" s="833"/>
    </row>
    <row r="14" spans="1:34" s="832" customFormat="1" ht="18" customHeight="1">
      <c r="A14" s="940"/>
      <c r="B14" s="2122"/>
      <c r="C14" s="2122"/>
      <c r="D14" s="2122"/>
      <c r="E14" s="2122"/>
      <c r="F14" s="2122"/>
      <c r="G14" s="2122"/>
      <c r="H14" s="2122"/>
      <c r="I14" s="2122"/>
      <c r="J14" s="2122"/>
      <c r="K14" s="2122"/>
      <c r="L14" s="2122"/>
      <c r="M14" s="2122"/>
      <c r="O14" s="837"/>
      <c r="P14" s="837"/>
      <c r="Q14" s="837"/>
      <c r="S14" s="837"/>
      <c r="T14" s="837"/>
      <c r="U14" s="837"/>
      <c r="V14" s="837"/>
      <c r="W14" s="837"/>
      <c r="X14" s="837"/>
      <c r="Y14" s="837"/>
      <c r="Z14" s="837"/>
      <c r="AA14" s="836"/>
    </row>
    <row r="15" spans="1:34" s="832" customFormat="1" ht="18" customHeight="1">
      <c r="A15" s="940"/>
      <c r="B15" s="951"/>
      <c r="C15" s="951"/>
      <c r="D15" s="951"/>
      <c r="E15" s="951"/>
      <c r="F15" s="951"/>
      <c r="G15" s="951"/>
      <c r="H15" s="951"/>
      <c r="I15" s="951"/>
      <c r="J15" s="951"/>
      <c r="K15" s="951"/>
      <c r="L15" s="837"/>
      <c r="M15" s="837"/>
      <c r="N15" s="837"/>
      <c r="O15" s="837"/>
      <c r="P15" s="837"/>
      <c r="Q15" s="837"/>
      <c r="S15" s="879" t="s">
        <v>3044</v>
      </c>
      <c r="T15" s="2120"/>
      <c r="U15" s="2120"/>
      <c r="V15" s="953" t="s">
        <v>642</v>
      </c>
      <c r="W15" s="954"/>
      <c r="X15" s="953" t="s">
        <v>641</v>
      </c>
      <c r="Y15" s="954"/>
      <c r="Z15" s="953" t="s">
        <v>640</v>
      </c>
      <c r="AA15" s="836"/>
    </row>
    <row r="16" spans="1:34" s="832" customFormat="1" ht="18" customHeight="1">
      <c r="A16" s="940"/>
      <c r="B16" s="951"/>
      <c r="C16" s="951"/>
      <c r="D16" s="951"/>
      <c r="E16" s="951"/>
      <c r="F16" s="951"/>
      <c r="G16" s="951"/>
      <c r="H16" s="951"/>
      <c r="I16" s="951"/>
      <c r="J16" s="951"/>
      <c r="K16" s="951"/>
      <c r="L16" s="837"/>
      <c r="M16" s="837"/>
      <c r="N16" s="837"/>
      <c r="O16" s="837"/>
      <c r="P16" s="837"/>
      <c r="Q16" s="837"/>
      <c r="R16" s="837"/>
      <c r="S16" s="837"/>
      <c r="T16" s="837"/>
      <c r="U16" s="837"/>
      <c r="V16" s="837"/>
      <c r="W16" s="837"/>
      <c r="X16" s="837"/>
      <c r="Y16" s="837"/>
      <c r="Z16" s="837"/>
      <c r="AA16" s="836"/>
    </row>
    <row r="17" spans="1:27" s="832" customFormat="1" ht="18" customHeight="1">
      <c r="A17" s="940"/>
      <c r="B17" s="837"/>
      <c r="C17" s="837"/>
      <c r="D17" s="837"/>
      <c r="E17" s="837"/>
      <c r="F17" s="837"/>
      <c r="G17" s="837"/>
      <c r="H17" s="837"/>
      <c r="J17" s="837"/>
      <c r="K17" s="892" t="s">
        <v>2667</v>
      </c>
      <c r="N17" s="837"/>
      <c r="Q17" s="952" t="s">
        <v>2666</v>
      </c>
      <c r="R17" s="837"/>
      <c r="S17" s="837"/>
      <c r="T17" s="837"/>
      <c r="U17" s="837"/>
      <c r="V17" s="837"/>
      <c r="W17" s="837"/>
      <c r="X17" s="837"/>
      <c r="Y17" s="837"/>
      <c r="Z17" s="952"/>
      <c r="AA17" s="836"/>
    </row>
    <row r="18" spans="1:27" s="832" customFormat="1" ht="18" customHeight="1">
      <c r="A18" s="940"/>
      <c r="B18" s="837"/>
      <c r="C18" s="837"/>
      <c r="D18" s="837"/>
      <c r="E18" s="837"/>
      <c r="F18" s="837"/>
      <c r="G18" s="837"/>
      <c r="H18" s="837"/>
      <c r="J18" s="837"/>
      <c r="K18" s="837"/>
      <c r="L18" s="837"/>
      <c r="N18" s="837"/>
      <c r="O18" s="837"/>
      <c r="Q18" s="951"/>
      <c r="R18" s="837"/>
      <c r="S18" s="837"/>
      <c r="T18" s="837"/>
      <c r="U18" s="837"/>
      <c r="V18" s="837"/>
      <c r="W18" s="837"/>
      <c r="X18" s="837"/>
      <c r="Y18" s="837"/>
      <c r="Z18" s="837"/>
      <c r="AA18" s="836"/>
    </row>
    <row r="19" spans="1:27" s="832" customFormat="1" ht="15.95" customHeight="1">
      <c r="A19" s="940"/>
      <c r="B19" s="837"/>
      <c r="C19" s="837"/>
      <c r="D19" s="837"/>
      <c r="E19" s="837"/>
      <c r="F19" s="837"/>
      <c r="G19" s="837"/>
      <c r="H19" s="837"/>
      <c r="J19" s="837"/>
      <c r="K19" s="837" t="s">
        <v>2789</v>
      </c>
      <c r="N19" s="837"/>
      <c r="Q19" s="952" t="s">
        <v>2666</v>
      </c>
      <c r="R19" s="837"/>
      <c r="S19" s="837"/>
      <c r="T19" s="837"/>
      <c r="U19" s="837"/>
      <c r="V19" s="837"/>
      <c r="W19" s="837"/>
      <c r="X19" s="837"/>
      <c r="Y19" s="837"/>
      <c r="Z19" s="952"/>
      <c r="AA19" s="836"/>
    </row>
    <row r="20" spans="1:27" s="832" customFormat="1" ht="15.95" customHeight="1">
      <c r="A20" s="940"/>
      <c r="B20" s="837"/>
      <c r="C20" s="837"/>
      <c r="D20" s="837"/>
      <c r="E20" s="837"/>
      <c r="F20" s="837"/>
      <c r="G20" s="837"/>
      <c r="H20" s="837"/>
      <c r="J20" s="837"/>
      <c r="K20" s="837" t="s">
        <v>2788</v>
      </c>
      <c r="L20" s="837"/>
      <c r="N20" s="837"/>
      <c r="O20" s="837"/>
      <c r="Q20" s="951"/>
      <c r="R20" s="837"/>
      <c r="S20" s="837"/>
      <c r="T20" s="837"/>
      <c r="U20" s="837"/>
      <c r="V20" s="837"/>
      <c r="W20" s="837"/>
      <c r="X20" s="837"/>
      <c r="Y20" s="837"/>
      <c r="Z20" s="837"/>
      <c r="AA20" s="836"/>
    </row>
    <row r="21" spans="1:27" s="832" customFormat="1" ht="18" customHeight="1">
      <c r="A21" s="940"/>
      <c r="B21" s="837"/>
      <c r="C21" s="837"/>
      <c r="D21" s="837"/>
      <c r="E21" s="837"/>
      <c r="F21" s="837"/>
      <c r="G21" s="837"/>
      <c r="H21" s="837"/>
      <c r="I21" s="951"/>
      <c r="J21" s="837"/>
      <c r="K21" s="951"/>
      <c r="L21" s="837"/>
      <c r="M21" s="837"/>
      <c r="N21" s="837"/>
      <c r="AA21" s="836"/>
    </row>
    <row r="22" spans="1:27" s="832" customFormat="1" ht="18" customHeight="1">
      <c r="A22" s="950" t="s">
        <v>2787</v>
      </c>
      <c r="B22" s="949"/>
      <c r="C22" s="949"/>
      <c r="D22" s="949"/>
      <c r="E22" s="949"/>
      <c r="F22" s="949"/>
      <c r="G22" s="949"/>
      <c r="H22" s="948"/>
      <c r="I22" s="949"/>
      <c r="J22" s="949"/>
      <c r="K22" s="949"/>
      <c r="L22" s="949"/>
      <c r="M22" s="949"/>
      <c r="N22" s="949"/>
      <c r="O22" s="949"/>
      <c r="P22" s="949"/>
      <c r="Q22" s="949"/>
      <c r="R22" s="949"/>
      <c r="S22" s="948"/>
      <c r="T22" s="948"/>
      <c r="U22" s="948"/>
      <c r="V22" s="948"/>
      <c r="W22" s="948"/>
      <c r="X22" s="948"/>
      <c r="Y22" s="948"/>
      <c r="Z22" s="948"/>
      <c r="AA22" s="947"/>
    </row>
    <row r="23" spans="1:27" s="832" customFormat="1" ht="21" customHeight="1">
      <c r="A23" s="938" t="s">
        <v>2664</v>
      </c>
      <c r="B23" s="838"/>
      <c r="C23" s="838" t="s">
        <v>2707</v>
      </c>
      <c r="D23" s="838"/>
      <c r="E23" s="838"/>
      <c r="F23" s="838"/>
      <c r="G23" s="838"/>
      <c r="H23" s="941"/>
      <c r="I23" s="838"/>
      <c r="J23" s="946" t="s">
        <v>3049</v>
      </c>
      <c r="K23" s="943"/>
      <c r="L23" s="943" t="s">
        <v>324</v>
      </c>
      <c r="M23" s="943"/>
      <c r="N23" s="943" t="s">
        <v>2663</v>
      </c>
      <c r="O23" s="943"/>
      <c r="P23" s="943" t="s">
        <v>2662</v>
      </c>
      <c r="Q23" s="838"/>
      <c r="R23" s="838" t="s">
        <v>2661</v>
      </c>
      <c r="S23" s="838"/>
      <c r="T23" s="945"/>
      <c r="U23" s="838"/>
      <c r="V23" s="838"/>
      <c r="W23" s="838"/>
      <c r="X23" s="945"/>
      <c r="Y23" s="945"/>
      <c r="Z23" s="838"/>
      <c r="AA23" s="941" t="s">
        <v>117</v>
      </c>
    </row>
    <row r="24" spans="1:27" s="832" customFormat="1" ht="21" customHeight="1">
      <c r="A24" s="944" t="s">
        <v>2786</v>
      </c>
      <c r="B24" s="943"/>
      <c r="C24" s="943" t="s">
        <v>2785</v>
      </c>
      <c r="D24" s="943"/>
      <c r="E24" s="943"/>
      <c r="F24" s="943"/>
      <c r="G24" s="943"/>
      <c r="H24" s="942"/>
      <c r="I24" s="943"/>
      <c r="J24" s="943"/>
      <c r="K24" s="943"/>
      <c r="L24" s="943"/>
      <c r="M24" s="943"/>
      <c r="N24" s="943"/>
      <c r="O24" s="943"/>
      <c r="P24" s="943"/>
      <c r="Q24" s="943"/>
      <c r="R24" s="943"/>
      <c r="S24" s="943"/>
      <c r="T24" s="943"/>
      <c r="U24" s="943"/>
      <c r="V24" s="943"/>
      <c r="W24" s="943"/>
      <c r="X24" s="943"/>
      <c r="Y24" s="943"/>
      <c r="Z24" s="943"/>
      <c r="AA24" s="942"/>
    </row>
    <row r="25" spans="1:27" s="832" customFormat="1" ht="21" customHeight="1">
      <c r="A25" s="944" t="s">
        <v>2784</v>
      </c>
      <c r="B25" s="943"/>
      <c r="C25" s="943" t="s">
        <v>2658</v>
      </c>
      <c r="D25" s="943"/>
      <c r="E25" s="943"/>
      <c r="F25" s="943"/>
      <c r="G25" s="943"/>
      <c r="H25" s="942"/>
      <c r="I25" s="943"/>
      <c r="J25" s="943"/>
      <c r="K25" s="943"/>
      <c r="L25" s="943"/>
      <c r="M25" s="943"/>
      <c r="N25" s="943"/>
      <c r="O25" s="943"/>
      <c r="P25" s="943"/>
      <c r="Q25" s="943"/>
      <c r="R25" s="943"/>
      <c r="S25" s="943"/>
      <c r="T25" s="943"/>
      <c r="U25" s="943"/>
      <c r="V25" s="943"/>
      <c r="W25" s="943"/>
      <c r="X25" s="943"/>
      <c r="Y25" s="943"/>
      <c r="Z25" s="943"/>
      <c r="AA25" s="942"/>
    </row>
    <row r="26" spans="1:27" s="832" customFormat="1" ht="21" customHeight="1">
      <c r="A26" s="944" t="s">
        <v>2783</v>
      </c>
      <c r="B26" s="943"/>
      <c r="C26" s="943" t="s">
        <v>2657</v>
      </c>
      <c r="D26" s="943"/>
      <c r="E26" s="943"/>
      <c r="F26" s="943"/>
      <c r="G26" s="943"/>
      <c r="H26" s="942"/>
      <c r="I26" s="944"/>
      <c r="J26" s="943"/>
      <c r="K26" s="943"/>
      <c r="L26" s="943"/>
      <c r="M26" s="943"/>
      <c r="N26" s="943"/>
      <c r="O26" s="943"/>
      <c r="P26" s="943"/>
      <c r="Q26" s="943"/>
      <c r="R26" s="943"/>
      <c r="S26" s="943"/>
      <c r="T26" s="943"/>
      <c r="U26" s="943"/>
      <c r="V26" s="943"/>
      <c r="W26" s="943"/>
      <c r="X26" s="943"/>
      <c r="Y26" s="943"/>
      <c r="Z26" s="943"/>
      <c r="AA26" s="942"/>
    </row>
    <row r="27" spans="1:27" s="832" customFormat="1" ht="18" customHeight="1">
      <c r="A27" s="938" t="s">
        <v>2782</v>
      </c>
      <c r="B27" s="838"/>
      <c r="C27" s="838" t="s">
        <v>2781</v>
      </c>
      <c r="D27" s="838"/>
      <c r="E27" s="838"/>
      <c r="F27" s="838"/>
      <c r="G27" s="838"/>
      <c r="H27" s="838"/>
      <c r="I27" s="838"/>
      <c r="J27" s="838"/>
      <c r="K27" s="838"/>
      <c r="L27" s="838"/>
      <c r="M27" s="838"/>
      <c r="N27" s="838"/>
      <c r="O27" s="838"/>
      <c r="P27" s="838"/>
      <c r="Q27" s="838"/>
      <c r="R27" s="838"/>
      <c r="S27" s="838"/>
      <c r="T27" s="838"/>
      <c r="U27" s="838"/>
      <c r="V27" s="838"/>
      <c r="W27" s="838"/>
      <c r="X27" s="838"/>
      <c r="Y27" s="838"/>
      <c r="Z27" s="838"/>
      <c r="AA27" s="941"/>
    </row>
    <row r="28" spans="1:27" s="832" customFormat="1" ht="18" customHeight="1">
      <c r="A28" s="940"/>
      <c r="B28" s="837"/>
      <c r="C28" s="837"/>
      <c r="D28" s="837"/>
      <c r="E28" s="837"/>
      <c r="F28" s="837"/>
      <c r="G28" s="837"/>
      <c r="H28" s="837"/>
      <c r="I28" s="837"/>
      <c r="J28" s="837"/>
      <c r="K28" s="837"/>
      <c r="L28" s="837"/>
      <c r="M28" s="837"/>
      <c r="N28" s="837"/>
      <c r="O28" s="837"/>
      <c r="P28" s="837"/>
      <c r="Q28" s="837"/>
      <c r="R28" s="837"/>
      <c r="S28" s="837"/>
      <c r="T28" s="837"/>
      <c r="U28" s="837"/>
      <c r="V28" s="837"/>
      <c r="W28" s="837"/>
      <c r="X28" s="837"/>
      <c r="Y28" s="837"/>
      <c r="Z28" s="837"/>
      <c r="AA28" s="836"/>
    </row>
    <row r="29" spans="1:27" s="832" customFormat="1" ht="18" customHeight="1">
      <c r="A29" s="940"/>
      <c r="B29" s="837"/>
      <c r="C29" s="837"/>
      <c r="D29" s="837"/>
      <c r="E29" s="837"/>
      <c r="F29" s="837"/>
      <c r="G29" s="837"/>
      <c r="H29" s="837"/>
      <c r="I29" s="837"/>
      <c r="J29" s="837"/>
      <c r="K29" s="837"/>
      <c r="L29" s="837"/>
      <c r="M29" s="837"/>
      <c r="N29" s="837"/>
      <c r="O29" s="837"/>
      <c r="P29" s="837"/>
      <c r="Q29" s="837"/>
      <c r="R29" s="837"/>
      <c r="S29" s="837"/>
      <c r="T29" s="837"/>
      <c r="U29" s="837"/>
      <c r="V29" s="837"/>
      <c r="W29" s="837"/>
      <c r="X29" s="837"/>
      <c r="Y29" s="837"/>
      <c r="Z29" s="837"/>
      <c r="AA29" s="836"/>
    </row>
    <row r="30" spans="1:27" s="832" customFormat="1" ht="18" customHeight="1">
      <c r="A30" s="940"/>
      <c r="B30" s="837"/>
      <c r="C30" s="837"/>
      <c r="D30" s="837"/>
      <c r="E30" s="837"/>
      <c r="F30" s="837"/>
      <c r="G30" s="837"/>
      <c r="H30" s="837"/>
      <c r="I30" s="837"/>
      <c r="J30" s="837"/>
      <c r="K30" s="837"/>
      <c r="L30" s="837"/>
      <c r="M30" s="837"/>
      <c r="N30" s="837"/>
      <c r="O30" s="837"/>
      <c r="P30" s="837"/>
      <c r="Q30" s="837"/>
      <c r="R30" s="837"/>
      <c r="S30" s="837"/>
      <c r="T30" s="837"/>
      <c r="U30" s="837"/>
      <c r="V30" s="837"/>
      <c r="W30" s="837"/>
      <c r="X30" s="837"/>
      <c r="Y30" s="837"/>
      <c r="Z30" s="837"/>
      <c r="AA30" s="836"/>
    </row>
    <row r="31" spans="1:27" s="832" customFormat="1" ht="18" customHeight="1">
      <c r="A31" s="940"/>
      <c r="B31" s="837"/>
      <c r="C31" s="837"/>
      <c r="D31" s="837"/>
      <c r="E31" s="837"/>
      <c r="F31" s="837"/>
      <c r="G31" s="837"/>
      <c r="H31" s="837"/>
      <c r="I31" s="837"/>
      <c r="J31" s="837"/>
      <c r="K31" s="837"/>
      <c r="L31" s="837"/>
      <c r="M31" s="837"/>
      <c r="N31" s="837"/>
      <c r="O31" s="837"/>
      <c r="P31" s="837"/>
      <c r="Q31" s="837"/>
      <c r="R31" s="837"/>
      <c r="S31" s="837"/>
      <c r="T31" s="837"/>
      <c r="U31" s="837"/>
      <c r="V31" s="837"/>
      <c r="W31" s="837"/>
      <c r="X31" s="837"/>
      <c r="Y31" s="837"/>
      <c r="Z31" s="837"/>
      <c r="AA31" s="836"/>
    </row>
    <row r="32" spans="1:27" s="832" customFormat="1" ht="18" customHeight="1">
      <c r="A32" s="940"/>
      <c r="B32" s="837"/>
      <c r="C32" s="837"/>
      <c r="D32" s="837"/>
      <c r="E32" s="837"/>
      <c r="F32" s="837"/>
      <c r="G32" s="837"/>
      <c r="H32" s="837"/>
      <c r="I32" s="837"/>
      <c r="J32" s="837"/>
      <c r="K32" s="837"/>
      <c r="L32" s="837"/>
      <c r="M32" s="837"/>
      <c r="N32" s="837"/>
      <c r="O32" s="837"/>
      <c r="P32" s="837"/>
      <c r="Q32" s="837"/>
      <c r="R32" s="837"/>
      <c r="S32" s="837"/>
      <c r="T32" s="837"/>
      <c r="U32" s="837"/>
      <c r="V32" s="837"/>
      <c r="W32" s="837"/>
      <c r="X32" s="837"/>
      <c r="Y32" s="837"/>
      <c r="Z32" s="837"/>
      <c r="AA32" s="836"/>
    </row>
    <row r="33" spans="1:27" s="832" customFormat="1" ht="18" customHeight="1">
      <c r="A33" s="940"/>
      <c r="B33" s="837"/>
      <c r="C33" s="837"/>
      <c r="D33" s="837"/>
      <c r="E33" s="837"/>
      <c r="F33" s="837"/>
      <c r="G33" s="837"/>
      <c r="H33" s="837"/>
      <c r="I33" s="837"/>
      <c r="J33" s="837"/>
      <c r="K33" s="837"/>
      <c r="L33" s="837"/>
      <c r="M33" s="837"/>
      <c r="N33" s="837"/>
      <c r="O33" s="837"/>
      <c r="P33" s="837"/>
      <c r="Q33" s="837"/>
      <c r="R33" s="837"/>
      <c r="S33" s="837"/>
      <c r="T33" s="837"/>
      <c r="U33" s="837"/>
      <c r="V33" s="837"/>
      <c r="W33" s="837"/>
      <c r="X33" s="837"/>
      <c r="Y33" s="837"/>
      <c r="Z33" s="837"/>
      <c r="AA33" s="836"/>
    </row>
    <row r="34" spans="1:27" s="832" customFormat="1" ht="18" customHeight="1">
      <c r="A34" s="940"/>
      <c r="B34" s="837"/>
      <c r="C34" s="837"/>
      <c r="D34" s="837"/>
      <c r="E34" s="837"/>
      <c r="F34" s="837"/>
      <c r="G34" s="837"/>
      <c r="H34" s="837"/>
      <c r="I34" s="837"/>
      <c r="J34" s="837"/>
      <c r="K34" s="837"/>
      <c r="L34" s="837"/>
      <c r="M34" s="837"/>
      <c r="N34" s="837"/>
      <c r="O34" s="837"/>
      <c r="P34" s="837"/>
      <c r="Q34" s="837"/>
      <c r="R34" s="837"/>
      <c r="S34" s="837"/>
      <c r="T34" s="837"/>
      <c r="U34" s="837"/>
      <c r="V34" s="837"/>
      <c r="W34" s="837"/>
      <c r="X34" s="837"/>
      <c r="Y34" s="837"/>
      <c r="Z34" s="837"/>
      <c r="AA34" s="836"/>
    </row>
    <row r="35" spans="1:27" s="832" customFormat="1" ht="18" customHeight="1">
      <c r="A35" s="940"/>
      <c r="B35" s="837"/>
      <c r="C35" s="837"/>
      <c r="D35" s="837"/>
      <c r="E35" s="837"/>
      <c r="F35" s="837"/>
      <c r="G35" s="837"/>
      <c r="H35" s="837"/>
      <c r="I35" s="837"/>
      <c r="J35" s="837"/>
      <c r="K35" s="837"/>
      <c r="L35" s="837"/>
      <c r="M35" s="837"/>
      <c r="N35" s="837"/>
      <c r="O35" s="837"/>
      <c r="P35" s="837"/>
      <c r="Q35" s="837"/>
      <c r="R35" s="837"/>
      <c r="S35" s="837"/>
      <c r="T35" s="837"/>
      <c r="U35" s="837"/>
      <c r="V35" s="837"/>
      <c r="W35" s="837"/>
      <c r="X35" s="837"/>
      <c r="Y35" s="837"/>
      <c r="Z35" s="837"/>
      <c r="AA35" s="836"/>
    </row>
    <row r="36" spans="1:27" s="832" customFormat="1" ht="18" customHeight="1">
      <c r="A36" s="938" t="s">
        <v>2780</v>
      </c>
      <c r="B36" s="838"/>
      <c r="C36" s="838" t="s">
        <v>2779</v>
      </c>
      <c r="D36" s="838"/>
      <c r="E36" s="838"/>
      <c r="F36" s="838"/>
      <c r="G36" s="838"/>
      <c r="H36" s="838"/>
      <c r="I36" s="838"/>
      <c r="J36" s="838"/>
      <c r="K36" s="838"/>
      <c r="L36" s="838"/>
      <c r="M36" s="838"/>
      <c r="N36" s="838"/>
      <c r="O36" s="838"/>
      <c r="P36" s="838"/>
      <c r="Q36" s="838"/>
      <c r="R36" s="838"/>
      <c r="S36" s="838"/>
      <c r="T36" s="838"/>
      <c r="U36" s="838"/>
      <c r="V36" s="838"/>
      <c r="W36" s="838"/>
      <c r="X36" s="838"/>
      <c r="Y36" s="838"/>
      <c r="Z36" s="838"/>
      <c r="AA36" s="941"/>
    </row>
    <row r="37" spans="1:27" s="832" customFormat="1" ht="18" customHeight="1">
      <c r="A37" s="940"/>
      <c r="B37" s="837"/>
      <c r="C37" s="837"/>
      <c r="D37" s="837"/>
      <c r="E37" s="837"/>
      <c r="F37" s="837"/>
      <c r="G37" s="837"/>
      <c r="H37" s="837"/>
      <c r="I37" s="837"/>
      <c r="J37" s="837"/>
      <c r="K37" s="837"/>
      <c r="L37" s="837"/>
      <c r="M37" s="837"/>
      <c r="N37" s="837"/>
      <c r="O37" s="837"/>
      <c r="P37" s="837"/>
      <c r="Q37" s="837"/>
      <c r="R37" s="837"/>
      <c r="S37" s="837"/>
      <c r="T37" s="837"/>
      <c r="U37" s="837"/>
      <c r="V37" s="837"/>
      <c r="W37" s="837"/>
      <c r="X37" s="837"/>
      <c r="Y37" s="837"/>
      <c r="Z37" s="837"/>
      <c r="AA37" s="836"/>
    </row>
    <row r="38" spans="1:27" s="832" customFormat="1" ht="18" customHeight="1">
      <c r="A38" s="939"/>
      <c r="B38" s="837"/>
      <c r="D38" s="837"/>
      <c r="E38" s="837"/>
      <c r="F38" s="837"/>
      <c r="G38" s="837"/>
      <c r="H38" s="837"/>
      <c r="I38" s="837"/>
      <c r="J38" s="837"/>
      <c r="K38" s="837"/>
      <c r="L38" s="837"/>
      <c r="M38" s="837"/>
      <c r="N38" s="837"/>
      <c r="O38" s="837"/>
      <c r="P38" s="837"/>
      <c r="Q38" s="837"/>
      <c r="R38" s="837"/>
      <c r="S38" s="837"/>
      <c r="T38" s="837"/>
      <c r="U38" s="837"/>
      <c r="V38" s="837"/>
      <c r="W38" s="837"/>
      <c r="X38" s="837"/>
      <c r="Y38" s="837"/>
      <c r="Z38" s="837"/>
      <c r="AA38" s="836"/>
    </row>
    <row r="39" spans="1:27" s="832" customFormat="1" ht="18" customHeight="1">
      <c r="A39" s="937"/>
      <c r="B39" s="834"/>
      <c r="C39" s="834"/>
      <c r="D39" s="834"/>
      <c r="E39" s="834"/>
      <c r="F39" s="834"/>
      <c r="G39" s="834"/>
      <c r="H39" s="834"/>
      <c r="I39" s="834"/>
      <c r="J39" s="834"/>
      <c r="K39" s="834"/>
      <c r="L39" s="834"/>
      <c r="M39" s="834"/>
      <c r="N39" s="834"/>
      <c r="O39" s="834"/>
      <c r="P39" s="834"/>
      <c r="Q39" s="834"/>
      <c r="R39" s="834"/>
      <c r="S39" s="834"/>
      <c r="T39" s="834"/>
      <c r="U39" s="834"/>
      <c r="V39" s="834"/>
      <c r="W39" s="834"/>
      <c r="X39" s="834"/>
      <c r="Y39" s="834"/>
      <c r="Z39" s="834"/>
      <c r="AA39" s="833"/>
    </row>
    <row r="40" spans="1:27" s="832" customFormat="1" ht="18" customHeight="1">
      <c r="A40" s="938" t="s">
        <v>2778</v>
      </c>
      <c r="B40" s="838"/>
      <c r="C40" s="838" t="s">
        <v>2777</v>
      </c>
      <c r="D40" s="838"/>
      <c r="E40" s="838"/>
      <c r="F40" s="838"/>
      <c r="G40" s="837"/>
      <c r="H40" s="837"/>
      <c r="I40" s="837"/>
      <c r="J40" s="837"/>
      <c r="K40" s="837"/>
      <c r="L40" s="837"/>
      <c r="M40" s="837"/>
      <c r="N40" s="837"/>
      <c r="O40" s="837"/>
      <c r="P40" s="837"/>
      <c r="Q40" s="837"/>
      <c r="R40" s="837"/>
      <c r="S40" s="837"/>
      <c r="T40" s="837"/>
      <c r="U40" s="837"/>
      <c r="V40" s="837"/>
      <c r="W40" s="837"/>
      <c r="X40" s="837"/>
      <c r="Y40" s="837"/>
      <c r="Z40" s="837"/>
      <c r="AA40" s="836"/>
    </row>
    <row r="41" spans="1:27" s="832" customFormat="1" ht="18" customHeight="1">
      <c r="A41" s="937"/>
      <c r="B41" s="834"/>
      <c r="C41" s="834"/>
      <c r="D41" s="834"/>
      <c r="E41" s="834"/>
      <c r="F41" s="834"/>
      <c r="G41" s="834"/>
      <c r="H41" s="834"/>
      <c r="I41" s="834"/>
      <c r="J41" s="834"/>
      <c r="K41" s="834"/>
      <c r="L41" s="834"/>
      <c r="M41" s="834"/>
      <c r="N41" s="834"/>
      <c r="O41" s="834"/>
      <c r="P41" s="834"/>
      <c r="Q41" s="834"/>
      <c r="R41" s="834"/>
      <c r="S41" s="834"/>
      <c r="T41" s="834"/>
      <c r="U41" s="834"/>
      <c r="V41" s="834"/>
      <c r="W41" s="834"/>
      <c r="X41" s="834"/>
      <c r="Y41" s="834"/>
      <c r="Z41" s="834"/>
      <c r="AA41" s="833"/>
    </row>
    <row r="42" spans="1:27" s="832" customFormat="1" ht="15" customHeight="1">
      <c r="A42" s="931" t="s">
        <v>2776</v>
      </c>
      <c r="B42" s="931" t="s">
        <v>2775</v>
      </c>
      <c r="C42" s="933" t="s">
        <v>2774</v>
      </c>
      <c r="D42" s="933"/>
      <c r="E42" s="936"/>
      <c r="F42" s="936"/>
      <c r="G42" s="936"/>
      <c r="H42" s="936"/>
      <c r="I42" s="936"/>
      <c r="J42" s="936"/>
      <c r="K42" s="936"/>
      <c r="L42" s="936"/>
      <c r="M42" s="936"/>
      <c r="N42" s="936"/>
      <c r="O42" s="936"/>
      <c r="P42" s="936"/>
      <c r="Q42" s="936"/>
      <c r="R42" s="936"/>
      <c r="S42" s="936"/>
      <c r="T42" s="936"/>
      <c r="U42" s="936"/>
      <c r="V42" s="936"/>
      <c r="W42" s="936"/>
      <c r="X42" s="936"/>
      <c r="Y42" s="936"/>
      <c r="Z42" s="936"/>
      <c r="AA42" s="936"/>
    </row>
    <row r="43" spans="1:27" s="832" customFormat="1" ht="15" customHeight="1">
      <c r="A43" s="936"/>
      <c r="B43" s="931" t="s">
        <v>2773</v>
      </c>
      <c r="C43" s="933" t="s">
        <v>2772</v>
      </c>
      <c r="D43" s="933"/>
      <c r="E43" s="936"/>
      <c r="F43" s="936"/>
      <c r="G43" s="936"/>
      <c r="H43" s="936"/>
      <c r="I43" s="936"/>
      <c r="J43" s="936"/>
      <c r="K43" s="936"/>
      <c r="L43" s="936"/>
      <c r="M43" s="936"/>
      <c r="N43" s="936"/>
      <c r="O43" s="936"/>
      <c r="P43" s="936"/>
      <c r="Q43" s="936"/>
      <c r="R43" s="936"/>
      <c r="S43" s="936"/>
      <c r="T43" s="936"/>
      <c r="U43" s="936"/>
      <c r="V43" s="936"/>
      <c r="W43" s="936"/>
      <c r="X43" s="936"/>
      <c r="Y43" s="936"/>
      <c r="Z43" s="936"/>
      <c r="AA43" s="936"/>
    </row>
    <row r="44" spans="1:27" s="832" customFormat="1" ht="15" customHeight="1">
      <c r="A44" s="933"/>
      <c r="B44" s="931" t="s">
        <v>2771</v>
      </c>
      <c r="C44" s="933" t="s">
        <v>2770</v>
      </c>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row>
    <row r="45" spans="1:27" s="832" customFormat="1" ht="15" customHeight="1">
      <c r="A45" s="933"/>
      <c r="B45" s="935"/>
      <c r="D45" s="933" t="s">
        <v>2769</v>
      </c>
      <c r="E45" s="933"/>
      <c r="F45" s="933"/>
      <c r="G45" s="933"/>
      <c r="H45" s="933"/>
      <c r="I45" s="933"/>
      <c r="J45" s="933"/>
      <c r="K45" s="933"/>
      <c r="L45" s="933"/>
      <c r="M45" s="933"/>
      <c r="N45" s="933"/>
      <c r="O45" s="933"/>
      <c r="P45" s="933"/>
      <c r="Q45" s="933"/>
      <c r="R45" s="933"/>
      <c r="S45" s="933"/>
      <c r="T45" s="933"/>
      <c r="U45" s="933"/>
      <c r="V45" s="933"/>
      <c r="W45" s="933"/>
      <c r="X45" s="933"/>
      <c r="Y45" s="933"/>
      <c r="Z45" s="933"/>
      <c r="AA45" s="933"/>
    </row>
    <row r="46" spans="1:27" s="832" customFormat="1" ht="15" customHeight="1">
      <c r="B46" s="934" t="s">
        <v>2768</v>
      </c>
      <c r="C46" s="933" t="s">
        <v>3552</v>
      </c>
    </row>
    <row r="47" spans="1:27" s="832" customFormat="1" ht="15" customHeight="1">
      <c r="B47" s="934" t="s">
        <v>2767</v>
      </c>
      <c r="C47" s="933" t="s">
        <v>2766</v>
      </c>
      <c r="D47" s="932"/>
    </row>
    <row r="48" spans="1:27" s="832" customFormat="1" ht="15" customHeight="1">
      <c r="A48" s="931" t="s">
        <v>2765</v>
      </c>
      <c r="B48" s="832" t="s">
        <v>2654</v>
      </c>
      <c r="C48" s="927"/>
      <c r="D48" s="927"/>
    </row>
    <row r="49" spans="1:33" s="929" customFormat="1" ht="18" customHeight="1">
      <c r="A49" s="927"/>
      <c r="B49" s="927"/>
      <c r="C49" s="927"/>
      <c r="D49" s="927"/>
      <c r="E49" s="927"/>
      <c r="F49" s="927"/>
      <c r="G49" s="927"/>
      <c r="H49" s="927"/>
      <c r="I49" s="927"/>
      <c r="J49" s="927"/>
      <c r="K49" s="927"/>
      <c r="L49" s="927"/>
      <c r="M49" s="927"/>
      <c r="N49" s="927"/>
      <c r="O49" s="927"/>
      <c r="P49" s="927"/>
      <c r="Q49" s="927"/>
      <c r="R49" s="927"/>
      <c r="S49" s="927"/>
      <c r="T49" s="927"/>
      <c r="U49" s="927"/>
      <c r="V49" s="927"/>
      <c r="W49" s="927"/>
      <c r="X49" s="927"/>
      <c r="Y49" s="927"/>
      <c r="Z49" s="927"/>
      <c r="AA49" s="927"/>
      <c r="AB49" s="927"/>
      <c r="AC49" s="927"/>
      <c r="AD49" s="927"/>
      <c r="AG49" s="917"/>
    </row>
    <row r="50" spans="1:33" s="929" customFormat="1" ht="18" customHeight="1">
      <c r="A50" s="927"/>
      <c r="B50" s="927"/>
      <c r="C50" s="927"/>
      <c r="D50" s="927"/>
      <c r="E50" s="927"/>
      <c r="F50" s="927"/>
      <c r="G50" s="927"/>
      <c r="H50" s="927"/>
      <c r="I50" s="927"/>
      <c r="J50" s="927"/>
      <c r="K50" s="927"/>
      <c r="L50" s="927"/>
      <c r="M50" s="927"/>
      <c r="N50" s="927"/>
      <c r="O50" s="927"/>
      <c r="P50" s="927"/>
      <c r="Q50" s="927"/>
      <c r="R50" s="927"/>
      <c r="S50" s="927"/>
      <c r="T50" s="927"/>
      <c r="U50" s="927"/>
      <c r="V50" s="927"/>
      <c r="W50" s="927"/>
      <c r="X50" s="927"/>
      <c r="Y50" s="927"/>
      <c r="Z50" s="927"/>
      <c r="AA50" s="927"/>
      <c r="AB50" s="927"/>
      <c r="AC50" s="927"/>
      <c r="AD50" s="927"/>
      <c r="AG50" s="917"/>
    </row>
    <row r="51" spans="1:33" s="929" customFormat="1" ht="18" customHeight="1">
      <c r="A51" s="927"/>
      <c r="B51" s="927"/>
      <c r="C51" s="927"/>
      <c r="D51" s="927"/>
      <c r="E51" s="927"/>
      <c r="F51" s="927"/>
      <c r="G51" s="927"/>
      <c r="H51" s="927"/>
      <c r="I51" s="927"/>
      <c r="J51" s="927"/>
      <c r="K51" s="927"/>
      <c r="L51" s="927"/>
      <c r="M51" s="927"/>
      <c r="N51" s="927"/>
      <c r="O51" s="927"/>
      <c r="P51" s="927"/>
      <c r="Q51" s="927"/>
      <c r="R51" s="927"/>
      <c r="S51" s="927"/>
      <c r="T51" s="927"/>
      <c r="U51" s="927"/>
      <c r="V51" s="927"/>
      <c r="W51" s="927"/>
      <c r="X51" s="927"/>
      <c r="Y51" s="927"/>
      <c r="Z51" s="927"/>
      <c r="AA51" s="927"/>
      <c r="AB51" s="927"/>
      <c r="AC51" s="927"/>
      <c r="AD51" s="927"/>
      <c r="AG51" s="917"/>
    </row>
    <row r="52" spans="1:33" s="929" customFormat="1" ht="18" customHeight="1">
      <c r="A52" s="927"/>
      <c r="B52" s="927"/>
      <c r="C52" s="927"/>
      <c r="D52" s="927"/>
      <c r="E52" s="927"/>
      <c r="F52" s="927"/>
      <c r="G52" s="927"/>
      <c r="H52" s="927"/>
      <c r="I52" s="927"/>
      <c r="J52" s="927"/>
      <c r="K52" s="927"/>
      <c r="L52" s="927"/>
      <c r="M52" s="927"/>
      <c r="N52" s="927"/>
      <c r="O52" s="927"/>
      <c r="P52" s="927"/>
      <c r="Q52" s="927"/>
      <c r="R52" s="927"/>
      <c r="S52" s="927"/>
      <c r="T52" s="927"/>
      <c r="U52" s="927"/>
      <c r="V52" s="927"/>
      <c r="W52" s="927"/>
      <c r="X52" s="927"/>
      <c r="Y52" s="927"/>
      <c r="Z52" s="927"/>
      <c r="AA52" s="927"/>
      <c r="AB52" s="927"/>
      <c r="AC52" s="927"/>
      <c r="AD52" s="927"/>
      <c r="AG52" s="917"/>
    </row>
    <row r="53" spans="1:33" s="929" customFormat="1" ht="18" customHeight="1">
      <c r="A53" s="927"/>
      <c r="B53" s="927"/>
      <c r="C53" s="927"/>
      <c r="D53" s="927"/>
      <c r="E53" s="927"/>
      <c r="F53" s="927"/>
      <c r="G53" s="927"/>
      <c r="H53" s="927"/>
      <c r="I53" s="927"/>
      <c r="J53" s="927"/>
      <c r="K53" s="927"/>
      <c r="L53" s="927"/>
      <c r="M53" s="927"/>
      <c r="N53" s="927"/>
      <c r="O53" s="927"/>
      <c r="P53" s="927"/>
      <c r="Q53" s="927"/>
      <c r="R53" s="927"/>
      <c r="S53" s="927"/>
      <c r="T53" s="927"/>
      <c r="U53" s="927"/>
      <c r="V53" s="927"/>
      <c r="W53" s="927"/>
      <c r="X53" s="927"/>
      <c r="Y53" s="927"/>
      <c r="Z53" s="927"/>
      <c r="AA53" s="927"/>
      <c r="AB53" s="927"/>
      <c r="AC53" s="927"/>
      <c r="AD53" s="927"/>
      <c r="AG53" s="917"/>
    </row>
    <row r="54" spans="1:33" s="929" customFormat="1" ht="18" customHeight="1">
      <c r="A54" s="927"/>
      <c r="B54" s="927"/>
      <c r="C54" s="927"/>
      <c r="D54" s="927"/>
      <c r="E54" s="927"/>
      <c r="F54" s="927"/>
      <c r="G54" s="927"/>
      <c r="H54" s="927"/>
      <c r="I54" s="927"/>
      <c r="J54" s="927"/>
      <c r="K54" s="927"/>
      <c r="L54" s="927"/>
      <c r="M54" s="927"/>
      <c r="N54" s="927"/>
      <c r="O54" s="927"/>
      <c r="P54" s="927"/>
      <c r="Q54" s="927"/>
      <c r="R54" s="927"/>
      <c r="S54" s="927"/>
      <c r="T54" s="927"/>
      <c r="U54" s="927"/>
      <c r="V54" s="927"/>
      <c r="W54" s="927"/>
      <c r="X54" s="927"/>
      <c r="Y54" s="927"/>
      <c r="Z54" s="927"/>
      <c r="AA54" s="927"/>
      <c r="AB54" s="927"/>
      <c r="AC54" s="927"/>
      <c r="AD54" s="927"/>
      <c r="AG54" s="917"/>
    </row>
    <row r="55" spans="1:33" s="929" customFormat="1" ht="18" customHeight="1">
      <c r="A55" s="927"/>
      <c r="B55" s="927"/>
      <c r="C55" s="927"/>
      <c r="D55" s="927"/>
      <c r="E55" s="927"/>
      <c r="F55" s="927"/>
      <c r="G55" s="927"/>
      <c r="H55" s="927"/>
      <c r="I55" s="927"/>
      <c r="J55" s="927"/>
      <c r="K55" s="927"/>
      <c r="L55" s="927"/>
      <c r="M55" s="927"/>
      <c r="N55" s="927"/>
      <c r="O55" s="927"/>
      <c r="P55" s="927"/>
      <c r="Q55" s="927"/>
      <c r="R55" s="927"/>
      <c r="S55" s="927"/>
      <c r="T55" s="927"/>
      <c r="U55" s="927"/>
      <c r="V55" s="927"/>
      <c r="W55" s="927"/>
      <c r="X55" s="927"/>
      <c r="Y55" s="927"/>
      <c r="Z55" s="927"/>
      <c r="AA55" s="927"/>
      <c r="AB55" s="927"/>
      <c r="AC55" s="927"/>
      <c r="AD55" s="927"/>
      <c r="AG55" s="917"/>
    </row>
    <row r="56" spans="1:33" s="929" customFormat="1" ht="18" customHeight="1">
      <c r="A56" s="927"/>
      <c r="B56" s="927"/>
      <c r="E56" s="927"/>
      <c r="F56" s="927"/>
      <c r="G56" s="927"/>
      <c r="H56" s="927"/>
      <c r="I56" s="927"/>
      <c r="J56" s="927"/>
      <c r="K56" s="927"/>
      <c r="L56" s="927"/>
      <c r="M56" s="927"/>
      <c r="N56" s="927"/>
      <c r="O56" s="927"/>
      <c r="P56" s="927"/>
      <c r="Q56" s="927"/>
      <c r="R56" s="927"/>
      <c r="S56" s="927"/>
      <c r="T56" s="927"/>
      <c r="U56" s="927"/>
      <c r="V56" s="927"/>
      <c r="W56" s="927"/>
      <c r="X56" s="927"/>
      <c r="Y56" s="927"/>
      <c r="Z56" s="927"/>
      <c r="AA56" s="927"/>
      <c r="AB56" s="927"/>
      <c r="AC56" s="927"/>
      <c r="AD56" s="927"/>
      <c r="AG56" s="917"/>
    </row>
    <row r="57" spans="1:33" s="929" customFormat="1" ht="18" customHeight="1">
      <c r="A57" s="927"/>
      <c r="B57" s="927"/>
      <c r="E57" s="927"/>
      <c r="F57" s="927"/>
      <c r="G57" s="927"/>
      <c r="H57" s="927"/>
      <c r="I57" s="927"/>
      <c r="J57" s="927"/>
      <c r="K57" s="927"/>
      <c r="L57" s="927"/>
      <c r="M57" s="927"/>
      <c r="N57" s="927"/>
      <c r="O57" s="927"/>
      <c r="P57" s="927"/>
      <c r="Q57" s="927"/>
      <c r="R57" s="927"/>
      <c r="S57" s="927"/>
      <c r="T57" s="927"/>
      <c r="U57" s="927"/>
      <c r="V57" s="927"/>
      <c r="W57" s="927"/>
      <c r="X57" s="927"/>
      <c r="Y57" s="927"/>
      <c r="Z57" s="927"/>
      <c r="AA57" s="927"/>
      <c r="AB57" s="927"/>
      <c r="AC57" s="927"/>
      <c r="AD57" s="927"/>
      <c r="AG57" s="917"/>
    </row>
    <row r="58" spans="1:33" s="929" customFormat="1" ht="18" customHeight="1">
      <c r="B58" s="927"/>
      <c r="AG58" s="917"/>
    </row>
    <row r="59" spans="1:33" s="929" customFormat="1" ht="18" customHeight="1">
      <c r="B59" s="927"/>
      <c r="AG59" s="917"/>
    </row>
    <row r="60" spans="1:33" s="929" customFormat="1" ht="18" customHeight="1">
      <c r="B60" s="927"/>
      <c r="AG60" s="917"/>
    </row>
    <row r="61" spans="1:33" s="929" customFormat="1" ht="18" customHeight="1">
      <c r="B61" s="927"/>
      <c r="AG61" s="917"/>
    </row>
    <row r="62" spans="1:33" s="929" customFormat="1" ht="18" customHeight="1">
      <c r="B62" s="927"/>
      <c r="AG62" s="917"/>
    </row>
    <row r="63" spans="1:33" s="929" customFormat="1" ht="18" customHeight="1">
      <c r="B63" s="927"/>
      <c r="C63" s="930"/>
      <c r="D63" s="930"/>
      <c r="AG63" s="917"/>
    </row>
    <row r="64" spans="1:33" s="929" customFormat="1" ht="18" customHeight="1">
      <c r="C64" s="927"/>
      <c r="D64" s="927"/>
      <c r="AG64" s="917"/>
    </row>
    <row r="65" spans="1:33" s="929" customFormat="1" ht="18" customHeight="1">
      <c r="A65" s="927"/>
      <c r="B65" s="930"/>
      <c r="C65" s="927"/>
      <c r="D65" s="927"/>
      <c r="E65" s="930"/>
      <c r="F65" s="930"/>
      <c r="G65" s="930"/>
      <c r="H65" s="930"/>
      <c r="I65" s="930"/>
      <c r="J65" s="930"/>
      <c r="K65" s="930"/>
      <c r="L65" s="930"/>
      <c r="M65" s="930"/>
      <c r="N65" s="930"/>
      <c r="O65" s="930"/>
      <c r="P65" s="930"/>
      <c r="Q65" s="930"/>
      <c r="R65" s="930"/>
      <c r="S65" s="930"/>
      <c r="T65" s="930"/>
      <c r="U65" s="930"/>
      <c r="V65" s="930"/>
      <c r="W65" s="930"/>
      <c r="X65" s="930"/>
      <c r="Y65" s="930"/>
      <c r="Z65" s="930"/>
      <c r="AA65" s="927"/>
      <c r="AB65" s="927"/>
      <c r="AC65" s="927"/>
      <c r="AD65" s="927"/>
      <c r="AG65" s="917"/>
    </row>
    <row r="66" spans="1:33" s="929" customFormat="1" ht="18" customHeight="1">
      <c r="A66" s="927"/>
      <c r="B66" s="927"/>
      <c r="C66" s="927"/>
      <c r="D66" s="927"/>
      <c r="E66" s="927"/>
      <c r="F66" s="927"/>
      <c r="G66" s="927"/>
      <c r="H66" s="927"/>
      <c r="I66" s="927"/>
      <c r="J66" s="927"/>
      <c r="K66" s="927"/>
      <c r="L66" s="927"/>
      <c r="M66" s="927"/>
      <c r="N66" s="927"/>
      <c r="O66" s="927"/>
      <c r="P66" s="927"/>
      <c r="Q66" s="927"/>
      <c r="R66" s="927"/>
      <c r="S66" s="927"/>
      <c r="T66" s="927"/>
      <c r="U66" s="927"/>
      <c r="V66" s="927"/>
      <c r="W66" s="927"/>
      <c r="X66" s="927"/>
      <c r="Y66" s="927"/>
      <c r="Z66" s="927"/>
      <c r="AA66" s="927"/>
      <c r="AB66" s="927"/>
      <c r="AC66" s="927"/>
      <c r="AD66" s="927"/>
      <c r="AG66" s="917"/>
    </row>
    <row r="67" spans="1:33" s="929" customFormat="1" ht="18" customHeight="1">
      <c r="A67" s="927"/>
      <c r="B67" s="927"/>
      <c r="C67" s="927"/>
      <c r="D67" s="927"/>
      <c r="E67" s="927"/>
      <c r="F67" s="927"/>
      <c r="G67" s="927"/>
      <c r="H67" s="927"/>
      <c r="I67" s="927"/>
      <c r="J67" s="927"/>
      <c r="K67" s="927"/>
      <c r="L67" s="927"/>
      <c r="M67" s="927"/>
      <c r="N67" s="927"/>
      <c r="O67" s="927"/>
      <c r="P67" s="927"/>
      <c r="Q67" s="927"/>
      <c r="R67" s="927"/>
      <c r="S67" s="927"/>
      <c r="T67" s="927"/>
      <c r="U67" s="927"/>
      <c r="V67" s="927"/>
      <c r="W67" s="927"/>
      <c r="X67" s="927"/>
      <c r="Y67" s="927"/>
      <c r="Z67" s="927"/>
      <c r="AA67" s="927"/>
      <c r="AB67" s="927"/>
      <c r="AC67" s="927"/>
      <c r="AD67" s="927"/>
      <c r="AG67" s="917"/>
    </row>
    <row r="68" spans="1:33" s="929" customFormat="1" ht="18" customHeight="1">
      <c r="A68" s="927"/>
      <c r="B68" s="927"/>
      <c r="C68" s="927"/>
      <c r="D68" s="927"/>
      <c r="E68" s="927"/>
      <c r="F68" s="927"/>
      <c r="G68" s="927"/>
      <c r="H68" s="927"/>
      <c r="I68" s="927"/>
      <c r="J68" s="927"/>
      <c r="K68" s="927"/>
      <c r="L68" s="927"/>
      <c r="M68" s="927"/>
      <c r="N68" s="927"/>
      <c r="O68" s="927"/>
      <c r="P68" s="927"/>
      <c r="Q68" s="927"/>
      <c r="R68" s="927"/>
      <c r="S68" s="927"/>
      <c r="T68" s="927"/>
      <c r="U68" s="927"/>
      <c r="V68" s="927"/>
      <c r="W68" s="927"/>
      <c r="X68" s="927"/>
      <c r="Y68" s="927"/>
      <c r="Z68" s="927"/>
      <c r="AA68" s="927"/>
      <c r="AB68" s="927"/>
      <c r="AC68" s="927"/>
      <c r="AD68" s="927"/>
      <c r="AG68" s="917"/>
    </row>
    <row r="69" spans="1:33" s="929" customFormat="1" ht="18" customHeight="1">
      <c r="A69" s="927"/>
      <c r="B69" s="927"/>
      <c r="C69" s="927"/>
      <c r="D69" s="927"/>
      <c r="E69" s="927"/>
      <c r="F69" s="927"/>
      <c r="G69" s="927"/>
      <c r="H69" s="927"/>
      <c r="I69" s="927"/>
      <c r="J69" s="927"/>
      <c r="K69" s="927"/>
      <c r="L69" s="927"/>
      <c r="M69" s="927"/>
      <c r="N69" s="927"/>
      <c r="O69" s="927"/>
      <c r="P69" s="927"/>
      <c r="Q69" s="927"/>
      <c r="R69" s="927"/>
      <c r="S69" s="927"/>
      <c r="T69" s="927"/>
      <c r="U69" s="927"/>
      <c r="V69" s="927"/>
      <c r="W69" s="927"/>
      <c r="X69" s="927"/>
      <c r="Y69" s="927"/>
      <c r="Z69" s="927"/>
      <c r="AA69" s="927"/>
      <c r="AB69" s="927"/>
      <c r="AC69" s="927"/>
      <c r="AD69" s="927"/>
      <c r="AG69" s="917"/>
    </row>
    <row r="70" spans="1:33" s="929" customFormat="1" ht="18" customHeight="1">
      <c r="A70" s="927"/>
      <c r="B70" s="927"/>
      <c r="C70" s="927"/>
      <c r="D70" s="927"/>
      <c r="E70" s="927"/>
      <c r="F70" s="927"/>
      <c r="G70" s="927"/>
      <c r="H70" s="927"/>
      <c r="I70" s="927"/>
      <c r="J70" s="927"/>
      <c r="K70" s="927"/>
      <c r="L70" s="927"/>
      <c r="M70" s="927"/>
      <c r="N70" s="927"/>
      <c r="O70" s="927"/>
      <c r="P70" s="927"/>
      <c r="Q70" s="927"/>
      <c r="R70" s="927"/>
      <c r="S70" s="927"/>
      <c r="T70" s="927"/>
      <c r="U70" s="927"/>
      <c r="V70" s="927"/>
      <c r="W70" s="927"/>
      <c r="X70" s="927"/>
      <c r="Y70" s="927"/>
      <c r="Z70" s="927"/>
      <c r="AA70" s="927"/>
      <c r="AB70" s="927"/>
      <c r="AC70" s="927"/>
      <c r="AD70" s="927"/>
      <c r="AG70" s="917"/>
    </row>
    <row r="71" spans="1:33" s="929" customFormat="1" ht="18" customHeight="1">
      <c r="A71" s="927"/>
      <c r="B71" s="927"/>
      <c r="C71" s="927"/>
      <c r="D71" s="927"/>
      <c r="E71" s="927"/>
      <c r="F71" s="927"/>
      <c r="G71" s="927"/>
      <c r="H71" s="927"/>
      <c r="I71" s="927"/>
      <c r="J71" s="927"/>
      <c r="K71" s="927"/>
      <c r="L71" s="927"/>
      <c r="M71" s="927"/>
      <c r="N71" s="927"/>
      <c r="O71" s="927"/>
      <c r="P71" s="927"/>
      <c r="Q71" s="927"/>
      <c r="R71" s="927"/>
      <c r="S71" s="927"/>
      <c r="T71" s="927"/>
      <c r="U71" s="927"/>
      <c r="V71" s="927"/>
      <c r="W71" s="927"/>
      <c r="X71" s="927"/>
      <c r="Y71" s="927"/>
      <c r="Z71" s="927"/>
      <c r="AA71" s="927"/>
      <c r="AB71" s="927"/>
      <c r="AC71" s="927"/>
      <c r="AD71" s="927"/>
      <c r="AG71" s="917"/>
    </row>
    <row r="72" spans="1:33" s="929" customFormat="1" ht="18" customHeight="1">
      <c r="A72" s="927"/>
      <c r="B72" s="927"/>
      <c r="C72" s="927"/>
      <c r="D72" s="927"/>
      <c r="E72" s="927"/>
      <c r="F72" s="927"/>
      <c r="G72" s="927"/>
      <c r="H72" s="927"/>
      <c r="I72" s="927"/>
      <c r="J72" s="927"/>
      <c r="K72" s="927"/>
      <c r="L72" s="927"/>
      <c r="M72" s="927"/>
      <c r="N72" s="927"/>
      <c r="O72" s="927"/>
      <c r="P72" s="927"/>
      <c r="Q72" s="927"/>
      <c r="R72" s="927"/>
      <c r="S72" s="927"/>
      <c r="T72" s="927"/>
      <c r="U72" s="927"/>
      <c r="V72" s="927"/>
      <c r="W72" s="927"/>
      <c r="X72" s="927"/>
      <c r="Y72" s="927"/>
      <c r="Z72" s="927"/>
      <c r="AA72" s="927"/>
      <c r="AB72" s="927"/>
      <c r="AC72" s="927"/>
      <c r="AD72" s="927"/>
      <c r="AG72" s="917"/>
    </row>
    <row r="73" spans="1:33" s="929" customFormat="1" ht="18" customHeight="1">
      <c r="A73" s="927"/>
      <c r="B73" s="927"/>
      <c r="C73" s="919"/>
      <c r="D73" s="919"/>
      <c r="E73" s="927"/>
      <c r="F73" s="927"/>
      <c r="G73" s="927"/>
      <c r="H73" s="927"/>
      <c r="I73" s="927"/>
      <c r="J73" s="927"/>
      <c r="K73" s="927"/>
      <c r="L73" s="927"/>
      <c r="M73" s="927"/>
      <c r="N73" s="927"/>
      <c r="O73" s="927"/>
      <c r="P73" s="927"/>
      <c r="Q73" s="927"/>
      <c r="R73" s="927"/>
      <c r="S73" s="927"/>
      <c r="T73" s="927"/>
      <c r="U73" s="927"/>
      <c r="V73" s="927"/>
      <c r="W73" s="927"/>
      <c r="X73" s="927"/>
      <c r="Y73" s="927"/>
      <c r="Z73" s="927"/>
      <c r="AA73" s="927"/>
      <c r="AB73" s="927"/>
      <c r="AC73" s="927"/>
      <c r="AD73" s="927"/>
      <c r="AG73" s="917"/>
    </row>
    <row r="74" spans="1:33" s="929" customFormat="1" ht="18" customHeight="1">
      <c r="A74" s="927"/>
      <c r="B74" s="927"/>
      <c r="C74" s="919"/>
      <c r="D74" s="919"/>
      <c r="E74" s="927"/>
      <c r="F74" s="927"/>
      <c r="G74" s="927"/>
      <c r="H74" s="927"/>
      <c r="I74" s="927"/>
      <c r="J74" s="927"/>
      <c r="K74" s="927"/>
      <c r="L74" s="927"/>
      <c r="M74" s="927"/>
      <c r="N74" s="927"/>
      <c r="O74" s="927"/>
      <c r="P74" s="927"/>
      <c r="Q74" s="927"/>
      <c r="R74" s="927"/>
      <c r="S74" s="927"/>
      <c r="T74" s="927"/>
      <c r="U74" s="927"/>
      <c r="V74" s="927"/>
      <c r="W74" s="927"/>
      <c r="X74" s="927"/>
      <c r="Y74" s="927"/>
      <c r="Z74" s="927"/>
      <c r="AA74" s="927"/>
      <c r="AB74" s="927"/>
      <c r="AC74" s="927"/>
      <c r="AD74" s="927"/>
      <c r="AG74" s="917"/>
    </row>
    <row r="75" spans="1:33" ht="18" customHeight="1">
      <c r="A75" s="920"/>
      <c r="B75" s="919"/>
      <c r="C75" s="919"/>
      <c r="D75" s="919"/>
      <c r="E75" s="919"/>
      <c r="F75" s="919"/>
      <c r="G75" s="919"/>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row>
    <row r="76" spans="1:33" ht="18" customHeight="1">
      <c r="A76" s="920"/>
      <c r="B76" s="919"/>
      <c r="C76" s="919"/>
      <c r="D76" s="919"/>
      <c r="E76" s="919"/>
      <c r="F76" s="919"/>
      <c r="G76" s="919"/>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row>
    <row r="77" spans="1:33" ht="18" customHeight="1">
      <c r="A77" s="920"/>
      <c r="B77" s="927"/>
      <c r="C77" s="919"/>
      <c r="D77" s="919"/>
      <c r="E77" s="919"/>
      <c r="F77" s="919"/>
      <c r="G77" s="919"/>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row>
    <row r="78" spans="1:33" ht="18" customHeight="1">
      <c r="A78" s="920"/>
      <c r="B78" s="927"/>
      <c r="C78" s="919"/>
      <c r="D78" s="919"/>
      <c r="E78" s="919"/>
      <c r="F78" s="919"/>
      <c r="G78" s="919"/>
      <c r="H78" s="919"/>
      <c r="I78" s="919"/>
      <c r="J78" s="919"/>
      <c r="K78" s="919"/>
      <c r="L78" s="920"/>
      <c r="M78" s="919"/>
      <c r="N78" s="920"/>
      <c r="O78" s="919"/>
      <c r="P78" s="920"/>
      <c r="Q78" s="919"/>
      <c r="R78" s="919"/>
      <c r="S78" s="918"/>
      <c r="T78" s="918"/>
      <c r="U78" s="919"/>
      <c r="V78" s="919"/>
      <c r="W78" s="919"/>
      <c r="X78" s="919"/>
      <c r="Y78" s="919"/>
      <c r="Z78" s="919"/>
      <c r="AA78" s="919"/>
      <c r="AB78" s="919"/>
      <c r="AC78" s="919"/>
      <c r="AD78" s="919"/>
    </row>
    <row r="79" spans="1:33" ht="18" customHeight="1">
      <c r="A79" s="920"/>
      <c r="B79" s="919"/>
      <c r="C79" s="919"/>
      <c r="D79" s="919"/>
      <c r="E79" s="919"/>
      <c r="F79" s="919"/>
      <c r="G79" s="919"/>
      <c r="H79" s="919"/>
      <c r="I79" s="919"/>
      <c r="J79" s="919"/>
      <c r="K79" s="919"/>
      <c r="L79" s="920"/>
      <c r="M79" s="919"/>
      <c r="N79" s="920"/>
      <c r="O79" s="919"/>
      <c r="P79" s="920"/>
      <c r="Q79" s="919"/>
      <c r="R79" s="919"/>
      <c r="S79" s="918"/>
      <c r="T79" s="918"/>
      <c r="U79" s="919"/>
      <c r="V79" s="919"/>
      <c r="W79" s="919"/>
      <c r="X79" s="919"/>
      <c r="Y79" s="919"/>
      <c r="Z79" s="919"/>
      <c r="AA79" s="919"/>
      <c r="AB79" s="919"/>
      <c r="AC79" s="919"/>
      <c r="AD79" s="919"/>
    </row>
    <row r="80" spans="1:33" ht="18" customHeight="1">
      <c r="C80" s="918"/>
      <c r="D80" s="918"/>
      <c r="E80" s="919"/>
      <c r="F80" s="919"/>
      <c r="G80" s="919"/>
      <c r="H80" s="919"/>
      <c r="I80" s="919"/>
      <c r="J80" s="919"/>
      <c r="K80" s="919"/>
      <c r="L80" s="919"/>
      <c r="M80" s="919"/>
      <c r="N80" s="919"/>
      <c r="O80" s="919"/>
      <c r="P80" s="919"/>
      <c r="Q80" s="919"/>
      <c r="R80" s="919"/>
      <c r="S80" s="918"/>
      <c r="T80" s="918"/>
      <c r="U80" s="919"/>
      <c r="V80" s="919"/>
      <c r="W80" s="919"/>
      <c r="X80" s="919"/>
      <c r="Y80" s="919"/>
      <c r="Z80" s="919"/>
      <c r="AA80" s="919"/>
      <c r="AB80" s="919"/>
      <c r="AC80" s="919"/>
      <c r="AD80" s="919"/>
    </row>
    <row r="81" spans="1:30" ht="18" customHeight="1">
      <c r="A81" s="920"/>
      <c r="C81" s="918"/>
      <c r="D81" s="918"/>
      <c r="E81" s="922"/>
      <c r="F81" s="919"/>
      <c r="G81" s="919"/>
      <c r="H81" s="919"/>
      <c r="I81" s="922"/>
      <c r="J81" s="919"/>
      <c r="K81" s="919"/>
      <c r="L81" s="920"/>
      <c r="M81" s="919"/>
      <c r="N81" s="919"/>
      <c r="O81" s="919"/>
      <c r="P81" s="919"/>
      <c r="Q81" s="919"/>
      <c r="R81" s="922"/>
      <c r="S81" s="2096"/>
      <c r="T81" s="2096"/>
      <c r="U81" s="2096"/>
      <c r="V81" s="2096"/>
      <c r="W81" s="2096"/>
      <c r="X81" s="2096"/>
      <c r="Y81" s="2096"/>
      <c r="Z81" s="2096"/>
      <c r="AA81" s="2096"/>
      <c r="AB81" s="2096"/>
      <c r="AC81" s="922"/>
      <c r="AD81" s="922"/>
    </row>
    <row r="82" spans="1:30" ht="18" customHeight="1">
      <c r="A82" s="918"/>
      <c r="B82" s="918"/>
      <c r="C82" s="919"/>
      <c r="D82" s="919"/>
      <c r="E82" s="922"/>
      <c r="F82" s="2096"/>
      <c r="G82" s="2096"/>
      <c r="H82" s="2096"/>
      <c r="I82" s="922"/>
      <c r="J82" s="918"/>
      <c r="K82" s="919"/>
      <c r="L82" s="919"/>
      <c r="M82" s="919"/>
      <c r="N82" s="919"/>
      <c r="O82" s="919"/>
      <c r="P82" s="919"/>
      <c r="Q82" s="919"/>
      <c r="R82" s="922"/>
      <c r="S82" s="2096"/>
      <c r="T82" s="2096"/>
      <c r="U82" s="2096"/>
      <c r="V82" s="2096"/>
      <c r="W82" s="2096"/>
      <c r="X82" s="2096"/>
      <c r="Y82" s="2096"/>
      <c r="Z82" s="2096"/>
      <c r="AA82" s="2096"/>
      <c r="AB82" s="2096"/>
      <c r="AC82" s="922"/>
      <c r="AD82" s="926"/>
    </row>
    <row r="83" spans="1:30" ht="18" customHeight="1">
      <c r="A83" s="918"/>
      <c r="B83" s="918"/>
      <c r="C83" s="918"/>
      <c r="D83" s="918"/>
      <c r="E83" s="922"/>
      <c r="F83" s="2096"/>
      <c r="G83" s="2096"/>
      <c r="H83" s="2096"/>
      <c r="I83" s="922"/>
      <c r="J83" s="918"/>
      <c r="K83" s="919"/>
      <c r="L83" s="919"/>
      <c r="M83" s="919"/>
      <c r="N83" s="919"/>
      <c r="O83" s="919"/>
      <c r="P83" s="919"/>
      <c r="Q83" s="919"/>
      <c r="R83" s="922"/>
      <c r="S83" s="2096"/>
      <c r="T83" s="2096"/>
      <c r="U83" s="2096"/>
      <c r="V83" s="2096"/>
      <c r="W83" s="2096"/>
      <c r="X83" s="2096"/>
      <c r="Y83" s="2096"/>
      <c r="Z83" s="2096"/>
      <c r="AA83" s="2096"/>
      <c r="AB83" s="2096"/>
      <c r="AC83" s="922"/>
      <c r="AD83" s="926"/>
    </row>
    <row r="84" spans="1:30" ht="18" customHeight="1">
      <c r="A84" s="920"/>
      <c r="B84" s="919"/>
      <c r="C84" s="919"/>
      <c r="D84" s="919"/>
      <c r="E84" s="919"/>
      <c r="F84" s="919"/>
      <c r="G84" s="919"/>
      <c r="H84" s="919"/>
      <c r="I84" s="2109"/>
      <c r="J84" s="2109"/>
      <c r="K84" s="2109"/>
      <c r="L84" s="2109"/>
      <c r="M84" s="2109"/>
      <c r="N84" s="2109"/>
      <c r="O84" s="2109"/>
      <c r="P84" s="2109"/>
      <c r="Q84" s="2109"/>
      <c r="R84" s="2109"/>
      <c r="S84" s="2109"/>
      <c r="T84" s="2109"/>
      <c r="U84" s="2109"/>
      <c r="V84" s="2109"/>
      <c r="W84" s="2109"/>
      <c r="X84" s="2109"/>
      <c r="Y84" s="2109"/>
      <c r="Z84" s="2109"/>
      <c r="AA84" s="2109"/>
      <c r="AB84" s="2109"/>
      <c r="AC84" s="2109"/>
      <c r="AD84" s="2109"/>
    </row>
    <row r="85" spans="1:30" ht="18" customHeight="1">
      <c r="A85" s="918"/>
      <c r="B85" s="918"/>
      <c r="C85" s="918"/>
      <c r="D85" s="918"/>
      <c r="E85" s="918"/>
      <c r="F85" s="918"/>
      <c r="G85" s="918"/>
      <c r="H85" s="918"/>
      <c r="I85" s="2109"/>
      <c r="J85" s="2109"/>
      <c r="K85" s="2109"/>
      <c r="L85" s="2109"/>
      <c r="M85" s="2109"/>
      <c r="N85" s="2109"/>
      <c r="O85" s="2109"/>
      <c r="P85" s="2109"/>
      <c r="Q85" s="2109"/>
      <c r="R85" s="2109"/>
      <c r="S85" s="2109"/>
      <c r="T85" s="2109"/>
      <c r="U85" s="2109"/>
      <c r="V85" s="2109"/>
      <c r="W85" s="2109"/>
      <c r="X85" s="2109"/>
      <c r="Y85" s="2109"/>
      <c r="Z85" s="2109"/>
      <c r="AA85" s="2109"/>
      <c r="AB85" s="2109"/>
      <c r="AC85" s="2109"/>
      <c r="AD85" s="2109"/>
    </row>
    <row r="86" spans="1:30" ht="18" customHeight="1">
      <c r="A86" s="920"/>
      <c r="B86" s="919"/>
      <c r="C86" s="926"/>
      <c r="D86" s="926"/>
      <c r="E86" s="919"/>
      <c r="F86" s="919"/>
      <c r="G86" s="919"/>
      <c r="H86" s="919"/>
      <c r="I86" s="2109"/>
      <c r="J86" s="2110"/>
      <c r="K86" s="2110"/>
      <c r="L86" s="2110"/>
      <c r="M86" s="2110"/>
      <c r="N86" s="2110"/>
      <c r="O86" s="2110"/>
      <c r="P86" s="2110"/>
      <c r="Q86" s="2110"/>
      <c r="R86" s="2110"/>
      <c r="S86" s="2110"/>
      <c r="T86" s="2110"/>
      <c r="U86" s="2110"/>
      <c r="V86" s="2110"/>
      <c r="W86" s="2110"/>
      <c r="X86" s="2110"/>
      <c r="Y86" s="2110"/>
      <c r="Z86" s="2110"/>
      <c r="AA86" s="2110"/>
      <c r="AB86" s="2110"/>
      <c r="AC86" s="2110"/>
      <c r="AD86" s="2110"/>
    </row>
    <row r="87" spans="1:30" ht="18" customHeight="1">
      <c r="A87" s="918"/>
      <c r="B87" s="918"/>
      <c r="C87" s="919"/>
      <c r="D87" s="919"/>
      <c r="E87" s="918"/>
      <c r="F87" s="918"/>
      <c r="G87" s="918"/>
      <c r="H87" s="918"/>
      <c r="I87" s="2110"/>
      <c r="J87" s="2110"/>
      <c r="K87" s="2110"/>
      <c r="L87" s="2110"/>
      <c r="M87" s="2110"/>
      <c r="N87" s="2110"/>
      <c r="O87" s="2110"/>
      <c r="P87" s="2110"/>
      <c r="Q87" s="2110"/>
      <c r="R87" s="2110"/>
      <c r="S87" s="2110"/>
      <c r="T87" s="2110"/>
      <c r="U87" s="2110"/>
      <c r="V87" s="2110"/>
      <c r="W87" s="2110"/>
      <c r="X87" s="2110"/>
      <c r="Y87" s="2110"/>
      <c r="Z87" s="2110"/>
      <c r="AA87" s="2110"/>
      <c r="AB87" s="2110"/>
      <c r="AC87" s="2110"/>
      <c r="AD87" s="2110"/>
    </row>
    <row r="88" spans="1:30" ht="18" customHeight="1">
      <c r="A88" s="926"/>
      <c r="B88" s="926"/>
      <c r="C88" s="919"/>
      <c r="D88" s="919"/>
      <c r="E88" s="926"/>
      <c r="F88" s="926"/>
      <c r="G88" s="926"/>
      <c r="H88" s="926"/>
      <c r="I88" s="926"/>
      <c r="J88" s="926"/>
      <c r="K88" s="926"/>
      <c r="L88" s="926"/>
      <c r="M88" s="926"/>
      <c r="N88" s="926"/>
      <c r="O88" s="926"/>
      <c r="P88" s="926"/>
      <c r="Q88" s="926"/>
      <c r="R88" s="926"/>
      <c r="S88" s="926"/>
      <c r="T88" s="926"/>
      <c r="U88" s="926"/>
      <c r="V88" s="926"/>
      <c r="W88" s="926"/>
      <c r="X88" s="926"/>
      <c r="Y88" s="926"/>
      <c r="Z88" s="926"/>
      <c r="AA88" s="926"/>
      <c r="AB88" s="926"/>
      <c r="AC88" s="926"/>
      <c r="AD88" s="926"/>
    </row>
    <row r="89" spans="1:30" ht="18" customHeight="1">
      <c r="A89" s="919"/>
      <c r="B89" s="919"/>
      <c r="C89" s="919"/>
      <c r="D89" s="919"/>
      <c r="E89" s="919"/>
      <c r="F89" s="919"/>
      <c r="G89" s="919"/>
      <c r="H89" s="919"/>
      <c r="I89" s="919"/>
      <c r="J89" s="919"/>
      <c r="K89" s="919"/>
      <c r="L89" s="919"/>
      <c r="M89" s="919"/>
      <c r="N89" s="919"/>
      <c r="O89" s="919"/>
      <c r="P89" s="919"/>
      <c r="Q89" s="919"/>
      <c r="R89" s="919"/>
      <c r="S89" s="919"/>
      <c r="T89" s="919"/>
      <c r="U89" s="919"/>
      <c r="V89" s="919"/>
      <c r="W89" s="919"/>
      <c r="X89" s="919"/>
      <c r="Y89" s="919"/>
      <c r="Z89" s="919"/>
      <c r="AA89" s="919"/>
      <c r="AB89" s="919"/>
      <c r="AC89" s="919"/>
      <c r="AD89" s="919"/>
    </row>
    <row r="90" spans="1:30" ht="18" customHeight="1">
      <c r="A90" s="920"/>
      <c r="B90" s="919"/>
      <c r="C90" s="919"/>
      <c r="D90" s="919"/>
      <c r="E90" s="919"/>
      <c r="F90" s="2096"/>
      <c r="G90" s="2096"/>
      <c r="H90" s="2096"/>
      <c r="I90" s="2096"/>
      <c r="K90" s="919"/>
      <c r="L90" s="919"/>
      <c r="M90" s="919"/>
      <c r="N90" s="919"/>
      <c r="O90" s="919"/>
      <c r="P90" s="919"/>
      <c r="Q90" s="919"/>
      <c r="R90" s="919"/>
      <c r="S90" s="919"/>
      <c r="T90" s="919"/>
      <c r="U90" s="919"/>
      <c r="V90" s="919"/>
      <c r="W90" s="919"/>
      <c r="X90" s="919"/>
      <c r="Y90" s="919"/>
      <c r="Z90" s="919"/>
      <c r="AA90" s="919"/>
      <c r="AB90" s="919"/>
      <c r="AC90" s="919"/>
      <c r="AD90" s="919"/>
    </row>
    <row r="91" spans="1:30" ht="18" customHeight="1">
      <c r="A91" s="920"/>
      <c r="B91" s="919"/>
      <c r="C91" s="919"/>
      <c r="D91" s="919"/>
      <c r="E91" s="919"/>
      <c r="F91" s="919"/>
      <c r="G91" s="2096"/>
      <c r="H91" s="2096"/>
      <c r="I91" s="919"/>
      <c r="J91" s="2104"/>
      <c r="K91" s="2104"/>
      <c r="L91" s="2104"/>
      <c r="M91" s="2104"/>
      <c r="N91" s="2104"/>
      <c r="O91" s="2104"/>
      <c r="P91" s="2104"/>
      <c r="Q91" s="2104"/>
      <c r="R91" s="2104"/>
      <c r="S91" s="2104"/>
      <c r="T91" s="2104"/>
      <c r="U91" s="2104"/>
      <c r="V91" s="2104"/>
      <c r="W91" s="2104"/>
      <c r="X91" s="2104"/>
      <c r="Y91" s="2104"/>
      <c r="Z91" s="2104"/>
      <c r="AA91" s="2104"/>
      <c r="AB91" s="2104"/>
      <c r="AC91" s="2104"/>
      <c r="AD91" s="2104"/>
    </row>
    <row r="92" spans="1:30" ht="18" customHeight="1">
      <c r="A92" s="919"/>
      <c r="B92" s="919"/>
      <c r="C92" s="919"/>
      <c r="D92" s="919"/>
      <c r="E92" s="919"/>
      <c r="F92" s="919"/>
      <c r="G92" s="2096"/>
      <c r="H92" s="2096"/>
      <c r="I92" s="919"/>
      <c r="J92" s="2104"/>
      <c r="K92" s="2104"/>
      <c r="L92" s="2104"/>
      <c r="M92" s="2104"/>
      <c r="N92" s="2104"/>
      <c r="O92" s="2104"/>
      <c r="P92" s="2104"/>
      <c r="Q92" s="2104"/>
      <c r="R92" s="2104"/>
      <c r="S92" s="2104"/>
      <c r="T92" s="2104"/>
      <c r="U92" s="2104"/>
      <c r="V92" s="2104"/>
      <c r="W92" s="2104"/>
      <c r="X92" s="2104"/>
      <c r="Y92" s="2104"/>
      <c r="Z92" s="2104"/>
      <c r="AA92" s="2104"/>
      <c r="AB92" s="2104"/>
      <c r="AC92" s="2104"/>
      <c r="AD92" s="2104"/>
    </row>
    <row r="93" spans="1:30" ht="18" customHeight="1">
      <c r="A93" s="919"/>
      <c r="B93" s="919"/>
      <c r="C93" s="919"/>
      <c r="D93" s="919"/>
      <c r="E93" s="919"/>
      <c r="F93" s="919"/>
      <c r="G93" s="2096"/>
      <c r="H93" s="2096"/>
      <c r="I93" s="919"/>
      <c r="J93" s="2104"/>
      <c r="K93" s="2104"/>
      <c r="L93" s="2104"/>
      <c r="M93" s="2104"/>
      <c r="N93" s="2104"/>
      <c r="O93" s="2104"/>
      <c r="P93" s="2104"/>
      <c r="Q93" s="2104"/>
      <c r="R93" s="2104"/>
      <c r="S93" s="2104"/>
      <c r="T93" s="2104"/>
      <c r="U93" s="2104"/>
      <c r="V93" s="2104"/>
      <c r="W93" s="2104"/>
      <c r="X93" s="2104"/>
      <c r="Y93" s="2104"/>
      <c r="Z93" s="2104"/>
      <c r="AA93" s="2104"/>
      <c r="AB93" s="2104"/>
      <c r="AC93" s="2104"/>
      <c r="AD93" s="2104"/>
    </row>
    <row r="94" spans="1:30" ht="18" customHeight="1">
      <c r="A94" s="919"/>
      <c r="B94" s="919"/>
      <c r="C94" s="919"/>
      <c r="D94" s="919"/>
      <c r="E94" s="919"/>
      <c r="F94" s="919"/>
      <c r="G94" s="919"/>
      <c r="H94" s="919"/>
      <c r="I94" s="919"/>
      <c r="J94" s="919"/>
      <c r="K94" s="919"/>
      <c r="L94" s="919"/>
      <c r="M94" s="919"/>
      <c r="N94" s="919"/>
      <c r="O94" s="919"/>
      <c r="P94" s="919"/>
      <c r="Q94" s="919"/>
      <c r="R94" s="919"/>
      <c r="S94" s="919"/>
      <c r="T94" s="919"/>
      <c r="U94" s="919"/>
      <c r="V94" s="919"/>
      <c r="W94" s="919"/>
      <c r="X94" s="919"/>
      <c r="Y94" s="919"/>
      <c r="Z94" s="919"/>
      <c r="AA94" s="919"/>
      <c r="AB94" s="919"/>
      <c r="AC94" s="919"/>
      <c r="AD94" s="919"/>
    </row>
    <row r="95" spans="1:30" ht="18" customHeight="1">
      <c r="A95" s="920"/>
      <c r="B95" s="919"/>
      <c r="C95" s="919"/>
      <c r="D95" s="919"/>
      <c r="E95" s="919"/>
      <c r="F95" s="919"/>
      <c r="G95" s="919"/>
      <c r="H95" s="919"/>
      <c r="I95" s="919"/>
      <c r="J95" s="919"/>
      <c r="K95" s="919"/>
      <c r="L95" s="919"/>
      <c r="M95" s="919"/>
      <c r="N95" s="919"/>
      <c r="O95" s="919"/>
      <c r="P95" s="919"/>
      <c r="Q95" s="919"/>
      <c r="R95" s="919"/>
      <c r="S95" s="919"/>
      <c r="T95" s="919"/>
      <c r="U95" s="919"/>
      <c r="V95" s="919"/>
      <c r="W95" s="919"/>
      <c r="X95" s="919"/>
      <c r="Y95" s="919"/>
      <c r="Z95" s="919"/>
      <c r="AA95" s="919"/>
      <c r="AB95" s="919"/>
      <c r="AC95" s="919"/>
      <c r="AD95" s="919"/>
    </row>
    <row r="96" spans="1:30" ht="18" customHeight="1">
      <c r="A96" s="920"/>
      <c r="B96" s="920"/>
      <c r="C96" s="919"/>
      <c r="D96" s="919"/>
      <c r="E96" s="920"/>
      <c r="F96" s="919"/>
      <c r="G96" s="919"/>
      <c r="H96" s="920"/>
      <c r="I96" s="919"/>
      <c r="J96" s="919"/>
      <c r="K96" s="920"/>
      <c r="L96" s="919"/>
      <c r="M96" s="919"/>
      <c r="N96" s="920"/>
      <c r="O96" s="919"/>
      <c r="P96" s="919"/>
      <c r="Q96" s="919"/>
      <c r="R96" s="920"/>
      <c r="S96" s="919"/>
      <c r="T96" s="919"/>
      <c r="U96" s="919"/>
      <c r="V96" s="919"/>
      <c r="W96" s="919"/>
      <c r="X96" s="920"/>
      <c r="Y96" s="920"/>
      <c r="Z96" s="925"/>
      <c r="AA96" s="919"/>
      <c r="AB96" s="919"/>
      <c r="AC96" s="919"/>
      <c r="AD96" s="918"/>
    </row>
    <row r="97" spans="1:30" ht="18" customHeight="1">
      <c r="A97" s="920"/>
      <c r="B97" s="919"/>
      <c r="C97" s="919"/>
      <c r="D97" s="919"/>
      <c r="E97" s="919"/>
      <c r="F97" s="919"/>
      <c r="G97" s="919"/>
      <c r="H97" s="919"/>
      <c r="I97" s="919"/>
      <c r="J97" s="919"/>
      <c r="K97" s="919"/>
      <c r="L97" s="919"/>
      <c r="M97" s="919"/>
      <c r="N97" s="919"/>
      <c r="O97" s="919"/>
      <c r="P97" s="919"/>
      <c r="Q97" s="919"/>
      <c r="R97" s="919"/>
      <c r="S97" s="919"/>
      <c r="T97" s="919"/>
      <c r="U97" s="919"/>
      <c r="V97" s="919"/>
      <c r="W97" s="919"/>
      <c r="X97" s="919"/>
      <c r="Y97" s="919"/>
      <c r="Z97" s="919"/>
      <c r="AA97" s="919"/>
      <c r="AB97" s="919"/>
      <c r="AC97" s="919"/>
      <c r="AD97" s="919"/>
    </row>
    <row r="98" spans="1:30" ht="18" customHeight="1">
      <c r="A98" s="920"/>
      <c r="B98" s="919"/>
      <c r="C98" s="919"/>
      <c r="D98" s="919"/>
      <c r="E98" s="919"/>
      <c r="F98" s="919"/>
      <c r="G98" s="919"/>
      <c r="H98" s="919"/>
      <c r="I98" s="919"/>
      <c r="J98" s="919"/>
      <c r="K98" s="919"/>
      <c r="L98" s="919"/>
      <c r="M98" s="919"/>
      <c r="N98" s="919"/>
      <c r="O98" s="919"/>
      <c r="P98" s="919"/>
      <c r="Q98" s="919"/>
      <c r="R98" s="919"/>
      <c r="S98" s="919"/>
      <c r="T98" s="919"/>
      <c r="U98" s="919"/>
      <c r="V98" s="919"/>
      <c r="W98" s="919"/>
      <c r="X98" s="919"/>
      <c r="Y98" s="919"/>
      <c r="Z98" s="919"/>
      <c r="AA98" s="919"/>
      <c r="AB98" s="919"/>
      <c r="AC98" s="919"/>
      <c r="AD98" s="919"/>
    </row>
    <row r="99" spans="1:30" ht="18" customHeight="1">
      <c r="A99" s="920"/>
      <c r="B99" s="919"/>
      <c r="C99" s="919"/>
      <c r="D99" s="919"/>
      <c r="E99" s="919"/>
      <c r="F99" s="919"/>
      <c r="G99" s="919"/>
      <c r="H99" s="919"/>
      <c r="I99" s="919"/>
      <c r="J99" s="919"/>
      <c r="K99" s="919"/>
      <c r="L99" s="919"/>
      <c r="M99" s="919"/>
      <c r="N99" s="919"/>
      <c r="O99" s="919"/>
      <c r="P99" s="919"/>
      <c r="Q99" s="919"/>
      <c r="R99" s="919"/>
      <c r="S99" s="919"/>
      <c r="T99" s="919"/>
      <c r="U99" s="919"/>
      <c r="V99" s="919"/>
      <c r="W99" s="919"/>
      <c r="X99" s="919"/>
      <c r="Y99" s="919"/>
      <c r="Z99" s="919"/>
      <c r="AA99" s="919"/>
      <c r="AB99" s="919"/>
      <c r="AC99" s="919"/>
      <c r="AD99" s="919"/>
    </row>
    <row r="100" spans="1:30" ht="18" customHeight="1">
      <c r="A100" s="919"/>
      <c r="B100" s="919"/>
      <c r="C100" s="919"/>
      <c r="D100" s="919"/>
      <c r="E100" s="919"/>
      <c r="F100" s="919"/>
      <c r="G100" s="919"/>
      <c r="H100" s="919"/>
      <c r="I100" s="919"/>
      <c r="J100" s="919"/>
      <c r="K100" s="2096"/>
      <c r="L100" s="2096"/>
      <c r="M100" s="2096"/>
      <c r="N100" s="919"/>
      <c r="O100" s="919"/>
      <c r="P100" s="919"/>
      <c r="Q100" s="919"/>
      <c r="R100" s="919"/>
      <c r="S100" s="919"/>
      <c r="T100" s="919"/>
      <c r="U100" s="919"/>
      <c r="V100" s="919"/>
      <c r="W100" s="919"/>
      <c r="X100" s="919"/>
      <c r="Y100" s="919"/>
      <c r="Z100" s="919"/>
      <c r="AA100" s="919"/>
      <c r="AB100" s="919"/>
      <c r="AC100" s="919"/>
      <c r="AD100" s="919"/>
    </row>
    <row r="101" spans="1:30" ht="18" customHeight="1">
      <c r="A101" s="919"/>
      <c r="B101" s="919"/>
      <c r="C101" s="919"/>
      <c r="D101" s="919"/>
      <c r="E101" s="919"/>
      <c r="F101" s="919"/>
      <c r="G101" s="919"/>
      <c r="H101" s="919"/>
      <c r="I101" s="919"/>
      <c r="J101" s="919"/>
      <c r="K101" s="2096"/>
      <c r="L101" s="2096"/>
      <c r="M101" s="2096"/>
      <c r="N101" s="919"/>
      <c r="O101" s="919"/>
      <c r="P101" s="919"/>
      <c r="Q101" s="919"/>
      <c r="R101" s="919"/>
      <c r="S101" s="919"/>
      <c r="T101" s="919"/>
      <c r="U101" s="919"/>
      <c r="V101" s="919"/>
      <c r="W101" s="919"/>
      <c r="X101" s="919"/>
      <c r="Y101" s="919"/>
      <c r="Z101" s="919"/>
      <c r="AA101" s="919"/>
      <c r="AB101" s="919"/>
      <c r="AC101" s="919"/>
      <c r="AD101" s="919"/>
    </row>
    <row r="102" spans="1:30" ht="18" customHeight="1">
      <c r="A102" s="919"/>
      <c r="B102" s="919"/>
      <c r="C102" s="919"/>
      <c r="D102" s="919"/>
      <c r="E102" s="919"/>
      <c r="F102" s="919"/>
      <c r="G102" s="919"/>
      <c r="H102" s="919"/>
      <c r="I102" s="919"/>
      <c r="J102" s="919"/>
      <c r="K102" s="2096"/>
      <c r="L102" s="2096"/>
      <c r="M102" s="2096"/>
      <c r="N102" s="919"/>
      <c r="O102" s="919"/>
      <c r="P102" s="919"/>
      <c r="Q102" s="919"/>
      <c r="R102" s="919"/>
      <c r="S102" s="919"/>
      <c r="T102" s="919"/>
      <c r="U102" s="919"/>
      <c r="V102" s="919"/>
      <c r="W102" s="919"/>
      <c r="X102" s="919"/>
      <c r="Y102" s="919"/>
      <c r="Z102" s="919"/>
      <c r="AA102" s="919"/>
      <c r="AB102" s="919"/>
      <c r="AC102" s="919"/>
      <c r="AD102" s="919"/>
    </row>
    <row r="103" spans="1:30" ht="18" customHeight="1">
      <c r="A103" s="919"/>
      <c r="B103" s="919"/>
      <c r="C103" s="919"/>
      <c r="D103" s="919"/>
      <c r="E103" s="919"/>
      <c r="F103" s="919"/>
      <c r="G103" s="919"/>
      <c r="H103" s="919"/>
      <c r="I103" s="919"/>
      <c r="J103" s="919"/>
      <c r="K103" s="2096"/>
      <c r="L103" s="2096"/>
      <c r="M103" s="2096"/>
      <c r="N103" s="919"/>
      <c r="O103" s="919"/>
      <c r="P103" s="919"/>
      <c r="Q103" s="919"/>
      <c r="R103" s="919"/>
      <c r="S103" s="919"/>
      <c r="T103" s="919"/>
      <c r="U103" s="919"/>
      <c r="V103" s="919"/>
      <c r="W103" s="919"/>
      <c r="X103" s="919"/>
      <c r="Y103" s="919"/>
      <c r="Z103" s="919"/>
      <c r="AA103" s="919"/>
      <c r="AB103" s="919"/>
      <c r="AC103" s="919"/>
      <c r="AD103" s="919"/>
    </row>
    <row r="104" spans="1:30" ht="18" customHeight="1">
      <c r="A104" s="920"/>
      <c r="B104" s="919"/>
      <c r="C104" s="919"/>
      <c r="D104" s="919"/>
      <c r="E104" s="919"/>
      <c r="F104" s="919"/>
      <c r="G104" s="919"/>
      <c r="H104" s="919"/>
      <c r="I104" s="919"/>
      <c r="J104" s="919"/>
      <c r="K104" s="919"/>
      <c r="L104" s="919"/>
      <c r="M104" s="919"/>
      <c r="N104" s="919"/>
      <c r="O104" s="919"/>
      <c r="P104" s="919"/>
      <c r="Q104" s="919"/>
      <c r="R104" s="919"/>
      <c r="S104" s="919"/>
      <c r="T104" s="919"/>
      <c r="U104" s="919"/>
      <c r="V104" s="919"/>
      <c r="W104" s="919"/>
      <c r="X104" s="919"/>
      <c r="Y104" s="919"/>
      <c r="Z104" s="919"/>
      <c r="AA104" s="919"/>
      <c r="AB104" s="919"/>
      <c r="AC104" s="919"/>
      <c r="AD104" s="919"/>
    </row>
    <row r="105" spans="1:30" ht="18" customHeight="1">
      <c r="A105" s="919"/>
      <c r="B105" s="919"/>
      <c r="C105" s="919"/>
      <c r="D105" s="919"/>
      <c r="E105" s="919"/>
      <c r="F105" s="919"/>
      <c r="G105" s="919"/>
      <c r="H105" s="919"/>
      <c r="I105" s="919"/>
      <c r="J105" s="919"/>
      <c r="K105" s="2103"/>
      <c r="L105" s="2103"/>
      <c r="M105" s="2103"/>
      <c r="N105" s="2103"/>
      <c r="O105" s="919"/>
      <c r="P105" s="919"/>
      <c r="Q105" s="919"/>
      <c r="R105" s="919"/>
      <c r="S105" s="919"/>
      <c r="T105" s="919"/>
      <c r="U105" s="919"/>
      <c r="V105" s="919"/>
      <c r="W105" s="919"/>
      <c r="X105" s="919"/>
      <c r="Y105" s="919"/>
      <c r="Z105" s="919"/>
      <c r="AA105" s="919"/>
      <c r="AB105" s="919"/>
      <c r="AC105" s="919"/>
      <c r="AD105" s="919"/>
    </row>
    <row r="106" spans="1:30" ht="18" customHeight="1">
      <c r="A106" s="919"/>
      <c r="B106" s="919"/>
      <c r="C106" s="919"/>
      <c r="D106" s="919"/>
      <c r="E106" s="919"/>
      <c r="F106" s="919"/>
      <c r="G106" s="919"/>
      <c r="H106" s="919"/>
      <c r="I106" s="919"/>
      <c r="J106" s="919"/>
      <c r="K106" s="2103"/>
      <c r="L106" s="2103"/>
      <c r="M106" s="2103"/>
      <c r="N106" s="2103"/>
      <c r="O106" s="919"/>
      <c r="P106" s="919"/>
      <c r="Q106" s="919"/>
      <c r="R106" s="919"/>
      <c r="S106" s="919"/>
      <c r="T106" s="919"/>
      <c r="U106" s="919"/>
      <c r="V106" s="919"/>
      <c r="W106" s="919"/>
      <c r="X106" s="919"/>
      <c r="Y106" s="919"/>
      <c r="Z106" s="919"/>
      <c r="AA106" s="919"/>
      <c r="AB106" s="919"/>
      <c r="AC106" s="919"/>
      <c r="AD106" s="919"/>
    </row>
    <row r="107" spans="1:30" ht="18" customHeight="1">
      <c r="A107" s="920"/>
      <c r="B107" s="919"/>
      <c r="C107" s="919"/>
      <c r="D107" s="919"/>
      <c r="E107" s="919"/>
      <c r="F107" s="919"/>
      <c r="G107" s="919"/>
      <c r="H107" s="919"/>
      <c r="I107" s="919"/>
      <c r="J107" s="919"/>
      <c r="K107" s="919"/>
      <c r="L107" s="919"/>
      <c r="M107" s="919"/>
      <c r="N107" s="919"/>
      <c r="O107" s="919"/>
      <c r="P107" s="919"/>
      <c r="Q107" s="919"/>
      <c r="R107" s="919"/>
      <c r="S107" s="919"/>
      <c r="T107" s="919"/>
      <c r="U107" s="919"/>
      <c r="V107" s="919"/>
      <c r="W107" s="919"/>
      <c r="X107" s="919"/>
      <c r="Y107" s="919"/>
      <c r="Z107" s="919"/>
      <c r="AA107" s="919"/>
      <c r="AB107" s="919"/>
      <c r="AC107" s="919"/>
      <c r="AD107" s="919"/>
    </row>
    <row r="108" spans="1:30" ht="18" customHeight="1">
      <c r="A108" s="920"/>
      <c r="B108" s="919"/>
      <c r="C108" s="919"/>
      <c r="D108" s="919"/>
      <c r="E108" s="919"/>
      <c r="F108" s="919"/>
      <c r="G108" s="919"/>
      <c r="H108" s="919"/>
      <c r="I108" s="919"/>
      <c r="J108" s="919"/>
      <c r="K108" s="919"/>
      <c r="L108" s="919"/>
      <c r="M108" s="919"/>
      <c r="N108" s="919"/>
      <c r="O108" s="919"/>
      <c r="P108" s="919"/>
      <c r="Q108" s="919"/>
      <c r="R108" s="919"/>
      <c r="S108" s="919"/>
      <c r="T108" s="919"/>
      <c r="U108" s="919"/>
      <c r="V108" s="919"/>
      <c r="W108" s="919"/>
      <c r="X108" s="919"/>
      <c r="Y108" s="919"/>
      <c r="Z108" s="919"/>
      <c r="AA108" s="919"/>
      <c r="AB108" s="919"/>
      <c r="AC108" s="919"/>
      <c r="AD108" s="919"/>
    </row>
    <row r="109" spans="1:30" ht="18" customHeight="1">
      <c r="A109" s="919"/>
      <c r="B109" s="919"/>
      <c r="C109" s="919"/>
      <c r="D109" s="919"/>
      <c r="E109" s="919"/>
      <c r="F109" s="919"/>
      <c r="G109" s="919"/>
      <c r="H109" s="919"/>
      <c r="I109" s="919"/>
      <c r="J109" s="919"/>
      <c r="K109" s="919"/>
      <c r="L109" s="919"/>
      <c r="M109" s="919"/>
      <c r="N109" s="919"/>
      <c r="O109" s="919"/>
      <c r="P109" s="919"/>
      <c r="Q109" s="919"/>
      <c r="R109" s="919"/>
      <c r="S109" s="919"/>
      <c r="T109" s="919"/>
      <c r="U109" s="920"/>
      <c r="V109" s="920"/>
      <c r="W109" s="919"/>
      <c r="X109" s="919"/>
      <c r="Y109" s="919"/>
      <c r="Z109" s="920"/>
      <c r="AA109" s="919"/>
      <c r="AB109" s="919"/>
      <c r="AC109" s="919"/>
      <c r="AD109" s="919"/>
    </row>
    <row r="110" spans="1:30" ht="18" customHeight="1">
      <c r="A110" s="919"/>
      <c r="B110" s="919"/>
      <c r="C110" s="919"/>
      <c r="D110" s="919"/>
      <c r="E110" s="919"/>
      <c r="F110" s="919"/>
      <c r="G110" s="919"/>
      <c r="H110" s="919"/>
      <c r="I110" s="919"/>
      <c r="J110" s="919"/>
      <c r="K110" s="919"/>
      <c r="L110" s="919"/>
      <c r="M110" s="919"/>
      <c r="N110" s="919"/>
      <c r="O110" s="919"/>
      <c r="P110" s="919"/>
      <c r="Q110" s="919"/>
      <c r="R110" s="919"/>
      <c r="S110" s="919"/>
      <c r="T110" s="919"/>
      <c r="U110" s="919"/>
      <c r="V110" s="919"/>
      <c r="W110" s="919"/>
      <c r="X110" s="919"/>
      <c r="Y110" s="919"/>
      <c r="Z110" s="919"/>
      <c r="AA110" s="919"/>
      <c r="AB110" s="919"/>
      <c r="AC110" s="919"/>
      <c r="AD110" s="919"/>
    </row>
    <row r="111" spans="1:30" ht="18" customHeight="1">
      <c r="A111" s="919"/>
      <c r="B111" s="919"/>
      <c r="C111" s="919"/>
      <c r="D111" s="919"/>
      <c r="E111" s="919"/>
      <c r="F111" s="919"/>
      <c r="G111" s="919"/>
      <c r="H111" s="919"/>
      <c r="I111" s="919"/>
      <c r="J111" s="919"/>
      <c r="K111" s="919"/>
      <c r="L111" s="919"/>
      <c r="M111" s="919"/>
      <c r="N111" s="919"/>
      <c r="O111" s="919"/>
      <c r="P111" s="919"/>
      <c r="Q111" s="919"/>
      <c r="R111" s="919"/>
      <c r="S111" s="919"/>
      <c r="T111" s="919"/>
      <c r="U111" s="919"/>
      <c r="V111" s="919"/>
      <c r="W111" s="919"/>
      <c r="X111" s="919"/>
      <c r="Y111" s="919"/>
      <c r="Z111" s="919"/>
      <c r="AA111" s="919"/>
      <c r="AB111" s="919"/>
      <c r="AC111" s="919"/>
      <c r="AD111" s="919"/>
    </row>
    <row r="112" spans="1:30" ht="18" customHeight="1">
      <c r="A112" s="919"/>
      <c r="B112" s="919"/>
      <c r="C112" s="919"/>
      <c r="D112" s="919"/>
      <c r="E112" s="919"/>
      <c r="F112" s="919"/>
      <c r="G112" s="919"/>
      <c r="H112" s="919"/>
      <c r="I112" s="919"/>
      <c r="J112" s="919"/>
      <c r="K112" s="919"/>
      <c r="L112" s="919"/>
      <c r="M112" s="919"/>
      <c r="N112" s="919"/>
      <c r="O112" s="919"/>
      <c r="P112" s="919"/>
      <c r="Q112" s="919"/>
      <c r="R112" s="919"/>
      <c r="S112" s="919"/>
      <c r="T112" s="919"/>
      <c r="U112" s="919"/>
      <c r="V112" s="919"/>
      <c r="W112" s="919"/>
      <c r="X112" s="919"/>
      <c r="Y112" s="919"/>
      <c r="Z112" s="919"/>
      <c r="AA112" s="919"/>
      <c r="AB112" s="919"/>
      <c r="AC112" s="919"/>
      <c r="AD112" s="919"/>
    </row>
    <row r="113" spans="1:30" ht="18" customHeight="1">
      <c r="A113" s="919"/>
      <c r="B113" s="919"/>
      <c r="C113" s="919"/>
      <c r="D113" s="919"/>
      <c r="E113" s="919"/>
      <c r="F113" s="919"/>
      <c r="G113" s="919"/>
      <c r="H113" s="919"/>
      <c r="I113" s="919"/>
      <c r="J113" s="919"/>
      <c r="K113" s="919"/>
      <c r="L113" s="919"/>
      <c r="M113" s="919"/>
      <c r="N113" s="919"/>
      <c r="O113" s="919"/>
      <c r="P113" s="919"/>
      <c r="Q113" s="919"/>
      <c r="R113" s="919"/>
      <c r="S113" s="919"/>
      <c r="T113" s="919"/>
      <c r="U113" s="919"/>
      <c r="V113" s="919"/>
      <c r="W113" s="919"/>
      <c r="X113" s="919"/>
      <c r="Y113" s="919"/>
      <c r="Z113" s="919"/>
      <c r="AA113" s="919"/>
      <c r="AB113" s="919"/>
      <c r="AC113" s="919"/>
      <c r="AD113" s="919"/>
    </row>
    <row r="114" spans="1:30" ht="18" customHeight="1">
      <c r="A114" s="919"/>
      <c r="B114" s="919"/>
      <c r="C114" s="919"/>
      <c r="D114" s="919"/>
      <c r="E114" s="919"/>
      <c r="F114" s="919"/>
      <c r="G114" s="919"/>
      <c r="H114" s="919"/>
      <c r="I114" s="919"/>
      <c r="J114" s="919"/>
      <c r="K114" s="919"/>
      <c r="L114" s="919"/>
      <c r="M114" s="919"/>
      <c r="N114" s="919"/>
      <c r="O114" s="919"/>
      <c r="P114" s="919"/>
      <c r="Q114" s="919"/>
      <c r="R114" s="919"/>
      <c r="S114" s="919"/>
      <c r="T114" s="919"/>
      <c r="U114" s="919"/>
      <c r="V114" s="919"/>
      <c r="W114" s="919"/>
      <c r="X114" s="919"/>
      <c r="Y114" s="919"/>
      <c r="Z114" s="919"/>
      <c r="AA114" s="919"/>
      <c r="AB114" s="919"/>
      <c r="AC114" s="919"/>
      <c r="AD114" s="919"/>
    </row>
    <row r="115" spans="1:30" ht="18" customHeight="1">
      <c r="A115" s="919"/>
      <c r="B115" s="919"/>
      <c r="C115" s="919"/>
      <c r="D115" s="919"/>
      <c r="E115" s="919"/>
      <c r="F115" s="919"/>
      <c r="G115" s="919"/>
      <c r="H115" s="919"/>
      <c r="I115" s="919"/>
      <c r="J115" s="919"/>
      <c r="K115" s="919"/>
      <c r="L115" s="919"/>
      <c r="M115" s="919"/>
      <c r="N115" s="919"/>
      <c r="O115" s="919"/>
      <c r="P115" s="919"/>
      <c r="Q115" s="919"/>
      <c r="R115" s="919"/>
      <c r="S115" s="919"/>
      <c r="T115" s="919"/>
      <c r="U115" s="919"/>
      <c r="V115" s="919"/>
      <c r="W115" s="919"/>
      <c r="X115" s="919"/>
      <c r="Y115" s="919"/>
      <c r="Z115" s="919"/>
      <c r="AA115" s="919"/>
      <c r="AB115" s="919"/>
      <c r="AC115" s="919"/>
      <c r="AD115" s="919"/>
    </row>
    <row r="116" spans="1:30" ht="18" customHeight="1">
      <c r="A116" s="920"/>
      <c r="B116" s="919"/>
      <c r="C116" s="919"/>
      <c r="D116" s="922"/>
      <c r="E116" s="919"/>
      <c r="F116" s="919"/>
      <c r="G116" s="919"/>
      <c r="H116" s="919"/>
      <c r="I116" s="919"/>
      <c r="J116" s="919"/>
      <c r="K116" s="919"/>
      <c r="L116" s="919"/>
      <c r="M116" s="919"/>
      <c r="N116" s="919"/>
      <c r="O116" s="919"/>
      <c r="P116" s="919"/>
      <c r="Q116" s="919"/>
      <c r="R116" s="919"/>
      <c r="S116" s="919"/>
      <c r="T116" s="919"/>
      <c r="U116" s="919"/>
      <c r="V116" s="919"/>
      <c r="W116" s="919"/>
      <c r="X116" s="919"/>
      <c r="Y116" s="919"/>
      <c r="Z116" s="919"/>
      <c r="AA116" s="919"/>
      <c r="AB116" s="919"/>
      <c r="AC116" s="919"/>
      <c r="AD116" s="919"/>
    </row>
    <row r="117" spans="1:30" ht="18" customHeight="1">
      <c r="A117" s="919"/>
      <c r="B117" s="919"/>
      <c r="C117" s="919"/>
      <c r="D117" s="922"/>
      <c r="E117" s="919"/>
      <c r="F117" s="919"/>
      <c r="G117" s="919"/>
      <c r="H117" s="919"/>
      <c r="I117" s="922"/>
      <c r="J117" s="2096"/>
      <c r="K117" s="2096"/>
      <c r="L117" s="2096"/>
      <c r="M117" s="2096"/>
      <c r="N117" s="922"/>
      <c r="O117" s="922"/>
      <c r="P117" s="2096"/>
      <c r="Q117" s="2096"/>
      <c r="R117" s="2096"/>
      <c r="S117" s="2096"/>
      <c r="T117" s="922"/>
      <c r="U117" s="922"/>
      <c r="V117" s="922"/>
      <c r="W117" s="2096"/>
      <c r="X117" s="2096"/>
      <c r="Y117" s="2096"/>
      <c r="Z117" s="2096"/>
      <c r="AA117" s="2096"/>
      <c r="AB117" s="925"/>
      <c r="AC117" s="925"/>
      <c r="AD117" s="919"/>
    </row>
    <row r="118" spans="1:30" ht="18" customHeight="1">
      <c r="A118" s="919"/>
      <c r="B118" s="919"/>
      <c r="C118" s="919"/>
      <c r="D118" s="922"/>
      <c r="E118" s="2096"/>
      <c r="F118" s="2096"/>
      <c r="G118" s="922"/>
      <c r="H118" s="919"/>
      <c r="I118" s="922"/>
      <c r="J118" s="2101"/>
      <c r="K118" s="2101"/>
      <c r="L118" s="2101"/>
      <c r="M118" s="2101"/>
      <c r="N118" s="922"/>
      <c r="O118" s="922"/>
      <c r="P118" s="2101"/>
      <c r="Q118" s="2101"/>
      <c r="R118" s="2101"/>
      <c r="S118" s="2101"/>
      <c r="T118" s="922"/>
      <c r="U118" s="922"/>
      <c r="V118" s="922"/>
      <c r="W118" s="2102"/>
      <c r="X118" s="2102"/>
      <c r="Y118" s="2102"/>
      <c r="Z118" s="2102"/>
      <c r="AA118" s="2102"/>
      <c r="AB118" s="919"/>
      <c r="AC118" s="919"/>
      <c r="AD118" s="919"/>
    </row>
    <row r="119" spans="1:30" ht="18" customHeight="1">
      <c r="A119" s="919"/>
      <c r="B119" s="919"/>
      <c r="C119" s="919"/>
      <c r="D119" s="922"/>
      <c r="E119" s="2096"/>
      <c r="F119" s="2096"/>
      <c r="G119" s="922"/>
      <c r="H119" s="919"/>
      <c r="I119" s="922"/>
      <c r="J119" s="2101"/>
      <c r="K119" s="2101"/>
      <c r="L119" s="2101"/>
      <c r="M119" s="2101"/>
      <c r="N119" s="922"/>
      <c r="O119" s="922"/>
      <c r="P119" s="2101"/>
      <c r="Q119" s="2101"/>
      <c r="R119" s="2101"/>
      <c r="S119" s="2101"/>
      <c r="T119" s="922"/>
      <c r="U119" s="922"/>
      <c r="V119" s="922"/>
      <c r="W119" s="2102"/>
      <c r="X119" s="2102"/>
      <c r="Y119" s="2102"/>
      <c r="Z119" s="2102"/>
      <c r="AA119" s="2102"/>
      <c r="AB119" s="919"/>
      <c r="AC119" s="919"/>
      <c r="AD119" s="919"/>
    </row>
    <row r="120" spans="1:30" ht="18" customHeight="1">
      <c r="A120" s="919"/>
      <c r="B120" s="919"/>
      <c r="C120" s="919"/>
      <c r="D120" s="922"/>
      <c r="E120" s="2096"/>
      <c r="F120" s="2096"/>
      <c r="G120" s="922"/>
      <c r="H120" s="919"/>
      <c r="I120" s="922"/>
      <c r="J120" s="2101"/>
      <c r="K120" s="2101"/>
      <c r="L120" s="2101"/>
      <c r="M120" s="2101"/>
      <c r="N120" s="922"/>
      <c r="O120" s="922"/>
      <c r="P120" s="2101"/>
      <c r="Q120" s="2101"/>
      <c r="R120" s="2101"/>
      <c r="S120" s="2101"/>
      <c r="T120" s="922"/>
      <c r="U120" s="922"/>
      <c r="V120" s="922"/>
      <c r="W120" s="2102"/>
      <c r="X120" s="2102"/>
      <c r="Y120" s="2102"/>
      <c r="Z120" s="2102"/>
      <c r="AA120" s="2102"/>
      <c r="AB120" s="919"/>
      <c r="AC120" s="919"/>
      <c r="AD120" s="919"/>
    </row>
    <row r="121" spans="1:30" ht="18" customHeight="1">
      <c r="A121" s="919"/>
      <c r="B121" s="919"/>
      <c r="C121" s="919"/>
      <c r="D121" s="922"/>
      <c r="E121" s="2096"/>
      <c r="F121" s="2096"/>
      <c r="G121" s="922"/>
      <c r="H121" s="919"/>
      <c r="I121" s="922"/>
      <c r="J121" s="2101"/>
      <c r="K121" s="2101"/>
      <c r="L121" s="2101"/>
      <c r="M121" s="2101"/>
      <c r="N121" s="922"/>
      <c r="O121" s="922"/>
      <c r="P121" s="2101"/>
      <c r="Q121" s="2101"/>
      <c r="R121" s="2101"/>
      <c r="S121" s="2101"/>
      <c r="T121" s="922"/>
      <c r="U121" s="922"/>
      <c r="V121" s="922"/>
      <c r="W121" s="2102"/>
      <c r="X121" s="2102"/>
      <c r="Y121" s="2102"/>
      <c r="Z121" s="2102"/>
      <c r="AA121" s="2102"/>
      <c r="AB121" s="919"/>
      <c r="AC121" s="919"/>
      <c r="AD121" s="919"/>
    </row>
    <row r="122" spans="1:30" ht="18" customHeight="1">
      <c r="A122" s="919"/>
      <c r="B122" s="919"/>
      <c r="C122" s="919"/>
      <c r="D122" s="922"/>
      <c r="E122" s="919"/>
      <c r="F122" s="919"/>
      <c r="G122" s="922"/>
      <c r="H122" s="919"/>
      <c r="I122" s="922"/>
      <c r="J122" s="919"/>
      <c r="K122" s="919"/>
      <c r="L122" s="919"/>
      <c r="M122" s="919"/>
      <c r="N122" s="922"/>
      <c r="O122" s="922"/>
      <c r="P122" s="922"/>
      <c r="Q122" s="919"/>
      <c r="R122" s="919"/>
      <c r="S122" s="922"/>
      <c r="T122" s="922"/>
      <c r="U122" s="922"/>
      <c r="V122" s="922"/>
      <c r="W122" s="919"/>
      <c r="X122" s="919"/>
      <c r="Y122" s="919"/>
      <c r="Z122" s="919"/>
      <c r="AA122" s="919"/>
      <c r="AB122" s="919"/>
      <c r="AC122" s="919"/>
      <c r="AD122" s="919"/>
    </row>
    <row r="123" spans="1:30" ht="18" customHeight="1">
      <c r="A123" s="919"/>
      <c r="B123" s="919"/>
      <c r="C123" s="919"/>
      <c r="D123" s="922"/>
      <c r="E123" s="919"/>
      <c r="F123" s="919"/>
      <c r="G123" s="922"/>
      <c r="H123" s="919"/>
      <c r="I123" s="922"/>
      <c r="J123" s="919"/>
      <c r="K123" s="919"/>
      <c r="L123" s="919"/>
      <c r="M123" s="919"/>
      <c r="N123" s="922"/>
      <c r="O123" s="922"/>
      <c r="P123" s="922"/>
      <c r="Q123" s="919"/>
      <c r="R123" s="919"/>
      <c r="S123" s="922"/>
      <c r="T123" s="922"/>
      <c r="U123" s="922"/>
      <c r="V123" s="922"/>
      <c r="W123" s="919"/>
      <c r="X123" s="919"/>
      <c r="Y123" s="919"/>
      <c r="Z123" s="919"/>
      <c r="AA123" s="919"/>
      <c r="AB123" s="919"/>
      <c r="AC123" s="919"/>
      <c r="AD123" s="919"/>
    </row>
    <row r="124" spans="1:30" ht="18" customHeight="1">
      <c r="A124" s="919"/>
      <c r="B124" s="919"/>
      <c r="C124" s="919"/>
      <c r="D124" s="919"/>
      <c r="E124" s="919"/>
      <c r="F124" s="919"/>
      <c r="G124" s="922"/>
      <c r="H124" s="919"/>
      <c r="I124" s="922"/>
      <c r="J124" s="919"/>
      <c r="K124" s="919"/>
      <c r="L124" s="919"/>
      <c r="M124" s="919"/>
      <c r="N124" s="922"/>
      <c r="O124" s="922"/>
      <c r="P124" s="922"/>
      <c r="Q124" s="919"/>
      <c r="R124" s="919"/>
      <c r="S124" s="922"/>
      <c r="T124" s="922"/>
      <c r="U124" s="922"/>
      <c r="V124" s="922"/>
      <c r="W124" s="919"/>
      <c r="X124" s="919"/>
      <c r="Y124" s="919"/>
      <c r="Z124" s="919"/>
      <c r="AA124" s="919"/>
      <c r="AB124" s="919"/>
      <c r="AC124" s="919"/>
      <c r="AD124" s="919"/>
    </row>
    <row r="125" spans="1:30" ht="18" customHeight="1">
      <c r="A125" s="919"/>
      <c r="B125" s="919"/>
      <c r="C125" s="919"/>
      <c r="D125" s="919"/>
      <c r="E125" s="919"/>
      <c r="F125" s="919"/>
      <c r="G125" s="922"/>
      <c r="H125" s="919"/>
      <c r="I125" s="922"/>
      <c r="J125" s="919"/>
      <c r="K125" s="919"/>
      <c r="L125" s="919"/>
      <c r="M125" s="919"/>
      <c r="N125" s="922"/>
      <c r="O125" s="922"/>
      <c r="P125" s="922"/>
      <c r="Q125" s="919"/>
      <c r="R125" s="919"/>
      <c r="S125" s="922"/>
      <c r="T125" s="922"/>
      <c r="U125" s="922"/>
      <c r="V125" s="922"/>
      <c r="W125" s="919"/>
      <c r="X125" s="919"/>
      <c r="Y125" s="919"/>
      <c r="Z125" s="919"/>
      <c r="AA125" s="919"/>
      <c r="AB125" s="919"/>
      <c r="AC125" s="919"/>
      <c r="AD125" s="919"/>
    </row>
    <row r="126" spans="1:30" ht="18" customHeight="1">
      <c r="A126" s="919"/>
      <c r="B126" s="919"/>
      <c r="C126" s="919"/>
      <c r="D126" s="919"/>
      <c r="E126" s="919"/>
      <c r="F126" s="919"/>
      <c r="G126" s="919"/>
      <c r="H126" s="919"/>
      <c r="I126" s="922"/>
      <c r="J126" s="2101"/>
      <c r="K126" s="2101"/>
      <c r="L126" s="2101"/>
      <c r="M126" s="2101"/>
      <c r="N126" s="922"/>
      <c r="O126" s="922"/>
      <c r="P126" s="2101"/>
      <c r="Q126" s="2101"/>
      <c r="R126" s="2101"/>
      <c r="S126" s="2101"/>
      <c r="T126" s="922"/>
      <c r="U126" s="922"/>
      <c r="V126" s="922"/>
      <c r="W126" s="2101"/>
      <c r="X126" s="2101"/>
      <c r="Y126" s="2101"/>
      <c r="Z126" s="2101"/>
      <c r="AA126" s="2101"/>
      <c r="AB126" s="919"/>
      <c r="AC126" s="919"/>
      <c r="AD126" s="919"/>
    </row>
    <row r="127" spans="1:30" ht="18" customHeight="1">
      <c r="A127" s="920"/>
      <c r="B127" s="919"/>
      <c r="C127" s="919"/>
      <c r="D127" s="919"/>
      <c r="E127" s="919"/>
      <c r="F127" s="919"/>
      <c r="G127" s="919"/>
      <c r="H127" s="919"/>
      <c r="I127" s="919"/>
      <c r="J127" s="919"/>
      <c r="K127" s="919"/>
      <c r="L127" s="919"/>
      <c r="M127" s="919"/>
      <c r="N127" s="919"/>
      <c r="O127" s="919"/>
      <c r="P127" s="919"/>
      <c r="Q127" s="919"/>
      <c r="R127" s="919"/>
      <c r="S127" s="919"/>
      <c r="T127" s="919"/>
      <c r="U127" s="919"/>
      <c r="V127" s="919"/>
      <c r="W127" s="919"/>
      <c r="X127" s="919"/>
      <c r="Y127" s="919"/>
      <c r="Z127" s="919"/>
      <c r="AA127" s="919"/>
      <c r="AB127" s="919"/>
      <c r="AC127" s="919"/>
      <c r="AD127" s="919"/>
    </row>
    <row r="128" spans="1:30" ht="18" customHeight="1">
      <c r="A128" s="920"/>
      <c r="B128" s="919"/>
      <c r="C128" s="919"/>
      <c r="D128" s="919"/>
      <c r="E128" s="919"/>
      <c r="F128" s="919"/>
      <c r="G128" s="919"/>
      <c r="H128" s="919"/>
      <c r="I128" s="919"/>
      <c r="J128" s="919"/>
      <c r="K128" s="919"/>
      <c r="L128" s="919"/>
      <c r="M128" s="919"/>
      <c r="N128" s="919"/>
      <c r="O128" s="919"/>
      <c r="P128" s="919"/>
      <c r="Q128" s="919"/>
      <c r="R128" s="919"/>
      <c r="S128" s="919"/>
      <c r="T128" s="919"/>
      <c r="U128" s="919"/>
      <c r="V128" s="919"/>
      <c r="W128" s="919"/>
      <c r="X128" s="919"/>
      <c r="Y128" s="919"/>
      <c r="Z128" s="919"/>
      <c r="AA128" s="919"/>
      <c r="AB128" s="919"/>
      <c r="AC128" s="919"/>
      <c r="AD128" s="919"/>
    </row>
    <row r="129" spans="1:31" ht="18" customHeight="1">
      <c r="A129" s="920"/>
      <c r="B129" s="919"/>
      <c r="C129" s="919"/>
      <c r="D129" s="919"/>
      <c r="E129" s="919"/>
      <c r="F129" s="919"/>
      <c r="G129" s="919"/>
      <c r="H129" s="919"/>
      <c r="I129" s="919"/>
      <c r="J129" s="919"/>
      <c r="K129" s="919"/>
      <c r="L129" s="919"/>
      <c r="M129" s="919"/>
      <c r="N129" s="919"/>
      <c r="O129" s="919"/>
      <c r="P129" s="919"/>
      <c r="Q129" s="919"/>
      <c r="R129" s="919"/>
      <c r="S129" s="919"/>
      <c r="T129" s="919"/>
      <c r="U129" s="919"/>
      <c r="V129" s="919"/>
      <c r="W129" s="919"/>
      <c r="X129" s="919"/>
      <c r="Y129" s="919"/>
      <c r="Z129" s="919"/>
      <c r="AA129" s="919"/>
      <c r="AB129" s="919"/>
      <c r="AC129" s="919"/>
      <c r="AD129" s="919"/>
    </row>
    <row r="130" spans="1:31" ht="18" customHeight="1">
      <c r="A130" s="920"/>
      <c r="B130" s="919"/>
      <c r="C130" s="919"/>
      <c r="D130" s="919"/>
      <c r="E130" s="919"/>
      <c r="F130" s="919"/>
      <c r="G130" s="919"/>
      <c r="H130" s="919"/>
      <c r="I130" s="919"/>
      <c r="J130" s="2097"/>
      <c r="K130" s="2097"/>
      <c r="L130" s="2097"/>
      <c r="M130" s="2097"/>
      <c r="N130" s="2097"/>
      <c r="O130" s="922"/>
      <c r="P130" s="919"/>
      <c r="Q130" s="919"/>
      <c r="R130" s="919"/>
      <c r="S130" s="919"/>
      <c r="T130" s="919"/>
      <c r="U130" s="919"/>
      <c r="V130" s="919"/>
      <c r="W130" s="919"/>
      <c r="X130" s="919"/>
      <c r="Y130" s="919"/>
      <c r="Z130" s="919"/>
      <c r="AA130" s="919"/>
      <c r="AB130" s="919"/>
      <c r="AC130" s="919"/>
      <c r="AD130" s="919"/>
    </row>
    <row r="131" spans="1:31" ht="18" customHeight="1">
      <c r="A131" s="920"/>
      <c r="B131" s="919"/>
      <c r="E131" s="919"/>
      <c r="F131" s="919"/>
      <c r="G131" s="919"/>
      <c r="H131" s="919"/>
      <c r="I131" s="919"/>
      <c r="J131" s="919"/>
      <c r="K131" s="919"/>
      <c r="L131" s="2096"/>
      <c r="M131" s="2096"/>
      <c r="N131" s="2096"/>
      <c r="O131" s="2096"/>
      <c r="P131" s="2096"/>
      <c r="Q131" s="2096"/>
      <c r="R131" s="919"/>
      <c r="S131" s="919"/>
      <c r="T131" s="919"/>
      <c r="U131" s="919"/>
      <c r="V131" s="919"/>
      <c r="W131" s="919"/>
      <c r="X131" s="919"/>
      <c r="Y131" s="919"/>
      <c r="Z131" s="919"/>
      <c r="AA131" s="919"/>
      <c r="AB131" s="919"/>
      <c r="AC131" s="919"/>
      <c r="AD131" s="919"/>
    </row>
    <row r="132" spans="1:31" ht="18" customHeight="1">
      <c r="A132" s="920"/>
      <c r="B132" s="919"/>
      <c r="C132" s="919"/>
      <c r="D132" s="919"/>
      <c r="E132" s="919"/>
      <c r="F132" s="919"/>
      <c r="G132" s="919"/>
      <c r="H132" s="919"/>
      <c r="I132" s="2098"/>
      <c r="J132" s="2098"/>
      <c r="K132" s="2098"/>
      <c r="L132" s="2098"/>
      <c r="M132" s="2098"/>
      <c r="N132" s="2098"/>
      <c r="O132" s="2098"/>
      <c r="P132" s="2098"/>
      <c r="Q132" s="2098"/>
      <c r="R132" s="2098"/>
      <c r="S132" s="2098"/>
      <c r="T132" s="2098"/>
      <c r="U132" s="2098"/>
      <c r="V132" s="2098"/>
      <c r="W132" s="2098"/>
      <c r="X132" s="2098"/>
      <c r="Y132" s="2098"/>
      <c r="Z132" s="2098"/>
      <c r="AA132" s="2098"/>
      <c r="AB132" s="2098"/>
      <c r="AC132" s="2098"/>
      <c r="AD132" s="2098"/>
    </row>
    <row r="133" spans="1:31" ht="18" customHeight="1">
      <c r="C133" s="919"/>
      <c r="D133" s="919"/>
      <c r="I133" s="2099"/>
      <c r="J133" s="2099"/>
      <c r="K133" s="2099"/>
      <c r="L133" s="2099"/>
      <c r="M133" s="2099"/>
      <c r="N133" s="2099"/>
      <c r="O133" s="2099"/>
      <c r="P133" s="2099"/>
      <c r="Q133" s="2099"/>
      <c r="R133" s="2099"/>
      <c r="S133" s="2099"/>
      <c r="T133" s="2099"/>
      <c r="U133" s="2099"/>
      <c r="V133" s="2099"/>
      <c r="W133" s="2099"/>
      <c r="X133" s="2099"/>
      <c r="Y133" s="2099"/>
      <c r="Z133" s="2099"/>
      <c r="AA133" s="2099"/>
      <c r="AB133" s="2099"/>
      <c r="AC133" s="2099"/>
      <c r="AD133" s="2099"/>
    </row>
    <row r="134" spans="1:31" ht="18" customHeight="1">
      <c r="A134" s="920"/>
      <c r="B134" s="919"/>
      <c r="C134" s="919"/>
      <c r="D134" s="919"/>
      <c r="E134" s="919"/>
      <c r="F134" s="2098"/>
      <c r="G134" s="2098"/>
      <c r="H134" s="2098"/>
      <c r="I134" s="2098"/>
      <c r="J134" s="2098"/>
      <c r="K134" s="2098"/>
      <c r="L134" s="2098"/>
      <c r="M134" s="2098"/>
      <c r="N134" s="2098"/>
      <c r="O134" s="2098"/>
      <c r="P134" s="2098"/>
      <c r="Q134" s="2098"/>
      <c r="R134" s="2098"/>
      <c r="S134" s="2098"/>
      <c r="T134" s="2098"/>
      <c r="U134" s="2098"/>
      <c r="V134" s="2098"/>
      <c r="W134" s="2098"/>
      <c r="X134" s="2098"/>
      <c r="Y134" s="2098"/>
      <c r="Z134" s="2098"/>
      <c r="AA134" s="2098"/>
      <c r="AB134" s="2098"/>
      <c r="AC134" s="2098"/>
      <c r="AD134" s="2098"/>
    </row>
    <row r="135" spans="1:31" ht="18" customHeight="1">
      <c r="A135" s="919"/>
      <c r="B135" s="919"/>
      <c r="C135" s="919"/>
      <c r="D135" s="919"/>
      <c r="E135" s="919"/>
      <c r="F135" s="2100"/>
      <c r="G135" s="2100"/>
      <c r="H135" s="2100"/>
      <c r="I135" s="2100"/>
      <c r="J135" s="2100"/>
      <c r="K135" s="2100"/>
      <c r="L135" s="2100"/>
      <c r="M135" s="2100"/>
      <c r="N135" s="2100"/>
      <c r="O135" s="2100"/>
      <c r="P135" s="2100"/>
      <c r="Q135" s="2100"/>
      <c r="R135" s="2100"/>
      <c r="S135" s="2100"/>
      <c r="T135" s="2100"/>
      <c r="U135" s="2100"/>
      <c r="V135" s="2100"/>
      <c r="W135" s="2100"/>
      <c r="X135" s="2100"/>
      <c r="Y135" s="2100"/>
      <c r="Z135" s="2100"/>
      <c r="AA135" s="2100"/>
      <c r="AB135" s="2100"/>
      <c r="AC135" s="2100"/>
      <c r="AD135" s="2100"/>
    </row>
    <row r="136" spans="1:31" ht="18" customHeight="1">
      <c r="A136" s="919"/>
      <c r="B136" s="919"/>
      <c r="C136" s="919"/>
      <c r="D136" s="919"/>
      <c r="E136" s="919"/>
      <c r="F136" s="919"/>
      <c r="G136" s="919"/>
      <c r="H136" s="919"/>
      <c r="I136" s="919"/>
      <c r="J136" s="919"/>
      <c r="K136" s="919"/>
      <c r="L136" s="919"/>
      <c r="M136" s="919"/>
      <c r="N136" s="919"/>
      <c r="O136" s="919"/>
      <c r="P136" s="919"/>
      <c r="Q136" s="919"/>
      <c r="R136" s="919"/>
      <c r="S136" s="919"/>
      <c r="T136" s="919"/>
      <c r="U136" s="919"/>
      <c r="V136" s="919"/>
      <c r="W136" s="919"/>
      <c r="X136" s="919"/>
      <c r="Y136" s="919"/>
      <c r="Z136" s="919"/>
      <c r="AA136" s="919"/>
      <c r="AB136" s="919"/>
      <c r="AC136" s="919"/>
      <c r="AD136" s="919"/>
    </row>
    <row r="137" spans="1:31" ht="18" customHeight="1">
      <c r="A137" s="919"/>
      <c r="B137" s="919"/>
      <c r="C137" s="922"/>
      <c r="D137" s="922"/>
      <c r="E137" s="919"/>
      <c r="F137" s="919"/>
      <c r="G137" s="919"/>
      <c r="H137" s="919"/>
      <c r="I137" s="919"/>
      <c r="J137" s="919"/>
      <c r="K137" s="919"/>
      <c r="L137" s="919"/>
      <c r="M137" s="919"/>
      <c r="N137" s="919"/>
      <c r="O137" s="919"/>
      <c r="P137" s="919"/>
      <c r="Q137" s="919"/>
      <c r="R137" s="919"/>
      <c r="S137" s="919"/>
      <c r="T137" s="919"/>
      <c r="U137" s="919"/>
      <c r="V137" s="919"/>
      <c r="W137" s="919"/>
      <c r="X137" s="919"/>
      <c r="Y137" s="919"/>
      <c r="Z137" s="919"/>
      <c r="AA137" s="919"/>
      <c r="AB137" s="919"/>
      <c r="AC137" s="919"/>
      <c r="AD137" s="919"/>
    </row>
    <row r="138" spans="1:31" ht="18" customHeight="1">
      <c r="A138" s="919"/>
      <c r="B138" s="919"/>
      <c r="C138" s="919"/>
      <c r="D138" s="919"/>
      <c r="E138" s="919"/>
      <c r="F138" s="919"/>
      <c r="G138" s="919"/>
      <c r="H138" s="919"/>
      <c r="I138" s="919"/>
      <c r="J138" s="919"/>
      <c r="K138" s="919"/>
      <c r="L138" s="919"/>
      <c r="M138" s="919"/>
      <c r="N138" s="919"/>
      <c r="O138" s="919"/>
      <c r="P138" s="919"/>
      <c r="Q138" s="919"/>
      <c r="R138" s="919"/>
      <c r="S138" s="919"/>
      <c r="T138" s="919"/>
      <c r="U138" s="919"/>
      <c r="V138" s="919"/>
      <c r="W138" s="919"/>
      <c r="X138" s="919"/>
      <c r="Y138" s="919"/>
      <c r="Z138" s="919"/>
      <c r="AA138" s="919"/>
      <c r="AB138" s="919"/>
      <c r="AC138" s="919"/>
      <c r="AD138" s="919"/>
    </row>
    <row r="139" spans="1:31" ht="18" customHeight="1">
      <c r="A139" s="922"/>
      <c r="B139" s="922"/>
      <c r="C139" s="919"/>
      <c r="D139" s="919"/>
      <c r="E139" s="922"/>
      <c r="F139" s="922"/>
      <c r="G139" s="922"/>
      <c r="H139" s="922"/>
      <c r="I139" s="922"/>
      <c r="J139" s="922"/>
      <c r="K139" s="922"/>
      <c r="L139" s="922"/>
      <c r="M139" s="922"/>
      <c r="N139" s="922"/>
      <c r="O139" s="922"/>
      <c r="P139" s="922"/>
      <c r="Q139" s="922"/>
      <c r="R139" s="922"/>
      <c r="S139" s="922"/>
      <c r="T139" s="922"/>
      <c r="U139" s="922"/>
      <c r="V139" s="922"/>
      <c r="W139" s="922"/>
      <c r="X139" s="922"/>
      <c r="Y139" s="922"/>
      <c r="Z139" s="922"/>
      <c r="AA139" s="922"/>
      <c r="AB139" s="922"/>
      <c r="AC139" s="922"/>
      <c r="AD139" s="922"/>
      <c r="AE139" s="918"/>
    </row>
    <row r="140" spans="1:31" ht="18" customHeight="1">
      <c r="A140" s="919"/>
      <c r="B140" s="919"/>
      <c r="C140" s="919"/>
      <c r="D140" s="919"/>
      <c r="E140" s="919"/>
      <c r="F140" s="919"/>
      <c r="G140" s="919"/>
      <c r="H140" s="919"/>
      <c r="I140" s="919"/>
      <c r="J140" s="919"/>
      <c r="K140" s="919"/>
      <c r="L140" s="919"/>
      <c r="M140" s="919"/>
      <c r="N140" s="919"/>
      <c r="O140" s="919"/>
      <c r="P140" s="919"/>
      <c r="Q140" s="919"/>
      <c r="R140" s="919"/>
      <c r="S140" s="919"/>
      <c r="T140" s="919"/>
      <c r="U140" s="919"/>
      <c r="V140" s="919"/>
      <c r="W140" s="919"/>
      <c r="X140" s="919"/>
      <c r="Y140" s="919"/>
      <c r="Z140" s="919"/>
      <c r="AA140" s="919"/>
      <c r="AB140" s="919"/>
      <c r="AC140" s="919"/>
      <c r="AD140" s="919"/>
      <c r="AE140" s="918"/>
    </row>
    <row r="141" spans="1:31" ht="18" customHeight="1">
      <c r="A141" s="920"/>
      <c r="B141" s="919"/>
      <c r="C141" s="919"/>
      <c r="D141" s="919"/>
      <c r="E141" s="919"/>
      <c r="F141" s="919"/>
      <c r="G141" s="918"/>
      <c r="H141" s="919"/>
      <c r="I141" s="919"/>
      <c r="J141" s="919"/>
      <c r="K141" s="919"/>
      <c r="L141" s="919"/>
      <c r="M141" s="919"/>
      <c r="N141" s="919"/>
      <c r="O141" s="919"/>
      <c r="P141" s="919"/>
      <c r="Q141" s="919"/>
      <c r="R141" s="919"/>
      <c r="S141" s="919"/>
      <c r="T141" s="919"/>
      <c r="U141" s="919"/>
      <c r="V141" s="919"/>
      <c r="W141" s="919"/>
      <c r="X141" s="919"/>
      <c r="Y141" s="919"/>
      <c r="Z141" s="919"/>
      <c r="AA141" s="919"/>
      <c r="AB141" s="919"/>
      <c r="AC141" s="919"/>
      <c r="AD141" s="919"/>
      <c r="AE141" s="918"/>
    </row>
    <row r="142" spans="1:31" ht="18" customHeight="1">
      <c r="A142" s="920"/>
      <c r="B142" s="919"/>
      <c r="C142" s="919"/>
      <c r="D142" s="919"/>
      <c r="E142" s="919"/>
      <c r="F142" s="919"/>
      <c r="G142" s="918"/>
      <c r="H142" s="918"/>
      <c r="I142" s="919"/>
      <c r="J142" s="919"/>
      <c r="K142" s="919"/>
      <c r="L142" s="918"/>
      <c r="M142" s="919"/>
      <c r="N142" s="919"/>
      <c r="O142" s="919"/>
      <c r="P142" s="919"/>
      <c r="Q142" s="919"/>
      <c r="R142" s="919"/>
      <c r="S142" s="919"/>
      <c r="T142" s="919"/>
      <c r="U142" s="919"/>
      <c r="V142" s="919"/>
      <c r="W142" s="919"/>
      <c r="X142" s="919"/>
      <c r="Y142" s="919"/>
      <c r="Z142" s="919"/>
      <c r="AA142" s="919"/>
      <c r="AB142" s="919"/>
      <c r="AC142" s="919"/>
      <c r="AD142" s="919"/>
      <c r="AE142" s="918"/>
    </row>
    <row r="143" spans="1:31" ht="18" customHeight="1">
      <c r="A143" s="920"/>
      <c r="B143" s="919"/>
      <c r="C143" s="919"/>
      <c r="D143" s="919"/>
      <c r="E143" s="919"/>
      <c r="F143" s="919"/>
      <c r="G143" s="919"/>
      <c r="H143" s="919"/>
      <c r="I143" s="919"/>
      <c r="J143" s="2097"/>
      <c r="K143" s="2097"/>
      <c r="L143" s="2097"/>
      <c r="M143" s="2097"/>
      <c r="N143" s="923"/>
      <c r="O143" s="919"/>
      <c r="P143" s="919"/>
      <c r="Q143" s="919"/>
      <c r="R143" s="919"/>
      <c r="S143" s="919"/>
      <c r="T143" s="919"/>
      <c r="U143" s="919"/>
      <c r="V143" s="919"/>
      <c r="W143" s="919"/>
      <c r="X143" s="919"/>
      <c r="Y143" s="919"/>
      <c r="Z143" s="919"/>
      <c r="AA143" s="919"/>
      <c r="AB143" s="919"/>
      <c r="AC143" s="919"/>
      <c r="AD143" s="919"/>
      <c r="AE143" s="918"/>
    </row>
    <row r="144" spans="1:31" ht="18" customHeight="1">
      <c r="A144" s="920"/>
      <c r="B144" s="919"/>
      <c r="C144" s="919"/>
      <c r="D144" s="919"/>
      <c r="E144" s="919"/>
      <c r="F144" s="919"/>
      <c r="G144" s="919"/>
      <c r="H144" s="919"/>
      <c r="I144" s="919"/>
      <c r="J144" s="2097"/>
      <c r="K144" s="2097"/>
      <c r="L144" s="2097"/>
      <c r="M144" s="2097"/>
      <c r="N144" s="923"/>
      <c r="O144" s="919"/>
      <c r="P144" s="919"/>
      <c r="Q144" s="919"/>
      <c r="R144" s="919"/>
      <c r="S144" s="919"/>
      <c r="T144" s="919"/>
      <c r="U144" s="919"/>
      <c r="V144" s="919"/>
      <c r="W144" s="919"/>
      <c r="X144" s="919"/>
      <c r="Y144" s="919"/>
      <c r="Z144" s="919"/>
      <c r="AA144" s="919"/>
      <c r="AB144" s="919"/>
      <c r="AC144" s="919"/>
      <c r="AD144" s="919"/>
      <c r="AE144" s="918"/>
    </row>
    <row r="145" spans="1:31" ht="18" customHeight="1">
      <c r="A145" s="920"/>
      <c r="B145" s="919"/>
      <c r="C145" s="919"/>
      <c r="D145" s="919"/>
      <c r="E145" s="919"/>
      <c r="F145" s="919"/>
      <c r="G145" s="919"/>
      <c r="H145" s="919"/>
      <c r="I145" s="919"/>
      <c r="J145" s="2097"/>
      <c r="K145" s="2097"/>
      <c r="L145" s="2097"/>
      <c r="M145" s="2097"/>
      <c r="N145" s="923"/>
      <c r="O145" s="919"/>
      <c r="P145" s="919"/>
      <c r="Q145" s="919"/>
      <c r="R145" s="919"/>
      <c r="S145" s="919"/>
      <c r="T145" s="919"/>
      <c r="U145" s="919"/>
      <c r="V145" s="919"/>
      <c r="W145" s="919"/>
      <c r="X145" s="919"/>
      <c r="Y145" s="919"/>
      <c r="Z145" s="919"/>
      <c r="AA145" s="919"/>
      <c r="AB145" s="919"/>
      <c r="AC145" s="919"/>
      <c r="AD145" s="919"/>
      <c r="AE145" s="918"/>
    </row>
    <row r="146" spans="1:31" ht="18" customHeight="1">
      <c r="A146" s="920"/>
      <c r="B146" s="919"/>
      <c r="C146" s="919"/>
      <c r="D146" s="922"/>
      <c r="E146" s="919"/>
      <c r="F146" s="919"/>
      <c r="G146" s="919"/>
      <c r="H146" s="919"/>
      <c r="I146" s="919"/>
      <c r="J146" s="2097"/>
      <c r="K146" s="2097"/>
      <c r="L146" s="2097"/>
      <c r="M146" s="2097"/>
      <c r="N146" s="923"/>
      <c r="O146" s="919"/>
      <c r="P146" s="919"/>
      <c r="Q146" s="919"/>
      <c r="R146" s="919"/>
      <c r="S146" s="919"/>
      <c r="T146" s="919"/>
      <c r="U146" s="919"/>
      <c r="V146" s="919"/>
      <c r="W146" s="919"/>
      <c r="X146" s="919"/>
      <c r="Y146" s="919"/>
      <c r="Z146" s="919"/>
      <c r="AA146" s="919"/>
      <c r="AB146" s="919"/>
      <c r="AC146" s="919"/>
      <c r="AD146" s="919"/>
      <c r="AE146" s="918"/>
    </row>
    <row r="147" spans="1:31" ht="18" customHeight="1">
      <c r="A147" s="920"/>
      <c r="B147" s="919"/>
      <c r="C147" s="919"/>
      <c r="D147" s="922"/>
      <c r="E147" s="919"/>
      <c r="F147" s="919"/>
      <c r="G147" s="919"/>
      <c r="H147" s="919"/>
      <c r="I147" s="919"/>
      <c r="J147" s="919"/>
      <c r="K147" s="919"/>
      <c r="L147" s="919"/>
      <c r="M147" s="919"/>
      <c r="N147" s="919"/>
      <c r="O147" s="919"/>
      <c r="P147" s="919"/>
      <c r="Q147" s="919"/>
      <c r="R147" s="919"/>
      <c r="S147" s="919"/>
      <c r="T147" s="919"/>
      <c r="U147" s="919"/>
      <c r="V147" s="919"/>
      <c r="W147" s="919"/>
      <c r="X147" s="919"/>
      <c r="Y147" s="919"/>
      <c r="Z147" s="919"/>
      <c r="AA147" s="919"/>
      <c r="AB147" s="919"/>
      <c r="AC147" s="919"/>
      <c r="AD147" s="919"/>
      <c r="AE147" s="918"/>
    </row>
    <row r="148" spans="1:31" ht="18" customHeight="1">
      <c r="A148" s="919"/>
      <c r="B148" s="919"/>
      <c r="C148" s="919"/>
      <c r="D148" s="922"/>
      <c r="E148" s="922"/>
      <c r="F148" s="922"/>
      <c r="G148" s="922"/>
      <c r="H148" s="922"/>
      <c r="I148" s="2096"/>
      <c r="J148" s="2096"/>
      <c r="K148" s="2096"/>
      <c r="L148" s="2096"/>
      <c r="M148" s="2096"/>
      <c r="N148" s="2096"/>
      <c r="O148" s="2096"/>
      <c r="P148" s="2096"/>
      <c r="Q148" s="2096"/>
      <c r="R148" s="2096"/>
      <c r="S148" s="2096"/>
      <c r="T148" s="2096"/>
      <c r="U148" s="2096"/>
      <c r="V148" s="922"/>
      <c r="W148" s="922"/>
      <c r="X148" s="922"/>
      <c r="Y148" s="922"/>
      <c r="Z148" s="2096"/>
      <c r="AA148" s="2096"/>
      <c r="AB148" s="2096"/>
      <c r="AC148" s="922"/>
      <c r="AD148" s="919"/>
      <c r="AE148" s="918"/>
    </row>
    <row r="149" spans="1:31" ht="18" customHeight="1">
      <c r="A149" s="919"/>
      <c r="B149" s="919"/>
      <c r="C149" s="919"/>
      <c r="D149" s="922"/>
      <c r="E149" s="2093"/>
      <c r="F149" s="2093"/>
      <c r="G149" s="922"/>
      <c r="H149" s="922"/>
      <c r="I149" s="919"/>
      <c r="J149" s="919"/>
      <c r="K149" s="919"/>
      <c r="L149" s="918"/>
      <c r="M149" s="919"/>
      <c r="N149" s="919"/>
      <c r="O149" s="919"/>
      <c r="P149" s="919"/>
      <c r="Q149" s="919"/>
      <c r="R149" s="918"/>
      <c r="S149" s="918"/>
      <c r="T149" s="918"/>
      <c r="U149" s="918"/>
      <c r="V149" s="918"/>
      <c r="W149" s="922"/>
      <c r="X149" s="922"/>
      <c r="Y149" s="922"/>
      <c r="Z149" s="2094"/>
      <c r="AA149" s="2094"/>
      <c r="AB149" s="2094"/>
      <c r="AC149" s="921"/>
      <c r="AD149" s="919"/>
      <c r="AE149" s="918"/>
    </row>
    <row r="150" spans="1:31" ht="18" customHeight="1">
      <c r="A150" s="919"/>
      <c r="B150" s="919"/>
      <c r="C150" s="919"/>
      <c r="D150" s="922"/>
      <c r="E150" s="2093"/>
      <c r="F150" s="2093"/>
      <c r="G150" s="922"/>
      <c r="H150" s="922"/>
      <c r="I150" s="919"/>
      <c r="J150" s="919"/>
      <c r="K150" s="919"/>
      <c r="L150" s="918"/>
      <c r="M150" s="919"/>
      <c r="N150" s="919"/>
      <c r="O150" s="919"/>
      <c r="P150" s="919"/>
      <c r="Q150" s="919"/>
      <c r="R150" s="918"/>
      <c r="S150" s="918"/>
      <c r="T150" s="918"/>
      <c r="U150" s="918"/>
      <c r="V150" s="918"/>
      <c r="W150" s="922"/>
      <c r="X150" s="922"/>
      <c r="Y150" s="922"/>
      <c r="Z150" s="2094"/>
      <c r="AA150" s="2094"/>
      <c r="AB150" s="2094"/>
      <c r="AC150" s="921"/>
      <c r="AD150" s="919"/>
      <c r="AE150" s="918"/>
    </row>
    <row r="151" spans="1:31" ht="18" customHeight="1">
      <c r="A151" s="919"/>
      <c r="B151" s="919"/>
      <c r="C151" s="919"/>
      <c r="D151" s="922"/>
      <c r="E151" s="2093"/>
      <c r="F151" s="2093"/>
      <c r="G151" s="922"/>
      <c r="H151" s="922"/>
      <c r="I151" s="919"/>
      <c r="J151" s="919"/>
      <c r="K151" s="919"/>
      <c r="L151" s="918"/>
      <c r="M151" s="919"/>
      <c r="N151" s="919"/>
      <c r="O151" s="919"/>
      <c r="P151" s="919"/>
      <c r="Q151" s="919"/>
      <c r="R151" s="918"/>
      <c r="S151" s="918"/>
      <c r="T151" s="918"/>
      <c r="U151" s="918"/>
      <c r="V151" s="918"/>
      <c r="W151" s="922"/>
      <c r="X151" s="922"/>
      <c r="Y151" s="922"/>
      <c r="Z151" s="2094"/>
      <c r="AA151" s="2094"/>
      <c r="AB151" s="2094"/>
      <c r="AC151" s="921"/>
      <c r="AD151" s="919"/>
      <c r="AE151" s="918"/>
    </row>
    <row r="152" spans="1:31" ht="18" customHeight="1">
      <c r="A152" s="919"/>
      <c r="B152" s="919"/>
      <c r="C152" s="919"/>
      <c r="D152" s="922"/>
      <c r="E152" s="2093"/>
      <c r="F152" s="2093"/>
      <c r="G152" s="922"/>
      <c r="H152" s="922"/>
      <c r="I152" s="919"/>
      <c r="J152" s="919"/>
      <c r="K152" s="919"/>
      <c r="L152" s="918"/>
      <c r="M152" s="919"/>
      <c r="N152" s="919"/>
      <c r="O152" s="919"/>
      <c r="P152" s="919"/>
      <c r="Q152" s="919"/>
      <c r="R152" s="918"/>
      <c r="S152" s="918"/>
      <c r="T152" s="918"/>
      <c r="U152" s="918"/>
      <c r="V152" s="918"/>
      <c r="W152" s="922"/>
      <c r="X152" s="922"/>
      <c r="Y152" s="922"/>
      <c r="Z152" s="2094"/>
      <c r="AA152" s="2094"/>
      <c r="AB152" s="2094"/>
      <c r="AC152" s="921"/>
      <c r="AD152" s="919"/>
      <c r="AE152" s="918"/>
    </row>
    <row r="153" spans="1:31" ht="18" customHeight="1">
      <c r="A153" s="919"/>
      <c r="B153" s="919"/>
      <c r="C153" s="919"/>
      <c r="D153" s="919"/>
      <c r="E153" s="2093"/>
      <c r="F153" s="2093"/>
      <c r="G153" s="922"/>
      <c r="H153" s="922"/>
      <c r="I153" s="919"/>
      <c r="J153" s="919"/>
      <c r="K153" s="919"/>
      <c r="L153" s="918"/>
      <c r="M153" s="919"/>
      <c r="N153" s="919"/>
      <c r="O153" s="919"/>
      <c r="P153" s="919"/>
      <c r="Q153" s="919"/>
      <c r="R153" s="918"/>
      <c r="S153" s="918"/>
      <c r="T153" s="918"/>
      <c r="U153" s="918"/>
      <c r="V153" s="918"/>
      <c r="W153" s="922"/>
      <c r="X153" s="922"/>
      <c r="Y153" s="922"/>
      <c r="Z153" s="2094"/>
      <c r="AA153" s="2094"/>
      <c r="AB153" s="2094"/>
      <c r="AC153" s="921"/>
      <c r="AD153" s="919"/>
      <c r="AE153" s="918"/>
    </row>
    <row r="154" spans="1:31" ht="18" customHeight="1">
      <c r="A154" s="919"/>
      <c r="B154" s="919"/>
      <c r="C154" s="919"/>
      <c r="D154" s="919"/>
      <c r="E154" s="2093"/>
      <c r="F154" s="2093"/>
      <c r="G154" s="922"/>
      <c r="H154" s="922"/>
      <c r="I154" s="919"/>
      <c r="J154" s="919"/>
      <c r="K154" s="919"/>
      <c r="L154" s="918"/>
      <c r="M154" s="919"/>
      <c r="N154" s="919"/>
      <c r="O154" s="919"/>
      <c r="P154" s="919"/>
      <c r="Q154" s="919"/>
      <c r="R154" s="918"/>
      <c r="S154" s="918"/>
      <c r="T154" s="918"/>
      <c r="U154" s="918"/>
      <c r="V154" s="918"/>
      <c r="W154" s="922"/>
      <c r="X154" s="922"/>
      <c r="Y154" s="922"/>
      <c r="Z154" s="2094"/>
      <c r="AA154" s="2094"/>
      <c r="AB154" s="2094"/>
      <c r="AC154" s="921"/>
      <c r="AD154" s="919"/>
      <c r="AE154" s="918"/>
    </row>
    <row r="155" spans="1:31" ht="18" customHeight="1">
      <c r="A155" s="920"/>
      <c r="B155" s="919"/>
      <c r="C155" s="919"/>
      <c r="D155" s="919"/>
      <c r="E155" s="919"/>
      <c r="F155" s="919"/>
      <c r="G155" s="919"/>
      <c r="H155" s="919"/>
      <c r="I155" s="919"/>
      <c r="J155" s="919"/>
      <c r="K155" s="919"/>
      <c r="L155" s="919"/>
      <c r="M155" s="919"/>
      <c r="N155" s="919"/>
      <c r="O155" s="919"/>
      <c r="P155" s="919"/>
      <c r="Q155" s="919"/>
      <c r="R155" s="919"/>
      <c r="S155" s="919"/>
      <c r="T155" s="919"/>
      <c r="U155" s="919"/>
      <c r="V155" s="919"/>
      <c r="W155" s="919"/>
      <c r="X155" s="919"/>
      <c r="Y155" s="919"/>
      <c r="Z155" s="919"/>
      <c r="AA155" s="919"/>
      <c r="AB155" s="919"/>
      <c r="AC155" s="919"/>
      <c r="AD155" s="919"/>
      <c r="AE155" s="918"/>
    </row>
    <row r="156" spans="1:31" ht="18" customHeight="1">
      <c r="A156" s="920"/>
      <c r="B156" s="919"/>
      <c r="C156" s="919"/>
      <c r="D156" s="919"/>
      <c r="E156" s="919"/>
      <c r="F156" s="2095"/>
      <c r="G156" s="2095"/>
      <c r="H156" s="2095"/>
      <c r="I156" s="2095"/>
      <c r="J156" s="2095"/>
      <c r="K156" s="2095"/>
      <c r="L156" s="2095"/>
      <c r="M156" s="2095"/>
      <c r="N156" s="2095"/>
      <c r="O156" s="2095"/>
      <c r="P156" s="2095"/>
      <c r="Q156" s="2095"/>
      <c r="R156" s="2095"/>
      <c r="S156" s="2095"/>
      <c r="T156" s="2095"/>
      <c r="U156" s="2095"/>
      <c r="V156" s="2095"/>
      <c r="W156" s="2095"/>
      <c r="X156" s="2095"/>
      <c r="Y156" s="2095"/>
      <c r="Z156" s="2095"/>
      <c r="AA156" s="2095"/>
      <c r="AB156" s="2095"/>
      <c r="AC156" s="2095"/>
      <c r="AD156" s="2095"/>
      <c r="AE156" s="918"/>
    </row>
    <row r="157" spans="1:31" ht="18" customHeight="1">
      <c r="A157" s="919"/>
      <c r="B157" s="919"/>
      <c r="C157" s="919"/>
      <c r="D157" s="919"/>
      <c r="E157" s="919"/>
      <c r="F157" s="2095"/>
      <c r="G157" s="2095"/>
      <c r="H157" s="2095"/>
      <c r="I157" s="2095"/>
      <c r="J157" s="2095"/>
      <c r="K157" s="2095"/>
      <c r="L157" s="2095"/>
      <c r="M157" s="2095"/>
      <c r="N157" s="2095"/>
      <c r="O157" s="2095"/>
      <c r="P157" s="2095"/>
      <c r="Q157" s="2095"/>
      <c r="R157" s="2095"/>
      <c r="S157" s="2095"/>
      <c r="T157" s="2095"/>
      <c r="U157" s="2095"/>
      <c r="V157" s="2095"/>
      <c r="W157" s="2095"/>
      <c r="X157" s="2095"/>
      <c r="Y157" s="2095"/>
      <c r="Z157" s="2095"/>
      <c r="AA157" s="2095"/>
      <c r="AB157" s="2095"/>
      <c r="AC157" s="2095"/>
      <c r="AD157" s="2095"/>
      <c r="AE157" s="918"/>
    </row>
    <row r="158" spans="1:31" ht="18" customHeight="1">
      <c r="A158" s="920"/>
      <c r="B158" s="919"/>
      <c r="C158" s="919"/>
      <c r="D158" s="919"/>
      <c r="E158" s="919"/>
      <c r="F158" s="919"/>
      <c r="G158" s="919"/>
      <c r="H158" s="919"/>
      <c r="I158" s="919"/>
      <c r="J158" s="919"/>
      <c r="K158" s="919"/>
      <c r="L158" s="919"/>
      <c r="M158" s="919"/>
      <c r="N158" s="919"/>
      <c r="O158" s="919"/>
      <c r="P158" s="919"/>
      <c r="Q158" s="919"/>
      <c r="R158" s="919"/>
      <c r="S158" s="919"/>
      <c r="T158" s="919"/>
      <c r="U158" s="919"/>
      <c r="V158" s="919"/>
      <c r="W158" s="919"/>
      <c r="X158" s="919"/>
      <c r="Y158" s="919"/>
      <c r="Z158" s="919"/>
      <c r="AA158" s="919"/>
      <c r="AB158" s="919"/>
      <c r="AC158" s="919"/>
      <c r="AD158" s="919"/>
      <c r="AE158" s="918"/>
    </row>
    <row r="159" spans="1:31" ht="18" customHeight="1">
      <c r="A159" s="919"/>
      <c r="B159" s="919"/>
      <c r="C159" s="919"/>
      <c r="D159" s="919"/>
      <c r="E159" s="919"/>
      <c r="F159" s="2095"/>
      <c r="G159" s="2095"/>
      <c r="H159" s="2095"/>
      <c r="I159" s="2095"/>
      <c r="J159" s="2095"/>
      <c r="K159" s="2095"/>
      <c r="L159" s="2095"/>
      <c r="M159" s="2095"/>
      <c r="N159" s="2095"/>
      <c r="O159" s="2095"/>
      <c r="P159" s="2095"/>
      <c r="Q159" s="2095"/>
      <c r="R159" s="2095"/>
      <c r="S159" s="2095"/>
      <c r="T159" s="2095"/>
      <c r="U159" s="2095"/>
      <c r="V159" s="2095"/>
      <c r="W159" s="2095"/>
      <c r="X159" s="2095"/>
      <c r="Y159" s="2095"/>
      <c r="Z159" s="2095"/>
      <c r="AA159" s="2095"/>
      <c r="AB159" s="2095"/>
      <c r="AC159" s="2095"/>
      <c r="AD159" s="2095"/>
      <c r="AE159" s="918"/>
    </row>
    <row r="160" spans="1:31" ht="18" customHeight="1">
      <c r="A160" s="919"/>
      <c r="B160" s="919"/>
      <c r="C160" s="924"/>
      <c r="D160" s="924"/>
      <c r="E160" s="919"/>
      <c r="F160" s="2095"/>
      <c r="G160" s="2095"/>
      <c r="H160" s="2095"/>
      <c r="I160" s="2095"/>
      <c r="J160" s="2095"/>
      <c r="K160" s="2095"/>
      <c r="L160" s="2095"/>
      <c r="M160" s="2095"/>
      <c r="N160" s="2095"/>
      <c r="O160" s="2095"/>
      <c r="P160" s="2095"/>
      <c r="Q160" s="2095"/>
      <c r="R160" s="2095"/>
      <c r="S160" s="2095"/>
      <c r="T160" s="2095"/>
      <c r="U160" s="2095"/>
      <c r="V160" s="2095"/>
      <c r="W160" s="2095"/>
      <c r="X160" s="2095"/>
      <c r="Y160" s="2095"/>
      <c r="Z160" s="2095"/>
      <c r="AA160" s="2095"/>
      <c r="AB160" s="2095"/>
      <c r="AC160" s="2095"/>
      <c r="AD160" s="2095"/>
      <c r="AE160" s="918"/>
    </row>
    <row r="161" spans="1:31" ht="18" customHeight="1">
      <c r="A161" s="919"/>
      <c r="B161" s="919"/>
      <c r="C161" s="924"/>
      <c r="D161" s="924"/>
      <c r="E161" s="919"/>
      <c r="F161" s="919"/>
      <c r="G161" s="919"/>
      <c r="H161" s="919"/>
      <c r="I161" s="919"/>
      <c r="J161" s="919"/>
      <c r="K161" s="919"/>
      <c r="L161" s="919"/>
      <c r="M161" s="919"/>
      <c r="N161" s="919"/>
      <c r="O161" s="919"/>
      <c r="P161" s="919"/>
      <c r="Q161" s="919"/>
      <c r="R161" s="919"/>
      <c r="S161" s="919"/>
      <c r="T161" s="919"/>
      <c r="U161" s="919"/>
      <c r="V161" s="919"/>
      <c r="W161" s="919"/>
      <c r="X161" s="919"/>
      <c r="Y161" s="919"/>
      <c r="Z161" s="919"/>
      <c r="AA161" s="919"/>
      <c r="AB161" s="919"/>
      <c r="AC161" s="919"/>
      <c r="AD161" s="919"/>
      <c r="AE161" s="918"/>
    </row>
    <row r="162" spans="1:31" ht="18" customHeight="1">
      <c r="A162" s="924"/>
      <c r="B162" s="924"/>
      <c r="C162" s="924"/>
      <c r="D162" s="924"/>
      <c r="E162" s="924"/>
      <c r="F162" s="924"/>
      <c r="G162" s="924"/>
      <c r="H162" s="924"/>
      <c r="I162" s="924"/>
      <c r="J162" s="924"/>
      <c r="K162" s="924"/>
      <c r="L162" s="924"/>
      <c r="M162" s="924"/>
      <c r="N162" s="924"/>
      <c r="O162" s="924"/>
      <c r="P162" s="924"/>
      <c r="Q162" s="924"/>
      <c r="R162" s="924"/>
      <c r="S162" s="924"/>
      <c r="T162" s="924"/>
      <c r="U162" s="924"/>
      <c r="V162" s="924"/>
      <c r="W162" s="924"/>
      <c r="X162" s="924"/>
      <c r="Y162" s="924"/>
      <c r="Z162" s="924"/>
      <c r="AA162" s="924"/>
      <c r="AB162" s="924"/>
      <c r="AC162" s="924"/>
      <c r="AD162" s="924"/>
    </row>
    <row r="163" spans="1:31" ht="18" customHeight="1">
      <c r="A163" s="924"/>
      <c r="B163" s="924"/>
      <c r="C163" s="922"/>
      <c r="D163" s="922"/>
      <c r="E163" s="924"/>
      <c r="F163" s="924"/>
      <c r="G163" s="924"/>
      <c r="H163" s="924"/>
      <c r="I163" s="924"/>
      <c r="J163" s="924"/>
      <c r="K163" s="924"/>
      <c r="L163" s="924"/>
      <c r="M163" s="924"/>
      <c r="N163" s="924"/>
      <c r="O163" s="924"/>
      <c r="P163" s="924"/>
      <c r="Q163" s="924"/>
      <c r="R163" s="924"/>
      <c r="S163" s="924"/>
      <c r="T163" s="924"/>
      <c r="U163" s="924"/>
      <c r="V163" s="924"/>
      <c r="W163" s="924"/>
      <c r="X163" s="924"/>
      <c r="Y163" s="924"/>
      <c r="Z163" s="924"/>
      <c r="AA163" s="924"/>
      <c r="AB163" s="924"/>
      <c r="AC163" s="924"/>
      <c r="AD163" s="924"/>
    </row>
    <row r="164" spans="1:31" ht="18" customHeight="1">
      <c r="A164" s="924"/>
      <c r="B164" s="924"/>
      <c r="C164" s="919"/>
      <c r="D164" s="919"/>
      <c r="E164" s="924"/>
      <c r="F164" s="924"/>
      <c r="G164" s="924"/>
      <c r="H164" s="924"/>
      <c r="I164" s="924"/>
      <c r="J164" s="924"/>
      <c r="K164" s="924"/>
      <c r="L164" s="924"/>
      <c r="M164" s="924"/>
      <c r="N164" s="924"/>
      <c r="O164" s="924"/>
      <c r="P164" s="924"/>
      <c r="Q164" s="924"/>
      <c r="R164" s="924"/>
      <c r="S164" s="924"/>
      <c r="T164" s="924"/>
      <c r="U164" s="924"/>
      <c r="V164" s="924"/>
      <c r="W164" s="924"/>
      <c r="X164" s="924"/>
      <c r="Y164" s="924"/>
      <c r="Z164" s="924"/>
      <c r="AA164" s="924"/>
      <c r="AB164" s="924"/>
      <c r="AC164" s="924"/>
      <c r="AD164" s="924"/>
    </row>
    <row r="165" spans="1:31" ht="18" customHeight="1">
      <c r="A165" s="922"/>
      <c r="B165" s="922"/>
      <c r="C165" s="919"/>
      <c r="D165" s="919"/>
      <c r="E165" s="922"/>
      <c r="F165" s="922"/>
      <c r="G165" s="922"/>
      <c r="H165" s="922"/>
      <c r="I165" s="922"/>
      <c r="J165" s="922"/>
      <c r="K165" s="922"/>
      <c r="L165" s="922"/>
      <c r="M165" s="922"/>
      <c r="N165" s="922"/>
      <c r="O165" s="922"/>
      <c r="P165" s="922"/>
      <c r="Q165" s="922"/>
      <c r="R165" s="922"/>
      <c r="S165" s="922"/>
      <c r="T165" s="922"/>
      <c r="U165" s="922"/>
      <c r="V165" s="922"/>
      <c r="W165" s="922"/>
      <c r="X165" s="922"/>
      <c r="Y165" s="922"/>
      <c r="Z165" s="922"/>
      <c r="AA165" s="922"/>
      <c r="AB165" s="922"/>
      <c r="AC165" s="922"/>
      <c r="AD165" s="922"/>
      <c r="AE165" s="918"/>
    </row>
    <row r="166" spans="1:31" ht="18" customHeight="1">
      <c r="A166" s="919"/>
      <c r="B166" s="919"/>
      <c r="C166" s="919"/>
      <c r="D166" s="919"/>
      <c r="E166" s="919"/>
      <c r="F166" s="919"/>
      <c r="G166" s="919"/>
      <c r="H166" s="919"/>
      <c r="I166" s="919"/>
      <c r="J166" s="919"/>
      <c r="K166" s="919"/>
      <c r="L166" s="919"/>
      <c r="M166" s="919"/>
      <c r="N166" s="919"/>
      <c r="O166" s="919"/>
      <c r="P166" s="919"/>
      <c r="Q166" s="919"/>
      <c r="R166" s="919"/>
      <c r="S166" s="919"/>
      <c r="T166" s="919"/>
      <c r="U166" s="919"/>
      <c r="V166" s="919"/>
      <c r="W166" s="919"/>
      <c r="X166" s="919"/>
      <c r="Y166" s="919"/>
      <c r="Z166" s="919"/>
      <c r="AA166" s="919"/>
      <c r="AB166" s="919"/>
      <c r="AC166" s="919"/>
      <c r="AD166" s="919"/>
      <c r="AE166" s="918"/>
    </row>
    <row r="167" spans="1:31" ht="18" customHeight="1">
      <c r="A167" s="920"/>
      <c r="B167" s="919"/>
      <c r="C167" s="919"/>
      <c r="D167" s="919"/>
      <c r="E167" s="919"/>
      <c r="F167" s="919"/>
      <c r="G167" s="918"/>
      <c r="H167" s="919"/>
      <c r="I167" s="919"/>
      <c r="J167" s="919"/>
      <c r="K167" s="919"/>
      <c r="L167" s="919"/>
      <c r="M167" s="919"/>
      <c r="N167" s="919"/>
      <c r="O167" s="919"/>
      <c r="P167" s="919"/>
      <c r="Q167" s="919"/>
      <c r="R167" s="919"/>
      <c r="S167" s="919"/>
      <c r="T167" s="919"/>
      <c r="U167" s="919"/>
      <c r="V167" s="919"/>
      <c r="W167" s="919"/>
      <c r="X167" s="919"/>
      <c r="Y167" s="919"/>
      <c r="Z167" s="919"/>
      <c r="AA167" s="919"/>
      <c r="AB167" s="919"/>
      <c r="AC167" s="919"/>
      <c r="AD167" s="919"/>
      <c r="AE167" s="918"/>
    </row>
    <row r="168" spans="1:31" ht="18" customHeight="1">
      <c r="A168" s="920"/>
      <c r="B168" s="919"/>
      <c r="C168" s="919"/>
      <c r="D168" s="919"/>
      <c r="E168" s="919"/>
      <c r="F168" s="919"/>
      <c r="G168" s="918"/>
      <c r="H168" s="918"/>
      <c r="I168" s="919"/>
      <c r="J168" s="919"/>
      <c r="K168" s="919"/>
      <c r="L168" s="918"/>
      <c r="M168" s="919"/>
      <c r="N168" s="919"/>
      <c r="O168" s="919"/>
      <c r="P168" s="919"/>
      <c r="Q168" s="919"/>
      <c r="R168" s="919"/>
      <c r="S168" s="919"/>
      <c r="T168" s="919"/>
      <c r="U168" s="919"/>
      <c r="V168" s="919"/>
      <c r="W168" s="919"/>
      <c r="X168" s="919"/>
      <c r="Y168" s="919"/>
      <c r="Z168" s="919"/>
      <c r="AA168" s="919"/>
      <c r="AB168" s="919"/>
      <c r="AC168" s="919"/>
      <c r="AD168" s="919"/>
      <c r="AE168" s="918"/>
    </row>
    <row r="169" spans="1:31" ht="18" customHeight="1">
      <c r="A169" s="920"/>
      <c r="B169" s="919"/>
      <c r="C169" s="919"/>
      <c r="D169" s="919"/>
      <c r="E169" s="919"/>
      <c r="F169" s="919"/>
      <c r="G169" s="919"/>
      <c r="H169" s="919"/>
      <c r="I169" s="919"/>
      <c r="J169" s="2097"/>
      <c r="K169" s="2097"/>
      <c r="L169" s="2097"/>
      <c r="M169" s="2097"/>
      <c r="N169" s="923"/>
      <c r="O169" s="919"/>
      <c r="P169" s="919"/>
      <c r="Q169" s="919"/>
      <c r="R169" s="919"/>
      <c r="S169" s="919"/>
      <c r="T169" s="919"/>
      <c r="U169" s="919"/>
      <c r="V169" s="919"/>
      <c r="W169" s="919"/>
      <c r="X169" s="919"/>
      <c r="Y169" s="919"/>
      <c r="Z169" s="919"/>
      <c r="AA169" s="919"/>
      <c r="AB169" s="919"/>
      <c r="AC169" s="919"/>
      <c r="AD169" s="919"/>
      <c r="AE169" s="918"/>
    </row>
    <row r="170" spans="1:31" ht="18" customHeight="1">
      <c r="A170" s="920"/>
      <c r="B170" s="919"/>
      <c r="C170" s="919"/>
      <c r="D170" s="919"/>
      <c r="E170" s="919"/>
      <c r="F170" s="919"/>
      <c r="G170" s="919"/>
      <c r="H170" s="919"/>
      <c r="I170" s="919"/>
      <c r="J170" s="2097"/>
      <c r="K170" s="2097"/>
      <c r="L170" s="2097"/>
      <c r="M170" s="2097"/>
      <c r="N170" s="923"/>
      <c r="O170" s="919"/>
      <c r="P170" s="919"/>
      <c r="Q170" s="919"/>
      <c r="R170" s="919"/>
      <c r="S170" s="919"/>
      <c r="T170" s="919"/>
      <c r="U170" s="919"/>
      <c r="V170" s="919"/>
      <c r="W170" s="919"/>
      <c r="X170" s="919"/>
      <c r="Y170" s="919"/>
      <c r="Z170" s="919"/>
      <c r="AA170" s="919"/>
      <c r="AB170" s="919"/>
      <c r="AC170" s="919"/>
      <c r="AD170" s="919"/>
      <c r="AE170" s="918"/>
    </row>
    <row r="171" spans="1:31" ht="18" customHeight="1">
      <c r="A171" s="920"/>
      <c r="B171" s="919"/>
      <c r="C171" s="919"/>
      <c r="D171" s="919"/>
      <c r="E171" s="919"/>
      <c r="F171" s="919"/>
      <c r="G171" s="919"/>
      <c r="H171" s="919"/>
      <c r="I171" s="919"/>
      <c r="J171" s="2097"/>
      <c r="K171" s="2097"/>
      <c r="L171" s="2097"/>
      <c r="M171" s="2097"/>
      <c r="N171" s="923"/>
      <c r="O171" s="919"/>
      <c r="P171" s="919"/>
      <c r="Q171" s="919"/>
      <c r="R171" s="919"/>
      <c r="S171" s="919"/>
      <c r="T171" s="919"/>
      <c r="U171" s="919"/>
      <c r="V171" s="919"/>
      <c r="W171" s="919"/>
      <c r="X171" s="919"/>
      <c r="Y171" s="919"/>
      <c r="Z171" s="919"/>
      <c r="AA171" s="919"/>
      <c r="AB171" s="919"/>
      <c r="AC171" s="919"/>
      <c r="AD171" s="919"/>
      <c r="AE171" s="918"/>
    </row>
    <row r="172" spans="1:31" ht="18" customHeight="1">
      <c r="A172" s="920"/>
      <c r="B172" s="919"/>
      <c r="C172" s="919"/>
      <c r="D172" s="922"/>
      <c r="E172" s="919"/>
      <c r="F172" s="919"/>
      <c r="G172" s="919"/>
      <c r="H172" s="919"/>
      <c r="I172" s="919"/>
      <c r="J172" s="2097"/>
      <c r="K172" s="2097"/>
      <c r="L172" s="2097"/>
      <c r="M172" s="2097"/>
      <c r="N172" s="923"/>
      <c r="O172" s="919"/>
      <c r="P172" s="919"/>
      <c r="Q172" s="919"/>
      <c r="R172" s="919"/>
      <c r="S172" s="919"/>
      <c r="T172" s="919"/>
      <c r="U172" s="919"/>
      <c r="V172" s="919"/>
      <c r="W172" s="919"/>
      <c r="X172" s="919"/>
      <c r="Y172" s="919"/>
      <c r="Z172" s="919"/>
      <c r="AA172" s="919"/>
      <c r="AB172" s="919"/>
      <c r="AC172" s="919"/>
      <c r="AD172" s="919"/>
      <c r="AE172" s="918"/>
    </row>
    <row r="173" spans="1:31" ht="18" customHeight="1">
      <c r="A173" s="920"/>
      <c r="B173" s="919"/>
      <c r="C173" s="919"/>
      <c r="D173" s="922"/>
      <c r="E173" s="919"/>
      <c r="F173" s="919"/>
      <c r="G173" s="919"/>
      <c r="H173" s="919"/>
      <c r="I173" s="919"/>
      <c r="J173" s="919"/>
      <c r="K173" s="919"/>
      <c r="L173" s="919"/>
      <c r="M173" s="919"/>
      <c r="N173" s="919"/>
      <c r="O173" s="919"/>
      <c r="P173" s="919"/>
      <c r="Q173" s="919"/>
      <c r="R173" s="919"/>
      <c r="S173" s="919"/>
      <c r="T173" s="919"/>
      <c r="U173" s="919"/>
      <c r="V173" s="919"/>
      <c r="W173" s="919"/>
      <c r="X173" s="919"/>
      <c r="Y173" s="919"/>
      <c r="Z173" s="919"/>
      <c r="AA173" s="919"/>
      <c r="AB173" s="919"/>
      <c r="AC173" s="919"/>
      <c r="AD173" s="919"/>
      <c r="AE173" s="918"/>
    </row>
    <row r="174" spans="1:31" ht="18" customHeight="1">
      <c r="A174" s="919"/>
      <c r="B174" s="919"/>
      <c r="C174" s="919"/>
      <c r="D174" s="922"/>
      <c r="E174" s="922"/>
      <c r="F174" s="922"/>
      <c r="G174" s="922"/>
      <c r="H174" s="922"/>
      <c r="I174" s="2096"/>
      <c r="J174" s="2096"/>
      <c r="K174" s="2096"/>
      <c r="L174" s="2096"/>
      <c r="M174" s="2096"/>
      <c r="N174" s="2096"/>
      <c r="O174" s="2096"/>
      <c r="P174" s="2096"/>
      <c r="Q174" s="2096"/>
      <c r="R174" s="2096"/>
      <c r="S174" s="2096"/>
      <c r="T174" s="2096"/>
      <c r="U174" s="2096"/>
      <c r="V174" s="922"/>
      <c r="W174" s="922"/>
      <c r="X174" s="922"/>
      <c r="Y174" s="922"/>
      <c r="Z174" s="2096"/>
      <c r="AA174" s="2096"/>
      <c r="AB174" s="2096"/>
      <c r="AC174" s="922"/>
      <c r="AD174" s="919"/>
      <c r="AE174" s="918"/>
    </row>
    <row r="175" spans="1:31" ht="18" customHeight="1">
      <c r="A175" s="919"/>
      <c r="B175" s="919"/>
      <c r="C175" s="919"/>
      <c r="D175" s="922"/>
      <c r="E175" s="2093"/>
      <c r="F175" s="2093"/>
      <c r="G175" s="922"/>
      <c r="H175" s="922"/>
      <c r="I175" s="919"/>
      <c r="J175" s="919"/>
      <c r="K175" s="919"/>
      <c r="L175" s="918"/>
      <c r="M175" s="919"/>
      <c r="N175" s="919"/>
      <c r="O175" s="919"/>
      <c r="P175" s="919"/>
      <c r="Q175" s="919"/>
      <c r="R175" s="918"/>
      <c r="S175" s="918"/>
      <c r="T175" s="918"/>
      <c r="U175" s="918"/>
      <c r="V175" s="918"/>
      <c r="W175" s="922"/>
      <c r="X175" s="922"/>
      <c r="Y175" s="922"/>
      <c r="Z175" s="2094"/>
      <c r="AA175" s="2094"/>
      <c r="AB175" s="2094"/>
      <c r="AC175" s="921"/>
      <c r="AD175" s="919"/>
      <c r="AE175" s="918"/>
    </row>
    <row r="176" spans="1:31" ht="18" customHeight="1">
      <c r="A176" s="919"/>
      <c r="B176" s="919"/>
      <c r="C176" s="919"/>
      <c r="D176" s="922"/>
      <c r="E176" s="2093"/>
      <c r="F176" s="2093"/>
      <c r="G176" s="922"/>
      <c r="H176" s="922"/>
      <c r="I176" s="919"/>
      <c r="J176" s="919"/>
      <c r="K176" s="919"/>
      <c r="L176" s="918"/>
      <c r="M176" s="919"/>
      <c r="N176" s="919"/>
      <c r="O176" s="919"/>
      <c r="P176" s="919"/>
      <c r="Q176" s="919"/>
      <c r="R176" s="918"/>
      <c r="S176" s="918"/>
      <c r="T176" s="918"/>
      <c r="U176" s="918"/>
      <c r="V176" s="918"/>
      <c r="W176" s="922"/>
      <c r="X176" s="922"/>
      <c r="Y176" s="922"/>
      <c r="Z176" s="2094"/>
      <c r="AA176" s="2094"/>
      <c r="AB176" s="2094"/>
      <c r="AC176" s="921"/>
      <c r="AD176" s="919"/>
      <c r="AE176" s="918"/>
    </row>
    <row r="177" spans="1:31" ht="18" customHeight="1">
      <c r="A177" s="919"/>
      <c r="B177" s="919"/>
      <c r="C177" s="919"/>
      <c r="D177" s="922"/>
      <c r="E177" s="2093"/>
      <c r="F177" s="2093"/>
      <c r="G177" s="922"/>
      <c r="H177" s="922"/>
      <c r="I177" s="919"/>
      <c r="J177" s="919"/>
      <c r="K177" s="919"/>
      <c r="L177" s="918"/>
      <c r="M177" s="919"/>
      <c r="N177" s="919"/>
      <c r="O177" s="919"/>
      <c r="P177" s="919"/>
      <c r="Q177" s="919"/>
      <c r="R177" s="918"/>
      <c r="S177" s="918"/>
      <c r="T177" s="918"/>
      <c r="U177" s="918"/>
      <c r="V177" s="918"/>
      <c r="W177" s="922"/>
      <c r="X177" s="922"/>
      <c r="Y177" s="922"/>
      <c r="Z177" s="2094"/>
      <c r="AA177" s="2094"/>
      <c r="AB177" s="2094"/>
      <c r="AC177" s="921"/>
      <c r="AD177" s="919"/>
      <c r="AE177" s="918"/>
    </row>
    <row r="178" spans="1:31" ht="18" customHeight="1">
      <c r="A178" s="919"/>
      <c r="B178" s="919"/>
      <c r="C178" s="919"/>
      <c r="D178" s="922"/>
      <c r="E178" s="2093"/>
      <c r="F178" s="2093"/>
      <c r="G178" s="922"/>
      <c r="H178" s="922"/>
      <c r="I178" s="919"/>
      <c r="J178" s="919"/>
      <c r="K178" s="919"/>
      <c r="L178" s="918"/>
      <c r="M178" s="919"/>
      <c r="N178" s="919"/>
      <c r="O178" s="919"/>
      <c r="P178" s="919"/>
      <c r="Q178" s="919"/>
      <c r="R178" s="918"/>
      <c r="S178" s="918"/>
      <c r="T178" s="918"/>
      <c r="U178" s="918"/>
      <c r="V178" s="918"/>
      <c r="W178" s="922"/>
      <c r="X178" s="922"/>
      <c r="Y178" s="922"/>
      <c r="Z178" s="2094"/>
      <c r="AA178" s="2094"/>
      <c r="AB178" s="2094"/>
      <c r="AC178" s="921"/>
      <c r="AD178" s="919"/>
      <c r="AE178" s="918"/>
    </row>
    <row r="179" spans="1:31" ht="18" customHeight="1">
      <c r="A179" s="919"/>
      <c r="B179" s="919"/>
      <c r="C179" s="919"/>
      <c r="D179" s="919"/>
      <c r="E179" s="2093"/>
      <c r="F179" s="2093"/>
      <c r="G179" s="922"/>
      <c r="H179" s="922"/>
      <c r="I179" s="919"/>
      <c r="J179" s="919"/>
      <c r="K179" s="919"/>
      <c r="L179" s="918"/>
      <c r="M179" s="919"/>
      <c r="N179" s="919"/>
      <c r="O179" s="919"/>
      <c r="P179" s="919"/>
      <c r="Q179" s="919"/>
      <c r="R179" s="918"/>
      <c r="S179" s="918"/>
      <c r="T179" s="918"/>
      <c r="U179" s="918"/>
      <c r="V179" s="918"/>
      <c r="W179" s="922"/>
      <c r="X179" s="922"/>
      <c r="Y179" s="922"/>
      <c r="Z179" s="2094"/>
      <c r="AA179" s="2094"/>
      <c r="AB179" s="2094"/>
      <c r="AC179" s="921"/>
      <c r="AD179" s="919"/>
      <c r="AE179" s="918"/>
    </row>
    <row r="180" spans="1:31" ht="18" customHeight="1">
      <c r="A180" s="919"/>
      <c r="B180" s="919"/>
      <c r="C180" s="919"/>
      <c r="D180" s="919"/>
      <c r="E180" s="2093"/>
      <c r="F180" s="2093"/>
      <c r="G180" s="922"/>
      <c r="H180" s="922"/>
      <c r="I180" s="919"/>
      <c r="J180" s="919"/>
      <c r="K180" s="919"/>
      <c r="L180" s="918"/>
      <c r="M180" s="919"/>
      <c r="N180" s="919"/>
      <c r="O180" s="919"/>
      <c r="P180" s="919"/>
      <c r="Q180" s="919"/>
      <c r="R180" s="918"/>
      <c r="S180" s="918"/>
      <c r="T180" s="918"/>
      <c r="U180" s="918"/>
      <c r="V180" s="918"/>
      <c r="W180" s="922"/>
      <c r="X180" s="922"/>
      <c r="Y180" s="922"/>
      <c r="Z180" s="2094"/>
      <c r="AA180" s="2094"/>
      <c r="AB180" s="2094"/>
      <c r="AC180" s="921"/>
      <c r="AD180" s="919"/>
      <c r="AE180" s="918"/>
    </row>
    <row r="181" spans="1:31" ht="18" customHeight="1">
      <c r="A181" s="920"/>
      <c r="B181" s="919"/>
      <c r="C181" s="919"/>
      <c r="D181" s="919"/>
      <c r="E181" s="919"/>
      <c r="F181" s="919"/>
      <c r="G181" s="919"/>
      <c r="H181" s="919"/>
      <c r="I181" s="919"/>
      <c r="J181" s="919"/>
      <c r="K181" s="919"/>
      <c r="L181" s="919"/>
      <c r="M181" s="919"/>
      <c r="N181" s="919"/>
      <c r="O181" s="919"/>
      <c r="P181" s="919"/>
      <c r="Q181" s="919"/>
      <c r="R181" s="919"/>
      <c r="S181" s="919"/>
      <c r="T181" s="919"/>
      <c r="U181" s="919"/>
      <c r="V181" s="919"/>
      <c r="W181" s="919"/>
      <c r="X181" s="919"/>
      <c r="Y181" s="919"/>
      <c r="Z181" s="919"/>
      <c r="AA181" s="919"/>
      <c r="AB181" s="919"/>
      <c r="AC181" s="919"/>
      <c r="AD181" s="919"/>
      <c r="AE181" s="918"/>
    </row>
    <row r="182" spans="1:31" ht="18" customHeight="1">
      <c r="A182" s="920"/>
      <c r="B182" s="919"/>
      <c r="C182" s="919"/>
      <c r="D182" s="919"/>
      <c r="E182" s="919"/>
      <c r="F182" s="2095"/>
      <c r="G182" s="2095"/>
      <c r="H182" s="2095"/>
      <c r="I182" s="2095"/>
      <c r="J182" s="2095"/>
      <c r="K182" s="2095"/>
      <c r="L182" s="2095"/>
      <c r="M182" s="2095"/>
      <c r="N182" s="2095"/>
      <c r="O182" s="2095"/>
      <c r="P182" s="2095"/>
      <c r="Q182" s="2095"/>
      <c r="R182" s="2095"/>
      <c r="S182" s="2095"/>
      <c r="T182" s="2095"/>
      <c r="U182" s="2095"/>
      <c r="V182" s="2095"/>
      <c r="W182" s="2095"/>
      <c r="X182" s="2095"/>
      <c r="Y182" s="2095"/>
      <c r="Z182" s="2095"/>
      <c r="AA182" s="2095"/>
      <c r="AB182" s="2095"/>
      <c r="AC182" s="2095"/>
      <c r="AD182" s="2095"/>
      <c r="AE182" s="918"/>
    </row>
    <row r="183" spans="1:31" ht="18" customHeight="1">
      <c r="A183" s="919"/>
      <c r="B183" s="919"/>
      <c r="C183" s="919"/>
      <c r="D183" s="919"/>
      <c r="E183" s="919"/>
      <c r="F183" s="2095"/>
      <c r="G183" s="2095"/>
      <c r="H183" s="2095"/>
      <c r="I183" s="2095"/>
      <c r="J183" s="2095"/>
      <c r="K183" s="2095"/>
      <c r="L183" s="2095"/>
      <c r="M183" s="2095"/>
      <c r="N183" s="2095"/>
      <c r="O183" s="2095"/>
      <c r="P183" s="2095"/>
      <c r="Q183" s="2095"/>
      <c r="R183" s="2095"/>
      <c r="S183" s="2095"/>
      <c r="T183" s="2095"/>
      <c r="U183" s="2095"/>
      <c r="V183" s="2095"/>
      <c r="W183" s="2095"/>
      <c r="X183" s="2095"/>
      <c r="Y183" s="2095"/>
      <c r="Z183" s="2095"/>
      <c r="AA183" s="2095"/>
      <c r="AB183" s="2095"/>
      <c r="AC183" s="2095"/>
      <c r="AD183" s="2095"/>
      <c r="AE183" s="918"/>
    </row>
    <row r="184" spans="1:31" ht="18" customHeight="1">
      <c r="A184" s="920"/>
      <c r="B184" s="919"/>
      <c r="C184" s="919"/>
      <c r="D184" s="919"/>
      <c r="E184" s="919"/>
      <c r="F184" s="919"/>
      <c r="G184" s="919"/>
      <c r="H184" s="919"/>
      <c r="I184" s="919"/>
      <c r="J184" s="919"/>
      <c r="K184" s="919"/>
      <c r="L184" s="919"/>
      <c r="M184" s="919"/>
      <c r="N184" s="919"/>
      <c r="O184" s="919"/>
      <c r="P184" s="919"/>
      <c r="Q184" s="919"/>
      <c r="R184" s="919"/>
      <c r="S184" s="919"/>
      <c r="T184" s="919"/>
      <c r="U184" s="919"/>
      <c r="V184" s="919"/>
      <c r="W184" s="919"/>
      <c r="X184" s="919"/>
      <c r="Y184" s="919"/>
      <c r="Z184" s="919"/>
      <c r="AA184" s="919"/>
      <c r="AB184" s="919"/>
      <c r="AC184" s="919"/>
      <c r="AD184" s="919"/>
      <c r="AE184" s="918"/>
    </row>
    <row r="185" spans="1:31" ht="18" customHeight="1">
      <c r="A185" s="919"/>
      <c r="B185" s="919"/>
      <c r="C185" s="919"/>
      <c r="D185" s="919"/>
      <c r="E185" s="919"/>
      <c r="F185" s="2095"/>
      <c r="G185" s="2095"/>
      <c r="H185" s="2095"/>
      <c r="I185" s="2095"/>
      <c r="J185" s="2095"/>
      <c r="K185" s="2095"/>
      <c r="L185" s="2095"/>
      <c r="M185" s="2095"/>
      <c r="N185" s="2095"/>
      <c r="O185" s="2095"/>
      <c r="P185" s="2095"/>
      <c r="Q185" s="2095"/>
      <c r="R185" s="2095"/>
      <c r="S185" s="2095"/>
      <c r="T185" s="2095"/>
      <c r="U185" s="2095"/>
      <c r="V185" s="2095"/>
      <c r="W185" s="2095"/>
      <c r="X185" s="2095"/>
      <c r="Y185" s="2095"/>
      <c r="Z185" s="2095"/>
      <c r="AA185" s="2095"/>
      <c r="AB185" s="2095"/>
      <c r="AC185" s="2095"/>
      <c r="AD185" s="2095"/>
      <c r="AE185" s="918"/>
    </row>
    <row r="186" spans="1:31" ht="18" customHeight="1">
      <c r="A186" s="919"/>
      <c r="B186" s="919"/>
      <c r="E186" s="919"/>
      <c r="F186" s="2095"/>
      <c r="G186" s="2095"/>
      <c r="H186" s="2095"/>
      <c r="I186" s="2095"/>
      <c r="J186" s="2095"/>
      <c r="K186" s="2095"/>
      <c r="L186" s="2095"/>
      <c r="M186" s="2095"/>
      <c r="N186" s="2095"/>
      <c r="O186" s="2095"/>
      <c r="P186" s="2095"/>
      <c r="Q186" s="2095"/>
      <c r="R186" s="2095"/>
      <c r="S186" s="2095"/>
      <c r="T186" s="2095"/>
      <c r="U186" s="2095"/>
      <c r="V186" s="2095"/>
      <c r="W186" s="2095"/>
      <c r="X186" s="2095"/>
      <c r="Y186" s="2095"/>
      <c r="Z186" s="2095"/>
      <c r="AA186" s="2095"/>
      <c r="AB186" s="2095"/>
      <c r="AC186" s="2095"/>
      <c r="AD186" s="2095"/>
      <c r="AE186" s="918"/>
    </row>
    <row r="187" spans="1:31" ht="18" customHeight="1">
      <c r="A187" s="919"/>
      <c r="B187" s="919"/>
      <c r="E187" s="919"/>
      <c r="F187" s="919"/>
      <c r="G187" s="919"/>
      <c r="H187" s="919"/>
      <c r="I187" s="919"/>
      <c r="J187" s="919"/>
      <c r="K187" s="919"/>
      <c r="L187" s="919"/>
      <c r="M187" s="919"/>
      <c r="N187" s="919"/>
      <c r="O187" s="919"/>
      <c r="P187" s="919"/>
      <c r="Q187" s="919"/>
      <c r="R187" s="919"/>
      <c r="S187" s="919"/>
      <c r="T187" s="919"/>
      <c r="U187" s="919"/>
      <c r="V187" s="919"/>
      <c r="W187" s="919"/>
      <c r="X187" s="919"/>
      <c r="Y187" s="919"/>
      <c r="Z187" s="919"/>
      <c r="AA187" s="919"/>
      <c r="AB187" s="919"/>
      <c r="AC187" s="919"/>
      <c r="AD187" s="919"/>
      <c r="AE187" s="918"/>
    </row>
    <row r="191" spans="1:31" ht="18" customHeight="1">
      <c r="C191" s="922"/>
      <c r="D191" s="922"/>
    </row>
    <row r="192" spans="1:31" ht="18" customHeight="1">
      <c r="C192" s="919"/>
      <c r="D192" s="919"/>
    </row>
    <row r="193" spans="1:31" ht="18" customHeight="1">
      <c r="A193" s="922"/>
      <c r="B193" s="922"/>
      <c r="C193" s="919"/>
      <c r="D193" s="919"/>
      <c r="E193" s="922"/>
      <c r="F193" s="922"/>
      <c r="G193" s="922"/>
      <c r="H193" s="922"/>
      <c r="I193" s="922"/>
      <c r="J193" s="922"/>
      <c r="K193" s="922"/>
      <c r="L193" s="922"/>
      <c r="M193" s="922"/>
      <c r="N193" s="922"/>
      <c r="O193" s="922"/>
      <c r="P193" s="922"/>
      <c r="Q193" s="922"/>
      <c r="R193" s="922"/>
      <c r="S193" s="922"/>
      <c r="T193" s="922"/>
      <c r="U193" s="922"/>
      <c r="V193" s="922"/>
      <c r="W193" s="922"/>
      <c r="X193" s="922"/>
      <c r="Y193" s="922"/>
      <c r="Z193" s="922"/>
      <c r="AA193" s="922"/>
      <c r="AB193" s="922"/>
      <c r="AC193" s="922"/>
      <c r="AD193" s="922"/>
      <c r="AE193" s="918"/>
    </row>
    <row r="194" spans="1:31" ht="18" customHeight="1">
      <c r="A194" s="919"/>
      <c r="B194" s="919"/>
      <c r="C194" s="919"/>
      <c r="D194" s="919"/>
      <c r="E194" s="919"/>
      <c r="F194" s="919"/>
      <c r="G194" s="919"/>
      <c r="H194" s="919"/>
      <c r="I194" s="919"/>
      <c r="J194" s="919"/>
      <c r="K194" s="919"/>
      <c r="L194" s="919"/>
      <c r="M194" s="919"/>
      <c r="N194" s="919"/>
      <c r="O194" s="919"/>
      <c r="P194" s="919"/>
      <c r="Q194" s="919"/>
      <c r="R194" s="919"/>
      <c r="S194" s="919"/>
      <c r="T194" s="919"/>
      <c r="U194" s="919"/>
      <c r="V194" s="919"/>
      <c r="W194" s="919"/>
      <c r="X194" s="919"/>
      <c r="Y194" s="919"/>
      <c r="Z194" s="919"/>
      <c r="AA194" s="919"/>
      <c r="AB194" s="919"/>
      <c r="AC194" s="919"/>
      <c r="AD194" s="919"/>
      <c r="AE194" s="918"/>
    </row>
    <row r="195" spans="1:31" ht="18" customHeight="1">
      <c r="A195" s="920"/>
      <c r="B195" s="919"/>
      <c r="C195" s="919"/>
      <c r="D195" s="919"/>
      <c r="E195" s="919"/>
      <c r="F195" s="919"/>
      <c r="G195" s="918"/>
      <c r="H195" s="919"/>
      <c r="I195" s="919"/>
      <c r="J195" s="919"/>
      <c r="K195" s="919"/>
      <c r="L195" s="919"/>
      <c r="M195" s="919"/>
      <c r="N195" s="919"/>
      <c r="O195" s="919"/>
      <c r="P195" s="919"/>
      <c r="Q195" s="919"/>
      <c r="R195" s="919"/>
      <c r="S195" s="919"/>
      <c r="T195" s="919"/>
      <c r="U195" s="919"/>
      <c r="V195" s="919"/>
      <c r="W195" s="919"/>
      <c r="X195" s="919"/>
      <c r="Y195" s="919"/>
      <c r="Z195" s="919"/>
      <c r="AA195" s="919"/>
      <c r="AB195" s="919"/>
      <c r="AC195" s="919"/>
      <c r="AD195" s="919"/>
      <c r="AE195" s="918"/>
    </row>
    <row r="196" spans="1:31" ht="18" customHeight="1">
      <c r="A196" s="920"/>
      <c r="B196" s="919"/>
      <c r="C196" s="919"/>
      <c r="D196" s="919"/>
      <c r="E196" s="919"/>
      <c r="F196" s="919"/>
      <c r="G196" s="918"/>
      <c r="H196" s="918"/>
      <c r="I196" s="919"/>
      <c r="J196" s="919"/>
      <c r="K196" s="919"/>
      <c r="L196" s="918"/>
      <c r="M196" s="919"/>
      <c r="N196" s="919"/>
      <c r="O196" s="919"/>
      <c r="P196" s="919"/>
      <c r="Q196" s="919"/>
      <c r="R196" s="919"/>
      <c r="S196" s="919"/>
      <c r="T196" s="919"/>
      <c r="U196" s="919"/>
      <c r="V196" s="919"/>
      <c r="W196" s="919"/>
      <c r="X196" s="919"/>
      <c r="Y196" s="919"/>
      <c r="Z196" s="919"/>
      <c r="AA196" s="919"/>
      <c r="AB196" s="919"/>
      <c r="AC196" s="919"/>
      <c r="AD196" s="919"/>
      <c r="AE196" s="918"/>
    </row>
    <row r="197" spans="1:31" ht="18" customHeight="1">
      <c r="A197" s="920"/>
      <c r="B197" s="919"/>
      <c r="C197" s="919"/>
      <c r="D197" s="919"/>
      <c r="E197" s="919"/>
      <c r="F197" s="919"/>
      <c r="G197" s="919"/>
      <c r="H197" s="919"/>
      <c r="I197" s="919"/>
      <c r="J197" s="2097"/>
      <c r="K197" s="2097"/>
      <c r="L197" s="2097"/>
      <c r="M197" s="2097"/>
      <c r="N197" s="923"/>
      <c r="O197" s="919"/>
      <c r="P197" s="919"/>
      <c r="Q197" s="919"/>
      <c r="R197" s="919"/>
      <c r="S197" s="919"/>
      <c r="T197" s="919"/>
      <c r="U197" s="919"/>
      <c r="V197" s="919"/>
      <c r="W197" s="919"/>
      <c r="X197" s="919"/>
      <c r="Y197" s="919"/>
      <c r="Z197" s="919"/>
      <c r="AA197" s="919"/>
      <c r="AB197" s="919"/>
      <c r="AC197" s="919"/>
      <c r="AD197" s="919"/>
      <c r="AE197" s="918"/>
    </row>
    <row r="198" spans="1:31" ht="18" customHeight="1">
      <c r="A198" s="920"/>
      <c r="B198" s="919"/>
      <c r="C198" s="919"/>
      <c r="D198" s="919"/>
      <c r="E198" s="919"/>
      <c r="F198" s="919"/>
      <c r="G198" s="919"/>
      <c r="H198" s="919"/>
      <c r="I198" s="919"/>
      <c r="J198" s="2097"/>
      <c r="K198" s="2097"/>
      <c r="L198" s="2097"/>
      <c r="M198" s="2097"/>
      <c r="N198" s="923"/>
      <c r="O198" s="919"/>
      <c r="P198" s="919"/>
      <c r="Q198" s="919"/>
      <c r="R198" s="919"/>
      <c r="S198" s="919"/>
      <c r="T198" s="919"/>
      <c r="U198" s="919"/>
      <c r="V198" s="919"/>
      <c r="W198" s="919"/>
      <c r="X198" s="919"/>
      <c r="Y198" s="919"/>
      <c r="Z198" s="919"/>
      <c r="AA198" s="919"/>
      <c r="AB198" s="919"/>
      <c r="AC198" s="919"/>
      <c r="AD198" s="919"/>
      <c r="AE198" s="918"/>
    </row>
    <row r="199" spans="1:31" ht="18" customHeight="1">
      <c r="A199" s="920"/>
      <c r="B199" s="919"/>
      <c r="C199" s="919"/>
      <c r="D199" s="919"/>
      <c r="E199" s="919"/>
      <c r="F199" s="919"/>
      <c r="G199" s="919"/>
      <c r="H199" s="919"/>
      <c r="I199" s="919"/>
      <c r="J199" s="2097"/>
      <c r="K199" s="2097"/>
      <c r="L199" s="2097"/>
      <c r="M199" s="2097"/>
      <c r="N199" s="923"/>
      <c r="O199" s="919"/>
      <c r="P199" s="919"/>
      <c r="Q199" s="919"/>
      <c r="R199" s="919"/>
      <c r="S199" s="919"/>
      <c r="T199" s="919"/>
      <c r="U199" s="919"/>
      <c r="V199" s="919"/>
      <c r="W199" s="919"/>
      <c r="X199" s="919"/>
      <c r="Y199" s="919"/>
      <c r="Z199" s="919"/>
      <c r="AA199" s="919"/>
      <c r="AB199" s="919"/>
      <c r="AC199" s="919"/>
      <c r="AD199" s="919"/>
      <c r="AE199" s="918"/>
    </row>
    <row r="200" spans="1:31" ht="18" customHeight="1">
      <c r="A200" s="920"/>
      <c r="B200" s="919"/>
      <c r="C200" s="919"/>
      <c r="D200" s="922"/>
      <c r="E200" s="919"/>
      <c r="F200" s="919"/>
      <c r="G200" s="919"/>
      <c r="H200" s="919"/>
      <c r="I200" s="919"/>
      <c r="J200" s="2097"/>
      <c r="K200" s="2097"/>
      <c r="L200" s="2097"/>
      <c r="M200" s="2097"/>
      <c r="N200" s="923"/>
      <c r="O200" s="919"/>
      <c r="P200" s="919"/>
      <c r="Q200" s="919"/>
      <c r="R200" s="919"/>
      <c r="S200" s="919"/>
      <c r="T200" s="919"/>
      <c r="U200" s="919"/>
      <c r="V200" s="919"/>
      <c r="W200" s="919"/>
      <c r="X200" s="919"/>
      <c r="Y200" s="919"/>
      <c r="Z200" s="919"/>
      <c r="AA200" s="919"/>
      <c r="AB200" s="919"/>
      <c r="AC200" s="919"/>
      <c r="AD200" s="919"/>
      <c r="AE200" s="918"/>
    </row>
    <row r="201" spans="1:31" ht="18" customHeight="1">
      <c r="A201" s="920"/>
      <c r="B201" s="919"/>
      <c r="C201" s="919"/>
      <c r="D201" s="922"/>
      <c r="E201" s="919"/>
      <c r="F201" s="919"/>
      <c r="G201" s="919"/>
      <c r="H201" s="919"/>
      <c r="I201" s="919"/>
      <c r="J201" s="919"/>
      <c r="K201" s="919"/>
      <c r="L201" s="919"/>
      <c r="M201" s="919"/>
      <c r="N201" s="919"/>
      <c r="O201" s="919"/>
      <c r="P201" s="919"/>
      <c r="Q201" s="919"/>
      <c r="R201" s="919"/>
      <c r="S201" s="919"/>
      <c r="T201" s="919"/>
      <c r="U201" s="919"/>
      <c r="V201" s="919"/>
      <c r="W201" s="919"/>
      <c r="X201" s="919"/>
      <c r="Y201" s="919"/>
      <c r="Z201" s="919"/>
      <c r="AA201" s="919"/>
      <c r="AB201" s="919"/>
      <c r="AC201" s="919"/>
      <c r="AD201" s="919"/>
      <c r="AE201" s="918"/>
    </row>
    <row r="202" spans="1:31" ht="18" customHeight="1">
      <c r="A202" s="919"/>
      <c r="B202" s="919"/>
      <c r="C202" s="919"/>
      <c r="D202" s="922"/>
      <c r="E202" s="922"/>
      <c r="F202" s="922"/>
      <c r="G202" s="922"/>
      <c r="H202" s="922"/>
      <c r="I202" s="2096"/>
      <c r="J202" s="2096"/>
      <c r="K202" s="2096"/>
      <c r="L202" s="2096"/>
      <c r="M202" s="2096"/>
      <c r="N202" s="2096"/>
      <c r="O202" s="2096"/>
      <c r="P202" s="2096"/>
      <c r="Q202" s="2096"/>
      <c r="R202" s="2096"/>
      <c r="S202" s="2096"/>
      <c r="T202" s="2096"/>
      <c r="U202" s="2096"/>
      <c r="V202" s="922"/>
      <c r="W202" s="922"/>
      <c r="X202" s="922"/>
      <c r="Y202" s="922"/>
      <c r="Z202" s="2096"/>
      <c r="AA202" s="2096"/>
      <c r="AB202" s="2096"/>
      <c r="AC202" s="922"/>
      <c r="AD202" s="919"/>
      <c r="AE202" s="918"/>
    </row>
    <row r="203" spans="1:31" ht="18" customHeight="1">
      <c r="A203" s="919"/>
      <c r="B203" s="919"/>
      <c r="C203" s="919"/>
      <c r="D203" s="922"/>
      <c r="E203" s="2093"/>
      <c r="F203" s="2093"/>
      <c r="G203" s="922"/>
      <c r="H203" s="922"/>
      <c r="I203" s="919"/>
      <c r="J203" s="919"/>
      <c r="K203" s="919"/>
      <c r="L203" s="918"/>
      <c r="M203" s="919"/>
      <c r="N203" s="919"/>
      <c r="O203" s="919"/>
      <c r="P203" s="919"/>
      <c r="Q203" s="919"/>
      <c r="R203" s="918"/>
      <c r="S203" s="918"/>
      <c r="T203" s="918"/>
      <c r="U203" s="918"/>
      <c r="V203" s="918"/>
      <c r="W203" s="922"/>
      <c r="X203" s="922"/>
      <c r="Y203" s="922"/>
      <c r="Z203" s="2094"/>
      <c r="AA203" s="2094"/>
      <c r="AB203" s="2094"/>
      <c r="AC203" s="921"/>
      <c r="AD203" s="919"/>
      <c r="AE203" s="918"/>
    </row>
    <row r="204" spans="1:31" ht="18" customHeight="1">
      <c r="A204" s="919"/>
      <c r="B204" s="919"/>
      <c r="C204" s="919"/>
      <c r="D204" s="922"/>
      <c r="E204" s="2093"/>
      <c r="F204" s="2093"/>
      <c r="G204" s="922"/>
      <c r="H204" s="922"/>
      <c r="I204" s="919"/>
      <c r="J204" s="919"/>
      <c r="K204" s="919"/>
      <c r="L204" s="918"/>
      <c r="M204" s="919"/>
      <c r="N204" s="919"/>
      <c r="O204" s="919"/>
      <c r="P204" s="919"/>
      <c r="Q204" s="919"/>
      <c r="R204" s="918"/>
      <c r="S204" s="918"/>
      <c r="T204" s="918"/>
      <c r="U204" s="918"/>
      <c r="V204" s="918"/>
      <c r="W204" s="922"/>
      <c r="X204" s="922"/>
      <c r="Y204" s="922"/>
      <c r="Z204" s="2094"/>
      <c r="AA204" s="2094"/>
      <c r="AB204" s="2094"/>
      <c r="AC204" s="921"/>
      <c r="AD204" s="919"/>
      <c r="AE204" s="918"/>
    </row>
    <row r="205" spans="1:31" ht="18" customHeight="1">
      <c r="A205" s="919"/>
      <c r="B205" s="919"/>
      <c r="C205" s="919"/>
      <c r="D205" s="922"/>
      <c r="E205" s="2093"/>
      <c r="F205" s="2093"/>
      <c r="G205" s="922"/>
      <c r="H205" s="922"/>
      <c r="I205" s="919"/>
      <c r="J205" s="919"/>
      <c r="K205" s="919"/>
      <c r="L205" s="918"/>
      <c r="M205" s="919"/>
      <c r="N205" s="919"/>
      <c r="O205" s="919"/>
      <c r="P205" s="919"/>
      <c r="Q205" s="919"/>
      <c r="R205" s="918"/>
      <c r="S205" s="918"/>
      <c r="T205" s="918"/>
      <c r="U205" s="918"/>
      <c r="V205" s="918"/>
      <c r="W205" s="922"/>
      <c r="X205" s="922"/>
      <c r="Y205" s="922"/>
      <c r="Z205" s="2094"/>
      <c r="AA205" s="2094"/>
      <c r="AB205" s="2094"/>
      <c r="AC205" s="921"/>
      <c r="AD205" s="919"/>
      <c r="AE205" s="918"/>
    </row>
    <row r="206" spans="1:31" ht="18" customHeight="1">
      <c r="A206" s="919"/>
      <c r="B206" s="919"/>
      <c r="C206" s="919"/>
      <c r="D206" s="922"/>
      <c r="E206" s="2093"/>
      <c r="F206" s="2093"/>
      <c r="G206" s="922"/>
      <c r="H206" s="922"/>
      <c r="I206" s="919"/>
      <c r="J206" s="919"/>
      <c r="K206" s="919"/>
      <c r="L206" s="918"/>
      <c r="M206" s="919"/>
      <c r="N206" s="919"/>
      <c r="O206" s="919"/>
      <c r="P206" s="919"/>
      <c r="Q206" s="919"/>
      <c r="R206" s="918"/>
      <c r="S206" s="918"/>
      <c r="T206" s="918"/>
      <c r="U206" s="918"/>
      <c r="V206" s="918"/>
      <c r="W206" s="922"/>
      <c r="X206" s="922"/>
      <c r="Y206" s="922"/>
      <c r="Z206" s="2094"/>
      <c r="AA206" s="2094"/>
      <c r="AB206" s="2094"/>
      <c r="AC206" s="921"/>
      <c r="AD206" s="919"/>
      <c r="AE206" s="918"/>
    </row>
    <row r="207" spans="1:31" ht="18" customHeight="1">
      <c r="A207" s="919"/>
      <c r="B207" s="919"/>
      <c r="C207" s="919"/>
      <c r="D207" s="919"/>
      <c r="E207" s="2093"/>
      <c r="F207" s="2093"/>
      <c r="G207" s="922"/>
      <c r="H207" s="922"/>
      <c r="I207" s="919"/>
      <c r="J207" s="919"/>
      <c r="K207" s="919"/>
      <c r="L207" s="918"/>
      <c r="M207" s="919"/>
      <c r="N207" s="919"/>
      <c r="O207" s="919"/>
      <c r="P207" s="919"/>
      <c r="Q207" s="919"/>
      <c r="R207" s="918"/>
      <c r="S207" s="918"/>
      <c r="T207" s="918"/>
      <c r="U207" s="918"/>
      <c r="V207" s="918"/>
      <c r="W207" s="922"/>
      <c r="X207" s="922"/>
      <c r="Y207" s="922"/>
      <c r="Z207" s="2094"/>
      <c r="AA207" s="2094"/>
      <c r="AB207" s="2094"/>
      <c r="AC207" s="921"/>
      <c r="AD207" s="919"/>
      <c r="AE207" s="918"/>
    </row>
    <row r="208" spans="1:31" ht="18" customHeight="1">
      <c r="A208" s="919"/>
      <c r="B208" s="919"/>
      <c r="C208" s="919"/>
      <c r="D208" s="919"/>
      <c r="E208" s="2093"/>
      <c r="F208" s="2093"/>
      <c r="G208" s="922"/>
      <c r="H208" s="922"/>
      <c r="I208" s="919"/>
      <c r="J208" s="919"/>
      <c r="K208" s="919"/>
      <c r="L208" s="918"/>
      <c r="M208" s="919"/>
      <c r="N208" s="919"/>
      <c r="O208" s="919"/>
      <c r="P208" s="919"/>
      <c r="Q208" s="919"/>
      <c r="R208" s="918"/>
      <c r="S208" s="918"/>
      <c r="T208" s="918"/>
      <c r="U208" s="918"/>
      <c r="V208" s="918"/>
      <c r="W208" s="922"/>
      <c r="X208" s="922"/>
      <c r="Y208" s="922"/>
      <c r="Z208" s="2094"/>
      <c r="AA208" s="2094"/>
      <c r="AB208" s="2094"/>
      <c r="AC208" s="921"/>
      <c r="AD208" s="919"/>
      <c r="AE208" s="918"/>
    </row>
    <row r="209" spans="1:31" ht="18" customHeight="1">
      <c r="A209" s="920"/>
      <c r="B209" s="919"/>
      <c r="C209" s="919"/>
      <c r="D209" s="919"/>
      <c r="E209" s="919"/>
      <c r="F209" s="919"/>
      <c r="G209" s="919"/>
      <c r="H209" s="919"/>
      <c r="I209" s="919"/>
      <c r="J209" s="919"/>
      <c r="K209" s="919"/>
      <c r="L209" s="919"/>
      <c r="M209" s="919"/>
      <c r="N209" s="919"/>
      <c r="O209" s="919"/>
      <c r="P209" s="919"/>
      <c r="Q209" s="919"/>
      <c r="R209" s="919"/>
      <c r="S209" s="919"/>
      <c r="T209" s="919"/>
      <c r="U209" s="919"/>
      <c r="V209" s="919"/>
      <c r="W209" s="919"/>
      <c r="X209" s="919"/>
      <c r="Y209" s="919"/>
      <c r="Z209" s="919"/>
      <c r="AA209" s="919"/>
      <c r="AB209" s="919"/>
      <c r="AC209" s="919"/>
      <c r="AD209" s="919"/>
      <c r="AE209" s="918"/>
    </row>
    <row r="210" spans="1:31" ht="18" customHeight="1">
      <c r="A210" s="920"/>
      <c r="B210" s="919"/>
      <c r="C210" s="919"/>
      <c r="D210" s="919"/>
      <c r="E210" s="919"/>
      <c r="F210" s="2095"/>
      <c r="G210" s="2095"/>
      <c r="H210" s="2095"/>
      <c r="I210" s="2095"/>
      <c r="J210" s="2095"/>
      <c r="K210" s="2095"/>
      <c r="L210" s="2095"/>
      <c r="M210" s="2095"/>
      <c r="N210" s="2095"/>
      <c r="O210" s="2095"/>
      <c r="P210" s="2095"/>
      <c r="Q210" s="2095"/>
      <c r="R210" s="2095"/>
      <c r="S210" s="2095"/>
      <c r="T210" s="2095"/>
      <c r="U210" s="2095"/>
      <c r="V210" s="2095"/>
      <c r="W210" s="2095"/>
      <c r="X210" s="2095"/>
      <c r="Y210" s="2095"/>
      <c r="Z210" s="2095"/>
      <c r="AA210" s="2095"/>
      <c r="AB210" s="2095"/>
      <c r="AC210" s="2095"/>
      <c r="AD210" s="2095"/>
      <c r="AE210" s="918"/>
    </row>
    <row r="211" spans="1:31" ht="18" customHeight="1">
      <c r="A211" s="919"/>
      <c r="B211" s="919"/>
      <c r="C211" s="919"/>
      <c r="D211" s="919"/>
      <c r="E211" s="919"/>
      <c r="F211" s="2095"/>
      <c r="G211" s="2095"/>
      <c r="H211" s="2095"/>
      <c r="I211" s="2095"/>
      <c r="J211" s="2095"/>
      <c r="K211" s="2095"/>
      <c r="L211" s="2095"/>
      <c r="M211" s="2095"/>
      <c r="N211" s="2095"/>
      <c r="O211" s="2095"/>
      <c r="P211" s="2095"/>
      <c r="Q211" s="2095"/>
      <c r="R211" s="2095"/>
      <c r="S211" s="2095"/>
      <c r="T211" s="2095"/>
      <c r="U211" s="2095"/>
      <c r="V211" s="2095"/>
      <c r="W211" s="2095"/>
      <c r="X211" s="2095"/>
      <c r="Y211" s="2095"/>
      <c r="Z211" s="2095"/>
      <c r="AA211" s="2095"/>
      <c r="AB211" s="2095"/>
      <c r="AC211" s="2095"/>
      <c r="AD211" s="2095"/>
      <c r="AE211" s="918"/>
    </row>
    <row r="212" spans="1:31" ht="18" customHeight="1">
      <c r="A212" s="920"/>
      <c r="B212" s="919"/>
      <c r="C212" s="919"/>
      <c r="D212" s="919"/>
      <c r="E212" s="919"/>
      <c r="F212" s="919"/>
      <c r="G212" s="919"/>
      <c r="H212" s="919"/>
      <c r="I212" s="919"/>
      <c r="J212" s="919"/>
      <c r="K212" s="919"/>
      <c r="L212" s="919"/>
      <c r="M212" s="919"/>
      <c r="N212" s="919"/>
      <c r="O212" s="919"/>
      <c r="P212" s="919"/>
      <c r="Q212" s="919"/>
      <c r="R212" s="919"/>
      <c r="S212" s="919"/>
      <c r="T212" s="919"/>
      <c r="U212" s="919"/>
      <c r="V212" s="919"/>
      <c r="W212" s="919"/>
      <c r="X212" s="919"/>
      <c r="Y212" s="919"/>
      <c r="Z212" s="919"/>
      <c r="AA212" s="919"/>
      <c r="AB212" s="919"/>
      <c r="AC212" s="919"/>
      <c r="AD212" s="919"/>
      <c r="AE212" s="918"/>
    </row>
    <row r="213" spans="1:31" ht="18" customHeight="1">
      <c r="A213" s="919"/>
      <c r="B213" s="919"/>
      <c r="C213" s="919"/>
      <c r="D213" s="919"/>
      <c r="E213" s="919"/>
      <c r="F213" s="2095"/>
      <c r="G213" s="2095"/>
      <c r="H213" s="2095"/>
      <c r="I213" s="2095"/>
      <c r="J213" s="2095"/>
      <c r="K213" s="2095"/>
      <c r="L213" s="2095"/>
      <c r="M213" s="2095"/>
      <c r="N213" s="2095"/>
      <c r="O213" s="2095"/>
      <c r="P213" s="2095"/>
      <c r="Q213" s="2095"/>
      <c r="R213" s="2095"/>
      <c r="S213" s="2095"/>
      <c r="T213" s="2095"/>
      <c r="U213" s="2095"/>
      <c r="V213" s="2095"/>
      <c r="W213" s="2095"/>
      <c r="X213" s="2095"/>
      <c r="Y213" s="2095"/>
      <c r="Z213" s="2095"/>
      <c r="AA213" s="2095"/>
      <c r="AB213" s="2095"/>
      <c r="AC213" s="2095"/>
      <c r="AD213" s="2095"/>
      <c r="AE213" s="918"/>
    </row>
    <row r="214" spans="1:31" ht="18" customHeight="1">
      <c r="A214" s="919"/>
      <c r="B214" s="919"/>
      <c r="C214" s="924"/>
      <c r="D214" s="924"/>
      <c r="E214" s="919"/>
      <c r="F214" s="2095"/>
      <c r="G214" s="2095"/>
      <c r="H214" s="2095"/>
      <c r="I214" s="2095"/>
      <c r="J214" s="2095"/>
      <c r="K214" s="2095"/>
      <c r="L214" s="2095"/>
      <c r="M214" s="2095"/>
      <c r="N214" s="2095"/>
      <c r="O214" s="2095"/>
      <c r="P214" s="2095"/>
      <c r="Q214" s="2095"/>
      <c r="R214" s="2095"/>
      <c r="S214" s="2095"/>
      <c r="T214" s="2095"/>
      <c r="U214" s="2095"/>
      <c r="V214" s="2095"/>
      <c r="W214" s="2095"/>
      <c r="X214" s="2095"/>
      <c r="Y214" s="2095"/>
      <c r="Z214" s="2095"/>
      <c r="AA214" s="2095"/>
      <c r="AB214" s="2095"/>
      <c r="AC214" s="2095"/>
      <c r="AD214" s="2095"/>
      <c r="AE214" s="918"/>
    </row>
    <row r="215" spans="1:31" ht="18" customHeight="1">
      <c r="A215" s="919"/>
      <c r="B215" s="919"/>
      <c r="C215" s="924"/>
      <c r="D215" s="924"/>
      <c r="E215" s="919"/>
      <c r="F215" s="919"/>
      <c r="G215" s="919"/>
      <c r="H215" s="919"/>
      <c r="I215" s="919"/>
      <c r="J215" s="919"/>
      <c r="K215" s="919"/>
      <c r="L215" s="919"/>
      <c r="M215" s="919"/>
      <c r="N215" s="919"/>
      <c r="O215" s="919"/>
      <c r="P215" s="919"/>
      <c r="Q215" s="919"/>
      <c r="R215" s="919"/>
      <c r="S215" s="919"/>
      <c r="T215" s="919"/>
      <c r="U215" s="919"/>
      <c r="V215" s="919"/>
      <c r="W215" s="919"/>
      <c r="X215" s="919"/>
      <c r="Y215" s="919"/>
      <c r="Z215" s="919"/>
      <c r="AA215" s="919"/>
      <c r="AB215" s="919"/>
      <c r="AC215" s="919"/>
      <c r="AD215" s="919"/>
      <c r="AE215" s="918"/>
    </row>
    <row r="216" spans="1:31" ht="18" customHeight="1">
      <c r="A216" s="924"/>
      <c r="B216" s="924"/>
      <c r="C216" s="924"/>
      <c r="D216" s="924"/>
      <c r="E216" s="924"/>
      <c r="F216" s="924"/>
      <c r="G216" s="924"/>
      <c r="H216" s="924"/>
      <c r="I216" s="924"/>
      <c r="J216" s="924"/>
      <c r="K216" s="924"/>
      <c r="L216" s="924"/>
      <c r="M216" s="924"/>
      <c r="N216" s="924"/>
      <c r="O216" s="924"/>
      <c r="P216" s="924"/>
      <c r="Q216" s="924"/>
      <c r="R216" s="924"/>
      <c r="S216" s="924"/>
      <c r="T216" s="924"/>
      <c r="U216" s="924"/>
      <c r="V216" s="924"/>
      <c r="W216" s="924"/>
      <c r="X216" s="924"/>
      <c r="Y216" s="924"/>
      <c r="Z216" s="924"/>
      <c r="AA216" s="924"/>
      <c r="AB216" s="924"/>
      <c r="AC216" s="924"/>
      <c r="AD216" s="924"/>
    </row>
    <row r="217" spans="1:31" ht="18" customHeight="1">
      <c r="A217" s="924"/>
      <c r="B217" s="924"/>
      <c r="C217" s="922"/>
      <c r="D217" s="922"/>
      <c r="E217" s="924"/>
      <c r="F217" s="924"/>
      <c r="G217" s="924"/>
      <c r="H217" s="924"/>
      <c r="I217" s="924"/>
      <c r="J217" s="924"/>
      <c r="K217" s="924"/>
      <c r="L217" s="924"/>
      <c r="M217" s="924"/>
      <c r="N217" s="924"/>
      <c r="O217" s="924"/>
      <c r="P217" s="924"/>
      <c r="Q217" s="924"/>
      <c r="R217" s="924"/>
      <c r="S217" s="924"/>
      <c r="T217" s="924"/>
      <c r="U217" s="924"/>
      <c r="V217" s="924"/>
      <c r="W217" s="924"/>
      <c r="X217" s="924"/>
      <c r="Y217" s="924"/>
      <c r="Z217" s="924"/>
      <c r="AA217" s="924"/>
      <c r="AB217" s="924"/>
      <c r="AC217" s="924"/>
      <c r="AD217" s="924"/>
    </row>
    <row r="218" spans="1:31" ht="18" customHeight="1">
      <c r="A218" s="924"/>
      <c r="B218" s="924"/>
      <c r="C218" s="919"/>
      <c r="D218" s="919"/>
      <c r="E218" s="924"/>
      <c r="F218" s="924"/>
      <c r="G218" s="924"/>
      <c r="H218" s="924"/>
      <c r="I218" s="924"/>
      <c r="J218" s="924"/>
      <c r="K218" s="924"/>
      <c r="L218" s="924"/>
      <c r="M218" s="924"/>
      <c r="N218" s="924"/>
      <c r="O218" s="924"/>
      <c r="P218" s="924"/>
      <c r="Q218" s="924"/>
      <c r="R218" s="924"/>
      <c r="S218" s="924"/>
      <c r="T218" s="924"/>
      <c r="U218" s="924"/>
      <c r="V218" s="924"/>
      <c r="W218" s="924"/>
      <c r="X218" s="924"/>
      <c r="Y218" s="924"/>
      <c r="Z218" s="924"/>
      <c r="AA218" s="924"/>
      <c r="AB218" s="924"/>
      <c r="AC218" s="924"/>
      <c r="AD218" s="924"/>
    </row>
    <row r="219" spans="1:31" ht="18" customHeight="1">
      <c r="A219" s="922"/>
      <c r="B219" s="922"/>
      <c r="C219" s="919"/>
      <c r="D219" s="919"/>
      <c r="E219" s="922"/>
      <c r="F219" s="922"/>
      <c r="G219" s="922"/>
      <c r="H219" s="922"/>
      <c r="I219" s="922"/>
      <c r="J219" s="922"/>
      <c r="K219" s="922"/>
      <c r="L219" s="922"/>
      <c r="M219" s="922"/>
      <c r="N219" s="922"/>
      <c r="O219" s="922"/>
      <c r="P219" s="922"/>
      <c r="Q219" s="922"/>
      <c r="R219" s="922"/>
      <c r="S219" s="922"/>
      <c r="T219" s="922"/>
      <c r="U219" s="922"/>
      <c r="V219" s="922"/>
      <c r="W219" s="922"/>
      <c r="X219" s="922"/>
      <c r="Y219" s="922"/>
      <c r="Z219" s="922"/>
      <c r="AA219" s="922"/>
      <c r="AB219" s="922"/>
      <c r="AC219" s="922"/>
      <c r="AD219" s="922"/>
      <c r="AE219" s="918"/>
    </row>
    <row r="220" spans="1:31" ht="18" customHeight="1">
      <c r="A220" s="919"/>
      <c r="B220" s="919"/>
      <c r="C220" s="919"/>
      <c r="D220" s="919"/>
      <c r="E220" s="919"/>
      <c r="F220" s="919"/>
      <c r="G220" s="919"/>
      <c r="H220" s="919"/>
      <c r="I220" s="919"/>
      <c r="J220" s="919"/>
      <c r="K220" s="919"/>
      <c r="L220" s="919"/>
      <c r="M220" s="919"/>
      <c r="N220" s="919"/>
      <c r="O220" s="919"/>
      <c r="P220" s="919"/>
      <c r="Q220" s="919"/>
      <c r="R220" s="919"/>
      <c r="S220" s="919"/>
      <c r="T220" s="919"/>
      <c r="U220" s="919"/>
      <c r="V220" s="919"/>
      <c r="W220" s="919"/>
      <c r="X220" s="919"/>
      <c r="Y220" s="919"/>
      <c r="Z220" s="919"/>
      <c r="AA220" s="919"/>
      <c r="AB220" s="919"/>
      <c r="AC220" s="919"/>
      <c r="AD220" s="919"/>
      <c r="AE220" s="918"/>
    </row>
    <row r="221" spans="1:31" ht="18" customHeight="1">
      <c r="A221" s="920"/>
      <c r="B221" s="919"/>
      <c r="C221" s="919"/>
      <c r="D221" s="919"/>
      <c r="E221" s="919"/>
      <c r="F221" s="919"/>
      <c r="G221" s="918"/>
      <c r="H221" s="919"/>
      <c r="I221" s="919"/>
      <c r="J221" s="919"/>
      <c r="K221" s="919"/>
      <c r="L221" s="919"/>
      <c r="M221" s="919"/>
      <c r="N221" s="919"/>
      <c r="O221" s="919"/>
      <c r="P221" s="919"/>
      <c r="Q221" s="919"/>
      <c r="R221" s="919"/>
      <c r="S221" s="919"/>
      <c r="T221" s="919"/>
      <c r="U221" s="919"/>
      <c r="V221" s="919"/>
      <c r="W221" s="919"/>
      <c r="X221" s="919"/>
      <c r="Y221" s="919"/>
      <c r="Z221" s="919"/>
      <c r="AA221" s="919"/>
      <c r="AB221" s="919"/>
      <c r="AC221" s="919"/>
      <c r="AD221" s="919"/>
      <c r="AE221" s="918"/>
    </row>
    <row r="222" spans="1:31" ht="18" customHeight="1">
      <c r="A222" s="920"/>
      <c r="B222" s="919"/>
      <c r="C222" s="919"/>
      <c r="D222" s="919"/>
      <c r="E222" s="919"/>
      <c r="F222" s="919"/>
      <c r="G222" s="918"/>
      <c r="H222" s="918"/>
      <c r="I222" s="919"/>
      <c r="J222" s="919"/>
      <c r="K222" s="919"/>
      <c r="L222" s="918"/>
      <c r="M222" s="919"/>
      <c r="N222" s="919"/>
      <c r="O222" s="919"/>
      <c r="P222" s="919"/>
      <c r="Q222" s="919"/>
      <c r="R222" s="919"/>
      <c r="S222" s="919"/>
      <c r="T222" s="919"/>
      <c r="U222" s="919"/>
      <c r="V222" s="919"/>
      <c r="W222" s="919"/>
      <c r="X222" s="919"/>
      <c r="Y222" s="919"/>
      <c r="Z222" s="919"/>
      <c r="AA222" s="919"/>
      <c r="AB222" s="919"/>
      <c r="AC222" s="919"/>
      <c r="AD222" s="919"/>
      <c r="AE222" s="918"/>
    </row>
    <row r="223" spans="1:31" ht="18" customHeight="1">
      <c r="A223" s="920"/>
      <c r="B223" s="919"/>
      <c r="C223" s="919"/>
      <c r="D223" s="919"/>
      <c r="E223" s="919"/>
      <c r="F223" s="919"/>
      <c r="G223" s="919"/>
      <c r="H223" s="919"/>
      <c r="I223" s="919"/>
      <c r="J223" s="2097"/>
      <c r="K223" s="2097"/>
      <c r="L223" s="2097"/>
      <c r="M223" s="2097"/>
      <c r="N223" s="923"/>
      <c r="O223" s="919"/>
      <c r="P223" s="919"/>
      <c r="Q223" s="919"/>
      <c r="R223" s="919"/>
      <c r="S223" s="919"/>
      <c r="T223" s="919"/>
      <c r="U223" s="919"/>
      <c r="V223" s="919"/>
      <c r="W223" s="919"/>
      <c r="X223" s="919"/>
      <c r="Y223" s="919"/>
      <c r="Z223" s="919"/>
      <c r="AA223" s="919"/>
      <c r="AB223" s="919"/>
      <c r="AC223" s="919"/>
      <c r="AD223" s="919"/>
      <c r="AE223" s="918"/>
    </row>
    <row r="224" spans="1:31" ht="18" customHeight="1">
      <c r="A224" s="920"/>
      <c r="B224" s="919"/>
      <c r="C224" s="919"/>
      <c r="D224" s="919"/>
      <c r="E224" s="919"/>
      <c r="F224" s="919"/>
      <c r="G224" s="919"/>
      <c r="H224" s="919"/>
      <c r="I224" s="919"/>
      <c r="J224" s="2097"/>
      <c r="K224" s="2097"/>
      <c r="L224" s="2097"/>
      <c r="M224" s="2097"/>
      <c r="N224" s="923"/>
      <c r="O224" s="919"/>
      <c r="P224" s="919"/>
      <c r="Q224" s="919"/>
      <c r="R224" s="919"/>
      <c r="S224" s="919"/>
      <c r="T224" s="919"/>
      <c r="U224" s="919"/>
      <c r="V224" s="919"/>
      <c r="W224" s="919"/>
      <c r="X224" s="919"/>
      <c r="Y224" s="919"/>
      <c r="Z224" s="919"/>
      <c r="AA224" s="919"/>
      <c r="AB224" s="919"/>
      <c r="AC224" s="919"/>
      <c r="AD224" s="919"/>
      <c r="AE224" s="918"/>
    </row>
    <row r="225" spans="1:31" ht="18" customHeight="1">
      <c r="A225" s="920"/>
      <c r="B225" s="919"/>
      <c r="C225" s="919"/>
      <c r="D225" s="919"/>
      <c r="E225" s="919"/>
      <c r="F225" s="919"/>
      <c r="G225" s="919"/>
      <c r="H225" s="919"/>
      <c r="I225" s="919"/>
      <c r="J225" s="2097"/>
      <c r="K225" s="2097"/>
      <c r="L225" s="2097"/>
      <c r="M225" s="2097"/>
      <c r="N225" s="923"/>
      <c r="O225" s="919"/>
      <c r="P225" s="919"/>
      <c r="Q225" s="919"/>
      <c r="R225" s="919"/>
      <c r="S225" s="919"/>
      <c r="T225" s="919"/>
      <c r="U225" s="919"/>
      <c r="V225" s="919"/>
      <c r="W225" s="919"/>
      <c r="X225" s="919"/>
      <c r="Y225" s="919"/>
      <c r="Z225" s="919"/>
      <c r="AA225" s="919"/>
      <c r="AB225" s="919"/>
      <c r="AC225" s="919"/>
      <c r="AD225" s="919"/>
      <c r="AE225" s="918"/>
    </row>
    <row r="226" spans="1:31" ht="18" customHeight="1">
      <c r="A226" s="920"/>
      <c r="B226" s="919"/>
      <c r="C226" s="919"/>
      <c r="D226" s="922"/>
      <c r="E226" s="919"/>
      <c r="F226" s="919"/>
      <c r="G226" s="919"/>
      <c r="H226" s="919"/>
      <c r="I226" s="919"/>
      <c r="J226" s="2097"/>
      <c r="K226" s="2097"/>
      <c r="L226" s="2097"/>
      <c r="M226" s="2097"/>
      <c r="N226" s="923"/>
      <c r="O226" s="919"/>
      <c r="P226" s="919"/>
      <c r="Q226" s="919"/>
      <c r="R226" s="919"/>
      <c r="S226" s="919"/>
      <c r="T226" s="919"/>
      <c r="U226" s="919"/>
      <c r="V226" s="919"/>
      <c r="W226" s="919"/>
      <c r="X226" s="919"/>
      <c r="Y226" s="919"/>
      <c r="Z226" s="919"/>
      <c r="AA226" s="919"/>
      <c r="AB226" s="919"/>
      <c r="AC226" s="919"/>
      <c r="AD226" s="919"/>
      <c r="AE226" s="918"/>
    </row>
    <row r="227" spans="1:31" ht="18" customHeight="1">
      <c r="A227" s="920"/>
      <c r="B227" s="919"/>
      <c r="C227" s="919"/>
      <c r="D227" s="922"/>
      <c r="E227" s="919"/>
      <c r="F227" s="919"/>
      <c r="G227" s="919"/>
      <c r="H227" s="919"/>
      <c r="I227" s="919"/>
      <c r="J227" s="919"/>
      <c r="K227" s="919"/>
      <c r="L227" s="919"/>
      <c r="M227" s="919"/>
      <c r="N227" s="919"/>
      <c r="O227" s="919"/>
      <c r="P227" s="919"/>
      <c r="Q227" s="919"/>
      <c r="R227" s="919"/>
      <c r="S227" s="919"/>
      <c r="T227" s="919"/>
      <c r="U227" s="919"/>
      <c r="V227" s="919"/>
      <c r="W227" s="919"/>
      <c r="X227" s="919"/>
      <c r="Y227" s="919"/>
      <c r="Z227" s="919"/>
      <c r="AA227" s="919"/>
      <c r="AB227" s="919"/>
      <c r="AC227" s="919"/>
      <c r="AD227" s="919"/>
      <c r="AE227" s="918"/>
    </row>
    <row r="228" spans="1:31" ht="18" customHeight="1">
      <c r="A228" s="919"/>
      <c r="B228" s="919"/>
      <c r="C228" s="919"/>
      <c r="D228" s="922"/>
      <c r="E228" s="922"/>
      <c r="F228" s="922"/>
      <c r="G228" s="922"/>
      <c r="H228" s="922"/>
      <c r="I228" s="2096"/>
      <c r="J228" s="2096"/>
      <c r="K228" s="2096"/>
      <c r="L228" s="2096"/>
      <c r="M228" s="2096"/>
      <c r="N228" s="2096"/>
      <c r="O228" s="2096"/>
      <c r="P228" s="2096"/>
      <c r="Q228" s="2096"/>
      <c r="R228" s="2096"/>
      <c r="S228" s="2096"/>
      <c r="T228" s="2096"/>
      <c r="U228" s="2096"/>
      <c r="V228" s="922"/>
      <c r="W228" s="922"/>
      <c r="X228" s="922"/>
      <c r="Y228" s="922"/>
      <c r="Z228" s="2096"/>
      <c r="AA228" s="2096"/>
      <c r="AB228" s="2096"/>
      <c r="AC228" s="922"/>
      <c r="AD228" s="919"/>
      <c r="AE228" s="918"/>
    </row>
    <row r="229" spans="1:31" ht="18" customHeight="1">
      <c r="A229" s="919"/>
      <c r="B229" s="919"/>
      <c r="C229" s="919"/>
      <c r="D229" s="922"/>
      <c r="E229" s="2093"/>
      <c r="F229" s="2093"/>
      <c r="G229" s="922"/>
      <c r="H229" s="922"/>
      <c r="I229" s="919"/>
      <c r="J229" s="919"/>
      <c r="K229" s="919"/>
      <c r="L229" s="918"/>
      <c r="M229" s="919"/>
      <c r="N229" s="919"/>
      <c r="O229" s="919"/>
      <c r="P229" s="919"/>
      <c r="Q229" s="919"/>
      <c r="R229" s="918"/>
      <c r="S229" s="918"/>
      <c r="T229" s="918"/>
      <c r="U229" s="918"/>
      <c r="V229" s="918"/>
      <c r="W229" s="922"/>
      <c r="X229" s="922"/>
      <c r="Y229" s="922"/>
      <c r="Z229" s="2094"/>
      <c r="AA229" s="2094"/>
      <c r="AB229" s="2094"/>
      <c r="AC229" s="921"/>
      <c r="AD229" s="919"/>
      <c r="AE229" s="918"/>
    </row>
    <row r="230" spans="1:31" ht="18" customHeight="1">
      <c r="A230" s="919"/>
      <c r="B230" s="919"/>
      <c r="C230" s="919"/>
      <c r="D230" s="922"/>
      <c r="E230" s="2093"/>
      <c r="F230" s="2093"/>
      <c r="G230" s="922"/>
      <c r="H230" s="922"/>
      <c r="I230" s="919"/>
      <c r="J230" s="919"/>
      <c r="K230" s="919"/>
      <c r="L230" s="918"/>
      <c r="M230" s="919"/>
      <c r="N230" s="919"/>
      <c r="O230" s="919"/>
      <c r="P230" s="919"/>
      <c r="Q230" s="919"/>
      <c r="R230" s="918"/>
      <c r="S230" s="918"/>
      <c r="T230" s="918"/>
      <c r="U230" s="918"/>
      <c r="V230" s="918"/>
      <c r="W230" s="922"/>
      <c r="X230" s="922"/>
      <c r="Y230" s="922"/>
      <c r="Z230" s="2094"/>
      <c r="AA230" s="2094"/>
      <c r="AB230" s="2094"/>
      <c r="AC230" s="921"/>
      <c r="AD230" s="919"/>
      <c r="AE230" s="918"/>
    </row>
    <row r="231" spans="1:31" ht="18" customHeight="1">
      <c r="A231" s="919"/>
      <c r="B231" s="919"/>
      <c r="C231" s="919"/>
      <c r="D231" s="922"/>
      <c r="E231" s="2093"/>
      <c r="F231" s="2093"/>
      <c r="G231" s="922"/>
      <c r="H231" s="922"/>
      <c r="I231" s="919"/>
      <c r="J231" s="919"/>
      <c r="K231" s="919"/>
      <c r="L231" s="918"/>
      <c r="M231" s="919"/>
      <c r="N231" s="919"/>
      <c r="O231" s="919"/>
      <c r="P231" s="919"/>
      <c r="Q231" s="919"/>
      <c r="R231" s="918"/>
      <c r="S231" s="918"/>
      <c r="T231" s="918"/>
      <c r="U231" s="918"/>
      <c r="V231" s="918"/>
      <c r="W231" s="922"/>
      <c r="X231" s="922"/>
      <c r="Y231" s="922"/>
      <c r="Z231" s="2094"/>
      <c r="AA231" s="2094"/>
      <c r="AB231" s="2094"/>
      <c r="AC231" s="921"/>
      <c r="AD231" s="919"/>
      <c r="AE231" s="918"/>
    </row>
    <row r="232" spans="1:31" ht="18" customHeight="1">
      <c r="A232" s="919"/>
      <c r="B232" s="919"/>
      <c r="C232" s="919"/>
      <c r="D232" s="922"/>
      <c r="E232" s="2093"/>
      <c r="F232" s="2093"/>
      <c r="G232" s="922"/>
      <c r="H232" s="922"/>
      <c r="I232" s="919"/>
      <c r="J232" s="919"/>
      <c r="K232" s="919"/>
      <c r="L232" s="918"/>
      <c r="M232" s="919"/>
      <c r="N232" s="919"/>
      <c r="O232" s="919"/>
      <c r="P232" s="919"/>
      <c r="Q232" s="919"/>
      <c r="R232" s="918"/>
      <c r="S232" s="918"/>
      <c r="T232" s="918"/>
      <c r="U232" s="918"/>
      <c r="V232" s="918"/>
      <c r="W232" s="922"/>
      <c r="X232" s="922"/>
      <c r="Y232" s="922"/>
      <c r="Z232" s="2094"/>
      <c r="AA232" s="2094"/>
      <c r="AB232" s="2094"/>
      <c r="AC232" s="921"/>
      <c r="AD232" s="919"/>
      <c r="AE232" s="918"/>
    </row>
    <row r="233" spans="1:31" ht="18" customHeight="1">
      <c r="A233" s="919"/>
      <c r="B233" s="919"/>
      <c r="C233" s="919"/>
      <c r="D233" s="919"/>
      <c r="E233" s="2093"/>
      <c r="F233" s="2093"/>
      <c r="G233" s="922"/>
      <c r="H233" s="922"/>
      <c r="I233" s="919"/>
      <c r="J233" s="919"/>
      <c r="K233" s="919"/>
      <c r="L233" s="918"/>
      <c r="M233" s="919"/>
      <c r="N233" s="919"/>
      <c r="O233" s="919"/>
      <c r="P233" s="919"/>
      <c r="Q233" s="919"/>
      <c r="R233" s="918"/>
      <c r="S233" s="918"/>
      <c r="T233" s="918"/>
      <c r="U233" s="918"/>
      <c r="V233" s="918"/>
      <c r="W233" s="922"/>
      <c r="X233" s="922"/>
      <c r="Y233" s="922"/>
      <c r="Z233" s="2094"/>
      <c r="AA233" s="2094"/>
      <c r="AB233" s="2094"/>
      <c r="AC233" s="921"/>
      <c r="AD233" s="919"/>
      <c r="AE233" s="918"/>
    </row>
    <row r="234" spans="1:31" ht="18" customHeight="1">
      <c r="A234" s="919"/>
      <c r="B234" s="919"/>
      <c r="C234" s="919"/>
      <c r="D234" s="919"/>
      <c r="E234" s="2093"/>
      <c r="F234" s="2093"/>
      <c r="G234" s="922"/>
      <c r="H234" s="922"/>
      <c r="I234" s="919"/>
      <c r="J234" s="919"/>
      <c r="K234" s="919"/>
      <c r="L234" s="918"/>
      <c r="M234" s="919"/>
      <c r="N234" s="919"/>
      <c r="O234" s="919"/>
      <c r="P234" s="919"/>
      <c r="Q234" s="919"/>
      <c r="R234" s="918"/>
      <c r="S234" s="918"/>
      <c r="T234" s="918"/>
      <c r="U234" s="918"/>
      <c r="V234" s="918"/>
      <c r="W234" s="922"/>
      <c r="X234" s="922"/>
      <c r="Y234" s="922"/>
      <c r="Z234" s="2094"/>
      <c r="AA234" s="2094"/>
      <c r="AB234" s="2094"/>
      <c r="AC234" s="921"/>
      <c r="AD234" s="919"/>
      <c r="AE234" s="918"/>
    </row>
    <row r="235" spans="1:31" ht="18" customHeight="1">
      <c r="A235" s="920"/>
      <c r="B235" s="919"/>
      <c r="C235" s="919"/>
      <c r="D235" s="919"/>
      <c r="E235" s="919"/>
      <c r="F235" s="919"/>
      <c r="G235" s="919"/>
      <c r="H235" s="919"/>
      <c r="I235" s="919"/>
      <c r="J235" s="919"/>
      <c r="K235" s="919"/>
      <c r="L235" s="919"/>
      <c r="M235" s="919"/>
      <c r="N235" s="919"/>
      <c r="O235" s="919"/>
      <c r="P235" s="919"/>
      <c r="Q235" s="919"/>
      <c r="R235" s="919"/>
      <c r="S235" s="919"/>
      <c r="T235" s="919"/>
      <c r="U235" s="919"/>
      <c r="V235" s="919"/>
      <c r="W235" s="919"/>
      <c r="X235" s="919"/>
      <c r="Y235" s="919"/>
      <c r="Z235" s="919"/>
      <c r="AA235" s="919"/>
      <c r="AB235" s="919"/>
      <c r="AC235" s="919"/>
      <c r="AD235" s="919"/>
      <c r="AE235" s="918"/>
    </row>
    <row r="236" spans="1:31" ht="18" customHeight="1">
      <c r="A236" s="920"/>
      <c r="B236" s="919"/>
      <c r="C236" s="919"/>
      <c r="D236" s="919"/>
      <c r="E236" s="919"/>
      <c r="F236" s="2095"/>
      <c r="G236" s="2095"/>
      <c r="H236" s="2095"/>
      <c r="I236" s="2095"/>
      <c r="J236" s="2095"/>
      <c r="K236" s="2095"/>
      <c r="L236" s="2095"/>
      <c r="M236" s="2095"/>
      <c r="N236" s="2095"/>
      <c r="O236" s="2095"/>
      <c r="P236" s="2095"/>
      <c r="Q236" s="2095"/>
      <c r="R236" s="2095"/>
      <c r="S236" s="2095"/>
      <c r="T236" s="2095"/>
      <c r="U236" s="2095"/>
      <c r="V236" s="2095"/>
      <c r="W236" s="2095"/>
      <c r="X236" s="2095"/>
      <c r="Y236" s="2095"/>
      <c r="Z236" s="2095"/>
      <c r="AA236" s="2095"/>
      <c r="AB236" s="2095"/>
      <c r="AC236" s="2095"/>
      <c r="AD236" s="2095"/>
      <c r="AE236" s="918"/>
    </row>
    <row r="237" spans="1:31" ht="18" customHeight="1">
      <c r="A237" s="919"/>
      <c r="B237" s="919"/>
      <c r="C237" s="919"/>
      <c r="D237" s="919"/>
      <c r="E237" s="919"/>
      <c r="F237" s="2095"/>
      <c r="G237" s="2095"/>
      <c r="H237" s="2095"/>
      <c r="I237" s="2095"/>
      <c r="J237" s="2095"/>
      <c r="K237" s="2095"/>
      <c r="L237" s="2095"/>
      <c r="M237" s="2095"/>
      <c r="N237" s="2095"/>
      <c r="O237" s="2095"/>
      <c r="P237" s="2095"/>
      <c r="Q237" s="2095"/>
      <c r="R237" s="2095"/>
      <c r="S237" s="2095"/>
      <c r="T237" s="2095"/>
      <c r="U237" s="2095"/>
      <c r="V237" s="2095"/>
      <c r="W237" s="2095"/>
      <c r="X237" s="2095"/>
      <c r="Y237" s="2095"/>
      <c r="Z237" s="2095"/>
      <c r="AA237" s="2095"/>
      <c r="AB237" s="2095"/>
      <c r="AC237" s="2095"/>
      <c r="AD237" s="2095"/>
      <c r="AE237" s="918"/>
    </row>
    <row r="238" spans="1:31" ht="18" customHeight="1">
      <c r="A238" s="920"/>
      <c r="B238" s="919"/>
      <c r="C238" s="919"/>
      <c r="D238" s="919"/>
      <c r="E238" s="919"/>
      <c r="F238" s="919"/>
      <c r="G238" s="919"/>
      <c r="H238" s="919"/>
      <c r="I238" s="919"/>
      <c r="J238" s="919"/>
      <c r="K238" s="919"/>
      <c r="L238" s="919"/>
      <c r="M238" s="919"/>
      <c r="N238" s="919"/>
      <c r="O238" s="919"/>
      <c r="P238" s="919"/>
      <c r="Q238" s="919"/>
      <c r="R238" s="919"/>
      <c r="S238" s="919"/>
      <c r="T238" s="919"/>
      <c r="U238" s="919"/>
      <c r="V238" s="919"/>
      <c r="W238" s="919"/>
      <c r="X238" s="919"/>
      <c r="Y238" s="919"/>
      <c r="Z238" s="919"/>
      <c r="AA238" s="919"/>
      <c r="AB238" s="919"/>
      <c r="AC238" s="919"/>
      <c r="AD238" s="919"/>
      <c r="AE238" s="918"/>
    </row>
    <row r="239" spans="1:31" ht="18" customHeight="1">
      <c r="A239" s="919"/>
      <c r="B239" s="919"/>
      <c r="C239" s="919"/>
      <c r="D239" s="919"/>
      <c r="E239" s="919"/>
      <c r="F239" s="2095"/>
      <c r="G239" s="2095"/>
      <c r="H239" s="2095"/>
      <c r="I239" s="2095"/>
      <c r="J239" s="2095"/>
      <c r="K239" s="2095"/>
      <c r="L239" s="2095"/>
      <c r="M239" s="2095"/>
      <c r="N239" s="2095"/>
      <c r="O239" s="2095"/>
      <c r="P239" s="2095"/>
      <c r="Q239" s="2095"/>
      <c r="R239" s="2095"/>
      <c r="S239" s="2095"/>
      <c r="T239" s="2095"/>
      <c r="U239" s="2095"/>
      <c r="V239" s="2095"/>
      <c r="W239" s="2095"/>
      <c r="X239" s="2095"/>
      <c r="Y239" s="2095"/>
      <c r="Z239" s="2095"/>
      <c r="AA239" s="2095"/>
      <c r="AB239" s="2095"/>
      <c r="AC239" s="2095"/>
      <c r="AD239" s="2095"/>
      <c r="AE239" s="918"/>
    </row>
    <row r="240" spans="1:31" ht="18" customHeight="1">
      <c r="A240" s="919"/>
      <c r="B240" s="919"/>
      <c r="E240" s="919"/>
      <c r="F240" s="2095"/>
      <c r="G240" s="2095"/>
      <c r="H240" s="2095"/>
      <c r="I240" s="2095"/>
      <c r="J240" s="2095"/>
      <c r="K240" s="2095"/>
      <c r="L240" s="2095"/>
      <c r="M240" s="2095"/>
      <c r="N240" s="2095"/>
      <c r="O240" s="2095"/>
      <c r="P240" s="2095"/>
      <c r="Q240" s="2095"/>
      <c r="R240" s="2095"/>
      <c r="S240" s="2095"/>
      <c r="T240" s="2095"/>
      <c r="U240" s="2095"/>
      <c r="V240" s="2095"/>
      <c r="W240" s="2095"/>
      <c r="X240" s="2095"/>
      <c r="Y240" s="2095"/>
      <c r="Z240" s="2095"/>
      <c r="AA240" s="2095"/>
      <c r="AB240" s="2095"/>
      <c r="AC240" s="2095"/>
      <c r="AD240" s="2095"/>
      <c r="AE240" s="918"/>
    </row>
    <row r="241" spans="1:31" ht="18" customHeight="1">
      <c r="A241" s="919"/>
      <c r="B241" s="919"/>
      <c r="E241" s="919"/>
      <c r="F241" s="919"/>
      <c r="G241" s="919"/>
      <c r="H241" s="919"/>
      <c r="I241" s="919"/>
      <c r="J241" s="919"/>
      <c r="K241" s="919"/>
      <c r="L241" s="919"/>
      <c r="M241" s="919"/>
      <c r="N241" s="919"/>
      <c r="O241" s="919"/>
      <c r="P241" s="919"/>
      <c r="Q241" s="919"/>
      <c r="R241" s="919"/>
      <c r="S241" s="919"/>
      <c r="T241" s="919"/>
      <c r="U241" s="919"/>
      <c r="V241" s="919"/>
      <c r="W241" s="919"/>
      <c r="X241" s="919"/>
      <c r="Y241" s="919"/>
      <c r="Z241" s="919"/>
      <c r="AA241" s="919"/>
      <c r="AB241" s="919"/>
      <c r="AC241" s="919"/>
      <c r="AD241" s="919"/>
      <c r="AE241" s="918"/>
    </row>
  </sheetData>
  <sheetProtection selectLockedCells="1"/>
  <mergeCells count="132">
    <mergeCell ref="B7:O10"/>
    <mergeCell ref="T7:AA7"/>
    <mergeCell ref="F83:H83"/>
    <mergeCell ref="S83:AB83"/>
    <mergeCell ref="K101:M101"/>
    <mergeCell ref="K102:M102"/>
    <mergeCell ref="K103:M103"/>
    <mergeCell ref="I86:AD87"/>
    <mergeCell ref="S81:AB81"/>
    <mergeCell ref="R6:S13"/>
    <mergeCell ref="I84:AD85"/>
    <mergeCell ref="T6:AA6"/>
    <mergeCell ref="K100:M100"/>
    <mergeCell ref="F90:I90"/>
    <mergeCell ref="G91:H91"/>
    <mergeCell ref="J91:AD91"/>
    <mergeCell ref="T15:U15"/>
    <mergeCell ref="F82:H82"/>
    <mergeCell ref="S82:AB82"/>
    <mergeCell ref="B13:M14"/>
    <mergeCell ref="G92:H92"/>
    <mergeCell ref="J92:AD92"/>
    <mergeCell ref="J126:M126"/>
    <mergeCell ref="P126:S126"/>
    <mergeCell ref="W126:AA126"/>
    <mergeCell ref="K105:N105"/>
    <mergeCell ref="K106:N106"/>
    <mergeCell ref="J117:M117"/>
    <mergeCell ref="P117:S117"/>
    <mergeCell ref="W117:AA117"/>
    <mergeCell ref="G93:H93"/>
    <mergeCell ref="J93:AD93"/>
    <mergeCell ref="E120:F120"/>
    <mergeCell ref="J120:M120"/>
    <mergeCell ref="P120:S120"/>
    <mergeCell ref="W120:AA120"/>
    <mergeCell ref="E121:F121"/>
    <mergeCell ref="J121:M121"/>
    <mergeCell ref="P121:S121"/>
    <mergeCell ref="W121:AA121"/>
    <mergeCell ref="E118:F118"/>
    <mergeCell ref="J118:M118"/>
    <mergeCell ref="P118:S118"/>
    <mergeCell ref="W118:AA118"/>
    <mergeCell ref="E119:F119"/>
    <mergeCell ref="J119:M119"/>
    <mergeCell ref="P119:S119"/>
    <mergeCell ref="W119:AA119"/>
    <mergeCell ref="Z151:AB151"/>
    <mergeCell ref="E152:F152"/>
    <mergeCell ref="Z152:AB152"/>
    <mergeCell ref="E153:F153"/>
    <mergeCell ref="Z153:AB153"/>
    <mergeCell ref="F156:AD157"/>
    <mergeCell ref="J130:N130"/>
    <mergeCell ref="L131:Q131"/>
    <mergeCell ref="I132:AD133"/>
    <mergeCell ref="F134:AD135"/>
    <mergeCell ref="J143:M143"/>
    <mergeCell ref="E149:F149"/>
    <mergeCell ref="Z149:AB149"/>
    <mergeCell ref="E154:F154"/>
    <mergeCell ref="Z154:AB154"/>
    <mergeCell ref="J144:M144"/>
    <mergeCell ref="J145:M145"/>
    <mergeCell ref="J146:M146"/>
    <mergeCell ref="I148:U148"/>
    <mergeCell ref="Z148:AB148"/>
    <mergeCell ref="E150:F150"/>
    <mergeCell ref="Z150:AB150"/>
    <mergeCell ref="E151:F151"/>
    <mergeCell ref="Z175:AB175"/>
    <mergeCell ref="E176:F176"/>
    <mergeCell ref="Z176:AB176"/>
    <mergeCell ref="E178:F178"/>
    <mergeCell ref="Z178:AB178"/>
    <mergeCell ref="Z179:AB179"/>
    <mergeCell ref="F159:AD160"/>
    <mergeCell ref="J169:M169"/>
    <mergeCell ref="J170:M170"/>
    <mergeCell ref="J171:M171"/>
    <mergeCell ref="E177:F177"/>
    <mergeCell ref="Z177:AB177"/>
    <mergeCell ref="J172:M172"/>
    <mergeCell ref="I174:U174"/>
    <mergeCell ref="Z174:AB174"/>
    <mergeCell ref="E175:F175"/>
    <mergeCell ref="E180:F180"/>
    <mergeCell ref="Z180:AB180"/>
    <mergeCell ref="J200:M200"/>
    <mergeCell ref="E179:F179"/>
    <mergeCell ref="F182:AD183"/>
    <mergeCell ref="F185:AD186"/>
    <mergeCell ref="J197:M197"/>
    <mergeCell ref="J198:M198"/>
    <mergeCell ref="J199:M199"/>
    <mergeCell ref="F239:AD240"/>
    <mergeCell ref="E233:F233"/>
    <mergeCell ref="Z233:AB233"/>
    <mergeCell ref="E234:F234"/>
    <mergeCell ref="Z234:AB234"/>
    <mergeCell ref="F236:AD237"/>
    <mergeCell ref="Z202:AB202"/>
    <mergeCell ref="E203:F203"/>
    <mergeCell ref="E204:F204"/>
    <mergeCell ref="Z204:AB204"/>
    <mergeCell ref="Z203:AB203"/>
    <mergeCell ref="I202:U202"/>
    <mergeCell ref="F210:AD211"/>
    <mergeCell ref="E208:F208"/>
    <mergeCell ref="Z208:AB208"/>
    <mergeCell ref="E206:F206"/>
    <mergeCell ref="E205:F205"/>
    <mergeCell ref="Z205:AB205"/>
    <mergeCell ref="Z206:AB206"/>
    <mergeCell ref="E207:F207"/>
    <mergeCell ref="Z207:AB207"/>
    <mergeCell ref="E232:F232"/>
    <mergeCell ref="Z232:AB232"/>
    <mergeCell ref="Z228:AB228"/>
    <mergeCell ref="E229:F229"/>
    <mergeCell ref="Z229:AB229"/>
    <mergeCell ref="Z230:AB230"/>
    <mergeCell ref="E231:F231"/>
    <mergeCell ref="F213:AD214"/>
    <mergeCell ref="I228:U228"/>
    <mergeCell ref="J224:M224"/>
    <mergeCell ref="E230:F230"/>
    <mergeCell ref="Z231:AB231"/>
    <mergeCell ref="J225:M225"/>
    <mergeCell ref="J226:M226"/>
    <mergeCell ref="J223:M223"/>
  </mergeCells>
  <phoneticPr fontId="2"/>
  <hyperlinks>
    <hyperlink ref="Q1:T1" location="作業メニュー!A1" display="作業メニュー" xr:uid="{00000000-0004-0000-2C00-000000000000}"/>
  </hyperlinks>
  <printOptions horizontalCentered="1"/>
  <pageMargins left="0.59055118110236227" right="0.39370078740157483" top="0.59055118110236227" bottom="0.39370078740157483" header="0.47244094488188981" footer="0.19685039370078741"/>
  <pageSetup paperSize="9" scale="94" orientation="portrait" r:id="rId1"/>
  <headerFooter alignWithMargins="0">
    <oddFooter>&amp;R210118</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AJ239"/>
  <sheetViews>
    <sheetView showGridLines="0" zoomScaleNormal="100" zoomScaleSheetLayoutView="80" workbookViewId="0">
      <selection activeCell="K1" sqref="K1:O1"/>
    </sheetView>
  </sheetViews>
  <sheetFormatPr defaultColWidth="3.125" defaultRowHeight="18" customHeight="1"/>
  <cols>
    <col min="1" max="1" width="3.125" style="3"/>
    <col min="2" max="2" width="3.125" style="1186"/>
    <col min="3" max="16384" width="3.125" style="3"/>
  </cols>
  <sheetData>
    <row r="1" spans="1:36" s="1228" customFormat="1" ht="37.5" customHeight="1" thickBot="1">
      <c r="A1" s="526" t="s">
        <v>2264</v>
      </c>
      <c r="B1" s="1232"/>
      <c r="K1" s="2078" t="s">
        <v>68</v>
      </c>
      <c r="L1" s="2078"/>
      <c r="M1" s="2078"/>
      <c r="N1" s="2078"/>
      <c r="O1" s="2078"/>
    </row>
    <row r="2" spans="1:36" ht="15.95" customHeight="1" thickTop="1">
      <c r="A2" s="600"/>
    </row>
    <row r="3" spans="1:36" ht="15.95" customHeight="1">
      <c r="A3" s="3" t="s">
        <v>979</v>
      </c>
    </row>
    <row r="4" spans="1:36" ht="15.95" customHeight="1">
      <c r="A4" s="38" t="s">
        <v>978</v>
      </c>
      <c r="B4" s="1233" t="s">
        <v>977</v>
      </c>
      <c r="C4" s="38"/>
      <c r="D4" s="38"/>
      <c r="E4" s="38"/>
      <c r="F4" s="38"/>
      <c r="G4" s="38"/>
      <c r="H4" s="38"/>
      <c r="I4" s="38"/>
      <c r="J4" s="38"/>
      <c r="K4" s="38"/>
      <c r="L4" s="38"/>
      <c r="M4" s="38"/>
      <c r="N4" s="38"/>
      <c r="O4" s="38"/>
      <c r="P4" s="38"/>
      <c r="Q4" s="38"/>
      <c r="R4" s="38"/>
      <c r="S4" s="38"/>
      <c r="T4" s="38"/>
      <c r="U4" s="38"/>
      <c r="V4" s="38"/>
      <c r="W4" s="38"/>
      <c r="X4" s="38"/>
      <c r="Y4" s="38"/>
      <c r="Z4" s="38"/>
      <c r="AA4" s="38"/>
    </row>
    <row r="5" spans="1:36" ht="15.95" customHeight="1">
      <c r="A5" s="38"/>
      <c r="B5" s="1233" t="s">
        <v>976</v>
      </c>
      <c r="C5" s="38"/>
      <c r="D5" s="38"/>
      <c r="E5" s="38"/>
      <c r="F5" s="38"/>
      <c r="G5" s="38"/>
      <c r="H5" s="38"/>
      <c r="I5" s="38"/>
      <c r="J5" s="38"/>
      <c r="K5" s="38"/>
      <c r="L5" s="38"/>
      <c r="M5" s="38"/>
      <c r="N5" s="38"/>
      <c r="O5" s="38"/>
      <c r="P5" s="38"/>
      <c r="Q5" s="38"/>
      <c r="R5" s="38"/>
      <c r="S5" s="38"/>
      <c r="T5" s="38"/>
      <c r="U5" s="38"/>
      <c r="V5" s="38"/>
      <c r="W5" s="38"/>
      <c r="X5" s="38"/>
      <c r="Y5" s="38"/>
      <c r="Z5" s="38"/>
      <c r="AA5" s="38"/>
      <c r="AD5" s="1473"/>
      <c r="AE5" s="1473"/>
      <c r="AF5" s="1473"/>
      <c r="AG5" s="1473"/>
      <c r="AH5" s="1473"/>
      <c r="AI5" s="1473"/>
      <c r="AJ5" s="1473"/>
    </row>
    <row r="6" spans="1:36" ht="15.95" customHeight="1">
      <c r="A6" s="38"/>
      <c r="B6" s="1030"/>
      <c r="C6" s="38"/>
      <c r="D6" s="38"/>
      <c r="E6" s="38"/>
      <c r="F6" s="38"/>
      <c r="G6" s="38"/>
      <c r="H6" s="38"/>
      <c r="I6" s="38"/>
      <c r="J6" s="38"/>
      <c r="K6" s="38"/>
      <c r="L6" s="38"/>
      <c r="M6" s="38"/>
      <c r="N6" s="38"/>
      <c r="O6" s="38"/>
      <c r="P6" s="38"/>
      <c r="Q6" s="38"/>
      <c r="R6" s="38"/>
      <c r="S6" s="38"/>
      <c r="T6" s="38"/>
      <c r="U6" s="38"/>
      <c r="V6" s="38"/>
      <c r="W6" s="38"/>
      <c r="X6" s="38"/>
      <c r="Y6" s="38"/>
      <c r="Z6" s="38"/>
      <c r="AA6" s="38"/>
    </row>
    <row r="7" spans="1:36" ht="15.95" customHeight="1">
      <c r="A7" s="38" t="s">
        <v>975</v>
      </c>
      <c r="B7" s="1233" t="s">
        <v>974</v>
      </c>
      <c r="C7" s="38"/>
      <c r="D7" s="38"/>
      <c r="E7" s="38"/>
      <c r="F7" s="38"/>
      <c r="G7" s="38"/>
      <c r="H7" s="38"/>
      <c r="I7" s="38"/>
      <c r="J7" s="38"/>
      <c r="K7" s="38"/>
      <c r="L7" s="38"/>
      <c r="M7" s="38"/>
      <c r="N7" s="38"/>
      <c r="O7" s="38"/>
      <c r="P7" s="38"/>
      <c r="Q7" s="38"/>
      <c r="R7" s="38"/>
      <c r="S7" s="38"/>
      <c r="T7" s="38"/>
      <c r="U7" s="38"/>
      <c r="V7" s="38"/>
      <c r="W7" s="38"/>
      <c r="X7" s="38"/>
      <c r="Y7" s="38"/>
      <c r="Z7" s="38"/>
      <c r="AA7" s="38"/>
    </row>
    <row r="8" spans="1:36" ht="15.95" customHeight="1">
      <c r="A8" s="38"/>
      <c r="B8" s="1030"/>
      <c r="C8" s="38" t="s">
        <v>973</v>
      </c>
      <c r="D8" s="38"/>
      <c r="E8" s="38"/>
      <c r="F8" s="38"/>
      <c r="G8" s="38"/>
      <c r="H8" s="38"/>
      <c r="I8" s="38"/>
      <c r="J8" s="38"/>
      <c r="K8" s="38"/>
      <c r="L8" s="38"/>
      <c r="M8" s="38"/>
      <c r="N8" s="38"/>
      <c r="O8" s="38"/>
      <c r="P8" s="38"/>
      <c r="Q8" s="38"/>
      <c r="R8" s="38"/>
      <c r="S8" s="38"/>
      <c r="T8" s="38"/>
      <c r="U8" s="38"/>
      <c r="V8" s="38"/>
      <c r="W8" s="38"/>
      <c r="X8" s="38"/>
      <c r="Y8" s="38"/>
      <c r="Z8" s="38"/>
      <c r="AA8" s="38"/>
    </row>
    <row r="10" spans="1:36" ht="15.95" customHeight="1">
      <c r="A10" s="38" t="s">
        <v>972</v>
      </c>
      <c r="B10" s="1233" t="s">
        <v>971</v>
      </c>
      <c r="C10" s="38"/>
      <c r="D10" s="38"/>
      <c r="E10" s="38"/>
      <c r="F10" s="38"/>
      <c r="G10" s="38"/>
      <c r="H10" s="38"/>
      <c r="I10" s="38"/>
      <c r="J10" s="38"/>
      <c r="K10" s="38"/>
      <c r="L10" s="38"/>
      <c r="M10" s="38"/>
      <c r="N10" s="38"/>
      <c r="O10" s="38"/>
      <c r="P10" s="38"/>
      <c r="Q10" s="38"/>
      <c r="R10" s="38"/>
      <c r="S10" s="38"/>
      <c r="T10" s="38"/>
      <c r="U10" s="38"/>
      <c r="V10" s="38"/>
      <c r="W10" s="38"/>
      <c r="X10" s="38"/>
      <c r="Y10" s="38"/>
      <c r="Z10" s="38"/>
      <c r="AA10" s="38"/>
    </row>
    <row r="11" spans="1:36" ht="15.95" customHeight="1">
      <c r="A11" s="38"/>
      <c r="B11" s="1030" t="s">
        <v>876</v>
      </c>
      <c r="C11" s="38" t="s">
        <v>970</v>
      </c>
      <c r="D11" s="38"/>
      <c r="E11" s="38"/>
      <c r="F11" s="38"/>
      <c r="G11" s="38"/>
      <c r="H11" s="38"/>
      <c r="I11" s="38"/>
      <c r="J11" s="38"/>
      <c r="K11" s="38"/>
      <c r="L11" s="38"/>
      <c r="M11" s="38"/>
      <c r="N11" s="38"/>
      <c r="O11" s="38"/>
      <c r="P11" s="38"/>
      <c r="Q11" s="38"/>
      <c r="R11" s="38"/>
      <c r="S11" s="38"/>
      <c r="T11" s="38"/>
      <c r="U11" s="38"/>
      <c r="V11" s="38"/>
      <c r="W11" s="38"/>
      <c r="X11" s="38"/>
      <c r="Y11" s="38"/>
      <c r="Z11" s="38"/>
      <c r="AA11" s="38"/>
    </row>
    <row r="12" spans="1:36" ht="15.95" customHeight="1">
      <c r="A12" s="38"/>
      <c r="B12" s="1030"/>
      <c r="C12" s="38" t="s">
        <v>969</v>
      </c>
      <c r="D12" s="38"/>
      <c r="E12" s="38"/>
      <c r="F12" s="38"/>
      <c r="G12" s="38"/>
      <c r="H12" s="38"/>
      <c r="I12" s="38"/>
      <c r="J12" s="38"/>
      <c r="K12" s="38"/>
      <c r="L12" s="38"/>
      <c r="M12" s="38"/>
      <c r="N12" s="38"/>
      <c r="O12" s="38"/>
      <c r="P12" s="38"/>
      <c r="Q12" s="38"/>
      <c r="R12" s="38"/>
      <c r="S12" s="38"/>
      <c r="T12" s="38"/>
      <c r="U12" s="38"/>
      <c r="V12" s="38"/>
      <c r="W12" s="38"/>
      <c r="X12" s="38"/>
      <c r="Y12" s="38"/>
      <c r="Z12" s="38"/>
      <c r="AA12" s="38"/>
    </row>
    <row r="13" spans="1:36" ht="15.95" customHeight="1">
      <c r="A13" s="38"/>
      <c r="B13" s="1030" t="s">
        <v>874</v>
      </c>
      <c r="C13" s="38" t="s">
        <v>968</v>
      </c>
      <c r="D13" s="38"/>
      <c r="E13" s="38"/>
      <c r="F13" s="38"/>
      <c r="G13" s="38"/>
      <c r="H13" s="38"/>
      <c r="I13" s="38"/>
      <c r="J13" s="38"/>
      <c r="K13" s="38"/>
      <c r="L13" s="38"/>
      <c r="M13" s="38"/>
      <c r="N13" s="38"/>
      <c r="O13" s="38"/>
      <c r="P13" s="38"/>
      <c r="Q13" s="38"/>
      <c r="R13" s="38"/>
      <c r="S13" s="38"/>
      <c r="T13" s="38"/>
      <c r="U13" s="38"/>
      <c r="V13" s="38"/>
      <c r="W13" s="38"/>
      <c r="X13" s="38"/>
      <c r="Y13" s="38"/>
      <c r="Z13" s="38"/>
      <c r="AA13" s="38"/>
      <c r="AD13" s="6"/>
    </row>
    <row r="14" spans="1:36" ht="15.95" customHeight="1">
      <c r="A14" s="38"/>
      <c r="B14" s="1030" t="s">
        <v>870</v>
      </c>
      <c r="C14" s="38" t="s">
        <v>967</v>
      </c>
      <c r="D14" s="38"/>
      <c r="E14" s="38"/>
      <c r="F14" s="38"/>
      <c r="G14" s="38"/>
      <c r="H14" s="38"/>
      <c r="I14" s="38"/>
      <c r="J14" s="38"/>
      <c r="K14" s="38"/>
      <c r="L14" s="38"/>
      <c r="M14" s="38"/>
      <c r="N14" s="38"/>
      <c r="O14" s="38"/>
      <c r="P14" s="38"/>
      <c r="Q14" s="38"/>
      <c r="R14" s="38"/>
      <c r="S14" s="38"/>
      <c r="T14" s="38"/>
      <c r="U14" s="38"/>
      <c r="V14" s="38"/>
      <c r="W14" s="38"/>
      <c r="X14" s="38"/>
      <c r="Y14" s="38"/>
      <c r="Z14" s="38"/>
      <c r="AA14" s="38"/>
    </row>
    <row r="15" spans="1:36" ht="15.95" customHeight="1">
      <c r="A15" s="38"/>
      <c r="C15" s="38" t="s">
        <v>966</v>
      </c>
      <c r="D15" s="38"/>
      <c r="E15" s="38"/>
      <c r="F15" s="38"/>
      <c r="G15" s="38"/>
      <c r="H15" s="38"/>
      <c r="I15" s="38"/>
      <c r="J15" s="38"/>
      <c r="K15" s="38"/>
      <c r="L15" s="38"/>
      <c r="M15" s="38"/>
      <c r="N15" s="38"/>
      <c r="O15" s="38"/>
      <c r="P15" s="38"/>
      <c r="Q15" s="38"/>
      <c r="R15" s="38"/>
      <c r="S15" s="38"/>
      <c r="T15" s="38"/>
      <c r="U15" s="38"/>
      <c r="V15" s="38"/>
      <c r="W15" s="38"/>
      <c r="X15" s="38"/>
      <c r="Y15" s="38"/>
      <c r="Z15" s="38"/>
      <c r="AA15" s="38"/>
      <c r="AD15" s="6"/>
    </row>
    <row r="16" spans="1:36" ht="15.95" customHeight="1">
      <c r="A16" s="38"/>
      <c r="C16" s="38" t="s">
        <v>965</v>
      </c>
      <c r="D16" s="38"/>
      <c r="E16" s="38"/>
      <c r="F16" s="38"/>
      <c r="G16" s="38"/>
      <c r="H16" s="38"/>
      <c r="I16" s="38"/>
      <c r="J16" s="38"/>
      <c r="K16" s="38"/>
      <c r="L16" s="38"/>
      <c r="M16" s="38"/>
      <c r="N16" s="38"/>
      <c r="O16" s="38"/>
      <c r="P16" s="38"/>
      <c r="Q16" s="38"/>
      <c r="R16" s="38"/>
      <c r="S16" s="38"/>
      <c r="T16" s="38"/>
      <c r="U16" s="38"/>
      <c r="V16" s="38"/>
      <c r="W16" s="38"/>
      <c r="X16" s="38"/>
      <c r="Y16" s="38"/>
      <c r="Z16" s="38"/>
      <c r="AA16" s="38"/>
    </row>
    <row r="17" spans="1:27" s="1230" customFormat="1" ht="15.95" customHeight="1">
      <c r="A17" s="1229"/>
      <c r="B17" s="1234" t="s">
        <v>964</v>
      </c>
      <c r="C17" s="1229" t="s">
        <v>963</v>
      </c>
      <c r="D17" s="1229"/>
      <c r="E17" s="1229"/>
      <c r="F17" s="1229"/>
      <c r="G17" s="1229"/>
      <c r="H17" s="1229"/>
      <c r="I17" s="1229"/>
      <c r="J17" s="1229"/>
      <c r="K17" s="1229"/>
      <c r="L17" s="1229"/>
      <c r="M17" s="1229"/>
      <c r="N17" s="1229"/>
      <c r="O17" s="1229"/>
      <c r="P17" s="1229"/>
      <c r="Q17" s="1229"/>
      <c r="R17" s="1229"/>
      <c r="S17" s="1229"/>
      <c r="T17" s="1229"/>
      <c r="U17" s="1229"/>
      <c r="V17" s="1229"/>
      <c r="W17" s="1229"/>
      <c r="X17" s="1229"/>
      <c r="Y17" s="1229"/>
      <c r="Z17" s="1229"/>
      <c r="AA17" s="1229"/>
    </row>
    <row r="18" spans="1:27" s="1230" customFormat="1" ht="15.95" customHeight="1">
      <c r="A18" s="1229"/>
      <c r="B18" s="1235"/>
      <c r="C18" s="1229" t="s">
        <v>962</v>
      </c>
      <c r="D18" s="1229"/>
      <c r="E18" s="1229"/>
      <c r="F18" s="1229"/>
      <c r="G18" s="1229"/>
      <c r="H18" s="1229"/>
      <c r="I18" s="1229"/>
      <c r="J18" s="1229"/>
      <c r="K18" s="1229"/>
      <c r="L18" s="1229"/>
      <c r="M18" s="1229"/>
      <c r="N18" s="1229"/>
      <c r="O18" s="1229"/>
      <c r="P18" s="1229"/>
      <c r="Q18" s="1229"/>
      <c r="R18" s="1229"/>
      <c r="S18" s="1229"/>
      <c r="T18" s="1229"/>
      <c r="U18" s="1229"/>
      <c r="V18" s="1229"/>
      <c r="W18" s="1229"/>
      <c r="X18" s="1229"/>
      <c r="Y18" s="1229"/>
      <c r="Z18" s="1229"/>
      <c r="AA18" s="1229"/>
    </row>
    <row r="19" spans="1:27" ht="15.95" customHeight="1">
      <c r="A19" s="38"/>
      <c r="B19" s="1030" t="s">
        <v>866</v>
      </c>
      <c r="C19" s="38" t="s">
        <v>961</v>
      </c>
      <c r="D19" s="38"/>
      <c r="E19" s="38"/>
      <c r="F19" s="38"/>
      <c r="G19" s="38"/>
      <c r="H19" s="38"/>
      <c r="I19" s="38"/>
      <c r="J19" s="38"/>
      <c r="K19" s="38"/>
      <c r="L19" s="38"/>
      <c r="M19" s="38"/>
      <c r="N19" s="38"/>
      <c r="O19" s="38"/>
      <c r="P19" s="38"/>
      <c r="Q19" s="38"/>
      <c r="R19" s="38"/>
      <c r="S19" s="38"/>
      <c r="T19" s="38"/>
      <c r="U19" s="38"/>
      <c r="V19" s="38"/>
      <c r="W19" s="38"/>
      <c r="X19" s="38"/>
      <c r="Y19" s="38"/>
      <c r="Z19" s="38"/>
      <c r="AA19" s="38"/>
    </row>
    <row r="20" spans="1:27" ht="15.95" customHeight="1">
      <c r="A20" s="38"/>
      <c r="C20" s="38" t="s">
        <v>960</v>
      </c>
      <c r="D20" s="38"/>
      <c r="E20" s="38"/>
      <c r="F20" s="38"/>
      <c r="G20" s="38"/>
      <c r="H20" s="38"/>
      <c r="I20" s="38"/>
      <c r="J20" s="38"/>
      <c r="K20" s="38"/>
      <c r="L20" s="38"/>
      <c r="M20" s="38"/>
      <c r="N20" s="38"/>
      <c r="O20" s="38"/>
      <c r="P20" s="38"/>
      <c r="Q20" s="38"/>
      <c r="R20" s="38"/>
      <c r="S20" s="38"/>
      <c r="T20" s="38"/>
      <c r="U20" s="38"/>
      <c r="V20" s="38"/>
      <c r="W20" s="38"/>
      <c r="X20" s="38"/>
      <c r="Y20" s="38"/>
      <c r="Z20" s="38"/>
      <c r="AA20" s="38"/>
    </row>
    <row r="21" spans="1:27" s="1230" customFormat="1" ht="15.95" customHeight="1">
      <c r="A21" s="1229"/>
      <c r="B21" s="1235"/>
      <c r="C21" s="1229" t="s">
        <v>959</v>
      </c>
      <c r="D21" s="1229"/>
      <c r="E21" s="1229"/>
      <c r="F21" s="1229"/>
      <c r="G21" s="1229"/>
      <c r="H21" s="1229"/>
      <c r="I21" s="1229"/>
      <c r="J21" s="1229"/>
      <c r="K21" s="1229"/>
      <c r="L21" s="1229"/>
      <c r="M21" s="1229"/>
      <c r="N21" s="1229"/>
      <c r="O21" s="1229"/>
      <c r="P21" s="1229"/>
      <c r="Q21" s="1229"/>
      <c r="R21" s="1229"/>
      <c r="S21" s="1229"/>
      <c r="T21" s="1229"/>
      <c r="U21" s="1229"/>
      <c r="V21" s="1229"/>
      <c r="W21" s="1229"/>
      <c r="X21" s="1229"/>
      <c r="Y21" s="1229"/>
      <c r="Z21" s="1229"/>
      <c r="AA21" s="1229"/>
    </row>
    <row r="22" spans="1:27" s="1230" customFormat="1" ht="15.95" customHeight="1">
      <c r="A22" s="1229"/>
      <c r="B22" s="1235"/>
      <c r="C22" s="1229" t="s">
        <v>958</v>
      </c>
      <c r="D22" s="1229"/>
      <c r="E22" s="1229"/>
      <c r="F22" s="1229"/>
      <c r="G22" s="1229"/>
      <c r="H22" s="1229"/>
      <c r="I22" s="1229"/>
      <c r="J22" s="1229"/>
      <c r="K22" s="1229"/>
      <c r="L22" s="1229"/>
      <c r="M22" s="1229"/>
      <c r="N22" s="1229"/>
      <c r="O22" s="1229"/>
      <c r="P22" s="1229"/>
      <c r="Q22" s="1229"/>
      <c r="R22" s="1229"/>
      <c r="S22" s="1229"/>
      <c r="T22" s="1229"/>
      <c r="U22" s="1229"/>
      <c r="V22" s="1229"/>
      <c r="W22" s="1229"/>
      <c r="X22" s="1229"/>
      <c r="Y22" s="1229"/>
      <c r="Z22" s="1229"/>
      <c r="AA22" s="1229"/>
    </row>
    <row r="23" spans="1:27" s="1230" customFormat="1" ht="15.95" customHeight="1">
      <c r="A23" s="1229"/>
      <c r="B23" s="1235"/>
      <c r="C23" s="1229" t="s">
        <v>957</v>
      </c>
      <c r="D23" s="1229"/>
      <c r="E23" s="1229"/>
      <c r="F23" s="1229"/>
      <c r="G23" s="1229"/>
      <c r="H23" s="1229"/>
      <c r="I23" s="1229"/>
      <c r="J23" s="1229"/>
      <c r="K23" s="1229"/>
      <c r="L23" s="1229"/>
      <c r="M23" s="1229"/>
      <c r="N23" s="1229"/>
      <c r="O23" s="1229"/>
      <c r="P23" s="1229"/>
      <c r="Q23" s="1229"/>
      <c r="R23" s="1229"/>
      <c r="S23" s="1229"/>
      <c r="T23" s="1229"/>
      <c r="U23" s="1229"/>
      <c r="V23" s="1229"/>
      <c r="W23" s="1229"/>
      <c r="X23" s="1229"/>
      <c r="Y23" s="1229"/>
      <c r="Z23" s="1229"/>
      <c r="AA23" s="1229"/>
    </row>
    <row r="24" spans="1:27" ht="15.95" customHeight="1">
      <c r="A24" s="38"/>
      <c r="B24" s="1030" t="s">
        <v>864</v>
      </c>
      <c r="C24" s="38" t="s">
        <v>956</v>
      </c>
      <c r="D24" s="38"/>
      <c r="E24" s="38"/>
      <c r="F24" s="38"/>
      <c r="G24" s="38"/>
      <c r="H24" s="38"/>
      <c r="I24" s="38"/>
      <c r="J24" s="38"/>
      <c r="K24" s="38"/>
      <c r="L24" s="38"/>
      <c r="M24" s="38"/>
      <c r="N24" s="38"/>
      <c r="O24" s="38"/>
      <c r="P24" s="38"/>
      <c r="Q24" s="38"/>
      <c r="R24" s="38"/>
      <c r="S24" s="38"/>
      <c r="T24" s="38"/>
      <c r="U24" s="38"/>
      <c r="V24" s="38"/>
      <c r="W24" s="38"/>
      <c r="X24" s="38"/>
      <c r="Y24" s="38"/>
      <c r="Z24" s="38"/>
      <c r="AA24" s="38"/>
    </row>
    <row r="25" spans="1:27" ht="15.95" customHeight="1">
      <c r="A25" s="38"/>
      <c r="C25" s="38" t="s">
        <v>955</v>
      </c>
      <c r="D25" s="38"/>
      <c r="E25" s="38"/>
      <c r="F25" s="38"/>
      <c r="G25" s="38"/>
      <c r="H25" s="38"/>
      <c r="I25" s="38"/>
      <c r="J25" s="38"/>
      <c r="K25" s="38"/>
      <c r="L25" s="38"/>
      <c r="M25" s="38"/>
      <c r="N25" s="38"/>
      <c r="O25" s="38"/>
      <c r="P25" s="38"/>
      <c r="Q25" s="38"/>
      <c r="R25" s="38"/>
      <c r="S25" s="38"/>
      <c r="T25" s="38"/>
      <c r="U25" s="38"/>
      <c r="V25" s="38"/>
      <c r="W25" s="38"/>
      <c r="X25" s="38"/>
      <c r="Y25" s="38"/>
      <c r="Z25" s="38"/>
      <c r="AA25" s="38"/>
    </row>
    <row r="26" spans="1:27" ht="15.95" customHeight="1">
      <c r="A26" s="38"/>
      <c r="C26" s="38" t="s">
        <v>2380</v>
      </c>
      <c r="D26" s="38"/>
      <c r="E26" s="38"/>
      <c r="F26" s="38"/>
      <c r="G26" s="38"/>
      <c r="H26" s="38"/>
      <c r="I26" s="38"/>
      <c r="J26" s="38"/>
      <c r="K26" s="38"/>
      <c r="L26" s="38"/>
      <c r="M26" s="38"/>
      <c r="N26" s="38"/>
      <c r="O26" s="38"/>
      <c r="P26" s="38"/>
      <c r="Q26" s="38"/>
      <c r="R26" s="38"/>
      <c r="S26" s="38"/>
      <c r="T26" s="38"/>
      <c r="U26" s="38"/>
      <c r="V26" s="38"/>
      <c r="W26" s="38"/>
      <c r="X26" s="38"/>
      <c r="Y26" s="38"/>
      <c r="Z26" s="38"/>
      <c r="AA26" s="38"/>
    </row>
    <row r="27" spans="1:27" ht="15.95" customHeight="1">
      <c r="A27" s="38"/>
      <c r="C27" s="38" t="s">
        <v>2381</v>
      </c>
      <c r="D27" s="38"/>
      <c r="E27" s="38"/>
      <c r="F27" s="38"/>
      <c r="G27" s="38"/>
      <c r="H27" s="38"/>
      <c r="I27" s="38"/>
      <c r="J27" s="38"/>
      <c r="K27" s="38"/>
      <c r="L27" s="38"/>
      <c r="M27" s="38"/>
      <c r="N27" s="38"/>
      <c r="O27" s="38"/>
      <c r="P27" s="38"/>
      <c r="Q27" s="38"/>
      <c r="R27" s="38"/>
      <c r="S27" s="38"/>
      <c r="T27" s="38"/>
      <c r="U27" s="38"/>
      <c r="V27" s="38"/>
      <c r="W27" s="38"/>
      <c r="X27" s="38"/>
      <c r="Y27" s="38"/>
      <c r="Z27" s="38"/>
      <c r="AA27" s="38"/>
    </row>
    <row r="28" spans="1:27" ht="15.95" customHeight="1">
      <c r="A28" s="38"/>
      <c r="B28" s="1030" t="s">
        <v>862</v>
      </c>
      <c r="C28" s="38" t="s">
        <v>954</v>
      </c>
      <c r="D28" s="38"/>
      <c r="E28" s="38"/>
      <c r="F28" s="38"/>
      <c r="G28" s="38"/>
      <c r="H28" s="38"/>
      <c r="I28" s="38"/>
      <c r="J28" s="38"/>
      <c r="K28" s="38"/>
      <c r="L28" s="38"/>
      <c r="M28" s="38"/>
      <c r="N28" s="38"/>
      <c r="O28" s="38"/>
      <c r="P28" s="38"/>
      <c r="Q28" s="38"/>
      <c r="R28" s="38"/>
      <c r="S28" s="38"/>
      <c r="T28" s="38"/>
      <c r="U28" s="38"/>
      <c r="V28" s="38"/>
      <c r="W28" s="38"/>
      <c r="X28" s="38"/>
      <c r="Y28" s="38"/>
      <c r="Z28" s="38"/>
      <c r="AA28" s="38"/>
    </row>
    <row r="29" spans="1:27" ht="15.95" customHeight="1">
      <c r="A29" s="38"/>
      <c r="C29" s="38" t="s">
        <v>953</v>
      </c>
      <c r="D29" s="38"/>
      <c r="E29" s="38"/>
      <c r="F29" s="38"/>
      <c r="G29" s="38"/>
      <c r="H29" s="38"/>
      <c r="I29" s="38"/>
      <c r="J29" s="38"/>
      <c r="K29" s="38"/>
      <c r="L29" s="38"/>
      <c r="M29" s="38"/>
      <c r="N29" s="38"/>
      <c r="O29" s="38"/>
      <c r="P29" s="38"/>
      <c r="Q29" s="38"/>
      <c r="R29" s="38"/>
      <c r="S29" s="38"/>
      <c r="T29" s="38"/>
      <c r="U29" s="38"/>
      <c r="V29" s="38"/>
      <c r="W29" s="38"/>
      <c r="X29" s="38"/>
      <c r="Y29" s="38"/>
      <c r="Z29" s="38"/>
      <c r="AA29" s="38"/>
    </row>
    <row r="30" spans="1:27" ht="15.95" customHeight="1">
      <c r="A30" s="38"/>
      <c r="B30" s="1030" t="s">
        <v>934</v>
      </c>
      <c r="C30" s="38" t="s">
        <v>952</v>
      </c>
      <c r="D30" s="38"/>
      <c r="E30" s="38"/>
      <c r="F30" s="38"/>
      <c r="G30" s="38"/>
      <c r="H30" s="38"/>
      <c r="I30" s="38"/>
      <c r="J30" s="38"/>
      <c r="K30" s="38"/>
      <c r="L30" s="38"/>
      <c r="M30" s="38"/>
      <c r="N30" s="38"/>
      <c r="O30" s="38"/>
      <c r="P30" s="38"/>
      <c r="Q30" s="38"/>
      <c r="R30" s="38"/>
      <c r="S30" s="38"/>
      <c r="T30" s="38"/>
      <c r="U30" s="38"/>
      <c r="V30" s="38"/>
      <c r="W30" s="38"/>
      <c r="X30" s="38"/>
      <c r="Y30" s="38"/>
      <c r="Z30" s="38"/>
      <c r="AA30" s="38"/>
    </row>
    <row r="31" spans="1:27" ht="15.95" customHeight="1">
      <c r="A31" s="38"/>
      <c r="C31" s="38" t="s">
        <v>951</v>
      </c>
      <c r="D31" s="38"/>
      <c r="E31" s="38"/>
      <c r="F31" s="38"/>
      <c r="G31" s="38"/>
      <c r="H31" s="38"/>
      <c r="I31" s="38"/>
      <c r="J31" s="38"/>
      <c r="K31" s="38"/>
      <c r="L31" s="38"/>
      <c r="M31" s="38"/>
      <c r="N31" s="38"/>
      <c r="O31" s="38"/>
      <c r="P31" s="38"/>
      <c r="Q31" s="38"/>
      <c r="R31" s="38"/>
      <c r="S31" s="38"/>
      <c r="T31" s="38"/>
      <c r="U31" s="38"/>
      <c r="V31" s="38"/>
      <c r="W31" s="38"/>
      <c r="X31" s="38"/>
      <c r="Y31" s="38"/>
      <c r="Z31" s="38"/>
      <c r="AA31" s="38"/>
    </row>
    <row r="32" spans="1:27" ht="15.95" customHeight="1">
      <c r="A32" s="38"/>
      <c r="B32" s="1030" t="s">
        <v>932</v>
      </c>
      <c r="C32" s="38" t="s">
        <v>2258</v>
      </c>
      <c r="D32" s="38"/>
      <c r="E32" s="38"/>
      <c r="F32" s="38"/>
      <c r="G32" s="38"/>
      <c r="H32" s="38"/>
      <c r="I32" s="38"/>
      <c r="J32" s="38"/>
      <c r="K32" s="38"/>
      <c r="L32" s="38"/>
      <c r="M32" s="38"/>
      <c r="N32" s="38"/>
      <c r="O32" s="38"/>
      <c r="P32" s="38"/>
      <c r="Q32" s="38"/>
      <c r="R32" s="38"/>
      <c r="S32" s="38"/>
      <c r="T32" s="38"/>
      <c r="U32" s="38"/>
      <c r="V32" s="38"/>
      <c r="W32" s="38"/>
      <c r="X32" s="38"/>
      <c r="Y32" s="38"/>
      <c r="Z32" s="38"/>
      <c r="AA32" s="38"/>
    </row>
    <row r="33" spans="1:27" ht="15.95" customHeight="1">
      <c r="A33" s="38"/>
      <c r="C33" s="38" t="s">
        <v>2382</v>
      </c>
      <c r="D33" s="38"/>
      <c r="E33" s="38"/>
      <c r="F33" s="38"/>
      <c r="G33" s="38"/>
      <c r="H33" s="38"/>
      <c r="I33" s="38"/>
      <c r="J33" s="38"/>
      <c r="K33" s="38"/>
      <c r="L33" s="38"/>
      <c r="M33" s="38"/>
      <c r="N33" s="38"/>
      <c r="O33" s="38"/>
      <c r="P33" s="38"/>
      <c r="Q33" s="38"/>
      <c r="R33" s="38"/>
      <c r="S33" s="38"/>
      <c r="T33" s="38"/>
      <c r="U33" s="38"/>
      <c r="V33" s="38"/>
      <c r="W33" s="38"/>
      <c r="X33" s="38"/>
      <c r="Y33" s="38"/>
      <c r="Z33" s="38"/>
      <c r="AA33" s="38"/>
    </row>
    <row r="34" spans="1:27" ht="15.95" customHeight="1">
      <c r="A34" s="38"/>
      <c r="C34" s="38" t="s">
        <v>2259</v>
      </c>
      <c r="D34" s="38"/>
      <c r="E34" s="38"/>
      <c r="F34" s="38"/>
      <c r="G34" s="38"/>
      <c r="H34" s="38"/>
      <c r="I34" s="38"/>
      <c r="J34" s="38"/>
      <c r="K34" s="38"/>
      <c r="L34" s="38"/>
      <c r="M34" s="38"/>
      <c r="N34" s="38"/>
      <c r="O34" s="38"/>
      <c r="P34" s="38"/>
      <c r="Q34" s="38"/>
      <c r="R34" s="38"/>
      <c r="S34" s="38"/>
      <c r="T34" s="38"/>
      <c r="U34" s="38"/>
      <c r="V34" s="38"/>
      <c r="W34" s="38"/>
      <c r="X34" s="38"/>
      <c r="Y34" s="38"/>
      <c r="Z34" s="38"/>
      <c r="AA34" s="38"/>
    </row>
    <row r="35" spans="1:27" ht="15.95" customHeight="1">
      <c r="A35" s="38"/>
      <c r="C35" s="38" t="s">
        <v>2260</v>
      </c>
      <c r="D35" s="38"/>
      <c r="E35" s="38"/>
      <c r="F35" s="38"/>
      <c r="G35" s="38"/>
      <c r="H35" s="38"/>
      <c r="I35" s="38"/>
      <c r="J35" s="38"/>
      <c r="K35" s="38"/>
      <c r="L35" s="38"/>
      <c r="M35" s="38"/>
      <c r="N35" s="38"/>
      <c r="O35" s="38"/>
      <c r="P35" s="38"/>
      <c r="Q35" s="38"/>
      <c r="R35" s="38"/>
      <c r="S35" s="38"/>
      <c r="T35" s="38"/>
      <c r="U35" s="38"/>
      <c r="V35" s="38"/>
      <c r="W35" s="38"/>
      <c r="X35" s="38"/>
      <c r="Y35" s="38"/>
      <c r="Z35" s="38"/>
      <c r="AA35" s="38"/>
    </row>
    <row r="36" spans="1:27" ht="15.95" customHeight="1">
      <c r="A36" s="38"/>
      <c r="C36" s="38" t="s">
        <v>2261</v>
      </c>
      <c r="D36" s="38"/>
      <c r="E36" s="38"/>
      <c r="F36" s="38"/>
      <c r="G36" s="38"/>
      <c r="H36" s="38"/>
      <c r="I36" s="38"/>
      <c r="J36" s="38"/>
      <c r="K36" s="38"/>
      <c r="L36" s="38"/>
      <c r="M36" s="38"/>
      <c r="N36" s="38"/>
      <c r="O36" s="38"/>
      <c r="P36" s="38"/>
      <c r="Q36" s="38"/>
      <c r="R36" s="38"/>
      <c r="S36" s="38"/>
      <c r="T36" s="38"/>
      <c r="U36" s="38"/>
      <c r="V36" s="38"/>
      <c r="W36" s="38"/>
      <c r="X36" s="38"/>
      <c r="Y36" s="38"/>
      <c r="Z36" s="38"/>
      <c r="AA36" s="38"/>
    </row>
    <row r="37" spans="1:27" ht="15.95" customHeight="1">
      <c r="A37" s="38"/>
      <c r="C37" s="38" t="s">
        <v>2262</v>
      </c>
      <c r="D37" s="38"/>
      <c r="E37" s="38"/>
      <c r="F37" s="38"/>
      <c r="G37" s="38"/>
      <c r="H37" s="38"/>
      <c r="I37" s="38"/>
      <c r="J37" s="38"/>
      <c r="K37" s="38"/>
      <c r="L37" s="38"/>
      <c r="M37" s="38"/>
      <c r="N37" s="38"/>
      <c r="O37" s="38"/>
      <c r="P37" s="38"/>
      <c r="Q37" s="38"/>
      <c r="R37" s="38"/>
      <c r="S37" s="38"/>
      <c r="T37" s="38"/>
      <c r="U37" s="38"/>
      <c r="V37" s="38"/>
      <c r="W37" s="38"/>
      <c r="X37" s="38"/>
      <c r="Y37" s="38"/>
      <c r="Z37" s="38"/>
      <c r="AA37" s="38"/>
    </row>
    <row r="38" spans="1:27" ht="15.95" customHeight="1">
      <c r="A38" s="38"/>
      <c r="B38" s="1236" t="s">
        <v>2263</v>
      </c>
      <c r="C38" s="3" t="s">
        <v>3661</v>
      </c>
      <c r="D38" s="38"/>
      <c r="E38" s="38"/>
      <c r="F38" s="38"/>
      <c r="G38" s="38"/>
      <c r="H38" s="38"/>
      <c r="I38" s="38"/>
      <c r="J38" s="38"/>
      <c r="K38" s="38"/>
      <c r="L38" s="38"/>
      <c r="M38" s="38"/>
      <c r="N38" s="38"/>
      <c r="O38" s="38"/>
      <c r="P38" s="38"/>
      <c r="Q38" s="38"/>
      <c r="R38" s="38"/>
      <c r="S38" s="38"/>
      <c r="T38" s="38"/>
      <c r="U38" s="38"/>
      <c r="V38" s="38"/>
      <c r="W38" s="38"/>
      <c r="X38" s="38"/>
      <c r="Y38" s="38"/>
      <c r="Z38" s="38"/>
      <c r="AA38" s="38"/>
    </row>
    <row r="39" spans="1:27" ht="15.95" customHeight="1">
      <c r="A39" s="38"/>
      <c r="B39" s="1236"/>
      <c r="C39" s="38" t="s">
        <v>3662</v>
      </c>
      <c r="D39" s="38"/>
      <c r="E39" s="38"/>
      <c r="F39" s="38"/>
      <c r="G39" s="38"/>
      <c r="H39" s="38"/>
      <c r="I39" s="38"/>
      <c r="J39" s="38"/>
      <c r="K39" s="38"/>
      <c r="L39" s="38"/>
      <c r="M39" s="38"/>
      <c r="N39" s="38"/>
      <c r="O39" s="38"/>
      <c r="P39" s="38"/>
      <c r="Q39" s="38"/>
      <c r="R39" s="38"/>
      <c r="S39" s="38"/>
      <c r="T39" s="38"/>
      <c r="U39" s="38"/>
      <c r="V39" s="38"/>
      <c r="W39" s="38"/>
      <c r="X39" s="38"/>
      <c r="Y39" s="38"/>
      <c r="Z39" s="38"/>
      <c r="AA39" s="38"/>
    </row>
    <row r="40" spans="1:27" ht="15.95" customHeight="1">
      <c r="A40" s="38"/>
      <c r="B40" s="1236"/>
      <c r="C40" s="38" t="s">
        <v>3663</v>
      </c>
      <c r="D40" s="38"/>
      <c r="E40" s="38"/>
      <c r="F40" s="38"/>
      <c r="G40" s="38"/>
      <c r="H40" s="38"/>
      <c r="I40" s="38"/>
      <c r="J40" s="38"/>
      <c r="K40" s="38"/>
      <c r="L40" s="38"/>
      <c r="M40" s="38"/>
      <c r="N40" s="38"/>
      <c r="O40" s="38"/>
      <c r="P40" s="38"/>
      <c r="Q40" s="38"/>
      <c r="R40" s="38"/>
      <c r="S40" s="38"/>
      <c r="T40" s="38"/>
      <c r="U40" s="38"/>
      <c r="V40" s="38"/>
      <c r="W40" s="38"/>
      <c r="X40" s="38"/>
      <c r="Y40" s="38"/>
      <c r="Z40" s="38"/>
      <c r="AA40" s="38"/>
    </row>
    <row r="41" spans="1:27" ht="15.95" customHeight="1">
      <c r="A41" s="38"/>
      <c r="B41" s="1236"/>
      <c r="C41" s="38" t="s">
        <v>3664</v>
      </c>
      <c r="D41" s="38"/>
      <c r="E41" s="38"/>
      <c r="F41" s="38"/>
      <c r="G41" s="38"/>
      <c r="H41" s="38"/>
      <c r="I41" s="38"/>
      <c r="J41" s="38"/>
      <c r="K41" s="38"/>
      <c r="L41" s="38"/>
      <c r="M41" s="38"/>
      <c r="N41" s="38"/>
      <c r="O41" s="38"/>
      <c r="P41" s="38"/>
      <c r="Q41" s="38"/>
      <c r="R41" s="38"/>
      <c r="S41" s="38"/>
      <c r="T41" s="38"/>
      <c r="U41" s="38"/>
      <c r="V41" s="38"/>
      <c r="W41" s="38"/>
      <c r="X41" s="38"/>
      <c r="Y41" s="38"/>
      <c r="Z41" s="38"/>
      <c r="AA41" s="38"/>
    </row>
    <row r="42" spans="1:27" ht="15.95" customHeight="1">
      <c r="A42" s="38"/>
      <c r="B42" s="1236"/>
      <c r="C42" s="38" t="s">
        <v>3665</v>
      </c>
      <c r="D42" s="38"/>
      <c r="E42" s="38"/>
      <c r="F42" s="38"/>
      <c r="G42" s="38"/>
      <c r="H42" s="38"/>
      <c r="I42" s="38"/>
      <c r="J42" s="38"/>
      <c r="K42" s="38"/>
      <c r="L42" s="38"/>
      <c r="M42" s="38"/>
      <c r="N42" s="38"/>
      <c r="O42" s="38"/>
      <c r="P42" s="38"/>
      <c r="Q42" s="38"/>
      <c r="R42" s="38"/>
      <c r="S42" s="38"/>
      <c r="T42" s="38"/>
      <c r="U42" s="38"/>
      <c r="V42" s="38"/>
      <c r="W42" s="38"/>
      <c r="X42" s="38"/>
      <c r="Y42" s="38"/>
      <c r="Z42" s="38"/>
      <c r="AA42" s="38"/>
    </row>
    <row r="43" spans="1:27" ht="15.95" customHeight="1">
      <c r="A43" s="38"/>
      <c r="B43" s="1236"/>
      <c r="C43" s="38" t="s">
        <v>3666</v>
      </c>
      <c r="D43" s="38"/>
      <c r="E43" s="38"/>
      <c r="F43" s="38"/>
      <c r="G43" s="38"/>
      <c r="H43" s="38"/>
      <c r="I43" s="38"/>
      <c r="J43" s="38"/>
      <c r="K43" s="38"/>
      <c r="L43" s="38"/>
      <c r="M43" s="38"/>
      <c r="N43" s="38"/>
      <c r="O43" s="38"/>
      <c r="P43" s="38"/>
      <c r="Q43" s="38"/>
      <c r="R43" s="38"/>
      <c r="S43" s="38"/>
      <c r="T43" s="38"/>
      <c r="U43" s="38"/>
      <c r="V43" s="38"/>
      <c r="W43" s="38"/>
      <c r="X43" s="38"/>
      <c r="Y43" s="38"/>
      <c r="Z43" s="38"/>
      <c r="AA43" s="38"/>
    </row>
    <row r="44" spans="1:27" ht="15.95" customHeight="1">
      <c r="A44" s="38"/>
      <c r="B44" s="1236"/>
      <c r="C44" s="38" t="s">
        <v>3667</v>
      </c>
      <c r="D44" s="38"/>
      <c r="E44" s="38"/>
      <c r="F44" s="38"/>
      <c r="G44" s="38"/>
      <c r="H44" s="38"/>
      <c r="I44" s="38"/>
      <c r="J44" s="38"/>
      <c r="K44" s="38"/>
      <c r="L44" s="38"/>
      <c r="M44" s="38"/>
      <c r="N44" s="38"/>
      <c r="O44" s="38"/>
      <c r="P44" s="38"/>
      <c r="Q44" s="38"/>
      <c r="R44" s="38"/>
      <c r="S44" s="38"/>
      <c r="T44" s="38"/>
      <c r="U44" s="38"/>
      <c r="V44" s="38"/>
      <c r="W44" s="38"/>
      <c r="X44" s="38"/>
      <c r="Y44" s="38"/>
      <c r="Z44" s="38"/>
      <c r="AA44" s="38"/>
    </row>
    <row r="45" spans="1:27" ht="15.95" customHeight="1">
      <c r="A45" s="38"/>
      <c r="B45" s="1236"/>
      <c r="C45" s="38" t="s">
        <v>3668</v>
      </c>
      <c r="D45" s="38"/>
      <c r="E45" s="38"/>
      <c r="F45" s="38"/>
      <c r="G45" s="38"/>
      <c r="H45" s="38"/>
      <c r="I45" s="38"/>
      <c r="J45" s="38"/>
      <c r="K45" s="38"/>
      <c r="L45" s="38"/>
      <c r="M45" s="38"/>
      <c r="N45" s="38"/>
      <c r="O45" s="38"/>
      <c r="P45" s="38"/>
      <c r="Q45" s="38"/>
      <c r="R45" s="38"/>
      <c r="S45" s="38"/>
      <c r="T45" s="38"/>
      <c r="U45" s="38"/>
      <c r="V45" s="38"/>
      <c r="W45" s="38"/>
      <c r="X45" s="38"/>
      <c r="Y45" s="38"/>
      <c r="Z45" s="38"/>
      <c r="AA45" s="38"/>
    </row>
    <row r="46" spans="1:27" ht="15.95" customHeight="1">
      <c r="A46" s="38"/>
      <c r="B46" s="1236"/>
      <c r="C46" s="38" t="s">
        <v>3672</v>
      </c>
      <c r="D46" s="38"/>
      <c r="E46" s="38"/>
      <c r="F46" s="38"/>
      <c r="G46" s="38"/>
      <c r="H46" s="38"/>
      <c r="I46" s="38"/>
      <c r="J46" s="38"/>
      <c r="K46" s="38"/>
      <c r="L46" s="38"/>
      <c r="M46" s="38"/>
      <c r="N46" s="38"/>
      <c r="O46" s="38"/>
      <c r="P46" s="38"/>
      <c r="Q46" s="38"/>
      <c r="R46" s="38"/>
      <c r="S46" s="38"/>
      <c r="T46" s="38"/>
      <c r="U46" s="38"/>
      <c r="V46" s="38"/>
      <c r="W46" s="38"/>
      <c r="X46" s="38"/>
      <c r="Y46" s="38"/>
      <c r="Z46" s="38"/>
      <c r="AA46" s="38"/>
    </row>
    <row r="47" spans="1:27" ht="15.95" customHeight="1">
      <c r="A47" s="38"/>
      <c r="B47" s="1236"/>
      <c r="C47" s="38" t="s">
        <v>3669</v>
      </c>
      <c r="D47" s="38"/>
      <c r="E47" s="38"/>
      <c r="F47" s="38"/>
      <c r="G47" s="38"/>
      <c r="H47" s="38"/>
      <c r="I47" s="38"/>
      <c r="J47" s="38"/>
      <c r="K47" s="38"/>
      <c r="L47" s="38"/>
      <c r="M47" s="38"/>
      <c r="N47" s="38"/>
      <c r="O47" s="38"/>
      <c r="P47" s="38"/>
      <c r="Q47" s="38"/>
      <c r="R47" s="38"/>
      <c r="S47" s="38"/>
      <c r="T47" s="38"/>
      <c r="U47" s="38"/>
      <c r="V47" s="38"/>
      <c r="W47" s="38"/>
      <c r="X47" s="38"/>
      <c r="Y47" s="38"/>
      <c r="Z47" s="38"/>
      <c r="AA47" s="38"/>
    </row>
    <row r="48" spans="1:27" ht="15.95" customHeight="1">
      <c r="A48" s="38"/>
      <c r="B48" s="1236"/>
      <c r="C48" s="38" t="s">
        <v>3670</v>
      </c>
      <c r="D48" s="38"/>
      <c r="E48" s="38"/>
      <c r="F48" s="38"/>
      <c r="G48" s="38"/>
      <c r="H48" s="38"/>
      <c r="I48" s="38"/>
      <c r="J48" s="38"/>
      <c r="K48" s="38"/>
      <c r="L48" s="38"/>
      <c r="M48" s="38"/>
      <c r="N48" s="38"/>
      <c r="O48" s="38"/>
      <c r="P48" s="38"/>
      <c r="Q48" s="38"/>
      <c r="R48" s="38"/>
      <c r="S48" s="38"/>
      <c r="T48" s="38"/>
      <c r="U48" s="38"/>
      <c r="V48" s="38"/>
      <c r="W48" s="38"/>
      <c r="X48" s="38"/>
      <c r="Y48" s="38"/>
      <c r="Z48" s="38"/>
      <c r="AA48" s="38"/>
    </row>
    <row r="49" spans="1:27" ht="15.95" customHeight="1">
      <c r="A49" s="38"/>
      <c r="B49" s="1236" t="s">
        <v>2990</v>
      </c>
      <c r="C49" s="38" t="s">
        <v>2991</v>
      </c>
      <c r="D49" s="38"/>
      <c r="E49" s="38"/>
      <c r="F49" s="38"/>
      <c r="G49" s="38"/>
      <c r="H49" s="38"/>
      <c r="I49" s="38"/>
      <c r="J49" s="38"/>
      <c r="K49" s="38"/>
      <c r="L49" s="38"/>
      <c r="M49" s="38"/>
      <c r="N49" s="38"/>
      <c r="O49" s="38"/>
      <c r="P49" s="38"/>
      <c r="Q49" s="38"/>
      <c r="R49" s="38"/>
      <c r="S49" s="38"/>
      <c r="T49" s="38"/>
      <c r="U49" s="38"/>
      <c r="V49" s="38"/>
      <c r="W49" s="38"/>
      <c r="X49" s="38"/>
      <c r="Y49" s="38"/>
      <c r="Z49" s="38"/>
      <c r="AA49" s="38"/>
    </row>
    <row r="50" spans="1:27" ht="15.95" customHeight="1">
      <c r="A50" s="38" t="s">
        <v>950</v>
      </c>
      <c r="B50" s="1233" t="s">
        <v>949</v>
      </c>
      <c r="C50" s="38"/>
      <c r="D50" s="38"/>
      <c r="E50" s="38"/>
      <c r="F50" s="38"/>
      <c r="G50" s="38"/>
      <c r="H50" s="38"/>
      <c r="I50" s="38"/>
      <c r="J50" s="38"/>
      <c r="K50" s="38"/>
      <c r="L50" s="38"/>
      <c r="M50" s="38"/>
      <c r="N50" s="38"/>
      <c r="O50" s="38"/>
      <c r="P50" s="38"/>
      <c r="Q50" s="38"/>
      <c r="R50" s="38"/>
      <c r="S50" s="38"/>
      <c r="T50" s="38"/>
      <c r="U50" s="38"/>
      <c r="V50" s="38"/>
      <c r="W50" s="38"/>
      <c r="X50" s="38"/>
      <c r="Y50" s="38"/>
      <c r="Z50" s="38"/>
      <c r="AA50" s="38"/>
    </row>
    <row r="51" spans="1:27" ht="15.95" customHeight="1">
      <c r="A51" s="38"/>
      <c r="B51" s="1030" t="s">
        <v>876</v>
      </c>
      <c r="C51" s="38" t="s">
        <v>3671</v>
      </c>
      <c r="D51" s="38"/>
      <c r="E51" s="38"/>
      <c r="F51" s="38"/>
      <c r="G51" s="38"/>
      <c r="H51" s="38"/>
      <c r="I51" s="38"/>
      <c r="J51" s="38"/>
      <c r="K51" s="38"/>
      <c r="L51" s="38"/>
      <c r="M51" s="38"/>
      <c r="N51" s="38"/>
      <c r="O51" s="38"/>
      <c r="P51" s="38"/>
      <c r="Q51" s="38"/>
      <c r="R51" s="38"/>
      <c r="S51" s="38"/>
      <c r="T51" s="38"/>
      <c r="U51" s="38"/>
      <c r="V51" s="38"/>
      <c r="W51" s="38"/>
      <c r="X51" s="38"/>
      <c r="Y51" s="38"/>
      <c r="Z51" s="38"/>
      <c r="AA51" s="38"/>
    </row>
    <row r="52" spans="1:27" ht="15.95" customHeight="1">
      <c r="A52" s="38"/>
      <c r="B52" s="1030" t="s">
        <v>874</v>
      </c>
      <c r="C52" s="38" t="s">
        <v>948</v>
      </c>
      <c r="D52" s="38"/>
      <c r="E52" s="38"/>
      <c r="F52" s="38"/>
      <c r="G52" s="38"/>
      <c r="H52" s="38"/>
      <c r="I52" s="38"/>
      <c r="J52" s="38"/>
      <c r="K52" s="38"/>
      <c r="L52" s="38"/>
      <c r="M52" s="38"/>
      <c r="N52" s="38"/>
      <c r="O52" s="38"/>
      <c r="P52" s="38"/>
      <c r="Q52" s="38"/>
      <c r="R52" s="38"/>
      <c r="S52" s="38"/>
      <c r="T52" s="38"/>
      <c r="U52" s="38"/>
      <c r="V52" s="38"/>
      <c r="W52" s="38"/>
      <c r="X52" s="38"/>
      <c r="Y52" s="38"/>
      <c r="Z52" s="38"/>
      <c r="AA52" s="38"/>
    </row>
    <row r="53" spans="1:27" ht="15.95" customHeight="1">
      <c r="A53" s="38"/>
      <c r="C53" s="38" t="s">
        <v>947</v>
      </c>
      <c r="D53" s="38"/>
      <c r="E53" s="38"/>
      <c r="F53" s="38"/>
      <c r="G53" s="38"/>
      <c r="H53" s="38"/>
      <c r="I53" s="38"/>
      <c r="J53" s="38"/>
      <c r="K53" s="38"/>
      <c r="L53" s="38"/>
      <c r="M53" s="38"/>
      <c r="N53" s="38"/>
      <c r="O53" s="38"/>
      <c r="P53" s="38"/>
      <c r="Q53" s="38"/>
      <c r="R53" s="38"/>
      <c r="S53" s="38"/>
      <c r="T53" s="38"/>
      <c r="U53" s="38"/>
      <c r="V53" s="38"/>
      <c r="W53" s="38"/>
      <c r="X53" s="38"/>
      <c r="Y53" s="38"/>
      <c r="Z53" s="38"/>
      <c r="AA53" s="38"/>
    </row>
    <row r="54" spans="1:27" ht="15.95" customHeight="1">
      <c r="A54" s="38"/>
      <c r="C54" s="38" t="s">
        <v>946</v>
      </c>
      <c r="D54" s="38"/>
      <c r="E54" s="38"/>
      <c r="F54" s="38"/>
      <c r="G54" s="38"/>
      <c r="H54" s="38"/>
      <c r="I54" s="38"/>
      <c r="J54" s="38"/>
      <c r="K54" s="38"/>
      <c r="L54" s="38"/>
      <c r="M54" s="38"/>
      <c r="N54" s="38"/>
      <c r="O54" s="38"/>
      <c r="P54" s="38"/>
      <c r="Q54" s="38"/>
      <c r="R54" s="38"/>
      <c r="S54" s="38"/>
      <c r="T54" s="38"/>
      <c r="U54" s="38"/>
      <c r="V54" s="38"/>
      <c r="W54" s="38"/>
      <c r="X54" s="38"/>
      <c r="Y54" s="38"/>
      <c r="Z54" s="38"/>
      <c r="AA54" s="38"/>
    </row>
    <row r="55" spans="1:27" ht="15.95" customHeight="1">
      <c r="A55" s="38"/>
      <c r="C55" s="38" t="s">
        <v>945</v>
      </c>
      <c r="D55" s="38"/>
      <c r="E55" s="38"/>
      <c r="F55" s="38"/>
      <c r="G55" s="38"/>
      <c r="H55" s="38"/>
      <c r="I55" s="38"/>
      <c r="J55" s="38"/>
      <c r="K55" s="38"/>
      <c r="L55" s="38"/>
      <c r="M55" s="38"/>
      <c r="N55" s="38"/>
      <c r="O55" s="38"/>
      <c r="P55" s="38"/>
      <c r="Q55" s="38"/>
      <c r="R55" s="38"/>
      <c r="S55" s="38"/>
      <c r="T55" s="38"/>
      <c r="U55" s="38"/>
      <c r="V55" s="38"/>
      <c r="W55" s="38"/>
      <c r="X55" s="38"/>
      <c r="Y55" s="38"/>
      <c r="Z55" s="38"/>
      <c r="AA55" s="38"/>
    </row>
    <row r="56" spans="1:27" ht="15.95" customHeight="1">
      <c r="A56" s="38"/>
      <c r="C56" s="38" t="s">
        <v>944</v>
      </c>
      <c r="D56" s="38"/>
      <c r="E56" s="38"/>
      <c r="F56" s="38"/>
      <c r="G56" s="38"/>
      <c r="H56" s="38"/>
      <c r="I56" s="38"/>
      <c r="J56" s="38"/>
      <c r="K56" s="38"/>
      <c r="L56" s="38"/>
      <c r="M56" s="38"/>
      <c r="N56" s="38"/>
      <c r="O56" s="38"/>
      <c r="P56" s="38"/>
      <c r="Q56" s="38"/>
      <c r="R56" s="38"/>
      <c r="S56" s="38"/>
      <c r="T56" s="38"/>
      <c r="U56" s="38"/>
      <c r="V56" s="38"/>
      <c r="W56" s="38"/>
      <c r="X56" s="38"/>
      <c r="Y56" s="38"/>
      <c r="Z56" s="38"/>
      <c r="AA56" s="38"/>
    </row>
    <row r="57" spans="1:27" ht="15.95" customHeight="1">
      <c r="A57" s="38"/>
      <c r="B57" s="1030" t="s">
        <v>870</v>
      </c>
      <c r="C57" s="38" t="s">
        <v>943</v>
      </c>
      <c r="D57" s="38"/>
      <c r="E57" s="38"/>
      <c r="F57" s="38"/>
      <c r="G57" s="38"/>
      <c r="H57" s="38"/>
      <c r="I57" s="38"/>
      <c r="J57" s="38"/>
      <c r="K57" s="38"/>
      <c r="L57" s="38"/>
      <c r="M57" s="38"/>
      <c r="N57" s="38"/>
      <c r="O57" s="38"/>
      <c r="P57" s="38"/>
      <c r="Q57" s="38"/>
      <c r="R57" s="38"/>
      <c r="S57" s="38"/>
      <c r="T57" s="38"/>
      <c r="U57" s="38"/>
      <c r="V57" s="38"/>
      <c r="W57" s="38"/>
      <c r="X57" s="38"/>
      <c r="Y57" s="38"/>
      <c r="Z57" s="38"/>
      <c r="AA57" s="38"/>
    </row>
    <row r="58" spans="1:27" ht="15.95" customHeight="1">
      <c r="A58" s="38"/>
      <c r="C58" s="38" t="s">
        <v>942</v>
      </c>
      <c r="D58" s="38"/>
      <c r="E58" s="38"/>
      <c r="F58" s="38"/>
      <c r="G58" s="38"/>
      <c r="H58" s="38"/>
      <c r="I58" s="38"/>
      <c r="J58" s="38"/>
      <c r="K58" s="38"/>
      <c r="L58" s="38"/>
      <c r="M58" s="38"/>
      <c r="N58" s="38"/>
      <c r="O58" s="38"/>
      <c r="P58" s="38"/>
      <c r="Q58" s="38"/>
      <c r="R58" s="38"/>
      <c r="S58" s="38"/>
      <c r="T58" s="38"/>
      <c r="U58" s="38"/>
      <c r="V58" s="38"/>
      <c r="W58" s="38"/>
      <c r="X58" s="38"/>
      <c r="Y58" s="38"/>
      <c r="Z58" s="38"/>
      <c r="AA58" s="38"/>
    </row>
    <row r="59" spans="1:27" ht="15.95" customHeight="1">
      <c r="A59" s="38"/>
      <c r="C59" s="38" t="s">
        <v>941</v>
      </c>
      <c r="D59" s="38"/>
      <c r="E59" s="38"/>
      <c r="F59" s="38"/>
      <c r="G59" s="38"/>
      <c r="H59" s="38"/>
      <c r="I59" s="38"/>
      <c r="J59" s="38"/>
      <c r="K59" s="38"/>
      <c r="L59" s="38"/>
      <c r="M59" s="38"/>
      <c r="N59" s="38"/>
      <c r="O59" s="38"/>
      <c r="P59" s="38"/>
      <c r="Q59" s="38"/>
      <c r="R59" s="38"/>
      <c r="S59" s="38"/>
      <c r="T59" s="38"/>
      <c r="U59" s="38"/>
      <c r="V59" s="38"/>
      <c r="W59" s="38"/>
      <c r="X59" s="38"/>
      <c r="Y59" s="38"/>
      <c r="Z59" s="38"/>
      <c r="AA59" s="38"/>
    </row>
    <row r="60" spans="1:27" ht="15.95" customHeight="1">
      <c r="A60" s="38"/>
      <c r="B60" s="1030" t="s">
        <v>868</v>
      </c>
      <c r="C60" s="38" t="s">
        <v>940</v>
      </c>
      <c r="D60" s="38"/>
      <c r="E60" s="38"/>
      <c r="F60" s="38"/>
      <c r="G60" s="38"/>
      <c r="H60" s="38"/>
      <c r="I60" s="38"/>
      <c r="J60" s="38"/>
      <c r="K60" s="38"/>
      <c r="L60" s="38"/>
      <c r="M60" s="38"/>
      <c r="N60" s="38"/>
      <c r="O60" s="38"/>
      <c r="P60" s="38"/>
      <c r="Q60" s="38"/>
      <c r="R60" s="38"/>
      <c r="S60" s="38"/>
      <c r="T60" s="38"/>
      <c r="U60" s="38"/>
      <c r="V60" s="38"/>
      <c r="W60" s="38"/>
      <c r="X60" s="38"/>
      <c r="Y60" s="38"/>
      <c r="Z60" s="38"/>
      <c r="AA60" s="38"/>
    </row>
    <row r="61" spans="1:27" ht="15.95" customHeight="1">
      <c r="A61" s="38"/>
      <c r="C61" s="38" t="s">
        <v>939</v>
      </c>
      <c r="D61" s="38"/>
      <c r="E61" s="38"/>
      <c r="F61" s="38"/>
      <c r="G61" s="38"/>
      <c r="H61" s="38"/>
      <c r="I61" s="38"/>
      <c r="J61" s="38"/>
      <c r="K61" s="38"/>
      <c r="L61" s="38"/>
      <c r="M61" s="38"/>
      <c r="N61" s="38"/>
      <c r="O61" s="38"/>
      <c r="P61" s="38"/>
      <c r="Q61" s="38"/>
      <c r="R61" s="38"/>
      <c r="S61" s="38"/>
      <c r="T61" s="38"/>
      <c r="U61" s="38"/>
      <c r="V61" s="38"/>
      <c r="W61" s="38"/>
      <c r="X61" s="38"/>
      <c r="Y61" s="38"/>
      <c r="Z61" s="38"/>
      <c r="AA61" s="38"/>
    </row>
    <row r="62" spans="1:27" ht="15.95" customHeight="1">
      <c r="A62" s="38"/>
      <c r="C62" s="38" t="s">
        <v>938</v>
      </c>
      <c r="D62" s="38"/>
      <c r="E62" s="38"/>
      <c r="F62" s="38"/>
      <c r="G62" s="38"/>
      <c r="H62" s="38"/>
      <c r="I62" s="38"/>
      <c r="J62" s="38"/>
      <c r="K62" s="38"/>
      <c r="L62" s="38"/>
      <c r="M62" s="38"/>
      <c r="N62" s="38"/>
      <c r="O62" s="38"/>
      <c r="P62" s="38"/>
      <c r="Q62" s="38"/>
      <c r="R62" s="38"/>
      <c r="S62" s="38"/>
      <c r="T62" s="38"/>
      <c r="U62" s="38"/>
      <c r="V62" s="38"/>
      <c r="W62" s="38"/>
      <c r="X62" s="38"/>
      <c r="Y62" s="38"/>
      <c r="Z62" s="38"/>
      <c r="AA62" s="38"/>
    </row>
    <row r="63" spans="1:27" ht="15.95" customHeight="1">
      <c r="A63" s="38"/>
      <c r="B63" s="1030" t="s">
        <v>866</v>
      </c>
      <c r="C63" s="38" t="s">
        <v>937</v>
      </c>
      <c r="D63" s="38"/>
      <c r="E63" s="38"/>
      <c r="F63" s="38"/>
      <c r="G63" s="38"/>
      <c r="H63" s="38"/>
      <c r="I63" s="38"/>
      <c r="J63" s="38"/>
      <c r="K63" s="38"/>
      <c r="L63" s="38"/>
      <c r="M63" s="38"/>
      <c r="N63" s="38"/>
      <c r="O63" s="38"/>
      <c r="P63" s="38"/>
      <c r="Q63" s="38"/>
      <c r="R63" s="38"/>
      <c r="S63" s="38"/>
      <c r="T63" s="38"/>
      <c r="U63" s="38"/>
      <c r="V63" s="38"/>
      <c r="W63" s="38"/>
      <c r="X63" s="38"/>
      <c r="Y63" s="38"/>
      <c r="Z63" s="38"/>
      <c r="AA63" s="38"/>
    </row>
    <row r="64" spans="1:27" ht="15.95" customHeight="1">
      <c r="A64" s="38"/>
      <c r="B64" s="1030" t="s">
        <v>864</v>
      </c>
      <c r="C64" s="38" t="s">
        <v>3456</v>
      </c>
      <c r="D64" s="38"/>
      <c r="E64" s="38"/>
      <c r="F64" s="38"/>
      <c r="G64" s="38"/>
      <c r="H64" s="38"/>
      <c r="I64" s="38"/>
      <c r="J64" s="38"/>
      <c r="K64" s="38"/>
      <c r="L64" s="38"/>
      <c r="M64" s="38"/>
      <c r="N64" s="38"/>
      <c r="O64" s="38"/>
      <c r="P64" s="38"/>
      <c r="Q64" s="38"/>
      <c r="R64" s="38"/>
      <c r="S64" s="38"/>
      <c r="T64" s="38"/>
      <c r="U64" s="38"/>
      <c r="V64" s="38"/>
      <c r="W64" s="38"/>
      <c r="X64" s="38"/>
      <c r="Y64" s="38"/>
      <c r="Z64" s="38"/>
      <c r="AA64" s="38"/>
    </row>
    <row r="65" spans="1:27" ht="15.95" customHeight="1">
      <c r="A65" s="38"/>
      <c r="C65" s="38" t="s">
        <v>3459</v>
      </c>
      <c r="D65" s="38"/>
      <c r="E65" s="38"/>
      <c r="F65" s="38"/>
      <c r="G65" s="38"/>
      <c r="H65" s="38"/>
      <c r="I65" s="38"/>
      <c r="J65" s="38"/>
      <c r="K65" s="38"/>
      <c r="L65" s="38"/>
      <c r="M65" s="38"/>
      <c r="N65" s="38"/>
      <c r="O65" s="38"/>
      <c r="P65" s="38"/>
      <c r="Q65" s="38"/>
      <c r="R65" s="38"/>
      <c r="S65" s="38"/>
      <c r="T65" s="38"/>
      <c r="U65" s="38"/>
      <c r="V65" s="38"/>
      <c r="W65" s="38"/>
      <c r="X65" s="38"/>
      <c r="Y65" s="38"/>
      <c r="Z65" s="38"/>
      <c r="AA65" s="38"/>
    </row>
    <row r="66" spans="1:27" ht="15.95" customHeight="1">
      <c r="A66" s="38"/>
      <c r="C66" s="38" t="s">
        <v>3457</v>
      </c>
      <c r="D66" s="38"/>
      <c r="E66" s="38"/>
      <c r="F66" s="38"/>
      <c r="G66" s="38"/>
      <c r="H66" s="38"/>
      <c r="I66" s="38"/>
      <c r="J66" s="38"/>
      <c r="K66" s="38"/>
      <c r="L66" s="38"/>
      <c r="M66" s="38"/>
      <c r="N66" s="38"/>
      <c r="O66" s="38"/>
      <c r="P66" s="38"/>
      <c r="Q66" s="38"/>
      <c r="R66" s="38"/>
      <c r="S66" s="38"/>
      <c r="T66" s="38"/>
      <c r="U66" s="38"/>
      <c r="V66" s="38"/>
      <c r="W66" s="38"/>
      <c r="X66" s="38"/>
      <c r="Y66" s="38"/>
      <c r="Z66" s="38"/>
      <c r="AA66" s="38"/>
    </row>
    <row r="67" spans="1:27" ht="15.95" customHeight="1">
      <c r="A67" s="38"/>
      <c r="C67" s="38" t="s">
        <v>3458</v>
      </c>
      <c r="D67" s="38"/>
      <c r="E67" s="38"/>
      <c r="F67" s="38"/>
      <c r="G67" s="38"/>
      <c r="H67" s="38"/>
      <c r="I67" s="38"/>
      <c r="J67" s="38"/>
      <c r="K67" s="38"/>
      <c r="L67" s="38"/>
      <c r="M67" s="38"/>
      <c r="N67" s="38"/>
      <c r="O67" s="38"/>
      <c r="P67" s="38"/>
      <c r="Q67" s="38"/>
      <c r="R67" s="38"/>
      <c r="S67" s="38"/>
      <c r="T67" s="38"/>
      <c r="U67" s="38"/>
      <c r="V67" s="38"/>
      <c r="W67" s="38"/>
      <c r="X67" s="38"/>
      <c r="Y67" s="38"/>
      <c r="Z67" s="38"/>
      <c r="AA67" s="38"/>
    </row>
    <row r="68" spans="1:27" ht="15.95" customHeight="1">
      <c r="A68" s="38"/>
      <c r="C68" s="38" t="s">
        <v>2383</v>
      </c>
      <c r="D68" s="38"/>
      <c r="E68" s="38"/>
      <c r="F68" s="38"/>
      <c r="G68" s="38"/>
      <c r="H68" s="38"/>
      <c r="I68" s="38"/>
      <c r="J68" s="38"/>
      <c r="K68" s="38"/>
      <c r="L68" s="38"/>
      <c r="M68" s="38"/>
      <c r="N68" s="38"/>
      <c r="O68" s="38"/>
      <c r="P68" s="38"/>
      <c r="Q68" s="38"/>
      <c r="R68" s="38"/>
      <c r="S68" s="38"/>
      <c r="T68" s="38"/>
      <c r="U68" s="38"/>
      <c r="V68" s="38"/>
      <c r="W68" s="38"/>
      <c r="X68" s="38"/>
      <c r="Y68" s="38"/>
      <c r="Z68" s="38"/>
      <c r="AA68" s="38"/>
    </row>
    <row r="69" spans="1:27" ht="15.95" customHeight="1">
      <c r="A69" s="38"/>
      <c r="C69" s="38" t="s">
        <v>2384</v>
      </c>
      <c r="D69" s="38"/>
      <c r="E69" s="38"/>
      <c r="F69" s="38"/>
      <c r="G69" s="38"/>
      <c r="H69" s="38"/>
      <c r="I69" s="38"/>
      <c r="J69" s="38"/>
      <c r="K69" s="38"/>
      <c r="L69" s="38"/>
      <c r="M69" s="38"/>
      <c r="N69" s="38"/>
      <c r="O69" s="38"/>
      <c r="P69" s="38"/>
      <c r="Q69" s="38"/>
      <c r="R69" s="38"/>
      <c r="S69" s="38"/>
      <c r="T69" s="38"/>
      <c r="U69" s="38"/>
      <c r="V69" s="38"/>
      <c r="W69" s="38"/>
      <c r="X69" s="38"/>
      <c r="Y69" s="38"/>
      <c r="Z69" s="38"/>
      <c r="AA69" s="38"/>
    </row>
    <row r="70" spans="1:27" ht="15.95" customHeight="1">
      <c r="A70" s="38"/>
      <c r="C70" s="38" t="s">
        <v>2385</v>
      </c>
      <c r="D70" s="38"/>
      <c r="E70" s="38"/>
      <c r="F70" s="38"/>
      <c r="G70" s="38"/>
      <c r="H70" s="38"/>
      <c r="I70" s="38"/>
      <c r="J70" s="38"/>
      <c r="K70" s="38"/>
      <c r="L70" s="38"/>
      <c r="M70" s="38"/>
      <c r="N70" s="38"/>
      <c r="O70" s="38"/>
      <c r="P70" s="38"/>
      <c r="Q70" s="38"/>
      <c r="R70" s="38"/>
      <c r="S70" s="38"/>
      <c r="T70" s="38"/>
      <c r="U70" s="38"/>
      <c r="V70" s="38"/>
      <c r="W70" s="38"/>
      <c r="X70" s="38"/>
      <c r="Y70" s="38"/>
      <c r="Z70" s="38"/>
      <c r="AA70" s="38"/>
    </row>
    <row r="71" spans="1:27" ht="15.95" customHeight="1">
      <c r="A71" s="38"/>
      <c r="C71" s="38" t="s">
        <v>936</v>
      </c>
      <c r="D71" s="38"/>
      <c r="E71" s="38"/>
      <c r="F71" s="38"/>
      <c r="G71" s="100"/>
      <c r="H71" s="100"/>
      <c r="I71" s="100"/>
      <c r="J71" s="100"/>
      <c r="K71" s="100"/>
      <c r="L71" s="38"/>
      <c r="M71" s="38"/>
      <c r="N71" s="38"/>
      <c r="O71" s="38"/>
      <c r="P71" s="38"/>
      <c r="Q71" s="38"/>
      <c r="R71" s="38"/>
      <c r="S71" s="38"/>
      <c r="T71" s="38"/>
      <c r="U71" s="38"/>
      <c r="V71" s="38"/>
      <c r="W71" s="38"/>
      <c r="X71" s="38"/>
      <c r="Y71" s="38"/>
      <c r="Z71" s="38"/>
      <c r="AA71" s="38"/>
    </row>
    <row r="72" spans="1:27" ht="15.95" customHeight="1">
      <c r="A72" s="38"/>
      <c r="C72" s="38" t="s">
        <v>935</v>
      </c>
      <c r="D72" s="38"/>
      <c r="E72" s="38"/>
      <c r="F72" s="38"/>
      <c r="G72" s="100"/>
      <c r="H72" s="100"/>
      <c r="I72" s="100"/>
      <c r="J72" s="100"/>
      <c r="K72" s="100"/>
      <c r="L72" s="38"/>
      <c r="M72" s="38"/>
      <c r="N72" s="38"/>
      <c r="O72" s="38"/>
      <c r="P72" s="38"/>
      <c r="Q72" s="38"/>
      <c r="R72" s="38"/>
      <c r="S72" s="38"/>
      <c r="T72" s="38"/>
      <c r="U72" s="38"/>
      <c r="V72" s="38"/>
      <c r="W72" s="38"/>
      <c r="X72" s="38"/>
      <c r="Y72" s="38"/>
      <c r="Z72" s="38"/>
      <c r="AA72" s="38"/>
    </row>
    <row r="73" spans="1:27" ht="15.95" customHeight="1">
      <c r="A73" s="38"/>
      <c r="B73" s="1030" t="s">
        <v>862</v>
      </c>
      <c r="C73" s="38" t="s">
        <v>2542</v>
      </c>
      <c r="D73" s="38"/>
      <c r="E73" s="38"/>
      <c r="F73" s="38"/>
      <c r="G73" s="100"/>
      <c r="H73" s="100"/>
      <c r="I73" s="100"/>
      <c r="J73" s="100"/>
      <c r="K73" s="100"/>
      <c r="L73" s="38"/>
      <c r="M73" s="38"/>
      <c r="N73" s="38"/>
      <c r="O73" s="38"/>
      <c r="P73" s="38"/>
      <c r="Q73" s="38"/>
      <c r="R73" s="38"/>
      <c r="S73" s="38"/>
      <c r="T73" s="38"/>
      <c r="U73" s="38"/>
      <c r="V73" s="38"/>
      <c r="W73" s="38"/>
      <c r="X73" s="38"/>
      <c r="Y73" s="38"/>
      <c r="Z73" s="38"/>
      <c r="AA73" s="38"/>
    </row>
    <row r="74" spans="1:27" ht="15.95" customHeight="1">
      <c r="A74" s="38"/>
      <c r="B74" s="1030" t="s">
        <v>934</v>
      </c>
      <c r="C74" s="38" t="s">
        <v>933</v>
      </c>
      <c r="D74" s="38"/>
      <c r="E74" s="38"/>
      <c r="F74" s="38"/>
      <c r="G74" s="38"/>
      <c r="H74" s="38"/>
      <c r="I74" s="38"/>
      <c r="J74" s="38"/>
      <c r="K74" s="38"/>
      <c r="L74" s="38"/>
      <c r="M74" s="38"/>
      <c r="N74" s="38"/>
      <c r="O74" s="38"/>
      <c r="P74" s="38"/>
      <c r="Q74" s="38"/>
      <c r="R74" s="38"/>
      <c r="S74" s="38"/>
      <c r="T74" s="38"/>
      <c r="U74" s="38"/>
      <c r="V74" s="38"/>
      <c r="W74" s="38"/>
      <c r="X74" s="38"/>
      <c r="Y74" s="38"/>
      <c r="Z74" s="38"/>
      <c r="AA74" s="38"/>
    </row>
    <row r="75" spans="1:27" ht="15.95" customHeight="1">
      <c r="A75" s="38"/>
      <c r="B75" s="1030" t="s">
        <v>932</v>
      </c>
      <c r="C75" s="38" t="s">
        <v>931</v>
      </c>
      <c r="D75" s="38"/>
      <c r="E75" s="38"/>
      <c r="F75" s="38"/>
      <c r="G75" s="38"/>
      <c r="H75" s="38"/>
      <c r="I75" s="38"/>
      <c r="J75" s="38"/>
      <c r="K75" s="38"/>
      <c r="L75" s="38"/>
      <c r="M75" s="38"/>
      <c r="N75" s="38"/>
      <c r="O75" s="38"/>
      <c r="P75" s="38"/>
      <c r="Q75" s="38"/>
      <c r="R75" s="38"/>
      <c r="S75" s="38"/>
      <c r="T75" s="38"/>
      <c r="U75" s="38"/>
      <c r="V75" s="38"/>
      <c r="W75" s="38"/>
      <c r="X75" s="38"/>
      <c r="Y75" s="38"/>
      <c r="Z75" s="38"/>
      <c r="AA75" s="38"/>
    </row>
    <row r="76" spans="1:27" ht="15.95" customHeight="1">
      <c r="A76" s="38"/>
      <c r="C76" s="38" t="s">
        <v>930</v>
      </c>
      <c r="D76" s="38"/>
      <c r="E76" s="38"/>
      <c r="F76" s="38"/>
      <c r="G76" s="38"/>
      <c r="H76" s="38"/>
      <c r="I76" s="38"/>
      <c r="J76" s="38"/>
      <c r="K76" s="38"/>
      <c r="L76" s="38"/>
      <c r="M76" s="38"/>
      <c r="N76" s="38"/>
      <c r="O76" s="38"/>
      <c r="P76" s="38"/>
      <c r="Q76" s="38"/>
      <c r="R76" s="38"/>
      <c r="S76" s="38"/>
      <c r="T76" s="38"/>
      <c r="U76" s="38"/>
      <c r="V76" s="38"/>
      <c r="W76" s="38"/>
      <c r="X76" s="38"/>
      <c r="Y76" s="38"/>
      <c r="Z76" s="38"/>
      <c r="AA76" s="38"/>
    </row>
    <row r="77" spans="1:27" ht="15.95" customHeight="1">
      <c r="A77" s="38"/>
      <c r="C77" s="38" t="s">
        <v>929</v>
      </c>
      <c r="D77" s="38"/>
      <c r="E77" s="38"/>
      <c r="F77" s="38"/>
      <c r="G77" s="38"/>
      <c r="H77" s="38"/>
      <c r="I77" s="38"/>
      <c r="J77" s="38"/>
      <c r="K77" s="38"/>
      <c r="L77" s="38"/>
      <c r="M77" s="38"/>
      <c r="N77" s="38"/>
      <c r="O77" s="38"/>
      <c r="P77" s="38"/>
      <c r="Q77" s="38"/>
      <c r="R77" s="38"/>
      <c r="S77" s="38"/>
      <c r="T77" s="38"/>
      <c r="U77" s="38"/>
      <c r="V77" s="38"/>
      <c r="W77" s="38"/>
      <c r="X77" s="38"/>
      <c r="Y77" s="38"/>
      <c r="Z77" s="38"/>
      <c r="AA77" s="38"/>
    </row>
    <row r="78" spans="1:27" ht="15.95" customHeight="1">
      <c r="A78" s="38"/>
      <c r="C78" s="38" t="s">
        <v>928</v>
      </c>
      <c r="D78" s="38"/>
      <c r="E78" s="38"/>
      <c r="F78" s="38"/>
      <c r="G78" s="38"/>
      <c r="H78" s="38"/>
      <c r="I78" s="38"/>
      <c r="J78" s="38"/>
      <c r="K78" s="38"/>
      <c r="L78" s="38"/>
      <c r="M78" s="38"/>
      <c r="N78" s="38"/>
      <c r="O78" s="38"/>
      <c r="P78" s="38"/>
      <c r="Q78" s="38"/>
      <c r="R78" s="38"/>
      <c r="S78" s="38"/>
      <c r="T78" s="38"/>
      <c r="U78" s="38"/>
      <c r="V78" s="38"/>
      <c r="W78" s="38"/>
      <c r="X78" s="38"/>
      <c r="Y78" s="38"/>
      <c r="Z78" s="38"/>
      <c r="AA78" s="38"/>
    </row>
    <row r="79" spans="1:27" ht="15.95" customHeight="1">
      <c r="A79" s="38"/>
      <c r="B79" s="1030" t="s">
        <v>927</v>
      </c>
      <c r="C79" s="38" t="s">
        <v>926</v>
      </c>
      <c r="D79" s="38"/>
      <c r="E79" s="38"/>
      <c r="F79" s="38"/>
      <c r="G79" s="38"/>
      <c r="H79" s="38"/>
      <c r="I79" s="38"/>
      <c r="J79" s="38"/>
      <c r="K79" s="38"/>
      <c r="L79" s="38"/>
      <c r="M79" s="38"/>
      <c r="N79" s="38"/>
      <c r="O79" s="38"/>
      <c r="P79" s="38"/>
      <c r="Q79" s="38"/>
      <c r="R79" s="38"/>
      <c r="S79" s="38"/>
      <c r="T79" s="38"/>
      <c r="U79" s="38"/>
      <c r="V79" s="38"/>
      <c r="W79" s="38"/>
      <c r="X79" s="38"/>
      <c r="Y79" s="38"/>
      <c r="Z79" s="38"/>
      <c r="AA79" s="38"/>
    </row>
    <row r="80" spans="1:27" ht="15.95" customHeight="1">
      <c r="A80" s="38"/>
      <c r="C80" s="38" t="s">
        <v>925</v>
      </c>
      <c r="D80" s="38"/>
      <c r="E80" s="38"/>
      <c r="F80" s="38"/>
      <c r="G80" s="38"/>
      <c r="H80" s="38"/>
      <c r="I80" s="38"/>
      <c r="J80" s="38"/>
      <c r="K80" s="38"/>
      <c r="L80" s="38"/>
      <c r="M80" s="38"/>
      <c r="N80" s="38"/>
      <c r="O80" s="38"/>
      <c r="P80" s="38"/>
      <c r="Q80" s="38"/>
      <c r="R80" s="38"/>
      <c r="S80" s="38"/>
      <c r="T80" s="38"/>
      <c r="U80" s="38"/>
      <c r="V80" s="38"/>
      <c r="W80" s="38"/>
      <c r="X80" s="38"/>
      <c r="Y80" s="38"/>
      <c r="Z80" s="38"/>
      <c r="AA80" s="38"/>
    </row>
    <row r="81" spans="1:29" ht="15.95" customHeight="1">
      <c r="A81" s="38"/>
      <c r="B81" s="1030" t="s">
        <v>924</v>
      </c>
      <c r="C81" s="38" t="s">
        <v>923</v>
      </c>
      <c r="D81" s="38"/>
      <c r="E81" s="38"/>
      <c r="F81" s="38"/>
      <c r="G81" s="38"/>
      <c r="H81" s="38"/>
      <c r="I81" s="38"/>
      <c r="J81" s="38"/>
      <c r="K81" s="38"/>
      <c r="L81" s="38"/>
      <c r="M81" s="38"/>
      <c r="N81" s="38"/>
      <c r="O81" s="38"/>
      <c r="P81" s="38"/>
      <c r="Q81" s="38"/>
      <c r="R81" s="38"/>
      <c r="S81" s="38"/>
      <c r="T81" s="38"/>
      <c r="U81" s="38"/>
      <c r="V81" s="38"/>
      <c r="W81" s="38"/>
      <c r="X81" s="38"/>
      <c r="Y81" s="38"/>
      <c r="Z81" s="38"/>
      <c r="AA81" s="38"/>
    </row>
    <row r="82" spans="1:29" ht="15.95" customHeight="1">
      <c r="A82" s="38"/>
      <c r="C82" s="38" t="s">
        <v>922</v>
      </c>
      <c r="D82" s="38"/>
      <c r="E82" s="38"/>
      <c r="F82" s="38"/>
      <c r="G82" s="38"/>
      <c r="H82" s="38"/>
      <c r="I82" s="38"/>
      <c r="J82" s="38"/>
      <c r="K82" s="38"/>
      <c r="L82" s="38"/>
      <c r="M82" s="38"/>
      <c r="N82" s="38"/>
      <c r="O82" s="38"/>
      <c r="P82" s="38"/>
      <c r="Q82" s="38"/>
      <c r="R82" s="38"/>
      <c r="S82" s="38"/>
      <c r="T82" s="38"/>
      <c r="U82" s="38"/>
      <c r="V82" s="38"/>
      <c r="W82" s="38"/>
      <c r="X82" s="38"/>
      <c r="Y82" s="38"/>
      <c r="Z82" s="38"/>
      <c r="AA82" s="38"/>
    </row>
    <row r="83" spans="1:29" ht="15.95" customHeight="1">
      <c r="A83" s="38"/>
      <c r="C83" s="38" t="s">
        <v>2386</v>
      </c>
      <c r="D83" s="38"/>
      <c r="E83" s="38"/>
      <c r="F83" s="38"/>
      <c r="G83" s="38"/>
      <c r="H83" s="38"/>
      <c r="I83" s="38"/>
      <c r="J83" s="38"/>
      <c r="K83" s="38"/>
      <c r="L83" s="38"/>
      <c r="M83" s="38"/>
      <c r="N83" s="38"/>
      <c r="O83" s="38"/>
      <c r="P83" s="38"/>
      <c r="Q83" s="38"/>
      <c r="R83" s="38"/>
      <c r="S83" s="38"/>
      <c r="T83" s="38"/>
      <c r="U83" s="38"/>
      <c r="V83" s="38"/>
      <c r="W83" s="38"/>
      <c r="X83" s="38"/>
      <c r="Y83" s="38"/>
      <c r="Z83" s="38"/>
      <c r="AA83" s="38"/>
    </row>
    <row r="84" spans="1:29" ht="15.95" customHeight="1">
      <c r="A84" s="38"/>
      <c r="B84" s="1030" t="s">
        <v>921</v>
      </c>
      <c r="C84" s="38" t="s">
        <v>920</v>
      </c>
      <c r="D84" s="38"/>
      <c r="E84" s="38"/>
      <c r="F84" s="38"/>
      <c r="G84" s="38"/>
      <c r="H84" s="38"/>
      <c r="I84" s="38"/>
      <c r="J84" s="38"/>
      <c r="K84" s="38"/>
      <c r="L84" s="38"/>
      <c r="M84" s="38"/>
      <c r="N84" s="38"/>
      <c r="O84" s="38"/>
      <c r="P84" s="38"/>
      <c r="Q84" s="38"/>
      <c r="R84" s="38"/>
      <c r="S84" s="38"/>
      <c r="T84" s="38"/>
      <c r="U84" s="38"/>
      <c r="V84" s="38"/>
      <c r="W84" s="38"/>
      <c r="X84" s="38"/>
      <c r="Y84" s="38"/>
      <c r="Z84" s="38"/>
      <c r="AA84" s="38"/>
    </row>
    <row r="85" spans="1:29" ht="15.95" customHeight="1">
      <c r="A85" s="38"/>
      <c r="C85" s="38" t="s">
        <v>919</v>
      </c>
      <c r="D85" s="38"/>
      <c r="E85" s="38"/>
      <c r="F85" s="38"/>
      <c r="G85" s="38"/>
      <c r="H85" s="38"/>
      <c r="I85" s="38"/>
      <c r="J85" s="38"/>
      <c r="K85" s="38"/>
      <c r="L85" s="38"/>
      <c r="M85" s="38"/>
      <c r="N85" s="38"/>
      <c r="O85" s="38"/>
      <c r="P85" s="38"/>
      <c r="Q85" s="38"/>
      <c r="R85" s="38"/>
      <c r="S85" s="38"/>
      <c r="T85" s="38"/>
      <c r="U85" s="38"/>
      <c r="V85" s="38"/>
      <c r="W85" s="38"/>
      <c r="X85" s="38"/>
      <c r="Y85" s="38"/>
      <c r="Z85" s="38"/>
      <c r="AA85" s="38"/>
    </row>
    <row r="86" spans="1:29" ht="15.95" customHeight="1">
      <c r="A86" s="38"/>
      <c r="B86" s="1030" t="s">
        <v>918</v>
      </c>
      <c r="C86" s="38" t="s">
        <v>917</v>
      </c>
      <c r="D86" s="38"/>
      <c r="E86" s="38"/>
      <c r="F86" s="38"/>
      <c r="G86" s="38"/>
      <c r="H86" s="38"/>
      <c r="I86" s="38"/>
      <c r="J86" s="38"/>
      <c r="K86" s="38"/>
      <c r="L86" s="38"/>
      <c r="M86" s="38"/>
      <c r="N86" s="38"/>
      <c r="O86" s="38"/>
      <c r="P86" s="38"/>
      <c r="Q86" s="38"/>
      <c r="R86" s="38"/>
      <c r="S86" s="38"/>
      <c r="T86" s="38"/>
      <c r="U86" s="38"/>
      <c r="V86" s="38"/>
      <c r="W86" s="38"/>
      <c r="X86" s="38"/>
      <c r="Y86" s="38"/>
      <c r="Z86" s="38"/>
      <c r="AA86" s="38"/>
    </row>
    <row r="87" spans="1:29" ht="15.95" customHeight="1">
      <c r="A87" s="38"/>
      <c r="B87" s="1030" t="s">
        <v>916</v>
      </c>
      <c r="C87" s="2126" t="s">
        <v>3781</v>
      </c>
      <c r="D87" s="2126"/>
      <c r="E87" s="2126"/>
      <c r="F87" s="2126"/>
      <c r="G87" s="2126"/>
      <c r="H87" s="2126"/>
      <c r="I87" s="2126"/>
      <c r="J87" s="2126"/>
      <c r="K87" s="2126"/>
      <c r="L87" s="2126"/>
      <c r="M87" s="2126"/>
      <c r="N87" s="2126"/>
      <c r="O87" s="2126"/>
      <c r="P87" s="2126"/>
      <c r="Q87" s="2126"/>
      <c r="R87" s="2126"/>
      <c r="S87" s="2126"/>
      <c r="T87" s="2126"/>
      <c r="U87" s="2126"/>
      <c r="V87" s="2126"/>
      <c r="W87" s="2126"/>
      <c r="X87" s="2126"/>
      <c r="Y87" s="2126"/>
      <c r="Z87" s="2126"/>
      <c r="AA87" s="1224"/>
      <c r="AB87" s="1224"/>
      <c r="AC87" s="1224"/>
    </row>
    <row r="88" spans="1:29" ht="15.95" customHeight="1">
      <c r="A88" s="38"/>
      <c r="C88" s="2126"/>
      <c r="D88" s="2126"/>
      <c r="E88" s="2126"/>
      <c r="F88" s="2126"/>
      <c r="G88" s="2126"/>
      <c r="H88" s="2126"/>
      <c r="I88" s="2126"/>
      <c r="J88" s="2126"/>
      <c r="K88" s="2126"/>
      <c r="L88" s="2126"/>
      <c r="M88" s="2126"/>
      <c r="N88" s="2126"/>
      <c r="O88" s="2126"/>
      <c r="P88" s="2126"/>
      <c r="Q88" s="2126"/>
      <c r="R88" s="2126"/>
      <c r="S88" s="2126"/>
      <c r="T88" s="2126"/>
      <c r="U88" s="2126"/>
      <c r="V88" s="2126"/>
      <c r="W88" s="2126"/>
      <c r="X88" s="2126"/>
      <c r="Y88" s="2126"/>
      <c r="Z88" s="2126"/>
      <c r="AA88" s="1224"/>
      <c r="AB88" s="1224"/>
      <c r="AC88" s="1224"/>
    </row>
    <row r="89" spans="1:29" ht="15.95" customHeight="1">
      <c r="A89" s="38"/>
      <c r="C89" s="2126"/>
      <c r="D89" s="2126"/>
      <c r="E89" s="2126"/>
      <c r="F89" s="2126"/>
      <c r="G89" s="2126"/>
      <c r="H89" s="2126"/>
      <c r="I89" s="2126"/>
      <c r="J89" s="2126"/>
      <c r="K89" s="2126"/>
      <c r="L89" s="2126"/>
      <c r="M89" s="2126"/>
      <c r="N89" s="2126"/>
      <c r="O89" s="2126"/>
      <c r="P89" s="2126"/>
      <c r="Q89" s="2126"/>
      <c r="R89" s="2126"/>
      <c r="S89" s="2126"/>
      <c r="T89" s="2126"/>
      <c r="U89" s="2126"/>
      <c r="V89" s="2126"/>
      <c r="W89" s="2126"/>
      <c r="X89" s="2126"/>
      <c r="Y89" s="2126"/>
      <c r="Z89" s="2126"/>
      <c r="AA89" s="1224"/>
      <c r="AB89" s="1224"/>
      <c r="AC89" s="1224"/>
    </row>
    <row r="90" spans="1:29" ht="15.95" customHeight="1">
      <c r="A90" s="38"/>
      <c r="C90" s="2126"/>
      <c r="D90" s="2126"/>
      <c r="E90" s="2126"/>
      <c r="F90" s="2126"/>
      <c r="G90" s="2126"/>
      <c r="H90" s="2126"/>
      <c r="I90" s="2126"/>
      <c r="J90" s="2126"/>
      <c r="K90" s="2126"/>
      <c r="L90" s="2126"/>
      <c r="M90" s="2126"/>
      <c r="N90" s="2126"/>
      <c r="O90" s="2126"/>
      <c r="P90" s="2126"/>
      <c r="Q90" s="2126"/>
      <c r="R90" s="2126"/>
      <c r="S90" s="2126"/>
      <c r="T90" s="2126"/>
      <c r="U90" s="2126"/>
      <c r="V90" s="2126"/>
      <c r="W90" s="2126"/>
      <c r="X90" s="2126"/>
      <c r="Y90" s="2126"/>
      <c r="Z90" s="2126"/>
      <c r="AA90" s="1224"/>
      <c r="AB90" s="1224"/>
      <c r="AC90" s="1224"/>
    </row>
    <row r="91" spans="1:29" ht="15.95" customHeight="1">
      <c r="A91" s="38"/>
      <c r="C91" s="2126"/>
      <c r="D91" s="2126"/>
      <c r="E91" s="2126"/>
      <c r="F91" s="2126"/>
      <c r="G91" s="2126"/>
      <c r="H91" s="2126"/>
      <c r="I91" s="2126"/>
      <c r="J91" s="2126"/>
      <c r="K91" s="2126"/>
      <c r="L91" s="2126"/>
      <c r="M91" s="2126"/>
      <c r="N91" s="2126"/>
      <c r="O91" s="2126"/>
      <c r="P91" s="2126"/>
      <c r="Q91" s="2126"/>
      <c r="R91" s="2126"/>
      <c r="S91" s="2126"/>
      <c r="T91" s="2126"/>
      <c r="U91" s="2126"/>
      <c r="V91" s="2126"/>
      <c r="W91" s="2126"/>
      <c r="X91" s="2126"/>
      <c r="Y91" s="2126"/>
      <c r="Z91" s="2126"/>
      <c r="AA91" s="1224"/>
      <c r="AB91" s="1224"/>
      <c r="AC91" s="1224"/>
    </row>
    <row r="92" spans="1:29" ht="15.95" customHeight="1">
      <c r="A92" s="38"/>
      <c r="C92" s="2126"/>
      <c r="D92" s="2126"/>
      <c r="E92" s="2126"/>
      <c r="F92" s="2126"/>
      <c r="G92" s="2126"/>
      <c r="H92" s="2126"/>
      <c r="I92" s="2126"/>
      <c r="J92" s="2126"/>
      <c r="K92" s="2126"/>
      <c r="L92" s="2126"/>
      <c r="M92" s="2126"/>
      <c r="N92" s="2126"/>
      <c r="O92" s="2126"/>
      <c r="P92" s="2126"/>
      <c r="Q92" s="2126"/>
      <c r="R92" s="2126"/>
      <c r="S92" s="2126"/>
      <c r="T92" s="2126"/>
      <c r="U92" s="2126"/>
      <c r="V92" s="2126"/>
      <c r="W92" s="2126"/>
      <c r="X92" s="2126"/>
      <c r="Y92" s="2126"/>
      <c r="Z92" s="2126"/>
      <c r="AA92" s="1224"/>
      <c r="AB92" s="1224"/>
      <c r="AC92" s="1224"/>
    </row>
    <row r="93" spans="1:29" ht="15.95" customHeight="1">
      <c r="A93" s="38"/>
      <c r="B93" s="1237" t="s">
        <v>915</v>
      </c>
      <c r="C93" s="2125" t="s">
        <v>3777</v>
      </c>
      <c r="D93" s="2125"/>
      <c r="E93" s="2125"/>
      <c r="F93" s="2125"/>
      <c r="G93" s="2125"/>
      <c r="H93" s="2125"/>
      <c r="I93" s="2125"/>
      <c r="J93" s="2125"/>
      <c r="K93" s="2125"/>
      <c r="L93" s="2125"/>
      <c r="M93" s="2125"/>
      <c r="N93" s="2125"/>
      <c r="O93" s="2125"/>
      <c r="P93" s="2125"/>
      <c r="Q93" s="2125"/>
      <c r="R93" s="2125"/>
      <c r="S93" s="2125"/>
      <c r="T93" s="2125"/>
      <c r="U93" s="2125"/>
      <c r="V93" s="2125"/>
      <c r="W93" s="2125"/>
      <c r="X93" s="2125"/>
      <c r="Y93" s="2125"/>
      <c r="Z93" s="2125"/>
      <c r="AA93" s="1224"/>
      <c r="AB93" s="1224"/>
      <c r="AC93" s="1224"/>
    </row>
    <row r="94" spans="1:29" ht="15.95" customHeight="1">
      <c r="A94" s="38"/>
      <c r="B94" s="1030"/>
      <c r="C94" s="2125"/>
      <c r="D94" s="2125"/>
      <c r="E94" s="2125"/>
      <c r="F94" s="2125"/>
      <c r="G94" s="2125"/>
      <c r="H94" s="2125"/>
      <c r="I94" s="2125"/>
      <c r="J94" s="2125"/>
      <c r="K94" s="2125"/>
      <c r="L94" s="2125"/>
      <c r="M94" s="2125"/>
      <c r="N94" s="2125"/>
      <c r="O94" s="2125"/>
      <c r="P94" s="2125"/>
      <c r="Q94" s="2125"/>
      <c r="R94" s="2125"/>
      <c r="S94" s="2125"/>
      <c r="T94" s="2125"/>
      <c r="U94" s="2125"/>
      <c r="V94" s="2125"/>
      <c r="W94" s="2125"/>
      <c r="X94" s="2125"/>
      <c r="Y94" s="2125"/>
      <c r="Z94" s="2125"/>
      <c r="AA94" s="1224"/>
      <c r="AB94" s="1224"/>
      <c r="AC94" s="1224"/>
    </row>
    <row r="95" spans="1:29" ht="15.95" customHeight="1">
      <c r="A95" s="38"/>
      <c r="C95" s="2125"/>
      <c r="D95" s="2125"/>
      <c r="E95" s="2125"/>
      <c r="F95" s="2125"/>
      <c r="G95" s="2125"/>
      <c r="H95" s="2125"/>
      <c r="I95" s="2125"/>
      <c r="J95" s="2125"/>
      <c r="K95" s="2125"/>
      <c r="L95" s="2125"/>
      <c r="M95" s="2125"/>
      <c r="N95" s="2125"/>
      <c r="O95" s="2125"/>
      <c r="P95" s="2125"/>
      <c r="Q95" s="2125"/>
      <c r="R95" s="2125"/>
      <c r="S95" s="2125"/>
      <c r="T95" s="2125"/>
      <c r="U95" s="2125"/>
      <c r="V95" s="2125"/>
      <c r="W95" s="2125"/>
      <c r="X95" s="2125"/>
      <c r="Y95" s="2125"/>
      <c r="Z95" s="2125"/>
      <c r="AA95" s="1224"/>
      <c r="AB95" s="1224"/>
      <c r="AC95" s="1224"/>
    </row>
    <row r="96" spans="1:29" ht="15.95" customHeight="1">
      <c r="A96" s="38"/>
      <c r="C96" s="2125"/>
      <c r="D96" s="2125"/>
      <c r="E96" s="2125"/>
      <c r="F96" s="2125"/>
      <c r="G96" s="2125"/>
      <c r="H96" s="2125"/>
      <c r="I96" s="2125"/>
      <c r="J96" s="2125"/>
      <c r="K96" s="2125"/>
      <c r="L96" s="2125"/>
      <c r="M96" s="2125"/>
      <c r="N96" s="2125"/>
      <c r="O96" s="2125"/>
      <c r="P96" s="2125"/>
      <c r="Q96" s="2125"/>
      <c r="R96" s="2125"/>
      <c r="S96" s="2125"/>
      <c r="T96" s="2125"/>
      <c r="U96" s="2125"/>
      <c r="V96" s="2125"/>
      <c r="W96" s="2125"/>
      <c r="X96" s="2125"/>
      <c r="Y96" s="2125"/>
      <c r="Z96" s="2125"/>
      <c r="AA96" s="1224"/>
      <c r="AB96" s="1224"/>
      <c r="AC96" s="1224"/>
    </row>
    <row r="97" spans="1:29" ht="15.95" customHeight="1">
      <c r="A97" s="38"/>
      <c r="C97" s="2125"/>
      <c r="D97" s="2125"/>
      <c r="E97" s="2125"/>
      <c r="F97" s="2125"/>
      <c r="G97" s="2125"/>
      <c r="H97" s="2125"/>
      <c r="I97" s="2125"/>
      <c r="J97" s="2125"/>
      <c r="K97" s="2125"/>
      <c r="L97" s="2125"/>
      <c r="M97" s="2125"/>
      <c r="N97" s="2125"/>
      <c r="O97" s="2125"/>
      <c r="P97" s="2125"/>
      <c r="Q97" s="2125"/>
      <c r="R97" s="2125"/>
      <c r="S97" s="2125"/>
      <c r="T97" s="2125"/>
      <c r="U97" s="2125"/>
      <c r="V97" s="2125"/>
      <c r="W97" s="2125"/>
      <c r="X97" s="2125"/>
      <c r="Y97" s="2125"/>
      <c r="Z97" s="2125"/>
      <c r="AA97" s="1224"/>
      <c r="AB97" s="1224"/>
      <c r="AC97" s="1224"/>
    </row>
    <row r="98" spans="1:29" ht="15.95" customHeight="1">
      <c r="A98" s="38"/>
      <c r="C98" s="2125"/>
      <c r="D98" s="2125"/>
      <c r="E98" s="2125"/>
      <c r="F98" s="2125"/>
      <c r="G98" s="2125"/>
      <c r="H98" s="2125"/>
      <c r="I98" s="2125"/>
      <c r="J98" s="2125"/>
      <c r="K98" s="2125"/>
      <c r="L98" s="2125"/>
      <c r="M98" s="2125"/>
      <c r="N98" s="2125"/>
      <c r="O98" s="2125"/>
      <c r="P98" s="2125"/>
      <c r="Q98" s="2125"/>
      <c r="R98" s="2125"/>
      <c r="S98" s="2125"/>
      <c r="T98" s="2125"/>
      <c r="U98" s="2125"/>
      <c r="V98" s="2125"/>
      <c r="W98" s="2125"/>
      <c r="X98" s="2125"/>
      <c r="Y98" s="2125"/>
      <c r="Z98" s="2125"/>
      <c r="AA98" s="1224"/>
      <c r="AB98" s="1224"/>
      <c r="AC98" s="1224"/>
    </row>
    <row r="99" spans="1:29" ht="15.95" customHeight="1">
      <c r="A99" s="38"/>
      <c r="C99" s="2125"/>
      <c r="D99" s="2125"/>
      <c r="E99" s="2125"/>
      <c r="F99" s="2125"/>
      <c r="G99" s="2125"/>
      <c r="H99" s="2125"/>
      <c r="I99" s="2125"/>
      <c r="J99" s="2125"/>
      <c r="K99" s="2125"/>
      <c r="L99" s="2125"/>
      <c r="M99" s="2125"/>
      <c r="N99" s="2125"/>
      <c r="O99" s="2125"/>
      <c r="P99" s="2125"/>
      <c r="Q99" s="2125"/>
      <c r="R99" s="2125"/>
      <c r="S99" s="2125"/>
      <c r="T99" s="2125"/>
      <c r="U99" s="2125"/>
      <c r="V99" s="2125"/>
      <c r="W99" s="2125"/>
      <c r="X99" s="2125"/>
      <c r="Y99" s="2125"/>
      <c r="Z99" s="2125"/>
      <c r="AA99" s="1224"/>
      <c r="AB99" s="1224"/>
      <c r="AC99" s="1224"/>
    </row>
    <row r="100" spans="1:29" ht="15.95" customHeight="1">
      <c r="A100" s="38"/>
      <c r="C100" s="2125"/>
      <c r="D100" s="2125"/>
      <c r="E100" s="2125"/>
      <c r="F100" s="2125"/>
      <c r="G100" s="2125"/>
      <c r="H100" s="2125"/>
      <c r="I100" s="2125"/>
      <c r="J100" s="2125"/>
      <c r="K100" s="2125"/>
      <c r="L100" s="2125"/>
      <c r="M100" s="2125"/>
      <c r="N100" s="2125"/>
      <c r="O100" s="2125"/>
      <c r="P100" s="2125"/>
      <c r="Q100" s="2125"/>
      <c r="R100" s="2125"/>
      <c r="S100" s="2125"/>
      <c r="T100" s="2125"/>
      <c r="U100" s="2125"/>
      <c r="V100" s="2125"/>
      <c r="W100" s="2125"/>
      <c r="X100" s="2125"/>
      <c r="Y100" s="2125"/>
      <c r="Z100" s="2125"/>
      <c r="AA100" s="1224"/>
      <c r="AB100" s="1224"/>
      <c r="AC100" s="1224"/>
    </row>
    <row r="101" spans="1:29" ht="15.95" customHeight="1">
      <c r="A101" s="38"/>
      <c r="C101" s="2125"/>
      <c r="D101" s="2125"/>
      <c r="E101" s="2125"/>
      <c r="F101" s="2125"/>
      <c r="G101" s="2125"/>
      <c r="H101" s="2125"/>
      <c r="I101" s="2125"/>
      <c r="J101" s="2125"/>
      <c r="K101" s="2125"/>
      <c r="L101" s="2125"/>
      <c r="M101" s="2125"/>
      <c r="N101" s="2125"/>
      <c r="O101" s="2125"/>
      <c r="P101" s="2125"/>
      <c r="Q101" s="2125"/>
      <c r="R101" s="2125"/>
      <c r="S101" s="2125"/>
      <c r="T101" s="2125"/>
      <c r="U101" s="2125"/>
      <c r="V101" s="2125"/>
      <c r="W101" s="2125"/>
      <c r="X101" s="2125"/>
      <c r="Y101" s="2125"/>
      <c r="Z101" s="2125"/>
      <c r="AA101" s="1224"/>
      <c r="AB101" s="1224"/>
      <c r="AC101" s="1224"/>
    </row>
    <row r="102" spans="1:29" ht="15.95" customHeight="1">
      <c r="A102" s="38"/>
      <c r="C102" s="2125"/>
      <c r="D102" s="2125"/>
      <c r="E102" s="2125"/>
      <c r="F102" s="2125"/>
      <c r="G102" s="2125"/>
      <c r="H102" s="2125"/>
      <c r="I102" s="2125"/>
      <c r="J102" s="2125"/>
      <c r="K102" s="2125"/>
      <c r="L102" s="2125"/>
      <c r="M102" s="2125"/>
      <c r="N102" s="2125"/>
      <c r="O102" s="2125"/>
      <c r="P102" s="2125"/>
      <c r="Q102" s="2125"/>
      <c r="R102" s="2125"/>
      <c r="S102" s="2125"/>
      <c r="T102" s="2125"/>
      <c r="U102" s="2125"/>
      <c r="V102" s="2125"/>
      <c r="W102" s="2125"/>
      <c r="X102" s="2125"/>
      <c r="Y102" s="2125"/>
      <c r="Z102" s="2125"/>
      <c r="AA102" s="1224"/>
      <c r="AB102" s="1224"/>
      <c r="AC102" s="1224"/>
    </row>
    <row r="103" spans="1:29" ht="15.95" customHeight="1">
      <c r="A103" s="38"/>
      <c r="C103" s="2125"/>
      <c r="D103" s="2125"/>
      <c r="E103" s="2125"/>
      <c r="F103" s="2125"/>
      <c r="G103" s="2125"/>
      <c r="H103" s="2125"/>
      <c r="I103" s="2125"/>
      <c r="J103" s="2125"/>
      <c r="K103" s="2125"/>
      <c r="L103" s="2125"/>
      <c r="M103" s="2125"/>
      <c r="N103" s="2125"/>
      <c r="O103" s="2125"/>
      <c r="P103" s="2125"/>
      <c r="Q103" s="2125"/>
      <c r="R103" s="2125"/>
      <c r="S103" s="2125"/>
      <c r="T103" s="2125"/>
      <c r="U103" s="2125"/>
      <c r="V103" s="2125"/>
      <c r="W103" s="2125"/>
      <c r="X103" s="2125"/>
      <c r="Y103" s="2125"/>
      <c r="Z103" s="2125"/>
      <c r="AA103" s="1224"/>
      <c r="AB103" s="1224"/>
      <c r="AC103" s="1224"/>
    </row>
    <row r="104" spans="1:29" ht="15.95" customHeight="1">
      <c r="A104" s="38"/>
      <c r="C104" s="2125"/>
      <c r="D104" s="2125"/>
      <c r="E104" s="2125"/>
      <c r="F104" s="2125"/>
      <c r="G104" s="2125"/>
      <c r="H104" s="2125"/>
      <c r="I104" s="2125"/>
      <c r="J104" s="2125"/>
      <c r="K104" s="2125"/>
      <c r="L104" s="2125"/>
      <c r="M104" s="2125"/>
      <c r="N104" s="2125"/>
      <c r="O104" s="2125"/>
      <c r="P104" s="2125"/>
      <c r="Q104" s="2125"/>
      <c r="R104" s="2125"/>
      <c r="S104" s="2125"/>
      <c r="T104" s="2125"/>
      <c r="U104" s="2125"/>
      <c r="V104" s="2125"/>
      <c r="W104" s="2125"/>
      <c r="X104" s="2125"/>
      <c r="Y104" s="2125"/>
      <c r="Z104" s="2125"/>
      <c r="AA104" s="1224"/>
      <c r="AB104" s="1224"/>
      <c r="AC104" s="1224"/>
    </row>
    <row r="105" spans="1:29" ht="15.95" customHeight="1">
      <c r="A105" s="38"/>
      <c r="C105" s="2125"/>
      <c r="D105" s="2125"/>
      <c r="E105" s="2125"/>
      <c r="F105" s="2125"/>
      <c r="G105" s="2125"/>
      <c r="H105" s="2125"/>
      <c r="I105" s="2125"/>
      <c r="J105" s="2125"/>
      <c r="K105" s="2125"/>
      <c r="L105" s="2125"/>
      <c r="M105" s="2125"/>
      <c r="N105" s="2125"/>
      <c r="O105" s="2125"/>
      <c r="P105" s="2125"/>
      <c r="Q105" s="2125"/>
      <c r="R105" s="2125"/>
      <c r="S105" s="2125"/>
      <c r="T105" s="2125"/>
      <c r="U105" s="2125"/>
      <c r="V105" s="2125"/>
      <c r="W105" s="2125"/>
      <c r="X105" s="2125"/>
      <c r="Y105" s="2125"/>
      <c r="Z105" s="2125"/>
      <c r="AA105" s="1224"/>
      <c r="AB105" s="1224"/>
      <c r="AC105" s="1224"/>
    </row>
    <row r="106" spans="1:29" ht="15.95" customHeight="1">
      <c r="A106" s="38"/>
      <c r="C106" s="2125"/>
      <c r="D106" s="2125"/>
      <c r="E106" s="2125"/>
      <c r="F106" s="2125"/>
      <c r="G106" s="2125"/>
      <c r="H106" s="2125"/>
      <c r="I106" s="2125"/>
      <c r="J106" s="2125"/>
      <c r="K106" s="2125"/>
      <c r="L106" s="2125"/>
      <c r="M106" s="2125"/>
      <c r="N106" s="2125"/>
      <c r="O106" s="2125"/>
      <c r="P106" s="2125"/>
      <c r="Q106" s="2125"/>
      <c r="R106" s="2125"/>
      <c r="S106" s="2125"/>
      <c r="T106" s="2125"/>
      <c r="U106" s="2125"/>
      <c r="V106" s="2125"/>
      <c r="W106" s="2125"/>
      <c r="X106" s="2125"/>
      <c r="Y106" s="2125"/>
      <c r="Z106" s="2125"/>
      <c r="AA106" s="1224"/>
      <c r="AB106" s="1224"/>
      <c r="AC106" s="1224"/>
    </row>
    <row r="107" spans="1:29" ht="15.95" customHeight="1">
      <c r="A107" s="38"/>
      <c r="C107" s="2125"/>
      <c r="D107" s="2125"/>
      <c r="E107" s="2125"/>
      <c r="F107" s="2125"/>
      <c r="G107" s="2125"/>
      <c r="H107" s="2125"/>
      <c r="I107" s="2125"/>
      <c r="J107" s="2125"/>
      <c r="K107" s="2125"/>
      <c r="L107" s="2125"/>
      <c r="M107" s="2125"/>
      <c r="N107" s="2125"/>
      <c r="O107" s="2125"/>
      <c r="P107" s="2125"/>
      <c r="Q107" s="2125"/>
      <c r="R107" s="2125"/>
      <c r="S107" s="2125"/>
      <c r="T107" s="2125"/>
      <c r="U107" s="2125"/>
      <c r="V107" s="2125"/>
      <c r="W107" s="2125"/>
      <c r="X107" s="2125"/>
      <c r="Y107" s="2125"/>
      <c r="Z107" s="2125"/>
      <c r="AA107" s="1224"/>
      <c r="AB107" s="1224"/>
      <c r="AC107" s="1224"/>
    </row>
    <row r="108" spans="1:29" ht="15.95" customHeight="1">
      <c r="A108" s="38"/>
      <c r="C108" s="2125"/>
      <c r="D108" s="2125"/>
      <c r="E108" s="2125"/>
      <c r="F108" s="2125"/>
      <c r="G108" s="2125"/>
      <c r="H108" s="2125"/>
      <c r="I108" s="2125"/>
      <c r="J108" s="2125"/>
      <c r="K108" s="2125"/>
      <c r="L108" s="2125"/>
      <c r="M108" s="2125"/>
      <c r="N108" s="2125"/>
      <c r="O108" s="2125"/>
      <c r="P108" s="2125"/>
      <c r="Q108" s="2125"/>
      <c r="R108" s="2125"/>
      <c r="S108" s="2125"/>
      <c r="T108" s="2125"/>
      <c r="U108" s="2125"/>
      <c r="V108" s="2125"/>
      <c r="W108" s="2125"/>
      <c r="X108" s="2125"/>
      <c r="Y108" s="2125"/>
      <c r="Z108" s="2125"/>
      <c r="AA108" s="1224"/>
      <c r="AB108" s="1224"/>
      <c r="AC108" s="1224"/>
    </row>
    <row r="109" spans="1:29" ht="15.95" customHeight="1">
      <c r="A109" s="38"/>
      <c r="B109" s="1030" t="s">
        <v>914</v>
      </c>
      <c r="C109" s="2125" t="s">
        <v>3761</v>
      </c>
      <c r="D109" s="2125"/>
      <c r="E109" s="2125"/>
      <c r="F109" s="2125"/>
      <c r="G109" s="2125"/>
      <c r="H109" s="2125"/>
      <c r="I109" s="2125"/>
      <c r="J109" s="2125"/>
      <c r="K109" s="2125"/>
      <c r="L109" s="2125"/>
      <c r="M109" s="2125"/>
      <c r="N109" s="2125"/>
      <c r="O109" s="2125"/>
      <c r="P109" s="2125"/>
      <c r="Q109" s="2125"/>
      <c r="R109" s="2125"/>
      <c r="S109" s="2125"/>
      <c r="T109" s="2125"/>
      <c r="U109" s="2125"/>
      <c r="V109" s="2125"/>
      <c r="W109" s="2125"/>
      <c r="X109" s="2125"/>
      <c r="Y109" s="2125"/>
      <c r="Z109" s="2125"/>
      <c r="AA109" s="38"/>
    </row>
    <row r="110" spans="1:29" ht="15.95" customHeight="1">
      <c r="A110" s="38"/>
      <c r="B110" s="1237"/>
      <c r="C110" s="2125"/>
      <c r="D110" s="2125"/>
      <c r="E110" s="2125"/>
      <c r="F110" s="2125"/>
      <c r="G110" s="2125"/>
      <c r="H110" s="2125"/>
      <c r="I110" s="2125"/>
      <c r="J110" s="2125"/>
      <c r="K110" s="2125"/>
      <c r="L110" s="2125"/>
      <c r="M110" s="2125"/>
      <c r="N110" s="2125"/>
      <c r="O110" s="2125"/>
      <c r="P110" s="2125"/>
      <c r="Q110" s="2125"/>
      <c r="R110" s="2125"/>
      <c r="S110" s="2125"/>
      <c r="T110" s="2125"/>
      <c r="U110" s="2125"/>
      <c r="V110" s="2125"/>
      <c r="W110" s="2125"/>
      <c r="X110" s="2125"/>
      <c r="Y110" s="2125"/>
      <c r="Z110" s="2125"/>
      <c r="AA110" s="38"/>
    </row>
    <row r="111" spans="1:29" ht="15.95" customHeight="1">
      <c r="A111" s="38"/>
      <c r="C111" s="2125"/>
      <c r="D111" s="2125"/>
      <c r="E111" s="2125"/>
      <c r="F111" s="2125"/>
      <c r="G111" s="2125"/>
      <c r="H111" s="2125"/>
      <c r="I111" s="2125"/>
      <c r="J111" s="2125"/>
      <c r="K111" s="2125"/>
      <c r="L111" s="2125"/>
      <c r="M111" s="2125"/>
      <c r="N111" s="2125"/>
      <c r="O111" s="2125"/>
      <c r="P111" s="2125"/>
      <c r="Q111" s="2125"/>
      <c r="R111" s="2125"/>
      <c r="S111" s="2125"/>
      <c r="T111" s="2125"/>
      <c r="U111" s="2125"/>
      <c r="V111" s="2125"/>
      <c r="W111" s="2125"/>
      <c r="X111" s="2125"/>
      <c r="Y111" s="2125"/>
      <c r="Z111" s="2125"/>
      <c r="AA111" s="38"/>
    </row>
    <row r="112" spans="1:29" ht="15.95" customHeight="1">
      <c r="A112" s="38"/>
      <c r="C112" s="2125"/>
      <c r="D112" s="2125"/>
      <c r="E112" s="2125"/>
      <c r="F112" s="2125"/>
      <c r="G112" s="2125"/>
      <c r="H112" s="2125"/>
      <c r="I112" s="2125"/>
      <c r="J112" s="2125"/>
      <c r="K112" s="2125"/>
      <c r="L112" s="2125"/>
      <c r="M112" s="2125"/>
      <c r="N112" s="2125"/>
      <c r="O112" s="2125"/>
      <c r="P112" s="2125"/>
      <c r="Q112" s="2125"/>
      <c r="R112" s="2125"/>
      <c r="S112" s="2125"/>
      <c r="T112" s="2125"/>
      <c r="U112" s="2125"/>
      <c r="V112" s="2125"/>
      <c r="W112" s="2125"/>
      <c r="X112" s="2125"/>
      <c r="Y112" s="2125"/>
      <c r="Z112" s="2125"/>
      <c r="AA112" s="38"/>
    </row>
    <row r="113" spans="1:28" ht="15.95" customHeight="1">
      <c r="A113" s="38"/>
      <c r="B113" s="1030" t="s">
        <v>904</v>
      </c>
      <c r="C113" s="2125" t="s">
        <v>3782</v>
      </c>
      <c r="D113" s="2125"/>
      <c r="E113" s="2125"/>
      <c r="F113" s="2125"/>
      <c r="G113" s="2125"/>
      <c r="H113" s="2125"/>
      <c r="I113" s="2125"/>
      <c r="J113" s="2125"/>
      <c r="K113" s="2125"/>
      <c r="L113" s="2125"/>
      <c r="M113" s="2125"/>
      <c r="N113" s="2125"/>
      <c r="O113" s="2125"/>
      <c r="P113" s="2125"/>
      <c r="Q113" s="2125"/>
      <c r="R113" s="2125"/>
      <c r="S113" s="2125"/>
      <c r="T113" s="2125"/>
      <c r="U113" s="2125"/>
      <c r="V113" s="2125"/>
      <c r="W113" s="2125"/>
      <c r="X113" s="2125"/>
      <c r="Y113" s="2125"/>
      <c r="Z113" s="2125"/>
      <c r="AA113"/>
      <c r="AB113"/>
    </row>
    <row r="114" spans="1:28" ht="15.95" customHeight="1">
      <c r="A114" s="38"/>
      <c r="C114" s="2125"/>
      <c r="D114" s="2125"/>
      <c r="E114" s="2125"/>
      <c r="F114" s="2125"/>
      <c r="G114" s="2125"/>
      <c r="H114" s="2125"/>
      <c r="I114" s="2125"/>
      <c r="J114" s="2125"/>
      <c r="K114" s="2125"/>
      <c r="L114" s="2125"/>
      <c r="M114" s="2125"/>
      <c r="N114" s="2125"/>
      <c r="O114" s="2125"/>
      <c r="P114" s="2125"/>
      <c r="Q114" s="2125"/>
      <c r="R114" s="2125"/>
      <c r="S114" s="2125"/>
      <c r="T114" s="2125"/>
      <c r="U114" s="2125"/>
      <c r="V114" s="2125"/>
      <c r="W114" s="2125"/>
      <c r="X114" s="2125"/>
      <c r="Y114" s="2125"/>
      <c r="Z114" s="2125"/>
      <c r="AA114"/>
      <c r="AB114"/>
    </row>
    <row r="115" spans="1:28" ht="15.95" customHeight="1">
      <c r="A115" s="38"/>
      <c r="C115" s="2125"/>
      <c r="D115" s="2125"/>
      <c r="E115" s="2125"/>
      <c r="F115" s="2125"/>
      <c r="G115" s="2125"/>
      <c r="H115" s="2125"/>
      <c r="I115" s="2125"/>
      <c r="J115" s="2125"/>
      <c r="K115" s="2125"/>
      <c r="L115" s="2125"/>
      <c r="M115" s="2125"/>
      <c r="N115" s="2125"/>
      <c r="O115" s="2125"/>
      <c r="P115" s="2125"/>
      <c r="Q115" s="2125"/>
      <c r="R115" s="2125"/>
      <c r="S115" s="2125"/>
      <c r="T115" s="2125"/>
      <c r="U115" s="2125"/>
      <c r="V115" s="2125"/>
      <c r="W115" s="2125"/>
      <c r="X115" s="2125"/>
      <c r="Y115" s="2125"/>
      <c r="Z115" s="2125"/>
      <c r="AA115"/>
      <c r="AB115"/>
    </row>
    <row r="116" spans="1:28" ht="15.95" customHeight="1">
      <c r="A116" s="38"/>
      <c r="C116" s="2125"/>
      <c r="D116" s="2125"/>
      <c r="E116" s="2125"/>
      <c r="F116" s="2125"/>
      <c r="G116" s="2125"/>
      <c r="H116" s="2125"/>
      <c r="I116" s="2125"/>
      <c r="J116" s="2125"/>
      <c r="K116" s="2125"/>
      <c r="L116" s="2125"/>
      <c r="M116" s="2125"/>
      <c r="N116" s="2125"/>
      <c r="O116" s="2125"/>
      <c r="P116" s="2125"/>
      <c r="Q116" s="2125"/>
      <c r="R116" s="2125"/>
      <c r="S116" s="2125"/>
      <c r="T116" s="2125"/>
      <c r="U116" s="2125"/>
      <c r="V116" s="2125"/>
      <c r="W116" s="2125"/>
      <c r="X116" s="2125"/>
      <c r="Y116" s="2125"/>
      <c r="Z116" s="2125"/>
      <c r="AA116"/>
      <c r="AB116"/>
    </row>
    <row r="117" spans="1:28" ht="15.95" customHeight="1">
      <c r="A117" s="38"/>
      <c r="C117" s="2125"/>
      <c r="D117" s="2125"/>
      <c r="E117" s="2125"/>
      <c r="F117" s="2125"/>
      <c r="G117" s="2125"/>
      <c r="H117" s="2125"/>
      <c r="I117" s="2125"/>
      <c r="J117" s="2125"/>
      <c r="K117" s="2125"/>
      <c r="L117" s="2125"/>
      <c r="M117" s="2125"/>
      <c r="N117" s="2125"/>
      <c r="O117" s="2125"/>
      <c r="P117" s="2125"/>
      <c r="Q117" s="2125"/>
      <c r="R117" s="2125"/>
      <c r="S117" s="2125"/>
      <c r="T117" s="2125"/>
      <c r="U117" s="2125"/>
      <c r="V117" s="2125"/>
      <c r="W117" s="2125"/>
      <c r="X117" s="2125"/>
      <c r="Y117" s="2125"/>
      <c r="Z117" s="2125"/>
      <c r="AA117"/>
      <c r="AB117"/>
    </row>
    <row r="118" spans="1:28" ht="15.95" customHeight="1">
      <c r="A118" s="38"/>
      <c r="C118" s="2125"/>
      <c r="D118" s="2125"/>
      <c r="E118" s="2125"/>
      <c r="F118" s="2125"/>
      <c r="G118" s="2125"/>
      <c r="H118" s="2125"/>
      <c r="I118" s="2125"/>
      <c r="J118" s="2125"/>
      <c r="K118" s="2125"/>
      <c r="L118" s="2125"/>
      <c r="M118" s="2125"/>
      <c r="N118" s="2125"/>
      <c r="O118" s="2125"/>
      <c r="P118" s="2125"/>
      <c r="Q118" s="2125"/>
      <c r="R118" s="2125"/>
      <c r="S118" s="2125"/>
      <c r="T118" s="2125"/>
      <c r="U118" s="2125"/>
      <c r="V118" s="2125"/>
      <c r="W118" s="2125"/>
      <c r="X118" s="2125"/>
      <c r="Y118" s="2125"/>
      <c r="Z118" s="2125"/>
      <c r="AA118"/>
      <c r="AB118"/>
    </row>
    <row r="119" spans="1:28" ht="15.95" customHeight="1">
      <c r="A119" s="38"/>
      <c r="C119" s="2125"/>
      <c r="D119" s="2125"/>
      <c r="E119" s="2125"/>
      <c r="F119" s="2125"/>
      <c r="G119" s="2125"/>
      <c r="H119" s="2125"/>
      <c r="I119" s="2125"/>
      <c r="J119" s="2125"/>
      <c r="K119" s="2125"/>
      <c r="L119" s="2125"/>
      <c r="M119" s="2125"/>
      <c r="N119" s="2125"/>
      <c r="O119" s="2125"/>
      <c r="P119" s="2125"/>
      <c r="Q119" s="2125"/>
      <c r="R119" s="2125"/>
      <c r="S119" s="2125"/>
      <c r="T119" s="2125"/>
      <c r="U119" s="2125"/>
      <c r="V119" s="2125"/>
      <c r="W119" s="2125"/>
      <c r="X119" s="2125"/>
      <c r="Y119" s="2125"/>
      <c r="Z119" s="2125"/>
      <c r="AA119"/>
      <c r="AB119"/>
    </row>
    <row r="120" spans="1:28" ht="15.95" customHeight="1">
      <c r="A120" s="38"/>
      <c r="C120" s="2125"/>
      <c r="D120" s="2125"/>
      <c r="E120" s="2125"/>
      <c r="F120" s="2125"/>
      <c r="G120" s="2125"/>
      <c r="H120" s="2125"/>
      <c r="I120" s="2125"/>
      <c r="J120" s="2125"/>
      <c r="K120" s="2125"/>
      <c r="L120" s="2125"/>
      <c r="M120" s="2125"/>
      <c r="N120" s="2125"/>
      <c r="O120" s="2125"/>
      <c r="P120" s="2125"/>
      <c r="Q120" s="2125"/>
      <c r="R120" s="2125"/>
      <c r="S120" s="2125"/>
      <c r="T120" s="2125"/>
      <c r="U120" s="2125"/>
      <c r="V120" s="2125"/>
      <c r="W120" s="2125"/>
      <c r="X120" s="2125"/>
      <c r="Y120" s="2125"/>
      <c r="Z120" s="2125"/>
      <c r="AA120"/>
      <c r="AB120"/>
    </row>
    <row r="121" spans="1:28" ht="15.95" customHeight="1">
      <c r="A121" s="38"/>
      <c r="C121" s="2125"/>
      <c r="D121" s="2125"/>
      <c r="E121" s="2125"/>
      <c r="F121" s="2125"/>
      <c r="G121" s="2125"/>
      <c r="H121" s="2125"/>
      <c r="I121" s="2125"/>
      <c r="J121" s="2125"/>
      <c r="K121" s="2125"/>
      <c r="L121" s="2125"/>
      <c r="M121" s="2125"/>
      <c r="N121" s="2125"/>
      <c r="O121" s="2125"/>
      <c r="P121" s="2125"/>
      <c r="Q121" s="2125"/>
      <c r="R121" s="2125"/>
      <c r="S121" s="2125"/>
      <c r="T121" s="2125"/>
      <c r="U121" s="2125"/>
      <c r="V121" s="2125"/>
      <c r="W121" s="2125"/>
      <c r="X121" s="2125"/>
      <c r="Y121" s="2125"/>
      <c r="Z121" s="2125"/>
      <c r="AA121"/>
      <c r="AB121"/>
    </row>
    <row r="122" spans="1:28" ht="15.95" customHeight="1">
      <c r="A122" s="38"/>
      <c r="C122" s="2125"/>
      <c r="D122" s="2125"/>
      <c r="E122" s="2125"/>
      <c r="F122" s="2125"/>
      <c r="G122" s="2125"/>
      <c r="H122" s="2125"/>
      <c r="I122" s="2125"/>
      <c r="J122" s="2125"/>
      <c r="K122" s="2125"/>
      <c r="L122" s="2125"/>
      <c r="M122" s="2125"/>
      <c r="N122" s="2125"/>
      <c r="O122" s="2125"/>
      <c r="P122" s="2125"/>
      <c r="Q122" s="2125"/>
      <c r="R122" s="2125"/>
      <c r="S122" s="2125"/>
      <c r="T122" s="2125"/>
      <c r="U122" s="2125"/>
      <c r="V122" s="2125"/>
      <c r="W122" s="2125"/>
      <c r="X122" s="2125"/>
      <c r="Y122" s="2125"/>
      <c r="Z122" s="2125"/>
      <c r="AA122"/>
      <c r="AB122"/>
    </row>
    <row r="123" spans="1:28" ht="15.95" customHeight="1">
      <c r="A123" s="38"/>
      <c r="C123" s="2125"/>
      <c r="D123" s="2125"/>
      <c r="E123" s="2125"/>
      <c r="F123" s="2125"/>
      <c r="G123" s="2125"/>
      <c r="H123" s="2125"/>
      <c r="I123" s="2125"/>
      <c r="J123" s="2125"/>
      <c r="K123" s="2125"/>
      <c r="L123" s="2125"/>
      <c r="M123" s="2125"/>
      <c r="N123" s="2125"/>
      <c r="O123" s="2125"/>
      <c r="P123" s="2125"/>
      <c r="Q123" s="2125"/>
      <c r="R123" s="2125"/>
      <c r="S123" s="2125"/>
      <c r="T123" s="2125"/>
      <c r="U123" s="2125"/>
      <c r="V123" s="2125"/>
      <c r="W123" s="2125"/>
      <c r="X123" s="2125"/>
      <c r="Y123" s="2125"/>
      <c r="Z123" s="2125"/>
      <c r="AA123"/>
      <c r="AB123"/>
    </row>
    <row r="124" spans="1:28" ht="15.95" customHeight="1">
      <c r="A124" s="38"/>
      <c r="C124" s="2125"/>
      <c r="D124" s="2125"/>
      <c r="E124" s="2125"/>
      <c r="F124" s="2125"/>
      <c r="G124" s="2125"/>
      <c r="H124" s="2125"/>
      <c r="I124" s="2125"/>
      <c r="J124" s="2125"/>
      <c r="K124" s="2125"/>
      <c r="L124" s="2125"/>
      <c r="M124" s="2125"/>
      <c r="N124" s="2125"/>
      <c r="O124" s="2125"/>
      <c r="P124" s="2125"/>
      <c r="Q124" s="2125"/>
      <c r="R124" s="2125"/>
      <c r="S124" s="2125"/>
      <c r="T124" s="2125"/>
      <c r="U124" s="2125"/>
      <c r="V124" s="2125"/>
      <c r="W124" s="2125"/>
      <c r="X124" s="2125"/>
      <c r="Y124" s="2125"/>
      <c r="Z124" s="2125"/>
      <c r="AA124" s="38"/>
    </row>
    <row r="125" spans="1:28" ht="15.95" customHeight="1">
      <c r="A125" s="38"/>
      <c r="B125" s="1030"/>
      <c r="C125" s="994" t="s">
        <v>913</v>
      </c>
      <c r="D125" s="38" t="s">
        <v>912</v>
      </c>
      <c r="E125" s="38"/>
      <c r="F125" s="38"/>
      <c r="G125" s="38"/>
      <c r="H125" s="38"/>
      <c r="I125" s="38"/>
      <c r="J125" s="38"/>
      <c r="K125" s="38"/>
      <c r="L125" s="38"/>
      <c r="M125" s="38"/>
      <c r="N125" s="38"/>
      <c r="O125" s="38"/>
      <c r="P125" s="38"/>
      <c r="Q125" s="38"/>
      <c r="R125" s="38"/>
      <c r="S125" s="38"/>
      <c r="T125" s="38"/>
      <c r="U125" s="38"/>
      <c r="V125" s="38"/>
      <c r="W125" s="38"/>
      <c r="X125" s="38"/>
      <c r="Y125" s="38"/>
      <c r="Z125" s="38"/>
      <c r="AA125" s="38"/>
    </row>
    <row r="126" spans="1:28" ht="15.95" customHeight="1">
      <c r="A126" s="38"/>
      <c r="B126" s="1030"/>
      <c r="C126" s="994" t="s">
        <v>911</v>
      </c>
      <c r="D126" s="38" t="s">
        <v>910</v>
      </c>
      <c r="E126" s="38"/>
      <c r="F126" s="38"/>
      <c r="G126" s="38"/>
      <c r="H126" s="38"/>
      <c r="I126" s="38"/>
      <c r="J126" s="38"/>
      <c r="K126" s="38"/>
      <c r="L126" s="38"/>
      <c r="M126" s="38"/>
      <c r="N126" s="38"/>
      <c r="O126" s="38"/>
      <c r="P126" s="38"/>
      <c r="Q126" s="38"/>
      <c r="R126" s="38"/>
      <c r="S126" s="38"/>
      <c r="T126" s="38"/>
      <c r="U126" s="38"/>
      <c r="V126" s="38"/>
      <c r="W126" s="38"/>
      <c r="X126" s="38"/>
      <c r="Y126" s="38"/>
      <c r="Z126" s="38"/>
      <c r="AA126" s="38"/>
    </row>
    <row r="127" spans="1:28" ht="15.95" customHeight="1">
      <c r="A127" s="38"/>
      <c r="B127" s="1030"/>
      <c r="C127" s="994" t="s">
        <v>909</v>
      </c>
      <c r="D127" s="38" t="s">
        <v>2387</v>
      </c>
      <c r="E127" s="38"/>
      <c r="F127" s="38"/>
      <c r="G127" s="38"/>
      <c r="H127" s="38"/>
      <c r="I127" s="38"/>
      <c r="J127" s="38"/>
      <c r="K127" s="38"/>
      <c r="L127" s="38"/>
      <c r="M127" s="38"/>
      <c r="N127" s="38"/>
      <c r="O127" s="38"/>
      <c r="P127" s="38"/>
      <c r="Q127" s="38"/>
      <c r="R127" s="38"/>
      <c r="S127" s="38"/>
      <c r="T127" s="38"/>
      <c r="U127" s="38"/>
      <c r="V127" s="38"/>
      <c r="W127" s="38"/>
      <c r="X127" s="38"/>
      <c r="Y127" s="38"/>
      <c r="Z127" s="38"/>
      <c r="AA127" s="38"/>
    </row>
    <row r="128" spans="1:28" ht="15.95" customHeight="1">
      <c r="A128" s="38"/>
      <c r="C128" s="994" t="s">
        <v>908</v>
      </c>
      <c r="D128" s="38" t="s">
        <v>907</v>
      </c>
      <c r="E128" s="38"/>
      <c r="F128" s="38"/>
      <c r="G128" s="38"/>
      <c r="H128" s="38"/>
      <c r="I128" s="38"/>
      <c r="J128" s="38"/>
      <c r="K128" s="38"/>
      <c r="L128" s="38"/>
      <c r="M128" s="38"/>
      <c r="N128" s="38"/>
      <c r="O128" s="38"/>
      <c r="P128" s="38"/>
      <c r="Q128" s="38"/>
      <c r="R128" s="38"/>
      <c r="S128" s="38"/>
      <c r="T128" s="38"/>
      <c r="U128" s="38"/>
      <c r="V128" s="38"/>
      <c r="W128" s="38"/>
      <c r="X128" s="38"/>
      <c r="Y128" s="38"/>
      <c r="Z128" s="38"/>
      <c r="AA128" s="38"/>
    </row>
    <row r="129" spans="1:27" ht="15.95" customHeight="1">
      <c r="A129" s="38"/>
      <c r="B129" s="1030"/>
      <c r="C129" s="994" t="s">
        <v>906</v>
      </c>
      <c r="D129" s="38" t="s">
        <v>905</v>
      </c>
      <c r="E129" s="38"/>
      <c r="F129" s="38"/>
      <c r="G129" s="38"/>
      <c r="H129" s="38"/>
      <c r="I129" s="38"/>
      <c r="J129" s="38"/>
      <c r="K129" s="38"/>
      <c r="L129" s="38"/>
      <c r="M129" s="38"/>
      <c r="N129" s="38"/>
      <c r="O129" s="38"/>
      <c r="P129" s="38"/>
      <c r="Q129" s="38"/>
      <c r="R129" s="38"/>
      <c r="S129" s="38"/>
      <c r="T129" s="38"/>
      <c r="U129" s="38"/>
      <c r="V129" s="38"/>
      <c r="W129" s="38"/>
      <c r="X129" s="38"/>
      <c r="Y129" s="38"/>
      <c r="Z129" s="38"/>
      <c r="AA129" s="38"/>
    </row>
    <row r="130" spans="1:27" ht="15.95" customHeight="1">
      <c r="A130" s="38"/>
      <c r="B130" s="1030"/>
      <c r="C130" s="994" t="s">
        <v>3038</v>
      </c>
      <c r="D130" s="38" t="s">
        <v>3039</v>
      </c>
      <c r="E130" s="38"/>
      <c r="F130" s="38"/>
      <c r="G130" s="38"/>
      <c r="H130" s="38"/>
      <c r="I130" s="38"/>
      <c r="J130" s="38"/>
      <c r="K130" s="38"/>
      <c r="L130" s="38"/>
      <c r="M130" s="38"/>
      <c r="N130" s="38"/>
      <c r="O130" s="38"/>
      <c r="P130" s="38"/>
      <c r="Q130" s="38"/>
      <c r="R130" s="38"/>
      <c r="S130" s="38"/>
      <c r="T130" s="38"/>
      <c r="U130" s="38"/>
      <c r="V130" s="38"/>
      <c r="W130" s="38"/>
      <c r="X130" s="38"/>
      <c r="Y130" s="38"/>
      <c r="Z130" s="38"/>
      <c r="AA130" s="38"/>
    </row>
    <row r="131" spans="1:27" ht="15.95" customHeight="1">
      <c r="A131" s="38"/>
      <c r="B131" s="1030" t="s">
        <v>902</v>
      </c>
      <c r="C131" s="38" t="s">
        <v>903</v>
      </c>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row>
    <row r="132" spans="1:27" ht="15.95" customHeight="1">
      <c r="A132" s="38"/>
      <c r="B132" s="1030" t="s">
        <v>899</v>
      </c>
      <c r="C132" s="38" t="s">
        <v>901</v>
      </c>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row>
    <row r="133" spans="1:27" ht="15.95" customHeight="1">
      <c r="A133" s="38"/>
      <c r="C133" s="38" t="s">
        <v>900</v>
      </c>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row>
    <row r="134" spans="1:27" ht="15.95" customHeight="1">
      <c r="A134" s="38"/>
      <c r="B134" s="1030" t="s">
        <v>897</v>
      </c>
      <c r="C134" s="38" t="s">
        <v>898</v>
      </c>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row>
    <row r="135" spans="1:27" ht="15.95" customHeight="1">
      <c r="A135" s="38"/>
      <c r="B135" s="1030" t="s">
        <v>895</v>
      </c>
      <c r="C135" s="38" t="s">
        <v>896</v>
      </c>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row>
    <row r="136" spans="1:27" ht="15.95" customHeight="1">
      <c r="A136" s="38"/>
      <c r="B136" s="1030" t="s">
        <v>890</v>
      </c>
      <c r="C136" s="38" t="s">
        <v>894</v>
      </c>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row>
    <row r="137" spans="1:27" ht="15.95" customHeight="1">
      <c r="A137" s="38"/>
      <c r="B137" s="1030" t="s">
        <v>887</v>
      </c>
      <c r="C137" s="38" t="s">
        <v>893</v>
      </c>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row>
    <row r="138" spans="1:27" ht="15.95" customHeight="1">
      <c r="A138" s="38"/>
      <c r="C138" s="38" t="s">
        <v>892</v>
      </c>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row>
    <row r="139" spans="1:27" ht="15.95" customHeight="1">
      <c r="A139" s="38"/>
      <c r="C139" s="38" t="s">
        <v>891</v>
      </c>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row>
    <row r="140" spans="1:27" ht="15.95" customHeight="1">
      <c r="A140" s="38"/>
      <c r="B140" s="3"/>
      <c r="C140" s="38" t="s">
        <v>889</v>
      </c>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row>
    <row r="141" spans="1:27" ht="15.95" customHeight="1">
      <c r="A141" s="38"/>
      <c r="C141" s="38" t="s">
        <v>888</v>
      </c>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row>
    <row r="142" spans="1:27" ht="15.95" customHeight="1">
      <c r="A142" s="38"/>
      <c r="B142" s="1030" t="s">
        <v>886</v>
      </c>
      <c r="C142" s="38" t="s">
        <v>3778</v>
      </c>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row>
    <row r="143" spans="1:27" ht="15.95" customHeight="1">
      <c r="A143" s="38"/>
      <c r="B143" s="1030" t="s">
        <v>885</v>
      </c>
      <c r="C143" s="38" t="s">
        <v>3179</v>
      </c>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row>
    <row r="144" spans="1:27" ht="15.95" customHeight="1">
      <c r="A144" s="38"/>
      <c r="C144" s="38" t="s">
        <v>3150</v>
      </c>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row>
    <row r="145" spans="1:27" ht="15.95" customHeight="1">
      <c r="A145" s="38"/>
      <c r="C145" s="38" t="s">
        <v>3151</v>
      </c>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row>
    <row r="146" spans="1:27" ht="15.95" customHeight="1">
      <c r="A146" s="38"/>
      <c r="C146" s="38" t="s">
        <v>3152</v>
      </c>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row>
    <row r="147" spans="1:27" ht="15.95" customHeight="1">
      <c r="A147" s="38"/>
      <c r="B147" s="1030" t="s">
        <v>883</v>
      </c>
      <c r="C147" s="38" t="s">
        <v>884</v>
      </c>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row>
    <row r="148" spans="1:27" ht="15.95" customHeight="1">
      <c r="A148" s="38"/>
      <c r="B148" s="3" t="s">
        <v>3772</v>
      </c>
      <c r="C148" s="38" t="s">
        <v>882</v>
      </c>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row>
    <row r="149" spans="1:27" ht="15.95" customHeight="1">
      <c r="A149" s="38"/>
      <c r="B149" s="1030"/>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row>
    <row r="150" spans="1:27" ht="15.95" customHeight="1">
      <c r="A150" s="38" t="s">
        <v>881</v>
      </c>
      <c r="B150" s="1233" t="s">
        <v>880</v>
      </c>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row>
    <row r="151" spans="1:27" ht="15.95" customHeight="1">
      <c r="A151" s="38"/>
      <c r="B151" s="1030" t="s">
        <v>2265</v>
      </c>
      <c r="C151" s="38" t="s">
        <v>2543</v>
      </c>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row>
    <row r="152" spans="1:27" ht="15.95" customHeight="1">
      <c r="A152" s="38"/>
      <c r="B152" s="1030" t="s">
        <v>2270</v>
      </c>
      <c r="C152" s="38" t="s">
        <v>2278</v>
      </c>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row>
    <row r="153" spans="1:27" ht="15.95" customHeight="1">
      <c r="A153" s="38"/>
      <c r="B153" s="1030"/>
      <c r="C153" s="38" t="s">
        <v>2266</v>
      </c>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row>
    <row r="154" spans="1:27" ht="15.95" customHeight="1">
      <c r="A154" s="38"/>
      <c r="B154" s="1030" t="s">
        <v>2271</v>
      </c>
      <c r="C154" s="38" t="s">
        <v>2546</v>
      </c>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row>
    <row r="155" spans="1:27" ht="15.95" customHeight="1">
      <c r="A155" s="38"/>
      <c r="B155" s="1030"/>
      <c r="C155" s="38" t="s">
        <v>2545</v>
      </c>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row>
    <row r="156" spans="1:27" ht="15.95" customHeight="1">
      <c r="A156" s="38"/>
      <c r="B156" s="1030" t="s">
        <v>2272</v>
      </c>
      <c r="C156" s="38" t="s">
        <v>2544</v>
      </c>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row>
    <row r="157" spans="1:27" ht="15.95" customHeight="1">
      <c r="A157" s="38"/>
      <c r="B157" s="1030" t="s">
        <v>2273</v>
      </c>
      <c r="C157" s="38" t="s">
        <v>2279</v>
      </c>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row>
    <row r="158" spans="1:27" ht="8.1" customHeight="1">
      <c r="A158" s="38"/>
      <c r="B158" s="1030"/>
      <c r="C158" s="1231"/>
      <c r="D158" s="1231"/>
      <c r="E158" s="1231"/>
      <c r="F158" s="1231"/>
      <c r="G158" s="1231"/>
      <c r="H158" s="1231"/>
      <c r="I158" s="1231"/>
      <c r="J158" s="1231"/>
      <c r="K158" s="1231"/>
      <c r="L158" s="1231"/>
      <c r="M158" s="1231"/>
      <c r="N158" s="1231"/>
      <c r="O158" s="1231"/>
      <c r="P158" s="1231"/>
      <c r="Q158" s="1231"/>
      <c r="R158" s="1231"/>
      <c r="S158" s="1231"/>
      <c r="T158" s="1231"/>
      <c r="U158" s="1231"/>
      <c r="V158" s="1231"/>
      <c r="W158" s="1231"/>
      <c r="X158" s="1231"/>
      <c r="Y158" s="1231"/>
      <c r="Z158" s="1231"/>
      <c r="AA158" s="38"/>
    </row>
    <row r="159" spans="1:27" ht="14.1" customHeight="1">
      <c r="A159" s="38"/>
      <c r="B159" s="1030" t="s">
        <v>2274</v>
      </c>
      <c r="C159" s="2124" t="s">
        <v>3673</v>
      </c>
      <c r="D159" s="2124"/>
      <c r="E159" s="2124"/>
      <c r="F159" s="2124"/>
      <c r="G159" s="2124"/>
      <c r="H159" s="2124"/>
      <c r="I159" s="2124"/>
      <c r="J159" s="2124"/>
      <c r="K159" s="2124"/>
      <c r="L159" s="2124"/>
      <c r="M159" s="2124"/>
      <c r="N159" s="2124"/>
      <c r="O159" s="2124"/>
      <c r="P159" s="2124"/>
      <c r="Q159" s="2124"/>
      <c r="R159" s="2124"/>
      <c r="S159" s="2124"/>
      <c r="T159" s="2124"/>
      <c r="U159" s="2124"/>
      <c r="V159" s="2124"/>
      <c r="W159" s="2124"/>
      <c r="X159" s="2124"/>
      <c r="Y159" s="2124"/>
      <c r="Z159" s="2124"/>
      <c r="AA159" s="38"/>
    </row>
    <row r="160" spans="1:27" ht="14.1" customHeight="1">
      <c r="A160" s="38"/>
      <c r="B160" s="1030"/>
      <c r="C160" s="2124"/>
      <c r="D160" s="2124"/>
      <c r="E160" s="2124"/>
      <c r="F160" s="2124"/>
      <c r="G160" s="2124"/>
      <c r="H160" s="2124"/>
      <c r="I160" s="2124"/>
      <c r="J160" s="2124"/>
      <c r="K160" s="2124"/>
      <c r="L160" s="2124"/>
      <c r="M160" s="2124"/>
      <c r="N160" s="2124"/>
      <c r="O160" s="2124"/>
      <c r="P160" s="2124"/>
      <c r="Q160" s="2124"/>
      <c r="R160" s="2124"/>
      <c r="S160" s="2124"/>
      <c r="T160" s="2124"/>
      <c r="U160" s="2124"/>
      <c r="V160" s="2124"/>
      <c r="W160" s="2124"/>
      <c r="X160" s="2124"/>
      <c r="Y160" s="2124"/>
      <c r="Z160" s="2124"/>
      <c r="AA160" s="38"/>
    </row>
    <row r="161" spans="1:27" ht="14.1" customHeight="1">
      <c r="A161" s="38"/>
      <c r="B161" s="1030"/>
      <c r="C161" s="2124"/>
      <c r="D161" s="2124"/>
      <c r="E161" s="2124"/>
      <c r="F161" s="2124"/>
      <c r="G161" s="2124"/>
      <c r="H161" s="2124"/>
      <c r="I161" s="2124"/>
      <c r="J161" s="2124"/>
      <c r="K161" s="2124"/>
      <c r="L161" s="2124"/>
      <c r="M161" s="2124"/>
      <c r="N161" s="2124"/>
      <c r="O161" s="2124"/>
      <c r="P161" s="2124"/>
      <c r="Q161" s="2124"/>
      <c r="R161" s="2124"/>
      <c r="S161" s="2124"/>
      <c r="T161" s="2124"/>
      <c r="U161" s="2124"/>
      <c r="V161" s="2124"/>
      <c r="W161" s="2124"/>
      <c r="X161" s="2124"/>
      <c r="Y161" s="2124"/>
      <c r="Z161" s="2124"/>
      <c r="AA161" s="38"/>
    </row>
    <row r="162" spans="1:27" ht="14.1" customHeight="1">
      <c r="A162" s="38"/>
      <c r="B162" s="1030"/>
      <c r="C162" s="2124"/>
      <c r="D162" s="2124"/>
      <c r="E162" s="2124"/>
      <c r="F162" s="2124"/>
      <c r="G162" s="2124"/>
      <c r="H162" s="2124"/>
      <c r="I162" s="2124"/>
      <c r="J162" s="2124"/>
      <c r="K162" s="2124"/>
      <c r="L162" s="2124"/>
      <c r="M162" s="2124"/>
      <c r="N162" s="2124"/>
      <c r="O162" s="2124"/>
      <c r="P162" s="2124"/>
      <c r="Q162" s="2124"/>
      <c r="R162" s="2124"/>
      <c r="S162" s="2124"/>
      <c r="T162" s="2124"/>
      <c r="U162" s="2124"/>
      <c r="V162" s="2124"/>
      <c r="W162" s="2124"/>
      <c r="X162" s="2124"/>
      <c r="Y162" s="2124"/>
      <c r="Z162" s="2124"/>
      <c r="AA162" s="38"/>
    </row>
    <row r="163" spans="1:27" ht="14.1" customHeight="1">
      <c r="A163" s="38"/>
      <c r="B163" s="1030"/>
      <c r="C163" s="2124"/>
      <c r="D163" s="2124"/>
      <c r="E163" s="2124"/>
      <c r="F163" s="2124"/>
      <c r="G163" s="2124"/>
      <c r="H163" s="2124"/>
      <c r="I163" s="2124"/>
      <c r="J163" s="2124"/>
      <c r="K163" s="2124"/>
      <c r="L163" s="2124"/>
      <c r="M163" s="2124"/>
      <c r="N163" s="2124"/>
      <c r="O163" s="2124"/>
      <c r="P163" s="2124"/>
      <c r="Q163" s="2124"/>
      <c r="R163" s="2124"/>
      <c r="S163" s="2124"/>
      <c r="T163" s="2124"/>
      <c r="U163" s="2124"/>
      <c r="V163" s="2124"/>
      <c r="W163" s="2124"/>
      <c r="X163" s="2124"/>
      <c r="Y163" s="2124"/>
      <c r="Z163" s="2124"/>
      <c r="AA163" s="38"/>
    </row>
    <row r="164" spans="1:27" ht="14.1" customHeight="1">
      <c r="A164" s="38"/>
      <c r="B164" s="1030"/>
      <c r="C164" s="2124"/>
      <c r="D164" s="2124"/>
      <c r="E164" s="2124"/>
      <c r="F164" s="2124"/>
      <c r="G164" s="2124"/>
      <c r="H164" s="2124"/>
      <c r="I164" s="2124"/>
      <c r="J164" s="2124"/>
      <c r="K164" s="2124"/>
      <c r="L164" s="2124"/>
      <c r="M164" s="2124"/>
      <c r="N164" s="2124"/>
      <c r="O164" s="2124"/>
      <c r="P164" s="2124"/>
      <c r="Q164" s="2124"/>
      <c r="R164" s="2124"/>
      <c r="S164" s="2124"/>
      <c r="T164" s="2124"/>
      <c r="U164" s="2124"/>
      <c r="V164" s="2124"/>
      <c r="W164" s="2124"/>
      <c r="X164" s="2124"/>
      <c r="Y164" s="2124"/>
      <c r="Z164" s="2124"/>
      <c r="AA164" s="38"/>
    </row>
    <row r="165" spans="1:27" ht="8.1" customHeight="1">
      <c r="A165" s="38"/>
      <c r="B165" s="1030"/>
      <c r="C165" s="1231"/>
      <c r="D165" s="1231"/>
      <c r="E165" s="1231"/>
      <c r="F165" s="1231"/>
      <c r="G165" s="1231"/>
      <c r="H165" s="1231"/>
      <c r="I165" s="1231"/>
      <c r="J165" s="1231"/>
      <c r="K165" s="1231"/>
      <c r="L165" s="1231"/>
      <c r="M165" s="1231"/>
      <c r="N165" s="1231"/>
      <c r="O165" s="1231"/>
      <c r="P165" s="1231"/>
      <c r="Q165" s="1231"/>
      <c r="R165" s="1231"/>
      <c r="S165" s="1231"/>
      <c r="T165" s="1231"/>
      <c r="U165" s="1231"/>
      <c r="V165" s="1231"/>
      <c r="W165" s="1231"/>
      <c r="X165" s="1231"/>
      <c r="Y165" s="1231"/>
      <c r="Z165" s="1231"/>
      <c r="AA165" s="38"/>
    </row>
    <row r="166" spans="1:27" ht="15.95" customHeight="1">
      <c r="A166" s="38"/>
      <c r="B166" s="1030" t="s">
        <v>2275</v>
      </c>
      <c r="C166" s="2124" t="s">
        <v>3202</v>
      </c>
      <c r="D166" s="2124"/>
      <c r="E166" s="2124"/>
      <c r="F166" s="2124"/>
      <c r="G166" s="2124"/>
      <c r="H166" s="2124"/>
      <c r="I166" s="2124"/>
      <c r="J166" s="2124"/>
      <c r="K166" s="2124"/>
      <c r="L166" s="2124"/>
      <c r="M166" s="2124"/>
      <c r="N166" s="2124"/>
      <c r="O166" s="2124"/>
      <c r="P166" s="2124"/>
      <c r="Q166" s="2124"/>
      <c r="R166" s="2124"/>
      <c r="S166" s="2124"/>
      <c r="T166" s="2124"/>
      <c r="U166" s="2124"/>
      <c r="V166" s="2124"/>
      <c r="W166" s="2124"/>
      <c r="X166" s="2124"/>
      <c r="Y166" s="2124"/>
      <c r="Z166" s="2124"/>
      <c r="AA166" s="38"/>
    </row>
    <row r="167" spans="1:27" ht="15.95" customHeight="1">
      <c r="A167" s="38"/>
      <c r="B167" s="1030"/>
      <c r="C167" s="2124"/>
      <c r="D167" s="2124"/>
      <c r="E167" s="2124"/>
      <c r="F167" s="2124"/>
      <c r="G167" s="2124"/>
      <c r="H167" s="2124"/>
      <c r="I167" s="2124"/>
      <c r="J167" s="2124"/>
      <c r="K167" s="2124"/>
      <c r="L167" s="2124"/>
      <c r="M167" s="2124"/>
      <c r="N167" s="2124"/>
      <c r="O167" s="2124"/>
      <c r="P167" s="2124"/>
      <c r="Q167" s="2124"/>
      <c r="R167" s="2124"/>
      <c r="S167" s="2124"/>
      <c r="T167" s="2124"/>
      <c r="U167" s="2124"/>
      <c r="V167" s="2124"/>
      <c r="W167" s="2124"/>
      <c r="X167" s="2124"/>
      <c r="Y167" s="2124"/>
      <c r="Z167" s="2124"/>
      <c r="AA167" s="38"/>
    </row>
    <row r="168" spans="1:27" ht="15.95" customHeight="1">
      <c r="A168" s="38"/>
      <c r="B168" s="1030"/>
      <c r="C168" s="2124"/>
      <c r="D168" s="2124"/>
      <c r="E168" s="2124"/>
      <c r="F168" s="2124"/>
      <c r="G168" s="2124"/>
      <c r="H168" s="2124"/>
      <c r="I168" s="2124"/>
      <c r="J168" s="2124"/>
      <c r="K168" s="2124"/>
      <c r="L168" s="2124"/>
      <c r="M168" s="2124"/>
      <c r="N168" s="2124"/>
      <c r="O168" s="2124"/>
      <c r="P168" s="2124"/>
      <c r="Q168" s="2124"/>
      <c r="R168" s="2124"/>
      <c r="S168" s="2124"/>
      <c r="T168" s="2124"/>
      <c r="U168" s="2124"/>
      <c r="V168" s="2124"/>
      <c r="W168" s="2124"/>
      <c r="X168" s="2124"/>
      <c r="Y168" s="2124"/>
      <c r="Z168" s="2124"/>
      <c r="AA168" s="38"/>
    </row>
    <row r="169" spans="1:27" ht="15.95" customHeight="1">
      <c r="A169" s="38"/>
      <c r="B169" s="1030"/>
      <c r="C169" s="2124"/>
      <c r="D169" s="2124"/>
      <c r="E169" s="2124"/>
      <c r="F169" s="2124"/>
      <c r="G169" s="2124"/>
      <c r="H169" s="2124"/>
      <c r="I169" s="2124"/>
      <c r="J169" s="2124"/>
      <c r="K169" s="2124"/>
      <c r="L169" s="2124"/>
      <c r="M169" s="2124"/>
      <c r="N169" s="2124"/>
      <c r="O169" s="2124"/>
      <c r="P169" s="2124"/>
      <c r="Q169" s="2124"/>
      <c r="R169" s="2124"/>
      <c r="S169" s="2124"/>
      <c r="T169" s="2124"/>
      <c r="U169" s="2124"/>
      <c r="V169" s="2124"/>
      <c r="W169" s="2124"/>
      <c r="X169" s="2124"/>
      <c r="Y169" s="2124"/>
      <c r="Z169" s="2124"/>
      <c r="AA169" s="38"/>
    </row>
    <row r="170" spans="1:27" ht="15.95" customHeight="1">
      <c r="A170" s="38"/>
      <c r="B170" s="1030"/>
      <c r="C170" s="2124"/>
      <c r="D170" s="2124"/>
      <c r="E170" s="2124"/>
      <c r="F170" s="2124"/>
      <c r="G170" s="2124"/>
      <c r="H170" s="2124"/>
      <c r="I170" s="2124"/>
      <c r="J170" s="2124"/>
      <c r="K170" s="2124"/>
      <c r="L170" s="2124"/>
      <c r="M170" s="2124"/>
      <c r="N170" s="2124"/>
      <c r="O170" s="2124"/>
      <c r="P170" s="2124"/>
      <c r="Q170" s="2124"/>
      <c r="R170" s="2124"/>
      <c r="S170" s="2124"/>
      <c r="T170" s="2124"/>
      <c r="U170" s="2124"/>
      <c r="V170" s="2124"/>
      <c r="W170" s="2124"/>
      <c r="X170" s="2124"/>
      <c r="Y170" s="2124"/>
      <c r="Z170" s="2124"/>
      <c r="AA170" s="38"/>
    </row>
    <row r="171" spans="1:27" ht="15.95" customHeight="1">
      <c r="A171" s="38"/>
      <c r="B171" s="1030"/>
      <c r="C171" s="2124"/>
      <c r="D171" s="2124"/>
      <c r="E171" s="2124"/>
      <c r="F171" s="2124"/>
      <c r="G171" s="2124"/>
      <c r="H171" s="2124"/>
      <c r="I171" s="2124"/>
      <c r="J171" s="2124"/>
      <c r="K171" s="2124"/>
      <c r="L171" s="2124"/>
      <c r="M171" s="2124"/>
      <c r="N171" s="2124"/>
      <c r="O171" s="2124"/>
      <c r="P171" s="2124"/>
      <c r="Q171" s="2124"/>
      <c r="R171" s="2124"/>
      <c r="S171" s="2124"/>
      <c r="T171" s="2124"/>
      <c r="U171" s="2124"/>
      <c r="V171" s="2124"/>
      <c r="W171" s="2124"/>
      <c r="X171" s="2124"/>
      <c r="Y171" s="2124"/>
      <c r="Z171" s="2124"/>
      <c r="AA171" s="38"/>
    </row>
    <row r="172" spans="1:27" ht="15.95" customHeight="1">
      <c r="A172" s="38"/>
      <c r="B172" s="1030"/>
      <c r="C172" s="2124"/>
      <c r="D172" s="2124"/>
      <c r="E172" s="2124"/>
      <c r="F172" s="2124"/>
      <c r="G172" s="2124"/>
      <c r="H172" s="2124"/>
      <c r="I172" s="2124"/>
      <c r="J172" s="2124"/>
      <c r="K172" s="2124"/>
      <c r="L172" s="2124"/>
      <c r="M172" s="2124"/>
      <c r="N172" s="2124"/>
      <c r="O172" s="2124"/>
      <c r="P172" s="2124"/>
      <c r="Q172" s="2124"/>
      <c r="R172" s="2124"/>
      <c r="S172" s="2124"/>
      <c r="T172" s="2124"/>
      <c r="U172" s="2124"/>
      <c r="V172" s="2124"/>
      <c r="W172" s="2124"/>
      <c r="X172" s="2124"/>
      <c r="Y172" s="2124"/>
      <c r="Z172" s="2124"/>
      <c r="AA172" s="38"/>
    </row>
    <row r="173" spans="1:27" ht="8.1" customHeight="1">
      <c r="A173" s="38"/>
      <c r="B173" s="1030"/>
      <c r="C173" s="1231"/>
      <c r="D173" s="1231"/>
      <c r="E173" s="1231"/>
      <c r="F173" s="1231"/>
      <c r="G173" s="1231"/>
      <c r="H173" s="1231"/>
      <c r="I173" s="1231"/>
      <c r="J173" s="1231"/>
      <c r="K173" s="1231"/>
      <c r="L173" s="1231"/>
      <c r="M173" s="1231"/>
      <c r="N173" s="1231"/>
      <c r="O173" s="1231"/>
      <c r="P173" s="1231"/>
      <c r="Q173" s="1231"/>
      <c r="R173" s="1231"/>
      <c r="S173" s="1231"/>
      <c r="T173" s="1231"/>
      <c r="U173" s="1231"/>
      <c r="V173" s="1231"/>
      <c r="W173" s="1231"/>
      <c r="X173" s="1231"/>
      <c r="Y173" s="1231"/>
      <c r="Z173" s="1231"/>
      <c r="AA173" s="38"/>
    </row>
    <row r="174" spans="1:27" ht="15.95" customHeight="1">
      <c r="A174" s="38"/>
      <c r="B174" s="1030" t="s">
        <v>2276</v>
      </c>
      <c r="C174" s="2124" t="s">
        <v>3203</v>
      </c>
      <c r="D174" s="2124"/>
      <c r="E174" s="2124"/>
      <c r="F174" s="2124"/>
      <c r="G174" s="2124"/>
      <c r="H174" s="2124"/>
      <c r="I174" s="2124"/>
      <c r="J174" s="2124"/>
      <c r="K174" s="2124"/>
      <c r="L174" s="2124"/>
      <c r="M174" s="2124"/>
      <c r="N174" s="2124"/>
      <c r="O174" s="2124"/>
      <c r="P174" s="2124"/>
      <c r="Q174" s="2124"/>
      <c r="R174" s="2124"/>
      <c r="S174" s="2124"/>
      <c r="T174" s="2124"/>
      <c r="U174" s="2124"/>
      <c r="V174" s="2124"/>
      <c r="W174" s="2124"/>
      <c r="X174" s="2124"/>
      <c r="Y174" s="2124"/>
      <c r="Z174" s="2124"/>
      <c r="AA174" s="38"/>
    </row>
    <row r="175" spans="1:27" ht="15.95" customHeight="1">
      <c r="A175" s="38"/>
      <c r="B175" s="1030"/>
      <c r="C175" s="2124"/>
      <c r="D175" s="2124"/>
      <c r="E175" s="2124"/>
      <c r="F175" s="2124"/>
      <c r="G175" s="2124"/>
      <c r="H175" s="2124"/>
      <c r="I175" s="2124"/>
      <c r="J175" s="2124"/>
      <c r="K175" s="2124"/>
      <c r="L175" s="2124"/>
      <c r="M175" s="2124"/>
      <c r="N175" s="2124"/>
      <c r="O175" s="2124"/>
      <c r="P175" s="2124"/>
      <c r="Q175" s="2124"/>
      <c r="R175" s="2124"/>
      <c r="S175" s="2124"/>
      <c r="T175" s="2124"/>
      <c r="U175" s="2124"/>
      <c r="V175" s="2124"/>
      <c r="W175" s="2124"/>
      <c r="X175" s="2124"/>
      <c r="Y175" s="2124"/>
      <c r="Z175" s="2124"/>
      <c r="AA175" s="38"/>
    </row>
    <row r="176" spans="1:27" ht="15.95" customHeight="1">
      <c r="A176" s="38"/>
      <c r="B176" s="1030"/>
      <c r="C176" s="2124"/>
      <c r="D176" s="2124"/>
      <c r="E176" s="2124"/>
      <c r="F176" s="2124"/>
      <c r="G176" s="2124"/>
      <c r="H176" s="2124"/>
      <c r="I176" s="2124"/>
      <c r="J176" s="2124"/>
      <c r="K176" s="2124"/>
      <c r="L176" s="2124"/>
      <c r="M176" s="2124"/>
      <c r="N176" s="2124"/>
      <c r="O176" s="2124"/>
      <c r="P176" s="2124"/>
      <c r="Q176" s="2124"/>
      <c r="R176" s="2124"/>
      <c r="S176" s="2124"/>
      <c r="T176" s="2124"/>
      <c r="U176" s="2124"/>
      <c r="V176" s="2124"/>
      <c r="W176" s="2124"/>
      <c r="X176" s="2124"/>
      <c r="Y176" s="2124"/>
      <c r="Z176" s="2124"/>
      <c r="AA176" s="38"/>
    </row>
    <row r="177" spans="1:27" ht="15.95" customHeight="1">
      <c r="A177" s="38"/>
      <c r="B177" s="1030"/>
      <c r="C177" s="2124"/>
      <c r="D177" s="2124"/>
      <c r="E177" s="2124"/>
      <c r="F177" s="2124"/>
      <c r="G177" s="2124"/>
      <c r="H177" s="2124"/>
      <c r="I177" s="2124"/>
      <c r="J177" s="2124"/>
      <c r="K177" s="2124"/>
      <c r="L177" s="2124"/>
      <c r="M177" s="2124"/>
      <c r="N177" s="2124"/>
      <c r="O177" s="2124"/>
      <c r="P177" s="2124"/>
      <c r="Q177" s="2124"/>
      <c r="R177" s="2124"/>
      <c r="S177" s="2124"/>
      <c r="T177" s="2124"/>
      <c r="U177" s="2124"/>
      <c r="V177" s="2124"/>
      <c r="W177" s="2124"/>
      <c r="X177" s="2124"/>
      <c r="Y177" s="2124"/>
      <c r="Z177" s="2124"/>
      <c r="AA177" s="38"/>
    </row>
    <row r="178" spans="1:27" ht="15.95" customHeight="1">
      <c r="A178" s="38"/>
      <c r="B178" s="1030"/>
      <c r="C178" s="2124"/>
      <c r="D178" s="2124"/>
      <c r="E178" s="2124"/>
      <c r="F178" s="2124"/>
      <c r="G178" s="2124"/>
      <c r="H178" s="2124"/>
      <c r="I178" s="2124"/>
      <c r="J178" s="2124"/>
      <c r="K178" s="2124"/>
      <c r="L178" s="2124"/>
      <c r="M178" s="2124"/>
      <c r="N178" s="2124"/>
      <c r="O178" s="2124"/>
      <c r="P178" s="2124"/>
      <c r="Q178" s="2124"/>
      <c r="R178" s="2124"/>
      <c r="S178" s="2124"/>
      <c r="T178" s="2124"/>
      <c r="U178" s="2124"/>
      <c r="V178" s="2124"/>
      <c r="W178" s="2124"/>
      <c r="X178" s="2124"/>
      <c r="Y178" s="2124"/>
      <c r="Z178" s="2124"/>
      <c r="AA178" s="38"/>
    </row>
    <row r="179" spans="1:27" ht="8.1" customHeight="1">
      <c r="A179" s="38"/>
      <c r="B179" s="1030"/>
      <c r="C179" s="1231"/>
      <c r="D179" s="1231"/>
      <c r="E179" s="1231"/>
      <c r="F179" s="1231"/>
      <c r="G179" s="1231"/>
      <c r="H179" s="1231"/>
      <c r="I179" s="1231"/>
      <c r="J179" s="1231"/>
      <c r="K179" s="1231"/>
      <c r="L179" s="1231"/>
      <c r="M179" s="1231"/>
      <c r="N179" s="1231"/>
      <c r="O179" s="1231"/>
      <c r="P179" s="1231"/>
      <c r="Q179" s="1231"/>
      <c r="R179" s="1231"/>
      <c r="S179" s="1231"/>
      <c r="T179" s="1231"/>
      <c r="U179" s="1231"/>
      <c r="V179" s="1231"/>
      <c r="W179" s="1231"/>
      <c r="X179" s="1231"/>
      <c r="Y179" s="1231"/>
      <c r="Z179" s="1231"/>
      <c r="AA179" s="38"/>
    </row>
    <row r="180" spans="1:27" ht="15.95" customHeight="1">
      <c r="A180" s="38"/>
      <c r="B180" s="1030" t="s">
        <v>2277</v>
      </c>
      <c r="C180" s="2123" t="s">
        <v>3182</v>
      </c>
      <c r="D180" s="2123"/>
      <c r="E180" s="2123"/>
      <c r="F180" s="2123"/>
      <c r="G180" s="2123"/>
      <c r="H180" s="2123"/>
      <c r="I180" s="2123"/>
      <c r="J180" s="2123"/>
      <c r="K180" s="2123"/>
      <c r="L180" s="2123"/>
      <c r="M180" s="2123"/>
      <c r="N180" s="2123"/>
      <c r="O180" s="2123"/>
      <c r="P180" s="2123"/>
      <c r="Q180" s="2123"/>
      <c r="R180" s="2123"/>
      <c r="S180" s="2123"/>
      <c r="T180" s="2123"/>
      <c r="U180" s="2123"/>
      <c r="V180" s="2123"/>
      <c r="W180" s="2123"/>
      <c r="X180" s="2123"/>
      <c r="Y180" s="2123"/>
      <c r="Z180" s="2123"/>
      <c r="AA180" s="38"/>
    </row>
    <row r="181" spans="1:27" ht="15.95" customHeight="1">
      <c r="A181" s="38"/>
      <c r="B181" s="1030"/>
      <c r="C181" s="2123"/>
      <c r="D181" s="2123"/>
      <c r="E181" s="2123"/>
      <c r="F181" s="2123"/>
      <c r="G181" s="2123"/>
      <c r="H181" s="2123"/>
      <c r="I181" s="2123"/>
      <c r="J181" s="2123"/>
      <c r="K181" s="2123"/>
      <c r="L181" s="2123"/>
      <c r="M181" s="2123"/>
      <c r="N181" s="2123"/>
      <c r="O181" s="2123"/>
      <c r="P181" s="2123"/>
      <c r="Q181" s="2123"/>
      <c r="R181" s="2123"/>
      <c r="S181" s="2123"/>
      <c r="T181" s="2123"/>
      <c r="U181" s="2123"/>
      <c r="V181" s="2123"/>
      <c r="W181" s="2123"/>
      <c r="X181" s="2123"/>
      <c r="Y181" s="2123"/>
      <c r="Z181" s="2123"/>
      <c r="AA181" s="38"/>
    </row>
    <row r="182" spans="1:27" ht="15.95" customHeight="1">
      <c r="A182" s="38"/>
      <c r="B182" s="1237" t="s">
        <v>2282</v>
      </c>
      <c r="C182" s="38" t="s">
        <v>3153</v>
      </c>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row>
    <row r="183" spans="1:27" ht="15.95" customHeight="1">
      <c r="A183" s="38"/>
      <c r="B183" s="213"/>
      <c r="C183" s="38" t="s">
        <v>2267</v>
      </c>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row>
    <row r="184" spans="1:27" ht="15.95" customHeight="1">
      <c r="A184" s="38"/>
      <c r="B184" s="1237" t="s">
        <v>2283</v>
      </c>
      <c r="C184" s="38" t="s">
        <v>3154</v>
      </c>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row>
    <row r="185" spans="1:27" ht="15.95" customHeight="1">
      <c r="A185" s="38"/>
      <c r="B185" s="1030" t="s">
        <v>733</v>
      </c>
      <c r="C185" s="38" t="s">
        <v>2268</v>
      </c>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row>
    <row r="186" spans="1:27" ht="15.95" customHeight="1">
      <c r="A186" s="38"/>
      <c r="B186" s="213"/>
      <c r="C186" s="38" t="s">
        <v>2269</v>
      </c>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row>
    <row r="187" spans="1:27" ht="15.95" customHeight="1">
      <c r="A187" s="38"/>
      <c r="B187" s="1237" t="s">
        <v>2284</v>
      </c>
      <c r="C187" s="38" t="s">
        <v>3155</v>
      </c>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row>
    <row r="188" spans="1:27" ht="15.95" customHeight="1">
      <c r="A188" s="38"/>
      <c r="B188" s="1237" t="s">
        <v>2524</v>
      </c>
      <c r="C188" s="38" t="s">
        <v>3156</v>
      </c>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row>
    <row r="189" spans="1:27" ht="15.95" customHeight="1">
      <c r="A189" s="38"/>
      <c r="B189" s="213"/>
      <c r="C189" s="38" t="s">
        <v>2541</v>
      </c>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row>
    <row r="190" spans="1:27" ht="15.95" customHeight="1">
      <c r="A190" s="38"/>
      <c r="B190" s="1237" t="s">
        <v>2285</v>
      </c>
      <c r="C190" s="38" t="s">
        <v>3157</v>
      </c>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row>
    <row r="191" spans="1:27" ht="15.95" customHeight="1">
      <c r="A191" s="38"/>
      <c r="B191" s="1030"/>
      <c r="C191" s="38" t="s">
        <v>3181</v>
      </c>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row>
    <row r="192" spans="1:27" ht="15.95" customHeight="1">
      <c r="A192" s="38"/>
      <c r="B192" s="1030"/>
      <c r="C192" s="38" t="s">
        <v>2523</v>
      </c>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row>
    <row r="193" spans="1:27" ht="15.95" customHeight="1">
      <c r="A193" s="38"/>
      <c r="B193" s="1237" t="s">
        <v>2286</v>
      </c>
      <c r="C193" s="38" t="s">
        <v>3158</v>
      </c>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row>
    <row r="194" spans="1:27" ht="15.95" customHeight="1">
      <c r="A194" s="38"/>
      <c r="B194" s="1030"/>
      <c r="C194" s="38" t="s">
        <v>2526</v>
      </c>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row>
    <row r="195" spans="1:27" ht="15.95" customHeight="1">
      <c r="A195" s="38"/>
      <c r="B195" s="1030"/>
      <c r="C195" s="38" t="s">
        <v>3159</v>
      </c>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row>
    <row r="196" spans="1:27" ht="15.95" customHeight="1">
      <c r="A196" s="38"/>
      <c r="B196" s="1030"/>
      <c r="C196" s="38" t="s">
        <v>3160</v>
      </c>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row>
    <row r="197" spans="1:27" ht="15.95" customHeight="1">
      <c r="A197" s="38"/>
      <c r="B197" s="213"/>
      <c r="C197" s="38" t="s">
        <v>3161</v>
      </c>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row>
    <row r="198" spans="1:27" ht="15.95" customHeight="1">
      <c r="A198" s="38"/>
      <c r="B198" s="1030"/>
      <c r="C198" s="38" t="s">
        <v>3162</v>
      </c>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row>
    <row r="199" spans="1:27" ht="15.95" customHeight="1">
      <c r="A199" s="38"/>
      <c r="B199" s="1030"/>
      <c r="C199" s="38" t="s">
        <v>3163</v>
      </c>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row>
    <row r="200" spans="1:27" ht="15.95" customHeight="1">
      <c r="A200" s="38"/>
      <c r="B200" s="213"/>
      <c r="C200" s="38" t="s">
        <v>2527</v>
      </c>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row>
    <row r="201" spans="1:27" ht="15.95" customHeight="1">
      <c r="A201" s="38"/>
      <c r="B201" s="1237" t="s">
        <v>2287</v>
      </c>
      <c r="C201" s="38" t="s">
        <v>3166</v>
      </c>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row>
    <row r="202" spans="1:27" ht="15.95" customHeight="1">
      <c r="A202" s="38"/>
      <c r="B202" s="1237"/>
      <c r="C202" s="38" t="s">
        <v>2280</v>
      </c>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row>
    <row r="203" spans="1:27" ht="15.95" customHeight="1">
      <c r="A203" s="38"/>
      <c r="B203" s="1237" t="s">
        <v>2288</v>
      </c>
      <c r="C203" s="38" t="s">
        <v>3167</v>
      </c>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row>
    <row r="204" spans="1:27" ht="15.95" customHeight="1">
      <c r="A204" s="38"/>
      <c r="B204" s="1237" t="s">
        <v>2289</v>
      </c>
      <c r="C204" s="38" t="s">
        <v>3168</v>
      </c>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row>
    <row r="205" spans="1:27" ht="15.95" customHeight="1">
      <c r="A205" s="38"/>
      <c r="B205" s="1237" t="s">
        <v>2525</v>
      </c>
      <c r="C205" s="38" t="s">
        <v>3169</v>
      </c>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row>
    <row r="206" spans="1:27" ht="15.95" customHeight="1">
      <c r="A206" s="38"/>
      <c r="B206" s="1237" t="s">
        <v>3164</v>
      </c>
      <c r="C206" s="38" t="s">
        <v>2290</v>
      </c>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row>
    <row r="207" spans="1:27" ht="15.95" customHeight="1">
      <c r="B207" s="213"/>
      <c r="C207" s="38" t="s">
        <v>3170</v>
      </c>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row>
    <row r="208" spans="1:27" ht="15.95" customHeight="1">
      <c r="A208" s="38"/>
      <c r="B208" s="1030"/>
      <c r="C208" s="38" t="s">
        <v>2281</v>
      </c>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row>
    <row r="209" spans="1:27" ht="15.95" customHeight="1">
      <c r="A209" s="38"/>
      <c r="B209" s="1237" t="s">
        <v>3165</v>
      </c>
      <c r="C209" s="38" t="s">
        <v>3576</v>
      </c>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row>
    <row r="210" spans="1:27" ht="15.95" customHeight="1">
      <c r="A210" s="38"/>
      <c r="B210" s="1030"/>
      <c r="C210" s="38" t="s">
        <v>3575</v>
      </c>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row>
    <row r="211" spans="1:27" ht="15.95" customHeight="1">
      <c r="A211" s="38"/>
      <c r="B211" s="1237" t="s">
        <v>3574</v>
      </c>
      <c r="C211" s="38" t="s">
        <v>3674</v>
      </c>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row>
    <row r="212" spans="1:27" ht="15.95" customHeight="1">
      <c r="A212" s="38"/>
      <c r="B212" s="1030"/>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row>
    <row r="213" spans="1:27" ht="15.95" customHeight="1">
      <c r="A213" s="38" t="s">
        <v>878</v>
      </c>
      <c r="B213" s="1233" t="s">
        <v>877</v>
      </c>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row>
    <row r="214" spans="1:27" ht="15.95" customHeight="1">
      <c r="A214" s="38"/>
      <c r="B214" s="1030" t="s">
        <v>876</v>
      </c>
      <c r="C214" s="38" t="s">
        <v>875</v>
      </c>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row>
    <row r="215" spans="1:27" ht="15.95" customHeight="1">
      <c r="A215" s="38"/>
      <c r="B215" s="1030" t="s">
        <v>874</v>
      </c>
      <c r="C215" s="38" t="s">
        <v>873</v>
      </c>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row>
    <row r="216" spans="1:27" ht="15.95" customHeight="1">
      <c r="A216" s="38"/>
      <c r="C216" s="38" t="s">
        <v>872</v>
      </c>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row>
    <row r="217" spans="1:27" ht="15.95" customHeight="1">
      <c r="A217" s="38"/>
      <c r="C217" s="38" t="s">
        <v>871</v>
      </c>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row>
    <row r="218" spans="1:27" ht="15.95" customHeight="1">
      <c r="A218" s="38"/>
      <c r="B218" s="1030" t="s">
        <v>870</v>
      </c>
      <c r="C218" s="38" t="s">
        <v>869</v>
      </c>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row>
    <row r="219" spans="1:27" ht="15.95" customHeight="1">
      <c r="A219" s="38"/>
      <c r="B219" s="1030" t="s">
        <v>868</v>
      </c>
      <c r="C219" s="38" t="s">
        <v>867</v>
      </c>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row>
    <row r="220" spans="1:27" ht="15.95" customHeight="1">
      <c r="A220" s="38"/>
      <c r="B220" s="1030" t="s">
        <v>866</v>
      </c>
      <c r="C220" s="38" t="s">
        <v>865</v>
      </c>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row>
    <row r="221" spans="1:27" ht="15.95" customHeight="1">
      <c r="A221" s="38"/>
      <c r="B221" s="1030" t="s">
        <v>864</v>
      </c>
      <c r="C221" s="38" t="s">
        <v>3675</v>
      </c>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row>
    <row r="222" spans="1:27" ht="15.95" customHeight="1">
      <c r="A222" s="38"/>
      <c r="C222" s="38" t="s">
        <v>863</v>
      </c>
      <c r="D222" s="38"/>
      <c r="E222" s="38"/>
      <c r="F222" s="38"/>
      <c r="G222" s="38"/>
      <c r="H222" s="38"/>
      <c r="I222" s="38"/>
      <c r="J222" s="38"/>
      <c r="K222" s="38"/>
      <c r="L222" s="38"/>
      <c r="M222" s="38"/>
      <c r="N222" s="38"/>
      <c r="O222" s="38"/>
      <c r="P222" s="38"/>
      <c r="Q222" s="38"/>
      <c r="R222" s="38"/>
      <c r="S222" s="38"/>
      <c r="T222" s="38"/>
      <c r="U222" s="38"/>
      <c r="V222" s="38"/>
      <c r="W222" s="38"/>
      <c r="X222" s="38"/>
      <c r="Y222" s="38"/>
      <c r="Z222" s="38"/>
    </row>
    <row r="223" spans="1:27" ht="15.95" customHeight="1">
      <c r="A223" s="38"/>
      <c r="B223" s="1030" t="s">
        <v>862</v>
      </c>
      <c r="C223" s="38" t="s">
        <v>861</v>
      </c>
      <c r="D223" s="38"/>
      <c r="E223" s="38"/>
      <c r="F223" s="38"/>
      <c r="G223" s="38"/>
      <c r="H223" s="38"/>
      <c r="I223" s="38"/>
      <c r="J223" s="38"/>
      <c r="K223" s="38"/>
      <c r="L223" s="38"/>
      <c r="M223" s="38"/>
      <c r="N223" s="38"/>
      <c r="O223" s="38"/>
      <c r="P223" s="38"/>
      <c r="Q223" s="38"/>
      <c r="R223" s="38"/>
      <c r="S223" s="38"/>
      <c r="T223" s="38"/>
      <c r="U223" s="38"/>
      <c r="V223" s="38"/>
      <c r="W223" s="38"/>
      <c r="X223" s="38"/>
      <c r="Y223" s="38"/>
      <c r="Z223" s="38"/>
    </row>
    <row r="224" spans="1:27" ht="15.95" customHeight="1">
      <c r="B224" s="1236" t="s">
        <v>2396</v>
      </c>
      <c r="C224" s="38" t="s">
        <v>860</v>
      </c>
      <c r="D224" s="38"/>
      <c r="E224" s="38"/>
      <c r="F224" s="38"/>
      <c r="G224" s="38"/>
      <c r="H224" s="38"/>
      <c r="I224" s="38"/>
      <c r="J224" s="38"/>
      <c r="K224" s="38"/>
      <c r="L224" s="38"/>
      <c r="M224" s="38"/>
      <c r="N224" s="38"/>
      <c r="O224" s="38"/>
      <c r="P224" s="38"/>
      <c r="Q224" s="38"/>
      <c r="R224" s="38"/>
      <c r="S224" s="38"/>
      <c r="T224" s="38"/>
      <c r="U224" s="38"/>
      <c r="V224" s="38"/>
      <c r="W224" s="38"/>
      <c r="X224" s="38"/>
      <c r="Y224" s="38"/>
      <c r="Z224" s="38"/>
    </row>
    <row r="225" spans="1:26" ht="15.95" customHeight="1">
      <c r="B225" s="1030"/>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row>
    <row r="226" spans="1:26" ht="15.95" customHeight="1">
      <c r="A226" s="9" t="s">
        <v>2297</v>
      </c>
      <c r="B226" s="213" t="s">
        <v>2298</v>
      </c>
    </row>
    <row r="227" spans="1:26" ht="15.95" customHeight="1">
      <c r="B227" s="1236" t="s">
        <v>3171</v>
      </c>
      <c r="C227" s="3" t="s">
        <v>2299</v>
      </c>
    </row>
    <row r="228" spans="1:26" ht="15.95" customHeight="1">
      <c r="C228" s="3" t="s">
        <v>2300</v>
      </c>
    </row>
    <row r="229" spans="1:26" ht="15.95" customHeight="1">
      <c r="B229" s="1236" t="s">
        <v>3172</v>
      </c>
      <c r="C229" s="3" t="s">
        <v>2301</v>
      </c>
    </row>
    <row r="230" spans="1:26" ht="15.95" customHeight="1">
      <c r="C230" s="3" t="s">
        <v>2302</v>
      </c>
    </row>
    <row r="231" spans="1:26" ht="15.95" customHeight="1">
      <c r="B231" s="1236" t="s">
        <v>3173</v>
      </c>
      <c r="C231" s="3" t="s">
        <v>2303</v>
      </c>
    </row>
    <row r="232" spans="1:26" ht="15.95" customHeight="1">
      <c r="C232" s="3" t="s">
        <v>2500</v>
      </c>
    </row>
    <row r="233" spans="1:26" ht="15.95" customHeight="1">
      <c r="B233" s="1236" t="s">
        <v>3174</v>
      </c>
      <c r="C233" s="3" t="s">
        <v>2501</v>
      </c>
    </row>
    <row r="234" spans="1:26" ht="15.95" customHeight="1">
      <c r="C234" s="3" t="s">
        <v>2304</v>
      </c>
    </row>
    <row r="235" spans="1:26" ht="15.95" customHeight="1">
      <c r="B235" s="1236" t="s">
        <v>2305</v>
      </c>
      <c r="C235" s="3" t="s">
        <v>2306</v>
      </c>
    </row>
    <row r="236" spans="1:26" ht="15.95" customHeight="1">
      <c r="B236" s="1236" t="s">
        <v>2307</v>
      </c>
      <c r="C236" s="3" t="s">
        <v>2308</v>
      </c>
    </row>
    <row r="237" spans="1:26" ht="18" customHeight="1">
      <c r="B237" s="1236" t="s">
        <v>2309</v>
      </c>
      <c r="C237" s="3" t="s">
        <v>2310</v>
      </c>
    </row>
    <row r="238" spans="1:26" ht="18" customHeight="1">
      <c r="C238" s="3" t="s">
        <v>2311</v>
      </c>
    </row>
    <row r="239" spans="1:26" ht="18" customHeight="1">
      <c r="B239" s="1236" t="s">
        <v>2312</v>
      </c>
      <c r="C239" s="3" t="s">
        <v>2313</v>
      </c>
    </row>
  </sheetData>
  <sheetProtection sheet="1" selectLockedCells="1"/>
  <mergeCells count="10">
    <mergeCell ref="C180:Z181"/>
    <mergeCell ref="AD5:AJ5"/>
    <mergeCell ref="K1:O1"/>
    <mergeCell ref="C159:Z164"/>
    <mergeCell ref="C166:Z172"/>
    <mergeCell ref="C174:Z178"/>
    <mergeCell ref="C93:Z108"/>
    <mergeCell ref="C109:Z112"/>
    <mergeCell ref="C113:Z124"/>
    <mergeCell ref="C87:Z92"/>
  </mergeCells>
  <phoneticPr fontId="2"/>
  <hyperlinks>
    <hyperlink ref="K1:N1" location="作業メニュー!A1" display="作業メニュー" xr:uid="{00000000-0004-0000-2D00-000000000000}"/>
  </hyperlinks>
  <printOptions horizontalCentered="1"/>
  <pageMargins left="0.59055118110236227" right="0.39370078740157483" top="0.59055118110236227" bottom="0.39370078740157483" header="0.47244094488188981" footer="0.15748031496062992"/>
  <pageSetup paperSize="9" scale="82" orientation="portrait" r:id="rId1"/>
  <headerFooter alignWithMargins="0">
    <oddFooter>&amp;R230401</oddFooter>
  </headerFooter>
  <rowBreaks count="2" manualBreakCount="2">
    <brk id="112" max="28" man="1"/>
    <brk id="173" max="28"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C38"/>
  <sheetViews>
    <sheetView showGridLines="0" zoomScaleNormal="100" workbookViewId="0"/>
  </sheetViews>
  <sheetFormatPr defaultColWidth="2.875" defaultRowHeight="15.95" customHeight="1"/>
  <sheetData>
    <row r="1" spans="1:29" s="974" customFormat="1" ht="18.95" customHeight="1">
      <c r="B1" s="2127" t="s">
        <v>2653</v>
      </c>
      <c r="C1" s="2127"/>
      <c r="D1" s="2127"/>
      <c r="E1" s="2127"/>
      <c r="F1" s="2127"/>
      <c r="G1" s="2127"/>
      <c r="H1" s="2127"/>
      <c r="I1" s="2127"/>
      <c r="J1" s="2127"/>
      <c r="K1" s="2127"/>
      <c r="L1" s="2127"/>
      <c r="M1" s="2127"/>
    </row>
    <row r="2" spans="1:29" s="973" customFormat="1" ht="18.95" customHeight="1" thickBot="1">
      <c r="B2" s="2128"/>
      <c r="C2" s="2128"/>
      <c r="D2" s="2128"/>
      <c r="E2" s="2128"/>
      <c r="F2" s="2128"/>
      <c r="G2" s="2128"/>
      <c r="H2" s="2128"/>
      <c r="I2" s="2128"/>
      <c r="J2" s="2128"/>
      <c r="K2" s="2128"/>
      <c r="L2" s="2128"/>
      <c r="M2" s="2128"/>
      <c r="Y2" s="2129" t="s">
        <v>2256</v>
      </c>
      <c r="Z2" s="2129"/>
      <c r="AA2" s="2129"/>
      <c r="AB2" s="2129"/>
      <c r="AC2" s="2129"/>
    </row>
    <row r="3" spans="1:29" ht="15.95" customHeight="1" thickTop="1"/>
    <row r="4" spans="1:29" s="628" customFormat="1" ht="15.95" customHeight="1">
      <c r="A4" s="628" t="s">
        <v>2856</v>
      </c>
    </row>
    <row r="5" spans="1:29" s="628" customFormat="1" ht="15.95" customHeight="1">
      <c r="A5" s="972" t="s">
        <v>2855</v>
      </c>
      <c r="B5" s="628" t="s">
        <v>1005</v>
      </c>
    </row>
    <row r="6" spans="1:29" s="628" customFormat="1" ht="15.95" customHeight="1">
      <c r="A6" s="629"/>
      <c r="B6" s="629" t="s">
        <v>3478</v>
      </c>
      <c r="C6" s="628" t="s">
        <v>2854</v>
      </c>
    </row>
    <row r="7" spans="1:29" s="628" customFormat="1" ht="15.95" customHeight="1">
      <c r="A7" s="629"/>
      <c r="B7" s="629"/>
      <c r="C7" s="628" t="s">
        <v>2853</v>
      </c>
    </row>
    <row r="8" spans="1:29" s="628" customFormat="1" ht="15.95" customHeight="1">
      <c r="A8" s="629"/>
      <c r="B8" s="629"/>
      <c r="C8" s="628" t="s">
        <v>2852</v>
      </c>
    </row>
    <row r="9" spans="1:29" s="628" customFormat="1" ht="15.95" customHeight="1">
      <c r="A9" s="629"/>
      <c r="B9" s="629" t="s">
        <v>3479</v>
      </c>
      <c r="C9" s="628" t="s">
        <v>973</v>
      </c>
    </row>
    <row r="10" spans="1:29" s="628" customFormat="1" ht="15.95" customHeight="1">
      <c r="A10" s="629"/>
    </row>
    <row r="11" spans="1:29" s="628" customFormat="1" ht="15.95" customHeight="1">
      <c r="A11" s="972" t="s">
        <v>2851</v>
      </c>
      <c r="B11" s="628" t="s">
        <v>1003</v>
      </c>
    </row>
    <row r="12" spans="1:29" s="628" customFormat="1" ht="15.95" customHeight="1">
      <c r="B12" s="629" t="s">
        <v>1161</v>
      </c>
      <c r="C12" s="628" t="s">
        <v>2850</v>
      </c>
    </row>
    <row r="13" spans="1:29" s="628" customFormat="1" ht="15.95" customHeight="1">
      <c r="B13" s="629"/>
      <c r="C13" s="628" t="s">
        <v>2849</v>
      </c>
    </row>
    <row r="14" spans="1:29" s="628" customFormat="1" ht="15.95" customHeight="1">
      <c r="B14" s="629" t="s">
        <v>1154</v>
      </c>
      <c r="C14" s="628" t="s">
        <v>2848</v>
      </c>
    </row>
    <row r="15" spans="1:29" s="628" customFormat="1" ht="15.95" customHeight="1">
      <c r="B15" s="629" t="s">
        <v>1152</v>
      </c>
      <c r="C15" s="628" t="s">
        <v>2847</v>
      </c>
    </row>
    <row r="16" spans="1:29" s="628" customFormat="1" ht="15.95" customHeight="1">
      <c r="B16" s="629"/>
      <c r="C16" s="628" t="s">
        <v>2846</v>
      </c>
    </row>
    <row r="17" spans="2:3" s="628" customFormat="1" ht="15.95" customHeight="1">
      <c r="B17" s="629" t="s">
        <v>1181</v>
      </c>
      <c r="C17" s="628" t="s">
        <v>2845</v>
      </c>
    </row>
    <row r="18" spans="2:3" s="628" customFormat="1" ht="15.95" customHeight="1">
      <c r="B18" s="629" t="s">
        <v>1145</v>
      </c>
      <c r="C18" s="628" t="s">
        <v>2844</v>
      </c>
    </row>
    <row r="19" spans="2:3" s="628" customFormat="1" ht="15.95" customHeight="1">
      <c r="B19" s="629"/>
      <c r="C19" s="628" t="s">
        <v>2843</v>
      </c>
    </row>
    <row r="20" spans="2:3" s="628" customFormat="1" ht="15.95" customHeight="1">
      <c r="B20" s="629" t="s">
        <v>1141</v>
      </c>
      <c r="C20" s="628" t="s">
        <v>2842</v>
      </c>
    </row>
    <row r="21" spans="2:3" s="628" customFormat="1" ht="15.95" customHeight="1">
      <c r="B21" s="629" t="s">
        <v>1137</v>
      </c>
      <c r="C21" s="628" t="s">
        <v>2841</v>
      </c>
    </row>
    <row r="38" spans="1:21" ht="15.95" customHeight="1">
      <c r="A38" s="971"/>
      <c r="B38" s="971"/>
      <c r="C38" s="971"/>
      <c r="D38" s="971"/>
      <c r="E38" s="971"/>
      <c r="F38" s="971"/>
      <c r="G38" s="971"/>
      <c r="O38" s="971"/>
      <c r="P38" s="971"/>
      <c r="Q38" s="971"/>
      <c r="R38" s="971"/>
      <c r="S38" s="971"/>
      <c r="T38" s="971"/>
      <c r="U38" s="971"/>
    </row>
  </sheetData>
  <sheetProtection sheet="1" objects="1" scenarios="1"/>
  <mergeCells count="2">
    <mergeCell ref="B1:M2"/>
    <mergeCell ref="Y2:AC2"/>
  </mergeCells>
  <phoneticPr fontId="2"/>
  <hyperlinks>
    <hyperlink ref="Y2:AC2" location="作業メニュー!A1" display="作業メニュー" xr:uid="{00000000-0004-0000-2E00-000000000000}"/>
  </hyperlinks>
  <printOptions horizontalCentered="1"/>
  <pageMargins left="0.59055118110236227" right="0.39370078740157483" top="0.59055118110236227" bottom="0.39370078740157483" header="0.47244094488188981" footer="0.19685039370078741"/>
  <pageSetup paperSize="9" orientation="portrait" r:id="rId1"/>
  <headerFooter>
    <oddFooter>&amp;R210101</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7"/>
  <dimension ref="A1:AF175"/>
  <sheetViews>
    <sheetView showGridLines="0" workbookViewId="0"/>
  </sheetViews>
  <sheetFormatPr defaultColWidth="9" defaultRowHeight="13.5"/>
  <cols>
    <col min="1" max="1" width="3.125" style="1" customWidth="1"/>
    <col min="2" max="2" width="2.75" style="1" customWidth="1"/>
    <col min="3" max="8" width="3.125" style="1" customWidth="1"/>
    <col min="9" max="9" width="3.375" style="1" customWidth="1"/>
    <col min="10" max="20" width="3.125" style="1" customWidth="1"/>
    <col min="21" max="21" width="2.875" style="1" customWidth="1"/>
    <col min="22" max="24" width="3.125" style="1" customWidth="1"/>
    <col min="25" max="25" width="2.625" style="1" customWidth="1"/>
    <col min="26" max="26" width="3.5" style="1" customWidth="1"/>
    <col min="27" max="27" width="3.625" style="1" customWidth="1"/>
    <col min="28" max="29" width="3.75" style="1" customWidth="1"/>
    <col min="30" max="30" width="5.875" style="1" customWidth="1"/>
    <col min="31" max="58" width="2.875" style="1" customWidth="1"/>
    <col min="59" max="71" width="2.75" style="1" customWidth="1"/>
    <col min="72" max="90" width="2.875" style="1" customWidth="1"/>
    <col min="91" max="16384" width="9" style="1"/>
  </cols>
  <sheetData>
    <row r="1" spans="1:32" s="14" customFormat="1" ht="37.5" customHeight="1" thickBot="1">
      <c r="A1" s="13" t="s">
        <v>1010</v>
      </c>
      <c r="K1" s="12" t="s">
        <v>68</v>
      </c>
      <c r="L1" s="12"/>
      <c r="M1" s="12"/>
      <c r="N1" s="12"/>
    </row>
    <row r="2" spans="1:32" ht="7.5" customHeight="1" thickTop="1">
      <c r="A2" s="72"/>
      <c r="B2" s="34"/>
      <c r="C2" s="34"/>
      <c r="D2" s="34"/>
      <c r="E2" s="34"/>
      <c r="F2" s="2"/>
      <c r="G2" s="2"/>
      <c r="H2" s="2"/>
      <c r="I2" s="2"/>
      <c r="J2" s="2"/>
      <c r="K2" s="2"/>
      <c r="L2" s="2"/>
      <c r="M2" s="2"/>
      <c r="N2" s="2"/>
      <c r="O2" s="2"/>
      <c r="P2" s="2"/>
      <c r="Q2" s="2"/>
      <c r="R2" s="2"/>
      <c r="S2" s="2"/>
      <c r="T2" s="2"/>
      <c r="U2" s="2"/>
      <c r="V2" s="2"/>
      <c r="W2" s="2"/>
      <c r="X2" s="2"/>
      <c r="Y2" s="2"/>
      <c r="Z2" s="2"/>
      <c r="AA2" s="2"/>
    </row>
    <row r="3" spans="1:32" ht="17.25" customHeight="1">
      <c r="A3" s="128" t="s">
        <v>979</v>
      </c>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row>
    <row r="4" spans="1:32" ht="17.25" customHeight="1">
      <c r="A4" s="98" t="s">
        <v>1009</v>
      </c>
      <c r="B4" s="98" t="s">
        <v>1008</v>
      </c>
      <c r="C4" s="98"/>
      <c r="D4" s="98"/>
      <c r="E4" s="98"/>
      <c r="F4" s="98"/>
      <c r="G4" s="98"/>
      <c r="H4" s="98"/>
      <c r="I4" s="98"/>
      <c r="J4" s="98"/>
      <c r="K4" s="98"/>
      <c r="L4" s="98"/>
      <c r="M4" s="98"/>
      <c r="N4" s="98"/>
      <c r="O4" s="98"/>
      <c r="P4" s="98"/>
      <c r="Q4" s="98"/>
      <c r="R4" s="98"/>
      <c r="S4" s="98"/>
      <c r="T4" s="98"/>
      <c r="U4" s="98"/>
      <c r="V4" s="98"/>
      <c r="W4" s="98"/>
      <c r="X4" s="98"/>
      <c r="Y4" s="98"/>
      <c r="Z4" s="98"/>
      <c r="AA4" s="98"/>
      <c r="AB4" s="98"/>
      <c r="AC4" s="98"/>
      <c r="AD4" s="97"/>
      <c r="AE4" s="97"/>
      <c r="AF4" s="97"/>
    </row>
    <row r="5" spans="1:32" ht="17.25" customHeight="1">
      <c r="A5" s="98"/>
      <c r="B5" s="98" t="s">
        <v>1007</v>
      </c>
      <c r="C5" s="98"/>
      <c r="D5" s="98"/>
      <c r="E5" s="98"/>
      <c r="F5" s="98"/>
      <c r="G5" s="98"/>
      <c r="H5" s="98"/>
      <c r="I5" s="98"/>
      <c r="J5" s="98"/>
      <c r="K5" s="98"/>
      <c r="L5" s="98"/>
      <c r="M5" s="98"/>
      <c r="N5" s="98"/>
      <c r="O5" s="98"/>
      <c r="P5" s="98"/>
      <c r="Q5" s="98"/>
      <c r="R5" s="98"/>
      <c r="S5" s="98"/>
      <c r="T5" s="98"/>
      <c r="U5" s="98"/>
      <c r="V5" s="98"/>
      <c r="W5" s="98"/>
      <c r="X5" s="98"/>
      <c r="Y5" s="98"/>
      <c r="Z5" s="98"/>
      <c r="AA5" s="98"/>
      <c r="AB5" s="98"/>
      <c r="AC5" s="98"/>
      <c r="AD5" s="97"/>
      <c r="AE5" s="97"/>
      <c r="AF5" s="97"/>
    </row>
    <row r="6" spans="1:32" ht="17.25" customHeight="1">
      <c r="A6" s="98"/>
      <c r="B6" s="98"/>
      <c r="C6" s="98"/>
      <c r="D6" s="98"/>
      <c r="E6" s="98"/>
      <c r="F6" s="98"/>
      <c r="G6" s="98"/>
      <c r="H6" s="98"/>
      <c r="I6" s="98"/>
      <c r="J6" s="98"/>
      <c r="K6" s="98"/>
      <c r="L6" s="98"/>
      <c r="M6" s="98"/>
      <c r="N6" s="98"/>
      <c r="O6" s="98"/>
      <c r="P6" s="98"/>
      <c r="Q6" s="98"/>
      <c r="R6" s="98"/>
      <c r="S6" s="98"/>
      <c r="T6" s="98"/>
      <c r="U6" s="98"/>
      <c r="V6" s="98"/>
      <c r="W6" s="98"/>
      <c r="X6" s="98"/>
      <c r="Y6" s="98"/>
      <c r="Z6" s="98"/>
      <c r="AA6" s="98"/>
      <c r="AB6" s="98"/>
      <c r="AC6" s="98"/>
      <c r="AD6" s="97"/>
      <c r="AE6" s="97"/>
      <c r="AF6" s="97"/>
    </row>
    <row r="7" spans="1:32" ht="17.25" customHeight="1">
      <c r="A7" s="98" t="s">
        <v>1006</v>
      </c>
      <c r="B7" s="98" t="s">
        <v>1005</v>
      </c>
      <c r="C7" s="98"/>
      <c r="D7" s="98"/>
      <c r="E7" s="98"/>
      <c r="F7" s="98"/>
      <c r="G7" s="98"/>
      <c r="H7" s="98"/>
      <c r="I7" s="98"/>
      <c r="J7" s="98"/>
      <c r="K7" s="98"/>
      <c r="L7" s="98"/>
      <c r="M7" s="98"/>
      <c r="N7" s="98"/>
      <c r="O7" s="98"/>
      <c r="P7" s="98"/>
      <c r="Q7" s="98"/>
      <c r="R7" s="98"/>
      <c r="S7" s="98"/>
      <c r="T7" s="98"/>
      <c r="U7" s="98"/>
      <c r="V7" s="98"/>
      <c r="W7" s="98"/>
      <c r="X7" s="98"/>
      <c r="Y7" s="98"/>
      <c r="Z7" s="98"/>
      <c r="AA7" s="98"/>
      <c r="AB7" s="98"/>
      <c r="AC7" s="98"/>
      <c r="AD7" s="97"/>
      <c r="AE7" s="97"/>
      <c r="AF7" s="97"/>
    </row>
    <row r="8" spans="1:32" ht="17.25" customHeight="1">
      <c r="A8" s="98"/>
      <c r="B8" s="98"/>
      <c r="C8" s="98" t="s">
        <v>3481</v>
      </c>
      <c r="D8" s="98"/>
      <c r="E8" s="98"/>
      <c r="F8" s="98"/>
      <c r="G8" s="98"/>
      <c r="H8" s="98"/>
      <c r="I8" s="98"/>
      <c r="J8" s="98"/>
      <c r="K8" s="98"/>
      <c r="L8" s="98"/>
      <c r="M8" s="98"/>
      <c r="N8" s="98"/>
      <c r="O8" s="98"/>
      <c r="P8" s="98"/>
      <c r="Q8" s="98"/>
      <c r="R8" s="98"/>
      <c r="S8" s="98"/>
      <c r="T8" s="98"/>
      <c r="U8" s="98"/>
      <c r="V8" s="98"/>
      <c r="W8" s="98"/>
      <c r="X8" s="98"/>
      <c r="Y8" s="98"/>
      <c r="Z8" s="98"/>
      <c r="AA8" s="98"/>
      <c r="AB8" s="98"/>
      <c r="AC8" s="98"/>
      <c r="AD8" s="97"/>
      <c r="AE8" s="97"/>
      <c r="AF8" s="97"/>
    </row>
    <row r="9" spans="1:32" ht="17.25" customHeight="1">
      <c r="A9" s="98"/>
      <c r="B9" s="98"/>
      <c r="C9" s="98"/>
      <c r="D9" s="98"/>
      <c r="E9" s="98"/>
      <c r="F9" s="98"/>
      <c r="G9" s="98"/>
      <c r="H9" s="98"/>
      <c r="I9" s="98"/>
      <c r="J9" s="98"/>
      <c r="K9" s="98"/>
      <c r="L9" s="98"/>
      <c r="M9" s="98"/>
      <c r="N9" s="98"/>
      <c r="O9" s="98"/>
      <c r="P9" s="98"/>
      <c r="Q9" s="98"/>
      <c r="R9" s="98"/>
      <c r="S9" s="98"/>
      <c r="T9" s="98"/>
      <c r="U9" s="98"/>
      <c r="V9" s="98"/>
      <c r="W9" s="98"/>
      <c r="X9" s="98"/>
      <c r="Y9" s="98"/>
      <c r="Z9" s="98"/>
      <c r="AA9" s="98"/>
      <c r="AB9" s="98"/>
      <c r="AC9" s="98"/>
      <c r="AD9" s="97"/>
      <c r="AE9" s="97"/>
      <c r="AF9" s="97"/>
    </row>
    <row r="10" spans="1:32" ht="17.25" customHeight="1">
      <c r="A10" s="98" t="s">
        <v>1004</v>
      </c>
      <c r="B10" s="98" t="s">
        <v>1003</v>
      </c>
      <c r="C10" s="98"/>
      <c r="D10" s="98"/>
      <c r="E10" s="98"/>
      <c r="F10" s="98"/>
      <c r="G10" s="98"/>
      <c r="H10" s="98"/>
      <c r="I10" s="98"/>
      <c r="J10" s="98"/>
      <c r="K10" s="98"/>
      <c r="L10" s="98"/>
      <c r="M10" s="98"/>
      <c r="N10" s="98"/>
      <c r="O10" s="98"/>
      <c r="P10" s="98"/>
      <c r="Q10" s="98"/>
      <c r="R10" s="98"/>
      <c r="S10" s="98"/>
      <c r="T10" s="98"/>
      <c r="U10" s="98"/>
      <c r="V10" s="98"/>
      <c r="W10" s="98"/>
      <c r="X10" s="98"/>
      <c r="Y10" s="98"/>
      <c r="Z10" s="98"/>
      <c r="AA10" s="98"/>
      <c r="AB10" s="98"/>
      <c r="AC10" s="98"/>
      <c r="AD10" s="97"/>
      <c r="AE10" s="97"/>
      <c r="AF10" s="97"/>
    </row>
    <row r="11" spans="1:32" ht="17.25" customHeight="1">
      <c r="A11" s="98"/>
      <c r="B11" s="98" t="s">
        <v>1002</v>
      </c>
      <c r="C11" s="98"/>
      <c r="D11" s="98"/>
      <c r="E11" s="98"/>
      <c r="F11" s="98"/>
      <c r="G11" s="98"/>
      <c r="H11" s="98"/>
      <c r="I11" s="98"/>
      <c r="J11" s="98"/>
      <c r="K11" s="98"/>
      <c r="L11" s="98"/>
      <c r="M11" s="98"/>
      <c r="N11" s="98"/>
      <c r="O11" s="98"/>
      <c r="P11" s="98"/>
      <c r="Q11" s="98"/>
      <c r="R11" s="98"/>
      <c r="S11" s="98"/>
      <c r="T11" s="98"/>
      <c r="U11" s="98"/>
      <c r="V11" s="98"/>
      <c r="W11" s="98"/>
      <c r="X11" s="98"/>
      <c r="Y11" s="98"/>
      <c r="Z11" s="98"/>
      <c r="AA11" s="98"/>
      <c r="AB11" s="98"/>
      <c r="AC11" s="98"/>
      <c r="AD11" s="97"/>
      <c r="AE11" s="97"/>
      <c r="AF11" s="97"/>
    </row>
    <row r="12" spans="1:32" ht="17.25" customHeight="1">
      <c r="A12" s="98"/>
      <c r="B12" s="98" t="s">
        <v>1001</v>
      </c>
      <c r="C12" s="98"/>
      <c r="D12" s="98"/>
      <c r="E12" s="98"/>
      <c r="F12" s="98"/>
      <c r="G12" s="98"/>
      <c r="H12" s="98"/>
      <c r="I12" s="98"/>
      <c r="J12" s="98"/>
      <c r="K12" s="98"/>
      <c r="L12" s="98"/>
      <c r="M12" s="98"/>
      <c r="N12" s="98"/>
      <c r="O12" s="98"/>
      <c r="P12" s="98"/>
      <c r="Q12" s="98"/>
      <c r="R12" s="98"/>
      <c r="S12" s="98"/>
      <c r="T12" s="98"/>
      <c r="U12" s="98"/>
      <c r="V12" s="98"/>
      <c r="W12" s="98"/>
      <c r="X12" s="98"/>
      <c r="Y12" s="98"/>
      <c r="Z12" s="98"/>
      <c r="AA12" s="98"/>
      <c r="AB12" s="98"/>
      <c r="AC12" s="98"/>
      <c r="AD12" s="97"/>
      <c r="AE12" s="97"/>
      <c r="AF12" s="97"/>
    </row>
    <row r="13" spans="1:32" ht="17.25" customHeight="1">
      <c r="A13" s="98"/>
      <c r="B13" s="98" t="s">
        <v>1000</v>
      </c>
      <c r="C13" s="98"/>
      <c r="D13" s="98"/>
      <c r="E13" s="98"/>
      <c r="F13" s="98"/>
      <c r="G13" s="98"/>
      <c r="H13" s="98"/>
      <c r="I13" s="98"/>
      <c r="J13" s="98"/>
      <c r="K13" s="98"/>
      <c r="L13" s="98"/>
      <c r="M13" s="98"/>
      <c r="N13" s="98"/>
      <c r="O13" s="98"/>
      <c r="P13" s="98"/>
      <c r="Q13" s="98"/>
      <c r="R13" s="98"/>
      <c r="S13" s="98"/>
      <c r="T13" s="98"/>
      <c r="U13" s="98"/>
      <c r="V13" s="98"/>
      <c r="W13" s="98"/>
      <c r="X13" s="98"/>
      <c r="Y13" s="98"/>
      <c r="Z13" s="98"/>
      <c r="AA13" s="98"/>
      <c r="AB13" s="98"/>
      <c r="AC13" s="98"/>
      <c r="AD13" s="97"/>
      <c r="AE13" s="97"/>
      <c r="AF13" s="97"/>
    </row>
    <row r="14" spans="1:32" ht="17.25" customHeight="1">
      <c r="A14" s="98"/>
      <c r="B14" s="98" t="s">
        <v>999</v>
      </c>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7"/>
      <c r="AE14" s="97"/>
      <c r="AF14" s="97"/>
    </row>
    <row r="15" spans="1:32" ht="17.25" customHeight="1">
      <c r="A15" s="98"/>
      <c r="B15" s="98" t="s">
        <v>998</v>
      </c>
      <c r="C15" s="98"/>
      <c r="D15" s="98"/>
      <c r="E15" s="98"/>
      <c r="F15" s="98"/>
      <c r="G15" s="98"/>
      <c r="H15" s="98"/>
      <c r="I15" s="98"/>
      <c r="J15" s="98"/>
      <c r="K15" s="98"/>
      <c r="L15" s="98"/>
      <c r="M15" s="98"/>
      <c r="N15" s="98"/>
      <c r="O15" s="98"/>
      <c r="P15" s="98"/>
      <c r="Q15" s="98"/>
      <c r="R15" s="98"/>
      <c r="S15" s="98"/>
      <c r="T15" s="98"/>
      <c r="U15" s="98"/>
      <c r="V15" s="98"/>
      <c r="W15" s="98"/>
      <c r="X15" s="98"/>
      <c r="Y15" s="98"/>
      <c r="Z15" s="98"/>
      <c r="AA15" s="98"/>
      <c r="AB15" s="98"/>
      <c r="AC15" s="98"/>
      <c r="AD15" s="97"/>
      <c r="AE15" s="97"/>
      <c r="AF15" s="97"/>
    </row>
    <row r="16" spans="1:32" ht="17.25" customHeight="1">
      <c r="A16" s="98"/>
      <c r="B16" s="98" t="s">
        <v>997</v>
      </c>
      <c r="C16" s="98"/>
      <c r="D16" s="98"/>
      <c r="E16" s="98"/>
      <c r="F16" s="98"/>
      <c r="G16" s="98"/>
      <c r="H16" s="98"/>
      <c r="I16" s="98"/>
      <c r="J16" s="98"/>
      <c r="K16" s="98"/>
      <c r="L16" s="98"/>
      <c r="M16" s="98"/>
      <c r="N16" s="98"/>
      <c r="O16" s="98"/>
      <c r="P16" s="98"/>
      <c r="Q16" s="98"/>
      <c r="R16" s="98"/>
      <c r="S16" s="98"/>
      <c r="T16" s="98"/>
      <c r="U16" s="98"/>
      <c r="V16" s="98"/>
      <c r="W16" s="98"/>
      <c r="X16" s="98"/>
      <c r="Y16" s="98"/>
      <c r="Z16" s="98"/>
      <c r="AA16" s="98"/>
      <c r="AB16" s="98"/>
      <c r="AC16" s="98"/>
      <c r="AD16" s="97"/>
      <c r="AE16" s="97"/>
      <c r="AF16" s="97"/>
    </row>
    <row r="17" spans="1:32" ht="17.25" customHeight="1">
      <c r="A17" s="98"/>
      <c r="B17" s="98" t="s">
        <v>996</v>
      </c>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7"/>
      <c r="AE17" s="97"/>
      <c r="AF17" s="97"/>
    </row>
    <row r="18" spans="1:32" ht="17.25" customHeight="1">
      <c r="A18" s="98"/>
      <c r="B18" s="98" t="s">
        <v>995</v>
      </c>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7"/>
      <c r="AE18" s="97"/>
      <c r="AF18" s="97"/>
    </row>
    <row r="19" spans="1:32" ht="17.25" customHeight="1">
      <c r="A19" s="98"/>
      <c r="B19" s="98" t="s">
        <v>994</v>
      </c>
      <c r="C19" s="98"/>
      <c r="D19" s="98"/>
      <c r="E19" s="98"/>
      <c r="F19" s="98"/>
      <c r="G19" s="98"/>
      <c r="H19" s="98"/>
      <c r="I19" s="98"/>
      <c r="J19" s="98"/>
      <c r="K19" s="98"/>
      <c r="L19" s="98"/>
      <c r="M19" s="98"/>
      <c r="N19" s="98"/>
      <c r="O19" s="98"/>
      <c r="P19" s="98"/>
      <c r="Q19" s="98"/>
      <c r="R19" s="98"/>
      <c r="S19" s="98"/>
      <c r="T19" s="98"/>
      <c r="U19" s="98"/>
      <c r="V19" s="98"/>
      <c r="W19" s="98"/>
      <c r="X19" s="98"/>
      <c r="Y19" s="98"/>
      <c r="Z19" s="98"/>
      <c r="AA19" s="98"/>
      <c r="AB19" s="98"/>
      <c r="AC19" s="98"/>
      <c r="AD19" s="97"/>
      <c r="AE19" s="97"/>
      <c r="AF19" s="97"/>
    </row>
    <row r="20" spans="1:32" ht="17.25" customHeight="1">
      <c r="A20" s="98"/>
      <c r="B20" s="98" t="s">
        <v>993</v>
      </c>
      <c r="C20" s="98"/>
      <c r="D20" s="98"/>
      <c r="E20" s="98"/>
      <c r="F20" s="98"/>
      <c r="G20" s="98"/>
      <c r="H20" s="98"/>
      <c r="I20" s="98"/>
      <c r="J20" s="98"/>
      <c r="K20" s="98"/>
      <c r="L20" s="98"/>
      <c r="M20" s="98"/>
      <c r="N20" s="98"/>
      <c r="O20" s="98"/>
      <c r="P20" s="98"/>
      <c r="Q20" s="98"/>
      <c r="R20" s="98"/>
      <c r="S20" s="98"/>
      <c r="T20" s="98"/>
      <c r="U20" s="98"/>
      <c r="V20" s="98"/>
      <c r="W20" s="98"/>
      <c r="X20" s="98"/>
      <c r="Y20" s="98"/>
      <c r="Z20" s="98"/>
      <c r="AA20" s="98"/>
      <c r="AB20" s="98"/>
      <c r="AC20" s="98"/>
      <c r="AD20" s="97"/>
      <c r="AE20" s="97"/>
      <c r="AF20" s="97"/>
    </row>
    <row r="21" spans="1:32" ht="17.25" customHeight="1">
      <c r="A21" s="98"/>
      <c r="B21" s="98" t="s">
        <v>992</v>
      </c>
      <c r="C21" s="98"/>
      <c r="D21" s="98"/>
      <c r="E21" s="98"/>
      <c r="F21" s="98"/>
      <c r="G21" s="98"/>
      <c r="H21" s="98"/>
      <c r="I21" s="98"/>
      <c r="J21" s="98"/>
      <c r="K21" s="98"/>
      <c r="L21" s="98"/>
      <c r="M21" s="98"/>
      <c r="N21" s="98"/>
      <c r="O21" s="98"/>
      <c r="P21" s="98"/>
      <c r="Q21" s="98"/>
      <c r="R21" s="98"/>
      <c r="S21" s="98"/>
      <c r="T21" s="98"/>
      <c r="U21" s="98"/>
      <c r="V21" s="98"/>
      <c r="W21" s="98"/>
      <c r="X21" s="98"/>
      <c r="Y21" s="98"/>
      <c r="Z21" s="98"/>
      <c r="AA21" s="98"/>
      <c r="AB21" s="98"/>
      <c r="AC21" s="98"/>
      <c r="AD21" s="97"/>
      <c r="AE21" s="97"/>
      <c r="AF21" s="97"/>
    </row>
    <row r="22" spans="1:32" ht="17.25" customHeight="1">
      <c r="A22" s="98"/>
      <c r="B22" s="98" t="s">
        <v>991</v>
      </c>
      <c r="C22" s="98"/>
      <c r="D22" s="98"/>
      <c r="E22" s="98"/>
      <c r="F22" s="98"/>
      <c r="G22" s="98"/>
      <c r="H22" s="98"/>
      <c r="I22" s="98"/>
      <c r="J22" s="98"/>
      <c r="K22" s="98"/>
      <c r="L22" s="98"/>
      <c r="M22" s="98"/>
      <c r="N22" s="98"/>
      <c r="O22" s="98"/>
      <c r="P22" s="98"/>
      <c r="Q22" s="98"/>
      <c r="R22" s="98"/>
      <c r="S22" s="98"/>
      <c r="T22" s="98"/>
      <c r="U22" s="98"/>
      <c r="V22" s="98"/>
      <c r="W22" s="98"/>
      <c r="X22" s="98"/>
      <c r="Y22" s="98"/>
      <c r="Z22" s="98"/>
      <c r="AA22" s="98"/>
      <c r="AB22" s="98"/>
      <c r="AC22" s="98"/>
      <c r="AD22" s="97"/>
      <c r="AE22" s="97"/>
      <c r="AF22" s="97"/>
    </row>
    <row r="23" spans="1:32" ht="17.25" customHeight="1">
      <c r="A23" s="98"/>
      <c r="B23" s="98" t="s">
        <v>990</v>
      </c>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7"/>
      <c r="AE23" s="97"/>
      <c r="AF23" s="97"/>
    </row>
    <row r="24" spans="1:32" ht="17.25" customHeight="1">
      <c r="A24" s="98"/>
      <c r="B24" s="98" t="s">
        <v>989</v>
      </c>
      <c r="C24" s="98"/>
      <c r="D24" s="98"/>
      <c r="E24" s="98"/>
      <c r="F24" s="98"/>
      <c r="G24" s="98"/>
      <c r="H24" s="98"/>
      <c r="I24" s="98"/>
      <c r="J24" s="98"/>
      <c r="K24" s="98"/>
      <c r="L24" s="98"/>
      <c r="M24" s="98"/>
      <c r="N24" s="98"/>
      <c r="O24" s="98"/>
      <c r="P24" s="98"/>
      <c r="Q24" s="98"/>
      <c r="R24" s="98"/>
      <c r="S24" s="98"/>
      <c r="T24" s="98"/>
      <c r="U24" s="98"/>
      <c r="V24" s="98"/>
      <c r="W24" s="98"/>
      <c r="X24" s="98"/>
      <c r="Y24" s="98"/>
      <c r="Z24" s="98"/>
      <c r="AA24" s="98"/>
      <c r="AB24" s="98"/>
      <c r="AC24" s="98"/>
      <c r="AD24" s="97"/>
      <c r="AE24" s="97"/>
      <c r="AF24" s="97"/>
    </row>
    <row r="25" spans="1:32" ht="17.25" customHeight="1">
      <c r="A25" s="98"/>
      <c r="B25" s="98" t="s">
        <v>988</v>
      </c>
      <c r="C25" s="98"/>
      <c r="D25" s="98"/>
      <c r="E25" s="98"/>
      <c r="F25" s="98"/>
      <c r="G25" s="98"/>
      <c r="H25" s="98"/>
      <c r="I25" s="98"/>
      <c r="J25" s="98"/>
      <c r="K25" s="98"/>
      <c r="L25" s="98"/>
      <c r="M25" s="98"/>
      <c r="N25" s="98"/>
      <c r="O25" s="98"/>
      <c r="P25" s="98"/>
      <c r="Q25" s="98"/>
      <c r="R25" s="98"/>
      <c r="S25" s="98"/>
      <c r="T25" s="98"/>
      <c r="U25" s="98"/>
      <c r="V25" s="98"/>
      <c r="W25" s="98"/>
      <c r="X25" s="98"/>
      <c r="Y25" s="98"/>
      <c r="Z25" s="98"/>
      <c r="AA25" s="98"/>
    </row>
    <row r="26" spans="1:32" ht="17.25" customHeight="1">
      <c r="A26" s="98"/>
      <c r="B26" s="98" t="s">
        <v>879</v>
      </c>
      <c r="C26" s="98"/>
      <c r="D26" s="98"/>
      <c r="E26" s="98"/>
      <c r="F26" s="98"/>
      <c r="G26" s="98"/>
      <c r="H26" s="98"/>
      <c r="I26" s="98"/>
      <c r="J26" s="98"/>
      <c r="K26" s="98"/>
      <c r="L26" s="98"/>
      <c r="M26" s="98"/>
      <c r="N26" s="98"/>
      <c r="O26" s="98"/>
      <c r="P26" s="98"/>
      <c r="Q26" s="98"/>
      <c r="R26" s="98"/>
      <c r="S26" s="98"/>
      <c r="T26" s="98"/>
      <c r="U26" s="98"/>
      <c r="V26" s="98"/>
      <c r="W26" s="98"/>
      <c r="X26" s="98"/>
      <c r="Y26" s="98"/>
      <c r="Z26" s="98"/>
      <c r="AA26" s="98"/>
    </row>
    <row r="27" spans="1:32" ht="17.25" customHeight="1">
      <c r="A27" s="98"/>
      <c r="B27" s="98" t="s">
        <v>987</v>
      </c>
      <c r="C27" s="98"/>
      <c r="D27" s="98"/>
      <c r="E27" s="98"/>
      <c r="F27" s="98"/>
      <c r="G27" s="98"/>
      <c r="H27" s="98"/>
      <c r="I27" s="98"/>
      <c r="J27" s="98"/>
      <c r="K27" s="98"/>
      <c r="L27" s="98"/>
      <c r="M27" s="98"/>
      <c r="N27" s="98"/>
      <c r="O27" s="98"/>
      <c r="P27" s="98"/>
      <c r="Q27" s="98"/>
      <c r="R27" s="98"/>
      <c r="S27" s="98"/>
      <c r="T27" s="98"/>
      <c r="U27" s="98"/>
      <c r="V27" s="98"/>
      <c r="W27" s="98"/>
      <c r="X27" s="98"/>
      <c r="Y27" s="98"/>
      <c r="Z27" s="98"/>
      <c r="AA27" s="98"/>
    </row>
    <row r="28" spans="1:32" ht="17.25" customHeight="1">
      <c r="A28" s="98"/>
      <c r="B28" s="98" t="s">
        <v>986</v>
      </c>
      <c r="C28" s="98"/>
      <c r="D28" s="98"/>
      <c r="E28" s="98"/>
      <c r="F28" s="98"/>
      <c r="G28" s="98"/>
      <c r="H28" s="98"/>
      <c r="I28" s="98"/>
      <c r="J28" s="98"/>
      <c r="K28" s="98"/>
      <c r="L28" s="98"/>
      <c r="M28" s="98"/>
      <c r="N28" s="98"/>
      <c r="O28" s="98"/>
      <c r="P28" s="98"/>
      <c r="Q28" s="98"/>
      <c r="R28" s="98"/>
      <c r="S28" s="98"/>
      <c r="T28" s="98"/>
      <c r="U28" s="98"/>
      <c r="V28" s="98"/>
      <c r="W28" s="98"/>
      <c r="X28" s="98"/>
      <c r="Y28" s="98"/>
      <c r="Z28" s="98"/>
      <c r="AA28" s="98"/>
    </row>
    <row r="29" spans="1:32" ht="17.25" customHeight="1">
      <c r="A29" s="98"/>
      <c r="B29" s="98" t="s">
        <v>985</v>
      </c>
      <c r="C29" s="98"/>
      <c r="D29" s="98"/>
      <c r="E29" s="98"/>
      <c r="F29" s="98"/>
      <c r="G29" s="98"/>
      <c r="H29" s="98"/>
      <c r="I29" s="98"/>
      <c r="J29" s="98"/>
      <c r="K29" s="98"/>
      <c r="L29" s="98"/>
      <c r="M29" s="98"/>
      <c r="N29" s="98"/>
      <c r="O29" s="98"/>
      <c r="P29" s="98"/>
      <c r="Q29" s="98"/>
      <c r="R29" s="98"/>
      <c r="S29" s="98"/>
      <c r="T29" s="98"/>
      <c r="U29" s="98"/>
      <c r="V29" s="98"/>
      <c r="W29" s="98"/>
      <c r="X29" s="98"/>
      <c r="Y29" s="98"/>
      <c r="Z29" s="98"/>
      <c r="AA29" s="98"/>
    </row>
    <row r="30" spans="1:32" ht="17.25" customHeight="1">
      <c r="A30" s="98"/>
      <c r="B30" s="98" t="s">
        <v>984</v>
      </c>
      <c r="C30" s="98"/>
      <c r="D30" s="98"/>
      <c r="E30" s="98"/>
      <c r="F30" s="98"/>
      <c r="G30" s="98"/>
      <c r="H30" s="98"/>
      <c r="I30" s="98"/>
      <c r="J30" s="98"/>
      <c r="K30" s="98"/>
      <c r="L30" s="98"/>
      <c r="M30" s="98"/>
      <c r="N30" s="98"/>
      <c r="O30" s="98"/>
      <c r="P30" s="98"/>
      <c r="Q30" s="98"/>
      <c r="R30" s="98"/>
      <c r="S30" s="98"/>
      <c r="T30" s="98"/>
      <c r="U30" s="98"/>
      <c r="V30" s="98"/>
      <c r="W30" s="98"/>
      <c r="X30" s="98"/>
      <c r="Y30" s="98"/>
      <c r="Z30" s="98"/>
      <c r="AA30" s="98"/>
    </row>
    <row r="31" spans="1:32" ht="17.25" customHeight="1">
      <c r="A31" s="98"/>
      <c r="B31" s="98" t="s">
        <v>983</v>
      </c>
      <c r="C31" s="98"/>
      <c r="D31" s="98"/>
      <c r="E31" s="98"/>
      <c r="F31" s="98"/>
      <c r="G31" s="98"/>
      <c r="H31" s="98"/>
      <c r="I31" s="98"/>
      <c r="J31" s="98"/>
      <c r="K31" s="98"/>
      <c r="L31" s="98"/>
      <c r="M31" s="98"/>
      <c r="N31" s="98"/>
      <c r="O31" s="98"/>
      <c r="P31" s="98"/>
      <c r="Q31" s="98"/>
      <c r="R31" s="98"/>
      <c r="S31" s="98"/>
      <c r="T31" s="98"/>
      <c r="U31" s="98"/>
      <c r="V31" s="98"/>
      <c r="W31" s="98"/>
      <c r="X31" s="98"/>
      <c r="Y31" s="98"/>
      <c r="Z31" s="98"/>
      <c r="AA31" s="98"/>
    </row>
    <row r="32" spans="1:32" ht="17.25" customHeight="1">
      <c r="A32" s="98"/>
      <c r="B32" s="98" t="s">
        <v>982</v>
      </c>
      <c r="C32" s="98"/>
      <c r="D32" s="98"/>
      <c r="E32" s="98"/>
      <c r="F32" s="98"/>
      <c r="G32" s="98"/>
      <c r="H32" s="98"/>
      <c r="I32" s="98"/>
      <c r="J32" s="98"/>
      <c r="K32" s="98"/>
      <c r="L32" s="98"/>
      <c r="M32" s="98"/>
      <c r="N32" s="98"/>
      <c r="O32" s="98"/>
      <c r="P32" s="98"/>
      <c r="Q32" s="98"/>
      <c r="R32" s="98"/>
      <c r="S32" s="98"/>
      <c r="T32" s="98"/>
      <c r="U32" s="98"/>
      <c r="V32" s="98"/>
      <c r="W32" s="98"/>
      <c r="X32" s="98"/>
      <c r="Y32" s="98"/>
      <c r="Z32" s="98"/>
      <c r="AA32" s="98"/>
    </row>
    <row r="33" spans="1:27" ht="17.25" customHeight="1">
      <c r="A33" s="98"/>
      <c r="B33" s="98" t="s">
        <v>981</v>
      </c>
      <c r="C33" s="98"/>
      <c r="D33" s="98"/>
      <c r="E33" s="98"/>
      <c r="F33" s="98"/>
      <c r="G33" s="98"/>
      <c r="H33" s="98"/>
      <c r="I33" s="98"/>
      <c r="J33" s="98"/>
      <c r="K33" s="98"/>
      <c r="L33" s="98"/>
      <c r="M33" s="98"/>
      <c r="N33" s="98"/>
      <c r="O33" s="98"/>
      <c r="P33" s="98"/>
      <c r="Q33" s="98"/>
      <c r="R33" s="98"/>
      <c r="S33" s="98"/>
      <c r="T33" s="98"/>
      <c r="U33" s="98"/>
      <c r="V33" s="98"/>
      <c r="W33" s="98"/>
      <c r="X33" s="98"/>
      <c r="Y33" s="98"/>
      <c r="Z33" s="98"/>
      <c r="AA33" s="98"/>
    </row>
    <row r="34" spans="1:27" ht="17.25" customHeight="1">
      <c r="A34" s="98"/>
      <c r="B34" s="98" t="s">
        <v>980</v>
      </c>
      <c r="C34" s="98"/>
      <c r="D34" s="98"/>
      <c r="E34" s="98"/>
      <c r="F34" s="98"/>
      <c r="G34" s="98"/>
      <c r="H34" s="98"/>
      <c r="I34" s="98"/>
      <c r="J34" s="98"/>
      <c r="K34" s="98"/>
      <c r="L34" s="98"/>
      <c r="M34" s="98"/>
      <c r="N34" s="98"/>
      <c r="O34" s="98"/>
      <c r="P34" s="98"/>
      <c r="Q34" s="98"/>
      <c r="R34" s="98"/>
      <c r="S34" s="98"/>
      <c r="T34" s="98"/>
      <c r="U34" s="98"/>
      <c r="V34" s="98"/>
      <c r="W34" s="98"/>
      <c r="X34" s="98"/>
      <c r="Y34" s="98"/>
      <c r="Z34" s="98"/>
      <c r="AA34" s="98"/>
    </row>
    <row r="35" spans="1:27" ht="17.25" customHeight="1">
      <c r="A35" s="98"/>
      <c r="B35" s="98"/>
      <c r="C35" s="98"/>
      <c r="D35" s="98"/>
      <c r="E35" s="98"/>
      <c r="F35" s="98"/>
      <c r="G35" s="98"/>
      <c r="H35" s="98"/>
      <c r="I35" s="98"/>
      <c r="J35" s="98"/>
      <c r="K35" s="98"/>
      <c r="L35" s="98"/>
      <c r="M35" s="98"/>
      <c r="N35" s="98"/>
      <c r="O35" s="98"/>
      <c r="P35" s="98"/>
      <c r="Q35" s="98"/>
      <c r="R35" s="98"/>
      <c r="S35" s="98"/>
      <c r="T35" s="98"/>
      <c r="U35" s="98"/>
      <c r="V35" s="98"/>
      <c r="W35" s="98"/>
      <c r="X35" s="98"/>
      <c r="Y35" s="98"/>
      <c r="Z35" s="98"/>
      <c r="AA35" s="98"/>
    </row>
    <row r="36" spans="1:27" ht="15" customHeight="1">
      <c r="A36" s="98"/>
      <c r="B36" s="98"/>
      <c r="C36" s="98"/>
      <c r="D36" s="98"/>
      <c r="E36" s="98"/>
      <c r="F36" s="98"/>
      <c r="G36" s="98"/>
      <c r="H36" s="98"/>
      <c r="I36" s="98"/>
      <c r="J36" s="98"/>
      <c r="K36" s="98"/>
      <c r="L36" s="98"/>
      <c r="M36" s="98"/>
      <c r="N36" s="98"/>
      <c r="O36" s="98"/>
      <c r="P36" s="98"/>
      <c r="Q36" s="98"/>
      <c r="R36" s="98"/>
      <c r="S36" s="98"/>
      <c r="T36" s="98"/>
      <c r="U36" s="98"/>
      <c r="V36" s="98"/>
      <c r="W36" s="98"/>
      <c r="X36" s="98"/>
      <c r="Y36" s="98"/>
      <c r="Z36" s="98"/>
      <c r="AA36" s="98"/>
    </row>
    <row r="37" spans="1:27" ht="17.25" customHeight="1">
      <c r="A37" s="98"/>
      <c r="B37" s="98"/>
      <c r="C37" s="98"/>
      <c r="D37" s="98"/>
      <c r="E37" s="98"/>
      <c r="F37" s="98"/>
      <c r="G37" s="98"/>
      <c r="H37" s="98"/>
      <c r="I37" s="98"/>
      <c r="J37" s="98"/>
      <c r="K37" s="98"/>
      <c r="L37" s="98"/>
      <c r="M37" s="98"/>
      <c r="N37" s="98"/>
      <c r="O37" s="98"/>
      <c r="P37" s="98"/>
      <c r="Q37" s="98"/>
      <c r="R37" s="98"/>
      <c r="S37" s="98"/>
      <c r="T37" s="98"/>
      <c r="U37" s="98"/>
      <c r="V37" s="98"/>
      <c r="W37" s="98"/>
      <c r="X37" s="98"/>
      <c r="Y37" s="98"/>
      <c r="Z37" s="98"/>
      <c r="AA37" s="98"/>
    </row>
    <row r="38" spans="1:27" ht="17.25" customHeight="1">
      <c r="A38" s="98"/>
      <c r="B38" s="98"/>
      <c r="C38" s="98"/>
      <c r="D38" s="98"/>
      <c r="E38" s="98"/>
      <c r="F38" s="98"/>
      <c r="G38" s="98"/>
      <c r="H38" s="98"/>
      <c r="I38" s="98"/>
      <c r="J38" s="98"/>
      <c r="K38" s="98"/>
      <c r="L38" s="98"/>
      <c r="M38" s="98"/>
      <c r="N38" s="98"/>
      <c r="O38" s="98"/>
      <c r="P38" s="98"/>
      <c r="Q38" s="98"/>
      <c r="R38" s="98"/>
      <c r="S38" s="98"/>
      <c r="T38" s="98"/>
      <c r="U38" s="98"/>
      <c r="V38" s="98"/>
      <c r="W38" s="98"/>
      <c r="X38" s="98"/>
      <c r="Y38" s="98"/>
      <c r="Z38" s="98"/>
      <c r="AA38" s="98"/>
    </row>
    <row r="39" spans="1:27" ht="17.25" customHeight="1">
      <c r="A39" s="98"/>
      <c r="B39" s="98"/>
      <c r="C39" s="98"/>
      <c r="D39" s="98"/>
      <c r="E39" s="98"/>
      <c r="F39" s="98"/>
      <c r="G39" s="98"/>
      <c r="H39" s="98"/>
      <c r="I39" s="98"/>
      <c r="J39" s="98"/>
      <c r="K39" s="98"/>
      <c r="L39" s="98"/>
      <c r="M39" s="98"/>
      <c r="N39" s="98"/>
      <c r="O39" s="98"/>
      <c r="P39" s="98"/>
      <c r="Q39" s="98"/>
      <c r="R39" s="98"/>
      <c r="S39" s="98"/>
      <c r="T39" s="98"/>
      <c r="U39" s="98"/>
      <c r="V39" s="98"/>
      <c r="W39" s="98"/>
      <c r="X39" s="98"/>
      <c r="Y39" s="98"/>
      <c r="Z39" s="98"/>
      <c r="AA39" s="98"/>
    </row>
    <row r="40" spans="1:27" ht="17.25" customHeight="1">
      <c r="A40" s="98"/>
      <c r="B40" s="98"/>
      <c r="C40" s="98"/>
      <c r="D40" s="98"/>
      <c r="E40" s="98"/>
      <c r="F40" s="98"/>
      <c r="G40" s="98"/>
      <c r="H40" s="98"/>
      <c r="I40" s="98"/>
      <c r="J40" s="98"/>
      <c r="K40" s="98"/>
      <c r="L40" s="98"/>
      <c r="M40" s="98"/>
      <c r="N40" s="98"/>
      <c r="O40" s="98"/>
      <c r="P40" s="98"/>
      <c r="Q40" s="98"/>
      <c r="R40" s="98"/>
      <c r="S40" s="98"/>
      <c r="T40" s="98"/>
      <c r="U40" s="98"/>
      <c r="V40" s="98"/>
      <c r="W40" s="98"/>
      <c r="X40" s="98"/>
      <c r="Y40" s="98"/>
      <c r="Z40" s="98"/>
      <c r="AA40" s="98"/>
    </row>
    <row r="41" spans="1:27" ht="17.25" customHeight="1">
      <c r="A41" s="98"/>
      <c r="B41" s="98"/>
      <c r="C41" s="98"/>
      <c r="D41" s="98"/>
      <c r="E41" s="98"/>
      <c r="F41" s="98"/>
      <c r="G41" s="98"/>
      <c r="H41" s="98"/>
      <c r="I41" s="98"/>
      <c r="J41" s="98"/>
      <c r="K41" s="98"/>
      <c r="L41" s="98"/>
      <c r="M41" s="98"/>
      <c r="N41" s="98"/>
      <c r="O41" s="98"/>
      <c r="P41" s="98"/>
      <c r="Q41" s="98"/>
      <c r="R41" s="98"/>
      <c r="S41" s="98"/>
      <c r="T41" s="98"/>
      <c r="U41" s="98"/>
      <c r="V41" s="98"/>
      <c r="W41" s="98"/>
      <c r="X41" s="98"/>
      <c r="Y41" s="98"/>
      <c r="Z41" s="98"/>
      <c r="AA41" s="98"/>
    </row>
    <row r="42" spans="1:27" ht="17.25" customHeight="1">
      <c r="A42" s="98"/>
      <c r="B42" s="98"/>
      <c r="C42" s="98"/>
      <c r="D42" s="98"/>
      <c r="E42" s="98"/>
      <c r="F42" s="98"/>
      <c r="G42" s="98"/>
      <c r="H42" s="98"/>
      <c r="I42" s="98"/>
      <c r="J42" s="98"/>
      <c r="K42" s="98"/>
      <c r="L42" s="98"/>
      <c r="M42" s="98"/>
      <c r="N42" s="98"/>
      <c r="O42" s="98"/>
      <c r="P42" s="98"/>
      <c r="Q42" s="98"/>
      <c r="R42" s="98"/>
      <c r="S42" s="98"/>
      <c r="T42" s="98"/>
      <c r="U42" s="98"/>
      <c r="V42" s="98"/>
      <c r="W42" s="98"/>
      <c r="X42" s="98"/>
      <c r="Y42" s="98"/>
      <c r="Z42" s="98"/>
      <c r="AA42" s="98"/>
    </row>
    <row r="43" spans="1:27" ht="17.25" customHeight="1">
      <c r="A43" s="98"/>
      <c r="B43" s="98"/>
      <c r="C43" s="98"/>
      <c r="D43" s="98"/>
      <c r="E43" s="98"/>
      <c r="F43" s="98"/>
      <c r="G43" s="98"/>
      <c r="H43" s="98"/>
      <c r="I43" s="98"/>
      <c r="J43" s="98"/>
      <c r="K43" s="98"/>
      <c r="L43" s="98"/>
      <c r="M43" s="98"/>
      <c r="N43" s="98"/>
      <c r="O43" s="98"/>
      <c r="P43" s="98"/>
      <c r="Q43" s="98"/>
      <c r="R43" s="98"/>
      <c r="S43" s="98"/>
      <c r="T43" s="98"/>
      <c r="U43" s="98"/>
      <c r="V43" s="98"/>
      <c r="W43" s="98"/>
      <c r="X43" s="98"/>
      <c r="Y43" s="98"/>
      <c r="Z43" s="98"/>
      <c r="AA43" s="98"/>
    </row>
    <row r="44" spans="1:27" ht="17.25" customHeight="1">
      <c r="A44" s="98"/>
      <c r="B44" s="98"/>
      <c r="C44" s="98"/>
      <c r="D44" s="98"/>
      <c r="E44" s="98"/>
      <c r="F44" s="98"/>
      <c r="G44" s="98"/>
      <c r="H44" s="98"/>
      <c r="I44" s="98"/>
      <c r="J44" s="98"/>
      <c r="K44" s="98"/>
      <c r="L44" s="98"/>
      <c r="M44" s="98"/>
      <c r="N44" s="98"/>
      <c r="O44" s="98"/>
      <c r="P44" s="98"/>
      <c r="Q44" s="98"/>
      <c r="R44" s="98"/>
      <c r="S44" s="98"/>
      <c r="T44" s="98"/>
      <c r="U44" s="98"/>
      <c r="V44" s="98"/>
      <c r="W44" s="98"/>
      <c r="X44" s="98"/>
      <c r="Y44" s="98"/>
      <c r="Z44" s="98"/>
      <c r="AA44" s="98"/>
    </row>
    <row r="45" spans="1:27" ht="17.25" customHeight="1">
      <c r="A45" s="98"/>
      <c r="B45" s="98"/>
      <c r="C45" s="98"/>
      <c r="D45" s="98"/>
      <c r="E45" s="98"/>
      <c r="F45" s="98"/>
      <c r="G45" s="98"/>
      <c r="H45" s="98"/>
      <c r="I45" s="98"/>
      <c r="J45" s="98"/>
      <c r="K45" s="98"/>
      <c r="L45" s="98"/>
      <c r="M45" s="98"/>
      <c r="N45" s="98"/>
      <c r="O45" s="98"/>
      <c r="P45" s="98"/>
      <c r="Q45" s="98"/>
      <c r="R45" s="98"/>
      <c r="S45" s="98"/>
      <c r="T45" s="98"/>
      <c r="U45" s="98"/>
      <c r="V45" s="98"/>
      <c r="W45" s="98"/>
      <c r="X45" s="98"/>
      <c r="Y45" s="98"/>
      <c r="Z45" s="98"/>
      <c r="AA45" s="98"/>
    </row>
    <row r="46" spans="1:27" ht="17.25" customHeight="1">
      <c r="A46" s="98"/>
      <c r="B46" s="98"/>
      <c r="C46" s="98"/>
      <c r="D46" s="98"/>
      <c r="E46" s="98"/>
      <c r="F46" s="98"/>
      <c r="G46" s="98"/>
      <c r="H46" s="98"/>
      <c r="I46" s="98"/>
      <c r="J46" s="98"/>
      <c r="K46" s="98"/>
      <c r="L46" s="98"/>
      <c r="M46" s="98"/>
      <c r="N46" s="98"/>
      <c r="O46" s="98"/>
      <c r="P46" s="98"/>
      <c r="Q46" s="98"/>
      <c r="R46" s="98"/>
      <c r="S46" s="98"/>
      <c r="T46" s="98"/>
      <c r="U46" s="98"/>
      <c r="V46" s="98"/>
      <c r="W46" s="98"/>
      <c r="X46" s="98"/>
      <c r="Y46" s="98"/>
      <c r="Z46" s="98"/>
      <c r="AA46" s="98"/>
    </row>
    <row r="47" spans="1:27" ht="17.25" customHeight="1">
      <c r="A47" s="98"/>
      <c r="B47" s="98"/>
      <c r="C47" s="98"/>
      <c r="D47" s="98"/>
      <c r="E47" s="98"/>
      <c r="F47" s="98"/>
      <c r="G47" s="98"/>
      <c r="H47" s="98"/>
      <c r="I47" s="98"/>
      <c r="J47" s="98"/>
      <c r="K47" s="98"/>
      <c r="L47" s="98"/>
      <c r="M47" s="98"/>
      <c r="N47" s="98"/>
      <c r="O47" s="98"/>
      <c r="P47" s="98"/>
      <c r="Q47" s="98"/>
      <c r="R47" s="98"/>
      <c r="S47" s="98"/>
      <c r="T47" s="98"/>
      <c r="U47" s="98"/>
      <c r="V47" s="98"/>
      <c r="W47" s="98"/>
      <c r="X47" s="98"/>
      <c r="Y47" s="98"/>
      <c r="Z47" s="98"/>
      <c r="AA47" s="98"/>
    </row>
    <row r="48" spans="1:27" ht="17.25" customHeight="1">
      <c r="A48" s="98"/>
      <c r="B48" s="98"/>
      <c r="C48" s="98"/>
      <c r="D48" s="98"/>
      <c r="E48" s="98"/>
      <c r="F48" s="98"/>
      <c r="G48" s="98"/>
      <c r="H48" s="98"/>
      <c r="I48" s="98"/>
      <c r="J48" s="98"/>
      <c r="K48" s="98"/>
      <c r="L48" s="98"/>
      <c r="M48" s="98"/>
      <c r="N48" s="98"/>
      <c r="O48" s="98"/>
      <c r="P48" s="98"/>
      <c r="Q48" s="98"/>
      <c r="R48" s="98"/>
      <c r="S48" s="98"/>
      <c r="T48" s="98"/>
      <c r="U48" s="98"/>
      <c r="V48" s="98"/>
      <c r="W48" s="98"/>
      <c r="X48" s="98"/>
      <c r="Y48" s="98"/>
      <c r="Z48" s="98"/>
      <c r="AA48" s="98"/>
    </row>
    <row r="49" spans="1:27" ht="17.25" customHeight="1">
      <c r="A49" s="98"/>
      <c r="B49" s="98"/>
      <c r="C49" s="98"/>
      <c r="D49" s="98"/>
      <c r="E49" s="98"/>
      <c r="F49" s="98"/>
      <c r="G49" s="98"/>
      <c r="H49" s="98"/>
      <c r="I49" s="98"/>
      <c r="J49" s="98"/>
      <c r="K49" s="98"/>
      <c r="L49" s="98"/>
      <c r="M49" s="98"/>
      <c r="N49" s="98"/>
      <c r="O49" s="98"/>
      <c r="P49" s="98"/>
      <c r="Q49" s="98"/>
      <c r="R49" s="98"/>
      <c r="S49" s="98"/>
      <c r="T49" s="98"/>
      <c r="U49" s="98"/>
      <c r="V49" s="98"/>
      <c r="W49" s="98"/>
      <c r="X49" s="98"/>
      <c r="Y49" s="98"/>
      <c r="Z49" s="98"/>
      <c r="AA49" s="98"/>
    </row>
    <row r="50" spans="1:27" ht="17.25" customHeight="1">
      <c r="A50" s="98"/>
      <c r="B50" s="98"/>
      <c r="C50" s="98"/>
      <c r="D50" s="98"/>
      <c r="E50" s="98"/>
      <c r="F50" s="98"/>
      <c r="G50" s="98"/>
      <c r="H50" s="98"/>
      <c r="I50" s="98"/>
      <c r="J50" s="98"/>
      <c r="K50" s="98"/>
      <c r="L50" s="98"/>
      <c r="M50" s="98"/>
      <c r="N50" s="98"/>
      <c r="O50" s="98"/>
      <c r="P50" s="98"/>
      <c r="Q50" s="98"/>
      <c r="R50" s="98"/>
      <c r="S50" s="98"/>
      <c r="T50" s="98"/>
      <c r="U50" s="98"/>
      <c r="V50" s="98"/>
      <c r="W50" s="98"/>
      <c r="X50" s="98"/>
      <c r="Y50" s="98"/>
      <c r="Z50" s="98"/>
      <c r="AA50" s="98"/>
    </row>
    <row r="51" spans="1:27" ht="17.25" customHeight="1">
      <c r="A51" s="98"/>
      <c r="B51" s="98"/>
      <c r="C51" s="98"/>
      <c r="D51" s="98"/>
      <c r="E51" s="98"/>
      <c r="F51" s="98"/>
      <c r="G51" s="98"/>
      <c r="H51" s="98"/>
      <c r="I51" s="98"/>
      <c r="J51" s="98"/>
      <c r="K51" s="98"/>
      <c r="L51" s="98"/>
      <c r="M51" s="98"/>
      <c r="N51" s="98"/>
      <c r="O51" s="98"/>
      <c r="P51" s="98"/>
      <c r="Q51" s="98"/>
      <c r="R51" s="98"/>
      <c r="S51" s="98"/>
      <c r="T51" s="98"/>
      <c r="U51" s="98"/>
      <c r="V51" s="98"/>
      <c r="W51" s="98"/>
      <c r="X51" s="98"/>
      <c r="Y51" s="98"/>
      <c r="Z51" s="98"/>
      <c r="AA51" s="98"/>
    </row>
    <row r="52" spans="1:27" ht="17.25" customHeight="1">
      <c r="A52" s="98"/>
      <c r="B52" s="98"/>
      <c r="C52" s="98"/>
      <c r="D52" s="98"/>
      <c r="E52" s="98"/>
      <c r="F52" s="98"/>
      <c r="G52" s="98"/>
      <c r="H52" s="98"/>
      <c r="I52" s="98"/>
      <c r="J52" s="98"/>
      <c r="K52" s="98"/>
      <c r="L52" s="98"/>
      <c r="M52" s="98"/>
      <c r="N52" s="98"/>
      <c r="O52" s="98"/>
      <c r="P52" s="98"/>
      <c r="Q52" s="98"/>
      <c r="R52" s="98"/>
      <c r="S52" s="98"/>
      <c r="T52" s="98"/>
      <c r="U52" s="98"/>
      <c r="V52" s="98"/>
      <c r="W52" s="98"/>
      <c r="X52" s="98"/>
      <c r="Y52" s="98"/>
      <c r="Z52" s="98"/>
      <c r="AA52" s="98"/>
    </row>
    <row r="53" spans="1:27" ht="17.25" customHeight="1">
      <c r="A53" s="98"/>
      <c r="B53" s="98"/>
      <c r="C53" s="98"/>
      <c r="D53" s="98"/>
      <c r="E53" s="98"/>
      <c r="F53" s="98"/>
      <c r="G53" s="98"/>
      <c r="H53" s="98"/>
      <c r="I53" s="98"/>
      <c r="J53" s="98"/>
      <c r="K53" s="98"/>
      <c r="L53" s="98"/>
      <c r="M53" s="98"/>
      <c r="N53" s="98"/>
      <c r="O53" s="98"/>
      <c r="P53" s="98"/>
      <c r="Q53" s="98"/>
      <c r="R53" s="98"/>
      <c r="S53" s="98"/>
      <c r="T53" s="98"/>
      <c r="U53" s="98"/>
      <c r="V53" s="98"/>
      <c r="W53" s="98"/>
      <c r="X53" s="98"/>
      <c r="Y53" s="98"/>
      <c r="Z53" s="98"/>
      <c r="AA53" s="98"/>
    </row>
    <row r="54" spans="1:27" ht="17.25" customHeight="1">
      <c r="A54" s="98"/>
      <c r="B54" s="98"/>
      <c r="C54" s="98"/>
      <c r="D54" s="98"/>
      <c r="E54" s="98"/>
      <c r="F54" s="98"/>
      <c r="G54" s="98"/>
      <c r="H54" s="98"/>
      <c r="I54" s="98"/>
      <c r="J54" s="98"/>
      <c r="K54" s="98"/>
      <c r="L54" s="98"/>
      <c r="M54" s="98"/>
      <c r="N54" s="98"/>
      <c r="O54" s="98"/>
      <c r="P54" s="98"/>
      <c r="Q54" s="98"/>
      <c r="R54" s="98"/>
      <c r="S54" s="98"/>
      <c r="T54" s="98"/>
      <c r="U54" s="98"/>
      <c r="V54" s="98"/>
      <c r="W54" s="98"/>
      <c r="X54" s="98"/>
      <c r="Y54" s="98"/>
      <c r="Z54" s="98"/>
      <c r="AA54" s="98"/>
    </row>
    <row r="55" spans="1:27" ht="17.25" customHeight="1">
      <c r="A55" s="98"/>
      <c r="B55" s="98"/>
      <c r="C55" s="98"/>
      <c r="D55" s="98"/>
      <c r="E55" s="98"/>
      <c r="F55" s="98"/>
      <c r="G55" s="233"/>
      <c r="H55" s="233"/>
      <c r="I55" s="233"/>
      <c r="J55" s="233"/>
      <c r="K55" s="233"/>
      <c r="L55" s="98"/>
      <c r="M55" s="98"/>
      <c r="N55" s="98"/>
      <c r="O55" s="98"/>
      <c r="P55" s="98"/>
      <c r="Q55" s="98"/>
      <c r="R55" s="98"/>
      <c r="S55" s="98"/>
      <c r="T55" s="98"/>
      <c r="U55" s="98"/>
      <c r="V55" s="98"/>
      <c r="W55" s="98"/>
      <c r="X55" s="98"/>
      <c r="Y55" s="98"/>
      <c r="Z55" s="98"/>
      <c r="AA55" s="98"/>
    </row>
    <row r="56" spans="1:27" ht="17.25" customHeight="1">
      <c r="A56" s="98"/>
      <c r="B56" s="98"/>
      <c r="C56" s="98"/>
      <c r="D56" s="98"/>
      <c r="E56" s="98"/>
      <c r="F56" s="98"/>
      <c r="G56" s="233"/>
      <c r="H56" s="233"/>
      <c r="I56" s="233"/>
      <c r="J56" s="233"/>
      <c r="K56" s="233"/>
      <c r="L56" s="98"/>
      <c r="M56" s="98"/>
      <c r="N56" s="98"/>
      <c r="O56" s="98"/>
      <c r="P56" s="98"/>
      <c r="Q56" s="98"/>
      <c r="R56" s="98"/>
      <c r="S56" s="98"/>
      <c r="T56" s="98"/>
      <c r="U56" s="98"/>
      <c r="V56" s="98"/>
      <c r="W56" s="98"/>
      <c r="X56" s="98"/>
      <c r="Y56" s="98"/>
      <c r="Z56" s="98"/>
      <c r="AA56" s="98"/>
    </row>
    <row r="57" spans="1:27" ht="17.25" customHeight="1">
      <c r="A57" s="98"/>
      <c r="B57" s="98"/>
      <c r="C57" s="98"/>
      <c r="D57" s="98"/>
      <c r="E57" s="98"/>
      <c r="F57" s="98"/>
      <c r="G57" s="233"/>
      <c r="H57" s="233"/>
      <c r="I57" s="233"/>
      <c r="J57" s="233"/>
      <c r="K57" s="233"/>
      <c r="L57" s="98"/>
      <c r="M57" s="98"/>
      <c r="N57" s="98"/>
      <c r="O57" s="98"/>
      <c r="P57" s="98"/>
      <c r="Q57" s="98"/>
      <c r="R57" s="98"/>
      <c r="S57" s="98"/>
      <c r="T57" s="98"/>
      <c r="U57" s="98"/>
      <c r="V57" s="98"/>
      <c r="W57" s="98"/>
      <c r="X57" s="98"/>
      <c r="Y57" s="98"/>
      <c r="Z57" s="98"/>
      <c r="AA57" s="98"/>
    </row>
    <row r="58" spans="1:27" ht="17.25" customHeight="1">
      <c r="A58" s="98"/>
      <c r="B58" s="98"/>
      <c r="C58" s="98"/>
      <c r="D58" s="98"/>
      <c r="E58" s="98"/>
      <c r="F58" s="98"/>
      <c r="G58" s="98"/>
      <c r="H58" s="98"/>
      <c r="I58" s="98"/>
      <c r="J58" s="98"/>
      <c r="K58" s="98"/>
      <c r="L58" s="98"/>
      <c r="M58" s="98"/>
      <c r="N58" s="98"/>
      <c r="O58" s="98"/>
      <c r="P58" s="98"/>
      <c r="Q58" s="98"/>
      <c r="R58" s="98"/>
      <c r="S58" s="98"/>
      <c r="T58" s="98"/>
      <c r="U58" s="98"/>
      <c r="V58" s="98"/>
      <c r="W58" s="98"/>
      <c r="X58" s="98"/>
      <c r="Y58" s="98"/>
      <c r="Z58" s="98"/>
      <c r="AA58" s="98"/>
    </row>
    <row r="59" spans="1:27" ht="17.25" customHeight="1">
      <c r="A59" s="98"/>
      <c r="B59" s="98"/>
      <c r="C59" s="98"/>
      <c r="D59" s="98"/>
      <c r="E59" s="98"/>
      <c r="F59" s="98"/>
      <c r="G59" s="98"/>
      <c r="H59" s="98"/>
      <c r="I59" s="98"/>
      <c r="J59" s="98"/>
      <c r="K59" s="98"/>
      <c r="L59" s="98"/>
      <c r="M59" s="98"/>
      <c r="N59" s="98"/>
      <c r="O59" s="98"/>
      <c r="P59" s="98"/>
      <c r="Q59" s="98"/>
      <c r="R59" s="98"/>
      <c r="S59" s="98"/>
      <c r="T59" s="98"/>
      <c r="U59" s="98"/>
      <c r="V59" s="98"/>
      <c r="W59" s="98"/>
      <c r="X59" s="98"/>
      <c r="Y59" s="98"/>
      <c r="Z59" s="98"/>
      <c r="AA59" s="98"/>
    </row>
    <row r="60" spans="1:27" ht="17.25" customHeight="1">
      <c r="A60" s="98"/>
      <c r="B60" s="98"/>
      <c r="C60" s="98"/>
      <c r="D60" s="98"/>
      <c r="E60" s="98"/>
      <c r="F60" s="98"/>
      <c r="G60" s="98"/>
      <c r="H60" s="98"/>
      <c r="I60" s="98"/>
      <c r="J60" s="98"/>
      <c r="K60" s="98"/>
      <c r="L60" s="98"/>
      <c r="M60" s="98"/>
      <c r="N60" s="98"/>
      <c r="O60" s="98"/>
      <c r="P60" s="98"/>
      <c r="Q60" s="98"/>
      <c r="R60" s="98"/>
      <c r="S60" s="98"/>
      <c r="T60" s="98"/>
      <c r="U60" s="98"/>
      <c r="V60" s="98"/>
      <c r="W60" s="98"/>
      <c r="X60" s="98"/>
      <c r="Y60" s="98"/>
      <c r="Z60" s="98"/>
      <c r="AA60" s="98"/>
    </row>
    <row r="61" spans="1:27" ht="17.25" customHeight="1">
      <c r="A61" s="98"/>
      <c r="B61" s="98"/>
      <c r="C61" s="98"/>
      <c r="D61" s="98"/>
      <c r="E61" s="98"/>
      <c r="F61" s="98"/>
      <c r="G61" s="98"/>
      <c r="H61" s="98"/>
      <c r="I61" s="98"/>
      <c r="J61" s="98"/>
      <c r="K61" s="98"/>
      <c r="L61" s="98"/>
      <c r="M61" s="98"/>
      <c r="N61" s="98"/>
      <c r="O61" s="98"/>
      <c r="P61" s="98"/>
      <c r="Q61" s="98"/>
      <c r="R61" s="98"/>
      <c r="S61" s="98"/>
      <c r="T61" s="98"/>
      <c r="U61" s="98"/>
      <c r="V61" s="98"/>
      <c r="W61" s="98"/>
      <c r="X61" s="98"/>
      <c r="Y61" s="98"/>
      <c r="Z61" s="98"/>
      <c r="AA61" s="98"/>
    </row>
    <row r="62" spans="1:27" ht="17.25" customHeight="1">
      <c r="A62" s="98"/>
      <c r="B62" s="98"/>
      <c r="C62" s="98"/>
      <c r="D62" s="98"/>
      <c r="E62" s="98"/>
      <c r="F62" s="98"/>
      <c r="G62" s="98"/>
      <c r="H62" s="98"/>
      <c r="I62" s="98"/>
      <c r="J62" s="98"/>
      <c r="K62" s="98"/>
      <c r="L62" s="98"/>
      <c r="M62" s="98"/>
      <c r="N62" s="98"/>
      <c r="O62" s="98"/>
      <c r="P62" s="98"/>
      <c r="Q62" s="98"/>
      <c r="R62" s="98"/>
      <c r="S62" s="98"/>
      <c r="T62" s="98"/>
      <c r="U62" s="98"/>
      <c r="V62" s="98"/>
      <c r="W62" s="98"/>
      <c r="X62" s="98"/>
      <c r="Y62" s="98"/>
      <c r="Z62" s="98"/>
      <c r="AA62" s="98"/>
    </row>
    <row r="63" spans="1:27" ht="17.25" customHeight="1">
      <c r="A63" s="98"/>
      <c r="B63" s="98"/>
      <c r="C63" s="98"/>
      <c r="D63" s="98"/>
      <c r="E63" s="98"/>
      <c r="F63" s="98"/>
      <c r="G63" s="98"/>
      <c r="H63" s="98"/>
      <c r="I63" s="98"/>
      <c r="J63" s="98"/>
      <c r="K63" s="98"/>
      <c r="L63" s="98"/>
      <c r="M63" s="98"/>
      <c r="N63" s="98"/>
      <c r="O63" s="98"/>
      <c r="P63" s="98"/>
      <c r="Q63" s="98"/>
      <c r="R63" s="98"/>
      <c r="S63" s="98"/>
      <c r="T63" s="98"/>
      <c r="U63" s="98"/>
      <c r="V63" s="98"/>
      <c r="W63" s="98"/>
      <c r="X63" s="98"/>
      <c r="Y63" s="98"/>
      <c r="Z63" s="98"/>
      <c r="AA63" s="98"/>
    </row>
    <row r="64" spans="1:27" ht="17.25" customHeight="1">
      <c r="A64" s="98"/>
      <c r="B64" s="98"/>
      <c r="C64" s="98"/>
      <c r="D64" s="98"/>
      <c r="E64" s="98"/>
      <c r="F64" s="98"/>
      <c r="G64" s="98"/>
      <c r="H64" s="98"/>
      <c r="I64" s="98"/>
      <c r="J64" s="98"/>
      <c r="K64" s="98"/>
      <c r="L64" s="98"/>
      <c r="M64" s="98"/>
      <c r="N64" s="98"/>
      <c r="O64" s="98"/>
      <c r="P64" s="98"/>
      <c r="Q64" s="98"/>
      <c r="R64" s="98"/>
      <c r="S64" s="98"/>
      <c r="T64" s="98"/>
      <c r="U64" s="98"/>
      <c r="V64" s="98"/>
      <c r="W64" s="98"/>
      <c r="X64" s="98"/>
      <c r="Y64" s="98"/>
      <c r="Z64" s="98"/>
      <c r="AA64" s="98"/>
    </row>
    <row r="65" spans="1:27" ht="17.25" customHeight="1">
      <c r="A65" s="98"/>
      <c r="B65" s="98"/>
      <c r="C65" s="98"/>
      <c r="D65" s="98"/>
      <c r="E65" s="98"/>
      <c r="F65" s="98"/>
      <c r="G65" s="98"/>
      <c r="H65" s="98"/>
      <c r="I65" s="98"/>
      <c r="J65" s="98"/>
      <c r="K65" s="98"/>
      <c r="L65" s="98"/>
      <c r="M65" s="98"/>
      <c r="N65" s="98"/>
      <c r="O65" s="98"/>
      <c r="P65" s="98"/>
      <c r="Q65" s="98"/>
      <c r="R65" s="98"/>
      <c r="S65" s="98"/>
      <c r="T65" s="98"/>
      <c r="U65" s="98"/>
      <c r="V65" s="98"/>
      <c r="W65" s="98"/>
      <c r="X65" s="98"/>
      <c r="Y65" s="98"/>
      <c r="Z65" s="98"/>
      <c r="AA65" s="98"/>
    </row>
    <row r="66" spans="1:27" ht="17.25" customHeight="1">
      <c r="A66" s="98"/>
      <c r="B66" s="98"/>
      <c r="C66" s="98"/>
      <c r="D66" s="98"/>
      <c r="E66" s="98"/>
      <c r="F66" s="98"/>
      <c r="G66" s="98"/>
      <c r="H66" s="98"/>
      <c r="I66" s="98"/>
      <c r="J66" s="98"/>
      <c r="K66" s="98"/>
      <c r="L66" s="98"/>
      <c r="M66" s="98"/>
      <c r="N66" s="98"/>
      <c r="O66" s="98"/>
      <c r="P66" s="98"/>
      <c r="Q66" s="98"/>
      <c r="R66" s="98"/>
      <c r="S66" s="98"/>
      <c r="T66" s="98"/>
      <c r="U66" s="98"/>
      <c r="V66" s="98"/>
      <c r="W66" s="98"/>
      <c r="X66" s="98"/>
      <c r="Y66" s="98"/>
      <c r="Z66" s="98"/>
      <c r="AA66" s="98"/>
    </row>
    <row r="67" spans="1:27" ht="17.25" customHeight="1">
      <c r="A67" s="98"/>
      <c r="B67" s="98"/>
      <c r="C67" s="98"/>
      <c r="D67" s="98"/>
      <c r="E67" s="98"/>
      <c r="F67" s="98"/>
      <c r="G67" s="98"/>
      <c r="H67" s="98"/>
      <c r="I67" s="98"/>
      <c r="J67" s="98"/>
      <c r="K67" s="98"/>
      <c r="L67" s="98"/>
      <c r="M67" s="98"/>
      <c r="N67" s="98"/>
      <c r="O67" s="98"/>
      <c r="P67" s="98"/>
      <c r="Q67" s="98"/>
      <c r="R67" s="98"/>
      <c r="S67" s="98"/>
      <c r="T67" s="98"/>
      <c r="U67" s="98"/>
      <c r="V67" s="98"/>
      <c r="W67" s="98"/>
      <c r="X67" s="98"/>
      <c r="Y67" s="98"/>
      <c r="Z67" s="98"/>
      <c r="AA67" s="98"/>
    </row>
    <row r="68" spans="1:27" ht="17.25" customHeight="1">
      <c r="A68" s="98"/>
      <c r="B68" s="98"/>
      <c r="C68" s="98"/>
      <c r="D68" s="98"/>
      <c r="E68" s="98"/>
      <c r="F68" s="98"/>
      <c r="G68" s="98"/>
      <c r="H68" s="98"/>
      <c r="I68" s="98"/>
      <c r="J68" s="98"/>
      <c r="K68" s="98"/>
      <c r="L68" s="98"/>
      <c r="M68" s="98"/>
      <c r="N68" s="98"/>
      <c r="O68" s="98"/>
      <c r="P68" s="98"/>
      <c r="Q68" s="98"/>
      <c r="R68" s="98"/>
      <c r="S68" s="98"/>
      <c r="T68" s="98"/>
      <c r="U68" s="98"/>
      <c r="V68" s="98"/>
      <c r="W68" s="98"/>
      <c r="X68" s="98"/>
      <c r="Y68" s="98"/>
      <c r="Z68" s="98"/>
      <c r="AA68" s="98"/>
    </row>
    <row r="69" spans="1:27" ht="17.25" customHeight="1">
      <c r="A69" s="98"/>
      <c r="B69" s="98"/>
      <c r="C69" s="98"/>
      <c r="D69" s="98"/>
      <c r="E69" s="98"/>
      <c r="F69" s="98"/>
      <c r="G69" s="98"/>
      <c r="H69" s="98"/>
      <c r="I69" s="98"/>
      <c r="J69" s="98"/>
      <c r="K69" s="98"/>
      <c r="L69" s="98"/>
      <c r="M69" s="98"/>
      <c r="N69" s="98"/>
      <c r="O69" s="98"/>
      <c r="P69" s="98"/>
      <c r="Q69" s="98"/>
      <c r="R69" s="98"/>
      <c r="S69" s="98"/>
      <c r="T69" s="98"/>
      <c r="U69" s="98"/>
      <c r="V69" s="98"/>
      <c r="W69" s="98"/>
      <c r="X69" s="98"/>
      <c r="Y69" s="98"/>
      <c r="Z69" s="98"/>
      <c r="AA69" s="98"/>
    </row>
    <row r="70" spans="1:27" ht="17.25" customHeight="1">
      <c r="A70" s="98"/>
      <c r="B70" s="98"/>
      <c r="C70" s="98"/>
      <c r="D70" s="98"/>
      <c r="E70" s="98"/>
      <c r="F70" s="98"/>
      <c r="G70" s="98"/>
      <c r="H70" s="98"/>
      <c r="I70" s="98"/>
      <c r="J70" s="98"/>
      <c r="K70" s="98"/>
      <c r="L70" s="98"/>
      <c r="M70" s="98"/>
      <c r="N70" s="98"/>
      <c r="O70" s="98"/>
      <c r="P70" s="98"/>
      <c r="Q70" s="98"/>
      <c r="R70" s="98"/>
      <c r="S70" s="98"/>
      <c r="T70" s="98"/>
      <c r="U70" s="98"/>
      <c r="V70" s="98"/>
      <c r="W70" s="98"/>
      <c r="X70" s="98"/>
      <c r="Y70" s="98"/>
      <c r="Z70" s="98"/>
      <c r="AA70" s="98"/>
    </row>
    <row r="71" spans="1:27" ht="17.25" customHeight="1">
      <c r="A71" s="98"/>
      <c r="B71" s="98"/>
      <c r="C71" s="98"/>
      <c r="D71" s="98"/>
      <c r="E71" s="98"/>
      <c r="F71" s="98"/>
      <c r="G71" s="98"/>
      <c r="H71" s="98"/>
      <c r="I71" s="98"/>
      <c r="J71" s="98"/>
      <c r="K71" s="98"/>
      <c r="L71" s="98"/>
      <c r="M71" s="98"/>
      <c r="N71" s="98"/>
      <c r="O71" s="98"/>
      <c r="P71" s="98"/>
      <c r="Q71" s="98"/>
      <c r="R71" s="98"/>
      <c r="S71" s="98"/>
      <c r="T71" s="98"/>
      <c r="U71" s="98"/>
      <c r="V71" s="98"/>
      <c r="W71" s="98"/>
      <c r="X71" s="98"/>
      <c r="Y71" s="98"/>
      <c r="Z71" s="98"/>
      <c r="AA71" s="98"/>
    </row>
    <row r="72" spans="1:27" ht="17.25" customHeight="1">
      <c r="A72" s="98"/>
      <c r="B72" s="98"/>
      <c r="C72" s="98"/>
      <c r="D72" s="98"/>
      <c r="E72" s="98"/>
      <c r="F72" s="98"/>
      <c r="G72" s="98"/>
      <c r="H72" s="98"/>
      <c r="I72" s="98"/>
      <c r="J72" s="98"/>
      <c r="K72" s="98"/>
      <c r="L72" s="98"/>
      <c r="M72" s="98"/>
      <c r="N72" s="98"/>
      <c r="O72" s="98"/>
      <c r="P72" s="98"/>
      <c r="Q72" s="98"/>
      <c r="R72" s="98"/>
      <c r="S72" s="98"/>
      <c r="T72" s="98"/>
      <c r="U72" s="98"/>
      <c r="V72" s="98"/>
      <c r="W72" s="98"/>
      <c r="X72" s="98"/>
      <c r="Y72" s="98"/>
      <c r="Z72" s="98"/>
      <c r="AA72" s="98"/>
    </row>
    <row r="73" spans="1:27" ht="17.25" customHeight="1">
      <c r="A73" s="98"/>
      <c r="B73" s="98"/>
      <c r="C73" s="98"/>
      <c r="D73" s="98"/>
      <c r="E73" s="98"/>
      <c r="F73" s="98"/>
      <c r="G73" s="98"/>
      <c r="H73" s="98"/>
      <c r="I73" s="98"/>
      <c r="J73" s="98"/>
      <c r="K73" s="98"/>
      <c r="L73" s="98"/>
      <c r="M73" s="98"/>
      <c r="N73" s="98"/>
      <c r="O73" s="98"/>
      <c r="P73" s="98"/>
      <c r="Q73" s="98"/>
      <c r="R73" s="98"/>
      <c r="S73" s="98"/>
      <c r="T73" s="98"/>
      <c r="U73" s="98"/>
      <c r="V73" s="98"/>
      <c r="W73" s="98"/>
      <c r="X73" s="98"/>
      <c r="Y73" s="98"/>
      <c r="Z73" s="98"/>
      <c r="AA73" s="98"/>
    </row>
    <row r="74" spans="1:27" ht="17.25" customHeight="1">
      <c r="A74" s="98"/>
      <c r="B74" s="98"/>
      <c r="C74" s="98"/>
      <c r="D74" s="98"/>
      <c r="E74" s="98"/>
      <c r="F74" s="98"/>
      <c r="G74" s="98"/>
      <c r="H74" s="98"/>
      <c r="I74" s="98"/>
      <c r="J74" s="98"/>
      <c r="K74" s="98"/>
      <c r="L74" s="98"/>
      <c r="M74" s="98"/>
      <c r="N74" s="98"/>
      <c r="O74" s="98"/>
      <c r="P74" s="98"/>
      <c r="Q74" s="98"/>
      <c r="R74" s="98"/>
      <c r="S74" s="98"/>
      <c r="T74" s="98"/>
      <c r="U74" s="98"/>
      <c r="V74" s="98"/>
      <c r="W74" s="98"/>
      <c r="X74" s="98"/>
      <c r="Y74" s="98"/>
      <c r="Z74" s="98"/>
      <c r="AA74" s="98"/>
    </row>
    <row r="75" spans="1:27" ht="17.25" customHeight="1">
      <c r="A75" s="98"/>
      <c r="B75" s="98"/>
      <c r="C75" s="98"/>
      <c r="D75" s="98"/>
      <c r="E75" s="98"/>
      <c r="F75" s="98"/>
      <c r="G75" s="98"/>
      <c r="H75" s="98"/>
      <c r="I75" s="98"/>
      <c r="J75" s="98"/>
      <c r="K75" s="98"/>
      <c r="L75" s="98"/>
      <c r="M75" s="98"/>
      <c r="N75" s="98"/>
      <c r="O75" s="98"/>
      <c r="P75" s="98"/>
      <c r="Q75" s="98"/>
      <c r="R75" s="98"/>
      <c r="S75" s="98"/>
      <c r="T75" s="98"/>
      <c r="U75" s="98"/>
      <c r="V75" s="98"/>
      <c r="W75" s="98"/>
      <c r="X75" s="98"/>
      <c r="Y75" s="98"/>
      <c r="Z75" s="98"/>
      <c r="AA75" s="98"/>
    </row>
    <row r="76" spans="1:27" ht="17.25" customHeight="1">
      <c r="A76" s="98"/>
      <c r="B76" s="98"/>
      <c r="C76" s="98"/>
      <c r="D76" s="98"/>
      <c r="E76" s="98"/>
      <c r="F76" s="98"/>
      <c r="G76" s="98"/>
      <c r="H76" s="98"/>
      <c r="I76" s="98"/>
      <c r="J76" s="98"/>
      <c r="K76" s="98"/>
      <c r="L76" s="98"/>
      <c r="M76" s="98"/>
      <c r="N76" s="98"/>
      <c r="O76" s="98"/>
      <c r="P76" s="98"/>
      <c r="Q76" s="98"/>
      <c r="R76" s="98"/>
      <c r="S76" s="98"/>
      <c r="T76" s="98"/>
      <c r="U76" s="98"/>
      <c r="V76" s="98"/>
      <c r="W76" s="98"/>
      <c r="X76" s="98"/>
      <c r="Y76" s="98"/>
      <c r="Z76" s="98"/>
      <c r="AA76" s="98"/>
    </row>
    <row r="77" spans="1:27" ht="17.25" customHeight="1">
      <c r="A77" s="98"/>
      <c r="B77" s="98"/>
      <c r="C77" s="98"/>
      <c r="D77" s="98"/>
      <c r="E77" s="98"/>
      <c r="F77" s="98"/>
      <c r="G77" s="98"/>
      <c r="H77" s="98"/>
      <c r="I77" s="98"/>
      <c r="J77" s="98"/>
      <c r="K77" s="98"/>
      <c r="L77" s="98"/>
      <c r="M77" s="98"/>
      <c r="N77" s="98"/>
      <c r="O77" s="98"/>
      <c r="P77" s="98"/>
      <c r="Q77" s="98"/>
      <c r="R77" s="98"/>
      <c r="S77" s="98"/>
      <c r="T77" s="98"/>
      <c r="U77" s="98"/>
      <c r="V77" s="98"/>
      <c r="W77" s="98"/>
      <c r="X77" s="98"/>
      <c r="Y77" s="98"/>
      <c r="Z77" s="98"/>
      <c r="AA77" s="98"/>
    </row>
    <row r="78" spans="1:27" ht="17.25" customHeight="1">
      <c r="A78" s="98"/>
      <c r="B78" s="98"/>
      <c r="C78" s="98"/>
      <c r="D78" s="98"/>
      <c r="E78" s="98"/>
      <c r="F78" s="98"/>
      <c r="G78" s="98"/>
      <c r="H78" s="98"/>
      <c r="I78" s="98"/>
      <c r="J78" s="98"/>
      <c r="K78" s="98"/>
      <c r="L78" s="98"/>
      <c r="M78" s="98"/>
      <c r="N78" s="98"/>
      <c r="O78" s="98"/>
      <c r="P78" s="98"/>
      <c r="Q78" s="98"/>
      <c r="R78" s="98"/>
      <c r="S78" s="98"/>
      <c r="T78" s="98"/>
      <c r="U78" s="98"/>
      <c r="V78" s="98"/>
      <c r="W78" s="98"/>
      <c r="X78" s="98"/>
      <c r="Y78" s="98"/>
      <c r="Z78" s="98"/>
      <c r="AA78" s="98"/>
    </row>
    <row r="79" spans="1:27" ht="17.25" customHeight="1">
      <c r="A79" s="98"/>
      <c r="B79" s="98"/>
      <c r="C79" s="98"/>
      <c r="D79" s="98"/>
      <c r="E79" s="98"/>
      <c r="F79" s="98"/>
      <c r="G79" s="98"/>
      <c r="H79" s="98"/>
      <c r="I79" s="98"/>
      <c r="J79" s="98"/>
      <c r="K79" s="98"/>
      <c r="L79" s="98"/>
      <c r="M79" s="98"/>
      <c r="N79" s="98"/>
      <c r="O79" s="98"/>
      <c r="P79" s="98"/>
      <c r="Q79" s="98"/>
      <c r="R79" s="98"/>
      <c r="S79" s="98"/>
      <c r="T79" s="98"/>
      <c r="U79" s="98"/>
      <c r="V79" s="98"/>
      <c r="W79" s="98"/>
      <c r="X79" s="98"/>
      <c r="Y79" s="98"/>
      <c r="Z79" s="98"/>
      <c r="AA79" s="98"/>
    </row>
    <row r="80" spans="1:27" ht="17.25" customHeight="1">
      <c r="A80" s="98"/>
      <c r="B80" s="98"/>
      <c r="C80" s="98"/>
      <c r="D80" s="98"/>
      <c r="E80" s="98"/>
      <c r="F80" s="98"/>
      <c r="G80" s="98"/>
      <c r="H80" s="98"/>
      <c r="I80" s="98"/>
      <c r="J80" s="98"/>
      <c r="K80" s="98"/>
      <c r="L80" s="98"/>
      <c r="M80" s="98"/>
      <c r="N80" s="98"/>
      <c r="O80" s="98"/>
      <c r="P80" s="98"/>
      <c r="Q80" s="98"/>
      <c r="R80" s="98"/>
      <c r="S80" s="98"/>
      <c r="T80" s="98"/>
      <c r="U80" s="98"/>
      <c r="V80" s="98"/>
      <c r="W80" s="98"/>
      <c r="X80" s="98"/>
      <c r="Y80" s="98"/>
      <c r="Z80" s="98"/>
      <c r="AA80" s="98"/>
    </row>
    <row r="81" spans="1:27" ht="17.25" customHeight="1">
      <c r="A81" s="98"/>
      <c r="B81" s="98"/>
      <c r="C81" s="98"/>
      <c r="D81" s="98"/>
      <c r="E81" s="98"/>
      <c r="F81" s="98"/>
      <c r="G81" s="98"/>
      <c r="H81" s="98"/>
      <c r="I81" s="98"/>
      <c r="J81" s="98"/>
      <c r="K81" s="98"/>
      <c r="L81" s="98"/>
      <c r="M81" s="98"/>
      <c r="N81" s="98"/>
      <c r="O81" s="98"/>
      <c r="P81" s="98"/>
      <c r="Q81" s="98"/>
      <c r="R81" s="98"/>
      <c r="S81" s="98"/>
      <c r="T81" s="98"/>
      <c r="U81" s="98"/>
      <c r="V81" s="98"/>
      <c r="W81" s="98"/>
      <c r="X81" s="98"/>
      <c r="Y81" s="98"/>
      <c r="Z81" s="98"/>
      <c r="AA81" s="98"/>
    </row>
    <row r="82" spans="1:27" ht="17.25" customHeight="1">
      <c r="A82" s="98"/>
      <c r="B82" s="98"/>
      <c r="C82" s="98"/>
      <c r="D82" s="98"/>
      <c r="E82" s="98"/>
      <c r="F82" s="98"/>
      <c r="G82" s="98"/>
      <c r="H82" s="98"/>
      <c r="I82" s="98"/>
      <c r="J82" s="98"/>
      <c r="K82" s="98"/>
      <c r="L82" s="98"/>
      <c r="M82" s="98"/>
      <c r="N82" s="98"/>
      <c r="O82" s="98"/>
      <c r="P82" s="98"/>
      <c r="Q82" s="98"/>
      <c r="R82" s="98"/>
      <c r="S82" s="98"/>
      <c r="T82" s="98"/>
      <c r="U82" s="98"/>
      <c r="V82" s="98"/>
      <c r="W82" s="98"/>
      <c r="X82" s="98"/>
      <c r="Y82" s="98"/>
      <c r="Z82" s="98"/>
      <c r="AA82" s="98"/>
    </row>
    <row r="83" spans="1:27" ht="17.25" customHeight="1">
      <c r="A83" s="98"/>
      <c r="B83" s="98"/>
      <c r="C83" s="98"/>
      <c r="D83" s="98"/>
      <c r="E83" s="98"/>
      <c r="F83" s="98"/>
      <c r="G83" s="98"/>
      <c r="H83" s="98"/>
      <c r="I83" s="98"/>
      <c r="J83" s="98"/>
      <c r="K83" s="98"/>
      <c r="L83" s="98"/>
      <c r="M83" s="98"/>
      <c r="N83" s="98"/>
      <c r="O83" s="98"/>
      <c r="P83" s="98"/>
      <c r="Q83" s="98"/>
      <c r="R83" s="98"/>
      <c r="S83" s="98"/>
      <c r="T83" s="98"/>
      <c r="U83" s="98"/>
      <c r="V83" s="98"/>
      <c r="W83" s="98"/>
      <c r="X83" s="98"/>
      <c r="Y83" s="98"/>
      <c r="Z83" s="98"/>
      <c r="AA83" s="98"/>
    </row>
    <row r="84" spans="1:27" ht="17.25" customHeight="1">
      <c r="A84" s="98"/>
      <c r="B84" s="98"/>
      <c r="C84" s="98"/>
      <c r="D84" s="98"/>
      <c r="E84" s="98"/>
      <c r="F84" s="98"/>
      <c r="G84" s="98"/>
      <c r="H84" s="98"/>
      <c r="I84" s="98"/>
      <c r="J84" s="98"/>
      <c r="K84" s="98"/>
      <c r="L84" s="98"/>
      <c r="M84" s="98"/>
      <c r="N84" s="98"/>
      <c r="O84" s="98"/>
      <c r="P84" s="98"/>
      <c r="Q84" s="98"/>
      <c r="R84" s="98"/>
      <c r="S84" s="98"/>
      <c r="T84" s="98"/>
      <c r="U84" s="98"/>
      <c r="V84" s="98"/>
      <c r="W84" s="98"/>
      <c r="X84" s="98"/>
      <c r="Y84" s="98"/>
      <c r="Z84" s="98"/>
      <c r="AA84" s="98"/>
    </row>
    <row r="85" spans="1:27" ht="17.25" customHeight="1">
      <c r="A85" s="98"/>
      <c r="B85" s="98"/>
      <c r="C85" s="98"/>
      <c r="D85" s="98"/>
      <c r="E85" s="98"/>
      <c r="F85" s="98"/>
      <c r="G85" s="98"/>
      <c r="H85" s="98"/>
      <c r="I85" s="98"/>
      <c r="J85" s="98"/>
      <c r="K85" s="98"/>
      <c r="L85" s="98"/>
      <c r="M85" s="98"/>
      <c r="N85" s="98"/>
      <c r="O85" s="98"/>
      <c r="P85" s="98"/>
      <c r="Q85" s="98"/>
      <c r="R85" s="98"/>
      <c r="S85" s="98"/>
      <c r="T85" s="98"/>
      <c r="U85" s="98"/>
      <c r="V85" s="98"/>
      <c r="W85" s="98"/>
      <c r="X85" s="98"/>
      <c r="Y85" s="98"/>
      <c r="Z85" s="98"/>
      <c r="AA85" s="98"/>
    </row>
    <row r="86" spans="1:27" ht="17.25" customHeight="1">
      <c r="A86" s="98"/>
      <c r="B86" s="98"/>
      <c r="C86" s="98"/>
      <c r="D86" s="98"/>
      <c r="E86" s="98"/>
      <c r="F86" s="98"/>
      <c r="G86" s="98"/>
      <c r="H86" s="98"/>
      <c r="I86" s="98"/>
      <c r="J86" s="98"/>
      <c r="K86" s="98"/>
      <c r="L86" s="98"/>
      <c r="M86" s="98"/>
      <c r="N86" s="98"/>
      <c r="O86" s="98"/>
      <c r="P86" s="98"/>
      <c r="Q86" s="98"/>
      <c r="R86" s="98"/>
      <c r="S86" s="98"/>
      <c r="T86" s="98"/>
      <c r="U86" s="98"/>
      <c r="V86" s="98"/>
      <c r="W86" s="98"/>
      <c r="X86" s="98"/>
      <c r="Y86" s="98"/>
      <c r="Z86" s="98"/>
      <c r="AA86" s="98"/>
    </row>
    <row r="87" spans="1:27" ht="17.25" customHeight="1">
      <c r="A87" s="98"/>
      <c r="B87" s="98"/>
      <c r="C87" s="98"/>
      <c r="D87" s="98"/>
      <c r="E87" s="98"/>
      <c r="F87" s="98"/>
      <c r="G87" s="98"/>
      <c r="H87" s="98"/>
      <c r="I87" s="98"/>
      <c r="J87" s="98"/>
      <c r="K87" s="98"/>
      <c r="L87" s="98"/>
      <c r="M87" s="98"/>
      <c r="N87" s="98"/>
      <c r="O87" s="98"/>
      <c r="P87" s="98"/>
      <c r="Q87" s="98"/>
      <c r="R87" s="98"/>
      <c r="S87" s="98"/>
      <c r="T87" s="98"/>
      <c r="U87" s="98"/>
      <c r="V87" s="98"/>
      <c r="W87" s="98"/>
      <c r="X87" s="98"/>
      <c r="Y87" s="98"/>
      <c r="Z87" s="98"/>
      <c r="AA87" s="98"/>
    </row>
    <row r="88" spans="1:27" ht="17.25" customHeight="1">
      <c r="A88" s="98"/>
      <c r="B88" s="98"/>
      <c r="C88" s="98"/>
      <c r="D88" s="98"/>
      <c r="E88" s="98"/>
      <c r="F88" s="98"/>
      <c r="G88" s="98"/>
      <c r="H88" s="98"/>
      <c r="I88" s="98"/>
      <c r="J88" s="98"/>
      <c r="K88" s="98"/>
      <c r="L88" s="98"/>
      <c r="M88" s="98"/>
      <c r="N88" s="98"/>
      <c r="O88" s="98"/>
      <c r="P88" s="98"/>
      <c r="Q88" s="98"/>
      <c r="R88" s="98"/>
      <c r="S88" s="98"/>
      <c r="T88" s="98"/>
      <c r="U88" s="98"/>
      <c r="V88" s="98"/>
      <c r="W88" s="98"/>
      <c r="X88" s="98"/>
      <c r="Y88" s="98"/>
      <c r="Z88" s="98"/>
      <c r="AA88" s="98"/>
    </row>
    <row r="89" spans="1:27" ht="17.25" customHeight="1">
      <c r="A89" s="98"/>
      <c r="B89" s="98"/>
      <c r="C89" s="98"/>
      <c r="D89" s="98"/>
      <c r="E89" s="98"/>
      <c r="F89" s="98"/>
      <c r="G89" s="98"/>
      <c r="H89" s="98"/>
      <c r="I89" s="98"/>
      <c r="J89" s="98"/>
      <c r="K89" s="98"/>
      <c r="L89" s="98"/>
      <c r="M89" s="98"/>
      <c r="N89" s="98"/>
      <c r="O89" s="98"/>
      <c r="P89" s="98"/>
      <c r="Q89" s="98"/>
      <c r="R89" s="98"/>
      <c r="S89" s="98"/>
      <c r="T89" s="98"/>
      <c r="U89" s="98"/>
      <c r="V89" s="98"/>
      <c r="W89" s="98"/>
      <c r="X89" s="98"/>
      <c r="Y89" s="98"/>
      <c r="Z89" s="98"/>
      <c r="AA89" s="98"/>
    </row>
    <row r="90" spans="1:27" ht="17.25" customHeight="1">
      <c r="A90" s="98"/>
      <c r="B90" s="98"/>
      <c r="C90" s="98"/>
      <c r="D90" s="98"/>
      <c r="E90" s="98"/>
      <c r="F90" s="98"/>
      <c r="G90" s="98"/>
      <c r="H90" s="98"/>
      <c r="I90" s="98"/>
      <c r="J90" s="98"/>
      <c r="K90" s="98"/>
      <c r="L90" s="98"/>
      <c r="M90" s="98"/>
      <c r="N90" s="98"/>
      <c r="O90" s="98"/>
      <c r="P90" s="98"/>
      <c r="Q90" s="98"/>
      <c r="R90" s="98"/>
      <c r="S90" s="98"/>
      <c r="T90" s="98"/>
      <c r="U90" s="98"/>
      <c r="V90" s="98"/>
      <c r="W90" s="98"/>
      <c r="X90" s="98"/>
      <c r="Y90" s="98"/>
      <c r="Z90" s="98"/>
      <c r="AA90" s="98"/>
    </row>
    <row r="91" spans="1:27" ht="17.25" customHeight="1">
      <c r="A91" s="98"/>
      <c r="B91" s="98"/>
      <c r="C91" s="98"/>
      <c r="D91" s="98"/>
      <c r="E91" s="98"/>
      <c r="F91" s="98"/>
      <c r="G91" s="98"/>
      <c r="H91" s="232"/>
      <c r="I91" s="232"/>
      <c r="J91" s="232"/>
      <c r="K91" s="98"/>
      <c r="L91" s="98"/>
      <c r="M91" s="98"/>
      <c r="N91" s="98"/>
      <c r="O91" s="98"/>
      <c r="P91" s="98"/>
      <c r="Q91" s="98"/>
      <c r="R91" s="98"/>
      <c r="S91" s="98"/>
      <c r="T91" s="98"/>
      <c r="U91" s="98"/>
      <c r="V91" s="98"/>
      <c r="W91" s="98"/>
      <c r="X91" s="98"/>
      <c r="Y91" s="98"/>
      <c r="Z91" s="98"/>
      <c r="AA91" s="98"/>
    </row>
    <row r="92" spans="1:27" ht="17.25" customHeight="1">
      <c r="A92" s="98"/>
      <c r="B92" s="98"/>
      <c r="C92" s="98"/>
      <c r="D92" s="98"/>
      <c r="E92" s="98"/>
      <c r="F92" s="98"/>
      <c r="G92" s="98"/>
      <c r="H92" s="232"/>
      <c r="I92" s="232"/>
      <c r="J92" s="232"/>
      <c r="K92" s="98"/>
      <c r="L92" s="98"/>
      <c r="M92" s="98"/>
      <c r="N92" s="98"/>
      <c r="O92" s="98"/>
      <c r="P92" s="98"/>
      <c r="Q92" s="98"/>
      <c r="R92" s="98"/>
      <c r="S92" s="98"/>
      <c r="T92" s="98"/>
      <c r="U92" s="98"/>
      <c r="V92" s="98"/>
      <c r="W92" s="98"/>
      <c r="X92" s="98"/>
      <c r="Y92" s="98"/>
      <c r="Z92" s="98"/>
      <c r="AA92" s="98"/>
    </row>
    <row r="93" spans="1:27" ht="17.25" customHeight="1">
      <c r="A93" s="98"/>
      <c r="B93" s="98"/>
      <c r="C93" s="98"/>
      <c r="D93" s="98"/>
      <c r="E93" s="98"/>
      <c r="F93" s="98"/>
      <c r="G93" s="98"/>
      <c r="H93" s="232"/>
      <c r="I93" s="232"/>
      <c r="J93" s="232"/>
      <c r="K93" s="98"/>
      <c r="L93" s="98"/>
      <c r="M93" s="98"/>
      <c r="N93" s="98"/>
      <c r="O93" s="98"/>
      <c r="P93" s="98"/>
      <c r="Q93" s="98"/>
      <c r="R93" s="98"/>
      <c r="S93" s="98"/>
      <c r="T93" s="98"/>
      <c r="U93" s="98"/>
      <c r="V93" s="98"/>
      <c r="W93" s="98"/>
      <c r="X93" s="98"/>
      <c r="Y93" s="98"/>
      <c r="Z93" s="98"/>
      <c r="AA93" s="98"/>
    </row>
    <row r="94" spans="1:27" ht="17.25" customHeight="1">
      <c r="A94" s="98"/>
      <c r="B94" s="98"/>
      <c r="C94" s="98"/>
      <c r="D94" s="98"/>
      <c r="E94" s="98"/>
      <c r="F94" s="98"/>
      <c r="G94" s="98"/>
      <c r="H94" s="232"/>
      <c r="I94" s="232"/>
      <c r="J94" s="232"/>
      <c r="K94" s="98"/>
      <c r="L94" s="98"/>
      <c r="M94" s="98"/>
      <c r="N94" s="98"/>
      <c r="O94" s="98"/>
      <c r="P94" s="98"/>
      <c r="Q94" s="98"/>
      <c r="R94" s="98"/>
      <c r="S94" s="98"/>
      <c r="T94" s="98"/>
      <c r="U94" s="98"/>
      <c r="V94" s="98"/>
      <c r="W94" s="98"/>
      <c r="X94" s="98"/>
      <c r="Y94" s="98"/>
      <c r="Z94" s="98"/>
      <c r="AA94" s="98"/>
    </row>
    <row r="95" spans="1:27" ht="17.25" customHeight="1">
      <c r="A95" s="98"/>
      <c r="B95" s="98"/>
      <c r="C95" s="98"/>
      <c r="D95" s="98"/>
      <c r="E95" s="98"/>
      <c r="F95" s="98"/>
      <c r="G95" s="98"/>
      <c r="H95" s="232"/>
      <c r="I95" s="232"/>
      <c r="J95" s="232"/>
      <c r="K95" s="98"/>
      <c r="L95" s="98"/>
      <c r="M95" s="98"/>
      <c r="N95" s="98"/>
      <c r="O95" s="98"/>
      <c r="P95" s="98"/>
      <c r="Q95" s="98"/>
      <c r="R95" s="98"/>
      <c r="S95" s="98"/>
      <c r="T95" s="98"/>
      <c r="U95" s="98"/>
      <c r="V95" s="98"/>
      <c r="W95" s="98"/>
      <c r="X95" s="98"/>
      <c r="Y95" s="98"/>
      <c r="Z95" s="98"/>
      <c r="AA95" s="98"/>
    </row>
    <row r="96" spans="1:27" ht="17.25" customHeight="1">
      <c r="A96" s="98"/>
      <c r="B96" s="98"/>
      <c r="C96" s="98"/>
      <c r="D96" s="98"/>
      <c r="E96" s="98"/>
      <c r="F96" s="98"/>
      <c r="G96" s="98"/>
      <c r="H96" s="232"/>
      <c r="I96" s="232"/>
      <c r="J96" s="232"/>
      <c r="K96" s="98"/>
      <c r="L96" s="98"/>
      <c r="M96" s="98"/>
      <c r="N96" s="98"/>
      <c r="O96" s="98"/>
      <c r="P96" s="98"/>
      <c r="Q96" s="98"/>
      <c r="R96" s="98"/>
      <c r="S96" s="98"/>
      <c r="T96" s="98"/>
      <c r="U96" s="98"/>
      <c r="V96" s="98"/>
      <c r="W96" s="98"/>
      <c r="X96" s="98"/>
      <c r="Y96" s="98"/>
      <c r="Z96" s="98"/>
      <c r="AA96" s="98"/>
    </row>
    <row r="97" spans="1:27" ht="17.25" customHeight="1">
      <c r="A97" s="98"/>
      <c r="B97" s="98"/>
      <c r="C97" s="98"/>
      <c r="D97" s="98"/>
      <c r="E97" s="98"/>
      <c r="F97" s="98"/>
      <c r="G97" s="98"/>
      <c r="H97" s="232"/>
      <c r="I97" s="232"/>
      <c r="J97" s="232"/>
      <c r="K97" s="98"/>
      <c r="L97" s="98"/>
      <c r="M97" s="98"/>
      <c r="N97" s="98"/>
      <c r="O97" s="98"/>
      <c r="P97" s="98"/>
      <c r="Q97" s="98"/>
      <c r="R97" s="98"/>
      <c r="S97" s="98"/>
      <c r="T97" s="98"/>
      <c r="U97" s="98"/>
      <c r="V97" s="98"/>
      <c r="W97" s="98"/>
      <c r="X97" s="98"/>
      <c r="Y97" s="98"/>
      <c r="Z97" s="98"/>
      <c r="AA97" s="98"/>
    </row>
    <row r="98" spans="1:27" ht="17.25" customHeight="1">
      <c r="A98" s="98"/>
      <c r="B98" s="98"/>
      <c r="C98" s="98"/>
      <c r="D98" s="98"/>
      <c r="E98" s="98"/>
      <c r="F98" s="98"/>
      <c r="G98" s="98"/>
      <c r="H98" s="232"/>
      <c r="I98" s="232"/>
      <c r="J98" s="232"/>
      <c r="K98" s="98"/>
      <c r="L98" s="98"/>
      <c r="M98" s="98"/>
      <c r="N98" s="98"/>
      <c r="O98" s="98"/>
      <c r="P98" s="98"/>
      <c r="Q98" s="98"/>
      <c r="R98" s="98"/>
      <c r="S98" s="98"/>
      <c r="T98" s="98"/>
      <c r="U98" s="98"/>
      <c r="V98" s="98"/>
      <c r="W98" s="98"/>
      <c r="X98" s="98"/>
      <c r="Y98" s="98"/>
      <c r="Z98" s="98"/>
      <c r="AA98" s="98"/>
    </row>
    <row r="99" spans="1:27" ht="17.25" customHeight="1">
      <c r="A99" s="98"/>
      <c r="B99" s="98"/>
      <c r="C99" s="98"/>
      <c r="D99" s="98"/>
      <c r="E99" s="98"/>
      <c r="F99" s="98"/>
      <c r="G99" s="98"/>
      <c r="H99" s="232"/>
      <c r="I99" s="232"/>
      <c r="J99" s="232"/>
      <c r="K99" s="98"/>
      <c r="L99" s="98"/>
      <c r="M99" s="98"/>
      <c r="N99" s="98"/>
      <c r="O99" s="98"/>
      <c r="P99" s="98"/>
      <c r="Q99" s="98"/>
      <c r="R99" s="98"/>
      <c r="S99" s="98"/>
      <c r="T99" s="98"/>
      <c r="U99" s="98"/>
      <c r="V99" s="98"/>
      <c r="W99" s="98"/>
      <c r="X99" s="98"/>
      <c r="Y99" s="98"/>
      <c r="Z99" s="98"/>
      <c r="AA99" s="98"/>
    </row>
    <row r="100" spans="1:27" ht="17.25" customHeight="1">
      <c r="A100" s="98"/>
      <c r="B100" s="98"/>
      <c r="C100" s="98"/>
      <c r="D100" s="98"/>
      <c r="E100" s="98"/>
      <c r="F100" s="98"/>
      <c r="G100" s="98"/>
      <c r="H100" s="232"/>
      <c r="I100" s="232"/>
      <c r="J100" s="232"/>
      <c r="K100" s="98"/>
      <c r="L100" s="98"/>
      <c r="M100" s="98"/>
      <c r="N100" s="98"/>
      <c r="O100" s="98"/>
      <c r="P100" s="98"/>
      <c r="Q100" s="98"/>
      <c r="R100" s="98"/>
      <c r="S100" s="98"/>
      <c r="T100" s="98"/>
      <c r="U100" s="98"/>
      <c r="V100" s="98"/>
      <c r="W100" s="98"/>
      <c r="X100" s="98"/>
      <c r="Y100" s="98"/>
      <c r="Z100" s="98"/>
      <c r="AA100" s="98"/>
    </row>
    <row r="101" spans="1:27" ht="17.25" customHeight="1">
      <c r="A101" s="98"/>
      <c r="B101" s="98"/>
      <c r="C101" s="98"/>
      <c r="D101" s="98"/>
      <c r="E101" s="98"/>
      <c r="F101" s="98"/>
      <c r="G101" s="98"/>
      <c r="H101" s="232"/>
      <c r="I101" s="232"/>
      <c r="J101" s="232"/>
      <c r="K101" s="98"/>
      <c r="L101" s="98"/>
      <c r="M101" s="98"/>
      <c r="N101" s="98"/>
      <c r="O101" s="98"/>
      <c r="P101" s="98"/>
      <c r="Q101" s="98"/>
      <c r="R101" s="98"/>
      <c r="S101" s="98"/>
      <c r="T101" s="98"/>
      <c r="U101" s="98"/>
      <c r="V101" s="98"/>
      <c r="W101" s="98"/>
      <c r="X101" s="98"/>
      <c r="Y101" s="98"/>
      <c r="Z101" s="98"/>
      <c r="AA101" s="98"/>
    </row>
    <row r="102" spans="1:27" ht="17.25" customHeight="1">
      <c r="A102" s="98"/>
      <c r="B102" s="98"/>
      <c r="C102" s="98"/>
      <c r="D102" s="98"/>
      <c r="E102" s="98"/>
      <c r="F102" s="98"/>
      <c r="G102" s="98"/>
      <c r="H102" s="232"/>
      <c r="I102" s="232"/>
      <c r="J102" s="232"/>
      <c r="K102" s="98"/>
      <c r="L102" s="98"/>
      <c r="M102" s="98"/>
      <c r="N102" s="98"/>
      <c r="O102" s="98"/>
      <c r="P102" s="98"/>
      <c r="Q102" s="98"/>
      <c r="R102" s="98"/>
      <c r="S102" s="98"/>
      <c r="T102" s="98"/>
      <c r="U102" s="98"/>
      <c r="V102" s="98"/>
      <c r="W102" s="98"/>
      <c r="X102" s="98"/>
      <c r="Y102" s="98"/>
      <c r="Z102" s="98"/>
      <c r="AA102" s="98"/>
    </row>
    <row r="103" spans="1:27" ht="17.25" customHeight="1">
      <c r="A103" s="98"/>
      <c r="B103" s="98"/>
      <c r="C103" s="98"/>
      <c r="D103" s="98"/>
      <c r="E103" s="98"/>
      <c r="F103" s="98"/>
      <c r="G103" s="98"/>
      <c r="H103" s="232"/>
      <c r="I103" s="232"/>
      <c r="J103" s="232"/>
      <c r="K103" s="98"/>
      <c r="L103" s="98"/>
      <c r="M103" s="98"/>
      <c r="N103" s="98"/>
      <c r="O103" s="98"/>
      <c r="P103" s="98"/>
      <c r="Q103" s="98"/>
      <c r="R103" s="98"/>
      <c r="S103" s="98"/>
      <c r="T103" s="98"/>
      <c r="U103" s="98"/>
      <c r="V103" s="98"/>
      <c r="W103" s="98"/>
      <c r="X103" s="98"/>
      <c r="Y103" s="98"/>
      <c r="Z103" s="98"/>
      <c r="AA103" s="98"/>
    </row>
    <row r="104" spans="1:27" ht="17.25" customHeight="1">
      <c r="A104" s="98"/>
      <c r="B104" s="98"/>
      <c r="C104" s="98"/>
      <c r="D104" s="98"/>
      <c r="E104" s="98"/>
      <c r="F104" s="98"/>
      <c r="G104" s="98"/>
      <c r="H104" s="232"/>
      <c r="I104" s="232"/>
      <c r="J104" s="232"/>
      <c r="K104" s="98"/>
      <c r="L104" s="98"/>
      <c r="M104" s="98"/>
      <c r="N104" s="98"/>
      <c r="O104" s="98"/>
      <c r="P104" s="98"/>
      <c r="Q104" s="98"/>
      <c r="R104" s="98"/>
      <c r="S104" s="98"/>
      <c r="T104" s="98"/>
      <c r="U104" s="98"/>
      <c r="V104" s="98"/>
      <c r="W104" s="98"/>
      <c r="X104" s="98"/>
      <c r="Y104" s="98"/>
      <c r="Z104" s="98"/>
      <c r="AA104" s="98"/>
    </row>
    <row r="105" spans="1:27" ht="17.25" customHeight="1">
      <c r="A105" s="98"/>
      <c r="B105" s="98"/>
      <c r="C105" s="98"/>
      <c r="D105" s="98"/>
      <c r="E105" s="98"/>
      <c r="F105" s="98"/>
      <c r="G105" s="98"/>
      <c r="H105" s="232"/>
      <c r="I105" s="232"/>
      <c r="J105" s="232"/>
      <c r="K105" s="98"/>
      <c r="L105" s="98"/>
      <c r="M105" s="98"/>
      <c r="N105" s="98"/>
      <c r="O105" s="98"/>
      <c r="P105" s="98"/>
      <c r="Q105" s="98"/>
      <c r="R105" s="98"/>
      <c r="S105" s="98"/>
      <c r="T105" s="98"/>
      <c r="U105" s="98"/>
      <c r="V105" s="98"/>
      <c r="W105" s="98"/>
      <c r="X105" s="98"/>
      <c r="Y105" s="98"/>
      <c r="Z105" s="98"/>
      <c r="AA105" s="98"/>
    </row>
    <row r="106" spans="1:27" ht="17.25" customHeight="1">
      <c r="A106" s="98"/>
      <c r="B106" s="98"/>
      <c r="C106" s="98"/>
      <c r="D106" s="98"/>
      <c r="E106" s="98"/>
      <c r="F106" s="98"/>
      <c r="G106" s="98"/>
      <c r="H106" s="232"/>
      <c r="I106" s="232"/>
      <c r="J106" s="232"/>
      <c r="K106" s="98"/>
      <c r="L106" s="98"/>
      <c r="M106" s="98"/>
      <c r="N106" s="98"/>
      <c r="O106" s="98"/>
      <c r="P106" s="98"/>
      <c r="Q106" s="98"/>
      <c r="R106" s="98"/>
      <c r="S106" s="98"/>
      <c r="T106" s="98"/>
      <c r="U106" s="98"/>
      <c r="V106" s="98"/>
      <c r="W106" s="98"/>
      <c r="X106" s="98"/>
      <c r="Y106" s="98"/>
      <c r="Z106" s="98"/>
      <c r="AA106" s="98"/>
    </row>
    <row r="107" spans="1:27" ht="17.25" customHeight="1">
      <c r="A107" s="98"/>
      <c r="B107" s="98"/>
      <c r="C107" s="98"/>
      <c r="D107" s="98"/>
      <c r="E107" s="98"/>
      <c r="F107" s="98"/>
      <c r="G107" s="98"/>
      <c r="H107" s="232"/>
      <c r="I107" s="232"/>
      <c r="J107" s="232"/>
      <c r="K107" s="98"/>
      <c r="L107" s="98"/>
      <c r="M107" s="98"/>
      <c r="N107" s="98"/>
      <c r="O107" s="98"/>
      <c r="P107" s="98"/>
      <c r="Q107" s="98"/>
      <c r="R107" s="98"/>
      <c r="S107" s="98"/>
      <c r="T107" s="98"/>
      <c r="U107" s="98"/>
      <c r="V107" s="98"/>
      <c r="W107" s="98"/>
      <c r="X107" s="98"/>
      <c r="Y107" s="98"/>
      <c r="Z107" s="98"/>
      <c r="AA107" s="98"/>
    </row>
    <row r="108" spans="1:27" ht="17.25" customHeight="1">
      <c r="A108" s="98"/>
      <c r="B108" s="98"/>
      <c r="C108" s="98"/>
      <c r="D108" s="98"/>
      <c r="E108" s="98"/>
      <c r="F108" s="98"/>
      <c r="G108" s="98"/>
      <c r="H108" s="232"/>
      <c r="I108" s="232"/>
      <c r="J108" s="232"/>
      <c r="K108" s="98"/>
      <c r="L108" s="98"/>
      <c r="M108" s="98"/>
      <c r="N108" s="98"/>
      <c r="O108" s="98"/>
      <c r="P108" s="98"/>
      <c r="Q108" s="98"/>
      <c r="R108" s="98"/>
      <c r="S108" s="98"/>
      <c r="T108" s="98"/>
      <c r="U108" s="98"/>
      <c r="V108" s="98"/>
      <c r="W108" s="98"/>
      <c r="X108" s="98"/>
      <c r="Y108" s="98"/>
      <c r="Z108" s="98"/>
      <c r="AA108" s="98"/>
    </row>
    <row r="109" spans="1:27" ht="17.25" customHeight="1">
      <c r="A109" s="98"/>
      <c r="B109" s="98"/>
      <c r="C109" s="98"/>
      <c r="D109" s="98"/>
      <c r="E109" s="98"/>
      <c r="F109" s="98"/>
      <c r="G109" s="98"/>
      <c r="H109" s="232"/>
      <c r="I109" s="232"/>
      <c r="J109" s="232"/>
      <c r="K109" s="98"/>
      <c r="L109" s="98"/>
      <c r="M109" s="98"/>
      <c r="N109" s="98"/>
      <c r="O109" s="98"/>
      <c r="P109" s="98"/>
      <c r="Q109" s="98"/>
      <c r="R109" s="98"/>
      <c r="S109" s="98"/>
      <c r="T109" s="98"/>
      <c r="U109" s="98"/>
      <c r="V109" s="98"/>
      <c r="W109" s="98"/>
      <c r="X109" s="98"/>
      <c r="Y109" s="98"/>
      <c r="Z109" s="98"/>
      <c r="AA109" s="98"/>
    </row>
    <row r="110" spans="1:27" ht="17.25" customHeight="1">
      <c r="A110" s="98"/>
      <c r="B110" s="98"/>
      <c r="C110" s="98"/>
      <c r="D110" s="98"/>
      <c r="E110" s="98"/>
      <c r="F110" s="98"/>
      <c r="G110" s="98"/>
      <c r="H110" s="232"/>
      <c r="I110" s="232"/>
      <c r="J110" s="232"/>
      <c r="K110" s="98"/>
      <c r="L110" s="98"/>
      <c r="M110" s="98"/>
      <c r="N110" s="98"/>
      <c r="O110" s="98"/>
      <c r="P110" s="98"/>
      <c r="Q110" s="98"/>
      <c r="R110" s="98"/>
      <c r="S110" s="98"/>
      <c r="T110" s="98"/>
      <c r="U110" s="98"/>
      <c r="V110" s="98"/>
      <c r="W110" s="98"/>
      <c r="X110" s="98"/>
      <c r="Y110" s="98"/>
      <c r="Z110" s="98"/>
      <c r="AA110" s="98"/>
    </row>
    <row r="111" spans="1:27" ht="17.25" customHeight="1">
      <c r="A111" s="98"/>
      <c r="B111" s="98"/>
      <c r="C111" s="98"/>
      <c r="D111" s="98"/>
      <c r="E111" s="98"/>
      <c r="F111" s="98"/>
      <c r="G111" s="98"/>
      <c r="H111" s="232"/>
      <c r="I111" s="232"/>
      <c r="J111" s="232"/>
      <c r="K111" s="98"/>
      <c r="L111" s="98"/>
      <c r="M111" s="98"/>
      <c r="N111" s="98"/>
      <c r="O111" s="98"/>
      <c r="P111" s="98"/>
      <c r="Q111" s="98"/>
      <c r="R111" s="98"/>
      <c r="S111" s="98"/>
      <c r="T111" s="98"/>
      <c r="U111" s="98"/>
      <c r="V111" s="98"/>
      <c r="W111" s="98"/>
      <c r="X111" s="98"/>
      <c r="Y111" s="98"/>
      <c r="Z111" s="98"/>
      <c r="AA111" s="98"/>
    </row>
    <row r="112" spans="1:27" ht="17.25" customHeight="1">
      <c r="A112" s="98"/>
      <c r="B112" s="98"/>
      <c r="C112" s="98"/>
      <c r="D112" s="98"/>
      <c r="E112" s="98"/>
      <c r="F112" s="98"/>
      <c r="G112" s="98"/>
      <c r="H112" s="232"/>
      <c r="I112" s="232"/>
      <c r="J112" s="232"/>
      <c r="K112" s="98"/>
      <c r="L112" s="98"/>
      <c r="M112" s="98"/>
      <c r="N112" s="98"/>
      <c r="O112" s="98"/>
      <c r="P112" s="98"/>
      <c r="Q112" s="98"/>
      <c r="R112" s="98"/>
      <c r="S112" s="98"/>
      <c r="T112" s="98"/>
      <c r="U112" s="98"/>
      <c r="V112" s="98"/>
      <c r="W112" s="98"/>
      <c r="X112" s="98"/>
      <c r="Y112" s="98"/>
      <c r="Z112" s="98"/>
      <c r="AA112" s="98"/>
    </row>
    <row r="113" spans="1:27" ht="6.75" customHeight="1">
      <c r="A113" s="98"/>
      <c r="B113" s="98"/>
      <c r="C113" s="98"/>
      <c r="D113" s="98"/>
      <c r="E113" s="98"/>
      <c r="F113" s="98"/>
      <c r="G113" s="98"/>
      <c r="H113" s="232"/>
      <c r="I113" s="232"/>
      <c r="J113" s="232"/>
      <c r="K113" s="98"/>
      <c r="L113" s="98"/>
      <c r="M113" s="98"/>
      <c r="N113" s="98"/>
      <c r="O113" s="98"/>
      <c r="P113" s="98"/>
      <c r="Q113" s="98"/>
      <c r="R113" s="98"/>
      <c r="S113" s="98"/>
      <c r="T113" s="98"/>
      <c r="U113" s="98"/>
      <c r="V113" s="98"/>
      <c r="W113" s="98"/>
      <c r="X113" s="98"/>
      <c r="Y113" s="98"/>
      <c r="Z113" s="98"/>
      <c r="AA113" s="98"/>
    </row>
    <row r="114" spans="1:27" ht="17.25" customHeight="1">
      <c r="A114" s="98"/>
      <c r="B114" s="98"/>
      <c r="C114" s="98"/>
      <c r="D114" s="98"/>
      <c r="E114" s="98"/>
      <c r="F114" s="98"/>
      <c r="G114" s="98"/>
      <c r="H114" s="232"/>
      <c r="I114" s="232"/>
      <c r="J114" s="232"/>
      <c r="K114" s="98"/>
      <c r="L114" s="98"/>
      <c r="M114" s="98"/>
      <c r="N114" s="98"/>
      <c r="O114" s="98"/>
      <c r="P114" s="98"/>
      <c r="Q114" s="98"/>
      <c r="R114" s="98"/>
      <c r="S114" s="98"/>
      <c r="T114" s="98"/>
      <c r="U114" s="98"/>
      <c r="V114" s="98"/>
      <c r="W114" s="98"/>
      <c r="X114" s="98"/>
      <c r="Y114" s="98"/>
      <c r="Z114" s="98"/>
      <c r="AA114" s="98"/>
    </row>
    <row r="115" spans="1:27" ht="17.25" customHeight="1">
      <c r="A115" s="98"/>
      <c r="B115" s="98"/>
      <c r="C115" s="98"/>
      <c r="D115" s="98"/>
      <c r="E115" s="98"/>
      <c r="F115" s="98"/>
      <c r="G115" s="98"/>
      <c r="H115" s="232"/>
      <c r="I115" s="232"/>
      <c r="J115" s="232"/>
      <c r="K115" s="98"/>
      <c r="L115" s="98"/>
      <c r="M115" s="98"/>
      <c r="N115" s="98"/>
      <c r="O115" s="98"/>
      <c r="P115" s="98"/>
      <c r="Q115" s="98"/>
      <c r="R115" s="98"/>
      <c r="S115" s="98"/>
      <c r="T115" s="98"/>
      <c r="U115" s="98"/>
      <c r="V115" s="98"/>
      <c r="W115" s="98"/>
      <c r="X115" s="98"/>
      <c r="Y115" s="98"/>
      <c r="Z115" s="98"/>
      <c r="AA115" s="98"/>
    </row>
    <row r="116" spans="1:27" ht="17.25" customHeight="1">
      <c r="A116" s="98"/>
      <c r="B116" s="98"/>
      <c r="C116" s="98"/>
      <c r="D116" s="98"/>
      <c r="E116" s="98"/>
      <c r="F116" s="98"/>
      <c r="G116" s="98"/>
      <c r="H116" s="232"/>
      <c r="I116" s="232"/>
      <c r="J116" s="232"/>
      <c r="K116" s="98"/>
      <c r="L116" s="98"/>
      <c r="M116" s="98"/>
      <c r="N116" s="98"/>
      <c r="O116" s="98"/>
      <c r="P116" s="98"/>
      <c r="Q116" s="98"/>
      <c r="R116" s="98"/>
      <c r="S116" s="98"/>
      <c r="T116" s="98"/>
      <c r="U116" s="98"/>
      <c r="V116" s="98"/>
      <c r="W116" s="98"/>
      <c r="X116" s="98"/>
      <c r="Y116" s="98"/>
      <c r="Z116" s="98"/>
      <c r="AA116" s="98"/>
    </row>
    <row r="117" spans="1:27" ht="17.25" customHeight="1">
      <c r="A117" s="98"/>
      <c r="B117" s="98"/>
      <c r="C117" s="98"/>
      <c r="D117" s="98"/>
      <c r="E117" s="98"/>
      <c r="F117" s="98"/>
      <c r="G117" s="98"/>
      <c r="H117" s="232"/>
      <c r="I117" s="232"/>
      <c r="J117" s="232"/>
      <c r="K117" s="98"/>
      <c r="L117" s="98"/>
      <c r="M117" s="98"/>
      <c r="N117" s="98"/>
      <c r="O117" s="98"/>
      <c r="P117" s="98"/>
      <c r="Q117" s="98"/>
      <c r="R117" s="98"/>
      <c r="S117" s="98"/>
      <c r="T117" s="98"/>
      <c r="U117" s="98"/>
      <c r="V117" s="98"/>
      <c r="W117" s="98"/>
      <c r="X117" s="98"/>
      <c r="Y117" s="98"/>
      <c r="Z117" s="98"/>
      <c r="AA117" s="98"/>
    </row>
    <row r="118" spans="1:27" ht="17.25" customHeight="1">
      <c r="A118" s="98"/>
      <c r="B118" s="98"/>
      <c r="C118" s="98"/>
      <c r="D118" s="98"/>
      <c r="E118" s="98"/>
      <c r="F118" s="98"/>
      <c r="G118" s="98"/>
      <c r="H118" s="232"/>
      <c r="I118" s="232"/>
      <c r="J118" s="232"/>
      <c r="K118" s="98"/>
      <c r="L118" s="98"/>
      <c r="M118" s="98"/>
      <c r="N118" s="98"/>
      <c r="O118" s="98"/>
      <c r="P118" s="98"/>
      <c r="Q118" s="98"/>
      <c r="R118" s="98"/>
      <c r="S118" s="98"/>
      <c r="T118" s="98"/>
      <c r="U118" s="98"/>
      <c r="V118" s="98"/>
      <c r="W118" s="98"/>
      <c r="X118" s="98"/>
      <c r="Y118" s="98"/>
      <c r="Z118" s="98"/>
      <c r="AA118" s="98"/>
    </row>
    <row r="119" spans="1:27" ht="17.25" customHeight="1">
      <c r="A119" s="98"/>
      <c r="B119" s="98"/>
      <c r="C119" s="98"/>
      <c r="D119" s="98"/>
      <c r="E119" s="98"/>
      <c r="F119" s="98"/>
      <c r="G119" s="98"/>
      <c r="H119" s="232"/>
      <c r="I119" s="232"/>
      <c r="J119" s="232"/>
      <c r="K119" s="98"/>
      <c r="L119" s="98"/>
      <c r="M119" s="98"/>
      <c r="N119" s="98"/>
      <c r="O119" s="98"/>
      <c r="P119" s="98"/>
      <c r="Q119" s="98"/>
      <c r="R119" s="98"/>
      <c r="S119" s="98"/>
      <c r="T119" s="98"/>
      <c r="U119" s="98"/>
      <c r="V119" s="98"/>
      <c r="W119" s="98"/>
      <c r="X119" s="98"/>
      <c r="Y119" s="98"/>
      <c r="Z119" s="98"/>
      <c r="AA119" s="98"/>
    </row>
    <row r="120" spans="1:27" ht="17.25" customHeight="1">
      <c r="A120" s="98"/>
      <c r="B120" s="98"/>
      <c r="C120" s="98"/>
      <c r="D120" s="98"/>
      <c r="E120" s="98"/>
      <c r="F120" s="98"/>
      <c r="G120" s="98"/>
      <c r="H120" s="232"/>
      <c r="I120" s="232"/>
      <c r="J120" s="232"/>
      <c r="K120" s="98"/>
      <c r="L120" s="98"/>
      <c r="M120" s="98"/>
      <c r="N120" s="98"/>
      <c r="O120" s="98"/>
      <c r="P120" s="98"/>
      <c r="Q120" s="98"/>
      <c r="R120" s="98"/>
      <c r="S120" s="98"/>
      <c r="T120" s="98"/>
      <c r="U120" s="98"/>
      <c r="V120" s="98"/>
      <c r="W120" s="98"/>
      <c r="X120" s="98"/>
      <c r="Y120" s="98"/>
      <c r="Z120" s="98"/>
      <c r="AA120" s="98"/>
    </row>
    <row r="121" spans="1:27" ht="17.25" customHeight="1">
      <c r="A121" s="98"/>
      <c r="B121" s="98"/>
      <c r="C121" s="98"/>
      <c r="D121" s="98"/>
      <c r="E121" s="98"/>
      <c r="F121" s="98"/>
      <c r="G121" s="98"/>
      <c r="H121" s="232"/>
      <c r="I121" s="232"/>
      <c r="J121" s="232"/>
      <c r="K121" s="98"/>
      <c r="L121" s="98"/>
      <c r="M121" s="98"/>
      <c r="N121" s="98"/>
      <c r="O121" s="98"/>
      <c r="P121" s="98"/>
      <c r="Q121" s="98"/>
      <c r="R121" s="98"/>
      <c r="S121" s="98"/>
      <c r="T121" s="98"/>
      <c r="U121" s="98"/>
      <c r="V121" s="98"/>
      <c r="W121" s="98"/>
      <c r="X121" s="98"/>
      <c r="Y121" s="98"/>
      <c r="Z121" s="98"/>
      <c r="AA121" s="98"/>
    </row>
    <row r="122" spans="1:27" ht="17.25" customHeight="1">
      <c r="A122" s="98"/>
      <c r="B122" s="98"/>
      <c r="C122" s="98"/>
      <c r="D122" s="98"/>
      <c r="E122" s="98"/>
      <c r="F122" s="98"/>
      <c r="G122" s="98"/>
      <c r="H122" s="232"/>
      <c r="I122" s="232"/>
      <c r="J122" s="232"/>
      <c r="K122" s="98"/>
      <c r="L122" s="98"/>
      <c r="M122" s="98"/>
      <c r="N122" s="98"/>
      <c r="O122" s="98"/>
      <c r="P122" s="98"/>
      <c r="Q122" s="98"/>
      <c r="R122" s="98"/>
      <c r="S122" s="98"/>
      <c r="T122" s="98"/>
      <c r="U122" s="98"/>
      <c r="V122" s="98"/>
      <c r="W122" s="98"/>
      <c r="X122" s="98"/>
      <c r="Y122" s="98"/>
      <c r="Z122" s="98"/>
      <c r="AA122" s="98"/>
    </row>
    <row r="123" spans="1:27" ht="17.25" customHeight="1">
      <c r="A123" s="98"/>
      <c r="B123" s="98"/>
      <c r="C123" s="98"/>
      <c r="D123" s="98"/>
      <c r="E123" s="98"/>
      <c r="F123" s="98"/>
      <c r="G123" s="98"/>
      <c r="H123" s="232"/>
      <c r="I123" s="232"/>
      <c r="J123" s="232"/>
      <c r="K123" s="98"/>
      <c r="L123" s="98"/>
      <c r="M123" s="98"/>
      <c r="N123" s="98"/>
      <c r="O123" s="98"/>
      <c r="P123" s="98"/>
      <c r="Q123" s="98"/>
      <c r="R123" s="98"/>
      <c r="S123" s="98"/>
      <c r="T123" s="98"/>
      <c r="U123" s="98"/>
      <c r="V123" s="98"/>
      <c r="W123" s="98"/>
      <c r="X123" s="98"/>
      <c r="Y123" s="98"/>
      <c r="Z123" s="98"/>
      <c r="AA123" s="98"/>
    </row>
    <row r="124" spans="1:27" ht="17.25" customHeight="1">
      <c r="A124" s="98"/>
      <c r="B124" s="98"/>
      <c r="C124" s="98"/>
      <c r="D124" s="98"/>
      <c r="E124" s="98"/>
      <c r="F124" s="98"/>
      <c r="G124" s="98"/>
      <c r="H124" s="232"/>
      <c r="I124" s="232"/>
      <c r="J124" s="232"/>
      <c r="K124" s="98"/>
      <c r="L124" s="98"/>
      <c r="M124" s="98"/>
      <c r="N124" s="98"/>
      <c r="O124" s="98"/>
      <c r="P124" s="98"/>
      <c r="Q124" s="98"/>
      <c r="R124" s="98"/>
      <c r="S124" s="98"/>
      <c r="T124" s="98"/>
      <c r="U124" s="98"/>
      <c r="V124" s="98"/>
      <c r="W124" s="98"/>
      <c r="X124" s="98"/>
      <c r="Y124" s="98"/>
      <c r="Z124" s="98"/>
      <c r="AA124" s="98"/>
    </row>
    <row r="125" spans="1:27" ht="17.25" customHeight="1">
      <c r="A125" s="98"/>
      <c r="B125" s="98"/>
      <c r="C125" s="98"/>
      <c r="D125" s="98"/>
      <c r="E125" s="98"/>
      <c r="F125" s="98"/>
      <c r="G125" s="98"/>
      <c r="H125" s="232"/>
      <c r="I125" s="232"/>
      <c r="J125" s="232"/>
      <c r="K125" s="98"/>
      <c r="L125" s="98"/>
      <c r="M125" s="98"/>
      <c r="N125" s="98"/>
      <c r="O125" s="98"/>
      <c r="P125" s="98"/>
      <c r="Q125" s="98"/>
      <c r="R125" s="98"/>
      <c r="S125" s="98"/>
      <c r="T125" s="98"/>
      <c r="U125" s="98"/>
      <c r="V125" s="98"/>
      <c r="W125" s="98"/>
      <c r="X125" s="98"/>
      <c r="Y125" s="98"/>
      <c r="Z125" s="98"/>
      <c r="AA125" s="98"/>
    </row>
    <row r="126" spans="1:27" ht="17.25" customHeight="1">
      <c r="A126" s="98"/>
      <c r="B126" s="98"/>
      <c r="C126" s="98"/>
      <c r="D126" s="98"/>
      <c r="E126" s="98"/>
      <c r="F126" s="98"/>
      <c r="G126" s="98"/>
      <c r="H126" s="98"/>
      <c r="I126" s="98"/>
      <c r="J126" s="98"/>
      <c r="K126" s="98"/>
      <c r="L126" s="98"/>
      <c r="M126" s="98"/>
      <c r="N126" s="98"/>
      <c r="O126" s="98"/>
      <c r="P126" s="98"/>
      <c r="Q126" s="98"/>
      <c r="R126" s="98"/>
      <c r="S126" s="98"/>
      <c r="T126" s="98"/>
      <c r="U126" s="98"/>
      <c r="V126" s="98"/>
      <c r="W126" s="98"/>
      <c r="X126" s="98"/>
      <c r="Y126" s="98"/>
      <c r="Z126" s="98"/>
      <c r="AA126" s="98"/>
    </row>
    <row r="127" spans="1:27" ht="17.25" customHeight="1">
      <c r="A127" s="98"/>
      <c r="B127" s="98"/>
      <c r="C127" s="98"/>
      <c r="D127" s="98"/>
      <c r="E127" s="98"/>
      <c r="F127" s="98"/>
      <c r="G127" s="98"/>
      <c r="H127" s="98"/>
      <c r="I127" s="98"/>
      <c r="J127" s="98"/>
      <c r="K127" s="98"/>
      <c r="L127" s="98"/>
      <c r="M127" s="98"/>
      <c r="N127" s="98"/>
      <c r="O127" s="98"/>
      <c r="P127" s="98"/>
      <c r="Q127" s="98"/>
      <c r="R127" s="98"/>
      <c r="S127" s="98"/>
      <c r="T127" s="98"/>
      <c r="U127" s="98"/>
      <c r="V127" s="98"/>
      <c r="W127" s="98"/>
      <c r="X127" s="98"/>
      <c r="Y127" s="98"/>
      <c r="Z127" s="98"/>
      <c r="AA127" s="98"/>
    </row>
    <row r="128" spans="1:27" ht="17.25" customHeight="1">
      <c r="A128" s="98"/>
      <c r="B128" s="98"/>
      <c r="C128" s="98"/>
      <c r="D128" s="98"/>
      <c r="E128" s="98"/>
      <c r="F128" s="98"/>
      <c r="G128" s="98"/>
      <c r="H128" s="98"/>
      <c r="I128" s="98"/>
      <c r="J128" s="98"/>
      <c r="K128" s="98"/>
      <c r="L128" s="98"/>
      <c r="M128" s="98"/>
      <c r="N128" s="98"/>
      <c r="O128" s="98"/>
      <c r="P128" s="98"/>
      <c r="Q128" s="98"/>
      <c r="R128" s="98"/>
      <c r="S128" s="98"/>
      <c r="T128" s="98"/>
      <c r="U128" s="98"/>
      <c r="V128" s="98"/>
      <c r="W128" s="98"/>
      <c r="X128" s="98"/>
      <c r="Y128" s="98"/>
      <c r="Z128" s="98"/>
      <c r="AA128" s="98"/>
    </row>
    <row r="129" spans="1:27" ht="17.25" customHeight="1">
      <c r="A129" s="98"/>
      <c r="B129" s="98"/>
      <c r="C129" s="98"/>
      <c r="D129" s="98"/>
      <c r="E129" s="98"/>
      <c r="F129" s="98"/>
      <c r="G129" s="98"/>
      <c r="H129" s="98"/>
      <c r="I129" s="98"/>
      <c r="J129" s="98"/>
      <c r="K129" s="98"/>
      <c r="L129" s="98"/>
      <c r="M129" s="98"/>
      <c r="N129" s="98"/>
      <c r="O129" s="98"/>
      <c r="P129" s="98"/>
      <c r="Q129" s="98"/>
      <c r="R129" s="98"/>
      <c r="S129" s="98"/>
      <c r="T129" s="98"/>
      <c r="U129" s="98"/>
      <c r="V129" s="98"/>
      <c r="W129" s="98"/>
      <c r="X129" s="98"/>
      <c r="Y129" s="98"/>
      <c r="Z129" s="98"/>
      <c r="AA129" s="98"/>
    </row>
    <row r="130" spans="1:27" ht="17.25" customHeight="1">
      <c r="A130" s="98"/>
      <c r="B130" s="98"/>
      <c r="C130" s="98"/>
      <c r="D130" s="98"/>
      <c r="E130" s="98"/>
      <c r="F130" s="98"/>
      <c r="G130" s="98"/>
      <c r="H130" s="98"/>
      <c r="I130" s="98"/>
      <c r="J130" s="98"/>
      <c r="K130" s="98"/>
      <c r="L130" s="98"/>
      <c r="M130" s="98"/>
      <c r="N130" s="98"/>
      <c r="O130" s="98"/>
      <c r="P130" s="98"/>
      <c r="Q130" s="98"/>
      <c r="R130" s="98"/>
      <c r="S130" s="98"/>
      <c r="T130" s="98"/>
      <c r="U130" s="98"/>
      <c r="V130" s="98"/>
      <c r="W130" s="98"/>
      <c r="X130" s="98"/>
      <c r="Y130" s="98"/>
      <c r="Z130" s="98"/>
      <c r="AA130" s="98"/>
    </row>
    <row r="131" spans="1:27" ht="17.25" customHeight="1">
      <c r="A131" s="98"/>
      <c r="B131" s="98"/>
      <c r="C131" s="98"/>
      <c r="D131" s="98"/>
      <c r="E131" s="98"/>
      <c r="F131" s="98"/>
      <c r="G131" s="98"/>
      <c r="H131" s="98"/>
      <c r="I131" s="98"/>
      <c r="J131" s="98"/>
      <c r="K131" s="98"/>
      <c r="L131" s="98"/>
      <c r="M131" s="98"/>
      <c r="N131" s="98"/>
      <c r="O131" s="98"/>
      <c r="P131" s="98"/>
      <c r="Q131" s="98"/>
      <c r="R131" s="98"/>
      <c r="S131" s="98"/>
      <c r="T131" s="98"/>
      <c r="U131" s="98"/>
      <c r="V131" s="98"/>
      <c r="W131" s="98"/>
      <c r="X131" s="98"/>
      <c r="Y131" s="98"/>
      <c r="Z131" s="98"/>
      <c r="AA131" s="98"/>
    </row>
    <row r="132" spans="1:27" ht="17.25" customHeight="1">
      <c r="A132" s="98"/>
      <c r="B132" s="98"/>
      <c r="C132" s="98"/>
      <c r="D132" s="98"/>
      <c r="E132" s="98"/>
      <c r="F132" s="98"/>
      <c r="G132" s="98"/>
      <c r="H132" s="98"/>
      <c r="I132" s="98"/>
      <c r="J132" s="98"/>
      <c r="K132" s="98"/>
      <c r="L132" s="98"/>
      <c r="M132" s="98"/>
      <c r="N132" s="98"/>
      <c r="O132" s="98"/>
      <c r="P132" s="98"/>
      <c r="Q132" s="98"/>
      <c r="R132" s="98"/>
      <c r="S132" s="98"/>
      <c r="T132" s="98"/>
      <c r="U132" s="98"/>
      <c r="V132" s="98"/>
      <c r="W132" s="98"/>
      <c r="X132" s="98"/>
      <c r="Y132" s="98"/>
      <c r="Z132" s="98"/>
      <c r="AA132" s="98"/>
    </row>
    <row r="133" spans="1:27" ht="17.25" customHeight="1">
      <c r="A133" s="98"/>
      <c r="B133" s="98"/>
      <c r="C133" s="98"/>
      <c r="D133" s="98"/>
      <c r="E133" s="98"/>
      <c r="F133" s="98"/>
      <c r="G133" s="98"/>
      <c r="H133" s="98"/>
      <c r="I133" s="98"/>
      <c r="J133" s="98"/>
      <c r="K133" s="98"/>
      <c r="L133" s="98"/>
      <c r="M133" s="98"/>
      <c r="N133" s="98"/>
      <c r="O133" s="98"/>
      <c r="P133" s="98"/>
      <c r="Q133" s="98"/>
      <c r="R133" s="98"/>
      <c r="S133" s="98"/>
      <c r="T133" s="98"/>
      <c r="U133" s="98"/>
      <c r="V133" s="98"/>
      <c r="W133" s="98"/>
      <c r="X133" s="98"/>
      <c r="Y133" s="98"/>
      <c r="Z133" s="98"/>
      <c r="AA133" s="98"/>
    </row>
    <row r="134" spans="1:27" ht="17.25" customHeight="1">
      <c r="A134" s="98"/>
      <c r="B134" s="98"/>
      <c r="C134" s="98"/>
      <c r="D134" s="98"/>
      <c r="E134" s="98"/>
      <c r="F134" s="98"/>
      <c r="G134" s="98"/>
      <c r="H134" s="98"/>
      <c r="I134" s="98"/>
      <c r="J134" s="98"/>
      <c r="K134" s="98"/>
      <c r="L134" s="98"/>
      <c r="M134" s="98"/>
      <c r="N134" s="98"/>
      <c r="O134" s="98"/>
      <c r="P134" s="98"/>
      <c r="Q134" s="98"/>
      <c r="R134" s="98"/>
      <c r="S134" s="98"/>
      <c r="T134" s="98"/>
      <c r="U134" s="98"/>
      <c r="V134" s="98"/>
      <c r="W134" s="98"/>
      <c r="X134" s="98"/>
      <c r="Y134" s="98"/>
      <c r="Z134" s="98"/>
      <c r="AA134" s="98"/>
    </row>
    <row r="135" spans="1:27" ht="17.25" customHeight="1">
      <c r="A135" s="98"/>
      <c r="B135" s="98"/>
      <c r="C135" s="98"/>
      <c r="D135" s="98"/>
      <c r="E135" s="98"/>
      <c r="F135" s="98"/>
      <c r="G135" s="98"/>
      <c r="H135" s="98"/>
      <c r="I135" s="98"/>
      <c r="J135" s="98"/>
      <c r="K135" s="98"/>
      <c r="L135" s="98"/>
      <c r="M135" s="98"/>
      <c r="N135" s="98"/>
      <c r="O135" s="98"/>
      <c r="P135" s="98"/>
      <c r="Q135" s="98"/>
      <c r="R135" s="98"/>
      <c r="S135" s="98"/>
      <c r="T135" s="98"/>
      <c r="U135" s="98"/>
      <c r="V135" s="98"/>
      <c r="W135" s="98"/>
      <c r="X135" s="98"/>
      <c r="Y135" s="98"/>
      <c r="Z135" s="98"/>
      <c r="AA135" s="98"/>
    </row>
    <row r="136" spans="1:27" ht="17.25" customHeight="1">
      <c r="A136" s="98"/>
      <c r="B136" s="98"/>
      <c r="C136" s="98"/>
      <c r="D136" s="98"/>
      <c r="E136" s="98"/>
      <c r="F136" s="98"/>
      <c r="G136" s="98"/>
      <c r="H136" s="98"/>
      <c r="I136" s="98"/>
      <c r="J136" s="98"/>
      <c r="K136" s="98"/>
      <c r="L136" s="98"/>
      <c r="M136" s="98"/>
      <c r="N136" s="98"/>
      <c r="O136" s="98"/>
      <c r="P136" s="98"/>
      <c r="Q136" s="98"/>
      <c r="R136" s="98"/>
      <c r="S136" s="98"/>
      <c r="T136" s="98"/>
      <c r="U136" s="98"/>
      <c r="V136" s="98"/>
      <c r="W136" s="98"/>
      <c r="X136" s="98"/>
      <c r="Y136" s="98"/>
      <c r="Z136" s="98"/>
      <c r="AA136" s="98"/>
    </row>
    <row r="137" spans="1:27" ht="17.25" customHeight="1">
      <c r="A137" s="98"/>
      <c r="B137" s="98"/>
      <c r="C137" s="98"/>
      <c r="D137" s="98"/>
      <c r="E137" s="98"/>
      <c r="F137" s="98"/>
      <c r="G137" s="98"/>
      <c r="H137" s="98"/>
      <c r="I137" s="98"/>
      <c r="J137" s="98"/>
      <c r="K137" s="98"/>
      <c r="L137" s="98"/>
      <c r="M137" s="98"/>
      <c r="N137" s="98"/>
      <c r="O137" s="98"/>
      <c r="P137" s="98"/>
      <c r="Q137" s="98"/>
      <c r="R137" s="98"/>
      <c r="S137" s="98"/>
      <c r="T137" s="98"/>
      <c r="U137" s="98"/>
      <c r="V137" s="98"/>
      <c r="W137" s="98"/>
      <c r="X137" s="98"/>
      <c r="Y137" s="98"/>
      <c r="Z137" s="98"/>
      <c r="AA137" s="98"/>
    </row>
    <row r="138" spans="1:27" ht="17.25" customHeight="1">
      <c r="A138" s="98"/>
      <c r="B138" s="98"/>
      <c r="C138" s="98"/>
      <c r="D138" s="98"/>
      <c r="E138" s="98"/>
      <c r="F138" s="98"/>
      <c r="G138" s="98"/>
      <c r="H138" s="98"/>
      <c r="I138" s="98"/>
      <c r="J138" s="98"/>
      <c r="K138" s="98"/>
      <c r="L138" s="98"/>
      <c r="M138" s="98"/>
      <c r="N138" s="98"/>
      <c r="O138" s="98"/>
      <c r="P138" s="98"/>
      <c r="Q138" s="98"/>
      <c r="R138" s="98"/>
      <c r="S138" s="98"/>
      <c r="T138" s="98"/>
      <c r="U138" s="98"/>
      <c r="V138" s="98"/>
      <c r="W138" s="98"/>
      <c r="X138" s="98"/>
      <c r="Y138" s="98"/>
      <c r="Z138" s="98"/>
      <c r="AA138" s="98"/>
    </row>
    <row r="139" spans="1:27" ht="17.25" customHeight="1">
      <c r="A139" s="98"/>
      <c r="B139" s="98"/>
      <c r="C139" s="98"/>
      <c r="D139" s="98"/>
      <c r="E139" s="98"/>
      <c r="F139" s="98"/>
      <c r="G139" s="98"/>
      <c r="H139" s="98"/>
      <c r="I139" s="98"/>
      <c r="J139" s="98"/>
      <c r="K139" s="98"/>
      <c r="L139" s="98"/>
      <c r="M139" s="98"/>
      <c r="N139" s="98"/>
      <c r="O139" s="98"/>
      <c r="P139" s="98"/>
      <c r="Q139" s="98"/>
      <c r="R139" s="98"/>
      <c r="S139" s="98"/>
      <c r="T139" s="98"/>
      <c r="U139" s="98"/>
      <c r="V139" s="98"/>
      <c r="W139" s="98"/>
      <c r="X139" s="98"/>
      <c r="Y139" s="98"/>
      <c r="Z139" s="98"/>
      <c r="AA139" s="98"/>
    </row>
    <row r="140" spans="1:27" ht="17.25" customHeight="1">
      <c r="A140" s="98"/>
      <c r="B140" s="98"/>
      <c r="C140" s="98"/>
      <c r="D140" s="98"/>
      <c r="E140" s="98"/>
      <c r="F140" s="98"/>
      <c r="G140" s="98"/>
      <c r="H140" s="98"/>
      <c r="I140" s="98"/>
      <c r="J140" s="98"/>
      <c r="K140" s="98"/>
      <c r="L140" s="98"/>
      <c r="M140" s="98"/>
      <c r="N140" s="98"/>
      <c r="O140" s="98"/>
      <c r="P140" s="98"/>
      <c r="Q140" s="98"/>
      <c r="R140" s="98"/>
      <c r="S140" s="98"/>
      <c r="T140" s="98"/>
      <c r="U140" s="98"/>
      <c r="V140" s="98"/>
      <c r="W140" s="98"/>
      <c r="X140" s="98"/>
      <c r="Y140" s="98"/>
      <c r="Z140" s="98"/>
      <c r="AA140" s="98"/>
    </row>
    <row r="141" spans="1:27" ht="17.25" customHeight="1">
      <c r="A141" s="98"/>
      <c r="B141" s="98"/>
      <c r="C141" s="98"/>
      <c r="D141" s="98"/>
      <c r="E141" s="98"/>
      <c r="F141" s="98"/>
      <c r="G141" s="98"/>
      <c r="H141" s="98"/>
      <c r="I141" s="98"/>
      <c r="J141" s="98"/>
      <c r="K141" s="98"/>
      <c r="L141" s="98"/>
      <c r="M141" s="98"/>
      <c r="N141" s="98"/>
      <c r="O141" s="98"/>
      <c r="P141" s="98"/>
      <c r="Q141" s="98"/>
      <c r="R141" s="98"/>
      <c r="S141" s="98"/>
      <c r="T141" s="98"/>
      <c r="U141" s="98"/>
      <c r="V141" s="98"/>
      <c r="W141" s="98"/>
      <c r="X141" s="98"/>
      <c r="Y141" s="98"/>
      <c r="Z141" s="98"/>
      <c r="AA141" s="98"/>
    </row>
    <row r="142" spans="1:27" ht="17.25" customHeight="1">
      <c r="A142" s="98"/>
      <c r="B142" s="98"/>
      <c r="C142" s="98"/>
      <c r="D142" s="98"/>
      <c r="E142" s="98"/>
      <c r="F142" s="98"/>
      <c r="G142" s="98"/>
      <c r="H142" s="98"/>
      <c r="I142" s="98"/>
      <c r="J142" s="98"/>
      <c r="K142" s="98"/>
      <c r="L142" s="98"/>
      <c r="M142" s="98"/>
      <c r="N142" s="98"/>
      <c r="O142" s="98"/>
      <c r="P142" s="98"/>
      <c r="Q142" s="98"/>
      <c r="R142" s="98"/>
      <c r="S142" s="98"/>
      <c r="T142" s="98"/>
      <c r="U142" s="98"/>
      <c r="V142" s="98"/>
      <c r="W142" s="98"/>
      <c r="X142" s="98"/>
      <c r="Y142" s="98"/>
      <c r="Z142" s="98"/>
      <c r="AA142" s="98"/>
    </row>
    <row r="143" spans="1:27" ht="17.25" customHeight="1">
      <c r="A143" s="98"/>
      <c r="B143" s="98"/>
      <c r="C143" s="98"/>
      <c r="D143" s="98"/>
      <c r="E143" s="98"/>
      <c r="F143" s="98"/>
      <c r="G143" s="98"/>
      <c r="H143" s="98"/>
      <c r="I143" s="98"/>
      <c r="J143" s="98"/>
      <c r="K143" s="98"/>
      <c r="L143" s="98"/>
      <c r="M143" s="98"/>
      <c r="N143" s="98"/>
      <c r="O143" s="98"/>
      <c r="P143" s="98"/>
      <c r="Q143" s="98"/>
      <c r="R143" s="98"/>
      <c r="S143" s="98"/>
      <c r="T143" s="98"/>
      <c r="U143" s="98"/>
      <c r="V143" s="98"/>
      <c r="W143" s="98"/>
      <c r="X143" s="98"/>
      <c r="Y143" s="98"/>
      <c r="Z143" s="98"/>
      <c r="AA143" s="98"/>
    </row>
    <row r="144" spans="1:27" ht="17.25" customHeight="1">
      <c r="A144" s="98"/>
      <c r="B144" s="98"/>
      <c r="C144" s="98"/>
      <c r="D144" s="98"/>
      <c r="E144" s="98"/>
      <c r="F144" s="98"/>
      <c r="G144" s="98"/>
      <c r="H144" s="98"/>
      <c r="I144" s="98"/>
      <c r="J144" s="98"/>
      <c r="K144" s="98"/>
      <c r="L144" s="98"/>
      <c r="M144" s="98"/>
      <c r="N144" s="98"/>
      <c r="O144" s="98"/>
      <c r="P144" s="98"/>
      <c r="Q144" s="98"/>
      <c r="R144" s="98"/>
      <c r="S144" s="98"/>
      <c r="T144" s="98"/>
      <c r="U144" s="98"/>
      <c r="V144" s="98"/>
      <c r="W144" s="98"/>
      <c r="X144" s="98"/>
      <c r="Y144" s="98"/>
      <c r="Z144" s="98"/>
      <c r="AA144" s="98"/>
    </row>
    <row r="145" spans="1:27" ht="17.25" customHeight="1">
      <c r="A145" s="98"/>
      <c r="B145" s="98"/>
      <c r="C145" s="98"/>
      <c r="D145" s="98"/>
      <c r="E145" s="98"/>
      <c r="F145" s="98"/>
      <c r="G145" s="98"/>
      <c r="H145" s="98"/>
      <c r="I145" s="98"/>
      <c r="J145" s="98"/>
      <c r="K145" s="98"/>
      <c r="L145" s="98"/>
      <c r="M145" s="98"/>
      <c r="N145" s="98"/>
      <c r="O145" s="98"/>
      <c r="P145" s="98"/>
      <c r="Q145" s="98"/>
      <c r="R145" s="98"/>
      <c r="S145" s="98"/>
      <c r="T145" s="98"/>
      <c r="U145" s="98"/>
      <c r="V145" s="98"/>
      <c r="W145" s="98"/>
      <c r="X145" s="98"/>
      <c r="Y145" s="98"/>
      <c r="Z145" s="98"/>
      <c r="AA145" s="98"/>
    </row>
    <row r="146" spans="1:27" ht="17.25" customHeight="1">
      <c r="A146" s="98"/>
      <c r="B146" s="98"/>
      <c r="C146" s="98"/>
      <c r="D146" s="98"/>
      <c r="E146" s="98"/>
      <c r="F146" s="98"/>
      <c r="G146" s="98"/>
      <c r="H146" s="98"/>
      <c r="I146" s="98"/>
      <c r="J146" s="98"/>
      <c r="K146" s="98"/>
      <c r="L146" s="98"/>
      <c r="M146" s="98"/>
      <c r="N146" s="98"/>
      <c r="O146" s="98"/>
      <c r="P146" s="98"/>
      <c r="Q146" s="98"/>
      <c r="R146" s="98"/>
      <c r="S146" s="98"/>
      <c r="T146" s="98"/>
      <c r="U146" s="98"/>
      <c r="V146" s="98"/>
      <c r="W146" s="98"/>
      <c r="X146" s="98"/>
      <c r="Y146" s="98"/>
      <c r="Z146" s="98"/>
      <c r="AA146" s="98"/>
    </row>
    <row r="147" spans="1:27" ht="17.25" customHeight="1">
      <c r="A147" s="98"/>
      <c r="B147" s="98"/>
      <c r="C147" s="98"/>
      <c r="D147" s="98"/>
      <c r="E147" s="98"/>
      <c r="F147" s="98"/>
      <c r="G147" s="98"/>
      <c r="H147" s="98"/>
      <c r="I147" s="98"/>
      <c r="J147" s="98"/>
      <c r="K147" s="98"/>
      <c r="L147" s="98"/>
      <c r="M147" s="98"/>
      <c r="N147" s="98"/>
      <c r="O147" s="98"/>
      <c r="P147" s="98"/>
      <c r="Q147" s="98"/>
      <c r="R147" s="98"/>
      <c r="S147" s="98"/>
      <c r="T147" s="98"/>
      <c r="U147" s="98"/>
      <c r="V147" s="98"/>
      <c r="W147" s="98"/>
      <c r="X147" s="98"/>
      <c r="Y147" s="98"/>
      <c r="Z147" s="98"/>
      <c r="AA147" s="98"/>
    </row>
    <row r="148" spans="1:27" ht="17.25" customHeight="1">
      <c r="A148" s="98"/>
      <c r="B148" s="98"/>
      <c r="C148" s="98"/>
      <c r="D148" s="98"/>
      <c r="E148" s="98"/>
      <c r="F148" s="98"/>
      <c r="G148" s="98"/>
      <c r="H148" s="98"/>
      <c r="I148" s="98"/>
      <c r="J148" s="98"/>
      <c r="K148" s="98"/>
      <c r="L148" s="98"/>
      <c r="M148" s="98"/>
      <c r="N148" s="98"/>
      <c r="O148" s="98"/>
      <c r="P148" s="98"/>
      <c r="Q148" s="98"/>
      <c r="R148" s="98"/>
      <c r="S148" s="98"/>
      <c r="T148" s="98"/>
      <c r="U148" s="98"/>
      <c r="V148" s="98"/>
      <c r="W148" s="98"/>
      <c r="X148" s="98"/>
      <c r="Y148" s="98"/>
      <c r="Z148" s="98"/>
      <c r="AA148" s="98"/>
    </row>
    <row r="149" spans="1:27" ht="17.25" customHeight="1">
      <c r="A149" s="98"/>
      <c r="B149" s="98"/>
      <c r="C149" s="98"/>
      <c r="D149" s="98"/>
      <c r="E149" s="98"/>
      <c r="F149" s="98"/>
      <c r="G149" s="98"/>
      <c r="H149" s="98"/>
      <c r="I149" s="98"/>
      <c r="J149" s="98"/>
      <c r="K149" s="98"/>
      <c r="L149" s="98"/>
      <c r="M149" s="98"/>
      <c r="N149" s="98"/>
      <c r="O149" s="98"/>
      <c r="P149" s="98"/>
      <c r="Q149" s="98"/>
      <c r="R149" s="98"/>
      <c r="S149" s="98"/>
      <c r="T149" s="98"/>
      <c r="U149" s="98"/>
      <c r="V149" s="98"/>
      <c r="W149" s="98"/>
      <c r="X149" s="98"/>
      <c r="Y149" s="98"/>
      <c r="Z149" s="98"/>
      <c r="AA149" s="98"/>
    </row>
    <row r="150" spans="1:27" ht="17.25" customHeight="1">
      <c r="A150" s="98"/>
      <c r="B150" s="98"/>
      <c r="C150" s="98"/>
      <c r="D150" s="98"/>
      <c r="E150" s="98"/>
      <c r="F150" s="98"/>
      <c r="G150" s="98"/>
      <c r="H150" s="98"/>
      <c r="I150" s="98"/>
      <c r="J150" s="98"/>
      <c r="K150" s="98"/>
      <c r="L150" s="98"/>
      <c r="M150" s="98"/>
      <c r="N150" s="98"/>
      <c r="O150" s="98"/>
      <c r="P150" s="98"/>
      <c r="Q150" s="98"/>
      <c r="R150" s="98"/>
      <c r="S150" s="98"/>
      <c r="T150" s="98"/>
      <c r="U150" s="98"/>
      <c r="V150" s="98"/>
      <c r="W150" s="98"/>
      <c r="X150" s="98"/>
      <c r="Y150" s="98"/>
      <c r="Z150" s="98"/>
      <c r="AA150" s="98"/>
    </row>
    <row r="151" spans="1:27" ht="17.25" customHeight="1">
      <c r="A151" s="98"/>
      <c r="B151" s="98"/>
      <c r="C151" s="98"/>
      <c r="D151" s="98"/>
      <c r="E151" s="98"/>
      <c r="F151" s="98"/>
      <c r="G151" s="98"/>
      <c r="H151" s="98"/>
      <c r="I151" s="98"/>
      <c r="J151" s="98"/>
      <c r="K151" s="98"/>
      <c r="L151" s="98"/>
      <c r="M151" s="98"/>
      <c r="N151" s="98"/>
      <c r="O151" s="98"/>
      <c r="P151" s="98"/>
      <c r="Q151" s="98"/>
      <c r="R151" s="98"/>
      <c r="S151" s="98"/>
      <c r="T151" s="98"/>
      <c r="U151" s="98"/>
      <c r="V151" s="98"/>
      <c r="W151" s="98"/>
      <c r="X151" s="98"/>
      <c r="Y151" s="98"/>
      <c r="Z151" s="98"/>
      <c r="AA151" s="98"/>
    </row>
    <row r="152" spans="1:27" ht="17.25" customHeight="1">
      <c r="A152" s="98"/>
      <c r="B152" s="98"/>
      <c r="C152" s="98"/>
      <c r="D152" s="98"/>
      <c r="E152" s="98"/>
      <c r="F152" s="98"/>
      <c r="G152" s="98"/>
      <c r="H152" s="98"/>
      <c r="I152" s="98"/>
      <c r="J152" s="98"/>
      <c r="K152" s="98"/>
      <c r="L152" s="98"/>
      <c r="M152" s="98"/>
      <c r="N152" s="98"/>
      <c r="O152" s="98"/>
      <c r="P152" s="98"/>
      <c r="Q152" s="98"/>
      <c r="R152" s="98"/>
      <c r="S152" s="98"/>
      <c r="T152" s="98"/>
      <c r="U152" s="98"/>
      <c r="V152" s="98"/>
      <c r="W152" s="98"/>
      <c r="X152" s="98"/>
      <c r="Y152" s="98"/>
      <c r="Z152" s="98"/>
      <c r="AA152" s="98"/>
    </row>
    <row r="153" spans="1:27" ht="17.25" customHeight="1">
      <c r="A153" s="98"/>
      <c r="B153" s="98"/>
      <c r="C153" s="98"/>
      <c r="D153" s="98"/>
      <c r="E153" s="98"/>
      <c r="F153" s="98"/>
      <c r="G153" s="98"/>
      <c r="H153" s="98"/>
      <c r="I153" s="98"/>
      <c r="J153" s="98"/>
      <c r="K153" s="98"/>
      <c r="L153" s="98"/>
      <c r="M153" s="98"/>
      <c r="N153" s="98"/>
      <c r="O153" s="98"/>
      <c r="P153" s="98"/>
      <c r="Q153" s="98"/>
      <c r="R153" s="98"/>
      <c r="S153" s="98"/>
      <c r="T153" s="98"/>
      <c r="U153" s="98"/>
      <c r="V153" s="98"/>
      <c r="W153" s="98"/>
      <c r="X153" s="98"/>
      <c r="Y153" s="98"/>
      <c r="Z153" s="98"/>
      <c r="AA153" s="98"/>
    </row>
    <row r="154" spans="1:27" ht="15" customHeight="1">
      <c r="A154" s="98"/>
      <c r="B154" s="98"/>
      <c r="C154" s="98"/>
      <c r="D154" s="98"/>
      <c r="E154" s="98"/>
      <c r="F154" s="98"/>
      <c r="G154" s="98"/>
      <c r="H154" s="98"/>
      <c r="I154" s="98"/>
      <c r="J154" s="98"/>
      <c r="K154" s="98"/>
      <c r="L154" s="98"/>
      <c r="M154" s="98"/>
      <c r="N154" s="98"/>
      <c r="O154" s="98"/>
      <c r="P154" s="98"/>
      <c r="Q154" s="98"/>
      <c r="R154" s="98"/>
      <c r="S154" s="98"/>
      <c r="T154" s="98"/>
      <c r="U154" s="98"/>
      <c r="V154" s="98"/>
      <c r="W154" s="98"/>
      <c r="X154" s="98"/>
      <c r="Y154" s="98"/>
      <c r="Z154" s="98"/>
      <c r="AA154" s="98"/>
    </row>
    <row r="155" spans="1:27" ht="17.25" customHeight="1">
      <c r="A155" s="98"/>
      <c r="B155" s="98"/>
      <c r="C155" s="98"/>
      <c r="D155" s="98"/>
      <c r="E155" s="98"/>
      <c r="F155" s="98"/>
      <c r="G155" s="98"/>
      <c r="H155" s="98"/>
      <c r="I155" s="98"/>
      <c r="J155" s="98"/>
      <c r="K155" s="98"/>
      <c r="L155" s="98"/>
      <c r="M155" s="98"/>
      <c r="N155" s="98"/>
      <c r="O155" s="98"/>
      <c r="P155" s="98"/>
      <c r="Q155" s="98"/>
      <c r="R155" s="98"/>
      <c r="S155" s="98"/>
      <c r="T155" s="98"/>
      <c r="U155" s="98"/>
      <c r="V155" s="98"/>
      <c r="W155" s="98"/>
      <c r="X155" s="98"/>
      <c r="Y155" s="98"/>
      <c r="Z155" s="98"/>
      <c r="AA155" s="98"/>
    </row>
    <row r="156" spans="1:27" ht="17.25" customHeight="1">
      <c r="A156" s="98"/>
      <c r="B156" s="98"/>
      <c r="C156" s="98"/>
      <c r="D156" s="98"/>
      <c r="E156" s="98"/>
      <c r="F156" s="98"/>
      <c r="G156" s="98"/>
      <c r="H156" s="98"/>
      <c r="I156" s="98"/>
      <c r="J156" s="98"/>
      <c r="K156" s="98"/>
      <c r="L156" s="98"/>
      <c r="M156" s="98"/>
      <c r="N156" s="98"/>
      <c r="O156" s="98"/>
      <c r="P156" s="98"/>
      <c r="Q156" s="98"/>
      <c r="R156" s="98"/>
      <c r="S156" s="98"/>
      <c r="T156" s="98"/>
      <c r="U156" s="98"/>
      <c r="V156" s="98"/>
      <c r="W156" s="98"/>
      <c r="X156" s="98"/>
      <c r="Y156" s="98"/>
      <c r="Z156" s="98"/>
      <c r="AA156" s="98"/>
    </row>
    <row r="157" spans="1:27" ht="17.25" customHeight="1">
      <c r="A157" s="98"/>
      <c r="B157" s="98"/>
      <c r="C157" s="98"/>
      <c r="D157" s="98"/>
      <c r="E157" s="98"/>
      <c r="F157" s="98"/>
      <c r="G157" s="98"/>
      <c r="H157" s="98"/>
      <c r="I157" s="98"/>
      <c r="J157" s="98"/>
      <c r="K157" s="98"/>
      <c r="L157" s="98"/>
      <c r="M157" s="98"/>
      <c r="N157" s="98"/>
      <c r="O157" s="98"/>
      <c r="P157" s="98"/>
      <c r="Q157" s="98"/>
      <c r="R157" s="98"/>
      <c r="S157" s="98"/>
      <c r="T157" s="98"/>
      <c r="U157" s="98"/>
      <c r="V157" s="98"/>
      <c r="W157" s="98"/>
      <c r="X157" s="98"/>
      <c r="Y157" s="98"/>
      <c r="Z157" s="98"/>
      <c r="AA157" s="98"/>
    </row>
    <row r="158" spans="1:27" ht="17.25" customHeight="1">
      <c r="A158" s="98"/>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c r="AA158" s="98"/>
    </row>
    <row r="159" spans="1:27" ht="17.25" customHeight="1">
      <c r="A159" s="98"/>
      <c r="B159" s="98"/>
      <c r="C159" s="98"/>
      <c r="D159" s="98"/>
      <c r="E159" s="98"/>
      <c r="F159" s="98"/>
      <c r="G159" s="98"/>
      <c r="H159" s="98"/>
      <c r="I159" s="98"/>
      <c r="J159" s="98"/>
      <c r="K159" s="98"/>
      <c r="L159" s="98"/>
      <c r="M159" s="98"/>
      <c r="N159" s="98"/>
      <c r="O159" s="98"/>
      <c r="P159" s="98"/>
      <c r="Q159" s="98"/>
      <c r="R159" s="98"/>
      <c r="S159" s="98"/>
      <c r="T159" s="98"/>
      <c r="U159" s="98"/>
      <c r="V159" s="98"/>
      <c r="W159" s="98"/>
      <c r="X159" s="98"/>
      <c r="Y159" s="98"/>
      <c r="Z159" s="98"/>
      <c r="AA159" s="98"/>
    </row>
    <row r="160" spans="1:27" ht="17.25" customHeight="1">
      <c r="A160" s="98"/>
      <c r="B160" s="98"/>
      <c r="C160" s="98"/>
      <c r="D160" s="98"/>
      <c r="E160" s="98"/>
      <c r="F160" s="98"/>
      <c r="G160" s="98"/>
      <c r="H160" s="98"/>
      <c r="I160" s="98"/>
      <c r="J160" s="98"/>
      <c r="K160" s="98"/>
      <c r="L160" s="98"/>
      <c r="M160" s="98"/>
      <c r="N160" s="98"/>
      <c r="O160" s="98"/>
      <c r="P160" s="98"/>
      <c r="Q160" s="98"/>
      <c r="R160" s="98"/>
      <c r="S160" s="98"/>
      <c r="T160" s="98"/>
      <c r="U160" s="98"/>
      <c r="V160" s="98"/>
      <c r="W160" s="98"/>
      <c r="X160" s="98"/>
      <c r="Y160" s="98"/>
      <c r="Z160" s="98"/>
      <c r="AA160" s="98"/>
    </row>
    <row r="161" spans="1:27" ht="17.25" customHeight="1">
      <c r="A161" s="98"/>
      <c r="B161" s="98"/>
      <c r="C161" s="98"/>
      <c r="D161" s="98"/>
      <c r="E161" s="98"/>
      <c r="F161" s="98"/>
      <c r="G161" s="98"/>
      <c r="H161" s="98"/>
      <c r="I161" s="98"/>
      <c r="J161" s="98"/>
      <c r="K161" s="98"/>
      <c r="L161" s="98"/>
      <c r="M161" s="98"/>
      <c r="N161" s="98"/>
      <c r="O161" s="98"/>
      <c r="P161" s="98"/>
      <c r="Q161" s="98"/>
      <c r="R161" s="98"/>
      <c r="S161" s="98"/>
      <c r="T161" s="98"/>
      <c r="U161" s="98"/>
      <c r="V161" s="98"/>
      <c r="W161" s="98"/>
      <c r="X161" s="98"/>
      <c r="Y161" s="98"/>
      <c r="Z161" s="98"/>
      <c r="AA161" s="98"/>
    </row>
    <row r="162" spans="1:27" ht="17.25" customHeight="1">
      <c r="A162" s="98"/>
      <c r="B162" s="98"/>
      <c r="C162" s="98"/>
      <c r="D162" s="98"/>
      <c r="E162" s="98"/>
      <c r="F162" s="98"/>
      <c r="G162" s="98"/>
      <c r="H162" s="98"/>
      <c r="I162" s="98"/>
      <c r="J162" s="98"/>
      <c r="K162" s="98"/>
      <c r="L162" s="98"/>
      <c r="M162" s="98"/>
      <c r="N162" s="98"/>
      <c r="O162" s="98"/>
      <c r="P162" s="98"/>
      <c r="Q162" s="98"/>
      <c r="R162" s="98"/>
      <c r="S162" s="98"/>
      <c r="T162" s="98"/>
      <c r="U162" s="98"/>
      <c r="V162" s="98"/>
      <c r="W162" s="98"/>
      <c r="X162" s="98"/>
      <c r="Y162" s="98"/>
      <c r="Z162" s="98"/>
      <c r="AA162" s="98"/>
    </row>
    <row r="163" spans="1:27" ht="17.25" customHeight="1">
      <c r="A163" s="98"/>
      <c r="B163" s="98"/>
      <c r="C163" s="98"/>
      <c r="D163" s="98"/>
      <c r="E163" s="98"/>
      <c r="F163" s="98"/>
      <c r="G163" s="98"/>
      <c r="H163" s="98"/>
      <c r="I163" s="98"/>
      <c r="J163" s="98"/>
      <c r="K163" s="98"/>
      <c r="L163" s="98"/>
      <c r="M163" s="98"/>
      <c r="N163" s="98"/>
      <c r="O163" s="98"/>
      <c r="P163" s="98"/>
      <c r="Q163" s="98"/>
      <c r="R163" s="98"/>
      <c r="S163" s="98"/>
      <c r="T163" s="98"/>
      <c r="U163" s="98"/>
      <c r="V163" s="98"/>
      <c r="W163" s="98"/>
      <c r="X163" s="98"/>
      <c r="Y163" s="98"/>
      <c r="Z163" s="98"/>
      <c r="AA163" s="98"/>
    </row>
    <row r="164" spans="1:27" ht="17.25" customHeight="1">
      <c r="A164" s="98"/>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row>
    <row r="165" spans="1:27" ht="17.25" customHeight="1">
      <c r="A165" s="98"/>
      <c r="B165" s="98"/>
      <c r="C165" s="98"/>
      <c r="D165" s="98"/>
      <c r="E165" s="98"/>
      <c r="F165" s="98"/>
      <c r="G165" s="98"/>
      <c r="H165" s="98"/>
      <c r="I165" s="98"/>
      <c r="J165" s="98"/>
      <c r="K165" s="98"/>
      <c r="L165" s="98"/>
      <c r="M165" s="98"/>
      <c r="N165" s="98"/>
      <c r="O165" s="98"/>
      <c r="P165" s="98"/>
      <c r="Q165" s="98"/>
      <c r="R165" s="98"/>
      <c r="S165" s="98"/>
      <c r="T165" s="98"/>
      <c r="U165" s="98"/>
      <c r="V165" s="98"/>
      <c r="W165" s="98"/>
      <c r="X165" s="98"/>
      <c r="Y165" s="98"/>
      <c r="Z165" s="98"/>
      <c r="AA165" s="98"/>
    </row>
    <row r="166" spans="1:27" ht="17.25" customHeight="1">
      <c r="A166" s="98"/>
      <c r="B166" s="9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c r="AA166" s="98"/>
    </row>
    <row r="167" spans="1:27">
      <c r="A167" s="98"/>
      <c r="B167" s="98"/>
      <c r="C167" s="98"/>
      <c r="D167" s="98"/>
      <c r="E167" s="98"/>
      <c r="F167" s="98"/>
      <c r="G167" s="98"/>
      <c r="H167" s="98"/>
      <c r="I167" s="98"/>
      <c r="J167" s="98"/>
      <c r="K167" s="98"/>
      <c r="L167" s="98"/>
      <c r="M167" s="98"/>
      <c r="N167" s="98"/>
      <c r="O167" s="98"/>
      <c r="P167" s="98"/>
      <c r="Q167" s="98"/>
      <c r="R167" s="98"/>
      <c r="S167" s="98"/>
      <c r="T167" s="98"/>
      <c r="U167" s="98"/>
      <c r="V167" s="98"/>
      <c r="W167" s="98"/>
      <c r="X167" s="98"/>
      <c r="Y167" s="98"/>
      <c r="Z167" s="98"/>
      <c r="AA167" s="98"/>
    </row>
    <row r="168" spans="1:27" ht="17.25" customHeight="1"/>
    <row r="175" spans="1:27" ht="17.25" customHeight="1"/>
  </sheetData>
  <sheetProtection sheet="1" objects="1" scenarios="1" selectLockedCells="1"/>
  <phoneticPr fontId="2"/>
  <hyperlinks>
    <hyperlink ref="K1:N1" location="作業メニュー!A1" display="作業メニュー" xr:uid="{00000000-0004-0000-2F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&amp;R210101</oddFooter>
  </headerFooter>
  <rowBreaks count="1" manualBreakCount="1">
    <brk id="107"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8"/>
  <dimension ref="A1:AF169"/>
  <sheetViews>
    <sheetView showGridLines="0" workbookViewId="0"/>
  </sheetViews>
  <sheetFormatPr defaultColWidth="9" defaultRowHeight="13.5"/>
  <cols>
    <col min="1" max="1" width="3.125" style="1" customWidth="1"/>
    <col min="2" max="2" width="2.75" style="1" customWidth="1"/>
    <col min="3" max="8" width="3.125" style="1" customWidth="1"/>
    <col min="9" max="9" width="3.375" style="1" customWidth="1"/>
    <col min="10" max="20" width="3.125" style="1" customWidth="1"/>
    <col min="21" max="21" width="2.875" style="1" customWidth="1"/>
    <col min="22" max="24" width="3.125" style="1" customWidth="1"/>
    <col min="25" max="25" width="2.625" style="1" customWidth="1"/>
    <col min="26" max="26" width="3.5" style="1" customWidth="1"/>
    <col min="27" max="27" width="3.625" style="1" customWidth="1"/>
    <col min="28" max="29" width="3.75" style="1" customWidth="1"/>
    <col min="30" max="30" width="5.875" style="1" customWidth="1"/>
    <col min="31" max="58" width="2.875" style="1" customWidth="1"/>
    <col min="59" max="71" width="2.75" style="1" customWidth="1"/>
    <col min="72" max="90" width="2.875" style="1" customWidth="1"/>
    <col min="91" max="16384" width="9" style="1"/>
  </cols>
  <sheetData>
    <row r="1" spans="1:32" s="14" customFormat="1" ht="37.5" customHeight="1" thickBot="1">
      <c r="A1" s="13" t="s">
        <v>1025</v>
      </c>
      <c r="K1" s="12" t="s">
        <v>68</v>
      </c>
      <c r="L1" s="12"/>
      <c r="M1" s="12"/>
      <c r="N1" s="12"/>
    </row>
    <row r="2" spans="1:32" ht="7.5" customHeight="1" thickTop="1">
      <c r="A2" s="72"/>
      <c r="B2" s="34"/>
      <c r="C2" s="34"/>
      <c r="D2" s="34"/>
      <c r="E2" s="34"/>
      <c r="F2" s="2"/>
      <c r="G2" s="2"/>
      <c r="H2" s="2"/>
      <c r="I2" s="2"/>
      <c r="J2" s="2"/>
      <c r="K2" s="2"/>
      <c r="L2" s="2"/>
      <c r="M2" s="2"/>
      <c r="N2" s="2"/>
      <c r="O2" s="2"/>
      <c r="P2" s="2"/>
      <c r="Q2" s="2"/>
      <c r="R2" s="2"/>
      <c r="S2" s="2"/>
      <c r="T2" s="2"/>
      <c r="U2" s="2"/>
      <c r="V2" s="2"/>
      <c r="W2" s="2"/>
      <c r="X2" s="2"/>
      <c r="Y2" s="2"/>
      <c r="Z2" s="2"/>
      <c r="AA2" s="2"/>
    </row>
    <row r="3" spans="1:32" ht="17.25" customHeight="1">
      <c r="A3" s="128" t="s">
        <v>979</v>
      </c>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row>
    <row r="4" spans="1:32" ht="17.25" customHeight="1">
      <c r="A4" s="98" t="s">
        <v>1009</v>
      </c>
      <c r="B4" s="98" t="s">
        <v>1008</v>
      </c>
      <c r="C4" s="98"/>
      <c r="D4" s="98"/>
      <c r="E4" s="98"/>
      <c r="F4" s="98"/>
      <c r="G4" s="98"/>
      <c r="H4" s="98"/>
      <c r="I4" s="98"/>
      <c r="J4" s="98"/>
      <c r="K4" s="98"/>
      <c r="L4" s="98"/>
      <c r="M4" s="98"/>
      <c r="N4" s="98"/>
      <c r="O4" s="98"/>
      <c r="P4" s="98"/>
      <c r="Q4" s="98"/>
      <c r="R4" s="98"/>
      <c r="S4" s="98"/>
      <c r="T4" s="98"/>
      <c r="U4" s="98"/>
      <c r="V4" s="98"/>
      <c r="W4" s="98"/>
      <c r="X4" s="98"/>
      <c r="Y4" s="98"/>
      <c r="Z4" s="98"/>
      <c r="AA4" s="98"/>
      <c r="AB4" s="98"/>
      <c r="AC4" s="98"/>
      <c r="AD4" s="97"/>
      <c r="AE4" s="97"/>
      <c r="AF4" s="97"/>
    </row>
    <row r="5" spans="1:32" ht="17.25" customHeight="1">
      <c r="A5" s="98"/>
      <c r="B5" s="98" t="s">
        <v>1007</v>
      </c>
      <c r="C5" s="98"/>
      <c r="D5" s="98"/>
      <c r="E5" s="98"/>
      <c r="F5" s="98"/>
      <c r="G5" s="98"/>
      <c r="H5" s="98"/>
      <c r="I5" s="98"/>
      <c r="J5" s="98"/>
      <c r="K5" s="98"/>
      <c r="L5" s="98"/>
      <c r="M5" s="98"/>
      <c r="N5" s="98"/>
      <c r="O5" s="98"/>
      <c r="P5" s="98"/>
      <c r="Q5" s="98"/>
      <c r="R5" s="98"/>
      <c r="S5" s="98"/>
      <c r="T5" s="98"/>
      <c r="U5" s="98"/>
      <c r="V5" s="98"/>
      <c r="W5" s="98"/>
      <c r="X5" s="98"/>
      <c r="Y5" s="98"/>
      <c r="Z5" s="98"/>
      <c r="AA5" s="98"/>
      <c r="AB5" s="98"/>
      <c r="AC5" s="98"/>
      <c r="AD5" s="97"/>
      <c r="AE5" s="97"/>
      <c r="AF5" s="97"/>
    </row>
    <row r="6" spans="1:32" ht="17.25" customHeight="1">
      <c r="A6" s="98"/>
      <c r="B6" s="98"/>
      <c r="C6" s="98"/>
      <c r="D6" s="98"/>
      <c r="E6" s="98"/>
      <c r="F6" s="98"/>
      <c r="G6" s="98"/>
      <c r="H6" s="98"/>
      <c r="I6" s="98"/>
      <c r="J6" s="98"/>
      <c r="K6" s="98"/>
      <c r="L6" s="98"/>
      <c r="M6" s="98"/>
      <c r="N6" s="98"/>
      <c r="O6" s="98"/>
      <c r="P6" s="98"/>
      <c r="Q6" s="98"/>
      <c r="R6" s="98"/>
      <c r="S6" s="98"/>
      <c r="T6" s="98"/>
      <c r="U6" s="98"/>
      <c r="V6" s="98"/>
      <c r="W6" s="98"/>
      <c r="X6" s="98"/>
      <c r="Y6" s="98"/>
      <c r="Z6" s="98"/>
      <c r="AA6" s="98"/>
      <c r="AB6" s="98"/>
      <c r="AC6" s="98"/>
      <c r="AD6" s="97"/>
      <c r="AE6" s="97"/>
      <c r="AF6" s="97"/>
    </row>
    <row r="7" spans="1:32" ht="17.25" customHeight="1">
      <c r="A7" s="98" t="s">
        <v>1006</v>
      </c>
      <c r="B7" s="98" t="s">
        <v>1005</v>
      </c>
      <c r="C7" s="98"/>
      <c r="D7" s="98"/>
      <c r="E7" s="98"/>
      <c r="F7" s="98"/>
      <c r="G7" s="98"/>
      <c r="H7" s="98"/>
      <c r="I7" s="98"/>
      <c r="J7" s="98"/>
      <c r="K7" s="98"/>
      <c r="L7" s="98"/>
      <c r="M7" s="98"/>
      <c r="N7" s="98"/>
      <c r="O7" s="98"/>
      <c r="P7" s="98"/>
      <c r="Q7" s="98"/>
      <c r="R7" s="98"/>
      <c r="S7" s="98"/>
      <c r="T7" s="98"/>
      <c r="U7" s="98"/>
      <c r="V7" s="98"/>
      <c r="W7" s="98"/>
      <c r="X7" s="98"/>
      <c r="Y7" s="98"/>
      <c r="Z7" s="98"/>
      <c r="AA7" s="98"/>
      <c r="AB7" s="98"/>
      <c r="AC7" s="98"/>
      <c r="AD7" s="97"/>
      <c r="AE7" s="97"/>
      <c r="AF7" s="97"/>
    </row>
    <row r="8" spans="1:32" ht="17.25" customHeight="1">
      <c r="A8" s="98"/>
      <c r="B8" s="98"/>
      <c r="C8" s="98" t="s">
        <v>3481</v>
      </c>
      <c r="D8" s="98"/>
      <c r="E8" s="98"/>
      <c r="F8" s="98"/>
      <c r="G8" s="98"/>
      <c r="H8" s="98"/>
      <c r="I8" s="98"/>
      <c r="J8" s="98"/>
      <c r="K8" s="98"/>
      <c r="L8" s="98"/>
      <c r="M8" s="98"/>
      <c r="N8" s="98"/>
      <c r="O8" s="98"/>
      <c r="P8" s="98"/>
      <c r="Q8" s="98"/>
      <c r="R8" s="98"/>
      <c r="S8" s="98"/>
      <c r="T8" s="98"/>
      <c r="U8" s="98"/>
      <c r="V8" s="98"/>
      <c r="W8" s="98"/>
      <c r="X8" s="98"/>
      <c r="Y8" s="98"/>
      <c r="Z8" s="98"/>
      <c r="AA8" s="98"/>
      <c r="AB8" s="98"/>
      <c r="AC8" s="98"/>
      <c r="AD8" s="97"/>
      <c r="AE8" s="97"/>
      <c r="AF8" s="97"/>
    </row>
    <row r="9" spans="1:32" ht="17.25" customHeight="1">
      <c r="A9" s="98"/>
      <c r="B9" s="98"/>
      <c r="C9" s="98"/>
      <c r="D9" s="98"/>
      <c r="E9" s="98"/>
      <c r="F9" s="98"/>
      <c r="G9" s="98"/>
      <c r="H9" s="98"/>
      <c r="I9" s="98"/>
      <c r="J9" s="98"/>
      <c r="K9" s="98"/>
      <c r="L9" s="98"/>
      <c r="M9" s="98"/>
      <c r="N9" s="98"/>
      <c r="O9" s="98"/>
      <c r="P9" s="98"/>
      <c r="Q9" s="98"/>
      <c r="R9" s="98"/>
      <c r="S9" s="98"/>
      <c r="T9" s="98"/>
      <c r="U9" s="98"/>
      <c r="V9" s="98"/>
      <c r="W9" s="98"/>
      <c r="X9" s="98"/>
      <c r="Y9" s="98"/>
      <c r="Z9" s="98"/>
      <c r="AA9" s="98"/>
      <c r="AB9" s="98"/>
      <c r="AC9" s="98"/>
      <c r="AD9" s="97"/>
      <c r="AE9" s="97"/>
      <c r="AF9" s="97"/>
    </row>
    <row r="10" spans="1:32" ht="17.25" customHeight="1">
      <c r="A10" s="98" t="s">
        <v>1004</v>
      </c>
      <c r="B10" s="98" t="s">
        <v>1003</v>
      </c>
      <c r="C10" s="98"/>
      <c r="D10" s="98"/>
      <c r="E10" s="98"/>
      <c r="F10" s="98"/>
      <c r="G10" s="98"/>
      <c r="H10" s="98"/>
      <c r="I10" s="98"/>
      <c r="J10" s="98"/>
      <c r="K10" s="98"/>
      <c r="L10" s="98"/>
      <c r="M10" s="98"/>
      <c r="N10" s="98"/>
      <c r="O10" s="98"/>
      <c r="P10" s="98"/>
      <c r="Q10" s="98"/>
      <c r="R10" s="98"/>
      <c r="S10" s="98"/>
      <c r="T10" s="98"/>
      <c r="U10" s="98"/>
      <c r="V10" s="98"/>
      <c r="W10" s="98"/>
      <c r="X10" s="98"/>
      <c r="Y10" s="98"/>
      <c r="Z10" s="98"/>
      <c r="AA10" s="98"/>
      <c r="AB10" s="98"/>
      <c r="AC10" s="98"/>
      <c r="AD10" s="97"/>
      <c r="AE10" s="97"/>
      <c r="AF10" s="97"/>
    </row>
    <row r="11" spans="1:32" ht="17.25" customHeight="1">
      <c r="A11" s="98"/>
      <c r="B11" s="98" t="s">
        <v>1024</v>
      </c>
      <c r="C11" s="98"/>
      <c r="D11" s="98"/>
      <c r="E11" s="98"/>
      <c r="F11" s="98"/>
      <c r="G11" s="98"/>
      <c r="H11" s="98"/>
      <c r="I11" s="98"/>
      <c r="J11" s="98"/>
      <c r="K11" s="98"/>
      <c r="L11" s="98"/>
      <c r="M11" s="98"/>
      <c r="N11" s="98"/>
      <c r="O11" s="98"/>
      <c r="P11" s="98"/>
      <c r="Q11" s="98"/>
      <c r="R11" s="98"/>
      <c r="S11" s="98"/>
      <c r="T11" s="98"/>
      <c r="U11" s="98"/>
      <c r="V11" s="98"/>
      <c r="W11" s="98"/>
      <c r="X11" s="98"/>
      <c r="Y11" s="98"/>
      <c r="Z11" s="98"/>
      <c r="AA11" s="98"/>
      <c r="AB11" s="98"/>
      <c r="AC11" s="98"/>
      <c r="AD11" s="97"/>
      <c r="AE11" s="97"/>
      <c r="AF11" s="97"/>
    </row>
    <row r="12" spans="1:32" ht="17.25" customHeight="1">
      <c r="A12" s="98"/>
      <c r="B12" s="98" t="s">
        <v>1023</v>
      </c>
      <c r="C12" s="98"/>
      <c r="D12" s="98"/>
      <c r="E12" s="98"/>
      <c r="F12" s="98"/>
      <c r="G12" s="98"/>
      <c r="H12" s="98"/>
      <c r="I12" s="98"/>
      <c r="J12" s="98"/>
      <c r="K12" s="98"/>
      <c r="L12" s="98"/>
      <c r="M12" s="98"/>
      <c r="N12" s="98"/>
      <c r="O12" s="98"/>
      <c r="P12" s="98"/>
      <c r="Q12" s="98"/>
      <c r="R12" s="98"/>
      <c r="S12" s="98"/>
      <c r="T12" s="98"/>
      <c r="U12" s="98"/>
      <c r="V12" s="98"/>
      <c r="W12" s="98"/>
      <c r="X12" s="98"/>
      <c r="Y12" s="98"/>
      <c r="Z12" s="98"/>
      <c r="AA12" s="98"/>
      <c r="AB12" s="98"/>
      <c r="AC12" s="98"/>
      <c r="AD12" s="97"/>
      <c r="AE12" s="97"/>
      <c r="AF12" s="97"/>
    </row>
    <row r="13" spans="1:32" ht="17.25" customHeight="1">
      <c r="A13" s="98"/>
      <c r="B13" s="98" t="s">
        <v>1022</v>
      </c>
      <c r="C13" s="98"/>
      <c r="D13" s="98"/>
      <c r="E13" s="98"/>
      <c r="F13" s="98"/>
      <c r="G13" s="98"/>
      <c r="H13" s="98"/>
      <c r="I13" s="98"/>
      <c r="J13" s="98"/>
      <c r="K13" s="98"/>
      <c r="L13" s="98"/>
      <c r="M13" s="98"/>
      <c r="N13" s="98"/>
      <c r="O13" s="98"/>
      <c r="P13" s="98"/>
      <c r="Q13" s="98"/>
      <c r="R13" s="98"/>
      <c r="S13" s="98"/>
      <c r="T13" s="98"/>
      <c r="U13" s="98"/>
      <c r="V13" s="98"/>
      <c r="W13" s="98"/>
      <c r="X13" s="98"/>
      <c r="Y13" s="98"/>
      <c r="Z13" s="98"/>
      <c r="AA13" s="98"/>
      <c r="AB13" s="98"/>
      <c r="AC13" s="98"/>
      <c r="AD13" s="97"/>
      <c r="AE13" s="97"/>
      <c r="AF13" s="97"/>
    </row>
    <row r="14" spans="1:32" ht="17.25" customHeight="1">
      <c r="A14" s="98"/>
      <c r="B14" s="98" t="s">
        <v>999</v>
      </c>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7"/>
      <c r="AE14" s="97"/>
      <c r="AF14" s="97"/>
    </row>
    <row r="15" spans="1:32" ht="17.25" customHeight="1">
      <c r="A15" s="98"/>
      <c r="B15" s="98" t="s">
        <v>998</v>
      </c>
      <c r="C15" s="98"/>
      <c r="D15" s="98"/>
      <c r="E15" s="98"/>
      <c r="F15" s="98"/>
      <c r="G15" s="98"/>
      <c r="H15" s="98"/>
      <c r="I15" s="98"/>
      <c r="J15" s="98"/>
      <c r="K15" s="98"/>
      <c r="L15" s="98"/>
      <c r="M15" s="98"/>
      <c r="N15" s="98"/>
      <c r="O15" s="98"/>
      <c r="P15" s="98"/>
      <c r="Q15" s="98"/>
      <c r="R15" s="98"/>
      <c r="S15" s="98"/>
      <c r="T15" s="98"/>
      <c r="U15" s="98"/>
      <c r="V15" s="98"/>
      <c r="W15" s="98"/>
      <c r="X15" s="98"/>
      <c r="Y15" s="98"/>
      <c r="Z15" s="98"/>
      <c r="AA15" s="98"/>
      <c r="AB15" s="98"/>
      <c r="AC15" s="98"/>
      <c r="AD15" s="97"/>
      <c r="AE15" s="97"/>
      <c r="AF15" s="97"/>
    </row>
    <row r="16" spans="1:32" ht="17.25" customHeight="1">
      <c r="A16" s="98"/>
      <c r="B16" s="98" t="s">
        <v>1021</v>
      </c>
      <c r="C16" s="98"/>
      <c r="D16" s="98"/>
      <c r="E16" s="98"/>
      <c r="F16" s="98"/>
      <c r="G16" s="98"/>
      <c r="H16" s="98"/>
      <c r="I16" s="98"/>
      <c r="J16" s="98"/>
      <c r="K16" s="98"/>
      <c r="L16" s="98"/>
      <c r="M16" s="98"/>
      <c r="N16" s="98"/>
      <c r="O16" s="98"/>
      <c r="P16" s="98"/>
      <c r="Q16" s="98"/>
      <c r="R16" s="98"/>
      <c r="S16" s="98"/>
      <c r="T16" s="98"/>
      <c r="U16" s="98"/>
      <c r="V16" s="98"/>
      <c r="W16" s="98"/>
      <c r="X16" s="98"/>
      <c r="Y16" s="98"/>
      <c r="Z16" s="98"/>
      <c r="AA16" s="98"/>
      <c r="AB16" s="98"/>
      <c r="AC16" s="98"/>
      <c r="AD16" s="97"/>
      <c r="AE16" s="97"/>
      <c r="AF16" s="97"/>
    </row>
    <row r="17" spans="1:32" ht="17.25" customHeight="1">
      <c r="A17" s="98"/>
      <c r="B17" s="98" t="s">
        <v>1020</v>
      </c>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7"/>
      <c r="AE17" s="97"/>
      <c r="AF17" s="97"/>
    </row>
    <row r="18" spans="1:32" ht="17.25" customHeight="1">
      <c r="A18" s="98"/>
      <c r="B18" s="98" t="s">
        <v>995</v>
      </c>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7"/>
      <c r="AE18" s="97"/>
      <c r="AF18" s="97"/>
    </row>
    <row r="19" spans="1:32" ht="17.25" customHeight="1">
      <c r="A19" s="98"/>
      <c r="B19" s="98" t="s">
        <v>1019</v>
      </c>
      <c r="C19" s="98"/>
      <c r="D19" s="98"/>
      <c r="E19" s="98"/>
      <c r="F19" s="98"/>
      <c r="G19" s="98"/>
      <c r="H19" s="98"/>
      <c r="I19" s="98"/>
      <c r="J19" s="98"/>
      <c r="K19" s="98"/>
      <c r="L19" s="98"/>
      <c r="M19" s="98"/>
      <c r="N19" s="98"/>
      <c r="O19" s="98"/>
      <c r="P19" s="98"/>
      <c r="Q19" s="98"/>
      <c r="R19" s="98"/>
      <c r="S19" s="98"/>
      <c r="T19" s="98"/>
      <c r="U19" s="98"/>
      <c r="V19" s="98"/>
      <c r="W19" s="98"/>
      <c r="X19" s="98"/>
      <c r="Y19" s="98"/>
      <c r="Z19" s="98"/>
      <c r="AA19" s="98"/>
      <c r="AB19" s="98"/>
      <c r="AC19" s="98"/>
      <c r="AD19" s="97"/>
      <c r="AE19" s="97"/>
      <c r="AF19" s="97"/>
    </row>
    <row r="20" spans="1:32" ht="17.25" customHeight="1">
      <c r="A20" s="98"/>
      <c r="B20" s="98" t="s">
        <v>1018</v>
      </c>
      <c r="C20" s="98"/>
      <c r="D20" s="98"/>
      <c r="E20" s="98"/>
      <c r="F20" s="98"/>
      <c r="G20" s="98"/>
      <c r="H20" s="98"/>
      <c r="I20" s="98"/>
      <c r="J20" s="98"/>
      <c r="K20" s="98"/>
      <c r="L20" s="98"/>
      <c r="M20" s="98"/>
      <c r="N20" s="98"/>
      <c r="O20" s="98"/>
      <c r="P20" s="98"/>
      <c r="Q20" s="98"/>
      <c r="R20" s="98"/>
      <c r="S20" s="98"/>
      <c r="T20" s="98"/>
      <c r="U20" s="98"/>
      <c r="V20" s="98"/>
      <c r="W20" s="98"/>
      <c r="X20" s="98"/>
      <c r="Y20" s="98"/>
      <c r="Z20" s="98"/>
      <c r="AA20" s="98"/>
      <c r="AB20" s="98"/>
      <c r="AC20" s="98"/>
      <c r="AD20" s="97"/>
      <c r="AE20" s="97"/>
      <c r="AF20" s="97"/>
    </row>
    <row r="21" spans="1:32" ht="17.25" customHeight="1">
      <c r="A21" s="98"/>
      <c r="B21" s="98" t="s">
        <v>1017</v>
      </c>
      <c r="C21" s="98"/>
      <c r="D21" s="98"/>
      <c r="E21" s="98"/>
      <c r="F21" s="98"/>
      <c r="G21" s="98"/>
      <c r="H21" s="98"/>
      <c r="I21" s="98"/>
      <c r="J21" s="98"/>
      <c r="K21" s="98"/>
      <c r="L21" s="98"/>
      <c r="M21" s="98"/>
      <c r="N21" s="98"/>
      <c r="O21" s="98"/>
      <c r="P21" s="98"/>
      <c r="Q21" s="98"/>
      <c r="R21" s="98"/>
      <c r="S21" s="98"/>
      <c r="T21" s="98"/>
      <c r="U21" s="98"/>
      <c r="V21" s="98"/>
      <c r="W21" s="98"/>
      <c r="X21" s="98"/>
      <c r="Y21" s="98"/>
      <c r="Z21" s="98"/>
      <c r="AA21" s="98"/>
      <c r="AB21" s="98"/>
      <c r="AC21" s="98"/>
      <c r="AD21" s="97"/>
      <c r="AE21" s="97"/>
      <c r="AF21" s="97"/>
    </row>
    <row r="22" spans="1:32" ht="17.25" customHeight="1">
      <c r="A22" s="98"/>
      <c r="B22" s="98" t="s">
        <v>1016</v>
      </c>
      <c r="C22" s="98"/>
      <c r="D22" s="98"/>
      <c r="E22" s="98"/>
      <c r="F22" s="98"/>
      <c r="G22" s="98"/>
      <c r="H22" s="98"/>
      <c r="I22" s="98"/>
      <c r="J22" s="98"/>
      <c r="K22" s="98"/>
      <c r="L22" s="98"/>
      <c r="M22" s="98"/>
      <c r="N22" s="98"/>
      <c r="O22" s="98"/>
      <c r="P22" s="98"/>
      <c r="Q22" s="98"/>
      <c r="R22" s="98"/>
      <c r="S22" s="98"/>
      <c r="T22" s="98"/>
      <c r="U22" s="98"/>
      <c r="V22" s="98"/>
      <c r="W22" s="98"/>
      <c r="X22" s="98"/>
      <c r="Y22" s="98"/>
      <c r="Z22" s="98"/>
      <c r="AA22" s="98"/>
      <c r="AB22" s="98"/>
      <c r="AC22" s="98"/>
      <c r="AD22" s="97"/>
      <c r="AE22" s="97"/>
      <c r="AF22" s="97"/>
    </row>
    <row r="23" spans="1:32" ht="17.25" customHeight="1">
      <c r="A23" s="98"/>
      <c r="B23" s="98" t="s">
        <v>1015</v>
      </c>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7"/>
      <c r="AE23" s="97"/>
      <c r="AF23" s="97"/>
    </row>
    <row r="24" spans="1:32" ht="17.25" customHeight="1">
      <c r="A24" s="98"/>
      <c r="B24" s="98" t="s">
        <v>1014</v>
      </c>
      <c r="C24" s="98"/>
      <c r="D24" s="98"/>
      <c r="E24" s="98"/>
      <c r="F24" s="98"/>
      <c r="G24" s="98"/>
      <c r="H24" s="98"/>
      <c r="I24" s="98"/>
      <c r="J24" s="98"/>
      <c r="K24" s="98"/>
      <c r="L24" s="98"/>
      <c r="M24" s="98"/>
      <c r="N24" s="98"/>
      <c r="O24" s="98"/>
      <c r="P24" s="98"/>
      <c r="Q24" s="98"/>
      <c r="R24" s="98"/>
      <c r="S24" s="98"/>
      <c r="T24" s="98"/>
      <c r="U24" s="98"/>
      <c r="V24" s="98"/>
      <c r="W24" s="98"/>
      <c r="X24" s="98"/>
      <c r="Y24" s="98"/>
      <c r="Z24" s="98"/>
      <c r="AA24" s="98"/>
    </row>
    <row r="25" spans="1:32" ht="17.25" customHeight="1">
      <c r="A25" s="98"/>
      <c r="B25" s="98" t="s">
        <v>1013</v>
      </c>
      <c r="C25" s="98"/>
      <c r="D25" s="98"/>
      <c r="E25" s="98"/>
      <c r="F25" s="98"/>
      <c r="G25" s="98"/>
      <c r="H25" s="98"/>
      <c r="I25" s="98"/>
      <c r="J25" s="98"/>
      <c r="K25" s="98"/>
      <c r="L25" s="98"/>
      <c r="M25" s="98"/>
      <c r="N25" s="98"/>
      <c r="O25" s="98"/>
      <c r="P25" s="98"/>
      <c r="Q25" s="98"/>
      <c r="R25" s="98"/>
      <c r="S25" s="98"/>
      <c r="T25" s="98"/>
      <c r="U25" s="98"/>
      <c r="V25" s="98"/>
      <c r="W25" s="98"/>
      <c r="X25" s="98"/>
      <c r="Y25" s="98"/>
      <c r="Z25" s="98"/>
      <c r="AA25" s="98"/>
    </row>
    <row r="26" spans="1:32" ht="17.25" customHeight="1">
      <c r="A26" s="98"/>
      <c r="B26" s="98" t="s">
        <v>982</v>
      </c>
      <c r="C26" s="98"/>
      <c r="D26" s="98"/>
      <c r="E26" s="98"/>
      <c r="F26" s="98"/>
      <c r="G26" s="98"/>
      <c r="H26" s="98"/>
      <c r="I26" s="98"/>
      <c r="J26" s="98"/>
      <c r="K26" s="98"/>
      <c r="L26" s="98"/>
      <c r="M26" s="98"/>
      <c r="N26" s="98"/>
      <c r="O26" s="98"/>
      <c r="P26" s="98"/>
      <c r="Q26" s="98"/>
      <c r="R26" s="98"/>
      <c r="S26" s="98"/>
      <c r="T26" s="98"/>
      <c r="U26" s="98"/>
      <c r="V26" s="98"/>
      <c r="W26" s="98"/>
      <c r="X26" s="98"/>
      <c r="Y26" s="98"/>
      <c r="Z26" s="98"/>
      <c r="AA26" s="98"/>
    </row>
    <row r="27" spans="1:32" ht="17.25" customHeight="1">
      <c r="A27" s="98"/>
      <c r="B27" s="98" t="s">
        <v>1012</v>
      </c>
      <c r="C27" s="98"/>
      <c r="D27" s="98"/>
      <c r="E27" s="98"/>
      <c r="F27" s="98"/>
      <c r="G27" s="98"/>
      <c r="H27" s="98"/>
      <c r="I27" s="98"/>
      <c r="J27" s="98"/>
      <c r="K27" s="98"/>
      <c r="L27" s="98"/>
      <c r="M27" s="98"/>
      <c r="N27" s="98"/>
      <c r="O27" s="98"/>
      <c r="P27" s="98"/>
      <c r="Q27" s="98"/>
      <c r="R27" s="98"/>
      <c r="S27" s="98"/>
      <c r="T27" s="98"/>
      <c r="U27" s="98"/>
      <c r="V27" s="98"/>
      <c r="W27" s="98"/>
      <c r="X27" s="98"/>
      <c r="Y27" s="98"/>
      <c r="Z27" s="98"/>
      <c r="AA27" s="98"/>
    </row>
    <row r="28" spans="1:32" ht="17.25" customHeight="1">
      <c r="A28" s="98"/>
      <c r="B28" s="98" t="s">
        <v>1011</v>
      </c>
      <c r="C28" s="98"/>
      <c r="D28" s="98"/>
      <c r="E28" s="98"/>
      <c r="F28" s="98"/>
      <c r="G28" s="98"/>
      <c r="H28" s="98"/>
      <c r="I28" s="98"/>
      <c r="J28" s="98"/>
      <c r="K28" s="98"/>
      <c r="L28" s="98"/>
      <c r="M28" s="98"/>
      <c r="N28" s="98"/>
      <c r="O28" s="98"/>
      <c r="P28" s="98"/>
      <c r="Q28" s="98"/>
      <c r="R28" s="98"/>
      <c r="S28" s="98"/>
      <c r="T28" s="98"/>
      <c r="U28" s="98"/>
      <c r="V28" s="98"/>
      <c r="W28" s="98"/>
      <c r="X28" s="98"/>
      <c r="Y28" s="98"/>
      <c r="Z28" s="98"/>
      <c r="AA28" s="98"/>
    </row>
    <row r="29" spans="1:32" ht="17.25" customHeight="1">
      <c r="A29" s="98"/>
      <c r="B29" s="98"/>
      <c r="C29" s="98"/>
      <c r="D29" s="98"/>
      <c r="E29" s="98"/>
      <c r="F29" s="98"/>
      <c r="G29" s="98"/>
      <c r="H29" s="98"/>
      <c r="I29" s="98"/>
      <c r="J29" s="98"/>
      <c r="K29" s="98"/>
      <c r="L29" s="98"/>
      <c r="M29" s="98"/>
      <c r="N29" s="98"/>
      <c r="O29" s="98"/>
      <c r="P29" s="98"/>
      <c r="Q29" s="98"/>
      <c r="R29" s="98"/>
      <c r="S29" s="98"/>
      <c r="T29" s="98"/>
      <c r="U29" s="98"/>
      <c r="V29" s="98"/>
      <c r="W29" s="98"/>
      <c r="X29" s="98"/>
      <c r="Y29" s="98"/>
      <c r="Z29" s="98"/>
      <c r="AA29" s="98"/>
    </row>
    <row r="30" spans="1:32" ht="15" customHeight="1">
      <c r="A30" s="98"/>
      <c r="B30" s="98"/>
      <c r="C30" s="98"/>
      <c r="D30" s="98"/>
      <c r="E30" s="98"/>
      <c r="F30" s="98"/>
      <c r="G30" s="98"/>
      <c r="H30" s="98"/>
      <c r="I30" s="98"/>
      <c r="J30" s="98"/>
      <c r="K30" s="98"/>
      <c r="L30" s="98"/>
      <c r="M30" s="98"/>
      <c r="N30" s="98"/>
      <c r="O30" s="98"/>
      <c r="P30" s="98"/>
      <c r="Q30" s="98"/>
      <c r="R30" s="98"/>
      <c r="S30" s="98"/>
      <c r="T30" s="98"/>
      <c r="U30" s="98"/>
      <c r="V30" s="98"/>
      <c r="W30" s="98"/>
      <c r="X30" s="98"/>
      <c r="Y30" s="98"/>
      <c r="Z30" s="98"/>
      <c r="AA30" s="98"/>
    </row>
    <row r="31" spans="1:32" ht="17.25" customHeight="1">
      <c r="A31" s="98"/>
      <c r="B31" s="98"/>
      <c r="C31" s="98"/>
      <c r="D31" s="98"/>
      <c r="E31" s="98"/>
      <c r="F31" s="98"/>
      <c r="G31" s="98"/>
      <c r="H31" s="98"/>
      <c r="I31" s="98"/>
      <c r="J31" s="98"/>
      <c r="K31" s="98"/>
      <c r="L31" s="98"/>
      <c r="M31" s="98"/>
      <c r="N31" s="98"/>
      <c r="O31" s="98"/>
      <c r="P31" s="98"/>
      <c r="Q31" s="98"/>
      <c r="R31" s="98"/>
      <c r="S31" s="98"/>
      <c r="T31" s="98"/>
      <c r="U31" s="98"/>
      <c r="V31" s="98"/>
      <c r="W31" s="98"/>
      <c r="X31" s="98"/>
      <c r="Y31" s="98"/>
      <c r="Z31" s="98"/>
      <c r="AA31" s="98"/>
    </row>
    <row r="32" spans="1:32" ht="17.25" customHeight="1">
      <c r="A32" s="98"/>
      <c r="B32" s="98"/>
      <c r="C32" s="98"/>
      <c r="D32" s="98"/>
      <c r="E32" s="98"/>
      <c r="F32" s="98"/>
      <c r="G32" s="98"/>
      <c r="H32" s="98"/>
      <c r="I32" s="98"/>
      <c r="J32" s="98"/>
      <c r="K32" s="98"/>
      <c r="L32" s="98"/>
      <c r="M32" s="98"/>
      <c r="N32" s="98"/>
      <c r="O32" s="98"/>
      <c r="P32" s="98"/>
      <c r="Q32" s="98"/>
      <c r="R32" s="98"/>
      <c r="S32" s="98"/>
      <c r="T32" s="98"/>
      <c r="U32" s="98"/>
      <c r="V32" s="98"/>
      <c r="W32" s="98"/>
      <c r="X32" s="98"/>
      <c r="Y32" s="98"/>
      <c r="Z32" s="98"/>
      <c r="AA32" s="98"/>
    </row>
    <row r="33" spans="1:27" ht="17.25" customHeight="1">
      <c r="A33" s="98"/>
      <c r="B33" s="98"/>
      <c r="C33" s="98"/>
      <c r="D33" s="98"/>
      <c r="E33" s="98"/>
      <c r="F33" s="98"/>
      <c r="G33" s="98"/>
      <c r="H33" s="98"/>
      <c r="I33" s="98"/>
      <c r="J33" s="98"/>
      <c r="K33" s="98"/>
      <c r="L33" s="98"/>
      <c r="M33" s="98"/>
      <c r="N33" s="98"/>
      <c r="O33" s="98"/>
      <c r="P33" s="98"/>
      <c r="Q33" s="98"/>
      <c r="R33" s="98"/>
      <c r="S33" s="98"/>
      <c r="T33" s="98"/>
      <c r="U33" s="98"/>
      <c r="V33" s="98"/>
      <c r="W33" s="98"/>
      <c r="X33" s="98"/>
      <c r="Y33" s="98"/>
      <c r="Z33" s="98"/>
      <c r="AA33" s="98"/>
    </row>
    <row r="34" spans="1:27" ht="17.25" customHeight="1">
      <c r="A34" s="98"/>
      <c r="B34" s="98"/>
      <c r="C34" s="98"/>
      <c r="D34" s="98"/>
      <c r="E34" s="98"/>
      <c r="F34" s="98"/>
      <c r="G34" s="98"/>
      <c r="H34" s="98"/>
      <c r="I34" s="98"/>
      <c r="J34" s="98"/>
      <c r="K34" s="98"/>
      <c r="L34" s="98"/>
      <c r="M34" s="98"/>
      <c r="N34" s="98"/>
      <c r="O34" s="98"/>
      <c r="P34" s="98"/>
      <c r="Q34" s="98"/>
      <c r="R34" s="98"/>
      <c r="S34" s="98"/>
      <c r="T34" s="98"/>
      <c r="U34" s="98"/>
      <c r="V34" s="98"/>
      <c r="W34" s="98"/>
      <c r="X34" s="98"/>
      <c r="Y34" s="98"/>
      <c r="Z34" s="98"/>
      <c r="AA34" s="98"/>
    </row>
    <row r="35" spans="1:27" ht="17.25" customHeight="1">
      <c r="A35" s="98"/>
      <c r="B35" s="98"/>
      <c r="C35" s="98"/>
      <c r="D35" s="98"/>
      <c r="E35" s="98"/>
      <c r="F35" s="98"/>
      <c r="G35" s="98"/>
      <c r="H35" s="98"/>
      <c r="I35" s="98"/>
      <c r="J35" s="98"/>
      <c r="K35" s="98"/>
      <c r="L35" s="98"/>
      <c r="M35" s="98"/>
      <c r="N35" s="98"/>
      <c r="O35" s="98"/>
      <c r="P35" s="98"/>
      <c r="Q35" s="98"/>
      <c r="R35" s="98"/>
      <c r="S35" s="98"/>
      <c r="T35" s="98"/>
      <c r="U35" s="98"/>
      <c r="V35" s="98"/>
      <c r="W35" s="98"/>
      <c r="X35" s="98"/>
      <c r="Y35" s="98"/>
      <c r="Z35" s="98"/>
      <c r="AA35" s="98"/>
    </row>
    <row r="36" spans="1:27" ht="17.25" customHeight="1">
      <c r="A36" s="98"/>
      <c r="B36" s="98"/>
      <c r="C36" s="98"/>
      <c r="D36" s="98"/>
      <c r="E36" s="98"/>
      <c r="F36" s="98"/>
      <c r="G36" s="98"/>
      <c r="H36" s="98"/>
      <c r="I36" s="98"/>
      <c r="J36" s="98"/>
      <c r="K36" s="98"/>
      <c r="L36" s="98"/>
      <c r="M36" s="98"/>
      <c r="N36" s="98"/>
      <c r="O36" s="98"/>
      <c r="P36" s="98"/>
      <c r="Q36" s="98"/>
      <c r="R36" s="98"/>
      <c r="S36" s="98"/>
      <c r="T36" s="98"/>
      <c r="U36" s="98"/>
      <c r="V36" s="98"/>
      <c r="W36" s="98"/>
      <c r="X36" s="98"/>
      <c r="Y36" s="98"/>
      <c r="Z36" s="98"/>
      <c r="AA36" s="98"/>
    </row>
    <row r="37" spans="1:27" ht="17.25" customHeight="1">
      <c r="A37" s="98"/>
      <c r="B37" s="98"/>
      <c r="C37" s="98"/>
      <c r="D37" s="98"/>
      <c r="E37" s="98"/>
      <c r="F37" s="98"/>
      <c r="G37" s="98"/>
      <c r="H37" s="98"/>
      <c r="I37" s="98"/>
      <c r="J37" s="98"/>
      <c r="K37" s="98"/>
      <c r="L37" s="98"/>
      <c r="M37" s="98"/>
      <c r="N37" s="98"/>
      <c r="O37" s="98"/>
      <c r="P37" s="98"/>
      <c r="Q37" s="98"/>
      <c r="R37" s="98"/>
      <c r="S37" s="98"/>
      <c r="T37" s="98"/>
      <c r="U37" s="98"/>
      <c r="V37" s="98"/>
      <c r="W37" s="98"/>
      <c r="X37" s="98"/>
      <c r="Y37" s="98"/>
      <c r="Z37" s="98"/>
      <c r="AA37" s="98"/>
    </row>
    <row r="38" spans="1:27" ht="17.25" customHeight="1">
      <c r="A38" s="98"/>
      <c r="B38" s="98"/>
      <c r="C38" s="98"/>
      <c r="D38" s="98"/>
      <c r="E38" s="98"/>
      <c r="F38" s="98"/>
      <c r="G38" s="98"/>
      <c r="H38" s="98"/>
      <c r="I38" s="98"/>
      <c r="J38" s="98"/>
      <c r="K38" s="98"/>
      <c r="L38" s="98"/>
      <c r="M38" s="98"/>
      <c r="N38" s="98"/>
      <c r="O38" s="98"/>
      <c r="P38" s="98"/>
      <c r="Q38" s="98"/>
      <c r="R38" s="98"/>
      <c r="S38" s="98"/>
      <c r="T38" s="98"/>
      <c r="U38" s="98"/>
      <c r="V38" s="98"/>
      <c r="W38" s="98"/>
      <c r="X38" s="98"/>
      <c r="Y38" s="98"/>
      <c r="Z38" s="98"/>
      <c r="AA38" s="98"/>
    </row>
    <row r="39" spans="1:27" ht="17.25" customHeight="1">
      <c r="A39" s="98"/>
      <c r="B39" s="98"/>
      <c r="C39" s="98"/>
      <c r="D39" s="98"/>
      <c r="E39" s="98"/>
      <c r="F39" s="98"/>
      <c r="G39" s="98"/>
      <c r="H39" s="98"/>
      <c r="I39" s="98"/>
      <c r="J39" s="98"/>
      <c r="K39" s="98"/>
      <c r="L39" s="98"/>
      <c r="M39" s="98"/>
      <c r="N39" s="98"/>
      <c r="O39" s="98"/>
      <c r="P39" s="98"/>
      <c r="Q39" s="98"/>
      <c r="R39" s="98"/>
      <c r="S39" s="98"/>
      <c r="T39" s="98"/>
      <c r="U39" s="98"/>
      <c r="V39" s="98"/>
      <c r="W39" s="98"/>
      <c r="X39" s="98"/>
      <c r="Y39" s="98"/>
      <c r="Z39" s="98"/>
      <c r="AA39" s="98"/>
    </row>
    <row r="40" spans="1:27" ht="17.25" customHeight="1">
      <c r="A40" s="98"/>
      <c r="B40" s="98"/>
      <c r="C40" s="98"/>
      <c r="D40" s="98"/>
      <c r="E40" s="98"/>
      <c r="F40" s="98"/>
      <c r="G40" s="98"/>
      <c r="H40" s="98"/>
      <c r="I40" s="98"/>
      <c r="J40" s="98"/>
      <c r="K40" s="98"/>
      <c r="L40" s="98"/>
      <c r="M40" s="98"/>
      <c r="N40" s="98"/>
      <c r="O40" s="98"/>
      <c r="P40" s="98"/>
      <c r="Q40" s="98"/>
      <c r="R40" s="98"/>
      <c r="S40" s="98"/>
      <c r="T40" s="98"/>
      <c r="U40" s="98"/>
      <c r="V40" s="98"/>
      <c r="W40" s="98"/>
      <c r="X40" s="98"/>
      <c r="Y40" s="98"/>
      <c r="Z40" s="98"/>
      <c r="AA40" s="98"/>
    </row>
    <row r="41" spans="1:27" ht="17.25" customHeight="1">
      <c r="A41" s="98"/>
      <c r="B41" s="98"/>
      <c r="C41" s="98"/>
      <c r="D41" s="98"/>
      <c r="E41" s="98"/>
      <c r="F41" s="98"/>
      <c r="G41" s="98"/>
      <c r="H41" s="98"/>
      <c r="I41" s="98"/>
      <c r="J41" s="98"/>
      <c r="K41" s="98"/>
      <c r="L41" s="98"/>
      <c r="M41" s="98"/>
      <c r="N41" s="98"/>
      <c r="O41" s="98"/>
      <c r="P41" s="98"/>
      <c r="Q41" s="98"/>
      <c r="R41" s="98"/>
      <c r="S41" s="98"/>
      <c r="T41" s="98"/>
      <c r="U41" s="98"/>
      <c r="V41" s="98"/>
      <c r="W41" s="98"/>
      <c r="X41" s="98"/>
      <c r="Y41" s="98"/>
      <c r="Z41" s="98"/>
      <c r="AA41" s="98"/>
    </row>
    <row r="42" spans="1:27" ht="17.25" customHeight="1">
      <c r="A42" s="98"/>
      <c r="B42" s="98"/>
      <c r="C42" s="98"/>
      <c r="D42" s="98"/>
      <c r="E42" s="98"/>
      <c r="F42" s="98"/>
      <c r="G42" s="98"/>
      <c r="H42" s="98"/>
      <c r="I42" s="98"/>
      <c r="J42" s="98"/>
      <c r="K42" s="98"/>
      <c r="L42" s="98"/>
      <c r="M42" s="98"/>
      <c r="N42" s="98"/>
      <c r="O42" s="98"/>
      <c r="P42" s="98"/>
      <c r="Q42" s="98"/>
      <c r="R42" s="98"/>
      <c r="S42" s="98"/>
      <c r="T42" s="98"/>
      <c r="U42" s="98"/>
      <c r="V42" s="98"/>
      <c r="W42" s="98"/>
      <c r="X42" s="98"/>
      <c r="Y42" s="98"/>
      <c r="Z42" s="98"/>
      <c r="AA42" s="98"/>
    </row>
    <row r="43" spans="1:27" ht="17.25" customHeight="1">
      <c r="A43" s="98"/>
      <c r="B43" s="98"/>
      <c r="C43" s="98"/>
      <c r="D43" s="98"/>
      <c r="E43" s="98"/>
      <c r="F43" s="98"/>
      <c r="G43" s="98"/>
      <c r="H43" s="98"/>
      <c r="I43" s="98"/>
      <c r="J43" s="98"/>
      <c r="K43" s="98"/>
      <c r="L43" s="98"/>
      <c r="M43" s="98"/>
      <c r="N43" s="98"/>
      <c r="O43" s="98"/>
      <c r="P43" s="98"/>
      <c r="Q43" s="98"/>
      <c r="R43" s="98"/>
      <c r="S43" s="98"/>
      <c r="T43" s="98"/>
      <c r="U43" s="98"/>
      <c r="V43" s="98"/>
      <c r="W43" s="98"/>
      <c r="X43" s="98"/>
      <c r="Y43" s="98"/>
      <c r="Z43" s="98"/>
      <c r="AA43" s="98"/>
    </row>
    <row r="44" spans="1:27" ht="17.25" customHeight="1">
      <c r="A44" s="98"/>
      <c r="B44" s="98"/>
      <c r="C44" s="98"/>
      <c r="D44" s="98"/>
      <c r="E44" s="98"/>
      <c r="F44" s="98"/>
      <c r="G44" s="98"/>
      <c r="H44" s="98"/>
      <c r="I44" s="98"/>
      <c r="J44" s="98"/>
      <c r="K44" s="98"/>
      <c r="L44" s="98"/>
      <c r="M44" s="98"/>
      <c r="N44" s="98"/>
      <c r="O44" s="98"/>
      <c r="P44" s="98"/>
      <c r="Q44" s="98"/>
      <c r="R44" s="98"/>
      <c r="S44" s="98"/>
      <c r="T44" s="98"/>
      <c r="U44" s="98"/>
      <c r="V44" s="98"/>
      <c r="W44" s="98"/>
      <c r="X44" s="98"/>
      <c r="Y44" s="98"/>
      <c r="Z44" s="98"/>
      <c r="AA44" s="98"/>
    </row>
    <row r="45" spans="1:27" ht="17.25" customHeight="1">
      <c r="A45" s="98"/>
      <c r="B45" s="98"/>
      <c r="C45" s="98"/>
      <c r="D45" s="98"/>
      <c r="E45" s="98"/>
      <c r="F45" s="98"/>
      <c r="G45" s="98"/>
      <c r="H45" s="98"/>
      <c r="I45" s="98"/>
      <c r="J45" s="98"/>
      <c r="K45" s="98"/>
      <c r="L45" s="98"/>
      <c r="M45" s="98"/>
      <c r="N45" s="98"/>
      <c r="O45" s="98"/>
      <c r="P45" s="98"/>
      <c r="Q45" s="98"/>
      <c r="R45" s="98"/>
      <c r="S45" s="98"/>
      <c r="T45" s="98"/>
      <c r="U45" s="98"/>
      <c r="V45" s="98"/>
      <c r="W45" s="98"/>
      <c r="X45" s="98"/>
      <c r="Y45" s="98"/>
      <c r="Z45" s="98"/>
      <c r="AA45" s="98"/>
    </row>
    <row r="46" spans="1:27" ht="17.25" customHeight="1">
      <c r="A46" s="98"/>
      <c r="B46" s="98"/>
      <c r="C46" s="98"/>
      <c r="D46" s="98"/>
      <c r="E46" s="98"/>
      <c r="F46" s="98"/>
      <c r="G46" s="98"/>
      <c r="H46" s="98"/>
      <c r="I46" s="98"/>
      <c r="J46" s="98"/>
      <c r="K46" s="98"/>
      <c r="L46" s="98"/>
      <c r="M46" s="98"/>
      <c r="N46" s="98"/>
      <c r="O46" s="98"/>
      <c r="P46" s="98"/>
      <c r="Q46" s="98"/>
      <c r="R46" s="98"/>
      <c r="S46" s="98"/>
      <c r="T46" s="98"/>
      <c r="U46" s="98"/>
      <c r="V46" s="98"/>
      <c r="W46" s="98"/>
      <c r="X46" s="98"/>
      <c r="Y46" s="98"/>
      <c r="Z46" s="98"/>
      <c r="AA46" s="98"/>
    </row>
    <row r="47" spans="1:27" ht="17.25" customHeight="1">
      <c r="A47" s="98"/>
      <c r="B47" s="98"/>
      <c r="C47" s="98"/>
      <c r="D47" s="98"/>
      <c r="E47" s="98"/>
      <c r="F47" s="98"/>
      <c r="G47" s="98"/>
      <c r="H47" s="98"/>
      <c r="I47" s="98"/>
      <c r="J47" s="98"/>
      <c r="K47" s="98"/>
      <c r="L47" s="98"/>
      <c r="M47" s="98"/>
      <c r="N47" s="98"/>
      <c r="O47" s="98"/>
      <c r="P47" s="98"/>
      <c r="Q47" s="98"/>
      <c r="R47" s="98"/>
      <c r="S47" s="98"/>
      <c r="T47" s="98"/>
      <c r="U47" s="98"/>
      <c r="V47" s="98"/>
      <c r="W47" s="98"/>
      <c r="X47" s="98"/>
      <c r="Y47" s="98"/>
      <c r="Z47" s="98"/>
      <c r="AA47" s="98"/>
    </row>
    <row r="48" spans="1:27" ht="17.25" customHeight="1">
      <c r="A48" s="98"/>
      <c r="B48" s="98"/>
      <c r="C48" s="98"/>
      <c r="D48" s="98"/>
      <c r="E48" s="98"/>
      <c r="F48" s="98"/>
      <c r="G48" s="98"/>
      <c r="H48" s="98"/>
      <c r="I48" s="98"/>
      <c r="J48" s="98"/>
      <c r="K48" s="98"/>
      <c r="L48" s="98"/>
      <c r="M48" s="98"/>
      <c r="N48" s="98"/>
      <c r="O48" s="98"/>
      <c r="P48" s="98"/>
      <c r="Q48" s="98"/>
      <c r="R48" s="98"/>
      <c r="S48" s="98"/>
      <c r="T48" s="98"/>
      <c r="U48" s="98"/>
      <c r="V48" s="98"/>
      <c r="W48" s="98"/>
      <c r="X48" s="98"/>
      <c r="Y48" s="98"/>
      <c r="Z48" s="98"/>
      <c r="AA48" s="98"/>
    </row>
    <row r="49" spans="1:27" ht="17.25" customHeight="1">
      <c r="A49" s="98"/>
      <c r="B49" s="98"/>
      <c r="C49" s="98"/>
      <c r="D49" s="98"/>
      <c r="E49" s="98"/>
      <c r="F49" s="98"/>
      <c r="G49" s="233"/>
      <c r="H49" s="233"/>
      <c r="I49" s="233"/>
      <c r="J49" s="233"/>
      <c r="K49" s="233"/>
      <c r="L49" s="98"/>
      <c r="M49" s="98"/>
      <c r="N49" s="98"/>
      <c r="O49" s="98"/>
      <c r="P49" s="98"/>
      <c r="Q49" s="98"/>
      <c r="R49" s="98"/>
      <c r="S49" s="98"/>
      <c r="T49" s="98"/>
      <c r="U49" s="98"/>
      <c r="V49" s="98"/>
      <c r="W49" s="98"/>
      <c r="X49" s="98"/>
      <c r="Y49" s="98"/>
      <c r="Z49" s="98"/>
      <c r="AA49" s="98"/>
    </row>
    <row r="50" spans="1:27" ht="17.25" customHeight="1">
      <c r="A50" s="98"/>
      <c r="B50" s="98"/>
      <c r="C50" s="98"/>
      <c r="D50" s="98"/>
      <c r="E50" s="98"/>
      <c r="F50" s="98"/>
      <c r="G50" s="233"/>
      <c r="H50" s="233"/>
      <c r="I50" s="233"/>
      <c r="J50" s="233"/>
      <c r="K50" s="233"/>
      <c r="L50" s="98"/>
      <c r="M50" s="98"/>
      <c r="N50" s="98"/>
      <c r="O50" s="98"/>
      <c r="P50" s="98"/>
      <c r="Q50" s="98"/>
      <c r="R50" s="98"/>
      <c r="S50" s="98"/>
      <c r="T50" s="98"/>
      <c r="U50" s="98"/>
      <c r="V50" s="98"/>
      <c r="W50" s="98"/>
      <c r="X50" s="98"/>
      <c r="Y50" s="98"/>
      <c r="Z50" s="98"/>
      <c r="AA50" s="98"/>
    </row>
    <row r="51" spans="1:27" ht="17.25" customHeight="1">
      <c r="A51" s="98"/>
      <c r="B51" s="98"/>
      <c r="C51" s="98"/>
      <c r="D51" s="98"/>
      <c r="E51" s="98"/>
      <c r="F51" s="98"/>
      <c r="G51" s="233"/>
      <c r="H51" s="233"/>
      <c r="I51" s="233"/>
      <c r="J51" s="233"/>
      <c r="K51" s="233"/>
      <c r="L51" s="98"/>
      <c r="M51" s="98"/>
      <c r="N51" s="98"/>
      <c r="O51" s="98"/>
      <c r="P51" s="98"/>
      <c r="Q51" s="98"/>
      <c r="R51" s="98"/>
      <c r="S51" s="98"/>
      <c r="T51" s="98"/>
      <c r="U51" s="98"/>
      <c r="V51" s="98"/>
      <c r="W51" s="98"/>
      <c r="X51" s="98"/>
      <c r="Y51" s="98"/>
      <c r="Z51" s="98"/>
      <c r="AA51" s="98"/>
    </row>
    <row r="52" spans="1:27" ht="17.25" customHeight="1">
      <c r="A52" s="98"/>
      <c r="B52" s="98"/>
      <c r="C52" s="98"/>
      <c r="D52" s="98"/>
      <c r="E52" s="98"/>
      <c r="F52" s="98"/>
      <c r="G52" s="98"/>
      <c r="H52" s="98"/>
      <c r="I52" s="98"/>
      <c r="J52" s="98"/>
      <c r="K52" s="98"/>
      <c r="L52" s="98"/>
      <c r="M52" s="98"/>
      <c r="N52" s="98"/>
      <c r="O52" s="98"/>
      <c r="P52" s="98"/>
      <c r="Q52" s="98"/>
      <c r="R52" s="98"/>
      <c r="S52" s="98"/>
      <c r="T52" s="98"/>
      <c r="U52" s="98"/>
      <c r="V52" s="98"/>
      <c r="W52" s="98"/>
      <c r="X52" s="98"/>
      <c r="Y52" s="98"/>
      <c r="Z52" s="98"/>
      <c r="AA52" s="98"/>
    </row>
    <row r="53" spans="1:27" ht="17.25" customHeight="1">
      <c r="A53" s="98"/>
      <c r="B53" s="98"/>
      <c r="C53" s="98"/>
      <c r="D53" s="98"/>
      <c r="E53" s="98"/>
      <c r="F53" s="98"/>
      <c r="G53" s="98"/>
      <c r="H53" s="98"/>
      <c r="I53" s="98"/>
      <c r="J53" s="98"/>
      <c r="K53" s="98"/>
      <c r="L53" s="98"/>
      <c r="M53" s="98"/>
      <c r="N53" s="98"/>
      <c r="O53" s="98"/>
      <c r="P53" s="98"/>
      <c r="Q53" s="98"/>
      <c r="R53" s="98"/>
      <c r="S53" s="98"/>
      <c r="T53" s="98"/>
      <c r="U53" s="98"/>
      <c r="V53" s="98"/>
      <c r="W53" s="98"/>
      <c r="X53" s="98"/>
      <c r="Y53" s="98"/>
      <c r="Z53" s="98"/>
      <c r="AA53" s="98"/>
    </row>
    <row r="54" spans="1:27" ht="17.25" customHeight="1">
      <c r="A54" s="98"/>
      <c r="B54" s="98"/>
      <c r="C54" s="98"/>
      <c r="D54" s="98"/>
      <c r="E54" s="98"/>
      <c r="F54" s="98"/>
      <c r="G54" s="98"/>
      <c r="H54" s="98"/>
      <c r="I54" s="98"/>
      <c r="J54" s="98"/>
      <c r="K54" s="98"/>
      <c r="L54" s="98"/>
      <c r="M54" s="98"/>
      <c r="N54" s="98"/>
      <c r="O54" s="98"/>
      <c r="P54" s="98"/>
      <c r="Q54" s="98"/>
      <c r="R54" s="98"/>
      <c r="S54" s="98"/>
      <c r="T54" s="98"/>
      <c r="U54" s="98"/>
      <c r="V54" s="98"/>
      <c r="W54" s="98"/>
      <c r="X54" s="98"/>
      <c r="Y54" s="98"/>
      <c r="Z54" s="98"/>
      <c r="AA54" s="98"/>
    </row>
    <row r="55" spans="1:27" ht="17.25" customHeight="1">
      <c r="A55" s="98"/>
      <c r="B55" s="98"/>
      <c r="C55" s="98"/>
      <c r="D55" s="98"/>
      <c r="E55" s="98"/>
      <c r="F55" s="98"/>
      <c r="G55" s="98"/>
      <c r="H55" s="98"/>
      <c r="I55" s="98"/>
      <c r="J55" s="98"/>
      <c r="K55" s="98"/>
      <c r="L55" s="98"/>
      <c r="M55" s="98"/>
      <c r="N55" s="98"/>
      <c r="O55" s="98"/>
      <c r="P55" s="98"/>
      <c r="Q55" s="98"/>
      <c r="R55" s="98"/>
      <c r="S55" s="98"/>
      <c r="T55" s="98"/>
      <c r="U55" s="98"/>
      <c r="V55" s="98"/>
      <c r="W55" s="98"/>
      <c r="X55" s="98"/>
      <c r="Y55" s="98"/>
      <c r="Z55" s="98"/>
      <c r="AA55" s="98"/>
    </row>
    <row r="56" spans="1:27" ht="17.25" customHeight="1">
      <c r="A56" s="98"/>
      <c r="B56" s="98"/>
      <c r="C56" s="98"/>
      <c r="D56" s="98"/>
      <c r="E56" s="98"/>
      <c r="F56" s="98"/>
      <c r="G56" s="98"/>
      <c r="H56" s="98"/>
      <c r="I56" s="98"/>
      <c r="J56" s="98"/>
      <c r="K56" s="98"/>
      <c r="L56" s="98"/>
      <c r="M56" s="98"/>
      <c r="N56" s="98"/>
      <c r="O56" s="98"/>
      <c r="P56" s="98"/>
      <c r="Q56" s="98"/>
      <c r="R56" s="98"/>
      <c r="S56" s="98"/>
      <c r="T56" s="98"/>
      <c r="U56" s="98"/>
      <c r="V56" s="98"/>
      <c r="W56" s="98"/>
      <c r="X56" s="98"/>
      <c r="Y56" s="98"/>
      <c r="Z56" s="98"/>
      <c r="AA56" s="98"/>
    </row>
    <row r="57" spans="1:27" ht="17.25" customHeight="1">
      <c r="A57" s="98"/>
      <c r="B57" s="98"/>
      <c r="C57" s="98"/>
      <c r="D57" s="98"/>
      <c r="E57" s="98"/>
      <c r="F57" s="98"/>
      <c r="G57" s="98"/>
      <c r="H57" s="98"/>
      <c r="I57" s="98"/>
      <c r="J57" s="98"/>
      <c r="K57" s="98"/>
      <c r="L57" s="98"/>
      <c r="M57" s="98"/>
      <c r="N57" s="98"/>
      <c r="O57" s="98"/>
      <c r="P57" s="98"/>
      <c r="Q57" s="98"/>
      <c r="R57" s="98"/>
      <c r="S57" s="98"/>
      <c r="T57" s="98"/>
      <c r="U57" s="98"/>
      <c r="V57" s="98"/>
      <c r="W57" s="98"/>
      <c r="X57" s="98"/>
      <c r="Y57" s="98"/>
      <c r="Z57" s="98"/>
      <c r="AA57" s="98"/>
    </row>
    <row r="58" spans="1:27" ht="17.25" customHeight="1">
      <c r="A58" s="98"/>
      <c r="B58" s="98"/>
      <c r="C58" s="98"/>
      <c r="D58" s="98"/>
      <c r="E58" s="98"/>
      <c r="F58" s="98"/>
      <c r="G58" s="98"/>
      <c r="H58" s="98"/>
      <c r="I58" s="98"/>
      <c r="J58" s="98"/>
      <c r="K58" s="98"/>
      <c r="L58" s="98"/>
      <c r="M58" s="98"/>
      <c r="N58" s="98"/>
      <c r="O58" s="98"/>
      <c r="P58" s="98"/>
      <c r="Q58" s="98"/>
      <c r="R58" s="98"/>
      <c r="S58" s="98"/>
      <c r="T58" s="98"/>
      <c r="U58" s="98"/>
      <c r="V58" s="98"/>
      <c r="W58" s="98"/>
      <c r="X58" s="98"/>
      <c r="Y58" s="98"/>
      <c r="Z58" s="98"/>
      <c r="AA58" s="98"/>
    </row>
    <row r="59" spans="1:27" ht="17.25" customHeight="1">
      <c r="A59" s="98"/>
      <c r="B59" s="98"/>
      <c r="C59" s="98"/>
      <c r="D59" s="98"/>
      <c r="E59" s="98"/>
      <c r="F59" s="98"/>
      <c r="G59" s="98"/>
      <c r="H59" s="98"/>
      <c r="I59" s="98"/>
      <c r="J59" s="98"/>
      <c r="K59" s="98"/>
      <c r="L59" s="98"/>
      <c r="M59" s="98"/>
      <c r="N59" s="98"/>
      <c r="O59" s="98"/>
      <c r="P59" s="98"/>
      <c r="Q59" s="98"/>
      <c r="R59" s="98"/>
      <c r="S59" s="98"/>
      <c r="T59" s="98"/>
      <c r="U59" s="98"/>
      <c r="V59" s="98"/>
      <c r="W59" s="98"/>
      <c r="X59" s="98"/>
      <c r="Y59" s="98"/>
      <c r="Z59" s="98"/>
      <c r="AA59" s="98"/>
    </row>
    <row r="60" spans="1:27" ht="17.25" customHeight="1">
      <c r="A60" s="98"/>
      <c r="B60" s="98"/>
      <c r="C60" s="98"/>
      <c r="D60" s="98"/>
      <c r="E60" s="98"/>
      <c r="F60" s="98"/>
      <c r="G60" s="98"/>
      <c r="H60" s="98"/>
      <c r="I60" s="98"/>
      <c r="J60" s="98"/>
      <c r="K60" s="98"/>
      <c r="L60" s="98"/>
      <c r="M60" s="98"/>
      <c r="N60" s="98"/>
      <c r="O60" s="98"/>
      <c r="P60" s="98"/>
      <c r="Q60" s="98"/>
      <c r="R60" s="98"/>
      <c r="S60" s="98"/>
      <c r="T60" s="98"/>
      <c r="U60" s="98"/>
      <c r="V60" s="98"/>
      <c r="W60" s="98"/>
      <c r="X60" s="98"/>
      <c r="Y60" s="98"/>
      <c r="Z60" s="98"/>
      <c r="AA60" s="98"/>
    </row>
    <row r="61" spans="1:27" ht="17.25" customHeight="1">
      <c r="A61" s="98"/>
      <c r="B61" s="98"/>
      <c r="C61" s="98"/>
      <c r="D61" s="98"/>
      <c r="E61" s="98"/>
      <c r="F61" s="98"/>
      <c r="G61" s="98"/>
      <c r="H61" s="98"/>
      <c r="I61" s="98"/>
      <c r="J61" s="98"/>
      <c r="K61" s="98"/>
      <c r="L61" s="98"/>
      <c r="M61" s="98"/>
      <c r="N61" s="98"/>
      <c r="O61" s="98"/>
      <c r="P61" s="98"/>
      <c r="Q61" s="98"/>
      <c r="R61" s="98"/>
      <c r="S61" s="98"/>
      <c r="T61" s="98"/>
      <c r="U61" s="98"/>
      <c r="V61" s="98"/>
      <c r="W61" s="98"/>
      <c r="X61" s="98"/>
      <c r="Y61" s="98"/>
      <c r="Z61" s="98"/>
      <c r="AA61" s="98"/>
    </row>
    <row r="62" spans="1:27" ht="17.25" customHeight="1">
      <c r="A62" s="98"/>
      <c r="B62" s="98"/>
      <c r="C62" s="98"/>
      <c r="D62" s="98"/>
      <c r="E62" s="98"/>
      <c r="F62" s="98"/>
      <c r="G62" s="98"/>
      <c r="H62" s="98"/>
      <c r="I62" s="98"/>
      <c r="J62" s="98"/>
      <c r="K62" s="98"/>
      <c r="L62" s="98"/>
      <c r="M62" s="98"/>
      <c r="N62" s="98"/>
      <c r="O62" s="98"/>
      <c r="P62" s="98"/>
      <c r="Q62" s="98"/>
      <c r="R62" s="98"/>
      <c r="S62" s="98"/>
      <c r="T62" s="98"/>
      <c r="U62" s="98"/>
      <c r="V62" s="98"/>
      <c r="W62" s="98"/>
      <c r="X62" s="98"/>
      <c r="Y62" s="98"/>
      <c r="Z62" s="98"/>
      <c r="AA62" s="98"/>
    </row>
    <row r="63" spans="1:27" ht="17.25" customHeight="1">
      <c r="A63" s="98"/>
      <c r="B63" s="98"/>
      <c r="C63" s="98"/>
      <c r="D63" s="98"/>
      <c r="E63" s="98"/>
      <c r="F63" s="98"/>
      <c r="G63" s="98"/>
      <c r="H63" s="98"/>
      <c r="I63" s="98"/>
      <c r="J63" s="98"/>
      <c r="K63" s="98"/>
      <c r="L63" s="98"/>
      <c r="M63" s="98"/>
      <c r="N63" s="98"/>
      <c r="O63" s="98"/>
      <c r="P63" s="98"/>
      <c r="Q63" s="98"/>
      <c r="R63" s="98"/>
      <c r="S63" s="98"/>
      <c r="T63" s="98"/>
      <c r="U63" s="98"/>
      <c r="V63" s="98"/>
      <c r="W63" s="98"/>
      <c r="X63" s="98"/>
      <c r="Y63" s="98"/>
      <c r="Z63" s="98"/>
      <c r="AA63" s="98"/>
    </row>
    <row r="64" spans="1:27" ht="17.25" customHeight="1">
      <c r="A64" s="98"/>
      <c r="B64" s="98"/>
      <c r="C64" s="98"/>
      <c r="D64" s="98"/>
      <c r="E64" s="98"/>
      <c r="F64" s="98"/>
      <c r="G64" s="98"/>
      <c r="H64" s="98"/>
      <c r="I64" s="98"/>
      <c r="J64" s="98"/>
      <c r="K64" s="98"/>
      <c r="L64" s="98"/>
      <c r="M64" s="98"/>
      <c r="N64" s="98"/>
      <c r="O64" s="98"/>
      <c r="P64" s="98"/>
      <c r="Q64" s="98"/>
      <c r="R64" s="98"/>
      <c r="S64" s="98"/>
      <c r="T64" s="98"/>
      <c r="U64" s="98"/>
      <c r="V64" s="98"/>
      <c r="W64" s="98"/>
      <c r="X64" s="98"/>
      <c r="Y64" s="98"/>
      <c r="Z64" s="98"/>
      <c r="AA64" s="98"/>
    </row>
    <row r="65" spans="1:27" ht="17.25" customHeight="1">
      <c r="A65" s="98"/>
      <c r="B65" s="98"/>
      <c r="C65" s="98"/>
      <c r="D65" s="98"/>
      <c r="E65" s="98"/>
      <c r="F65" s="98"/>
      <c r="G65" s="98"/>
      <c r="H65" s="98"/>
      <c r="I65" s="98"/>
      <c r="J65" s="98"/>
      <c r="K65" s="98"/>
      <c r="L65" s="98"/>
      <c r="M65" s="98"/>
      <c r="N65" s="98"/>
      <c r="O65" s="98"/>
      <c r="P65" s="98"/>
      <c r="Q65" s="98"/>
      <c r="R65" s="98"/>
      <c r="S65" s="98"/>
      <c r="T65" s="98"/>
      <c r="U65" s="98"/>
      <c r="V65" s="98"/>
      <c r="W65" s="98"/>
      <c r="X65" s="98"/>
      <c r="Y65" s="98"/>
      <c r="Z65" s="98"/>
      <c r="AA65" s="98"/>
    </row>
    <row r="66" spans="1:27" ht="17.25" customHeight="1">
      <c r="A66" s="98"/>
      <c r="B66" s="98"/>
      <c r="C66" s="98"/>
      <c r="D66" s="98"/>
      <c r="E66" s="98"/>
      <c r="F66" s="98"/>
      <c r="G66" s="98"/>
      <c r="H66" s="98"/>
      <c r="I66" s="98"/>
      <c r="J66" s="98"/>
      <c r="K66" s="98"/>
      <c r="L66" s="98"/>
      <c r="M66" s="98"/>
      <c r="N66" s="98"/>
      <c r="O66" s="98"/>
      <c r="P66" s="98"/>
      <c r="Q66" s="98"/>
      <c r="R66" s="98"/>
      <c r="S66" s="98"/>
      <c r="T66" s="98"/>
      <c r="U66" s="98"/>
      <c r="V66" s="98"/>
      <c r="W66" s="98"/>
      <c r="X66" s="98"/>
      <c r="Y66" s="98"/>
      <c r="Z66" s="98"/>
      <c r="AA66" s="98"/>
    </row>
    <row r="67" spans="1:27" ht="17.25" customHeight="1">
      <c r="A67" s="98"/>
      <c r="B67" s="98"/>
      <c r="C67" s="98"/>
      <c r="D67" s="98"/>
      <c r="E67" s="98"/>
      <c r="F67" s="98"/>
      <c r="G67" s="98"/>
      <c r="H67" s="98"/>
      <c r="I67" s="98"/>
      <c r="J67" s="98"/>
      <c r="K67" s="98"/>
      <c r="L67" s="98"/>
      <c r="M67" s="98"/>
      <c r="N67" s="98"/>
      <c r="O67" s="98"/>
      <c r="P67" s="98"/>
      <c r="Q67" s="98"/>
      <c r="R67" s="98"/>
      <c r="S67" s="98"/>
      <c r="T67" s="98"/>
      <c r="U67" s="98"/>
      <c r="V67" s="98"/>
      <c r="W67" s="98"/>
      <c r="X67" s="98"/>
      <c r="Y67" s="98"/>
      <c r="Z67" s="98"/>
      <c r="AA67" s="98"/>
    </row>
    <row r="68" spans="1:27" ht="17.25" customHeight="1">
      <c r="A68" s="98"/>
      <c r="B68" s="98"/>
      <c r="C68" s="98"/>
      <c r="D68" s="98"/>
      <c r="E68" s="98"/>
      <c r="F68" s="98"/>
      <c r="G68" s="98"/>
      <c r="H68" s="98"/>
      <c r="I68" s="98"/>
      <c r="J68" s="98"/>
      <c r="K68" s="98"/>
      <c r="L68" s="98"/>
      <c r="M68" s="98"/>
      <c r="N68" s="98"/>
      <c r="O68" s="98"/>
      <c r="P68" s="98"/>
      <c r="Q68" s="98"/>
      <c r="R68" s="98"/>
      <c r="S68" s="98"/>
      <c r="T68" s="98"/>
      <c r="U68" s="98"/>
      <c r="V68" s="98"/>
      <c r="W68" s="98"/>
      <c r="X68" s="98"/>
      <c r="Y68" s="98"/>
      <c r="Z68" s="98"/>
      <c r="AA68" s="98"/>
    </row>
    <row r="69" spans="1:27" ht="17.25" customHeight="1">
      <c r="A69" s="98"/>
      <c r="B69" s="98"/>
      <c r="C69" s="98"/>
      <c r="D69" s="98"/>
      <c r="E69" s="98"/>
      <c r="F69" s="98"/>
      <c r="G69" s="98"/>
      <c r="H69" s="98"/>
      <c r="I69" s="98"/>
      <c r="J69" s="98"/>
      <c r="K69" s="98"/>
      <c r="L69" s="98"/>
      <c r="M69" s="98"/>
      <c r="N69" s="98"/>
      <c r="O69" s="98"/>
      <c r="P69" s="98"/>
      <c r="Q69" s="98"/>
      <c r="R69" s="98"/>
      <c r="S69" s="98"/>
      <c r="T69" s="98"/>
      <c r="U69" s="98"/>
      <c r="V69" s="98"/>
      <c r="W69" s="98"/>
      <c r="X69" s="98"/>
      <c r="Y69" s="98"/>
      <c r="Z69" s="98"/>
      <c r="AA69" s="98"/>
    </row>
    <row r="70" spans="1:27" ht="17.25" customHeight="1">
      <c r="A70" s="98"/>
      <c r="B70" s="98"/>
      <c r="C70" s="98"/>
      <c r="D70" s="98"/>
      <c r="E70" s="98"/>
      <c r="F70" s="98"/>
      <c r="G70" s="98"/>
      <c r="H70" s="98"/>
      <c r="I70" s="98"/>
      <c r="J70" s="98"/>
      <c r="K70" s="98"/>
      <c r="L70" s="98"/>
      <c r="M70" s="98"/>
      <c r="N70" s="98"/>
      <c r="O70" s="98"/>
      <c r="P70" s="98"/>
      <c r="Q70" s="98"/>
      <c r="R70" s="98"/>
      <c r="S70" s="98"/>
      <c r="T70" s="98"/>
      <c r="U70" s="98"/>
      <c r="V70" s="98"/>
      <c r="W70" s="98"/>
      <c r="X70" s="98"/>
      <c r="Y70" s="98"/>
      <c r="Z70" s="98"/>
      <c r="AA70" s="98"/>
    </row>
    <row r="71" spans="1:27" ht="17.25" customHeight="1">
      <c r="A71" s="98"/>
      <c r="B71" s="98"/>
      <c r="C71" s="98"/>
      <c r="D71" s="98"/>
      <c r="E71" s="98"/>
      <c r="F71" s="98"/>
      <c r="G71" s="98"/>
      <c r="H71" s="98"/>
      <c r="I71" s="98"/>
      <c r="J71" s="98"/>
      <c r="K71" s="98"/>
      <c r="L71" s="98"/>
      <c r="M71" s="98"/>
      <c r="N71" s="98"/>
      <c r="O71" s="98"/>
      <c r="P71" s="98"/>
      <c r="Q71" s="98"/>
      <c r="R71" s="98"/>
      <c r="S71" s="98"/>
      <c r="T71" s="98"/>
      <c r="U71" s="98"/>
      <c r="V71" s="98"/>
      <c r="W71" s="98"/>
      <c r="X71" s="98"/>
      <c r="Y71" s="98"/>
      <c r="Z71" s="98"/>
      <c r="AA71" s="98"/>
    </row>
    <row r="72" spans="1:27" ht="17.25" customHeight="1">
      <c r="A72" s="98"/>
      <c r="B72" s="98"/>
      <c r="C72" s="98"/>
      <c r="D72" s="98"/>
      <c r="E72" s="98"/>
      <c r="F72" s="98"/>
      <c r="G72" s="98"/>
      <c r="H72" s="98"/>
      <c r="I72" s="98"/>
      <c r="J72" s="98"/>
      <c r="K72" s="98"/>
      <c r="L72" s="98"/>
      <c r="M72" s="98"/>
      <c r="N72" s="98"/>
      <c r="O72" s="98"/>
      <c r="P72" s="98"/>
      <c r="Q72" s="98"/>
      <c r="R72" s="98"/>
      <c r="S72" s="98"/>
      <c r="T72" s="98"/>
      <c r="U72" s="98"/>
      <c r="V72" s="98"/>
      <c r="W72" s="98"/>
      <c r="X72" s="98"/>
      <c r="Y72" s="98"/>
      <c r="Z72" s="98"/>
      <c r="AA72" s="98"/>
    </row>
    <row r="73" spans="1:27" ht="17.25" customHeight="1">
      <c r="A73" s="98"/>
      <c r="B73" s="98"/>
      <c r="C73" s="98"/>
      <c r="D73" s="98"/>
      <c r="E73" s="98"/>
      <c r="F73" s="98"/>
      <c r="G73" s="98"/>
      <c r="H73" s="98"/>
      <c r="I73" s="98"/>
      <c r="J73" s="98"/>
      <c r="K73" s="98"/>
      <c r="L73" s="98"/>
      <c r="M73" s="98"/>
      <c r="N73" s="98"/>
      <c r="O73" s="98"/>
      <c r="P73" s="98"/>
      <c r="Q73" s="98"/>
      <c r="R73" s="98"/>
      <c r="S73" s="98"/>
      <c r="T73" s="98"/>
      <c r="U73" s="98"/>
      <c r="V73" s="98"/>
      <c r="W73" s="98"/>
      <c r="X73" s="98"/>
      <c r="Y73" s="98"/>
      <c r="Z73" s="98"/>
      <c r="AA73" s="98"/>
    </row>
    <row r="74" spans="1:27" ht="17.25" customHeight="1">
      <c r="A74" s="98"/>
      <c r="B74" s="98"/>
      <c r="C74" s="98"/>
      <c r="D74" s="98"/>
      <c r="E74" s="98"/>
      <c r="F74" s="98"/>
      <c r="G74" s="98"/>
      <c r="H74" s="98"/>
      <c r="I74" s="98"/>
      <c r="J74" s="98"/>
      <c r="K74" s="98"/>
      <c r="L74" s="98"/>
      <c r="M74" s="98"/>
      <c r="N74" s="98"/>
      <c r="O74" s="98"/>
      <c r="P74" s="98"/>
      <c r="Q74" s="98"/>
      <c r="R74" s="98"/>
      <c r="S74" s="98"/>
      <c r="T74" s="98"/>
      <c r="U74" s="98"/>
      <c r="V74" s="98"/>
      <c r="W74" s="98"/>
      <c r="X74" s="98"/>
      <c r="Y74" s="98"/>
      <c r="Z74" s="98"/>
      <c r="AA74" s="98"/>
    </row>
    <row r="75" spans="1:27" ht="17.25" customHeight="1">
      <c r="A75" s="98"/>
      <c r="B75" s="98"/>
      <c r="C75" s="98"/>
      <c r="D75" s="98"/>
      <c r="E75" s="98"/>
      <c r="F75" s="98"/>
      <c r="G75" s="98"/>
      <c r="H75" s="98"/>
      <c r="I75" s="98"/>
      <c r="J75" s="98"/>
      <c r="K75" s="98"/>
      <c r="L75" s="98"/>
      <c r="M75" s="98"/>
      <c r="N75" s="98"/>
      <c r="O75" s="98"/>
      <c r="P75" s="98"/>
      <c r="Q75" s="98"/>
      <c r="R75" s="98"/>
      <c r="S75" s="98"/>
      <c r="T75" s="98"/>
      <c r="U75" s="98"/>
      <c r="V75" s="98"/>
      <c r="W75" s="98"/>
      <c r="X75" s="98"/>
      <c r="Y75" s="98"/>
      <c r="Z75" s="98"/>
      <c r="AA75" s="98"/>
    </row>
    <row r="76" spans="1:27" ht="17.25" customHeight="1">
      <c r="A76" s="98"/>
      <c r="B76" s="98"/>
      <c r="C76" s="98"/>
      <c r="D76" s="98"/>
      <c r="E76" s="98"/>
      <c r="F76" s="98"/>
      <c r="G76" s="98"/>
      <c r="H76" s="98"/>
      <c r="I76" s="98"/>
      <c r="J76" s="98"/>
      <c r="K76" s="98"/>
      <c r="L76" s="98"/>
      <c r="M76" s="98"/>
      <c r="N76" s="98"/>
      <c r="O76" s="98"/>
      <c r="P76" s="98"/>
      <c r="Q76" s="98"/>
      <c r="R76" s="98"/>
      <c r="S76" s="98"/>
      <c r="T76" s="98"/>
      <c r="U76" s="98"/>
      <c r="V76" s="98"/>
      <c r="W76" s="98"/>
      <c r="X76" s="98"/>
      <c r="Y76" s="98"/>
      <c r="Z76" s="98"/>
      <c r="AA76" s="98"/>
    </row>
    <row r="77" spans="1:27" ht="17.25" customHeight="1">
      <c r="A77" s="98"/>
      <c r="B77" s="98"/>
      <c r="C77" s="98"/>
      <c r="D77" s="98"/>
      <c r="E77" s="98"/>
      <c r="F77" s="98"/>
      <c r="G77" s="98"/>
      <c r="H77" s="98"/>
      <c r="I77" s="98"/>
      <c r="J77" s="98"/>
      <c r="K77" s="98"/>
      <c r="L77" s="98"/>
      <c r="M77" s="98"/>
      <c r="N77" s="98"/>
      <c r="O77" s="98"/>
      <c r="P77" s="98"/>
      <c r="Q77" s="98"/>
      <c r="R77" s="98"/>
      <c r="S77" s="98"/>
      <c r="T77" s="98"/>
      <c r="U77" s="98"/>
      <c r="V77" s="98"/>
      <c r="W77" s="98"/>
      <c r="X77" s="98"/>
      <c r="Y77" s="98"/>
      <c r="Z77" s="98"/>
      <c r="AA77" s="98"/>
    </row>
    <row r="78" spans="1:27" ht="17.25" customHeight="1">
      <c r="A78" s="98"/>
      <c r="B78" s="98"/>
      <c r="C78" s="98"/>
      <c r="D78" s="98"/>
      <c r="E78" s="98"/>
      <c r="F78" s="98"/>
      <c r="G78" s="98"/>
      <c r="H78" s="98"/>
      <c r="I78" s="98"/>
      <c r="J78" s="98"/>
      <c r="K78" s="98"/>
      <c r="L78" s="98"/>
      <c r="M78" s="98"/>
      <c r="N78" s="98"/>
      <c r="O78" s="98"/>
      <c r="P78" s="98"/>
      <c r="Q78" s="98"/>
      <c r="R78" s="98"/>
      <c r="S78" s="98"/>
      <c r="T78" s="98"/>
      <c r="U78" s="98"/>
      <c r="V78" s="98"/>
      <c r="W78" s="98"/>
      <c r="X78" s="98"/>
      <c r="Y78" s="98"/>
      <c r="Z78" s="98"/>
      <c r="AA78" s="98"/>
    </row>
    <row r="79" spans="1:27" ht="17.25" customHeight="1">
      <c r="A79" s="98"/>
      <c r="B79" s="98"/>
      <c r="C79" s="98"/>
      <c r="D79" s="98"/>
      <c r="E79" s="98"/>
      <c r="F79" s="98"/>
      <c r="G79" s="98"/>
      <c r="H79" s="98"/>
      <c r="I79" s="98"/>
      <c r="J79" s="98"/>
      <c r="K79" s="98"/>
      <c r="L79" s="98"/>
      <c r="M79" s="98"/>
      <c r="N79" s="98"/>
      <c r="O79" s="98"/>
      <c r="P79" s="98"/>
      <c r="Q79" s="98"/>
      <c r="R79" s="98"/>
      <c r="S79" s="98"/>
      <c r="T79" s="98"/>
      <c r="U79" s="98"/>
      <c r="V79" s="98"/>
      <c r="W79" s="98"/>
      <c r="X79" s="98"/>
      <c r="Y79" s="98"/>
      <c r="Z79" s="98"/>
      <c r="AA79" s="98"/>
    </row>
    <row r="80" spans="1:27" ht="17.25" customHeight="1">
      <c r="A80" s="98"/>
      <c r="B80" s="98"/>
      <c r="C80" s="98"/>
      <c r="D80" s="98"/>
      <c r="E80" s="98"/>
      <c r="F80" s="98"/>
      <c r="G80" s="98"/>
      <c r="H80" s="98"/>
      <c r="I80" s="98"/>
      <c r="J80" s="98"/>
      <c r="K80" s="98"/>
      <c r="L80" s="98"/>
      <c r="M80" s="98"/>
      <c r="N80" s="98"/>
      <c r="O80" s="98"/>
      <c r="P80" s="98"/>
      <c r="Q80" s="98"/>
      <c r="R80" s="98"/>
      <c r="S80" s="98"/>
      <c r="T80" s="98"/>
      <c r="U80" s="98"/>
      <c r="V80" s="98"/>
      <c r="W80" s="98"/>
      <c r="X80" s="98"/>
      <c r="Y80" s="98"/>
      <c r="Z80" s="98"/>
      <c r="AA80" s="98"/>
    </row>
    <row r="81" spans="1:27" ht="17.25" customHeight="1">
      <c r="A81" s="98"/>
      <c r="B81" s="98"/>
      <c r="C81" s="98"/>
      <c r="D81" s="98"/>
      <c r="E81" s="98"/>
      <c r="F81" s="98"/>
      <c r="G81" s="98"/>
      <c r="H81" s="98"/>
      <c r="I81" s="98"/>
      <c r="J81" s="98"/>
      <c r="K81" s="98"/>
      <c r="L81" s="98"/>
      <c r="M81" s="98"/>
      <c r="N81" s="98"/>
      <c r="O81" s="98"/>
      <c r="P81" s="98"/>
      <c r="Q81" s="98"/>
      <c r="R81" s="98"/>
      <c r="S81" s="98"/>
      <c r="T81" s="98"/>
      <c r="U81" s="98"/>
      <c r="V81" s="98"/>
      <c r="W81" s="98"/>
      <c r="X81" s="98"/>
      <c r="Y81" s="98"/>
      <c r="Z81" s="98"/>
      <c r="AA81" s="98"/>
    </row>
    <row r="82" spans="1:27" ht="17.25" customHeight="1">
      <c r="A82" s="98"/>
      <c r="B82" s="98"/>
      <c r="C82" s="98"/>
      <c r="D82" s="98"/>
      <c r="E82" s="98"/>
      <c r="F82" s="98"/>
      <c r="G82" s="98"/>
      <c r="H82" s="98"/>
      <c r="I82" s="98"/>
      <c r="J82" s="98"/>
      <c r="K82" s="98"/>
      <c r="L82" s="98"/>
      <c r="M82" s="98"/>
      <c r="N82" s="98"/>
      <c r="O82" s="98"/>
      <c r="P82" s="98"/>
      <c r="Q82" s="98"/>
      <c r="R82" s="98"/>
      <c r="S82" s="98"/>
      <c r="T82" s="98"/>
      <c r="U82" s="98"/>
      <c r="V82" s="98"/>
      <c r="W82" s="98"/>
      <c r="X82" s="98"/>
      <c r="Y82" s="98"/>
      <c r="Z82" s="98"/>
      <c r="AA82" s="98"/>
    </row>
    <row r="83" spans="1:27" ht="17.25" customHeight="1">
      <c r="A83" s="98"/>
      <c r="B83" s="98"/>
      <c r="C83" s="98"/>
      <c r="D83" s="98"/>
      <c r="E83" s="98"/>
      <c r="F83" s="98"/>
      <c r="G83" s="98"/>
      <c r="H83" s="98"/>
      <c r="I83" s="98"/>
      <c r="J83" s="98"/>
      <c r="K83" s="98"/>
      <c r="L83" s="98"/>
      <c r="M83" s="98"/>
      <c r="N83" s="98"/>
      <c r="O83" s="98"/>
      <c r="P83" s="98"/>
      <c r="Q83" s="98"/>
      <c r="R83" s="98"/>
      <c r="S83" s="98"/>
      <c r="T83" s="98"/>
      <c r="U83" s="98"/>
      <c r="V83" s="98"/>
      <c r="W83" s="98"/>
      <c r="X83" s="98"/>
      <c r="Y83" s="98"/>
      <c r="Z83" s="98"/>
      <c r="AA83" s="98"/>
    </row>
    <row r="84" spans="1:27" ht="17.25" customHeight="1">
      <c r="A84" s="98"/>
      <c r="B84" s="98"/>
      <c r="C84" s="98"/>
      <c r="D84" s="98"/>
      <c r="E84" s="98"/>
      <c r="F84" s="98"/>
      <c r="G84" s="98"/>
      <c r="H84" s="98"/>
      <c r="I84" s="98"/>
      <c r="J84" s="98"/>
      <c r="K84" s="98"/>
      <c r="L84" s="98"/>
      <c r="M84" s="98"/>
      <c r="N84" s="98"/>
      <c r="O84" s="98"/>
      <c r="P84" s="98"/>
      <c r="Q84" s="98"/>
      <c r="R84" s="98"/>
      <c r="S84" s="98"/>
      <c r="T84" s="98"/>
      <c r="U84" s="98"/>
      <c r="V84" s="98"/>
      <c r="W84" s="98"/>
      <c r="X84" s="98"/>
      <c r="Y84" s="98"/>
      <c r="Z84" s="98"/>
      <c r="AA84" s="98"/>
    </row>
    <row r="85" spans="1:27" ht="17.25" customHeight="1">
      <c r="A85" s="98"/>
      <c r="B85" s="98"/>
      <c r="C85" s="98"/>
      <c r="D85" s="98"/>
      <c r="E85" s="98"/>
      <c r="F85" s="98"/>
      <c r="G85" s="98"/>
      <c r="H85" s="232"/>
      <c r="I85" s="232"/>
      <c r="J85" s="232"/>
      <c r="K85" s="98"/>
      <c r="L85" s="98"/>
      <c r="M85" s="98"/>
      <c r="N85" s="98"/>
      <c r="O85" s="98"/>
      <c r="P85" s="98"/>
      <c r="Q85" s="98"/>
      <c r="R85" s="98"/>
      <c r="S85" s="98"/>
      <c r="T85" s="98"/>
      <c r="U85" s="98"/>
      <c r="V85" s="98"/>
      <c r="W85" s="98"/>
      <c r="X85" s="98"/>
      <c r="Y85" s="98"/>
      <c r="Z85" s="98"/>
      <c r="AA85" s="98"/>
    </row>
    <row r="86" spans="1:27" ht="17.25" customHeight="1">
      <c r="A86" s="98"/>
      <c r="B86" s="98"/>
      <c r="C86" s="98"/>
      <c r="D86" s="98"/>
      <c r="E86" s="98"/>
      <c r="F86" s="98"/>
      <c r="G86" s="98"/>
      <c r="H86" s="232"/>
      <c r="I86" s="232"/>
      <c r="J86" s="232"/>
      <c r="K86" s="98"/>
      <c r="L86" s="98"/>
      <c r="M86" s="98"/>
      <c r="N86" s="98"/>
      <c r="O86" s="98"/>
      <c r="P86" s="98"/>
      <c r="Q86" s="98"/>
      <c r="R86" s="98"/>
      <c r="S86" s="98"/>
      <c r="T86" s="98"/>
      <c r="U86" s="98"/>
      <c r="V86" s="98"/>
      <c r="W86" s="98"/>
      <c r="X86" s="98"/>
      <c r="Y86" s="98"/>
      <c r="Z86" s="98"/>
      <c r="AA86" s="98"/>
    </row>
    <row r="87" spans="1:27" ht="17.25" customHeight="1">
      <c r="A87" s="98"/>
      <c r="B87" s="98"/>
      <c r="C87" s="98"/>
      <c r="D87" s="98"/>
      <c r="E87" s="98"/>
      <c r="F87" s="98"/>
      <c r="G87" s="98"/>
      <c r="H87" s="232"/>
      <c r="I87" s="232"/>
      <c r="J87" s="232"/>
      <c r="K87" s="98"/>
      <c r="L87" s="98"/>
      <c r="M87" s="98"/>
      <c r="N87" s="98"/>
      <c r="O87" s="98"/>
      <c r="P87" s="98"/>
      <c r="Q87" s="98"/>
      <c r="R87" s="98"/>
      <c r="S87" s="98"/>
      <c r="T87" s="98"/>
      <c r="U87" s="98"/>
      <c r="V87" s="98"/>
      <c r="W87" s="98"/>
      <c r="X87" s="98"/>
      <c r="Y87" s="98"/>
      <c r="Z87" s="98"/>
      <c r="AA87" s="98"/>
    </row>
    <row r="88" spans="1:27" ht="17.25" customHeight="1">
      <c r="A88" s="98"/>
      <c r="B88" s="98"/>
      <c r="C88" s="98"/>
      <c r="D88" s="98"/>
      <c r="E88" s="98"/>
      <c r="F88" s="98"/>
      <c r="G88" s="98"/>
      <c r="H88" s="232"/>
      <c r="I88" s="232"/>
      <c r="J88" s="232"/>
      <c r="K88" s="98"/>
      <c r="L88" s="98"/>
      <c r="M88" s="98"/>
      <c r="N88" s="98"/>
      <c r="O88" s="98"/>
      <c r="P88" s="98"/>
      <c r="Q88" s="98"/>
      <c r="R88" s="98"/>
      <c r="S88" s="98"/>
      <c r="T88" s="98"/>
      <c r="U88" s="98"/>
      <c r="V88" s="98"/>
      <c r="W88" s="98"/>
      <c r="X88" s="98"/>
      <c r="Y88" s="98"/>
      <c r="Z88" s="98"/>
      <c r="AA88" s="98"/>
    </row>
    <row r="89" spans="1:27" ht="17.25" customHeight="1">
      <c r="A89" s="98"/>
      <c r="B89" s="98"/>
      <c r="C89" s="98"/>
      <c r="D89" s="98"/>
      <c r="E89" s="98"/>
      <c r="F89" s="98"/>
      <c r="G89" s="98"/>
      <c r="H89" s="232"/>
      <c r="I89" s="232"/>
      <c r="J89" s="232"/>
      <c r="K89" s="98"/>
      <c r="L89" s="98"/>
      <c r="M89" s="98"/>
      <c r="N89" s="98"/>
      <c r="O89" s="98"/>
      <c r="P89" s="98"/>
      <c r="Q89" s="98"/>
      <c r="R89" s="98"/>
      <c r="S89" s="98"/>
      <c r="T89" s="98"/>
      <c r="U89" s="98"/>
      <c r="V89" s="98"/>
      <c r="W89" s="98"/>
      <c r="X89" s="98"/>
      <c r="Y89" s="98"/>
      <c r="Z89" s="98"/>
      <c r="AA89" s="98"/>
    </row>
    <row r="90" spans="1:27" ht="17.25" customHeight="1">
      <c r="A90" s="98"/>
      <c r="B90" s="98"/>
      <c r="C90" s="98"/>
      <c r="D90" s="98"/>
      <c r="E90" s="98"/>
      <c r="F90" s="98"/>
      <c r="G90" s="98"/>
      <c r="H90" s="232"/>
      <c r="I90" s="232"/>
      <c r="J90" s="232"/>
      <c r="K90" s="98"/>
      <c r="L90" s="98"/>
      <c r="M90" s="98"/>
      <c r="N90" s="98"/>
      <c r="O90" s="98"/>
      <c r="P90" s="98"/>
      <c r="Q90" s="98"/>
      <c r="R90" s="98"/>
      <c r="S90" s="98"/>
      <c r="T90" s="98"/>
      <c r="U90" s="98"/>
      <c r="V90" s="98"/>
      <c r="W90" s="98"/>
      <c r="X90" s="98"/>
      <c r="Y90" s="98"/>
      <c r="Z90" s="98"/>
      <c r="AA90" s="98"/>
    </row>
    <row r="91" spans="1:27" ht="17.25" customHeight="1">
      <c r="A91" s="98"/>
      <c r="B91" s="98"/>
      <c r="C91" s="98"/>
      <c r="D91" s="98"/>
      <c r="E91" s="98"/>
      <c r="F91" s="98"/>
      <c r="G91" s="98"/>
      <c r="H91" s="232"/>
      <c r="I91" s="232"/>
      <c r="J91" s="232"/>
      <c r="K91" s="98"/>
      <c r="L91" s="98"/>
      <c r="M91" s="98"/>
      <c r="N91" s="98"/>
      <c r="O91" s="98"/>
      <c r="P91" s="98"/>
      <c r="Q91" s="98"/>
      <c r="R91" s="98"/>
      <c r="S91" s="98"/>
      <c r="T91" s="98"/>
      <c r="U91" s="98"/>
      <c r="V91" s="98"/>
      <c r="W91" s="98"/>
      <c r="X91" s="98"/>
      <c r="Y91" s="98"/>
      <c r="Z91" s="98"/>
      <c r="AA91" s="98"/>
    </row>
    <row r="92" spans="1:27" ht="17.25" customHeight="1">
      <c r="A92" s="98"/>
      <c r="B92" s="98"/>
      <c r="C92" s="98"/>
      <c r="D92" s="98"/>
      <c r="E92" s="98"/>
      <c r="F92" s="98"/>
      <c r="G92" s="98"/>
      <c r="H92" s="232"/>
      <c r="I92" s="232"/>
      <c r="J92" s="232"/>
      <c r="K92" s="98"/>
      <c r="L92" s="98"/>
      <c r="M92" s="98"/>
      <c r="N92" s="98"/>
      <c r="O92" s="98"/>
      <c r="P92" s="98"/>
      <c r="Q92" s="98"/>
      <c r="R92" s="98"/>
      <c r="S92" s="98"/>
      <c r="T92" s="98"/>
      <c r="U92" s="98"/>
      <c r="V92" s="98"/>
      <c r="W92" s="98"/>
      <c r="X92" s="98"/>
      <c r="Y92" s="98"/>
      <c r="Z92" s="98"/>
      <c r="AA92" s="98"/>
    </row>
    <row r="93" spans="1:27" ht="17.25" customHeight="1">
      <c r="A93" s="98"/>
      <c r="B93" s="98"/>
      <c r="C93" s="98"/>
      <c r="D93" s="98"/>
      <c r="E93" s="98"/>
      <c r="F93" s="98"/>
      <c r="G93" s="98"/>
      <c r="H93" s="232"/>
      <c r="I93" s="232"/>
      <c r="J93" s="232"/>
      <c r="K93" s="98"/>
      <c r="L93" s="98"/>
      <c r="M93" s="98"/>
      <c r="N93" s="98"/>
      <c r="O93" s="98"/>
      <c r="P93" s="98"/>
      <c r="Q93" s="98"/>
      <c r="R93" s="98"/>
      <c r="S93" s="98"/>
      <c r="T93" s="98"/>
      <c r="U93" s="98"/>
      <c r="V93" s="98"/>
      <c r="W93" s="98"/>
      <c r="X93" s="98"/>
      <c r="Y93" s="98"/>
      <c r="Z93" s="98"/>
      <c r="AA93" s="98"/>
    </row>
    <row r="94" spans="1:27" ht="17.25" customHeight="1">
      <c r="A94" s="98"/>
      <c r="B94" s="98"/>
      <c r="C94" s="98"/>
      <c r="D94" s="98"/>
      <c r="E94" s="98"/>
      <c r="F94" s="98"/>
      <c r="G94" s="98"/>
      <c r="H94" s="232"/>
      <c r="I94" s="232"/>
      <c r="J94" s="232"/>
      <c r="K94" s="98"/>
      <c r="L94" s="98"/>
      <c r="M94" s="98"/>
      <c r="N94" s="98"/>
      <c r="O94" s="98"/>
      <c r="P94" s="98"/>
      <c r="Q94" s="98"/>
      <c r="R94" s="98"/>
      <c r="S94" s="98"/>
      <c r="T94" s="98"/>
      <c r="U94" s="98"/>
      <c r="V94" s="98"/>
      <c r="W94" s="98"/>
      <c r="X94" s="98"/>
      <c r="Y94" s="98"/>
      <c r="Z94" s="98"/>
      <c r="AA94" s="98"/>
    </row>
    <row r="95" spans="1:27" ht="17.25" customHeight="1">
      <c r="A95" s="98"/>
      <c r="B95" s="98"/>
      <c r="C95" s="98"/>
      <c r="D95" s="98"/>
      <c r="E95" s="98"/>
      <c r="F95" s="98"/>
      <c r="G95" s="98"/>
      <c r="H95" s="232"/>
      <c r="I95" s="232"/>
      <c r="J95" s="232"/>
      <c r="K95" s="98"/>
      <c r="L95" s="98"/>
      <c r="M95" s="98"/>
      <c r="N95" s="98"/>
      <c r="O95" s="98"/>
      <c r="P95" s="98"/>
      <c r="Q95" s="98"/>
      <c r="R95" s="98"/>
      <c r="S95" s="98"/>
      <c r="T95" s="98"/>
      <c r="U95" s="98"/>
      <c r="V95" s="98"/>
      <c r="W95" s="98"/>
      <c r="X95" s="98"/>
      <c r="Y95" s="98"/>
      <c r="Z95" s="98"/>
      <c r="AA95" s="98"/>
    </row>
    <row r="96" spans="1:27" ht="17.25" customHeight="1">
      <c r="A96" s="98"/>
      <c r="B96" s="98"/>
      <c r="C96" s="98"/>
      <c r="D96" s="98"/>
      <c r="E96" s="98"/>
      <c r="F96" s="98"/>
      <c r="G96" s="98"/>
      <c r="H96" s="232"/>
      <c r="I96" s="232"/>
      <c r="J96" s="232"/>
      <c r="K96" s="98"/>
      <c r="L96" s="98"/>
      <c r="M96" s="98"/>
      <c r="N96" s="98"/>
      <c r="O96" s="98"/>
      <c r="P96" s="98"/>
      <c r="Q96" s="98"/>
      <c r="R96" s="98"/>
      <c r="S96" s="98"/>
      <c r="T96" s="98"/>
      <c r="U96" s="98"/>
      <c r="V96" s="98"/>
      <c r="W96" s="98"/>
      <c r="X96" s="98"/>
      <c r="Y96" s="98"/>
      <c r="Z96" s="98"/>
      <c r="AA96" s="98"/>
    </row>
    <row r="97" spans="1:27" ht="17.25" customHeight="1">
      <c r="A97" s="98"/>
      <c r="B97" s="98"/>
      <c r="C97" s="98"/>
      <c r="D97" s="98"/>
      <c r="E97" s="98"/>
      <c r="F97" s="98"/>
      <c r="G97" s="98"/>
      <c r="H97" s="232"/>
      <c r="I97" s="232"/>
      <c r="J97" s="232"/>
      <c r="K97" s="98"/>
      <c r="L97" s="98"/>
      <c r="M97" s="98"/>
      <c r="N97" s="98"/>
      <c r="O97" s="98"/>
      <c r="P97" s="98"/>
      <c r="Q97" s="98"/>
      <c r="R97" s="98"/>
      <c r="S97" s="98"/>
      <c r="T97" s="98"/>
      <c r="U97" s="98"/>
      <c r="V97" s="98"/>
      <c r="W97" s="98"/>
      <c r="X97" s="98"/>
      <c r="Y97" s="98"/>
      <c r="Z97" s="98"/>
      <c r="AA97" s="98"/>
    </row>
    <row r="98" spans="1:27" ht="17.25" customHeight="1">
      <c r="A98" s="98"/>
      <c r="B98" s="98"/>
      <c r="C98" s="98"/>
      <c r="D98" s="98"/>
      <c r="E98" s="98"/>
      <c r="F98" s="98"/>
      <c r="G98" s="98"/>
      <c r="H98" s="232"/>
      <c r="I98" s="232"/>
      <c r="J98" s="232"/>
      <c r="K98" s="98"/>
      <c r="L98" s="98"/>
      <c r="M98" s="98"/>
      <c r="N98" s="98"/>
      <c r="O98" s="98"/>
      <c r="P98" s="98"/>
      <c r="Q98" s="98"/>
      <c r="R98" s="98"/>
      <c r="S98" s="98"/>
      <c r="T98" s="98"/>
      <c r="U98" s="98"/>
      <c r="V98" s="98"/>
      <c r="W98" s="98"/>
      <c r="X98" s="98"/>
      <c r="Y98" s="98"/>
      <c r="Z98" s="98"/>
      <c r="AA98" s="98"/>
    </row>
    <row r="99" spans="1:27" ht="17.25" customHeight="1">
      <c r="A99" s="98"/>
      <c r="B99" s="98"/>
      <c r="C99" s="98"/>
      <c r="D99" s="98"/>
      <c r="E99" s="98"/>
      <c r="F99" s="98"/>
      <c r="G99" s="98"/>
      <c r="H99" s="232"/>
      <c r="I99" s="232"/>
      <c r="J99" s="232"/>
      <c r="K99" s="98"/>
      <c r="L99" s="98"/>
      <c r="M99" s="98"/>
      <c r="N99" s="98"/>
      <c r="O99" s="98"/>
      <c r="P99" s="98"/>
      <c r="Q99" s="98"/>
      <c r="R99" s="98"/>
      <c r="S99" s="98"/>
      <c r="T99" s="98"/>
      <c r="U99" s="98"/>
      <c r="V99" s="98"/>
      <c r="W99" s="98"/>
      <c r="X99" s="98"/>
      <c r="Y99" s="98"/>
      <c r="Z99" s="98"/>
      <c r="AA99" s="98"/>
    </row>
    <row r="100" spans="1:27" ht="17.25" customHeight="1">
      <c r="A100" s="98"/>
      <c r="B100" s="98"/>
      <c r="C100" s="98"/>
      <c r="D100" s="98"/>
      <c r="E100" s="98"/>
      <c r="F100" s="98"/>
      <c r="G100" s="98"/>
      <c r="H100" s="232"/>
      <c r="I100" s="232"/>
      <c r="J100" s="232"/>
      <c r="K100" s="98"/>
      <c r="L100" s="98"/>
      <c r="M100" s="98"/>
      <c r="N100" s="98"/>
      <c r="O100" s="98"/>
      <c r="P100" s="98"/>
      <c r="Q100" s="98"/>
      <c r="R100" s="98"/>
      <c r="S100" s="98"/>
      <c r="T100" s="98"/>
      <c r="U100" s="98"/>
      <c r="V100" s="98"/>
      <c r="W100" s="98"/>
      <c r="X100" s="98"/>
      <c r="Y100" s="98"/>
      <c r="Z100" s="98"/>
      <c r="AA100" s="98"/>
    </row>
    <row r="101" spans="1:27" ht="17.25" customHeight="1">
      <c r="A101" s="98"/>
      <c r="B101" s="98"/>
      <c r="C101" s="98"/>
      <c r="D101" s="98"/>
      <c r="E101" s="98"/>
      <c r="F101" s="98"/>
      <c r="G101" s="98"/>
      <c r="H101" s="232"/>
      <c r="I101" s="232"/>
      <c r="J101" s="232"/>
      <c r="K101" s="98"/>
      <c r="L101" s="98"/>
      <c r="M101" s="98"/>
      <c r="N101" s="98"/>
      <c r="O101" s="98"/>
      <c r="P101" s="98"/>
      <c r="Q101" s="98"/>
      <c r="R101" s="98"/>
      <c r="S101" s="98"/>
      <c r="T101" s="98"/>
      <c r="U101" s="98"/>
      <c r="V101" s="98"/>
      <c r="W101" s="98"/>
      <c r="X101" s="98"/>
      <c r="Y101" s="98"/>
      <c r="Z101" s="98"/>
      <c r="AA101" s="98"/>
    </row>
    <row r="102" spans="1:27" ht="17.25" customHeight="1">
      <c r="A102" s="98"/>
      <c r="B102" s="98"/>
      <c r="C102" s="98"/>
      <c r="D102" s="98"/>
      <c r="E102" s="98"/>
      <c r="F102" s="98"/>
      <c r="G102" s="98"/>
      <c r="H102" s="232"/>
      <c r="I102" s="232"/>
      <c r="J102" s="232"/>
      <c r="K102" s="98"/>
      <c r="L102" s="98"/>
      <c r="M102" s="98"/>
      <c r="N102" s="98"/>
      <c r="O102" s="98"/>
      <c r="P102" s="98"/>
      <c r="Q102" s="98"/>
      <c r="R102" s="98"/>
      <c r="S102" s="98"/>
      <c r="T102" s="98"/>
      <c r="U102" s="98"/>
      <c r="V102" s="98"/>
      <c r="W102" s="98"/>
      <c r="X102" s="98"/>
      <c r="Y102" s="98"/>
      <c r="Z102" s="98"/>
      <c r="AA102" s="98"/>
    </row>
    <row r="103" spans="1:27" ht="17.25" customHeight="1">
      <c r="A103" s="98"/>
      <c r="B103" s="98"/>
      <c r="C103" s="98"/>
      <c r="D103" s="98"/>
      <c r="E103" s="98"/>
      <c r="F103" s="98"/>
      <c r="G103" s="98"/>
      <c r="H103" s="232"/>
      <c r="I103" s="232"/>
      <c r="J103" s="232"/>
      <c r="K103" s="98"/>
      <c r="L103" s="98"/>
      <c r="M103" s="98"/>
      <c r="N103" s="98"/>
      <c r="O103" s="98"/>
      <c r="P103" s="98"/>
      <c r="Q103" s="98"/>
      <c r="R103" s="98"/>
      <c r="S103" s="98"/>
      <c r="T103" s="98"/>
      <c r="U103" s="98"/>
      <c r="V103" s="98"/>
      <c r="W103" s="98"/>
      <c r="X103" s="98"/>
      <c r="Y103" s="98"/>
      <c r="Z103" s="98"/>
      <c r="AA103" s="98"/>
    </row>
    <row r="104" spans="1:27" ht="17.25" customHeight="1">
      <c r="A104" s="98"/>
      <c r="B104" s="98"/>
      <c r="C104" s="98"/>
      <c r="D104" s="98"/>
      <c r="E104" s="98"/>
      <c r="F104" s="98"/>
      <c r="G104" s="98"/>
      <c r="H104" s="232"/>
      <c r="I104" s="232"/>
      <c r="J104" s="232"/>
      <c r="K104" s="98"/>
      <c r="L104" s="98"/>
      <c r="M104" s="98"/>
      <c r="N104" s="98"/>
      <c r="O104" s="98"/>
      <c r="P104" s="98"/>
      <c r="Q104" s="98"/>
      <c r="R104" s="98"/>
      <c r="S104" s="98"/>
      <c r="T104" s="98"/>
      <c r="U104" s="98"/>
      <c r="V104" s="98"/>
      <c r="W104" s="98"/>
      <c r="X104" s="98"/>
      <c r="Y104" s="98"/>
      <c r="Z104" s="98"/>
      <c r="AA104" s="98"/>
    </row>
    <row r="105" spans="1:27" ht="17.25" customHeight="1">
      <c r="A105" s="98"/>
      <c r="B105" s="98"/>
      <c r="C105" s="98"/>
      <c r="D105" s="98"/>
      <c r="E105" s="98"/>
      <c r="F105" s="98"/>
      <c r="G105" s="98"/>
      <c r="H105" s="232"/>
      <c r="I105" s="232"/>
      <c r="J105" s="232"/>
      <c r="K105" s="98"/>
      <c r="L105" s="98"/>
      <c r="M105" s="98"/>
      <c r="N105" s="98"/>
      <c r="O105" s="98"/>
      <c r="P105" s="98"/>
      <c r="Q105" s="98"/>
      <c r="R105" s="98"/>
      <c r="S105" s="98"/>
      <c r="T105" s="98"/>
      <c r="U105" s="98"/>
      <c r="V105" s="98"/>
      <c r="W105" s="98"/>
      <c r="X105" s="98"/>
      <c r="Y105" s="98"/>
      <c r="Z105" s="98"/>
      <c r="AA105" s="98"/>
    </row>
    <row r="106" spans="1:27" ht="17.25" customHeight="1">
      <c r="A106" s="98"/>
      <c r="B106" s="98"/>
      <c r="C106" s="98"/>
      <c r="D106" s="98"/>
      <c r="E106" s="98"/>
      <c r="F106" s="98"/>
      <c r="G106" s="98"/>
      <c r="H106" s="232"/>
      <c r="I106" s="232"/>
      <c r="J106" s="232"/>
      <c r="K106" s="98"/>
      <c r="L106" s="98"/>
      <c r="M106" s="98"/>
      <c r="N106" s="98"/>
      <c r="O106" s="98"/>
      <c r="P106" s="98"/>
      <c r="Q106" s="98"/>
      <c r="R106" s="98"/>
      <c r="S106" s="98"/>
      <c r="T106" s="98"/>
      <c r="U106" s="98"/>
      <c r="V106" s="98"/>
      <c r="W106" s="98"/>
      <c r="X106" s="98"/>
      <c r="Y106" s="98"/>
      <c r="Z106" s="98"/>
      <c r="AA106" s="98"/>
    </row>
    <row r="107" spans="1:27" ht="6.75" customHeight="1">
      <c r="A107" s="98"/>
      <c r="B107" s="98"/>
      <c r="C107" s="98"/>
      <c r="D107" s="98"/>
      <c r="E107" s="98"/>
      <c r="F107" s="98"/>
      <c r="G107" s="98"/>
      <c r="H107" s="232"/>
      <c r="I107" s="232"/>
      <c r="J107" s="232"/>
      <c r="K107" s="98"/>
      <c r="L107" s="98"/>
      <c r="M107" s="98"/>
      <c r="N107" s="98"/>
      <c r="O107" s="98"/>
      <c r="P107" s="98"/>
      <c r="Q107" s="98"/>
      <c r="R107" s="98"/>
      <c r="S107" s="98"/>
      <c r="T107" s="98"/>
      <c r="U107" s="98"/>
      <c r="V107" s="98"/>
      <c r="W107" s="98"/>
      <c r="X107" s="98"/>
      <c r="Y107" s="98"/>
      <c r="Z107" s="98"/>
      <c r="AA107" s="98"/>
    </row>
    <row r="108" spans="1:27" ht="17.25" customHeight="1">
      <c r="A108" s="98"/>
      <c r="B108" s="98"/>
      <c r="C108" s="98"/>
      <c r="D108" s="98"/>
      <c r="E108" s="98"/>
      <c r="F108" s="98"/>
      <c r="G108" s="98"/>
      <c r="H108" s="232"/>
      <c r="I108" s="232"/>
      <c r="J108" s="232"/>
      <c r="K108" s="98"/>
      <c r="L108" s="98"/>
      <c r="M108" s="98"/>
      <c r="N108" s="98"/>
      <c r="O108" s="98"/>
      <c r="P108" s="98"/>
      <c r="Q108" s="98"/>
      <c r="R108" s="98"/>
      <c r="S108" s="98"/>
      <c r="T108" s="98"/>
      <c r="U108" s="98"/>
      <c r="V108" s="98"/>
      <c r="W108" s="98"/>
      <c r="X108" s="98"/>
      <c r="Y108" s="98"/>
      <c r="Z108" s="98"/>
      <c r="AA108" s="98"/>
    </row>
    <row r="109" spans="1:27" ht="17.25" customHeight="1">
      <c r="A109" s="98"/>
      <c r="B109" s="98"/>
      <c r="C109" s="98"/>
      <c r="D109" s="98"/>
      <c r="E109" s="98"/>
      <c r="F109" s="98"/>
      <c r="G109" s="98"/>
      <c r="H109" s="232"/>
      <c r="I109" s="232"/>
      <c r="J109" s="232"/>
      <c r="K109" s="98"/>
      <c r="L109" s="98"/>
      <c r="M109" s="98"/>
      <c r="N109" s="98"/>
      <c r="O109" s="98"/>
      <c r="P109" s="98"/>
      <c r="Q109" s="98"/>
      <c r="R109" s="98"/>
      <c r="S109" s="98"/>
      <c r="T109" s="98"/>
      <c r="U109" s="98"/>
      <c r="V109" s="98"/>
      <c r="W109" s="98"/>
      <c r="X109" s="98"/>
      <c r="Y109" s="98"/>
      <c r="Z109" s="98"/>
      <c r="AA109" s="98"/>
    </row>
    <row r="110" spans="1:27" ht="17.25" customHeight="1">
      <c r="A110" s="98"/>
      <c r="B110" s="98"/>
      <c r="C110" s="98"/>
      <c r="D110" s="98"/>
      <c r="E110" s="98"/>
      <c r="F110" s="98"/>
      <c r="G110" s="98"/>
      <c r="H110" s="232"/>
      <c r="I110" s="232"/>
      <c r="J110" s="232"/>
      <c r="K110" s="98"/>
      <c r="L110" s="98"/>
      <c r="M110" s="98"/>
      <c r="N110" s="98"/>
      <c r="O110" s="98"/>
      <c r="P110" s="98"/>
      <c r="Q110" s="98"/>
      <c r="R110" s="98"/>
      <c r="S110" s="98"/>
      <c r="T110" s="98"/>
      <c r="U110" s="98"/>
      <c r="V110" s="98"/>
      <c r="W110" s="98"/>
      <c r="X110" s="98"/>
      <c r="Y110" s="98"/>
      <c r="Z110" s="98"/>
      <c r="AA110" s="98"/>
    </row>
    <row r="111" spans="1:27" ht="17.25" customHeight="1">
      <c r="A111" s="98"/>
      <c r="B111" s="98"/>
      <c r="C111" s="98"/>
      <c r="D111" s="98"/>
      <c r="E111" s="98"/>
      <c r="F111" s="98"/>
      <c r="G111" s="98"/>
      <c r="H111" s="232"/>
      <c r="I111" s="232"/>
      <c r="J111" s="232"/>
      <c r="K111" s="98"/>
      <c r="L111" s="98"/>
      <c r="M111" s="98"/>
      <c r="N111" s="98"/>
      <c r="O111" s="98"/>
      <c r="P111" s="98"/>
      <c r="Q111" s="98"/>
      <c r="R111" s="98"/>
      <c r="S111" s="98"/>
      <c r="T111" s="98"/>
      <c r="U111" s="98"/>
      <c r="V111" s="98"/>
      <c r="W111" s="98"/>
      <c r="X111" s="98"/>
      <c r="Y111" s="98"/>
      <c r="Z111" s="98"/>
      <c r="AA111" s="98"/>
    </row>
    <row r="112" spans="1:27" ht="17.25" customHeight="1">
      <c r="A112" s="98"/>
      <c r="B112" s="98"/>
      <c r="C112" s="98"/>
      <c r="D112" s="98"/>
      <c r="E112" s="98"/>
      <c r="F112" s="98"/>
      <c r="G112" s="98"/>
      <c r="H112" s="232"/>
      <c r="I112" s="232"/>
      <c r="J112" s="232"/>
      <c r="K112" s="98"/>
      <c r="L112" s="98"/>
      <c r="M112" s="98"/>
      <c r="N112" s="98"/>
      <c r="O112" s="98"/>
      <c r="P112" s="98"/>
      <c r="Q112" s="98"/>
      <c r="R112" s="98"/>
      <c r="S112" s="98"/>
      <c r="T112" s="98"/>
      <c r="U112" s="98"/>
      <c r="V112" s="98"/>
      <c r="W112" s="98"/>
      <c r="X112" s="98"/>
      <c r="Y112" s="98"/>
      <c r="Z112" s="98"/>
      <c r="AA112" s="98"/>
    </row>
    <row r="113" spans="1:27" ht="17.25" customHeight="1">
      <c r="A113" s="98"/>
      <c r="B113" s="98"/>
      <c r="C113" s="98"/>
      <c r="D113" s="98"/>
      <c r="E113" s="98"/>
      <c r="F113" s="98"/>
      <c r="G113" s="98"/>
      <c r="H113" s="232"/>
      <c r="I113" s="232"/>
      <c r="J113" s="232"/>
      <c r="K113" s="98"/>
      <c r="L113" s="98"/>
      <c r="M113" s="98"/>
      <c r="N113" s="98"/>
      <c r="O113" s="98"/>
      <c r="P113" s="98"/>
      <c r="Q113" s="98"/>
      <c r="R113" s="98"/>
      <c r="S113" s="98"/>
      <c r="T113" s="98"/>
      <c r="U113" s="98"/>
      <c r="V113" s="98"/>
      <c r="W113" s="98"/>
      <c r="X113" s="98"/>
      <c r="Y113" s="98"/>
      <c r="Z113" s="98"/>
      <c r="AA113" s="98"/>
    </row>
    <row r="114" spans="1:27" ht="17.25" customHeight="1">
      <c r="A114" s="98"/>
      <c r="B114" s="98"/>
      <c r="C114" s="98"/>
      <c r="D114" s="98"/>
      <c r="E114" s="98"/>
      <c r="F114" s="98"/>
      <c r="G114" s="98"/>
      <c r="H114" s="232"/>
      <c r="I114" s="232"/>
      <c r="J114" s="232"/>
      <c r="K114" s="98"/>
      <c r="L114" s="98"/>
      <c r="M114" s="98"/>
      <c r="N114" s="98"/>
      <c r="O114" s="98"/>
      <c r="P114" s="98"/>
      <c r="Q114" s="98"/>
      <c r="R114" s="98"/>
      <c r="S114" s="98"/>
      <c r="T114" s="98"/>
      <c r="U114" s="98"/>
      <c r="V114" s="98"/>
      <c r="W114" s="98"/>
      <c r="X114" s="98"/>
      <c r="Y114" s="98"/>
      <c r="Z114" s="98"/>
      <c r="AA114" s="98"/>
    </row>
    <row r="115" spans="1:27" ht="17.25" customHeight="1">
      <c r="A115" s="98"/>
      <c r="B115" s="98"/>
      <c r="C115" s="98"/>
      <c r="D115" s="98"/>
      <c r="E115" s="98"/>
      <c r="F115" s="98"/>
      <c r="G115" s="98"/>
      <c r="H115" s="232"/>
      <c r="I115" s="232"/>
      <c r="J115" s="232"/>
      <c r="K115" s="98"/>
      <c r="L115" s="98"/>
      <c r="M115" s="98"/>
      <c r="N115" s="98"/>
      <c r="O115" s="98"/>
      <c r="P115" s="98"/>
      <c r="Q115" s="98"/>
      <c r="R115" s="98"/>
      <c r="S115" s="98"/>
      <c r="T115" s="98"/>
      <c r="U115" s="98"/>
      <c r="V115" s="98"/>
      <c r="W115" s="98"/>
      <c r="X115" s="98"/>
      <c r="Y115" s="98"/>
      <c r="Z115" s="98"/>
      <c r="AA115" s="98"/>
    </row>
    <row r="116" spans="1:27" ht="17.25" customHeight="1">
      <c r="A116" s="98"/>
      <c r="B116" s="98"/>
      <c r="C116" s="98"/>
      <c r="D116" s="98"/>
      <c r="E116" s="98"/>
      <c r="F116" s="98"/>
      <c r="G116" s="98"/>
      <c r="H116" s="232"/>
      <c r="I116" s="232"/>
      <c r="J116" s="232"/>
      <c r="K116" s="98"/>
      <c r="L116" s="98"/>
      <c r="M116" s="98"/>
      <c r="N116" s="98"/>
      <c r="O116" s="98"/>
      <c r="P116" s="98"/>
      <c r="Q116" s="98"/>
      <c r="R116" s="98"/>
      <c r="S116" s="98"/>
      <c r="T116" s="98"/>
      <c r="U116" s="98"/>
      <c r="V116" s="98"/>
      <c r="W116" s="98"/>
      <c r="X116" s="98"/>
      <c r="Y116" s="98"/>
      <c r="Z116" s="98"/>
      <c r="AA116" s="98"/>
    </row>
    <row r="117" spans="1:27" ht="17.25" customHeight="1">
      <c r="A117" s="98"/>
      <c r="B117" s="98"/>
      <c r="C117" s="98"/>
      <c r="D117" s="98"/>
      <c r="E117" s="98"/>
      <c r="F117" s="98"/>
      <c r="G117" s="98"/>
      <c r="H117" s="232"/>
      <c r="I117" s="232"/>
      <c r="J117" s="232"/>
      <c r="K117" s="98"/>
      <c r="L117" s="98"/>
      <c r="M117" s="98"/>
      <c r="N117" s="98"/>
      <c r="O117" s="98"/>
      <c r="P117" s="98"/>
      <c r="Q117" s="98"/>
      <c r="R117" s="98"/>
      <c r="S117" s="98"/>
      <c r="T117" s="98"/>
      <c r="U117" s="98"/>
      <c r="V117" s="98"/>
      <c r="W117" s="98"/>
      <c r="X117" s="98"/>
      <c r="Y117" s="98"/>
      <c r="Z117" s="98"/>
      <c r="AA117" s="98"/>
    </row>
    <row r="118" spans="1:27" ht="17.25" customHeight="1">
      <c r="A118" s="98"/>
      <c r="B118" s="98"/>
      <c r="C118" s="98"/>
      <c r="D118" s="98"/>
      <c r="E118" s="98"/>
      <c r="F118" s="98"/>
      <c r="G118" s="98"/>
      <c r="H118" s="232"/>
      <c r="I118" s="232"/>
      <c r="J118" s="232"/>
      <c r="K118" s="98"/>
      <c r="L118" s="98"/>
      <c r="M118" s="98"/>
      <c r="N118" s="98"/>
      <c r="O118" s="98"/>
      <c r="P118" s="98"/>
      <c r="Q118" s="98"/>
      <c r="R118" s="98"/>
      <c r="S118" s="98"/>
      <c r="T118" s="98"/>
      <c r="U118" s="98"/>
      <c r="V118" s="98"/>
      <c r="W118" s="98"/>
      <c r="X118" s="98"/>
      <c r="Y118" s="98"/>
      <c r="Z118" s="98"/>
      <c r="AA118" s="98"/>
    </row>
    <row r="119" spans="1:27" ht="17.25" customHeight="1">
      <c r="A119" s="98"/>
      <c r="B119" s="98"/>
      <c r="C119" s="98"/>
      <c r="D119" s="98"/>
      <c r="E119" s="98"/>
      <c r="F119" s="98"/>
      <c r="G119" s="98"/>
      <c r="H119" s="232"/>
      <c r="I119" s="232"/>
      <c r="J119" s="232"/>
      <c r="K119" s="98"/>
      <c r="L119" s="98"/>
      <c r="M119" s="98"/>
      <c r="N119" s="98"/>
      <c r="O119" s="98"/>
      <c r="P119" s="98"/>
      <c r="Q119" s="98"/>
      <c r="R119" s="98"/>
      <c r="S119" s="98"/>
      <c r="T119" s="98"/>
      <c r="U119" s="98"/>
      <c r="V119" s="98"/>
      <c r="W119" s="98"/>
      <c r="X119" s="98"/>
      <c r="Y119" s="98"/>
      <c r="Z119" s="98"/>
      <c r="AA119" s="98"/>
    </row>
    <row r="120" spans="1:27" ht="17.25" customHeight="1">
      <c r="A120" s="98"/>
      <c r="B120" s="98"/>
      <c r="C120" s="98"/>
      <c r="D120" s="98"/>
      <c r="E120" s="98"/>
      <c r="F120" s="98"/>
      <c r="G120" s="98"/>
      <c r="H120" s="98"/>
      <c r="I120" s="98"/>
      <c r="J120" s="98"/>
      <c r="K120" s="98"/>
      <c r="L120" s="98"/>
      <c r="M120" s="98"/>
      <c r="N120" s="98"/>
      <c r="O120" s="98"/>
      <c r="P120" s="98"/>
      <c r="Q120" s="98"/>
      <c r="R120" s="98"/>
      <c r="S120" s="98"/>
      <c r="T120" s="98"/>
      <c r="U120" s="98"/>
      <c r="V120" s="98"/>
      <c r="W120" s="98"/>
      <c r="X120" s="98"/>
      <c r="Y120" s="98"/>
      <c r="Z120" s="98"/>
      <c r="AA120" s="98"/>
    </row>
    <row r="121" spans="1:27" ht="17.25" customHeight="1">
      <c r="A121" s="98"/>
      <c r="B121" s="98"/>
      <c r="C121" s="98"/>
      <c r="D121" s="98"/>
      <c r="E121" s="98"/>
      <c r="F121" s="98"/>
      <c r="G121" s="98"/>
      <c r="H121" s="98"/>
      <c r="I121" s="98"/>
      <c r="J121" s="98"/>
      <c r="K121" s="98"/>
      <c r="L121" s="98"/>
      <c r="M121" s="98"/>
      <c r="N121" s="98"/>
      <c r="O121" s="98"/>
      <c r="P121" s="98"/>
      <c r="Q121" s="98"/>
      <c r="R121" s="98"/>
      <c r="S121" s="98"/>
      <c r="T121" s="98"/>
      <c r="U121" s="98"/>
      <c r="V121" s="98"/>
      <c r="W121" s="98"/>
      <c r="X121" s="98"/>
      <c r="Y121" s="98"/>
      <c r="Z121" s="98"/>
      <c r="AA121" s="98"/>
    </row>
    <row r="122" spans="1:27" ht="17.25" customHeight="1">
      <c r="A122" s="98"/>
      <c r="B122" s="98"/>
      <c r="C122" s="98"/>
      <c r="D122" s="98"/>
      <c r="E122" s="98"/>
      <c r="F122" s="98"/>
      <c r="G122" s="98"/>
      <c r="H122" s="98"/>
      <c r="I122" s="98"/>
      <c r="J122" s="98"/>
      <c r="K122" s="98"/>
      <c r="L122" s="98"/>
      <c r="M122" s="98"/>
      <c r="N122" s="98"/>
      <c r="O122" s="98"/>
      <c r="P122" s="98"/>
      <c r="Q122" s="98"/>
      <c r="R122" s="98"/>
      <c r="S122" s="98"/>
      <c r="T122" s="98"/>
      <c r="U122" s="98"/>
      <c r="V122" s="98"/>
      <c r="W122" s="98"/>
      <c r="X122" s="98"/>
      <c r="Y122" s="98"/>
      <c r="Z122" s="98"/>
      <c r="AA122" s="98"/>
    </row>
    <row r="123" spans="1:27" ht="17.25" customHeight="1">
      <c r="A123" s="98"/>
      <c r="B123" s="98"/>
      <c r="C123" s="98"/>
      <c r="D123" s="98"/>
      <c r="E123" s="98"/>
      <c r="F123" s="98"/>
      <c r="G123" s="98"/>
      <c r="H123" s="98"/>
      <c r="I123" s="98"/>
      <c r="J123" s="98"/>
      <c r="K123" s="98"/>
      <c r="L123" s="98"/>
      <c r="M123" s="98"/>
      <c r="N123" s="98"/>
      <c r="O123" s="98"/>
      <c r="P123" s="98"/>
      <c r="Q123" s="98"/>
      <c r="R123" s="98"/>
      <c r="S123" s="98"/>
      <c r="T123" s="98"/>
      <c r="U123" s="98"/>
      <c r="V123" s="98"/>
      <c r="W123" s="98"/>
      <c r="X123" s="98"/>
      <c r="Y123" s="98"/>
      <c r="Z123" s="98"/>
      <c r="AA123" s="98"/>
    </row>
    <row r="124" spans="1:27" ht="17.25" customHeight="1">
      <c r="A124" s="98"/>
      <c r="B124" s="98"/>
      <c r="C124" s="98"/>
      <c r="D124" s="98"/>
      <c r="E124" s="98"/>
      <c r="F124" s="98"/>
      <c r="G124" s="98"/>
      <c r="H124" s="98"/>
      <c r="I124" s="98"/>
      <c r="J124" s="98"/>
      <c r="K124" s="98"/>
      <c r="L124" s="98"/>
      <c r="M124" s="98"/>
      <c r="N124" s="98"/>
      <c r="O124" s="98"/>
      <c r="P124" s="98"/>
      <c r="Q124" s="98"/>
      <c r="R124" s="98"/>
      <c r="S124" s="98"/>
      <c r="T124" s="98"/>
      <c r="U124" s="98"/>
      <c r="V124" s="98"/>
      <c r="W124" s="98"/>
      <c r="X124" s="98"/>
      <c r="Y124" s="98"/>
      <c r="Z124" s="98"/>
      <c r="AA124" s="98"/>
    </row>
    <row r="125" spans="1:27" ht="17.25" customHeight="1">
      <c r="A125" s="98"/>
      <c r="B125" s="98"/>
      <c r="C125" s="98"/>
      <c r="D125" s="98"/>
      <c r="E125" s="98"/>
      <c r="F125" s="98"/>
      <c r="G125" s="98"/>
      <c r="H125" s="98"/>
      <c r="I125" s="98"/>
      <c r="J125" s="98"/>
      <c r="K125" s="98"/>
      <c r="L125" s="98"/>
      <c r="M125" s="98"/>
      <c r="N125" s="98"/>
      <c r="O125" s="98"/>
      <c r="P125" s="98"/>
      <c r="Q125" s="98"/>
      <c r="R125" s="98"/>
      <c r="S125" s="98"/>
      <c r="T125" s="98"/>
      <c r="U125" s="98"/>
      <c r="V125" s="98"/>
      <c r="W125" s="98"/>
      <c r="X125" s="98"/>
      <c r="Y125" s="98"/>
      <c r="Z125" s="98"/>
      <c r="AA125" s="98"/>
    </row>
    <row r="126" spans="1:27" ht="17.25" customHeight="1">
      <c r="A126" s="98"/>
      <c r="B126" s="98"/>
      <c r="C126" s="98"/>
      <c r="D126" s="98"/>
      <c r="E126" s="98"/>
      <c r="F126" s="98"/>
      <c r="G126" s="98"/>
      <c r="H126" s="98"/>
      <c r="I126" s="98"/>
      <c r="J126" s="98"/>
      <c r="K126" s="98"/>
      <c r="L126" s="98"/>
      <c r="M126" s="98"/>
      <c r="N126" s="98"/>
      <c r="O126" s="98"/>
      <c r="P126" s="98"/>
      <c r="Q126" s="98"/>
      <c r="R126" s="98"/>
      <c r="S126" s="98"/>
      <c r="T126" s="98"/>
      <c r="U126" s="98"/>
      <c r="V126" s="98"/>
      <c r="W126" s="98"/>
      <c r="X126" s="98"/>
      <c r="Y126" s="98"/>
      <c r="Z126" s="98"/>
      <c r="AA126" s="98"/>
    </row>
    <row r="127" spans="1:27" ht="17.25" customHeight="1">
      <c r="A127" s="98"/>
      <c r="B127" s="98"/>
      <c r="C127" s="98"/>
      <c r="D127" s="98"/>
      <c r="E127" s="98"/>
      <c r="F127" s="98"/>
      <c r="G127" s="98"/>
      <c r="H127" s="98"/>
      <c r="I127" s="98"/>
      <c r="J127" s="98"/>
      <c r="K127" s="98"/>
      <c r="L127" s="98"/>
      <c r="M127" s="98"/>
      <c r="N127" s="98"/>
      <c r="O127" s="98"/>
      <c r="P127" s="98"/>
      <c r="Q127" s="98"/>
      <c r="R127" s="98"/>
      <c r="S127" s="98"/>
      <c r="T127" s="98"/>
      <c r="U127" s="98"/>
      <c r="V127" s="98"/>
      <c r="W127" s="98"/>
      <c r="X127" s="98"/>
      <c r="Y127" s="98"/>
      <c r="Z127" s="98"/>
      <c r="AA127" s="98"/>
    </row>
    <row r="128" spans="1:27" ht="17.25" customHeight="1">
      <c r="A128" s="98"/>
      <c r="B128" s="98"/>
      <c r="C128" s="98"/>
      <c r="D128" s="98"/>
      <c r="E128" s="98"/>
      <c r="F128" s="98"/>
      <c r="G128" s="98"/>
      <c r="H128" s="98"/>
      <c r="I128" s="98"/>
      <c r="J128" s="98"/>
      <c r="K128" s="98"/>
      <c r="L128" s="98"/>
      <c r="M128" s="98"/>
      <c r="N128" s="98"/>
      <c r="O128" s="98"/>
      <c r="P128" s="98"/>
      <c r="Q128" s="98"/>
      <c r="R128" s="98"/>
      <c r="S128" s="98"/>
      <c r="T128" s="98"/>
      <c r="U128" s="98"/>
      <c r="V128" s="98"/>
      <c r="W128" s="98"/>
      <c r="X128" s="98"/>
      <c r="Y128" s="98"/>
      <c r="Z128" s="98"/>
      <c r="AA128" s="98"/>
    </row>
    <row r="129" spans="1:27" ht="17.25" customHeight="1">
      <c r="A129" s="98"/>
      <c r="B129" s="98"/>
      <c r="C129" s="98"/>
      <c r="D129" s="98"/>
      <c r="E129" s="98"/>
      <c r="F129" s="98"/>
      <c r="G129" s="98"/>
      <c r="H129" s="98"/>
      <c r="I129" s="98"/>
      <c r="J129" s="98"/>
      <c r="K129" s="98"/>
      <c r="L129" s="98"/>
      <c r="M129" s="98"/>
      <c r="N129" s="98"/>
      <c r="O129" s="98"/>
      <c r="P129" s="98"/>
      <c r="Q129" s="98"/>
      <c r="R129" s="98"/>
      <c r="S129" s="98"/>
      <c r="T129" s="98"/>
      <c r="U129" s="98"/>
      <c r="V129" s="98"/>
      <c r="W129" s="98"/>
      <c r="X129" s="98"/>
      <c r="Y129" s="98"/>
      <c r="Z129" s="98"/>
      <c r="AA129" s="98"/>
    </row>
    <row r="130" spans="1:27" ht="17.25" customHeight="1">
      <c r="A130" s="98"/>
      <c r="B130" s="98"/>
      <c r="C130" s="98"/>
      <c r="D130" s="98"/>
      <c r="E130" s="98"/>
      <c r="F130" s="98"/>
      <c r="G130" s="98"/>
      <c r="H130" s="98"/>
      <c r="I130" s="98"/>
      <c r="J130" s="98"/>
      <c r="K130" s="98"/>
      <c r="L130" s="98"/>
      <c r="M130" s="98"/>
      <c r="N130" s="98"/>
      <c r="O130" s="98"/>
      <c r="P130" s="98"/>
      <c r="Q130" s="98"/>
      <c r="R130" s="98"/>
      <c r="S130" s="98"/>
      <c r="T130" s="98"/>
      <c r="U130" s="98"/>
      <c r="V130" s="98"/>
      <c r="W130" s="98"/>
      <c r="X130" s="98"/>
      <c r="Y130" s="98"/>
      <c r="Z130" s="98"/>
      <c r="AA130" s="98"/>
    </row>
    <row r="131" spans="1:27" ht="17.25" customHeight="1">
      <c r="A131" s="98"/>
      <c r="B131" s="98"/>
      <c r="C131" s="98"/>
      <c r="D131" s="98"/>
      <c r="E131" s="98"/>
      <c r="F131" s="98"/>
      <c r="G131" s="98"/>
      <c r="H131" s="98"/>
      <c r="I131" s="98"/>
      <c r="J131" s="98"/>
      <c r="K131" s="98"/>
      <c r="L131" s="98"/>
      <c r="M131" s="98"/>
      <c r="N131" s="98"/>
      <c r="O131" s="98"/>
      <c r="P131" s="98"/>
      <c r="Q131" s="98"/>
      <c r="R131" s="98"/>
      <c r="S131" s="98"/>
      <c r="T131" s="98"/>
      <c r="U131" s="98"/>
      <c r="V131" s="98"/>
      <c r="W131" s="98"/>
      <c r="X131" s="98"/>
      <c r="Y131" s="98"/>
      <c r="Z131" s="98"/>
      <c r="AA131" s="98"/>
    </row>
    <row r="132" spans="1:27" ht="17.25" customHeight="1">
      <c r="A132" s="98"/>
      <c r="B132" s="98"/>
      <c r="C132" s="98"/>
      <c r="D132" s="98"/>
      <c r="E132" s="98"/>
      <c r="F132" s="98"/>
      <c r="G132" s="98"/>
      <c r="H132" s="98"/>
      <c r="I132" s="98"/>
      <c r="J132" s="98"/>
      <c r="K132" s="98"/>
      <c r="L132" s="98"/>
      <c r="M132" s="98"/>
      <c r="N132" s="98"/>
      <c r="O132" s="98"/>
      <c r="P132" s="98"/>
      <c r="Q132" s="98"/>
      <c r="R132" s="98"/>
      <c r="S132" s="98"/>
      <c r="T132" s="98"/>
      <c r="U132" s="98"/>
      <c r="V132" s="98"/>
      <c r="W132" s="98"/>
      <c r="X132" s="98"/>
      <c r="Y132" s="98"/>
      <c r="Z132" s="98"/>
      <c r="AA132" s="98"/>
    </row>
    <row r="133" spans="1:27" ht="17.25" customHeight="1">
      <c r="A133" s="98"/>
      <c r="B133" s="98"/>
      <c r="C133" s="98"/>
      <c r="D133" s="98"/>
      <c r="E133" s="98"/>
      <c r="F133" s="98"/>
      <c r="G133" s="98"/>
      <c r="H133" s="98"/>
      <c r="I133" s="98"/>
      <c r="J133" s="98"/>
      <c r="K133" s="98"/>
      <c r="L133" s="98"/>
      <c r="M133" s="98"/>
      <c r="N133" s="98"/>
      <c r="O133" s="98"/>
      <c r="P133" s="98"/>
      <c r="Q133" s="98"/>
      <c r="R133" s="98"/>
      <c r="S133" s="98"/>
      <c r="T133" s="98"/>
      <c r="U133" s="98"/>
      <c r="V133" s="98"/>
      <c r="W133" s="98"/>
      <c r="X133" s="98"/>
      <c r="Y133" s="98"/>
      <c r="Z133" s="98"/>
      <c r="AA133" s="98"/>
    </row>
    <row r="134" spans="1:27" ht="17.25" customHeight="1">
      <c r="A134" s="98"/>
      <c r="B134" s="98"/>
      <c r="C134" s="98"/>
      <c r="D134" s="98"/>
      <c r="E134" s="98"/>
      <c r="F134" s="98"/>
      <c r="G134" s="98"/>
      <c r="H134" s="98"/>
      <c r="I134" s="98"/>
      <c r="J134" s="98"/>
      <c r="K134" s="98"/>
      <c r="L134" s="98"/>
      <c r="M134" s="98"/>
      <c r="N134" s="98"/>
      <c r="O134" s="98"/>
      <c r="P134" s="98"/>
      <c r="Q134" s="98"/>
      <c r="R134" s="98"/>
      <c r="S134" s="98"/>
      <c r="T134" s="98"/>
      <c r="U134" s="98"/>
      <c r="V134" s="98"/>
      <c r="W134" s="98"/>
      <c r="X134" s="98"/>
      <c r="Y134" s="98"/>
      <c r="Z134" s="98"/>
      <c r="AA134" s="98"/>
    </row>
    <row r="135" spans="1:27" ht="17.25" customHeight="1">
      <c r="A135" s="98"/>
      <c r="B135" s="98"/>
      <c r="C135" s="98"/>
      <c r="D135" s="98"/>
      <c r="E135" s="98"/>
      <c r="F135" s="98"/>
      <c r="G135" s="98"/>
      <c r="H135" s="98"/>
      <c r="I135" s="98"/>
      <c r="J135" s="98"/>
      <c r="K135" s="98"/>
      <c r="L135" s="98"/>
      <c r="M135" s="98"/>
      <c r="N135" s="98"/>
      <c r="O135" s="98"/>
      <c r="P135" s="98"/>
      <c r="Q135" s="98"/>
      <c r="R135" s="98"/>
      <c r="S135" s="98"/>
      <c r="T135" s="98"/>
      <c r="U135" s="98"/>
      <c r="V135" s="98"/>
      <c r="W135" s="98"/>
      <c r="X135" s="98"/>
      <c r="Y135" s="98"/>
      <c r="Z135" s="98"/>
      <c r="AA135" s="98"/>
    </row>
    <row r="136" spans="1:27" ht="17.25" customHeight="1">
      <c r="A136" s="98"/>
      <c r="B136" s="98"/>
      <c r="C136" s="98"/>
      <c r="D136" s="98"/>
      <c r="E136" s="98"/>
      <c r="F136" s="98"/>
      <c r="G136" s="98"/>
      <c r="H136" s="98"/>
      <c r="I136" s="98"/>
      <c r="J136" s="98"/>
      <c r="K136" s="98"/>
      <c r="L136" s="98"/>
      <c r="M136" s="98"/>
      <c r="N136" s="98"/>
      <c r="O136" s="98"/>
      <c r="P136" s="98"/>
      <c r="Q136" s="98"/>
      <c r="R136" s="98"/>
      <c r="S136" s="98"/>
      <c r="T136" s="98"/>
      <c r="U136" s="98"/>
      <c r="V136" s="98"/>
      <c r="W136" s="98"/>
      <c r="X136" s="98"/>
      <c r="Y136" s="98"/>
      <c r="Z136" s="98"/>
      <c r="AA136" s="98"/>
    </row>
    <row r="137" spans="1:27" ht="17.25" customHeight="1">
      <c r="A137" s="98"/>
      <c r="B137" s="98"/>
      <c r="C137" s="98"/>
      <c r="D137" s="98"/>
      <c r="E137" s="98"/>
      <c r="F137" s="98"/>
      <c r="G137" s="98"/>
      <c r="H137" s="98"/>
      <c r="I137" s="98"/>
      <c r="J137" s="98"/>
      <c r="K137" s="98"/>
      <c r="L137" s="98"/>
      <c r="M137" s="98"/>
      <c r="N137" s="98"/>
      <c r="O137" s="98"/>
      <c r="P137" s="98"/>
      <c r="Q137" s="98"/>
      <c r="R137" s="98"/>
      <c r="S137" s="98"/>
      <c r="T137" s="98"/>
      <c r="U137" s="98"/>
      <c r="V137" s="98"/>
      <c r="W137" s="98"/>
      <c r="X137" s="98"/>
      <c r="Y137" s="98"/>
      <c r="Z137" s="98"/>
      <c r="AA137" s="98"/>
    </row>
    <row r="138" spans="1:27" ht="17.25" customHeight="1">
      <c r="A138" s="98"/>
      <c r="B138" s="98"/>
      <c r="C138" s="98"/>
      <c r="D138" s="98"/>
      <c r="E138" s="98"/>
      <c r="F138" s="98"/>
      <c r="G138" s="98"/>
      <c r="H138" s="98"/>
      <c r="I138" s="98"/>
      <c r="J138" s="98"/>
      <c r="K138" s="98"/>
      <c r="L138" s="98"/>
      <c r="M138" s="98"/>
      <c r="N138" s="98"/>
      <c r="O138" s="98"/>
      <c r="P138" s="98"/>
      <c r="Q138" s="98"/>
      <c r="R138" s="98"/>
      <c r="S138" s="98"/>
      <c r="T138" s="98"/>
      <c r="U138" s="98"/>
      <c r="V138" s="98"/>
      <c r="W138" s="98"/>
      <c r="X138" s="98"/>
      <c r="Y138" s="98"/>
      <c r="Z138" s="98"/>
      <c r="AA138" s="98"/>
    </row>
    <row r="139" spans="1:27" ht="17.25" customHeight="1">
      <c r="A139" s="98"/>
      <c r="B139" s="98"/>
      <c r="C139" s="98"/>
      <c r="D139" s="98"/>
      <c r="E139" s="98"/>
      <c r="F139" s="98"/>
      <c r="G139" s="98"/>
      <c r="H139" s="98"/>
      <c r="I139" s="98"/>
      <c r="J139" s="98"/>
      <c r="K139" s="98"/>
      <c r="L139" s="98"/>
      <c r="M139" s="98"/>
      <c r="N139" s="98"/>
      <c r="O139" s="98"/>
      <c r="P139" s="98"/>
      <c r="Q139" s="98"/>
      <c r="R139" s="98"/>
      <c r="S139" s="98"/>
      <c r="T139" s="98"/>
      <c r="U139" s="98"/>
      <c r="V139" s="98"/>
      <c r="W139" s="98"/>
      <c r="X139" s="98"/>
      <c r="Y139" s="98"/>
      <c r="Z139" s="98"/>
      <c r="AA139" s="98"/>
    </row>
    <row r="140" spans="1:27" ht="17.25" customHeight="1">
      <c r="A140" s="98"/>
      <c r="B140" s="98"/>
      <c r="C140" s="98"/>
      <c r="D140" s="98"/>
      <c r="E140" s="98"/>
      <c r="F140" s="98"/>
      <c r="G140" s="98"/>
      <c r="H140" s="98"/>
      <c r="I140" s="98"/>
      <c r="J140" s="98"/>
      <c r="K140" s="98"/>
      <c r="L140" s="98"/>
      <c r="M140" s="98"/>
      <c r="N140" s="98"/>
      <c r="O140" s="98"/>
      <c r="P140" s="98"/>
      <c r="Q140" s="98"/>
      <c r="R140" s="98"/>
      <c r="S140" s="98"/>
      <c r="T140" s="98"/>
      <c r="U140" s="98"/>
      <c r="V140" s="98"/>
      <c r="W140" s="98"/>
      <c r="X140" s="98"/>
      <c r="Y140" s="98"/>
      <c r="Z140" s="98"/>
      <c r="AA140" s="98"/>
    </row>
    <row r="141" spans="1:27" ht="17.25" customHeight="1">
      <c r="A141" s="98"/>
      <c r="B141" s="98"/>
      <c r="C141" s="98"/>
      <c r="D141" s="98"/>
      <c r="E141" s="98"/>
      <c r="F141" s="98"/>
      <c r="G141" s="98"/>
      <c r="H141" s="98"/>
      <c r="I141" s="98"/>
      <c r="J141" s="98"/>
      <c r="K141" s="98"/>
      <c r="L141" s="98"/>
      <c r="M141" s="98"/>
      <c r="N141" s="98"/>
      <c r="O141" s="98"/>
      <c r="P141" s="98"/>
      <c r="Q141" s="98"/>
      <c r="R141" s="98"/>
      <c r="S141" s="98"/>
      <c r="T141" s="98"/>
      <c r="U141" s="98"/>
      <c r="V141" s="98"/>
      <c r="W141" s="98"/>
      <c r="X141" s="98"/>
      <c r="Y141" s="98"/>
      <c r="Z141" s="98"/>
      <c r="AA141" s="98"/>
    </row>
    <row r="142" spans="1:27" ht="17.25" customHeight="1">
      <c r="A142" s="98"/>
      <c r="B142" s="98"/>
      <c r="C142" s="98"/>
      <c r="D142" s="98"/>
      <c r="E142" s="98"/>
      <c r="F142" s="98"/>
      <c r="G142" s="98"/>
      <c r="H142" s="98"/>
      <c r="I142" s="98"/>
      <c r="J142" s="98"/>
      <c r="K142" s="98"/>
      <c r="L142" s="98"/>
      <c r="M142" s="98"/>
      <c r="N142" s="98"/>
      <c r="O142" s="98"/>
      <c r="P142" s="98"/>
      <c r="Q142" s="98"/>
      <c r="R142" s="98"/>
      <c r="S142" s="98"/>
      <c r="T142" s="98"/>
      <c r="U142" s="98"/>
      <c r="V142" s="98"/>
      <c r="W142" s="98"/>
      <c r="X142" s="98"/>
      <c r="Y142" s="98"/>
      <c r="Z142" s="98"/>
      <c r="AA142" s="98"/>
    </row>
    <row r="143" spans="1:27" ht="17.25" customHeight="1">
      <c r="A143" s="98"/>
      <c r="B143" s="98"/>
      <c r="C143" s="98"/>
      <c r="D143" s="98"/>
      <c r="E143" s="98"/>
      <c r="F143" s="98"/>
      <c r="G143" s="98"/>
      <c r="H143" s="98"/>
      <c r="I143" s="98"/>
      <c r="J143" s="98"/>
      <c r="K143" s="98"/>
      <c r="L143" s="98"/>
      <c r="M143" s="98"/>
      <c r="N143" s="98"/>
      <c r="O143" s="98"/>
      <c r="P143" s="98"/>
      <c r="Q143" s="98"/>
      <c r="R143" s="98"/>
      <c r="S143" s="98"/>
      <c r="T143" s="98"/>
      <c r="U143" s="98"/>
      <c r="V143" s="98"/>
      <c r="W143" s="98"/>
      <c r="X143" s="98"/>
      <c r="Y143" s="98"/>
      <c r="Z143" s="98"/>
      <c r="AA143" s="98"/>
    </row>
    <row r="144" spans="1:27" ht="17.25" customHeight="1">
      <c r="A144" s="98"/>
      <c r="B144" s="98"/>
      <c r="C144" s="98"/>
      <c r="D144" s="98"/>
      <c r="E144" s="98"/>
      <c r="F144" s="98"/>
      <c r="G144" s="98"/>
      <c r="H144" s="98"/>
      <c r="I144" s="98"/>
      <c r="J144" s="98"/>
      <c r="K144" s="98"/>
      <c r="L144" s="98"/>
      <c r="M144" s="98"/>
      <c r="N144" s="98"/>
      <c r="O144" s="98"/>
      <c r="P144" s="98"/>
      <c r="Q144" s="98"/>
      <c r="R144" s="98"/>
      <c r="S144" s="98"/>
      <c r="T144" s="98"/>
      <c r="U144" s="98"/>
      <c r="V144" s="98"/>
      <c r="W144" s="98"/>
      <c r="X144" s="98"/>
      <c r="Y144" s="98"/>
      <c r="Z144" s="98"/>
      <c r="AA144" s="98"/>
    </row>
    <row r="145" spans="1:27" ht="17.25" customHeight="1">
      <c r="A145" s="98"/>
      <c r="B145" s="98"/>
      <c r="C145" s="98"/>
      <c r="D145" s="98"/>
      <c r="E145" s="98"/>
      <c r="F145" s="98"/>
      <c r="G145" s="98"/>
      <c r="H145" s="98"/>
      <c r="I145" s="98"/>
      <c r="J145" s="98"/>
      <c r="K145" s="98"/>
      <c r="L145" s="98"/>
      <c r="M145" s="98"/>
      <c r="N145" s="98"/>
      <c r="O145" s="98"/>
      <c r="P145" s="98"/>
      <c r="Q145" s="98"/>
      <c r="R145" s="98"/>
      <c r="S145" s="98"/>
      <c r="T145" s="98"/>
      <c r="U145" s="98"/>
      <c r="V145" s="98"/>
      <c r="W145" s="98"/>
      <c r="X145" s="98"/>
      <c r="Y145" s="98"/>
      <c r="Z145" s="98"/>
      <c r="AA145" s="98"/>
    </row>
    <row r="146" spans="1:27" ht="17.25" customHeight="1">
      <c r="A146" s="98"/>
      <c r="B146" s="98"/>
      <c r="C146" s="98"/>
      <c r="D146" s="98"/>
      <c r="E146" s="98"/>
      <c r="F146" s="98"/>
      <c r="G146" s="98"/>
      <c r="H146" s="98"/>
      <c r="I146" s="98"/>
      <c r="J146" s="98"/>
      <c r="K146" s="98"/>
      <c r="L146" s="98"/>
      <c r="M146" s="98"/>
      <c r="N146" s="98"/>
      <c r="O146" s="98"/>
      <c r="P146" s="98"/>
      <c r="Q146" s="98"/>
      <c r="R146" s="98"/>
      <c r="S146" s="98"/>
      <c r="T146" s="98"/>
      <c r="U146" s="98"/>
      <c r="V146" s="98"/>
      <c r="W146" s="98"/>
      <c r="X146" s="98"/>
      <c r="Y146" s="98"/>
      <c r="Z146" s="98"/>
      <c r="AA146" s="98"/>
    </row>
    <row r="147" spans="1:27" ht="17.25" customHeight="1">
      <c r="A147" s="98"/>
      <c r="B147" s="98"/>
      <c r="C147" s="98"/>
      <c r="D147" s="98"/>
      <c r="E147" s="98"/>
      <c r="F147" s="98"/>
      <c r="G147" s="98"/>
      <c r="H147" s="98"/>
      <c r="I147" s="98"/>
      <c r="J147" s="98"/>
      <c r="K147" s="98"/>
      <c r="L147" s="98"/>
      <c r="M147" s="98"/>
      <c r="N147" s="98"/>
      <c r="O147" s="98"/>
      <c r="P147" s="98"/>
      <c r="Q147" s="98"/>
      <c r="R147" s="98"/>
      <c r="S147" s="98"/>
      <c r="T147" s="98"/>
      <c r="U147" s="98"/>
      <c r="V147" s="98"/>
      <c r="W147" s="98"/>
      <c r="X147" s="98"/>
      <c r="Y147" s="98"/>
      <c r="Z147" s="98"/>
      <c r="AA147" s="98"/>
    </row>
    <row r="148" spans="1:27" ht="15" customHeight="1">
      <c r="A148" s="98"/>
      <c r="B148" s="98"/>
      <c r="C148" s="98"/>
      <c r="D148" s="98"/>
      <c r="E148" s="98"/>
      <c r="F148" s="98"/>
      <c r="G148" s="98"/>
      <c r="H148" s="98"/>
      <c r="I148" s="98"/>
      <c r="J148" s="98"/>
      <c r="K148" s="98"/>
      <c r="L148" s="98"/>
      <c r="M148" s="98"/>
      <c r="N148" s="98"/>
      <c r="O148" s="98"/>
      <c r="P148" s="98"/>
      <c r="Q148" s="98"/>
      <c r="R148" s="98"/>
      <c r="S148" s="98"/>
      <c r="T148" s="98"/>
      <c r="U148" s="98"/>
      <c r="V148" s="98"/>
      <c r="W148" s="98"/>
      <c r="X148" s="98"/>
      <c r="Y148" s="98"/>
      <c r="Z148" s="98"/>
      <c r="AA148" s="98"/>
    </row>
    <row r="149" spans="1:27" ht="17.25" customHeight="1">
      <c r="A149" s="98"/>
      <c r="B149" s="98"/>
      <c r="C149" s="98"/>
      <c r="D149" s="98"/>
      <c r="E149" s="98"/>
      <c r="F149" s="98"/>
      <c r="G149" s="98"/>
      <c r="H149" s="98"/>
      <c r="I149" s="98"/>
      <c r="J149" s="98"/>
      <c r="K149" s="98"/>
      <c r="L149" s="98"/>
      <c r="M149" s="98"/>
      <c r="N149" s="98"/>
      <c r="O149" s="98"/>
      <c r="P149" s="98"/>
      <c r="Q149" s="98"/>
      <c r="R149" s="98"/>
      <c r="S149" s="98"/>
      <c r="T149" s="98"/>
      <c r="U149" s="98"/>
      <c r="V149" s="98"/>
      <c r="W149" s="98"/>
      <c r="X149" s="98"/>
      <c r="Y149" s="98"/>
      <c r="Z149" s="98"/>
      <c r="AA149" s="98"/>
    </row>
    <row r="150" spans="1:27" ht="17.25" customHeight="1">
      <c r="A150" s="98"/>
      <c r="B150" s="98"/>
      <c r="C150" s="98"/>
      <c r="D150" s="98"/>
      <c r="E150" s="98"/>
      <c r="F150" s="98"/>
      <c r="G150" s="98"/>
      <c r="H150" s="98"/>
      <c r="I150" s="98"/>
      <c r="J150" s="98"/>
      <c r="K150" s="98"/>
      <c r="L150" s="98"/>
      <c r="M150" s="98"/>
      <c r="N150" s="98"/>
      <c r="O150" s="98"/>
      <c r="P150" s="98"/>
      <c r="Q150" s="98"/>
      <c r="R150" s="98"/>
      <c r="S150" s="98"/>
      <c r="T150" s="98"/>
      <c r="U150" s="98"/>
      <c r="V150" s="98"/>
      <c r="W150" s="98"/>
      <c r="X150" s="98"/>
      <c r="Y150" s="98"/>
      <c r="Z150" s="98"/>
      <c r="AA150" s="98"/>
    </row>
    <row r="151" spans="1:27" ht="17.25" customHeight="1">
      <c r="A151" s="98"/>
      <c r="B151" s="98"/>
      <c r="C151" s="98"/>
      <c r="D151" s="98"/>
      <c r="E151" s="98"/>
      <c r="F151" s="98"/>
      <c r="G151" s="98"/>
      <c r="H151" s="98"/>
      <c r="I151" s="98"/>
      <c r="J151" s="98"/>
      <c r="K151" s="98"/>
      <c r="L151" s="98"/>
      <c r="M151" s="98"/>
      <c r="N151" s="98"/>
      <c r="O151" s="98"/>
      <c r="P151" s="98"/>
      <c r="Q151" s="98"/>
      <c r="R151" s="98"/>
      <c r="S151" s="98"/>
      <c r="T151" s="98"/>
      <c r="U151" s="98"/>
      <c r="V151" s="98"/>
      <c r="W151" s="98"/>
      <c r="X151" s="98"/>
      <c r="Y151" s="98"/>
      <c r="Z151" s="98"/>
      <c r="AA151" s="98"/>
    </row>
    <row r="152" spans="1:27" ht="17.25" customHeight="1">
      <c r="A152" s="98"/>
      <c r="B152" s="98"/>
      <c r="C152" s="98"/>
      <c r="D152" s="98"/>
      <c r="E152" s="98"/>
      <c r="F152" s="98"/>
      <c r="G152" s="98"/>
      <c r="H152" s="98"/>
      <c r="I152" s="98"/>
      <c r="J152" s="98"/>
      <c r="K152" s="98"/>
      <c r="L152" s="98"/>
      <c r="M152" s="98"/>
      <c r="N152" s="98"/>
      <c r="O152" s="98"/>
      <c r="P152" s="98"/>
      <c r="Q152" s="98"/>
      <c r="R152" s="98"/>
      <c r="S152" s="98"/>
      <c r="T152" s="98"/>
      <c r="U152" s="98"/>
      <c r="V152" s="98"/>
      <c r="W152" s="98"/>
      <c r="X152" s="98"/>
      <c r="Y152" s="98"/>
      <c r="Z152" s="98"/>
      <c r="AA152" s="98"/>
    </row>
    <row r="153" spans="1:27" ht="17.25" customHeight="1">
      <c r="A153" s="98"/>
      <c r="B153" s="98"/>
      <c r="C153" s="98"/>
      <c r="D153" s="98"/>
      <c r="E153" s="98"/>
      <c r="F153" s="98"/>
      <c r="G153" s="98"/>
      <c r="H153" s="98"/>
      <c r="I153" s="98"/>
      <c r="J153" s="98"/>
      <c r="K153" s="98"/>
      <c r="L153" s="98"/>
      <c r="M153" s="98"/>
      <c r="N153" s="98"/>
      <c r="O153" s="98"/>
      <c r="P153" s="98"/>
      <c r="Q153" s="98"/>
      <c r="R153" s="98"/>
      <c r="S153" s="98"/>
      <c r="T153" s="98"/>
      <c r="U153" s="98"/>
      <c r="V153" s="98"/>
      <c r="W153" s="98"/>
      <c r="X153" s="98"/>
      <c r="Y153" s="98"/>
      <c r="Z153" s="98"/>
      <c r="AA153" s="98"/>
    </row>
    <row r="154" spans="1:27" ht="17.25" customHeight="1">
      <c r="A154" s="98"/>
      <c r="B154" s="98"/>
      <c r="C154" s="98"/>
      <c r="D154" s="98"/>
      <c r="E154" s="98"/>
      <c r="F154" s="98"/>
      <c r="G154" s="98"/>
      <c r="H154" s="98"/>
      <c r="I154" s="98"/>
      <c r="J154" s="98"/>
      <c r="K154" s="98"/>
      <c r="L154" s="98"/>
      <c r="M154" s="98"/>
      <c r="N154" s="98"/>
      <c r="O154" s="98"/>
      <c r="P154" s="98"/>
      <c r="Q154" s="98"/>
      <c r="R154" s="98"/>
      <c r="S154" s="98"/>
      <c r="T154" s="98"/>
      <c r="U154" s="98"/>
      <c r="V154" s="98"/>
      <c r="W154" s="98"/>
      <c r="X154" s="98"/>
      <c r="Y154" s="98"/>
      <c r="Z154" s="98"/>
      <c r="AA154" s="98"/>
    </row>
    <row r="155" spans="1:27" ht="17.25" customHeight="1">
      <c r="A155" s="98"/>
      <c r="B155" s="98"/>
      <c r="C155" s="98"/>
      <c r="D155" s="98"/>
      <c r="E155" s="98"/>
      <c r="F155" s="98"/>
      <c r="G155" s="98"/>
      <c r="H155" s="98"/>
      <c r="I155" s="98"/>
      <c r="J155" s="98"/>
      <c r="K155" s="98"/>
      <c r="L155" s="98"/>
      <c r="M155" s="98"/>
      <c r="N155" s="98"/>
      <c r="O155" s="98"/>
      <c r="P155" s="98"/>
      <c r="Q155" s="98"/>
      <c r="R155" s="98"/>
      <c r="S155" s="98"/>
      <c r="T155" s="98"/>
      <c r="U155" s="98"/>
      <c r="V155" s="98"/>
      <c r="W155" s="98"/>
      <c r="X155" s="98"/>
      <c r="Y155" s="98"/>
      <c r="Z155" s="98"/>
      <c r="AA155" s="98"/>
    </row>
    <row r="156" spans="1:27" ht="17.25" customHeight="1">
      <c r="A156" s="98"/>
      <c r="B156" s="98"/>
      <c r="C156" s="98"/>
      <c r="D156" s="98"/>
      <c r="E156" s="98"/>
      <c r="F156" s="98"/>
      <c r="G156" s="98"/>
      <c r="H156" s="98"/>
      <c r="I156" s="98"/>
      <c r="J156" s="98"/>
      <c r="K156" s="98"/>
      <c r="L156" s="98"/>
      <c r="M156" s="98"/>
      <c r="N156" s="98"/>
      <c r="O156" s="98"/>
      <c r="P156" s="98"/>
      <c r="Q156" s="98"/>
      <c r="R156" s="98"/>
      <c r="S156" s="98"/>
      <c r="T156" s="98"/>
      <c r="U156" s="98"/>
      <c r="V156" s="98"/>
      <c r="W156" s="98"/>
      <c r="X156" s="98"/>
      <c r="Y156" s="98"/>
      <c r="Z156" s="98"/>
      <c r="AA156" s="98"/>
    </row>
    <row r="157" spans="1:27" ht="17.25" customHeight="1">
      <c r="A157" s="98"/>
      <c r="B157" s="98"/>
      <c r="C157" s="98"/>
      <c r="D157" s="98"/>
      <c r="E157" s="98"/>
      <c r="F157" s="98"/>
      <c r="G157" s="98"/>
      <c r="H157" s="98"/>
      <c r="I157" s="98"/>
      <c r="J157" s="98"/>
      <c r="K157" s="98"/>
      <c r="L157" s="98"/>
      <c r="M157" s="98"/>
      <c r="N157" s="98"/>
      <c r="O157" s="98"/>
      <c r="P157" s="98"/>
      <c r="Q157" s="98"/>
      <c r="R157" s="98"/>
      <c r="S157" s="98"/>
      <c r="T157" s="98"/>
      <c r="U157" s="98"/>
      <c r="V157" s="98"/>
      <c r="W157" s="98"/>
      <c r="X157" s="98"/>
      <c r="Y157" s="98"/>
      <c r="Z157" s="98"/>
      <c r="AA157" s="98"/>
    </row>
    <row r="158" spans="1:27" ht="17.25" customHeight="1">
      <c r="A158" s="98"/>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c r="AA158" s="98"/>
    </row>
    <row r="159" spans="1:27" ht="17.25" customHeight="1">
      <c r="A159" s="98"/>
      <c r="B159" s="98"/>
      <c r="C159" s="98"/>
      <c r="D159" s="98"/>
      <c r="E159" s="98"/>
      <c r="F159" s="98"/>
      <c r="G159" s="98"/>
      <c r="H159" s="98"/>
      <c r="I159" s="98"/>
      <c r="J159" s="98"/>
      <c r="K159" s="98"/>
      <c r="L159" s="98"/>
      <c r="M159" s="98"/>
      <c r="N159" s="98"/>
      <c r="O159" s="98"/>
      <c r="P159" s="98"/>
      <c r="Q159" s="98"/>
      <c r="R159" s="98"/>
      <c r="S159" s="98"/>
      <c r="T159" s="98"/>
      <c r="U159" s="98"/>
      <c r="V159" s="98"/>
      <c r="W159" s="98"/>
      <c r="X159" s="98"/>
      <c r="Y159" s="98"/>
      <c r="Z159" s="98"/>
      <c r="AA159" s="98"/>
    </row>
    <row r="160" spans="1:27" ht="17.25" customHeight="1">
      <c r="A160" s="98"/>
      <c r="B160" s="98"/>
      <c r="C160" s="98"/>
      <c r="D160" s="98"/>
      <c r="E160" s="98"/>
      <c r="F160" s="98"/>
      <c r="G160" s="98"/>
      <c r="H160" s="98"/>
      <c r="I160" s="98"/>
      <c r="J160" s="98"/>
      <c r="K160" s="98"/>
      <c r="L160" s="98"/>
      <c r="M160" s="98"/>
      <c r="N160" s="98"/>
      <c r="O160" s="98"/>
      <c r="P160" s="98"/>
      <c r="Q160" s="98"/>
      <c r="R160" s="98"/>
      <c r="S160" s="98"/>
      <c r="T160" s="98"/>
      <c r="U160" s="98"/>
      <c r="V160" s="98"/>
      <c r="W160" s="98"/>
      <c r="X160" s="98"/>
      <c r="Y160" s="98"/>
      <c r="Z160" s="98"/>
      <c r="AA160" s="98"/>
    </row>
    <row r="161" spans="1:27">
      <c r="A161" s="98"/>
      <c r="B161" s="98"/>
      <c r="C161" s="98"/>
      <c r="D161" s="98"/>
      <c r="E161" s="98"/>
      <c r="F161" s="98"/>
      <c r="G161" s="98"/>
      <c r="H161" s="98"/>
      <c r="I161" s="98"/>
      <c r="J161" s="98"/>
      <c r="K161" s="98"/>
      <c r="L161" s="98"/>
      <c r="M161" s="98"/>
      <c r="N161" s="98"/>
      <c r="O161" s="98"/>
      <c r="P161" s="98"/>
      <c r="Q161" s="98"/>
      <c r="R161" s="98"/>
      <c r="S161" s="98"/>
      <c r="T161" s="98"/>
      <c r="U161" s="98"/>
      <c r="V161" s="98"/>
      <c r="W161" s="98"/>
      <c r="X161" s="98"/>
      <c r="Y161" s="98"/>
      <c r="Z161" s="98"/>
      <c r="AA161" s="98"/>
    </row>
    <row r="162" spans="1:27" ht="17.25" customHeight="1"/>
    <row r="169" spans="1:27" ht="17.25" customHeight="1"/>
  </sheetData>
  <sheetProtection sheet="1" selectLockedCells="1"/>
  <phoneticPr fontId="2"/>
  <hyperlinks>
    <hyperlink ref="K1:N1" location="作業メニュー!A1" display="作業メニュー" xr:uid="{00000000-0004-0000-30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&amp;R210101</oddFooter>
  </headerFooter>
  <rowBreaks count="1" manualBreakCount="1">
    <brk id="101" max="16383"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BG491"/>
  <sheetViews>
    <sheetView showGridLines="0" zoomScaleNormal="100" workbookViewId="0"/>
  </sheetViews>
  <sheetFormatPr defaultColWidth="9" defaultRowHeight="13.5"/>
  <cols>
    <col min="1" max="1" width="1.25" style="400" customWidth="1"/>
    <col min="2" max="2" width="26.125" style="400" customWidth="1"/>
    <col min="3" max="30" width="2.875" style="402" customWidth="1"/>
    <col min="31" max="34" width="2.75" style="402" customWidth="1"/>
    <col min="35" max="35" width="2.875" style="402" customWidth="1"/>
    <col min="36" max="43" width="2.75" style="402" customWidth="1"/>
    <col min="44" max="62" width="2.875" style="402" customWidth="1"/>
    <col min="63" max="16384" width="9" style="402"/>
  </cols>
  <sheetData>
    <row r="1" spans="1:59" s="610" customFormat="1" ht="37.5" customHeight="1" thickBot="1">
      <c r="A1" s="601" t="s">
        <v>253</v>
      </c>
      <c r="B1" s="609"/>
      <c r="O1" s="611" t="s">
        <v>68</v>
      </c>
      <c r="P1" s="607"/>
      <c r="Q1" s="607"/>
      <c r="R1" s="607"/>
      <c r="W1" s="1449" t="s">
        <v>252</v>
      </c>
      <c r="X1" s="1450"/>
      <c r="Y1" s="1450"/>
      <c r="Z1" s="338"/>
    </row>
    <row r="2" spans="1:59" ht="17.25" customHeight="1" thickTop="1">
      <c r="A2" s="427" t="s">
        <v>137</v>
      </c>
      <c r="B2" s="413"/>
      <c r="C2" s="414"/>
      <c r="D2" s="414"/>
      <c r="E2" s="414"/>
      <c r="F2" s="414"/>
      <c r="G2" s="414"/>
      <c r="H2" s="414"/>
      <c r="I2" s="414"/>
      <c r="J2" s="414"/>
      <c r="K2" s="414"/>
      <c r="L2" s="414"/>
      <c r="M2" s="414"/>
      <c r="N2" s="414"/>
      <c r="O2" s="414"/>
      <c r="P2" s="414"/>
      <c r="Q2" s="414"/>
      <c r="R2" s="414"/>
      <c r="S2" s="414"/>
      <c r="T2" s="414"/>
      <c r="U2" s="414"/>
      <c r="V2" s="414"/>
      <c r="W2" s="414"/>
      <c r="X2" s="414"/>
      <c r="Y2" s="414"/>
      <c r="Z2" s="414"/>
      <c r="AA2" s="414"/>
      <c r="AB2" s="414"/>
      <c r="AC2" s="414"/>
      <c r="AD2" s="414"/>
      <c r="AE2" s="414"/>
      <c r="AF2" s="414"/>
      <c r="AG2" s="414"/>
      <c r="AH2" s="414"/>
      <c r="AI2" s="414"/>
    </row>
    <row r="3" spans="1:59" ht="18" customHeight="1">
      <c r="A3" s="416" t="s">
        <v>114</v>
      </c>
      <c r="B3" s="417" t="s">
        <v>136</v>
      </c>
      <c r="C3" s="10"/>
      <c r="D3" s="1273">
        <v>2</v>
      </c>
      <c r="E3" s="1274"/>
      <c r="F3" s="1274"/>
      <c r="G3" s="1275"/>
      <c r="H3" s="10"/>
      <c r="I3" s="10"/>
      <c r="J3" s="10"/>
      <c r="K3" s="10"/>
      <c r="L3" s="10"/>
      <c r="M3" s="10"/>
      <c r="N3" s="10"/>
      <c r="O3" s="10"/>
      <c r="P3" s="10"/>
      <c r="Q3" s="10"/>
      <c r="R3" s="10"/>
      <c r="S3" s="10"/>
      <c r="T3" s="10"/>
      <c r="U3" s="10"/>
      <c r="V3" s="10"/>
      <c r="W3" s="10"/>
      <c r="X3" s="10"/>
      <c r="Y3" s="10"/>
      <c r="Z3" s="10"/>
      <c r="AA3" s="10"/>
      <c r="AB3" s="10"/>
      <c r="AC3" s="10"/>
    </row>
    <row r="4" spans="1:59" ht="18" customHeight="1">
      <c r="A4" s="416" t="s">
        <v>114</v>
      </c>
      <c r="B4" s="417" t="s">
        <v>135</v>
      </c>
      <c r="C4" s="10"/>
      <c r="D4" s="446"/>
      <c r="E4" s="446"/>
      <c r="F4" s="446"/>
      <c r="G4" s="446"/>
      <c r="H4" s="10"/>
      <c r="I4" s="10"/>
      <c r="J4" s="10"/>
      <c r="K4" s="10"/>
      <c r="L4" s="10"/>
      <c r="M4" s="10"/>
      <c r="N4" s="10"/>
      <c r="O4" s="10"/>
      <c r="P4" s="10"/>
      <c r="Q4" s="10"/>
      <c r="R4" s="10"/>
      <c r="S4" s="10"/>
      <c r="T4" s="10"/>
      <c r="U4" s="10"/>
      <c r="V4" s="10"/>
      <c r="W4" s="10"/>
      <c r="X4" s="10"/>
      <c r="Y4" s="10"/>
      <c r="Z4" s="10"/>
      <c r="AA4" s="10"/>
      <c r="AB4" s="10"/>
      <c r="AC4" s="10"/>
      <c r="AF4" s="430" t="s">
        <v>104</v>
      </c>
      <c r="AG4" s="10"/>
    </row>
    <row r="5" spans="1:59" ht="18" customHeight="1">
      <c r="A5" s="421"/>
      <c r="B5" s="421" t="s">
        <v>134</v>
      </c>
      <c r="C5" s="1350"/>
      <c r="D5" s="1350"/>
      <c r="E5" s="1350"/>
      <c r="F5" s="1350"/>
      <c r="G5" s="1350"/>
      <c r="H5" s="10" t="s">
        <v>107</v>
      </c>
      <c r="I5" s="1339" t="str">
        <f>IF(項目一覧②!$G$253=1,"",INDEX(主要用途!$D$2:$D$63,項目一覧②!$G$253))</f>
        <v/>
      </c>
      <c r="J5" s="1340"/>
      <c r="K5" s="1340"/>
      <c r="L5" s="1340"/>
      <c r="M5" s="1340"/>
      <c r="N5" s="1340"/>
      <c r="O5" s="1340"/>
      <c r="P5" s="1340"/>
      <c r="Q5" s="1340"/>
      <c r="R5" s="1340"/>
      <c r="S5" s="1340"/>
      <c r="T5" s="1340"/>
      <c r="U5" s="1340"/>
      <c r="V5" s="1340"/>
      <c r="W5" s="1340"/>
      <c r="X5" s="1340"/>
      <c r="Y5" s="1340"/>
      <c r="Z5" s="1340"/>
      <c r="AA5" s="1340"/>
      <c r="AB5" s="1340"/>
      <c r="AC5" s="1341"/>
      <c r="AG5" s="419" t="s">
        <v>103</v>
      </c>
      <c r="AH5" s="419"/>
      <c r="AI5" s="419"/>
      <c r="AJ5" s="419"/>
      <c r="AK5" s="464"/>
      <c r="AL5" s="1261"/>
      <c r="AM5" s="1309"/>
      <c r="AN5" s="1309"/>
      <c r="AO5" s="1309"/>
      <c r="AP5" s="1309"/>
      <c r="AQ5" s="1309"/>
      <c r="AR5" s="1309"/>
      <c r="AS5" s="1309"/>
      <c r="AT5" s="1309"/>
      <c r="AU5" s="1309"/>
      <c r="AV5" s="1309"/>
      <c r="AW5" s="1309"/>
      <c r="AX5" s="1309"/>
      <c r="AY5" s="1309"/>
      <c r="AZ5" s="1309"/>
      <c r="BA5" s="1309"/>
      <c r="BB5" s="1309"/>
      <c r="BC5" s="1309"/>
      <c r="BD5" s="1309"/>
      <c r="BE5" s="1309"/>
      <c r="BF5" s="1309"/>
      <c r="BG5" s="1309"/>
    </row>
    <row r="6" spans="1:59" ht="18" customHeight="1">
      <c r="B6" s="421" t="s">
        <v>134</v>
      </c>
      <c r="C6" s="1350"/>
      <c r="D6" s="1350"/>
      <c r="E6" s="1350"/>
      <c r="F6" s="1350"/>
      <c r="G6" s="1350"/>
      <c r="H6" s="10" t="s">
        <v>107</v>
      </c>
      <c r="I6" s="1339" t="str">
        <f>IF(項目一覧②!$G$255=1,"",INDEX(主要用途!$D$2:$D$63,項目一覧②!$G$255))</f>
        <v/>
      </c>
      <c r="J6" s="1340"/>
      <c r="K6" s="1340"/>
      <c r="L6" s="1340"/>
      <c r="M6" s="1340"/>
      <c r="N6" s="1340"/>
      <c r="O6" s="1340"/>
      <c r="P6" s="1340"/>
      <c r="Q6" s="1340"/>
      <c r="R6" s="1340"/>
      <c r="S6" s="1340"/>
      <c r="T6" s="1340"/>
      <c r="U6" s="1340"/>
      <c r="V6" s="1340"/>
      <c r="W6" s="1340"/>
      <c r="X6" s="1340"/>
      <c r="Y6" s="1340"/>
      <c r="Z6" s="1340"/>
      <c r="AA6" s="1340"/>
      <c r="AB6" s="1340"/>
      <c r="AC6" s="1341"/>
      <c r="AG6" s="406" t="s">
        <v>102</v>
      </c>
      <c r="AH6" s="10"/>
      <c r="AI6" s="10"/>
      <c r="AJ6" s="10"/>
      <c r="AL6" s="1261"/>
      <c r="AM6" s="1309"/>
      <c r="AN6" s="1309"/>
      <c r="AO6" s="1309"/>
      <c r="AP6" s="1309"/>
      <c r="AQ6" s="1309"/>
      <c r="AR6" s="1309"/>
      <c r="AS6" s="1309"/>
      <c r="AT6" s="1309"/>
      <c r="AU6" s="1309"/>
      <c r="AV6" s="1309"/>
      <c r="AW6" s="1309"/>
      <c r="AX6" s="1309"/>
      <c r="AY6" s="1309"/>
      <c r="AZ6" s="1309"/>
      <c r="BA6" s="1309"/>
      <c r="BB6" s="1309"/>
      <c r="BC6" s="1309"/>
      <c r="BD6" s="1309"/>
      <c r="BE6" s="1309"/>
      <c r="BF6" s="1309"/>
      <c r="BG6" s="1309"/>
    </row>
    <row r="7" spans="1:59" ht="18" customHeight="1">
      <c r="B7" s="421" t="s">
        <v>134</v>
      </c>
      <c r="C7" s="1350"/>
      <c r="D7" s="1350"/>
      <c r="E7" s="1350"/>
      <c r="F7" s="1350"/>
      <c r="G7" s="1350"/>
      <c r="H7" s="10" t="s">
        <v>107</v>
      </c>
      <c r="I7" s="1339" t="str">
        <f>IF(項目一覧②!$G$257=1,"",INDEX(主要用途!$D$2:$D$63,項目一覧②!$G$257))</f>
        <v/>
      </c>
      <c r="J7" s="1340"/>
      <c r="K7" s="1340"/>
      <c r="L7" s="1340"/>
      <c r="M7" s="1340"/>
      <c r="N7" s="1340"/>
      <c r="O7" s="1340"/>
      <c r="P7" s="1340"/>
      <c r="Q7" s="1340"/>
      <c r="R7" s="1340"/>
      <c r="S7" s="1340"/>
      <c r="T7" s="1340"/>
      <c r="U7" s="1340"/>
      <c r="V7" s="1340"/>
      <c r="W7" s="1340"/>
      <c r="X7" s="1340"/>
      <c r="Y7" s="1340"/>
      <c r="Z7" s="1340"/>
      <c r="AA7" s="1340"/>
      <c r="AB7" s="1340"/>
      <c r="AC7" s="1341"/>
      <c r="AG7" s="406" t="s">
        <v>101</v>
      </c>
      <c r="AH7" s="10"/>
      <c r="AI7" s="10"/>
      <c r="AJ7" s="10"/>
      <c r="AK7" s="10"/>
      <c r="AL7" s="1261"/>
      <c r="AM7" s="1261"/>
      <c r="AN7" s="1261"/>
      <c r="AO7" s="1261"/>
      <c r="AP7" s="1261"/>
      <c r="AQ7" s="1261"/>
      <c r="AR7" s="1261"/>
      <c r="AS7" s="1261"/>
    </row>
    <row r="8" spans="1:59" ht="18" customHeight="1">
      <c r="A8" s="416" t="s">
        <v>114</v>
      </c>
      <c r="B8" s="417" t="s">
        <v>133</v>
      </c>
      <c r="C8" s="10"/>
      <c r="D8" s="10"/>
      <c r="E8" s="10"/>
      <c r="F8" s="10"/>
      <c r="G8" s="10"/>
      <c r="H8" s="10"/>
      <c r="I8" s="10"/>
      <c r="J8" s="10"/>
      <c r="K8" s="10"/>
      <c r="L8" s="10"/>
      <c r="M8" s="10"/>
      <c r="N8" s="10"/>
      <c r="O8" s="10"/>
      <c r="P8" s="10"/>
      <c r="Q8" s="10"/>
      <c r="R8" s="10"/>
      <c r="S8" s="10"/>
      <c r="T8" s="10"/>
      <c r="U8" s="10"/>
      <c r="V8" s="10"/>
      <c r="W8" s="10"/>
      <c r="X8" s="10"/>
      <c r="Y8" s="10"/>
      <c r="Z8" s="10"/>
      <c r="AA8" s="10"/>
      <c r="AB8" s="10"/>
      <c r="AC8" s="10"/>
    </row>
    <row r="9" spans="1:59" ht="18" customHeight="1">
      <c r="B9" s="406"/>
      <c r="C9" s="452"/>
      <c r="D9" s="445" t="s">
        <v>132</v>
      </c>
      <c r="E9" s="445"/>
      <c r="F9" s="452"/>
      <c r="G9" s="445" t="s">
        <v>131</v>
      </c>
      <c r="H9" s="445"/>
      <c r="I9" s="452"/>
      <c r="J9" s="445" t="s">
        <v>130</v>
      </c>
      <c r="K9" s="445"/>
      <c r="L9" s="452"/>
      <c r="M9" s="445" t="s">
        <v>129</v>
      </c>
      <c r="N9" s="445"/>
      <c r="O9" s="452"/>
      <c r="P9" s="445" t="s">
        <v>128</v>
      </c>
      <c r="Q9" s="445"/>
      <c r="R9" s="445"/>
      <c r="S9" s="452"/>
      <c r="T9" s="453" t="s">
        <v>127</v>
      </c>
      <c r="U9" s="445"/>
      <c r="V9" s="445"/>
      <c r="W9" s="445"/>
      <c r="X9" s="452"/>
      <c r="Y9" s="453" t="s">
        <v>126</v>
      </c>
      <c r="Z9" s="445"/>
      <c r="AA9" s="445"/>
      <c r="AB9" s="445"/>
      <c r="AC9" s="445"/>
      <c r="AD9" s="444" t="str">
        <f>IF(COUNTIF(項目一覧②!$G$259:$M$259,TRUE)=1,"","工事種別をいずれか１つ選択してください")</f>
        <v>工事種別をいずれか１つ選択してください</v>
      </c>
    </row>
    <row r="10" spans="1:59" ht="11.25" customHeight="1"/>
    <row r="11" spans="1:59" ht="18" customHeight="1">
      <c r="A11" s="416" t="s">
        <v>114</v>
      </c>
      <c r="B11" s="417" t="s">
        <v>125</v>
      </c>
      <c r="C11" s="10"/>
      <c r="D11" s="1289"/>
      <c r="E11" s="1289"/>
      <c r="F11" s="1289"/>
      <c r="G11" s="1289"/>
      <c r="H11" s="1289"/>
      <c r="I11" s="1289"/>
      <c r="J11" s="1289"/>
      <c r="K11" s="1289"/>
      <c r="L11" s="1289"/>
      <c r="M11" s="1289"/>
      <c r="N11" s="10"/>
      <c r="O11" s="10"/>
      <c r="P11" s="10"/>
      <c r="Q11" s="10"/>
      <c r="R11" s="1289"/>
      <c r="S11" s="1289"/>
      <c r="T11" s="1289"/>
      <c r="U11" s="1289"/>
      <c r="V11" s="1289"/>
      <c r="W11" s="1289"/>
      <c r="X11" s="1289"/>
      <c r="Y11" s="1289"/>
      <c r="Z11" s="1289"/>
      <c r="AA11" s="1289"/>
      <c r="AB11" s="10"/>
      <c r="AC11" s="10"/>
    </row>
    <row r="12" spans="1:59" ht="9.9499999999999993" customHeight="1">
      <c r="A12" s="1008"/>
      <c r="B12" s="1009"/>
      <c r="C12" s="1009"/>
      <c r="D12" s="1009"/>
      <c r="E12" s="1009"/>
      <c r="F12" s="1009"/>
      <c r="G12" s="1009"/>
      <c r="H12" s="1009"/>
      <c r="I12" s="1009"/>
      <c r="J12" s="1009"/>
      <c r="K12" s="1009"/>
      <c r="L12" s="1009"/>
      <c r="M12" s="1010"/>
      <c r="N12" s="1010"/>
      <c r="O12" s="1010"/>
      <c r="P12" s="1010"/>
      <c r="Q12" s="1010"/>
      <c r="R12" s="1010"/>
      <c r="S12" s="1010"/>
      <c r="T12" s="1010"/>
      <c r="U12" s="1010"/>
      <c r="V12" s="1010"/>
      <c r="W12" s="1010"/>
      <c r="X12" s="1010"/>
      <c r="Y12" s="1010"/>
      <c r="Z12" s="1010"/>
      <c r="AA12" s="1010"/>
      <c r="AB12" s="1010"/>
      <c r="AC12" s="1010"/>
      <c r="AD12" s="1010"/>
      <c r="AE12" s="1010"/>
      <c r="AF12" s="1010"/>
      <c r="AG12" s="1010"/>
      <c r="AH12" s="1010"/>
      <c r="AI12" s="1010"/>
      <c r="AJ12" s="1010"/>
      <c r="AK12" s="1010"/>
      <c r="AL12" s="1010"/>
      <c r="AM12" s="1010"/>
      <c r="AN12" s="1011"/>
      <c r="AO12" s="1011"/>
      <c r="AP12" s="1011"/>
    </row>
    <row r="13" spans="1:59" ht="9.9499999999999993" customHeight="1">
      <c r="A13" s="416"/>
      <c r="B13" s="417"/>
      <c r="C13" s="417"/>
      <c r="D13" s="417"/>
      <c r="E13" s="417"/>
      <c r="F13" s="417"/>
      <c r="G13" s="417"/>
      <c r="H13" s="417"/>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row>
    <row r="14" spans="1:59" ht="18" customHeight="1">
      <c r="A14" s="416" t="s">
        <v>113</v>
      </c>
      <c r="B14" s="417" t="s">
        <v>3086</v>
      </c>
      <c r="C14" s="552"/>
      <c r="D14" s="10" t="s">
        <v>3081</v>
      </c>
      <c r="E14" s="10"/>
      <c r="F14" s="10"/>
      <c r="G14" s="10"/>
      <c r="H14" s="445"/>
      <c r="I14" s="10" t="s">
        <v>3082</v>
      </c>
      <c r="J14" s="10"/>
      <c r="K14" s="10"/>
      <c r="L14" s="10"/>
      <c r="M14" s="10"/>
      <c r="N14" s="10"/>
      <c r="O14" s="10"/>
      <c r="P14" s="10"/>
      <c r="Q14" s="10"/>
      <c r="R14" s="10"/>
      <c r="S14" s="10"/>
      <c r="T14" s="10"/>
      <c r="U14" s="10"/>
      <c r="V14" s="10"/>
      <c r="W14" s="10"/>
      <c r="X14" s="10"/>
      <c r="Y14" s="10"/>
      <c r="Z14" s="10"/>
      <c r="AA14" s="10"/>
      <c r="AB14" s="10"/>
    </row>
    <row r="15" spans="1:59" ht="18" customHeight="1">
      <c r="A15" s="416"/>
      <c r="B15" s="417"/>
      <c r="C15" s="552"/>
      <c r="D15" s="10" t="s">
        <v>3083</v>
      </c>
      <c r="E15" s="10"/>
      <c r="F15" s="10"/>
      <c r="G15" s="10"/>
      <c r="I15" s="10"/>
      <c r="J15" s="438"/>
      <c r="K15" s="1268"/>
      <c r="L15" s="1268"/>
      <c r="M15" s="10"/>
      <c r="N15" s="10"/>
      <c r="O15" s="10"/>
      <c r="P15" s="10"/>
      <c r="Q15" s="10"/>
      <c r="R15" s="10"/>
      <c r="S15" s="10"/>
      <c r="T15" s="10"/>
      <c r="U15" s="10"/>
      <c r="V15" s="10"/>
      <c r="W15" s="10"/>
      <c r="X15" s="10"/>
      <c r="Y15" s="10"/>
      <c r="Z15" s="10"/>
      <c r="AA15" s="10"/>
      <c r="AB15" s="10"/>
      <c r="AC15" s="540"/>
    </row>
    <row r="16" spans="1:59" ht="18" customHeight="1">
      <c r="A16" s="416"/>
      <c r="B16" s="417"/>
      <c r="C16" s="552"/>
      <c r="D16" s="10" t="s">
        <v>3084</v>
      </c>
      <c r="E16" s="10"/>
      <c r="F16" s="10"/>
      <c r="G16" s="10"/>
      <c r="H16" s="10"/>
      <c r="I16" s="10"/>
      <c r="J16" s="10"/>
      <c r="K16" s="10"/>
      <c r="L16" s="10"/>
      <c r="M16" s="10"/>
      <c r="N16" s="10"/>
      <c r="O16" s="10"/>
      <c r="P16" s="10"/>
      <c r="Q16" s="10"/>
      <c r="R16" s="10"/>
      <c r="S16" s="10"/>
      <c r="T16" s="10"/>
      <c r="U16" s="10"/>
      <c r="V16" s="10"/>
      <c r="W16" s="10"/>
      <c r="X16" s="10"/>
      <c r="Y16" s="10"/>
      <c r="Z16" s="10"/>
      <c r="AA16" s="10"/>
      <c r="AB16" s="10"/>
      <c r="AC16" s="540"/>
    </row>
    <row r="17" spans="1:42" ht="18" customHeight="1">
      <c r="A17" s="416"/>
      <c r="B17" s="417"/>
      <c r="C17" s="552"/>
      <c r="D17" s="10" t="s">
        <v>3085</v>
      </c>
      <c r="E17" s="10"/>
      <c r="F17" s="10"/>
      <c r="G17" s="10"/>
      <c r="H17" s="10"/>
      <c r="I17" s="10"/>
      <c r="J17" s="10"/>
      <c r="K17" s="10"/>
      <c r="L17" s="10"/>
      <c r="M17" s="10"/>
      <c r="N17" s="10"/>
      <c r="O17" s="10"/>
      <c r="P17" s="10"/>
      <c r="Q17" s="10"/>
      <c r="R17" s="10"/>
      <c r="S17" s="10"/>
      <c r="T17" s="10"/>
      <c r="U17" s="10"/>
      <c r="V17" s="10"/>
      <c r="W17" s="10"/>
      <c r="X17" s="10"/>
      <c r="Y17" s="10"/>
      <c r="Z17" s="10"/>
      <c r="AA17" s="10"/>
      <c r="AB17" s="10"/>
      <c r="AC17" s="540"/>
    </row>
    <row r="18" spans="1:42" ht="18" customHeight="1">
      <c r="A18" s="416"/>
      <c r="B18" s="417"/>
      <c r="C18" s="552"/>
      <c r="D18" s="10" t="s">
        <v>3187</v>
      </c>
      <c r="E18" s="10"/>
      <c r="F18" s="10"/>
      <c r="G18" s="10"/>
      <c r="H18" s="10"/>
      <c r="I18" s="10"/>
      <c r="J18" s="10"/>
      <c r="K18" s="10"/>
      <c r="L18" s="10"/>
      <c r="M18" s="10"/>
      <c r="N18" s="10"/>
      <c r="O18" s="10"/>
      <c r="P18" s="10"/>
      <c r="Q18" s="10"/>
      <c r="R18" s="10"/>
      <c r="S18" s="10"/>
      <c r="T18" s="10"/>
      <c r="U18" s="10"/>
      <c r="V18" s="10"/>
      <c r="W18" s="10"/>
      <c r="X18" s="10"/>
      <c r="Y18" s="10"/>
      <c r="Z18" s="10"/>
      <c r="AA18" s="10"/>
      <c r="AB18" s="10"/>
      <c r="AC18" s="540"/>
    </row>
    <row r="19" spans="1:42" ht="9.9499999999999993" customHeight="1">
      <c r="A19" s="1008"/>
      <c r="B19" s="1009"/>
      <c r="C19" s="1009"/>
      <c r="D19" s="1034"/>
      <c r="E19" s="1034"/>
      <c r="F19" s="1034"/>
      <c r="G19" s="1034"/>
      <c r="H19" s="1034"/>
      <c r="I19" s="1010"/>
      <c r="J19" s="1010"/>
      <c r="K19" s="1010"/>
      <c r="L19" s="1010"/>
      <c r="M19" s="1010"/>
      <c r="N19" s="1010"/>
      <c r="O19" s="1010"/>
      <c r="P19" s="1010"/>
      <c r="Q19" s="1010"/>
      <c r="R19" s="1010"/>
      <c r="S19" s="1010"/>
      <c r="T19" s="1010"/>
      <c r="U19" s="1010"/>
      <c r="V19" s="1010"/>
      <c r="W19" s="1010"/>
      <c r="X19" s="1010"/>
      <c r="Y19" s="1010"/>
      <c r="Z19" s="1010"/>
      <c r="AA19" s="1010"/>
      <c r="AB19" s="1010"/>
      <c r="AC19" s="1010"/>
      <c r="AD19" s="1010"/>
      <c r="AE19" s="1010"/>
      <c r="AF19" s="1010"/>
      <c r="AG19" s="1010"/>
      <c r="AH19" s="1010"/>
      <c r="AI19" s="1010"/>
      <c r="AJ19" s="1010"/>
      <c r="AK19" s="1010"/>
      <c r="AL19" s="1010"/>
      <c r="AM19" s="1010"/>
      <c r="AN19" s="1011"/>
      <c r="AO19" s="1011"/>
      <c r="AP19" s="1011"/>
    </row>
    <row r="20" spans="1:42" ht="9.9499999999999993" customHeight="1">
      <c r="A20" s="416"/>
      <c r="B20" s="417"/>
      <c r="C20" s="417"/>
      <c r="D20" s="1035"/>
      <c r="E20" s="1035"/>
      <c r="F20" s="1035"/>
      <c r="G20" s="1035"/>
      <c r="H20" s="1035"/>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row>
    <row r="21" spans="1:42" ht="18" customHeight="1">
      <c r="A21" s="416" t="s">
        <v>113</v>
      </c>
      <c r="B21" s="417" t="s">
        <v>3087</v>
      </c>
      <c r="C21" s="417"/>
      <c r="D21" s="1035"/>
      <c r="E21" s="1035"/>
      <c r="F21" s="1035"/>
      <c r="G21" s="1035"/>
      <c r="H21" s="1035"/>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540"/>
    </row>
    <row r="22" spans="1:42" ht="18" customHeight="1">
      <c r="A22" s="416"/>
      <c r="B22" s="417"/>
      <c r="C22" s="552"/>
      <c r="D22" s="10" t="s">
        <v>3088</v>
      </c>
      <c r="E22" s="10"/>
      <c r="F22" s="10"/>
      <c r="G22" s="10"/>
      <c r="H22" s="10"/>
      <c r="I22" s="10"/>
      <c r="J22" s="10"/>
      <c r="K22" s="10"/>
      <c r="L22" s="10"/>
      <c r="M22" s="10"/>
      <c r="N22" s="10"/>
      <c r="O22" s="10"/>
      <c r="P22" s="10"/>
      <c r="Q22" s="10"/>
      <c r="R22" s="10"/>
      <c r="S22" s="10"/>
      <c r="T22" s="10"/>
      <c r="U22" s="10"/>
      <c r="V22" s="10"/>
      <c r="W22" s="10"/>
      <c r="X22" s="10"/>
      <c r="Y22" s="10"/>
      <c r="Z22" s="10"/>
      <c r="AA22" s="10"/>
      <c r="AB22" s="10"/>
      <c r="AC22" s="540"/>
    </row>
    <row r="23" spans="1:42" ht="18" customHeight="1">
      <c r="A23" s="416"/>
      <c r="B23" s="417"/>
      <c r="C23" s="552"/>
      <c r="D23" s="10" t="s">
        <v>3089</v>
      </c>
      <c r="E23" s="10"/>
      <c r="F23" s="10"/>
      <c r="G23" s="10"/>
      <c r="H23" s="10"/>
      <c r="I23" s="10"/>
      <c r="J23" s="10"/>
      <c r="K23" s="10"/>
      <c r="L23" s="10"/>
      <c r="M23" s="10"/>
      <c r="N23" s="10"/>
      <c r="O23" s="10"/>
      <c r="P23" s="10"/>
      <c r="Q23" s="10"/>
      <c r="R23" s="10"/>
      <c r="S23" s="10"/>
      <c r="T23" s="10"/>
      <c r="U23" s="10"/>
      <c r="V23" s="10"/>
      <c r="W23" s="10"/>
      <c r="X23" s="10"/>
      <c r="Y23" s="10"/>
      <c r="Z23" s="10"/>
      <c r="AA23" s="10"/>
      <c r="AB23" s="10"/>
      <c r="AC23" s="540"/>
    </row>
    <row r="24" spans="1:42" ht="18" customHeight="1">
      <c r="A24" s="416"/>
      <c r="B24" s="417"/>
      <c r="C24" s="552"/>
      <c r="D24" s="10" t="s">
        <v>3090</v>
      </c>
      <c r="E24" s="10"/>
      <c r="F24" s="10"/>
      <c r="G24" s="10"/>
      <c r="H24" s="10"/>
      <c r="I24" s="10"/>
      <c r="J24" s="10"/>
      <c r="K24" s="10"/>
      <c r="L24" s="10"/>
      <c r="M24" s="10"/>
      <c r="N24" s="10"/>
      <c r="O24" s="10"/>
      <c r="P24" s="10"/>
      <c r="Q24" s="10"/>
      <c r="R24" s="10"/>
      <c r="S24" s="10"/>
      <c r="T24" s="10"/>
      <c r="U24" s="10"/>
      <c r="V24" s="10"/>
      <c r="W24" s="10"/>
      <c r="X24" s="10"/>
      <c r="Y24" s="10"/>
      <c r="Z24" s="10"/>
      <c r="AA24" s="10"/>
      <c r="AB24" s="10"/>
      <c r="AC24" s="540"/>
    </row>
    <row r="25" spans="1:42" ht="18" customHeight="1">
      <c r="A25" s="416"/>
      <c r="B25" s="417"/>
      <c r="C25" s="552"/>
      <c r="D25" s="10" t="s">
        <v>3187</v>
      </c>
      <c r="E25" s="10"/>
      <c r="F25" s="10"/>
      <c r="G25" s="10"/>
      <c r="H25" s="10"/>
      <c r="I25" s="10"/>
      <c r="J25" s="10"/>
      <c r="K25" s="10"/>
      <c r="L25" s="10"/>
      <c r="M25" s="10"/>
      <c r="N25" s="10"/>
      <c r="O25" s="10"/>
      <c r="P25" s="10"/>
      <c r="Q25" s="10"/>
      <c r="R25" s="10"/>
      <c r="S25" s="10"/>
      <c r="T25" s="10"/>
      <c r="U25" s="10"/>
      <c r="V25" s="10"/>
      <c r="W25" s="10"/>
      <c r="X25" s="10"/>
      <c r="Y25" s="10"/>
      <c r="Z25" s="10"/>
      <c r="AA25" s="10"/>
      <c r="AB25" s="10"/>
      <c r="AC25" s="540"/>
    </row>
    <row r="26" spans="1:42" ht="18" customHeight="1">
      <c r="A26" s="416"/>
      <c r="B26" s="417"/>
      <c r="C26" s="552"/>
      <c r="D26" s="10" t="s">
        <v>3189</v>
      </c>
      <c r="E26" s="10"/>
      <c r="F26" s="10"/>
      <c r="G26" s="10"/>
      <c r="H26" s="10"/>
      <c r="I26" s="10"/>
      <c r="J26" s="10"/>
      <c r="K26" s="10"/>
      <c r="L26" s="10"/>
      <c r="M26" s="10"/>
      <c r="N26" s="10"/>
      <c r="O26" s="10"/>
      <c r="P26" s="10"/>
      <c r="Q26" s="10"/>
      <c r="R26" s="10"/>
      <c r="S26" s="10"/>
      <c r="T26" s="10"/>
      <c r="U26" s="10"/>
      <c r="V26" s="10"/>
      <c r="W26" s="10"/>
      <c r="X26" s="10"/>
      <c r="Y26" s="10"/>
      <c r="Z26" s="10"/>
      <c r="AA26" s="10"/>
      <c r="AB26" s="10"/>
      <c r="AC26" s="540"/>
    </row>
    <row r="27" spans="1:42" ht="9.9499999999999993" customHeight="1">
      <c r="A27" s="1008"/>
      <c r="B27" s="1009"/>
      <c r="C27" s="1009"/>
      <c r="D27" s="1034"/>
      <c r="E27" s="1034"/>
      <c r="F27" s="1034"/>
      <c r="G27" s="1034"/>
      <c r="H27" s="1034"/>
      <c r="I27" s="1010"/>
      <c r="J27" s="1010"/>
      <c r="K27" s="1010"/>
      <c r="L27" s="1010"/>
      <c r="M27" s="1010"/>
      <c r="N27" s="1010"/>
      <c r="O27" s="1010"/>
      <c r="P27" s="1010"/>
      <c r="Q27" s="1010"/>
      <c r="R27" s="1010"/>
      <c r="S27" s="1010"/>
      <c r="T27" s="1010"/>
      <c r="U27" s="1010"/>
      <c r="V27" s="1010"/>
      <c r="W27" s="1010"/>
      <c r="X27" s="1010"/>
      <c r="Y27" s="1010"/>
      <c r="Z27" s="1010"/>
      <c r="AA27" s="1010"/>
      <c r="AB27" s="1010"/>
      <c r="AC27" s="1010"/>
      <c r="AD27" s="1010"/>
      <c r="AE27" s="1010"/>
      <c r="AF27" s="1010"/>
      <c r="AG27" s="1010"/>
      <c r="AH27" s="1010"/>
      <c r="AI27" s="1010"/>
      <c r="AJ27" s="1010"/>
      <c r="AK27" s="1010"/>
      <c r="AL27" s="1010"/>
      <c r="AM27" s="1010"/>
      <c r="AN27" s="1011"/>
      <c r="AO27" s="1011"/>
      <c r="AP27" s="1011"/>
    </row>
    <row r="28" spans="1:42" ht="9.9499999999999993" customHeight="1">
      <c r="A28" s="416"/>
      <c r="B28" s="417"/>
      <c r="C28" s="417"/>
      <c r="D28" s="1035"/>
      <c r="E28" s="1035"/>
      <c r="F28" s="1035"/>
      <c r="G28" s="1035"/>
      <c r="H28" s="1035"/>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row>
    <row r="29" spans="1:42" ht="18" customHeight="1">
      <c r="A29" s="416" t="s">
        <v>113</v>
      </c>
      <c r="B29" s="417" t="s">
        <v>3200</v>
      </c>
      <c r="C29" s="417"/>
      <c r="D29" s="1035"/>
      <c r="E29" s="1035"/>
      <c r="F29" s="1035"/>
      <c r="G29" s="1035"/>
      <c r="H29" s="1035"/>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540"/>
    </row>
    <row r="30" spans="1:42" ht="18" customHeight="1">
      <c r="A30" s="416"/>
      <c r="B30" s="417"/>
      <c r="C30" s="552"/>
      <c r="D30" s="10" t="s">
        <v>3193</v>
      </c>
      <c r="E30" s="10"/>
      <c r="F30" s="10"/>
      <c r="G30" s="10"/>
      <c r="H30" s="10"/>
      <c r="I30" s="552"/>
      <c r="J30" s="10" t="s">
        <v>3091</v>
      </c>
      <c r="K30" s="10"/>
      <c r="L30" s="10"/>
      <c r="M30" s="10"/>
      <c r="N30" s="10"/>
      <c r="O30" s="10"/>
      <c r="P30" s="552"/>
      <c r="Q30" s="10" t="s">
        <v>3192</v>
      </c>
      <c r="R30" s="10"/>
      <c r="S30" s="10"/>
      <c r="T30" s="10"/>
      <c r="U30" s="10"/>
      <c r="V30" s="552"/>
      <c r="W30" s="10" t="s">
        <v>3145</v>
      </c>
      <c r="X30" s="10"/>
      <c r="Y30" s="10"/>
      <c r="Z30" s="540"/>
    </row>
    <row r="31" spans="1:42" ht="18" customHeight="1">
      <c r="A31" s="416"/>
      <c r="B31" s="417"/>
      <c r="C31" s="552"/>
      <c r="D31" s="10" t="s">
        <v>2122</v>
      </c>
      <c r="E31" s="10"/>
      <c r="F31" s="10"/>
      <c r="G31" s="10"/>
      <c r="H31" s="10"/>
      <c r="I31" s="552"/>
      <c r="J31" s="10" t="s">
        <v>3191</v>
      </c>
      <c r="K31" s="10"/>
      <c r="L31" s="10"/>
      <c r="M31" s="10"/>
      <c r="N31" s="10"/>
      <c r="O31" s="10"/>
      <c r="P31" s="10"/>
      <c r="Q31" s="10"/>
      <c r="R31" s="10"/>
      <c r="S31" s="10"/>
      <c r="T31" s="10"/>
      <c r="U31" s="10"/>
      <c r="V31" s="10"/>
      <c r="W31" s="10"/>
      <c r="X31" s="10"/>
      <c r="Y31" s="10"/>
      <c r="Z31" s="10"/>
      <c r="AA31" s="10"/>
      <c r="AB31" s="10"/>
      <c r="AC31" s="540"/>
    </row>
    <row r="32" spans="1:42" ht="11.25" customHeight="1">
      <c r="C32" s="400"/>
      <c r="D32" s="400"/>
      <c r="E32" s="400"/>
      <c r="F32" s="400"/>
      <c r="G32" s="400"/>
      <c r="AJ32" s="1010"/>
      <c r="AK32" s="1010"/>
      <c r="AL32" s="1010"/>
      <c r="AM32" s="1010"/>
      <c r="AN32" s="1011"/>
      <c r="AO32" s="1011"/>
      <c r="AP32" s="1011"/>
    </row>
    <row r="33" spans="1:57" ht="18" customHeight="1">
      <c r="A33" s="426" t="s">
        <v>114</v>
      </c>
      <c r="B33" s="427" t="s">
        <v>3131</v>
      </c>
      <c r="C33" s="428"/>
      <c r="D33" s="428"/>
      <c r="E33" s="428"/>
      <c r="F33" s="428"/>
      <c r="G33" s="428"/>
      <c r="H33" s="428"/>
      <c r="I33" s="428"/>
      <c r="J33" s="428"/>
      <c r="K33" s="428"/>
      <c r="L33" s="428"/>
      <c r="M33" s="428"/>
      <c r="N33" s="428"/>
      <c r="O33" s="428"/>
      <c r="P33" s="428"/>
      <c r="Q33" s="428"/>
      <c r="R33" s="428"/>
      <c r="S33" s="428"/>
      <c r="T33" s="428"/>
      <c r="U33" s="428"/>
      <c r="V33" s="428"/>
      <c r="W33" s="428"/>
      <c r="X33" s="428"/>
      <c r="Y33" s="428"/>
      <c r="Z33" s="428"/>
      <c r="AA33" s="428"/>
      <c r="AB33" s="428"/>
      <c r="AC33" s="428"/>
      <c r="AD33" s="414"/>
      <c r="AE33" s="414"/>
      <c r="AF33" s="414"/>
      <c r="AG33" s="414"/>
      <c r="AH33" s="414"/>
      <c r="AI33" s="414"/>
    </row>
    <row r="34" spans="1:57" ht="18" customHeight="1">
      <c r="B34" s="406" t="s">
        <v>2961</v>
      </c>
      <c r="C34" s="10"/>
      <c r="D34" s="1353"/>
      <c r="E34" s="1353"/>
      <c r="F34" s="1353"/>
      <c r="G34" s="1353"/>
      <c r="H34" s="446"/>
      <c r="I34" s="10"/>
      <c r="J34" s="10"/>
      <c r="K34" s="10"/>
      <c r="L34" s="10"/>
      <c r="M34" s="10"/>
      <c r="N34" s="10"/>
      <c r="O34" s="10"/>
      <c r="P34" s="10"/>
      <c r="Q34" s="10"/>
      <c r="R34" s="10"/>
      <c r="S34" s="10"/>
      <c r="T34" s="10"/>
      <c r="U34" s="10"/>
      <c r="V34" s="10"/>
      <c r="W34" s="10"/>
      <c r="X34" s="10"/>
      <c r="Y34" s="10"/>
      <c r="Z34" s="10"/>
      <c r="AA34" s="10"/>
      <c r="AD34" s="430" t="s">
        <v>104</v>
      </c>
      <c r="AE34" s="10"/>
    </row>
    <row r="35" spans="1:57" ht="18" customHeight="1">
      <c r="B35" s="406" t="s">
        <v>2962</v>
      </c>
      <c r="C35" s="10"/>
      <c r="D35" s="1353"/>
      <c r="E35" s="1353"/>
      <c r="F35" s="1353"/>
      <c r="G35" s="1353"/>
      <c r="H35" s="446"/>
      <c r="I35" s="10"/>
      <c r="J35" s="10"/>
      <c r="K35" s="10"/>
      <c r="L35" s="10"/>
      <c r="M35" s="10"/>
      <c r="N35" s="10"/>
      <c r="O35" s="10"/>
      <c r="P35" s="10"/>
      <c r="Q35" s="10"/>
      <c r="R35" s="10"/>
      <c r="S35" s="10"/>
      <c r="T35" s="10"/>
      <c r="U35" s="10"/>
      <c r="V35" s="10"/>
      <c r="W35" s="10"/>
      <c r="X35" s="10"/>
      <c r="Y35" s="10"/>
      <c r="Z35" s="10"/>
      <c r="AA35" s="10"/>
      <c r="AE35" s="419" t="s">
        <v>103</v>
      </c>
      <c r="AF35" s="419"/>
      <c r="AG35" s="419"/>
      <c r="AH35" s="419"/>
      <c r="AI35" s="10"/>
      <c r="AJ35" s="1261"/>
      <c r="AK35" s="1309"/>
      <c r="AL35" s="1309"/>
      <c r="AM35" s="1309"/>
      <c r="AN35" s="1309"/>
      <c r="AO35" s="1309"/>
      <c r="AP35" s="1309"/>
      <c r="AQ35" s="1309"/>
      <c r="AR35" s="1309"/>
      <c r="AS35" s="1309"/>
      <c r="AT35" s="1309"/>
      <c r="AU35" s="1309"/>
      <c r="AV35" s="1309"/>
      <c r="AW35" s="1309"/>
      <c r="AX35" s="1309"/>
      <c r="AY35" s="1309"/>
      <c r="AZ35" s="1309"/>
      <c r="BA35" s="1309"/>
      <c r="BB35" s="1309"/>
      <c r="BC35" s="1309"/>
      <c r="BD35" s="1309"/>
      <c r="BE35" s="1309"/>
    </row>
    <row r="36" spans="1:57" ht="18" customHeight="1">
      <c r="B36" s="406" t="s">
        <v>2963</v>
      </c>
      <c r="C36" s="10"/>
      <c r="D36" s="1353"/>
      <c r="E36" s="1353"/>
      <c r="F36" s="1353"/>
      <c r="G36" s="1353"/>
      <c r="H36" s="446"/>
      <c r="I36" s="10"/>
      <c r="J36" s="10"/>
      <c r="K36" s="10"/>
      <c r="L36" s="10"/>
      <c r="M36" s="10"/>
      <c r="N36" s="10"/>
      <c r="O36" s="10"/>
      <c r="P36" s="10"/>
      <c r="Q36" s="10"/>
      <c r="R36" s="10"/>
      <c r="S36" s="10"/>
      <c r="T36" s="10"/>
      <c r="U36" s="10"/>
      <c r="V36" s="10"/>
      <c r="W36" s="10"/>
      <c r="X36" s="10"/>
      <c r="Y36" s="10"/>
      <c r="Z36" s="10"/>
      <c r="AA36" s="10"/>
      <c r="AE36" s="406" t="s">
        <v>102</v>
      </c>
      <c r="AF36" s="10"/>
      <c r="AG36" s="10"/>
      <c r="AH36" s="10"/>
      <c r="AJ36" s="1261"/>
      <c r="AK36" s="1309"/>
      <c r="AL36" s="1309"/>
      <c r="AM36" s="1309"/>
      <c r="AN36" s="1309"/>
      <c r="AO36" s="1309"/>
      <c r="AP36" s="1309"/>
      <c r="AQ36" s="1309"/>
      <c r="AR36" s="1309"/>
      <c r="AS36" s="1309"/>
      <c r="AT36" s="1309"/>
      <c r="AU36" s="1309"/>
      <c r="AV36" s="1309"/>
      <c r="AW36" s="1309"/>
      <c r="AX36" s="1309"/>
      <c r="AY36" s="1309"/>
      <c r="AZ36" s="1309"/>
      <c r="BA36" s="1309"/>
      <c r="BB36" s="1309"/>
      <c r="BC36" s="1309"/>
      <c r="BD36" s="1309"/>
      <c r="BE36" s="1309"/>
    </row>
    <row r="37" spans="1:57" ht="18" customHeight="1">
      <c r="B37" s="406" t="s">
        <v>2964</v>
      </c>
      <c r="C37" s="10"/>
      <c r="D37" s="1353"/>
      <c r="E37" s="1353"/>
      <c r="F37" s="1353"/>
      <c r="G37" s="1353"/>
      <c r="H37" s="446"/>
      <c r="I37" s="10"/>
      <c r="J37" s="10"/>
      <c r="K37" s="10"/>
      <c r="L37" s="10"/>
      <c r="M37" s="10"/>
      <c r="N37" s="10"/>
      <c r="O37" s="10"/>
      <c r="P37" s="10"/>
      <c r="Q37" s="10"/>
      <c r="R37" s="10"/>
      <c r="S37" s="10"/>
      <c r="T37" s="10"/>
      <c r="U37" s="10"/>
      <c r="V37" s="10"/>
      <c r="W37" s="10"/>
      <c r="X37" s="10"/>
      <c r="Y37" s="10"/>
      <c r="Z37" s="10"/>
      <c r="AA37" s="10"/>
      <c r="AE37" s="406" t="s">
        <v>101</v>
      </c>
      <c r="AF37" s="10"/>
      <c r="AG37" s="10"/>
      <c r="AH37" s="10"/>
      <c r="AI37" s="10"/>
      <c r="AJ37" s="1261"/>
      <c r="AK37" s="1261"/>
      <c r="AL37" s="1261"/>
      <c r="AM37" s="1261"/>
      <c r="AN37" s="1261"/>
      <c r="AO37" s="1261"/>
      <c r="AP37" s="1261"/>
      <c r="AQ37" s="1261"/>
    </row>
    <row r="38" spans="1:57" ht="11.25" customHeight="1">
      <c r="B38" s="406"/>
      <c r="C38" s="10"/>
      <c r="D38" s="10"/>
      <c r="E38" s="10"/>
      <c r="F38" s="465"/>
      <c r="G38" s="465"/>
      <c r="H38" s="465"/>
      <c r="I38" s="465"/>
      <c r="J38" s="446"/>
      <c r="K38" s="10"/>
      <c r="L38" s="10"/>
      <c r="M38" s="10"/>
      <c r="N38" s="10"/>
      <c r="O38" s="10"/>
      <c r="P38" s="10"/>
      <c r="Q38" s="10"/>
      <c r="R38" s="10"/>
      <c r="S38" s="10"/>
      <c r="T38" s="10"/>
      <c r="U38" s="10"/>
      <c r="V38" s="10"/>
      <c r="W38" s="10"/>
      <c r="X38" s="10"/>
      <c r="Y38" s="10"/>
      <c r="Z38" s="10"/>
      <c r="AA38" s="10"/>
      <c r="AB38" s="10"/>
      <c r="AC38" s="10"/>
      <c r="AJ38" s="411"/>
      <c r="AK38" s="411"/>
      <c r="AL38" s="411"/>
      <c r="AM38" s="411"/>
      <c r="AN38" s="411"/>
      <c r="AO38" s="411"/>
      <c r="AP38" s="411"/>
    </row>
    <row r="39" spans="1:57" ht="18" customHeight="1">
      <c r="A39" s="426" t="s">
        <v>114</v>
      </c>
      <c r="B39" s="427" t="s">
        <v>3132</v>
      </c>
      <c r="C39" s="428"/>
      <c r="D39" s="428"/>
      <c r="E39" s="428"/>
      <c r="F39" s="428"/>
      <c r="G39" s="428"/>
      <c r="H39" s="428"/>
      <c r="I39" s="428"/>
      <c r="J39" s="428"/>
      <c r="K39" s="428"/>
      <c r="L39" s="428"/>
      <c r="M39" s="428"/>
      <c r="N39" s="428"/>
      <c r="O39" s="428"/>
      <c r="P39" s="428"/>
      <c r="Q39" s="428"/>
      <c r="R39" s="428"/>
      <c r="S39" s="428"/>
      <c r="T39" s="428"/>
      <c r="U39" s="428"/>
      <c r="V39" s="428"/>
      <c r="W39" s="428"/>
      <c r="X39" s="428"/>
      <c r="Y39" s="428"/>
      <c r="Z39" s="428"/>
      <c r="AA39" s="428"/>
      <c r="AB39" s="428"/>
      <c r="AC39" s="428"/>
      <c r="AD39" s="414"/>
      <c r="AE39" s="414"/>
      <c r="AF39" s="414"/>
      <c r="AG39" s="414"/>
      <c r="AH39" s="414"/>
      <c r="AI39" s="414"/>
    </row>
    <row r="40" spans="1:57" ht="18" customHeight="1">
      <c r="B40" s="406" t="s">
        <v>2956</v>
      </c>
      <c r="C40" s="10"/>
      <c r="D40" s="1416"/>
      <c r="E40" s="1417"/>
      <c r="F40" s="1417"/>
      <c r="G40" s="1418"/>
      <c r="H40" s="446" t="s">
        <v>121</v>
      </c>
      <c r="I40" s="10"/>
      <c r="J40" s="10"/>
      <c r="K40" s="10"/>
      <c r="L40" s="10"/>
      <c r="M40" s="10"/>
      <c r="N40" s="10"/>
      <c r="O40" s="10"/>
      <c r="P40" s="10"/>
      <c r="Q40" s="10"/>
      <c r="R40" s="10"/>
      <c r="S40" s="10"/>
      <c r="T40" s="10"/>
      <c r="U40" s="10"/>
      <c r="V40" s="10"/>
      <c r="W40" s="10"/>
      <c r="X40" s="10"/>
      <c r="Y40" s="10"/>
      <c r="Z40" s="10"/>
      <c r="AA40" s="10"/>
      <c r="AB40" s="10"/>
      <c r="AC40" s="10"/>
    </row>
    <row r="41" spans="1:57" ht="18" customHeight="1">
      <c r="B41" s="406" t="s">
        <v>2965</v>
      </c>
      <c r="C41" s="10"/>
      <c r="D41" s="1416"/>
      <c r="E41" s="1417"/>
      <c r="F41" s="1417"/>
      <c r="G41" s="1418"/>
      <c r="H41" s="446" t="s">
        <v>121</v>
      </c>
      <c r="I41" s="10"/>
      <c r="J41" s="10"/>
      <c r="K41" s="10"/>
      <c r="L41" s="10"/>
      <c r="M41" s="10"/>
      <c r="N41" s="10"/>
      <c r="O41" s="10"/>
      <c r="P41" s="10"/>
      <c r="Q41" s="10"/>
      <c r="R41" s="10"/>
      <c r="S41" s="10"/>
      <c r="T41" s="10"/>
      <c r="U41" s="10"/>
      <c r="V41" s="10"/>
      <c r="W41" s="10"/>
      <c r="X41" s="10"/>
      <c r="Y41" s="10"/>
      <c r="Z41" s="10"/>
      <c r="AA41" s="10"/>
      <c r="AB41" s="10"/>
      <c r="AC41" s="10"/>
    </row>
    <row r="42" spans="1:57" ht="7.5" customHeight="1">
      <c r="B42" s="406"/>
      <c r="C42" s="10"/>
      <c r="D42" s="466"/>
      <c r="E42" s="466"/>
      <c r="F42" s="466"/>
      <c r="G42" s="466"/>
      <c r="H42" s="446"/>
      <c r="I42" s="10"/>
      <c r="J42" s="10"/>
      <c r="K42" s="10"/>
      <c r="L42" s="10"/>
      <c r="M42" s="10"/>
      <c r="N42" s="10"/>
      <c r="O42" s="10"/>
      <c r="P42" s="10"/>
      <c r="Q42" s="10"/>
      <c r="R42" s="10"/>
      <c r="S42" s="10"/>
      <c r="T42" s="10"/>
      <c r="U42" s="10"/>
      <c r="V42" s="10"/>
      <c r="W42" s="10"/>
      <c r="X42" s="10"/>
      <c r="Y42" s="10"/>
      <c r="Z42" s="10"/>
      <c r="AA42" s="10"/>
      <c r="AB42" s="10"/>
      <c r="AC42" s="10"/>
    </row>
    <row r="43" spans="1:57" ht="18" customHeight="1">
      <c r="A43" s="416" t="s">
        <v>114</v>
      </c>
      <c r="B43" s="417" t="s">
        <v>3177</v>
      </c>
      <c r="C43" s="10"/>
      <c r="D43" s="1300"/>
      <c r="E43" s="1301"/>
      <c r="F43" s="1301"/>
      <c r="G43" s="1301"/>
      <c r="H43" s="1301"/>
      <c r="I43" s="1301"/>
      <c r="J43" s="1301"/>
      <c r="K43" s="1301"/>
      <c r="L43" s="1301"/>
      <c r="M43" s="1301"/>
      <c r="N43" s="1301"/>
      <c r="O43" s="1301"/>
      <c r="P43" s="1301"/>
      <c r="Q43" s="1301"/>
      <c r="R43" s="1301"/>
      <c r="S43" s="1301"/>
      <c r="T43" s="1301"/>
      <c r="U43" s="1301"/>
      <c r="V43" s="1301"/>
      <c r="W43" s="1301"/>
      <c r="X43" s="1301"/>
      <c r="Y43" s="1301"/>
      <c r="Z43" s="1301"/>
      <c r="AA43" s="1301"/>
      <c r="AB43" s="1301"/>
      <c r="AC43" s="1302"/>
    </row>
    <row r="44" spans="1:57" ht="11.25" customHeight="1">
      <c r="A44" s="416"/>
      <c r="B44" s="417"/>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J44" s="411"/>
      <c r="AK44" s="411"/>
      <c r="AL44" s="411"/>
      <c r="AM44" s="411"/>
      <c r="AN44" s="411"/>
      <c r="AO44" s="411"/>
      <c r="AP44" s="411"/>
    </row>
    <row r="45" spans="1:57" ht="18" customHeight="1">
      <c r="A45" s="426" t="s">
        <v>114</v>
      </c>
      <c r="B45" s="427" t="s">
        <v>3134</v>
      </c>
      <c r="C45" s="428"/>
      <c r="D45" s="428"/>
      <c r="E45" s="428"/>
      <c r="F45" s="428"/>
      <c r="G45" s="428"/>
      <c r="H45" s="428"/>
      <c r="I45" s="428"/>
      <c r="J45" s="428"/>
      <c r="K45" s="428"/>
      <c r="L45" s="428"/>
      <c r="M45" s="428"/>
      <c r="N45" s="428"/>
      <c r="O45" s="428"/>
      <c r="P45" s="428"/>
      <c r="Q45" s="428"/>
      <c r="R45" s="428"/>
      <c r="S45" s="428"/>
      <c r="T45" s="428"/>
      <c r="U45" s="428"/>
      <c r="V45" s="428"/>
      <c r="W45" s="428"/>
      <c r="X45" s="428"/>
      <c r="Y45" s="428"/>
      <c r="Z45" s="428"/>
      <c r="AA45" s="428"/>
      <c r="AB45" s="428"/>
      <c r="AC45" s="428"/>
      <c r="AD45" s="414"/>
      <c r="AE45" s="414"/>
      <c r="AF45" s="414"/>
      <c r="AG45" s="414"/>
      <c r="AH45" s="414"/>
      <c r="AI45" s="414"/>
    </row>
    <row r="46" spans="1:57" ht="18" customHeight="1">
      <c r="A46" s="416"/>
      <c r="B46" s="3" t="s">
        <v>2377</v>
      </c>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row>
    <row r="47" spans="1:57" ht="18" customHeight="1">
      <c r="B47" s="402"/>
      <c r="C47" s="10"/>
      <c r="D47" s="10"/>
      <c r="E47" s="10"/>
      <c r="F47" s="10"/>
      <c r="G47" s="10"/>
      <c r="H47" s="10"/>
      <c r="I47" s="10"/>
      <c r="J47" s="10"/>
      <c r="K47" s="10"/>
      <c r="L47" s="10"/>
      <c r="M47" s="10"/>
      <c r="N47" s="10"/>
      <c r="O47" s="10"/>
      <c r="P47" s="10"/>
      <c r="Q47" s="10"/>
      <c r="R47" s="10"/>
      <c r="S47" s="10"/>
      <c r="T47" s="443"/>
      <c r="U47" s="445" t="s">
        <v>120</v>
      </c>
      <c r="V47" s="445"/>
      <c r="W47" s="443"/>
      <c r="X47" s="445" t="s">
        <v>119</v>
      </c>
      <c r="Y47" s="10"/>
      <c r="Z47" s="10"/>
      <c r="AA47" s="10"/>
      <c r="AB47" s="10"/>
      <c r="AC47" s="446"/>
      <c r="AE47" s="444" t="str">
        <f>IF(COUNTIF(項目一覧②!G20:H20,TRUE)&lt;2,"","特例の適用の有無はどちらか１つを選択してください")</f>
        <v/>
      </c>
    </row>
    <row r="48" spans="1:57" ht="9.9499999999999993" customHeight="1">
      <c r="B48" s="406"/>
      <c r="C48" s="10"/>
      <c r="D48" s="10"/>
      <c r="E48" s="10"/>
      <c r="F48" s="10"/>
      <c r="G48" s="10"/>
      <c r="H48" s="10"/>
      <c r="I48" s="10"/>
      <c r="J48" s="10"/>
      <c r="K48" s="10"/>
      <c r="L48" s="10"/>
      <c r="M48" s="10"/>
      <c r="N48" s="10"/>
      <c r="O48" s="10"/>
      <c r="P48" s="10"/>
      <c r="Q48" s="10"/>
      <c r="R48" s="10"/>
      <c r="S48" s="10"/>
      <c r="T48" s="10"/>
      <c r="U48" s="446"/>
      <c r="V48" s="10"/>
      <c r="W48" s="10"/>
      <c r="X48" s="446"/>
      <c r="Y48" s="10"/>
      <c r="Z48" s="10"/>
      <c r="AA48" s="10"/>
      <c r="AB48" s="10"/>
      <c r="AC48" s="10"/>
      <c r="AD48" s="446"/>
      <c r="AF48" s="444"/>
    </row>
    <row r="49" spans="1:59" ht="18" customHeight="1">
      <c r="B49" s="406" t="s">
        <v>3648</v>
      </c>
      <c r="C49" s="10"/>
      <c r="D49" s="10"/>
      <c r="E49" s="10"/>
      <c r="F49" s="10"/>
      <c r="G49" s="10"/>
      <c r="H49" s="10"/>
      <c r="I49" s="10"/>
      <c r="J49" s="10"/>
      <c r="K49" s="10"/>
      <c r="L49" s="10"/>
      <c r="M49" s="10"/>
      <c r="N49" s="10"/>
      <c r="O49" s="10"/>
      <c r="P49" s="10"/>
      <c r="Q49" s="10"/>
      <c r="R49" s="10"/>
      <c r="S49" s="10"/>
      <c r="T49" s="443"/>
      <c r="U49" s="445" t="s">
        <v>88</v>
      </c>
      <c r="V49" s="445"/>
      <c r="W49" s="443"/>
      <c r="X49" s="445" t="s">
        <v>119</v>
      </c>
      <c r="Y49" s="10"/>
      <c r="Z49" s="10"/>
      <c r="AA49" s="10"/>
      <c r="AB49" s="10"/>
      <c r="AC49" s="446"/>
      <c r="AE49" s="444"/>
    </row>
    <row r="50" spans="1:59" ht="18" customHeight="1">
      <c r="B50" s="406" t="s">
        <v>3649</v>
      </c>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row>
    <row r="51" spans="1:59" ht="18" customHeight="1">
      <c r="B51" s="406"/>
      <c r="C51" s="10"/>
      <c r="D51" s="10"/>
      <c r="E51" s="10"/>
      <c r="F51" s="10"/>
      <c r="G51" s="10"/>
      <c r="H51" s="10"/>
      <c r="I51" s="10"/>
      <c r="J51" s="10"/>
      <c r="K51" s="10"/>
      <c r="L51" s="10"/>
      <c r="M51" s="10"/>
      <c r="N51" s="10"/>
      <c r="O51" s="10"/>
      <c r="P51" s="446" t="s">
        <v>118</v>
      </c>
      <c r="Q51" s="1273"/>
      <c r="R51" s="1274"/>
      <c r="S51" s="1274"/>
      <c r="T51" s="1274"/>
      <c r="U51" s="1274"/>
      <c r="V51" s="1274"/>
      <c r="W51" s="1274"/>
      <c r="X51" s="1274"/>
      <c r="Y51" s="1274"/>
      <c r="Z51" s="1274"/>
      <c r="AA51" s="1274"/>
      <c r="AB51" s="1275"/>
      <c r="AC51" s="446" t="s">
        <v>117</v>
      </c>
    </row>
    <row r="52" spans="1:59" ht="18" customHeight="1">
      <c r="B52" s="406" t="s">
        <v>3650</v>
      </c>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row>
    <row r="53" spans="1:59" ht="18" customHeight="1">
      <c r="B53" s="406"/>
      <c r="C53" s="10"/>
      <c r="D53" s="10"/>
      <c r="E53" s="10"/>
      <c r="F53" s="10"/>
      <c r="G53" s="10"/>
      <c r="H53" s="10"/>
      <c r="I53" s="10"/>
      <c r="J53" s="10"/>
      <c r="K53" s="10"/>
      <c r="L53" s="10"/>
      <c r="M53" s="10"/>
      <c r="N53" s="10"/>
      <c r="O53" s="10"/>
      <c r="P53" s="446" t="s">
        <v>118</v>
      </c>
      <c r="Q53" s="1273"/>
      <c r="R53" s="1274"/>
      <c r="S53" s="1274"/>
      <c r="T53" s="1274"/>
      <c r="U53" s="1274"/>
      <c r="V53" s="1274"/>
      <c r="W53" s="1274"/>
      <c r="X53" s="1274"/>
      <c r="Y53" s="1274"/>
      <c r="Z53" s="1274"/>
      <c r="AA53" s="1274"/>
      <c r="AB53" s="1275"/>
      <c r="AC53" s="446" t="s">
        <v>117</v>
      </c>
    </row>
    <row r="54" spans="1:59" ht="9" customHeight="1">
      <c r="B54" s="406"/>
      <c r="C54" s="10"/>
      <c r="D54" s="10"/>
      <c r="E54" s="10"/>
      <c r="F54" s="10"/>
      <c r="G54" s="10"/>
      <c r="H54" s="10"/>
      <c r="I54" s="10"/>
      <c r="J54" s="10"/>
      <c r="K54" s="10"/>
      <c r="L54" s="10"/>
      <c r="M54" s="10"/>
      <c r="N54" s="10"/>
      <c r="O54" s="10"/>
      <c r="P54" s="446"/>
      <c r="Q54" s="736"/>
      <c r="R54" s="736"/>
      <c r="S54" s="736"/>
      <c r="T54" s="736"/>
      <c r="U54" s="736"/>
      <c r="V54" s="736"/>
      <c r="W54" s="736"/>
      <c r="X54" s="736"/>
      <c r="Y54" s="736"/>
      <c r="Z54" s="736"/>
      <c r="AA54" s="736"/>
      <c r="AB54" s="736"/>
      <c r="AC54" s="446"/>
    </row>
    <row r="55" spans="1:59" ht="18" customHeight="1">
      <c r="B55" s="406" t="s">
        <v>2970</v>
      </c>
      <c r="C55" s="406"/>
      <c r="D55" s="406"/>
      <c r="E55" s="406"/>
      <c r="F55" s="406"/>
      <c r="G55" s="406"/>
      <c r="H55" s="406"/>
      <c r="I55" s="406"/>
      <c r="J55" s="406"/>
      <c r="K55" s="406"/>
      <c r="L55" s="10"/>
      <c r="M55" s="10"/>
      <c r="N55" s="10"/>
      <c r="O55" s="10"/>
      <c r="P55" s="10"/>
      <c r="Q55" s="552"/>
      <c r="R55" s="406" t="s">
        <v>2547</v>
      </c>
      <c r="S55" s="10"/>
      <c r="T55" s="10"/>
      <c r="U55" s="10"/>
      <c r="V55" s="10"/>
      <c r="W55" s="10"/>
      <c r="X55" s="10"/>
      <c r="Y55" s="446"/>
      <c r="Z55" s="550"/>
      <c r="AA55" s="550"/>
      <c r="AB55" s="550"/>
      <c r="AC55" s="550"/>
      <c r="AD55" s="550"/>
      <c r="AE55" s="550"/>
      <c r="AF55" s="550"/>
      <c r="AG55" s="550"/>
      <c r="AH55" s="550"/>
      <c r="AI55" s="550"/>
      <c r="AJ55" s="550"/>
      <c r="AK55" s="550"/>
      <c r="AL55" s="446"/>
    </row>
    <row r="56" spans="1:59" ht="18" customHeight="1">
      <c r="B56" s="406"/>
      <c r="C56" s="406"/>
      <c r="G56" s="10"/>
      <c r="H56" s="10"/>
      <c r="I56" s="10"/>
      <c r="J56" s="10"/>
      <c r="K56" s="10"/>
      <c r="L56" s="10"/>
      <c r="M56" s="10"/>
      <c r="N56" s="10"/>
      <c r="O56" s="10"/>
      <c r="P56" s="446"/>
      <c r="Q56" s="552"/>
      <c r="R56" s="406" t="s">
        <v>2548</v>
      </c>
      <c r="S56" s="550"/>
      <c r="T56" s="550"/>
      <c r="U56" s="550"/>
      <c r="V56" s="550"/>
      <c r="W56" s="550"/>
      <c r="X56" s="550"/>
      <c r="Y56" s="550"/>
      <c r="Z56" s="550"/>
      <c r="AA56" s="550"/>
      <c r="AB56" s="550"/>
      <c r="AC56" s="446"/>
    </row>
    <row r="57" spans="1:59" ht="18" customHeight="1">
      <c r="B57" s="406" t="s">
        <v>2971</v>
      </c>
      <c r="C57" s="10"/>
      <c r="D57" s="10"/>
      <c r="E57" s="10"/>
      <c r="F57" s="10"/>
      <c r="G57" s="10"/>
      <c r="H57" s="10"/>
      <c r="I57" s="10"/>
      <c r="J57" s="10"/>
      <c r="K57" s="10"/>
      <c r="L57" s="10"/>
      <c r="M57" s="10"/>
      <c r="N57" s="10"/>
      <c r="O57" s="10"/>
      <c r="P57" s="10"/>
      <c r="Q57" s="10"/>
      <c r="R57" s="10"/>
      <c r="S57" s="10"/>
      <c r="T57" s="446"/>
      <c r="U57" s="10"/>
      <c r="V57" s="10"/>
      <c r="W57" s="10"/>
      <c r="X57" s="10"/>
      <c r="Y57" s="10"/>
      <c r="Z57" s="10"/>
      <c r="AA57" s="10"/>
      <c r="AB57" s="10"/>
      <c r="AC57" s="446"/>
    </row>
    <row r="58" spans="1:59" ht="18" customHeight="1">
      <c r="B58" s="406"/>
      <c r="C58" s="10"/>
      <c r="D58" s="10"/>
      <c r="E58" s="10"/>
      <c r="F58" s="10"/>
      <c r="G58" s="10"/>
      <c r="H58" s="10"/>
      <c r="I58" s="10"/>
      <c r="J58" s="10"/>
      <c r="K58" s="10"/>
      <c r="L58" s="10"/>
      <c r="M58" s="10"/>
      <c r="N58" s="10"/>
      <c r="O58" s="10"/>
      <c r="P58" s="10" t="s">
        <v>116</v>
      </c>
      <c r="Q58" s="1273"/>
      <c r="R58" s="1274"/>
      <c r="S58" s="1274"/>
      <c r="T58" s="1274"/>
      <c r="U58" s="1274"/>
      <c r="V58" s="1274"/>
      <c r="W58" s="1274"/>
      <c r="X58" s="1274"/>
      <c r="Y58" s="1446"/>
      <c r="Z58" s="1446"/>
      <c r="AA58" s="1446"/>
      <c r="AB58" s="1447"/>
      <c r="AC58" s="446" t="s">
        <v>115</v>
      </c>
    </row>
    <row r="59" spans="1:59" ht="11.25" customHeight="1">
      <c r="B59" s="406"/>
      <c r="C59" s="10"/>
      <c r="D59" s="10"/>
      <c r="E59" s="10"/>
      <c r="F59" s="10"/>
      <c r="G59" s="10"/>
      <c r="H59" s="10"/>
      <c r="I59" s="10"/>
      <c r="J59" s="10"/>
      <c r="K59" s="10"/>
      <c r="L59" s="10"/>
      <c r="M59" s="10"/>
      <c r="N59" s="10"/>
      <c r="O59" s="10"/>
      <c r="P59" s="10"/>
      <c r="Q59" s="446"/>
      <c r="R59" s="446"/>
      <c r="S59" s="446"/>
      <c r="T59" s="446"/>
      <c r="U59" s="446"/>
      <c r="V59" s="446"/>
      <c r="W59" s="446"/>
      <c r="X59" s="446"/>
      <c r="Y59" s="446"/>
      <c r="Z59" s="446"/>
      <c r="AA59" s="446"/>
      <c r="AB59" s="446"/>
      <c r="AC59" s="446"/>
      <c r="AJ59" s="411"/>
      <c r="AK59" s="411"/>
      <c r="AL59" s="411"/>
      <c r="AM59" s="411"/>
      <c r="AN59" s="411"/>
      <c r="AO59" s="411"/>
      <c r="AP59" s="411"/>
    </row>
    <row r="60" spans="1:59" ht="18" customHeight="1">
      <c r="A60" s="426" t="s">
        <v>114</v>
      </c>
      <c r="B60" s="427" t="s">
        <v>3135</v>
      </c>
      <c r="C60" s="428"/>
      <c r="D60" s="428"/>
      <c r="E60" s="428"/>
      <c r="F60" s="428"/>
      <c r="G60" s="428"/>
      <c r="H60" s="428"/>
      <c r="I60" s="428"/>
      <c r="J60" s="428"/>
      <c r="K60" s="428"/>
      <c r="L60" s="428"/>
      <c r="M60" s="428"/>
      <c r="N60" s="428"/>
      <c r="O60" s="428"/>
      <c r="P60" s="428"/>
      <c r="Q60" s="428"/>
      <c r="R60" s="428"/>
      <c r="S60" s="428"/>
      <c r="T60" s="428"/>
      <c r="U60" s="428"/>
      <c r="V60" s="428"/>
      <c r="W60" s="428"/>
      <c r="X60" s="428"/>
      <c r="Y60" s="428"/>
      <c r="Z60" s="428"/>
      <c r="AA60" s="428"/>
      <c r="AB60" s="428"/>
      <c r="AC60" s="428"/>
      <c r="AD60" s="414"/>
      <c r="AE60" s="414"/>
      <c r="AF60" s="414"/>
      <c r="AG60" s="414"/>
      <c r="AH60" s="414"/>
      <c r="AI60" s="414"/>
    </row>
    <row r="61" spans="1:59" ht="17.25" customHeight="1">
      <c r="B61" s="406" t="s">
        <v>3651</v>
      </c>
      <c r="C61" s="10"/>
      <c r="D61" s="10"/>
      <c r="E61" s="10"/>
      <c r="F61" s="10"/>
      <c r="G61" s="10"/>
      <c r="H61" s="10"/>
      <c r="I61" s="446" t="s">
        <v>75</v>
      </c>
      <c r="J61" s="1268" t="s">
        <v>111</v>
      </c>
      <c r="K61" s="1268"/>
      <c r="L61" s="1268"/>
      <c r="M61" s="1268"/>
      <c r="N61" s="1268"/>
      <c r="O61" s="446" t="s">
        <v>74</v>
      </c>
      <c r="P61" s="1268" t="s">
        <v>110</v>
      </c>
      <c r="Q61" s="1268"/>
      <c r="R61" s="1268"/>
      <c r="S61" s="1268"/>
      <c r="T61" s="1268"/>
      <c r="U61" s="446" t="s">
        <v>74</v>
      </c>
      <c r="V61" s="1268" t="s">
        <v>109</v>
      </c>
      <c r="W61" s="1268"/>
      <c r="X61" s="1268"/>
      <c r="Y61" s="1268"/>
      <c r="Z61" s="1268"/>
      <c r="AA61" s="446" t="s">
        <v>107</v>
      </c>
      <c r="AB61" s="10"/>
      <c r="AC61" s="10"/>
    </row>
    <row r="62" spans="1:59" ht="17.25" customHeight="1">
      <c r="B62" s="406"/>
      <c r="C62" s="446" t="s">
        <v>75</v>
      </c>
      <c r="D62" s="1272"/>
      <c r="E62" s="1272"/>
      <c r="F62" s="1272"/>
      <c r="G62" s="1272"/>
      <c r="H62" s="446" t="s">
        <v>98</v>
      </c>
      <c r="I62" s="446" t="s">
        <v>75</v>
      </c>
      <c r="J62" s="1286"/>
      <c r="K62" s="1287"/>
      <c r="L62" s="1287"/>
      <c r="M62" s="1288"/>
      <c r="N62" s="446" t="s">
        <v>73</v>
      </c>
      <c r="O62" s="446" t="s">
        <v>74</v>
      </c>
      <c r="P62" s="1286"/>
      <c r="Q62" s="1287"/>
      <c r="R62" s="1287"/>
      <c r="S62" s="1288"/>
      <c r="T62" s="446" t="s">
        <v>73</v>
      </c>
      <c r="U62" s="446" t="s">
        <v>74</v>
      </c>
      <c r="V62" s="1290">
        <f t="shared" ref="V62:V67" si="0">J62+P62</f>
        <v>0</v>
      </c>
      <c r="W62" s="1290"/>
      <c r="X62" s="1290"/>
      <c r="Y62" s="1290"/>
      <c r="Z62" s="446" t="s">
        <v>73</v>
      </c>
      <c r="AA62" s="446" t="s">
        <v>107</v>
      </c>
      <c r="AB62" s="10"/>
      <c r="AC62" s="10"/>
      <c r="AF62" s="430" t="s">
        <v>104</v>
      </c>
      <c r="AG62" s="10"/>
    </row>
    <row r="63" spans="1:59" ht="17.25" customHeight="1">
      <c r="B63" s="406"/>
      <c r="C63" s="446" t="s">
        <v>75</v>
      </c>
      <c r="D63" s="1272"/>
      <c r="E63" s="1272"/>
      <c r="F63" s="1272"/>
      <c r="G63" s="1272"/>
      <c r="H63" s="446" t="s">
        <v>98</v>
      </c>
      <c r="I63" s="446" t="s">
        <v>75</v>
      </c>
      <c r="J63" s="1286"/>
      <c r="K63" s="1287"/>
      <c r="L63" s="1287"/>
      <c r="M63" s="1288"/>
      <c r="N63" s="446" t="s">
        <v>73</v>
      </c>
      <c r="O63" s="446" t="s">
        <v>74</v>
      </c>
      <c r="P63" s="1286"/>
      <c r="Q63" s="1287"/>
      <c r="R63" s="1287"/>
      <c r="S63" s="1288"/>
      <c r="T63" s="446" t="s">
        <v>73</v>
      </c>
      <c r="U63" s="446" t="s">
        <v>74</v>
      </c>
      <c r="V63" s="1290">
        <f t="shared" si="0"/>
        <v>0</v>
      </c>
      <c r="W63" s="1290"/>
      <c r="X63" s="1290"/>
      <c r="Y63" s="1290"/>
      <c r="Z63" s="446" t="s">
        <v>73</v>
      </c>
      <c r="AA63" s="446" t="s">
        <v>107</v>
      </c>
      <c r="AB63" s="10"/>
      <c r="AC63" s="10"/>
      <c r="AG63" s="419" t="s">
        <v>103</v>
      </c>
      <c r="AH63" s="419"/>
      <c r="AI63" s="419"/>
      <c r="AJ63" s="419"/>
      <c r="AK63" s="10"/>
      <c r="AL63" s="1261"/>
      <c r="AM63" s="1309"/>
      <c r="AN63" s="1309"/>
      <c r="AO63" s="1309"/>
      <c r="AP63" s="1309"/>
      <c r="AQ63" s="1309"/>
      <c r="AR63" s="1309"/>
      <c r="AS63" s="1309"/>
      <c r="AT63" s="1309"/>
      <c r="AU63" s="1309"/>
      <c r="AV63" s="1309"/>
      <c r="AW63" s="1309"/>
      <c r="AX63" s="1309"/>
      <c r="AY63" s="1309"/>
      <c r="AZ63" s="1309"/>
      <c r="BA63" s="1309"/>
      <c r="BB63" s="1309"/>
      <c r="BC63" s="1309"/>
      <c r="BD63" s="1309"/>
      <c r="BE63" s="1309"/>
      <c r="BF63" s="1309"/>
      <c r="BG63" s="1309"/>
    </row>
    <row r="64" spans="1:59" ht="17.25" customHeight="1">
      <c r="B64" s="406"/>
      <c r="C64" s="446" t="s">
        <v>75</v>
      </c>
      <c r="D64" s="1272"/>
      <c r="E64" s="1272"/>
      <c r="F64" s="1272"/>
      <c r="G64" s="1272"/>
      <c r="H64" s="446" t="s">
        <v>98</v>
      </c>
      <c r="I64" s="446" t="s">
        <v>75</v>
      </c>
      <c r="J64" s="1286"/>
      <c r="K64" s="1287"/>
      <c r="L64" s="1287"/>
      <c r="M64" s="1288"/>
      <c r="N64" s="446" t="s">
        <v>73</v>
      </c>
      <c r="O64" s="446" t="s">
        <v>74</v>
      </c>
      <c r="P64" s="1286"/>
      <c r="Q64" s="1287"/>
      <c r="R64" s="1287"/>
      <c r="S64" s="1288"/>
      <c r="T64" s="446" t="s">
        <v>73</v>
      </c>
      <c r="U64" s="446" t="s">
        <v>74</v>
      </c>
      <c r="V64" s="1290">
        <f t="shared" si="0"/>
        <v>0</v>
      </c>
      <c r="W64" s="1290"/>
      <c r="X64" s="1290"/>
      <c r="Y64" s="1290"/>
      <c r="Z64" s="446" t="s">
        <v>73</v>
      </c>
      <c r="AA64" s="446" t="s">
        <v>107</v>
      </c>
      <c r="AB64" s="10"/>
      <c r="AC64" s="10"/>
      <c r="AG64" s="406" t="s">
        <v>102</v>
      </c>
      <c r="AH64" s="10"/>
      <c r="AI64" s="10"/>
      <c r="AJ64" s="10"/>
      <c r="AL64" s="1261"/>
      <c r="AM64" s="1309"/>
      <c r="AN64" s="1309"/>
      <c r="AO64" s="1309"/>
      <c r="AP64" s="1309"/>
      <c r="AQ64" s="1309"/>
      <c r="AR64" s="1309"/>
      <c r="AS64" s="1309"/>
      <c r="AT64" s="1309"/>
      <c r="AU64" s="1309"/>
      <c r="AV64" s="1309"/>
      <c r="AW64" s="1309"/>
      <c r="AX64" s="1309"/>
      <c r="AY64" s="1309"/>
      <c r="AZ64" s="1309"/>
      <c r="BA64" s="1309"/>
      <c r="BB64" s="1309"/>
      <c r="BC64" s="1309"/>
      <c r="BD64" s="1309"/>
      <c r="BE64" s="1309"/>
      <c r="BF64" s="1309"/>
      <c r="BG64" s="1309"/>
    </row>
    <row r="65" spans="1:45" ht="17.25" customHeight="1">
      <c r="B65" s="406"/>
      <c r="C65" s="446" t="s">
        <v>75</v>
      </c>
      <c r="D65" s="1272"/>
      <c r="E65" s="1272"/>
      <c r="F65" s="1272"/>
      <c r="G65" s="1272"/>
      <c r="H65" s="446" t="s">
        <v>98</v>
      </c>
      <c r="I65" s="446" t="s">
        <v>75</v>
      </c>
      <c r="J65" s="1286"/>
      <c r="K65" s="1287"/>
      <c r="L65" s="1287"/>
      <c r="M65" s="1288"/>
      <c r="N65" s="446" t="s">
        <v>73</v>
      </c>
      <c r="O65" s="446" t="s">
        <v>74</v>
      </c>
      <c r="P65" s="1286"/>
      <c r="Q65" s="1287"/>
      <c r="R65" s="1287"/>
      <c r="S65" s="1288"/>
      <c r="T65" s="446" t="s">
        <v>73</v>
      </c>
      <c r="U65" s="446" t="s">
        <v>74</v>
      </c>
      <c r="V65" s="1290">
        <f t="shared" si="0"/>
        <v>0</v>
      </c>
      <c r="W65" s="1290"/>
      <c r="X65" s="1290"/>
      <c r="Y65" s="1290"/>
      <c r="Z65" s="446" t="s">
        <v>73</v>
      </c>
      <c r="AA65" s="446" t="s">
        <v>107</v>
      </c>
      <c r="AB65" s="10"/>
      <c r="AC65" s="10"/>
      <c r="AG65" s="406" t="s">
        <v>101</v>
      </c>
      <c r="AH65" s="10"/>
      <c r="AI65" s="10"/>
      <c r="AJ65" s="10"/>
      <c r="AK65" s="10"/>
      <c r="AL65" s="1261"/>
      <c r="AM65" s="1261"/>
      <c r="AN65" s="1261"/>
      <c r="AO65" s="1261"/>
      <c r="AP65" s="1261"/>
      <c r="AQ65" s="1261"/>
      <c r="AR65" s="1261"/>
      <c r="AS65" s="1261"/>
    </row>
    <row r="66" spans="1:45" ht="17.25" customHeight="1">
      <c r="B66" s="406"/>
      <c r="C66" s="446" t="s">
        <v>75</v>
      </c>
      <c r="D66" s="1272"/>
      <c r="E66" s="1272"/>
      <c r="F66" s="1272"/>
      <c r="G66" s="1272"/>
      <c r="H66" s="446" t="s">
        <v>98</v>
      </c>
      <c r="I66" s="446" t="s">
        <v>75</v>
      </c>
      <c r="J66" s="1286"/>
      <c r="K66" s="1287"/>
      <c r="L66" s="1287"/>
      <c r="M66" s="1288"/>
      <c r="N66" s="446" t="s">
        <v>73</v>
      </c>
      <c r="O66" s="446" t="s">
        <v>74</v>
      </c>
      <c r="P66" s="1286"/>
      <c r="Q66" s="1287"/>
      <c r="R66" s="1287"/>
      <c r="S66" s="1288"/>
      <c r="T66" s="446" t="s">
        <v>73</v>
      </c>
      <c r="U66" s="446" t="s">
        <v>74</v>
      </c>
      <c r="V66" s="1290">
        <f t="shared" si="0"/>
        <v>0</v>
      </c>
      <c r="W66" s="1290"/>
      <c r="X66" s="1290"/>
      <c r="Y66" s="1290"/>
      <c r="Z66" s="446" t="s">
        <v>73</v>
      </c>
      <c r="AA66" s="446" t="s">
        <v>107</v>
      </c>
      <c r="AB66" s="10"/>
      <c r="AC66" s="10"/>
    </row>
    <row r="67" spans="1:45" ht="17.25" customHeight="1">
      <c r="B67" s="406"/>
      <c r="C67" s="446" t="s">
        <v>75</v>
      </c>
      <c r="D67" s="1272"/>
      <c r="E67" s="1272"/>
      <c r="F67" s="1272"/>
      <c r="G67" s="1272"/>
      <c r="H67" s="446" t="s">
        <v>98</v>
      </c>
      <c r="I67" s="446" t="s">
        <v>75</v>
      </c>
      <c r="J67" s="1286"/>
      <c r="K67" s="1287"/>
      <c r="L67" s="1287"/>
      <c r="M67" s="1288"/>
      <c r="N67" s="446" t="s">
        <v>73</v>
      </c>
      <c r="O67" s="446" t="s">
        <v>74</v>
      </c>
      <c r="P67" s="1286"/>
      <c r="Q67" s="1287"/>
      <c r="R67" s="1287"/>
      <c r="S67" s="1288"/>
      <c r="T67" s="446" t="s">
        <v>73</v>
      </c>
      <c r="U67" s="446" t="s">
        <v>74</v>
      </c>
      <c r="V67" s="1290">
        <f t="shared" si="0"/>
        <v>0</v>
      </c>
      <c r="W67" s="1290"/>
      <c r="X67" s="1290"/>
      <c r="Y67" s="1290"/>
      <c r="Z67" s="446" t="s">
        <v>73</v>
      </c>
      <c r="AA67" s="446" t="s">
        <v>107</v>
      </c>
      <c r="AB67" s="10"/>
      <c r="AC67" s="10"/>
    </row>
    <row r="68" spans="1:45" ht="17.25" customHeight="1">
      <c r="B68" s="406"/>
      <c r="C68" s="446" t="s">
        <v>75</v>
      </c>
      <c r="D68" s="1272"/>
      <c r="E68" s="1272"/>
      <c r="F68" s="1272"/>
      <c r="G68" s="1272"/>
      <c r="H68" s="446" t="s">
        <v>71</v>
      </c>
      <c r="I68" s="446" t="s">
        <v>75</v>
      </c>
      <c r="J68" s="1286"/>
      <c r="K68" s="1287"/>
      <c r="L68" s="1287"/>
      <c r="M68" s="1288"/>
      <c r="N68" s="446" t="s">
        <v>73</v>
      </c>
      <c r="O68" s="446" t="s">
        <v>74</v>
      </c>
      <c r="P68" s="1286"/>
      <c r="Q68" s="1287"/>
      <c r="R68" s="1287"/>
      <c r="S68" s="1288"/>
      <c r="T68" s="446" t="s">
        <v>73</v>
      </c>
      <c r="U68" s="446" t="s">
        <v>74</v>
      </c>
      <c r="V68" s="1290">
        <f t="shared" ref="V68" si="1">J68+P68</f>
        <v>0</v>
      </c>
      <c r="W68" s="1290"/>
      <c r="X68" s="1290"/>
      <c r="Y68" s="1290"/>
      <c r="Z68" s="446" t="s">
        <v>73</v>
      </c>
      <c r="AA68" s="446" t="s">
        <v>107</v>
      </c>
      <c r="AB68" s="10"/>
      <c r="AC68" s="10"/>
    </row>
    <row r="69" spans="1:45" ht="15.75" customHeight="1">
      <c r="B69" s="406" t="s">
        <v>3652</v>
      </c>
      <c r="C69" s="10"/>
      <c r="D69" s="10"/>
      <c r="E69" s="10"/>
      <c r="F69" s="10"/>
      <c r="G69" s="10"/>
      <c r="H69" s="10"/>
      <c r="I69" s="446" t="s">
        <v>75</v>
      </c>
      <c r="J69" s="1290">
        <f>SUM(J62:M68)</f>
        <v>0</v>
      </c>
      <c r="K69" s="1290"/>
      <c r="L69" s="1290"/>
      <c r="M69" s="1290"/>
      <c r="N69" s="446" t="s">
        <v>73</v>
      </c>
      <c r="O69" s="446" t="s">
        <v>74</v>
      </c>
      <c r="P69" s="1290">
        <f>SUM(P62:S68)</f>
        <v>0</v>
      </c>
      <c r="Q69" s="1290"/>
      <c r="R69" s="1290"/>
      <c r="S69" s="1290"/>
      <c r="T69" s="446" t="s">
        <v>73</v>
      </c>
      <c r="U69" s="446" t="s">
        <v>74</v>
      </c>
      <c r="V69" s="1290">
        <f>SUM(V62:Y67)</f>
        <v>0</v>
      </c>
      <c r="W69" s="1290"/>
      <c r="X69" s="1290"/>
      <c r="Y69" s="1290"/>
      <c r="Z69" s="446" t="s">
        <v>73</v>
      </c>
      <c r="AA69" s="446" t="s">
        <v>107</v>
      </c>
      <c r="AB69" s="10"/>
      <c r="AC69" s="10"/>
    </row>
    <row r="70" spans="1:45" ht="11.25" customHeight="1">
      <c r="B70" s="406"/>
      <c r="C70" s="10"/>
      <c r="D70" s="10"/>
      <c r="E70" s="10"/>
      <c r="F70" s="10"/>
      <c r="G70" s="10"/>
      <c r="H70" s="10"/>
      <c r="I70" s="446"/>
      <c r="J70" s="467"/>
      <c r="K70" s="467"/>
      <c r="L70" s="467"/>
      <c r="M70" s="467"/>
      <c r="N70" s="446"/>
      <c r="O70" s="446"/>
      <c r="P70" s="467"/>
      <c r="Q70" s="467"/>
      <c r="R70" s="467"/>
      <c r="S70" s="467"/>
      <c r="T70" s="446"/>
      <c r="U70" s="446"/>
      <c r="V70" s="467"/>
      <c r="W70" s="467"/>
      <c r="X70" s="467"/>
      <c r="Y70" s="467"/>
      <c r="Z70" s="446"/>
      <c r="AA70" s="446"/>
      <c r="AB70" s="10"/>
      <c r="AC70" s="10"/>
      <c r="AJ70" s="411"/>
      <c r="AK70" s="411"/>
      <c r="AL70" s="411"/>
      <c r="AM70" s="411"/>
      <c r="AN70" s="411"/>
      <c r="AO70" s="411"/>
      <c r="AP70" s="411"/>
    </row>
    <row r="71" spans="1:45" ht="7.5" customHeight="1">
      <c r="A71" s="413"/>
      <c r="B71" s="442"/>
      <c r="C71" s="428"/>
      <c r="D71" s="428"/>
      <c r="E71" s="428"/>
      <c r="F71" s="428"/>
      <c r="G71" s="428"/>
      <c r="H71" s="428"/>
      <c r="I71" s="454"/>
      <c r="J71" s="468"/>
      <c r="K71" s="468"/>
      <c r="L71" s="468"/>
      <c r="M71" s="468"/>
      <c r="N71" s="454"/>
      <c r="O71" s="454"/>
      <c r="P71" s="468"/>
      <c r="Q71" s="468"/>
      <c r="R71" s="468"/>
      <c r="S71" s="468"/>
      <c r="T71" s="454"/>
      <c r="U71" s="454"/>
      <c r="V71" s="468"/>
      <c r="W71" s="468"/>
      <c r="X71" s="468"/>
      <c r="Y71" s="468"/>
      <c r="Z71" s="454"/>
      <c r="AA71" s="454"/>
      <c r="AB71" s="428"/>
      <c r="AC71" s="428"/>
      <c r="AD71" s="414"/>
      <c r="AE71" s="414"/>
      <c r="AF71" s="414"/>
      <c r="AG71" s="414"/>
      <c r="AH71" s="414"/>
      <c r="AI71" s="414"/>
    </row>
    <row r="72" spans="1:45" ht="18" customHeight="1">
      <c r="A72" s="469" t="s">
        <v>106</v>
      </c>
      <c r="B72" s="417" t="s">
        <v>3136</v>
      </c>
      <c r="C72" s="10"/>
      <c r="D72" s="1300"/>
      <c r="E72" s="1301"/>
      <c r="F72" s="1301"/>
      <c r="G72" s="1301"/>
      <c r="H72" s="1301"/>
      <c r="I72" s="1301"/>
      <c r="J72" s="1301"/>
      <c r="K72" s="1301"/>
      <c r="L72" s="1301"/>
      <c r="M72" s="1301"/>
      <c r="N72" s="1301"/>
      <c r="O72" s="1301"/>
      <c r="P72" s="1301"/>
      <c r="Q72" s="1301"/>
      <c r="R72" s="1301"/>
      <c r="S72" s="1301"/>
      <c r="T72" s="1301"/>
      <c r="U72" s="1301"/>
      <c r="V72" s="1301"/>
      <c r="W72" s="1301"/>
      <c r="X72" s="1301"/>
      <c r="Y72" s="1301"/>
      <c r="Z72" s="1301"/>
      <c r="AA72" s="1301"/>
      <c r="AB72" s="1301"/>
      <c r="AC72" s="1302"/>
    </row>
    <row r="73" spans="1:45" ht="18" customHeight="1">
      <c r="A73" s="469" t="s">
        <v>106</v>
      </c>
      <c r="B73" s="417" t="s">
        <v>3137</v>
      </c>
      <c r="C73" s="10"/>
      <c r="D73" s="1300"/>
      <c r="E73" s="1301"/>
      <c r="F73" s="1301"/>
      <c r="G73" s="1301"/>
      <c r="H73" s="1301"/>
      <c r="I73" s="1301"/>
      <c r="J73" s="1301"/>
      <c r="K73" s="1301"/>
      <c r="L73" s="1301"/>
      <c r="M73" s="1301"/>
      <c r="N73" s="1301"/>
      <c r="O73" s="1301"/>
      <c r="P73" s="1301"/>
      <c r="Q73" s="1301"/>
      <c r="R73" s="1301"/>
      <c r="S73" s="1301"/>
      <c r="T73" s="1301"/>
      <c r="U73" s="1301"/>
      <c r="V73" s="1301"/>
      <c r="W73" s="1301"/>
      <c r="X73" s="1301"/>
      <c r="Y73" s="1301"/>
      <c r="Z73" s="1301"/>
      <c r="AA73" s="1301"/>
      <c r="AB73" s="1301"/>
      <c r="AC73" s="1302"/>
    </row>
    <row r="74" spans="1:45" ht="18" customHeight="1">
      <c r="A74" s="469" t="s">
        <v>106</v>
      </c>
      <c r="B74" s="417" t="s">
        <v>3138</v>
      </c>
      <c r="C74" s="10"/>
      <c r="D74" s="1300"/>
      <c r="E74" s="1301"/>
      <c r="F74" s="1301"/>
      <c r="G74" s="1301"/>
      <c r="H74" s="1301"/>
      <c r="I74" s="1301"/>
      <c r="J74" s="1301"/>
      <c r="K74" s="1301"/>
      <c r="L74" s="1301"/>
      <c r="M74" s="1301"/>
      <c r="N74" s="1301"/>
      <c r="O74" s="1301"/>
      <c r="P74" s="1301"/>
      <c r="Q74" s="1301"/>
      <c r="R74" s="1301"/>
      <c r="S74" s="1301"/>
      <c r="T74" s="1301"/>
      <c r="U74" s="1301"/>
      <c r="V74" s="1301"/>
      <c r="W74" s="1301"/>
      <c r="X74" s="1301"/>
      <c r="Y74" s="1301"/>
      <c r="Z74" s="1301"/>
      <c r="AA74" s="1301"/>
      <c r="AB74" s="1301"/>
      <c r="AC74" s="1302"/>
    </row>
    <row r="75" spans="1:45" ht="18" customHeight="1">
      <c r="A75" s="469" t="s">
        <v>106</v>
      </c>
      <c r="B75" s="417" t="s">
        <v>3178</v>
      </c>
      <c r="C75" s="10"/>
      <c r="D75" s="1416"/>
      <c r="E75" s="1417"/>
      <c r="F75" s="1417"/>
      <c r="G75" s="1417"/>
      <c r="H75" s="1418"/>
      <c r="I75" s="446" t="s">
        <v>96</v>
      </c>
      <c r="J75" s="10"/>
      <c r="K75" s="10"/>
      <c r="L75" s="10"/>
      <c r="M75" s="10"/>
      <c r="N75" s="10"/>
      <c r="O75" s="10"/>
      <c r="P75" s="10"/>
      <c r="Q75" s="10"/>
      <c r="R75" s="10"/>
      <c r="S75" s="10"/>
      <c r="T75" s="10"/>
      <c r="U75" s="10"/>
      <c r="V75" s="10"/>
      <c r="W75" s="10"/>
      <c r="X75" s="10"/>
      <c r="Y75" s="10"/>
      <c r="Z75" s="10"/>
      <c r="AA75" s="10"/>
      <c r="AB75" s="10"/>
      <c r="AC75" s="10"/>
    </row>
    <row r="76" spans="1:45" ht="18" customHeight="1">
      <c r="A76" s="469" t="s">
        <v>106</v>
      </c>
      <c r="B76" s="417" t="s">
        <v>3140</v>
      </c>
      <c r="C76" s="10"/>
      <c r="D76" s="1289"/>
      <c r="E76" s="1261"/>
      <c r="F76" s="1261"/>
      <c r="G76" s="1261"/>
      <c r="H76" s="1261"/>
      <c r="I76" s="10"/>
      <c r="J76" s="10"/>
      <c r="K76" s="10"/>
      <c r="L76" s="10"/>
      <c r="M76" s="10"/>
      <c r="N76" s="10"/>
      <c r="O76" s="10"/>
      <c r="P76" s="10"/>
      <c r="Q76" s="10"/>
      <c r="R76" s="10"/>
      <c r="S76" s="10"/>
      <c r="T76" s="10"/>
      <c r="U76" s="10"/>
      <c r="V76" s="10"/>
      <c r="W76" s="10"/>
      <c r="X76" s="10"/>
      <c r="Y76" s="10"/>
      <c r="Z76" s="10"/>
      <c r="AA76" s="10"/>
      <c r="AB76" s="10"/>
      <c r="AC76" s="10"/>
    </row>
    <row r="77" spans="1:45" ht="7.5" customHeight="1">
      <c r="A77" s="469"/>
      <c r="B77" s="417"/>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row>
    <row r="78" spans="1:45" ht="18" customHeight="1">
      <c r="A78" s="469" t="s">
        <v>106</v>
      </c>
      <c r="B78" s="417" t="s">
        <v>3141</v>
      </c>
      <c r="C78" s="10"/>
      <c r="D78" s="1291"/>
      <c r="E78" s="1292"/>
      <c r="F78" s="1292"/>
      <c r="G78" s="1292"/>
      <c r="H78" s="1292"/>
      <c r="I78" s="1292"/>
      <c r="J78" s="1292"/>
      <c r="K78" s="1292"/>
      <c r="L78" s="1292"/>
      <c r="M78" s="1292"/>
      <c r="N78" s="1292"/>
      <c r="O78" s="1292"/>
      <c r="P78" s="1292"/>
      <c r="Q78" s="1292"/>
      <c r="R78" s="1292"/>
      <c r="S78" s="1292"/>
      <c r="T78" s="1292"/>
      <c r="U78" s="1292"/>
      <c r="V78" s="1292"/>
      <c r="W78" s="1292"/>
      <c r="X78" s="1292"/>
      <c r="Y78" s="1293"/>
      <c r="Z78" s="10"/>
      <c r="AA78" s="10"/>
    </row>
    <row r="79" spans="1:45" ht="18" customHeight="1">
      <c r="A79" s="469"/>
      <c r="B79" s="401"/>
      <c r="D79" s="1294"/>
      <c r="E79" s="1295"/>
      <c r="F79" s="1295"/>
      <c r="G79" s="1295"/>
      <c r="H79" s="1295"/>
      <c r="I79" s="1295"/>
      <c r="J79" s="1295"/>
      <c r="K79" s="1295"/>
      <c r="L79" s="1295"/>
      <c r="M79" s="1295"/>
      <c r="N79" s="1295"/>
      <c r="O79" s="1295"/>
      <c r="P79" s="1295"/>
      <c r="Q79" s="1295"/>
      <c r="R79" s="1295"/>
      <c r="S79" s="1295"/>
      <c r="T79" s="1295"/>
      <c r="U79" s="1295"/>
      <c r="V79" s="1295"/>
      <c r="W79" s="1295"/>
      <c r="X79" s="1295"/>
      <c r="Y79" s="1296"/>
    </row>
    <row r="80" spans="1:45" ht="18" customHeight="1">
      <c r="A80" s="469" t="s">
        <v>106</v>
      </c>
      <c r="B80" s="417" t="s">
        <v>3142</v>
      </c>
      <c r="C80" s="10"/>
      <c r="D80" s="1291"/>
      <c r="E80" s="1292"/>
      <c r="F80" s="1292"/>
      <c r="G80" s="1292"/>
      <c r="H80" s="1292"/>
      <c r="I80" s="1292"/>
      <c r="J80" s="1292"/>
      <c r="K80" s="1292"/>
      <c r="L80" s="1292"/>
      <c r="M80" s="1292"/>
      <c r="N80" s="1292"/>
      <c r="O80" s="1292"/>
      <c r="P80" s="1292"/>
      <c r="Q80" s="1292"/>
      <c r="R80" s="1292"/>
      <c r="S80" s="1292"/>
      <c r="T80" s="1292"/>
      <c r="U80" s="1292"/>
      <c r="V80" s="1292"/>
      <c r="W80" s="1292"/>
      <c r="X80" s="1292"/>
      <c r="Y80" s="1293"/>
      <c r="Z80" s="10"/>
      <c r="AA80" s="10"/>
    </row>
    <row r="81" spans="1:59" ht="18" customHeight="1">
      <c r="D81" s="1294"/>
      <c r="E81" s="1295"/>
      <c r="F81" s="1295"/>
      <c r="G81" s="1295"/>
      <c r="H81" s="1295"/>
      <c r="I81" s="1295"/>
      <c r="J81" s="1295"/>
      <c r="K81" s="1295"/>
      <c r="L81" s="1295"/>
      <c r="M81" s="1295"/>
      <c r="N81" s="1295"/>
      <c r="O81" s="1295"/>
      <c r="P81" s="1295"/>
      <c r="Q81" s="1295"/>
      <c r="R81" s="1295"/>
      <c r="S81" s="1295"/>
      <c r="T81" s="1295"/>
      <c r="U81" s="1295"/>
      <c r="V81" s="1295"/>
      <c r="W81" s="1295"/>
      <c r="X81" s="1295"/>
      <c r="Y81" s="1296"/>
    </row>
    <row r="82" spans="1:59" ht="11.25" customHeight="1">
      <c r="A82" s="507"/>
      <c r="B82" s="507"/>
      <c r="C82" s="457"/>
      <c r="D82" s="457"/>
      <c r="E82" s="457"/>
      <c r="F82" s="457"/>
      <c r="G82" s="457"/>
      <c r="H82" s="457"/>
      <c r="I82" s="457"/>
      <c r="J82" s="457"/>
      <c r="K82" s="457"/>
      <c r="L82" s="457"/>
      <c r="M82" s="457"/>
      <c r="N82" s="457"/>
      <c r="O82" s="457"/>
      <c r="P82" s="457"/>
      <c r="Q82" s="457"/>
      <c r="R82" s="457"/>
      <c r="S82" s="457"/>
      <c r="T82" s="457"/>
      <c r="U82" s="457"/>
      <c r="V82" s="457"/>
      <c r="W82" s="457"/>
      <c r="X82" s="457"/>
      <c r="Y82" s="457"/>
      <c r="Z82" s="457"/>
      <c r="AA82" s="457"/>
      <c r="AB82" s="457"/>
      <c r="AC82" s="457"/>
      <c r="AD82" s="457"/>
      <c r="AE82" s="457"/>
      <c r="AF82" s="457"/>
      <c r="AG82" s="457"/>
      <c r="AH82" s="457"/>
      <c r="AI82" s="457"/>
      <c r="AJ82" s="457"/>
      <c r="AK82" s="457"/>
      <c r="AL82" s="457"/>
      <c r="AM82" s="457"/>
      <c r="AN82" s="457"/>
      <c r="AO82" s="457"/>
      <c r="AP82" s="457"/>
    </row>
    <row r="84" spans="1:59" ht="18" customHeight="1">
      <c r="A84" s="495" t="s">
        <v>97</v>
      </c>
      <c r="C84" s="10"/>
      <c r="D84" s="476"/>
      <c r="E84" s="491"/>
      <c r="F84" s="491"/>
      <c r="G84" s="491"/>
      <c r="H84" s="491"/>
      <c r="I84" s="490"/>
      <c r="J84" s="490"/>
      <c r="K84" s="490"/>
      <c r="L84" s="490"/>
      <c r="M84" s="490"/>
      <c r="N84" s="490"/>
      <c r="O84" s="490"/>
      <c r="P84" s="490"/>
      <c r="Q84" s="490"/>
      <c r="R84" s="490"/>
      <c r="S84" s="490"/>
      <c r="T84" s="490"/>
      <c r="U84" s="490"/>
      <c r="V84" s="490"/>
      <c r="W84" s="490"/>
      <c r="X84" s="490"/>
      <c r="Y84" s="490"/>
      <c r="Z84" s="490"/>
      <c r="AA84" s="490"/>
      <c r="AB84" s="490"/>
      <c r="AC84" s="490"/>
      <c r="AD84" s="476"/>
    </row>
    <row r="85" spans="1:59" ht="18" customHeight="1">
      <c r="A85" s="406"/>
      <c r="B85" s="475" t="s">
        <v>2972</v>
      </c>
      <c r="C85" s="475"/>
      <c r="D85" s="476"/>
      <c r="E85" s="1273">
        <f>$D$3</f>
        <v>2</v>
      </c>
      <c r="F85" s="1274"/>
      <c r="G85" s="1274"/>
      <c r="H85" s="1275"/>
      <c r="I85" s="476"/>
      <c r="J85" s="477"/>
      <c r="K85" s="477"/>
      <c r="L85" s="438"/>
      <c r="M85" s="477"/>
      <c r="N85" s="476"/>
      <c r="O85" s="476"/>
      <c r="P85" s="476"/>
      <c r="Q85" s="476"/>
      <c r="R85" s="476"/>
      <c r="S85" s="476"/>
      <c r="T85" s="476"/>
      <c r="U85" s="476"/>
      <c r="V85" s="476"/>
      <c r="W85" s="476"/>
      <c r="X85" s="476"/>
      <c r="Y85" s="476"/>
      <c r="Z85" s="476"/>
      <c r="AA85" s="476"/>
      <c r="AB85" s="476"/>
      <c r="AC85" s="476"/>
    </row>
    <row r="86" spans="1:59" ht="18" customHeight="1">
      <c r="A86" s="406"/>
      <c r="B86" s="475" t="s">
        <v>2973</v>
      </c>
      <c r="C86" s="475"/>
      <c r="D86" s="476"/>
      <c r="E86" s="1443"/>
      <c r="F86" s="1444"/>
      <c r="G86" s="1444"/>
      <c r="H86" s="1445"/>
      <c r="I86" s="478" t="s">
        <v>91</v>
      </c>
      <c r="J86" s="479"/>
      <c r="K86" s="479"/>
      <c r="L86" s="480"/>
      <c r="M86" s="10"/>
      <c r="N86" s="476"/>
      <c r="O86" s="476"/>
      <c r="P86" s="476"/>
      <c r="Q86" s="476"/>
      <c r="R86" s="476"/>
      <c r="S86" s="476"/>
      <c r="T86" s="476"/>
      <c r="U86" s="476"/>
      <c r="V86" s="476"/>
      <c r="W86" s="476"/>
      <c r="X86" s="476"/>
      <c r="Y86" s="476"/>
      <c r="Z86" s="476"/>
      <c r="AA86" s="476"/>
      <c r="AB86" s="476"/>
      <c r="AC86" s="476"/>
    </row>
    <row r="87" spans="1:59" ht="18" customHeight="1">
      <c r="A87" s="406"/>
      <c r="B87" s="475" t="s">
        <v>2974</v>
      </c>
      <c r="C87" s="475"/>
      <c r="D87" s="476"/>
      <c r="E87" s="1416"/>
      <c r="F87" s="1417"/>
      <c r="G87" s="1417"/>
      <c r="H87" s="1418"/>
      <c r="I87" s="478" t="s">
        <v>96</v>
      </c>
      <c r="J87" s="481"/>
      <c r="K87" s="481"/>
      <c r="L87" s="482"/>
      <c r="M87" s="10"/>
      <c r="N87" s="476"/>
      <c r="O87" s="476"/>
      <c r="P87" s="476"/>
      <c r="Q87" s="476"/>
      <c r="R87" s="476"/>
      <c r="S87" s="476"/>
      <c r="T87" s="476"/>
      <c r="U87" s="476"/>
      <c r="V87" s="476"/>
      <c r="W87" s="476"/>
      <c r="X87" s="476"/>
      <c r="Y87" s="476"/>
      <c r="Z87" s="476"/>
      <c r="AA87" s="476"/>
      <c r="AB87" s="476"/>
      <c r="AC87" s="476"/>
    </row>
    <row r="88" spans="1:59" ht="18" customHeight="1">
      <c r="A88" s="406"/>
      <c r="B88" s="475" t="s">
        <v>2975</v>
      </c>
      <c r="C88" s="475"/>
      <c r="D88" s="476"/>
      <c r="E88" s="1416"/>
      <c r="F88" s="1417"/>
      <c r="G88" s="1417"/>
      <c r="H88" s="1418"/>
      <c r="I88" s="478" t="s">
        <v>96</v>
      </c>
      <c r="J88" s="481"/>
      <c r="K88" s="481"/>
      <c r="L88" s="482"/>
      <c r="M88" s="10"/>
      <c r="N88" s="477"/>
      <c r="O88" s="476"/>
      <c r="P88" s="476"/>
      <c r="Q88" s="476"/>
      <c r="R88" s="476"/>
      <c r="S88" s="476"/>
      <c r="T88" s="476"/>
      <c r="U88" s="476"/>
      <c r="V88" s="476"/>
      <c r="W88" s="476"/>
      <c r="X88" s="476"/>
      <c r="Y88" s="476"/>
      <c r="Z88" s="476"/>
      <c r="AA88" s="476"/>
      <c r="AB88" s="476"/>
      <c r="AC88" s="476"/>
    </row>
    <row r="89" spans="1:59" ht="18" customHeight="1">
      <c r="A89" s="406"/>
      <c r="B89" s="475" t="s">
        <v>2976</v>
      </c>
      <c r="C89" s="475"/>
      <c r="D89" s="476"/>
      <c r="E89" s="1416"/>
      <c r="F89" s="1417"/>
      <c r="G89" s="1417"/>
      <c r="H89" s="1418"/>
      <c r="I89" s="478" t="s">
        <v>96</v>
      </c>
      <c r="J89" s="481"/>
      <c r="K89" s="481"/>
      <c r="L89" s="482"/>
      <c r="M89" s="10"/>
      <c r="N89" s="477"/>
      <c r="O89" s="476"/>
      <c r="P89" s="476"/>
      <c r="Q89" s="476"/>
      <c r="R89" s="476"/>
      <c r="S89" s="476"/>
      <c r="T89" s="476"/>
      <c r="U89" s="476"/>
      <c r="V89" s="476"/>
      <c r="W89" s="476"/>
      <c r="X89" s="476"/>
      <c r="Y89" s="476"/>
      <c r="Z89" s="476"/>
      <c r="AA89" s="476"/>
      <c r="AB89" s="476"/>
      <c r="AC89" s="476"/>
    </row>
    <row r="90" spans="1:59" ht="18" customHeight="1">
      <c r="A90" s="406"/>
      <c r="B90" s="475" t="s">
        <v>2977</v>
      </c>
      <c r="C90" s="475"/>
      <c r="D90" s="476"/>
      <c r="E90" s="1416"/>
      <c r="F90" s="1417"/>
      <c r="G90" s="1417"/>
      <c r="H90" s="1418"/>
      <c r="I90" s="478" t="s">
        <v>96</v>
      </c>
      <c r="J90" s="481"/>
      <c r="K90" s="481"/>
      <c r="L90" s="482"/>
      <c r="M90" s="10"/>
      <c r="N90" s="476"/>
      <c r="O90" s="476"/>
      <c r="P90" s="476"/>
      <c r="Q90" s="476"/>
      <c r="R90" s="476"/>
      <c r="S90" s="484"/>
      <c r="T90" s="484"/>
      <c r="U90" s="484"/>
      <c r="V90" s="484"/>
      <c r="W90" s="484"/>
      <c r="X90" s="484"/>
      <c r="Y90" s="484"/>
      <c r="Z90" s="484"/>
      <c r="AA90" s="484"/>
      <c r="AB90" s="484"/>
      <c r="AC90" s="484"/>
    </row>
    <row r="91" spans="1:59" ht="18" customHeight="1">
      <c r="A91" s="406"/>
      <c r="B91" s="483" t="s">
        <v>2978</v>
      </c>
      <c r="C91" s="476"/>
      <c r="D91" s="485"/>
      <c r="E91" s="485"/>
      <c r="F91" s="485"/>
      <c r="G91" s="485"/>
      <c r="H91" s="478"/>
      <c r="I91" s="481"/>
      <c r="J91" s="481"/>
      <c r="K91" s="483"/>
      <c r="L91" s="10"/>
      <c r="M91" s="484"/>
      <c r="N91" s="486"/>
      <c r="O91" s="486" t="s">
        <v>88</v>
      </c>
      <c r="P91" s="486"/>
      <c r="Q91" s="487"/>
      <c r="R91" s="487" t="s">
        <v>87</v>
      </c>
      <c r="U91" s="484"/>
      <c r="V91" s="484"/>
      <c r="W91" s="484"/>
      <c r="X91" s="484"/>
      <c r="Y91" s="484"/>
      <c r="Z91" s="484"/>
      <c r="AA91" s="484"/>
      <c r="AB91" s="484"/>
    </row>
    <row r="92" spans="1:59" ht="15" customHeight="1">
      <c r="A92" s="406"/>
      <c r="B92" s="475" t="s">
        <v>2979</v>
      </c>
      <c r="C92" s="476"/>
      <c r="D92" s="476"/>
      <c r="E92" s="476"/>
      <c r="F92" s="476"/>
      <c r="G92" s="488"/>
      <c r="H92" s="476"/>
      <c r="I92" s="476"/>
      <c r="J92" s="477"/>
      <c r="K92" s="477"/>
      <c r="L92" s="476"/>
      <c r="M92" s="488"/>
      <c r="N92" s="476"/>
      <c r="O92" s="476"/>
      <c r="P92" s="488"/>
      <c r="Q92" s="476"/>
      <c r="R92" s="476"/>
      <c r="S92" s="476"/>
      <c r="T92" s="488"/>
      <c r="U92" s="476"/>
      <c r="V92" s="476"/>
      <c r="W92" s="476"/>
      <c r="X92" s="476"/>
      <c r="Y92" s="488"/>
      <c r="Z92" s="476"/>
      <c r="AA92" s="476"/>
      <c r="AB92" s="476"/>
      <c r="AC92" s="476"/>
      <c r="AD92" s="476"/>
    </row>
    <row r="93" spans="1:59" ht="15.75" customHeight="1">
      <c r="A93" s="406"/>
      <c r="B93" s="489"/>
      <c r="C93" s="476"/>
      <c r="D93" s="490" t="s">
        <v>75</v>
      </c>
      <c r="E93" s="1267" t="s">
        <v>86</v>
      </c>
      <c r="F93" s="1267"/>
      <c r="G93" s="1267"/>
      <c r="H93" s="1267"/>
      <c r="I93" s="1267"/>
      <c r="J93" s="446" t="s">
        <v>74</v>
      </c>
      <c r="K93" s="1267" t="s">
        <v>85</v>
      </c>
      <c r="L93" s="1267"/>
      <c r="M93" s="1267"/>
      <c r="N93" s="1267"/>
      <c r="O93" s="1267"/>
      <c r="P93" s="1267"/>
      <c r="Q93" s="1267"/>
      <c r="R93" s="1267"/>
      <c r="S93" s="1267"/>
      <c r="T93" s="1267"/>
      <c r="U93" s="446" t="s">
        <v>74</v>
      </c>
      <c r="V93" s="1267" t="s">
        <v>84</v>
      </c>
      <c r="W93" s="1267"/>
      <c r="X93" s="1267"/>
      <c r="Y93" s="1267"/>
      <c r="Z93" s="1268"/>
      <c r="AA93" s="490" t="s">
        <v>98</v>
      </c>
      <c r="AB93" s="490"/>
      <c r="AC93" s="10"/>
      <c r="AD93" s="10"/>
    </row>
    <row r="94" spans="1:59" ht="18" customHeight="1">
      <c r="A94" s="406"/>
      <c r="B94" s="489" t="s">
        <v>3653</v>
      </c>
      <c r="C94" s="476"/>
      <c r="D94" s="490" t="s">
        <v>75</v>
      </c>
      <c r="E94" s="1272"/>
      <c r="F94" s="1272"/>
      <c r="G94" s="1272"/>
      <c r="H94" s="1272"/>
      <c r="I94" s="1272"/>
      <c r="J94" s="446" t="s">
        <v>74</v>
      </c>
      <c r="K94" s="1283" t="str">
        <f>IF(項目一覧②!$G$320=1,"",INDEX(主要用途!$D$2:$D$72,項目一覧②!$G$320))</f>
        <v/>
      </c>
      <c r="L94" s="1284"/>
      <c r="M94" s="1284"/>
      <c r="N94" s="1284"/>
      <c r="O94" s="1284"/>
      <c r="P94" s="1284"/>
      <c r="Q94" s="1284"/>
      <c r="R94" s="1284"/>
      <c r="S94" s="1284"/>
      <c r="T94" s="1285"/>
      <c r="U94" s="446" t="s">
        <v>74</v>
      </c>
      <c r="V94" s="1286"/>
      <c r="W94" s="1287"/>
      <c r="X94" s="1287"/>
      <c r="Y94" s="1288"/>
      <c r="Z94" s="488" t="s">
        <v>73</v>
      </c>
      <c r="AA94" s="490" t="s">
        <v>98</v>
      </c>
      <c r="AB94" s="484"/>
      <c r="AC94" s="490"/>
      <c r="AD94" s="10"/>
      <c r="AF94" s="430" t="s">
        <v>104</v>
      </c>
      <c r="AG94" s="10"/>
    </row>
    <row r="95" spans="1:59" ht="18" customHeight="1">
      <c r="A95" s="406"/>
      <c r="B95" s="489" t="s">
        <v>3654</v>
      </c>
      <c r="C95" s="476"/>
      <c r="D95" s="490" t="s">
        <v>75</v>
      </c>
      <c r="E95" s="1272"/>
      <c r="F95" s="1272"/>
      <c r="G95" s="1272"/>
      <c r="H95" s="1272"/>
      <c r="I95" s="1272"/>
      <c r="J95" s="446" t="s">
        <v>74</v>
      </c>
      <c r="K95" s="1283" t="str">
        <f>IF(項目一覧②!$G$321=1,"",INDEX(主要用途!$D$2:$D$72,項目一覧②!$G$321))</f>
        <v/>
      </c>
      <c r="L95" s="1284"/>
      <c r="M95" s="1284"/>
      <c r="N95" s="1284"/>
      <c r="O95" s="1284"/>
      <c r="P95" s="1284"/>
      <c r="Q95" s="1284"/>
      <c r="R95" s="1284"/>
      <c r="S95" s="1284"/>
      <c r="T95" s="1285"/>
      <c r="U95" s="446" t="s">
        <v>74</v>
      </c>
      <c r="V95" s="1286"/>
      <c r="W95" s="1287"/>
      <c r="X95" s="1287"/>
      <c r="Y95" s="1288"/>
      <c r="Z95" s="488" t="s">
        <v>73</v>
      </c>
      <c r="AA95" s="490" t="s">
        <v>98</v>
      </c>
      <c r="AB95" s="484"/>
      <c r="AC95" s="490"/>
      <c r="AD95" s="10"/>
      <c r="AG95" s="419" t="s">
        <v>103</v>
      </c>
      <c r="AH95" s="419"/>
      <c r="AI95" s="419"/>
      <c r="AJ95" s="419"/>
      <c r="AK95" s="464"/>
      <c r="AL95" s="1261"/>
      <c r="AM95" s="1309"/>
      <c r="AN95" s="1309"/>
      <c r="AO95" s="1309"/>
      <c r="AP95" s="1309"/>
      <c r="AQ95" s="1309"/>
      <c r="AR95" s="1309"/>
      <c r="AS95" s="1309"/>
      <c r="AT95" s="1309"/>
      <c r="AU95" s="1309"/>
      <c r="AV95" s="1309"/>
      <c r="AW95" s="1309"/>
      <c r="AX95" s="1309"/>
      <c r="AY95" s="1309"/>
      <c r="AZ95" s="1309"/>
      <c r="BA95" s="1309"/>
      <c r="BB95" s="1309"/>
      <c r="BC95" s="1309"/>
      <c r="BD95" s="1309"/>
      <c r="BE95" s="1309"/>
      <c r="BF95" s="1309"/>
      <c r="BG95" s="1309"/>
    </row>
    <row r="96" spans="1:59" ht="18" customHeight="1">
      <c r="A96" s="406"/>
      <c r="B96" s="489" t="s">
        <v>3655</v>
      </c>
      <c r="C96" s="476"/>
      <c r="D96" s="490" t="s">
        <v>75</v>
      </c>
      <c r="E96" s="1272"/>
      <c r="F96" s="1272"/>
      <c r="G96" s="1272"/>
      <c r="H96" s="1272"/>
      <c r="I96" s="1272"/>
      <c r="J96" s="446" t="s">
        <v>74</v>
      </c>
      <c r="K96" s="1283" t="str">
        <f>IF(項目一覧②!$G$322=1,"",INDEX(主要用途!$D$2:$D$72,項目一覧②!$G$322))</f>
        <v/>
      </c>
      <c r="L96" s="1284"/>
      <c r="M96" s="1284"/>
      <c r="N96" s="1284"/>
      <c r="O96" s="1284"/>
      <c r="P96" s="1284"/>
      <c r="Q96" s="1284"/>
      <c r="R96" s="1284"/>
      <c r="S96" s="1284"/>
      <c r="T96" s="1285"/>
      <c r="U96" s="446" t="s">
        <v>74</v>
      </c>
      <c r="V96" s="1286"/>
      <c r="W96" s="1287"/>
      <c r="X96" s="1287"/>
      <c r="Y96" s="1288"/>
      <c r="Z96" s="488" t="s">
        <v>73</v>
      </c>
      <c r="AA96" s="490" t="s">
        <v>98</v>
      </c>
      <c r="AB96" s="484"/>
      <c r="AC96" s="490"/>
      <c r="AD96" s="10"/>
      <c r="AG96" s="406" t="s">
        <v>102</v>
      </c>
      <c r="AH96" s="10"/>
      <c r="AI96" s="10"/>
      <c r="AJ96" s="10"/>
      <c r="AL96" s="1261"/>
      <c r="AM96" s="1309"/>
      <c r="AN96" s="1309"/>
      <c r="AO96" s="1309"/>
      <c r="AP96" s="1309"/>
      <c r="AQ96" s="1309"/>
      <c r="AR96" s="1309"/>
      <c r="AS96" s="1309"/>
      <c r="AT96" s="1309"/>
      <c r="AU96" s="1309"/>
      <c r="AV96" s="1309"/>
      <c r="AW96" s="1309"/>
      <c r="AX96" s="1309"/>
      <c r="AY96" s="1309"/>
      <c r="AZ96" s="1309"/>
      <c r="BA96" s="1309"/>
      <c r="BB96" s="1309"/>
      <c r="BC96" s="1309"/>
      <c r="BD96" s="1309"/>
      <c r="BE96" s="1309"/>
      <c r="BF96" s="1309"/>
      <c r="BG96" s="1309"/>
    </row>
    <row r="97" spans="1:45" ht="18" customHeight="1">
      <c r="A97" s="406"/>
      <c r="B97" s="489" t="s">
        <v>3656</v>
      </c>
      <c r="C97" s="476"/>
      <c r="D97" s="490" t="s">
        <v>75</v>
      </c>
      <c r="E97" s="1272"/>
      <c r="F97" s="1272"/>
      <c r="G97" s="1272"/>
      <c r="H97" s="1272"/>
      <c r="I97" s="1272"/>
      <c r="J97" s="446" t="s">
        <v>74</v>
      </c>
      <c r="K97" s="1283" t="str">
        <f>IF(項目一覧②!$G$323=1,"",INDEX(主要用途!$D$2:$D$72,項目一覧②!$G$323))</f>
        <v/>
      </c>
      <c r="L97" s="1284"/>
      <c r="M97" s="1284"/>
      <c r="N97" s="1284"/>
      <c r="O97" s="1284"/>
      <c r="P97" s="1284"/>
      <c r="Q97" s="1284"/>
      <c r="R97" s="1284"/>
      <c r="S97" s="1284"/>
      <c r="T97" s="1285"/>
      <c r="U97" s="446" t="s">
        <v>74</v>
      </c>
      <c r="V97" s="1286"/>
      <c r="W97" s="1287"/>
      <c r="X97" s="1287"/>
      <c r="Y97" s="1288"/>
      <c r="Z97" s="488" t="s">
        <v>73</v>
      </c>
      <c r="AA97" s="490" t="s">
        <v>98</v>
      </c>
      <c r="AB97" s="484"/>
      <c r="AC97" s="490"/>
      <c r="AD97" s="10"/>
      <c r="AG97" s="406" t="s">
        <v>101</v>
      </c>
      <c r="AH97" s="10"/>
      <c r="AI97" s="10"/>
      <c r="AJ97" s="10"/>
      <c r="AK97" s="10"/>
      <c r="AL97" s="1261"/>
      <c r="AM97" s="1261"/>
      <c r="AN97" s="1261"/>
      <c r="AO97" s="1261"/>
      <c r="AP97" s="1261"/>
      <c r="AQ97" s="1261"/>
      <c r="AR97" s="1261"/>
      <c r="AS97" s="1261"/>
    </row>
    <row r="98" spans="1:45" ht="18" customHeight="1">
      <c r="A98" s="406"/>
      <c r="B98" s="489" t="s">
        <v>3657</v>
      </c>
      <c r="C98" s="476"/>
      <c r="D98" s="490" t="s">
        <v>75</v>
      </c>
      <c r="E98" s="1272"/>
      <c r="F98" s="1272"/>
      <c r="G98" s="1272"/>
      <c r="H98" s="1272"/>
      <c r="I98" s="1272"/>
      <c r="J98" s="446" t="s">
        <v>74</v>
      </c>
      <c r="K98" s="1283" t="str">
        <f>IF(項目一覧②!$G$324=1,"",INDEX(主要用途!$D$2:$D$72,項目一覧②!$G$324))</f>
        <v/>
      </c>
      <c r="L98" s="1284"/>
      <c r="M98" s="1284"/>
      <c r="N98" s="1284"/>
      <c r="O98" s="1284"/>
      <c r="P98" s="1284"/>
      <c r="Q98" s="1284"/>
      <c r="R98" s="1284"/>
      <c r="S98" s="1284"/>
      <c r="T98" s="1285"/>
      <c r="U98" s="446" t="s">
        <v>74</v>
      </c>
      <c r="V98" s="1286"/>
      <c r="W98" s="1287"/>
      <c r="X98" s="1287"/>
      <c r="Y98" s="1288"/>
      <c r="Z98" s="488" t="s">
        <v>73</v>
      </c>
      <c r="AA98" s="490" t="s">
        <v>98</v>
      </c>
      <c r="AB98" s="484"/>
      <c r="AC98" s="490"/>
      <c r="AD98" s="10"/>
    </row>
    <row r="99" spans="1:45" ht="18" customHeight="1">
      <c r="A99" s="406"/>
      <c r="B99" s="489" t="s">
        <v>3658</v>
      </c>
      <c r="C99" s="476"/>
      <c r="D99" s="490" t="s">
        <v>75</v>
      </c>
      <c r="E99" s="1272"/>
      <c r="F99" s="1272"/>
      <c r="G99" s="1272"/>
      <c r="H99" s="1272"/>
      <c r="I99" s="1272"/>
      <c r="J99" s="446" t="s">
        <v>74</v>
      </c>
      <c r="K99" s="1452" t="str">
        <f>IF(項目一覧②!$G$325=1,"",INDEX(主要用途!$D$2:$D$72,項目一覧②!$G$325))</f>
        <v/>
      </c>
      <c r="L99" s="1453"/>
      <c r="M99" s="1453"/>
      <c r="N99" s="1453"/>
      <c r="O99" s="1453"/>
      <c r="P99" s="1453"/>
      <c r="Q99" s="1453"/>
      <c r="R99" s="1453"/>
      <c r="S99" s="1453"/>
      <c r="T99" s="1454"/>
      <c r="U99" s="446" t="s">
        <v>74</v>
      </c>
      <c r="V99" s="1286"/>
      <c r="W99" s="1287"/>
      <c r="X99" s="1287"/>
      <c r="Y99" s="1288"/>
      <c r="Z99" s="488" t="s">
        <v>73</v>
      </c>
      <c r="AA99" s="490" t="s">
        <v>98</v>
      </c>
      <c r="AB99" s="484"/>
      <c r="AC99" s="490"/>
      <c r="AD99" s="10"/>
    </row>
    <row r="100" spans="1:45" ht="15" customHeight="1">
      <c r="A100" s="406"/>
      <c r="B100" s="475" t="s">
        <v>2980</v>
      </c>
      <c r="C100" s="476"/>
      <c r="D100" s="476"/>
      <c r="E100" s="476"/>
      <c r="F100" s="476"/>
      <c r="G100" s="476"/>
      <c r="H100" s="476"/>
      <c r="I100" s="476"/>
      <c r="J100" s="446"/>
      <c r="K100" s="491"/>
      <c r="L100" s="491"/>
      <c r="M100" s="491"/>
      <c r="N100" s="491"/>
      <c r="O100" s="491"/>
      <c r="P100" s="491"/>
      <c r="Q100" s="491"/>
      <c r="R100" s="491"/>
      <c r="S100" s="491"/>
      <c r="T100" s="491"/>
      <c r="U100" s="491"/>
      <c r="V100" s="491"/>
      <c r="W100" s="491"/>
      <c r="X100" s="491"/>
      <c r="Y100" s="491"/>
      <c r="Z100" s="491"/>
      <c r="AA100" s="491"/>
      <c r="AB100" s="491"/>
      <c r="AC100" s="491"/>
      <c r="AD100" s="484"/>
    </row>
    <row r="101" spans="1:45" ht="18" customHeight="1">
      <c r="A101" s="406"/>
      <c r="B101" s="475"/>
      <c r="C101" s="476"/>
      <c r="D101" s="476"/>
      <c r="E101" s="1276"/>
      <c r="F101" s="1277"/>
      <c r="G101" s="1277"/>
      <c r="H101" s="1277"/>
      <c r="I101" s="1277"/>
      <c r="J101" s="1277"/>
      <c r="K101" s="1277"/>
      <c r="L101" s="1277"/>
      <c r="M101" s="1277"/>
      <c r="N101" s="1277"/>
      <c r="O101" s="1277"/>
      <c r="P101" s="1277"/>
      <c r="Q101" s="1277"/>
      <c r="R101" s="1277"/>
      <c r="S101" s="1277"/>
      <c r="T101" s="1277"/>
      <c r="U101" s="1277"/>
      <c r="V101" s="1277"/>
      <c r="W101" s="1277"/>
      <c r="X101" s="1277"/>
      <c r="Y101" s="1277"/>
      <c r="Z101" s="1278"/>
      <c r="AA101" s="491"/>
      <c r="AB101" s="491"/>
      <c r="AC101" s="491"/>
      <c r="AD101" s="484"/>
    </row>
    <row r="102" spans="1:45" ht="18" customHeight="1">
      <c r="A102" s="406"/>
      <c r="B102" s="475"/>
      <c r="C102" s="476"/>
      <c r="D102" s="476"/>
      <c r="E102" s="1279"/>
      <c r="F102" s="1280"/>
      <c r="G102" s="1280"/>
      <c r="H102" s="1280"/>
      <c r="I102" s="1280"/>
      <c r="J102" s="1280"/>
      <c r="K102" s="1280"/>
      <c r="L102" s="1280"/>
      <c r="M102" s="1280"/>
      <c r="N102" s="1280"/>
      <c r="O102" s="1280"/>
      <c r="P102" s="1280"/>
      <c r="Q102" s="1280"/>
      <c r="R102" s="1280"/>
      <c r="S102" s="1280"/>
      <c r="T102" s="1280"/>
      <c r="U102" s="1280"/>
      <c r="V102" s="1280"/>
      <c r="W102" s="1280"/>
      <c r="X102" s="1280"/>
      <c r="Y102" s="1280"/>
      <c r="Z102" s="1281"/>
      <c r="AA102" s="491"/>
      <c r="AB102" s="491"/>
      <c r="AC102" s="491"/>
      <c r="AD102" s="484"/>
    </row>
    <row r="103" spans="1:45" ht="15" customHeight="1">
      <c r="A103" s="406"/>
      <c r="B103" s="475" t="s">
        <v>2981</v>
      </c>
      <c r="C103" s="476"/>
      <c r="D103" s="476"/>
      <c r="E103" s="476"/>
      <c r="F103" s="476"/>
      <c r="G103" s="476"/>
      <c r="H103" s="476"/>
      <c r="I103" s="476"/>
      <c r="J103" s="491" t="s">
        <v>100</v>
      </c>
      <c r="K103" s="491"/>
      <c r="L103" s="491"/>
      <c r="M103" s="491"/>
      <c r="N103" s="491"/>
      <c r="O103" s="491"/>
      <c r="P103" s="491"/>
      <c r="Q103" s="491"/>
      <c r="R103" s="491"/>
      <c r="S103" s="491"/>
      <c r="T103" s="491"/>
      <c r="U103" s="491"/>
      <c r="V103" s="491"/>
      <c r="W103" s="491"/>
      <c r="X103" s="491"/>
      <c r="Y103" s="491"/>
      <c r="Z103" s="491"/>
      <c r="AA103" s="491"/>
      <c r="AB103" s="491"/>
      <c r="AC103" s="491"/>
      <c r="AD103" s="484"/>
    </row>
    <row r="104" spans="1:45" ht="18" customHeight="1">
      <c r="A104" s="406"/>
      <c r="B104" s="475"/>
      <c r="C104" s="476"/>
      <c r="D104" s="476"/>
      <c r="E104" s="1276"/>
      <c r="F104" s="1277"/>
      <c r="G104" s="1277"/>
      <c r="H104" s="1277"/>
      <c r="I104" s="1277"/>
      <c r="J104" s="1277"/>
      <c r="K104" s="1277"/>
      <c r="L104" s="1277"/>
      <c r="M104" s="1277"/>
      <c r="N104" s="1277"/>
      <c r="O104" s="1277"/>
      <c r="P104" s="1277"/>
      <c r="Q104" s="1277"/>
      <c r="R104" s="1277"/>
      <c r="S104" s="1277"/>
      <c r="T104" s="1277"/>
      <c r="U104" s="1277"/>
      <c r="V104" s="1277"/>
      <c r="W104" s="1277"/>
      <c r="X104" s="1277"/>
      <c r="Y104" s="1277"/>
      <c r="Z104" s="1278"/>
      <c r="AA104" s="491"/>
      <c r="AB104" s="491"/>
      <c r="AC104" s="491"/>
      <c r="AD104" s="484"/>
    </row>
    <row r="105" spans="1:45" ht="18" customHeight="1">
      <c r="A105" s="406"/>
      <c r="B105" s="475"/>
      <c r="C105" s="476"/>
      <c r="D105" s="476"/>
      <c r="E105" s="1279"/>
      <c r="F105" s="1280"/>
      <c r="G105" s="1280"/>
      <c r="H105" s="1280"/>
      <c r="I105" s="1280"/>
      <c r="J105" s="1280"/>
      <c r="K105" s="1280"/>
      <c r="L105" s="1280"/>
      <c r="M105" s="1280"/>
      <c r="N105" s="1280"/>
      <c r="O105" s="1280"/>
      <c r="P105" s="1280"/>
      <c r="Q105" s="1280"/>
      <c r="R105" s="1280"/>
      <c r="S105" s="1280"/>
      <c r="T105" s="1280"/>
      <c r="U105" s="1280"/>
      <c r="V105" s="1280"/>
      <c r="W105" s="1280"/>
      <c r="X105" s="1280"/>
      <c r="Y105" s="1280"/>
      <c r="Z105" s="1281"/>
      <c r="AA105" s="476"/>
      <c r="AB105" s="476"/>
      <c r="AC105" s="476"/>
      <c r="AD105" s="476"/>
    </row>
    <row r="106" spans="1:45" ht="11.25" customHeight="1">
      <c r="A106" s="406"/>
      <c r="B106" s="406"/>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J106" s="411"/>
      <c r="AK106" s="411"/>
      <c r="AL106" s="411"/>
      <c r="AM106" s="411"/>
      <c r="AN106" s="411"/>
      <c r="AO106" s="411"/>
      <c r="AP106" s="411"/>
    </row>
    <row r="107" spans="1:45" ht="17.25" customHeight="1">
      <c r="A107" s="471" t="s">
        <v>97</v>
      </c>
      <c r="B107" s="413"/>
      <c r="C107" s="428"/>
      <c r="D107" s="472"/>
      <c r="E107" s="473"/>
      <c r="F107" s="473"/>
      <c r="G107" s="473"/>
      <c r="H107" s="473"/>
      <c r="I107" s="474"/>
      <c r="J107" s="474"/>
      <c r="K107" s="474"/>
      <c r="L107" s="474"/>
      <c r="M107" s="474"/>
      <c r="N107" s="474"/>
      <c r="O107" s="474"/>
      <c r="P107" s="474"/>
      <c r="Q107" s="474"/>
      <c r="R107" s="474"/>
      <c r="S107" s="474"/>
      <c r="T107" s="474"/>
      <c r="U107" s="474"/>
      <c r="V107" s="474"/>
      <c r="W107" s="474"/>
      <c r="X107" s="474"/>
      <c r="Y107" s="474"/>
      <c r="Z107" s="474"/>
      <c r="AA107" s="474"/>
      <c r="AB107" s="474"/>
      <c r="AC107" s="474"/>
      <c r="AD107" s="472"/>
      <c r="AE107" s="414"/>
      <c r="AF107" s="414"/>
      <c r="AG107" s="414"/>
      <c r="AH107" s="414"/>
      <c r="AI107" s="414"/>
    </row>
    <row r="108" spans="1:45" ht="18" customHeight="1">
      <c r="A108" s="406"/>
      <c r="B108" s="475" t="s">
        <v>2972</v>
      </c>
      <c r="C108" s="476"/>
      <c r="D108" s="476"/>
      <c r="E108" s="1273">
        <f>$D$3</f>
        <v>2</v>
      </c>
      <c r="F108" s="1274"/>
      <c r="G108" s="1274"/>
      <c r="H108" s="1275"/>
      <c r="I108" s="476"/>
      <c r="J108" s="477"/>
      <c r="K108" s="477"/>
      <c r="L108" s="438"/>
      <c r="M108" s="477"/>
      <c r="N108" s="476"/>
      <c r="O108" s="476"/>
      <c r="P108" s="476"/>
      <c r="Q108" s="476"/>
      <c r="R108" s="476"/>
      <c r="S108" s="476"/>
      <c r="T108" s="476"/>
      <c r="U108" s="476"/>
      <c r="V108" s="476"/>
      <c r="W108" s="476"/>
      <c r="X108" s="476"/>
      <c r="Y108" s="476"/>
      <c r="Z108" s="476"/>
      <c r="AA108" s="476"/>
      <c r="AB108" s="476"/>
      <c r="AC108" s="476"/>
    </row>
    <row r="109" spans="1:45" ht="18" customHeight="1">
      <c r="A109" s="406"/>
      <c r="B109" s="475" t="s">
        <v>2973</v>
      </c>
      <c r="C109" s="476"/>
      <c r="D109" s="476"/>
      <c r="E109" s="1443"/>
      <c r="F109" s="1444"/>
      <c r="G109" s="1444"/>
      <c r="H109" s="1445"/>
      <c r="I109" s="478" t="s">
        <v>91</v>
      </c>
      <c r="J109" s="479"/>
      <c r="K109" s="479"/>
      <c r="L109" s="480"/>
      <c r="M109" s="10"/>
      <c r="N109" s="476"/>
      <c r="O109" s="476"/>
      <c r="P109" s="476"/>
      <c r="Q109" s="476"/>
      <c r="R109" s="476"/>
      <c r="S109" s="476"/>
      <c r="T109" s="476"/>
      <c r="U109" s="476"/>
      <c r="V109" s="476"/>
      <c r="W109" s="476"/>
      <c r="X109" s="476"/>
      <c r="Y109" s="476"/>
      <c r="Z109" s="476"/>
      <c r="AA109" s="476"/>
      <c r="AB109" s="476"/>
      <c r="AC109" s="476"/>
    </row>
    <row r="110" spans="1:45" ht="18" customHeight="1">
      <c r="A110" s="406"/>
      <c r="B110" s="475" t="s">
        <v>2974</v>
      </c>
      <c r="C110" s="476"/>
      <c r="D110" s="476"/>
      <c r="E110" s="1416"/>
      <c r="F110" s="1417"/>
      <c r="G110" s="1417"/>
      <c r="H110" s="1418"/>
      <c r="I110" s="478" t="s">
        <v>96</v>
      </c>
      <c r="J110" s="481"/>
      <c r="K110" s="481"/>
      <c r="L110" s="482"/>
      <c r="M110" s="10"/>
      <c r="N110" s="476"/>
      <c r="O110" s="476"/>
      <c r="P110" s="476"/>
      <c r="Q110" s="476"/>
      <c r="R110" s="476"/>
      <c r="S110" s="476"/>
      <c r="T110" s="476"/>
      <c r="U110" s="476"/>
      <c r="V110" s="476"/>
      <c r="W110" s="476"/>
      <c r="X110" s="476"/>
      <c r="Y110" s="476"/>
      <c r="Z110" s="476"/>
      <c r="AA110" s="476"/>
      <c r="AB110" s="476"/>
      <c r="AC110" s="476"/>
    </row>
    <row r="111" spans="1:45" ht="18" customHeight="1">
      <c r="A111" s="406"/>
      <c r="B111" s="475" t="s">
        <v>2975</v>
      </c>
      <c r="C111" s="476"/>
      <c r="D111" s="476"/>
      <c r="E111" s="1416"/>
      <c r="F111" s="1417"/>
      <c r="G111" s="1417"/>
      <c r="H111" s="1418"/>
      <c r="I111" s="478" t="s">
        <v>96</v>
      </c>
      <c r="J111" s="481"/>
      <c r="K111" s="481"/>
      <c r="L111" s="482"/>
      <c r="M111" s="10"/>
      <c r="N111" s="477"/>
      <c r="O111" s="476"/>
      <c r="P111" s="476"/>
      <c r="Q111" s="476"/>
      <c r="R111" s="476"/>
      <c r="S111" s="476"/>
      <c r="T111" s="476"/>
      <c r="U111" s="476"/>
      <c r="V111" s="476"/>
      <c r="W111" s="476"/>
      <c r="X111" s="476"/>
      <c r="Y111" s="476"/>
      <c r="Z111" s="476"/>
      <c r="AA111" s="476"/>
      <c r="AB111" s="476"/>
      <c r="AC111" s="476"/>
    </row>
    <row r="112" spans="1:45" ht="18" customHeight="1">
      <c r="A112" s="406"/>
      <c r="B112" s="475" t="s">
        <v>2976</v>
      </c>
      <c r="C112" s="476"/>
      <c r="D112" s="476"/>
      <c r="E112" s="1416"/>
      <c r="F112" s="1417"/>
      <c r="G112" s="1417"/>
      <c r="H112" s="1418"/>
      <c r="I112" s="478" t="s">
        <v>96</v>
      </c>
      <c r="J112" s="481"/>
      <c r="K112" s="481"/>
      <c r="L112" s="482"/>
      <c r="M112" s="10"/>
      <c r="N112" s="477"/>
      <c r="O112" s="476"/>
      <c r="P112" s="476"/>
      <c r="Q112" s="476"/>
      <c r="R112" s="476"/>
      <c r="S112" s="476"/>
      <c r="T112" s="476"/>
      <c r="U112" s="476"/>
      <c r="V112" s="476"/>
      <c r="W112" s="476"/>
      <c r="X112" s="476"/>
      <c r="Y112" s="476"/>
      <c r="Z112" s="476"/>
      <c r="AA112" s="476"/>
      <c r="AB112" s="476"/>
      <c r="AC112" s="476"/>
    </row>
    <row r="113" spans="1:30" ht="18" customHeight="1">
      <c r="A113" s="406"/>
      <c r="B113" s="475" t="s">
        <v>2977</v>
      </c>
      <c r="C113" s="475"/>
      <c r="D113" s="476"/>
      <c r="E113" s="1416"/>
      <c r="F113" s="1417"/>
      <c r="G113" s="1417"/>
      <c r="H113" s="1418"/>
      <c r="I113" s="478" t="s">
        <v>96</v>
      </c>
      <c r="J113" s="481"/>
      <c r="K113" s="481"/>
      <c r="L113" s="482"/>
      <c r="M113" s="10"/>
      <c r="N113" s="476"/>
      <c r="O113" s="476"/>
      <c r="P113" s="476"/>
      <c r="Q113" s="476"/>
      <c r="R113" s="476"/>
      <c r="S113" s="484"/>
      <c r="T113" s="484"/>
      <c r="U113" s="484"/>
      <c r="V113" s="484"/>
      <c r="W113" s="484"/>
      <c r="X113" s="484"/>
      <c r="Y113" s="484"/>
      <c r="Z113" s="484"/>
      <c r="AA113" s="484"/>
      <c r="AB113" s="484"/>
      <c r="AC113" s="484"/>
    </row>
    <row r="114" spans="1:30" ht="18" customHeight="1">
      <c r="A114" s="406"/>
      <c r="B114" s="483" t="s">
        <v>2978</v>
      </c>
      <c r="C114" s="476"/>
      <c r="D114" s="485"/>
      <c r="E114" s="485"/>
      <c r="F114" s="485"/>
      <c r="G114" s="485"/>
      <c r="H114" s="478"/>
      <c r="I114" s="481"/>
      <c r="J114" s="481"/>
      <c r="K114" s="483"/>
      <c r="L114" s="10"/>
      <c r="M114" s="484"/>
      <c r="N114" s="486"/>
      <c r="O114" s="486" t="s">
        <v>88</v>
      </c>
      <c r="P114" s="486"/>
      <c r="Q114" s="487"/>
      <c r="R114" s="487" t="s">
        <v>87</v>
      </c>
      <c r="U114" s="484"/>
      <c r="V114" s="484"/>
      <c r="W114" s="484"/>
      <c r="X114" s="484"/>
      <c r="Y114" s="484"/>
      <c r="Z114" s="484"/>
      <c r="AA114" s="484"/>
      <c r="AB114" s="484"/>
    </row>
    <row r="115" spans="1:30" ht="15" customHeight="1">
      <c r="A115" s="406"/>
      <c r="B115" s="475" t="s">
        <v>2979</v>
      </c>
      <c r="C115" s="476"/>
      <c r="D115" s="476"/>
      <c r="E115" s="476"/>
      <c r="F115" s="476"/>
      <c r="G115" s="488"/>
      <c r="H115" s="476"/>
      <c r="I115" s="476"/>
      <c r="J115" s="477"/>
      <c r="K115" s="477"/>
      <c r="L115" s="476"/>
      <c r="M115" s="488"/>
      <c r="N115" s="476"/>
      <c r="O115" s="476"/>
      <c r="P115" s="488"/>
      <c r="Q115" s="476"/>
      <c r="R115" s="476"/>
      <c r="S115" s="476"/>
      <c r="T115" s="488"/>
      <c r="U115" s="476"/>
      <c r="V115" s="476"/>
      <c r="W115" s="476"/>
      <c r="X115" s="476"/>
      <c r="Y115" s="488"/>
      <c r="Z115" s="476"/>
      <c r="AA115" s="476"/>
      <c r="AB115" s="476"/>
      <c r="AC115" s="476"/>
      <c r="AD115" s="476"/>
    </row>
    <row r="116" spans="1:30" ht="18" customHeight="1">
      <c r="A116" s="406"/>
      <c r="B116" s="489"/>
      <c r="C116" s="476"/>
      <c r="D116" s="490" t="s">
        <v>75</v>
      </c>
      <c r="E116" s="1267" t="s">
        <v>86</v>
      </c>
      <c r="F116" s="1267"/>
      <c r="G116" s="1267"/>
      <c r="H116" s="1267"/>
      <c r="I116" s="1267"/>
      <c r="J116" s="446" t="s">
        <v>74</v>
      </c>
      <c r="K116" s="1267" t="s">
        <v>85</v>
      </c>
      <c r="L116" s="1267"/>
      <c r="M116" s="1267"/>
      <c r="N116" s="1267"/>
      <c r="O116" s="1267"/>
      <c r="P116" s="1267"/>
      <c r="Q116" s="1267"/>
      <c r="R116" s="1267"/>
      <c r="S116" s="1267"/>
      <c r="T116" s="1267"/>
      <c r="U116" s="446" t="s">
        <v>74</v>
      </c>
      <c r="V116" s="1267" t="s">
        <v>84</v>
      </c>
      <c r="W116" s="1267"/>
      <c r="X116" s="1267"/>
      <c r="Y116" s="1267"/>
      <c r="Z116" s="1268"/>
      <c r="AA116" s="490" t="s">
        <v>98</v>
      </c>
      <c r="AB116" s="490"/>
      <c r="AC116" s="10"/>
      <c r="AD116" s="10"/>
    </row>
    <row r="117" spans="1:30" ht="18" customHeight="1">
      <c r="A117" s="406"/>
      <c r="B117" s="489" t="s">
        <v>3653</v>
      </c>
      <c r="C117" s="476"/>
      <c r="D117" s="490" t="s">
        <v>75</v>
      </c>
      <c r="E117" s="1272"/>
      <c r="F117" s="1272"/>
      <c r="G117" s="1272"/>
      <c r="H117" s="1272"/>
      <c r="I117" s="1272"/>
      <c r="J117" s="446" t="s">
        <v>74</v>
      </c>
      <c r="K117" s="1283" t="str">
        <f>IF(項目一覧②!$G$347=1,"",INDEX(主要用途!$D$2:$D$72,項目一覧②!$G$347))</f>
        <v/>
      </c>
      <c r="L117" s="1284"/>
      <c r="M117" s="1284"/>
      <c r="N117" s="1284"/>
      <c r="O117" s="1284"/>
      <c r="P117" s="1284"/>
      <c r="Q117" s="1284"/>
      <c r="R117" s="1284"/>
      <c r="S117" s="1284"/>
      <c r="T117" s="1285"/>
      <c r="U117" s="446" t="s">
        <v>74</v>
      </c>
      <c r="V117" s="1286"/>
      <c r="W117" s="1287"/>
      <c r="X117" s="1287"/>
      <c r="Y117" s="1288"/>
      <c r="Z117" s="488" t="s">
        <v>73</v>
      </c>
      <c r="AA117" s="490" t="s">
        <v>98</v>
      </c>
      <c r="AB117" s="484"/>
      <c r="AC117" s="490"/>
      <c r="AD117" s="10"/>
    </row>
    <row r="118" spans="1:30" ht="18" customHeight="1">
      <c r="A118" s="406"/>
      <c r="B118" s="489" t="s">
        <v>3654</v>
      </c>
      <c r="C118" s="476"/>
      <c r="D118" s="490" t="s">
        <v>75</v>
      </c>
      <c r="E118" s="1272"/>
      <c r="F118" s="1272"/>
      <c r="G118" s="1272"/>
      <c r="H118" s="1272"/>
      <c r="I118" s="1272"/>
      <c r="J118" s="446" t="s">
        <v>74</v>
      </c>
      <c r="K118" s="1283" t="str">
        <f>IF(項目一覧②!$G$348=1,"",INDEX(主要用途!$D$2:$D$72,項目一覧②!$G$348))</f>
        <v/>
      </c>
      <c r="L118" s="1284"/>
      <c r="M118" s="1284"/>
      <c r="N118" s="1284"/>
      <c r="O118" s="1284"/>
      <c r="P118" s="1284"/>
      <c r="Q118" s="1284"/>
      <c r="R118" s="1284"/>
      <c r="S118" s="1284"/>
      <c r="T118" s="1285"/>
      <c r="U118" s="446" t="s">
        <v>74</v>
      </c>
      <c r="V118" s="1286"/>
      <c r="W118" s="1287"/>
      <c r="X118" s="1287"/>
      <c r="Y118" s="1288"/>
      <c r="Z118" s="488" t="s">
        <v>73</v>
      </c>
      <c r="AA118" s="490" t="s">
        <v>98</v>
      </c>
      <c r="AB118" s="484"/>
      <c r="AC118" s="490"/>
      <c r="AD118" s="10"/>
    </row>
    <row r="119" spans="1:30" ht="18" customHeight="1">
      <c r="A119" s="406"/>
      <c r="B119" s="489" t="s">
        <v>3655</v>
      </c>
      <c r="C119" s="476"/>
      <c r="D119" s="490" t="s">
        <v>75</v>
      </c>
      <c r="E119" s="1272"/>
      <c r="F119" s="1272"/>
      <c r="G119" s="1272"/>
      <c r="H119" s="1272"/>
      <c r="I119" s="1272"/>
      <c r="J119" s="446" t="s">
        <v>74</v>
      </c>
      <c r="K119" s="1283" t="str">
        <f>IF(項目一覧②!$G$349=1,"",INDEX(主要用途!$D$2:$D$72,項目一覧②!$G$349))</f>
        <v/>
      </c>
      <c r="L119" s="1284"/>
      <c r="M119" s="1284"/>
      <c r="N119" s="1284"/>
      <c r="O119" s="1284"/>
      <c r="P119" s="1284"/>
      <c r="Q119" s="1284"/>
      <c r="R119" s="1284"/>
      <c r="S119" s="1284"/>
      <c r="T119" s="1285"/>
      <c r="U119" s="446" t="s">
        <v>74</v>
      </c>
      <c r="V119" s="1286"/>
      <c r="W119" s="1287"/>
      <c r="X119" s="1287"/>
      <c r="Y119" s="1288"/>
      <c r="Z119" s="488" t="s">
        <v>73</v>
      </c>
      <c r="AA119" s="490" t="s">
        <v>98</v>
      </c>
      <c r="AB119" s="484"/>
      <c r="AC119" s="490"/>
      <c r="AD119" s="10"/>
    </row>
    <row r="120" spans="1:30" ht="18" customHeight="1">
      <c r="A120" s="406"/>
      <c r="B120" s="489" t="s">
        <v>3656</v>
      </c>
      <c r="C120" s="476"/>
      <c r="D120" s="490" t="s">
        <v>75</v>
      </c>
      <c r="E120" s="1272"/>
      <c r="F120" s="1272"/>
      <c r="G120" s="1272"/>
      <c r="H120" s="1272"/>
      <c r="I120" s="1272"/>
      <c r="J120" s="446" t="s">
        <v>74</v>
      </c>
      <c r="K120" s="1283">
        <f>IF(項目一覧②!$G$3510=1,"",INDEX(主要用途!$D$2:$D$72,項目一覧②!$G$350))</f>
        <v>0</v>
      </c>
      <c r="L120" s="1284"/>
      <c r="M120" s="1284"/>
      <c r="N120" s="1284"/>
      <c r="O120" s="1284"/>
      <c r="P120" s="1284"/>
      <c r="Q120" s="1284"/>
      <c r="R120" s="1284"/>
      <c r="S120" s="1284"/>
      <c r="T120" s="1285"/>
      <c r="U120" s="446" t="s">
        <v>74</v>
      </c>
      <c r="V120" s="1286"/>
      <c r="W120" s="1287"/>
      <c r="X120" s="1287"/>
      <c r="Y120" s="1288"/>
      <c r="Z120" s="488" t="s">
        <v>73</v>
      </c>
      <c r="AA120" s="490" t="s">
        <v>98</v>
      </c>
      <c r="AB120" s="484"/>
      <c r="AC120" s="490"/>
      <c r="AD120" s="10"/>
    </row>
    <row r="121" spans="1:30" ht="18" customHeight="1">
      <c r="A121" s="406"/>
      <c r="B121" s="489" t="s">
        <v>3657</v>
      </c>
      <c r="C121" s="476"/>
      <c r="D121" s="490" t="s">
        <v>75</v>
      </c>
      <c r="E121" s="1272"/>
      <c r="F121" s="1272"/>
      <c r="G121" s="1272"/>
      <c r="H121" s="1272"/>
      <c r="I121" s="1272"/>
      <c r="J121" s="446" t="s">
        <v>74</v>
      </c>
      <c r="K121" s="1283" t="str">
        <f>IF(項目一覧②!$G$351=1,"",INDEX(主要用途!$D$2:$D$72,項目一覧②!$G$351))</f>
        <v/>
      </c>
      <c r="L121" s="1284"/>
      <c r="M121" s="1284"/>
      <c r="N121" s="1284"/>
      <c r="O121" s="1284"/>
      <c r="P121" s="1284"/>
      <c r="Q121" s="1284"/>
      <c r="R121" s="1284"/>
      <c r="S121" s="1284"/>
      <c r="T121" s="1285"/>
      <c r="U121" s="446" t="s">
        <v>74</v>
      </c>
      <c r="V121" s="1286"/>
      <c r="W121" s="1287"/>
      <c r="X121" s="1287"/>
      <c r="Y121" s="1288"/>
      <c r="Z121" s="488" t="s">
        <v>73</v>
      </c>
      <c r="AA121" s="490" t="s">
        <v>98</v>
      </c>
      <c r="AB121" s="484"/>
      <c r="AC121" s="490"/>
      <c r="AD121" s="10"/>
    </row>
    <row r="122" spans="1:30" ht="18" customHeight="1">
      <c r="A122" s="406"/>
      <c r="B122" s="489" t="s">
        <v>3658</v>
      </c>
      <c r="C122" s="476"/>
      <c r="D122" s="490" t="s">
        <v>75</v>
      </c>
      <c r="E122" s="1272"/>
      <c r="F122" s="1272"/>
      <c r="G122" s="1272"/>
      <c r="H122" s="1272"/>
      <c r="I122" s="1272"/>
      <c r="J122" s="446" t="s">
        <v>74</v>
      </c>
      <c r="K122" s="1283" t="str">
        <f>IF(項目一覧②!$G$352=1,"",INDEX(主要用途!$D$2:$D$72,項目一覧②!$G$352))</f>
        <v/>
      </c>
      <c r="L122" s="1284"/>
      <c r="M122" s="1284"/>
      <c r="N122" s="1284"/>
      <c r="O122" s="1284"/>
      <c r="P122" s="1284"/>
      <c r="Q122" s="1284"/>
      <c r="R122" s="1284"/>
      <c r="S122" s="1284"/>
      <c r="T122" s="1285"/>
      <c r="U122" s="446" t="s">
        <v>74</v>
      </c>
      <c r="V122" s="1286"/>
      <c r="W122" s="1287"/>
      <c r="X122" s="1287"/>
      <c r="Y122" s="1288"/>
      <c r="Z122" s="488" t="s">
        <v>73</v>
      </c>
      <c r="AA122" s="490" t="s">
        <v>98</v>
      </c>
      <c r="AB122" s="484"/>
      <c r="AC122" s="490"/>
      <c r="AD122" s="10"/>
    </row>
    <row r="123" spans="1:30" ht="15" customHeight="1">
      <c r="A123" s="406"/>
      <c r="B123" s="475" t="s">
        <v>2980</v>
      </c>
      <c r="C123" s="476"/>
      <c r="D123" s="476"/>
      <c r="E123" s="476"/>
      <c r="F123" s="476"/>
      <c r="G123" s="476"/>
      <c r="H123" s="476"/>
      <c r="I123" s="476"/>
      <c r="J123" s="446"/>
      <c r="K123" s="491"/>
      <c r="L123" s="491"/>
      <c r="M123" s="491"/>
      <c r="N123" s="491"/>
      <c r="O123" s="491"/>
      <c r="P123" s="491"/>
      <c r="Q123" s="491"/>
      <c r="R123" s="491"/>
      <c r="S123" s="491"/>
      <c r="T123" s="491"/>
      <c r="U123" s="491"/>
      <c r="V123" s="491"/>
      <c r="W123" s="491"/>
      <c r="X123" s="491"/>
      <c r="Y123" s="491"/>
      <c r="Z123" s="491"/>
      <c r="AA123" s="491"/>
      <c r="AB123" s="491"/>
      <c r="AC123" s="491"/>
      <c r="AD123" s="484"/>
    </row>
    <row r="124" spans="1:30" ht="18" customHeight="1">
      <c r="A124" s="406"/>
      <c r="B124" s="475"/>
      <c r="C124" s="476"/>
      <c r="D124" s="476"/>
      <c r="E124" s="1276"/>
      <c r="F124" s="1277"/>
      <c r="G124" s="1277"/>
      <c r="H124" s="1277"/>
      <c r="I124" s="1277"/>
      <c r="J124" s="1277"/>
      <c r="K124" s="1277"/>
      <c r="L124" s="1277"/>
      <c r="M124" s="1277"/>
      <c r="N124" s="1277"/>
      <c r="O124" s="1277"/>
      <c r="P124" s="1277"/>
      <c r="Q124" s="1277"/>
      <c r="R124" s="1277"/>
      <c r="S124" s="1277"/>
      <c r="T124" s="1277"/>
      <c r="U124" s="1277"/>
      <c r="V124" s="1277"/>
      <c r="W124" s="1277"/>
      <c r="X124" s="1277"/>
      <c r="Y124" s="1277"/>
      <c r="Z124" s="1278"/>
      <c r="AA124" s="491"/>
      <c r="AB124" s="491"/>
      <c r="AC124" s="491"/>
      <c r="AD124" s="484"/>
    </row>
    <row r="125" spans="1:30" ht="18" customHeight="1">
      <c r="A125" s="406"/>
      <c r="B125" s="475"/>
      <c r="C125" s="476"/>
      <c r="D125" s="476"/>
      <c r="E125" s="1279"/>
      <c r="F125" s="1280"/>
      <c r="G125" s="1280"/>
      <c r="H125" s="1280"/>
      <c r="I125" s="1280"/>
      <c r="J125" s="1280"/>
      <c r="K125" s="1280"/>
      <c r="L125" s="1280"/>
      <c r="M125" s="1280"/>
      <c r="N125" s="1280"/>
      <c r="O125" s="1280"/>
      <c r="P125" s="1280"/>
      <c r="Q125" s="1280"/>
      <c r="R125" s="1280"/>
      <c r="S125" s="1280"/>
      <c r="T125" s="1280"/>
      <c r="U125" s="1280"/>
      <c r="V125" s="1280"/>
      <c r="W125" s="1280"/>
      <c r="X125" s="1280"/>
      <c r="Y125" s="1280"/>
      <c r="Z125" s="1281"/>
      <c r="AA125" s="491"/>
      <c r="AB125" s="491"/>
      <c r="AC125" s="491"/>
      <c r="AD125" s="484"/>
    </row>
    <row r="126" spans="1:30" ht="15" customHeight="1">
      <c r="A126" s="406"/>
      <c r="B126" s="475" t="s">
        <v>2981</v>
      </c>
      <c r="C126" s="476"/>
      <c r="D126" s="476"/>
      <c r="E126" s="476"/>
      <c r="F126" s="476"/>
      <c r="G126" s="476"/>
      <c r="H126" s="476"/>
      <c r="I126" s="476"/>
      <c r="J126" s="491" t="s">
        <v>100</v>
      </c>
      <c r="K126" s="491"/>
      <c r="L126" s="491"/>
      <c r="M126" s="491"/>
      <c r="N126" s="491"/>
      <c r="O126" s="491"/>
      <c r="P126" s="491"/>
      <c r="Q126" s="491"/>
      <c r="R126" s="491"/>
      <c r="S126" s="491"/>
      <c r="T126" s="491"/>
      <c r="U126" s="491"/>
      <c r="V126" s="491"/>
      <c r="W126" s="491"/>
      <c r="X126" s="491"/>
      <c r="Y126" s="491"/>
      <c r="Z126" s="491"/>
      <c r="AA126" s="491"/>
      <c r="AB126" s="491"/>
      <c r="AC126" s="491"/>
      <c r="AD126" s="484"/>
    </row>
    <row r="127" spans="1:30" ht="18" customHeight="1">
      <c r="A127" s="406"/>
      <c r="B127" s="475"/>
      <c r="C127" s="476"/>
      <c r="D127" s="476"/>
      <c r="E127" s="1276"/>
      <c r="F127" s="1277"/>
      <c r="G127" s="1277"/>
      <c r="H127" s="1277"/>
      <c r="I127" s="1277"/>
      <c r="J127" s="1277"/>
      <c r="K127" s="1277"/>
      <c r="L127" s="1277"/>
      <c r="M127" s="1277"/>
      <c r="N127" s="1277"/>
      <c r="O127" s="1277"/>
      <c r="P127" s="1277"/>
      <c r="Q127" s="1277"/>
      <c r="R127" s="1277"/>
      <c r="S127" s="1277"/>
      <c r="T127" s="1277"/>
      <c r="U127" s="1277"/>
      <c r="V127" s="1277"/>
      <c r="W127" s="1277"/>
      <c r="X127" s="1277"/>
      <c r="Y127" s="1277"/>
      <c r="Z127" s="1278"/>
      <c r="AA127" s="491"/>
      <c r="AB127" s="491"/>
      <c r="AC127" s="491"/>
      <c r="AD127" s="484"/>
    </row>
    <row r="128" spans="1:30" ht="18" customHeight="1">
      <c r="A128" s="406"/>
      <c r="B128" s="475"/>
      <c r="C128" s="476"/>
      <c r="D128" s="476"/>
      <c r="E128" s="1279"/>
      <c r="F128" s="1280"/>
      <c r="G128" s="1280"/>
      <c r="H128" s="1280"/>
      <c r="I128" s="1280"/>
      <c r="J128" s="1280"/>
      <c r="K128" s="1280"/>
      <c r="L128" s="1280"/>
      <c r="M128" s="1280"/>
      <c r="N128" s="1280"/>
      <c r="O128" s="1280"/>
      <c r="P128" s="1280"/>
      <c r="Q128" s="1280"/>
      <c r="R128" s="1280"/>
      <c r="S128" s="1280"/>
      <c r="T128" s="1280"/>
      <c r="U128" s="1280"/>
      <c r="V128" s="1280"/>
      <c r="W128" s="1280"/>
      <c r="X128" s="1280"/>
      <c r="Y128" s="1280"/>
      <c r="Z128" s="1281"/>
      <c r="AA128" s="476"/>
      <c r="AB128" s="476"/>
      <c r="AC128" s="476"/>
      <c r="AD128" s="476"/>
    </row>
    <row r="129" spans="1:42" ht="11.25" customHeight="1">
      <c r="A129" s="406"/>
      <c r="B129" s="406"/>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J129" s="411"/>
      <c r="AK129" s="411"/>
      <c r="AL129" s="411"/>
      <c r="AM129" s="411"/>
      <c r="AN129" s="411"/>
      <c r="AO129" s="411"/>
      <c r="AP129" s="411"/>
    </row>
    <row r="130" spans="1:42" ht="17.25" customHeight="1">
      <c r="A130" s="471" t="s">
        <v>97</v>
      </c>
      <c r="B130" s="413"/>
      <c r="C130" s="428"/>
      <c r="D130" s="472"/>
      <c r="E130" s="473"/>
      <c r="F130" s="473"/>
      <c r="G130" s="473"/>
      <c r="H130" s="473"/>
      <c r="I130" s="474"/>
      <c r="J130" s="474"/>
      <c r="K130" s="474"/>
      <c r="L130" s="474"/>
      <c r="M130" s="474"/>
      <c r="N130" s="474"/>
      <c r="O130" s="474"/>
      <c r="P130" s="474"/>
      <c r="Q130" s="474"/>
      <c r="R130" s="474"/>
      <c r="S130" s="474"/>
      <c r="T130" s="474"/>
      <c r="U130" s="474"/>
      <c r="V130" s="474"/>
      <c r="W130" s="474"/>
      <c r="X130" s="474"/>
      <c r="Y130" s="474"/>
      <c r="Z130" s="474"/>
      <c r="AA130" s="474"/>
      <c r="AB130" s="474"/>
      <c r="AC130" s="474"/>
      <c r="AD130" s="472"/>
      <c r="AE130" s="414"/>
      <c r="AF130" s="414"/>
      <c r="AG130" s="414"/>
      <c r="AH130" s="414"/>
      <c r="AI130" s="414"/>
    </row>
    <row r="131" spans="1:42" ht="18" customHeight="1">
      <c r="A131" s="406"/>
      <c r="B131" s="475" t="s">
        <v>2972</v>
      </c>
      <c r="C131" s="476"/>
      <c r="D131" s="476"/>
      <c r="E131" s="1273">
        <f>$D$3</f>
        <v>2</v>
      </c>
      <c r="F131" s="1274"/>
      <c r="G131" s="1274"/>
      <c r="H131" s="1275"/>
      <c r="I131" s="476"/>
      <c r="J131" s="477"/>
      <c r="K131" s="477"/>
      <c r="L131" s="438"/>
      <c r="M131" s="477"/>
      <c r="N131" s="476"/>
      <c r="O131" s="476"/>
      <c r="P131" s="476"/>
      <c r="Q131" s="476"/>
      <c r="R131" s="476"/>
      <c r="S131" s="476"/>
      <c r="T131" s="476"/>
      <c r="U131" s="476"/>
      <c r="V131" s="476"/>
      <c r="W131" s="476"/>
      <c r="X131" s="476"/>
      <c r="Y131" s="476"/>
      <c r="Z131" s="476"/>
      <c r="AA131" s="476"/>
      <c r="AB131" s="476"/>
      <c r="AC131" s="476"/>
    </row>
    <row r="132" spans="1:42" ht="18" customHeight="1">
      <c r="A132" s="406"/>
      <c r="B132" s="475" t="s">
        <v>2973</v>
      </c>
      <c r="C132" s="476"/>
      <c r="D132" s="476"/>
      <c r="E132" s="1443"/>
      <c r="F132" s="1444"/>
      <c r="G132" s="1444"/>
      <c r="H132" s="1445"/>
      <c r="I132" s="478" t="s">
        <v>91</v>
      </c>
      <c r="J132" s="479"/>
      <c r="K132" s="479"/>
      <c r="L132" s="480"/>
      <c r="M132" s="10"/>
      <c r="N132" s="476"/>
      <c r="O132" s="476"/>
      <c r="P132" s="476"/>
      <c r="Q132" s="476"/>
      <c r="R132" s="476"/>
      <c r="S132" s="476"/>
      <c r="T132" s="476"/>
      <c r="U132" s="476"/>
      <c r="V132" s="476"/>
      <c r="W132" s="476"/>
      <c r="X132" s="476"/>
      <c r="Y132" s="476"/>
      <c r="Z132" s="476"/>
      <c r="AA132" s="476"/>
      <c r="AB132" s="476"/>
      <c r="AC132" s="476"/>
    </row>
    <row r="133" spans="1:42" ht="18" customHeight="1">
      <c r="A133" s="406"/>
      <c r="B133" s="475" t="s">
        <v>2974</v>
      </c>
      <c r="C133" s="476"/>
      <c r="D133" s="476"/>
      <c r="E133" s="1416"/>
      <c r="F133" s="1417"/>
      <c r="G133" s="1417"/>
      <c r="H133" s="1418"/>
      <c r="I133" s="478" t="s">
        <v>96</v>
      </c>
      <c r="J133" s="481"/>
      <c r="K133" s="481"/>
      <c r="L133" s="482"/>
      <c r="M133" s="10"/>
      <c r="N133" s="476"/>
      <c r="O133" s="476"/>
      <c r="P133" s="476"/>
      <c r="Q133" s="476"/>
      <c r="R133" s="476"/>
      <c r="S133" s="476"/>
      <c r="T133" s="476"/>
      <c r="U133" s="476"/>
      <c r="V133" s="476"/>
      <c r="W133" s="476"/>
      <c r="X133" s="476"/>
      <c r="Y133" s="476"/>
      <c r="Z133" s="476"/>
      <c r="AA133" s="476"/>
      <c r="AB133" s="476"/>
      <c r="AC133" s="476"/>
    </row>
    <row r="134" spans="1:42" ht="18" customHeight="1">
      <c r="A134" s="406"/>
      <c r="B134" s="475" t="s">
        <v>2975</v>
      </c>
      <c r="C134" s="476"/>
      <c r="D134" s="476"/>
      <c r="E134" s="1416"/>
      <c r="F134" s="1417"/>
      <c r="G134" s="1417"/>
      <c r="H134" s="1418"/>
      <c r="I134" s="478" t="s">
        <v>96</v>
      </c>
      <c r="J134" s="481"/>
      <c r="K134" s="481"/>
      <c r="L134" s="482"/>
      <c r="M134" s="10"/>
      <c r="N134" s="477"/>
      <c r="O134" s="476"/>
      <c r="P134" s="476"/>
      <c r="Q134" s="476"/>
      <c r="R134" s="476"/>
      <c r="S134" s="476"/>
      <c r="T134" s="476"/>
      <c r="U134" s="476"/>
      <c r="V134" s="476"/>
      <c r="W134" s="476"/>
      <c r="X134" s="476"/>
      <c r="Y134" s="476"/>
      <c r="Z134" s="476"/>
      <c r="AA134" s="476"/>
      <c r="AB134" s="476"/>
      <c r="AC134" s="476"/>
    </row>
    <row r="135" spans="1:42" ht="18" customHeight="1">
      <c r="A135" s="406"/>
      <c r="B135" s="475" t="s">
        <v>2976</v>
      </c>
      <c r="C135" s="476"/>
      <c r="D135" s="476"/>
      <c r="E135" s="1416"/>
      <c r="F135" s="1417"/>
      <c r="G135" s="1417"/>
      <c r="H135" s="1418"/>
      <c r="I135" s="478" t="s">
        <v>96</v>
      </c>
      <c r="J135" s="481"/>
      <c r="K135" s="481"/>
      <c r="L135" s="482"/>
      <c r="M135" s="10"/>
      <c r="N135" s="477"/>
      <c r="O135" s="476"/>
      <c r="P135" s="476"/>
      <c r="Q135" s="476"/>
      <c r="R135" s="476"/>
      <c r="S135" s="476"/>
      <c r="T135" s="476"/>
      <c r="U135" s="476"/>
      <c r="V135" s="476"/>
      <c r="W135" s="476"/>
      <c r="X135" s="476"/>
      <c r="Y135" s="476"/>
      <c r="Z135" s="476"/>
      <c r="AA135" s="476"/>
      <c r="AB135" s="476"/>
      <c r="AC135" s="476"/>
    </row>
    <row r="136" spans="1:42" ht="18" customHeight="1">
      <c r="A136" s="406"/>
      <c r="B136" s="475" t="s">
        <v>2977</v>
      </c>
      <c r="C136" s="475"/>
      <c r="D136" s="476"/>
      <c r="E136" s="1416"/>
      <c r="F136" s="1417"/>
      <c r="G136" s="1417"/>
      <c r="H136" s="1418"/>
      <c r="I136" s="478" t="s">
        <v>96</v>
      </c>
      <c r="J136" s="481"/>
      <c r="K136" s="481"/>
      <c r="L136" s="482"/>
      <c r="M136" s="10"/>
      <c r="N136" s="476"/>
      <c r="O136" s="476"/>
      <c r="P136" s="476"/>
      <c r="Q136" s="476"/>
      <c r="R136" s="476"/>
      <c r="S136" s="484"/>
      <c r="T136" s="484"/>
      <c r="U136" s="484"/>
      <c r="V136" s="484"/>
      <c r="W136" s="484"/>
      <c r="X136" s="484"/>
      <c r="Y136" s="484"/>
      <c r="Z136" s="484"/>
      <c r="AA136" s="484"/>
      <c r="AB136" s="484"/>
      <c r="AC136" s="484"/>
    </row>
    <row r="137" spans="1:42" ht="18" customHeight="1">
      <c r="A137" s="406"/>
      <c r="B137" s="483" t="s">
        <v>2978</v>
      </c>
      <c r="C137" s="476"/>
      <c r="D137" s="485"/>
      <c r="E137" s="485"/>
      <c r="F137" s="485"/>
      <c r="G137" s="485"/>
      <c r="H137" s="478"/>
      <c r="I137" s="481"/>
      <c r="J137" s="481"/>
      <c r="K137" s="483"/>
      <c r="L137" s="10"/>
      <c r="M137" s="484"/>
      <c r="N137" s="486"/>
      <c r="O137" s="486" t="s">
        <v>88</v>
      </c>
      <c r="P137" s="486"/>
      <c r="Q137" s="487"/>
      <c r="R137" s="487" t="s">
        <v>87</v>
      </c>
      <c r="U137" s="484"/>
      <c r="V137" s="484"/>
      <c r="W137" s="484"/>
      <c r="X137" s="484"/>
      <c r="Y137" s="484"/>
      <c r="Z137" s="484"/>
      <c r="AA137" s="484"/>
      <c r="AB137" s="484"/>
    </row>
    <row r="138" spans="1:42" ht="15" customHeight="1">
      <c r="A138" s="406"/>
      <c r="B138" s="475" t="s">
        <v>2979</v>
      </c>
      <c r="C138" s="476"/>
      <c r="D138" s="476"/>
      <c r="E138" s="476"/>
      <c r="F138" s="476"/>
      <c r="G138" s="488"/>
      <c r="H138" s="476"/>
      <c r="I138" s="476"/>
      <c r="J138" s="477"/>
      <c r="K138" s="477"/>
      <c r="L138" s="476"/>
      <c r="M138" s="488"/>
      <c r="N138" s="476"/>
      <c r="O138" s="476"/>
      <c r="P138" s="488"/>
      <c r="Q138" s="476"/>
      <c r="R138" s="476"/>
      <c r="S138" s="476"/>
      <c r="T138" s="488"/>
      <c r="U138" s="476"/>
      <c r="V138" s="476"/>
      <c r="W138" s="476"/>
      <c r="X138" s="476"/>
      <c r="Y138" s="488"/>
      <c r="Z138" s="476"/>
      <c r="AA138" s="476"/>
      <c r="AB138" s="476"/>
      <c r="AC138" s="476"/>
      <c r="AD138" s="476"/>
    </row>
    <row r="139" spans="1:42" ht="18" customHeight="1">
      <c r="A139" s="406"/>
      <c r="B139" s="489"/>
      <c r="C139" s="476"/>
      <c r="D139" s="490" t="s">
        <v>75</v>
      </c>
      <c r="E139" s="1267" t="s">
        <v>86</v>
      </c>
      <c r="F139" s="1267"/>
      <c r="G139" s="1267"/>
      <c r="H139" s="1267"/>
      <c r="I139" s="1267"/>
      <c r="J139" s="446" t="s">
        <v>74</v>
      </c>
      <c r="K139" s="1267" t="s">
        <v>85</v>
      </c>
      <c r="L139" s="1267"/>
      <c r="M139" s="1267"/>
      <c r="N139" s="1267"/>
      <c r="O139" s="1267"/>
      <c r="P139" s="1267"/>
      <c r="Q139" s="1267"/>
      <c r="R139" s="1267"/>
      <c r="S139" s="1267"/>
      <c r="T139" s="1267"/>
      <c r="U139" s="446" t="s">
        <v>74</v>
      </c>
      <c r="V139" s="1267" t="s">
        <v>84</v>
      </c>
      <c r="W139" s="1267"/>
      <c r="X139" s="1267"/>
      <c r="Y139" s="1267"/>
      <c r="Z139" s="1268"/>
      <c r="AA139" s="490" t="s">
        <v>98</v>
      </c>
      <c r="AB139" s="490"/>
      <c r="AC139" s="10"/>
      <c r="AD139" s="10"/>
    </row>
    <row r="140" spans="1:42" ht="18" customHeight="1">
      <c r="A140" s="406"/>
      <c r="B140" s="489" t="s">
        <v>3653</v>
      </c>
      <c r="C140" s="476"/>
      <c r="D140" s="490" t="s">
        <v>75</v>
      </c>
      <c r="E140" s="1272"/>
      <c r="F140" s="1272"/>
      <c r="G140" s="1272"/>
      <c r="H140" s="1272"/>
      <c r="I140" s="1272"/>
      <c r="J140" s="446" t="s">
        <v>74</v>
      </c>
      <c r="K140" s="1283" t="str">
        <f>IF(項目一覧②!$G$374=1,"",INDEX(主要用途!$D$2:$D$72,項目一覧②!$G$374))</f>
        <v/>
      </c>
      <c r="L140" s="1284"/>
      <c r="M140" s="1284"/>
      <c r="N140" s="1284"/>
      <c r="O140" s="1284"/>
      <c r="P140" s="1284"/>
      <c r="Q140" s="1284"/>
      <c r="R140" s="1284"/>
      <c r="S140" s="1284"/>
      <c r="T140" s="1285"/>
      <c r="U140" s="446" t="s">
        <v>74</v>
      </c>
      <c r="V140" s="1286"/>
      <c r="W140" s="1287"/>
      <c r="X140" s="1287"/>
      <c r="Y140" s="1288"/>
      <c r="Z140" s="488" t="s">
        <v>73</v>
      </c>
      <c r="AA140" s="490" t="s">
        <v>98</v>
      </c>
      <c r="AB140" s="484"/>
      <c r="AC140" s="490"/>
      <c r="AD140" s="10"/>
    </row>
    <row r="141" spans="1:42" ht="18" customHeight="1">
      <c r="A141" s="406"/>
      <c r="B141" s="489" t="s">
        <v>3654</v>
      </c>
      <c r="C141" s="476"/>
      <c r="D141" s="490" t="s">
        <v>75</v>
      </c>
      <c r="E141" s="1272"/>
      <c r="F141" s="1272"/>
      <c r="G141" s="1272"/>
      <c r="H141" s="1272"/>
      <c r="I141" s="1272"/>
      <c r="J141" s="446" t="s">
        <v>74</v>
      </c>
      <c r="K141" s="1283" t="str">
        <f>IF(項目一覧②!$G$375=1,"",INDEX(主要用途!$D$2:$D$72,項目一覧②!$G$375))</f>
        <v/>
      </c>
      <c r="L141" s="1284"/>
      <c r="M141" s="1284"/>
      <c r="N141" s="1284"/>
      <c r="O141" s="1284"/>
      <c r="P141" s="1284"/>
      <c r="Q141" s="1284"/>
      <c r="R141" s="1284"/>
      <c r="S141" s="1284"/>
      <c r="T141" s="1285"/>
      <c r="U141" s="446" t="s">
        <v>74</v>
      </c>
      <c r="V141" s="1286"/>
      <c r="W141" s="1287"/>
      <c r="X141" s="1287"/>
      <c r="Y141" s="1288"/>
      <c r="Z141" s="488" t="s">
        <v>73</v>
      </c>
      <c r="AA141" s="490" t="s">
        <v>98</v>
      </c>
      <c r="AB141" s="484"/>
      <c r="AC141" s="490"/>
      <c r="AD141" s="10"/>
    </row>
    <row r="142" spans="1:42" ht="18" customHeight="1">
      <c r="A142" s="406"/>
      <c r="B142" s="489" t="s">
        <v>3655</v>
      </c>
      <c r="C142" s="476"/>
      <c r="D142" s="490" t="s">
        <v>75</v>
      </c>
      <c r="E142" s="1272"/>
      <c r="F142" s="1272"/>
      <c r="G142" s="1272"/>
      <c r="H142" s="1272"/>
      <c r="I142" s="1272"/>
      <c r="J142" s="446" t="s">
        <v>74</v>
      </c>
      <c r="K142" s="1283" t="str">
        <f>IF(項目一覧②!$G$376=1,"",INDEX(主要用途!$D$2:$D$72,項目一覧②!$G$376))</f>
        <v/>
      </c>
      <c r="L142" s="1284"/>
      <c r="M142" s="1284"/>
      <c r="N142" s="1284"/>
      <c r="O142" s="1284"/>
      <c r="P142" s="1284"/>
      <c r="Q142" s="1284"/>
      <c r="R142" s="1284"/>
      <c r="S142" s="1284"/>
      <c r="T142" s="1285"/>
      <c r="U142" s="446" t="s">
        <v>74</v>
      </c>
      <c r="V142" s="1286"/>
      <c r="W142" s="1287"/>
      <c r="X142" s="1287"/>
      <c r="Y142" s="1288"/>
      <c r="Z142" s="488" t="s">
        <v>73</v>
      </c>
      <c r="AA142" s="490" t="s">
        <v>98</v>
      </c>
      <c r="AB142" s="484"/>
      <c r="AC142" s="490"/>
      <c r="AD142" s="10"/>
    </row>
    <row r="143" spans="1:42" ht="18" customHeight="1">
      <c r="A143" s="406"/>
      <c r="B143" s="489" t="s">
        <v>3656</v>
      </c>
      <c r="C143" s="476"/>
      <c r="D143" s="490" t="s">
        <v>75</v>
      </c>
      <c r="E143" s="1272"/>
      <c r="F143" s="1272"/>
      <c r="G143" s="1272"/>
      <c r="H143" s="1272"/>
      <c r="I143" s="1272"/>
      <c r="J143" s="446" t="s">
        <v>74</v>
      </c>
      <c r="K143" s="1283" t="str">
        <f>IF(項目一覧②!$G$377=1,"",INDEX(主要用途!$D$2:$D$72,項目一覧②!$G$377))</f>
        <v/>
      </c>
      <c r="L143" s="1284"/>
      <c r="M143" s="1284"/>
      <c r="N143" s="1284"/>
      <c r="O143" s="1284"/>
      <c r="P143" s="1284"/>
      <c r="Q143" s="1284"/>
      <c r="R143" s="1284"/>
      <c r="S143" s="1284"/>
      <c r="T143" s="1285"/>
      <c r="U143" s="446" t="s">
        <v>74</v>
      </c>
      <c r="V143" s="1286"/>
      <c r="W143" s="1287"/>
      <c r="X143" s="1287"/>
      <c r="Y143" s="1288"/>
      <c r="Z143" s="488" t="s">
        <v>73</v>
      </c>
      <c r="AA143" s="490" t="s">
        <v>98</v>
      </c>
      <c r="AB143" s="484"/>
      <c r="AC143" s="490"/>
      <c r="AD143" s="10"/>
    </row>
    <row r="144" spans="1:42" ht="18" customHeight="1">
      <c r="A144" s="406"/>
      <c r="B144" s="489" t="s">
        <v>3657</v>
      </c>
      <c r="C144" s="476"/>
      <c r="D144" s="490" t="s">
        <v>75</v>
      </c>
      <c r="E144" s="1272"/>
      <c r="F144" s="1272"/>
      <c r="G144" s="1272"/>
      <c r="H144" s="1272"/>
      <c r="I144" s="1272"/>
      <c r="J144" s="446" t="s">
        <v>74</v>
      </c>
      <c r="K144" s="1283" t="str">
        <f>IF(項目一覧②!$G$378=1,"",INDEX(主要用途!$D$2:$D$72,項目一覧②!$G$378))</f>
        <v/>
      </c>
      <c r="L144" s="1284"/>
      <c r="M144" s="1284"/>
      <c r="N144" s="1284"/>
      <c r="O144" s="1284"/>
      <c r="P144" s="1284"/>
      <c r="Q144" s="1284"/>
      <c r="R144" s="1284"/>
      <c r="S144" s="1284"/>
      <c r="T144" s="1285"/>
      <c r="U144" s="446" t="s">
        <v>74</v>
      </c>
      <c r="V144" s="1286"/>
      <c r="W144" s="1287"/>
      <c r="X144" s="1287"/>
      <c r="Y144" s="1288"/>
      <c r="Z144" s="488" t="s">
        <v>73</v>
      </c>
      <c r="AA144" s="490" t="s">
        <v>98</v>
      </c>
      <c r="AB144" s="484"/>
      <c r="AC144" s="490"/>
      <c r="AD144" s="10"/>
    </row>
    <row r="145" spans="1:43" ht="18" customHeight="1">
      <c r="A145" s="406"/>
      <c r="B145" s="489" t="s">
        <v>3658</v>
      </c>
      <c r="C145" s="476"/>
      <c r="D145" s="490" t="s">
        <v>75</v>
      </c>
      <c r="E145" s="1272"/>
      <c r="F145" s="1272"/>
      <c r="G145" s="1272"/>
      <c r="H145" s="1272"/>
      <c r="I145" s="1272"/>
      <c r="J145" s="446" t="s">
        <v>74</v>
      </c>
      <c r="K145" s="1283" t="str">
        <f>IF(項目一覧②!$G$379=1,"",INDEX(主要用途!$D$2:$D$72,項目一覧②!$G$379))</f>
        <v/>
      </c>
      <c r="L145" s="1284"/>
      <c r="M145" s="1284"/>
      <c r="N145" s="1284"/>
      <c r="O145" s="1284"/>
      <c r="P145" s="1284"/>
      <c r="Q145" s="1284"/>
      <c r="R145" s="1284"/>
      <c r="S145" s="1284"/>
      <c r="T145" s="1285"/>
      <c r="U145" s="446" t="s">
        <v>74</v>
      </c>
      <c r="V145" s="1286"/>
      <c r="W145" s="1287"/>
      <c r="X145" s="1287"/>
      <c r="Y145" s="1288"/>
      <c r="Z145" s="488" t="s">
        <v>73</v>
      </c>
      <c r="AA145" s="490" t="s">
        <v>98</v>
      </c>
      <c r="AB145" s="484"/>
      <c r="AC145" s="490"/>
      <c r="AD145" s="10"/>
    </row>
    <row r="146" spans="1:43" ht="15" customHeight="1">
      <c r="A146" s="406"/>
      <c r="B146" s="475" t="s">
        <v>2980</v>
      </c>
      <c r="C146" s="476"/>
      <c r="D146" s="476"/>
      <c r="E146" s="476"/>
      <c r="F146" s="476"/>
      <c r="G146" s="476"/>
      <c r="H146" s="476"/>
      <c r="I146" s="476"/>
      <c r="J146" s="446"/>
      <c r="K146" s="491"/>
      <c r="L146" s="491"/>
      <c r="M146" s="491"/>
      <c r="N146" s="491"/>
      <c r="O146" s="491"/>
      <c r="P146" s="491"/>
      <c r="Q146" s="491"/>
      <c r="R146" s="491"/>
      <c r="S146" s="491"/>
      <c r="T146" s="491"/>
      <c r="U146" s="491"/>
      <c r="V146" s="491"/>
      <c r="W146" s="491"/>
      <c r="X146" s="491"/>
      <c r="Y146" s="491"/>
      <c r="Z146" s="491"/>
      <c r="AA146" s="491"/>
      <c r="AB146" s="491"/>
      <c r="AC146" s="491"/>
      <c r="AD146" s="484"/>
    </row>
    <row r="147" spans="1:43" ht="18" customHeight="1">
      <c r="A147" s="406"/>
      <c r="B147" s="475"/>
      <c r="C147" s="476"/>
      <c r="D147" s="476"/>
      <c r="E147" s="1276"/>
      <c r="F147" s="1277"/>
      <c r="G147" s="1277"/>
      <c r="H147" s="1277"/>
      <c r="I147" s="1277"/>
      <c r="J147" s="1277"/>
      <c r="K147" s="1277"/>
      <c r="L147" s="1277"/>
      <c r="M147" s="1277"/>
      <c r="N147" s="1277"/>
      <c r="O147" s="1277"/>
      <c r="P147" s="1277"/>
      <c r="Q147" s="1277"/>
      <c r="R147" s="1277"/>
      <c r="S147" s="1277"/>
      <c r="T147" s="1277"/>
      <c r="U147" s="1277"/>
      <c r="V147" s="1277"/>
      <c r="W147" s="1277"/>
      <c r="X147" s="1277"/>
      <c r="Y147" s="1277"/>
      <c r="Z147" s="1278"/>
      <c r="AA147" s="491"/>
      <c r="AB147" s="491"/>
      <c r="AC147" s="491"/>
      <c r="AD147" s="484"/>
    </row>
    <row r="148" spans="1:43" ht="18" customHeight="1">
      <c r="A148" s="406"/>
      <c r="B148" s="475"/>
      <c r="C148" s="476"/>
      <c r="D148" s="476"/>
      <c r="E148" s="1279"/>
      <c r="F148" s="1280"/>
      <c r="G148" s="1280"/>
      <c r="H148" s="1280"/>
      <c r="I148" s="1280"/>
      <c r="J148" s="1280"/>
      <c r="K148" s="1280"/>
      <c r="L148" s="1280"/>
      <c r="M148" s="1280"/>
      <c r="N148" s="1280"/>
      <c r="O148" s="1280"/>
      <c r="P148" s="1280"/>
      <c r="Q148" s="1280"/>
      <c r="R148" s="1280"/>
      <c r="S148" s="1280"/>
      <c r="T148" s="1280"/>
      <c r="U148" s="1280"/>
      <c r="V148" s="1280"/>
      <c r="W148" s="1280"/>
      <c r="X148" s="1280"/>
      <c r="Y148" s="1280"/>
      <c r="Z148" s="1281"/>
      <c r="AA148" s="491"/>
      <c r="AB148" s="491"/>
      <c r="AC148" s="491"/>
      <c r="AD148" s="484"/>
    </row>
    <row r="149" spans="1:43" ht="14.25" customHeight="1">
      <c r="A149" s="406"/>
      <c r="B149" s="475" t="s">
        <v>2981</v>
      </c>
      <c r="C149" s="476"/>
      <c r="D149" s="476"/>
      <c r="E149" s="476"/>
      <c r="F149" s="476"/>
      <c r="G149" s="476"/>
      <c r="H149" s="476"/>
      <c r="I149" s="476"/>
      <c r="J149" s="491" t="s">
        <v>100</v>
      </c>
      <c r="K149" s="491"/>
      <c r="L149" s="491"/>
      <c r="M149" s="491"/>
      <c r="N149" s="491"/>
      <c r="O149" s="491"/>
      <c r="P149" s="491"/>
      <c r="Q149" s="491"/>
      <c r="R149" s="491"/>
      <c r="S149" s="491"/>
      <c r="T149" s="491"/>
      <c r="U149" s="491"/>
      <c r="V149" s="491"/>
      <c r="W149" s="491"/>
      <c r="X149" s="491"/>
      <c r="Y149" s="491"/>
      <c r="Z149" s="491"/>
      <c r="AA149" s="491"/>
      <c r="AB149" s="491"/>
      <c r="AC149" s="491"/>
      <c r="AD149" s="484"/>
    </row>
    <row r="150" spans="1:43" ht="18" customHeight="1">
      <c r="A150" s="406"/>
      <c r="B150" s="475"/>
      <c r="C150" s="476"/>
      <c r="D150" s="476"/>
      <c r="E150" s="1276"/>
      <c r="F150" s="1277"/>
      <c r="G150" s="1277"/>
      <c r="H150" s="1277"/>
      <c r="I150" s="1277"/>
      <c r="J150" s="1277"/>
      <c r="K150" s="1277"/>
      <c r="L150" s="1277"/>
      <c r="M150" s="1277"/>
      <c r="N150" s="1277"/>
      <c r="O150" s="1277"/>
      <c r="P150" s="1277"/>
      <c r="Q150" s="1277"/>
      <c r="R150" s="1277"/>
      <c r="S150" s="1277"/>
      <c r="T150" s="1277"/>
      <c r="U150" s="1277"/>
      <c r="V150" s="1277"/>
      <c r="W150" s="1277"/>
      <c r="X150" s="1277"/>
      <c r="Y150" s="1277"/>
      <c r="Z150" s="1278"/>
      <c r="AA150" s="491"/>
      <c r="AB150" s="491"/>
      <c r="AC150" s="491"/>
      <c r="AD150" s="484"/>
    </row>
    <row r="151" spans="1:43" ht="18" customHeight="1">
      <c r="A151" s="406"/>
      <c r="B151" s="475"/>
      <c r="C151" s="476"/>
      <c r="D151" s="476"/>
      <c r="E151" s="1279"/>
      <c r="F151" s="1280"/>
      <c r="G151" s="1280"/>
      <c r="H151" s="1280"/>
      <c r="I151" s="1280"/>
      <c r="J151" s="1280"/>
      <c r="K151" s="1280"/>
      <c r="L151" s="1280"/>
      <c r="M151" s="1280"/>
      <c r="N151" s="1280"/>
      <c r="O151" s="1280"/>
      <c r="P151" s="1280"/>
      <c r="Q151" s="1280"/>
      <c r="R151" s="1280"/>
      <c r="S151" s="1280"/>
      <c r="T151" s="1280"/>
      <c r="U151" s="1280"/>
      <c r="V151" s="1280"/>
      <c r="W151" s="1280"/>
      <c r="X151" s="1280"/>
      <c r="Y151" s="1280"/>
      <c r="Z151" s="1281"/>
      <c r="AA151" s="476"/>
      <c r="AB151" s="476"/>
      <c r="AC151" s="476"/>
      <c r="AD151" s="476"/>
    </row>
    <row r="152" spans="1:43" ht="11.25" customHeight="1">
      <c r="A152" s="406"/>
      <c r="B152" s="406"/>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K152" s="411"/>
      <c r="AL152" s="411"/>
      <c r="AM152" s="411"/>
      <c r="AN152" s="411"/>
      <c r="AO152" s="411"/>
      <c r="AP152" s="411"/>
      <c r="AQ152" s="411"/>
    </row>
    <row r="153" spans="1:43" ht="17.25" customHeight="1">
      <c r="A153" s="471" t="s">
        <v>97</v>
      </c>
      <c r="B153" s="413"/>
      <c r="C153" s="428"/>
      <c r="D153" s="472"/>
      <c r="E153" s="473"/>
      <c r="F153" s="473"/>
      <c r="G153" s="473"/>
      <c r="H153" s="473"/>
      <c r="I153" s="474"/>
      <c r="J153" s="474"/>
      <c r="K153" s="474"/>
      <c r="L153" s="474"/>
      <c r="M153" s="474"/>
      <c r="N153" s="474"/>
      <c r="O153" s="474"/>
      <c r="P153" s="474"/>
      <c r="Q153" s="474"/>
      <c r="R153" s="474"/>
      <c r="S153" s="474"/>
      <c r="T153" s="474"/>
      <c r="U153" s="474"/>
      <c r="V153" s="474"/>
      <c r="W153" s="474"/>
      <c r="X153" s="474"/>
      <c r="Y153" s="474"/>
      <c r="Z153" s="474"/>
      <c r="AA153" s="474"/>
      <c r="AB153" s="474"/>
      <c r="AC153" s="474"/>
      <c r="AD153" s="474"/>
      <c r="AE153" s="474"/>
      <c r="AF153" s="472"/>
      <c r="AG153" s="414"/>
      <c r="AH153" s="414"/>
      <c r="AI153" s="414"/>
      <c r="AJ153" s="414"/>
    </row>
    <row r="154" spans="1:43" ht="18" customHeight="1">
      <c r="A154" s="406"/>
      <c r="B154" s="475" t="s">
        <v>2972</v>
      </c>
      <c r="C154" s="476"/>
      <c r="D154" s="476"/>
      <c r="E154" s="1273">
        <f>$D$3</f>
        <v>2</v>
      </c>
      <c r="F154" s="1274"/>
      <c r="G154" s="1274"/>
      <c r="H154" s="1275"/>
      <c r="I154" s="476"/>
      <c r="J154" s="477"/>
      <c r="K154" s="477"/>
      <c r="L154" s="438"/>
      <c r="M154" s="477"/>
      <c r="N154" s="476"/>
      <c r="O154" s="476"/>
      <c r="P154" s="476"/>
      <c r="Q154" s="476"/>
      <c r="R154" s="476"/>
      <c r="S154" s="476"/>
      <c r="T154" s="476"/>
      <c r="U154" s="476"/>
      <c r="Z154" s="470"/>
      <c r="AA154" s="470"/>
      <c r="AB154" s="470"/>
      <c r="AC154" s="470"/>
      <c r="AD154" s="470"/>
      <c r="AE154" s="470"/>
      <c r="AF154" s="470"/>
      <c r="AG154" s="470"/>
      <c r="AH154" s="470"/>
      <c r="AI154" s="470"/>
    </row>
    <row r="155" spans="1:43" ht="18" customHeight="1">
      <c r="A155" s="406"/>
      <c r="B155" s="475" t="s">
        <v>2973</v>
      </c>
      <c r="C155" s="476"/>
      <c r="D155" s="476"/>
      <c r="E155" s="1443"/>
      <c r="F155" s="1444"/>
      <c r="G155" s="1444"/>
      <c r="H155" s="1445"/>
      <c r="I155" s="478" t="s">
        <v>91</v>
      </c>
      <c r="J155" s="479"/>
      <c r="K155" s="479"/>
      <c r="L155" s="480"/>
      <c r="M155" s="10"/>
      <c r="N155" s="476"/>
      <c r="O155" s="476"/>
      <c r="P155" s="476"/>
      <c r="Q155" s="476"/>
      <c r="R155" s="476"/>
      <c r="S155" s="476"/>
      <c r="T155" s="476"/>
      <c r="U155" s="476"/>
      <c r="V155" s="476"/>
      <c r="Z155" s="406"/>
      <c r="AA155" s="423"/>
      <c r="AB155" s="423"/>
      <c r="AC155" s="423"/>
      <c r="AD155" s="423"/>
      <c r="AE155" s="423"/>
    </row>
    <row r="156" spans="1:43" ht="18" customHeight="1">
      <c r="A156" s="406"/>
      <c r="B156" s="475" t="s">
        <v>2974</v>
      </c>
      <c r="C156" s="476"/>
      <c r="D156" s="476"/>
      <c r="E156" s="1416"/>
      <c r="F156" s="1417"/>
      <c r="G156" s="1417"/>
      <c r="H156" s="1418"/>
      <c r="I156" s="478" t="s">
        <v>96</v>
      </c>
      <c r="J156" s="481"/>
      <c r="K156" s="481"/>
      <c r="L156" s="482"/>
      <c r="M156" s="10"/>
      <c r="N156" s="476"/>
      <c r="O156" s="476"/>
      <c r="P156" s="476"/>
      <c r="Q156" s="476"/>
      <c r="R156" s="476"/>
      <c r="S156" s="476"/>
      <c r="T156" s="476"/>
      <c r="U156" s="476"/>
      <c r="V156" s="476"/>
      <c r="Y156" s="476"/>
      <c r="Z156" s="476"/>
      <c r="AA156" s="476"/>
      <c r="AB156" s="476"/>
      <c r="AC156" s="476"/>
      <c r="AD156" s="476"/>
      <c r="AE156" s="476"/>
    </row>
    <row r="157" spans="1:43" ht="18" customHeight="1">
      <c r="A157" s="406"/>
      <c r="B157" s="475" t="s">
        <v>2975</v>
      </c>
      <c r="C157" s="476"/>
      <c r="D157" s="476"/>
      <c r="E157" s="1416"/>
      <c r="F157" s="1417"/>
      <c r="G157" s="1417"/>
      <c r="H157" s="1418"/>
      <c r="I157" s="478" t="s">
        <v>96</v>
      </c>
      <c r="J157" s="481"/>
      <c r="K157" s="481"/>
      <c r="L157" s="482"/>
      <c r="M157" s="10"/>
      <c r="N157" s="477"/>
      <c r="O157" s="476"/>
      <c r="P157" s="476"/>
      <c r="Q157" s="476"/>
      <c r="R157" s="476"/>
      <c r="S157" s="476"/>
      <c r="T157" s="476"/>
      <c r="U157" s="476"/>
      <c r="V157" s="476"/>
      <c r="W157" s="476"/>
      <c r="X157" s="476"/>
      <c r="Y157" s="476"/>
      <c r="Z157" s="476"/>
      <c r="AA157" s="476"/>
      <c r="AB157" s="476"/>
      <c r="AC157" s="476"/>
    </row>
    <row r="158" spans="1:43" ht="18" customHeight="1">
      <c r="A158" s="406"/>
      <c r="B158" s="475" t="s">
        <v>2976</v>
      </c>
      <c r="C158" s="476"/>
      <c r="D158" s="476"/>
      <c r="E158" s="1416"/>
      <c r="F158" s="1417"/>
      <c r="G158" s="1417"/>
      <c r="H158" s="1418"/>
      <c r="I158" s="478" t="s">
        <v>96</v>
      </c>
      <c r="J158" s="481"/>
      <c r="K158" s="481"/>
      <c r="L158" s="482"/>
      <c r="M158" s="10"/>
      <c r="N158" s="477"/>
      <c r="O158" s="476"/>
      <c r="P158" s="476"/>
      <c r="Q158" s="476"/>
      <c r="R158" s="476"/>
      <c r="S158" s="476"/>
      <c r="T158" s="476"/>
      <c r="U158" s="476"/>
      <c r="V158" s="476"/>
      <c r="W158" s="476"/>
      <c r="X158" s="476"/>
      <c r="Y158" s="476"/>
      <c r="Z158" s="476"/>
      <c r="AA158" s="476"/>
      <c r="AB158" s="476"/>
      <c r="AC158" s="476"/>
    </row>
    <row r="159" spans="1:43" ht="18" customHeight="1">
      <c r="A159" s="406"/>
      <c r="B159" s="475" t="s">
        <v>2977</v>
      </c>
      <c r="C159" s="475"/>
      <c r="D159" s="476"/>
      <c r="E159" s="1416"/>
      <c r="F159" s="1417"/>
      <c r="G159" s="1417"/>
      <c r="H159" s="1418"/>
      <c r="I159" s="478" t="s">
        <v>96</v>
      </c>
      <c r="J159" s="481"/>
      <c r="K159" s="481"/>
      <c r="L159" s="482"/>
      <c r="M159" s="10"/>
      <c r="N159" s="476"/>
      <c r="O159" s="476"/>
      <c r="P159" s="476"/>
      <c r="Q159" s="476"/>
      <c r="R159" s="476"/>
      <c r="S159" s="484"/>
      <c r="T159" s="484"/>
      <c r="U159" s="484"/>
      <c r="V159" s="484"/>
      <c r="W159" s="484"/>
      <c r="X159" s="484"/>
      <c r="Y159" s="484"/>
      <c r="Z159" s="484"/>
      <c r="AA159" s="484"/>
      <c r="AB159" s="484"/>
      <c r="AC159" s="484"/>
    </row>
    <row r="160" spans="1:43" ht="18" customHeight="1">
      <c r="A160" s="406"/>
      <c r="B160" s="483" t="s">
        <v>2978</v>
      </c>
      <c r="C160" s="476"/>
      <c r="D160" s="485"/>
      <c r="E160" s="485"/>
      <c r="F160" s="485"/>
      <c r="G160" s="485"/>
      <c r="H160" s="478"/>
      <c r="I160" s="481"/>
      <c r="J160" s="481"/>
      <c r="K160" s="483"/>
      <c r="L160" s="10"/>
      <c r="M160" s="484"/>
      <c r="N160" s="486"/>
      <c r="O160" s="486" t="s">
        <v>88</v>
      </c>
      <c r="P160" s="486"/>
      <c r="Q160" s="487"/>
      <c r="R160" s="487" t="s">
        <v>87</v>
      </c>
      <c r="U160" s="484"/>
      <c r="V160" s="484"/>
      <c r="W160" s="484"/>
      <c r="X160" s="484"/>
      <c r="Y160" s="484"/>
      <c r="Z160" s="484"/>
      <c r="AA160" s="484"/>
      <c r="AB160" s="484"/>
    </row>
    <row r="161" spans="1:43" ht="15" customHeight="1">
      <c r="A161" s="406"/>
      <c r="B161" s="475" t="s">
        <v>2979</v>
      </c>
      <c r="C161" s="476"/>
      <c r="D161" s="476"/>
      <c r="E161" s="476"/>
      <c r="F161" s="476"/>
      <c r="G161" s="488"/>
      <c r="H161" s="476"/>
      <c r="I161" s="476"/>
      <c r="J161" s="477"/>
      <c r="K161" s="477"/>
      <c r="L161" s="476"/>
      <c r="M161" s="488"/>
      <c r="N161" s="476"/>
      <c r="O161" s="476"/>
      <c r="P161" s="488"/>
      <c r="Q161" s="476"/>
      <c r="R161" s="476"/>
      <c r="S161" s="476"/>
      <c r="T161" s="488"/>
      <c r="U161" s="476"/>
      <c r="V161" s="476"/>
      <c r="W161" s="476"/>
      <c r="X161" s="476"/>
      <c r="Y161" s="488"/>
      <c r="Z161" s="476"/>
      <c r="AA161" s="476"/>
      <c r="AB161" s="476"/>
      <c r="AC161" s="476"/>
      <c r="AD161" s="476"/>
    </row>
    <row r="162" spans="1:43" ht="18" customHeight="1">
      <c r="A162" s="406"/>
      <c r="B162" s="489"/>
      <c r="C162" s="476"/>
      <c r="D162" s="490" t="s">
        <v>75</v>
      </c>
      <c r="E162" s="1267" t="s">
        <v>86</v>
      </c>
      <c r="F162" s="1267"/>
      <c r="G162" s="1267"/>
      <c r="H162" s="1267"/>
      <c r="I162" s="1267"/>
      <c r="J162" s="446" t="s">
        <v>74</v>
      </c>
      <c r="K162" s="1267" t="s">
        <v>85</v>
      </c>
      <c r="L162" s="1267"/>
      <c r="M162" s="1267"/>
      <c r="N162" s="1267"/>
      <c r="O162" s="1267"/>
      <c r="P162" s="1267"/>
      <c r="Q162" s="1267"/>
      <c r="R162" s="1267"/>
      <c r="S162" s="1267"/>
      <c r="T162" s="1267"/>
      <c r="U162" s="446" t="s">
        <v>74</v>
      </c>
      <c r="V162" s="1267" t="s">
        <v>84</v>
      </c>
      <c r="W162" s="1267"/>
      <c r="X162" s="1267"/>
      <c r="Y162" s="1267"/>
      <c r="Z162" s="1268"/>
      <c r="AA162" s="490" t="s">
        <v>98</v>
      </c>
      <c r="AB162" s="490"/>
      <c r="AC162" s="10"/>
      <c r="AD162" s="10"/>
    </row>
    <row r="163" spans="1:43" ht="18" customHeight="1">
      <c r="A163" s="406"/>
      <c r="B163" s="489" t="s">
        <v>3653</v>
      </c>
      <c r="C163" s="476"/>
      <c r="D163" s="490" t="s">
        <v>75</v>
      </c>
      <c r="E163" s="1272"/>
      <c r="F163" s="1272"/>
      <c r="G163" s="1272"/>
      <c r="H163" s="1272"/>
      <c r="I163" s="1272"/>
      <c r="J163" s="446" t="s">
        <v>74</v>
      </c>
      <c r="K163" s="1283" t="str">
        <f>IF(項目一覧②!$G$401=1,"",INDEX(主要用途!$D$2:$D$72,項目一覧②!$G$401))</f>
        <v/>
      </c>
      <c r="L163" s="1284"/>
      <c r="M163" s="1284"/>
      <c r="N163" s="1284"/>
      <c r="O163" s="1284"/>
      <c r="P163" s="1284"/>
      <c r="Q163" s="1284"/>
      <c r="R163" s="1284"/>
      <c r="S163" s="1284"/>
      <c r="T163" s="1285"/>
      <c r="U163" s="446" t="s">
        <v>74</v>
      </c>
      <c r="V163" s="1286"/>
      <c r="W163" s="1287"/>
      <c r="X163" s="1287"/>
      <c r="Y163" s="1288"/>
      <c r="Z163" s="488" t="s">
        <v>73</v>
      </c>
      <c r="AA163" s="490" t="s">
        <v>98</v>
      </c>
      <c r="AB163" s="484"/>
      <c r="AC163" s="490"/>
      <c r="AD163" s="10"/>
    </row>
    <row r="164" spans="1:43" ht="18" customHeight="1">
      <c r="A164" s="406"/>
      <c r="B164" s="489" t="s">
        <v>3654</v>
      </c>
      <c r="C164" s="476"/>
      <c r="D164" s="490" t="s">
        <v>75</v>
      </c>
      <c r="E164" s="1272"/>
      <c r="F164" s="1272"/>
      <c r="G164" s="1272"/>
      <c r="H164" s="1272"/>
      <c r="I164" s="1272"/>
      <c r="J164" s="446" t="s">
        <v>74</v>
      </c>
      <c r="K164" s="1283" t="str">
        <f>IF(項目一覧②!$G$402=1,"",INDEX(主要用途!$D$2:$D$72,項目一覧②!$G$402))</f>
        <v/>
      </c>
      <c r="L164" s="1284"/>
      <c r="M164" s="1284"/>
      <c r="N164" s="1284"/>
      <c r="O164" s="1284"/>
      <c r="P164" s="1284"/>
      <c r="Q164" s="1284"/>
      <c r="R164" s="1284"/>
      <c r="S164" s="1284"/>
      <c r="T164" s="1285"/>
      <c r="U164" s="446" t="s">
        <v>74</v>
      </c>
      <c r="V164" s="1286"/>
      <c r="W164" s="1287"/>
      <c r="X164" s="1287"/>
      <c r="Y164" s="1288"/>
      <c r="Z164" s="488" t="s">
        <v>73</v>
      </c>
      <c r="AA164" s="490" t="s">
        <v>98</v>
      </c>
      <c r="AB164" s="484"/>
      <c r="AC164" s="490"/>
      <c r="AD164" s="10"/>
    </row>
    <row r="165" spans="1:43" ht="18" customHeight="1">
      <c r="A165" s="406"/>
      <c r="B165" s="489" t="s">
        <v>3655</v>
      </c>
      <c r="C165" s="476"/>
      <c r="D165" s="490" t="s">
        <v>75</v>
      </c>
      <c r="E165" s="1272"/>
      <c r="F165" s="1272"/>
      <c r="G165" s="1272"/>
      <c r="H165" s="1272"/>
      <c r="I165" s="1272"/>
      <c r="J165" s="446" t="s">
        <v>74</v>
      </c>
      <c r="K165" s="1283" t="str">
        <f>IF(項目一覧②!$G$403=1,"",INDEX(主要用途!$D$2:$D$72,項目一覧②!$G$403))</f>
        <v/>
      </c>
      <c r="L165" s="1284"/>
      <c r="M165" s="1284"/>
      <c r="N165" s="1284"/>
      <c r="O165" s="1284"/>
      <c r="P165" s="1284"/>
      <c r="Q165" s="1284"/>
      <c r="R165" s="1284"/>
      <c r="S165" s="1284"/>
      <c r="T165" s="1285"/>
      <c r="U165" s="446" t="s">
        <v>74</v>
      </c>
      <c r="V165" s="1286"/>
      <c r="W165" s="1287"/>
      <c r="X165" s="1287"/>
      <c r="Y165" s="1288"/>
      <c r="Z165" s="488" t="s">
        <v>73</v>
      </c>
      <c r="AA165" s="490" t="s">
        <v>98</v>
      </c>
      <c r="AB165" s="484"/>
      <c r="AC165" s="490"/>
      <c r="AD165" s="10"/>
    </row>
    <row r="166" spans="1:43" ht="18" customHeight="1">
      <c r="A166" s="406"/>
      <c r="B166" s="489" t="s">
        <v>3656</v>
      </c>
      <c r="C166" s="476"/>
      <c r="D166" s="490" t="s">
        <v>75</v>
      </c>
      <c r="E166" s="1272"/>
      <c r="F166" s="1272"/>
      <c r="G166" s="1272"/>
      <c r="H166" s="1272"/>
      <c r="I166" s="1272"/>
      <c r="J166" s="446" t="s">
        <v>74</v>
      </c>
      <c r="K166" s="1283" t="str">
        <f>IF(項目一覧②!$G$404=1,"",INDEX(主要用途!$D$2:$D$72,項目一覧②!$G$404))</f>
        <v/>
      </c>
      <c r="L166" s="1284"/>
      <c r="M166" s="1284"/>
      <c r="N166" s="1284"/>
      <c r="O166" s="1284"/>
      <c r="P166" s="1284"/>
      <c r="Q166" s="1284"/>
      <c r="R166" s="1284"/>
      <c r="S166" s="1284"/>
      <c r="T166" s="1285"/>
      <c r="U166" s="446" t="s">
        <v>74</v>
      </c>
      <c r="V166" s="1286"/>
      <c r="W166" s="1287"/>
      <c r="X166" s="1287"/>
      <c r="Y166" s="1288"/>
      <c r="Z166" s="488" t="s">
        <v>73</v>
      </c>
      <c r="AA166" s="490" t="s">
        <v>98</v>
      </c>
      <c r="AB166" s="484"/>
      <c r="AC166" s="490"/>
      <c r="AD166" s="10"/>
    </row>
    <row r="167" spans="1:43" ht="18" customHeight="1">
      <c r="A167" s="406"/>
      <c r="B167" s="489" t="s">
        <v>3657</v>
      </c>
      <c r="C167" s="476"/>
      <c r="D167" s="490" t="s">
        <v>75</v>
      </c>
      <c r="E167" s="1272"/>
      <c r="F167" s="1272"/>
      <c r="G167" s="1272"/>
      <c r="H167" s="1272"/>
      <c r="I167" s="1272"/>
      <c r="J167" s="446" t="s">
        <v>74</v>
      </c>
      <c r="K167" s="1283" t="str">
        <f>IF(項目一覧②!$G$405=1,"",INDEX(主要用途!$D$2:$D$72,項目一覧②!$G$405))</f>
        <v/>
      </c>
      <c r="L167" s="1284"/>
      <c r="M167" s="1284"/>
      <c r="N167" s="1284"/>
      <c r="O167" s="1284"/>
      <c r="P167" s="1284"/>
      <c r="Q167" s="1284"/>
      <c r="R167" s="1284"/>
      <c r="S167" s="1284"/>
      <c r="T167" s="1285"/>
      <c r="U167" s="446" t="s">
        <v>74</v>
      </c>
      <c r="V167" s="1286"/>
      <c r="W167" s="1287"/>
      <c r="X167" s="1287"/>
      <c r="Y167" s="1288"/>
      <c r="Z167" s="488" t="s">
        <v>73</v>
      </c>
      <c r="AA167" s="490" t="s">
        <v>98</v>
      </c>
      <c r="AB167" s="484"/>
      <c r="AC167" s="490"/>
      <c r="AD167" s="10"/>
    </row>
    <row r="168" spans="1:43" ht="18" customHeight="1">
      <c r="A168" s="406"/>
      <c r="B168" s="489" t="s">
        <v>3658</v>
      </c>
      <c r="C168" s="476"/>
      <c r="D168" s="490" t="s">
        <v>75</v>
      </c>
      <c r="E168" s="1272"/>
      <c r="F168" s="1272"/>
      <c r="G168" s="1272"/>
      <c r="H168" s="1272"/>
      <c r="I168" s="1272"/>
      <c r="J168" s="446" t="s">
        <v>74</v>
      </c>
      <c r="K168" s="1283" t="str">
        <f>IF(項目一覧②!$G$406=1,"",INDEX(主要用途!$D$2:$D$72,項目一覧②!$G$406))</f>
        <v/>
      </c>
      <c r="L168" s="1284"/>
      <c r="M168" s="1284"/>
      <c r="N168" s="1284"/>
      <c r="O168" s="1284"/>
      <c r="P168" s="1284"/>
      <c r="Q168" s="1284"/>
      <c r="R168" s="1284"/>
      <c r="S168" s="1284"/>
      <c r="T168" s="1285"/>
      <c r="U168" s="446" t="s">
        <v>74</v>
      </c>
      <c r="V168" s="1286"/>
      <c r="W168" s="1287"/>
      <c r="X168" s="1287"/>
      <c r="Y168" s="1288"/>
      <c r="Z168" s="488" t="s">
        <v>73</v>
      </c>
      <c r="AA168" s="490" t="s">
        <v>98</v>
      </c>
      <c r="AB168" s="484"/>
      <c r="AC168" s="490"/>
      <c r="AD168" s="10"/>
    </row>
    <row r="169" spans="1:43" ht="15" customHeight="1">
      <c r="A169" s="406"/>
      <c r="B169" s="475" t="s">
        <v>2980</v>
      </c>
      <c r="C169" s="476"/>
      <c r="D169" s="476"/>
      <c r="E169" s="476"/>
      <c r="F169" s="476"/>
      <c r="G169" s="476"/>
      <c r="H169" s="476"/>
      <c r="I169" s="476"/>
      <c r="J169" s="446"/>
      <c r="K169" s="491"/>
      <c r="L169" s="491"/>
      <c r="M169" s="491"/>
      <c r="N169" s="491"/>
      <c r="O169" s="491"/>
      <c r="P169" s="491"/>
      <c r="Q169" s="491"/>
      <c r="R169" s="491"/>
      <c r="S169" s="491"/>
      <c r="T169" s="491"/>
      <c r="U169" s="491"/>
      <c r="V169" s="491"/>
      <c r="W169" s="491"/>
      <c r="X169" s="491"/>
      <c r="Y169" s="491"/>
      <c r="Z169" s="491"/>
      <c r="AA169" s="491"/>
      <c r="AB169" s="491"/>
      <c r="AC169" s="491"/>
      <c r="AD169" s="484"/>
    </row>
    <row r="170" spans="1:43" ht="18" customHeight="1">
      <c r="A170" s="406"/>
      <c r="B170" s="475"/>
      <c r="C170" s="476"/>
      <c r="D170" s="476"/>
      <c r="E170" s="1276"/>
      <c r="F170" s="1277"/>
      <c r="G170" s="1277"/>
      <c r="H170" s="1277"/>
      <c r="I170" s="1277"/>
      <c r="J170" s="1277"/>
      <c r="K170" s="1277"/>
      <c r="L170" s="1277"/>
      <c r="M170" s="1277"/>
      <c r="N170" s="1277"/>
      <c r="O170" s="1277"/>
      <c r="P170" s="1277"/>
      <c r="Q170" s="1277"/>
      <c r="R170" s="1277"/>
      <c r="S170" s="1277"/>
      <c r="T170" s="1277"/>
      <c r="U170" s="1277"/>
      <c r="V170" s="1277"/>
      <c r="W170" s="1277"/>
      <c r="X170" s="1277"/>
      <c r="Y170" s="1277"/>
      <c r="Z170" s="1278"/>
      <c r="AA170" s="491"/>
      <c r="AB170" s="491"/>
      <c r="AC170" s="491"/>
      <c r="AD170" s="484"/>
    </row>
    <row r="171" spans="1:43" ht="18" customHeight="1">
      <c r="A171" s="406"/>
      <c r="B171" s="475"/>
      <c r="C171" s="476"/>
      <c r="D171" s="476"/>
      <c r="E171" s="1279"/>
      <c r="F171" s="1280"/>
      <c r="G171" s="1280"/>
      <c r="H171" s="1280"/>
      <c r="I171" s="1280"/>
      <c r="J171" s="1280"/>
      <c r="K171" s="1280"/>
      <c r="L171" s="1280"/>
      <c r="M171" s="1280"/>
      <c r="N171" s="1280"/>
      <c r="O171" s="1280"/>
      <c r="P171" s="1280"/>
      <c r="Q171" s="1280"/>
      <c r="R171" s="1280"/>
      <c r="S171" s="1280"/>
      <c r="T171" s="1280"/>
      <c r="U171" s="1280"/>
      <c r="V171" s="1280"/>
      <c r="W171" s="1280"/>
      <c r="X171" s="1280"/>
      <c r="Y171" s="1280"/>
      <c r="Z171" s="1281"/>
      <c r="AA171" s="491"/>
      <c r="AB171" s="491"/>
      <c r="AC171" s="491"/>
      <c r="AD171" s="484"/>
    </row>
    <row r="172" spans="1:43" ht="15" customHeight="1">
      <c r="A172" s="406"/>
      <c r="B172" s="475" t="s">
        <v>2981</v>
      </c>
      <c r="C172" s="476"/>
      <c r="D172" s="476"/>
      <c r="E172" s="476"/>
      <c r="F172" s="476"/>
      <c r="G172" s="476"/>
      <c r="H172" s="476"/>
      <c r="I172" s="476"/>
      <c r="J172" s="491" t="s">
        <v>100</v>
      </c>
      <c r="K172" s="491"/>
      <c r="L172" s="491"/>
      <c r="M172" s="491"/>
      <c r="N172" s="491"/>
      <c r="O172" s="491"/>
      <c r="P172" s="491"/>
      <c r="Q172" s="491"/>
      <c r="R172" s="491"/>
      <c r="S172" s="491"/>
      <c r="T172" s="491"/>
      <c r="U172" s="491"/>
      <c r="V172" s="491"/>
      <c r="W172" s="491"/>
      <c r="X172" s="491"/>
      <c r="Y172" s="491"/>
      <c r="Z172" s="491"/>
      <c r="AA172" s="491"/>
      <c r="AB172" s="491"/>
      <c r="AC172" s="491"/>
      <c r="AD172" s="484"/>
    </row>
    <row r="173" spans="1:43" ht="18" customHeight="1">
      <c r="A173" s="406"/>
      <c r="B173" s="475"/>
      <c r="C173" s="476"/>
      <c r="D173" s="476"/>
      <c r="E173" s="1276"/>
      <c r="F173" s="1277"/>
      <c r="G173" s="1277"/>
      <c r="H173" s="1277"/>
      <c r="I173" s="1277"/>
      <c r="J173" s="1277"/>
      <c r="K173" s="1277"/>
      <c r="L173" s="1277"/>
      <c r="M173" s="1277"/>
      <c r="N173" s="1277"/>
      <c r="O173" s="1277"/>
      <c r="P173" s="1277"/>
      <c r="Q173" s="1277"/>
      <c r="R173" s="1277"/>
      <c r="S173" s="1277"/>
      <c r="T173" s="1277"/>
      <c r="U173" s="1277"/>
      <c r="V173" s="1277"/>
      <c r="W173" s="1277"/>
      <c r="X173" s="1277"/>
      <c r="Y173" s="1277"/>
      <c r="Z173" s="1278"/>
      <c r="AA173" s="491"/>
      <c r="AB173" s="491"/>
      <c r="AC173" s="491"/>
      <c r="AD173" s="484"/>
    </row>
    <row r="174" spans="1:43" ht="18" customHeight="1">
      <c r="A174" s="406"/>
      <c r="B174" s="475"/>
      <c r="C174" s="476"/>
      <c r="D174" s="476"/>
      <c r="E174" s="1279"/>
      <c r="F174" s="1280"/>
      <c r="G174" s="1280"/>
      <c r="H174" s="1280"/>
      <c r="I174" s="1280"/>
      <c r="J174" s="1280"/>
      <c r="K174" s="1280"/>
      <c r="L174" s="1280"/>
      <c r="M174" s="1280"/>
      <c r="N174" s="1280"/>
      <c r="O174" s="1280"/>
      <c r="P174" s="1280"/>
      <c r="Q174" s="1280"/>
      <c r="R174" s="1280"/>
      <c r="S174" s="1280"/>
      <c r="T174" s="1280"/>
      <c r="U174" s="1280"/>
      <c r="V174" s="1280"/>
      <c r="W174" s="1280"/>
      <c r="X174" s="1280"/>
      <c r="Y174" s="1280"/>
      <c r="Z174" s="1281"/>
      <c r="AA174" s="476"/>
      <c r="AB174" s="476"/>
      <c r="AC174" s="476"/>
      <c r="AD174" s="476"/>
    </row>
    <row r="175" spans="1:43" ht="15.75" customHeight="1" thickBot="1">
      <c r="A175" s="492"/>
      <c r="B175" s="492"/>
      <c r="C175" s="493"/>
      <c r="D175" s="493"/>
      <c r="E175" s="493"/>
      <c r="F175" s="493"/>
      <c r="G175" s="493"/>
      <c r="H175" s="493"/>
      <c r="I175" s="493"/>
      <c r="J175" s="493"/>
      <c r="K175" s="493"/>
      <c r="L175" s="493"/>
      <c r="M175" s="493"/>
      <c r="N175" s="493"/>
      <c r="O175" s="493"/>
      <c r="P175" s="493"/>
      <c r="Q175" s="493"/>
      <c r="R175" s="493"/>
      <c r="S175" s="493"/>
      <c r="T175" s="493"/>
      <c r="U175" s="493"/>
      <c r="V175" s="493"/>
      <c r="W175" s="493"/>
      <c r="X175" s="493"/>
      <c r="Y175" s="493"/>
      <c r="Z175" s="493"/>
      <c r="AA175" s="493"/>
      <c r="AB175" s="493"/>
      <c r="AC175" s="493"/>
      <c r="AD175" s="493"/>
      <c r="AE175" s="494"/>
      <c r="AF175" s="494"/>
      <c r="AG175" s="494"/>
      <c r="AH175" s="494"/>
      <c r="AI175" s="494"/>
      <c r="AJ175" s="494"/>
      <c r="AK175" s="494"/>
      <c r="AL175" s="494"/>
      <c r="AM175" s="494"/>
      <c r="AN175" s="494"/>
      <c r="AO175" s="494"/>
      <c r="AP175" s="494"/>
      <c r="AQ175" s="494"/>
    </row>
    <row r="176" spans="1:43" ht="17.25" customHeight="1">
      <c r="A176" s="495" t="s">
        <v>97</v>
      </c>
      <c r="C176" s="10"/>
      <c r="D176" s="476"/>
      <c r="E176" s="491"/>
      <c r="F176" s="491"/>
      <c r="G176" s="491"/>
      <c r="H176" s="491"/>
      <c r="I176" s="490"/>
      <c r="J176" s="490"/>
      <c r="K176" s="490"/>
      <c r="L176" s="490"/>
      <c r="M176" s="490"/>
      <c r="N176" s="490"/>
      <c r="O176" s="10"/>
      <c r="P176" s="490"/>
      <c r="Q176" s="490"/>
      <c r="R176" s="490"/>
      <c r="S176" s="490"/>
      <c r="T176" s="490"/>
      <c r="U176" s="490"/>
      <c r="V176" s="490"/>
      <c r="W176" s="490"/>
      <c r="X176" s="490"/>
      <c r="Y176" s="490"/>
      <c r="Z176" s="490"/>
      <c r="AA176" s="490"/>
      <c r="AB176" s="490"/>
      <c r="AC176" s="490"/>
      <c r="AD176" s="476"/>
    </row>
    <row r="177" spans="1:30" ht="18" customHeight="1">
      <c r="A177" s="406"/>
      <c r="B177" s="475" t="s">
        <v>2972</v>
      </c>
      <c r="C177" s="476"/>
      <c r="D177" s="476"/>
      <c r="E177" s="1273">
        <f>$D$3</f>
        <v>2</v>
      </c>
      <c r="F177" s="1274"/>
      <c r="G177" s="1274"/>
      <c r="H177" s="1275"/>
      <c r="I177" s="476"/>
      <c r="J177" s="477"/>
      <c r="K177" s="477"/>
      <c r="L177" s="438"/>
      <c r="M177" s="477"/>
      <c r="N177" s="476"/>
      <c r="O177" s="476"/>
      <c r="P177" s="476"/>
      <c r="Q177" s="476"/>
      <c r="R177" s="476"/>
      <c r="S177" s="476"/>
      <c r="T177" s="476"/>
      <c r="U177" s="476"/>
      <c r="V177" s="476"/>
      <c r="W177" s="476"/>
      <c r="X177" s="476"/>
      <c r="Y177" s="476"/>
      <c r="Z177" s="476"/>
      <c r="AA177" s="476"/>
      <c r="AB177" s="476"/>
      <c r="AC177" s="476"/>
    </row>
    <row r="178" spans="1:30" ht="18" customHeight="1">
      <c r="A178" s="406"/>
      <c r="B178" s="475" t="s">
        <v>2973</v>
      </c>
      <c r="C178" s="476"/>
      <c r="D178" s="476"/>
      <c r="E178" s="1443"/>
      <c r="F178" s="1444"/>
      <c r="G178" s="1444"/>
      <c r="H178" s="1445"/>
      <c r="I178" s="478" t="s">
        <v>91</v>
      </c>
      <c r="J178" s="479"/>
      <c r="K178" s="479"/>
      <c r="L178" s="480"/>
      <c r="M178" s="10"/>
      <c r="N178" s="476"/>
      <c r="O178" s="476"/>
      <c r="P178" s="476"/>
      <c r="Q178" s="476"/>
      <c r="R178" s="476"/>
      <c r="S178" s="476"/>
      <c r="T178" s="476"/>
      <c r="U178" s="476"/>
      <c r="V178" s="476"/>
      <c r="W178" s="476"/>
      <c r="X178" s="476"/>
      <c r="Y178" s="476"/>
      <c r="Z178" s="476"/>
      <c r="AA178" s="476"/>
      <c r="AB178" s="476"/>
      <c r="AC178" s="476"/>
    </row>
    <row r="179" spans="1:30" ht="18" customHeight="1">
      <c r="A179" s="406"/>
      <c r="B179" s="475" t="s">
        <v>2974</v>
      </c>
      <c r="C179" s="476"/>
      <c r="D179" s="476"/>
      <c r="E179" s="1416"/>
      <c r="F179" s="1417"/>
      <c r="G179" s="1417"/>
      <c r="H179" s="1418"/>
      <c r="I179" s="478" t="s">
        <v>96</v>
      </c>
      <c r="J179" s="481"/>
      <c r="K179" s="481"/>
      <c r="L179" s="482"/>
      <c r="M179" s="10"/>
      <c r="N179" s="476"/>
      <c r="O179" s="476"/>
      <c r="P179" s="476"/>
      <c r="Q179" s="476"/>
      <c r="R179" s="476"/>
      <c r="S179" s="476"/>
      <c r="T179" s="476"/>
      <c r="U179" s="476"/>
      <c r="V179" s="476"/>
      <c r="W179" s="476"/>
      <c r="X179" s="476"/>
      <c r="Y179" s="476"/>
      <c r="Z179" s="476"/>
      <c r="AA179" s="476"/>
      <c r="AB179" s="476"/>
      <c r="AC179" s="476"/>
    </row>
    <row r="180" spans="1:30" ht="18" customHeight="1">
      <c r="A180" s="406"/>
      <c r="B180" s="475" t="s">
        <v>2975</v>
      </c>
      <c r="C180" s="476"/>
      <c r="D180" s="476"/>
      <c r="E180" s="1416"/>
      <c r="F180" s="1417"/>
      <c r="G180" s="1417"/>
      <c r="H180" s="1418"/>
      <c r="I180" s="478" t="s">
        <v>96</v>
      </c>
      <c r="J180" s="481"/>
      <c r="K180" s="481"/>
      <c r="L180" s="482"/>
      <c r="M180" s="10"/>
      <c r="N180" s="477"/>
      <c r="O180" s="476"/>
      <c r="P180" s="476"/>
      <c r="Q180" s="476"/>
      <c r="R180" s="476"/>
      <c r="S180" s="476"/>
      <c r="T180" s="476"/>
      <c r="U180" s="476"/>
      <c r="V180" s="476"/>
      <c r="W180" s="476"/>
      <c r="X180" s="476"/>
      <c r="Y180" s="476"/>
      <c r="Z180" s="476"/>
      <c r="AA180" s="476"/>
      <c r="AB180" s="476"/>
      <c r="AC180" s="476"/>
    </row>
    <row r="181" spans="1:30" ht="18" customHeight="1">
      <c r="A181" s="406"/>
      <c r="B181" s="475" t="s">
        <v>2976</v>
      </c>
      <c r="C181" s="476"/>
      <c r="D181" s="476"/>
      <c r="E181" s="1416"/>
      <c r="F181" s="1417"/>
      <c r="G181" s="1417"/>
      <c r="H181" s="1418"/>
      <c r="I181" s="478" t="s">
        <v>96</v>
      </c>
      <c r="J181" s="481"/>
      <c r="K181" s="481"/>
      <c r="L181" s="482"/>
      <c r="M181" s="10"/>
      <c r="N181" s="477"/>
      <c r="O181" s="476"/>
      <c r="P181" s="476"/>
      <c r="Q181" s="476"/>
      <c r="R181" s="476"/>
      <c r="S181" s="476"/>
      <c r="T181" s="476"/>
      <c r="U181" s="476"/>
      <c r="V181" s="476"/>
      <c r="W181" s="476"/>
      <c r="X181" s="476"/>
      <c r="Y181" s="476"/>
      <c r="Z181" s="476"/>
      <c r="AA181" s="476"/>
      <c r="AB181" s="476"/>
      <c r="AC181" s="476"/>
    </row>
    <row r="182" spans="1:30" ht="18" customHeight="1">
      <c r="A182" s="406"/>
      <c r="B182" s="475" t="s">
        <v>2977</v>
      </c>
      <c r="C182" s="475"/>
      <c r="D182" s="476"/>
      <c r="E182" s="1416"/>
      <c r="F182" s="1417"/>
      <c r="G182" s="1417"/>
      <c r="H182" s="1418"/>
      <c r="I182" s="478" t="s">
        <v>96</v>
      </c>
      <c r="J182" s="481"/>
      <c r="K182" s="481"/>
      <c r="L182" s="482"/>
      <c r="M182" s="10"/>
      <c r="N182" s="476"/>
      <c r="O182" s="476"/>
      <c r="P182" s="476"/>
      <c r="Q182" s="476"/>
      <c r="R182" s="476"/>
      <c r="S182" s="484"/>
      <c r="T182" s="484"/>
      <c r="U182" s="484"/>
      <c r="V182" s="484"/>
      <c r="W182" s="484"/>
      <c r="X182" s="484"/>
      <c r="Y182" s="484"/>
      <c r="Z182" s="484"/>
      <c r="AA182" s="484"/>
      <c r="AB182" s="484"/>
      <c r="AC182" s="484"/>
    </row>
    <row r="183" spans="1:30" ht="18" customHeight="1">
      <c r="A183" s="406"/>
      <c r="B183" s="483" t="s">
        <v>2978</v>
      </c>
      <c r="C183" s="476"/>
      <c r="D183" s="485"/>
      <c r="E183" s="485"/>
      <c r="F183" s="485"/>
      <c r="G183" s="485"/>
      <c r="H183" s="478"/>
      <c r="I183" s="481"/>
      <c r="J183" s="481"/>
      <c r="K183" s="483"/>
      <c r="L183" s="10"/>
      <c r="M183" s="484"/>
      <c r="N183" s="486"/>
      <c r="O183" s="486" t="s">
        <v>88</v>
      </c>
      <c r="P183" s="486"/>
      <c r="Q183" s="487"/>
      <c r="R183" s="487" t="s">
        <v>87</v>
      </c>
      <c r="U183" s="484"/>
      <c r="V183" s="484"/>
      <c r="W183" s="484"/>
      <c r="X183" s="484"/>
      <c r="Y183" s="484"/>
      <c r="Z183" s="484"/>
      <c r="AA183" s="484"/>
      <c r="AB183" s="484"/>
    </row>
    <row r="184" spans="1:30" ht="15" customHeight="1">
      <c r="A184" s="406"/>
      <c r="B184" s="475" t="s">
        <v>2979</v>
      </c>
      <c r="C184" s="476"/>
      <c r="D184" s="476"/>
      <c r="E184" s="476"/>
      <c r="F184" s="476"/>
      <c r="G184" s="488"/>
      <c r="H184" s="476"/>
      <c r="I184" s="476"/>
      <c r="J184" s="477"/>
      <c r="K184" s="477"/>
      <c r="L184" s="476"/>
      <c r="M184" s="488"/>
      <c r="N184" s="476"/>
      <c r="O184" s="476"/>
      <c r="P184" s="488"/>
      <c r="Q184" s="476"/>
      <c r="R184" s="476"/>
      <c r="S184" s="476"/>
      <c r="T184" s="488"/>
      <c r="U184" s="476"/>
      <c r="V184" s="476"/>
      <c r="W184" s="476"/>
      <c r="X184" s="476"/>
      <c r="Y184" s="488"/>
      <c r="Z184" s="476"/>
      <c r="AA184" s="476"/>
      <c r="AB184" s="476"/>
      <c r="AC184" s="476"/>
      <c r="AD184" s="476"/>
    </row>
    <row r="185" spans="1:30" ht="18" customHeight="1">
      <c r="A185" s="406"/>
      <c r="B185" s="489"/>
      <c r="C185" s="476"/>
      <c r="D185" s="490" t="s">
        <v>75</v>
      </c>
      <c r="E185" s="1267" t="s">
        <v>86</v>
      </c>
      <c r="F185" s="1267"/>
      <c r="G185" s="1267"/>
      <c r="H185" s="1267"/>
      <c r="I185" s="1267"/>
      <c r="J185" s="446" t="s">
        <v>74</v>
      </c>
      <c r="K185" s="1267" t="s">
        <v>85</v>
      </c>
      <c r="L185" s="1267"/>
      <c r="M185" s="1267"/>
      <c r="N185" s="1267"/>
      <c r="O185" s="1267"/>
      <c r="P185" s="1267"/>
      <c r="Q185" s="1267"/>
      <c r="R185" s="1267"/>
      <c r="S185" s="1267"/>
      <c r="T185" s="1267"/>
      <c r="U185" s="446" t="s">
        <v>74</v>
      </c>
      <c r="V185" s="1267" t="s">
        <v>84</v>
      </c>
      <c r="W185" s="1267"/>
      <c r="X185" s="1267"/>
      <c r="Y185" s="1267"/>
      <c r="Z185" s="1268"/>
      <c r="AA185" s="490" t="s">
        <v>98</v>
      </c>
      <c r="AB185" s="490"/>
      <c r="AC185" s="10"/>
      <c r="AD185" s="10"/>
    </row>
    <row r="186" spans="1:30" ht="18" customHeight="1">
      <c r="A186" s="406"/>
      <c r="B186" s="489" t="s">
        <v>3653</v>
      </c>
      <c r="C186" s="476"/>
      <c r="D186" s="490" t="s">
        <v>75</v>
      </c>
      <c r="E186" s="1272"/>
      <c r="F186" s="1272"/>
      <c r="G186" s="1272"/>
      <c r="H186" s="1272"/>
      <c r="I186" s="1272"/>
      <c r="J186" s="446" t="s">
        <v>74</v>
      </c>
      <c r="K186" s="1283" t="str">
        <f>IF(項目一覧②!$G$428=1,"",INDEX(主要用途!$D$2:$D$72,項目一覧②!$G$428))</f>
        <v/>
      </c>
      <c r="L186" s="1284"/>
      <c r="M186" s="1284"/>
      <c r="N186" s="1284"/>
      <c r="O186" s="1284"/>
      <c r="P186" s="1284"/>
      <c r="Q186" s="1284"/>
      <c r="R186" s="1284"/>
      <c r="S186" s="1284"/>
      <c r="T186" s="1285"/>
      <c r="U186" s="446" t="s">
        <v>74</v>
      </c>
      <c r="V186" s="1286"/>
      <c r="W186" s="1287"/>
      <c r="X186" s="1287"/>
      <c r="Y186" s="1288"/>
      <c r="Z186" s="488" t="s">
        <v>73</v>
      </c>
      <c r="AA186" s="490" t="s">
        <v>98</v>
      </c>
      <c r="AB186" s="484"/>
      <c r="AC186" s="490"/>
      <c r="AD186" s="10"/>
    </row>
    <row r="187" spans="1:30" ht="18" customHeight="1">
      <c r="A187" s="406"/>
      <c r="B187" s="489" t="s">
        <v>3654</v>
      </c>
      <c r="C187" s="476"/>
      <c r="D187" s="490" t="s">
        <v>75</v>
      </c>
      <c r="E187" s="1272"/>
      <c r="F187" s="1272"/>
      <c r="G187" s="1272"/>
      <c r="H187" s="1272"/>
      <c r="I187" s="1272"/>
      <c r="J187" s="446" t="s">
        <v>74</v>
      </c>
      <c r="K187" s="1283" t="str">
        <f>IF(項目一覧②!$G$429=1,"",INDEX(主要用途!$D$2:$D$72,項目一覧②!$G$429))</f>
        <v/>
      </c>
      <c r="L187" s="1284"/>
      <c r="M187" s="1284"/>
      <c r="N187" s="1284"/>
      <c r="O187" s="1284"/>
      <c r="P187" s="1284"/>
      <c r="Q187" s="1284"/>
      <c r="R187" s="1284"/>
      <c r="S187" s="1284"/>
      <c r="T187" s="1285"/>
      <c r="U187" s="446" t="s">
        <v>74</v>
      </c>
      <c r="V187" s="1286"/>
      <c r="W187" s="1287"/>
      <c r="X187" s="1287"/>
      <c r="Y187" s="1288"/>
      <c r="Z187" s="488" t="s">
        <v>73</v>
      </c>
      <c r="AA187" s="490" t="s">
        <v>98</v>
      </c>
      <c r="AB187" s="484"/>
      <c r="AC187" s="490"/>
      <c r="AD187" s="10"/>
    </row>
    <row r="188" spans="1:30" ht="18" customHeight="1">
      <c r="A188" s="406"/>
      <c r="B188" s="489" t="s">
        <v>3655</v>
      </c>
      <c r="C188" s="476"/>
      <c r="D188" s="490" t="s">
        <v>75</v>
      </c>
      <c r="E188" s="1272"/>
      <c r="F188" s="1272"/>
      <c r="G188" s="1272"/>
      <c r="H188" s="1272"/>
      <c r="I188" s="1272"/>
      <c r="J188" s="446" t="s">
        <v>74</v>
      </c>
      <c r="K188" s="1283" t="str">
        <f>IF(項目一覧②!$G$430=1,"",INDEX(主要用途!$D$2:$D$72,項目一覧②!$G$430))</f>
        <v/>
      </c>
      <c r="L188" s="1284"/>
      <c r="M188" s="1284"/>
      <c r="N188" s="1284"/>
      <c r="O188" s="1284"/>
      <c r="P188" s="1284"/>
      <c r="Q188" s="1284"/>
      <c r="R188" s="1284"/>
      <c r="S188" s="1284"/>
      <c r="T188" s="1285"/>
      <c r="U188" s="446" t="s">
        <v>74</v>
      </c>
      <c r="V188" s="1286"/>
      <c r="W188" s="1287"/>
      <c r="X188" s="1287"/>
      <c r="Y188" s="1288"/>
      <c r="Z188" s="488" t="s">
        <v>73</v>
      </c>
      <c r="AA188" s="490" t="s">
        <v>98</v>
      </c>
      <c r="AB188" s="484"/>
      <c r="AC188" s="490"/>
      <c r="AD188" s="10"/>
    </row>
    <row r="189" spans="1:30" ht="18" customHeight="1">
      <c r="A189" s="406"/>
      <c r="B189" s="489" t="s">
        <v>3656</v>
      </c>
      <c r="C189" s="476"/>
      <c r="D189" s="490" t="s">
        <v>75</v>
      </c>
      <c r="E189" s="1272"/>
      <c r="F189" s="1272"/>
      <c r="G189" s="1272"/>
      <c r="H189" s="1272"/>
      <c r="I189" s="1272"/>
      <c r="J189" s="446" t="s">
        <v>74</v>
      </c>
      <c r="K189" s="1283" t="str">
        <f>IF(項目一覧②!$G$431=1,"",INDEX(主要用途!$D$2:$D$72,項目一覧②!$G$431))</f>
        <v/>
      </c>
      <c r="L189" s="1284"/>
      <c r="M189" s="1284"/>
      <c r="N189" s="1284"/>
      <c r="O189" s="1284"/>
      <c r="P189" s="1284"/>
      <c r="Q189" s="1284"/>
      <c r="R189" s="1284"/>
      <c r="S189" s="1284"/>
      <c r="T189" s="1285"/>
      <c r="U189" s="446" t="s">
        <v>74</v>
      </c>
      <c r="V189" s="1286"/>
      <c r="W189" s="1287"/>
      <c r="X189" s="1287"/>
      <c r="Y189" s="1288"/>
      <c r="Z189" s="488" t="s">
        <v>73</v>
      </c>
      <c r="AA189" s="490" t="s">
        <v>98</v>
      </c>
      <c r="AB189" s="484"/>
      <c r="AC189" s="490"/>
      <c r="AD189" s="10"/>
    </row>
    <row r="190" spans="1:30" ht="18" customHeight="1">
      <c r="A190" s="406"/>
      <c r="B190" s="489" t="s">
        <v>3657</v>
      </c>
      <c r="C190" s="476"/>
      <c r="D190" s="490" t="s">
        <v>75</v>
      </c>
      <c r="E190" s="1272"/>
      <c r="F190" s="1272"/>
      <c r="G190" s="1272"/>
      <c r="H190" s="1272"/>
      <c r="I190" s="1272"/>
      <c r="J190" s="446" t="s">
        <v>74</v>
      </c>
      <c r="K190" s="1283" t="str">
        <f>IF(項目一覧②!$G$432=1,"",INDEX(主要用途!$D$2:$D$72,項目一覧②!$G$432))</f>
        <v/>
      </c>
      <c r="L190" s="1284"/>
      <c r="M190" s="1284"/>
      <c r="N190" s="1284"/>
      <c r="O190" s="1284"/>
      <c r="P190" s="1284"/>
      <c r="Q190" s="1284"/>
      <c r="R190" s="1284"/>
      <c r="S190" s="1284"/>
      <c r="T190" s="1285"/>
      <c r="U190" s="446" t="s">
        <v>74</v>
      </c>
      <c r="V190" s="1286"/>
      <c r="W190" s="1287"/>
      <c r="X190" s="1287"/>
      <c r="Y190" s="1288"/>
      <c r="Z190" s="488" t="s">
        <v>73</v>
      </c>
      <c r="AA190" s="490" t="s">
        <v>98</v>
      </c>
      <c r="AB190" s="484"/>
      <c r="AC190" s="490"/>
      <c r="AD190" s="10"/>
    </row>
    <row r="191" spans="1:30" ht="18" customHeight="1">
      <c r="A191" s="406"/>
      <c r="B191" s="489" t="s">
        <v>3658</v>
      </c>
      <c r="C191" s="476"/>
      <c r="D191" s="490" t="s">
        <v>75</v>
      </c>
      <c r="E191" s="1272"/>
      <c r="F191" s="1272"/>
      <c r="G191" s="1272"/>
      <c r="H191" s="1272"/>
      <c r="I191" s="1272"/>
      <c r="J191" s="446" t="s">
        <v>74</v>
      </c>
      <c r="K191" s="1283" t="str">
        <f>IF(項目一覧②!$G$433=1,"",INDEX(主要用途!$D$2:$D$72,項目一覧②!$G$433))</f>
        <v/>
      </c>
      <c r="L191" s="1284"/>
      <c r="M191" s="1284"/>
      <c r="N191" s="1284"/>
      <c r="O191" s="1284"/>
      <c r="P191" s="1284"/>
      <c r="Q191" s="1284"/>
      <c r="R191" s="1284"/>
      <c r="S191" s="1284"/>
      <c r="T191" s="1285"/>
      <c r="U191" s="446" t="s">
        <v>74</v>
      </c>
      <c r="V191" s="1286"/>
      <c r="W191" s="1287"/>
      <c r="X191" s="1287"/>
      <c r="Y191" s="1288"/>
      <c r="Z191" s="488" t="s">
        <v>73</v>
      </c>
      <c r="AA191" s="490" t="s">
        <v>98</v>
      </c>
      <c r="AB191" s="484"/>
      <c r="AC191" s="490"/>
      <c r="AD191" s="10"/>
    </row>
    <row r="192" spans="1:30" ht="15" customHeight="1">
      <c r="A192" s="406"/>
      <c r="B192" s="475" t="s">
        <v>2980</v>
      </c>
      <c r="C192" s="476"/>
      <c r="D192" s="476"/>
      <c r="E192" s="476"/>
      <c r="F192" s="476"/>
      <c r="G192" s="476"/>
      <c r="H192" s="476"/>
      <c r="I192" s="476"/>
      <c r="J192" s="446"/>
      <c r="K192" s="491"/>
      <c r="L192" s="491"/>
      <c r="M192" s="491"/>
      <c r="N192" s="491"/>
      <c r="O192" s="491"/>
      <c r="P192" s="491"/>
      <c r="Q192" s="491"/>
      <c r="R192" s="491"/>
      <c r="S192" s="491"/>
      <c r="T192" s="491"/>
      <c r="U192" s="491"/>
      <c r="V192" s="491"/>
      <c r="W192" s="491"/>
      <c r="X192" s="491"/>
      <c r="Y192" s="491"/>
      <c r="Z192" s="491"/>
      <c r="AA192" s="491"/>
      <c r="AB192" s="491"/>
      <c r="AC192" s="491"/>
      <c r="AD192" s="484"/>
    </row>
    <row r="193" spans="1:35" ht="18" customHeight="1">
      <c r="A193" s="406"/>
      <c r="B193" s="475"/>
      <c r="C193" s="476"/>
      <c r="D193" s="476"/>
      <c r="E193" s="1276"/>
      <c r="F193" s="1277"/>
      <c r="G193" s="1277"/>
      <c r="H193" s="1277"/>
      <c r="I193" s="1277"/>
      <c r="J193" s="1277"/>
      <c r="K193" s="1277"/>
      <c r="L193" s="1277"/>
      <c r="M193" s="1277"/>
      <c r="N193" s="1277"/>
      <c r="O193" s="1277"/>
      <c r="P193" s="1277"/>
      <c r="Q193" s="1277"/>
      <c r="R193" s="1277"/>
      <c r="S193" s="1277"/>
      <c r="T193" s="1277"/>
      <c r="U193" s="1277"/>
      <c r="V193" s="1277"/>
      <c r="W193" s="1277"/>
      <c r="X193" s="1277"/>
      <c r="Y193" s="1277"/>
      <c r="Z193" s="1278"/>
      <c r="AA193" s="491"/>
      <c r="AB193" s="491"/>
      <c r="AC193" s="491"/>
      <c r="AD193" s="484"/>
    </row>
    <row r="194" spans="1:35" ht="18" customHeight="1">
      <c r="A194" s="406"/>
      <c r="B194" s="475"/>
      <c r="C194" s="476"/>
      <c r="D194" s="476"/>
      <c r="E194" s="1279"/>
      <c r="F194" s="1280"/>
      <c r="G194" s="1280"/>
      <c r="H194" s="1280"/>
      <c r="I194" s="1280"/>
      <c r="J194" s="1280"/>
      <c r="K194" s="1280"/>
      <c r="L194" s="1280"/>
      <c r="M194" s="1280"/>
      <c r="N194" s="1280"/>
      <c r="O194" s="1280"/>
      <c r="P194" s="1280"/>
      <c r="Q194" s="1280"/>
      <c r="R194" s="1280"/>
      <c r="S194" s="1280"/>
      <c r="T194" s="1280"/>
      <c r="U194" s="1280"/>
      <c r="V194" s="1280"/>
      <c r="W194" s="1280"/>
      <c r="X194" s="1280"/>
      <c r="Y194" s="1280"/>
      <c r="Z194" s="1281"/>
      <c r="AA194" s="491"/>
      <c r="AB194" s="491"/>
      <c r="AC194" s="491"/>
      <c r="AD194" s="484"/>
    </row>
    <row r="195" spans="1:35" ht="15" customHeight="1">
      <c r="A195" s="406"/>
      <c r="B195" s="475" t="s">
        <v>2981</v>
      </c>
      <c r="C195" s="476"/>
      <c r="D195" s="476"/>
      <c r="E195" s="476"/>
      <c r="F195" s="476"/>
      <c r="G195" s="476"/>
      <c r="H195" s="476"/>
      <c r="I195" s="476"/>
      <c r="J195" s="491" t="s">
        <v>100</v>
      </c>
      <c r="K195" s="491"/>
      <c r="L195" s="491"/>
      <c r="M195" s="491"/>
      <c r="N195" s="491"/>
      <c r="O195" s="491"/>
      <c r="P195" s="491"/>
      <c r="Q195" s="491"/>
      <c r="R195" s="491"/>
      <c r="S195" s="491"/>
      <c r="T195" s="491"/>
      <c r="U195" s="491"/>
      <c r="V195" s="491"/>
      <c r="W195" s="491"/>
      <c r="X195" s="491"/>
      <c r="Y195" s="491"/>
      <c r="Z195" s="491"/>
      <c r="AA195" s="491"/>
      <c r="AB195" s="491"/>
      <c r="AC195" s="491"/>
      <c r="AD195" s="484"/>
    </row>
    <row r="196" spans="1:35" ht="18" customHeight="1">
      <c r="A196" s="406"/>
      <c r="B196" s="475"/>
      <c r="C196" s="476"/>
      <c r="D196" s="476"/>
      <c r="E196" s="1276"/>
      <c r="F196" s="1277"/>
      <c r="G196" s="1277"/>
      <c r="H196" s="1277"/>
      <c r="I196" s="1277"/>
      <c r="J196" s="1277"/>
      <c r="K196" s="1277"/>
      <c r="L196" s="1277"/>
      <c r="M196" s="1277"/>
      <c r="N196" s="1277"/>
      <c r="O196" s="1277"/>
      <c r="P196" s="1277"/>
      <c r="Q196" s="1277"/>
      <c r="R196" s="1277"/>
      <c r="S196" s="1277"/>
      <c r="T196" s="1277"/>
      <c r="U196" s="1277"/>
      <c r="V196" s="1277"/>
      <c r="W196" s="1277"/>
      <c r="X196" s="1277"/>
      <c r="Y196" s="1277"/>
      <c r="Z196" s="1278"/>
      <c r="AA196" s="491"/>
      <c r="AB196" s="491"/>
      <c r="AC196" s="491"/>
      <c r="AD196" s="484"/>
    </row>
    <row r="197" spans="1:35" ht="18" customHeight="1">
      <c r="A197" s="406"/>
      <c r="B197" s="475"/>
      <c r="C197" s="476"/>
      <c r="D197" s="476"/>
      <c r="E197" s="1279"/>
      <c r="F197" s="1280"/>
      <c r="G197" s="1280"/>
      <c r="H197" s="1280"/>
      <c r="I197" s="1280"/>
      <c r="J197" s="1280"/>
      <c r="K197" s="1280"/>
      <c r="L197" s="1280"/>
      <c r="M197" s="1280"/>
      <c r="N197" s="1280"/>
      <c r="O197" s="1280"/>
      <c r="P197" s="1280"/>
      <c r="Q197" s="1280"/>
      <c r="R197" s="1280"/>
      <c r="S197" s="1280"/>
      <c r="T197" s="1280"/>
      <c r="U197" s="1280"/>
      <c r="V197" s="1280"/>
      <c r="W197" s="1280"/>
      <c r="X197" s="1280"/>
      <c r="Y197" s="1280"/>
      <c r="Z197" s="1281"/>
      <c r="AA197" s="476"/>
      <c r="AB197" s="476"/>
      <c r="AC197" s="476"/>
      <c r="AD197" s="476"/>
    </row>
    <row r="199" spans="1:35" ht="17.25" customHeight="1">
      <c r="A199" s="471" t="s">
        <v>97</v>
      </c>
      <c r="B199" s="413"/>
      <c r="C199" s="428"/>
      <c r="D199" s="472"/>
      <c r="E199" s="473"/>
      <c r="F199" s="473"/>
      <c r="G199" s="473"/>
      <c r="H199" s="473"/>
      <c r="I199" s="474"/>
      <c r="J199" s="474"/>
      <c r="K199" s="474"/>
      <c r="L199" s="474"/>
      <c r="M199" s="474"/>
      <c r="N199" s="474"/>
      <c r="O199" s="474"/>
      <c r="P199" s="474"/>
      <c r="Q199" s="474"/>
      <c r="R199" s="474"/>
      <c r="S199" s="474"/>
      <c r="T199" s="474"/>
      <c r="U199" s="474"/>
      <c r="V199" s="474"/>
      <c r="W199" s="474"/>
      <c r="X199" s="474"/>
      <c r="Y199" s="474"/>
      <c r="Z199" s="474"/>
      <c r="AA199" s="474"/>
      <c r="AB199" s="474"/>
      <c r="AC199" s="474"/>
      <c r="AD199" s="472"/>
      <c r="AE199" s="414"/>
      <c r="AF199" s="414"/>
      <c r="AG199" s="414"/>
      <c r="AH199" s="414"/>
      <c r="AI199" s="414"/>
    </row>
    <row r="200" spans="1:35" ht="18" customHeight="1">
      <c r="A200" s="406"/>
      <c r="B200" s="475" t="s">
        <v>2972</v>
      </c>
      <c r="C200" s="476"/>
      <c r="D200" s="476"/>
      <c r="E200" s="1273">
        <f>$D$3</f>
        <v>2</v>
      </c>
      <c r="F200" s="1274"/>
      <c r="G200" s="1274"/>
      <c r="H200" s="1275"/>
      <c r="I200" s="476"/>
      <c r="J200" s="477"/>
      <c r="K200" s="477"/>
      <c r="L200" s="438"/>
      <c r="M200" s="477"/>
      <c r="N200" s="476"/>
      <c r="O200" s="476"/>
      <c r="P200" s="476"/>
      <c r="Q200" s="476"/>
      <c r="R200" s="476"/>
      <c r="S200" s="476"/>
      <c r="T200" s="476"/>
      <c r="U200" s="476"/>
      <c r="V200" s="476"/>
      <c r="W200" s="476"/>
      <c r="X200" s="476"/>
      <c r="Y200" s="476"/>
      <c r="Z200" s="476"/>
      <c r="AA200" s="476"/>
      <c r="AB200" s="476"/>
      <c r="AC200" s="476"/>
    </row>
    <row r="201" spans="1:35" ht="18" customHeight="1">
      <c r="A201" s="406"/>
      <c r="B201" s="475" t="s">
        <v>2973</v>
      </c>
      <c r="C201" s="476"/>
      <c r="D201" s="476"/>
      <c r="E201" s="1443"/>
      <c r="F201" s="1444"/>
      <c r="G201" s="1444"/>
      <c r="H201" s="1445"/>
      <c r="I201" s="478" t="s">
        <v>91</v>
      </c>
      <c r="J201" s="479"/>
      <c r="K201" s="479"/>
      <c r="L201" s="480"/>
      <c r="M201" s="10"/>
      <c r="N201" s="476"/>
      <c r="O201" s="476"/>
      <c r="P201" s="476"/>
      <c r="Q201" s="476"/>
      <c r="R201" s="476"/>
      <c r="S201" s="476"/>
      <c r="T201" s="476"/>
      <c r="U201" s="476"/>
      <c r="V201" s="476"/>
      <c r="W201" s="476"/>
      <c r="X201" s="476"/>
      <c r="Y201" s="476"/>
      <c r="Z201" s="476"/>
      <c r="AA201" s="476"/>
      <c r="AB201" s="476"/>
      <c r="AC201" s="476"/>
    </row>
    <row r="202" spans="1:35" ht="18" customHeight="1">
      <c r="A202" s="406"/>
      <c r="B202" s="475" t="s">
        <v>2974</v>
      </c>
      <c r="C202" s="476"/>
      <c r="D202" s="476"/>
      <c r="E202" s="1416"/>
      <c r="F202" s="1417"/>
      <c r="G202" s="1417"/>
      <c r="H202" s="1418"/>
      <c r="I202" s="478" t="s">
        <v>96</v>
      </c>
      <c r="J202" s="481"/>
      <c r="K202" s="481"/>
      <c r="L202" s="482"/>
      <c r="M202" s="10"/>
      <c r="N202" s="476"/>
      <c r="O202" s="476"/>
      <c r="P202" s="476"/>
      <c r="Q202" s="476"/>
      <c r="R202" s="476"/>
      <c r="S202" s="476"/>
      <c r="T202" s="476"/>
      <c r="U202" s="476"/>
      <c r="V202" s="476"/>
      <c r="W202" s="476"/>
      <c r="X202" s="476"/>
      <c r="Y202" s="476"/>
      <c r="Z202" s="476"/>
      <c r="AA202" s="476"/>
      <c r="AB202" s="476"/>
      <c r="AC202" s="476"/>
    </row>
    <row r="203" spans="1:35" ht="18" customHeight="1">
      <c r="A203" s="406"/>
      <c r="B203" s="475" t="s">
        <v>2975</v>
      </c>
      <c r="C203" s="476"/>
      <c r="D203" s="476"/>
      <c r="E203" s="1416"/>
      <c r="F203" s="1417"/>
      <c r="G203" s="1417"/>
      <c r="H203" s="1418"/>
      <c r="I203" s="478" t="s">
        <v>96</v>
      </c>
      <c r="J203" s="481"/>
      <c r="K203" s="481"/>
      <c r="L203" s="482"/>
      <c r="M203" s="10"/>
      <c r="N203" s="477"/>
      <c r="O203" s="476"/>
      <c r="P203" s="476"/>
      <c r="Q203" s="476"/>
      <c r="R203" s="476"/>
      <c r="S203" s="476"/>
      <c r="T203" s="476"/>
      <c r="U203" s="476"/>
      <c r="V203" s="476"/>
      <c r="W203" s="476"/>
      <c r="X203" s="476"/>
      <c r="Y203" s="476"/>
      <c r="Z203" s="476"/>
      <c r="AA203" s="476"/>
      <c r="AB203" s="476"/>
      <c r="AC203" s="476"/>
    </row>
    <row r="204" spans="1:35" ht="18" customHeight="1">
      <c r="A204" s="406"/>
      <c r="B204" s="475" t="s">
        <v>2976</v>
      </c>
      <c r="C204" s="476"/>
      <c r="D204" s="476"/>
      <c r="E204" s="1416"/>
      <c r="F204" s="1417"/>
      <c r="G204" s="1417"/>
      <c r="H204" s="1418"/>
      <c r="I204" s="478" t="s">
        <v>96</v>
      </c>
      <c r="J204" s="481"/>
      <c r="K204" s="481"/>
      <c r="L204" s="482"/>
      <c r="M204" s="10"/>
      <c r="N204" s="477"/>
      <c r="O204" s="476"/>
      <c r="P204" s="476"/>
      <c r="Q204" s="476"/>
      <c r="R204" s="476"/>
      <c r="S204" s="476"/>
      <c r="T204" s="476"/>
      <c r="U204" s="476"/>
      <c r="V204" s="476"/>
      <c r="W204" s="476"/>
      <c r="X204" s="476"/>
      <c r="Y204" s="476"/>
      <c r="Z204" s="476"/>
      <c r="AA204" s="476"/>
      <c r="AB204" s="476"/>
      <c r="AC204" s="476"/>
    </row>
    <row r="205" spans="1:35" ht="18" customHeight="1">
      <c r="A205" s="406"/>
      <c r="B205" s="475" t="s">
        <v>2977</v>
      </c>
      <c r="C205" s="475"/>
      <c r="D205" s="476"/>
      <c r="E205" s="1416"/>
      <c r="F205" s="1417"/>
      <c r="G205" s="1417"/>
      <c r="H205" s="1418"/>
      <c r="I205" s="478" t="s">
        <v>96</v>
      </c>
      <c r="J205" s="481"/>
      <c r="K205" s="481"/>
      <c r="L205" s="482"/>
      <c r="M205" s="10"/>
      <c r="N205" s="476"/>
      <c r="O205" s="476"/>
      <c r="P205" s="476"/>
      <c r="Q205" s="476"/>
      <c r="R205" s="476"/>
      <c r="S205" s="484"/>
      <c r="T205" s="484"/>
      <c r="U205" s="484"/>
      <c r="V205" s="484"/>
      <c r="W205" s="484"/>
      <c r="X205" s="484"/>
      <c r="Y205" s="484"/>
      <c r="Z205" s="484"/>
      <c r="AA205" s="484"/>
      <c r="AB205" s="484"/>
      <c r="AC205" s="484"/>
    </row>
    <row r="206" spans="1:35" ht="18" customHeight="1">
      <c r="A206" s="406"/>
      <c r="B206" s="483" t="s">
        <v>2978</v>
      </c>
      <c r="C206" s="476"/>
      <c r="D206" s="485"/>
      <c r="E206" s="485"/>
      <c r="F206" s="485"/>
      <c r="G206" s="485"/>
      <c r="H206" s="478"/>
      <c r="I206" s="481"/>
      <c r="J206" s="481"/>
      <c r="K206" s="483"/>
      <c r="L206" s="10"/>
      <c r="M206" s="484"/>
      <c r="N206" s="486"/>
      <c r="O206" s="486" t="s">
        <v>88</v>
      </c>
      <c r="P206" s="486"/>
      <c r="Q206" s="487"/>
      <c r="R206" s="487" t="s">
        <v>87</v>
      </c>
      <c r="U206" s="484"/>
      <c r="V206" s="484"/>
      <c r="W206" s="484"/>
      <c r="X206" s="484"/>
      <c r="Y206" s="484"/>
      <c r="Z206" s="484"/>
      <c r="AA206" s="484"/>
      <c r="AB206" s="484"/>
    </row>
    <row r="207" spans="1:35" ht="15" customHeight="1">
      <c r="A207" s="406"/>
      <c r="B207" s="475" t="s">
        <v>2979</v>
      </c>
      <c r="C207" s="476"/>
      <c r="D207" s="476"/>
      <c r="E207" s="476"/>
      <c r="F207" s="476"/>
      <c r="G207" s="488"/>
      <c r="H207" s="476"/>
      <c r="I207" s="476"/>
      <c r="J207" s="477"/>
      <c r="K207" s="477"/>
      <c r="L207" s="476"/>
      <c r="M207" s="488"/>
      <c r="N207" s="476"/>
      <c r="O207" s="476"/>
      <c r="P207" s="488"/>
      <c r="Q207" s="476"/>
      <c r="R207" s="476"/>
      <c r="S207" s="476"/>
      <c r="T207" s="488"/>
      <c r="U207" s="476"/>
      <c r="V207" s="476"/>
      <c r="W207" s="476"/>
      <c r="X207" s="476"/>
      <c r="Y207" s="488"/>
      <c r="Z207" s="476"/>
      <c r="AA207" s="476"/>
      <c r="AB207" s="476"/>
      <c r="AC207" s="476"/>
      <c r="AD207" s="476"/>
    </row>
    <row r="208" spans="1:35" ht="18" customHeight="1">
      <c r="A208" s="406"/>
      <c r="B208" s="489"/>
      <c r="C208" s="476"/>
      <c r="D208" s="490" t="s">
        <v>75</v>
      </c>
      <c r="E208" s="1267" t="s">
        <v>86</v>
      </c>
      <c r="F208" s="1267"/>
      <c r="G208" s="1267"/>
      <c r="H208" s="1267"/>
      <c r="I208" s="1267"/>
      <c r="J208" s="446" t="s">
        <v>74</v>
      </c>
      <c r="K208" s="1448" t="s">
        <v>85</v>
      </c>
      <c r="L208" s="1448"/>
      <c r="M208" s="1448"/>
      <c r="N208" s="1448"/>
      <c r="O208" s="1448"/>
      <c r="P208" s="1448"/>
      <c r="Q208" s="1448"/>
      <c r="R208" s="1448"/>
      <c r="S208" s="1448"/>
      <c r="T208" s="1448"/>
      <c r="U208" s="446" t="s">
        <v>74</v>
      </c>
      <c r="V208" s="1267" t="s">
        <v>84</v>
      </c>
      <c r="W208" s="1267"/>
      <c r="X208" s="1267"/>
      <c r="Y208" s="1267"/>
      <c r="Z208" s="1267"/>
      <c r="AA208" s="490" t="s">
        <v>71</v>
      </c>
      <c r="AB208" s="490"/>
      <c r="AC208" s="10"/>
      <c r="AD208" s="10"/>
    </row>
    <row r="209" spans="1:35" ht="18" customHeight="1">
      <c r="A209" s="406"/>
      <c r="B209" s="489" t="s">
        <v>3653</v>
      </c>
      <c r="C209" s="476"/>
      <c r="D209" s="490" t="s">
        <v>75</v>
      </c>
      <c r="E209" s="1272"/>
      <c r="F209" s="1272"/>
      <c r="G209" s="1272"/>
      <c r="H209" s="1272"/>
      <c r="I209" s="1272"/>
      <c r="J209" s="446" t="s">
        <v>74</v>
      </c>
      <c r="K209" s="1283" t="str">
        <f>IF(項目一覧②!$G$455=1,"",INDEX(主要用途!$D$2:$D$72,項目一覧②!$G$455))</f>
        <v/>
      </c>
      <c r="L209" s="1284"/>
      <c r="M209" s="1284"/>
      <c r="N209" s="1284"/>
      <c r="O209" s="1284"/>
      <c r="P209" s="1284"/>
      <c r="Q209" s="1284"/>
      <c r="R209" s="1284"/>
      <c r="S209" s="1284"/>
      <c r="T209" s="1285"/>
      <c r="U209" s="446" t="s">
        <v>74</v>
      </c>
      <c r="V209" s="1286"/>
      <c r="W209" s="1287"/>
      <c r="X209" s="1287"/>
      <c r="Y209" s="1288"/>
      <c r="Z209" s="488" t="s">
        <v>73</v>
      </c>
      <c r="AA209" s="490" t="s">
        <v>71</v>
      </c>
      <c r="AB209" s="484"/>
      <c r="AC209" s="490"/>
      <c r="AD209" s="10"/>
    </row>
    <row r="210" spans="1:35" ht="18" customHeight="1">
      <c r="A210" s="406"/>
      <c r="B210" s="489" t="s">
        <v>3654</v>
      </c>
      <c r="C210" s="476"/>
      <c r="D210" s="490" t="s">
        <v>75</v>
      </c>
      <c r="E210" s="1272"/>
      <c r="F210" s="1272"/>
      <c r="G210" s="1272"/>
      <c r="H210" s="1272"/>
      <c r="I210" s="1272"/>
      <c r="J210" s="446" t="s">
        <v>74</v>
      </c>
      <c r="K210" s="1283" t="str">
        <f>IF(項目一覧②!$G$456=1,"",INDEX(主要用途!$D$2:$D$72,項目一覧②!$G$456))</f>
        <v/>
      </c>
      <c r="L210" s="1284"/>
      <c r="M210" s="1284"/>
      <c r="N210" s="1284"/>
      <c r="O210" s="1284"/>
      <c r="P210" s="1284"/>
      <c r="Q210" s="1284"/>
      <c r="R210" s="1284"/>
      <c r="S210" s="1284"/>
      <c r="T210" s="1285"/>
      <c r="U210" s="446" t="s">
        <v>74</v>
      </c>
      <c r="V210" s="1286"/>
      <c r="W210" s="1287"/>
      <c r="X210" s="1287"/>
      <c r="Y210" s="1288"/>
      <c r="Z210" s="488" t="s">
        <v>73</v>
      </c>
      <c r="AA210" s="490" t="s">
        <v>71</v>
      </c>
      <c r="AB210" s="484"/>
      <c r="AC210" s="490"/>
      <c r="AD210" s="10"/>
    </row>
    <row r="211" spans="1:35" ht="18" customHeight="1">
      <c r="A211" s="406"/>
      <c r="B211" s="489" t="s">
        <v>3655</v>
      </c>
      <c r="C211" s="476"/>
      <c r="D211" s="490" t="s">
        <v>75</v>
      </c>
      <c r="E211" s="1272"/>
      <c r="F211" s="1272"/>
      <c r="G211" s="1272"/>
      <c r="H211" s="1272"/>
      <c r="I211" s="1272"/>
      <c r="J211" s="446" t="s">
        <v>74</v>
      </c>
      <c r="K211" s="1283" t="str">
        <f>IF(項目一覧②!$G$457=1,"",INDEX(主要用途!$D$2:$D$72,項目一覧②!$G$457))</f>
        <v/>
      </c>
      <c r="L211" s="1284"/>
      <c r="M211" s="1284"/>
      <c r="N211" s="1284"/>
      <c r="O211" s="1284"/>
      <c r="P211" s="1284"/>
      <c r="Q211" s="1284"/>
      <c r="R211" s="1284"/>
      <c r="S211" s="1284"/>
      <c r="T211" s="1285"/>
      <c r="U211" s="446" t="s">
        <v>74</v>
      </c>
      <c r="V211" s="1286"/>
      <c r="W211" s="1287"/>
      <c r="X211" s="1287"/>
      <c r="Y211" s="1288"/>
      <c r="Z211" s="488" t="s">
        <v>73</v>
      </c>
      <c r="AA211" s="490" t="s">
        <v>71</v>
      </c>
      <c r="AB211" s="484"/>
      <c r="AC211" s="490"/>
      <c r="AD211" s="10"/>
    </row>
    <row r="212" spans="1:35" ht="18" customHeight="1">
      <c r="A212" s="406"/>
      <c r="B212" s="489" t="s">
        <v>3656</v>
      </c>
      <c r="C212" s="476"/>
      <c r="D212" s="490" t="s">
        <v>75</v>
      </c>
      <c r="E212" s="1272"/>
      <c r="F212" s="1272"/>
      <c r="G212" s="1272"/>
      <c r="H212" s="1272"/>
      <c r="I212" s="1272"/>
      <c r="J212" s="446" t="s">
        <v>74</v>
      </c>
      <c r="K212" s="1283" t="str">
        <f>IF(項目一覧②!$G$458=1,"",INDEX(主要用途!$D$2:$D$72,項目一覧②!$G$458))</f>
        <v/>
      </c>
      <c r="L212" s="1284"/>
      <c r="M212" s="1284"/>
      <c r="N212" s="1284"/>
      <c r="O212" s="1284"/>
      <c r="P212" s="1284"/>
      <c r="Q212" s="1284"/>
      <c r="R212" s="1284"/>
      <c r="S212" s="1284"/>
      <c r="T212" s="1285"/>
      <c r="U212" s="446" t="s">
        <v>74</v>
      </c>
      <c r="V212" s="1286"/>
      <c r="W212" s="1287"/>
      <c r="X212" s="1287"/>
      <c r="Y212" s="1288"/>
      <c r="Z212" s="488" t="s">
        <v>73</v>
      </c>
      <c r="AA212" s="490" t="s">
        <v>71</v>
      </c>
      <c r="AB212" s="484"/>
      <c r="AC212" s="490"/>
      <c r="AD212" s="10"/>
    </row>
    <row r="213" spans="1:35" ht="18" customHeight="1">
      <c r="A213" s="406"/>
      <c r="B213" s="489" t="s">
        <v>3657</v>
      </c>
      <c r="C213" s="476"/>
      <c r="D213" s="490" t="s">
        <v>75</v>
      </c>
      <c r="E213" s="1272"/>
      <c r="F213" s="1272"/>
      <c r="G213" s="1272"/>
      <c r="H213" s="1272"/>
      <c r="I213" s="1272"/>
      <c r="J213" s="446" t="s">
        <v>74</v>
      </c>
      <c r="K213" s="1283" t="str">
        <f>IF(項目一覧②!$G$459=1,"",INDEX(主要用途!$D$2:$D$72,項目一覧②!$G$459))</f>
        <v/>
      </c>
      <c r="L213" s="1284"/>
      <c r="M213" s="1284"/>
      <c r="N213" s="1284"/>
      <c r="O213" s="1284"/>
      <c r="P213" s="1284"/>
      <c r="Q213" s="1284"/>
      <c r="R213" s="1284"/>
      <c r="S213" s="1284"/>
      <c r="T213" s="1285"/>
      <c r="U213" s="446" t="s">
        <v>74</v>
      </c>
      <c r="V213" s="1286"/>
      <c r="W213" s="1287"/>
      <c r="X213" s="1287"/>
      <c r="Y213" s="1288"/>
      <c r="Z213" s="488" t="s">
        <v>73</v>
      </c>
      <c r="AA213" s="490" t="s">
        <v>71</v>
      </c>
      <c r="AB213" s="484"/>
      <c r="AC213" s="490"/>
      <c r="AD213" s="10"/>
    </row>
    <row r="214" spans="1:35" ht="18" customHeight="1">
      <c r="A214" s="406"/>
      <c r="B214" s="489" t="s">
        <v>3658</v>
      </c>
      <c r="C214" s="476"/>
      <c r="D214" s="490" t="s">
        <v>75</v>
      </c>
      <c r="E214" s="1272"/>
      <c r="F214" s="1272"/>
      <c r="G214" s="1272"/>
      <c r="H214" s="1272"/>
      <c r="I214" s="1272"/>
      <c r="J214" s="446" t="s">
        <v>74</v>
      </c>
      <c r="K214" s="1283" t="str">
        <f>IF(項目一覧②!$G$460=1,"",INDEX(主要用途!$D$2:$D$72,項目一覧②!$G$460))</f>
        <v/>
      </c>
      <c r="L214" s="1284"/>
      <c r="M214" s="1284"/>
      <c r="N214" s="1284"/>
      <c r="O214" s="1284"/>
      <c r="P214" s="1284"/>
      <c r="Q214" s="1284"/>
      <c r="R214" s="1284"/>
      <c r="S214" s="1284"/>
      <c r="T214" s="1285"/>
      <c r="U214" s="446" t="s">
        <v>74</v>
      </c>
      <c r="V214" s="1286"/>
      <c r="W214" s="1287"/>
      <c r="X214" s="1287"/>
      <c r="Y214" s="1288"/>
      <c r="Z214" s="488" t="s">
        <v>73</v>
      </c>
      <c r="AA214" s="490" t="s">
        <v>71</v>
      </c>
      <c r="AB214" s="484"/>
      <c r="AC214" s="490"/>
      <c r="AD214" s="10"/>
    </row>
    <row r="215" spans="1:35" ht="15" customHeight="1">
      <c r="A215" s="406"/>
      <c r="B215" s="489"/>
      <c r="C215" s="476"/>
      <c r="D215" s="476"/>
      <c r="E215" s="476"/>
      <c r="F215" s="476"/>
      <c r="G215" s="476"/>
      <c r="H215" s="476"/>
      <c r="I215" s="476"/>
      <c r="J215" s="446"/>
      <c r="K215" s="491"/>
      <c r="L215" s="491"/>
      <c r="M215" s="491"/>
      <c r="N215" s="491"/>
      <c r="O215" s="491"/>
      <c r="P215" s="491"/>
      <c r="Q215" s="491"/>
      <c r="R215" s="491"/>
      <c r="S215" s="491"/>
      <c r="T215" s="491"/>
      <c r="U215" s="491"/>
      <c r="V215" s="491"/>
      <c r="W215" s="491"/>
      <c r="X215" s="491"/>
      <c r="Y215" s="491"/>
      <c r="Z215" s="491"/>
      <c r="AA215" s="491"/>
      <c r="AB215" s="491"/>
      <c r="AC215" s="491"/>
      <c r="AD215" s="484"/>
    </row>
    <row r="216" spans="1:35" ht="18" customHeight="1">
      <c r="A216" s="406"/>
      <c r="B216" s="475" t="s">
        <v>2980</v>
      </c>
      <c r="C216" s="476"/>
      <c r="D216" s="476"/>
      <c r="E216" s="1276"/>
      <c r="F216" s="1277"/>
      <c r="G216" s="1277"/>
      <c r="H216" s="1277"/>
      <c r="I216" s="1277"/>
      <c r="J216" s="1277"/>
      <c r="K216" s="1277"/>
      <c r="L216" s="1277"/>
      <c r="M216" s="1277"/>
      <c r="N216" s="1277"/>
      <c r="O216" s="1277"/>
      <c r="P216" s="1277"/>
      <c r="Q216" s="1277"/>
      <c r="R216" s="1277"/>
      <c r="S216" s="1277"/>
      <c r="T216" s="1277"/>
      <c r="U216" s="1277"/>
      <c r="V216" s="1277"/>
      <c r="W216" s="1277"/>
      <c r="X216" s="1277"/>
      <c r="Y216" s="1277"/>
      <c r="Z216" s="1278"/>
      <c r="AA216" s="491"/>
      <c r="AB216" s="491"/>
      <c r="AC216" s="491"/>
      <c r="AD216" s="484"/>
    </row>
    <row r="217" spans="1:35" ht="18" customHeight="1">
      <c r="A217" s="406"/>
      <c r="B217" s="475"/>
      <c r="C217" s="476"/>
      <c r="D217" s="476"/>
      <c r="E217" s="1279"/>
      <c r="F217" s="1280"/>
      <c r="G217" s="1280"/>
      <c r="H217" s="1280"/>
      <c r="I217" s="1280"/>
      <c r="J217" s="1280"/>
      <c r="K217" s="1280"/>
      <c r="L217" s="1280"/>
      <c r="M217" s="1280"/>
      <c r="N217" s="1280"/>
      <c r="O217" s="1280"/>
      <c r="P217" s="1280"/>
      <c r="Q217" s="1280"/>
      <c r="R217" s="1280"/>
      <c r="S217" s="1280"/>
      <c r="T217" s="1280"/>
      <c r="U217" s="1280"/>
      <c r="V217" s="1280"/>
      <c r="W217" s="1280"/>
      <c r="X217" s="1280"/>
      <c r="Y217" s="1280"/>
      <c r="Z217" s="1281"/>
      <c r="AA217" s="491"/>
      <c r="AB217" s="491"/>
      <c r="AC217" s="491"/>
      <c r="AD217" s="484"/>
    </row>
    <row r="218" spans="1:35" ht="15" customHeight="1">
      <c r="A218" s="406"/>
      <c r="B218" s="475"/>
      <c r="C218" s="476"/>
      <c r="D218" s="476"/>
      <c r="E218" s="476"/>
      <c r="F218" s="476"/>
      <c r="G218" s="476"/>
      <c r="H218" s="476"/>
      <c r="I218" s="476"/>
      <c r="J218" s="491" t="s">
        <v>100</v>
      </c>
      <c r="K218" s="491"/>
      <c r="L218" s="491"/>
      <c r="M218" s="491"/>
      <c r="N218" s="491"/>
      <c r="O218" s="491"/>
      <c r="P218" s="491"/>
      <c r="Q218" s="491"/>
      <c r="R218" s="491"/>
      <c r="S218" s="491"/>
      <c r="T218" s="491"/>
      <c r="U218" s="491"/>
      <c r="V218" s="491"/>
      <c r="W218" s="491"/>
      <c r="X218" s="491"/>
      <c r="Y218" s="491"/>
      <c r="Z218" s="491"/>
      <c r="AA218" s="491"/>
      <c r="AB218" s="491"/>
      <c r="AC218" s="491"/>
      <c r="AD218" s="484"/>
    </row>
    <row r="219" spans="1:35" ht="18" customHeight="1">
      <c r="A219" s="406"/>
      <c r="B219" s="475" t="s">
        <v>2981</v>
      </c>
      <c r="C219" s="476"/>
      <c r="D219" s="476"/>
      <c r="E219" s="1276"/>
      <c r="F219" s="1277"/>
      <c r="G219" s="1277"/>
      <c r="H219" s="1277"/>
      <c r="I219" s="1277"/>
      <c r="J219" s="1277"/>
      <c r="K219" s="1277"/>
      <c r="L219" s="1277"/>
      <c r="M219" s="1277"/>
      <c r="N219" s="1277"/>
      <c r="O219" s="1277"/>
      <c r="P219" s="1277"/>
      <c r="Q219" s="1277"/>
      <c r="R219" s="1277"/>
      <c r="S219" s="1277"/>
      <c r="T219" s="1277"/>
      <c r="U219" s="1277"/>
      <c r="V219" s="1277"/>
      <c r="W219" s="1277"/>
      <c r="X219" s="1277"/>
      <c r="Y219" s="1277"/>
      <c r="Z219" s="1278"/>
      <c r="AA219" s="491"/>
      <c r="AB219" s="491"/>
      <c r="AC219" s="491"/>
      <c r="AD219" s="484"/>
    </row>
    <row r="220" spans="1:35" ht="18" customHeight="1">
      <c r="A220" s="406"/>
      <c r="B220" s="475"/>
      <c r="C220" s="476"/>
      <c r="D220" s="476"/>
      <c r="E220" s="1279"/>
      <c r="F220" s="1280"/>
      <c r="G220" s="1280"/>
      <c r="H220" s="1280"/>
      <c r="I220" s="1280"/>
      <c r="J220" s="1280"/>
      <c r="K220" s="1280"/>
      <c r="L220" s="1280"/>
      <c r="M220" s="1280"/>
      <c r="N220" s="1280"/>
      <c r="O220" s="1280"/>
      <c r="P220" s="1280"/>
      <c r="Q220" s="1280"/>
      <c r="R220" s="1280"/>
      <c r="S220" s="1280"/>
      <c r="T220" s="1280"/>
      <c r="U220" s="1280"/>
      <c r="V220" s="1280"/>
      <c r="W220" s="1280"/>
      <c r="X220" s="1280"/>
      <c r="Y220" s="1280"/>
      <c r="Z220" s="1281"/>
      <c r="AA220" s="476"/>
      <c r="AB220" s="476"/>
      <c r="AC220" s="476"/>
      <c r="AD220" s="476"/>
    </row>
    <row r="221" spans="1:35" ht="15.75" customHeight="1">
      <c r="A221" s="406"/>
      <c r="B221" s="475"/>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row>
    <row r="222" spans="1:35" ht="17.25" customHeight="1">
      <c r="A222" s="471" t="s">
        <v>92</v>
      </c>
      <c r="B222" s="413"/>
      <c r="C222" s="428"/>
      <c r="D222" s="472"/>
      <c r="E222" s="473"/>
      <c r="F222" s="473"/>
      <c r="G222" s="473"/>
      <c r="H222" s="473"/>
      <c r="I222" s="474"/>
      <c r="J222" s="474"/>
      <c r="K222" s="474"/>
      <c r="L222" s="474"/>
      <c r="M222" s="474"/>
      <c r="N222" s="474"/>
      <c r="O222" s="474"/>
      <c r="P222" s="474"/>
      <c r="Q222" s="474"/>
      <c r="R222" s="474"/>
      <c r="S222" s="474"/>
      <c r="T222" s="474"/>
      <c r="U222" s="474"/>
      <c r="V222" s="474"/>
      <c r="W222" s="474"/>
      <c r="X222" s="474"/>
      <c r="Y222" s="474"/>
      <c r="Z222" s="474"/>
      <c r="AA222" s="474"/>
      <c r="AB222" s="474"/>
      <c r="AC222" s="474"/>
      <c r="AD222" s="472"/>
      <c r="AE222" s="414"/>
      <c r="AF222" s="414"/>
      <c r="AG222" s="414"/>
      <c r="AH222" s="414"/>
      <c r="AI222" s="414"/>
    </row>
    <row r="223" spans="1:35" ht="18" customHeight="1">
      <c r="A223" s="406"/>
      <c r="B223" s="475" t="s">
        <v>2972</v>
      </c>
      <c r="C223" s="476"/>
      <c r="D223" s="476"/>
      <c r="E223" s="1273">
        <f>$D$3</f>
        <v>2</v>
      </c>
      <c r="F223" s="1274"/>
      <c r="G223" s="1274"/>
      <c r="H223" s="1275"/>
      <c r="I223" s="476"/>
      <c r="J223" s="477"/>
      <c r="K223" s="477"/>
      <c r="L223" s="438"/>
      <c r="M223" s="477"/>
      <c r="N223" s="476"/>
      <c r="O223" s="476"/>
      <c r="P223" s="476"/>
      <c r="Q223" s="476"/>
      <c r="R223" s="476"/>
      <c r="S223" s="476"/>
      <c r="T223" s="476"/>
      <c r="U223" s="476"/>
      <c r="V223" s="476"/>
      <c r="W223" s="476"/>
      <c r="X223" s="476"/>
      <c r="Y223" s="476"/>
      <c r="Z223" s="476"/>
      <c r="AA223" s="476"/>
      <c r="AB223" s="476"/>
      <c r="AC223" s="476"/>
    </row>
    <row r="224" spans="1:35" ht="18" customHeight="1">
      <c r="A224" s="406"/>
      <c r="B224" s="475" t="s">
        <v>2973</v>
      </c>
      <c r="C224" s="476"/>
      <c r="D224" s="476"/>
      <c r="E224" s="1443"/>
      <c r="F224" s="1444"/>
      <c r="G224" s="1444"/>
      <c r="H224" s="1445"/>
      <c r="I224" s="478" t="s">
        <v>91</v>
      </c>
      <c r="J224" s="479"/>
      <c r="K224" s="479"/>
      <c r="L224" s="480"/>
      <c r="M224" s="10"/>
      <c r="N224" s="476"/>
      <c r="O224" s="476"/>
      <c r="P224" s="476"/>
      <c r="Q224" s="476"/>
      <c r="R224" s="476"/>
      <c r="S224" s="476"/>
      <c r="T224" s="476"/>
      <c r="U224" s="476"/>
      <c r="V224" s="476"/>
      <c r="W224" s="476"/>
      <c r="X224" s="476"/>
      <c r="Y224" s="476"/>
      <c r="Z224" s="476"/>
      <c r="AA224" s="476"/>
      <c r="AB224" s="476"/>
      <c r="AC224" s="476"/>
    </row>
    <row r="225" spans="1:30" ht="18" customHeight="1">
      <c r="A225" s="406"/>
      <c r="B225" s="475" t="s">
        <v>2974</v>
      </c>
      <c r="C225" s="476"/>
      <c r="D225" s="476"/>
      <c r="E225" s="1416"/>
      <c r="F225" s="1417"/>
      <c r="G225" s="1417"/>
      <c r="H225" s="1418"/>
      <c r="I225" s="478" t="s">
        <v>89</v>
      </c>
      <c r="J225" s="481"/>
      <c r="K225" s="481"/>
      <c r="L225" s="482"/>
      <c r="M225" s="10"/>
      <c r="N225" s="476"/>
      <c r="O225" s="476"/>
      <c r="P225" s="476"/>
      <c r="Q225" s="476"/>
      <c r="R225" s="476"/>
      <c r="S225" s="476"/>
      <c r="T225" s="476"/>
      <c r="U225" s="476"/>
      <c r="V225" s="476"/>
      <c r="W225" s="476"/>
      <c r="X225" s="476"/>
      <c r="Y225" s="476"/>
      <c r="Z225" s="476"/>
      <c r="AA225" s="476"/>
      <c r="AB225" s="476"/>
      <c r="AC225" s="476"/>
    </row>
    <row r="226" spans="1:30" ht="18" customHeight="1">
      <c r="A226" s="406"/>
      <c r="B226" s="475" t="s">
        <v>2975</v>
      </c>
      <c r="C226" s="476"/>
      <c r="D226" s="476"/>
      <c r="E226" s="1416"/>
      <c r="F226" s="1417"/>
      <c r="G226" s="1417"/>
      <c r="H226" s="1418"/>
      <c r="I226" s="478" t="s">
        <v>89</v>
      </c>
      <c r="J226" s="481"/>
      <c r="K226" s="481"/>
      <c r="L226" s="482"/>
      <c r="M226" s="10"/>
      <c r="N226" s="477"/>
      <c r="O226" s="476"/>
      <c r="P226" s="476"/>
      <c r="Q226" s="476"/>
      <c r="R226" s="476"/>
      <c r="S226" s="476"/>
      <c r="T226" s="476"/>
      <c r="U226" s="476"/>
      <c r="V226" s="476"/>
      <c r="W226" s="476"/>
      <c r="X226" s="476"/>
      <c r="Y226" s="476"/>
      <c r="Z226" s="476"/>
      <c r="AA226" s="476"/>
      <c r="AB226" s="476"/>
      <c r="AC226" s="476"/>
    </row>
    <row r="227" spans="1:30" ht="18" customHeight="1">
      <c r="A227" s="406"/>
      <c r="B227" s="475" t="s">
        <v>2976</v>
      </c>
      <c r="C227" s="476"/>
      <c r="D227" s="476"/>
      <c r="E227" s="1416"/>
      <c r="F227" s="1417"/>
      <c r="G227" s="1417"/>
      <c r="H227" s="1418"/>
      <c r="I227" s="478" t="s">
        <v>89</v>
      </c>
      <c r="J227" s="481"/>
      <c r="K227" s="481"/>
      <c r="L227" s="482"/>
      <c r="M227" s="10"/>
      <c r="N227" s="477"/>
      <c r="O227" s="476"/>
      <c r="P227" s="476"/>
      <c r="Q227" s="476"/>
      <c r="R227" s="476"/>
      <c r="S227" s="476"/>
      <c r="T227" s="476"/>
      <c r="U227" s="476"/>
      <c r="V227" s="476"/>
      <c r="W227" s="476"/>
      <c r="X227" s="476"/>
      <c r="Y227" s="476"/>
      <c r="Z227" s="476"/>
      <c r="AA227" s="476"/>
      <c r="AB227" s="476"/>
      <c r="AC227" s="476"/>
    </row>
    <row r="228" spans="1:30" ht="18" customHeight="1">
      <c r="A228" s="406"/>
      <c r="B228" s="475" t="s">
        <v>2977</v>
      </c>
      <c r="C228" s="475"/>
      <c r="D228" s="476"/>
      <c r="E228" s="1416"/>
      <c r="F228" s="1417"/>
      <c r="G228" s="1417"/>
      <c r="H228" s="1418"/>
      <c r="I228" s="478" t="s">
        <v>89</v>
      </c>
      <c r="J228" s="481"/>
      <c r="K228" s="481"/>
      <c r="L228" s="482"/>
      <c r="M228" s="10"/>
      <c r="N228" s="476"/>
      <c r="O228" s="476"/>
      <c r="P228" s="476"/>
      <c r="Q228" s="476"/>
      <c r="R228" s="476"/>
      <c r="S228" s="484"/>
      <c r="T228" s="484"/>
      <c r="U228" s="484"/>
      <c r="V228" s="484"/>
      <c r="W228" s="484"/>
      <c r="X228" s="484"/>
      <c r="Y228" s="484"/>
      <c r="Z228" s="484"/>
      <c r="AA228" s="484"/>
      <c r="AB228" s="484"/>
      <c r="AC228" s="484"/>
    </row>
    <row r="229" spans="1:30" ht="18" customHeight="1">
      <c r="A229" s="406"/>
      <c r="B229" s="483" t="s">
        <v>2978</v>
      </c>
      <c r="C229" s="476"/>
      <c r="D229" s="485"/>
      <c r="E229" s="485"/>
      <c r="F229" s="485"/>
      <c r="G229" s="485"/>
      <c r="H229" s="478"/>
      <c r="I229" s="481"/>
      <c r="J229" s="481"/>
      <c r="K229" s="483"/>
      <c r="L229" s="10"/>
      <c r="M229" s="484"/>
      <c r="N229" s="486"/>
      <c r="O229" s="486" t="s">
        <v>88</v>
      </c>
      <c r="P229" s="486"/>
      <c r="Q229" s="487"/>
      <c r="R229" s="487" t="s">
        <v>87</v>
      </c>
      <c r="U229" s="484"/>
      <c r="V229" s="484"/>
      <c r="W229" s="484"/>
      <c r="X229" s="484"/>
      <c r="Y229" s="484"/>
      <c r="Z229" s="484"/>
      <c r="AA229" s="484"/>
      <c r="AB229" s="484"/>
    </row>
    <row r="230" spans="1:30" ht="15" customHeight="1">
      <c r="A230" s="406"/>
      <c r="B230" s="475" t="s">
        <v>2979</v>
      </c>
      <c r="C230" s="476"/>
      <c r="D230" s="476"/>
      <c r="E230" s="476"/>
      <c r="F230" s="476"/>
      <c r="G230" s="488"/>
      <c r="H230" s="476"/>
      <c r="I230" s="476"/>
      <c r="J230" s="477"/>
      <c r="K230" s="477"/>
      <c r="L230" s="476"/>
      <c r="M230" s="488"/>
      <c r="N230" s="476"/>
      <c r="O230" s="476"/>
      <c r="P230" s="488"/>
      <c r="Q230" s="476"/>
      <c r="R230" s="476"/>
      <c r="S230" s="476"/>
      <c r="T230" s="488"/>
      <c r="U230" s="476"/>
      <c r="V230" s="476"/>
      <c r="W230" s="476"/>
      <c r="X230" s="476"/>
      <c r="Y230" s="488"/>
      <c r="Z230" s="476"/>
      <c r="AA230" s="476"/>
      <c r="AB230" s="476"/>
      <c r="AC230" s="476"/>
      <c r="AD230" s="476"/>
    </row>
    <row r="231" spans="1:30" ht="18" customHeight="1">
      <c r="A231" s="406"/>
      <c r="B231" s="489"/>
      <c r="C231" s="476"/>
      <c r="D231" s="490" t="s">
        <v>75</v>
      </c>
      <c r="E231" s="1267" t="s">
        <v>86</v>
      </c>
      <c r="F231" s="1267"/>
      <c r="G231" s="1267"/>
      <c r="H231" s="1267"/>
      <c r="I231" s="1267"/>
      <c r="J231" s="446" t="s">
        <v>74</v>
      </c>
      <c r="K231" s="1448" t="s">
        <v>85</v>
      </c>
      <c r="L231" s="1448"/>
      <c r="M231" s="1448"/>
      <c r="N231" s="1448"/>
      <c r="O231" s="1448"/>
      <c r="P231" s="1448"/>
      <c r="Q231" s="1448"/>
      <c r="R231" s="1448"/>
      <c r="S231" s="1448"/>
      <c r="T231" s="1448"/>
      <c r="U231" s="446" t="s">
        <v>74</v>
      </c>
      <c r="V231" s="1267" t="s">
        <v>84</v>
      </c>
      <c r="W231" s="1267"/>
      <c r="X231" s="1267"/>
      <c r="Y231" s="1267"/>
      <c r="Z231" s="1267"/>
      <c r="AA231" s="490" t="s">
        <v>71</v>
      </c>
      <c r="AB231" s="490"/>
      <c r="AC231" s="10"/>
      <c r="AD231" s="10"/>
    </row>
    <row r="232" spans="1:30" ht="18" customHeight="1">
      <c r="A232" s="406"/>
      <c r="B232" s="489" t="s">
        <v>3653</v>
      </c>
      <c r="C232" s="476"/>
      <c r="D232" s="490" t="s">
        <v>75</v>
      </c>
      <c r="E232" s="1272"/>
      <c r="F232" s="1272"/>
      <c r="G232" s="1272"/>
      <c r="H232" s="1272"/>
      <c r="I232" s="1272"/>
      <c r="J232" s="446" t="s">
        <v>74</v>
      </c>
      <c r="K232" s="1283" t="str">
        <f>IF(項目一覧②!$G$482=1,"",INDEX(主要用途!$D$2:$D$72,項目一覧②!$G$482))</f>
        <v/>
      </c>
      <c r="L232" s="1284"/>
      <c r="M232" s="1284"/>
      <c r="N232" s="1284"/>
      <c r="O232" s="1284"/>
      <c r="P232" s="1284"/>
      <c r="Q232" s="1284"/>
      <c r="R232" s="1284"/>
      <c r="S232" s="1284"/>
      <c r="T232" s="1285"/>
      <c r="U232" s="446" t="s">
        <v>74</v>
      </c>
      <c r="V232" s="1286"/>
      <c r="W232" s="1287"/>
      <c r="X232" s="1287"/>
      <c r="Y232" s="1288"/>
      <c r="Z232" s="488" t="s">
        <v>73</v>
      </c>
      <c r="AA232" s="490" t="s">
        <v>71</v>
      </c>
      <c r="AB232" s="484"/>
      <c r="AC232" s="490"/>
      <c r="AD232" s="10"/>
    </row>
    <row r="233" spans="1:30" ht="18" customHeight="1">
      <c r="A233" s="406"/>
      <c r="B233" s="489" t="s">
        <v>3654</v>
      </c>
      <c r="C233" s="476"/>
      <c r="D233" s="490" t="s">
        <v>75</v>
      </c>
      <c r="E233" s="1272"/>
      <c r="F233" s="1272"/>
      <c r="G233" s="1272"/>
      <c r="H233" s="1272"/>
      <c r="I233" s="1272"/>
      <c r="J233" s="446" t="s">
        <v>74</v>
      </c>
      <c r="K233" s="1283" t="str">
        <f>IF(項目一覧②!$G$483=1,"",INDEX(主要用途!$D$2:$D$72,項目一覧②!$G$483))</f>
        <v/>
      </c>
      <c r="L233" s="1284"/>
      <c r="M233" s="1284"/>
      <c r="N233" s="1284"/>
      <c r="O233" s="1284"/>
      <c r="P233" s="1284"/>
      <c r="Q233" s="1284"/>
      <c r="R233" s="1284"/>
      <c r="S233" s="1284"/>
      <c r="T233" s="1285"/>
      <c r="U233" s="446" t="s">
        <v>74</v>
      </c>
      <c r="V233" s="1286"/>
      <c r="W233" s="1287"/>
      <c r="X233" s="1287"/>
      <c r="Y233" s="1288"/>
      <c r="Z233" s="488" t="s">
        <v>73</v>
      </c>
      <c r="AA233" s="490" t="s">
        <v>71</v>
      </c>
      <c r="AB233" s="484"/>
      <c r="AC233" s="490"/>
      <c r="AD233" s="10"/>
    </row>
    <row r="234" spans="1:30" ht="18" customHeight="1">
      <c r="A234" s="406"/>
      <c r="B234" s="489" t="s">
        <v>3655</v>
      </c>
      <c r="C234" s="476"/>
      <c r="D234" s="490" t="s">
        <v>75</v>
      </c>
      <c r="E234" s="1272"/>
      <c r="F234" s="1272"/>
      <c r="G234" s="1272"/>
      <c r="H234" s="1272"/>
      <c r="I234" s="1272"/>
      <c r="J234" s="446" t="s">
        <v>74</v>
      </c>
      <c r="K234" s="1283" t="str">
        <f>IF(項目一覧②!$G$484=1,"",INDEX(主要用途!$D$2:$D$72,項目一覧②!$G$484))</f>
        <v/>
      </c>
      <c r="L234" s="1284"/>
      <c r="M234" s="1284"/>
      <c r="N234" s="1284"/>
      <c r="O234" s="1284"/>
      <c r="P234" s="1284"/>
      <c r="Q234" s="1284"/>
      <c r="R234" s="1284"/>
      <c r="S234" s="1284"/>
      <c r="T234" s="1285"/>
      <c r="U234" s="446" t="s">
        <v>74</v>
      </c>
      <c r="V234" s="1286"/>
      <c r="W234" s="1287"/>
      <c r="X234" s="1287"/>
      <c r="Y234" s="1288"/>
      <c r="Z234" s="488" t="s">
        <v>73</v>
      </c>
      <c r="AA234" s="490" t="s">
        <v>71</v>
      </c>
      <c r="AB234" s="484"/>
      <c r="AC234" s="490"/>
      <c r="AD234" s="10"/>
    </row>
    <row r="235" spans="1:30" ht="18" customHeight="1">
      <c r="A235" s="406"/>
      <c r="B235" s="489" t="s">
        <v>3656</v>
      </c>
      <c r="C235" s="476"/>
      <c r="D235" s="490" t="s">
        <v>75</v>
      </c>
      <c r="E235" s="1272"/>
      <c r="F235" s="1272"/>
      <c r="G235" s="1272"/>
      <c r="H235" s="1272"/>
      <c r="I235" s="1272"/>
      <c r="J235" s="446" t="s">
        <v>74</v>
      </c>
      <c r="K235" s="1283" t="str">
        <f>IF(項目一覧②!$G$485=1,"",INDEX(主要用途!$D$2:$D$72,項目一覧②!$G$485))</f>
        <v/>
      </c>
      <c r="L235" s="1284"/>
      <c r="M235" s="1284"/>
      <c r="N235" s="1284"/>
      <c r="O235" s="1284"/>
      <c r="P235" s="1284"/>
      <c r="Q235" s="1284"/>
      <c r="R235" s="1284"/>
      <c r="S235" s="1284"/>
      <c r="T235" s="1285"/>
      <c r="U235" s="446" t="s">
        <v>74</v>
      </c>
      <c r="V235" s="1286"/>
      <c r="W235" s="1287"/>
      <c r="X235" s="1287"/>
      <c r="Y235" s="1288"/>
      <c r="Z235" s="488" t="s">
        <v>73</v>
      </c>
      <c r="AA235" s="490" t="s">
        <v>71</v>
      </c>
      <c r="AB235" s="484"/>
      <c r="AC235" s="490"/>
      <c r="AD235" s="10"/>
    </row>
    <row r="236" spans="1:30" ht="18" customHeight="1">
      <c r="A236" s="406"/>
      <c r="B236" s="489" t="s">
        <v>3657</v>
      </c>
      <c r="C236" s="476"/>
      <c r="D236" s="490" t="s">
        <v>75</v>
      </c>
      <c r="E236" s="1272"/>
      <c r="F236" s="1272"/>
      <c r="G236" s="1272"/>
      <c r="H236" s="1272"/>
      <c r="I236" s="1272"/>
      <c r="J236" s="446" t="s">
        <v>74</v>
      </c>
      <c r="K236" s="1283" t="str">
        <f>IF(項目一覧②!$G$486=1,"",INDEX(主要用途!$D$2:$D$72,項目一覧②!$G$486))</f>
        <v/>
      </c>
      <c r="L236" s="1284"/>
      <c r="M236" s="1284"/>
      <c r="N236" s="1284"/>
      <c r="O236" s="1284"/>
      <c r="P236" s="1284"/>
      <c r="Q236" s="1284"/>
      <c r="R236" s="1284"/>
      <c r="S236" s="1284"/>
      <c r="T236" s="1285"/>
      <c r="U236" s="446" t="s">
        <v>74</v>
      </c>
      <c r="V236" s="1286"/>
      <c r="W236" s="1287"/>
      <c r="X236" s="1287"/>
      <c r="Y236" s="1288"/>
      <c r="Z236" s="488" t="s">
        <v>73</v>
      </c>
      <c r="AA236" s="490" t="s">
        <v>71</v>
      </c>
      <c r="AB236" s="484"/>
      <c r="AC236" s="490"/>
      <c r="AD236" s="10"/>
    </row>
    <row r="237" spans="1:30" ht="18" customHeight="1">
      <c r="A237" s="406"/>
      <c r="B237" s="489" t="s">
        <v>3658</v>
      </c>
      <c r="C237" s="476"/>
      <c r="D237" s="490" t="s">
        <v>75</v>
      </c>
      <c r="E237" s="1272"/>
      <c r="F237" s="1272"/>
      <c r="G237" s="1272"/>
      <c r="H237" s="1272"/>
      <c r="I237" s="1272"/>
      <c r="J237" s="446" t="s">
        <v>74</v>
      </c>
      <c r="K237" s="1283" t="str">
        <f>IF(項目一覧②!$G$487=1,"",INDEX(主要用途!$D$2:$D$72,項目一覧②!$G$487))</f>
        <v/>
      </c>
      <c r="L237" s="1284"/>
      <c r="M237" s="1284"/>
      <c r="N237" s="1284"/>
      <c r="O237" s="1284"/>
      <c r="P237" s="1284"/>
      <c r="Q237" s="1284"/>
      <c r="R237" s="1284"/>
      <c r="S237" s="1284"/>
      <c r="T237" s="1285"/>
      <c r="U237" s="446" t="s">
        <v>74</v>
      </c>
      <c r="V237" s="1286"/>
      <c r="W237" s="1287"/>
      <c r="X237" s="1287"/>
      <c r="Y237" s="1288"/>
      <c r="Z237" s="488" t="s">
        <v>73</v>
      </c>
      <c r="AA237" s="490" t="s">
        <v>71</v>
      </c>
      <c r="AB237" s="484"/>
      <c r="AC237" s="490"/>
      <c r="AD237" s="10"/>
    </row>
    <row r="238" spans="1:30" ht="15" customHeight="1">
      <c r="A238" s="406"/>
      <c r="B238" s="489"/>
      <c r="C238" s="476"/>
      <c r="D238" s="476"/>
      <c r="E238" s="476"/>
      <c r="F238" s="476"/>
      <c r="G238" s="476"/>
      <c r="H238" s="476"/>
      <c r="I238" s="476"/>
      <c r="J238" s="446"/>
      <c r="K238" s="491"/>
      <c r="L238" s="491"/>
      <c r="M238" s="491"/>
      <c r="N238" s="491"/>
      <c r="O238" s="491"/>
      <c r="P238" s="491"/>
      <c r="Q238" s="491"/>
      <c r="R238" s="491"/>
      <c r="S238" s="491"/>
      <c r="T238" s="491"/>
      <c r="U238" s="491"/>
      <c r="V238" s="491"/>
      <c r="W238" s="491"/>
      <c r="X238" s="491"/>
      <c r="Y238" s="491"/>
      <c r="Z238" s="491"/>
      <c r="AA238" s="491"/>
      <c r="AB238" s="491"/>
      <c r="AC238" s="491"/>
      <c r="AD238" s="484"/>
    </row>
    <row r="239" spans="1:30" ht="18" customHeight="1">
      <c r="A239" s="406"/>
      <c r="B239" s="475" t="s">
        <v>2980</v>
      </c>
      <c r="C239" s="476"/>
      <c r="D239" s="476"/>
      <c r="E239" s="1276"/>
      <c r="F239" s="1277"/>
      <c r="G239" s="1277"/>
      <c r="H239" s="1277"/>
      <c r="I239" s="1277"/>
      <c r="J239" s="1277"/>
      <c r="K239" s="1277"/>
      <c r="L239" s="1277"/>
      <c r="M239" s="1277"/>
      <c r="N239" s="1277"/>
      <c r="O239" s="1277"/>
      <c r="P239" s="1277"/>
      <c r="Q239" s="1277"/>
      <c r="R239" s="1277"/>
      <c r="S239" s="1277"/>
      <c r="T239" s="1277"/>
      <c r="U239" s="1277"/>
      <c r="V239" s="1277"/>
      <c r="W239" s="1277"/>
      <c r="X239" s="1277"/>
      <c r="Y239" s="1277"/>
      <c r="Z239" s="1278"/>
      <c r="AA239" s="491"/>
      <c r="AB239" s="491"/>
      <c r="AC239" s="491"/>
      <c r="AD239" s="484"/>
    </row>
    <row r="240" spans="1:30" ht="18" customHeight="1">
      <c r="A240" s="406"/>
      <c r="B240" s="475"/>
      <c r="C240" s="476"/>
      <c r="D240" s="476"/>
      <c r="E240" s="1279"/>
      <c r="F240" s="1280"/>
      <c r="G240" s="1280"/>
      <c r="H240" s="1280"/>
      <c r="I240" s="1280"/>
      <c r="J240" s="1280"/>
      <c r="K240" s="1280"/>
      <c r="L240" s="1280"/>
      <c r="M240" s="1280"/>
      <c r="N240" s="1280"/>
      <c r="O240" s="1280"/>
      <c r="P240" s="1280"/>
      <c r="Q240" s="1280"/>
      <c r="R240" s="1280"/>
      <c r="S240" s="1280"/>
      <c r="T240" s="1280"/>
      <c r="U240" s="1280"/>
      <c r="V240" s="1280"/>
      <c r="W240" s="1280"/>
      <c r="X240" s="1280"/>
      <c r="Y240" s="1280"/>
      <c r="Z240" s="1281"/>
      <c r="AA240" s="491"/>
      <c r="AB240" s="491"/>
      <c r="AC240" s="491"/>
      <c r="AD240" s="484"/>
    </row>
    <row r="241" spans="1:59" ht="15" customHeight="1">
      <c r="A241" s="406"/>
      <c r="B241" s="475"/>
      <c r="C241" s="476"/>
      <c r="D241" s="476"/>
      <c r="E241" s="476"/>
      <c r="F241" s="476"/>
      <c r="G241" s="476"/>
      <c r="H241" s="476"/>
      <c r="I241" s="476"/>
      <c r="J241" s="491" t="s">
        <v>100</v>
      </c>
      <c r="K241" s="491"/>
      <c r="L241" s="491"/>
      <c r="M241" s="491"/>
      <c r="N241" s="491"/>
      <c r="O241" s="491"/>
      <c r="P241" s="491"/>
      <c r="Q241" s="491"/>
      <c r="R241" s="491"/>
      <c r="S241" s="491"/>
      <c r="T241" s="491"/>
      <c r="U241" s="491"/>
      <c r="V241" s="491"/>
      <c r="W241" s="491"/>
      <c r="X241" s="491"/>
      <c r="Y241" s="491"/>
      <c r="Z241" s="491"/>
      <c r="AA241" s="491"/>
      <c r="AB241" s="491"/>
      <c r="AC241" s="491"/>
      <c r="AD241" s="484"/>
    </row>
    <row r="242" spans="1:59" ht="18" customHeight="1">
      <c r="A242" s="406"/>
      <c r="B242" s="475" t="s">
        <v>2981</v>
      </c>
      <c r="C242" s="476"/>
      <c r="D242" s="476"/>
      <c r="E242" s="1276"/>
      <c r="F242" s="1277"/>
      <c r="G242" s="1277"/>
      <c r="H242" s="1277"/>
      <c r="I242" s="1277"/>
      <c r="J242" s="1277"/>
      <c r="K242" s="1277"/>
      <c r="L242" s="1277"/>
      <c r="M242" s="1277"/>
      <c r="N242" s="1277"/>
      <c r="O242" s="1277"/>
      <c r="P242" s="1277"/>
      <c r="Q242" s="1277"/>
      <c r="R242" s="1277"/>
      <c r="S242" s="1277"/>
      <c r="T242" s="1277"/>
      <c r="U242" s="1277"/>
      <c r="V242" s="1277"/>
      <c r="W242" s="1277"/>
      <c r="X242" s="1277"/>
      <c r="Y242" s="1277"/>
      <c r="Z242" s="1278"/>
      <c r="AA242" s="491"/>
      <c r="AB242" s="491"/>
      <c r="AC242" s="491"/>
      <c r="AD242" s="484"/>
    </row>
    <row r="243" spans="1:59" ht="18" customHeight="1">
      <c r="A243" s="406"/>
      <c r="B243" s="475"/>
      <c r="C243" s="476"/>
      <c r="D243" s="476"/>
      <c r="E243" s="1279"/>
      <c r="F243" s="1280"/>
      <c r="G243" s="1280"/>
      <c r="H243" s="1280"/>
      <c r="I243" s="1280"/>
      <c r="J243" s="1280"/>
      <c r="K243" s="1280"/>
      <c r="L243" s="1280"/>
      <c r="M243" s="1280"/>
      <c r="N243" s="1280"/>
      <c r="O243" s="1280"/>
      <c r="P243" s="1280"/>
      <c r="Q243" s="1280"/>
      <c r="R243" s="1280"/>
      <c r="S243" s="1280"/>
      <c r="T243" s="1280"/>
      <c r="U243" s="1280"/>
      <c r="V243" s="1280"/>
      <c r="W243" s="1280"/>
      <c r="X243" s="1280"/>
      <c r="Y243" s="1280"/>
      <c r="Z243" s="1281"/>
      <c r="AA243" s="476"/>
      <c r="AB243" s="476"/>
      <c r="AC243" s="476"/>
      <c r="AD243" s="476"/>
    </row>
    <row r="244" spans="1:59" ht="15.75" customHeight="1">
      <c r="A244" s="406"/>
      <c r="B244" s="475"/>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c r="AB244" s="10"/>
      <c r="AC244" s="10"/>
      <c r="AD244" s="10"/>
    </row>
    <row r="245" spans="1:59">
      <c r="B245" s="406"/>
    </row>
    <row r="246" spans="1:59" s="509" customFormat="1">
      <c r="A246" s="508"/>
      <c r="B246" s="508"/>
    </row>
    <row r="248" spans="1:59" ht="18" customHeight="1">
      <c r="A248" s="416" t="s">
        <v>114</v>
      </c>
      <c r="B248" s="417" t="s">
        <v>136</v>
      </c>
      <c r="C248" s="10"/>
      <c r="D248" s="1273">
        <v>3</v>
      </c>
      <c r="E248" s="1274"/>
      <c r="F248" s="1274"/>
      <c r="G248" s="1275"/>
      <c r="H248" s="10"/>
      <c r="I248" s="10"/>
      <c r="J248" s="10"/>
      <c r="K248" s="10"/>
      <c r="L248" s="10"/>
      <c r="M248" s="10"/>
      <c r="N248" s="10"/>
      <c r="O248" s="10"/>
      <c r="P248" s="10"/>
      <c r="Q248" s="10"/>
      <c r="R248" s="10"/>
      <c r="S248" s="10"/>
      <c r="T248" s="10"/>
      <c r="U248" s="10"/>
      <c r="V248" s="10"/>
      <c r="W248" s="10"/>
      <c r="X248" s="10"/>
      <c r="Y248" s="10"/>
      <c r="Z248" s="10"/>
      <c r="AA248" s="10"/>
      <c r="AB248" s="10"/>
      <c r="AC248" s="10"/>
    </row>
    <row r="249" spans="1:59" ht="18" customHeight="1">
      <c r="A249" s="416" t="s">
        <v>114</v>
      </c>
      <c r="B249" s="417" t="s">
        <v>135</v>
      </c>
      <c r="C249" s="10"/>
      <c r="D249" s="446"/>
      <c r="E249" s="446"/>
      <c r="F249" s="446"/>
      <c r="G249" s="446"/>
      <c r="H249" s="10"/>
      <c r="I249" s="10"/>
      <c r="J249" s="10"/>
      <c r="K249" s="10"/>
      <c r="L249" s="10"/>
      <c r="M249" s="10"/>
      <c r="N249" s="10"/>
      <c r="O249" s="10"/>
      <c r="P249" s="10"/>
      <c r="Q249" s="10"/>
      <c r="R249" s="10"/>
      <c r="S249" s="10"/>
      <c r="T249" s="10"/>
      <c r="U249" s="10"/>
      <c r="V249" s="10"/>
      <c r="W249" s="10"/>
      <c r="X249" s="10"/>
      <c r="Y249" s="10"/>
      <c r="Z249" s="10"/>
      <c r="AA249" s="10"/>
      <c r="AB249" s="10"/>
      <c r="AC249" s="10"/>
      <c r="AF249" s="430" t="s">
        <v>104</v>
      </c>
      <c r="AG249" s="10"/>
    </row>
    <row r="250" spans="1:59" ht="18" customHeight="1">
      <c r="A250" s="421"/>
      <c r="B250" s="421" t="s">
        <v>134</v>
      </c>
      <c r="C250" s="1350"/>
      <c r="D250" s="1350"/>
      <c r="E250" s="1350"/>
      <c r="F250" s="1350"/>
      <c r="G250" s="1350"/>
      <c r="H250" s="10" t="s">
        <v>107</v>
      </c>
      <c r="I250" s="1339" t="str">
        <f>IF(項目一覧②!$G$503=1,"",INDEX(主要用途!$D$2:$D$72,項目一覧②!$G$503))</f>
        <v/>
      </c>
      <c r="J250" s="1340"/>
      <c r="K250" s="1340"/>
      <c r="L250" s="1340"/>
      <c r="M250" s="1340"/>
      <c r="N250" s="1340"/>
      <c r="O250" s="1340"/>
      <c r="P250" s="1340"/>
      <c r="Q250" s="1340"/>
      <c r="R250" s="1340"/>
      <c r="S250" s="1340"/>
      <c r="T250" s="1340"/>
      <c r="U250" s="1340"/>
      <c r="V250" s="1340"/>
      <c r="W250" s="1340"/>
      <c r="X250" s="1340"/>
      <c r="Y250" s="1340"/>
      <c r="Z250" s="1340"/>
      <c r="AA250" s="1340"/>
      <c r="AB250" s="1340"/>
      <c r="AC250" s="1341"/>
      <c r="AG250" s="419" t="s">
        <v>103</v>
      </c>
      <c r="AH250" s="419"/>
      <c r="AI250" s="419"/>
      <c r="AJ250" s="419"/>
      <c r="AK250" s="464"/>
      <c r="AL250" s="1261"/>
      <c r="AM250" s="1309"/>
      <c r="AN250" s="1309"/>
      <c r="AO250" s="1309"/>
      <c r="AP250" s="1309"/>
      <c r="AQ250" s="1309"/>
      <c r="AR250" s="1309"/>
      <c r="AS250" s="1309"/>
      <c r="AT250" s="1309"/>
      <c r="AU250" s="1309"/>
      <c r="AV250" s="1309"/>
      <c r="AW250" s="1309"/>
      <c r="AX250" s="1309"/>
      <c r="AY250" s="1309"/>
      <c r="AZ250" s="1309"/>
      <c r="BA250" s="1309"/>
      <c r="BB250" s="1309"/>
      <c r="BC250" s="1309"/>
      <c r="BD250" s="1309"/>
      <c r="BE250" s="1309"/>
      <c r="BF250" s="1309"/>
      <c r="BG250" s="1309"/>
    </row>
    <row r="251" spans="1:59" ht="18" customHeight="1">
      <c r="B251" s="421" t="s">
        <v>134</v>
      </c>
      <c r="C251" s="1350"/>
      <c r="D251" s="1350"/>
      <c r="E251" s="1350"/>
      <c r="F251" s="1350"/>
      <c r="G251" s="1350"/>
      <c r="H251" s="10" t="s">
        <v>107</v>
      </c>
      <c r="I251" s="1339" t="str">
        <f>IF(項目一覧②!$G$504=1,"",INDEX(主要用途!$D$2:$D$72,項目一覧②!$G$504))</f>
        <v/>
      </c>
      <c r="J251" s="1340"/>
      <c r="K251" s="1340"/>
      <c r="L251" s="1340"/>
      <c r="M251" s="1340"/>
      <c r="N251" s="1340"/>
      <c r="O251" s="1340"/>
      <c r="P251" s="1340"/>
      <c r="Q251" s="1340"/>
      <c r="R251" s="1340"/>
      <c r="S251" s="1340"/>
      <c r="T251" s="1340"/>
      <c r="U251" s="1340"/>
      <c r="V251" s="1340"/>
      <c r="W251" s="1340"/>
      <c r="X251" s="1340"/>
      <c r="Y251" s="1340"/>
      <c r="Z251" s="1340"/>
      <c r="AA251" s="1340"/>
      <c r="AB251" s="1340"/>
      <c r="AC251" s="1341"/>
      <c r="AG251" s="406" t="s">
        <v>102</v>
      </c>
      <c r="AH251" s="10"/>
      <c r="AI251" s="10"/>
      <c r="AJ251" s="10"/>
      <c r="AL251" s="1261"/>
      <c r="AM251" s="1309"/>
      <c r="AN251" s="1309"/>
      <c r="AO251" s="1309"/>
      <c r="AP251" s="1309"/>
      <c r="AQ251" s="1309"/>
      <c r="AR251" s="1309"/>
      <c r="AS251" s="1309"/>
      <c r="AT251" s="1309"/>
      <c r="AU251" s="1309"/>
      <c r="AV251" s="1309"/>
      <c r="AW251" s="1309"/>
      <c r="AX251" s="1309"/>
      <c r="AY251" s="1309"/>
      <c r="AZ251" s="1309"/>
      <c r="BA251" s="1309"/>
      <c r="BB251" s="1309"/>
      <c r="BC251" s="1309"/>
      <c r="BD251" s="1309"/>
      <c r="BE251" s="1309"/>
      <c r="BF251" s="1309"/>
      <c r="BG251" s="1309"/>
    </row>
    <row r="252" spans="1:59" ht="18" customHeight="1">
      <c r="B252" s="421" t="s">
        <v>134</v>
      </c>
      <c r="C252" s="1350"/>
      <c r="D252" s="1350"/>
      <c r="E252" s="1350"/>
      <c r="F252" s="1350"/>
      <c r="G252" s="1350"/>
      <c r="H252" s="10" t="s">
        <v>107</v>
      </c>
      <c r="I252" s="1339" t="str">
        <f>IF(項目一覧②!$G$505=1,"",INDEX(主要用途!$D$2:$D$72,項目一覧②!$G$505))</f>
        <v/>
      </c>
      <c r="J252" s="1340"/>
      <c r="K252" s="1340"/>
      <c r="L252" s="1340"/>
      <c r="M252" s="1340"/>
      <c r="N252" s="1340"/>
      <c r="O252" s="1340"/>
      <c r="P252" s="1340"/>
      <c r="Q252" s="1340"/>
      <c r="R252" s="1340"/>
      <c r="S252" s="1340"/>
      <c r="T252" s="1340"/>
      <c r="U252" s="1340"/>
      <c r="V252" s="1340"/>
      <c r="W252" s="1340"/>
      <c r="X252" s="1340"/>
      <c r="Y252" s="1340"/>
      <c r="Z252" s="1340"/>
      <c r="AA252" s="1340"/>
      <c r="AB252" s="1340"/>
      <c r="AC252" s="1341"/>
      <c r="AG252" s="406" t="s">
        <v>101</v>
      </c>
      <c r="AH252" s="10"/>
      <c r="AI252" s="10"/>
      <c r="AJ252" s="10"/>
      <c r="AK252" s="10"/>
      <c r="AL252" s="1261"/>
      <c r="AM252" s="1261"/>
      <c r="AN252" s="1261"/>
      <c r="AO252" s="1261"/>
      <c r="AP252" s="1261"/>
      <c r="AQ252" s="1261"/>
      <c r="AR252" s="1261"/>
      <c r="AS252" s="1261"/>
    </row>
    <row r="253" spans="1:59" ht="18" customHeight="1">
      <c r="A253" s="416" t="s">
        <v>114</v>
      </c>
      <c r="B253" s="417" t="s">
        <v>133</v>
      </c>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c r="AB253" s="10"/>
      <c r="AC253" s="10"/>
    </row>
    <row r="254" spans="1:59" ht="18" customHeight="1">
      <c r="B254" s="406"/>
      <c r="C254" s="452"/>
      <c r="D254" s="445" t="s">
        <v>132</v>
      </c>
      <c r="E254" s="445"/>
      <c r="F254" s="452"/>
      <c r="G254" s="445" t="s">
        <v>131</v>
      </c>
      <c r="H254" s="445"/>
      <c r="I254" s="452"/>
      <c r="J254" s="445" t="s">
        <v>130</v>
      </c>
      <c r="K254" s="445"/>
      <c r="L254" s="452"/>
      <c r="M254" s="445" t="s">
        <v>129</v>
      </c>
      <c r="N254" s="445"/>
      <c r="O254" s="452"/>
      <c r="P254" s="445" t="s">
        <v>128</v>
      </c>
      <c r="Q254" s="445"/>
      <c r="R254" s="445"/>
      <c r="S254" s="452"/>
      <c r="T254" s="453" t="s">
        <v>127</v>
      </c>
      <c r="U254" s="445"/>
      <c r="V254" s="445"/>
      <c r="W254" s="445"/>
      <c r="X254" s="452"/>
      <c r="Y254" s="453" t="s">
        <v>126</v>
      </c>
      <c r="Z254" s="445"/>
      <c r="AA254" s="445"/>
      <c r="AB254" s="445"/>
      <c r="AC254" s="445"/>
      <c r="AD254" s="444" t="str">
        <f>IF(COUNTIF(項目一覧②!$G$259:$M$259,TRUE)=1,"","工事種別をいずれか１つ選択してください")</f>
        <v>工事種別をいずれか１つ選択してください</v>
      </c>
    </row>
    <row r="255" spans="1:59" ht="11.25" customHeight="1"/>
    <row r="256" spans="1:59" ht="18" customHeight="1">
      <c r="A256" s="416" t="s">
        <v>114</v>
      </c>
      <c r="B256" s="417" t="s">
        <v>125</v>
      </c>
      <c r="C256" s="10"/>
      <c r="D256" s="1289"/>
      <c r="E256" s="1289"/>
      <c r="F256" s="1289"/>
      <c r="G256" s="1289"/>
      <c r="H256" s="1289"/>
      <c r="I256" s="1289"/>
      <c r="J256" s="1289"/>
      <c r="K256" s="1289"/>
      <c r="L256" s="1289"/>
      <c r="M256" s="1289"/>
      <c r="N256" s="10"/>
      <c r="O256" s="10"/>
      <c r="P256" s="10"/>
      <c r="Q256" s="10"/>
      <c r="R256" s="1289"/>
      <c r="S256" s="1289"/>
      <c r="T256" s="1289"/>
      <c r="U256" s="1289"/>
      <c r="V256" s="1289"/>
      <c r="W256" s="1289"/>
      <c r="X256" s="1289"/>
      <c r="Y256" s="1289"/>
      <c r="Z256" s="1289"/>
      <c r="AA256" s="1289"/>
      <c r="AB256" s="10"/>
      <c r="AC256" s="10"/>
    </row>
    <row r="257" spans="1:42" ht="9.9499999999999993" customHeight="1">
      <c r="A257" s="1008"/>
      <c r="B257" s="1009"/>
      <c r="C257" s="1009"/>
      <c r="D257" s="1009"/>
      <c r="E257" s="1009"/>
      <c r="F257" s="1009"/>
      <c r="G257" s="1009"/>
      <c r="H257" s="1009"/>
      <c r="I257" s="1009"/>
      <c r="J257" s="1009"/>
      <c r="K257" s="1009"/>
      <c r="L257" s="1009"/>
      <c r="M257" s="1010"/>
      <c r="N257" s="1010"/>
      <c r="O257" s="1010"/>
      <c r="P257" s="1010"/>
      <c r="Q257" s="1010"/>
      <c r="R257" s="1010"/>
      <c r="S257" s="1010"/>
      <c r="T257" s="1010"/>
      <c r="U257" s="1010"/>
      <c r="V257" s="1010"/>
      <c r="W257" s="1010"/>
      <c r="X257" s="1010"/>
      <c r="Y257" s="1010"/>
      <c r="Z257" s="1010"/>
      <c r="AA257" s="1010"/>
      <c r="AB257" s="1010"/>
      <c r="AC257" s="1010"/>
      <c r="AD257" s="1010"/>
      <c r="AE257" s="1010"/>
      <c r="AF257" s="1010"/>
      <c r="AG257" s="1010"/>
      <c r="AH257" s="1010"/>
      <c r="AI257" s="1010"/>
      <c r="AJ257" s="1010"/>
      <c r="AK257" s="1010"/>
      <c r="AL257" s="1010"/>
      <c r="AM257" s="1010"/>
      <c r="AN257" s="1011"/>
      <c r="AO257" s="1011"/>
      <c r="AP257" s="1011"/>
    </row>
    <row r="258" spans="1:42" ht="9.9499999999999993" customHeight="1">
      <c r="A258" s="416"/>
      <c r="B258" s="417"/>
      <c r="C258" s="417"/>
      <c r="D258" s="417"/>
      <c r="E258" s="417"/>
      <c r="F258" s="417"/>
      <c r="G258" s="417"/>
      <c r="H258" s="417"/>
      <c r="I258" s="417"/>
      <c r="J258" s="417"/>
      <c r="K258" s="417"/>
      <c r="L258" s="417"/>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row>
    <row r="259" spans="1:42" ht="18" customHeight="1">
      <c r="A259" s="416" t="s">
        <v>113</v>
      </c>
      <c r="B259" s="417" t="s">
        <v>3086</v>
      </c>
      <c r="C259" s="552"/>
      <c r="D259" s="10" t="s">
        <v>3081</v>
      </c>
      <c r="E259" s="10"/>
      <c r="F259" s="10"/>
      <c r="G259" s="10"/>
      <c r="H259" s="445"/>
      <c r="I259" s="10" t="s">
        <v>3082</v>
      </c>
      <c r="J259" s="10"/>
      <c r="K259" s="10"/>
      <c r="L259" s="10"/>
      <c r="M259" s="10"/>
      <c r="N259" s="10"/>
      <c r="O259" s="10"/>
      <c r="P259" s="10"/>
      <c r="Q259" s="10"/>
      <c r="R259" s="10"/>
      <c r="S259" s="10"/>
      <c r="T259" s="10"/>
      <c r="U259" s="10"/>
      <c r="V259" s="10"/>
      <c r="W259" s="10"/>
      <c r="X259" s="10"/>
      <c r="Y259" s="10"/>
      <c r="Z259" s="10"/>
      <c r="AA259" s="10"/>
      <c r="AB259" s="10"/>
    </row>
    <row r="260" spans="1:42" ht="18" customHeight="1">
      <c r="A260" s="416"/>
      <c r="B260" s="417"/>
      <c r="C260" s="552"/>
      <c r="D260" s="10" t="s">
        <v>3083</v>
      </c>
      <c r="E260" s="10"/>
      <c r="F260" s="10"/>
      <c r="G260" s="10"/>
      <c r="I260" s="10"/>
      <c r="J260" s="438"/>
      <c r="K260" s="1268"/>
      <c r="L260" s="1268"/>
      <c r="M260" s="10"/>
      <c r="N260" s="10"/>
      <c r="O260" s="10"/>
      <c r="P260" s="10"/>
      <c r="Q260" s="10"/>
      <c r="R260" s="10"/>
      <c r="S260" s="10"/>
      <c r="T260" s="10"/>
      <c r="U260" s="10"/>
      <c r="V260" s="10"/>
      <c r="W260" s="10"/>
      <c r="X260" s="10"/>
      <c r="Y260" s="10"/>
      <c r="Z260" s="10"/>
      <c r="AA260" s="10"/>
      <c r="AB260" s="10"/>
      <c r="AC260" s="540"/>
    </row>
    <row r="261" spans="1:42" ht="18" customHeight="1">
      <c r="A261" s="416"/>
      <c r="B261" s="417"/>
      <c r="C261" s="552"/>
      <c r="D261" s="10" t="s">
        <v>3084</v>
      </c>
      <c r="E261" s="10"/>
      <c r="F261" s="10"/>
      <c r="G261" s="10"/>
      <c r="H261" s="10"/>
      <c r="I261" s="10"/>
      <c r="J261" s="10"/>
      <c r="K261" s="10"/>
      <c r="L261" s="10"/>
      <c r="M261" s="10"/>
      <c r="N261" s="10"/>
      <c r="O261" s="10"/>
      <c r="P261" s="10"/>
      <c r="Q261" s="10"/>
      <c r="R261" s="10"/>
      <c r="S261" s="10"/>
      <c r="T261" s="10"/>
      <c r="U261" s="10"/>
      <c r="V261" s="10"/>
      <c r="W261" s="10"/>
      <c r="X261" s="10"/>
      <c r="Y261" s="10"/>
      <c r="Z261" s="10"/>
      <c r="AA261" s="10"/>
      <c r="AB261" s="10"/>
      <c r="AC261" s="540"/>
    </row>
    <row r="262" spans="1:42" ht="18" customHeight="1">
      <c r="A262" s="416"/>
      <c r="B262" s="417"/>
      <c r="C262" s="552"/>
      <c r="D262" s="10" t="s">
        <v>3085</v>
      </c>
      <c r="E262" s="10"/>
      <c r="F262" s="10"/>
      <c r="G262" s="10"/>
      <c r="H262" s="10"/>
      <c r="I262" s="10"/>
      <c r="J262" s="10"/>
      <c r="K262" s="10"/>
      <c r="L262" s="10"/>
      <c r="M262" s="10"/>
      <c r="N262" s="10"/>
      <c r="O262" s="10"/>
      <c r="P262" s="10"/>
      <c r="Q262" s="10"/>
      <c r="R262" s="10"/>
      <c r="S262" s="10"/>
      <c r="T262" s="10"/>
      <c r="U262" s="10"/>
      <c r="V262" s="10"/>
      <c r="W262" s="10"/>
      <c r="X262" s="10"/>
      <c r="Y262" s="10"/>
      <c r="Z262" s="10"/>
      <c r="AA262" s="10"/>
      <c r="AB262" s="10"/>
      <c r="AC262" s="540"/>
    </row>
    <row r="263" spans="1:42" ht="18" customHeight="1">
      <c r="A263" s="416"/>
      <c r="B263" s="417"/>
      <c r="C263" s="552"/>
      <c r="D263" s="10" t="s">
        <v>3187</v>
      </c>
      <c r="E263" s="10"/>
      <c r="F263" s="10"/>
      <c r="G263" s="10"/>
      <c r="H263" s="10"/>
      <c r="I263" s="10"/>
      <c r="J263" s="10"/>
      <c r="K263" s="10"/>
      <c r="L263" s="10"/>
      <c r="M263" s="10"/>
      <c r="N263" s="10"/>
      <c r="O263" s="10"/>
      <c r="P263" s="10"/>
      <c r="Q263" s="10"/>
      <c r="R263" s="10"/>
      <c r="S263" s="10"/>
      <c r="T263" s="10"/>
      <c r="U263" s="10"/>
      <c r="V263" s="10"/>
      <c r="W263" s="10"/>
      <c r="X263" s="10"/>
      <c r="Y263" s="10"/>
      <c r="Z263" s="10"/>
      <c r="AA263" s="10"/>
      <c r="AB263" s="10"/>
      <c r="AC263" s="540"/>
    </row>
    <row r="264" spans="1:42" ht="9.9499999999999993" customHeight="1">
      <c r="A264" s="1008"/>
      <c r="B264" s="1009"/>
      <c r="C264" s="1009"/>
      <c r="D264" s="1034"/>
      <c r="E264" s="1034"/>
      <c r="F264" s="1034"/>
      <c r="G264" s="1009"/>
      <c r="H264" s="1010"/>
      <c r="I264" s="1010"/>
      <c r="J264" s="1010"/>
      <c r="K264" s="1010"/>
      <c r="L264" s="1010"/>
      <c r="M264" s="1010"/>
      <c r="N264" s="1010"/>
      <c r="O264" s="1010"/>
      <c r="P264" s="1010"/>
      <c r="Q264" s="1010"/>
      <c r="R264" s="1010"/>
      <c r="S264" s="1010"/>
      <c r="T264" s="1010"/>
      <c r="U264" s="1010"/>
      <c r="V264" s="1010"/>
      <c r="W264" s="1010"/>
      <c r="X264" s="1010"/>
      <c r="Y264" s="1010"/>
      <c r="Z264" s="1010"/>
      <c r="AA264" s="1010"/>
      <c r="AB264" s="1010"/>
      <c r="AC264" s="1010"/>
      <c r="AD264" s="1010"/>
      <c r="AE264" s="1010"/>
      <c r="AF264" s="1010"/>
      <c r="AG264" s="1010"/>
      <c r="AH264" s="1010"/>
      <c r="AI264" s="1011"/>
      <c r="AJ264" s="1011"/>
      <c r="AK264" s="1010"/>
      <c r="AL264" s="1010"/>
      <c r="AM264" s="1010"/>
      <c r="AN264" s="1011"/>
      <c r="AO264" s="1011"/>
      <c r="AP264" s="1011"/>
    </row>
    <row r="265" spans="1:42" ht="9.9499999999999993" customHeight="1">
      <c r="A265" s="416"/>
      <c r="B265" s="417"/>
      <c r="C265" s="417"/>
      <c r="D265" s="1035"/>
      <c r="E265" s="1035"/>
      <c r="F265" s="1035"/>
      <c r="G265" s="417"/>
      <c r="H265" s="10"/>
      <c r="I265" s="10"/>
      <c r="J265" s="10"/>
      <c r="K265" s="10"/>
      <c r="L265" s="10"/>
      <c r="M265" s="10"/>
      <c r="N265" s="10"/>
      <c r="O265" s="10"/>
      <c r="P265" s="10"/>
      <c r="Q265" s="10"/>
      <c r="R265" s="10"/>
      <c r="S265" s="10"/>
      <c r="T265" s="10"/>
      <c r="U265" s="10"/>
      <c r="V265" s="10"/>
      <c r="W265" s="10"/>
      <c r="X265" s="10"/>
      <c r="Y265" s="10"/>
      <c r="Z265" s="10"/>
      <c r="AA265" s="10"/>
      <c r="AB265" s="10"/>
      <c r="AC265" s="10"/>
      <c r="AD265" s="10"/>
      <c r="AE265" s="10"/>
      <c r="AF265" s="10"/>
      <c r="AG265" s="10"/>
      <c r="AH265" s="10"/>
      <c r="AK265" s="10"/>
      <c r="AL265" s="10"/>
      <c r="AM265" s="10"/>
    </row>
    <row r="266" spans="1:42" ht="18" customHeight="1">
      <c r="A266" s="416" t="s">
        <v>113</v>
      </c>
      <c r="B266" s="417" t="s">
        <v>3087</v>
      </c>
      <c r="C266" s="417"/>
      <c r="D266" s="1035"/>
      <c r="E266" s="1035"/>
      <c r="F266" s="1035"/>
      <c r="G266" s="417"/>
      <c r="H266" s="10"/>
      <c r="I266" s="10"/>
      <c r="J266" s="10"/>
      <c r="K266" s="10"/>
      <c r="L266" s="10"/>
      <c r="M266" s="10"/>
      <c r="N266" s="10"/>
      <c r="O266" s="10"/>
      <c r="P266" s="10"/>
      <c r="Q266" s="10"/>
      <c r="R266" s="10"/>
      <c r="S266" s="10"/>
      <c r="T266" s="10"/>
      <c r="U266" s="10"/>
      <c r="V266" s="10"/>
      <c r="W266" s="10"/>
      <c r="X266" s="10"/>
      <c r="Y266" s="10"/>
      <c r="Z266" s="10"/>
      <c r="AA266" s="10"/>
      <c r="AB266" s="10"/>
      <c r="AC266" s="10"/>
      <c r="AD266" s="10"/>
      <c r="AE266" s="10"/>
      <c r="AF266" s="10"/>
      <c r="AG266" s="10"/>
      <c r="AH266" s="540"/>
    </row>
    <row r="267" spans="1:42" ht="18" customHeight="1">
      <c r="A267" s="416"/>
      <c r="B267" s="417"/>
      <c r="C267" s="552"/>
      <c r="D267" s="10" t="s">
        <v>3088</v>
      </c>
      <c r="E267" s="10"/>
      <c r="F267" s="10"/>
      <c r="G267" s="10"/>
      <c r="H267" s="10"/>
      <c r="I267" s="10"/>
      <c r="J267" s="10"/>
      <c r="K267" s="10"/>
      <c r="L267" s="10"/>
      <c r="M267" s="10"/>
      <c r="N267" s="10"/>
      <c r="O267" s="10"/>
      <c r="P267" s="10"/>
      <c r="Q267" s="10"/>
      <c r="R267" s="10"/>
      <c r="S267" s="10"/>
      <c r="T267" s="10"/>
      <c r="U267" s="10"/>
      <c r="V267" s="10"/>
      <c r="W267" s="10"/>
      <c r="X267" s="10"/>
      <c r="Y267" s="10"/>
      <c r="Z267" s="10"/>
      <c r="AA267" s="10"/>
      <c r="AB267" s="10"/>
      <c r="AC267" s="540"/>
    </row>
    <row r="268" spans="1:42" ht="18" customHeight="1">
      <c r="A268" s="416"/>
      <c r="B268" s="417"/>
      <c r="C268" s="552"/>
      <c r="D268" s="10" t="s">
        <v>3089</v>
      </c>
      <c r="E268" s="10"/>
      <c r="F268" s="10"/>
      <c r="G268" s="10"/>
      <c r="H268" s="10"/>
      <c r="I268" s="10"/>
      <c r="J268" s="10"/>
      <c r="K268" s="10"/>
      <c r="L268" s="10"/>
      <c r="M268" s="10"/>
      <c r="N268" s="10"/>
      <c r="O268" s="10"/>
      <c r="P268" s="10"/>
      <c r="Q268" s="10"/>
      <c r="R268" s="10"/>
      <c r="S268" s="10"/>
      <c r="T268" s="10"/>
      <c r="U268" s="10"/>
      <c r="V268" s="10"/>
      <c r="W268" s="10"/>
      <c r="X268" s="10"/>
      <c r="Y268" s="10"/>
      <c r="Z268" s="10"/>
      <c r="AA268" s="10"/>
      <c r="AB268" s="10"/>
      <c r="AC268" s="540"/>
    </row>
    <row r="269" spans="1:42" ht="18" customHeight="1">
      <c r="A269" s="416"/>
      <c r="B269" s="417"/>
      <c r="C269" s="552"/>
      <c r="D269" s="10" t="s">
        <v>3090</v>
      </c>
      <c r="E269" s="10"/>
      <c r="F269" s="10"/>
      <c r="G269" s="10"/>
      <c r="H269" s="10"/>
      <c r="I269" s="10"/>
      <c r="J269" s="10"/>
      <c r="K269" s="10"/>
      <c r="L269" s="10"/>
      <c r="M269" s="10"/>
      <c r="N269" s="10"/>
      <c r="O269" s="10"/>
      <c r="P269" s="10"/>
      <c r="Q269" s="10"/>
      <c r="R269" s="10"/>
      <c r="S269" s="10"/>
      <c r="T269" s="10"/>
      <c r="U269" s="10"/>
      <c r="V269" s="10"/>
      <c r="W269" s="10"/>
      <c r="X269" s="10"/>
      <c r="Y269" s="10"/>
      <c r="Z269" s="10"/>
      <c r="AA269" s="10"/>
      <c r="AB269" s="10"/>
      <c r="AC269" s="540"/>
    </row>
    <row r="270" spans="1:42" ht="18" customHeight="1">
      <c r="A270" s="416"/>
      <c r="B270" s="417"/>
      <c r="C270" s="552"/>
      <c r="D270" s="10" t="s">
        <v>3187</v>
      </c>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c r="AC270" s="540"/>
    </row>
    <row r="271" spans="1:42" ht="18" customHeight="1">
      <c r="A271" s="416"/>
      <c r="B271" s="417"/>
      <c r="C271" s="552"/>
      <c r="D271" s="10" t="s">
        <v>3189</v>
      </c>
      <c r="E271" s="10"/>
      <c r="F271" s="10"/>
      <c r="G271" s="10"/>
      <c r="H271" s="10"/>
      <c r="I271" s="10"/>
      <c r="J271" s="10"/>
      <c r="K271" s="10"/>
      <c r="L271" s="10"/>
      <c r="M271" s="10"/>
      <c r="N271" s="10"/>
      <c r="O271" s="10"/>
      <c r="P271" s="10"/>
      <c r="Q271" s="10"/>
      <c r="R271" s="10"/>
      <c r="S271" s="10"/>
      <c r="T271" s="10"/>
      <c r="U271" s="10"/>
      <c r="V271" s="10"/>
      <c r="W271" s="10"/>
      <c r="X271" s="10"/>
      <c r="Y271" s="10"/>
      <c r="Z271" s="10"/>
      <c r="AA271" s="10"/>
      <c r="AB271" s="10"/>
      <c r="AC271" s="540"/>
    </row>
    <row r="272" spans="1:42" ht="9.9499999999999993" customHeight="1">
      <c r="A272" s="1008"/>
      <c r="B272" s="1009"/>
      <c r="C272" s="1009"/>
      <c r="D272" s="1009"/>
      <c r="E272" s="1009"/>
      <c r="F272" s="1009"/>
      <c r="G272" s="1009"/>
      <c r="H272" s="1010"/>
      <c r="I272" s="1010"/>
      <c r="J272" s="1010"/>
      <c r="K272" s="1010"/>
      <c r="L272" s="1010"/>
      <c r="M272" s="1010"/>
      <c r="N272" s="1010"/>
      <c r="O272" s="1010"/>
      <c r="P272" s="1010"/>
      <c r="Q272" s="1010"/>
      <c r="R272" s="1010"/>
      <c r="S272" s="1010"/>
      <c r="T272" s="1010"/>
      <c r="U272" s="1010"/>
      <c r="V272" s="1010"/>
      <c r="W272" s="1010"/>
      <c r="X272" s="1010"/>
      <c r="Y272" s="1010"/>
      <c r="Z272" s="1010"/>
      <c r="AA272" s="1010"/>
      <c r="AB272" s="1010"/>
      <c r="AC272" s="1010"/>
      <c r="AD272" s="1010"/>
      <c r="AE272" s="1010"/>
      <c r="AF272" s="1010"/>
      <c r="AG272" s="1010"/>
      <c r="AH272" s="1010"/>
      <c r="AI272" s="1011"/>
      <c r="AJ272" s="1011"/>
      <c r="AK272" s="1010"/>
      <c r="AL272" s="1010"/>
      <c r="AM272" s="1010"/>
      <c r="AN272" s="1011"/>
      <c r="AO272" s="1011"/>
      <c r="AP272" s="1011"/>
    </row>
    <row r="273" spans="1:57" ht="9.9499999999999993" customHeight="1">
      <c r="A273" s="416"/>
      <c r="B273" s="417"/>
      <c r="C273" s="417"/>
      <c r="D273" s="417"/>
      <c r="E273" s="417"/>
      <c r="F273" s="417"/>
      <c r="G273" s="417"/>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c r="AH273" s="10"/>
      <c r="AK273" s="10"/>
      <c r="AL273" s="10"/>
      <c r="AM273" s="10"/>
    </row>
    <row r="274" spans="1:57" ht="18" customHeight="1">
      <c r="A274" s="416" t="s">
        <v>113</v>
      </c>
      <c r="B274" s="417" t="s">
        <v>3200</v>
      </c>
      <c r="C274" s="417"/>
      <c r="D274" s="417"/>
      <c r="E274" s="417"/>
      <c r="F274" s="417"/>
      <c r="G274" s="417"/>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540"/>
    </row>
    <row r="275" spans="1:57" ht="18" customHeight="1">
      <c r="A275" s="416"/>
      <c r="B275" s="417"/>
      <c r="C275" s="552"/>
      <c r="D275" s="10" t="s">
        <v>3193</v>
      </c>
      <c r="E275" s="10"/>
      <c r="F275" s="10"/>
      <c r="G275" s="10"/>
      <c r="H275" s="10"/>
      <c r="I275" s="552"/>
      <c r="J275" s="10" t="s">
        <v>3091</v>
      </c>
      <c r="K275" s="10"/>
      <c r="L275" s="10"/>
      <c r="M275" s="10"/>
      <c r="N275" s="10"/>
      <c r="O275" s="10"/>
      <c r="P275" s="552"/>
      <c r="Q275" s="10" t="s">
        <v>3192</v>
      </c>
      <c r="R275" s="10"/>
      <c r="S275" s="10"/>
      <c r="T275" s="10"/>
      <c r="U275" s="10"/>
      <c r="V275" s="552"/>
      <c r="W275" s="10" t="s">
        <v>3145</v>
      </c>
      <c r="X275" s="10"/>
      <c r="Y275" s="10"/>
      <c r="Z275" s="10"/>
      <c r="AA275" s="10"/>
      <c r="AB275" s="10"/>
      <c r="AC275" s="540"/>
    </row>
    <row r="276" spans="1:57" ht="18" customHeight="1">
      <c r="A276" s="416"/>
      <c r="B276" s="417"/>
      <c r="C276" s="552"/>
      <c r="D276" s="10" t="s">
        <v>2122</v>
      </c>
      <c r="E276" s="10"/>
      <c r="F276" s="10"/>
      <c r="G276" s="10"/>
      <c r="H276" s="10"/>
      <c r="I276" s="552"/>
      <c r="J276" s="10" t="s">
        <v>3191</v>
      </c>
      <c r="K276" s="10"/>
      <c r="L276" s="10"/>
      <c r="M276" s="10"/>
      <c r="N276" s="10"/>
      <c r="O276" s="10"/>
      <c r="P276" s="10"/>
      <c r="Q276" s="10"/>
      <c r="R276" s="10"/>
      <c r="S276" s="10"/>
      <c r="T276" s="10"/>
      <c r="U276" s="10"/>
      <c r="V276" s="10"/>
      <c r="W276" s="10"/>
      <c r="X276" s="10"/>
      <c r="Y276" s="10"/>
      <c r="Z276" s="10"/>
      <c r="AA276" s="10"/>
      <c r="AB276" s="10"/>
      <c r="AC276" s="540"/>
    </row>
    <row r="277" spans="1:57" ht="11.25" customHeight="1">
      <c r="C277" s="400"/>
      <c r="D277" s="400"/>
      <c r="E277" s="400"/>
      <c r="F277" s="400"/>
      <c r="G277" s="400"/>
      <c r="H277" s="400"/>
      <c r="I277" s="400"/>
      <c r="J277" s="400"/>
      <c r="K277" s="400"/>
    </row>
    <row r="278" spans="1:57" ht="18" customHeight="1">
      <c r="A278" s="426" t="s">
        <v>114</v>
      </c>
      <c r="B278" s="427" t="s">
        <v>3092</v>
      </c>
      <c r="C278" s="428"/>
      <c r="D278" s="428"/>
      <c r="E278" s="428"/>
      <c r="F278" s="428"/>
      <c r="G278" s="428"/>
      <c r="H278" s="428"/>
      <c r="I278" s="428"/>
      <c r="J278" s="428"/>
      <c r="K278" s="428"/>
      <c r="L278" s="428"/>
      <c r="M278" s="428"/>
      <c r="N278" s="428"/>
      <c r="O278" s="428"/>
      <c r="P278" s="428"/>
      <c r="Q278" s="428"/>
      <c r="R278" s="428"/>
      <c r="S278" s="428"/>
      <c r="T278" s="428"/>
      <c r="U278" s="428"/>
      <c r="V278" s="428"/>
      <c r="W278" s="428"/>
      <c r="X278" s="428"/>
      <c r="Y278" s="428"/>
      <c r="Z278" s="428"/>
      <c r="AA278" s="428"/>
      <c r="AB278" s="428"/>
      <c r="AC278" s="428"/>
      <c r="AD278" s="414"/>
      <c r="AE278" s="414"/>
      <c r="AF278" s="414"/>
      <c r="AG278" s="414"/>
      <c r="AH278" s="414"/>
      <c r="AI278" s="414"/>
      <c r="AJ278" s="428"/>
      <c r="AK278" s="414"/>
      <c r="AL278" s="414"/>
      <c r="AM278" s="414"/>
      <c r="AN278" s="414"/>
      <c r="AO278" s="414"/>
      <c r="AP278" s="414"/>
    </row>
    <row r="279" spans="1:57" ht="18" customHeight="1">
      <c r="B279" s="406" t="s">
        <v>2961</v>
      </c>
      <c r="C279" s="10"/>
      <c r="D279" s="1353"/>
      <c r="E279" s="1353"/>
      <c r="F279" s="1353"/>
      <c r="G279" s="1353"/>
      <c r="H279" s="446"/>
      <c r="I279" s="10"/>
      <c r="J279" s="10"/>
      <c r="K279" s="10"/>
      <c r="L279" s="10"/>
      <c r="M279" s="10"/>
      <c r="N279" s="10"/>
      <c r="O279" s="10"/>
      <c r="P279" s="10"/>
      <c r="Q279" s="10"/>
      <c r="R279" s="10"/>
      <c r="S279" s="10"/>
      <c r="T279" s="10"/>
      <c r="U279" s="10"/>
      <c r="V279" s="10"/>
      <c r="W279" s="10"/>
      <c r="X279" s="10"/>
      <c r="Y279" s="10"/>
      <c r="Z279" s="10"/>
      <c r="AA279" s="10"/>
      <c r="AD279" s="430" t="s">
        <v>104</v>
      </c>
      <c r="AE279" s="10"/>
    </row>
    <row r="280" spans="1:57" ht="18" customHeight="1">
      <c r="B280" s="406" t="s">
        <v>2962</v>
      </c>
      <c r="C280" s="10"/>
      <c r="D280" s="1353"/>
      <c r="E280" s="1353"/>
      <c r="F280" s="1353"/>
      <c r="G280" s="1353"/>
      <c r="H280" s="446"/>
      <c r="I280" s="10"/>
      <c r="J280" s="10"/>
      <c r="K280" s="10"/>
      <c r="L280" s="10"/>
      <c r="M280" s="10"/>
      <c r="N280" s="10"/>
      <c r="O280" s="10"/>
      <c r="P280" s="10"/>
      <c r="Q280" s="10"/>
      <c r="R280" s="10"/>
      <c r="S280" s="10"/>
      <c r="T280" s="10"/>
      <c r="U280" s="10"/>
      <c r="V280" s="10"/>
      <c r="W280" s="10"/>
      <c r="X280" s="10"/>
      <c r="Y280" s="10"/>
      <c r="Z280" s="10"/>
      <c r="AA280" s="10"/>
      <c r="AE280" s="419" t="s">
        <v>103</v>
      </c>
      <c r="AF280" s="419"/>
      <c r="AG280" s="419"/>
      <c r="AH280" s="419"/>
      <c r="AI280" s="10"/>
      <c r="AJ280" s="1261"/>
      <c r="AK280" s="1309"/>
      <c r="AL280" s="1309"/>
      <c r="AM280" s="1309"/>
      <c r="AN280" s="1309"/>
      <c r="AO280" s="1309"/>
      <c r="AP280" s="1309"/>
      <c r="AQ280" s="1309"/>
      <c r="AR280" s="1309"/>
      <c r="AS280" s="1309"/>
      <c r="AT280" s="1309"/>
      <c r="AU280" s="1309"/>
      <c r="AV280" s="1309"/>
      <c r="AW280" s="1309"/>
      <c r="AX280" s="1309"/>
      <c r="AY280" s="1309"/>
      <c r="AZ280" s="1309"/>
      <c r="BA280" s="1309"/>
      <c r="BB280" s="1309"/>
      <c r="BC280" s="1309"/>
      <c r="BD280" s="1309"/>
      <c r="BE280" s="1309"/>
    </row>
    <row r="281" spans="1:57" ht="18" customHeight="1">
      <c r="B281" s="406" t="s">
        <v>2963</v>
      </c>
      <c r="C281" s="10"/>
      <c r="D281" s="1353"/>
      <c r="E281" s="1353"/>
      <c r="F281" s="1353"/>
      <c r="G281" s="1353"/>
      <c r="H281" s="446"/>
      <c r="I281" s="10"/>
      <c r="J281" s="10"/>
      <c r="K281" s="10"/>
      <c r="L281" s="10"/>
      <c r="M281" s="10"/>
      <c r="N281" s="10"/>
      <c r="O281" s="10"/>
      <c r="P281" s="10"/>
      <c r="Q281" s="10"/>
      <c r="R281" s="10"/>
      <c r="S281" s="10"/>
      <c r="T281" s="10"/>
      <c r="U281" s="10"/>
      <c r="V281" s="10"/>
      <c r="W281" s="10"/>
      <c r="X281" s="10"/>
      <c r="Y281" s="10"/>
      <c r="Z281" s="10"/>
      <c r="AA281" s="10"/>
      <c r="AE281" s="406" t="s">
        <v>102</v>
      </c>
      <c r="AF281" s="10"/>
      <c r="AG281" s="10"/>
      <c r="AH281" s="10"/>
      <c r="AJ281" s="1261"/>
      <c r="AK281" s="1309"/>
      <c r="AL281" s="1309"/>
      <c r="AM281" s="1309"/>
      <c r="AN281" s="1309"/>
      <c r="AO281" s="1309"/>
      <c r="AP281" s="1309"/>
      <c r="AQ281" s="1309"/>
      <c r="AR281" s="1309"/>
      <c r="AS281" s="1309"/>
      <c r="AT281" s="1309"/>
      <c r="AU281" s="1309"/>
      <c r="AV281" s="1309"/>
      <c r="AW281" s="1309"/>
      <c r="AX281" s="1309"/>
      <c r="AY281" s="1309"/>
      <c r="AZ281" s="1309"/>
      <c r="BA281" s="1309"/>
      <c r="BB281" s="1309"/>
      <c r="BC281" s="1309"/>
      <c r="BD281" s="1309"/>
      <c r="BE281" s="1309"/>
    </row>
    <row r="282" spans="1:57" ht="18" customHeight="1">
      <c r="B282" s="406" t="s">
        <v>2964</v>
      </c>
      <c r="C282" s="10"/>
      <c r="D282" s="1353"/>
      <c r="E282" s="1353"/>
      <c r="F282" s="1353"/>
      <c r="G282" s="1353"/>
      <c r="H282" s="446"/>
      <c r="I282" s="10"/>
      <c r="J282" s="10"/>
      <c r="K282" s="10"/>
      <c r="L282" s="10"/>
      <c r="M282" s="10"/>
      <c r="N282" s="10"/>
      <c r="O282" s="10"/>
      <c r="P282" s="10"/>
      <c r="Q282" s="10"/>
      <c r="R282" s="10"/>
      <c r="S282" s="10"/>
      <c r="T282" s="10"/>
      <c r="U282" s="10"/>
      <c r="V282" s="10"/>
      <c r="W282" s="10"/>
      <c r="X282" s="10"/>
      <c r="Y282" s="10"/>
      <c r="Z282" s="10"/>
      <c r="AA282" s="10"/>
      <c r="AE282" s="406" t="s">
        <v>101</v>
      </c>
      <c r="AF282" s="10"/>
      <c r="AG282" s="10"/>
      <c r="AH282" s="10"/>
      <c r="AI282" s="10"/>
      <c r="AJ282" s="1261"/>
      <c r="AK282" s="1261"/>
      <c r="AL282" s="1261"/>
      <c r="AM282" s="1261"/>
      <c r="AN282" s="1261"/>
      <c r="AO282" s="1261"/>
      <c r="AP282" s="1261"/>
      <c r="AQ282" s="1261"/>
    </row>
    <row r="283" spans="1:57" ht="11.25" customHeight="1">
      <c r="B283" s="406"/>
      <c r="C283" s="10"/>
      <c r="D283" s="10"/>
      <c r="E283" s="10"/>
      <c r="F283" s="465"/>
      <c r="G283" s="465"/>
      <c r="H283" s="465"/>
      <c r="I283" s="465"/>
      <c r="J283" s="446"/>
      <c r="K283" s="10"/>
      <c r="L283" s="10"/>
      <c r="M283" s="10"/>
      <c r="N283" s="10"/>
      <c r="O283" s="10"/>
      <c r="P283" s="10"/>
      <c r="Q283" s="10"/>
      <c r="R283" s="10"/>
      <c r="S283" s="10"/>
      <c r="T283" s="10"/>
      <c r="U283" s="10"/>
      <c r="V283" s="10"/>
      <c r="W283" s="10"/>
      <c r="X283" s="10"/>
      <c r="Y283" s="10"/>
      <c r="Z283" s="10"/>
      <c r="AA283" s="10"/>
      <c r="AB283" s="10"/>
      <c r="AC283" s="10"/>
      <c r="AJ283" s="411"/>
      <c r="AK283" s="411"/>
      <c r="AL283" s="411"/>
      <c r="AM283" s="411"/>
      <c r="AN283" s="411"/>
      <c r="AO283" s="411"/>
      <c r="AP283" s="411"/>
    </row>
    <row r="284" spans="1:57" ht="18" customHeight="1">
      <c r="A284" s="426" t="s">
        <v>114</v>
      </c>
      <c r="B284" s="427" t="s">
        <v>3093</v>
      </c>
      <c r="C284" s="428"/>
      <c r="D284" s="428"/>
      <c r="E284" s="428"/>
      <c r="F284" s="428"/>
      <c r="G284" s="428"/>
      <c r="H284" s="428"/>
      <c r="I284" s="428"/>
      <c r="J284" s="428"/>
      <c r="K284" s="428"/>
      <c r="L284" s="428"/>
      <c r="M284" s="428"/>
      <c r="N284" s="428"/>
      <c r="O284" s="428"/>
      <c r="P284" s="428"/>
      <c r="Q284" s="428"/>
      <c r="R284" s="428"/>
      <c r="S284" s="428"/>
      <c r="T284" s="428"/>
      <c r="U284" s="428"/>
      <c r="V284" s="428"/>
      <c r="W284" s="428"/>
      <c r="X284" s="428"/>
      <c r="Y284" s="428"/>
      <c r="Z284" s="428"/>
      <c r="AA284" s="428"/>
      <c r="AB284" s="428"/>
      <c r="AC284" s="428"/>
      <c r="AD284" s="414"/>
      <c r="AE284" s="414"/>
      <c r="AF284" s="414"/>
      <c r="AG284" s="414"/>
      <c r="AH284" s="414"/>
      <c r="AI284" s="414"/>
    </row>
    <row r="285" spans="1:57" ht="18" customHeight="1">
      <c r="B285" s="406" t="s">
        <v>2956</v>
      </c>
      <c r="C285" s="10"/>
      <c r="D285" s="1416"/>
      <c r="E285" s="1417"/>
      <c r="F285" s="1417"/>
      <c r="G285" s="1418"/>
      <c r="H285" s="446" t="s">
        <v>121</v>
      </c>
      <c r="I285" s="10"/>
      <c r="J285" s="10"/>
      <c r="K285" s="10"/>
      <c r="L285" s="10"/>
      <c r="M285" s="10"/>
      <c r="N285" s="10"/>
      <c r="O285" s="10"/>
      <c r="P285" s="10"/>
      <c r="Q285" s="10"/>
      <c r="R285" s="10"/>
      <c r="S285" s="10"/>
      <c r="T285" s="10"/>
      <c r="U285" s="10"/>
      <c r="V285" s="10"/>
      <c r="W285" s="10"/>
      <c r="X285" s="10"/>
      <c r="Y285" s="10"/>
      <c r="Z285" s="10"/>
      <c r="AA285" s="10"/>
      <c r="AB285" s="10"/>
      <c r="AC285" s="10"/>
    </row>
    <row r="286" spans="1:57" ht="18" customHeight="1">
      <c r="B286" s="406" t="s">
        <v>2965</v>
      </c>
      <c r="C286" s="10"/>
      <c r="D286" s="1416"/>
      <c r="E286" s="1417"/>
      <c r="F286" s="1417"/>
      <c r="G286" s="1418"/>
      <c r="H286" s="446" t="s">
        <v>121</v>
      </c>
      <c r="I286" s="10"/>
      <c r="J286" s="10"/>
      <c r="K286" s="10"/>
      <c r="L286" s="10"/>
      <c r="M286" s="10"/>
      <c r="N286" s="10"/>
      <c r="O286" s="10"/>
      <c r="P286" s="10"/>
      <c r="Q286" s="10"/>
      <c r="R286" s="10"/>
      <c r="S286" s="10"/>
      <c r="T286" s="10"/>
      <c r="U286" s="10"/>
      <c r="V286" s="10"/>
      <c r="W286" s="10"/>
      <c r="X286" s="10"/>
      <c r="Y286" s="10"/>
      <c r="Z286" s="10"/>
      <c r="AA286" s="10"/>
      <c r="AB286" s="10"/>
      <c r="AC286" s="10"/>
    </row>
    <row r="287" spans="1:57" ht="7.5" customHeight="1">
      <c r="B287" s="406"/>
      <c r="C287" s="10"/>
      <c r="D287" s="466"/>
      <c r="E287" s="466"/>
      <c r="F287" s="466"/>
      <c r="G287" s="466"/>
      <c r="H287" s="446"/>
      <c r="I287" s="10"/>
      <c r="J287" s="10"/>
      <c r="K287" s="10"/>
      <c r="L287" s="10"/>
      <c r="M287" s="10"/>
      <c r="N287" s="10"/>
      <c r="O287" s="10"/>
      <c r="P287" s="10"/>
      <c r="Q287" s="10"/>
      <c r="R287" s="10"/>
      <c r="S287" s="10"/>
      <c r="T287" s="10"/>
      <c r="U287" s="10"/>
      <c r="V287" s="10"/>
      <c r="W287" s="10"/>
      <c r="X287" s="10"/>
      <c r="Y287" s="10"/>
      <c r="Z287" s="10"/>
      <c r="AA287" s="10"/>
      <c r="AB287" s="10"/>
      <c r="AC287" s="10"/>
    </row>
    <row r="288" spans="1:57" ht="18" customHeight="1">
      <c r="A288" s="416" t="s">
        <v>114</v>
      </c>
      <c r="B288" s="417" t="s">
        <v>3094</v>
      </c>
      <c r="C288" s="10"/>
      <c r="D288" s="1300"/>
      <c r="E288" s="1301"/>
      <c r="F288" s="1301"/>
      <c r="G288" s="1301"/>
      <c r="H288" s="1301"/>
      <c r="I288" s="1301"/>
      <c r="J288" s="1301"/>
      <c r="K288" s="1301"/>
      <c r="L288" s="1301"/>
      <c r="M288" s="1301"/>
      <c r="N288" s="1301"/>
      <c r="O288" s="1301"/>
      <c r="P288" s="1301"/>
      <c r="Q288" s="1301"/>
      <c r="R288" s="1301"/>
      <c r="S288" s="1301"/>
      <c r="T288" s="1301"/>
      <c r="U288" s="1301"/>
      <c r="V288" s="1301"/>
      <c r="W288" s="1301"/>
      <c r="X288" s="1301"/>
      <c r="Y288" s="1301"/>
      <c r="Z288" s="1301"/>
      <c r="AA288" s="1301"/>
      <c r="AB288" s="1301"/>
      <c r="AC288" s="1302"/>
    </row>
    <row r="289" spans="1:42" ht="11.25" customHeight="1">
      <c r="A289" s="416"/>
      <c r="B289" s="417"/>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J289" s="411"/>
      <c r="AK289" s="411"/>
      <c r="AL289" s="411"/>
      <c r="AM289" s="411"/>
      <c r="AN289" s="411"/>
      <c r="AO289" s="411"/>
      <c r="AP289" s="411"/>
    </row>
    <row r="290" spans="1:42" ht="18" customHeight="1">
      <c r="A290" s="426" t="s">
        <v>114</v>
      </c>
      <c r="B290" s="427" t="s">
        <v>3095</v>
      </c>
      <c r="C290" s="428"/>
      <c r="D290" s="428"/>
      <c r="E290" s="428"/>
      <c r="F290" s="428"/>
      <c r="G290" s="428"/>
      <c r="H290" s="428"/>
      <c r="I290" s="428"/>
      <c r="J290" s="428"/>
      <c r="K290" s="428"/>
      <c r="L290" s="428"/>
      <c r="M290" s="428"/>
      <c r="N290" s="428"/>
      <c r="O290" s="428"/>
      <c r="P290" s="428"/>
      <c r="Q290" s="428"/>
      <c r="R290" s="428"/>
      <c r="S290" s="428"/>
      <c r="T290" s="428"/>
      <c r="U290" s="428"/>
      <c r="V290" s="428"/>
      <c r="W290" s="428"/>
      <c r="X290" s="428"/>
      <c r="Y290" s="428"/>
      <c r="Z290" s="428"/>
      <c r="AA290" s="428"/>
      <c r="AB290" s="428"/>
      <c r="AC290" s="428"/>
      <c r="AD290" s="414"/>
      <c r="AE290" s="414"/>
      <c r="AF290" s="414"/>
      <c r="AG290" s="414"/>
      <c r="AH290" s="414"/>
      <c r="AI290" s="414"/>
    </row>
    <row r="291" spans="1:42" ht="18" customHeight="1">
      <c r="A291" s="416"/>
      <c r="B291" s="3" t="s">
        <v>2377</v>
      </c>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row>
    <row r="292" spans="1:42" ht="18" customHeight="1">
      <c r="B292" s="402"/>
      <c r="C292" s="10"/>
      <c r="D292" s="10"/>
      <c r="E292" s="10"/>
      <c r="F292" s="10"/>
      <c r="G292" s="10"/>
      <c r="H292" s="10"/>
      <c r="I292" s="10"/>
      <c r="J292" s="10"/>
      <c r="K292" s="10"/>
      <c r="L292" s="10"/>
      <c r="M292" s="10"/>
      <c r="N292" s="10"/>
      <c r="O292" s="10"/>
      <c r="P292" s="10"/>
      <c r="Q292" s="10"/>
      <c r="R292" s="10"/>
      <c r="S292" s="10"/>
      <c r="T292" s="443"/>
      <c r="U292" s="445" t="s">
        <v>120</v>
      </c>
      <c r="V292" s="445"/>
      <c r="W292" s="443"/>
      <c r="X292" s="445" t="s">
        <v>119</v>
      </c>
      <c r="Y292" s="10"/>
      <c r="Z292" s="10"/>
      <c r="AA292" s="1451" t="s">
        <v>2179</v>
      </c>
      <c r="AB292" s="1451"/>
      <c r="AC292" s="1451"/>
      <c r="AD292" s="1451"/>
      <c r="AE292" s="1451"/>
      <c r="AF292" s="1451"/>
      <c r="AG292" s="1451"/>
      <c r="AH292" s="1451"/>
      <c r="AI292" s="1451"/>
      <c r="AJ292" s="1451"/>
      <c r="AK292" s="553"/>
      <c r="AL292" s="553"/>
      <c r="AM292" s="553"/>
    </row>
    <row r="293" spans="1:42" ht="9.9499999999999993" customHeight="1">
      <c r="B293" s="406"/>
      <c r="C293" s="10"/>
      <c r="D293" s="10"/>
      <c r="E293" s="10"/>
      <c r="F293" s="10"/>
      <c r="G293" s="10"/>
      <c r="H293" s="10"/>
      <c r="I293" s="10"/>
      <c r="J293" s="10"/>
      <c r="K293" s="10"/>
      <c r="L293" s="10"/>
      <c r="M293" s="10"/>
      <c r="N293" s="10"/>
      <c r="O293" s="10"/>
      <c r="P293" s="10"/>
      <c r="Q293" s="10"/>
      <c r="R293" s="10"/>
      <c r="S293" s="10"/>
      <c r="T293" s="446"/>
      <c r="U293" s="10"/>
      <c r="V293" s="10"/>
      <c r="W293" s="446"/>
      <c r="X293" s="10"/>
      <c r="Y293" s="10"/>
      <c r="Z293" s="10"/>
      <c r="AA293" s="1451"/>
      <c r="AB293" s="1451"/>
      <c r="AC293" s="1451"/>
      <c r="AD293" s="1451"/>
      <c r="AE293" s="1451"/>
      <c r="AF293" s="1451"/>
      <c r="AG293" s="1451"/>
      <c r="AH293" s="1451"/>
      <c r="AI293" s="1451"/>
      <c r="AJ293" s="1451"/>
      <c r="AK293" s="553"/>
      <c r="AL293" s="553"/>
      <c r="AM293" s="553"/>
    </row>
    <row r="294" spans="1:42" ht="18" customHeight="1">
      <c r="B294" s="406" t="s">
        <v>3648</v>
      </c>
      <c r="C294" s="10"/>
      <c r="D294" s="10"/>
      <c r="E294" s="10"/>
      <c r="F294" s="10"/>
      <c r="G294" s="10"/>
      <c r="H294" s="10"/>
      <c r="I294" s="10"/>
      <c r="J294" s="10"/>
      <c r="K294" s="10"/>
      <c r="L294" s="10"/>
      <c r="M294" s="10"/>
      <c r="N294" s="10"/>
      <c r="O294" s="10"/>
      <c r="P294" s="10"/>
      <c r="Q294" s="10"/>
      <c r="R294" s="10"/>
      <c r="S294" s="10"/>
      <c r="T294" s="443"/>
      <c r="U294" s="445" t="s">
        <v>88</v>
      </c>
      <c r="V294" s="445"/>
      <c r="W294" s="443"/>
      <c r="X294" s="445" t="s">
        <v>119</v>
      </c>
      <c r="Y294" s="10"/>
      <c r="Z294" s="553"/>
      <c r="AA294" s="1451"/>
      <c r="AB294" s="1451"/>
      <c r="AC294" s="1451"/>
      <c r="AD294" s="1451"/>
      <c r="AE294" s="1451"/>
      <c r="AF294" s="1451"/>
      <c r="AG294" s="1451"/>
      <c r="AH294" s="1451"/>
      <c r="AI294" s="1451"/>
      <c r="AJ294" s="1451"/>
      <c r="AK294" s="553"/>
      <c r="AL294" s="553"/>
    </row>
    <row r="295" spans="1:42" ht="18" customHeight="1">
      <c r="B295" s="406" t="s">
        <v>3649</v>
      </c>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c r="AB295" s="10"/>
      <c r="AC295" s="10"/>
    </row>
    <row r="296" spans="1:42" ht="18" customHeight="1">
      <c r="B296" s="406"/>
      <c r="C296" s="10"/>
      <c r="D296" s="10"/>
      <c r="E296" s="10"/>
      <c r="F296" s="10"/>
      <c r="G296" s="10"/>
      <c r="H296" s="10"/>
      <c r="I296" s="10"/>
      <c r="J296" s="10"/>
      <c r="K296" s="10"/>
      <c r="L296" s="10"/>
      <c r="M296" s="10"/>
      <c r="N296" s="10"/>
      <c r="O296" s="10"/>
      <c r="P296" s="446" t="s">
        <v>118</v>
      </c>
      <c r="Q296" s="1273"/>
      <c r="R296" s="1274"/>
      <c r="S296" s="1274"/>
      <c r="T296" s="1274"/>
      <c r="U296" s="1274"/>
      <c r="V296" s="1274"/>
      <c r="W296" s="1274"/>
      <c r="X296" s="1274"/>
      <c r="Y296" s="1274"/>
      <c r="Z296" s="1274"/>
      <c r="AA296" s="1274"/>
      <c r="AB296" s="1275"/>
      <c r="AC296" s="446" t="s">
        <v>117</v>
      </c>
    </row>
    <row r="297" spans="1:42" ht="18" customHeight="1">
      <c r="B297" s="406" t="s">
        <v>3650</v>
      </c>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row>
    <row r="298" spans="1:42" ht="18" customHeight="1">
      <c r="B298" s="406"/>
      <c r="C298" s="10"/>
      <c r="D298" s="10"/>
      <c r="E298" s="10"/>
      <c r="F298" s="10"/>
      <c r="G298" s="10"/>
      <c r="H298" s="10"/>
      <c r="I298" s="10"/>
      <c r="J298" s="10"/>
      <c r="K298" s="10"/>
      <c r="L298" s="10"/>
      <c r="M298" s="10"/>
      <c r="N298" s="10"/>
      <c r="O298" s="10"/>
      <c r="P298" s="446" t="s">
        <v>118</v>
      </c>
      <c r="Q298" s="1273"/>
      <c r="R298" s="1274"/>
      <c r="S298" s="1274"/>
      <c r="T298" s="1274"/>
      <c r="U298" s="1274"/>
      <c r="V298" s="1274"/>
      <c r="W298" s="1274"/>
      <c r="X298" s="1274"/>
      <c r="Y298" s="1274"/>
      <c r="Z298" s="1274"/>
      <c r="AA298" s="1274"/>
      <c r="AB298" s="1275"/>
      <c r="AC298" s="446" t="s">
        <v>117</v>
      </c>
    </row>
    <row r="299" spans="1:42" ht="9.9499999999999993" customHeight="1">
      <c r="B299" s="406"/>
      <c r="C299" s="10"/>
      <c r="D299" s="10"/>
      <c r="E299" s="10"/>
      <c r="F299" s="10"/>
      <c r="G299" s="10"/>
      <c r="H299" s="10"/>
      <c r="I299" s="10"/>
      <c r="J299" s="10"/>
      <c r="K299" s="10"/>
      <c r="L299" s="10"/>
      <c r="M299" s="10"/>
      <c r="N299" s="10"/>
      <c r="O299" s="10"/>
      <c r="P299" s="10"/>
      <c r="Q299" s="10"/>
      <c r="R299" s="10"/>
      <c r="S299" s="10"/>
      <c r="T299" s="446"/>
      <c r="U299" s="10"/>
      <c r="V299" s="10"/>
      <c r="W299" s="446"/>
      <c r="X299" s="10"/>
      <c r="Y299" s="10"/>
      <c r="Z299" s="10"/>
      <c r="AA299" s="736"/>
      <c r="AB299" s="736"/>
      <c r="AC299" s="446"/>
      <c r="AK299" s="553"/>
      <c r="AL299" s="553"/>
      <c r="AM299" s="553"/>
    </row>
    <row r="300" spans="1:42" ht="18" customHeight="1">
      <c r="B300" s="406" t="s">
        <v>2970</v>
      </c>
      <c r="C300" s="406"/>
      <c r="D300" s="406"/>
      <c r="E300" s="406"/>
      <c r="F300" s="406"/>
      <c r="G300" s="406"/>
      <c r="H300" s="406"/>
      <c r="I300" s="406"/>
      <c r="J300" s="406"/>
      <c r="K300" s="406"/>
      <c r="L300" s="10"/>
      <c r="M300" s="10"/>
      <c r="N300" s="10"/>
      <c r="O300" s="10"/>
      <c r="P300" s="10"/>
      <c r="Q300" s="552"/>
      <c r="R300" s="406" t="s">
        <v>2547</v>
      </c>
      <c r="S300" s="10"/>
      <c r="T300" s="10"/>
      <c r="U300" s="10"/>
      <c r="V300" s="10"/>
      <c r="W300" s="10"/>
      <c r="X300" s="10"/>
      <c r="Y300" s="446"/>
      <c r="Z300" s="550"/>
      <c r="AA300" s="550"/>
      <c r="AB300" s="550"/>
      <c r="AC300" s="550"/>
      <c r="AD300" s="550"/>
      <c r="AE300" s="550"/>
      <c r="AF300" s="550"/>
      <c r="AG300" s="550"/>
      <c r="AH300" s="550"/>
      <c r="AI300" s="550"/>
      <c r="AJ300" s="550"/>
      <c r="AK300" s="550"/>
      <c r="AL300" s="446"/>
    </row>
    <row r="301" spans="1:42" ht="18" customHeight="1">
      <c r="B301" s="406"/>
      <c r="C301" s="406"/>
      <c r="G301" s="10"/>
      <c r="H301" s="10"/>
      <c r="I301" s="10"/>
      <c r="J301" s="10"/>
      <c r="K301" s="10"/>
      <c r="L301" s="10"/>
      <c r="M301" s="10"/>
      <c r="N301" s="10"/>
      <c r="O301" s="10"/>
      <c r="P301" s="446"/>
      <c r="Q301" s="552"/>
      <c r="R301" s="406" t="s">
        <v>2548</v>
      </c>
      <c r="S301" s="550"/>
      <c r="T301" s="550"/>
      <c r="U301" s="550"/>
      <c r="V301" s="550"/>
      <c r="W301" s="550"/>
      <c r="X301" s="550"/>
      <c r="Y301" s="550"/>
      <c r="Z301" s="550"/>
      <c r="AA301" s="550"/>
      <c r="AB301" s="550"/>
      <c r="AC301" s="446"/>
    </row>
    <row r="302" spans="1:42" ht="9" customHeight="1">
      <c r="B302" s="406"/>
      <c r="C302" s="406"/>
      <c r="G302" s="10"/>
      <c r="H302" s="10"/>
      <c r="I302" s="10"/>
      <c r="J302" s="10"/>
      <c r="K302" s="10"/>
      <c r="L302" s="10"/>
      <c r="M302" s="10"/>
      <c r="N302" s="10"/>
      <c r="O302" s="10"/>
      <c r="P302" s="446"/>
      <c r="Q302" s="550"/>
      <c r="R302" s="550"/>
      <c r="S302" s="550"/>
      <c r="T302" s="550"/>
      <c r="U302" s="550"/>
      <c r="V302" s="550"/>
      <c r="W302" s="550"/>
      <c r="X302" s="550"/>
      <c r="Y302" s="550"/>
      <c r="Z302" s="550"/>
      <c r="AA302" s="550"/>
      <c r="AB302" s="550"/>
      <c r="AC302" s="446"/>
    </row>
    <row r="303" spans="1:42" ht="18" customHeight="1">
      <c r="B303" s="406" t="s">
        <v>2971</v>
      </c>
      <c r="C303" s="10"/>
      <c r="D303" s="10"/>
      <c r="E303" s="10"/>
      <c r="F303" s="10"/>
      <c r="G303" s="10"/>
      <c r="H303" s="10"/>
      <c r="I303" s="10"/>
      <c r="J303" s="10"/>
      <c r="K303" s="10"/>
      <c r="L303" s="10"/>
      <c r="M303" s="10"/>
      <c r="N303" s="10"/>
      <c r="O303" s="10"/>
      <c r="P303" s="10"/>
      <c r="Q303" s="10"/>
      <c r="R303" s="10"/>
      <c r="S303" s="10"/>
      <c r="T303" s="446"/>
      <c r="U303" s="10"/>
      <c r="V303" s="10"/>
      <c r="W303" s="10"/>
      <c r="X303" s="10"/>
      <c r="Y303" s="10"/>
      <c r="Z303" s="10"/>
      <c r="AA303" s="10"/>
      <c r="AB303" s="10"/>
      <c r="AC303" s="446"/>
    </row>
    <row r="304" spans="1:42" ht="18" customHeight="1">
      <c r="B304" s="406"/>
      <c r="C304" s="10"/>
      <c r="D304" s="10"/>
      <c r="E304" s="10"/>
      <c r="F304" s="10"/>
      <c r="G304" s="10"/>
      <c r="H304" s="10"/>
      <c r="I304" s="10"/>
      <c r="J304" s="10"/>
      <c r="K304" s="10"/>
      <c r="L304" s="10"/>
      <c r="M304" s="10"/>
      <c r="N304" s="10"/>
      <c r="O304" s="10"/>
      <c r="P304" s="10" t="s">
        <v>116</v>
      </c>
      <c r="Q304" s="1273"/>
      <c r="R304" s="1274"/>
      <c r="S304" s="1274"/>
      <c r="T304" s="1274"/>
      <c r="U304" s="1274"/>
      <c r="V304" s="1274"/>
      <c r="W304" s="1274"/>
      <c r="X304" s="1274"/>
      <c r="Y304" s="1446"/>
      <c r="Z304" s="1446"/>
      <c r="AA304" s="1446"/>
      <c r="AB304" s="1447"/>
      <c r="AC304" s="446" t="s">
        <v>115</v>
      </c>
    </row>
    <row r="305" spans="1:59" ht="11.25" customHeight="1">
      <c r="B305" s="406"/>
      <c r="C305" s="10"/>
      <c r="D305" s="10"/>
      <c r="E305" s="10"/>
      <c r="F305" s="10"/>
      <c r="G305" s="10"/>
      <c r="H305" s="10"/>
      <c r="I305" s="10"/>
      <c r="J305" s="10"/>
      <c r="K305" s="10"/>
      <c r="L305" s="10"/>
      <c r="M305" s="10"/>
      <c r="N305" s="10"/>
      <c r="O305" s="10"/>
      <c r="P305" s="10"/>
      <c r="Q305" s="446"/>
      <c r="R305" s="446"/>
      <c r="S305" s="446"/>
      <c r="T305" s="446"/>
      <c r="U305" s="446"/>
      <c r="V305" s="446"/>
      <c r="W305" s="446"/>
      <c r="X305" s="446"/>
      <c r="Y305" s="446"/>
      <c r="Z305" s="446"/>
      <c r="AA305" s="446"/>
      <c r="AB305" s="446"/>
      <c r="AC305" s="446"/>
      <c r="AJ305" s="411"/>
      <c r="AK305" s="411"/>
      <c r="AL305" s="411"/>
      <c r="AM305" s="411"/>
      <c r="AN305" s="411"/>
      <c r="AO305" s="411"/>
      <c r="AP305" s="411"/>
    </row>
    <row r="306" spans="1:59" ht="18" customHeight="1">
      <c r="A306" s="426" t="s">
        <v>114</v>
      </c>
      <c r="B306" s="427" t="s">
        <v>3096</v>
      </c>
      <c r="C306" s="428"/>
      <c r="D306" s="428"/>
      <c r="E306" s="428"/>
      <c r="F306" s="428"/>
      <c r="G306" s="428"/>
      <c r="H306" s="428"/>
      <c r="I306" s="428"/>
      <c r="J306" s="428"/>
      <c r="K306" s="428"/>
      <c r="L306" s="428"/>
      <c r="M306" s="428"/>
      <c r="N306" s="428"/>
      <c r="O306" s="428"/>
      <c r="P306" s="428"/>
      <c r="Q306" s="428"/>
      <c r="R306" s="428"/>
      <c r="S306" s="428"/>
      <c r="T306" s="428"/>
      <c r="U306" s="428"/>
      <c r="V306" s="428"/>
      <c r="W306" s="428"/>
      <c r="X306" s="428"/>
      <c r="Y306" s="428"/>
      <c r="Z306" s="428"/>
      <c r="AA306" s="428"/>
      <c r="AB306" s="428"/>
      <c r="AC306" s="428"/>
      <c r="AD306" s="414"/>
      <c r="AE306" s="414"/>
      <c r="AF306" s="414"/>
      <c r="AG306" s="414"/>
      <c r="AH306" s="414"/>
      <c r="AI306" s="414"/>
    </row>
    <row r="307" spans="1:59" ht="17.25" customHeight="1">
      <c r="B307" s="406" t="s">
        <v>3651</v>
      </c>
      <c r="C307" s="10"/>
      <c r="D307" s="10"/>
      <c r="E307" s="10"/>
      <c r="F307" s="10"/>
      <c r="G307" s="10"/>
      <c r="H307" s="10"/>
      <c r="I307" s="446" t="s">
        <v>75</v>
      </c>
      <c r="J307" s="1268" t="s">
        <v>111</v>
      </c>
      <c r="K307" s="1268"/>
      <c r="L307" s="1268"/>
      <c r="M307" s="1268"/>
      <c r="N307" s="1268"/>
      <c r="O307" s="446" t="s">
        <v>74</v>
      </c>
      <c r="P307" s="1268" t="s">
        <v>110</v>
      </c>
      <c r="Q307" s="1268"/>
      <c r="R307" s="1268"/>
      <c r="S307" s="1268"/>
      <c r="T307" s="1268"/>
      <c r="U307" s="446" t="s">
        <v>74</v>
      </c>
      <c r="V307" s="1268" t="s">
        <v>109</v>
      </c>
      <c r="W307" s="1268"/>
      <c r="X307" s="1268"/>
      <c r="Y307" s="1268"/>
      <c r="Z307" s="1268"/>
      <c r="AA307" s="446" t="s">
        <v>107</v>
      </c>
      <c r="AB307" s="10"/>
      <c r="AC307" s="10"/>
    </row>
    <row r="308" spans="1:59" ht="17.25" customHeight="1">
      <c r="B308" s="406"/>
      <c r="C308" s="446" t="s">
        <v>75</v>
      </c>
      <c r="D308" s="1272"/>
      <c r="E308" s="1272"/>
      <c r="F308" s="1272"/>
      <c r="G308" s="1272"/>
      <c r="H308" s="446" t="s">
        <v>98</v>
      </c>
      <c r="I308" s="446" t="s">
        <v>75</v>
      </c>
      <c r="J308" s="1286"/>
      <c r="K308" s="1287"/>
      <c r="L308" s="1287"/>
      <c r="M308" s="1288"/>
      <c r="N308" s="446" t="s">
        <v>73</v>
      </c>
      <c r="O308" s="446" t="s">
        <v>74</v>
      </c>
      <c r="P308" s="1286"/>
      <c r="Q308" s="1287"/>
      <c r="R308" s="1287"/>
      <c r="S308" s="1288"/>
      <c r="T308" s="446" t="s">
        <v>73</v>
      </c>
      <c r="U308" s="446" t="s">
        <v>74</v>
      </c>
      <c r="V308" s="1290">
        <f t="shared" ref="V308:V313" si="2">J308+P308</f>
        <v>0</v>
      </c>
      <c r="W308" s="1290"/>
      <c r="X308" s="1290"/>
      <c r="Y308" s="1290"/>
      <c r="Z308" s="446" t="s">
        <v>73</v>
      </c>
      <c r="AA308" s="446" t="s">
        <v>107</v>
      </c>
      <c r="AB308" s="10"/>
      <c r="AC308" s="10"/>
      <c r="AF308" s="430" t="s">
        <v>104</v>
      </c>
      <c r="AG308" s="10"/>
    </row>
    <row r="309" spans="1:59" ht="17.25" customHeight="1">
      <c r="B309" s="406"/>
      <c r="C309" s="446" t="s">
        <v>75</v>
      </c>
      <c r="D309" s="1272"/>
      <c r="E309" s="1272"/>
      <c r="F309" s="1272"/>
      <c r="G309" s="1272"/>
      <c r="H309" s="446" t="s">
        <v>98</v>
      </c>
      <c r="I309" s="446" t="s">
        <v>75</v>
      </c>
      <c r="J309" s="1286"/>
      <c r="K309" s="1287"/>
      <c r="L309" s="1287"/>
      <c r="M309" s="1288"/>
      <c r="N309" s="446" t="s">
        <v>73</v>
      </c>
      <c r="O309" s="446" t="s">
        <v>74</v>
      </c>
      <c r="P309" s="1286"/>
      <c r="Q309" s="1287"/>
      <c r="R309" s="1287"/>
      <c r="S309" s="1288"/>
      <c r="T309" s="446" t="s">
        <v>73</v>
      </c>
      <c r="U309" s="446" t="s">
        <v>74</v>
      </c>
      <c r="V309" s="1290">
        <f t="shared" si="2"/>
        <v>0</v>
      </c>
      <c r="W309" s="1290"/>
      <c r="X309" s="1290"/>
      <c r="Y309" s="1290"/>
      <c r="Z309" s="446" t="s">
        <v>73</v>
      </c>
      <c r="AA309" s="446" t="s">
        <v>107</v>
      </c>
      <c r="AB309" s="10"/>
      <c r="AC309" s="10"/>
      <c r="AG309" s="419" t="s">
        <v>103</v>
      </c>
      <c r="AH309" s="419"/>
      <c r="AI309" s="419"/>
      <c r="AJ309" s="419"/>
      <c r="AK309" s="10"/>
      <c r="AL309" s="1261"/>
      <c r="AM309" s="1309"/>
      <c r="AN309" s="1309"/>
      <c r="AO309" s="1309"/>
      <c r="AP309" s="1309"/>
      <c r="AQ309" s="1309"/>
      <c r="AR309" s="1309"/>
      <c r="AS309" s="1309"/>
      <c r="AT309" s="1309"/>
      <c r="AU309" s="1309"/>
      <c r="AV309" s="1309"/>
      <c r="AW309" s="1309"/>
      <c r="AX309" s="1309"/>
      <c r="AY309" s="1309"/>
      <c r="AZ309" s="1309"/>
      <c r="BA309" s="1309"/>
      <c r="BB309" s="1309"/>
      <c r="BC309" s="1309"/>
      <c r="BD309" s="1309"/>
      <c r="BE309" s="1309"/>
      <c r="BF309" s="1309"/>
      <c r="BG309" s="1309"/>
    </row>
    <row r="310" spans="1:59" ht="17.25" customHeight="1">
      <c r="B310" s="406"/>
      <c r="C310" s="446" t="s">
        <v>75</v>
      </c>
      <c r="D310" s="1272"/>
      <c r="E310" s="1272"/>
      <c r="F310" s="1272"/>
      <c r="G310" s="1272"/>
      <c r="H310" s="446" t="s">
        <v>98</v>
      </c>
      <c r="I310" s="446" t="s">
        <v>75</v>
      </c>
      <c r="J310" s="1286"/>
      <c r="K310" s="1287"/>
      <c r="L310" s="1287"/>
      <c r="M310" s="1288"/>
      <c r="N310" s="446" t="s">
        <v>73</v>
      </c>
      <c r="O310" s="446" t="s">
        <v>74</v>
      </c>
      <c r="P310" s="1286"/>
      <c r="Q310" s="1287"/>
      <c r="R310" s="1287"/>
      <c r="S310" s="1288"/>
      <c r="T310" s="446" t="s">
        <v>73</v>
      </c>
      <c r="U310" s="446" t="s">
        <v>74</v>
      </c>
      <c r="V310" s="1290">
        <f t="shared" si="2"/>
        <v>0</v>
      </c>
      <c r="W310" s="1290"/>
      <c r="X310" s="1290"/>
      <c r="Y310" s="1290"/>
      <c r="Z310" s="446" t="s">
        <v>73</v>
      </c>
      <c r="AA310" s="446" t="s">
        <v>107</v>
      </c>
      <c r="AB310" s="10"/>
      <c r="AC310" s="10"/>
      <c r="AG310" s="406" t="s">
        <v>102</v>
      </c>
      <c r="AH310" s="10"/>
      <c r="AI310" s="10"/>
      <c r="AJ310" s="10"/>
      <c r="AL310" s="1261"/>
      <c r="AM310" s="1309"/>
      <c r="AN310" s="1309"/>
      <c r="AO310" s="1309"/>
      <c r="AP310" s="1309"/>
      <c r="AQ310" s="1309"/>
      <c r="AR310" s="1309"/>
      <c r="AS310" s="1309"/>
      <c r="AT310" s="1309"/>
      <c r="AU310" s="1309"/>
      <c r="AV310" s="1309"/>
      <c r="AW310" s="1309"/>
      <c r="AX310" s="1309"/>
      <c r="AY310" s="1309"/>
      <c r="AZ310" s="1309"/>
      <c r="BA310" s="1309"/>
      <c r="BB310" s="1309"/>
      <c r="BC310" s="1309"/>
      <c r="BD310" s="1309"/>
      <c r="BE310" s="1309"/>
      <c r="BF310" s="1309"/>
      <c r="BG310" s="1309"/>
    </row>
    <row r="311" spans="1:59" ht="17.25" customHeight="1">
      <c r="B311" s="406"/>
      <c r="C311" s="446" t="s">
        <v>75</v>
      </c>
      <c r="D311" s="1272"/>
      <c r="E311" s="1272"/>
      <c r="F311" s="1272"/>
      <c r="G311" s="1272"/>
      <c r="H311" s="446" t="s">
        <v>98</v>
      </c>
      <c r="I311" s="446" t="s">
        <v>75</v>
      </c>
      <c r="J311" s="1286"/>
      <c r="K311" s="1287"/>
      <c r="L311" s="1287"/>
      <c r="M311" s="1288"/>
      <c r="N311" s="446" t="s">
        <v>73</v>
      </c>
      <c r="O311" s="446" t="s">
        <v>74</v>
      </c>
      <c r="P311" s="1286"/>
      <c r="Q311" s="1287"/>
      <c r="R311" s="1287"/>
      <c r="S311" s="1288"/>
      <c r="T311" s="446" t="s">
        <v>73</v>
      </c>
      <c r="U311" s="446" t="s">
        <v>74</v>
      </c>
      <c r="V311" s="1290">
        <f t="shared" si="2"/>
        <v>0</v>
      </c>
      <c r="W311" s="1290"/>
      <c r="X311" s="1290"/>
      <c r="Y311" s="1290"/>
      <c r="Z311" s="446" t="s">
        <v>73</v>
      </c>
      <c r="AA311" s="446" t="s">
        <v>107</v>
      </c>
      <c r="AB311" s="10"/>
      <c r="AC311" s="10"/>
      <c r="AG311" s="406" t="s">
        <v>101</v>
      </c>
      <c r="AH311" s="10"/>
      <c r="AI311" s="10"/>
      <c r="AJ311" s="10"/>
      <c r="AK311" s="10"/>
      <c r="AL311" s="1261"/>
      <c r="AM311" s="1261"/>
      <c r="AN311" s="1261"/>
      <c r="AO311" s="1261"/>
      <c r="AP311" s="1261"/>
      <c r="AQ311" s="1261"/>
      <c r="AR311" s="1261"/>
      <c r="AS311" s="1261"/>
    </row>
    <row r="312" spans="1:59" ht="17.25" customHeight="1">
      <c r="B312" s="406"/>
      <c r="C312" s="446" t="s">
        <v>75</v>
      </c>
      <c r="D312" s="1272"/>
      <c r="E312" s="1272"/>
      <c r="F312" s="1272"/>
      <c r="G312" s="1272"/>
      <c r="H312" s="446" t="s">
        <v>98</v>
      </c>
      <c r="I312" s="446" t="s">
        <v>75</v>
      </c>
      <c r="J312" s="1286"/>
      <c r="K312" s="1287"/>
      <c r="L312" s="1287"/>
      <c r="M312" s="1288"/>
      <c r="N312" s="446" t="s">
        <v>73</v>
      </c>
      <c r="O312" s="446" t="s">
        <v>74</v>
      </c>
      <c r="P312" s="1286"/>
      <c r="Q312" s="1287"/>
      <c r="R312" s="1287"/>
      <c r="S312" s="1288"/>
      <c r="T312" s="446" t="s">
        <v>73</v>
      </c>
      <c r="U312" s="446" t="s">
        <v>74</v>
      </c>
      <c r="V312" s="1290">
        <f t="shared" si="2"/>
        <v>0</v>
      </c>
      <c r="W312" s="1290"/>
      <c r="X312" s="1290"/>
      <c r="Y312" s="1290"/>
      <c r="Z312" s="446" t="s">
        <v>73</v>
      </c>
      <c r="AA312" s="446" t="s">
        <v>107</v>
      </c>
      <c r="AB312" s="10"/>
      <c r="AC312" s="10"/>
    </row>
    <row r="313" spans="1:59" ht="17.25" customHeight="1">
      <c r="B313" s="406"/>
      <c r="C313" s="446" t="s">
        <v>75</v>
      </c>
      <c r="D313" s="1272"/>
      <c r="E313" s="1272"/>
      <c r="F313" s="1272"/>
      <c r="G313" s="1272"/>
      <c r="H313" s="446" t="s">
        <v>98</v>
      </c>
      <c r="I313" s="446" t="s">
        <v>75</v>
      </c>
      <c r="J313" s="1286"/>
      <c r="K313" s="1287"/>
      <c r="L313" s="1287"/>
      <c r="M313" s="1288"/>
      <c r="N313" s="446" t="s">
        <v>73</v>
      </c>
      <c r="O313" s="446" t="s">
        <v>74</v>
      </c>
      <c r="P313" s="1286"/>
      <c r="Q313" s="1287"/>
      <c r="R313" s="1287"/>
      <c r="S313" s="1288"/>
      <c r="T313" s="446" t="s">
        <v>73</v>
      </c>
      <c r="U313" s="446" t="s">
        <v>74</v>
      </c>
      <c r="V313" s="1290">
        <f t="shared" si="2"/>
        <v>0</v>
      </c>
      <c r="W313" s="1290"/>
      <c r="X313" s="1290"/>
      <c r="Y313" s="1290"/>
      <c r="Z313" s="446" t="s">
        <v>73</v>
      </c>
      <c r="AA313" s="446" t="s">
        <v>107</v>
      </c>
      <c r="AB313" s="10"/>
      <c r="AC313" s="10"/>
    </row>
    <row r="314" spans="1:59" ht="17.25" customHeight="1">
      <c r="B314" s="406"/>
      <c r="C314" s="446" t="s">
        <v>75</v>
      </c>
      <c r="D314" s="1272"/>
      <c r="E314" s="1272"/>
      <c r="F314" s="1272"/>
      <c r="G314" s="1272"/>
      <c r="H314" s="446" t="s">
        <v>71</v>
      </c>
      <c r="I314" s="446" t="s">
        <v>75</v>
      </c>
      <c r="J314" s="1286"/>
      <c r="K314" s="1287"/>
      <c r="L314" s="1287"/>
      <c r="M314" s="1288"/>
      <c r="N314" s="446" t="s">
        <v>73</v>
      </c>
      <c r="O314" s="446" t="s">
        <v>74</v>
      </c>
      <c r="P314" s="1286"/>
      <c r="Q314" s="1287"/>
      <c r="R314" s="1287"/>
      <c r="S314" s="1288"/>
      <c r="T314" s="446" t="s">
        <v>73</v>
      </c>
      <c r="U314" s="446" t="s">
        <v>74</v>
      </c>
      <c r="V314" s="1290">
        <f t="shared" ref="V314" si="3">J314+P314</f>
        <v>0</v>
      </c>
      <c r="W314" s="1290"/>
      <c r="X314" s="1290"/>
      <c r="Y314" s="1290"/>
      <c r="Z314" s="446" t="s">
        <v>73</v>
      </c>
      <c r="AA314" s="446" t="s">
        <v>107</v>
      </c>
      <c r="AB314" s="10"/>
      <c r="AC314" s="10"/>
    </row>
    <row r="315" spans="1:59" ht="15.75" customHeight="1">
      <c r="B315" s="406" t="s">
        <v>3652</v>
      </c>
      <c r="C315" s="10"/>
      <c r="D315" s="10"/>
      <c r="E315" s="10"/>
      <c r="F315" s="10"/>
      <c r="G315" s="10"/>
      <c r="H315" s="10"/>
      <c r="I315" s="446" t="s">
        <v>75</v>
      </c>
      <c r="J315" s="1290">
        <f>SUM(J308:M313)</f>
        <v>0</v>
      </c>
      <c r="K315" s="1290"/>
      <c r="L315" s="1290"/>
      <c r="M315" s="1290"/>
      <c r="N315" s="446" t="s">
        <v>73</v>
      </c>
      <c r="O315" s="446" t="s">
        <v>74</v>
      </c>
      <c r="P315" s="1290">
        <f>SUM(P308:S313)</f>
        <v>0</v>
      </c>
      <c r="Q315" s="1290"/>
      <c r="R315" s="1290"/>
      <c r="S315" s="1290"/>
      <c r="T315" s="446" t="s">
        <v>73</v>
      </c>
      <c r="U315" s="446" t="s">
        <v>74</v>
      </c>
      <c r="V315" s="1290">
        <f>SUM(V308:Y313)</f>
        <v>0</v>
      </c>
      <c r="W315" s="1290"/>
      <c r="X315" s="1290"/>
      <c r="Y315" s="1290"/>
      <c r="Z315" s="446" t="s">
        <v>73</v>
      </c>
      <c r="AA315" s="446" t="s">
        <v>107</v>
      </c>
      <c r="AB315" s="10"/>
      <c r="AC315" s="10"/>
    </row>
    <row r="316" spans="1:59" ht="11.25" customHeight="1">
      <c r="B316" s="406"/>
      <c r="C316" s="10"/>
      <c r="D316" s="10"/>
      <c r="E316" s="10"/>
      <c r="F316" s="10"/>
      <c r="G316" s="10"/>
      <c r="H316" s="10"/>
      <c r="I316" s="446"/>
      <c r="J316" s="467"/>
      <c r="K316" s="467"/>
      <c r="L316" s="467"/>
      <c r="M316" s="467"/>
      <c r="N316" s="446"/>
      <c r="O316" s="446"/>
      <c r="P316" s="467"/>
      <c r="Q316" s="467"/>
      <c r="R316" s="467"/>
      <c r="S316" s="467"/>
      <c r="T316" s="446"/>
      <c r="U316" s="446"/>
      <c r="V316" s="467"/>
      <c r="W316" s="467"/>
      <c r="X316" s="467"/>
      <c r="Y316" s="467"/>
      <c r="Z316" s="446"/>
      <c r="AA316" s="446"/>
      <c r="AB316" s="10"/>
      <c r="AC316" s="10"/>
      <c r="AJ316" s="411"/>
      <c r="AK316" s="411"/>
      <c r="AL316" s="411"/>
      <c r="AM316" s="411"/>
      <c r="AN316" s="411"/>
      <c r="AO316" s="411"/>
      <c r="AP316" s="411"/>
    </row>
    <row r="317" spans="1:59" ht="7.5" customHeight="1">
      <c r="A317" s="413"/>
      <c r="B317" s="442"/>
      <c r="C317" s="428"/>
      <c r="D317" s="428"/>
      <c r="E317" s="428"/>
      <c r="F317" s="428"/>
      <c r="G317" s="428"/>
      <c r="H317" s="428"/>
      <c r="I317" s="454"/>
      <c r="J317" s="468"/>
      <c r="K317" s="468"/>
      <c r="L317" s="468"/>
      <c r="M317" s="468"/>
      <c r="N317" s="454"/>
      <c r="O317" s="454"/>
      <c r="P317" s="468"/>
      <c r="Q317" s="468"/>
      <c r="R317" s="468"/>
      <c r="S317" s="468"/>
      <c r="T317" s="454"/>
      <c r="U317" s="454"/>
      <c r="V317" s="468"/>
      <c r="W317" s="468"/>
      <c r="X317" s="468"/>
      <c r="Y317" s="468"/>
      <c r="Z317" s="454"/>
      <c r="AA317" s="454"/>
      <c r="AB317" s="428"/>
      <c r="AC317" s="428"/>
      <c r="AD317" s="414"/>
      <c r="AE317" s="414"/>
      <c r="AF317" s="414"/>
      <c r="AG317" s="414"/>
      <c r="AH317" s="414"/>
      <c r="AI317" s="414"/>
    </row>
    <row r="318" spans="1:59" ht="18" customHeight="1">
      <c r="A318" s="469" t="s">
        <v>106</v>
      </c>
      <c r="B318" s="417" t="s">
        <v>3097</v>
      </c>
      <c r="C318" s="10"/>
      <c r="D318" s="1300"/>
      <c r="E318" s="1301"/>
      <c r="F318" s="1301"/>
      <c r="G318" s="1301"/>
      <c r="H318" s="1301"/>
      <c r="I318" s="1301"/>
      <c r="J318" s="1301"/>
      <c r="K318" s="1301"/>
      <c r="L318" s="1301"/>
      <c r="M318" s="1301"/>
      <c r="N318" s="1301"/>
      <c r="O318" s="1301"/>
      <c r="P318" s="1301"/>
      <c r="Q318" s="1301"/>
      <c r="R318" s="1301"/>
      <c r="S318" s="1301"/>
      <c r="T318" s="1301"/>
      <c r="U318" s="1301"/>
      <c r="V318" s="1301"/>
      <c r="W318" s="1301"/>
      <c r="X318" s="1301"/>
      <c r="Y318" s="1301"/>
      <c r="Z318" s="1301"/>
      <c r="AA318" s="1301"/>
      <c r="AB318" s="1301"/>
      <c r="AC318" s="1302"/>
    </row>
    <row r="319" spans="1:59" ht="18" customHeight="1">
      <c r="A319" s="469" t="s">
        <v>106</v>
      </c>
      <c r="B319" s="417" t="s">
        <v>3098</v>
      </c>
      <c r="C319" s="10"/>
      <c r="D319" s="1300"/>
      <c r="E319" s="1301"/>
      <c r="F319" s="1301"/>
      <c r="G319" s="1301"/>
      <c r="H319" s="1301"/>
      <c r="I319" s="1301"/>
      <c r="J319" s="1301"/>
      <c r="K319" s="1301"/>
      <c r="L319" s="1301"/>
      <c r="M319" s="1301"/>
      <c r="N319" s="1301"/>
      <c r="O319" s="1301"/>
      <c r="P319" s="1301"/>
      <c r="Q319" s="1301"/>
      <c r="R319" s="1301"/>
      <c r="S319" s="1301"/>
      <c r="T319" s="1301"/>
      <c r="U319" s="1301"/>
      <c r="V319" s="1301"/>
      <c r="W319" s="1301"/>
      <c r="X319" s="1301"/>
      <c r="Y319" s="1301"/>
      <c r="Z319" s="1301"/>
      <c r="AA319" s="1301"/>
      <c r="AB319" s="1301"/>
      <c r="AC319" s="1302"/>
    </row>
    <row r="320" spans="1:59" ht="18" customHeight="1">
      <c r="A320" s="469" t="s">
        <v>106</v>
      </c>
      <c r="B320" s="417" t="s">
        <v>3099</v>
      </c>
      <c r="C320" s="10"/>
      <c r="D320" s="1300"/>
      <c r="E320" s="1301"/>
      <c r="F320" s="1301"/>
      <c r="G320" s="1301"/>
      <c r="H320" s="1301"/>
      <c r="I320" s="1301"/>
      <c r="J320" s="1301"/>
      <c r="K320" s="1301"/>
      <c r="L320" s="1301"/>
      <c r="M320" s="1301"/>
      <c r="N320" s="1301"/>
      <c r="O320" s="1301"/>
      <c r="P320" s="1301"/>
      <c r="Q320" s="1301"/>
      <c r="R320" s="1301"/>
      <c r="S320" s="1301"/>
      <c r="T320" s="1301"/>
      <c r="U320" s="1301"/>
      <c r="V320" s="1301"/>
      <c r="W320" s="1301"/>
      <c r="X320" s="1301"/>
      <c r="Y320" s="1301"/>
      <c r="Z320" s="1301"/>
      <c r="AA320" s="1301"/>
      <c r="AB320" s="1301"/>
      <c r="AC320" s="1302"/>
    </row>
    <row r="321" spans="1:42" ht="18" customHeight="1">
      <c r="A321" s="469" t="s">
        <v>106</v>
      </c>
      <c r="B321" s="417" t="s">
        <v>3100</v>
      </c>
      <c r="C321" s="10"/>
      <c r="D321" s="1416"/>
      <c r="E321" s="1417"/>
      <c r="F321" s="1417"/>
      <c r="G321" s="1417"/>
      <c r="H321" s="1418"/>
      <c r="I321" s="446" t="s">
        <v>96</v>
      </c>
      <c r="J321" s="10"/>
      <c r="K321" s="10"/>
      <c r="L321" s="10"/>
      <c r="M321" s="10"/>
      <c r="N321" s="10"/>
      <c r="O321" s="10"/>
      <c r="P321" s="10"/>
      <c r="Q321" s="10"/>
      <c r="R321" s="10"/>
      <c r="S321" s="10"/>
      <c r="T321" s="10"/>
      <c r="U321" s="10"/>
      <c r="V321" s="10"/>
      <c r="W321" s="10"/>
      <c r="X321" s="10"/>
      <c r="Y321" s="10"/>
      <c r="Z321" s="10"/>
      <c r="AA321" s="10"/>
      <c r="AB321" s="10"/>
      <c r="AC321" s="10"/>
    </row>
    <row r="322" spans="1:42" ht="18" customHeight="1">
      <c r="A322" s="469" t="s">
        <v>106</v>
      </c>
      <c r="B322" s="417" t="s">
        <v>3101</v>
      </c>
      <c r="C322" s="10"/>
      <c r="D322" s="1289"/>
      <c r="E322" s="1261"/>
      <c r="F322" s="1261"/>
      <c r="G322" s="1261"/>
      <c r="H322" s="1261"/>
      <c r="I322" s="10"/>
      <c r="J322" s="10"/>
      <c r="K322" s="10"/>
      <c r="L322" s="10"/>
      <c r="M322" s="10"/>
      <c r="N322" s="10"/>
      <c r="O322" s="10"/>
      <c r="P322" s="10"/>
      <c r="Q322" s="10"/>
      <c r="R322" s="10"/>
      <c r="S322" s="10"/>
      <c r="T322" s="10"/>
      <c r="U322" s="10"/>
      <c r="V322" s="10"/>
      <c r="W322" s="10"/>
      <c r="X322" s="10"/>
      <c r="Y322" s="10"/>
      <c r="Z322" s="10"/>
      <c r="AA322" s="10"/>
      <c r="AB322" s="10"/>
      <c r="AC322" s="10"/>
    </row>
    <row r="323" spans="1:42" ht="7.5" customHeight="1">
      <c r="A323" s="469"/>
      <c r="B323" s="417"/>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row>
    <row r="324" spans="1:42" ht="18" customHeight="1">
      <c r="A324" s="469" t="s">
        <v>106</v>
      </c>
      <c r="B324" s="417" t="s">
        <v>2921</v>
      </c>
      <c r="C324" s="10"/>
      <c r="D324" s="1291"/>
      <c r="E324" s="1292"/>
      <c r="F324" s="1292"/>
      <c r="G324" s="1292"/>
      <c r="H324" s="1292"/>
      <c r="I324" s="1292"/>
      <c r="J324" s="1292"/>
      <c r="K324" s="1292"/>
      <c r="L324" s="1292"/>
      <c r="M324" s="1292"/>
      <c r="N324" s="1292"/>
      <c r="O324" s="1292"/>
      <c r="P324" s="1292"/>
      <c r="Q324" s="1292"/>
      <c r="R324" s="1292"/>
      <c r="S324" s="1292"/>
      <c r="T324" s="1292"/>
      <c r="U324" s="1292"/>
      <c r="V324" s="1292"/>
      <c r="W324" s="1292"/>
      <c r="X324" s="1292"/>
      <c r="Y324" s="1293"/>
      <c r="Z324" s="10"/>
      <c r="AA324" s="10"/>
    </row>
    <row r="325" spans="1:42" ht="18" customHeight="1">
      <c r="A325" s="469"/>
      <c r="B325" s="401"/>
      <c r="D325" s="1294"/>
      <c r="E325" s="1295"/>
      <c r="F325" s="1295"/>
      <c r="G325" s="1295"/>
      <c r="H325" s="1295"/>
      <c r="I325" s="1295"/>
      <c r="J325" s="1295"/>
      <c r="K325" s="1295"/>
      <c r="L325" s="1295"/>
      <c r="M325" s="1295"/>
      <c r="N325" s="1295"/>
      <c r="O325" s="1295"/>
      <c r="P325" s="1295"/>
      <c r="Q325" s="1295"/>
      <c r="R325" s="1295"/>
      <c r="S325" s="1295"/>
      <c r="T325" s="1295"/>
      <c r="U325" s="1295"/>
      <c r="V325" s="1295"/>
      <c r="W325" s="1295"/>
      <c r="X325" s="1295"/>
      <c r="Y325" s="1296"/>
    </row>
    <row r="326" spans="1:42" ht="18" customHeight="1">
      <c r="A326" s="469" t="s">
        <v>106</v>
      </c>
      <c r="B326" s="417" t="s">
        <v>2924</v>
      </c>
      <c r="C326" s="10"/>
      <c r="D326" s="1291"/>
      <c r="E326" s="1292"/>
      <c r="F326" s="1292"/>
      <c r="G326" s="1292"/>
      <c r="H326" s="1292"/>
      <c r="I326" s="1292"/>
      <c r="J326" s="1292"/>
      <c r="K326" s="1292"/>
      <c r="L326" s="1292"/>
      <c r="M326" s="1292"/>
      <c r="N326" s="1292"/>
      <c r="O326" s="1292"/>
      <c r="P326" s="1292"/>
      <c r="Q326" s="1292"/>
      <c r="R326" s="1292"/>
      <c r="S326" s="1292"/>
      <c r="T326" s="1292"/>
      <c r="U326" s="1292"/>
      <c r="V326" s="1292"/>
      <c r="W326" s="1292"/>
      <c r="X326" s="1292"/>
      <c r="Y326" s="1293"/>
      <c r="Z326" s="10"/>
      <c r="AA326" s="10"/>
    </row>
    <row r="327" spans="1:42" ht="18" customHeight="1">
      <c r="D327" s="1294"/>
      <c r="E327" s="1295"/>
      <c r="F327" s="1295"/>
      <c r="G327" s="1295"/>
      <c r="H327" s="1295"/>
      <c r="I327" s="1295"/>
      <c r="J327" s="1295"/>
      <c r="K327" s="1295"/>
      <c r="L327" s="1295"/>
      <c r="M327" s="1295"/>
      <c r="N327" s="1295"/>
      <c r="O327" s="1295"/>
      <c r="P327" s="1295"/>
      <c r="Q327" s="1295"/>
      <c r="R327" s="1295"/>
      <c r="S327" s="1295"/>
      <c r="T327" s="1295"/>
      <c r="U327" s="1295"/>
      <c r="V327" s="1295"/>
      <c r="W327" s="1295"/>
      <c r="X327" s="1295"/>
      <c r="Y327" s="1296"/>
    </row>
    <row r="328" spans="1:42" ht="11.25" customHeight="1">
      <c r="A328" s="507"/>
      <c r="B328" s="507"/>
      <c r="C328" s="457"/>
      <c r="D328" s="457"/>
      <c r="E328" s="457"/>
      <c r="F328" s="457"/>
      <c r="G328" s="457"/>
      <c r="H328" s="457"/>
      <c r="I328" s="457"/>
      <c r="J328" s="457"/>
      <c r="K328" s="457"/>
      <c r="L328" s="457"/>
      <c r="M328" s="457"/>
      <c r="N328" s="457"/>
      <c r="O328" s="457"/>
      <c r="P328" s="457"/>
      <c r="Q328" s="457"/>
      <c r="R328" s="457"/>
      <c r="S328" s="457"/>
      <c r="T328" s="457"/>
      <c r="U328" s="457"/>
      <c r="V328" s="457"/>
      <c r="W328" s="457"/>
      <c r="X328" s="457"/>
      <c r="Y328" s="457"/>
      <c r="Z328" s="457"/>
      <c r="AA328" s="457"/>
      <c r="AB328" s="457"/>
      <c r="AC328" s="457"/>
      <c r="AD328" s="457"/>
      <c r="AE328" s="457"/>
      <c r="AF328" s="457"/>
      <c r="AG328" s="457"/>
      <c r="AH328" s="457"/>
      <c r="AI328" s="457"/>
      <c r="AJ328" s="457"/>
      <c r="AK328" s="457"/>
      <c r="AL328" s="457"/>
      <c r="AM328" s="457"/>
      <c r="AN328" s="457"/>
      <c r="AO328" s="457"/>
      <c r="AP328" s="457"/>
    </row>
    <row r="330" spans="1:42" ht="18" customHeight="1">
      <c r="A330" s="495" t="s">
        <v>97</v>
      </c>
      <c r="C330" s="10"/>
      <c r="D330" s="476"/>
      <c r="E330" s="491"/>
      <c r="F330" s="491"/>
      <c r="G330" s="491"/>
      <c r="H330" s="491"/>
      <c r="I330" s="490"/>
      <c r="J330" s="490"/>
      <c r="K330" s="490"/>
      <c r="L330" s="490"/>
      <c r="M330" s="490"/>
      <c r="N330" s="490"/>
      <c r="O330" s="490"/>
      <c r="P330" s="490"/>
      <c r="Q330" s="490"/>
      <c r="R330" s="490"/>
      <c r="S330" s="490"/>
      <c r="T330" s="490"/>
      <c r="U330" s="490"/>
      <c r="V330" s="490"/>
      <c r="W330" s="490"/>
      <c r="X330" s="490"/>
      <c r="Y330" s="490"/>
      <c r="Z330" s="490"/>
      <c r="AA330" s="490"/>
      <c r="AB330" s="490"/>
      <c r="AC330" s="490"/>
      <c r="AD330" s="476"/>
    </row>
    <row r="331" spans="1:42" ht="18" customHeight="1">
      <c r="A331" s="406"/>
      <c r="B331" s="475" t="s">
        <v>2972</v>
      </c>
      <c r="C331" s="475"/>
      <c r="D331" s="476"/>
      <c r="E331" s="1273">
        <f>$D$248</f>
        <v>3</v>
      </c>
      <c r="F331" s="1274"/>
      <c r="G331" s="1274"/>
      <c r="H331" s="1275"/>
      <c r="I331" s="476"/>
      <c r="J331" s="477"/>
      <c r="K331" s="477"/>
      <c r="L331" s="438"/>
      <c r="M331" s="477"/>
      <c r="N331" s="476"/>
      <c r="O331" s="476"/>
      <c r="P331" s="476"/>
      <c r="Q331" s="476"/>
      <c r="R331" s="476"/>
      <c r="S331" s="476"/>
      <c r="T331" s="476"/>
      <c r="U331" s="476"/>
      <c r="V331" s="476"/>
      <c r="W331" s="476"/>
      <c r="X331" s="476"/>
      <c r="Y331" s="476"/>
      <c r="Z331" s="476"/>
      <c r="AA331" s="476"/>
      <c r="AB331" s="476"/>
      <c r="AC331" s="476"/>
    </row>
    <row r="332" spans="1:42" ht="18" customHeight="1">
      <c r="A332" s="406"/>
      <c r="B332" s="475" t="s">
        <v>2973</v>
      </c>
      <c r="C332" s="475"/>
      <c r="D332" s="476"/>
      <c r="E332" s="1443"/>
      <c r="F332" s="1444"/>
      <c r="G332" s="1444"/>
      <c r="H332" s="1445"/>
      <c r="I332" s="478" t="s">
        <v>91</v>
      </c>
      <c r="J332" s="479"/>
      <c r="K332" s="479"/>
      <c r="L332" s="480"/>
      <c r="M332" s="10"/>
      <c r="N332" s="476"/>
      <c r="O332" s="476"/>
      <c r="P332" s="476"/>
      <c r="Q332" s="476"/>
      <c r="R332" s="476"/>
      <c r="S332" s="476"/>
      <c r="T332" s="476"/>
      <c r="U332" s="476"/>
      <c r="V332" s="476"/>
      <c r="W332" s="476"/>
      <c r="X332" s="476"/>
      <c r="Y332" s="476"/>
      <c r="Z332" s="476"/>
      <c r="AA332" s="476"/>
      <c r="AB332" s="476"/>
      <c r="AC332" s="476"/>
    </row>
    <row r="333" spans="1:42" ht="18" customHeight="1">
      <c r="A333" s="406"/>
      <c r="B333" s="475" t="s">
        <v>2974</v>
      </c>
      <c r="C333" s="475"/>
      <c r="D333" s="476"/>
      <c r="E333" s="1416"/>
      <c r="F333" s="1417"/>
      <c r="G333" s="1417"/>
      <c r="H333" s="1418"/>
      <c r="I333" s="478" t="s">
        <v>96</v>
      </c>
      <c r="J333" s="481"/>
      <c r="K333" s="481"/>
      <c r="L333" s="482"/>
      <c r="M333" s="10"/>
      <c r="N333" s="476"/>
      <c r="O333" s="476"/>
      <c r="P333" s="476"/>
      <c r="Q333" s="476"/>
      <c r="R333" s="476"/>
      <c r="S333" s="476"/>
      <c r="T333" s="476"/>
      <c r="U333" s="476"/>
      <c r="V333" s="476"/>
      <c r="W333" s="476"/>
      <c r="X333" s="476"/>
      <c r="Y333" s="476"/>
      <c r="Z333" s="476"/>
      <c r="AA333" s="476"/>
      <c r="AB333" s="476"/>
      <c r="AC333" s="476"/>
    </row>
    <row r="334" spans="1:42" ht="18" customHeight="1">
      <c r="A334" s="406"/>
      <c r="B334" s="475" t="s">
        <v>2975</v>
      </c>
      <c r="C334" s="475"/>
      <c r="D334" s="476"/>
      <c r="E334" s="1416"/>
      <c r="F334" s="1417"/>
      <c r="G334" s="1417"/>
      <c r="H334" s="1418"/>
      <c r="I334" s="478" t="s">
        <v>96</v>
      </c>
      <c r="J334" s="481"/>
      <c r="K334" s="481"/>
      <c r="L334" s="482"/>
      <c r="M334" s="10"/>
      <c r="N334" s="477"/>
      <c r="O334" s="476"/>
      <c r="P334" s="476"/>
      <c r="Q334" s="476"/>
      <c r="R334" s="476"/>
      <c r="S334" s="476"/>
      <c r="T334" s="476"/>
      <c r="U334" s="476"/>
      <c r="V334" s="476"/>
      <c r="W334" s="476"/>
      <c r="X334" s="476"/>
      <c r="Y334" s="476"/>
      <c r="Z334" s="476"/>
      <c r="AA334" s="476"/>
      <c r="AB334" s="476"/>
      <c r="AC334" s="476"/>
    </row>
    <row r="335" spans="1:42" ht="18" customHeight="1">
      <c r="A335" s="406"/>
      <c r="B335" s="475" t="s">
        <v>2976</v>
      </c>
      <c r="C335" s="475"/>
      <c r="D335" s="476"/>
      <c r="E335" s="1416"/>
      <c r="F335" s="1417"/>
      <c r="G335" s="1417"/>
      <c r="H335" s="1418"/>
      <c r="I335" s="478" t="s">
        <v>96</v>
      </c>
      <c r="J335" s="481"/>
      <c r="K335" s="481"/>
      <c r="L335" s="482"/>
      <c r="M335" s="10"/>
      <c r="N335" s="477"/>
      <c r="O335" s="476"/>
      <c r="P335" s="476"/>
      <c r="Q335" s="476"/>
      <c r="R335" s="476"/>
      <c r="S335" s="476"/>
      <c r="T335" s="476"/>
      <c r="U335" s="476"/>
      <c r="V335" s="476"/>
      <c r="W335" s="476"/>
      <c r="X335" s="476"/>
      <c r="Y335" s="476"/>
      <c r="Z335" s="476"/>
      <c r="AA335" s="476"/>
      <c r="AB335" s="476"/>
      <c r="AC335" s="476"/>
    </row>
    <row r="336" spans="1:42" ht="18" customHeight="1">
      <c r="A336" s="406"/>
      <c r="B336" s="475" t="s">
        <v>2977</v>
      </c>
      <c r="C336" s="475"/>
      <c r="D336" s="476"/>
      <c r="E336" s="1416"/>
      <c r="F336" s="1417"/>
      <c r="G336" s="1417"/>
      <c r="H336" s="1418"/>
      <c r="I336" s="478" t="s">
        <v>96</v>
      </c>
      <c r="J336" s="481"/>
      <c r="K336" s="481"/>
      <c r="L336" s="482"/>
      <c r="M336" s="10"/>
      <c r="N336" s="476"/>
      <c r="O336" s="476"/>
      <c r="P336" s="476"/>
      <c r="Q336" s="476"/>
      <c r="R336" s="476"/>
      <c r="S336" s="484"/>
      <c r="T336" s="484"/>
      <c r="U336" s="484"/>
      <c r="V336" s="484"/>
      <c r="W336" s="484"/>
      <c r="X336" s="484"/>
      <c r="Y336" s="484"/>
      <c r="Z336" s="484"/>
      <c r="AA336" s="484"/>
      <c r="AB336" s="484"/>
      <c r="AC336" s="484"/>
    </row>
    <row r="337" spans="1:59" ht="18" customHeight="1">
      <c r="A337" s="406"/>
      <c r="B337" s="483" t="s">
        <v>2978</v>
      </c>
      <c r="C337" s="476"/>
      <c r="D337" s="485"/>
      <c r="E337" s="485"/>
      <c r="F337" s="485"/>
      <c r="G337" s="485"/>
      <c r="H337" s="478"/>
      <c r="I337" s="481"/>
      <c r="J337" s="481"/>
      <c r="K337" s="483"/>
      <c r="L337" s="10"/>
      <c r="M337" s="484"/>
      <c r="N337" s="486"/>
      <c r="O337" s="486" t="s">
        <v>88</v>
      </c>
      <c r="P337" s="486"/>
      <c r="Q337" s="487"/>
      <c r="R337" s="487" t="s">
        <v>87</v>
      </c>
      <c r="U337" s="484"/>
      <c r="V337" s="484"/>
      <c r="W337" s="484"/>
      <c r="X337" s="484"/>
      <c r="Y337" s="484"/>
      <c r="Z337" s="484"/>
      <c r="AA337" s="484"/>
      <c r="AB337" s="484"/>
    </row>
    <row r="338" spans="1:59" ht="15" customHeight="1">
      <c r="A338" s="406"/>
      <c r="B338" s="475" t="s">
        <v>2979</v>
      </c>
      <c r="C338" s="476"/>
      <c r="D338" s="476"/>
      <c r="E338" s="476"/>
      <c r="F338" s="476"/>
      <c r="G338" s="488"/>
      <c r="H338" s="476"/>
      <c r="I338" s="476"/>
      <c r="J338" s="477"/>
      <c r="K338" s="477"/>
      <c r="L338" s="476"/>
      <c r="M338" s="488"/>
      <c r="N338" s="476"/>
      <c r="O338" s="476"/>
      <c r="P338" s="488"/>
      <c r="Q338" s="476"/>
      <c r="R338" s="476"/>
      <c r="S338" s="476"/>
      <c r="T338" s="488"/>
      <c r="U338" s="476"/>
      <c r="V338" s="476"/>
      <c r="W338" s="476"/>
      <c r="X338" s="476"/>
      <c r="Y338" s="488"/>
      <c r="Z338" s="476"/>
      <c r="AA338" s="476"/>
      <c r="AB338" s="476"/>
      <c r="AC338" s="476"/>
      <c r="AD338" s="476"/>
    </row>
    <row r="339" spans="1:59" ht="15.75" customHeight="1">
      <c r="A339" s="406"/>
      <c r="B339" s="489"/>
      <c r="C339" s="476"/>
      <c r="D339" s="490" t="s">
        <v>75</v>
      </c>
      <c r="E339" s="1267" t="s">
        <v>86</v>
      </c>
      <c r="F339" s="1267"/>
      <c r="G339" s="1267"/>
      <c r="H339" s="1267"/>
      <c r="I339" s="1267"/>
      <c r="J339" s="446" t="s">
        <v>74</v>
      </c>
      <c r="K339" s="1267" t="s">
        <v>85</v>
      </c>
      <c r="L339" s="1267"/>
      <c r="M339" s="1267"/>
      <c r="N339" s="1267"/>
      <c r="O339" s="1267"/>
      <c r="P339" s="1267"/>
      <c r="Q339" s="1267"/>
      <c r="R339" s="1267"/>
      <c r="S339" s="1267"/>
      <c r="T339" s="1267"/>
      <c r="U339" s="446" t="s">
        <v>74</v>
      </c>
      <c r="V339" s="1267" t="s">
        <v>84</v>
      </c>
      <c r="W339" s="1267"/>
      <c r="X339" s="1267"/>
      <c r="Y339" s="1267"/>
      <c r="Z339" s="1268"/>
      <c r="AA339" s="490" t="s">
        <v>98</v>
      </c>
      <c r="AB339" s="490"/>
      <c r="AC339" s="10"/>
      <c r="AD339" s="10"/>
    </row>
    <row r="340" spans="1:59" ht="18" customHeight="1">
      <c r="A340" s="406"/>
      <c r="B340" s="489" t="s">
        <v>3653</v>
      </c>
      <c r="C340" s="476"/>
      <c r="D340" s="490" t="s">
        <v>75</v>
      </c>
      <c r="E340" s="1272"/>
      <c r="F340" s="1272"/>
      <c r="G340" s="1272"/>
      <c r="H340" s="1272"/>
      <c r="I340" s="1272"/>
      <c r="J340" s="446" t="s">
        <v>74</v>
      </c>
      <c r="K340" s="1283" t="str">
        <f>IF(項目一覧②!$G$570=1,"",INDEX(主要用途!$D$2:$D$72,項目一覧②!$G$570))</f>
        <v/>
      </c>
      <c r="L340" s="1284"/>
      <c r="M340" s="1284"/>
      <c r="N340" s="1284"/>
      <c r="O340" s="1284"/>
      <c r="P340" s="1284"/>
      <c r="Q340" s="1284"/>
      <c r="R340" s="1284"/>
      <c r="S340" s="1284"/>
      <c r="T340" s="1285"/>
      <c r="U340" s="446" t="s">
        <v>74</v>
      </c>
      <c r="V340" s="1286"/>
      <c r="W340" s="1287"/>
      <c r="X340" s="1287"/>
      <c r="Y340" s="1288"/>
      <c r="Z340" s="488" t="s">
        <v>73</v>
      </c>
      <c r="AA340" s="490" t="s">
        <v>98</v>
      </c>
      <c r="AB340" s="484"/>
      <c r="AC340" s="490"/>
      <c r="AD340" s="10"/>
      <c r="AF340" s="430" t="s">
        <v>104</v>
      </c>
      <c r="AG340" s="10"/>
    </row>
    <row r="341" spans="1:59" ht="18" customHeight="1">
      <c r="A341" s="406"/>
      <c r="B341" s="489" t="s">
        <v>3654</v>
      </c>
      <c r="C341" s="476"/>
      <c r="D341" s="490" t="s">
        <v>75</v>
      </c>
      <c r="E341" s="1272"/>
      <c r="F341" s="1272"/>
      <c r="G341" s="1272"/>
      <c r="H341" s="1272"/>
      <c r="I341" s="1272"/>
      <c r="J341" s="446" t="s">
        <v>74</v>
      </c>
      <c r="K341" s="1283" t="str">
        <f>IF(項目一覧②!$G$571=1,"",INDEX(主要用途!$D$2:$D$72,項目一覧②!$G$571))</f>
        <v/>
      </c>
      <c r="L341" s="1284"/>
      <c r="M341" s="1284"/>
      <c r="N341" s="1284"/>
      <c r="O341" s="1284"/>
      <c r="P341" s="1284"/>
      <c r="Q341" s="1284"/>
      <c r="R341" s="1284"/>
      <c r="S341" s="1284"/>
      <c r="T341" s="1285"/>
      <c r="U341" s="446" t="s">
        <v>74</v>
      </c>
      <c r="V341" s="1286"/>
      <c r="W341" s="1287"/>
      <c r="X341" s="1287"/>
      <c r="Y341" s="1288"/>
      <c r="Z341" s="488" t="s">
        <v>73</v>
      </c>
      <c r="AA341" s="490" t="s">
        <v>98</v>
      </c>
      <c r="AB341" s="484"/>
      <c r="AC341" s="490"/>
      <c r="AD341" s="10"/>
      <c r="AG341" s="419" t="s">
        <v>103</v>
      </c>
      <c r="AH341" s="419"/>
      <c r="AI341" s="419"/>
      <c r="AJ341" s="419"/>
      <c r="AK341" s="464"/>
      <c r="AL341" s="1261"/>
      <c r="AM341" s="1309"/>
      <c r="AN341" s="1309"/>
      <c r="AO341" s="1309"/>
      <c r="AP341" s="1309"/>
      <c r="AQ341" s="1309"/>
      <c r="AR341" s="1309"/>
      <c r="AS341" s="1309"/>
      <c r="AT341" s="1309"/>
      <c r="AU341" s="1309"/>
      <c r="AV341" s="1309"/>
      <c r="AW341" s="1309"/>
      <c r="AX341" s="1309"/>
      <c r="AY341" s="1309"/>
      <c r="AZ341" s="1309"/>
      <c r="BA341" s="1309"/>
      <c r="BB341" s="1309"/>
      <c r="BC341" s="1309"/>
      <c r="BD341" s="1309"/>
      <c r="BE341" s="1309"/>
      <c r="BF341" s="1309"/>
      <c r="BG341" s="1309"/>
    </row>
    <row r="342" spans="1:59" ht="18" customHeight="1">
      <c r="A342" s="406"/>
      <c r="B342" s="489" t="s">
        <v>3655</v>
      </c>
      <c r="C342" s="476"/>
      <c r="D342" s="490" t="s">
        <v>75</v>
      </c>
      <c r="E342" s="1272"/>
      <c r="F342" s="1272"/>
      <c r="G342" s="1272"/>
      <c r="H342" s="1272"/>
      <c r="I342" s="1272"/>
      <c r="J342" s="446" t="s">
        <v>74</v>
      </c>
      <c r="K342" s="1283" t="str">
        <f>IF(項目一覧②!$G$572=1,"",INDEX(主要用途!$D$2:$D$72,項目一覧②!$G$572))</f>
        <v/>
      </c>
      <c r="L342" s="1284"/>
      <c r="M342" s="1284"/>
      <c r="N342" s="1284"/>
      <c r="O342" s="1284"/>
      <c r="P342" s="1284"/>
      <c r="Q342" s="1284"/>
      <c r="R342" s="1284"/>
      <c r="S342" s="1284"/>
      <c r="T342" s="1285"/>
      <c r="U342" s="446" t="s">
        <v>74</v>
      </c>
      <c r="V342" s="1286"/>
      <c r="W342" s="1287"/>
      <c r="X342" s="1287"/>
      <c r="Y342" s="1288"/>
      <c r="Z342" s="488" t="s">
        <v>73</v>
      </c>
      <c r="AA342" s="490" t="s">
        <v>98</v>
      </c>
      <c r="AB342" s="484"/>
      <c r="AC342" s="490"/>
      <c r="AD342" s="10"/>
      <c r="AG342" s="406" t="s">
        <v>102</v>
      </c>
      <c r="AH342" s="10"/>
      <c r="AI342" s="10"/>
      <c r="AJ342" s="10"/>
      <c r="AL342" s="1261"/>
      <c r="AM342" s="1309"/>
      <c r="AN342" s="1309"/>
      <c r="AO342" s="1309"/>
      <c r="AP342" s="1309"/>
      <c r="AQ342" s="1309"/>
      <c r="AR342" s="1309"/>
      <c r="AS342" s="1309"/>
      <c r="AT342" s="1309"/>
      <c r="AU342" s="1309"/>
      <c r="AV342" s="1309"/>
      <c r="AW342" s="1309"/>
      <c r="AX342" s="1309"/>
      <c r="AY342" s="1309"/>
      <c r="AZ342" s="1309"/>
      <c r="BA342" s="1309"/>
      <c r="BB342" s="1309"/>
      <c r="BC342" s="1309"/>
      <c r="BD342" s="1309"/>
      <c r="BE342" s="1309"/>
      <c r="BF342" s="1309"/>
      <c r="BG342" s="1309"/>
    </row>
    <row r="343" spans="1:59" ht="18" customHeight="1">
      <c r="A343" s="406"/>
      <c r="B343" s="489" t="s">
        <v>3656</v>
      </c>
      <c r="C343" s="476"/>
      <c r="D343" s="490" t="s">
        <v>75</v>
      </c>
      <c r="E343" s="1272"/>
      <c r="F343" s="1272"/>
      <c r="G343" s="1272"/>
      <c r="H343" s="1272"/>
      <c r="I343" s="1272"/>
      <c r="J343" s="446" t="s">
        <v>74</v>
      </c>
      <c r="K343" s="1283" t="str">
        <f>IF(項目一覧②!$G$573=1,"",INDEX(主要用途!$D$2:$D$72,項目一覧②!$G$573))</f>
        <v/>
      </c>
      <c r="L343" s="1284"/>
      <c r="M343" s="1284"/>
      <c r="N343" s="1284"/>
      <c r="O343" s="1284"/>
      <c r="P343" s="1284"/>
      <c r="Q343" s="1284"/>
      <c r="R343" s="1284"/>
      <c r="S343" s="1284"/>
      <c r="T343" s="1285"/>
      <c r="U343" s="446" t="s">
        <v>74</v>
      </c>
      <c r="V343" s="1286"/>
      <c r="W343" s="1287"/>
      <c r="X343" s="1287"/>
      <c r="Y343" s="1288"/>
      <c r="Z343" s="488" t="s">
        <v>73</v>
      </c>
      <c r="AA343" s="490" t="s">
        <v>98</v>
      </c>
      <c r="AB343" s="484"/>
      <c r="AC343" s="490"/>
      <c r="AD343" s="10"/>
      <c r="AG343" s="406" t="s">
        <v>101</v>
      </c>
      <c r="AH343" s="10"/>
      <c r="AI343" s="10"/>
      <c r="AJ343" s="10"/>
      <c r="AK343" s="10"/>
      <c r="AL343" s="1261"/>
      <c r="AM343" s="1261"/>
      <c r="AN343" s="1261"/>
      <c r="AO343" s="1261"/>
      <c r="AP343" s="1261"/>
      <c r="AQ343" s="1261"/>
      <c r="AR343" s="1261"/>
      <c r="AS343" s="1261"/>
    </row>
    <row r="344" spans="1:59" ht="18" customHeight="1">
      <c r="A344" s="406"/>
      <c r="B344" s="489" t="s">
        <v>3657</v>
      </c>
      <c r="C344" s="476"/>
      <c r="D344" s="490" t="s">
        <v>75</v>
      </c>
      <c r="E344" s="1272"/>
      <c r="F344" s="1272"/>
      <c r="G344" s="1272"/>
      <c r="H344" s="1272"/>
      <c r="I344" s="1272"/>
      <c r="J344" s="446" t="s">
        <v>74</v>
      </c>
      <c r="K344" s="1283" t="str">
        <f>IF(項目一覧②!$G$574=1,"",INDEX(主要用途!$D$2:$D$72,項目一覧②!$G$574))</f>
        <v/>
      </c>
      <c r="L344" s="1284"/>
      <c r="M344" s="1284"/>
      <c r="N344" s="1284"/>
      <c r="O344" s="1284"/>
      <c r="P344" s="1284"/>
      <c r="Q344" s="1284"/>
      <c r="R344" s="1284"/>
      <c r="S344" s="1284"/>
      <c r="T344" s="1285"/>
      <c r="U344" s="446" t="s">
        <v>74</v>
      </c>
      <c r="V344" s="1286"/>
      <c r="W344" s="1287"/>
      <c r="X344" s="1287"/>
      <c r="Y344" s="1288"/>
      <c r="Z344" s="488" t="s">
        <v>73</v>
      </c>
      <c r="AA344" s="490" t="s">
        <v>98</v>
      </c>
      <c r="AB344" s="484"/>
      <c r="AC344" s="490"/>
      <c r="AD344" s="10"/>
    </row>
    <row r="345" spans="1:59" ht="18" customHeight="1">
      <c r="A345" s="406"/>
      <c r="B345" s="489" t="s">
        <v>3658</v>
      </c>
      <c r="C345" s="476"/>
      <c r="D345" s="490" t="s">
        <v>75</v>
      </c>
      <c r="E345" s="1272"/>
      <c r="F345" s="1272"/>
      <c r="G345" s="1272"/>
      <c r="H345" s="1272"/>
      <c r="I345" s="1272"/>
      <c r="J345" s="446" t="s">
        <v>74</v>
      </c>
      <c r="K345" s="1283" t="str">
        <f>IF(項目一覧②!$G$575=1,"",INDEX(主要用途!$D$2:$D$72,項目一覧②!$G$575))</f>
        <v/>
      </c>
      <c r="L345" s="1284"/>
      <c r="M345" s="1284"/>
      <c r="N345" s="1284"/>
      <c r="O345" s="1284"/>
      <c r="P345" s="1284"/>
      <c r="Q345" s="1284"/>
      <c r="R345" s="1284"/>
      <c r="S345" s="1284"/>
      <c r="T345" s="1285"/>
      <c r="U345" s="446" t="s">
        <v>74</v>
      </c>
      <c r="V345" s="1286"/>
      <c r="W345" s="1287"/>
      <c r="X345" s="1287"/>
      <c r="Y345" s="1288"/>
      <c r="Z345" s="488" t="s">
        <v>73</v>
      </c>
      <c r="AA345" s="490" t="s">
        <v>98</v>
      </c>
      <c r="AB345" s="484"/>
      <c r="AC345" s="490"/>
      <c r="AD345" s="10"/>
    </row>
    <row r="346" spans="1:59" ht="15" customHeight="1">
      <c r="A346" s="406"/>
      <c r="B346" s="475" t="s">
        <v>2980</v>
      </c>
      <c r="C346" s="476"/>
      <c r="D346" s="476"/>
      <c r="E346" s="476"/>
      <c r="F346" s="476"/>
      <c r="G346" s="476"/>
      <c r="H346" s="476"/>
      <c r="I346" s="476"/>
      <c r="J346" s="446"/>
      <c r="K346" s="491"/>
      <c r="L346" s="491"/>
      <c r="M346" s="491"/>
      <c r="N346" s="491"/>
      <c r="O346" s="491"/>
      <c r="P346" s="491"/>
      <c r="Q346" s="491"/>
      <c r="R346" s="491"/>
      <c r="S346" s="491"/>
      <c r="T346" s="491"/>
      <c r="U346" s="491"/>
      <c r="V346" s="491"/>
      <c r="W346" s="491"/>
      <c r="X346" s="491"/>
      <c r="Y346" s="491"/>
      <c r="Z346" s="491"/>
      <c r="AA346" s="491"/>
      <c r="AB346" s="491"/>
      <c r="AC346" s="491"/>
      <c r="AD346" s="484"/>
    </row>
    <row r="347" spans="1:59" ht="18" customHeight="1">
      <c r="A347" s="406"/>
      <c r="B347" s="475"/>
      <c r="C347" s="475"/>
      <c r="D347" s="476"/>
      <c r="E347" s="1276"/>
      <c r="F347" s="1277"/>
      <c r="G347" s="1277"/>
      <c r="H347" s="1277"/>
      <c r="I347" s="1277"/>
      <c r="J347" s="1277"/>
      <c r="K347" s="1277"/>
      <c r="L347" s="1277"/>
      <c r="M347" s="1277"/>
      <c r="N347" s="1277"/>
      <c r="O347" s="1277"/>
      <c r="P347" s="1277"/>
      <c r="Q347" s="1277"/>
      <c r="R347" s="1277"/>
      <c r="S347" s="1277"/>
      <c r="T347" s="1277"/>
      <c r="U347" s="1277"/>
      <c r="V347" s="1277"/>
      <c r="W347" s="1277"/>
      <c r="X347" s="1277"/>
      <c r="Y347" s="1277"/>
      <c r="Z347" s="1278"/>
      <c r="AA347" s="491"/>
      <c r="AB347" s="491"/>
      <c r="AC347" s="491"/>
      <c r="AD347" s="484"/>
    </row>
    <row r="348" spans="1:59" ht="18" customHeight="1">
      <c r="A348" s="406"/>
      <c r="B348" s="475"/>
      <c r="C348" s="475"/>
      <c r="D348" s="476"/>
      <c r="E348" s="1279"/>
      <c r="F348" s="1280"/>
      <c r="G348" s="1280"/>
      <c r="H348" s="1280"/>
      <c r="I348" s="1280"/>
      <c r="J348" s="1280"/>
      <c r="K348" s="1280"/>
      <c r="L348" s="1280"/>
      <c r="M348" s="1280"/>
      <c r="N348" s="1280"/>
      <c r="O348" s="1280"/>
      <c r="P348" s="1280"/>
      <c r="Q348" s="1280"/>
      <c r="R348" s="1280"/>
      <c r="S348" s="1280"/>
      <c r="T348" s="1280"/>
      <c r="U348" s="1280"/>
      <c r="V348" s="1280"/>
      <c r="W348" s="1280"/>
      <c r="X348" s="1280"/>
      <c r="Y348" s="1280"/>
      <c r="Z348" s="1281"/>
      <c r="AA348" s="491"/>
      <c r="AB348" s="491"/>
      <c r="AC348" s="491"/>
      <c r="AD348" s="484"/>
    </row>
    <row r="349" spans="1:59" ht="15" customHeight="1">
      <c r="A349" s="406"/>
      <c r="B349" s="475" t="s">
        <v>2981</v>
      </c>
      <c r="C349" s="475"/>
      <c r="D349" s="476"/>
      <c r="E349" s="476"/>
      <c r="F349" s="476"/>
      <c r="G349" s="476"/>
      <c r="H349" s="476"/>
      <c r="I349" s="476"/>
      <c r="J349" s="491" t="s">
        <v>100</v>
      </c>
      <c r="K349" s="491"/>
      <c r="L349" s="491"/>
      <c r="M349" s="491"/>
      <c r="N349" s="491"/>
      <c r="O349" s="491"/>
      <c r="P349" s="491"/>
      <c r="Q349" s="491"/>
      <c r="R349" s="491"/>
      <c r="S349" s="491"/>
      <c r="T349" s="491"/>
      <c r="U349" s="491"/>
      <c r="V349" s="491"/>
      <c r="W349" s="491"/>
      <c r="X349" s="491"/>
      <c r="Y349" s="491"/>
      <c r="Z349" s="491"/>
      <c r="AA349" s="491"/>
      <c r="AB349" s="491"/>
      <c r="AC349" s="491"/>
      <c r="AD349" s="484"/>
    </row>
    <row r="350" spans="1:59" ht="18" customHeight="1">
      <c r="A350" s="406"/>
      <c r="B350" s="475"/>
      <c r="C350" s="475"/>
      <c r="D350" s="476"/>
      <c r="E350" s="1276"/>
      <c r="F350" s="1277"/>
      <c r="G350" s="1277"/>
      <c r="H350" s="1277"/>
      <c r="I350" s="1277"/>
      <c r="J350" s="1277"/>
      <c r="K350" s="1277"/>
      <c r="L350" s="1277"/>
      <c r="M350" s="1277"/>
      <c r="N350" s="1277"/>
      <c r="O350" s="1277"/>
      <c r="P350" s="1277"/>
      <c r="Q350" s="1277"/>
      <c r="R350" s="1277"/>
      <c r="S350" s="1277"/>
      <c r="T350" s="1277"/>
      <c r="U350" s="1277"/>
      <c r="V350" s="1277"/>
      <c r="W350" s="1277"/>
      <c r="X350" s="1277"/>
      <c r="Y350" s="1277"/>
      <c r="Z350" s="1278"/>
      <c r="AA350" s="491"/>
      <c r="AB350" s="491"/>
      <c r="AC350" s="491"/>
      <c r="AD350" s="484"/>
    </row>
    <row r="351" spans="1:59" ht="18" customHeight="1">
      <c r="A351" s="406"/>
      <c r="B351" s="475"/>
      <c r="C351" s="475"/>
      <c r="D351" s="476"/>
      <c r="E351" s="1279"/>
      <c r="F351" s="1280"/>
      <c r="G351" s="1280"/>
      <c r="H351" s="1280"/>
      <c r="I351" s="1280"/>
      <c r="J351" s="1280"/>
      <c r="K351" s="1280"/>
      <c r="L351" s="1280"/>
      <c r="M351" s="1280"/>
      <c r="N351" s="1280"/>
      <c r="O351" s="1280"/>
      <c r="P351" s="1280"/>
      <c r="Q351" s="1280"/>
      <c r="R351" s="1280"/>
      <c r="S351" s="1280"/>
      <c r="T351" s="1280"/>
      <c r="U351" s="1280"/>
      <c r="V351" s="1280"/>
      <c r="W351" s="1280"/>
      <c r="X351" s="1280"/>
      <c r="Y351" s="1280"/>
      <c r="Z351" s="1281"/>
      <c r="AA351" s="476"/>
      <c r="AB351" s="476"/>
      <c r="AC351" s="476"/>
      <c r="AD351" s="476"/>
    </row>
    <row r="352" spans="1:59" ht="11.25" customHeight="1">
      <c r="A352" s="406"/>
      <c r="B352" s="406"/>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c r="AB352" s="10"/>
      <c r="AC352" s="10"/>
      <c r="AI352" s="411"/>
      <c r="AJ352" s="411"/>
      <c r="AK352" s="411"/>
      <c r="AL352" s="411"/>
      <c r="AM352" s="411"/>
      <c r="AN352" s="411"/>
      <c r="AO352" s="411"/>
    </row>
    <row r="353" spans="1:34" ht="17.25" customHeight="1">
      <c r="A353" s="471" t="s">
        <v>97</v>
      </c>
      <c r="B353" s="413"/>
      <c r="C353" s="472"/>
      <c r="D353" s="473"/>
      <c r="E353" s="473"/>
      <c r="F353" s="473"/>
      <c r="G353" s="473"/>
      <c r="H353" s="474"/>
      <c r="I353" s="474"/>
      <c r="J353" s="474"/>
      <c r="K353" s="474"/>
      <c r="L353" s="474"/>
      <c r="M353" s="474"/>
      <c r="N353" s="474"/>
      <c r="O353" s="474"/>
      <c r="P353" s="474"/>
      <c r="Q353" s="474"/>
      <c r="R353" s="474"/>
      <c r="S353" s="474"/>
      <c r="T353" s="474"/>
      <c r="U353" s="474"/>
      <c r="V353" s="474"/>
      <c r="W353" s="474"/>
      <c r="X353" s="474"/>
      <c r="Y353" s="474"/>
      <c r="Z353" s="474"/>
      <c r="AA353" s="474"/>
      <c r="AB353" s="474"/>
      <c r="AC353" s="472"/>
      <c r="AD353" s="414"/>
      <c r="AE353" s="414"/>
      <c r="AF353" s="414"/>
      <c r="AG353" s="414"/>
      <c r="AH353" s="414"/>
    </row>
    <row r="354" spans="1:34" ht="18" customHeight="1">
      <c r="A354" s="406"/>
      <c r="B354" s="475" t="s">
        <v>2972</v>
      </c>
      <c r="C354" s="475"/>
      <c r="D354" s="476"/>
      <c r="E354" s="1273">
        <f>$D$248</f>
        <v>3</v>
      </c>
      <c r="F354" s="1274"/>
      <c r="G354" s="1274"/>
      <c r="H354" s="1275"/>
      <c r="I354" s="476"/>
      <c r="J354" s="477"/>
      <c r="K354" s="477"/>
      <c r="L354" s="438"/>
      <c r="M354" s="477"/>
      <c r="N354" s="476"/>
      <c r="O354" s="476"/>
      <c r="P354" s="476"/>
      <c r="Q354" s="476"/>
      <c r="R354" s="476"/>
      <c r="S354" s="476"/>
      <c r="T354" s="476"/>
      <c r="U354" s="476"/>
      <c r="V354" s="476"/>
      <c r="W354" s="476"/>
      <c r="X354" s="476"/>
      <c r="Y354" s="476"/>
      <c r="Z354" s="476"/>
      <c r="AA354" s="476"/>
      <c r="AB354" s="476"/>
      <c r="AC354" s="476"/>
    </row>
    <row r="355" spans="1:34" ht="18" customHeight="1">
      <c r="A355" s="406"/>
      <c r="B355" s="475" t="s">
        <v>2973</v>
      </c>
      <c r="C355" s="475"/>
      <c r="D355" s="476"/>
      <c r="E355" s="1443"/>
      <c r="F355" s="1444"/>
      <c r="G355" s="1444"/>
      <c r="H355" s="1445"/>
      <c r="I355" s="478" t="s">
        <v>91</v>
      </c>
      <c r="J355" s="479"/>
      <c r="K355" s="479"/>
      <c r="L355" s="480"/>
      <c r="M355" s="10"/>
      <c r="N355" s="476"/>
      <c r="O355" s="476"/>
      <c r="P355" s="476"/>
      <c r="Q355" s="476"/>
      <c r="R355" s="476"/>
      <c r="S355" s="476"/>
      <c r="T355" s="476"/>
      <c r="U355" s="476"/>
      <c r="V355" s="476"/>
      <c r="W355" s="476"/>
      <c r="X355" s="476"/>
      <c r="Y355" s="476"/>
      <c r="Z355" s="476"/>
      <c r="AA355" s="476"/>
      <c r="AB355" s="476"/>
      <c r="AC355" s="476"/>
    </row>
    <row r="356" spans="1:34" ht="18" customHeight="1">
      <c r="A356" s="406"/>
      <c r="B356" s="475" t="s">
        <v>2974</v>
      </c>
      <c r="C356" s="475"/>
      <c r="D356" s="476"/>
      <c r="E356" s="1416"/>
      <c r="F356" s="1417"/>
      <c r="G356" s="1417"/>
      <c r="H356" s="1418"/>
      <c r="I356" s="478" t="s">
        <v>96</v>
      </c>
      <c r="J356" s="481"/>
      <c r="K356" s="481"/>
      <c r="L356" s="482"/>
      <c r="M356" s="10"/>
      <c r="N356" s="476"/>
      <c r="O356" s="476"/>
      <c r="P356" s="476"/>
      <c r="Q356" s="476"/>
      <c r="R356" s="476"/>
      <c r="S356" s="476"/>
      <c r="T356" s="476"/>
      <c r="U356" s="476"/>
      <c r="V356" s="476"/>
      <c r="W356" s="476"/>
      <c r="X356" s="476"/>
      <c r="Y356" s="476"/>
      <c r="Z356" s="476"/>
      <c r="AA356" s="476"/>
      <c r="AB356" s="476"/>
      <c r="AC356" s="476"/>
    </row>
    <row r="357" spans="1:34" ht="18" customHeight="1">
      <c r="A357" s="406"/>
      <c r="B357" s="475" t="s">
        <v>2975</v>
      </c>
      <c r="C357" s="475"/>
      <c r="D357" s="476"/>
      <c r="E357" s="1416"/>
      <c r="F357" s="1417"/>
      <c r="G357" s="1417"/>
      <c r="H357" s="1418"/>
      <c r="I357" s="478" t="s">
        <v>96</v>
      </c>
      <c r="J357" s="481"/>
      <c r="K357" s="481"/>
      <c r="L357" s="482"/>
      <c r="M357" s="10"/>
      <c r="N357" s="477"/>
      <c r="O357" s="476"/>
      <c r="P357" s="476"/>
      <c r="Q357" s="476"/>
      <c r="R357" s="476"/>
      <c r="S357" s="476"/>
      <c r="T357" s="476"/>
      <c r="U357" s="476"/>
      <c r="V357" s="476"/>
      <c r="W357" s="476"/>
      <c r="X357" s="476"/>
      <c r="Y357" s="476"/>
      <c r="Z357" s="476"/>
      <c r="AA357" s="476"/>
      <c r="AB357" s="476"/>
      <c r="AC357" s="476"/>
    </row>
    <row r="358" spans="1:34" ht="18" customHeight="1">
      <c r="A358" s="406"/>
      <c r="B358" s="475" t="s">
        <v>2976</v>
      </c>
      <c r="C358" s="475"/>
      <c r="D358" s="476"/>
      <c r="E358" s="1416"/>
      <c r="F358" s="1417"/>
      <c r="G358" s="1417"/>
      <c r="H358" s="1418"/>
      <c r="I358" s="478" t="s">
        <v>96</v>
      </c>
      <c r="J358" s="481"/>
      <c r="K358" s="481"/>
      <c r="L358" s="482"/>
      <c r="M358" s="10"/>
      <c r="N358" s="477"/>
      <c r="O358" s="476"/>
      <c r="P358" s="476"/>
      <c r="Q358" s="476"/>
      <c r="R358" s="476"/>
      <c r="S358" s="476"/>
      <c r="T358" s="476"/>
      <c r="U358" s="476"/>
      <c r="V358" s="476"/>
      <c r="W358" s="476"/>
      <c r="X358" s="476"/>
      <c r="Y358" s="476"/>
      <c r="Z358" s="476"/>
      <c r="AA358" s="476"/>
      <c r="AB358" s="476"/>
      <c r="AC358" s="476"/>
    </row>
    <row r="359" spans="1:34" ht="18" customHeight="1">
      <c r="A359" s="406"/>
      <c r="B359" s="475" t="s">
        <v>2977</v>
      </c>
      <c r="C359" s="475"/>
      <c r="D359" s="476"/>
      <c r="E359" s="1416"/>
      <c r="F359" s="1417"/>
      <c r="G359" s="1417"/>
      <c r="H359" s="1418"/>
      <c r="I359" s="478" t="s">
        <v>96</v>
      </c>
      <c r="J359" s="481"/>
      <c r="K359" s="481"/>
      <c r="L359" s="482"/>
      <c r="M359" s="10"/>
      <c r="N359" s="476"/>
      <c r="O359" s="476"/>
      <c r="P359" s="476"/>
      <c r="Q359" s="476"/>
      <c r="R359" s="476"/>
      <c r="S359" s="484"/>
      <c r="T359" s="484"/>
      <c r="U359" s="484"/>
      <c r="V359" s="484"/>
      <c r="W359" s="484"/>
      <c r="X359" s="484"/>
      <c r="Y359" s="484"/>
      <c r="Z359" s="484"/>
      <c r="AA359" s="484"/>
      <c r="AB359" s="484"/>
      <c r="AC359" s="484"/>
    </row>
    <row r="360" spans="1:34" ht="18" customHeight="1">
      <c r="A360" s="406"/>
      <c r="B360" s="483" t="s">
        <v>2978</v>
      </c>
      <c r="C360" s="476"/>
      <c r="D360" s="485"/>
      <c r="E360" s="485"/>
      <c r="F360" s="485"/>
      <c r="G360" s="485"/>
      <c r="H360" s="478"/>
      <c r="I360" s="481"/>
      <c r="J360" s="481"/>
      <c r="K360" s="483"/>
      <c r="L360" s="10"/>
      <c r="M360" s="484"/>
      <c r="N360" s="486"/>
      <c r="O360" s="486" t="s">
        <v>88</v>
      </c>
      <c r="P360" s="486"/>
      <c r="Q360" s="487"/>
      <c r="R360" s="487" t="s">
        <v>87</v>
      </c>
      <c r="U360" s="484"/>
      <c r="V360" s="484"/>
      <c r="W360" s="484"/>
      <c r="X360" s="484"/>
      <c r="Y360" s="484"/>
      <c r="Z360" s="484"/>
      <c r="AA360" s="484"/>
      <c r="AB360" s="484"/>
    </row>
    <row r="361" spans="1:34" ht="15" customHeight="1">
      <c r="A361" s="406"/>
      <c r="B361" s="475" t="s">
        <v>2979</v>
      </c>
      <c r="C361" s="476"/>
      <c r="D361" s="476"/>
      <c r="E361" s="476"/>
      <c r="F361" s="488"/>
      <c r="G361" s="476"/>
      <c r="H361" s="476"/>
      <c r="I361" s="477"/>
      <c r="J361" s="477"/>
      <c r="K361" s="476"/>
      <c r="L361" s="488"/>
      <c r="M361" s="476"/>
      <c r="N361" s="476"/>
      <c r="O361" s="488"/>
      <c r="P361" s="476"/>
      <c r="Q361" s="476"/>
      <c r="R361" s="476"/>
      <c r="S361" s="488"/>
      <c r="T361" s="476"/>
      <c r="U361" s="476"/>
      <c r="V361" s="476"/>
      <c r="W361" s="476"/>
      <c r="X361" s="488"/>
      <c r="Y361" s="476"/>
      <c r="Z361" s="476"/>
      <c r="AA361" s="476"/>
      <c r="AB361" s="476"/>
      <c r="AC361" s="476"/>
    </row>
    <row r="362" spans="1:34" ht="18" customHeight="1">
      <c r="A362" s="406"/>
      <c r="B362" s="489"/>
      <c r="C362" s="476"/>
      <c r="D362" s="490" t="s">
        <v>75</v>
      </c>
      <c r="E362" s="1267" t="s">
        <v>86</v>
      </c>
      <c r="F362" s="1267"/>
      <c r="G362" s="1267"/>
      <c r="H362" s="1267"/>
      <c r="I362" s="1267"/>
      <c r="J362" s="446" t="s">
        <v>74</v>
      </c>
      <c r="K362" s="1267" t="s">
        <v>85</v>
      </c>
      <c r="L362" s="1267"/>
      <c r="M362" s="1267"/>
      <c r="N362" s="1267"/>
      <c r="O362" s="1267"/>
      <c r="P362" s="1267"/>
      <c r="Q362" s="1267"/>
      <c r="R362" s="1267"/>
      <c r="S362" s="1267"/>
      <c r="T362" s="1267"/>
      <c r="U362" s="446" t="s">
        <v>74</v>
      </c>
      <c r="V362" s="1267" t="s">
        <v>84</v>
      </c>
      <c r="W362" s="1267"/>
      <c r="X362" s="1267"/>
      <c r="Y362" s="1267"/>
      <c r="Z362" s="1268"/>
      <c r="AA362" s="490" t="s">
        <v>98</v>
      </c>
      <c r="AB362" s="490"/>
      <c r="AC362" s="10"/>
      <c r="AD362" s="10"/>
    </row>
    <row r="363" spans="1:34" ht="18" customHeight="1">
      <c r="A363" s="406"/>
      <c r="B363" s="489" t="s">
        <v>3653</v>
      </c>
      <c r="C363" s="476"/>
      <c r="D363" s="490" t="s">
        <v>75</v>
      </c>
      <c r="E363" s="1272"/>
      <c r="F363" s="1272"/>
      <c r="G363" s="1272"/>
      <c r="H363" s="1272"/>
      <c r="I363" s="1272"/>
      <c r="J363" s="446" t="s">
        <v>74</v>
      </c>
      <c r="K363" s="1283" t="str">
        <f>IF(項目一覧②!$G$597=1,"",INDEX(主要用途!$D$2:$D$72,項目一覧②!$G$597))</f>
        <v/>
      </c>
      <c r="L363" s="1284"/>
      <c r="M363" s="1284"/>
      <c r="N363" s="1284"/>
      <c r="O363" s="1284"/>
      <c r="P363" s="1284"/>
      <c r="Q363" s="1284"/>
      <c r="R363" s="1284"/>
      <c r="S363" s="1284"/>
      <c r="T363" s="1285"/>
      <c r="U363" s="446" t="s">
        <v>74</v>
      </c>
      <c r="V363" s="1286"/>
      <c r="W363" s="1287"/>
      <c r="X363" s="1287"/>
      <c r="Y363" s="1288"/>
      <c r="Z363" s="488" t="s">
        <v>73</v>
      </c>
      <c r="AA363" s="490" t="s">
        <v>98</v>
      </c>
      <c r="AB363" s="484"/>
      <c r="AC363" s="490"/>
      <c r="AD363" s="10"/>
    </row>
    <row r="364" spans="1:34" ht="18" customHeight="1">
      <c r="A364" s="406"/>
      <c r="B364" s="489" t="s">
        <v>3654</v>
      </c>
      <c r="C364" s="476"/>
      <c r="D364" s="490" t="s">
        <v>75</v>
      </c>
      <c r="E364" s="1272"/>
      <c r="F364" s="1272"/>
      <c r="G364" s="1272"/>
      <c r="H364" s="1272"/>
      <c r="I364" s="1272"/>
      <c r="J364" s="446" t="s">
        <v>74</v>
      </c>
      <c r="K364" s="1283" t="str">
        <f>IF(項目一覧②!$G$598=1,"",INDEX(主要用途!$D$2:$D$72,項目一覧②!$G$598))</f>
        <v/>
      </c>
      <c r="L364" s="1284"/>
      <c r="M364" s="1284"/>
      <c r="N364" s="1284"/>
      <c r="O364" s="1284"/>
      <c r="P364" s="1284"/>
      <c r="Q364" s="1284"/>
      <c r="R364" s="1284"/>
      <c r="S364" s="1284"/>
      <c r="T364" s="1285"/>
      <c r="U364" s="446" t="s">
        <v>74</v>
      </c>
      <c r="V364" s="1286"/>
      <c r="W364" s="1287"/>
      <c r="X364" s="1287"/>
      <c r="Y364" s="1288"/>
      <c r="Z364" s="488" t="s">
        <v>73</v>
      </c>
      <c r="AA364" s="490" t="s">
        <v>98</v>
      </c>
      <c r="AB364" s="484"/>
      <c r="AC364" s="490"/>
      <c r="AD364" s="10"/>
    </row>
    <row r="365" spans="1:34" ht="18" customHeight="1">
      <c r="A365" s="406"/>
      <c r="B365" s="489" t="s">
        <v>3655</v>
      </c>
      <c r="C365" s="476"/>
      <c r="D365" s="490" t="s">
        <v>75</v>
      </c>
      <c r="E365" s="1272"/>
      <c r="F365" s="1272"/>
      <c r="G365" s="1272"/>
      <c r="H365" s="1272"/>
      <c r="I365" s="1272"/>
      <c r="J365" s="446" t="s">
        <v>74</v>
      </c>
      <c r="K365" s="1283" t="str">
        <f>IF(項目一覧②!$G$599=1,"",INDEX(主要用途!$D$2:$D$72,項目一覧②!$G$599))</f>
        <v/>
      </c>
      <c r="L365" s="1284"/>
      <c r="M365" s="1284"/>
      <c r="N365" s="1284"/>
      <c r="O365" s="1284"/>
      <c r="P365" s="1284"/>
      <c r="Q365" s="1284"/>
      <c r="R365" s="1284"/>
      <c r="S365" s="1284"/>
      <c r="T365" s="1285"/>
      <c r="U365" s="446" t="s">
        <v>74</v>
      </c>
      <c r="V365" s="1286"/>
      <c r="W365" s="1287"/>
      <c r="X365" s="1287"/>
      <c r="Y365" s="1288"/>
      <c r="Z365" s="488" t="s">
        <v>73</v>
      </c>
      <c r="AA365" s="490" t="s">
        <v>98</v>
      </c>
      <c r="AB365" s="484"/>
      <c r="AC365" s="490"/>
      <c r="AD365" s="10"/>
    </row>
    <row r="366" spans="1:34" ht="18" customHeight="1">
      <c r="A366" s="406"/>
      <c r="B366" s="489" t="s">
        <v>3656</v>
      </c>
      <c r="C366" s="476"/>
      <c r="D366" s="490" t="s">
        <v>75</v>
      </c>
      <c r="E366" s="1272"/>
      <c r="F366" s="1272"/>
      <c r="G366" s="1272"/>
      <c r="H366" s="1272"/>
      <c r="I366" s="1272"/>
      <c r="J366" s="446" t="s">
        <v>74</v>
      </c>
      <c r="K366" s="1283" t="str">
        <f>IF(項目一覧②!$G$600=1,"",INDEX(主要用途!$D$2:$D$72,項目一覧②!$G$600))</f>
        <v/>
      </c>
      <c r="L366" s="1284"/>
      <c r="M366" s="1284"/>
      <c r="N366" s="1284"/>
      <c r="O366" s="1284"/>
      <c r="P366" s="1284"/>
      <c r="Q366" s="1284"/>
      <c r="R366" s="1284"/>
      <c r="S366" s="1284"/>
      <c r="T366" s="1285"/>
      <c r="U366" s="446" t="s">
        <v>74</v>
      </c>
      <c r="V366" s="1286"/>
      <c r="W366" s="1287"/>
      <c r="X366" s="1287"/>
      <c r="Y366" s="1288"/>
      <c r="Z366" s="488" t="s">
        <v>73</v>
      </c>
      <c r="AA366" s="490" t="s">
        <v>98</v>
      </c>
      <c r="AB366" s="484"/>
      <c r="AC366" s="490"/>
      <c r="AD366" s="10"/>
    </row>
    <row r="367" spans="1:34" ht="18" customHeight="1">
      <c r="A367" s="406"/>
      <c r="B367" s="489" t="s">
        <v>3657</v>
      </c>
      <c r="C367" s="476"/>
      <c r="D367" s="490" t="s">
        <v>75</v>
      </c>
      <c r="E367" s="1272"/>
      <c r="F367" s="1272"/>
      <c r="G367" s="1272"/>
      <c r="H367" s="1272"/>
      <c r="I367" s="1272"/>
      <c r="J367" s="446" t="s">
        <v>74</v>
      </c>
      <c r="K367" s="1283" t="str">
        <f>IF(項目一覧②!$G$601=1,"",INDEX(主要用途!$D$2:$D$72,項目一覧②!$G$601))</f>
        <v/>
      </c>
      <c r="L367" s="1284"/>
      <c r="M367" s="1284"/>
      <c r="N367" s="1284"/>
      <c r="O367" s="1284"/>
      <c r="P367" s="1284"/>
      <c r="Q367" s="1284"/>
      <c r="R367" s="1284"/>
      <c r="S367" s="1284"/>
      <c r="T367" s="1285"/>
      <c r="U367" s="446" t="s">
        <v>74</v>
      </c>
      <c r="V367" s="1286"/>
      <c r="W367" s="1287"/>
      <c r="X367" s="1287"/>
      <c r="Y367" s="1288"/>
      <c r="Z367" s="488" t="s">
        <v>73</v>
      </c>
      <c r="AA367" s="490" t="s">
        <v>98</v>
      </c>
      <c r="AB367" s="484"/>
      <c r="AC367" s="490"/>
      <c r="AD367" s="10"/>
    </row>
    <row r="368" spans="1:34" ht="18" customHeight="1">
      <c r="A368" s="406"/>
      <c r="B368" s="489" t="s">
        <v>3658</v>
      </c>
      <c r="C368" s="476"/>
      <c r="D368" s="490" t="s">
        <v>75</v>
      </c>
      <c r="E368" s="1272"/>
      <c r="F368" s="1272"/>
      <c r="G368" s="1272"/>
      <c r="H368" s="1272"/>
      <c r="I368" s="1272"/>
      <c r="J368" s="446" t="s">
        <v>74</v>
      </c>
      <c r="K368" s="1283" t="str">
        <f>IF(項目一覧②!$G$602=1,"",INDEX(主要用途!$D$2:$D$72,項目一覧②!$G$602))</f>
        <v/>
      </c>
      <c r="L368" s="1284"/>
      <c r="M368" s="1284"/>
      <c r="N368" s="1284"/>
      <c r="O368" s="1284"/>
      <c r="P368" s="1284"/>
      <c r="Q368" s="1284"/>
      <c r="R368" s="1284"/>
      <c r="S368" s="1284"/>
      <c r="T368" s="1285"/>
      <c r="U368" s="446" t="s">
        <v>74</v>
      </c>
      <c r="V368" s="1286"/>
      <c r="W368" s="1287"/>
      <c r="X368" s="1287"/>
      <c r="Y368" s="1288"/>
      <c r="Z368" s="488" t="s">
        <v>73</v>
      </c>
      <c r="AA368" s="490" t="s">
        <v>98</v>
      </c>
      <c r="AB368" s="484"/>
      <c r="AC368" s="490"/>
      <c r="AD368" s="10"/>
    </row>
    <row r="369" spans="1:42" ht="15" customHeight="1">
      <c r="A369" s="406"/>
      <c r="B369" s="475" t="s">
        <v>2980</v>
      </c>
      <c r="C369" s="476"/>
      <c r="D369" s="476"/>
      <c r="E369" s="476"/>
      <c r="F369" s="476"/>
      <c r="G369" s="476"/>
      <c r="H369" s="476"/>
      <c r="I369" s="476"/>
      <c r="J369" s="446"/>
      <c r="K369" s="491"/>
      <c r="L369" s="491"/>
      <c r="M369" s="491"/>
      <c r="N369" s="491"/>
      <c r="O369" s="491"/>
      <c r="P369" s="491"/>
      <c r="Q369" s="491"/>
      <c r="R369" s="491"/>
      <c r="S369" s="491"/>
      <c r="T369" s="491"/>
      <c r="U369" s="491"/>
      <c r="V369" s="491"/>
      <c r="W369" s="491"/>
      <c r="X369" s="491"/>
      <c r="Y369" s="491"/>
      <c r="Z369" s="491"/>
      <c r="AA369" s="491"/>
      <c r="AB369" s="491"/>
      <c r="AC369" s="491"/>
      <c r="AD369" s="484"/>
    </row>
    <row r="370" spans="1:42" ht="18" customHeight="1">
      <c r="A370" s="406"/>
      <c r="B370" s="475"/>
      <c r="C370" s="475"/>
      <c r="D370" s="476"/>
      <c r="E370" s="1276"/>
      <c r="F370" s="1277"/>
      <c r="G370" s="1277"/>
      <c r="H370" s="1277"/>
      <c r="I370" s="1277"/>
      <c r="J370" s="1277"/>
      <c r="K370" s="1277"/>
      <c r="L370" s="1277"/>
      <c r="M370" s="1277"/>
      <c r="N370" s="1277"/>
      <c r="O370" s="1277"/>
      <c r="P370" s="1277"/>
      <c r="Q370" s="1277"/>
      <c r="R370" s="1277"/>
      <c r="S370" s="1277"/>
      <c r="T370" s="1277"/>
      <c r="U370" s="1277"/>
      <c r="V370" s="1277"/>
      <c r="W370" s="1277"/>
      <c r="X370" s="1277"/>
      <c r="Y370" s="1277"/>
      <c r="Z370" s="1278"/>
      <c r="AA370" s="491"/>
      <c r="AB370" s="491"/>
      <c r="AC370" s="491"/>
      <c r="AD370" s="484"/>
    </row>
    <row r="371" spans="1:42" ht="18" customHeight="1">
      <c r="A371" s="406"/>
      <c r="B371" s="475"/>
      <c r="C371" s="475"/>
      <c r="D371" s="476"/>
      <c r="E371" s="1279"/>
      <c r="F371" s="1280"/>
      <c r="G371" s="1280"/>
      <c r="H371" s="1280"/>
      <c r="I371" s="1280"/>
      <c r="J371" s="1280"/>
      <c r="K371" s="1280"/>
      <c r="L371" s="1280"/>
      <c r="M371" s="1280"/>
      <c r="N371" s="1280"/>
      <c r="O371" s="1280"/>
      <c r="P371" s="1280"/>
      <c r="Q371" s="1280"/>
      <c r="R371" s="1280"/>
      <c r="S371" s="1280"/>
      <c r="T371" s="1280"/>
      <c r="U371" s="1280"/>
      <c r="V371" s="1280"/>
      <c r="W371" s="1280"/>
      <c r="X371" s="1280"/>
      <c r="Y371" s="1280"/>
      <c r="Z371" s="1281"/>
      <c r="AA371" s="491"/>
      <c r="AB371" s="491"/>
      <c r="AC371" s="491"/>
      <c r="AD371" s="484"/>
    </row>
    <row r="372" spans="1:42" ht="15" customHeight="1">
      <c r="A372" s="406"/>
      <c r="B372" s="475" t="s">
        <v>2981</v>
      </c>
      <c r="C372" s="475"/>
      <c r="D372" s="476"/>
      <c r="E372" s="476"/>
      <c r="F372" s="476"/>
      <c r="G372" s="476"/>
      <c r="H372" s="476"/>
      <c r="I372" s="476"/>
      <c r="J372" s="491" t="s">
        <v>100</v>
      </c>
      <c r="K372" s="491"/>
      <c r="L372" s="491"/>
      <c r="M372" s="491"/>
      <c r="N372" s="491"/>
      <c r="O372" s="491"/>
      <c r="P372" s="491"/>
      <c r="Q372" s="491"/>
      <c r="R372" s="491"/>
      <c r="S372" s="491"/>
      <c r="T372" s="491"/>
      <c r="U372" s="491"/>
      <c r="V372" s="491"/>
      <c r="W372" s="491"/>
      <c r="X372" s="491"/>
      <c r="Y372" s="491"/>
      <c r="Z372" s="491"/>
      <c r="AA372" s="491"/>
      <c r="AB372" s="491"/>
      <c r="AC372" s="491"/>
      <c r="AD372" s="484"/>
    </row>
    <row r="373" spans="1:42" ht="18" customHeight="1">
      <c r="A373" s="406"/>
      <c r="B373" s="475"/>
      <c r="C373" s="475"/>
      <c r="D373" s="476"/>
      <c r="E373" s="1276"/>
      <c r="F373" s="1277"/>
      <c r="G373" s="1277"/>
      <c r="H373" s="1277"/>
      <c r="I373" s="1277"/>
      <c r="J373" s="1277"/>
      <c r="K373" s="1277"/>
      <c r="L373" s="1277"/>
      <c r="M373" s="1277"/>
      <c r="N373" s="1277"/>
      <c r="O373" s="1277"/>
      <c r="P373" s="1277"/>
      <c r="Q373" s="1277"/>
      <c r="R373" s="1277"/>
      <c r="S373" s="1277"/>
      <c r="T373" s="1277"/>
      <c r="U373" s="1277"/>
      <c r="V373" s="1277"/>
      <c r="W373" s="1277"/>
      <c r="X373" s="1277"/>
      <c r="Y373" s="1277"/>
      <c r="Z373" s="1278"/>
      <c r="AA373" s="491"/>
      <c r="AB373" s="491"/>
      <c r="AC373" s="491"/>
      <c r="AD373" s="484"/>
    </row>
    <row r="374" spans="1:42" ht="18" customHeight="1">
      <c r="A374" s="406"/>
      <c r="B374" s="475"/>
      <c r="C374" s="475"/>
      <c r="D374" s="476"/>
      <c r="E374" s="1279"/>
      <c r="F374" s="1280"/>
      <c r="G374" s="1280"/>
      <c r="H374" s="1280"/>
      <c r="I374" s="1280"/>
      <c r="J374" s="1280"/>
      <c r="K374" s="1280"/>
      <c r="L374" s="1280"/>
      <c r="M374" s="1280"/>
      <c r="N374" s="1280"/>
      <c r="O374" s="1280"/>
      <c r="P374" s="1280"/>
      <c r="Q374" s="1280"/>
      <c r="R374" s="1280"/>
      <c r="S374" s="1280"/>
      <c r="T374" s="1280"/>
      <c r="U374" s="1280"/>
      <c r="V374" s="1280"/>
      <c r="W374" s="1280"/>
      <c r="X374" s="1280"/>
      <c r="Y374" s="1280"/>
      <c r="Z374" s="1281"/>
      <c r="AA374" s="476"/>
      <c r="AB374" s="476"/>
      <c r="AC374" s="476"/>
      <c r="AD374" s="476"/>
    </row>
    <row r="375" spans="1:42" ht="11.25" customHeight="1">
      <c r="A375" s="406"/>
      <c r="B375" s="406"/>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c r="AB375" s="10"/>
      <c r="AC375" s="10"/>
      <c r="AD375" s="10"/>
      <c r="AJ375" s="411"/>
      <c r="AK375" s="411"/>
      <c r="AL375" s="411"/>
      <c r="AM375" s="411"/>
      <c r="AN375" s="411"/>
      <c r="AO375" s="411"/>
      <c r="AP375" s="411"/>
    </row>
    <row r="376" spans="1:42" ht="17.25" customHeight="1">
      <c r="A376" s="471" t="s">
        <v>97</v>
      </c>
      <c r="B376" s="413"/>
      <c r="C376" s="428"/>
      <c r="D376" s="472"/>
      <c r="E376" s="473"/>
      <c r="F376" s="473"/>
      <c r="G376" s="473"/>
      <c r="H376" s="473"/>
      <c r="I376" s="474"/>
      <c r="J376" s="474"/>
      <c r="K376" s="474"/>
      <c r="L376" s="474"/>
      <c r="M376" s="474"/>
      <c r="N376" s="474"/>
      <c r="O376" s="474"/>
      <c r="P376" s="474"/>
      <c r="Q376" s="474"/>
      <c r="R376" s="474"/>
      <c r="S376" s="474"/>
      <c r="T376" s="474"/>
      <c r="U376" s="474"/>
      <c r="V376" s="474"/>
      <c r="W376" s="474"/>
      <c r="X376" s="474"/>
      <c r="Y376" s="474"/>
      <c r="Z376" s="474"/>
      <c r="AA376" s="474"/>
      <c r="AB376" s="474"/>
      <c r="AC376" s="474"/>
      <c r="AD376" s="472"/>
      <c r="AE376" s="414"/>
      <c r="AF376" s="414"/>
      <c r="AG376" s="414"/>
      <c r="AH376" s="414"/>
      <c r="AI376" s="414"/>
    </row>
    <row r="377" spans="1:42" ht="18" customHeight="1">
      <c r="A377" s="406"/>
      <c r="B377" s="475" t="s">
        <v>2972</v>
      </c>
      <c r="C377" s="475"/>
      <c r="D377" s="476"/>
      <c r="E377" s="1273">
        <f>$D$248</f>
        <v>3</v>
      </c>
      <c r="F377" s="1274"/>
      <c r="G377" s="1274"/>
      <c r="H377" s="1275"/>
      <c r="I377" s="476"/>
      <c r="J377" s="477"/>
      <c r="K377" s="477"/>
      <c r="L377" s="438"/>
      <c r="M377" s="477"/>
      <c r="N377" s="476"/>
      <c r="O377" s="476"/>
      <c r="P377" s="476"/>
      <c r="Q377" s="476"/>
      <c r="R377" s="476"/>
      <c r="S377" s="476"/>
      <c r="T377" s="476"/>
      <c r="U377" s="476"/>
      <c r="V377" s="476"/>
      <c r="W377" s="476"/>
      <c r="X377" s="476"/>
      <c r="Y377" s="476"/>
      <c r="Z377" s="476"/>
      <c r="AA377" s="476"/>
      <c r="AB377" s="476"/>
      <c r="AC377" s="476"/>
    </row>
    <row r="378" spans="1:42" ht="18" customHeight="1">
      <c r="A378" s="406"/>
      <c r="B378" s="475" t="s">
        <v>2973</v>
      </c>
      <c r="C378" s="475"/>
      <c r="D378" s="476"/>
      <c r="E378" s="1443"/>
      <c r="F378" s="1444"/>
      <c r="G378" s="1444"/>
      <c r="H378" s="1445"/>
      <c r="I378" s="478" t="s">
        <v>91</v>
      </c>
      <c r="J378" s="479"/>
      <c r="K378" s="479"/>
      <c r="L378" s="480"/>
      <c r="M378" s="10"/>
      <c r="N378" s="476"/>
      <c r="O378" s="476"/>
      <c r="P378" s="476"/>
      <c r="Q378" s="476"/>
      <c r="R378" s="476"/>
      <c r="S378" s="476"/>
      <c r="T378" s="476"/>
      <c r="U378" s="476"/>
      <c r="V378" s="476"/>
      <c r="W378" s="476"/>
      <c r="X378" s="476"/>
      <c r="Y378" s="476"/>
      <c r="Z378" s="476"/>
      <c r="AA378" s="476"/>
      <c r="AB378" s="476"/>
      <c r="AC378" s="476"/>
    </row>
    <row r="379" spans="1:42" ht="18" customHeight="1">
      <c r="A379" s="406"/>
      <c r="B379" s="475" t="s">
        <v>2974</v>
      </c>
      <c r="C379" s="475"/>
      <c r="D379" s="476"/>
      <c r="E379" s="1416"/>
      <c r="F379" s="1417"/>
      <c r="G379" s="1417"/>
      <c r="H379" s="1418"/>
      <c r="I379" s="478" t="s">
        <v>96</v>
      </c>
      <c r="J379" s="481"/>
      <c r="K379" s="481"/>
      <c r="L379" s="482"/>
      <c r="M379" s="10"/>
      <c r="N379" s="476"/>
      <c r="O379" s="476"/>
      <c r="P379" s="476"/>
      <c r="Q379" s="476"/>
      <c r="R379" s="476"/>
      <c r="S379" s="476"/>
      <c r="T379" s="476"/>
      <c r="U379" s="476"/>
      <c r="V379" s="476"/>
      <c r="W379" s="476"/>
      <c r="X379" s="476"/>
      <c r="Y379" s="476"/>
      <c r="Z379" s="476"/>
      <c r="AA379" s="476"/>
      <c r="AB379" s="476"/>
      <c r="AC379" s="476"/>
    </row>
    <row r="380" spans="1:42" ht="18" customHeight="1">
      <c r="A380" s="406"/>
      <c r="B380" s="475" t="s">
        <v>2975</v>
      </c>
      <c r="C380" s="475"/>
      <c r="D380" s="476"/>
      <c r="E380" s="1416"/>
      <c r="F380" s="1417"/>
      <c r="G380" s="1417"/>
      <c r="H380" s="1418"/>
      <c r="I380" s="478" t="s">
        <v>96</v>
      </c>
      <c r="J380" s="481"/>
      <c r="K380" s="481"/>
      <c r="L380" s="482"/>
      <c r="M380" s="10"/>
      <c r="N380" s="477"/>
      <c r="O380" s="476"/>
      <c r="P380" s="476"/>
      <c r="Q380" s="476"/>
      <c r="R380" s="476"/>
      <c r="S380" s="476"/>
      <c r="T380" s="476"/>
      <c r="U380" s="476"/>
      <c r="V380" s="476"/>
      <c r="W380" s="476"/>
      <c r="X380" s="476"/>
      <c r="Y380" s="476"/>
      <c r="Z380" s="476"/>
      <c r="AA380" s="476"/>
      <c r="AB380" s="476"/>
      <c r="AC380" s="476"/>
    </row>
    <row r="381" spans="1:42" ht="18" customHeight="1">
      <c r="A381" s="406"/>
      <c r="B381" s="475" t="s">
        <v>2976</v>
      </c>
      <c r="C381" s="475"/>
      <c r="D381" s="476"/>
      <c r="E381" s="1416"/>
      <c r="F381" s="1417"/>
      <c r="G381" s="1417"/>
      <c r="H381" s="1418"/>
      <c r="I381" s="478" t="s">
        <v>96</v>
      </c>
      <c r="J381" s="481"/>
      <c r="K381" s="481"/>
      <c r="L381" s="482"/>
      <c r="M381" s="10"/>
      <c r="N381" s="477"/>
      <c r="O381" s="476"/>
      <c r="P381" s="476"/>
      <c r="Q381" s="476"/>
      <c r="R381" s="476"/>
      <c r="S381" s="476"/>
      <c r="T381" s="476"/>
      <c r="U381" s="476"/>
      <c r="V381" s="476"/>
      <c r="W381" s="476"/>
      <c r="X381" s="476"/>
      <c r="Y381" s="476"/>
      <c r="Z381" s="476"/>
      <c r="AA381" s="476"/>
      <c r="AB381" s="476"/>
      <c r="AC381" s="476"/>
    </row>
    <row r="382" spans="1:42" ht="18" customHeight="1">
      <c r="A382" s="406"/>
      <c r="B382" s="475" t="s">
        <v>2977</v>
      </c>
      <c r="C382" s="475"/>
      <c r="D382" s="476"/>
      <c r="E382" s="1416"/>
      <c r="F382" s="1417"/>
      <c r="G382" s="1417"/>
      <c r="H382" s="1418"/>
      <c r="I382" s="478" t="s">
        <v>96</v>
      </c>
      <c r="J382" s="481"/>
      <c r="K382" s="481"/>
      <c r="L382" s="482"/>
      <c r="M382" s="10"/>
      <c r="N382" s="476"/>
      <c r="O382" s="476"/>
      <c r="P382" s="476"/>
      <c r="Q382" s="476"/>
      <c r="R382" s="476"/>
      <c r="S382" s="484"/>
      <c r="T382" s="484"/>
      <c r="U382" s="484"/>
      <c r="V382" s="484"/>
      <c r="W382" s="484"/>
      <c r="X382" s="484"/>
      <c r="Y382" s="484"/>
      <c r="Z382" s="484"/>
      <c r="AA382" s="484"/>
      <c r="AB382" s="484"/>
      <c r="AC382" s="484"/>
    </row>
    <row r="383" spans="1:42" ht="18" customHeight="1">
      <c r="A383" s="406"/>
      <c r="B383" s="483" t="s">
        <v>2978</v>
      </c>
      <c r="C383" s="476"/>
      <c r="D383" s="485"/>
      <c r="E383" s="485"/>
      <c r="F383" s="485"/>
      <c r="G383" s="485"/>
      <c r="H383" s="478"/>
      <c r="I383" s="481"/>
      <c r="J383" s="481"/>
      <c r="K383" s="483"/>
      <c r="L383" s="10"/>
      <c r="M383" s="484"/>
      <c r="N383" s="486"/>
      <c r="O383" s="486" t="s">
        <v>88</v>
      </c>
      <c r="P383" s="486"/>
      <c r="Q383" s="487"/>
      <c r="R383" s="487" t="s">
        <v>87</v>
      </c>
      <c r="U383" s="484"/>
      <c r="V383" s="484"/>
      <c r="W383" s="484"/>
      <c r="X383" s="484"/>
      <c r="Y383" s="484"/>
      <c r="Z383" s="484"/>
      <c r="AA383" s="484"/>
      <c r="AB383" s="484"/>
    </row>
    <row r="384" spans="1:42" ht="15" customHeight="1">
      <c r="A384" s="406"/>
      <c r="B384" s="475" t="s">
        <v>2979</v>
      </c>
      <c r="C384" s="476"/>
      <c r="D384" s="476"/>
      <c r="E384" s="476"/>
      <c r="F384" s="488"/>
      <c r="G384" s="476"/>
      <c r="H384" s="476"/>
      <c r="I384" s="477"/>
      <c r="J384" s="477"/>
      <c r="K384" s="476"/>
      <c r="L384" s="488"/>
      <c r="M384" s="476"/>
      <c r="N384" s="476"/>
      <c r="O384" s="488"/>
      <c r="P384" s="476"/>
      <c r="Q384" s="476"/>
      <c r="R384" s="476"/>
      <c r="S384" s="488"/>
      <c r="T384" s="476"/>
      <c r="U384" s="476"/>
      <c r="V384" s="476"/>
      <c r="W384" s="476"/>
      <c r="X384" s="488"/>
      <c r="Y384" s="476"/>
      <c r="Z384" s="476"/>
      <c r="AA384" s="476"/>
      <c r="AB384" s="476"/>
      <c r="AC384" s="476"/>
    </row>
    <row r="385" spans="1:42" ht="18" customHeight="1">
      <c r="A385" s="406"/>
      <c r="B385" s="489"/>
      <c r="C385" s="476"/>
      <c r="D385" s="490" t="s">
        <v>75</v>
      </c>
      <c r="E385" s="1267" t="s">
        <v>86</v>
      </c>
      <c r="F385" s="1267"/>
      <c r="G385" s="1267"/>
      <c r="H385" s="1267"/>
      <c r="I385" s="1267"/>
      <c r="J385" s="446" t="s">
        <v>74</v>
      </c>
      <c r="K385" s="1267" t="s">
        <v>85</v>
      </c>
      <c r="L385" s="1267"/>
      <c r="M385" s="1267"/>
      <c r="N385" s="1267"/>
      <c r="O385" s="1267"/>
      <c r="P385" s="1267"/>
      <c r="Q385" s="1267"/>
      <c r="R385" s="1267"/>
      <c r="S385" s="1267"/>
      <c r="T385" s="1267"/>
      <c r="U385" s="446" t="s">
        <v>74</v>
      </c>
      <c r="V385" s="1267" t="s">
        <v>84</v>
      </c>
      <c r="W385" s="1267"/>
      <c r="X385" s="1267"/>
      <c r="Y385" s="1267"/>
      <c r="Z385" s="1268"/>
      <c r="AA385" s="490" t="s">
        <v>98</v>
      </c>
      <c r="AB385" s="490"/>
      <c r="AC385" s="10"/>
      <c r="AD385" s="10"/>
    </row>
    <row r="386" spans="1:42" ht="18" customHeight="1">
      <c r="A386" s="406"/>
      <c r="B386" s="489" t="s">
        <v>3653</v>
      </c>
      <c r="C386" s="476"/>
      <c r="D386" s="490" t="s">
        <v>75</v>
      </c>
      <c r="E386" s="1272"/>
      <c r="F386" s="1272"/>
      <c r="G386" s="1272"/>
      <c r="H386" s="1272"/>
      <c r="I386" s="1272"/>
      <c r="J386" s="446" t="s">
        <v>74</v>
      </c>
      <c r="K386" s="1283" t="str">
        <f>IF(項目一覧②!$G$624=1,"",INDEX(主要用途!$D$2:$D$72,項目一覧②!$G$624))</f>
        <v/>
      </c>
      <c r="L386" s="1284"/>
      <c r="M386" s="1284"/>
      <c r="N386" s="1284"/>
      <c r="O386" s="1284"/>
      <c r="P386" s="1284"/>
      <c r="Q386" s="1284"/>
      <c r="R386" s="1284"/>
      <c r="S386" s="1284"/>
      <c r="T386" s="1285"/>
      <c r="U386" s="446" t="s">
        <v>74</v>
      </c>
      <c r="V386" s="1286"/>
      <c r="W386" s="1287"/>
      <c r="X386" s="1287"/>
      <c r="Y386" s="1288"/>
      <c r="Z386" s="488" t="s">
        <v>73</v>
      </c>
      <c r="AA386" s="490" t="s">
        <v>98</v>
      </c>
      <c r="AB386" s="484"/>
      <c r="AC386" s="490"/>
      <c r="AD386" s="10"/>
    </row>
    <row r="387" spans="1:42" ht="18" customHeight="1">
      <c r="A387" s="406"/>
      <c r="B387" s="489" t="s">
        <v>3654</v>
      </c>
      <c r="C387" s="476"/>
      <c r="D387" s="490" t="s">
        <v>75</v>
      </c>
      <c r="E387" s="1272"/>
      <c r="F387" s="1272"/>
      <c r="G387" s="1272"/>
      <c r="H387" s="1272"/>
      <c r="I387" s="1272"/>
      <c r="J387" s="446" t="s">
        <v>74</v>
      </c>
      <c r="K387" s="1283" t="str">
        <f>IF(項目一覧②!$G$625=1,"",INDEX(主要用途!$D$2:$D$72,項目一覧②!$G$625))</f>
        <v/>
      </c>
      <c r="L387" s="1284"/>
      <c r="M387" s="1284"/>
      <c r="N387" s="1284"/>
      <c r="O387" s="1284"/>
      <c r="P387" s="1284"/>
      <c r="Q387" s="1284"/>
      <c r="R387" s="1284"/>
      <c r="S387" s="1284"/>
      <c r="T387" s="1285"/>
      <c r="U387" s="446" t="s">
        <v>74</v>
      </c>
      <c r="V387" s="1286"/>
      <c r="W387" s="1287"/>
      <c r="X387" s="1287"/>
      <c r="Y387" s="1288"/>
      <c r="Z387" s="488" t="s">
        <v>73</v>
      </c>
      <c r="AA387" s="490" t="s">
        <v>98</v>
      </c>
      <c r="AB387" s="484"/>
      <c r="AC387" s="490"/>
      <c r="AD387" s="10"/>
    </row>
    <row r="388" spans="1:42" ht="18" customHeight="1">
      <c r="A388" s="406"/>
      <c r="B388" s="489" t="s">
        <v>3655</v>
      </c>
      <c r="C388" s="476"/>
      <c r="D388" s="490" t="s">
        <v>75</v>
      </c>
      <c r="E388" s="1272"/>
      <c r="F388" s="1272"/>
      <c r="G388" s="1272"/>
      <c r="H388" s="1272"/>
      <c r="I388" s="1272"/>
      <c r="J388" s="446" t="s">
        <v>74</v>
      </c>
      <c r="K388" s="1283" t="str">
        <f>IF(項目一覧②!$G$626=1,"",INDEX(主要用途!$D$2:$D$72,項目一覧②!$G$626))</f>
        <v/>
      </c>
      <c r="L388" s="1284"/>
      <c r="M388" s="1284"/>
      <c r="N388" s="1284"/>
      <c r="O388" s="1284"/>
      <c r="P388" s="1284"/>
      <c r="Q388" s="1284"/>
      <c r="R388" s="1284"/>
      <c r="S388" s="1284"/>
      <c r="T388" s="1285"/>
      <c r="U388" s="446" t="s">
        <v>74</v>
      </c>
      <c r="V388" s="1286"/>
      <c r="W388" s="1287"/>
      <c r="X388" s="1287"/>
      <c r="Y388" s="1288"/>
      <c r="Z388" s="488" t="s">
        <v>73</v>
      </c>
      <c r="AA388" s="490" t="s">
        <v>98</v>
      </c>
      <c r="AB388" s="484"/>
      <c r="AC388" s="490"/>
      <c r="AD388" s="10"/>
    </row>
    <row r="389" spans="1:42" ht="18" customHeight="1">
      <c r="A389" s="406"/>
      <c r="B389" s="489" t="s">
        <v>3656</v>
      </c>
      <c r="C389" s="476"/>
      <c r="D389" s="490" t="s">
        <v>75</v>
      </c>
      <c r="E389" s="1272"/>
      <c r="F389" s="1272"/>
      <c r="G389" s="1272"/>
      <c r="H389" s="1272"/>
      <c r="I389" s="1272"/>
      <c r="J389" s="446" t="s">
        <v>74</v>
      </c>
      <c r="K389" s="1283" t="str">
        <f>IF(項目一覧②!$G$627=1,"",INDEX(主要用途!$D$2:$D$72,項目一覧②!$G$627))</f>
        <v/>
      </c>
      <c r="L389" s="1284"/>
      <c r="M389" s="1284"/>
      <c r="N389" s="1284"/>
      <c r="O389" s="1284"/>
      <c r="P389" s="1284"/>
      <c r="Q389" s="1284"/>
      <c r="R389" s="1284"/>
      <c r="S389" s="1284"/>
      <c r="T389" s="1285"/>
      <c r="U389" s="446" t="s">
        <v>74</v>
      </c>
      <c r="V389" s="1286"/>
      <c r="W389" s="1287"/>
      <c r="X389" s="1287"/>
      <c r="Y389" s="1288"/>
      <c r="Z389" s="488" t="s">
        <v>73</v>
      </c>
      <c r="AA389" s="490" t="s">
        <v>98</v>
      </c>
      <c r="AB389" s="484"/>
      <c r="AC389" s="490"/>
      <c r="AD389" s="10"/>
    </row>
    <row r="390" spans="1:42" ht="18" customHeight="1">
      <c r="A390" s="406"/>
      <c r="B390" s="489" t="s">
        <v>3657</v>
      </c>
      <c r="C390" s="476"/>
      <c r="D390" s="490" t="s">
        <v>75</v>
      </c>
      <c r="E390" s="1272"/>
      <c r="F390" s="1272"/>
      <c r="G390" s="1272"/>
      <c r="H390" s="1272"/>
      <c r="I390" s="1272"/>
      <c r="J390" s="446" t="s">
        <v>74</v>
      </c>
      <c r="K390" s="1283" t="str">
        <f>IF(項目一覧②!$G$628=1,"",INDEX(主要用途!$D$2:$D$72,項目一覧②!$G$628))</f>
        <v/>
      </c>
      <c r="L390" s="1284"/>
      <c r="M390" s="1284"/>
      <c r="N390" s="1284"/>
      <c r="O390" s="1284"/>
      <c r="P390" s="1284"/>
      <c r="Q390" s="1284"/>
      <c r="R390" s="1284"/>
      <c r="S390" s="1284"/>
      <c r="T390" s="1285"/>
      <c r="U390" s="446" t="s">
        <v>74</v>
      </c>
      <c r="V390" s="1286"/>
      <c r="W390" s="1287"/>
      <c r="X390" s="1287"/>
      <c r="Y390" s="1288"/>
      <c r="Z390" s="488" t="s">
        <v>73</v>
      </c>
      <c r="AA390" s="490" t="s">
        <v>98</v>
      </c>
      <c r="AB390" s="484"/>
      <c r="AC390" s="490"/>
      <c r="AD390" s="10"/>
    </row>
    <row r="391" spans="1:42" ht="18" customHeight="1">
      <c r="A391" s="406"/>
      <c r="B391" s="489" t="s">
        <v>3658</v>
      </c>
      <c r="C391" s="476"/>
      <c r="D391" s="490" t="s">
        <v>75</v>
      </c>
      <c r="E391" s="1272"/>
      <c r="F391" s="1272"/>
      <c r="G391" s="1272"/>
      <c r="H391" s="1272"/>
      <c r="I391" s="1272"/>
      <c r="J391" s="446" t="s">
        <v>74</v>
      </c>
      <c r="K391" s="1283" t="str">
        <f>IF(項目一覧②!$G$629=1,"",INDEX(主要用途!$D$2:$D$72,項目一覧②!$G$629))</f>
        <v/>
      </c>
      <c r="L391" s="1284"/>
      <c r="M391" s="1284"/>
      <c r="N391" s="1284"/>
      <c r="O391" s="1284"/>
      <c r="P391" s="1284"/>
      <c r="Q391" s="1284"/>
      <c r="R391" s="1284"/>
      <c r="S391" s="1284"/>
      <c r="T391" s="1285"/>
      <c r="U391" s="446" t="s">
        <v>74</v>
      </c>
      <c r="V391" s="1286"/>
      <c r="W391" s="1287"/>
      <c r="X391" s="1287"/>
      <c r="Y391" s="1288"/>
      <c r="Z391" s="488" t="s">
        <v>73</v>
      </c>
      <c r="AA391" s="490" t="s">
        <v>98</v>
      </c>
      <c r="AB391" s="484"/>
      <c r="AC391" s="490"/>
      <c r="AD391" s="10"/>
    </row>
    <row r="392" spans="1:42" ht="15" customHeight="1">
      <c r="A392" s="406"/>
      <c r="B392" s="475" t="s">
        <v>2980</v>
      </c>
      <c r="C392" s="476"/>
      <c r="D392" s="476"/>
      <c r="E392" s="476"/>
      <c r="F392" s="476"/>
      <c r="G392" s="476"/>
      <c r="H392" s="476"/>
      <c r="I392" s="476"/>
      <c r="J392" s="446"/>
      <c r="K392" s="491"/>
      <c r="L392" s="491"/>
      <c r="M392" s="491"/>
      <c r="N392" s="491"/>
      <c r="O392" s="491"/>
      <c r="P392" s="491"/>
      <c r="Q392" s="491"/>
      <c r="R392" s="491"/>
      <c r="S392" s="491"/>
      <c r="T392" s="491"/>
      <c r="U392" s="491"/>
      <c r="V392" s="491"/>
      <c r="W392" s="491"/>
      <c r="X392" s="491"/>
      <c r="Y392" s="491"/>
      <c r="Z392" s="491"/>
      <c r="AA392" s="491"/>
      <c r="AB392" s="491"/>
      <c r="AC392" s="491"/>
      <c r="AD392" s="484"/>
    </row>
    <row r="393" spans="1:42" ht="18" customHeight="1">
      <c r="A393" s="406"/>
      <c r="B393" s="475"/>
      <c r="C393" s="475"/>
      <c r="D393" s="476"/>
      <c r="E393" s="1276"/>
      <c r="F393" s="1277"/>
      <c r="G393" s="1277"/>
      <c r="H393" s="1277"/>
      <c r="I393" s="1277"/>
      <c r="J393" s="1277"/>
      <c r="K393" s="1277"/>
      <c r="L393" s="1277"/>
      <c r="M393" s="1277"/>
      <c r="N393" s="1277"/>
      <c r="O393" s="1277"/>
      <c r="P393" s="1277"/>
      <c r="Q393" s="1277"/>
      <c r="R393" s="1277"/>
      <c r="S393" s="1277"/>
      <c r="T393" s="1277"/>
      <c r="U393" s="1277"/>
      <c r="V393" s="1277"/>
      <c r="W393" s="1277"/>
      <c r="X393" s="1277"/>
      <c r="Y393" s="1277"/>
      <c r="Z393" s="1278"/>
      <c r="AA393" s="491"/>
      <c r="AB393" s="491"/>
      <c r="AC393" s="491"/>
      <c r="AD393" s="484"/>
    </row>
    <row r="394" spans="1:42" ht="18" customHeight="1">
      <c r="A394" s="406"/>
      <c r="B394" s="475"/>
      <c r="C394" s="475"/>
      <c r="D394" s="476"/>
      <c r="E394" s="1279"/>
      <c r="F394" s="1280"/>
      <c r="G394" s="1280"/>
      <c r="H394" s="1280"/>
      <c r="I394" s="1280"/>
      <c r="J394" s="1280"/>
      <c r="K394" s="1280"/>
      <c r="L394" s="1280"/>
      <c r="M394" s="1280"/>
      <c r="N394" s="1280"/>
      <c r="O394" s="1280"/>
      <c r="P394" s="1280"/>
      <c r="Q394" s="1280"/>
      <c r="R394" s="1280"/>
      <c r="S394" s="1280"/>
      <c r="T394" s="1280"/>
      <c r="U394" s="1280"/>
      <c r="V394" s="1280"/>
      <c r="W394" s="1280"/>
      <c r="X394" s="1280"/>
      <c r="Y394" s="1280"/>
      <c r="Z394" s="1281"/>
      <c r="AA394" s="491"/>
      <c r="AB394" s="491"/>
      <c r="AC394" s="491"/>
      <c r="AD394" s="484"/>
    </row>
    <row r="395" spans="1:42" ht="14.25" customHeight="1">
      <c r="A395" s="406"/>
      <c r="B395" s="475" t="s">
        <v>2981</v>
      </c>
      <c r="C395" s="475"/>
      <c r="D395" s="476"/>
      <c r="E395" s="476"/>
      <c r="F395" s="476"/>
      <c r="G395" s="476"/>
      <c r="H395" s="476"/>
      <c r="I395" s="476"/>
      <c r="J395" s="491" t="s">
        <v>100</v>
      </c>
      <c r="K395" s="491"/>
      <c r="L395" s="491"/>
      <c r="M395" s="491"/>
      <c r="N395" s="491"/>
      <c r="O395" s="491"/>
      <c r="P395" s="491"/>
      <c r="Q395" s="491"/>
      <c r="R395" s="491"/>
      <c r="S395" s="491"/>
      <c r="T395" s="491"/>
      <c r="U395" s="491"/>
      <c r="V395" s="491"/>
      <c r="W395" s="491"/>
      <c r="X395" s="491"/>
      <c r="Y395" s="491"/>
      <c r="Z395" s="491"/>
      <c r="AA395" s="491"/>
      <c r="AB395" s="491"/>
      <c r="AC395" s="491"/>
      <c r="AD395" s="484"/>
    </row>
    <row r="396" spans="1:42" ht="18" customHeight="1">
      <c r="A396" s="406"/>
      <c r="B396" s="475"/>
      <c r="C396" s="475"/>
      <c r="D396" s="476"/>
      <c r="E396" s="1276"/>
      <c r="F396" s="1277"/>
      <c r="G396" s="1277"/>
      <c r="H396" s="1277"/>
      <c r="I396" s="1277"/>
      <c r="J396" s="1277"/>
      <c r="K396" s="1277"/>
      <c r="L396" s="1277"/>
      <c r="M396" s="1277"/>
      <c r="N396" s="1277"/>
      <c r="O396" s="1277"/>
      <c r="P396" s="1277"/>
      <c r="Q396" s="1277"/>
      <c r="R396" s="1277"/>
      <c r="S396" s="1277"/>
      <c r="T396" s="1277"/>
      <c r="U396" s="1277"/>
      <c r="V396" s="1277"/>
      <c r="W396" s="1277"/>
      <c r="X396" s="1277"/>
      <c r="Y396" s="1277"/>
      <c r="Z396" s="1278"/>
      <c r="AA396" s="491"/>
      <c r="AB396" s="491"/>
      <c r="AC396" s="491"/>
      <c r="AD396" s="484"/>
    </row>
    <row r="397" spans="1:42" ht="18" customHeight="1">
      <c r="A397" s="406"/>
      <c r="B397" s="475"/>
      <c r="C397" s="475"/>
      <c r="D397" s="476"/>
      <c r="E397" s="1279"/>
      <c r="F397" s="1280"/>
      <c r="G397" s="1280"/>
      <c r="H397" s="1280"/>
      <c r="I397" s="1280"/>
      <c r="J397" s="1280"/>
      <c r="K397" s="1280"/>
      <c r="L397" s="1280"/>
      <c r="M397" s="1280"/>
      <c r="N397" s="1280"/>
      <c r="O397" s="1280"/>
      <c r="P397" s="1280"/>
      <c r="Q397" s="1280"/>
      <c r="R397" s="1280"/>
      <c r="S397" s="1280"/>
      <c r="T397" s="1280"/>
      <c r="U397" s="1280"/>
      <c r="V397" s="1280"/>
      <c r="W397" s="1280"/>
      <c r="X397" s="1280"/>
      <c r="Y397" s="1280"/>
      <c r="Z397" s="1281"/>
      <c r="AA397" s="476"/>
      <c r="AB397" s="476"/>
      <c r="AC397" s="476"/>
      <c r="AD397" s="476"/>
    </row>
    <row r="398" spans="1:42" ht="11.25" customHeight="1">
      <c r="A398" s="406"/>
      <c r="B398" s="406"/>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c r="AB398" s="10"/>
      <c r="AC398" s="10"/>
      <c r="AJ398" s="411"/>
      <c r="AK398" s="411"/>
      <c r="AL398" s="411"/>
      <c r="AM398" s="411"/>
      <c r="AN398" s="411"/>
      <c r="AO398" s="411"/>
      <c r="AP398" s="411"/>
    </row>
    <row r="399" spans="1:42" ht="17.25" customHeight="1">
      <c r="A399" s="471" t="s">
        <v>97</v>
      </c>
      <c r="B399" s="413"/>
      <c r="C399" s="472"/>
      <c r="D399" s="473"/>
      <c r="E399" s="473"/>
      <c r="F399" s="473"/>
      <c r="G399" s="473"/>
      <c r="H399" s="474"/>
      <c r="I399" s="474"/>
      <c r="J399" s="474"/>
      <c r="K399" s="474"/>
      <c r="L399" s="474"/>
      <c r="M399" s="474"/>
      <c r="N399" s="474"/>
      <c r="O399" s="474"/>
      <c r="P399" s="474"/>
      <c r="Q399" s="474"/>
      <c r="R399" s="474"/>
      <c r="S399" s="474"/>
      <c r="T399" s="474"/>
      <c r="U399" s="474"/>
      <c r="V399" s="474"/>
      <c r="W399" s="474"/>
      <c r="X399" s="474"/>
      <c r="Y399" s="474"/>
      <c r="Z399" s="474"/>
      <c r="AA399" s="474"/>
      <c r="AB399" s="474"/>
      <c r="AC399" s="474"/>
      <c r="AD399" s="474"/>
      <c r="AE399" s="472"/>
      <c r="AF399" s="414"/>
      <c r="AG399" s="414"/>
      <c r="AH399" s="414"/>
      <c r="AI399" s="414"/>
    </row>
    <row r="400" spans="1:42" ht="18" customHeight="1">
      <c r="A400" s="406"/>
      <c r="B400" s="475" t="s">
        <v>2972</v>
      </c>
      <c r="C400" s="475"/>
      <c r="D400" s="476"/>
      <c r="E400" s="1273">
        <f>$D$248</f>
        <v>3</v>
      </c>
      <c r="F400" s="1274"/>
      <c r="G400" s="1274"/>
      <c r="H400" s="1275"/>
      <c r="I400" s="476"/>
      <c r="J400" s="477"/>
      <c r="K400" s="477"/>
      <c r="L400" s="438"/>
      <c r="M400" s="477"/>
      <c r="N400" s="476"/>
      <c r="O400" s="476"/>
      <c r="P400" s="476"/>
      <c r="Q400" s="476"/>
      <c r="R400" s="476"/>
      <c r="S400" s="476"/>
      <c r="T400" s="476"/>
      <c r="U400" s="476"/>
      <c r="Z400" s="470"/>
      <c r="AA400" s="470"/>
      <c r="AB400" s="470"/>
      <c r="AC400" s="470"/>
      <c r="AD400" s="470"/>
      <c r="AE400" s="470"/>
      <c r="AF400" s="470"/>
      <c r="AG400" s="470"/>
      <c r="AH400" s="470"/>
      <c r="AI400" s="470"/>
    </row>
    <row r="401" spans="1:31" ht="18" customHeight="1">
      <c r="A401" s="406"/>
      <c r="B401" s="475" t="s">
        <v>2973</v>
      </c>
      <c r="C401" s="475"/>
      <c r="D401" s="476"/>
      <c r="E401" s="1443"/>
      <c r="F401" s="1444"/>
      <c r="G401" s="1444"/>
      <c r="H401" s="1445"/>
      <c r="I401" s="478" t="s">
        <v>91</v>
      </c>
      <c r="J401" s="479"/>
      <c r="K401" s="479"/>
      <c r="L401" s="480"/>
      <c r="M401" s="10"/>
      <c r="N401" s="476"/>
      <c r="O401" s="476"/>
      <c r="P401" s="476"/>
      <c r="Q401" s="476"/>
      <c r="R401" s="476"/>
      <c r="S401" s="476"/>
      <c r="T401" s="476"/>
      <c r="U401" s="476"/>
      <c r="V401" s="476"/>
      <c r="Z401" s="406"/>
      <c r="AA401" s="423"/>
      <c r="AB401" s="423"/>
      <c r="AC401" s="423"/>
      <c r="AD401" s="423"/>
      <c r="AE401" s="423"/>
    </row>
    <row r="402" spans="1:31" ht="18" customHeight="1">
      <c r="A402" s="406"/>
      <c r="B402" s="475" t="s">
        <v>2974</v>
      </c>
      <c r="C402" s="475"/>
      <c r="D402" s="476"/>
      <c r="E402" s="1416"/>
      <c r="F402" s="1417"/>
      <c r="G402" s="1417"/>
      <c r="H402" s="1418"/>
      <c r="I402" s="478" t="s">
        <v>96</v>
      </c>
      <c r="J402" s="481"/>
      <c r="K402" s="481"/>
      <c r="L402" s="482"/>
      <c r="M402" s="10"/>
      <c r="N402" s="476"/>
      <c r="O402" s="476"/>
      <c r="P402" s="476"/>
      <c r="Q402" s="476"/>
      <c r="R402" s="476"/>
      <c r="S402" s="476"/>
      <c r="T402" s="476"/>
      <c r="U402" s="476"/>
      <c r="V402" s="476"/>
      <c r="Y402" s="476"/>
      <c r="Z402" s="476"/>
      <c r="AA402" s="476"/>
      <c r="AB402" s="476"/>
      <c r="AC402" s="476"/>
      <c r="AD402" s="476"/>
      <c r="AE402" s="476"/>
    </row>
    <row r="403" spans="1:31" ht="18" customHeight="1">
      <c r="A403" s="406"/>
      <c r="B403" s="475" t="s">
        <v>2975</v>
      </c>
      <c r="C403" s="475"/>
      <c r="D403" s="476"/>
      <c r="E403" s="1416"/>
      <c r="F403" s="1417"/>
      <c r="G403" s="1417"/>
      <c r="H403" s="1418"/>
      <c r="I403" s="478" t="s">
        <v>96</v>
      </c>
      <c r="J403" s="481"/>
      <c r="K403" s="481"/>
      <c r="L403" s="482"/>
      <c r="M403" s="10"/>
      <c r="N403" s="477"/>
      <c r="O403" s="476"/>
      <c r="P403" s="476"/>
      <c r="Q403" s="476"/>
      <c r="R403" s="476"/>
      <c r="S403" s="476"/>
      <c r="T403" s="476"/>
      <c r="U403" s="476"/>
      <c r="V403" s="476"/>
      <c r="W403" s="476"/>
      <c r="X403" s="476"/>
      <c r="Y403" s="476"/>
      <c r="Z403" s="476"/>
      <c r="AA403" s="476"/>
      <c r="AB403" s="476"/>
      <c r="AC403" s="476"/>
    </row>
    <row r="404" spans="1:31" ht="18" customHeight="1">
      <c r="A404" s="406"/>
      <c r="B404" s="475" t="s">
        <v>2976</v>
      </c>
      <c r="C404" s="475"/>
      <c r="D404" s="476"/>
      <c r="E404" s="1416"/>
      <c r="F404" s="1417"/>
      <c r="G404" s="1417"/>
      <c r="H404" s="1418"/>
      <c r="I404" s="478" t="s">
        <v>96</v>
      </c>
      <c r="J404" s="481"/>
      <c r="K404" s="481"/>
      <c r="L404" s="482"/>
      <c r="M404" s="10"/>
      <c r="N404" s="477"/>
      <c r="O404" s="476"/>
      <c r="P404" s="476"/>
      <c r="Q404" s="476"/>
      <c r="R404" s="476"/>
      <c r="S404" s="476"/>
      <c r="T404" s="476"/>
      <c r="U404" s="476"/>
      <c r="V404" s="476"/>
      <c r="W404" s="476"/>
      <c r="X404" s="476"/>
      <c r="Y404" s="476"/>
      <c r="Z404" s="476"/>
      <c r="AA404" s="476"/>
      <c r="AB404" s="476"/>
      <c r="AC404" s="476"/>
    </row>
    <row r="405" spans="1:31" ht="18" customHeight="1">
      <c r="A405" s="406"/>
      <c r="B405" s="475" t="s">
        <v>2977</v>
      </c>
      <c r="C405" s="475"/>
      <c r="D405" s="476"/>
      <c r="E405" s="1416"/>
      <c r="F405" s="1417"/>
      <c r="G405" s="1417"/>
      <c r="H405" s="1418"/>
      <c r="I405" s="478" t="s">
        <v>96</v>
      </c>
      <c r="J405" s="481"/>
      <c r="K405" s="481"/>
      <c r="L405" s="482"/>
      <c r="M405" s="10"/>
      <c r="N405" s="476"/>
      <c r="O405" s="476"/>
      <c r="P405" s="476"/>
      <c r="Q405" s="476"/>
      <c r="R405" s="476"/>
      <c r="S405" s="484"/>
      <c r="T405" s="484"/>
      <c r="U405" s="484"/>
      <c r="V405" s="484"/>
      <c r="W405" s="484"/>
      <c r="X405" s="484"/>
      <c r="Y405" s="484"/>
      <c r="Z405" s="484"/>
      <c r="AA405" s="484"/>
      <c r="AB405" s="484"/>
      <c r="AC405" s="484"/>
    </row>
    <row r="406" spans="1:31" ht="18" customHeight="1">
      <c r="A406" s="406"/>
      <c r="B406" s="483" t="s">
        <v>2978</v>
      </c>
      <c r="C406" s="476"/>
      <c r="D406" s="485"/>
      <c r="E406" s="485"/>
      <c r="F406" s="485"/>
      <c r="G406" s="485"/>
      <c r="H406" s="478"/>
      <c r="I406" s="481"/>
      <c r="J406" s="481"/>
      <c r="K406" s="483"/>
      <c r="L406" s="10"/>
      <c r="M406" s="484"/>
      <c r="N406" s="486"/>
      <c r="O406" s="486" t="s">
        <v>88</v>
      </c>
      <c r="P406" s="486"/>
      <c r="Q406" s="487"/>
      <c r="R406" s="487" t="s">
        <v>87</v>
      </c>
      <c r="U406" s="484"/>
      <c r="V406" s="484"/>
      <c r="W406" s="484"/>
      <c r="X406" s="484"/>
      <c r="Y406" s="484"/>
      <c r="Z406" s="484"/>
      <c r="AA406" s="484"/>
      <c r="AB406" s="484"/>
    </row>
    <row r="407" spans="1:31" ht="15" customHeight="1">
      <c r="A407" s="406"/>
      <c r="B407" s="475" t="s">
        <v>2979</v>
      </c>
      <c r="C407" s="476"/>
      <c r="D407" s="476"/>
      <c r="E407" s="476"/>
      <c r="F407" s="476"/>
      <c r="G407" s="488"/>
      <c r="H407" s="476"/>
      <c r="I407" s="476"/>
      <c r="J407" s="477"/>
      <c r="K407" s="477"/>
      <c r="L407" s="476"/>
      <c r="M407" s="488"/>
      <c r="N407" s="476"/>
      <c r="O407" s="476"/>
      <c r="P407" s="488"/>
      <c r="Q407" s="476"/>
      <c r="R407" s="476"/>
      <c r="S407" s="476"/>
      <c r="T407" s="488"/>
      <c r="U407" s="476"/>
      <c r="V407" s="476"/>
      <c r="W407" s="476"/>
      <c r="X407" s="476"/>
      <c r="Y407" s="488"/>
      <c r="Z407" s="476"/>
      <c r="AA407" s="476"/>
      <c r="AB407" s="476"/>
      <c r="AC407" s="476"/>
      <c r="AD407" s="476"/>
    </row>
    <row r="408" spans="1:31" ht="18" customHeight="1">
      <c r="A408" s="406"/>
      <c r="B408" s="489"/>
      <c r="C408" s="476"/>
      <c r="D408" s="490" t="s">
        <v>75</v>
      </c>
      <c r="E408" s="1267" t="s">
        <v>86</v>
      </c>
      <c r="F408" s="1267"/>
      <c r="G408" s="1267"/>
      <c r="H408" s="1267"/>
      <c r="I408" s="1267"/>
      <c r="J408" s="446" t="s">
        <v>74</v>
      </c>
      <c r="K408" s="1267" t="s">
        <v>85</v>
      </c>
      <c r="L408" s="1267"/>
      <c r="M408" s="1267"/>
      <c r="N408" s="1267"/>
      <c r="O408" s="1267"/>
      <c r="P408" s="1267"/>
      <c r="Q408" s="1267"/>
      <c r="R408" s="1267"/>
      <c r="S408" s="1267"/>
      <c r="T408" s="1267"/>
      <c r="U408" s="446" t="s">
        <v>74</v>
      </c>
      <c r="V408" s="1267" t="s">
        <v>84</v>
      </c>
      <c r="W408" s="1267"/>
      <c r="X408" s="1267"/>
      <c r="Y408" s="1267"/>
      <c r="Z408" s="1268"/>
      <c r="AA408" s="490" t="s">
        <v>98</v>
      </c>
      <c r="AB408" s="490"/>
      <c r="AC408" s="10"/>
      <c r="AD408" s="10"/>
    </row>
    <row r="409" spans="1:31" ht="18" customHeight="1">
      <c r="A409" s="406"/>
      <c r="B409" s="489" t="s">
        <v>3653</v>
      </c>
      <c r="C409" s="476"/>
      <c r="D409" s="490" t="s">
        <v>75</v>
      </c>
      <c r="E409" s="1272"/>
      <c r="F409" s="1272"/>
      <c r="G409" s="1272"/>
      <c r="H409" s="1272"/>
      <c r="I409" s="1272"/>
      <c r="J409" s="446" t="s">
        <v>74</v>
      </c>
      <c r="K409" s="1283" t="str">
        <f>IF(項目一覧②!$G$651=1,"",INDEX(主要用途!$D$2:$D$72,項目一覧②!$G$651))</f>
        <v/>
      </c>
      <c r="L409" s="1284"/>
      <c r="M409" s="1284"/>
      <c r="N409" s="1284"/>
      <c r="O409" s="1284"/>
      <c r="P409" s="1284"/>
      <c r="Q409" s="1284"/>
      <c r="R409" s="1284"/>
      <c r="S409" s="1284"/>
      <c r="T409" s="1285"/>
      <c r="U409" s="446" t="s">
        <v>74</v>
      </c>
      <c r="V409" s="1286"/>
      <c r="W409" s="1287"/>
      <c r="X409" s="1287"/>
      <c r="Y409" s="1288"/>
      <c r="Z409" s="488" t="s">
        <v>73</v>
      </c>
      <c r="AA409" s="490" t="s">
        <v>98</v>
      </c>
      <c r="AB409" s="484"/>
      <c r="AC409" s="490"/>
      <c r="AD409" s="10"/>
    </row>
    <row r="410" spans="1:31" ht="18" customHeight="1">
      <c r="A410" s="406"/>
      <c r="B410" s="489" t="s">
        <v>3654</v>
      </c>
      <c r="C410" s="476"/>
      <c r="D410" s="490" t="s">
        <v>75</v>
      </c>
      <c r="E410" s="1272"/>
      <c r="F410" s="1272"/>
      <c r="G410" s="1272"/>
      <c r="H410" s="1272"/>
      <c r="I410" s="1272"/>
      <c r="J410" s="446" t="s">
        <v>74</v>
      </c>
      <c r="K410" s="1283" t="str">
        <f>IF(項目一覧②!$G$652=1,"",INDEX(主要用途!$D$2:$D$72,項目一覧②!$G$652))</f>
        <v/>
      </c>
      <c r="L410" s="1284"/>
      <c r="M410" s="1284"/>
      <c r="N410" s="1284"/>
      <c r="O410" s="1284"/>
      <c r="P410" s="1284"/>
      <c r="Q410" s="1284"/>
      <c r="R410" s="1284"/>
      <c r="S410" s="1284"/>
      <c r="T410" s="1285"/>
      <c r="U410" s="446" t="s">
        <v>74</v>
      </c>
      <c r="V410" s="1286"/>
      <c r="W410" s="1287"/>
      <c r="X410" s="1287"/>
      <c r="Y410" s="1288"/>
      <c r="Z410" s="488" t="s">
        <v>73</v>
      </c>
      <c r="AA410" s="490" t="s">
        <v>98</v>
      </c>
      <c r="AB410" s="484"/>
      <c r="AC410" s="490"/>
      <c r="AD410" s="10"/>
    </row>
    <row r="411" spans="1:31" ht="18" customHeight="1">
      <c r="A411" s="406"/>
      <c r="B411" s="489" t="s">
        <v>3655</v>
      </c>
      <c r="C411" s="476"/>
      <c r="D411" s="490" t="s">
        <v>75</v>
      </c>
      <c r="E411" s="1272"/>
      <c r="F411" s="1272"/>
      <c r="G411" s="1272"/>
      <c r="H411" s="1272"/>
      <c r="I411" s="1272"/>
      <c r="J411" s="446" t="s">
        <v>74</v>
      </c>
      <c r="K411" s="1283" t="str">
        <f>IF(項目一覧②!$G$653=1,"",INDEX(主要用途!$D$2:$D$72,項目一覧②!$G$653))</f>
        <v/>
      </c>
      <c r="L411" s="1284"/>
      <c r="M411" s="1284"/>
      <c r="N411" s="1284"/>
      <c r="O411" s="1284"/>
      <c r="P411" s="1284"/>
      <c r="Q411" s="1284"/>
      <c r="R411" s="1284"/>
      <c r="S411" s="1284"/>
      <c r="T411" s="1285"/>
      <c r="U411" s="446" t="s">
        <v>74</v>
      </c>
      <c r="V411" s="1286"/>
      <c r="W411" s="1287"/>
      <c r="X411" s="1287"/>
      <c r="Y411" s="1288"/>
      <c r="Z411" s="488" t="s">
        <v>73</v>
      </c>
      <c r="AA411" s="490" t="s">
        <v>98</v>
      </c>
      <c r="AB411" s="484"/>
      <c r="AC411" s="490"/>
      <c r="AD411" s="10"/>
    </row>
    <row r="412" spans="1:31" ht="18" customHeight="1">
      <c r="A412" s="406"/>
      <c r="B412" s="489" t="s">
        <v>3656</v>
      </c>
      <c r="C412" s="476"/>
      <c r="D412" s="490" t="s">
        <v>75</v>
      </c>
      <c r="E412" s="1272"/>
      <c r="F412" s="1272"/>
      <c r="G412" s="1272"/>
      <c r="H412" s="1272"/>
      <c r="I412" s="1272"/>
      <c r="J412" s="446" t="s">
        <v>74</v>
      </c>
      <c r="K412" s="1283" t="str">
        <f>IF(項目一覧②!$G$654=1,"",INDEX(主要用途!$D$2:$D$72,項目一覧②!$G$654))</f>
        <v/>
      </c>
      <c r="L412" s="1284"/>
      <c r="M412" s="1284"/>
      <c r="N412" s="1284"/>
      <c r="O412" s="1284"/>
      <c r="P412" s="1284"/>
      <c r="Q412" s="1284"/>
      <c r="R412" s="1284"/>
      <c r="S412" s="1284"/>
      <c r="T412" s="1285"/>
      <c r="U412" s="446" t="s">
        <v>74</v>
      </c>
      <c r="V412" s="1286"/>
      <c r="W412" s="1287"/>
      <c r="X412" s="1287"/>
      <c r="Y412" s="1288"/>
      <c r="Z412" s="488" t="s">
        <v>73</v>
      </c>
      <c r="AA412" s="490" t="s">
        <v>98</v>
      </c>
      <c r="AB412" s="484"/>
      <c r="AC412" s="490"/>
      <c r="AD412" s="10"/>
    </row>
    <row r="413" spans="1:31" ht="18" customHeight="1">
      <c r="A413" s="406"/>
      <c r="B413" s="489" t="s">
        <v>3657</v>
      </c>
      <c r="C413" s="476"/>
      <c r="D413" s="490" t="s">
        <v>75</v>
      </c>
      <c r="E413" s="1272"/>
      <c r="F413" s="1272"/>
      <c r="G413" s="1272"/>
      <c r="H413" s="1272"/>
      <c r="I413" s="1272"/>
      <c r="J413" s="446" t="s">
        <v>74</v>
      </c>
      <c r="K413" s="1283" t="str">
        <f>IF(項目一覧②!$G$655=1,"",INDEX(主要用途!$D$2:$D$72,項目一覧②!$G$655))</f>
        <v/>
      </c>
      <c r="L413" s="1284"/>
      <c r="M413" s="1284"/>
      <c r="N413" s="1284"/>
      <c r="O413" s="1284"/>
      <c r="P413" s="1284"/>
      <c r="Q413" s="1284"/>
      <c r="R413" s="1284"/>
      <c r="S413" s="1284"/>
      <c r="T413" s="1285"/>
      <c r="U413" s="446" t="s">
        <v>74</v>
      </c>
      <c r="V413" s="1286"/>
      <c r="W413" s="1287"/>
      <c r="X413" s="1287"/>
      <c r="Y413" s="1288"/>
      <c r="Z413" s="488" t="s">
        <v>73</v>
      </c>
      <c r="AA413" s="490" t="s">
        <v>98</v>
      </c>
      <c r="AB413" s="484"/>
      <c r="AC413" s="490"/>
      <c r="AD413" s="10"/>
    </row>
    <row r="414" spans="1:31" ht="18" customHeight="1">
      <c r="A414" s="406"/>
      <c r="B414" s="489" t="s">
        <v>3658</v>
      </c>
      <c r="C414" s="476"/>
      <c r="D414" s="490" t="s">
        <v>75</v>
      </c>
      <c r="E414" s="1272"/>
      <c r="F414" s="1272"/>
      <c r="G414" s="1272"/>
      <c r="H414" s="1272"/>
      <c r="I414" s="1272"/>
      <c r="J414" s="446" t="s">
        <v>74</v>
      </c>
      <c r="K414" s="1283" t="str">
        <f>IF(項目一覧②!$G$656=1,"",INDEX(主要用途!$D$2:$D$72,項目一覧②!$G$656))</f>
        <v/>
      </c>
      <c r="L414" s="1284"/>
      <c r="M414" s="1284"/>
      <c r="N414" s="1284"/>
      <c r="O414" s="1284"/>
      <c r="P414" s="1284"/>
      <c r="Q414" s="1284"/>
      <c r="R414" s="1284"/>
      <c r="S414" s="1284"/>
      <c r="T414" s="1285"/>
      <c r="U414" s="446" t="s">
        <v>74</v>
      </c>
      <c r="V414" s="1286"/>
      <c r="W414" s="1287"/>
      <c r="X414" s="1287"/>
      <c r="Y414" s="1288"/>
      <c r="Z414" s="488" t="s">
        <v>73</v>
      </c>
      <c r="AA414" s="490" t="s">
        <v>98</v>
      </c>
      <c r="AB414" s="484"/>
      <c r="AC414" s="490"/>
      <c r="AD414" s="10"/>
    </row>
    <row r="415" spans="1:31" ht="15" customHeight="1">
      <c r="A415" s="406"/>
      <c r="B415" s="475" t="s">
        <v>2980</v>
      </c>
      <c r="C415" s="476"/>
      <c r="D415" s="476"/>
      <c r="E415" s="476"/>
      <c r="F415" s="476"/>
      <c r="G415" s="476"/>
      <c r="H415" s="476"/>
      <c r="I415" s="476"/>
      <c r="J415" s="446"/>
      <c r="K415" s="491"/>
      <c r="L415" s="491"/>
      <c r="M415" s="491"/>
      <c r="N415" s="491"/>
      <c r="O415" s="491"/>
      <c r="P415" s="491"/>
      <c r="Q415" s="491"/>
      <c r="R415" s="491"/>
      <c r="S415" s="491"/>
      <c r="T415" s="491"/>
      <c r="U415" s="491"/>
      <c r="V415" s="491"/>
      <c r="W415" s="491"/>
      <c r="X415" s="491"/>
      <c r="Y415" s="491"/>
      <c r="Z415" s="491"/>
      <c r="AA415" s="491"/>
      <c r="AB415" s="491"/>
      <c r="AC415" s="491"/>
      <c r="AD415" s="484"/>
    </row>
    <row r="416" spans="1:31" ht="18" customHeight="1">
      <c r="A416" s="406"/>
      <c r="B416" s="475"/>
      <c r="C416" s="475"/>
      <c r="D416" s="476"/>
      <c r="E416" s="1276"/>
      <c r="F416" s="1277"/>
      <c r="G416" s="1277"/>
      <c r="H416" s="1277"/>
      <c r="I416" s="1277"/>
      <c r="J416" s="1277"/>
      <c r="K416" s="1277"/>
      <c r="L416" s="1277"/>
      <c r="M416" s="1277"/>
      <c r="N416" s="1277"/>
      <c r="O416" s="1277"/>
      <c r="P416" s="1277"/>
      <c r="Q416" s="1277"/>
      <c r="R416" s="1277"/>
      <c r="S416" s="1277"/>
      <c r="T416" s="1277"/>
      <c r="U416" s="1277"/>
      <c r="V416" s="1277"/>
      <c r="W416" s="1277"/>
      <c r="X416" s="1277"/>
      <c r="Y416" s="1277"/>
      <c r="Z416" s="1278"/>
      <c r="AA416" s="491"/>
      <c r="AB416" s="491"/>
      <c r="AC416" s="491"/>
      <c r="AD416" s="484"/>
    </row>
    <row r="417" spans="1:42" ht="18" customHeight="1">
      <c r="A417" s="406"/>
      <c r="B417" s="475"/>
      <c r="C417" s="475"/>
      <c r="D417" s="476"/>
      <c r="E417" s="1279"/>
      <c r="F417" s="1280"/>
      <c r="G417" s="1280"/>
      <c r="H417" s="1280"/>
      <c r="I417" s="1280"/>
      <c r="J417" s="1280"/>
      <c r="K417" s="1280"/>
      <c r="L417" s="1280"/>
      <c r="M417" s="1280"/>
      <c r="N417" s="1280"/>
      <c r="O417" s="1280"/>
      <c r="P417" s="1280"/>
      <c r="Q417" s="1280"/>
      <c r="R417" s="1280"/>
      <c r="S417" s="1280"/>
      <c r="T417" s="1280"/>
      <c r="U417" s="1280"/>
      <c r="V417" s="1280"/>
      <c r="W417" s="1280"/>
      <c r="X417" s="1280"/>
      <c r="Y417" s="1280"/>
      <c r="Z417" s="1281"/>
      <c r="AA417" s="491"/>
      <c r="AB417" s="491"/>
      <c r="AC417" s="491"/>
      <c r="AD417" s="484"/>
    </row>
    <row r="418" spans="1:42" ht="15" customHeight="1">
      <c r="A418" s="406"/>
      <c r="B418" s="475" t="s">
        <v>2981</v>
      </c>
      <c r="C418" s="475"/>
      <c r="D418" s="476"/>
      <c r="E418" s="476"/>
      <c r="F418" s="476"/>
      <c r="G418" s="476"/>
      <c r="H418" s="476"/>
      <c r="I418" s="476"/>
      <c r="J418" s="491" t="s">
        <v>100</v>
      </c>
      <c r="K418" s="491"/>
      <c r="L418" s="491"/>
      <c r="M418" s="491"/>
      <c r="N418" s="491"/>
      <c r="O418" s="491"/>
      <c r="P418" s="491"/>
      <c r="Q418" s="491"/>
      <c r="R418" s="491"/>
      <c r="S418" s="491"/>
      <c r="T418" s="491"/>
      <c r="U418" s="491"/>
      <c r="V418" s="491"/>
      <c r="W418" s="491"/>
      <c r="X418" s="491"/>
      <c r="Y418" s="491"/>
      <c r="Z418" s="491"/>
      <c r="AA418" s="491"/>
      <c r="AB418" s="491"/>
      <c r="AC418" s="491"/>
      <c r="AD418" s="484"/>
    </row>
    <row r="419" spans="1:42" ht="18" customHeight="1">
      <c r="A419" s="406"/>
      <c r="B419" s="475"/>
      <c r="C419" s="475"/>
      <c r="D419" s="476"/>
      <c r="E419" s="1276"/>
      <c r="F419" s="1277"/>
      <c r="G419" s="1277"/>
      <c r="H419" s="1277"/>
      <c r="I419" s="1277"/>
      <c r="J419" s="1277"/>
      <c r="K419" s="1277"/>
      <c r="L419" s="1277"/>
      <c r="M419" s="1277"/>
      <c r="N419" s="1277"/>
      <c r="O419" s="1277"/>
      <c r="P419" s="1277"/>
      <c r="Q419" s="1277"/>
      <c r="R419" s="1277"/>
      <c r="S419" s="1277"/>
      <c r="T419" s="1277"/>
      <c r="U419" s="1277"/>
      <c r="V419" s="1277"/>
      <c r="W419" s="1277"/>
      <c r="X419" s="1277"/>
      <c r="Y419" s="1277"/>
      <c r="Z419" s="1278"/>
      <c r="AA419" s="491"/>
      <c r="AB419" s="491"/>
      <c r="AC419" s="491"/>
      <c r="AD419" s="484"/>
    </row>
    <row r="420" spans="1:42" ht="18" customHeight="1">
      <c r="A420" s="406"/>
      <c r="B420" s="475"/>
      <c r="C420" s="475"/>
      <c r="D420" s="476"/>
      <c r="E420" s="1279"/>
      <c r="F420" s="1280"/>
      <c r="G420" s="1280"/>
      <c r="H420" s="1280"/>
      <c r="I420" s="1280"/>
      <c r="J420" s="1280"/>
      <c r="K420" s="1280"/>
      <c r="L420" s="1280"/>
      <c r="M420" s="1280"/>
      <c r="N420" s="1280"/>
      <c r="O420" s="1280"/>
      <c r="P420" s="1280"/>
      <c r="Q420" s="1280"/>
      <c r="R420" s="1280"/>
      <c r="S420" s="1280"/>
      <c r="T420" s="1280"/>
      <c r="U420" s="1280"/>
      <c r="V420" s="1280"/>
      <c r="W420" s="1280"/>
      <c r="X420" s="1280"/>
      <c r="Y420" s="1280"/>
      <c r="Z420" s="1281"/>
      <c r="AA420" s="476"/>
      <c r="AB420" s="476"/>
      <c r="AC420" s="476"/>
      <c r="AD420" s="476"/>
    </row>
    <row r="421" spans="1:42" ht="15.75" customHeight="1" thickBot="1">
      <c r="A421" s="492"/>
      <c r="B421" s="492"/>
      <c r="C421" s="493"/>
      <c r="D421" s="493"/>
      <c r="E421" s="493"/>
      <c r="F421" s="493"/>
      <c r="G421" s="493"/>
      <c r="H421" s="493"/>
      <c r="I421" s="493"/>
      <c r="J421" s="493"/>
      <c r="K421" s="493"/>
      <c r="L421" s="493"/>
      <c r="M421" s="493"/>
      <c r="N421" s="493"/>
      <c r="O421" s="493"/>
      <c r="P421" s="493"/>
      <c r="Q421" s="493"/>
      <c r="R421" s="493"/>
      <c r="S421" s="493"/>
      <c r="T421" s="493"/>
      <c r="U421" s="493"/>
      <c r="V421" s="493"/>
      <c r="W421" s="493"/>
      <c r="X421" s="493"/>
      <c r="Y421" s="493"/>
      <c r="Z421" s="493"/>
      <c r="AA421" s="493"/>
      <c r="AB421" s="493"/>
      <c r="AC421" s="493"/>
      <c r="AD421" s="494"/>
      <c r="AE421" s="494"/>
      <c r="AF421" s="494"/>
      <c r="AG421" s="494"/>
      <c r="AH421" s="494"/>
      <c r="AI421" s="494"/>
      <c r="AJ421" s="494"/>
      <c r="AK421" s="494"/>
      <c r="AL421" s="494"/>
      <c r="AM421" s="494"/>
      <c r="AN421" s="494"/>
      <c r="AO421" s="494"/>
      <c r="AP421" s="494"/>
    </row>
    <row r="422" spans="1:42" ht="17.25" customHeight="1">
      <c r="A422" s="495" t="s">
        <v>97</v>
      </c>
      <c r="C422" s="476"/>
      <c r="D422" s="491"/>
      <c r="E422" s="491"/>
      <c r="F422" s="491"/>
      <c r="G422" s="491"/>
      <c r="H422" s="490"/>
      <c r="I422" s="490"/>
      <c r="J422" s="490"/>
      <c r="K422" s="490"/>
      <c r="L422" s="490"/>
      <c r="M422" s="490"/>
      <c r="N422" s="10"/>
      <c r="O422" s="490"/>
      <c r="P422" s="490"/>
      <c r="Q422" s="490"/>
      <c r="R422" s="490"/>
      <c r="S422" s="490"/>
      <c r="T422" s="490"/>
      <c r="U422" s="490"/>
      <c r="V422" s="490"/>
      <c r="W422" s="490"/>
      <c r="X422" s="490"/>
      <c r="Y422" s="490"/>
      <c r="Z422" s="490"/>
      <c r="AA422" s="490"/>
      <c r="AB422" s="490"/>
      <c r="AC422" s="476"/>
    </row>
    <row r="423" spans="1:42" ht="18" customHeight="1">
      <c r="A423" s="406"/>
      <c r="B423" s="475" t="s">
        <v>2972</v>
      </c>
      <c r="C423" s="475"/>
      <c r="D423" s="476"/>
      <c r="E423" s="1273">
        <f>$D$248</f>
        <v>3</v>
      </c>
      <c r="F423" s="1274"/>
      <c r="G423" s="1274"/>
      <c r="H423" s="1275"/>
      <c r="I423" s="476"/>
      <c r="J423" s="477"/>
      <c r="K423" s="477"/>
      <c r="L423" s="438"/>
      <c r="M423" s="477"/>
      <c r="N423" s="476"/>
      <c r="O423" s="476"/>
      <c r="P423" s="476"/>
      <c r="Q423" s="476"/>
      <c r="R423" s="476"/>
      <c r="S423" s="476"/>
      <c r="T423" s="476"/>
      <c r="U423" s="476"/>
      <c r="V423" s="476"/>
      <c r="W423" s="476"/>
      <c r="X423" s="476"/>
      <c r="Y423" s="476"/>
      <c r="Z423" s="476"/>
      <c r="AA423" s="476"/>
      <c r="AB423" s="476"/>
      <c r="AC423" s="476"/>
    </row>
    <row r="424" spans="1:42" ht="18" customHeight="1">
      <c r="A424" s="406"/>
      <c r="B424" s="475" t="s">
        <v>2973</v>
      </c>
      <c r="C424" s="475"/>
      <c r="D424" s="476"/>
      <c r="E424" s="1443"/>
      <c r="F424" s="1444"/>
      <c r="G424" s="1444"/>
      <c r="H424" s="1445"/>
      <c r="I424" s="478" t="s">
        <v>91</v>
      </c>
      <c r="J424" s="479"/>
      <c r="K424" s="479"/>
      <c r="L424" s="480"/>
      <c r="M424" s="10"/>
      <c r="N424" s="476"/>
      <c r="O424" s="476"/>
      <c r="P424" s="476"/>
      <c r="Q424" s="476"/>
      <c r="R424" s="476"/>
      <c r="S424" s="476"/>
      <c r="T424" s="476"/>
      <c r="U424" s="476"/>
      <c r="V424" s="476"/>
      <c r="W424" s="476"/>
      <c r="X424" s="476"/>
      <c r="Y424" s="476"/>
      <c r="Z424" s="476"/>
      <c r="AA424" s="476"/>
      <c r="AB424" s="476"/>
      <c r="AC424" s="476"/>
    </row>
    <row r="425" spans="1:42" ht="18" customHeight="1">
      <c r="A425" s="406"/>
      <c r="B425" s="475" t="s">
        <v>2974</v>
      </c>
      <c r="C425" s="475"/>
      <c r="D425" s="476"/>
      <c r="E425" s="1416"/>
      <c r="F425" s="1417"/>
      <c r="G425" s="1417"/>
      <c r="H425" s="1418"/>
      <c r="I425" s="478" t="s">
        <v>96</v>
      </c>
      <c r="J425" s="481"/>
      <c r="K425" s="481"/>
      <c r="L425" s="482"/>
      <c r="M425" s="10"/>
      <c r="N425" s="476"/>
      <c r="O425" s="476"/>
      <c r="P425" s="476"/>
      <c r="Q425" s="476"/>
      <c r="R425" s="476"/>
      <c r="S425" s="476"/>
      <c r="T425" s="476"/>
      <c r="U425" s="476"/>
      <c r="V425" s="476"/>
      <c r="W425" s="476"/>
      <c r="X425" s="476"/>
      <c r="Y425" s="476"/>
      <c r="Z425" s="476"/>
      <c r="AA425" s="476"/>
      <c r="AB425" s="476"/>
      <c r="AC425" s="476"/>
    </row>
    <row r="426" spans="1:42" ht="18" customHeight="1">
      <c r="A426" s="406"/>
      <c r="B426" s="475" t="s">
        <v>2975</v>
      </c>
      <c r="C426" s="475"/>
      <c r="D426" s="476"/>
      <c r="E426" s="1416"/>
      <c r="F426" s="1417"/>
      <c r="G426" s="1417"/>
      <c r="H426" s="1418"/>
      <c r="I426" s="478" t="s">
        <v>96</v>
      </c>
      <c r="J426" s="481"/>
      <c r="K426" s="481"/>
      <c r="L426" s="482"/>
      <c r="M426" s="10"/>
      <c r="N426" s="477"/>
      <c r="O426" s="476"/>
      <c r="P426" s="476"/>
      <c r="Q426" s="476"/>
      <c r="R426" s="476"/>
      <c r="S426" s="476"/>
      <c r="T426" s="476"/>
      <c r="U426" s="476"/>
      <c r="V426" s="476"/>
      <c r="W426" s="476"/>
      <c r="X426" s="476"/>
      <c r="Y426" s="476"/>
      <c r="Z426" s="476"/>
      <c r="AA426" s="476"/>
      <c r="AB426" s="476"/>
      <c r="AC426" s="476"/>
    </row>
    <row r="427" spans="1:42" ht="18" customHeight="1">
      <c r="A427" s="406"/>
      <c r="B427" s="475" t="s">
        <v>2976</v>
      </c>
      <c r="C427" s="475"/>
      <c r="D427" s="476"/>
      <c r="E427" s="1416"/>
      <c r="F427" s="1417"/>
      <c r="G427" s="1417"/>
      <c r="H427" s="1418"/>
      <c r="I427" s="478" t="s">
        <v>96</v>
      </c>
      <c r="J427" s="481"/>
      <c r="K427" s="481"/>
      <c r="L427" s="482"/>
      <c r="M427" s="10"/>
      <c r="N427" s="477"/>
      <c r="O427" s="476"/>
      <c r="P427" s="476"/>
      <c r="Q427" s="476"/>
      <c r="R427" s="476"/>
      <c r="S427" s="476"/>
      <c r="T427" s="476"/>
      <c r="U427" s="476"/>
      <c r="V427" s="476"/>
      <c r="W427" s="476"/>
      <c r="X427" s="476"/>
      <c r="Y427" s="476"/>
      <c r="Z427" s="476"/>
      <c r="AA427" s="476"/>
      <c r="AB427" s="476"/>
      <c r="AC427" s="476"/>
    </row>
    <row r="428" spans="1:42" ht="18" customHeight="1">
      <c r="A428" s="406"/>
      <c r="B428" s="475" t="s">
        <v>2977</v>
      </c>
      <c r="C428" s="475"/>
      <c r="D428" s="476"/>
      <c r="E428" s="1416"/>
      <c r="F428" s="1417"/>
      <c r="G428" s="1417"/>
      <c r="H428" s="1418"/>
      <c r="I428" s="478" t="s">
        <v>96</v>
      </c>
      <c r="J428" s="481"/>
      <c r="K428" s="481"/>
      <c r="L428" s="482"/>
      <c r="M428" s="10"/>
      <c r="N428" s="476"/>
      <c r="O428" s="476"/>
      <c r="P428" s="476"/>
      <c r="Q428" s="476"/>
      <c r="R428" s="476"/>
      <c r="S428" s="484"/>
      <c r="T428" s="484"/>
      <c r="U428" s="484"/>
      <c r="V428" s="484"/>
      <c r="W428" s="484"/>
      <c r="X428" s="484"/>
      <c r="Y428" s="484"/>
      <c r="Z428" s="484"/>
      <c r="AA428" s="484"/>
      <c r="AB428" s="484"/>
      <c r="AC428" s="484"/>
    </row>
    <row r="429" spans="1:42" ht="18" customHeight="1">
      <c r="A429" s="406"/>
      <c r="B429" s="483" t="s">
        <v>2978</v>
      </c>
      <c r="C429" s="476"/>
      <c r="D429" s="485"/>
      <c r="E429" s="485"/>
      <c r="F429" s="485"/>
      <c r="G429" s="485"/>
      <c r="H429" s="478"/>
      <c r="I429" s="481"/>
      <c r="J429" s="481"/>
      <c r="K429" s="483"/>
      <c r="L429" s="10"/>
      <c r="M429" s="484"/>
      <c r="N429" s="486"/>
      <c r="O429" s="486" t="s">
        <v>88</v>
      </c>
      <c r="P429" s="486"/>
      <c r="Q429" s="487"/>
      <c r="R429" s="487" t="s">
        <v>87</v>
      </c>
      <c r="U429" s="484"/>
      <c r="V429" s="484"/>
      <c r="W429" s="484"/>
      <c r="X429" s="484"/>
      <c r="Y429" s="484"/>
      <c r="Z429" s="484"/>
      <c r="AA429" s="484"/>
      <c r="AB429" s="484"/>
    </row>
    <row r="430" spans="1:42" ht="15" customHeight="1">
      <c r="A430" s="406"/>
      <c r="B430" s="475" t="s">
        <v>2979</v>
      </c>
      <c r="C430" s="476"/>
      <c r="D430" s="476"/>
      <c r="E430" s="476"/>
      <c r="F430" s="476"/>
      <c r="G430" s="488"/>
      <c r="H430" s="476"/>
      <c r="I430" s="476"/>
      <c r="J430" s="477"/>
      <c r="K430" s="477"/>
      <c r="L430" s="476"/>
      <c r="M430" s="488"/>
      <c r="N430" s="476"/>
      <c r="O430" s="476"/>
      <c r="P430" s="488"/>
      <c r="Q430" s="476"/>
      <c r="R430" s="476"/>
      <c r="S430" s="476"/>
      <c r="T430" s="488"/>
      <c r="U430" s="476"/>
      <c r="V430" s="476"/>
      <c r="W430" s="476"/>
      <c r="X430" s="476"/>
      <c r="Y430" s="488"/>
      <c r="Z430" s="476"/>
      <c r="AA430" s="476"/>
      <c r="AB430" s="476"/>
      <c r="AC430" s="476"/>
      <c r="AD430" s="476"/>
    </row>
    <row r="431" spans="1:42" ht="18" customHeight="1">
      <c r="A431" s="406"/>
      <c r="B431" s="489"/>
      <c r="C431" s="476"/>
      <c r="D431" s="490" t="s">
        <v>75</v>
      </c>
      <c r="E431" s="1267" t="s">
        <v>86</v>
      </c>
      <c r="F431" s="1267"/>
      <c r="G431" s="1267"/>
      <c r="H431" s="1267"/>
      <c r="I431" s="1267"/>
      <c r="J431" s="446" t="s">
        <v>74</v>
      </c>
      <c r="K431" s="1267" t="s">
        <v>85</v>
      </c>
      <c r="L431" s="1267"/>
      <c r="M431" s="1267"/>
      <c r="N431" s="1267"/>
      <c r="O431" s="1267"/>
      <c r="P431" s="1267"/>
      <c r="Q431" s="1267"/>
      <c r="R431" s="1267"/>
      <c r="S431" s="1267"/>
      <c r="T431" s="1267"/>
      <c r="U431" s="446" t="s">
        <v>74</v>
      </c>
      <c r="V431" s="1267" t="s">
        <v>84</v>
      </c>
      <c r="W431" s="1267"/>
      <c r="X431" s="1267"/>
      <c r="Y431" s="1267"/>
      <c r="Z431" s="1268"/>
      <c r="AA431" s="490" t="s">
        <v>71</v>
      </c>
      <c r="AB431" s="490"/>
      <c r="AC431" s="10"/>
      <c r="AD431" s="10"/>
    </row>
    <row r="432" spans="1:42" ht="18" customHeight="1">
      <c r="A432" s="406"/>
      <c r="B432" s="489" t="s">
        <v>3653</v>
      </c>
      <c r="C432" s="476"/>
      <c r="D432" s="490" t="s">
        <v>75</v>
      </c>
      <c r="E432" s="1272"/>
      <c r="F432" s="1272"/>
      <c r="G432" s="1272"/>
      <c r="H432" s="1272"/>
      <c r="I432" s="1272"/>
      <c r="J432" s="446" t="s">
        <v>74</v>
      </c>
      <c r="K432" s="1283" t="str">
        <f>IF(項目一覧②!$G$678=1,"",INDEX(主要用途!$D$2:$D$72,項目一覧②!$G$678))</f>
        <v/>
      </c>
      <c r="L432" s="1284"/>
      <c r="M432" s="1284"/>
      <c r="N432" s="1284"/>
      <c r="O432" s="1284"/>
      <c r="P432" s="1284"/>
      <c r="Q432" s="1284"/>
      <c r="R432" s="1284"/>
      <c r="S432" s="1284"/>
      <c r="T432" s="1285"/>
      <c r="U432" s="446" t="s">
        <v>74</v>
      </c>
      <c r="V432" s="1286"/>
      <c r="W432" s="1287"/>
      <c r="X432" s="1287"/>
      <c r="Y432" s="1288"/>
      <c r="Z432" s="488" t="s">
        <v>73</v>
      </c>
      <c r="AA432" s="490" t="s">
        <v>71</v>
      </c>
      <c r="AB432" s="484"/>
      <c r="AC432" s="490"/>
      <c r="AD432" s="10"/>
    </row>
    <row r="433" spans="1:34" ht="18" customHeight="1">
      <c r="A433" s="406"/>
      <c r="B433" s="489" t="s">
        <v>3654</v>
      </c>
      <c r="C433" s="476"/>
      <c r="D433" s="490" t="s">
        <v>75</v>
      </c>
      <c r="E433" s="1272"/>
      <c r="F433" s="1272"/>
      <c r="G433" s="1272"/>
      <c r="H433" s="1272"/>
      <c r="I433" s="1272"/>
      <c r="J433" s="446" t="s">
        <v>74</v>
      </c>
      <c r="K433" s="1283" t="str">
        <f>IF(項目一覧②!$G$679=1,"",INDEX(主要用途!$D$2:$D$72,項目一覧②!$G$679))</f>
        <v/>
      </c>
      <c r="L433" s="1284"/>
      <c r="M433" s="1284"/>
      <c r="N433" s="1284"/>
      <c r="O433" s="1284"/>
      <c r="P433" s="1284"/>
      <c r="Q433" s="1284"/>
      <c r="R433" s="1284"/>
      <c r="S433" s="1284"/>
      <c r="T433" s="1285"/>
      <c r="U433" s="446" t="s">
        <v>74</v>
      </c>
      <c r="V433" s="1286"/>
      <c r="W433" s="1287"/>
      <c r="X433" s="1287"/>
      <c r="Y433" s="1288"/>
      <c r="Z433" s="488" t="s">
        <v>73</v>
      </c>
      <c r="AA433" s="490" t="s">
        <v>71</v>
      </c>
      <c r="AB433" s="484"/>
      <c r="AC433" s="490"/>
      <c r="AD433" s="10"/>
    </row>
    <row r="434" spans="1:34" ht="18" customHeight="1">
      <c r="A434" s="406"/>
      <c r="B434" s="489" t="s">
        <v>3655</v>
      </c>
      <c r="C434" s="476"/>
      <c r="D434" s="490" t="s">
        <v>75</v>
      </c>
      <c r="E434" s="1272"/>
      <c r="F434" s="1272"/>
      <c r="G434" s="1272"/>
      <c r="H434" s="1272"/>
      <c r="I434" s="1272"/>
      <c r="J434" s="446" t="s">
        <v>74</v>
      </c>
      <c r="K434" s="1283" t="str">
        <f>IF(項目一覧②!$G$680=1,"",INDEX(主要用途!$D$2:$D$72,項目一覧②!$G$680))</f>
        <v/>
      </c>
      <c r="L434" s="1284"/>
      <c r="M434" s="1284"/>
      <c r="N434" s="1284"/>
      <c r="O434" s="1284"/>
      <c r="P434" s="1284"/>
      <c r="Q434" s="1284"/>
      <c r="R434" s="1284"/>
      <c r="S434" s="1284"/>
      <c r="T434" s="1285"/>
      <c r="U434" s="446" t="s">
        <v>74</v>
      </c>
      <c r="V434" s="1286"/>
      <c r="W434" s="1287"/>
      <c r="X434" s="1287"/>
      <c r="Y434" s="1288"/>
      <c r="Z434" s="488" t="s">
        <v>73</v>
      </c>
      <c r="AA434" s="490" t="s">
        <v>71</v>
      </c>
      <c r="AB434" s="484"/>
      <c r="AC434" s="490"/>
      <c r="AD434" s="10"/>
    </row>
    <row r="435" spans="1:34" ht="18" customHeight="1">
      <c r="A435" s="406"/>
      <c r="B435" s="489" t="s">
        <v>3656</v>
      </c>
      <c r="C435" s="476"/>
      <c r="D435" s="490" t="s">
        <v>75</v>
      </c>
      <c r="E435" s="1272"/>
      <c r="F435" s="1272"/>
      <c r="G435" s="1272"/>
      <c r="H435" s="1272"/>
      <c r="I435" s="1272"/>
      <c r="J435" s="446" t="s">
        <v>74</v>
      </c>
      <c r="K435" s="1283" t="str">
        <f>IF(項目一覧②!$G$681=1,"",INDEX(主要用途!$D$2:$D$72,項目一覧②!$G$681))</f>
        <v/>
      </c>
      <c r="L435" s="1284"/>
      <c r="M435" s="1284"/>
      <c r="N435" s="1284"/>
      <c r="O435" s="1284"/>
      <c r="P435" s="1284"/>
      <c r="Q435" s="1284"/>
      <c r="R435" s="1284"/>
      <c r="S435" s="1284"/>
      <c r="T435" s="1285"/>
      <c r="U435" s="446" t="s">
        <v>74</v>
      </c>
      <c r="V435" s="1286"/>
      <c r="W435" s="1287"/>
      <c r="X435" s="1287"/>
      <c r="Y435" s="1288"/>
      <c r="Z435" s="488" t="s">
        <v>73</v>
      </c>
      <c r="AA435" s="490" t="s">
        <v>71</v>
      </c>
      <c r="AB435" s="484"/>
      <c r="AC435" s="490"/>
      <c r="AD435" s="10"/>
    </row>
    <row r="436" spans="1:34" ht="18" customHeight="1">
      <c r="A436" s="406"/>
      <c r="B436" s="489" t="s">
        <v>3657</v>
      </c>
      <c r="C436" s="476"/>
      <c r="D436" s="490" t="s">
        <v>75</v>
      </c>
      <c r="E436" s="1272"/>
      <c r="F436" s="1272"/>
      <c r="G436" s="1272"/>
      <c r="H436" s="1272"/>
      <c r="I436" s="1272"/>
      <c r="J436" s="446" t="s">
        <v>74</v>
      </c>
      <c r="K436" s="1283" t="str">
        <f>IF(項目一覧②!$G$682=1,"",INDEX(主要用途!$D$2:$D$72,項目一覧②!$G$682))</f>
        <v/>
      </c>
      <c r="L436" s="1284"/>
      <c r="M436" s="1284"/>
      <c r="N436" s="1284"/>
      <c r="O436" s="1284"/>
      <c r="P436" s="1284"/>
      <c r="Q436" s="1284"/>
      <c r="R436" s="1284"/>
      <c r="S436" s="1284"/>
      <c r="T436" s="1285"/>
      <c r="U436" s="446" t="s">
        <v>74</v>
      </c>
      <c r="V436" s="1286"/>
      <c r="W436" s="1287"/>
      <c r="X436" s="1287"/>
      <c r="Y436" s="1288"/>
      <c r="Z436" s="488" t="s">
        <v>73</v>
      </c>
      <c r="AA436" s="490" t="s">
        <v>71</v>
      </c>
      <c r="AB436" s="484"/>
      <c r="AC436" s="490"/>
      <c r="AD436" s="10"/>
    </row>
    <row r="437" spans="1:34" ht="18" customHeight="1">
      <c r="A437" s="406"/>
      <c r="B437" s="489" t="s">
        <v>3658</v>
      </c>
      <c r="C437" s="476"/>
      <c r="D437" s="490" t="s">
        <v>75</v>
      </c>
      <c r="E437" s="1272"/>
      <c r="F437" s="1272"/>
      <c r="G437" s="1272"/>
      <c r="H437" s="1272"/>
      <c r="I437" s="1272"/>
      <c r="J437" s="446" t="s">
        <v>74</v>
      </c>
      <c r="K437" s="1283" t="str">
        <f>IF(項目一覧②!$G$683=1,"",INDEX(主要用途!$D$2:$D$72,項目一覧②!$G$683))</f>
        <v/>
      </c>
      <c r="L437" s="1284"/>
      <c r="M437" s="1284"/>
      <c r="N437" s="1284"/>
      <c r="O437" s="1284"/>
      <c r="P437" s="1284"/>
      <c r="Q437" s="1284"/>
      <c r="R437" s="1284"/>
      <c r="S437" s="1284"/>
      <c r="T437" s="1285"/>
      <c r="U437" s="446" t="s">
        <v>74</v>
      </c>
      <c r="V437" s="1286"/>
      <c r="W437" s="1287"/>
      <c r="X437" s="1287"/>
      <c r="Y437" s="1288"/>
      <c r="Z437" s="488" t="s">
        <v>73</v>
      </c>
      <c r="AA437" s="490" t="s">
        <v>71</v>
      </c>
      <c r="AB437" s="484"/>
      <c r="AC437" s="490"/>
      <c r="AD437" s="10"/>
    </row>
    <row r="438" spans="1:34" ht="15" customHeight="1">
      <c r="A438" s="406"/>
      <c r="B438" s="475" t="s">
        <v>2980</v>
      </c>
      <c r="C438" s="476"/>
      <c r="D438" s="476"/>
      <c r="E438" s="476"/>
      <c r="F438" s="476"/>
      <c r="G438" s="476"/>
      <c r="H438" s="476"/>
      <c r="I438" s="476"/>
      <c r="J438" s="446"/>
      <c r="K438" s="491"/>
      <c r="L438" s="491"/>
      <c r="M438" s="491"/>
      <c r="N438" s="491"/>
      <c r="O438" s="491"/>
      <c r="P438" s="491"/>
      <c r="Q438" s="491"/>
      <c r="R438" s="491"/>
      <c r="S438" s="491"/>
      <c r="T438" s="491"/>
      <c r="U438" s="491"/>
      <c r="V438" s="491"/>
      <c r="W438" s="491"/>
      <c r="X438" s="491"/>
      <c r="Y438" s="491"/>
      <c r="Z438" s="491"/>
      <c r="AA438" s="491"/>
      <c r="AB438" s="491"/>
      <c r="AC438" s="491"/>
      <c r="AD438" s="484"/>
    </row>
    <row r="439" spans="1:34" ht="18" customHeight="1">
      <c r="A439" s="406"/>
      <c r="B439" s="475"/>
      <c r="C439" s="475"/>
      <c r="D439" s="476"/>
      <c r="E439" s="1276"/>
      <c r="F439" s="1277"/>
      <c r="G439" s="1277"/>
      <c r="H439" s="1277"/>
      <c r="I439" s="1277"/>
      <c r="J439" s="1277"/>
      <c r="K439" s="1277"/>
      <c r="L439" s="1277"/>
      <c r="M439" s="1277"/>
      <c r="N439" s="1277"/>
      <c r="O439" s="1277"/>
      <c r="P439" s="1277"/>
      <c r="Q439" s="1277"/>
      <c r="R439" s="1277"/>
      <c r="S439" s="1277"/>
      <c r="T439" s="1277"/>
      <c r="U439" s="1277"/>
      <c r="V439" s="1277"/>
      <c r="W439" s="1277"/>
      <c r="X439" s="1277"/>
      <c r="Y439" s="1277"/>
      <c r="Z439" s="1278"/>
      <c r="AA439" s="491"/>
      <c r="AB439" s="491"/>
      <c r="AC439" s="491"/>
      <c r="AD439" s="484"/>
    </row>
    <row r="440" spans="1:34" ht="18" customHeight="1">
      <c r="A440" s="406"/>
      <c r="B440" s="475"/>
      <c r="C440" s="475"/>
      <c r="D440" s="476"/>
      <c r="E440" s="1279"/>
      <c r="F440" s="1280"/>
      <c r="G440" s="1280"/>
      <c r="H440" s="1280"/>
      <c r="I440" s="1280"/>
      <c r="J440" s="1280"/>
      <c r="K440" s="1280"/>
      <c r="L440" s="1280"/>
      <c r="M440" s="1280"/>
      <c r="N440" s="1280"/>
      <c r="O440" s="1280"/>
      <c r="P440" s="1280"/>
      <c r="Q440" s="1280"/>
      <c r="R440" s="1280"/>
      <c r="S440" s="1280"/>
      <c r="T440" s="1280"/>
      <c r="U440" s="1280"/>
      <c r="V440" s="1280"/>
      <c r="W440" s="1280"/>
      <c r="X440" s="1280"/>
      <c r="Y440" s="1280"/>
      <c r="Z440" s="1281"/>
      <c r="AA440" s="491"/>
      <c r="AB440" s="491"/>
      <c r="AC440" s="491"/>
      <c r="AD440" s="484"/>
    </row>
    <row r="441" spans="1:34" ht="15" customHeight="1">
      <c r="A441" s="406"/>
      <c r="B441" s="475" t="s">
        <v>2981</v>
      </c>
      <c r="C441" s="475"/>
      <c r="D441" s="476"/>
      <c r="E441" s="476"/>
      <c r="F441" s="476"/>
      <c r="G441" s="476"/>
      <c r="H441" s="476"/>
      <c r="I441" s="476"/>
      <c r="J441" s="491" t="s">
        <v>100</v>
      </c>
      <c r="K441" s="491"/>
      <c r="L441" s="491"/>
      <c r="M441" s="491"/>
      <c r="N441" s="491"/>
      <c r="O441" s="491"/>
      <c r="P441" s="491"/>
      <c r="Q441" s="491"/>
      <c r="R441" s="491"/>
      <c r="S441" s="491"/>
      <c r="T441" s="491"/>
      <c r="U441" s="491"/>
      <c r="V441" s="491"/>
      <c r="W441" s="491"/>
      <c r="X441" s="491"/>
      <c r="Y441" s="491"/>
      <c r="Z441" s="491"/>
      <c r="AA441" s="491"/>
      <c r="AB441" s="491"/>
      <c r="AC441" s="491"/>
      <c r="AD441" s="484"/>
    </row>
    <row r="442" spans="1:34" ht="18" customHeight="1">
      <c r="A442" s="406"/>
      <c r="B442" s="475"/>
      <c r="C442" s="475"/>
      <c r="D442" s="476"/>
      <c r="E442" s="1276"/>
      <c r="F442" s="1277"/>
      <c r="G442" s="1277"/>
      <c r="H442" s="1277"/>
      <c r="I442" s="1277"/>
      <c r="J442" s="1277"/>
      <c r="K442" s="1277"/>
      <c r="L442" s="1277"/>
      <c r="M442" s="1277"/>
      <c r="N442" s="1277"/>
      <c r="O442" s="1277"/>
      <c r="P442" s="1277"/>
      <c r="Q442" s="1277"/>
      <c r="R442" s="1277"/>
      <c r="S442" s="1277"/>
      <c r="T442" s="1277"/>
      <c r="U442" s="1277"/>
      <c r="V442" s="1277"/>
      <c r="W442" s="1277"/>
      <c r="X442" s="1277"/>
      <c r="Y442" s="1277"/>
      <c r="Z442" s="1278"/>
      <c r="AA442" s="491"/>
      <c r="AB442" s="491"/>
      <c r="AC442" s="491"/>
      <c r="AD442" s="484"/>
    </row>
    <row r="443" spans="1:34" ht="18" customHeight="1">
      <c r="A443" s="406"/>
      <c r="B443" s="475"/>
      <c r="C443" s="475"/>
      <c r="D443" s="476"/>
      <c r="E443" s="1279"/>
      <c r="F443" s="1280"/>
      <c r="G443" s="1280"/>
      <c r="H443" s="1280"/>
      <c r="I443" s="1280"/>
      <c r="J443" s="1280"/>
      <c r="K443" s="1280"/>
      <c r="L443" s="1280"/>
      <c r="M443" s="1280"/>
      <c r="N443" s="1280"/>
      <c r="O443" s="1280"/>
      <c r="P443" s="1280"/>
      <c r="Q443" s="1280"/>
      <c r="R443" s="1280"/>
      <c r="S443" s="1280"/>
      <c r="T443" s="1280"/>
      <c r="U443" s="1280"/>
      <c r="V443" s="1280"/>
      <c r="W443" s="1280"/>
      <c r="X443" s="1280"/>
      <c r="Y443" s="1280"/>
      <c r="Z443" s="1281"/>
      <c r="AA443" s="476"/>
      <c r="AB443" s="476"/>
      <c r="AC443" s="476"/>
      <c r="AD443" s="476"/>
    </row>
    <row r="445" spans="1:34" ht="17.25" customHeight="1">
      <c r="A445" s="471" t="s">
        <v>92</v>
      </c>
      <c r="B445" s="413"/>
      <c r="C445" s="472"/>
      <c r="D445" s="473"/>
      <c r="E445" s="473"/>
      <c r="F445" s="473"/>
      <c r="G445" s="473"/>
      <c r="H445" s="474"/>
      <c r="I445" s="474"/>
      <c r="J445" s="474"/>
      <c r="K445" s="474"/>
      <c r="L445" s="474"/>
      <c r="M445" s="474"/>
      <c r="N445" s="474"/>
      <c r="O445" s="474"/>
      <c r="P445" s="474"/>
      <c r="Q445" s="474"/>
      <c r="R445" s="474"/>
      <c r="S445" s="474"/>
      <c r="T445" s="474"/>
      <c r="U445" s="474"/>
      <c r="V445" s="474"/>
      <c r="W445" s="474"/>
      <c r="X445" s="474"/>
      <c r="Y445" s="474"/>
      <c r="Z445" s="474"/>
      <c r="AA445" s="474"/>
      <c r="AB445" s="474"/>
      <c r="AC445" s="472"/>
      <c r="AD445" s="414"/>
      <c r="AE445" s="414"/>
      <c r="AF445" s="414"/>
      <c r="AG445" s="414"/>
      <c r="AH445" s="414"/>
    </row>
    <row r="446" spans="1:34" ht="18" customHeight="1">
      <c r="A446" s="406"/>
      <c r="B446" s="475" t="s">
        <v>2972</v>
      </c>
      <c r="C446" s="475"/>
      <c r="D446" s="476"/>
      <c r="E446" s="1273">
        <f>$D$248</f>
        <v>3</v>
      </c>
      <c r="F446" s="1274"/>
      <c r="G446" s="1274"/>
      <c r="H446" s="1275"/>
      <c r="I446" s="476"/>
      <c r="J446" s="477"/>
      <c r="K446" s="477"/>
      <c r="L446" s="438"/>
      <c r="M446" s="477"/>
      <c r="N446" s="476"/>
      <c r="O446" s="476"/>
      <c r="P446" s="476"/>
      <c r="Q446" s="476"/>
      <c r="R446" s="476"/>
      <c r="S446" s="476"/>
      <c r="T446" s="476"/>
      <c r="U446" s="476"/>
      <c r="V446" s="476"/>
      <c r="W446" s="476"/>
      <c r="X446" s="476"/>
      <c r="Y446" s="476"/>
      <c r="Z446" s="476"/>
      <c r="AA446" s="476"/>
      <c r="AB446" s="476"/>
      <c r="AC446" s="476"/>
    </row>
    <row r="447" spans="1:34" ht="18" customHeight="1">
      <c r="A447" s="406"/>
      <c r="B447" s="475" t="s">
        <v>2973</v>
      </c>
      <c r="C447" s="475"/>
      <c r="D447" s="476"/>
      <c r="E447" s="1443"/>
      <c r="F447" s="1444"/>
      <c r="G447" s="1444"/>
      <c r="H447" s="1445"/>
      <c r="I447" s="478" t="s">
        <v>91</v>
      </c>
      <c r="J447" s="479"/>
      <c r="K447" s="479"/>
      <c r="L447" s="480"/>
      <c r="M447" s="10"/>
      <c r="N447" s="476"/>
      <c r="O447" s="476"/>
      <c r="P447" s="476"/>
      <c r="Q447" s="476"/>
      <c r="R447" s="476"/>
      <c r="S447" s="476"/>
      <c r="T447" s="476"/>
      <c r="U447" s="476"/>
      <c r="V447" s="476"/>
      <c r="W447" s="476"/>
      <c r="X447" s="476"/>
      <c r="Y447" s="476"/>
      <c r="Z447" s="476"/>
      <c r="AA447" s="476"/>
      <c r="AB447" s="476"/>
      <c r="AC447" s="476"/>
    </row>
    <row r="448" spans="1:34" ht="18" customHeight="1">
      <c r="A448" s="406"/>
      <c r="B448" s="475" t="s">
        <v>2974</v>
      </c>
      <c r="C448" s="475"/>
      <c r="D448" s="476"/>
      <c r="E448" s="1416"/>
      <c r="F448" s="1417"/>
      <c r="G448" s="1417"/>
      <c r="H448" s="1418"/>
      <c r="I448" s="478" t="s">
        <v>89</v>
      </c>
      <c r="J448" s="481"/>
      <c r="K448" s="481"/>
      <c r="L448" s="482"/>
      <c r="M448" s="10"/>
      <c r="N448" s="476"/>
      <c r="O448" s="476"/>
      <c r="P448" s="476"/>
      <c r="Q448" s="476"/>
      <c r="R448" s="476"/>
      <c r="S448" s="476"/>
      <c r="T448" s="476"/>
      <c r="U448" s="476"/>
      <c r="V448" s="476"/>
      <c r="W448" s="476"/>
      <c r="X448" s="476"/>
      <c r="Y448" s="476"/>
      <c r="Z448" s="476"/>
      <c r="AA448" s="476"/>
      <c r="AB448" s="476"/>
      <c r="AC448" s="476"/>
    </row>
    <row r="449" spans="1:30" ht="18" customHeight="1">
      <c r="A449" s="406"/>
      <c r="B449" s="475" t="s">
        <v>2975</v>
      </c>
      <c r="C449" s="475"/>
      <c r="D449" s="476"/>
      <c r="E449" s="1416"/>
      <c r="F449" s="1417"/>
      <c r="G449" s="1417"/>
      <c r="H449" s="1418"/>
      <c r="I449" s="478" t="s">
        <v>89</v>
      </c>
      <c r="J449" s="481"/>
      <c r="K449" s="481"/>
      <c r="L449" s="482"/>
      <c r="M449" s="10"/>
      <c r="N449" s="477"/>
      <c r="O449" s="476"/>
      <c r="P449" s="476"/>
      <c r="Q449" s="476"/>
      <c r="R449" s="476"/>
      <c r="S449" s="476"/>
      <c r="T449" s="476"/>
      <c r="U449" s="476"/>
      <c r="V449" s="476"/>
      <c r="W449" s="476"/>
      <c r="X449" s="476"/>
      <c r="Y449" s="476"/>
      <c r="Z449" s="476"/>
      <c r="AA449" s="476"/>
      <c r="AB449" s="476"/>
      <c r="AC449" s="476"/>
    </row>
    <row r="450" spans="1:30" ht="18" customHeight="1">
      <c r="A450" s="406"/>
      <c r="B450" s="475" t="s">
        <v>2976</v>
      </c>
      <c r="C450" s="475"/>
      <c r="D450" s="476"/>
      <c r="E450" s="1416"/>
      <c r="F450" s="1417"/>
      <c r="G450" s="1417"/>
      <c r="H450" s="1418"/>
      <c r="I450" s="478" t="s">
        <v>89</v>
      </c>
      <c r="J450" s="481"/>
      <c r="K450" s="481"/>
      <c r="L450" s="482"/>
      <c r="M450" s="10"/>
      <c r="N450" s="477"/>
      <c r="O450" s="476"/>
      <c r="P450" s="476"/>
      <c r="Q450" s="476"/>
      <c r="R450" s="476"/>
      <c r="S450" s="476"/>
      <c r="T450" s="476"/>
      <c r="U450" s="476"/>
      <c r="V450" s="476"/>
      <c r="W450" s="476"/>
      <c r="X450" s="476"/>
      <c r="Y450" s="476"/>
      <c r="Z450" s="476"/>
      <c r="AA450" s="476"/>
      <c r="AB450" s="476"/>
      <c r="AC450" s="476"/>
    </row>
    <row r="451" spans="1:30" ht="18" customHeight="1">
      <c r="A451" s="406"/>
      <c r="B451" s="475" t="s">
        <v>2977</v>
      </c>
      <c r="C451" s="475"/>
      <c r="D451" s="476"/>
      <c r="E451" s="1416"/>
      <c r="F451" s="1417"/>
      <c r="G451" s="1417"/>
      <c r="H451" s="1418"/>
      <c r="I451" s="478" t="s">
        <v>89</v>
      </c>
      <c r="J451" s="481"/>
      <c r="K451" s="481"/>
      <c r="L451" s="482"/>
      <c r="M451" s="10"/>
      <c r="N451" s="476"/>
      <c r="O451" s="476"/>
      <c r="P451" s="476"/>
      <c r="Q451" s="476"/>
      <c r="R451" s="476"/>
      <c r="S451" s="484"/>
      <c r="T451" s="484"/>
      <c r="U451" s="484"/>
      <c r="V451" s="484"/>
      <c r="W451" s="484"/>
      <c r="X451" s="484"/>
      <c r="Y451" s="484"/>
      <c r="Z451" s="484"/>
      <c r="AA451" s="484"/>
      <c r="AB451" s="484"/>
      <c r="AC451" s="484"/>
    </row>
    <row r="452" spans="1:30" ht="18" customHeight="1">
      <c r="A452" s="406"/>
      <c r="B452" s="483" t="s">
        <v>2978</v>
      </c>
      <c r="C452" s="476"/>
      <c r="D452" s="485"/>
      <c r="E452" s="485"/>
      <c r="F452" s="485"/>
      <c r="G452" s="485"/>
      <c r="H452" s="478"/>
      <c r="I452" s="481"/>
      <c r="J452" s="481"/>
      <c r="K452" s="483"/>
      <c r="L452" s="10"/>
      <c r="M452" s="484"/>
      <c r="N452" s="486"/>
      <c r="O452" s="486" t="s">
        <v>88</v>
      </c>
      <c r="P452" s="486"/>
      <c r="Q452" s="487"/>
      <c r="R452" s="487" t="s">
        <v>87</v>
      </c>
      <c r="U452" s="484"/>
      <c r="V452" s="484"/>
      <c r="W452" s="484"/>
      <c r="X452" s="484"/>
      <c r="Y452" s="484"/>
      <c r="Z452" s="484"/>
      <c r="AA452" s="484"/>
      <c r="AB452" s="484"/>
    </row>
    <row r="453" spans="1:30" ht="15" customHeight="1">
      <c r="A453" s="406"/>
      <c r="B453" s="475" t="s">
        <v>2979</v>
      </c>
      <c r="C453" s="476"/>
      <c r="D453" s="476"/>
      <c r="E453" s="476"/>
      <c r="F453" s="488"/>
      <c r="G453" s="476"/>
      <c r="H453" s="476"/>
      <c r="I453" s="477"/>
      <c r="J453" s="477"/>
      <c r="K453" s="476"/>
      <c r="L453" s="488"/>
      <c r="M453" s="476"/>
      <c r="N453" s="476"/>
      <c r="O453" s="488"/>
      <c r="P453" s="476"/>
      <c r="Q453" s="476"/>
      <c r="R453" s="476"/>
      <c r="S453" s="488"/>
      <c r="T453" s="476"/>
      <c r="U453" s="476"/>
      <c r="V453" s="476"/>
      <c r="W453" s="476"/>
      <c r="X453" s="488"/>
      <c r="Y453" s="476"/>
      <c r="Z453" s="476"/>
      <c r="AA453" s="476"/>
      <c r="AB453" s="476"/>
      <c r="AC453" s="476"/>
    </row>
    <row r="454" spans="1:30" ht="18" customHeight="1">
      <c r="A454" s="406"/>
      <c r="B454" s="489"/>
      <c r="C454" s="476"/>
      <c r="D454" s="490" t="s">
        <v>75</v>
      </c>
      <c r="E454" s="1267" t="s">
        <v>86</v>
      </c>
      <c r="F454" s="1267"/>
      <c r="G454" s="1267"/>
      <c r="H454" s="1267"/>
      <c r="I454" s="1267"/>
      <c r="J454" s="446" t="s">
        <v>74</v>
      </c>
      <c r="K454" s="1267" t="s">
        <v>85</v>
      </c>
      <c r="L454" s="1267"/>
      <c r="M454" s="1267"/>
      <c r="N454" s="1267"/>
      <c r="O454" s="1267"/>
      <c r="P454" s="1267"/>
      <c r="Q454" s="1267"/>
      <c r="R454" s="1267"/>
      <c r="S454" s="1267"/>
      <c r="T454" s="1267"/>
      <c r="U454" s="446" t="s">
        <v>74</v>
      </c>
      <c r="V454" s="1267" t="s">
        <v>84</v>
      </c>
      <c r="W454" s="1267"/>
      <c r="X454" s="1267"/>
      <c r="Y454" s="1267"/>
      <c r="Z454" s="1268"/>
      <c r="AA454" s="490" t="s">
        <v>71</v>
      </c>
      <c r="AB454" s="490"/>
      <c r="AC454" s="10"/>
      <c r="AD454" s="10"/>
    </row>
    <row r="455" spans="1:30" ht="18" customHeight="1">
      <c r="A455" s="406"/>
      <c r="B455" s="489" t="s">
        <v>3653</v>
      </c>
      <c r="C455" s="476"/>
      <c r="D455" s="490" t="s">
        <v>75</v>
      </c>
      <c r="E455" s="1272"/>
      <c r="F455" s="1272"/>
      <c r="G455" s="1272"/>
      <c r="H455" s="1272"/>
      <c r="I455" s="1272"/>
      <c r="J455" s="446" t="s">
        <v>74</v>
      </c>
      <c r="K455" s="1283" t="str">
        <f>IF(項目一覧②!$G$705=1,"",INDEX(主要用途!$D$2:$D$72,項目一覧②!$G$705))</f>
        <v/>
      </c>
      <c r="L455" s="1284"/>
      <c r="M455" s="1284"/>
      <c r="N455" s="1284"/>
      <c r="O455" s="1284"/>
      <c r="P455" s="1284"/>
      <c r="Q455" s="1284"/>
      <c r="R455" s="1284"/>
      <c r="S455" s="1284"/>
      <c r="T455" s="1285"/>
      <c r="U455" s="446" t="s">
        <v>74</v>
      </c>
      <c r="V455" s="1286"/>
      <c r="W455" s="1287"/>
      <c r="X455" s="1287"/>
      <c r="Y455" s="1288"/>
      <c r="Z455" s="488" t="s">
        <v>73</v>
      </c>
      <c r="AA455" s="490" t="s">
        <v>71</v>
      </c>
      <c r="AB455" s="484"/>
      <c r="AC455" s="490"/>
      <c r="AD455" s="10"/>
    </row>
    <row r="456" spans="1:30" ht="18" customHeight="1">
      <c r="A456" s="406"/>
      <c r="B456" s="489" t="s">
        <v>3654</v>
      </c>
      <c r="C456" s="476"/>
      <c r="D456" s="490" t="s">
        <v>75</v>
      </c>
      <c r="E456" s="1272"/>
      <c r="F456" s="1272"/>
      <c r="G456" s="1272"/>
      <c r="H456" s="1272"/>
      <c r="I456" s="1272"/>
      <c r="J456" s="446" t="s">
        <v>74</v>
      </c>
      <c r="K456" s="1283" t="str">
        <f>IF(項目一覧②!$G$706=1,"",INDEX(主要用途!$D$2:$D$72,項目一覧②!$G$706))</f>
        <v/>
      </c>
      <c r="L456" s="1284"/>
      <c r="M456" s="1284"/>
      <c r="N456" s="1284"/>
      <c r="O456" s="1284"/>
      <c r="P456" s="1284"/>
      <c r="Q456" s="1284"/>
      <c r="R456" s="1284"/>
      <c r="S456" s="1284"/>
      <c r="T456" s="1285"/>
      <c r="U456" s="446" t="s">
        <v>74</v>
      </c>
      <c r="V456" s="1286"/>
      <c r="W456" s="1287"/>
      <c r="X456" s="1287"/>
      <c r="Y456" s="1288"/>
      <c r="Z456" s="488" t="s">
        <v>73</v>
      </c>
      <c r="AA456" s="490" t="s">
        <v>71</v>
      </c>
      <c r="AB456" s="484"/>
      <c r="AC456" s="490"/>
      <c r="AD456" s="10"/>
    </row>
    <row r="457" spans="1:30" ht="18" customHeight="1">
      <c r="A457" s="406"/>
      <c r="B457" s="489" t="s">
        <v>3655</v>
      </c>
      <c r="C457" s="476"/>
      <c r="D457" s="490" t="s">
        <v>75</v>
      </c>
      <c r="E457" s="1272"/>
      <c r="F457" s="1272"/>
      <c r="G457" s="1272"/>
      <c r="H457" s="1272"/>
      <c r="I457" s="1272"/>
      <c r="J457" s="446" t="s">
        <v>74</v>
      </c>
      <c r="K457" s="772" t="str">
        <f>IF(項目一覧②!$G$707=1,"",INDEX(主要用途!$D$2:$D$72,項目一覧②!$G$707))</f>
        <v/>
      </c>
      <c r="L457" s="773"/>
      <c r="M457" s="773"/>
      <c r="N457" s="773"/>
      <c r="O457" s="773"/>
      <c r="P457" s="773"/>
      <c r="Q457" s="773"/>
      <c r="R457" s="773"/>
      <c r="S457" s="773"/>
      <c r="T457" s="774"/>
      <c r="U457" s="446" t="s">
        <v>74</v>
      </c>
      <c r="V457" s="1286"/>
      <c r="W457" s="1287"/>
      <c r="X457" s="1287"/>
      <c r="Y457" s="1288"/>
      <c r="Z457" s="488" t="s">
        <v>73</v>
      </c>
      <c r="AA457" s="490" t="s">
        <v>71</v>
      </c>
      <c r="AB457" s="484"/>
      <c r="AC457" s="490"/>
      <c r="AD457" s="10"/>
    </row>
    <row r="458" spans="1:30" ht="18" customHeight="1">
      <c r="A458" s="406"/>
      <c r="B458" s="489" t="s">
        <v>3656</v>
      </c>
      <c r="C458" s="476"/>
      <c r="D458" s="490" t="s">
        <v>75</v>
      </c>
      <c r="E458" s="1272"/>
      <c r="F458" s="1272"/>
      <c r="G458" s="1272"/>
      <c r="H458" s="1272"/>
      <c r="I458" s="1272"/>
      <c r="J458" s="446" t="s">
        <v>74</v>
      </c>
      <c r="K458" s="1283" t="str">
        <f>IF(項目一覧②!$G$708=1,"",INDEX(主要用途!$D$2:$D$72,項目一覧②!$G$708))</f>
        <v/>
      </c>
      <c r="L458" s="1284"/>
      <c r="M458" s="1284"/>
      <c r="N458" s="1284"/>
      <c r="O458" s="1284"/>
      <c r="P458" s="1284"/>
      <c r="Q458" s="1284"/>
      <c r="R458" s="1284"/>
      <c r="S458" s="1284"/>
      <c r="T458" s="1285"/>
      <c r="U458" s="446" t="s">
        <v>74</v>
      </c>
      <c r="V458" s="1286"/>
      <c r="W458" s="1287"/>
      <c r="X458" s="1287"/>
      <c r="Y458" s="1288"/>
      <c r="Z458" s="488" t="s">
        <v>73</v>
      </c>
      <c r="AA458" s="490" t="s">
        <v>71</v>
      </c>
      <c r="AB458" s="484"/>
      <c r="AC458" s="490"/>
      <c r="AD458" s="10"/>
    </row>
    <row r="459" spans="1:30" ht="18" customHeight="1">
      <c r="A459" s="406"/>
      <c r="B459" s="489" t="s">
        <v>3657</v>
      </c>
      <c r="C459" s="476"/>
      <c r="D459" s="490" t="s">
        <v>75</v>
      </c>
      <c r="E459" s="1272"/>
      <c r="F459" s="1272"/>
      <c r="G459" s="1272"/>
      <c r="H459" s="1272"/>
      <c r="I459" s="1272"/>
      <c r="J459" s="446" t="s">
        <v>74</v>
      </c>
      <c r="K459" s="1283" t="str">
        <f>IF(項目一覧②!$G$709=1,"",INDEX(主要用途!$D$2:$D$72,項目一覧②!$G$709))</f>
        <v/>
      </c>
      <c r="L459" s="1284"/>
      <c r="M459" s="1284"/>
      <c r="N459" s="1284"/>
      <c r="O459" s="1284"/>
      <c r="P459" s="1284"/>
      <c r="Q459" s="1284"/>
      <c r="R459" s="1284"/>
      <c r="S459" s="1284"/>
      <c r="T459" s="1285"/>
      <c r="U459" s="446" t="s">
        <v>74</v>
      </c>
      <c r="V459" s="1286"/>
      <c r="W459" s="1287"/>
      <c r="X459" s="1287"/>
      <c r="Y459" s="1288"/>
      <c r="Z459" s="488" t="s">
        <v>73</v>
      </c>
      <c r="AA459" s="490" t="s">
        <v>71</v>
      </c>
      <c r="AB459" s="484"/>
      <c r="AC459" s="490"/>
      <c r="AD459" s="10"/>
    </row>
    <row r="460" spans="1:30" ht="18" customHeight="1">
      <c r="A460" s="406"/>
      <c r="B460" s="489" t="s">
        <v>3658</v>
      </c>
      <c r="C460" s="476"/>
      <c r="D460" s="490" t="s">
        <v>75</v>
      </c>
      <c r="E460" s="1272"/>
      <c r="F460" s="1272"/>
      <c r="G460" s="1272"/>
      <c r="H460" s="1272"/>
      <c r="I460" s="1272"/>
      <c r="J460" s="446" t="s">
        <v>74</v>
      </c>
      <c r="K460" s="1283" t="str">
        <f>IF(項目一覧②!$G$710=1,"",INDEX(主要用途!$D$2:$D$72,項目一覧②!$G$710))</f>
        <v/>
      </c>
      <c r="L460" s="1284"/>
      <c r="M460" s="1284"/>
      <c r="N460" s="1284"/>
      <c r="O460" s="1284"/>
      <c r="P460" s="1284"/>
      <c r="Q460" s="1284"/>
      <c r="R460" s="1284"/>
      <c r="S460" s="1284"/>
      <c r="T460" s="1285"/>
      <c r="U460" s="446" t="s">
        <v>74</v>
      </c>
      <c r="V460" s="1286"/>
      <c r="W460" s="1287"/>
      <c r="X460" s="1287"/>
      <c r="Y460" s="1288"/>
      <c r="Z460" s="488" t="s">
        <v>73</v>
      </c>
      <c r="AA460" s="490" t="s">
        <v>71</v>
      </c>
      <c r="AB460" s="484"/>
      <c r="AC460" s="490"/>
      <c r="AD460" s="10"/>
    </row>
    <row r="461" spans="1:30" ht="15" customHeight="1">
      <c r="A461" s="406"/>
      <c r="B461" s="489"/>
      <c r="C461" s="476"/>
      <c r="D461" s="476"/>
      <c r="E461" s="476"/>
      <c r="F461" s="476"/>
      <c r="G461" s="476"/>
      <c r="H461" s="476"/>
      <c r="I461" s="476"/>
      <c r="J461" s="446"/>
      <c r="K461" s="491"/>
      <c r="L461" s="491"/>
      <c r="M461" s="491"/>
      <c r="N461" s="491"/>
      <c r="O461" s="491"/>
      <c r="P461" s="491"/>
      <c r="Q461" s="491"/>
      <c r="R461" s="491"/>
      <c r="S461" s="491"/>
      <c r="T461" s="491"/>
      <c r="U461" s="491"/>
      <c r="V461" s="491"/>
      <c r="W461" s="491"/>
      <c r="X461" s="491"/>
      <c r="Y461" s="491"/>
      <c r="Z461" s="491"/>
      <c r="AA461" s="491"/>
      <c r="AB461" s="491"/>
      <c r="AC461" s="491"/>
      <c r="AD461" s="484"/>
    </row>
    <row r="462" spans="1:30" ht="18" customHeight="1">
      <c r="A462" s="406"/>
      <c r="B462" s="475" t="s">
        <v>2980</v>
      </c>
      <c r="C462" s="475"/>
      <c r="D462" s="476"/>
      <c r="E462" s="1276"/>
      <c r="F462" s="1277"/>
      <c r="G462" s="1277"/>
      <c r="H462" s="1277"/>
      <c r="I462" s="1277"/>
      <c r="J462" s="1277"/>
      <c r="K462" s="1277"/>
      <c r="L462" s="1277"/>
      <c r="M462" s="1277"/>
      <c r="N462" s="1277"/>
      <c r="O462" s="1277"/>
      <c r="P462" s="1277"/>
      <c r="Q462" s="1277"/>
      <c r="R462" s="1277"/>
      <c r="S462" s="1277"/>
      <c r="T462" s="1277"/>
      <c r="U462" s="1277"/>
      <c r="V462" s="1277"/>
      <c r="W462" s="1277"/>
      <c r="X462" s="1277"/>
      <c r="Y462" s="1277"/>
      <c r="Z462" s="1278"/>
      <c r="AA462" s="491"/>
      <c r="AB462" s="491"/>
      <c r="AC462" s="491"/>
      <c r="AD462" s="484"/>
    </row>
    <row r="463" spans="1:30" ht="18" customHeight="1">
      <c r="A463" s="406"/>
      <c r="B463" s="475"/>
      <c r="C463" s="475"/>
      <c r="D463" s="476"/>
      <c r="E463" s="1279"/>
      <c r="F463" s="1280"/>
      <c r="G463" s="1280"/>
      <c r="H463" s="1280"/>
      <c r="I463" s="1280"/>
      <c r="J463" s="1280"/>
      <c r="K463" s="1280"/>
      <c r="L463" s="1280"/>
      <c r="M463" s="1280"/>
      <c r="N463" s="1280"/>
      <c r="O463" s="1280"/>
      <c r="P463" s="1280"/>
      <c r="Q463" s="1280"/>
      <c r="R463" s="1280"/>
      <c r="S463" s="1280"/>
      <c r="T463" s="1280"/>
      <c r="U463" s="1280"/>
      <c r="V463" s="1280"/>
      <c r="W463" s="1280"/>
      <c r="X463" s="1280"/>
      <c r="Y463" s="1280"/>
      <c r="Z463" s="1281"/>
      <c r="AA463" s="491"/>
      <c r="AB463" s="491"/>
      <c r="AC463" s="491"/>
      <c r="AD463" s="484"/>
    </row>
    <row r="464" spans="1:30" ht="15" customHeight="1">
      <c r="A464" s="406"/>
      <c r="B464" s="475"/>
      <c r="C464" s="475"/>
      <c r="D464" s="476"/>
      <c r="E464" s="476"/>
      <c r="F464" s="476"/>
      <c r="G464" s="476"/>
      <c r="H464" s="476"/>
      <c r="I464" s="476"/>
      <c r="J464" s="491" t="s">
        <v>100</v>
      </c>
      <c r="K464" s="491"/>
      <c r="L464" s="491"/>
      <c r="M464" s="491"/>
      <c r="N464" s="491"/>
      <c r="O464" s="491"/>
      <c r="P464" s="491"/>
      <c r="Q464" s="491"/>
      <c r="R464" s="491"/>
      <c r="S464" s="491"/>
      <c r="T464" s="491"/>
      <c r="U464" s="491"/>
      <c r="V464" s="491"/>
      <c r="W464" s="491"/>
      <c r="X464" s="491"/>
      <c r="Y464" s="491"/>
      <c r="Z464" s="491"/>
      <c r="AA464" s="491"/>
      <c r="AB464" s="491"/>
      <c r="AC464" s="491"/>
      <c r="AD464" s="484"/>
    </row>
    <row r="465" spans="1:34" ht="18" customHeight="1">
      <c r="A465" s="406"/>
      <c r="B465" s="475" t="s">
        <v>2981</v>
      </c>
      <c r="C465" s="475"/>
      <c r="D465" s="476"/>
      <c r="E465" s="1276"/>
      <c r="F465" s="1277"/>
      <c r="G465" s="1277"/>
      <c r="H465" s="1277"/>
      <c r="I465" s="1277"/>
      <c r="J465" s="1277"/>
      <c r="K465" s="1277"/>
      <c r="L465" s="1277"/>
      <c r="M465" s="1277"/>
      <c r="N465" s="1277"/>
      <c r="O465" s="1277"/>
      <c r="P465" s="1277"/>
      <c r="Q465" s="1277"/>
      <c r="R465" s="1277"/>
      <c r="S465" s="1277"/>
      <c r="T465" s="1277"/>
      <c r="U465" s="1277"/>
      <c r="V465" s="1277"/>
      <c r="W465" s="1277"/>
      <c r="X465" s="1277"/>
      <c r="Y465" s="1277"/>
      <c r="Z465" s="1278"/>
      <c r="AA465" s="491"/>
      <c r="AB465" s="491"/>
      <c r="AC465" s="491"/>
      <c r="AD465" s="484"/>
    </row>
    <row r="466" spans="1:34" ht="18" customHeight="1">
      <c r="A466" s="406"/>
      <c r="B466" s="475"/>
      <c r="C466" s="475"/>
      <c r="D466" s="476"/>
      <c r="E466" s="1279"/>
      <c r="F466" s="1280"/>
      <c r="G466" s="1280"/>
      <c r="H466" s="1280"/>
      <c r="I466" s="1280"/>
      <c r="J466" s="1280"/>
      <c r="K466" s="1280"/>
      <c r="L466" s="1280"/>
      <c r="M466" s="1280"/>
      <c r="N466" s="1280"/>
      <c r="O466" s="1280"/>
      <c r="P466" s="1280"/>
      <c r="Q466" s="1280"/>
      <c r="R466" s="1280"/>
      <c r="S466" s="1280"/>
      <c r="T466" s="1280"/>
      <c r="U466" s="1280"/>
      <c r="V466" s="1280"/>
      <c r="W466" s="1280"/>
      <c r="X466" s="1280"/>
      <c r="Y466" s="1280"/>
      <c r="Z466" s="1281"/>
      <c r="AA466" s="476"/>
      <c r="AB466" s="476"/>
      <c r="AC466" s="476"/>
      <c r="AD466" s="476"/>
    </row>
    <row r="467" spans="1:34" ht="15.75" customHeight="1">
      <c r="A467" s="406"/>
      <c r="B467" s="475"/>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c r="AB467" s="10"/>
      <c r="AC467" s="10"/>
      <c r="AD467" s="10"/>
    </row>
    <row r="469" spans="1:34" ht="17.25" customHeight="1">
      <c r="A469" s="471" t="s">
        <v>92</v>
      </c>
      <c r="B469" s="413"/>
      <c r="C469" s="472"/>
      <c r="D469" s="473"/>
      <c r="E469" s="473"/>
      <c r="F469" s="473"/>
      <c r="G469" s="473"/>
      <c r="H469" s="474"/>
      <c r="I469" s="474"/>
      <c r="J469" s="474"/>
      <c r="K469" s="474"/>
      <c r="L469" s="474"/>
      <c r="M469" s="474"/>
      <c r="N469" s="474"/>
      <c r="O469" s="474"/>
      <c r="P469" s="474"/>
      <c r="Q469" s="474"/>
      <c r="R469" s="474"/>
      <c r="S469" s="474"/>
      <c r="T469" s="474"/>
      <c r="U469" s="474"/>
      <c r="V469" s="474"/>
      <c r="W469" s="474"/>
      <c r="X469" s="474"/>
      <c r="Y469" s="474"/>
      <c r="Z469" s="474"/>
      <c r="AA469" s="474"/>
      <c r="AB469" s="474"/>
      <c r="AC469" s="472"/>
      <c r="AD469" s="414"/>
      <c r="AE469" s="414"/>
      <c r="AF469" s="414"/>
      <c r="AG469" s="414"/>
      <c r="AH469" s="414"/>
    </row>
    <row r="470" spans="1:34" ht="18" customHeight="1">
      <c r="A470" s="406"/>
      <c r="B470" s="475" t="s">
        <v>2972</v>
      </c>
      <c r="C470" s="475"/>
      <c r="D470" s="476"/>
      <c r="E470" s="1273">
        <f>$D$248</f>
        <v>3</v>
      </c>
      <c r="F470" s="1274"/>
      <c r="G470" s="1274"/>
      <c r="H470" s="1275"/>
      <c r="I470" s="476"/>
      <c r="J470" s="477"/>
      <c r="K470" s="477"/>
      <c r="L470" s="438"/>
      <c r="M470" s="477"/>
      <c r="N470" s="476"/>
      <c r="O470" s="476"/>
      <c r="P470" s="476"/>
      <c r="Q470" s="476"/>
      <c r="R470" s="476"/>
      <c r="S470" s="476"/>
      <c r="T470" s="476"/>
      <c r="U470" s="476"/>
      <c r="V470" s="476"/>
      <c r="W470" s="476"/>
      <c r="X470" s="476"/>
      <c r="Y470" s="476"/>
      <c r="Z470" s="476"/>
      <c r="AA470" s="476"/>
      <c r="AB470" s="476"/>
      <c r="AC470" s="476"/>
    </row>
    <row r="471" spans="1:34" ht="18" customHeight="1">
      <c r="A471" s="406"/>
      <c r="B471" s="475" t="s">
        <v>2973</v>
      </c>
      <c r="C471" s="475"/>
      <c r="D471" s="476"/>
      <c r="E471" s="1443"/>
      <c r="F471" s="1444"/>
      <c r="G471" s="1444"/>
      <c r="H471" s="1445"/>
      <c r="I471" s="478" t="s">
        <v>91</v>
      </c>
      <c r="J471" s="479"/>
      <c r="K471" s="479"/>
      <c r="L471" s="480"/>
      <c r="M471" s="10"/>
      <c r="N471" s="476"/>
      <c r="O471" s="476"/>
      <c r="P471" s="476"/>
      <c r="Q471" s="476"/>
      <c r="R471" s="476"/>
      <c r="S471" s="476"/>
      <c r="T471" s="476"/>
      <c r="U471" s="476"/>
      <c r="V471" s="476"/>
      <c r="W471" s="476"/>
      <c r="X471" s="476"/>
      <c r="Y471" s="476"/>
      <c r="Z471" s="476"/>
      <c r="AA471" s="476"/>
      <c r="AB471" s="476"/>
      <c r="AC471" s="476"/>
    </row>
    <row r="472" spans="1:34" ht="18" customHeight="1">
      <c r="A472" s="406"/>
      <c r="B472" s="475" t="s">
        <v>2974</v>
      </c>
      <c r="C472" s="475"/>
      <c r="D472" s="476"/>
      <c r="E472" s="1416"/>
      <c r="F472" s="1417"/>
      <c r="G472" s="1417"/>
      <c r="H472" s="1418"/>
      <c r="I472" s="478" t="s">
        <v>89</v>
      </c>
      <c r="J472" s="481"/>
      <c r="K472" s="481"/>
      <c r="L472" s="482"/>
      <c r="M472" s="10"/>
      <c r="N472" s="476"/>
      <c r="O472" s="476"/>
      <c r="P472" s="476"/>
      <c r="Q472" s="476"/>
      <c r="R472" s="476"/>
      <c r="S472" s="476"/>
      <c r="T472" s="476"/>
      <c r="U472" s="476"/>
      <c r="V472" s="476"/>
      <c r="W472" s="476"/>
      <c r="X472" s="476"/>
      <c r="Y472" s="476"/>
      <c r="Z472" s="476"/>
      <c r="AA472" s="476"/>
      <c r="AB472" s="476"/>
      <c r="AC472" s="476"/>
    </row>
    <row r="473" spans="1:34" ht="18" customHeight="1">
      <c r="A473" s="406"/>
      <c r="B473" s="475" t="s">
        <v>2975</v>
      </c>
      <c r="C473" s="475"/>
      <c r="D473" s="476"/>
      <c r="E473" s="1416"/>
      <c r="F473" s="1417"/>
      <c r="G473" s="1417"/>
      <c r="H473" s="1418"/>
      <c r="I473" s="478" t="s">
        <v>89</v>
      </c>
      <c r="J473" s="481"/>
      <c r="K473" s="481"/>
      <c r="L473" s="482"/>
      <c r="M473" s="10"/>
      <c r="N473" s="477"/>
      <c r="O473" s="476"/>
      <c r="P473" s="476"/>
      <c r="Q473" s="476"/>
      <c r="R473" s="476"/>
      <c r="S473" s="476"/>
      <c r="T473" s="476"/>
      <c r="U473" s="476"/>
      <c r="V473" s="476"/>
      <c r="W473" s="476"/>
      <c r="X473" s="476"/>
      <c r="Y473" s="476"/>
      <c r="Z473" s="476"/>
      <c r="AA473" s="476"/>
      <c r="AB473" s="476"/>
      <c r="AC473" s="476"/>
    </row>
    <row r="474" spans="1:34" ht="18" customHeight="1">
      <c r="A474" s="406"/>
      <c r="B474" s="475" t="s">
        <v>2976</v>
      </c>
      <c r="C474" s="475"/>
      <c r="D474" s="476"/>
      <c r="E474" s="1416"/>
      <c r="F474" s="1417"/>
      <c r="G474" s="1417"/>
      <c r="H474" s="1418"/>
      <c r="I474" s="478" t="s">
        <v>89</v>
      </c>
      <c r="J474" s="481"/>
      <c r="K474" s="481"/>
      <c r="L474" s="482"/>
      <c r="M474" s="10"/>
      <c r="N474" s="477"/>
      <c r="O474" s="476"/>
      <c r="P474" s="476"/>
      <c r="Q474" s="476"/>
      <c r="R474" s="476"/>
      <c r="S474" s="476"/>
      <c r="T474" s="476"/>
      <c r="U474" s="476"/>
      <c r="V474" s="476"/>
      <c r="W474" s="476"/>
      <c r="X474" s="476"/>
      <c r="Y474" s="476"/>
      <c r="Z474" s="476"/>
      <c r="AA474" s="476"/>
      <c r="AB474" s="476"/>
      <c r="AC474" s="476"/>
    </row>
    <row r="475" spans="1:34" ht="18" customHeight="1">
      <c r="A475" s="406"/>
      <c r="B475" s="475" t="s">
        <v>2977</v>
      </c>
      <c r="C475" s="475"/>
      <c r="D475" s="476"/>
      <c r="E475" s="1416"/>
      <c r="F475" s="1417"/>
      <c r="G475" s="1417"/>
      <c r="H475" s="1418"/>
      <c r="I475" s="478" t="s">
        <v>89</v>
      </c>
      <c r="J475" s="481"/>
      <c r="K475" s="481"/>
      <c r="L475" s="482"/>
      <c r="M475" s="10"/>
      <c r="N475" s="476"/>
      <c r="O475" s="476"/>
      <c r="P475" s="476"/>
      <c r="Q475" s="476"/>
      <c r="R475" s="476"/>
      <c r="S475" s="484"/>
      <c r="T475" s="484"/>
      <c r="U475" s="484"/>
      <c r="V475" s="484"/>
      <c r="W475" s="484"/>
      <c r="X475" s="484"/>
      <c r="Y475" s="484"/>
      <c r="Z475" s="484"/>
      <c r="AA475" s="484"/>
      <c r="AB475" s="484"/>
      <c r="AC475" s="484"/>
    </row>
    <row r="476" spans="1:34" ht="18" customHeight="1">
      <c r="A476" s="406"/>
      <c r="B476" s="483" t="s">
        <v>2978</v>
      </c>
      <c r="C476" s="476"/>
      <c r="D476" s="485"/>
      <c r="E476" s="485"/>
      <c r="F476" s="485"/>
      <c r="G476" s="485"/>
      <c r="H476" s="478"/>
      <c r="I476" s="481"/>
      <c r="J476" s="481"/>
      <c r="K476" s="483"/>
      <c r="L476" s="10"/>
      <c r="M476" s="484"/>
      <c r="N476" s="486"/>
      <c r="O476" s="486" t="s">
        <v>88</v>
      </c>
      <c r="P476" s="486"/>
      <c r="Q476" s="487"/>
      <c r="R476" s="487" t="s">
        <v>87</v>
      </c>
      <c r="U476" s="484"/>
      <c r="V476" s="484"/>
      <c r="W476" s="484"/>
      <c r="X476" s="484"/>
      <c r="Y476" s="484"/>
      <c r="Z476" s="484"/>
      <c r="AA476" s="484"/>
      <c r="AB476" s="484"/>
    </row>
    <row r="477" spans="1:34" ht="15" customHeight="1">
      <c r="A477" s="406"/>
      <c r="B477" s="475" t="s">
        <v>2979</v>
      </c>
      <c r="C477" s="476"/>
      <c r="D477" s="476"/>
      <c r="E477" s="476"/>
      <c r="F477" s="488"/>
      <c r="G477" s="476"/>
      <c r="H477" s="476"/>
      <c r="I477" s="477"/>
      <c r="J477" s="477"/>
      <c r="K477" s="476"/>
      <c r="L477" s="488"/>
      <c r="M477" s="476"/>
      <c r="N477" s="476"/>
      <c r="O477" s="488"/>
      <c r="P477" s="476"/>
      <c r="Q477" s="476"/>
      <c r="R477" s="476"/>
      <c r="S477" s="488"/>
      <c r="T477" s="476"/>
      <c r="U477" s="476"/>
      <c r="V477" s="476"/>
      <c r="W477" s="476"/>
      <c r="X477" s="488"/>
      <c r="Y477" s="476"/>
      <c r="Z477" s="476"/>
      <c r="AA477" s="476"/>
      <c r="AB477" s="476"/>
      <c r="AC477" s="476"/>
    </row>
    <row r="478" spans="1:34" ht="18" customHeight="1">
      <c r="A478" s="406"/>
      <c r="B478" s="489"/>
      <c r="C478" s="476"/>
      <c r="D478" s="490" t="s">
        <v>75</v>
      </c>
      <c r="E478" s="1267" t="s">
        <v>86</v>
      </c>
      <c r="F478" s="1267"/>
      <c r="G478" s="1267"/>
      <c r="H478" s="1267"/>
      <c r="I478" s="1267"/>
      <c r="J478" s="446" t="s">
        <v>74</v>
      </c>
      <c r="K478" s="1267" t="s">
        <v>85</v>
      </c>
      <c r="L478" s="1267"/>
      <c r="M478" s="1267"/>
      <c r="N478" s="1267"/>
      <c r="O478" s="1267"/>
      <c r="P478" s="1267"/>
      <c r="Q478" s="1267"/>
      <c r="R478" s="1267"/>
      <c r="S478" s="1267"/>
      <c r="T478" s="1267"/>
      <c r="U478" s="446" t="s">
        <v>74</v>
      </c>
      <c r="V478" s="1267" t="s">
        <v>84</v>
      </c>
      <c r="W478" s="1267"/>
      <c r="X478" s="1267"/>
      <c r="Y478" s="1267"/>
      <c r="Z478" s="1268"/>
      <c r="AA478" s="490" t="s">
        <v>71</v>
      </c>
      <c r="AB478" s="490"/>
      <c r="AC478" s="10"/>
      <c r="AD478" s="10"/>
    </row>
    <row r="479" spans="1:34" ht="18" customHeight="1">
      <c r="A479" s="406"/>
      <c r="B479" s="489" t="s">
        <v>3653</v>
      </c>
      <c r="C479" s="476"/>
      <c r="D479" s="490" t="s">
        <v>75</v>
      </c>
      <c r="E479" s="1272"/>
      <c r="F479" s="1272"/>
      <c r="G479" s="1272"/>
      <c r="H479" s="1272"/>
      <c r="I479" s="1272"/>
      <c r="J479" s="446" t="s">
        <v>74</v>
      </c>
      <c r="K479" s="1283" t="str">
        <f>IF(項目一覧②!$G$732=1,"",INDEX(主要用途!$D$2:$D$72,項目一覧②!$G$732))</f>
        <v/>
      </c>
      <c r="L479" s="1284"/>
      <c r="M479" s="1284"/>
      <c r="N479" s="1284"/>
      <c r="O479" s="1284"/>
      <c r="P479" s="1284"/>
      <c r="Q479" s="1284"/>
      <c r="R479" s="1284"/>
      <c r="S479" s="1284"/>
      <c r="T479" s="1285"/>
      <c r="U479" s="446" t="s">
        <v>74</v>
      </c>
      <c r="V479" s="1286"/>
      <c r="W479" s="1287"/>
      <c r="X479" s="1287"/>
      <c r="Y479" s="1288"/>
      <c r="Z479" s="488" t="s">
        <v>73</v>
      </c>
      <c r="AA479" s="490" t="s">
        <v>71</v>
      </c>
      <c r="AB479" s="484"/>
      <c r="AC479" s="490"/>
      <c r="AD479" s="10"/>
    </row>
    <row r="480" spans="1:34" ht="18" customHeight="1">
      <c r="A480" s="406"/>
      <c r="B480" s="489" t="s">
        <v>3654</v>
      </c>
      <c r="C480" s="476"/>
      <c r="D480" s="490" t="s">
        <v>75</v>
      </c>
      <c r="E480" s="1272"/>
      <c r="F480" s="1272"/>
      <c r="G480" s="1272"/>
      <c r="H480" s="1272"/>
      <c r="I480" s="1272"/>
      <c r="J480" s="446" t="s">
        <v>74</v>
      </c>
      <c r="K480" s="1283" t="str">
        <f>IF(項目一覧②!$G$733=1,"",INDEX(主要用途!$D$2:$D$72,項目一覧②!$G$733))</f>
        <v/>
      </c>
      <c r="L480" s="1284"/>
      <c r="M480" s="1284"/>
      <c r="N480" s="1284"/>
      <c r="O480" s="1284"/>
      <c r="P480" s="1284"/>
      <c r="Q480" s="1284"/>
      <c r="R480" s="1284"/>
      <c r="S480" s="1284"/>
      <c r="T480" s="1285"/>
      <c r="U480" s="446" t="s">
        <v>74</v>
      </c>
      <c r="V480" s="1286"/>
      <c r="W480" s="1287"/>
      <c r="X480" s="1287"/>
      <c r="Y480" s="1288"/>
      <c r="Z480" s="488" t="s">
        <v>73</v>
      </c>
      <c r="AA480" s="490" t="s">
        <v>71</v>
      </c>
      <c r="AB480" s="484"/>
      <c r="AC480" s="490"/>
      <c r="AD480" s="10"/>
    </row>
    <row r="481" spans="1:30" ht="18" customHeight="1">
      <c r="A481" s="406"/>
      <c r="B481" s="489" t="s">
        <v>3655</v>
      </c>
      <c r="C481" s="476"/>
      <c r="D481" s="490" t="s">
        <v>75</v>
      </c>
      <c r="E481" s="1272"/>
      <c r="F481" s="1272"/>
      <c r="G481" s="1272"/>
      <c r="H481" s="1272"/>
      <c r="I481" s="1272"/>
      <c r="J481" s="446" t="s">
        <v>74</v>
      </c>
      <c r="K481" s="1283" t="str">
        <f>IF(項目一覧②!$G$734=1,"",INDEX(主要用途!$D$2:$D$72,項目一覧②!$G$734))</f>
        <v/>
      </c>
      <c r="L481" s="1284"/>
      <c r="M481" s="1284"/>
      <c r="N481" s="1284"/>
      <c r="O481" s="1284"/>
      <c r="P481" s="1284"/>
      <c r="Q481" s="1284"/>
      <c r="R481" s="1284"/>
      <c r="S481" s="1284"/>
      <c r="T481" s="1285"/>
      <c r="U481" s="446" t="s">
        <v>74</v>
      </c>
      <c r="V481" s="1286"/>
      <c r="W481" s="1287"/>
      <c r="X481" s="1287"/>
      <c r="Y481" s="1288"/>
      <c r="Z481" s="488" t="s">
        <v>73</v>
      </c>
      <c r="AA481" s="490" t="s">
        <v>71</v>
      </c>
      <c r="AB481" s="484"/>
      <c r="AC481" s="490"/>
      <c r="AD481" s="10"/>
    </row>
    <row r="482" spans="1:30" ht="18" customHeight="1">
      <c r="A482" s="406"/>
      <c r="B482" s="489" t="s">
        <v>3656</v>
      </c>
      <c r="C482" s="476"/>
      <c r="D482" s="490" t="s">
        <v>75</v>
      </c>
      <c r="E482" s="1272"/>
      <c r="F482" s="1272"/>
      <c r="G482" s="1272"/>
      <c r="H482" s="1272"/>
      <c r="I482" s="1272"/>
      <c r="J482" s="446" t="s">
        <v>74</v>
      </c>
      <c r="K482" s="1283" t="str">
        <f>IF(項目一覧②!$G$735=1,"",INDEX(主要用途!$D$2:$D$72,項目一覧②!$G$735))</f>
        <v/>
      </c>
      <c r="L482" s="1284"/>
      <c r="M482" s="1284"/>
      <c r="N482" s="1284"/>
      <c r="O482" s="1284"/>
      <c r="P482" s="1284"/>
      <c r="Q482" s="1284"/>
      <c r="R482" s="1284"/>
      <c r="S482" s="1284"/>
      <c r="T482" s="1285"/>
      <c r="U482" s="446" t="s">
        <v>74</v>
      </c>
      <c r="V482" s="1286"/>
      <c r="W482" s="1287"/>
      <c r="X482" s="1287"/>
      <c r="Y482" s="1288"/>
      <c r="Z482" s="488" t="s">
        <v>73</v>
      </c>
      <c r="AA482" s="490" t="s">
        <v>71</v>
      </c>
      <c r="AB482" s="484"/>
      <c r="AC482" s="490"/>
      <c r="AD482" s="10"/>
    </row>
    <row r="483" spans="1:30" ht="18" customHeight="1">
      <c r="A483" s="406"/>
      <c r="B483" s="489" t="s">
        <v>3657</v>
      </c>
      <c r="C483" s="476"/>
      <c r="D483" s="490" t="s">
        <v>75</v>
      </c>
      <c r="E483" s="1272"/>
      <c r="F483" s="1272"/>
      <c r="G483" s="1272"/>
      <c r="H483" s="1272"/>
      <c r="I483" s="1272"/>
      <c r="J483" s="446" t="s">
        <v>74</v>
      </c>
      <c r="K483" s="1283" t="str">
        <f>IF(項目一覧②!$G$736=1,"",INDEX(主要用途!$D$2:$D$72,項目一覧②!$G$736))</f>
        <v/>
      </c>
      <c r="L483" s="1284"/>
      <c r="M483" s="1284"/>
      <c r="N483" s="1284"/>
      <c r="O483" s="1284"/>
      <c r="P483" s="1284"/>
      <c r="Q483" s="1284"/>
      <c r="R483" s="1284"/>
      <c r="S483" s="1284"/>
      <c r="T483" s="1285"/>
      <c r="U483" s="446" t="s">
        <v>74</v>
      </c>
      <c r="V483" s="1286"/>
      <c r="W483" s="1287"/>
      <c r="X483" s="1287"/>
      <c r="Y483" s="1288"/>
      <c r="Z483" s="488" t="s">
        <v>73</v>
      </c>
      <c r="AA483" s="490" t="s">
        <v>71</v>
      </c>
      <c r="AB483" s="484"/>
      <c r="AC483" s="490"/>
      <c r="AD483" s="10"/>
    </row>
    <row r="484" spans="1:30" ht="18" customHeight="1">
      <c r="A484" s="406"/>
      <c r="B484" s="489" t="s">
        <v>3658</v>
      </c>
      <c r="C484" s="476"/>
      <c r="D484" s="490" t="s">
        <v>75</v>
      </c>
      <c r="E484" s="1272"/>
      <c r="F484" s="1272"/>
      <c r="G484" s="1272"/>
      <c r="H484" s="1272"/>
      <c r="I484" s="1272"/>
      <c r="J484" s="446" t="s">
        <v>74</v>
      </c>
      <c r="K484" s="1283" t="str">
        <f>IF(項目一覧②!$G$737=1,"",INDEX(主要用途!$D$2:$D$72,項目一覧②!$G$737))</f>
        <v/>
      </c>
      <c r="L484" s="1284"/>
      <c r="M484" s="1284"/>
      <c r="N484" s="1284"/>
      <c r="O484" s="1284"/>
      <c r="P484" s="1284"/>
      <c r="Q484" s="1284"/>
      <c r="R484" s="1284"/>
      <c r="S484" s="1284"/>
      <c r="T484" s="1285"/>
      <c r="U484" s="446" t="s">
        <v>74</v>
      </c>
      <c r="V484" s="1286"/>
      <c r="W484" s="1287"/>
      <c r="X484" s="1287"/>
      <c r="Y484" s="1288"/>
      <c r="Z484" s="488" t="s">
        <v>73</v>
      </c>
      <c r="AA484" s="490" t="s">
        <v>71</v>
      </c>
      <c r="AB484" s="484"/>
      <c r="AC484" s="490"/>
      <c r="AD484" s="10"/>
    </row>
    <row r="485" spans="1:30" ht="15" customHeight="1">
      <c r="A485" s="406"/>
      <c r="B485" s="489"/>
      <c r="C485" s="476"/>
      <c r="D485" s="476"/>
      <c r="E485" s="476"/>
      <c r="F485" s="476"/>
      <c r="G485" s="476"/>
      <c r="H485" s="476"/>
      <c r="I485" s="476"/>
      <c r="J485" s="446"/>
      <c r="K485" s="491"/>
      <c r="L485" s="491"/>
      <c r="M485" s="491"/>
      <c r="N485" s="491"/>
      <c r="O485" s="491"/>
      <c r="P485" s="491"/>
      <c r="Q485" s="491"/>
      <c r="R485" s="491"/>
      <c r="S485" s="491"/>
      <c r="T485" s="491"/>
      <c r="U485" s="491"/>
      <c r="V485" s="491"/>
      <c r="W485" s="491"/>
      <c r="X485" s="491"/>
      <c r="Y485" s="491"/>
      <c r="Z485" s="491"/>
      <c r="AA485" s="491"/>
      <c r="AB485" s="491"/>
      <c r="AC485" s="491"/>
      <c r="AD485" s="484"/>
    </row>
    <row r="486" spans="1:30" ht="18" customHeight="1">
      <c r="A486" s="406"/>
      <c r="B486" s="475" t="s">
        <v>2980</v>
      </c>
      <c r="C486" s="475"/>
      <c r="D486" s="476"/>
      <c r="E486" s="1276"/>
      <c r="F486" s="1277"/>
      <c r="G486" s="1277"/>
      <c r="H486" s="1277"/>
      <c r="I486" s="1277"/>
      <c r="J486" s="1277"/>
      <c r="K486" s="1277"/>
      <c r="L486" s="1277"/>
      <c r="M486" s="1277"/>
      <c r="N486" s="1277"/>
      <c r="O486" s="1277"/>
      <c r="P486" s="1277"/>
      <c r="Q486" s="1277"/>
      <c r="R486" s="1277"/>
      <c r="S486" s="1277"/>
      <c r="T486" s="1277"/>
      <c r="U486" s="1277"/>
      <c r="V486" s="1277"/>
      <c r="W486" s="1277"/>
      <c r="X486" s="1277"/>
      <c r="Y486" s="1277"/>
      <c r="Z486" s="1278"/>
      <c r="AA486" s="491"/>
      <c r="AB486" s="491"/>
      <c r="AC486" s="491"/>
      <c r="AD486" s="484"/>
    </row>
    <row r="487" spans="1:30" ht="18" customHeight="1">
      <c r="A487" s="406"/>
      <c r="B487" s="475"/>
      <c r="C487" s="475"/>
      <c r="D487" s="476"/>
      <c r="E487" s="1279"/>
      <c r="F487" s="1280"/>
      <c r="G487" s="1280"/>
      <c r="H487" s="1280"/>
      <c r="I487" s="1280"/>
      <c r="J487" s="1280"/>
      <c r="K487" s="1280"/>
      <c r="L487" s="1280"/>
      <c r="M487" s="1280"/>
      <c r="N487" s="1280"/>
      <c r="O487" s="1280"/>
      <c r="P487" s="1280"/>
      <c r="Q487" s="1280"/>
      <c r="R487" s="1280"/>
      <c r="S487" s="1280"/>
      <c r="T487" s="1280"/>
      <c r="U487" s="1280"/>
      <c r="V487" s="1280"/>
      <c r="W487" s="1280"/>
      <c r="X487" s="1280"/>
      <c r="Y487" s="1280"/>
      <c r="Z487" s="1281"/>
      <c r="AA487" s="491"/>
      <c r="AB487" s="491"/>
      <c r="AC487" s="491"/>
      <c r="AD487" s="484"/>
    </row>
    <row r="488" spans="1:30" ht="15" customHeight="1">
      <c r="A488" s="406"/>
      <c r="B488" s="475"/>
      <c r="C488" s="475"/>
      <c r="D488" s="476"/>
      <c r="E488" s="476"/>
      <c r="F488" s="476"/>
      <c r="G488" s="476"/>
      <c r="H488" s="476"/>
      <c r="I488" s="476"/>
      <c r="J488" s="491" t="s">
        <v>100</v>
      </c>
      <c r="K488" s="491"/>
      <c r="L488" s="491"/>
      <c r="M488" s="491"/>
      <c r="N488" s="491"/>
      <c r="O488" s="491"/>
      <c r="P488" s="491"/>
      <c r="Q488" s="491"/>
      <c r="R488" s="491"/>
      <c r="S488" s="491"/>
      <c r="T488" s="491"/>
      <c r="U488" s="491"/>
      <c r="V488" s="491"/>
      <c r="W488" s="491"/>
      <c r="X488" s="491"/>
      <c r="Y488" s="491"/>
      <c r="Z488" s="491"/>
      <c r="AA488" s="491"/>
      <c r="AB488" s="491"/>
      <c r="AC488" s="491"/>
      <c r="AD488" s="484"/>
    </row>
    <row r="489" spans="1:30" ht="18" customHeight="1">
      <c r="A489" s="406"/>
      <c r="B489" s="475" t="s">
        <v>2981</v>
      </c>
      <c r="C489" s="475"/>
      <c r="D489" s="476"/>
      <c r="E489" s="1276"/>
      <c r="F489" s="1277"/>
      <c r="G489" s="1277"/>
      <c r="H489" s="1277"/>
      <c r="I489" s="1277"/>
      <c r="J489" s="1277"/>
      <c r="K489" s="1277"/>
      <c r="L489" s="1277"/>
      <c r="M489" s="1277"/>
      <c r="N489" s="1277"/>
      <c r="O489" s="1277"/>
      <c r="P489" s="1277"/>
      <c r="Q489" s="1277"/>
      <c r="R489" s="1277"/>
      <c r="S489" s="1277"/>
      <c r="T489" s="1277"/>
      <c r="U489" s="1277"/>
      <c r="V489" s="1277"/>
      <c r="W489" s="1277"/>
      <c r="X489" s="1277"/>
      <c r="Y489" s="1277"/>
      <c r="Z489" s="1278"/>
      <c r="AA489" s="491"/>
      <c r="AB489" s="491"/>
      <c r="AC489" s="491"/>
      <c r="AD489" s="484"/>
    </row>
    <row r="490" spans="1:30" ht="18" customHeight="1">
      <c r="A490" s="406"/>
      <c r="B490" s="475"/>
      <c r="C490" s="475"/>
      <c r="D490" s="476"/>
      <c r="E490" s="1279"/>
      <c r="F490" s="1280"/>
      <c r="G490" s="1280"/>
      <c r="H490" s="1280"/>
      <c r="I490" s="1280"/>
      <c r="J490" s="1280"/>
      <c r="K490" s="1280"/>
      <c r="L490" s="1280"/>
      <c r="M490" s="1280"/>
      <c r="N490" s="1280"/>
      <c r="O490" s="1280"/>
      <c r="P490" s="1280"/>
      <c r="Q490" s="1280"/>
      <c r="R490" s="1280"/>
      <c r="S490" s="1280"/>
      <c r="T490" s="1280"/>
      <c r="U490" s="1280"/>
      <c r="V490" s="1280"/>
      <c r="W490" s="1280"/>
      <c r="X490" s="1280"/>
      <c r="Y490" s="1280"/>
      <c r="Z490" s="1281"/>
      <c r="AA490" s="476"/>
      <c r="AB490" s="476"/>
      <c r="AC490" s="476"/>
      <c r="AD490" s="476"/>
    </row>
    <row r="491" spans="1:30" ht="15.75" customHeight="1">
      <c r="A491" s="406"/>
      <c r="B491" s="475"/>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c r="AB491" s="10"/>
      <c r="AC491" s="10"/>
      <c r="AD491" s="10"/>
    </row>
  </sheetData>
  <sheetProtection selectLockedCells="1"/>
  <mergeCells count="553">
    <mergeCell ref="D37:G37"/>
    <mergeCell ref="D40:G40"/>
    <mergeCell ref="D41:G41"/>
    <mergeCell ref="D43:AC43"/>
    <mergeCell ref="V62:Y62"/>
    <mergeCell ref="AL5:BG5"/>
    <mergeCell ref="AL6:BG6"/>
    <mergeCell ref="AL7:AS7"/>
    <mergeCell ref="Q53:AB53"/>
    <mergeCell ref="R11:AA11"/>
    <mergeCell ref="I6:AC6"/>
    <mergeCell ref="Q51:AB51"/>
    <mergeCell ref="AJ35:BE35"/>
    <mergeCell ref="AJ36:BE36"/>
    <mergeCell ref="AJ37:AQ37"/>
    <mergeCell ref="K15:L15"/>
    <mergeCell ref="P64:S64"/>
    <mergeCell ref="D65:G65"/>
    <mergeCell ref="D63:G63"/>
    <mergeCell ref="D64:G64"/>
    <mergeCell ref="J64:M64"/>
    <mergeCell ref="J63:M63"/>
    <mergeCell ref="P63:S63"/>
    <mergeCell ref="D3:G3"/>
    <mergeCell ref="C5:G5"/>
    <mergeCell ref="C6:G6"/>
    <mergeCell ref="Q58:AB58"/>
    <mergeCell ref="D34:G34"/>
    <mergeCell ref="D35:G35"/>
    <mergeCell ref="D36:G36"/>
    <mergeCell ref="I5:AC5"/>
    <mergeCell ref="D62:G62"/>
    <mergeCell ref="P62:S62"/>
    <mergeCell ref="J61:N61"/>
    <mergeCell ref="J62:M62"/>
    <mergeCell ref="C7:G7"/>
    <mergeCell ref="I7:AC7"/>
    <mergeCell ref="D11:M11"/>
    <mergeCell ref="P61:T61"/>
    <mergeCell ref="V61:Z61"/>
    <mergeCell ref="AL65:AS65"/>
    <mergeCell ref="AL63:BG63"/>
    <mergeCell ref="AL64:BG64"/>
    <mergeCell ref="V65:Y65"/>
    <mergeCell ref="V64:Y64"/>
    <mergeCell ref="D67:G67"/>
    <mergeCell ref="D66:G66"/>
    <mergeCell ref="E85:H85"/>
    <mergeCell ref="E86:H86"/>
    <mergeCell ref="J69:M69"/>
    <mergeCell ref="V66:Y66"/>
    <mergeCell ref="D72:AC72"/>
    <mergeCell ref="D75:H75"/>
    <mergeCell ref="D76:H76"/>
    <mergeCell ref="D73:AC73"/>
    <mergeCell ref="D74:AC74"/>
    <mergeCell ref="P67:S67"/>
    <mergeCell ref="V67:Y67"/>
    <mergeCell ref="J66:M66"/>
    <mergeCell ref="J65:M65"/>
    <mergeCell ref="J67:M67"/>
    <mergeCell ref="P65:S65"/>
    <mergeCell ref="V63:Y63"/>
    <mergeCell ref="P66:S66"/>
    <mergeCell ref="V93:Z93"/>
    <mergeCell ref="E94:I94"/>
    <mergeCell ref="K94:T94"/>
    <mergeCell ref="V94:Y94"/>
    <mergeCell ref="E93:I93"/>
    <mergeCell ref="K93:T93"/>
    <mergeCell ref="E87:H87"/>
    <mergeCell ref="E88:H88"/>
    <mergeCell ref="P69:S69"/>
    <mergeCell ref="V69:Y69"/>
    <mergeCell ref="E89:H89"/>
    <mergeCell ref="E90:H90"/>
    <mergeCell ref="D80:Y81"/>
    <mergeCell ref="D78:Y79"/>
    <mergeCell ref="AL97:AS97"/>
    <mergeCell ref="E98:I98"/>
    <mergeCell ref="K98:T98"/>
    <mergeCell ref="V98:Y98"/>
    <mergeCell ref="E95:I95"/>
    <mergeCell ref="K95:T95"/>
    <mergeCell ref="V95:Y95"/>
    <mergeCell ref="AL95:BG95"/>
    <mergeCell ref="E96:I96"/>
    <mergeCell ref="K96:T96"/>
    <mergeCell ref="V96:Y96"/>
    <mergeCell ref="AL96:BG96"/>
    <mergeCell ref="E99:I99"/>
    <mergeCell ref="K99:T99"/>
    <mergeCell ref="V99:Y99"/>
    <mergeCell ref="E101:Z102"/>
    <mergeCell ref="E104:Z105"/>
    <mergeCell ref="E108:H108"/>
    <mergeCell ref="E97:I97"/>
    <mergeCell ref="K97:T97"/>
    <mergeCell ref="V97:Y97"/>
    <mergeCell ref="K116:T116"/>
    <mergeCell ref="V116:Z116"/>
    <mergeCell ref="E117:I117"/>
    <mergeCell ref="K117:T117"/>
    <mergeCell ref="V117:Y117"/>
    <mergeCell ref="E118:I118"/>
    <mergeCell ref="K118:T118"/>
    <mergeCell ref="V118:Y118"/>
    <mergeCell ref="E109:H109"/>
    <mergeCell ref="E110:H110"/>
    <mergeCell ref="E111:H111"/>
    <mergeCell ref="E112:H112"/>
    <mergeCell ref="E113:H113"/>
    <mergeCell ref="E116:I116"/>
    <mergeCell ref="E121:I121"/>
    <mergeCell ref="K121:T121"/>
    <mergeCell ref="V121:Y121"/>
    <mergeCell ref="E122:I122"/>
    <mergeCell ref="K122:T122"/>
    <mergeCell ref="V122:Y122"/>
    <mergeCell ref="E119:I119"/>
    <mergeCell ref="K119:T119"/>
    <mergeCell ref="V119:Y119"/>
    <mergeCell ref="E120:I120"/>
    <mergeCell ref="K120:T120"/>
    <mergeCell ref="V120:Y120"/>
    <mergeCell ref="E135:H135"/>
    <mergeCell ref="E136:H136"/>
    <mergeCell ref="E139:I139"/>
    <mergeCell ref="K139:T139"/>
    <mergeCell ref="V139:Z139"/>
    <mergeCell ref="E140:I140"/>
    <mergeCell ref="K140:T140"/>
    <mergeCell ref="V140:Y140"/>
    <mergeCell ref="E124:Z125"/>
    <mergeCell ref="E127:Z128"/>
    <mergeCell ref="E131:H131"/>
    <mergeCell ref="E132:H132"/>
    <mergeCell ref="E133:H133"/>
    <mergeCell ref="E134:H134"/>
    <mergeCell ref="E143:I143"/>
    <mergeCell ref="K143:T143"/>
    <mergeCell ref="V143:Y143"/>
    <mergeCell ref="E144:I144"/>
    <mergeCell ref="K144:T144"/>
    <mergeCell ref="V144:Y144"/>
    <mergeCell ref="E141:I141"/>
    <mergeCell ref="K141:T141"/>
    <mergeCell ref="V141:Y141"/>
    <mergeCell ref="E142:I142"/>
    <mergeCell ref="K142:T142"/>
    <mergeCell ref="V142:Y142"/>
    <mergeCell ref="E155:H155"/>
    <mergeCell ref="E156:H156"/>
    <mergeCell ref="E157:H157"/>
    <mergeCell ref="E158:H158"/>
    <mergeCell ref="E159:H159"/>
    <mergeCell ref="E162:I162"/>
    <mergeCell ref="E145:I145"/>
    <mergeCell ref="K145:T145"/>
    <mergeCell ref="V145:Y145"/>
    <mergeCell ref="E147:Z148"/>
    <mergeCell ref="E150:Z151"/>
    <mergeCell ref="E154:H154"/>
    <mergeCell ref="E165:I165"/>
    <mergeCell ref="K165:T165"/>
    <mergeCell ref="V165:Y165"/>
    <mergeCell ref="E166:I166"/>
    <mergeCell ref="K166:T166"/>
    <mergeCell ref="V166:Y166"/>
    <mergeCell ref="K162:T162"/>
    <mergeCell ref="V162:Z162"/>
    <mergeCell ref="E163:I163"/>
    <mergeCell ref="K163:T163"/>
    <mergeCell ref="V163:Y163"/>
    <mergeCell ref="E164:I164"/>
    <mergeCell ref="K164:T164"/>
    <mergeCell ref="V164:Y164"/>
    <mergeCell ref="E170:Z171"/>
    <mergeCell ref="E173:Z174"/>
    <mergeCell ref="E177:H177"/>
    <mergeCell ref="E178:H178"/>
    <mergeCell ref="E179:H179"/>
    <mergeCell ref="E180:H180"/>
    <mergeCell ref="E167:I167"/>
    <mergeCell ref="K167:T167"/>
    <mergeCell ref="V167:Y167"/>
    <mergeCell ref="E168:I168"/>
    <mergeCell ref="K168:T168"/>
    <mergeCell ref="V168:Y168"/>
    <mergeCell ref="E187:I187"/>
    <mergeCell ref="K187:T187"/>
    <mergeCell ref="V187:Y187"/>
    <mergeCell ref="E188:I188"/>
    <mergeCell ref="K188:T188"/>
    <mergeCell ref="V188:Y188"/>
    <mergeCell ref="E181:H181"/>
    <mergeCell ref="E182:H182"/>
    <mergeCell ref="E185:I185"/>
    <mergeCell ref="K185:T185"/>
    <mergeCell ref="V185:Z185"/>
    <mergeCell ref="E186:I186"/>
    <mergeCell ref="K186:T186"/>
    <mergeCell ref="V186:Y186"/>
    <mergeCell ref="E191:I191"/>
    <mergeCell ref="K191:T191"/>
    <mergeCell ref="V191:Y191"/>
    <mergeCell ref="E193:Z194"/>
    <mergeCell ref="E196:Z197"/>
    <mergeCell ref="E200:H200"/>
    <mergeCell ref="E189:I189"/>
    <mergeCell ref="K189:T189"/>
    <mergeCell ref="V189:Y189"/>
    <mergeCell ref="E190:I190"/>
    <mergeCell ref="K190:T190"/>
    <mergeCell ref="V190:Y190"/>
    <mergeCell ref="V208:Z208"/>
    <mergeCell ref="E209:I209"/>
    <mergeCell ref="K209:T209"/>
    <mergeCell ref="V209:Y209"/>
    <mergeCell ref="E210:I210"/>
    <mergeCell ref="K210:T210"/>
    <mergeCell ref="V210:Y210"/>
    <mergeCell ref="E201:H201"/>
    <mergeCell ref="E202:H202"/>
    <mergeCell ref="E203:H203"/>
    <mergeCell ref="E204:H204"/>
    <mergeCell ref="E205:H205"/>
    <mergeCell ref="E208:I208"/>
    <mergeCell ref="C252:G252"/>
    <mergeCell ref="I252:AC252"/>
    <mergeCell ref="AL252:AS252"/>
    <mergeCell ref="D256:M256"/>
    <mergeCell ref="R256:AA256"/>
    <mergeCell ref="D279:G279"/>
    <mergeCell ref="D248:G248"/>
    <mergeCell ref="C250:G250"/>
    <mergeCell ref="I250:AC250"/>
    <mergeCell ref="AL250:BG250"/>
    <mergeCell ref="C251:G251"/>
    <mergeCell ref="I251:AC251"/>
    <mergeCell ref="AL251:BG251"/>
    <mergeCell ref="K260:L260"/>
    <mergeCell ref="J308:M308"/>
    <mergeCell ref="P308:S308"/>
    <mergeCell ref="V308:Y308"/>
    <mergeCell ref="J307:N307"/>
    <mergeCell ref="P307:T307"/>
    <mergeCell ref="V307:Z307"/>
    <mergeCell ref="AJ280:BE280"/>
    <mergeCell ref="D281:G281"/>
    <mergeCell ref="AJ281:BE281"/>
    <mergeCell ref="D282:G282"/>
    <mergeCell ref="AJ282:AQ282"/>
    <mergeCell ref="Q296:AB296"/>
    <mergeCell ref="D285:G285"/>
    <mergeCell ref="D286:G286"/>
    <mergeCell ref="D288:AC288"/>
    <mergeCell ref="D280:G280"/>
    <mergeCell ref="AA292:AJ294"/>
    <mergeCell ref="AL311:AS311"/>
    <mergeCell ref="J309:M309"/>
    <mergeCell ref="P309:S309"/>
    <mergeCell ref="V309:Y309"/>
    <mergeCell ref="J311:M311"/>
    <mergeCell ref="P311:S311"/>
    <mergeCell ref="AL309:BG309"/>
    <mergeCell ref="AL310:BG310"/>
    <mergeCell ref="V310:Y310"/>
    <mergeCell ref="J310:M310"/>
    <mergeCell ref="P310:S310"/>
    <mergeCell ref="D321:H321"/>
    <mergeCell ref="E333:H333"/>
    <mergeCell ref="E334:H334"/>
    <mergeCell ref="E335:H335"/>
    <mergeCell ref="D322:H322"/>
    <mergeCell ref="J315:M315"/>
    <mergeCell ref="P315:S315"/>
    <mergeCell ref="V315:Y315"/>
    <mergeCell ref="D318:AC318"/>
    <mergeCell ref="D319:AC319"/>
    <mergeCell ref="D320:AC320"/>
    <mergeCell ref="E339:I339"/>
    <mergeCell ref="K339:T339"/>
    <mergeCell ref="V339:Z339"/>
    <mergeCell ref="E340:I340"/>
    <mergeCell ref="K340:T340"/>
    <mergeCell ref="V340:Y340"/>
    <mergeCell ref="E336:H336"/>
    <mergeCell ref="D324:Y325"/>
    <mergeCell ref="D326:Y327"/>
    <mergeCell ref="E331:H331"/>
    <mergeCell ref="E332:H332"/>
    <mergeCell ref="E343:I343"/>
    <mergeCell ref="K343:T343"/>
    <mergeCell ref="V343:Y343"/>
    <mergeCell ref="AL343:AS343"/>
    <mergeCell ref="E344:I344"/>
    <mergeCell ref="K344:T344"/>
    <mergeCell ref="V344:Y344"/>
    <mergeCell ref="E341:I341"/>
    <mergeCell ref="K341:T341"/>
    <mergeCell ref="V341:Y341"/>
    <mergeCell ref="AL341:BG341"/>
    <mergeCell ref="E342:I342"/>
    <mergeCell ref="K342:T342"/>
    <mergeCell ref="V342:Y342"/>
    <mergeCell ref="AL342:BG342"/>
    <mergeCell ref="E355:H355"/>
    <mergeCell ref="E356:H356"/>
    <mergeCell ref="E357:H357"/>
    <mergeCell ref="E358:H358"/>
    <mergeCell ref="E359:H359"/>
    <mergeCell ref="E362:I362"/>
    <mergeCell ref="E345:I345"/>
    <mergeCell ref="K345:T345"/>
    <mergeCell ref="V345:Y345"/>
    <mergeCell ref="E347:Z348"/>
    <mergeCell ref="E350:Z351"/>
    <mergeCell ref="E354:H354"/>
    <mergeCell ref="E365:I365"/>
    <mergeCell ref="K365:T365"/>
    <mergeCell ref="V365:Y365"/>
    <mergeCell ref="E366:I366"/>
    <mergeCell ref="K366:T366"/>
    <mergeCell ref="V366:Y366"/>
    <mergeCell ref="K362:T362"/>
    <mergeCell ref="V362:Z362"/>
    <mergeCell ref="E363:I363"/>
    <mergeCell ref="K363:T363"/>
    <mergeCell ref="V363:Y363"/>
    <mergeCell ref="E364:I364"/>
    <mergeCell ref="K364:T364"/>
    <mergeCell ref="V364:Y364"/>
    <mergeCell ref="E370:Z371"/>
    <mergeCell ref="E373:Z374"/>
    <mergeCell ref="E377:H377"/>
    <mergeCell ref="E378:H378"/>
    <mergeCell ref="E379:H379"/>
    <mergeCell ref="E380:H380"/>
    <mergeCell ref="E367:I367"/>
    <mergeCell ref="K367:T367"/>
    <mergeCell ref="V367:Y367"/>
    <mergeCell ref="E368:I368"/>
    <mergeCell ref="K368:T368"/>
    <mergeCell ref="V368:Y368"/>
    <mergeCell ref="E387:I387"/>
    <mergeCell ref="K387:T387"/>
    <mergeCell ref="V387:Y387"/>
    <mergeCell ref="E388:I388"/>
    <mergeCell ref="K388:T388"/>
    <mergeCell ref="V388:Y388"/>
    <mergeCell ref="E381:H381"/>
    <mergeCell ref="E385:I385"/>
    <mergeCell ref="E382:H382"/>
    <mergeCell ref="K385:T385"/>
    <mergeCell ref="V385:Z385"/>
    <mergeCell ref="E386:I386"/>
    <mergeCell ref="K386:T386"/>
    <mergeCell ref="V386:Y386"/>
    <mergeCell ref="E391:I391"/>
    <mergeCell ref="K391:T391"/>
    <mergeCell ref="V391:Y391"/>
    <mergeCell ref="E393:Z394"/>
    <mergeCell ref="E396:Z397"/>
    <mergeCell ref="E400:H400"/>
    <mergeCell ref="E389:I389"/>
    <mergeCell ref="K389:T389"/>
    <mergeCell ref="V389:Y389"/>
    <mergeCell ref="E390:I390"/>
    <mergeCell ref="K390:T390"/>
    <mergeCell ref="V390:Y390"/>
    <mergeCell ref="K408:T408"/>
    <mergeCell ref="V408:Z408"/>
    <mergeCell ref="E409:I409"/>
    <mergeCell ref="K409:T409"/>
    <mergeCell ref="V409:Y409"/>
    <mergeCell ref="E410:I410"/>
    <mergeCell ref="K410:T410"/>
    <mergeCell ref="V410:Y410"/>
    <mergeCell ref="E401:H401"/>
    <mergeCell ref="E402:H402"/>
    <mergeCell ref="E403:H403"/>
    <mergeCell ref="E404:H404"/>
    <mergeCell ref="E408:I408"/>
    <mergeCell ref="E405:H405"/>
    <mergeCell ref="E413:I413"/>
    <mergeCell ref="K413:T413"/>
    <mergeCell ref="V413:Y413"/>
    <mergeCell ref="E414:I414"/>
    <mergeCell ref="K414:T414"/>
    <mergeCell ref="V414:Y414"/>
    <mergeCell ref="E411:I411"/>
    <mergeCell ref="K411:T411"/>
    <mergeCell ref="V411:Y411"/>
    <mergeCell ref="E412:I412"/>
    <mergeCell ref="K412:T412"/>
    <mergeCell ref="V412:Y412"/>
    <mergeCell ref="E427:H427"/>
    <mergeCell ref="E431:I431"/>
    <mergeCell ref="E428:H428"/>
    <mergeCell ref="K431:T431"/>
    <mergeCell ref="V431:Z431"/>
    <mergeCell ref="E432:I432"/>
    <mergeCell ref="K432:T432"/>
    <mergeCell ref="V432:Y432"/>
    <mergeCell ref="E416:Z417"/>
    <mergeCell ref="E419:Z420"/>
    <mergeCell ref="E423:H423"/>
    <mergeCell ref="E424:H424"/>
    <mergeCell ref="E425:H425"/>
    <mergeCell ref="E426:H426"/>
    <mergeCell ref="V457:Y457"/>
    <mergeCell ref="E439:Z440"/>
    <mergeCell ref="E442:Z443"/>
    <mergeCell ref="E446:H446"/>
    <mergeCell ref="E454:I454"/>
    <mergeCell ref="E451:H451"/>
    <mergeCell ref="E456:I456"/>
    <mergeCell ref="K456:T456"/>
    <mergeCell ref="V456:Y456"/>
    <mergeCell ref="E457:I457"/>
    <mergeCell ref="E447:H447"/>
    <mergeCell ref="W1:Y1"/>
    <mergeCell ref="V454:Z454"/>
    <mergeCell ref="K455:T455"/>
    <mergeCell ref="E448:H448"/>
    <mergeCell ref="E449:H449"/>
    <mergeCell ref="E450:H450"/>
    <mergeCell ref="K454:T454"/>
    <mergeCell ref="E455:I455"/>
    <mergeCell ref="V455:Y455"/>
    <mergeCell ref="K437:T437"/>
    <mergeCell ref="E435:I435"/>
    <mergeCell ref="K435:T435"/>
    <mergeCell ref="V435:Y435"/>
    <mergeCell ref="E436:I436"/>
    <mergeCell ref="K436:T436"/>
    <mergeCell ref="V436:Y436"/>
    <mergeCell ref="E437:I437"/>
    <mergeCell ref="V437:Y437"/>
    <mergeCell ref="E433:I433"/>
    <mergeCell ref="K433:T433"/>
    <mergeCell ref="V433:Y433"/>
    <mergeCell ref="E434:I434"/>
    <mergeCell ref="K434:T434"/>
    <mergeCell ref="V434:Y434"/>
    <mergeCell ref="E465:Z466"/>
    <mergeCell ref="E460:I460"/>
    <mergeCell ref="K460:T460"/>
    <mergeCell ref="V460:Y460"/>
    <mergeCell ref="E462:Z463"/>
    <mergeCell ref="E458:I458"/>
    <mergeCell ref="K459:T459"/>
    <mergeCell ref="K458:T458"/>
    <mergeCell ref="E459:I459"/>
    <mergeCell ref="V459:Y459"/>
    <mergeCell ref="V458:Y458"/>
    <mergeCell ref="D68:G68"/>
    <mergeCell ref="J68:M68"/>
    <mergeCell ref="P68:S68"/>
    <mergeCell ref="V68:Y68"/>
    <mergeCell ref="E223:H223"/>
    <mergeCell ref="E224:H224"/>
    <mergeCell ref="E225:H225"/>
    <mergeCell ref="E226:H226"/>
    <mergeCell ref="E227:H227"/>
    <mergeCell ref="E213:I213"/>
    <mergeCell ref="K213:T213"/>
    <mergeCell ref="V213:Y213"/>
    <mergeCell ref="E219:Z220"/>
    <mergeCell ref="E214:I214"/>
    <mergeCell ref="K214:T214"/>
    <mergeCell ref="V214:Y214"/>
    <mergeCell ref="E216:Z217"/>
    <mergeCell ref="E211:I211"/>
    <mergeCell ref="K211:T211"/>
    <mergeCell ref="V211:Y211"/>
    <mergeCell ref="E212:I212"/>
    <mergeCell ref="K212:T212"/>
    <mergeCell ref="V212:Y212"/>
    <mergeCell ref="K208:T208"/>
    <mergeCell ref="E228:H228"/>
    <mergeCell ref="E231:I231"/>
    <mergeCell ref="K231:T231"/>
    <mergeCell ref="V231:Z231"/>
    <mergeCell ref="E232:I232"/>
    <mergeCell ref="K232:T232"/>
    <mergeCell ref="V232:Y232"/>
    <mergeCell ref="E233:I233"/>
    <mergeCell ref="K233:T233"/>
    <mergeCell ref="V233:Y233"/>
    <mergeCell ref="E234:I234"/>
    <mergeCell ref="K234:T234"/>
    <mergeCell ref="V234:Y234"/>
    <mergeCell ref="E235:I235"/>
    <mergeCell ref="K235:T235"/>
    <mergeCell ref="V235:Y235"/>
    <mergeCell ref="E236:I236"/>
    <mergeCell ref="K236:T236"/>
    <mergeCell ref="V236:Y236"/>
    <mergeCell ref="E237:I237"/>
    <mergeCell ref="K237:T237"/>
    <mergeCell ref="V237:Y237"/>
    <mergeCell ref="E239:Z240"/>
    <mergeCell ref="E242:Z243"/>
    <mergeCell ref="D314:G314"/>
    <mergeCell ref="J314:M314"/>
    <mergeCell ref="P314:S314"/>
    <mergeCell ref="V314:Y314"/>
    <mergeCell ref="V313:Y313"/>
    <mergeCell ref="D312:G312"/>
    <mergeCell ref="D311:G311"/>
    <mergeCell ref="V312:Y312"/>
    <mergeCell ref="V311:Y311"/>
    <mergeCell ref="D309:G309"/>
    <mergeCell ref="D310:G310"/>
    <mergeCell ref="J312:M312"/>
    <mergeCell ref="P312:S312"/>
    <mergeCell ref="D313:G313"/>
    <mergeCell ref="J313:M313"/>
    <mergeCell ref="P313:S313"/>
    <mergeCell ref="Q298:AB298"/>
    <mergeCell ref="Q304:AB304"/>
    <mergeCell ref="D308:G308"/>
    <mergeCell ref="E470:H470"/>
    <mergeCell ref="E471:H471"/>
    <mergeCell ref="E472:H472"/>
    <mergeCell ref="E473:H473"/>
    <mergeCell ref="E474:H474"/>
    <mergeCell ref="E475:H475"/>
    <mergeCell ref="E478:I478"/>
    <mergeCell ref="K478:T478"/>
    <mergeCell ref="V478:Z478"/>
    <mergeCell ref="E479:I479"/>
    <mergeCell ref="K479:T479"/>
    <mergeCell ref="V479:Y479"/>
    <mergeCell ref="E480:I480"/>
    <mergeCell ref="K480:T480"/>
    <mergeCell ref="V480:Y480"/>
    <mergeCell ref="E481:I481"/>
    <mergeCell ref="K481:T481"/>
    <mergeCell ref="V481:Y481"/>
    <mergeCell ref="E486:Z487"/>
    <mergeCell ref="E489:Z490"/>
    <mergeCell ref="E482:I482"/>
    <mergeCell ref="K482:T482"/>
    <mergeCell ref="V482:Y482"/>
    <mergeCell ref="E483:I483"/>
    <mergeCell ref="K483:T483"/>
    <mergeCell ref="V483:Y483"/>
    <mergeCell ref="E484:I484"/>
    <mergeCell ref="K484:T484"/>
    <mergeCell ref="V484:Y484"/>
  </mergeCells>
  <phoneticPr fontId="2"/>
  <hyperlinks>
    <hyperlink ref="O1:R1" location="作業メニュー!A1" display="作業メニュー" xr:uid="{00000000-0004-0000-0400-000000000000}"/>
    <hyperlink ref="AE35" location="値一覧項目!A1" display="メンテナンスより、" xr:uid="{00000000-0004-0000-0400-000001000000}"/>
    <hyperlink ref="AE35:AH35" location="値一覧項目!A1" display="メンテナンスより、" xr:uid="{00000000-0004-0000-0400-000002000000}"/>
    <hyperlink ref="AG63" location="値一覧項目!A1" display="メンテナンスより、" xr:uid="{00000000-0004-0000-0400-000003000000}"/>
    <hyperlink ref="AG63:AJ63" location="値一覧項目!A1" display="メンテナンスより、" xr:uid="{00000000-0004-0000-0400-000004000000}"/>
    <hyperlink ref="AG5" location="値一覧項目!A1" display="メンテナンスより、" xr:uid="{00000000-0004-0000-0400-000005000000}"/>
    <hyperlink ref="AG5:AJ5" location="値一覧項目!A1" display="メンテナンスより、" xr:uid="{00000000-0004-0000-0400-000006000000}"/>
    <hyperlink ref="AG5:AK5" location="主要用途!A1" display="メンテナンスより、" xr:uid="{00000000-0004-0000-0400-000007000000}"/>
    <hyperlink ref="AG95" location="値一覧項目!A1" display="メンテナンスより、" xr:uid="{00000000-0004-0000-0400-000008000000}"/>
    <hyperlink ref="AG95:AJ95" location="値一覧項目!A1" display="メンテナンスより、" xr:uid="{00000000-0004-0000-0400-000009000000}"/>
    <hyperlink ref="AG95:AK95" location="主要用途!A1" display="メンテナンスより、" xr:uid="{00000000-0004-0000-0400-00000A000000}"/>
    <hyperlink ref="AE280" location="値一覧項目!A1" display="メンテナンスより、" xr:uid="{00000000-0004-0000-0400-00000B000000}"/>
    <hyperlink ref="AE280:AH280" location="値一覧項目!A1" display="メンテナンスより、" xr:uid="{00000000-0004-0000-0400-00000C000000}"/>
    <hyperlink ref="AG309" location="値一覧項目!A1" display="メンテナンスより、" xr:uid="{00000000-0004-0000-0400-00000D000000}"/>
    <hyperlink ref="AG309:AJ309" location="値一覧項目!A1" display="メンテナンスより、" xr:uid="{00000000-0004-0000-0400-00000E000000}"/>
    <hyperlink ref="AG250" location="値一覧項目!A1" display="メンテナンスより、" xr:uid="{00000000-0004-0000-0400-00000F000000}"/>
    <hyperlink ref="AG250:AJ250" location="値一覧項目!A1" display="メンテナンスより、" xr:uid="{00000000-0004-0000-0400-000010000000}"/>
    <hyperlink ref="AG250:AK250" location="主要用途!A1" display="メンテナンスより、" xr:uid="{00000000-0004-0000-0400-000011000000}"/>
    <hyperlink ref="AG341" location="値一覧項目!A1" display="メンテナンスより、" xr:uid="{00000000-0004-0000-0400-000012000000}"/>
    <hyperlink ref="AG341:AJ341" location="値一覧項目!A1" display="メンテナンスより、" xr:uid="{00000000-0004-0000-0400-000013000000}"/>
    <hyperlink ref="AG341:AK341" location="主要用途!A1" display="メンテナンスより、" xr:uid="{00000000-0004-0000-0400-000014000000}"/>
    <hyperlink ref="W1:Y1" location="'建築物別概要（追加）入力'!A256" display="'建築物別概要（追加）入力'!A256" xr:uid="{00000000-0004-0000-0400-000015000000}"/>
  </hyperlinks>
  <pageMargins left="0.55118110236220474" right="0.43307086614173229" top="0.23622047244094491" bottom="0.11811023622047245" header="0.62992125984251968" footer="0.51181102362204722"/>
  <pageSetup paperSize="8" scale="99" orientation="landscape" r:id="rId1"/>
  <headerFooter alignWithMargins="0"/>
  <rowBreaks count="1" manualBreakCount="1">
    <brk id="3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80061" r:id="rId4" name="Drp118">
              <controlPr defaultSize="0" autoLine="0" autoPict="0">
                <anchor moveWithCells="1" sizeWithCells="1">
                  <from>
                    <xdr:col>1</xdr:col>
                    <xdr:colOff>1981200</xdr:colOff>
                    <xdr:row>4</xdr:row>
                    <xdr:rowOff>9525</xdr:rowOff>
                  </from>
                  <to>
                    <xdr:col>6</xdr:col>
                    <xdr:colOff>209550</xdr:colOff>
                    <xdr:row>4</xdr:row>
                    <xdr:rowOff>200025</xdr:rowOff>
                  </to>
                </anchor>
              </controlPr>
            </control>
          </mc:Choice>
        </mc:AlternateContent>
        <mc:AlternateContent xmlns:mc="http://schemas.openxmlformats.org/markup-compatibility/2006">
          <mc:Choice Requires="x14">
            <control shapeId="80062" r:id="rId5" name="Drop Down 190">
              <controlPr defaultSize="0" autoLine="0" autoPict="0">
                <anchor moveWithCells="1" sizeWithCells="1">
                  <from>
                    <xdr:col>1</xdr:col>
                    <xdr:colOff>1981200</xdr:colOff>
                    <xdr:row>5</xdr:row>
                    <xdr:rowOff>9525</xdr:rowOff>
                  </from>
                  <to>
                    <xdr:col>6</xdr:col>
                    <xdr:colOff>209550</xdr:colOff>
                    <xdr:row>5</xdr:row>
                    <xdr:rowOff>200025</xdr:rowOff>
                  </to>
                </anchor>
              </controlPr>
            </control>
          </mc:Choice>
        </mc:AlternateContent>
        <mc:AlternateContent xmlns:mc="http://schemas.openxmlformats.org/markup-compatibility/2006">
          <mc:Choice Requires="x14">
            <control shapeId="80063" r:id="rId6" name="Drop Down 191">
              <controlPr defaultSize="0" autoLine="0" autoPict="0">
                <anchor moveWithCells="1" sizeWithCells="1">
                  <from>
                    <xdr:col>1</xdr:col>
                    <xdr:colOff>1981200</xdr:colOff>
                    <xdr:row>6</xdr:row>
                    <xdr:rowOff>9525</xdr:rowOff>
                  </from>
                  <to>
                    <xdr:col>6</xdr:col>
                    <xdr:colOff>209550</xdr:colOff>
                    <xdr:row>6</xdr:row>
                    <xdr:rowOff>200025</xdr:rowOff>
                  </to>
                </anchor>
              </controlPr>
            </control>
          </mc:Choice>
        </mc:AlternateContent>
        <mc:AlternateContent xmlns:mc="http://schemas.openxmlformats.org/markup-compatibility/2006">
          <mc:Choice Requires="x14">
            <control shapeId="80064" r:id="rId7" name="Check Box 192">
              <controlPr defaultSize="0" autoFill="0" autoLine="0" autoPict="0">
                <anchor moveWithCells="1" sizeWithCells="1">
                  <from>
                    <xdr:col>1</xdr:col>
                    <xdr:colOff>1981200</xdr:colOff>
                    <xdr:row>8</xdr:row>
                    <xdr:rowOff>9525</xdr:rowOff>
                  </from>
                  <to>
                    <xdr:col>3</xdr:col>
                    <xdr:colOff>76200</xdr:colOff>
                    <xdr:row>9</xdr:row>
                    <xdr:rowOff>0</xdr:rowOff>
                  </to>
                </anchor>
              </controlPr>
            </control>
          </mc:Choice>
        </mc:AlternateContent>
        <mc:AlternateContent xmlns:mc="http://schemas.openxmlformats.org/markup-compatibility/2006">
          <mc:Choice Requires="x14">
            <control shapeId="80065" r:id="rId8" name="Check Box 193">
              <controlPr defaultSize="0" autoFill="0" autoLine="0" autoPict="0">
                <anchor moveWithCells="1" sizeWithCells="1">
                  <from>
                    <xdr:col>4</xdr:col>
                    <xdr:colOff>209550</xdr:colOff>
                    <xdr:row>8</xdr:row>
                    <xdr:rowOff>9525</xdr:rowOff>
                  </from>
                  <to>
                    <xdr:col>6</xdr:col>
                    <xdr:colOff>76200</xdr:colOff>
                    <xdr:row>9</xdr:row>
                    <xdr:rowOff>0</xdr:rowOff>
                  </to>
                </anchor>
              </controlPr>
            </control>
          </mc:Choice>
        </mc:AlternateContent>
        <mc:AlternateContent xmlns:mc="http://schemas.openxmlformats.org/markup-compatibility/2006">
          <mc:Choice Requires="x14">
            <control shapeId="80066" r:id="rId9" name="Check Box 194">
              <controlPr defaultSize="0" autoFill="0" autoLine="0" autoPict="0">
                <anchor moveWithCells="1" sizeWithCells="1">
                  <from>
                    <xdr:col>7</xdr:col>
                    <xdr:colOff>209550</xdr:colOff>
                    <xdr:row>8</xdr:row>
                    <xdr:rowOff>9525</xdr:rowOff>
                  </from>
                  <to>
                    <xdr:col>9</xdr:col>
                    <xdr:colOff>76200</xdr:colOff>
                    <xdr:row>9</xdr:row>
                    <xdr:rowOff>0</xdr:rowOff>
                  </to>
                </anchor>
              </controlPr>
            </control>
          </mc:Choice>
        </mc:AlternateContent>
        <mc:AlternateContent xmlns:mc="http://schemas.openxmlformats.org/markup-compatibility/2006">
          <mc:Choice Requires="x14">
            <control shapeId="80067" r:id="rId10" name="Check Box 195">
              <controlPr defaultSize="0" autoFill="0" autoLine="0" autoPict="0">
                <anchor moveWithCells="1" sizeWithCells="1">
                  <from>
                    <xdr:col>10</xdr:col>
                    <xdr:colOff>190500</xdr:colOff>
                    <xdr:row>8</xdr:row>
                    <xdr:rowOff>0</xdr:rowOff>
                  </from>
                  <to>
                    <xdr:col>12</xdr:col>
                    <xdr:colOff>57150</xdr:colOff>
                    <xdr:row>9</xdr:row>
                    <xdr:rowOff>0</xdr:rowOff>
                  </to>
                </anchor>
              </controlPr>
            </control>
          </mc:Choice>
        </mc:AlternateContent>
        <mc:AlternateContent xmlns:mc="http://schemas.openxmlformats.org/markup-compatibility/2006">
          <mc:Choice Requires="x14">
            <control shapeId="80068" r:id="rId11" name="Check Box 196">
              <controlPr defaultSize="0" autoFill="0" autoLine="0" autoPict="0">
                <anchor moveWithCells="1" sizeWithCells="1">
                  <from>
                    <xdr:col>13</xdr:col>
                    <xdr:colOff>209550</xdr:colOff>
                    <xdr:row>8</xdr:row>
                    <xdr:rowOff>9525</xdr:rowOff>
                  </from>
                  <to>
                    <xdr:col>15</xdr:col>
                    <xdr:colOff>76200</xdr:colOff>
                    <xdr:row>9</xdr:row>
                    <xdr:rowOff>0</xdr:rowOff>
                  </to>
                </anchor>
              </controlPr>
            </control>
          </mc:Choice>
        </mc:AlternateContent>
        <mc:AlternateContent xmlns:mc="http://schemas.openxmlformats.org/markup-compatibility/2006">
          <mc:Choice Requires="x14">
            <control shapeId="80069" r:id="rId12" name="Check Box 197">
              <controlPr defaultSize="0" autoFill="0" autoLine="0" autoPict="0">
                <anchor moveWithCells="1" sizeWithCells="1">
                  <from>
                    <xdr:col>17</xdr:col>
                    <xdr:colOff>209550</xdr:colOff>
                    <xdr:row>8</xdr:row>
                    <xdr:rowOff>9525</xdr:rowOff>
                  </from>
                  <to>
                    <xdr:col>19</xdr:col>
                    <xdr:colOff>76200</xdr:colOff>
                    <xdr:row>9</xdr:row>
                    <xdr:rowOff>0</xdr:rowOff>
                  </to>
                </anchor>
              </controlPr>
            </control>
          </mc:Choice>
        </mc:AlternateContent>
        <mc:AlternateContent xmlns:mc="http://schemas.openxmlformats.org/markup-compatibility/2006">
          <mc:Choice Requires="x14">
            <control shapeId="80070" r:id="rId13" name="Check Box 198">
              <controlPr defaultSize="0" autoFill="0" autoLine="0" autoPict="0">
                <anchor moveWithCells="1" sizeWithCells="1">
                  <from>
                    <xdr:col>22</xdr:col>
                    <xdr:colOff>190500</xdr:colOff>
                    <xdr:row>8</xdr:row>
                    <xdr:rowOff>9525</xdr:rowOff>
                  </from>
                  <to>
                    <xdr:col>24</xdr:col>
                    <xdr:colOff>57150</xdr:colOff>
                    <xdr:row>9</xdr:row>
                    <xdr:rowOff>0</xdr:rowOff>
                  </to>
                </anchor>
              </controlPr>
            </control>
          </mc:Choice>
        </mc:AlternateContent>
        <mc:AlternateContent xmlns:mc="http://schemas.openxmlformats.org/markup-compatibility/2006">
          <mc:Choice Requires="x14">
            <control shapeId="80071" r:id="rId14" name="Drop Down 199">
              <controlPr defaultSize="0" autoLine="0" autoPict="0">
                <anchor moveWithCells="1" sizeWithCells="1">
                  <from>
                    <xdr:col>2</xdr:col>
                    <xdr:colOff>209550</xdr:colOff>
                    <xdr:row>10</xdr:row>
                    <xdr:rowOff>19050</xdr:rowOff>
                  </from>
                  <to>
                    <xdr:col>12</xdr:col>
                    <xdr:colOff>180975</xdr:colOff>
                    <xdr:row>10</xdr:row>
                    <xdr:rowOff>200025</xdr:rowOff>
                  </to>
                </anchor>
              </controlPr>
            </control>
          </mc:Choice>
        </mc:AlternateContent>
        <mc:AlternateContent xmlns:mc="http://schemas.openxmlformats.org/markup-compatibility/2006">
          <mc:Choice Requires="x14">
            <control shapeId="80072" r:id="rId15" name="Drop Down 200">
              <controlPr defaultSize="0" autoLine="0" autoPict="0">
                <anchor moveWithCells="1" sizeWithCells="1">
                  <from>
                    <xdr:col>16</xdr:col>
                    <xdr:colOff>209550</xdr:colOff>
                    <xdr:row>10</xdr:row>
                    <xdr:rowOff>19050</xdr:rowOff>
                  </from>
                  <to>
                    <xdr:col>26</xdr:col>
                    <xdr:colOff>180975</xdr:colOff>
                    <xdr:row>10</xdr:row>
                    <xdr:rowOff>200025</xdr:rowOff>
                  </to>
                </anchor>
              </controlPr>
            </control>
          </mc:Choice>
        </mc:AlternateContent>
        <mc:AlternateContent xmlns:mc="http://schemas.openxmlformats.org/markup-compatibility/2006">
          <mc:Choice Requires="x14">
            <control shapeId="80073" r:id="rId16" name="Drop Down 201">
              <controlPr defaultSize="0" autoLine="0" autoPict="0">
                <anchor moveWithCells="1" sizeWithCells="1">
                  <from>
                    <xdr:col>2</xdr:col>
                    <xdr:colOff>209550</xdr:colOff>
                    <xdr:row>33</xdr:row>
                    <xdr:rowOff>19050</xdr:rowOff>
                  </from>
                  <to>
                    <xdr:col>7</xdr:col>
                    <xdr:colOff>0</xdr:colOff>
                    <xdr:row>33</xdr:row>
                    <xdr:rowOff>209550</xdr:rowOff>
                  </to>
                </anchor>
              </controlPr>
            </control>
          </mc:Choice>
        </mc:AlternateContent>
        <mc:AlternateContent xmlns:mc="http://schemas.openxmlformats.org/markup-compatibility/2006">
          <mc:Choice Requires="x14">
            <control shapeId="80074" r:id="rId17" name="Drop Down 202">
              <controlPr defaultSize="0" autoLine="0" autoPict="0">
                <anchor moveWithCells="1" sizeWithCells="1">
                  <from>
                    <xdr:col>2</xdr:col>
                    <xdr:colOff>209550</xdr:colOff>
                    <xdr:row>34</xdr:row>
                    <xdr:rowOff>19050</xdr:rowOff>
                  </from>
                  <to>
                    <xdr:col>7</xdr:col>
                    <xdr:colOff>0</xdr:colOff>
                    <xdr:row>34</xdr:row>
                    <xdr:rowOff>209550</xdr:rowOff>
                  </to>
                </anchor>
              </controlPr>
            </control>
          </mc:Choice>
        </mc:AlternateContent>
        <mc:AlternateContent xmlns:mc="http://schemas.openxmlformats.org/markup-compatibility/2006">
          <mc:Choice Requires="x14">
            <control shapeId="80075" r:id="rId18" name="Drop Down 203">
              <controlPr defaultSize="0" autoLine="0" autoPict="0">
                <anchor moveWithCells="1" sizeWithCells="1">
                  <from>
                    <xdr:col>2</xdr:col>
                    <xdr:colOff>209550</xdr:colOff>
                    <xdr:row>35</xdr:row>
                    <xdr:rowOff>19050</xdr:rowOff>
                  </from>
                  <to>
                    <xdr:col>7</xdr:col>
                    <xdr:colOff>0</xdr:colOff>
                    <xdr:row>35</xdr:row>
                    <xdr:rowOff>209550</xdr:rowOff>
                  </to>
                </anchor>
              </controlPr>
            </control>
          </mc:Choice>
        </mc:AlternateContent>
        <mc:AlternateContent xmlns:mc="http://schemas.openxmlformats.org/markup-compatibility/2006">
          <mc:Choice Requires="x14">
            <control shapeId="80076" r:id="rId19" name="Drop Down 204">
              <controlPr defaultSize="0" autoLine="0" autoPict="0">
                <anchor moveWithCells="1" sizeWithCells="1">
                  <from>
                    <xdr:col>2</xdr:col>
                    <xdr:colOff>209550</xdr:colOff>
                    <xdr:row>36</xdr:row>
                    <xdr:rowOff>19050</xdr:rowOff>
                  </from>
                  <to>
                    <xdr:col>7</xdr:col>
                    <xdr:colOff>0</xdr:colOff>
                    <xdr:row>36</xdr:row>
                    <xdr:rowOff>209550</xdr:rowOff>
                  </to>
                </anchor>
              </controlPr>
            </control>
          </mc:Choice>
        </mc:AlternateContent>
        <mc:AlternateContent xmlns:mc="http://schemas.openxmlformats.org/markup-compatibility/2006">
          <mc:Choice Requires="x14">
            <control shapeId="80077" r:id="rId20" name="Check Box 205">
              <controlPr defaultSize="0" autoFill="0" autoLine="0" autoPict="0">
                <anchor moveWithCells="1" sizeWithCells="1">
                  <from>
                    <xdr:col>18</xdr:col>
                    <xdr:colOff>209550</xdr:colOff>
                    <xdr:row>46</xdr:row>
                    <xdr:rowOff>9525</xdr:rowOff>
                  </from>
                  <to>
                    <xdr:col>20</xdr:col>
                    <xdr:colOff>76200</xdr:colOff>
                    <xdr:row>47</xdr:row>
                    <xdr:rowOff>9525</xdr:rowOff>
                  </to>
                </anchor>
              </controlPr>
            </control>
          </mc:Choice>
        </mc:AlternateContent>
        <mc:AlternateContent xmlns:mc="http://schemas.openxmlformats.org/markup-compatibility/2006">
          <mc:Choice Requires="x14">
            <control shapeId="80078" r:id="rId21" name="Check Box 206">
              <controlPr defaultSize="0" autoFill="0" autoLine="0" autoPict="0">
                <anchor moveWithCells="1" sizeWithCells="1">
                  <from>
                    <xdr:col>21</xdr:col>
                    <xdr:colOff>209550</xdr:colOff>
                    <xdr:row>46</xdr:row>
                    <xdr:rowOff>28575</xdr:rowOff>
                  </from>
                  <to>
                    <xdr:col>23</xdr:col>
                    <xdr:colOff>76200</xdr:colOff>
                    <xdr:row>47</xdr:row>
                    <xdr:rowOff>9525</xdr:rowOff>
                  </to>
                </anchor>
              </controlPr>
            </control>
          </mc:Choice>
        </mc:AlternateContent>
        <mc:AlternateContent xmlns:mc="http://schemas.openxmlformats.org/markup-compatibility/2006">
          <mc:Choice Requires="x14">
            <control shapeId="80079" r:id="rId22" name="Drop Down 207">
              <controlPr defaultSize="0" autoLine="0" autoPict="0">
                <anchor moveWithCells="1" sizeWithCells="1">
                  <from>
                    <xdr:col>2</xdr:col>
                    <xdr:colOff>209550</xdr:colOff>
                    <xdr:row>61</xdr:row>
                    <xdr:rowOff>19050</xdr:rowOff>
                  </from>
                  <to>
                    <xdr:col>7</xdr:col>
                    <xdr:colOff>0</xdr:colOff>
                    <xdr:row>62</xdr:row>
                    <xdr:rowOff>0</xdr:rowOff>
                  </to>
                </anchor>
              </controlPr>
            </control>
          </mc:Choice>
        </mc:AlternateContent>
        <mc:AlternateContent xmlns:mc="http://schemas.openxmlformats.org/markup-compatibility/2006">
          <mc:Choice Requires="x14">
            <control shapeId="80080" r:id="rId23" name="Drop Down 208">
              <controlPr defaultSize="0" autoLine="0" autoPict="0">
                <anchor moveWithCells="1" sizeWithCells="1">
                  <from>
                    <xdr:col>2</xdr:col>
                    <xdr:colOff>209550</xdr:colOff>
                    <xdr:row>62</xdr:row>
                    <xdr:rowOff>28575</xdr:rowOff>
                  </from>
                  <to>
                    <xdr:col>7</xdr:col>
                    <xdr:colOff>0</xdr:colOff>
                    <xdr:row>63</xdr:row>
                    <xdr:rowOff>0</xdr:rowOff>
                  </to>
                </anchor>
              </controlPr>
            </control>
          </mc:Choice>
        </mc:AlternateContent>
        <mc:AlternateContent xmlns:mc="http://schemas.openxmlformats.org/markup-compatibility/2006">
          <mc:Choice Requires="x14">
            <control shapeId="80081" r:id="rId24" name="Drop Down 209">
              <controlPr defaultSize="0" autoLine="0" autoPict="0">
                <anchor moveWithCells="1" sizeWithCells="1">
                  <from>
                    <xdr:col>2</xdr:col>
                    <xdr:colOff>209550</xdr:colOff>
                    <xdr:row>63</xdr:row>
                    <xdr:rowOff>28575</xdr:rowOff>
                  </from>
                  <to>
                    <xdr:col>7</xdr:col>
                    <xdr:colOff>0</xdr:colOff>
                    <xdr:row>63</xdr:row>
                    <xdr:rowOff>209550</xdr:rowOff>
                  </to>
                </anchor>
              </controlPr>
            </control>
          </mc:Choice>
        </mc:AlternateContent>
        <mc:AlternateContent xmlns:mc="http://schemas.openxmlformats.org/markup-compatibility/2006">
          <mc:Choice Requires="x14">
            <control shapeId="80082" r:id="rId25" name="Drop Down 210">
              <controlPr defaultSize="0" autoLine="0" autoPict="0">
                <anchor moveWithCells="1" sizeWithCells="1">
                  <from>
                    <xdr:col>2</xdr:col>
                    <xdr:colOff>209550</xdr:colOff>
                    <xdr:row>64</xdr:row>
                    <xdr:rowOff>28575</xdr:rowOff>
                  </from>
                  <to>
                    <xdr:col>7</xdr:col>
                    <xdr:colOff>0</xdr:colOff>
                    <xdr:row>64</xdr:row>
                    <xdr:rowOff>209550</xdr:rowOff>
                  </to>
                </anchor>
              </controlPr>
            </control>
          </mc:Choice>
        </mc:AlternateContent>
        <mc:AlternateContent xmlns:mc="http://schemas.openxmlformats.org/markup-compatibility/2006">
          <mc:Choice Requires="x14">
            <control shapeId="80083" r:id="rId26" name="Drop Down 211">
              <controlPr defaultSize="0" autoLine="0" autoPict="0">
                <anchor moveWithCells="1" sizeWithCells="1">
                  <from>
                    <xdr:col>2</xdr:col>
                    <xdr:colOff>209550</xdr:colOff>
                    <xdr:row>65</xdr:row>
                    <xdr:rowOff>28575</xdr:rowOff>
                  </from>
                  <to>
                    <xdr:col>7</xdr:col>
                    <xdr:colOff>0</xdr:colOff>
                    <xdr:row>65</xdr:row>
                    <xdr:rowOff>209550</xdr:rowOff>
                  </to>
                </anchor>
              </controlPr>
            </control>
          </mc:Choice>
        </mc:AlternateContent>
        <mc:AlternateContent xmlns:mc="http://schemas.openxmlformats.org/markup-compatibility/2006">
          <mc:Choice Requires="x14">
            <control shapeId="80084" r:id="rId27" name="Drop Down 212">
              <controlPr defaultSize="0" autoLine="0" autoPict="0">
                <anchor moveWithCells="1" sizeWithCells="1">
                  <from>
                    <xdr:col>2</xdr:col>
                    <xdr:colOff>209550</xdr:colOff>
                    <xdr:row>66</xdr:row>
                    <xdr:rowOff>28575</xdr:rowOff>
                  </from>
                  <to>
                    <xdr:col>7</xdr:col>
                    <xdr:colOff>0</xdr:colOff>
                    <xdr:row>66</xdr:row>
                    <xdr:rowOff>209550</xdr:rowOff>
                  </to>
                </anchor>
              </controlPr>
            </control>
          </mc:Choice>
        </mc:AlternateContent>
        <mc:AlternateContent xmlns:mc="http://schemas.openxmlformats.org/markup-compatibility/2006">
          <mc:Choice Requires="x14">
            <control shapeId="80085" r:id="rId28" name="Drop Down 213">
              <controlPr defaultSize="0" autoLine="0" autoPict="0">
                <anchor moveWithCells="1" sizeWithCells="1">
                  <from>
                    <xdr:col>3</xdr:col>
                    <xdr:colOff>209550</xdr:colOff>
                    <xdr:row>93</xdr:row>
                    <xdr:rowOff>28575</xdr:rowOff>
                  </from>
                  <to>
                    <xdr:col>8</xdr:col>
                    <xdr:colOff>209550</xdr:colOff>
                    <xdr:row>94</xdr:row>
                    <xdr:rowOff>9525</xdr:rowOff>
                  </to>
                </anchor>
              </controlPr>
            </control>
          </mc:Choice>
        </mc:AlternateContent>
        <mc:AlternateContent xmlns:mc="http://schemas.openxmlformats.org/markup-compatibility/2006">
          <mc:Choice Requires="x14">
            <control shapeId="80086" r:id="rId29" name="Drop Down 214">
              <controlPr defaultSize="0" autoLine="0" autoPict="0">
                <anchor moveWithCells="1" sizeWithCells="1">
                  <from>
                    <xdr:col>3</xdr:col>
                    <xdr:colOff>209550</xdr:colOff>
                    <xdr:row>94</xdr:row>
                    <xdr:rowOff>28575</xdr:rowOff>
                  </from>
                  <to>
                    <xdr:col>8</xdr:col>
                    <xdr:colOff>209550</xdr:colOff>
                    <xdr:row>95</xdr:row>
                    <xdr:rowOff>9525</xdr:rowOff>
                  </to>
                </anchor>
              </controlPr>
            </control>
          </mc:Choice>
        </mc:AlternateContent>
        <mc:AlternateContent xmlns:mc="http://schemas.openxmlformats.org/markup-compatibility/2006">
          <mc:Choice Requires="x14">
            <control shapeId="80087" r:id="rId30" name="Drop Down 215">
              <controlPr defaultSize="0" autoLine="0" autoPict="0">
                <anchor moveWithCells="1" sizeWithCells="1">
                  <from>
                    <xdr:col>3</xdr:col>
                    <xdr:colOff>209550</xdr:colOff>
                    <xdr:row>95</xdr:row>
                    <xdr:rowOff>28575</xdr:rowOff>
                  </from>
                  <to>
                    <xdr:col>8</xdr:col>
                    <xdr:colOff>209550</xdr:colOff>
                    <xdr:row>96</xdr:row>
                    <xdr:rowOff>9525</xdr:rowOff>
                  </to>
                </anchor>
              </controlPr>
            </control>
          </mc:Choice>
        </mc:AlternateContent>
        <mc:AlternateContent xmlns:mc="http://schemas.openxmlformats.org/markup-compatibility/2006">
          <mc:Choice Requires="x14">
            <control shapeId="80088" r:id="rId31" name="Drop Down 216">
              <controlPr defaultSize="0" autoLine="0" autoPict="0">
                <anchor moveWithCells="1" sizeWithCells="1">
                  <from>
                    <xdr:col>3</xdr:col>
                    <xdr:colOff>209550</xdr:colOff>
                    <xdr:row>96</xdr:row>
                    <xdr:rowOff>38100</xdr:rowOff>
                  </from>
                  <to>
                    <xdr:col>8</xdr:col>
                    <xdr:colOff>209550</xdr:colOff>
                    <xdr:row>97</xdr:row>
                    <xdr:rowOff>9525</xdr:rowOff>
                  </to>
                </anchor>
              </controlPr>
            </control>
          </mc:Choice>
        </mc:AlternateContent>
        <mc:AlternateContent xmlns:mc="http://schemas.openxmlformats.org/markup-compatibility/2006">
          <mc:Choice Requires="x14">
            <control shapeId="80089" r:id="rId32" name="Drop Down 217">
              <controlPr defaultSize="0" autoLine="0" autoPict="0">
                <anchor moveWithCells="1" sizeWithCells="1">
                  <from>
                    <xdr:col>3</xdr:col>
                    <xdr:colOff>209550</xdr:colOff>
                    <xdr:row>97</xdr:row>
                    <xdr:rowOff>38100</xdr:rowOff>
                  </from>
                  <to>
                    <xdr:col>8</xdr:col>
                    <xdr:colOff>209550</xdr:colOff>
                    <xdr:row>98</xdr:row>
                    <xdr:rowOff>9525</xdr:rowOff>
                  </to>
                </anchor>
              </controlPr>
            </control>
          </mc:Choice>
        </mc:AlternateContent>
        <mc:AlternateContent xmlns:mc="http://schemas.openxmlformats.org/markup-compatibility/2006">
          <mc:Choice Requires="x14">
            <control shapeId="80090" r:id="rId33" name="Drop Down 218">
              <controlPr defaultSize="0" autoLine="0" autoPict="0">
                <anchor moveWithCells="1" sizeWithCells="1">
                  <from>
                    <xdr:col>3</xdr:col>
                    <xdr:colOff>209550</xdr:colOff>
                    <xdr:row>98</xdr:row>
                    <xdr:rowOff>38100</xdr:rowOff>
                  </from>
                  <to>
                    <xdr:col>8</xdr:col>
                    <xdr:colOff>209550</xdr:colOff>
                    <xdr:row>99</xdr:row>
                    <xdr:rowOff>9525</xdr:rowOff>
                  </to>
                </anchor>
              </controlPr>
            </control>
          </mc:Choice>
        </mc:AlternateContent>
        <mc:AlternateContent xmlns:mc="http://schemas.openxmlformats.org/markup-compatibility/2006">
          <mc:Choice Requires="x14">
            <control shapeId="80091" r:id="rId34" name="Drop Down 219">
              <controlPr defaultSize="0" autoLine="0" autoPict="0">
                <anchor moveWithCells="1" sizeWithCells="1">
                  <from>
                    <xdr:col>3</xdr:col>
                    <xdr:colOff>209550</xdr:colOff>
                    <xdr:row>116</xdr:row>
                    <xdr:rowOff>38100</xdr:rowOff>
                  </from>
                  <to>
                    <xdr:col>8</xdr:col>
                    <xdr:colOff>209550</xdr:colOff>
                    <xdr:row>117</xdr:row>
                    <xdr:rowOff>9525</xdr:rowOff>
                  </to>
                </anchor>
              </controlPr>
            </control>
          </mc:Choice>
        </mc:AlternateContent>
        <mc:AlternateContent xmlns:mc="http://schemas.openxmlformats.org/markup-compatibility/2006">
          <mc:Choice Requires="x14">
            <control shapeId="80092" r:id="rId35" name="Drop Down 220">
              <controlPr defaultSize="0" autoLine="0" autoPict="0">
                <anchor moveWithCells="1" sizeWithCells="1">
                  <from>
                    <xdr:col>3</xdr:col>
                    <xdr:colOff>209550</xdr:colOff>
                    <xdr:row>117</xdr:row>
                    <xdr:rowOff>38100</xdr:rowOff>
                  </from>
                  <to>
                    <xdr:col>8</xdr:col>
                    <xdr:colOff>209550</xdr:colOff>
                    <xdr:row>118</xdr:row>
                    <xdr:rowOff>9525</xdr:rowOff>
                  </to>
                </anchor>
              </controlPr>
            </control>
          </mc:Choice>
        </mc:AlternateContent>
        <mc:AlternateContent xmlns:mc="http://schemas.openxmlformats.org/markup-compatibility/2006">
          <mc:Choice Requires="x14">
            <control shapeId="80093" r:id="rId36" name="Drop Down 221">
              <controlPr defaultSize="0" autoLine="0" autoPict="0">
                <anchor moveWithCells="1" sizeWithCells="1">
                  <from>
                    <xdr:col>3</xdr:col>
                    <xdr:colOff>209550</xdr:colOff>
                    <xdr:row>118</xdr:row>
                    <xdr:rowOff>38100</xdr:rowOff>
                  </from>
                  <to>
                    <xdr:col>8</xdr:col>
                    <xdr:colOff>209550</xdr:colOff>
                    <xdr:row>119</xdr:row>
                    <xdr:rowOff>9525</xdr:rowOff>
                  </to>
                </anchor>
              </controlPr>
            </control>
          </mc:Choice>
        </mc:AlternateContent>
        <mc:AlternateContent xmlns:mc="http://schemas.openxmlformats.org/markup-compatibility/2006">
          <mc:Choice Requires="x14">
            <control shapeId="80094" r:id="rId37" name="Drop Down 222">
              <controlPr defaultSize="0" autoLine="0" autoPict="0">
                <anchor moveWithCells="1" sizeWithCells="1">
                  <from>
                    <xdr:col>3</xdr:col>
                    <xdr:colOff>209550</xdr:colOff>
                    <xdr:row>119</xdr:row>
                    <xdr:rowOff>38100</xdr:rowOff>
                  </from>
                  <to>
                    <xdr:col>8</xdr:col>
                    <xdr:colOff>209550</xdr:colOff>
                    <xdr:row>120</xdr:row>
                    <xdr:rowOff>9525</xdr:rowOff>
                  </to>
                </anchor>
              </controlPr>
            </control>
          </mc:Choice>
        </mc:AlternateContent>
        <mc:AlternateContent xmlns:mc="http://schemas.openxmlformats.org/markup-compatibility/2006">
          <mc:Choice Requires="x14">
            <control shapeId="80095" r:id="rId38" name="Drop Down 223">
              <controlPr defaultSize="0" autoLine="0" autoPict="0">
                <anchor moveWithCells="1" sizeWithCells="1">
                  <from>
                    <xdr:col>3</xdr:col>
                    <xdr:colOff>209550</xdr:colOff>
                    <xdr:row>120</xdr:row>
                    <xdr:rowOff>38100</xdr:rowOff>
                  </from>
                  <to>
                    <xdr:col>8</xdr:col>
                    <xdr:colOff>209550</xdr:colOff>
                    <xdr:row>121</xdr:row>
                    <xdr:rowOff>9525</xdr:rowOff>
                  </to>
                </anchor>
              </controlPr>
            </control>
          </mc:Choice>
        </mc:AlternateContent>
        <mc:AlternateContent xmlns:mc="http://schemas.openxmlformats.org/markup-compatibility/2006">
          <mc:Choice Requires="x14">
            <control shapeId="80096" r:id="rId39" name="Drop Down 224">
              <controlPr defaultSize="0" autoLine="0" autoPict="0">
                <anchor moveWithCells="1" sizeWithCells="1">
                  <from>
                    <xdr:col>3</xdr:col>
                    <xdr:colOff>209550</xdr:colOff>
                    <xdr:row>121</xdr:row>
                    <xdr:rowOff>38100</xdr:rowOff>
                  </from>
                  <to>
                    <xdr:col>8</xdr:col>
                    <xdr:colOff>209550</xdr:colOff>
                    <xdr:row>122</xdr:row>
                    <xdr:rowOff>9525</xdr:rowOff>
                  </to>
                </anchor>
              </controlPr>
            </control>
          </mc:Choice>
        </mc:AlternateContent>
        <mc:AlternateContent xmlns:mc="http://schemas.openxmlformats.org/markup-compatibility/2006">
          <mc:Choice Requires="x14">
            <control shapeId="80097" r:id="rId40" name="Drop Down 225">
              <controlPr defaultSize="0" autoLine="0" autoPict="0">
                <anchor moveWithCells="1" sizeWithCells="1">
                  <from>
                    <xdr:col>3</xdr:col>
                    <xdr:colOff>209550</xdr:colOff>
                    <xdr:row>139</xdr:row>
                    <xdr:rowOff>28575</xdr:rowOff>
                  </from>
                  <to>
                    <xdr:col>8</xdr:col>
                    <xdr:colOff>209550</xdr:colOff>
                    <xdr:row>140</xdr:row>
                    <xdr:rowOff>0</xdr:rowOff>
                  </to>
                </anchor>
              </controlPr>
            </control>
          </mc:Choice>
        </mc:AlternateContent>
        <mc:AlternateContent xmlns:mc="http://schemas.openxmlformats.org/markup-compatibility/2006">
          <mc:Choice Requires="x14">
            <control shapeId="80098" r:id="rId41" name="Drop Down 226">
              <controlPr defaultSize="0" autoLine="0" autoPict="0">
                <anchor moveWithCells="1" sizeWithCells="1">
                  <from>
                    <xdr:col>3</xdr:col>
                    <xdr:colOff>209550</xdr:colOff>
                    <xdr:row>140</xdr:row>
                    <xdr:rowOff>28575</xdr:rowOff>
                  </from>
                  <to>
                    <xdr:col>8</xdr:col>
                    <xdr:colOff>209550</xdr:colOff>
                    <xdr:row>141</xdr:row>
                    <xdr:rowOff>0</xdr:rowOff>
                  </to>
                </anchor>
              </controlPr>
            </control>
          </mc:Choice>
        </mc:AlternateContent>
        <mc:AlternateContent xmlns:mc="http://schemas.openxmlformats.org/markup-compatibility/2006">
          <mc:Choice Requires="x14">
            <control shapeId="80099" r:id="rId42" name="Drop Down 227">
              <controlPr defaultSize="0" autoLine="0" autoPict="0">
                <anchor moveWithCells="1" sizeWithCells="1">
                  <from>
                    <xdr:col>3</xdr:col>
                    <xdr:colOff>209550</xdr:colOff>
                    <xdr:row>141</xdr:row>
                    <xdr:rowOff>28575</xdr:rowOff>
                  </from>
                  <to>
                    <xdr:col>8</xdr:col>
                    <xdr:colOff>209550</xdr:colOff>
                    <xdr:row>142</xdr:row>
                    <xdr:rowOff>0</xdr:rowOff>
                  </to>
                </anchor>
              </controlPr>
            </control>
          </mc:Choice>
        </mc:AlternateContent>
        <mc:AlternateContent xmlns:mc="http://schemas.openxmlformats.org/markup-compatibility/2006">
          <mc:Choice Requires="x14">
            <control shapeId="80100" r:id="rId43" name="Drop Down 228">
              <controlPr defaultSize="0" autoLine="0" autoPict="0">
                <anchor moveWithCells="1" sizeWithCells="1">
                  <from>
                    <xdr:col>3</xdr:col>
                    <xdr:colOff>209550</xdr:colOff>
                    <xdr:row>142</xdr:row>
                    <xdr:rowOff>28575</xdr:rowOff>
                  </from>
                  <to>
                    <xdr:col>8</xdr:col>
                    <xdr:colOff>209550</xdr:colOff>
                    <xdr:row>143</xdr:row>
                    <xdr:rowOff>0</xdr:rowOff>
                  </to>
                </anchor>
              </controlPr>
            </control>
          </mc:Choice>
        </mc:AlternateContent>
        <mc:AlternateContent xmlns:mc="http://schemas.openxmlformats.org/markup-compatibility/2006">
          <mc:Choice Requires="x14">
            <control shapeId="80101" r:id="rId44" name="Drop Down 229">
              <controlPr defaultSize="0" autoLine="0" autoPict="0">
                <anchor moveWithCells="1" sizeWithCells="1">
                  <from>
                    <xdr:col>3</xdr:col>
                    <xdr:colOff>209550</xdr:colOff>
                    <xdr:row>143</xdr:row>
                    <xdr:rowOff>28575</xdr:rowOff>
                  </from>
                  <to>
                    <xdr:col>8</xdr:col>
                    <xdr:colOff>209550</xdr:colOff>
                    <xdr:row>144</xdr:row>
                    <xdr:rowOff>9525</xdr:rowOff>
                  </to>
                </anchor>
              </controlPr>
            </control>
          </mc:Choice>
        </mc:AlternateContent>
        <mc:AlternateContent xmlns:mc="http://schemas.openxmlformats.org/markup-compatibility/2006">
          <mc:Choice Requires="x14">
            <control shapeId="80102" r:id="rId45" name="Drop Down 230">
              <controlPr defaultSize="0" autoLine="0" autoPict="0">
                <anchor moveWithCells="1" sizeWithCells="1">
                  <from>
                    <xdr:col>3</xdr:col>
                    <xdr:colOff>209550</xdr:colOff>
                    <xdr:row>144</xdr:row>
                    <xdr:rowOff>28575</xdr:rowOff>
                  </from>
                  <to>
                    <xdr:col>8</xdr:col>
                    <xdr:colOff>209550</xdr:colOff>
                    <xdr:row>145</xdr:row>
                    <xdr:rowOff>19050</xdr:rowOff>
                  </to>
                </anchor>
              </controlPr>
            </control>
          </mc:Choice>
        </mc:AlternateContent>
        <mc:AlternateContent xmlns:mc="http://schemas.openxmlformats.org/markup-compatibility/2006">
          <mc:Choice Requires="x14">
            <control shapeId="80103" r:id="rId46" name="Drop Down 231">
              <controlPr defaultSize="0" autoLine="0" autoPict="0">
                <anchor moveWithCells="1" sizeWithCells="1">
                  <from>
                    <xdr:col>3</xdr:col>
                    <xdr:colOff>209550</xdr:colOff>
                    <xdr:row>162</xdr:row>
                    <xdr:rowOff>19050</xdr:rowOff>
                  </from>
                  <to>
                    <xdr:col>8</xdr:col>
                    <xdr:colOff>209550</xdr:colOff>
                    <xdr:row>163</xdr:row>
                    <xdr:rowOff>0</xdr:rowOff>
                  </to>
                </anchor>
              </controlPr>
            </control>
          </mc:Choice>
        </mc:AlternateContent>
        <mc:AlternateContent xmlns:mc="http://schemas.openxmlformats.org/markup-compatibility/2006">
          <mc:Choice Requires="x14">
            <control shapeId="80104" r:id="rId47" name="Drop Down 232">
              <controlPr defaultSize="0" autoLine="0" autoPict="0">
                <anchor moveWithCells="1" sizeWithCells="1">
                  <from>
                    <xdr:col>3</xdr:col>
                    <xdr:colOff>209550</xdr:colOff>
                    <xdr:row>163</xdr:row>
                    <xdr:rowOff>19050</xdr:rowOff>
                  </from>
                  <to>
                    <xdr:col>8</xdr:col>
                    <xdr:colOff>209550</xdr:colOff>
                    <xdr:row>164</xdr:row>
                    <xdr:rowOff>0</xdr:rowOff>
                  </to>
                </anchor>
              </controlPr>
            </control>
          </mc:Choice>
        </mc:AlternateContent>
        <mc:AlternateContent xmlns:mc="http://schemas.openxmlformats.org/markup-compatibility/2006">
          <mc:Choice Requires="x14">
            <control shapeId="80105" r:id="rId48" name="Drop Down 233">
              <controlPr defaultSize="0" autoLine="0" autoPict="0">
                <anchor moveWithCells="1" sizeWithCells="1">
                  <from>
                    <xdr:col>3</xdr:col>
                    <xdr:colOff>209550</xdr:colOff>
                    <xdr:row>164</xdr:row>
                    <xdr:rowOff>19050</xdr:rowOff>
                  </from>
                  <to>
                    <xdr:col>8</xdr:col>
                    <xdr:colOff>209550</xdr:colOff>
                    <xdr:row>165</xdr:row>
                    <xdr:rowOff>0</xdr:rowOff>
                  </to>
                </anchor>
              </controlPr>
            </control>
          </mc:Choice>
        </mc:AlternateContent>
        <mc:AlternateContent xmlns:mc="http://schemas.openxmlformats.org/markup-compatibility/2006">
          <mc:Choice Requires="x14">
            <control shapeId="80106" r:id="rId49" name="Drop Down 234">
              <controlPr defaultSize="0" autoLine="0" autoPict="0">
                <anchor moveWithCells="1" sizeWithCells="1">
                  <from>
                    <xdr:col>3</xdr:col>
                    <xdr:colOff>209550</xdr:colOff>
                    <xdr:row>165</xdr:row>
                    <xdr:rowOff>19050</xdr:rowOff>
                  </from>
                  <to>
                    <xdr:col>8</xdr:col>
                    <xdr:colOff>209550</xdr:colOff>
                    <xdr:row>166</xdr:row>
                    <xdr:rowOff>0</xdr:rowOff>
                  </to>
                </anchor>
              </controlPr>
            </control>
          </mc:Choice>
        </mc:AlternateContent>
        <mc:AlternateContent xmlns:mc="http://schemas.openxmlformats.org/markup-compatibility/2006">
          <mc:Choice Requires="x14">
            <control shapeId="80107" r:id="rId50" name="Drop Down 235">
              <controlPr defaultSize="0" autoLine="0" autoPict="0">
                <anchor moveWithCells="1" sizeWithCells="1">
                  <from>
                    <xdr:col>3</xdr:col>
                    <xdr:colOff>209550</xdr:colOff>
                    <xdr:row>166</xdr:row>
                    <xdr:rowOff>19050</xdr:rowOff>
                  </from>
                  <to>
                    <xdr:col>8</xdr:col>
                    <xdr:colOff>209550</xdr:colOff>
                    <xdr:row>167</xdr:row>
                    <xdr:rowOff>9525</xdr:rowOff>
                  </to>
                </anchor>
              </controlPr>
            </control>
          </mc:Choice>
        </mc:AlternateContent>
        <mc:AlternateContent xmlns:mc="http://schemas.openxmlformats.org/markup-compatibility/2006">
          <mc:Choice Requires="x14">
            <control shapeId="80108" r:id="rId51" name="Drop Down 236">
              <controlPr defaultSize="0" autoLine="0" autoPict="0">
                <anchor moveWithCells="1" sizeWithCells="1">
                  <from>
                    <xdr:col>3</xdr:col>
                    <xdr:colOff>209550</xdr:colOff>
                    <xdr:row>167</xdr:row>
                    <xdr:rowOff>28575</xdr:rowOff>
                  </from>
                  <to>
                    <xdr:col>8</xdr:col>
                    <xdr:colOff>209550</xdr:colOff>
                    <xdr:row>168</xdr:row>
                    <xdr:rowOff>19050</xdr:rowOff>
                  </to>
                </anchor>
              </controlPr>
            </control>
          </mc:Choice>
        </mc:AlternateContent>
        <mc:AlternateContent xmlns:mc="http://schemas.openxmlformats.org/markup-compatibility/2006">
          <mc:Choice Requires="x14">
            <control shapeId="80109" r:id="rId52" name="Drop Down 237">
              <controlPr defaultSize="0" autoLine="0" autoPict="0">
                <anchor moveWithCells="1" sizeWithCells="1">
                  <from>
                    <xdr:col>3</xdr:col>
                    <xdr:colOff>209550</xdr:colOff>
                    <xdr:row>185</xdr:row>
                    <xdr:rowOff>19050</xdr:rowOff>
                  </from>
                  <to>
                    <xdr:col>8</xdr:col>
                    <xdr:colOff>209550</xdr:colOff>
                    <xdr:row>186</xdr:row>
                    <xdr:rowOff>9525</xdr:rowOff>
                  </to>
                </anchor>
              </controlPr>
            </control>
          </mc:Choice>
        </mc:AlternateContent>
        <mc:AlternateContent xmlns:mc="http://schemas.openxmlformats.org/markup-compatibility/2006">
          <mc:Choice Requires="x14">
            <control shapeId="80110" r:id="rId53" name="Drop Down 238">
              <controlPr defaultSize="0" autoLine="0" autoPict="0">
                <anchor moveWithCells="1" sizeWithCells="1">
                  <from>
                    <xdr:col>3</xdr:col>
                    <xdr:colOff>209550</xdr:colOff>
                    <xdr:row>186</xdr:row>
                    <xdr:rowOff>19050</xdr:rowOff>
                  </from>
                  <to>
                    <xdr:col>8</xdr:col>
                    <xdr:colOff>209550</xdr:colOff>
                    <xdr:row>187</xdr:row>
                    <xdr:rowOff>9525</xdr:rowOff>
                  </to>
                </anchor>
              </controlPr>
            </control>
          </mc:Choice>
        </mc:AlternateContent>
        <mc:AlternateContent xmlns:mc="http://schemas.openxmlformats.org/markup-compatibility/2006">
          <mc:Choice Requires="x14">
            <control shapeId="80111" r:id="rId54" name="Drop Down 239">
              <controlPr defaultSize="0" autoLine="0" autoPict="0">
                <anchor moveWithCells="1" sizeWithCells="1">
                  <from>
                    <xdr:col>3</xdr:col>
                    <xdr:colOff>209550</xdr:colOff>
                    <xdr:row>187</xdr:row>
                    <xdr:rowOff>28575</xdr:rowOff>
                  </from>
                  <to>
                    <xdr:col>8</xdr:col>
                    <xdr:colOff>209550</xdr:colOff>
                    <xdr:row>188</xdr:row>
                    <xdr:rowOff>19050</xdr:rowOff>
                  </to>
                </anchor>
              </controlPr>
            </control>
          </mc:Choice>
        </mc:AlternateContent>
        <mc:AlternateContent xmlns:mc="http://schemas.openxmlformats.org/markup-compatibility/2006">
          <mc:Choice Requires="x14">
            <control shapeId="80112" r:id="rId55" name="Drop Down 240">
              <controlPr defaultSize="0" autoLine="0" autoPict="0">
                <anchor moveWithCells="1" sizeWithCells="1">
                  <from>
                    <xdr:col>3</xdr:col>
                    <xdr:colOff>209550</xdr:colOff>
                    <xdr:row>188</xdr:row>
                    <xdr:rowOff>28575</xdr:rowOff>
                  </from>
                  <to>
                    <xdr:col>8</xdr:col>
                    <xdr:colOff>209550</xdr:colOff>
                    <xdr:row>189</xdr:row>
                    <xdr:rowOff>19050</xdr:rowOff>
                  </to>
                </anchor>
              </controlPr>
            </control>
          </mc:Choice>
        </mc:AlternateContent>
        <mc:AlternateContent xmlns:mc="http://schemas.openxmlformats.org/markup-compatibility/2006">
          <mc:Choice Requires="x14">
            <control shapeId="80113" r:id="rId56" name="Drop Down 241">
              <controlPr defaultSize="0" autoLine="0" autoPict="0">
                <anchor moveWithCells="1" sizeWithCells="1">
                  <from>
                    <xdr:col>3</xdr:col>
                    <xdr:colOff>209550</xdr:colOff>
                    <xdr:row>189</xdr:row>
                    <xdr:rowOff>38100</xdr:rowOff>
                  </from>
                  <to>
                    <xdr:col>8</xdr:col>
                    <xdr:colOff>209550</xdr:colOff>
                    <xdr:row>190</xdr:row>
                    <xdr:rowOff>28575</xdr:rowOff>
                  </to>
                </anchor>
              </controlPr>
            </control>
          </mc:Choice>
        </mc:AlternateContent>
        <mc:AlternateContent xmlns:mc="http://schemas.openxmlformats.org/markup-compatibility/2006">
          <mc:Choice Requires="x14">
            <control shapeId="80114" r:id="rId57" name="Drop Down 242">
              <controlPr defaultSize="0" autoLine="0" autoPict="0">
                <anchor moveWithCells="1" sizeWithCells="1">
                  <from>
                    <xdr:col>3</xdr:col>
                    <xdr:colOff>209550</xdr:colOff>
                    <xdr:row>190</xdr:row>
                    <xdr:rowOff>38100</xdr:rowOff>
                  </from>
                  <to>
                    <xdr:col>8</xdr:col>
                    <xdr:colOff>209550</xdr:colOff>
                    <xdr:row>191</xdr:row>
                    <xdr:rowOff>19050</xdr:rowOff>
                  </to>
                </anchor>
              </controlPr>
            </control>
          </mc:Choice>
        </mc:AlternateContent>
        <mc:AlternateContent xmlns:mc="http://schemas.openxmlformats.org/markup-compatibility/2006">
          <mc:Choice Requires="x14">
            <control shapeId="80115" r:id="rId58" name="Drop Down 243">
              <controlPr defaultSize="0" autoLine="0" autoPict="0">
                <anchor moveWithCells="1" sizeWithCells="1">
                  <from>
                    <xdr:col>3</xdr:col>
                    <xdr:colOff>209550</xdr:colOff>
                    <xdr:row>208</xdr:row>
                    <xdr:rowOff>19050</xdr:rowOff>
                  </from>
                  <to>
                    <xdr:col>8</xdr:col>
                    <xdr:colOff>209550</xdr:colOff>
                    <xdr:row>208</xdr:row>
                    <xdr:rowOff>219075</xdr:rowOff>
                  </to>
                </anchor>
              </controlPr>
            </control>
          </mc:Choice>
        </mc:AlternateContent>
        <mc:AlternateContent xmlns:mc="http://schemas.openxmlformats.org/markup-compatibility/2006">
          <mc:Choice Requires="x14">
            <control shapeId="80116" r:id="rId59" name="Drop Down 244">
              <controlPr defaultSize="0" autoLine="0" autoPict="0">
                <anchor moveWithCells="1" sizeWithCells="1">
                  <from>
                    <xdr:col>3</xdr:col>
                    <xdr:colOff>209550</xdr:colOff>
                    <xdr:row>209</xdr:row>
                    <xdr:rowOff>19050</xdr:rowOff>
                  </from>
                  <to>
                    <xdr:col>8</xdr:col>
                    <xdr:colOff>209550</xdr:colOff>
                    <xdr:row>209</xdr:row>
                    <xdr:rowOff>219075</xdr:rowOff>
                  </to>
                </anchor>
              </controlPr>
            </control>
          </mc:Choice>
        </mc:AlternateContent>
        <mc:AlternateContent xmlns:mc="http://schemas.openxmlformats.org/markup-compatibility/2006">
          <mc:Choice Requires="x14">
            <control shapeId="80117" r:id="rId60" name="Drop Down 245">
              <controlPr defaultSize="0" autoLine="0" autoPict="0">
                <anchor moveWithCells="1" sizeWithCells="1">
                  <from>
                    <xdr:col>3</xdr:col>
                    <xdr:colOff>209550</xdr:colOff>
                    <xdr:row>210</xdr:row>
                    <xdr:rowOff>19050</xdr:rowOff>
                  </from>
                  <to>
                    <xdr:col>8</xdr:col>
                    <xdr:colOff>209550</xdr:colOff>
                    <xdr:row>210</xdr:row>
                    <xdr:rowOff>219075</xdr:rowOff>
                  </to>
                </anchor>
              </controlPr>
            </control>
          </mc:Choice>
        </mc:AlternateContent>
        <mc:AlternateContent xmlns:mc="http://schemas.openxmlformats.org/markup-compatibility/2006">
          <mc:Choice Requires="x14">
            <control shapeId="80118" r:id="rId61" name="Drop Down 246">
              <controlPr defaultSize="0" autoLine="0" autoPict="0">
                <anchor moveWithCells="1" sizeWithCells="1">
                  <from>
                    <xdr:col>3</xdr:col>
                    <xdr:colOff>209550</xdr:colOff>
                    <xdr:row>211</xdr:row>
                    <xdr:rowOff>19050</xdr:rowOff>
                  </from>
                  <to>
                    <xdr:col>8</xdr:col>
                    <xdr:colOff>209550</xdr:colOff>
                    <xdr:row>211</xdr:row>
                    <xdr:rowOff>219075</xdr:rowOff>
                  </to>
                </anchor>
              </controlPr>
            </control>
          </mc:Choice>
        </mc:AlternateContent>
        <mc:AlternateContent xmlns:mc="http://schemas.openxmlformats.org/markup-compatibility/2006">
          <mc:Choice Requires="x14">
            <control shapeId="80119" r:id="rId62" name="Drop Down 247">
              <controlPr defaultSize="0" autoLine="0" autoPict="0">
                <anchor moveWithCells="1" sizeWithCells="1">
                  <from>
                    <xdr:col>3</xdr:col>
                    <xdr:colOff>209550</xdr:colOff>
                    <xdr:row>212</xdr:row>
                    <xdr:rowOff>19050</xdr:rowOff>
                  </from>
                  <to>
                    <xdr:col>8</xdr:col>
                    <xdr:colOff>209550</xdr:colOff>
                    <xdr:row>213</xdr:row>
                    <xdr:rowOff>0</xdr:rowOff>
                  </to>
                </anchor>
              </controlPr>
            </control>
          </mc:Choice>
        </mc:AlternateContent>
        <mc:AlternateContent xmlns:mc="http://schemas.openxmlformats.org/markup-compatibility/2006">
          <mc:Choice Requires="x14">
            <control shapeId="80120" r:id="rId63" name="Drop Down 248">
              <controlPr defaultSize="0" autoLine="0" autoPict="0">
                <anchor moveWithCells="1" sizeWithCells="1">
                  <from>
                    <xdr:col>3</xdr:col>
                    <xdr:colOff>209550</xdr:colOff>
                    <xdr:row>213</xdr:row>
                    <xdr:rowOff>19050</xdr:rowOff>
                  </from>
                  <to>
                    <xdr:col>8</xdr:col>
                    <xdr:colOff>209550</xdr:colOff>
                    <xdr:row>214</xdr:row>
                    <xdr:rowOff>9525</xdr:rowOff>
                  </to>
                </anchor>
              </controlPr>
            </control>
          </mc:Choice>
        </mc:AlternateContent>
        <mc:AlternateContent xmlns:mc="http://schemas.openxmlformats.org/markup-compatibility/2006">
          <mc:Choice Requires="x14">
            <control shapeId="80121" r:id="rId64" name="Drop Down 249">
              <controlPr defaultSize="0" autoLine="0" autoPict="0">
                <anchor moveWithCells="1" sizeWithCells="1">
                  <from>
                    <xdr:col>1</xdr:col>
                    <xdr:colOff>1981200</xdr:colOff>
                    <xdr:row>249</xdr:row>
                    <xdr:rowOff>0</xdr:rowOff>
                  </from>
                  <to>
                    <xdr:col>6</xdr:col>
                    <xdr:colOff>209550</xdr:colOff>
                    <xdr:row>249</xdr:row>
                    <xdr:rowOff>190500</xdr:rowOff>
                  </to>
                </anchor>
              </controlPr>
            </control>
          </mc:Choice>
        </mc:AlternateContent>
        <mc:AlternateContent xmlns:mc="http://schemas.openxmlformats.org/markup-compatibility/2006">
          <mc:Choice Requires="x14">
            <control shapeId="80122" r:id="rId65" name="Drop Down 250">
              <controlPr defaultSize="0" autoLine="0" autoPict="0">
                <anchor moveWithCells="1" sizeWithCells="1">
                  <from>
                    <xdr:col>1</xdr:col>
                    <xdr:colOff>1981200</xdr:colOff>
                    <xdr:row>250</xdr:row>
                    <xdr:rowOff>0</xdr:rowOff>
                  </from>
                  <to>
                    <xdr:col>6</xdr:col>
                    <xdr:colOff>209550</xdr:colOff>
                    <xdr:row>250</xdr:row>
                    <xdr:rowOff>190500</xdr:rowOff>
                  </to>
                </anchor>
              </controlPr>
            </control>
          </mc:Choice>
        </mc:AlternateContent>
        <mc:AlternateContent xmlns:mc="http://schemas.openxmlformats.org/markup-compatibility/2006">
          <mc:Choice Requires="x14">
            <control shapeId="80123" r:id="rId66" name="Drop Down 251">
              <controlPr defaultSize="0" autoLine="0" autoPict="0">
                <anchor moveWithCells="1" sizeWithCells="1">
                  <from>
                    <xdr:col>1</xdr:col>
                    <xdr:colOff>1981200</xdr:colOff>
                    <xdr:row>251</xdr:row>
                    <xdr:rowOff>0</xdr:rowOff>
                  </from>
                  <to>
                    <xdr:col>6</xdr:col>
                    <xdr:colOff>209550</xdr:colOff>
                    <xdr:row>251</xdr:row>
                    <xdr:rowOff>190500</xdr:rowOff>
                  </to>
                </anchor>
              </controlPr>
            </control>
          </mc:Choice>
        </mc:AlternateContent>
        <mc:AlternateContent xmlns:mc="http://schemas.openxmlformats.org/markup-compatibility/2006">
          <mc:Choice Requires="x14">
            <control shapeId="80124" r:id="rId67" name="Check Box 252">
              <controlPr defaultSize="0" autoFill="0" autoLine="0" autoPict="0">
                <anchor moveWithCells="1" sizeWithCells="1">
                  <from>
                    <xdr:col>1</xdr:col>
                    <xdr:colOff>1981200</xdr:colOff>
                    <xdr:row>253</xdr:row>
                    <xdr:rowOff>19050</xdr:rowOff>
                  </from>
                  <to>
                    <xdr:col>3</xdr:col>
                    <xdr:colOff>76200</xdr:colOff>
                    <xdr:row>254</xdr:row>
                    <xdr:rowOff>0</xdr:rowOff>
                  </to>
                </anchor>
              </controlPr>
            </control>
          </mc:Choice>
        </mc:AlternateContent>
        <mc:AlternateContent xmlns:mc="http://schemas.openxmlformats.org/markup-compatibility/2006">
          <mc:Choice Requires="x14">
            <control shapeId="80125" r:id="rId68" name="Check Box 253">
              <controlPr defaultSize="0" autoFill="0" autoLine="0" autoPict="0">
                <anchor moveWithCells="1" sizeWithCells="1">
                  <from>
                    <xdr:col>4</xdr:col>
                    <xdr:colOff>209550</xdr:colOff>
                    <xdr:row>253</xdr:row>
                    <xdr:rowOff>19050</xdr:rowOff>
                  </from>
                  <to>
                    <xdr:col>6</xdr:col>
                    <xdr:colOff>76200</xdr:colOff>
                    <xdr:row>254</xdr:row>
                    <xdr:rowOff>0</xdr:rowOff>
                  </to>
                </anchor>
              </controlPr>
            </control>
          </mc:Choice>
        </mc:AlternateContent>
        <mc:AlternateContent xmlns:mc="http://schemas.openxmlformats.org/markup-compatibility/2006">
          <mc:Choice Requires="x14">
            <control shapeId="80126" r:id="rId69" name="Check Box 254">
              <controlPr defaultSize="0" autoFill="0" autoLine="0" autoPict="0">
                <anchor moveWithCells="1" sizeWithCells="1">
                  <from>
                    <xdr:col>7</xdr:col>
                    <xdr:colOff>209550</xdr:colOff>
                    <xdr:row>253</xdr:row>
                    <xdr:rowOff>19050</xdr:rowOff>
                  </from>
                  <to>
                    <xdr:col>9</xdr:col>
                    <xdr:colOff>76200</xdr:colOff>
                    <xdr:row>254</xdr:row>
                    <xdr:rowOff>0</xdr:rowOff>
                  </to>
                </anchor>
              </controlPr>
            </control>
          </mc:Choice>
        </mc:AlternateContent>
        <mc:AlternateContent xmlns:mc="http://schemas.openxmlformats.org/markup-compatibility/2006">
          <mc:Choice Requires="x14">
            <control shapeId="80127" r:id="rId70" name="Check Box 255">
              <controlPr defaultSize="0" autoFill="0" autoLine="0" autoPict="0">
                <anchor moveWithCells="1" sizeWithCells="1">
                  <from>
                    <xdr:col>10</xdr:col>
                    <xdr:colOff>190500</xdr:colOff>
                    <xdr:row>253</xdr:row>
                    <xdr:rowOff>9525</xdr:rowOff>
                  </from>
                  <to>
                    <xdr:col>12</xdr:col>
                    <xdr:colOff>57150</xdr:colOff>
                    <xdr:row>254</xdr:row>
                    <xdr:rowOff>0</xdr:rowOff>
                  </to>
                </anchor>
              </controlPr>
            </control>
          </mc:Choice>
        </mc:AlternateContent>
        <mc:AlternateContent xmlns:mc="http://schemas.openxmlformats.org/markup-compatibility/2006">
          <mc:Choice Requires="x14">
            <control shapeId="80128" r:id="rId71" name="Check Box 256">
              <controlPr defaultSize="0" autoFill="0" autoLine="0" autoPict="0">
                <anchor moveWithCells="1" sizeWithCells="1">
                  <from>
                    <xdr:col>13</xdr:col>
                    <xdr:colOff>209550</xdr:colOff>
                    <xdr:row>253</xdr:row>
                    <xdr:rowOff>19050</xdr:rowOff>
                  </from>
                  <to>
                    <xdr:col>15</xdr:col>
                    <xdr:colOff>76200</xdr:colOff>
                    <xdr:row>254</xdr:row>
                    <xdr:rowOff>0</xdr:rowOff>
                  </to>
                </anchor>
              </controlPr>
            </control>
          </mc:Choice>
        </mc:AlternateContent>
        <mc:AlternateContent xmlns:mc="http://schemas.openxmlformats.org/markup-compatibility/2006">
          <mc:Choice Requires="x14">
            <control shapeId="80129" r:id="rId72" name="Check Box 257">
              <controlPr defaultSize="0" autoFill="0" autoLine="0" autoPict="0">
                <anchor moveWithCells="1" sizeWithCells="1">
                  <from>
                    <xdr:col>17</xdr:col>
                    <xdr:colOff>209550</xdr:colOff>
                    <xdr:row>253</xdr:row>
                    <xdr:rowOff>19050</xdr:rowOff>
                  </from>
                  <to>
                    <xdr:col>19</xdr:col>
                    <xdr:colOff>76200</xdr:colOff>
                    <xdr:row>254</xdr:row>
                    <xdr:rowOff>0</xdr:rowOff>
                  </to>
                </anchor>
              </controlPr>
            </control>
          </mc:Choice>
        </mc:AlternateContent>
        <mc:AlternateContent xmlns:mc="http://schemas.openxmlformats.org/markup-compatibility/2006">
          <mc:Choice Requires="x14">
            <control shapeId="80130" r:id="rId73" name="Check Box 258">
              <controlPr defaultSize="0" autoFill="0" autoLine="0" autoPict="0">
                <anchor moveWithCells="1" sizeWithCells="1">
                  <from>
                    <xdr:col>22</xdr:col>
                    <xdr:colOff>190500</xdr:colOff>
                    <xdr:row>253</xdr:row>
                    <xdr:rowOff>19050</xdr:rowOff>
                  </from>
                  <to>
                    <xdr:col>24</xdr:col>
                    <xdr:colOff>57150</xdr:colOff>
                    <xdr:row>254</xdr:row>
                    <xdr:rowOff>0</xdr:rowOff>
                  </to>
                </anchor>
              </controlPr>
            </control>
          </mc:Choice>
        </mc:AlternateContent>
        <mc:AlternateContent xmlns:mc="http://schemas.openxmlformats.org/markup-compatibility/2006">
          <mc:Choice Requires="x14">
            <control shapeId="80131" r:id="rId74" name="Drop Down 259">
              <controlPr defaultSize="0" autoLine="0" autoPict="0">
                <anchor moveWithCells="1" sizeWithCells="1">
                  <from>
                    <xdr:col>2</xdr:col>
                    <xdr:colOff>209550</xdr:colOff>
                    <xdr:row>255</xdr:row>
                    <xdr:rowOff>19050</xdr:rowOff>
                  </from>
                  <to>
                    <xdr:col>12</xdr:col>
                    <xdr:colOff>180975</xdr:colOff>
                    <xdr:row>255</xdr:row>
                    <xdr:rowOff>209550</xdr:rowOff>
                  </to>
                </anchor>
              </controlPr>
            </control>
          </mc:Choice>
        </mc:AlternateContent>
        <mc:AlternateContent xmlns:mc="http://schemas.openxmlformats.org/markup-compatibility/2006">
          <mc:Choice Requires="x14">
            <control shapeId="80132" r:id="rId75" name="Drop Down 260">
              <controlPr defaultSize="0" autoLine="0" autoPict="0">
                <anchor moveWithCells="1" sizeWithCells="1">
                  <from>
                    <xdr:col>16</xdr:col>
                    <xdr:colOff>209550</xdr:colOff>
                    <xdr:row>255</xdr:row>
                    <xdr:rowOff>19050</xdr:rowOff>
                  </from>
                  <to>
                    <xdr:col>26</xdr:col>
                    <xdr:colOff>180975</xdr:colOff>
                    <xdr:row>255</xdr:row>
                    <xdr:rowOff>209550</xdr:rowOff>
                  </to>
                </anchor>
              </controlPr>
            </control>
          </mc:Choice>
        </mc:AlternateContent>
        <mc:AlternateContent xmlns:mc="http://schemas.openxmlformats.org/markup-compatibility/2006">
          <mc:Choice Requires="x14">
            <control shapeId="80133" r:id="rId76" name="Drop Down 261">
              <controlPr defaultSize="0" autoLine="0" autoPict="0">
                <anchor moveWithCells="1" sizeWithCells="1">
                  <from>
                    <xdr:col>2</xdr:col>
                    <xdr:colOff>209550</xdr:colOff>
                    <xdr:row>278</xdr:row>
                    <xdr:rowOff>28575</xdr:rowOff>
                  </from>
                  <to>
                    <xdr:col>7</xdr:col>
                    <xdr:colOff>0</xdr:colOff>
                    <xdr:row>278</xdr:row>
                    <xdr:rowOff>209550</xdr:rowOff>
                  </to>
                </anchor>
              </controlPr>
            </control>
          </mc:Choice>
        </mc:AlternateContent>
        <mc:AlternateContent xmlns:mc="http://schemas.openxmlformats.org/markup-compatibility/2006">
          <mc:Choice Requires="x14">
            <control shapeId="80134" r:id="rId77" name="Drop Down 262">
              <controlPr defaultSize="0" autoLine="0" autoPict="0">
                <anchor moveWithCells="1" sizeWithCells="1">
                  <from>
                    <xdr:col>2</xdr:col>
                    <xdr:colOff>209550</xdr:colOff>
                    <xdr:row>279</xdr:row>
                    <xdr:rowOff>28575</xdr:rowOff>
                  </from>
                  <to>
                    <xdr:col>7</xdr:col>
                    <xdr:colOff>0</xdr:colOff>
                    <xdr:row>279</xdr:row>
                    <xdr:rowOff>209550</xdr:rowOff>
                  </to>
                </anchor>
              </controlPr>
            </control>
          </mc:Choice>
        </mc:AlternateContent>
        <mc:AlternateContent xmlns:mc="http://schemas.openxmlformats.org/markup-compatibility/2006">
          <mc:Choice Requires="x14">
            <control shapeId="80135" r:id="rId78" name="Drop Down 263">
              <controlPr defaultSize="0" autoLine="0" autoPict="0">
                <anchor moveWithCells="1" sizeWithCells="1">
                  <from>
                    <xdr:col>2</xdr:col>
                    <xdr:colOff>209550</xdr:colOff>
                    <xdr:row>280</xdr:row>
                    <xdr:rowOff>28575</xdr:rowOff>
                  </from>
                  <to>
                    <xdr:col>7</xdr:col>
                    <xdr:colOff>0</xdr:colOff>
                    <xdr:row>280</xdr:row>
                    <xdr:rowOff>209550</xdr:rowOff>
                  </to>
                </anchor>
              </controlPr>
            </control>
          </mc:Choice>
        </mc:AlternateContent>
        <mc:AlternateContent xmlns:mc="http://schemas.openxmlformats.org/markup-compatibility/2006">
          <mc:Choice Requires="x14">
            <control shapeId="80136" r:id="rId79" name="Drop Down 264">
              <controlPr defaultSize="0" autoLine="0" autoPict="0">
                <anchor moveWithCells="1" sizeWithCells="1">
                  <from>
                    <xdr:col>2</xdr:col>
                    <xdr:colOff>209550</xdr:colOff>
                    <xdr:row>281</xdr:row>
                    <xdr:rowOff>28575</xdr:rowOff>
                  </from>
                  <to>
                    <xdr:col>7</xdr:col>
                    <xdr:colOff>0</xdr:colOff>
                    <xdr:row>281</xdr:row>
                    <xdr:rowOff>209550</xdr:rowOff>
                  </to>
                </anchor>
              </controlPr>
            </control>
          </mc:Choice>
        </mc:AlternateContent>
        <mc:AlternateContent xmlns:mc="http://schemas.openxmlformats.org/markup-compatibility/2006">
          <mc:Choice Requires="x14">
            <control shapeId="80137" r:id="rId80" name="Check Box 265">
              <controlPr defaultSize="0" autoFill="0" autoLine="0" autoPict="0">
                <anchor moveWithCells="1" sizeWithCells="1">
                  <from>
                    <xdr:col>18</xdr:col>
                    <xdr:colOff>209550</xdr:colOff>
                    <xdr:row>291</xdr:row>
                    <xdr:rowOff>9525</xdr:rowOff>
                  </from>
                  <to>
                    <xdr:col>20</xdr:col>
                    <xdr:colOff>76200</xdr:colOff>
                    <xdr:row>292</xdr:row>
                    <xdr:rowOff>9525</xdr:rowOff>
                  </to>
                </anchor>
              </controlPr>
            </control>
          </mc:Choice>
        </mc:AlternateContent>
        <mc:AlternateContent xmlns:mc="http://schemas.openxmlformats.org/markup-compatibility/2006">
          <mc:Choice Requires="x14">
            <control shapeId="80138" r:id="rId81" name="Check Box 266">
              <controlPr defaultSize="0" autoFill="0" autoLine="0" autoPict="0">
                <anchor moveWithCells="1" sizeWithCells="1">
                  <from>
                    <xdr:col>21</xdr:col>
                    <xdr:colOff>209550</xdr:colOff>
                    <xdr:row>291</xdr:row>
                    <xdr:rowOff>9525</xdr:rowOff>
                  </from>
                  <to>
                    <xdr:col>23</xdr:col>
                    <xdr:colOff>76200</xdr:colOff>
                    <xdr:row>292</xdr:row>
                    <xdr:rowOff>9525</xdr:rowOff>
                  </to>
                </anchor>
              </controlPr>
            </control>
          </mc:Choice>
        </mc:AlternateContent>
        <mc:AlternateContent xmlns:mc="http://schemas.openxmlformats.org/markup-compatibility/2006">
          <mc:Choice Requires="x14">
            <control shapeId="80139" r:id="rId82" name="Drop Down 267">
              <controlPr defaultSize="0" autoLine="0" autoPict="0">
                <anchor moveWithCells="1" sizeWithCells="1">
                  <from>
                    <xdr:col>2</xdr:col>
                    <xdr:colOff>209550</xdr:colOff>
                    <xdr:row>307</xdr:row>
                    <xdr:rowOff>19050</xdr:rowOff>
                  </from>
                  <to>
                    <xdr:col>7</xdr:col>
                    <xdr:colOff>0</xdr:colOff>
                    <xdr:row>308</xdr:row>
                    <xdr:rowOff>0</xdr:rowOff>
                  </to>
                </anchor>
              </controlPr>
            </control>
          </mc:Choice>
        </mc:AlternateContent>
        <mc:AlternateContent xmlns:mc="http://schemas.openxmlformats.org/markup-compatibility/2006">
          <mc:Choice Requires="x14">
            <control shapeId="80140" r:id="rId83" name="Drop Down 268">
              <controlPr defaultSize="0" autoLine="0" autoPict="0">
                <anchor moveWithCells="1" sizeWithCells="1">
                  <from>
                    <xdr:col>2</xdr:col>
                    <xdr:colOff>209550</xdr:colOff>
                    <xdr:row>308</xdr:row>
                    <xdr:rowOff>19050</xdr:rowOff>
                  </from>
                  <to>
                    <xdr:col>7</xdr:col>
                    <xdr:colOff>0</xdr:colOff>
                    <xdr:row>309</xdr:row>
                    <xdr:rowOff>0</xdr:rowOff>
                  </to>
                </anchor>
              </controlPr>
            </control>
          </mc:Choice>
        </mc:AlternateContent>
        <mc:AlternateContent xmlns:mc="http://schemas.openxmlformats.org/markup-compatibility/2006">
          <mc:Choice Requires="x14">
            <control shapeId="80141" r:id="rId84" name="Drop Down 269">
              <controlPr defaultSize="0" autoLine="0" autoPict="0">
                <anchor moveWithCells="1" sizeWithCells="1">
                  <from>
                    <xdr:col>2</xdr:col>
                    <xdr:colOff>209550</xdr:colOff>
                    <xdr:row>309</xdr:row>
                    <xdr:rowOff>28575</xdr:rowOff>
                  </from>
                  <to>
                    <xdr:col>7</xdr:col>
                    <xdr:colOff>0</xdr:colOff>
                    <xdr:row>310</xdr:row>
                    <xdr:rowOff>0</xdr:rowOff>
                  </to>
                </anchor>
              </controlPr>
            </control>
          </mc:Choice>
        </mc:AlternateContent>
        <mc:AlternateContent xmlns:mc="http://schemas.openxmlformats.org/markup-compatibility/2006">
          <mc:Choice Requires="x14">
            <control shapeId="80142" r:id="rId85" name="Drop Down 270">
              <controlPr defaultSize="0" autoLine="0" autoPict="0">
                <anchor moveWithCells="1" sizeWithCells="1">
                  <from>
                    <xdr:col>2</xdr:col>
                    <xdr:colOff>209550</xdr:colOff>
                    <xdr:row>310</xdr:row>
                    <xdr:rowOff>28575</xdr:rowOff>
                  </from>
                  <to>
                    <xdr:col>7</xdr:col>
                    <xdr:colOff>0</xdr:colOff>
                    <xdr:row>311</xdr:row>
                    <xdr:rowOff>0</xdr:rowOff>
                  </to>
                </anchor>
              </controlPr>
            </control>
          </mc:Choice>
        </mc:AlternateContent>
        <mc:AlternateContent xmlns:mc="http://schemas.openxmlformats.org/markup-compatibility/2006">
          <mc:Choice Requires="x14">
            <control shapeId="80143" r:id="rId86" name="Drop Down 271">
              <controlPr defaultSize="0" autoLine="0" autoPict="0">
                <anchor moveWithCells="1" sizeWithCells="1">
                  <from>
                    <xdr:col>2</xdr:col>
                    <xdr:colOff>209550</xdr:colOff>
                    <xdr:row>321</xdr:row>
                    <xdr:rowOff>38100</xdr:rowOff>
                  </from>
                  <to>
                    <xdr:col>8</xdr:col>
                    <xdr:colOff>0</xdr:colOff>
                    <xdr:row>322</xdr:row>
                    <xdr:rowOff>9525</xdr:rowOff>
                  </to>
                </anchor>
              </controlPr>
            </control>
          </mc:Choice>
        </mc:AlternateContent>
        <mc:AlternateContent xmlns:mc="http://schemas.openxmlformats.org/markup-compatibility/2006">
          <mc:Choice Requires="x14">
            <control shapeId="80144" r:id="rId87" name="Drop Down 272">
              <controlPr defaultSize="0" autoLine="0" autoPict="0">
                <anchor moveWithCells="1" sizeWithCells="1">
                  <from>
                    <xdr:col>2</xdr:col>
                    <xdr:colOff>209550</xdr:colOff>
                    <xdr:row>311</xdr:row>
                    <xdr:rowOff>28575</xdr:rowOff>
                  </from>
                  <to>
                    <xdr:col>7</xdr:col>
                    <xdr:colOff>0</xdr:colOff>
                    <xdr:row>312</xdr:row>
                    <xdr:rowOff>0</xdr:rowOff>
                  </to>
                </anchor>
              </controlPr>
            </control>
          </mc:Choice>
        </mc:AlternateContent>
        <mc:AlternateContent xmlns:mc="http://schemas.openxmlformats.org/markup-compatibility/2006">
          <mc:Choice Requires="x14">
            <control shapeId="80145" r:id="rId88" name="Drop Down 273">
              <controlPr defaultSize="0" autoLine="0" autoPict="0">
                <anchor moveWithCells="1" sizeWithCells="1">
                  <from>
                    <xdr:col>2</xdr:col>
                    <xdr:colOff>209550</xdr:colOff>
                    <xdr:row>312</xdr:row>
                    <xdr:rowOff>28575</xdr:rowOff>
                  </from>
                  <to>
                    <xdr:col>7</xdr:col>
                    <xdr:colOff>0</xdr:colOff>
                    <xdr:row>313</xdr:row>
                    <xdr:rowOff>0</xdr:rowOff>
                  </to>
                </anchor>
              </controlPr>
            </control>
          </mc:Choice>
        </mc:AlternateContent>
        <mc:AlternateContent xmlns:mc="http://schemas.openxmlformats.org/markup-compatibility/2006">
          <mc:Choice Requires="x14">
            <control shapeId="80146" r:id="rId89" name="Drop Down 274">
              <controlPr defaultSize="0" autoLine="0" autoPict="0">
                <anchor moveWithCells="1" sizeWithCells="1">
                  <from>
                    <xdr:col>3</xdr:col>
                    <xdr:colOff>209550</xdr:colOff>
                    <xdr:row>339</xdr:row>
                    <xdr:rowOff>19050</xdr:rowOff>
                  </from>
                  <to>
                    <xdr:col>8</xdr:col>
                    <xdr:colOff>209550</xdr:colOff>
                    <xdr:row>340</xdr:row>
                    <xdr:rowOff>0</xdr:rowOff>
                  </to>
                </anchor>
              </controlPr>
            </control>
          </mc:Choice>
        </mc:AlternateContent>
        <mc:AlternateContent xmlns:mc="http://schemas.openxmlformats.org/markup-compatibility/2006">
          <mc:Choice Requires="x14">
            <control shapeId="80147" r:id="rId90" name="Drop Down 275">
              <controlPr defaultSize="0" autoLine="0" autoPict="0">
                <anchor moveWithCells="1" sizeWithCells="1">
                  <from>
                    <xdr:col>3</xdr:col>
                    <xdr:colOff>209550</xdr:colOff>
                    <xdr:row>340</xdr:row>
                    <xdr:rowOff>19050</xdr:rowOff>
                  </from>
                  <to>
                    <xdr:col>8</xdr:col>
                    <xdr:colOff>209550</xdr:colOff>
                    <xdr:row>341</xdr:row>
                    <xdr:rowOff>0</xdr:rowOff>
                  </to>
                </anchor>
              </controlPr>
            </control>
          </mc:Choice>
        </mc:AlternateContent>
        <mc:AlternateContent xmlns:mc="http://schemas.openxmlformats.org/markup-compatibility/2006">
          <mc:Choice Requires="x14">
            <control shapeId="80148" r:id="rId91" name="Drop Down 276">
              <controlPr defaultSize="0" autoLine="0" autoPict="0">
                <anchor moveWithCells="1" sizeWithCells="1">
                  <from>
                    <xdr:col>3</xdr:col>
                    <xdr:colOff>209550</xdr:colOff>
                    <xdr:row>341</xdr:row>
                    <xdr:rowOff>19050</xdr:rowOff>
                  </from>
                  <to>
                    <xdr:col>8</xdr:col>
                    <xdr:colOff>209550</xdr:colOff>
                    <xdr:row>342</xdr:row>
                    <xdr:rowOff>0</xdr:rowOff>
                  </to>
                </anchor>
              </controlPr>
            </control>
          </mc:Choice>
        </mc:AlternateContent>
        <mc:AlternateContent xmlns:mc="http://schemas.openxmlformats.org/markup-compatibility/2006">
          <mc:Choice Requires="x14">
            <control shapeId="80149" r:id="rId92" name="Drop Down 277">
              <controlPr defaultSize="0" autoLine="0" autoPict="0">
                <anchor moveWithCells="1" sizeWithCells="1">
                  <from>
                    <xdr:col>3</xdr:col>
                    <xdr:colOff>209550</xdr:colOff>
                    <xdr:row>342</xdr:row>
                    <xdr:rowOff>19050</xdr:rowOff>
                  </from>
                  <to>
                    <xdr:col>8</xdr:col>
                    <xdr:colOff>209550</xdr:colOff>
                    <xdr:row>343</xdr:row>
                    <xdr:rowOff>9525</xdr:rowOff>
                  </to>
                </anchor>
              </controlPr>
            </control>
          </mc:Choice>
        </mc:AlternateContent>
        <mc:AlternateContent xmlns:mc="http://schemas.openxmlformats.org/markup-compatibility/2006">
          <mc:Choice Requires="x14">
            <control shapeId="80150" r:id="rId93" name="Drop Down 278">
              <controlPr defaultSize="0" autoLine="0" autoPict="0">
                <anchor moveWithCells="1" sizeWithCells="1">
                  <from>
                    <xdr:col>3</xdr:col>
                    <xdr:colOff>209550</xdr:colOff>
                    <xdr:row>343</xdr:row>
                    <xdr:rowOff>28575</xdr:rowOff>
                  </from>
                  <to>
                    <xdr:col>8</xdr:col>
                    <xdr:colOff>209550</xdr:colOff>
                    <xdr:row>344</xdr:row>
                    <xdr:rowOff>9525</xdr:rowOff>
                  </to>
                </anchor>
              </controlPr>
            </control>
          </mc:Choice>
        </mc:AlternateContent>
        <mc:AlternateContent xmlns:mc="http://schemas.openxmlformats.org/markup-compatibility/2006">
          <mc:Choice Requires="x14">
            <control shapeId="80151" r:id="rId94" name="Drop Down 279">
              <controlPr defaultSize="0" autoLine="0" autoPict="0">
                <anchor moveWithCells="1" sizeWithCells="1">
                  <from>
                    <xdr:col>3</xdr:col>
                    <xdr:colOff>209550</xdr:colOff>
                    <xdr:row>344</xdr:row>
                    <xdr:rowOff>28575</xdr:rowOff>
                  </from>
                  <to>
                    <xdr:col>8</xdr:col>
                    <xdr:colOff>209550</xdr:colOff>
                    <xdr:row>345</xdr:row>
                    <xdr:rowOff>9525</xdr:rowOff>
                  </to>
                </anchor>
              </controlPr>
            </control>
          </mc:Choice>
        </mc:AlternateContent>
        <mc:AlternateContent xmlns:mc="http://schemas.openxmlformats.org/markup-compatibility/2006">
          <mc:Choice Requires="x14">
            <control shapeId="80152" r:id="rId95" name="Drop Down 280">
              <controlPr defaultSize="0" autoLine="0" autoPict="0">
                <anchor moveWithCells="1" sizeWithCells="1">
                  <from>
                    <xdr:col>3</xdr:col>
                    <xdr:colOff>209550</xdr:colOff>
                    <xdr:row>362</xdr:row>
                    <xdr:rowOff>28575</xdr:rowOff>
                  </from>
                  <to>
                    <xdr:col>8</xdr:col>
                    <xdr:colOff>209550</xdr:colOff>
                    <xdr:row>363</xdr:row>
                    <xdr:rowOff>9525</xdr:rowOff>
                  </to>
                </anchor>
              </controlPr>
            </control>
          </mc:Choice>
        </mc:AlternateContent>
        <mc:AlternateContent xmlns:mc="http://schemas.openxmlformats.org/markup-compatibility/2006">
          <mc:Choice Requires="x14">
            <control shapeId="80153" r:id="rId96" name="Drop Down 281">
              <controlPr defaultSize="0" autoLine="0" autoPict="0">
                <anchor moveWithCells="1" sizeWithCells="1">
                  <from>
                    <xdr:col>3</xdr:col>
                    <xdr:colOff>209550</xdr:colOff>
                    <xdr:row>363</xdr:row>
                    <xdr:rowOff>28575</xdr:rowOff>
                  </from>
                  <to>
                    <xdr:col>8</xdr:col>
                    <xdr:colOff>209550</xdr:colOff>
                    <xdr:row>364</xdr:row>
                    <xdr:rowOff>9525</xdr:rowOff>
                  </to>
                </anchor>
              </controlPr>
            </control>
          </mc:Choice>
        </mc:AlternateContent>
        <mc:AlternateContent xmlns:mc="http://schemas.openxmlformats.org/markup-compatibility/2006">
          <mc:Choice Requires="x14">
            <control shapeId="80154" r:id="rId97" name="Drop Down 282">
              <controlPr defaultSize="0" autoLine="0" autoPict="0">
                <anchor moveWithCells="1" sizeWithCells="1">
                  <from>
                    <xdr:col>3</xdr:col>
                    <xdr:colOff>209550</xdr:colOff>
                    <xdr:row>364</xdr:row>
                    <xdr:rowOff>28575</xdr:rowOff>
                  </from>
                  <to>
                    <xdr:col>8</xdr:col>
                    <xdr:colOff>209550</xdr:colOff>
                    <xdr:row>365</xdr:row>
                    <xdr:rowOff>9525</xdr:rowOff>
                  </to>
                </anchor>
              </controlPr>
            </control>
          </mc:Choice>
        </mc:AlternateContent>
        <mc:AlternateContent xmlns:mc="http://schemas.openxmlformats.org/markup-compatibility/2006">
          <mc:Choice Requires="x14">
            <control shapeId="80155" r:id="rId98" name="Drop Down 283">
              <controlPr defaultSize="0" autoLine="0" autoPict="0">
                <anchor moveWithCells="1" sizeWithCells="1">
                  <from>
                    <xdr:col>3</xdr:col>
                    <xdr:colOff>209550</xdr:colOff>
                    <xdr:row>365</xdr:row>
                    <xdr:rowOff>28575</xdr:rowOff>
                  </from>
                  <to>
                    <xdr:col>8</xdr:col>
                    <xdr:colOff>209550</xdr:colOff>
                    <xdr:row>366</xdr:row>
                    <xdr:rowOff>9525</xdr:rowOff>
                  </to>
                </anchor>
              </controlPr>
            </control>
          </mc:Choice>
        </mc:AlternateContent>
        <mc:AlternateContent xmlns:mc="http://schemas.openxmlformats.org/markup-compatibility/2006">
          <mc:Choice Requires="x14">
            <control shapeId="80156" r:id="rId99" name="Drop Down 284">
              <controlPr defaultSize="0" autoLine="0" autoPict="0">
                <anchor moveWithCells="1" sizeWithCells="1">
                  <from>
                    <xdr:col>3</xdr:col>
                    <xdr:colOff>209550</xdr:colOff>
                    <xdr:row>366</xdr:row>
                    <xdr:rowOff>28575</xdr:rowOff>
                  </from>
                  <to>
                    <xdr:col>8</xdr:col>
                    <xdr:colOff>209550</xdr:colOff>
                    <xdr:row>367</xdr:row>
                    <xdr:rowOff>9525</xdr:rowOff>
                  </to>
                </anchor>
              </controlPr>
            </control>
          </mc:Choice>
        </mc:AlternateContent>
        <mc:AlternateContent xmlns:mc="http://schemas.openxmlformats.org/markup-compatibility/2006">
          <mc:Choice Requires="x14">
            <control shapeId="80157" r:id="rId100" name="Drop Down 285">
              <controlPr defaultSize="0" autoLine="0" autoPict="0">
                <anchor moveWithCells="1" sizeWithCells="1">
                  <from>
                    <xdr:col>3</xdr:col>
                    <xdr:colOff>209550</xdr:colOff>
                    <xdr:row>367</xdr:row>
                    <xdr:rowOff>28575</xdr:rowOff>
                  </from>
                  <to>
                    <xdr:col>8</xdr:col>
                    <xdr:colOff>209550</xdr:colOff>
                    <xdr:row>368</xdr:row>
                    <xdr:rowOff>9525</xdr:rowOff>
                  </to>
                </anchor>
              </controlPr>
            </control>
          </mc:Choice>
        </mc:AlternateContent>
        <mc:AlternateContent xmlns:mc="http://schemas.openxmlformats.org/markup-compatibility/2006">
          <mc:Choice Requires="x14">
            <control shapeId="80158" r:id="rId101" name="Drop Down 286">
              <controlPr defaultSize="0" autoLine="0" autoPict="0">
                <anchor moveWithCells="1" sizeWithCells="1">
                  <from>
                    <xdr:col>3</xdr:col>
                    <xdr:colOff>209550</xdr:colOff>
                    <xdr:row>385</xdr:row>
                    <xdr:rowOff>28575</xdr:rowOff>
                  </from>
                  <to>
                    <xdr:col>8</xdr:col>
                    <xdr:colOff>209550</xdr:colOff>
                    <xdr:row>386</xdr:row>
                    <xdr:rowOff>9525</xdr:rowOff>
                  </to>
                </anchor>
              </controlPr>
            </control>
          </mc:Choice>
        </mc:AlternateContent>
        <mc:AlternateContent xmlns:mc="http://schemas.openxmlformats.org/markup-compatibility/2006">
          <mc:Choice Requires="x14">
            <control shapeId="80159" r:id="rId102" name="Drop Down 287">
              <controlPr defaultSize="0" autoLine="0" autoPict="0">
                <anchor moveWithCells="1" sizeWithCells="1">
                  <from>
                    <xdr:col>3</xdr:col>
                    <xdr:colOff>209550</xdr:colOff>
                    <xdr:row>386</xdr:row>
                    <xdr:rowOff>28575</xdr:rowOff>
                  </from>
                  <to>
                    <xdr:col>8</xdr:col>
                    <xdr:colOff>209550</xdr:colOff>
                    <xdr:row>387</xdr:row>
                    <xdr:rowOff>9525</xdr:rowOff>
                  </to>
                </anchor>
              </controlPr>
            </control>
          </mc:Choice>
        </mc:AlternateContent>
        <mc:AlternateContent xmlns:mc="http://schemas.openxmlformats.org/markup-compatibility/2006">
          <mc:Choice Requires="x14">
            <control shapeId="80160" r:id="rId103" name="Drop Down 288">
              <controlPr defaultSize="0" autoLine="0" autoPict="0">
                <anchor moveWithCells="1" sizeWithCells="1">
                  <from>
                    <xdr:col>3</xdr:col>
                    <xdr:colOff>209550</xdr:colOff>
                    <xdr:row>387</xdr:row>
                    <xdr:rowOff>28575</xdr:rowOff>
                  </from>
                  <to>
                    <xdr:col>8</xdr:col>
                    <xdr:colOff>209550</xdr:colOff>
                    <xdr:row>388</xdr:row>
                    <xdr:rowOff>9525</xdr:rowOff>
                  </to>
                </anchor>
              </controlPr>
            </control>
          </mc:Choice>
        </mc:AlternateContent>
        <mc:AlternateContent xmlns:mc="http://schemas.openxmlformats.org/markup-compatibility/2006">
          <mc:Choice Requires="x14">
            <control shapeId="80161" r:id="rId104" name="Drop Down 289">
              <controlPr defaultSize="0" autoLine="0" autoPict="0">
                <anchor moveWithCells="1" sizeWithCells="1">
                  <from>
                    <xdr:col>3</xdr:col>
                    <xdr:colOff>209550</xdr:colOff>
                    <xdr:row>388</xdr:row>
                    <xdr:rowOff>28575</xdr:rowOff>
                  </from>
                  <to>
                    <xdr:col>8</xdr:col>
                    <xdr:colOff>209550</xdr:colOff>
                    <xdr:row>389</xdr:row>
                    <xdr:rowOff>9525</xdr:rowOff>
                  </to>
                </anchor>
              </controlPr>
            </control>
          </mc:Choice>
        </mc:AlternateContent>
        <mc:AlternateContent xmlns:mc="http://schemas.openxmlformats.org/markup-compatibility/2006">
          <mc:Choice Requires="x14">
            <control shapeId="80162" r:id="rId105" name="Drop Down 290">
              <controlPr defaultSize="0" autoLine="0" autoPict="0">
                <anchor moveWithCells="1" sizeWithCells="1">
                  <from>
                    <xdr:col>3</xdr:col>
                    <xdr:colOff>209550</xdr:colOff>
                    <xdr:row>389</xdr:row>
                    <xdr:rowOff>28575</xdr:rowOff>
                  </from>
                  <to>
                    <xdr:col>8</xdr:col>
                    <xdr:colOff>209550</xdr:colOff>
                    <xdr:row>390</xdr:row>
                    <xdr:rowOff>9525</xdr:rowOff>
                  </to>
                </anchor>
              </controlPr>
            </control>
          </mc:Choice>
        </mc:AlternateContent>
        <mc:AlternateContent xmlns:mc="http://schemas.openxmlformats.org/markup-compatibility/2006">
          <mc:Choice Requires="x14">
            <control shapeId="80163" r:id="rId106" name="Drop Down 291">
              <controlPr defaultSize="0" autoLine="0" autoPict="0">
                <anchor moveWithCells="1" sizeWithCells="1">
                  <from>
                    <xdr:col>3</xdr:col>
                    <xdr:colOff>209550</xdr:colOff>
                    <xdr:row>390</xdr:row>
                    <xdr:rowOff>28575</xdr:rowOff>
                  </from>
                  <to>
                    <xdr:col>8</xdr:col>
                    <xdr:colOff>209550</xdr:colOff>
                    <xdr:row>391</xdr:row>
                    <xdr:rowOff>19050</xdr:rowOff>
                  </to>
                </anchor>
              </controlPr>
            </control>
          </mc:Choice>
        </mc:AlternateContent>
        <mc:AlternateContent xmlns:mc="http://schemas.openxmlformats.org/markup-compatibility/2006">
          <mc:Choice Requires="x14">
            <control shapeId="80164" r:id="rId107" name="Drop Down 292">
              <controlPr defaultSize="0" autoLine="0" autoPict="0">
                <anchor moveWithCells="1" sizeWithCells="1">
                  <from>
                    <xdr:col>4</xdr:col>
                    <xdr:colOff>0</xdr:colOff>
                    <xdr:row>408</xdr:row>
                    <xdr:rowOff>19050</xdr:rowOff>
                  </from>
                  <to>
                    <xdr:col>9</xdr:col>
                    <xdr:colOff>0</xdr:colOff>
                    <xdr:row>409</xdr:row>
                    <xdr:rowOff>9525</xdr:rowOff>
                  </to>
                </anchor>
              </controlPr>
            </control>
          </mc:Choice>
        </mc:AlternateContent>
        <mc:AlternateContent xmlns:mc="http://schemas.openxmlformats.org/markup-compatibility/2006">
          <mc:Choice Requires="x14">
            <control shapeId="80165" r:id="rId108" name="Drop Down 293">
              <controlPr defaultSize="0" autoLine="0" autoPict="0">
                <anchor moveWithCells="1" sizeWithCells="1">
                  <from>
                    <xdr:col>4</xdr:col>
                    <xdr:colOff>0</xdr:colOff>
                    <xdr:row>409</xdr:row>
                    <xdr:rowOff>19050</xdr:rowOff>
                  </from>
                  <to>
                    <xdr:col>9</xdr:col>
                    <xdr:colOff>0</xdr:colOff>
                    <xdr:row>410</xdr:row>
                    <xdr:rowOff>9525</xdr:rowOff>
                  </to>
                </anchor>
              </controlPr>
            </control>
          </mc:Choice>
        </mc:AlternateContent>
        <mc:AlternateContent xmlns:mc="http://schemas.openxmlformats.org/markup-compatibility/2006">
          <mc:Choice Requires="x14">
            <control shapeId="80166" r:id="rId109" name="Drop Down 294">
              <controlPr defaultSize="0" autoLine="0" autoPict="0">
                <anchor moveWithCells="1" sizeWithCells="1">
                  <from>
                    <xdr:col>4</xdr:col>
                    <xdr:colOff>0</xdr:colOff>
                    <xdr:row>410</xdr:row>
                    <xdr:rowOff>19050</xdr:rowOff>
                  </from>
                  <to>
                    <xdr:col>9</xdr:col>
                    <xdr:colOff>0</xdr:colOff>
                    <xdr:row>411</xdr:row>
                    <xdr:rowOff>9525</xdr:rowOff>
                  </to>
                </anchor>
              </controlPr>
            </control>
          </mc:Choice>
        </mc:AlternateContent>
        <mc:AlternateContent xmlns:mc="http://schemas.openxmlformats.org/markup-compatibility/2006">
          <mc:Choice Requires="x14">
            <control shapeId="80167" r:id="rId110" name="Drop Down 295">
              <controlPr defaultSize="0" autoLine="0" autoPict="0">
                <anchor moveWithCells="1" sizeWithCells="1">
                  <from>
                    <xdr:col>4</xdr:col>
                    <xdr:colOff>0</xdr:colOff>
                    <xdr:row>411</xdr:row>
                    <xdr:rowOff>19050</xdr:rowOff>
                  </from>
                  <to>
                    <xdr:col>9</xdr:col>
                    <xdr:colOff>0</xdr:colOff>
                    <xdr:row>412</xdr:row>
                    <xdr:rowOff>9525</xdr:rowOff>
                  </to>
                </anchor>
              </controlPr>
            </control>
          </mc:Choice>
        </mc:AlternateContent>
        <mc:AlternateContent xmlns:mc="http://schemas.openxmlformats.org/markup-compatibility/2006">
          <mc:Choice Requires="x14">
            <control shapeId="80168" r:id="rId111" name="Drop Down 296">
              <controlPr defaultSize="0" autoLine="0" autoPict="0">
                <anchor moveWithCells="1" sizeWithCells="1">
                  <from>
                    <xdr:col>4</xdr:col>
                    <xdr:colOff>0</xdr:colOff>
                    <xdr:row>412</xdr:row>
                    <xdr:rowOff>19050</xdr:rowOff>
                  </from>
                  <to>
                    <xdr:col>9</xdr:col>
                    <xdr:colOff>0</xdr:colOff>
                    <xdr:row>413</xdr:row>
                    <xdr:rowOff>9525</xdr:rowOff>
                  </to>
                </anchor>
              </controlPr>
            </control>
          </mc:Choice>
        </mc:AlternateContent>
        <mc:AlternateContent xmlns:mc="http://schemas.openxmlformats.org/markup-compatibility/2006">
          <mc:Choice Requires="x14">
            <control shapeId="80169" r:id="rId112" name="Drop Down 297">
              <controlPr defaultSize="0" autoLine="0" autoPict="0">
                <anchor moveWithCells="1" sizeWithCells="1">
                  <from>
                    <xdr:col>4</xdr:col>
                    <xdr:colOff>0</xdr:colOff>
                    <xdr:row>413</xdr:row>
                    <xdr:rowOff>19050</xdr:rowOff>
                  </from>
                  <to>
                    <xdr:col>9</xdr:col>
                    <xdr:colOff>0</xdr:colOff>
                    <xdr:row>414</xdr:row>
                    <xdr:rowOff>9525</xdr:rowOff>
                  </to>
                </anchor>
              </controlPr>
            </control>
          </mc:Choice>
        </mc:AlternateContent>
        <mc:AlternateContent xmlns:mc="http://schemas.openxmlformats.org/markup-compatibility/2006">
          <mc:Choice Requires="x14">
            <control shapeId="80170" r:id="rId113" name="Drop Down 298">
              <controlPr defaultSize="0" autoLine="0" autoPict="0">
                <anchor moveWithCells="1" sizeWithCells="1">
                  <from>
                    <xdr:col>3</xdr:col>
                    <xdr:colOff>209550</xdr:colOff>
                    <xdr:row>431</xdr:row>
                    <xdr:rowOff>19050</xdr:rowOff>
                  </from>
                  <to>
                    <xdr:col>8</xdr:col>
                    <xdr:colOff>209550</xdr:colOff>
                    <xdr:row>431</xdr:row>
                    <xdr:rowOff>219075</xdr:rowOff>
                  </to>
                </anchor>
              </controlPr>
            </control>
          </mc:Choice>
        </mc:AlternateContent>
        <mc:AlternateContent xmlns:mc="http://schemas.openxmlformats.org/markup-compatibility/2006">
          <mc:Choice Requires="x14">
            <control shapeId="80171" r:id="rId114" name="Drop Down 299">
              <controlPr defaultSize="0" autoLine="0" autoPict="0">
                <anchor moveWithCells="1" sizeWithCells="1">
                  <from>
                    <xdr:col>3</xdr:col>
                    <xdr:colOff>209550</xdr:colOff>
                    <xdr:row>432</xdr:row>
                    <xdr:rowOff>19050</xdr:rowOff>
                  </from>
                  <to>
                    <xdr:col>8</xdr:col>
                    <xdr:colOff>209550</xdr:colOff>
                    <xdr:row>432</xdr:row>
                    <xdr:rowOff>219075</xdr:rowOff>
                  </to>
                </anchor>
              </controlPr>
            </control>
          </mc:Choice>
        </mc:AlternateContent>
        <mc:AlternateContent xmlns:mc="http://schemas.openxmlformats.org/markup-compatibility/2006">
          <mc:Choice Requires="x14">
            <control shapeId="80172" r:id="rId115" name="Drop Down 300">
              <controlPr defaultSize="0" autoLine="0" autoPict="0">
                <anchor moveWithCells="1" sizeWithCells="1">
                  <from>
                    <xdr:col>3</xdr:col>
                    <xdr:colOff>209550</xdr:colOff>
                    <xdr:row>433</xdr:row>
                    <xdr:rowOff>19050</xdr:rowOff>
                  </from>
                  <to>
                    <xdr:col>8</xdr:col>
                    <xdr:colOff>209550</xdr:colOff>
                    <xdr:row>433</xdr:row>
                    <xdr:rowOff>219075</xdr:rowOff>
                  </to>
                </anchor>
              </controlPr>
            </control>
          </mc:Choice>
        </mc:AlternateContent>
        <mc:AlternateContent xmlns:mc="http://schemas.openxmlformats.org/markup-compatibility/2006">
          <mc:Choice Requires="x14">
            <control shapeId="80173" r:id="rId116" name="Drop Down 301">
              <controlPr defaultSize="0" autoLine="0" autoPict="0">
                <anchor moveWithCells="1" sizeWithCells="1">
                  <from>
                    <xdr:col>3</xdr:col>
                    <xdr:colOff>209550</xdr:colOff>
                    <xdr:row>434</xdr:row>
                    <xdr:rowOff>19050</xdr:rowOff>
                  </from>
                  <to>
                    <xdr:col>8</xdr:col>
                    <xdr:colOff>209550</xdr:colOff>
                    <xdr:row>435</xdr:row>
                    <xdr:rowOff>0</xdr:rowOff>
                  </to>
                </anchor>
              </controlPr>
            </control>
          </mc:Choice>
        </mc:AlternateContent>
        <mc:AlternateContent xmlns:mc="http://schemas.openxmlformats.org/markup-compatibility/2006">
          <mc:Choice Requires="x14">
            <control shapeId="80174" r:id="rId117" name="Drop Down 302">
              <controlPr defaultSize="0" autoLine="0" autoPict="0">
                <anchor moveWithCells="1" sizeWithCells="1">
                  <from>
                    <xdr:col>3</xdr:col>
                    <xdr:colOff>209550</xdr:colOff>
                    <xdr:row>435</xdr:row>
                    <xdr:rowOff>19050</xdr:rowOff>
                  </from>
                  <to>
                    <xdr:col>8</xdr:col>
                    <xdr:colOff>209550</xdr:colOff>
                    <xdr:row>436</xdr:row>
                    <xdr:rowOff>0</xdr:rowOff>
                  </to>
                </anchor>
              </controlPr>
            </control>
          </mc:Choice>
        </mc:AlternateContent>
        <mc:AlternateContent xmlns:mc="http://schemas.openxmlformats.org/markup-compatibility/2006">
          <mc:Choice Requires="x14">
            <control shapeId="80175" r:id="rId118" name="Drop Down 303">
              <controlPr defaultSize="0" autoLine="0" autoPict="0">
                <anchor moveWithCells="1" sizeWithCells="1">
                  <from>
                    <xdr:col>3</xdr:col>
                    <xdr:colOff>209550</xdr:colOff>
                    <xdr:row>436</xdr:row>
                    <xdr:rowOff>19050</xdr:rowOff>
                  </from>
                  <to>
                    <xdr:col>8</xdr:col>
                    <xdr:colOff>209550</xdr:colOff>
                    <xdr:row>437</xdr:row>
                    <xdr:rowOff>0</xdr:rowOff>
                  </to>
                </anchor>
              </controlPr>
            </control>
          </mc:Choice>
        </mc:AlternateContent>
        <mc:AlternateContent xmlns:mc="http://schemas.openxmlformats.org/markup-compatibility/2006">
          <mc:Choice Requires="x14">
            <control shapeId="80176" r:id="rId119" name="Drop Down 304">
              <controlPr defaultSize="0" autoLine="0" autoPict="0">
                <anchor moveWithCells="1" sizeWithCells="1">
                  <from>
                    <xdr:col>3</xdr:col>
                    <xdr:colOff>209550</xdr:colOff>
                    <xdr:row>454</xdr:row>
                    <xdr:rowOff>19050</xdr:rowOff>
                  </from>
                  <to>
                    <xdr:col>8</xdr:col>
                    <xdr:colOff>209550</xdr:colOff>
                    <xdr:row>455</xdr:row>
                    <xdr:rowOff>0</xdr:rowOff>
                  </to>
                </anchor>
              </controlPr>
            </control>
          </mc:Choice>
        </mc:AlternateContent>
        <mc:AlternateContent xmlns:mc="http://schemas.openxmlformats.org/markup-compatibility/2006">
          <mc:Choice Requires="x14">
            <control shapeId="80177" r:id="rId120" name="Drop Down 305">
              <controlPr defaultSize="0" autoLine="0" autoPict="0">
                <anchor moveWithCells="1" sizeWithCells="1">
                  <from>
                    <xdr:col>3</xdr:col>
                    <xdr:colOff>209550</xdr:colOff>
                    <xdr:row>455</xdr:row>
                    <xdr:rowOff>19050</xdr:rowOff>
                  </from>
                  <to>
                    <xdr:col>8</xdr:col>
                    <xdr:colOff>209550</xdr:colOff>
                    <xdr:row>456</xdr:row>
                    <xdr:rowOff>0</xdr:rowOff>
                  </to>
                </anchor>
              </controlPr>
            </control>
          </mc:Choice>
        </mc:AlternateContent>
        <mc:AlternateContent xmlns:mc="http://schemas.openxmlformats.org/markup-compatibility/2006">
          <mc:Choice Requires="x14">
            <control shapeId="80178" r:id="rId121" name="Drop Down 306">
              <controlPr defaultSize="0" autoLine="0" autoPict="0">
                <anchor moveWithCells="1" sizeWithCells="1">
                  <from>
                    <xdr:col>3</xdr:col>
                    <xdr:colOff>209550</xdr:colOff>
                    <xdr:row>456</xdr:row>
                    <xdr:rowOff>19050</xdr:rowOff>
                  </from>
                  <to>
                    <xdr:col>8</xdr:col>
                    <xdr:colOff>209550</xdr:colOff>
                    <xdr:row>457</xdr:row>
                    <xdr:rowOff>0</xdr:rowOff>
                  </to>
                </anchor>
              </controlPr>
            </control>
          </mc:Choice>
        </mc:AlternateContent>
        <mc:AlternateContent xmlns:mc="http://schemas.openxmlformats.org/markup-compatibility/2006">
          <mc:Choice Requires="x14">
            <control shapeId="80179" r:id="rId122" name="Drop Down 307">
              <controlPr defaultSize="0" autoLine="0" autoPict="0">
                <anchor moveWithCells="1" sizeWithCells="1">
                  <from>
                    <xdr:col>3</xdr:col>
                    <xdr:colOff>209550</xdr:colOff>
                    <xdr:row>457</xdr:row>
                    <xdr:rowOff>19050</xdr:rowOff>
                  </from>
                  <to>
                    <xdr:col>8</xdr:col>
                    <xdr:colOff>209550</xdr:colOff>
                    <xdr:row>458</xdr:row>
                    <xdr:rowOff>0</xdr:rowOff>
                  </to>
                </anchor>
              </controlPr>
            </control>
          </mc:Choice>
        </mc:AlternateContent>
        <mc:AlternateContent xmlns:mc="http://schemas.openxmlformats.org/markup-compatibility/2006">
          <mc:Choice Requires="x14">
            <control shapeId="80180" r:id="rId123" name="Drop Down 308">
              <controlPr defaultSize="0" autoLine="0" autoPict="0">
                <anchor moveWithCells="1" sizeWithCells="1">
                  <from>
                    <xdr:col>3</xdr:col>
                    <xdr:colOff>209550</xdr:colOff>
                    <xdr:row>458</xdr:row>
                    <xdr:rowOff>19050</xdr:rowOff>
                  </from>
                  <to>
                    <xdr:col>8</xdr:col>
                    <xdr:colOff>209550</xdr:colOff>
                    <xdr:row>459</xdr:row>
                    <xdr:rowOff>0</xdr:rowOff>
                  </to>
                </anchor>
              </controlPr>
            </control>
          </mc:Choice>
        </mc:AlternateContent>
        <mc:AlternateContent xmlns:mc="http://schemas.openxmlformats.org/markup-compatibility/2006">
          <mc:Choice Requires="x14">
            <control shapeId="80181" r:id="rId124" name="Drop Down 309">
              <controlPr defaultSize="0" autoLine="0" autoPict="0">
                <anchor moveWithCells="1" sizeWithCells="1">
                  <from>
                    <xdr:col>3</xdr:col>
                    <xdr:colOff>209550</xdr:colOff>
                    <xdr:row>459</xdr:row>
                    <xdr:rowOff>19050</xdr:rowOff>
                  </from>
                  <to>
                    <xdr:col>8</xdr:col>
                    <xdr:colOff>209550</xdr:colOff>
                    <xdr:row>460</xdr:row>
                    <xdr:rowOff>9525</xdr:rowOff>
                  </to>
                </anchor>
              </controlPr>
            </control>
          </mc:Choice>
        </mc:AlternateContent>
        <mc:AlternateContent xmlns:mc="http://schemas.openxmlformats.org/markup-compatibility/2006">
          <mc:Choice Requires="x14">
            <control shapeId="80182" r:id="rId125" name="Check Box 310">
              <controlPr defaultSize="0" autoFill="0" autoLine="0" autoPict="0">
                <anchor moveWithCells="1" sizeWithCells="1">
                  <from>
                    <xdr:col>12</xdr:col>
                    <xdr:colOff>0</xdr:colOff>
                    <xdr:row>90</xdr:row>
                    <xdr:rowOff>28575</xdr:rowOff>
                  </from>
                  <to>
                    <xdr:col>13</xdr:col>
                    <xdr:colOff>76200</xdr:colOff>
                    <xdr:row>91</xdr:row>
                    <xdr:rowOff>9525</xdr:rowOff>
                  </to>
                </anchor>
              </controlPr>
            </control>
          </mc:Choice>
        </mc:AlternateContent>
        <mc:AlternateContent xmlns:mc="http://schemas.openxmlformats.org/markup-compatibility/2006">
          <mc:Choice Requires="x14">
            <control shapeId="80183" r:id="rId126" name="Check Box 311">
              <controlPr defaultSize="0" autoFill="0" autoLine="0" autoPict="0">
                <anchor moveWithCells="1" sizeWithCells="1">
                  <from>
                    <xdr:col>15</xdr:col>
                    <xdr:colOff>209550</xdr:colOff>
                    <xdr:row>90</xdr:row>
                    <xdr:rowOff>28575</xdr:rowOff>
                  </from>
                  <to>
                    <xdr:col>17</xdr:col>
                    <xdr:colOff>76200</xdr:colOff>
                    <xdr:row>91</xdr:row>
                    <xdr:rowOff>9525</xdr:rowOff>
                  </to>
                </anchor>
              </controlPr>
            </control>
          </mc:Choice>
        </mc:AlternateContent>
        <mc:AlternateContent xmlns:mc="http://schemas.openxmlformats.org/markup-compatibility/2006">
          <mc:Choice Requires="x14">
            <control shapeId="80184" r:id="rId127" name="Check Box 312">
              <controlPr defaultSize="0" autoFill="0" autoLine="0" autoPict="0">
                <anchor moveWithCells="1" sizeWithCells="1">
                  <from>
                    <xdr:col>12</xdr:col>
                    <xdr:colOff>209550</xdr:colOff>
                    <xdr:row>113</xdr:row>
                    <xdr:rowOff>19050</xdr:rowOff>
                  </from>
                  <to>
                    <xdr:col>14</xdr:col>
                    <xdr:colOff>76200</xdr:colOff>
                    <xdr:row>114</xdr:row>
                    <xdr:rowOff>0</xdr:rowOff>
                  </to>
                </anchor>
              </controlPr>
            </control>
          </mc:Choice>
        </mc:AlternateContent>
        <mc:AlternateContent xmlns:mc="http://schemas.openxmlformats.org/markup-compatibility/2006">
          <mc:Choice Requires="x14">
            <control shapeId="80185" r:id="rId128" name="Check Box 313">
              <controlPr defaultSize="0" autoFill="0" autoLine="0" autoPict="0">
                <anchor moveWithCells="1" sizeWithCells="1">
                  <from>
                    <xdr:col>15</xdr:col>
                    <xdr:colOff>209550</xdr:colOff>
                    <xdr:row>113</xdr:row>
                    <xdr:rowOff>19050</xdr:rowOff>
                  </from>
                  <to>
                    <xdr:col>17</xdr:col>
                    <xdr:colOff>76200</xdr:colOff>
                    <xdr:row>114</xdr:row>
                    <xdr:rowOff>0</xdr:rowOff>
                  </to>
                </anchor>
              </controlPr>
            </control>
          </mc:Choice>
        </mc:AlternateContent>
        <mc:AlternateContent xmlns:mc="http://schemas.openxmlformats.org/markup-compatibility/2006">
          <mc:Choice Requires="x14">
            <control shapeId="80186" r:id="rId129" name="Check Box 314">
              <controlPr defaultSize="0" autoFill="0" autoLine="0" autoPict="0">
                <anchor moveWithCells="1" sizeWithCells="1">
                  <from>
                    <xdr:col>12</xdr:col>
                    <xdr:colOff>209550</xdr:colOff>
                    <xdr:row>136</xdr:row>
                    <xdr:rowOff>9525</xdr:rowOff>
                  </from>
                  <to>
                    <xdr:col>14</xdr:col>
                    <xdr:colOff>76200</xdr:colOff>
                    <xdr:row>137</xdr:row>
                    <xdr:rowOff>0</xdr:rowOff>
                  </to>
                </anchor>
              </controlPr>
            </control>
          </mc:Choice>
        </mc:AlternateContent>
        <mc:AlternateContent xmlns:mc="http://schemas.openxmlformats.org/markup-compatibility/2006">
          <mc:Choice Requires="x14">
            <control shapeId="80187" r:id="rId130" name="Check Box 315">
              <controlPr defaultSize="0" autoFill="0" autoLine="0" autoPict="0">
                <anchor moveWithCells="1" sizeWithCells="1">
                  <from>
                    <xdr:col>15</xdr:col>
                    <xdr:colOff>209550</xdr:colOff>
                    <xdr:row>136</xdr:row>
                    <xdr:rowOff>9525</xdr:rowOff>
                  </from>
                  <to>
                    <xdr:col>17</xdr:col>
                    <xdr:colOff>76200</xdr:colOff>
                    <xdr:row>137</xdr:row>
                    <xdr:rowOff>0</xdr:rowOff>
                  </to>
                </anchor>
              </controlPr>
            </control>
          </mc:Choice>
        </mc:AlternateContent>
        <mc:AlternateContent xmlns:mc="http://schemas.openxmlformats.org/markup-compatibility/2006">
          <mc:Choice Requires="x14">
            <control shapeId="80188" r:id="rId131" name="Check Box 316">
              <controlPr defaultSize="0" autoFill="0" autoLine="0" autoPict="0">
                <anchor moveWithCells="1" sizeWithCells="1">
                  <from>
                    <xdr:col>12</xdr:col>
                    <xdr:colOff>209550</xdr:colOff>
                    <xdr:row>159</xdr:row>
                    <xdr:rowOff>19050</xdr:rowOff>
                  </from>
                  <to>
                    <xdr:col>14</xdr:col>
                    <xdr:colOff>76200</xdr:colOff>
                    <xdr:row>160</xdr:row>
                    <xdr:rowOff>0</xdr:rowOff>
                  </to>
                </anchor>
              </controlPr>
            </control>
          </mc:Choice>
        </mc:AlternateContent>
        <mc:AlternateContent xmlns:mc="http://schemas.openxmlformats.org/markup-compatibility/2006">
          <mc:Choice Requires="x14">
            <control shapeId="80189" r:id="rId132" name="Check Box 317">
              <controlPr defaultSize="0" autoFill="0" autoLine="0" autoPict="0">
                <anchor moveWithCells="1" sizeWithCells="1">
                  <from>
                    <xdr:col>15</xdr:col>
                    <xdr:colOff>209550</xdr:colOff>
                    <xdr:row>159</xdr:row>
                    <xdr:rowOff>19050</xdr:rowOff>
                  </from>
                  <to>
                    <xdr:col>17</xdr:col>
                    <xdr:colOff>76200</xdr:colOff>
                    <xdr:row>160</xdr:row>
                    <xdr:rowOff>0</xdr:rowOff>
                  </to>
                </anchor>
              </controlPr>
            </control>
          </mc:Choice>
        </mc:AlternateContent>
        <mc:AlternateContent xmlns:mc="http://schemas.openxmlformats.org/markup-compatibility/2006">
          <mc:Choice Requires="x14">
            <control shapeId="80190" r:id="rId133" name="Check Box 318">
              <controlPr defaultSize="0" autoFill="0" autoLine="0" autoPict="0">
                <anchor moveWithCells="1" sizeWithCells="1">
                  <from>
                    <xdr:col>12</xdr:col>
                    <xdr:colOff>209550</xdr:colOff>
                    <xdr:row>182</xdr:row>
                    <xdr:rowOff>28575</xdr:rowOff>
                  </from>
                  <to>
                    <xdr:col>14</xdr:col>
                    <xdr:colOff>76200</xdr:colOff>
                    <xdr:row>183</xdr:row>
                    <xdr:rowOff>0</xdr:rowOff>
                  </to>
                </anchor>
              </controlPr>
            </control>
          </mc:Choice>
        </mc:AlternateContent>
        <mc:AlternateContent xmlns:mc="http://schemas.openxmlformats.org/markup-compatibility/2006">
          <mc:Choice Requires="x14">
            <control shapeId="80191" r:id="rId134" name="Check Box 319">
              <controlPr defaultSize="0" autoFill="0" autoLine="0" autoPict="0">
                <anchor moveWithCells="1" sizeWithCells="1">
                  <from>
                    <xdr:col>15</xdr:col>
                    <xdr:colOff>209550</xdr:colOff>
                    <xdr:row>182</xdr:row>
                    <xdr:rowOff>28575</xdr:rowOff>
                  </from>
                  <to>
                    <xdr:col>17</xdr:col>
                    <xdr:colOff>76200</xdr:colOff>
                    <xdr:row>183</xdr:row>
                    <xdr:rowOff>0</xdr:rowOff>
                  </to>
                </anchor>
              </controlPr>
            </control>
          </mc:Choice>
        </mc:AlternateContent>
        <mc:AlternateContent xmlns:mc="http://schemas.openxmlformats.org/markup-compatibility/2006">
          <mc:Choice Requires="x14">
            <control shapeId="80192" r:id="rId135" name="Check Box 320">
              <controlPr defaultSize="0" autoFill="0" autoLine="0" autoPict="0">
                <anchor moveWithCells="1" sizeWithCells="1">
                  <from>
                    <xdr:col>12</xdr:col>
                    <xdr:colOff>209550</xdr:colOff>
                    <xdr:row>205</xdr:row>
                    <xdr:rowOff>0</xdr:rowOff>
                  </from>
                  <to>
                    <xdr:col>14</xdr:col>
                    <xdr:colOff>76200</xdr:colOff>
                    <xdr:row>205</xdr:row>
                    <xdr:rowOff>219075</xdr:rowOff>
                  </to>
                </anchor>
              </controlPr>
            </control>
          </mc:Choice>
        </mc:AlternateContent>
        <mc:AlternateContent xmlns:mc="http://schemas.openxmlformats.org/markup-compatibility/2006">
          <mc:Choice Requires="x14">
            <control shapeId="80193" r:id="rId136" name="Check Box 321">
              <controlPr defaultSize="0" autoFill="0" autoLine="0" autoPict="0">
                <anchor moveWithCells="1" sizeWithCells="1">
                  <from>
                    <xdr:col>15</xdr:col>
                    <xdr:colOff>209550</xdr:colOff>
                    <xdr:row>205</xdr:row>
                    <xdr:rowOff>0</xdr:rowOff>
                  </from>
                  <to>
                    <xdr:col>17</xdr:col>
                    <xdr:colOff>76200</xdr:colOff>
                    <xdr:row>205</xdr:row>
                    <xdr:rowOff>219075</xdr:rowOff>
                  </to>
                </anchor>
              </controlPr>
            </control>
          </mc:Choice>
        </mc:AlternateContent>
        <mc:AlternateContent xmlns:mc="http://schemas.openxmlformats.org/markup-compatibility/2006">
          <mc:Choice Requires="x14">
            <control shapeId="80194" r:id="rId137" name="Check Box 322">
              <controlPr defaultSize="0" autoFill="0" autoLine="0" autoPict="0">
                <anchor moveWithCells="1" sizeWithCells="1">
                  <from>
                    <xdr:col>12</xdr:col>
                    <xdr:colOff>209550</xdr:colOff>
                    <xdr:row>336</xdr:row>
                    <xdr:rowOff>9525</xdr:rowOff>
                  </from>
                  <to>
                    <xdr:col>14</xdr:col>
                    <xdr:colOff>76200</xdr:colOff>
                    <xdr:row>336</xdr:row>
                    <xdr:rowOff>219075</xdr:rowOff>
                  </to>
                </anchor>
              </controlPr>
            </control>
          </mc:Choice>
        </mc:AlternateContent>
        <mc:AlternateContent xmlns:mc="http://schemas.openxmlformats.org/markup-compatibility/2006">
          <mc:Choice Requires="x14">
            <control shapeId="80195" r:id="rId138" name="Check Box 323">
              <controlPr defaultSize="0" autoFill="0" autoLine="0" autoPict="0">
                <anchor moveWithCells="1" sizeWithCells="1">
                  <from>
                    <xdr:col>15</xdr:col>
                    <xdr:colOff>209550</xdr:colOff>
                    <xdr:row>336</xdr:row>
                    <xdr:rowOff>9525</xdr:rowOff>
                  </from>
                  <to>
                    <xdr:col>17</xdr:col>
                    <xdr:colOff>76200</xdr:colOff>
                    <xdr:row>336</xdr:row>
                    <xdr:rowOff>219075</xdr:rowOff>
                  </to>
                </anchor>
              </controlPr>
            </control>
          </mc:Choice>
        </mc:AlternateContent>
        <mc:AlternateContent xmlns:mc="http://schemas.openxmlformats.org/markup-compatibility/2006">
          <mc:Choice Requires="x14">
            <control shapeId="80196" r:id="rId139" name="Check Box 324">
              <controlPr defaultSize="0" autoFill="0" autoLine="0" autoPict="0">
                <anchor moveWithCells="1" sizeWithCells="1">
                  <from>
                    <xdr:col>12</xdr:col>
                    <xdr:colOff>209550</xdr:colOff>
                    <xdr:row>359</xdr:row>
                    <xdr:rowOff>19050</xdr:rowOff>
                  </from>
                  <to>
                    <xdr:col>14</xdr:col>
                    <xdr:colOff>76200</xdr:colOff>
                    <xdr:row>360</xdr:row>
                    <xdr:rowOff>0</xdr:rowOff>
                  </to>
                </anchor>
              </controlPr>
            </control>
          </mc:Choice>
        </mc:AlternateContent>
        <mc:AlternateContent xmlns:mc="http://schemas.openxmlformats.org/markup-compatibility/2006">
          <mc:Choice Requires="x14">
            <control shapeId="80197" r:id="rId140" name="Check Box 325">
              <controlPr defaultSize="0" autoFill="0" autoLine="0" autoPict="0">
                <anchor moveWithCells="1" sizeWithCells="1">
                  <from>
                    <xdr:col>15</xdr:col>
                    <xdr:colOff>209550</xdr:colOff>
                    <xdr:row>359</xdr:row>
                    <xdr:rowOff>19050</xdr:rowOff>
                  </from>
                  <to>
                    <xdr:col>17</xdr:col>
                    <xdr:colOff>76200</xdr:colOff>
                    <xdr:row>360</xdr:row>
                    <xdr:rowOff>0</xdr:rowOff>
                  </to>
                </anchor>
              </controlPr>
            </control>
          </mc:Choice>
        </mc:AlternateContent>
        <mc:AlternateContent xmlns:mc="http://schemas.openxmlformats.org/markup-compatibility/2006">
          <mc:Choice Requires="x14">
            <control shapeId="80198" r:id="rId141" name="Check Box 326">
              <controlPr defaultSize="0" autoFill="0" autoLine="0" autoPict="0">
                <anchor moveWithCells="1" sizeWithCells="1">
                  <from>
                    <xdr:col>12</xdr:col>
                    <xdr:colOff>209550</xdr:colOff>
                    <xdr:row>382</xdr:row>
                    <xdr:rowOff>19050</xdr:rowOff>
                  </from>
                  <to>
                    <xdr:col>14</xdr:col>
                    <xdr:colOff>76200</xdr:colOff>
                    <xdr:row>383</xdr:row>
                    <xdr:rowOff>0</xdr:rowOff>
                  </to>
                </anchor>
              </controlPr>
            </control>
          </mc:Choice>
        </mc:AlternateContent>
        <mc:AlternateContent xmlns:mc="http://schemas.openxmlformats.org/markup-compatibility/2006">
          <mc:Choice Requires="x14">
            <control shapeId="80199" r:id="rId142" name="Check Box 327">
              <controlPr defaultSize="0" autoFill="0" autoLine="0" autoPict="0">
                <anchor moveWithCells="1" sizeWithCells="1">
                  <from>
                    <xdr:col>15</xdr:col>
                    <xdr:colOff>209550</xdr:colOff>
                    <xdr:row>382</xdr:row>
                    <xdr:rowOff>19050</xdr:rowOff>
                  </from>
                  <to>
                    <xdr:col>17</xdr:col>
                    <xdr:colOff>76200</xdr:colOff>
                    <xdr:row>383</xdr:row>
                    <xdr:rowOff>0</xdr:rowOff>
                  </to>
                </anchor>
              </controlPr>
            </control>
          </mc:Choice>
        </mc:AlternateContent>
        <mc:AlternateContent xmlns:mc="http://schemas.openxmlformats.org/markup-compatibility/2006">
          <mc:Choice Requires="x14">
            <control shapeId="80200" r:id="rId143" name="Check Box 328">
              <controlPr defaultSize="0" autoFill="0" autoLine="0" autoPict="0">
                <anchor moveWithCells="1" sizeWithCells="1">
                  <from>
                    <xdr:col>13</xdr:col>
                    <xdr:colOff>0</xdr:colOff>
                    <xdr:row>405</xdr:row>
                    <xdr:rowOff>9525</xdr:rowOff>
                  </from>
                  <to>
                    <xdr:col>14</xdr:col>
                    <xdr:colOff>85725</xdr:colOff>
                    <xdr:row>405</xdr:row>
                    <xdr:rowOff>219075</xdr:rowOff>
                  </to>
                </anchor>
              </controlPr>
            </control>
          </mc:Choice>
        </mc:AlternateContent>
        <mc:AlternateContent xmlns:mc="http://schemas.openxmlformats.org/markup-compatibility/2006">
          <mc:Choice Requires="x14">
            <control shapeId="80201" r:id="rId144" name="Check Box 329">
              <controlPr defaultSize="0" autoFill="0" autoLine="0" autoPict="0">
                <anchor moveWithCells="1" sizeWithCells="1">
                  <from>
                    <xdr:col>16</xdr:col>
                    <xdr:colOff>0</xdr:colOff>
                    <xdr:row>405</xdr:row>
                    <xdr:rowOff>9525</xdr:rowOff>
                  </from>
                  <to>
                    <xdr:col>17</xdr:col>
                    <xdr:colOff>85725</xdr:colOff>
                    <xdr:row>405</xdr:row>
                    <xdr:rowOff>219075</xdr:rowOff>
                  </to>
                </anchor>
              </controlPr>
            </control>
          </mc:Choice>
        </mc:AlternateContent>
        <mc:AlternateContent xmlns:mc="http://schemas.openxmlformats.org/markup-compatibility/2006">
          <mc:Choice Requires="x14">
            <control shapeId="80202" r:id="rId145" name="Check Box 330">
              <controlPr defaultSize="0" autoFill="0" autoLine="0" autoPict="0">
                <anchor moveWithCells="1" sizeWithCells="1">
                  <from>
                    <xdr:col>12</xdr:col>
                    <xdr:colOff>209550</xdr:colOff>
                    <xdr:row>428</xdr:row>
                    <xdr:rowOff>9525</xdr:rowOff>
                  </from>
                  <to>
                    <xdr:col>14</xdr:col>
                    <xdr:colOff>76200</xdr:colOff>
                    <xdr:row>428</xdr:row>
                    <xdr:rowOff>219075</xdr:rowOff>
                  </to>
                </anchor>
              </controlPr>
            </control>
          </mc:Choice>
        </mc:AlternateContent>
        <mc:AlternateContent xmlns:mc="http://schemas.openxmlformats.org/markup-compatibility/2006">
          <mc:Choice Requires="x14">
            <control shapeId="80203" r:id="rId146" name="Check Box 331">
              <controlPr defaultSize="0" autoFill="0" autoLine="0" autoPict="0">
                <anchor moveWithCells="1" sizeWithCells="1">
                  <from>
                    <xdr:col>15</xdr:col>
                    <xdr:colOff>209550</xdr:colOff>
                    <xdr:row>428</xdr:row>
                    <xdr:rowOff>9525</xdr:rowOff>
                  </from>
                  <to>
                    <xdr:col>17</xdr:col>
                    <xdr:colOff>76200</xdr:colOff>
                    <xdr:row>428</xdr:row>
                    <xdr:rowOff>219075</xdr:rowOff>
                  </to>
                </anchor>
              </controlPr>
            </control>
          </mc:Choice>
        </mc:AlternateContent>
        <mc:AlternateContent xmlns:mc="http://schemas.openxmlformats.org/markup-compatibility/2006">
          <mc:Choice Requires="x14">
            <control shapeId="80204" r:id="rId147" name="Check Box 332">
              <controlPr defaultSize="0" autoFill="0" autoLine="0" autoPict="0">
                <anchor moveWithCells="1" sizeWithCells="1">
                  <from>
                    <xdr:col>12</xdr:col>
                    <xdr:colOff>209550</xdr:colOff>
                    <xdr:row>451</xdr:row>
                    <xdr:rowOff>9525</xdr:rowOff>
                  </from>
                  <to>
                    <xdr:col>14</xdr:col>
                    <xdr:colOff>76200</xdr:colOff>
                    <xdr:row>451</xdr:row>
                    <xdr:rowOff>219075</xdr:rowOff>
                  </to>
                </anchor>
              </controlPr>
            </control>
          </mc:Choice>
        </mc:AlternateContent>
        <mc:AlternateContent xmlns:mc="http://schemas.openxmlformats.org/markup-compatibility/2006">
          <mc:Choice Requires="x14">
            <control shapeId="80205" r:id="rId148" name="Check Box 333">
              <controlPr defaultSize="0" autoFill="0" autoLine="0" autoPict="0">
                <anchor moveWithCells="1" sizeWithCells="1">
                  <from>
                    <xdr:col>15</xdr:col>
                    <xdr:colOff>209550</xdr:colOff>
                    <xdr:row>451</xdr:row>
                    <xdr:rowOff>9525</xdr:rowOff>
                  </from>
                  <to>
                    <xdr:col>17</xdr:col>
                    <xdr:colOff>76200</xdr:colOff>
                    <xdr:row>451</xdr:row>
                    <xdr:rowOff>219075</xdr:rowOff>
                  </to>
                </anchor>
              </controlPr>
            </control>
          </mc:Choice>
        </mc:AlternateContent>
        <mc:AlternateContent xmlns:mc="http://schemas.openxmlformats.org/markup-compatibility/2006">
          <mc:Choice Requires="x14">
            <control shapeId="80206" r:id="rId149" name="Drop Down 334">
              <controlPr defaultSize="0" autoLine="0" autoPict="0">
                <anchor moveWithCells="1" sizeWithCells="1">
                  <from>
                    <xdr:col>2</xdr:col>
                    <xdr:colOff>209550</xdr:colOff>
                    <xdr:row>67</xdr:row>
                    <xdr:rowOff>38100</xdr:rowOff>
                  </from>
                  <to>
                    <xdr:col>7</xdr:col>
                    <xdr:colOff>0</xdr:colOff>
                    <xdr:row>68</xdr:row>
                    <xdr:rowOff>0</xdr:rowOff>
                  </to>
                </anchor>
              </controlPr>
            </control>
          </mc:Choice>
        </mc:AlternateContent>
        <mc:AlternateContent xmlns:mc="http://schemas.openxmlformats.org/markup-compatibility/2006">
          <mc:Choice Requires="x14">
            <control shapeId="80207" r:id="rId150" name="Drop Down 335">
              <controlPr defaultSize="0" autoLine="0" autoPict="0">
                <anchor moveWithCells="1" sizeWithCells="1">
                  <from>
                    <xdr:col>3</xdr:col>
                    <xdr:colOff>209550</xdr:colOff>
                    <xdr:row>231</xdr:row>
                    <xdr:rowOff>9525</xdr:rowOff>
                  </from>
                  <to>
                    <xdr:col>8</xdr:col>
                    <xdr:colOff>209550</xdr:colOff>
                    <xdr:row>231</xdr:row>
                    <xdr:rowOff>219075</xdr:rowOff>
                  </to>
                </anchor>
              </controlPr>
            </control>
          </mc:Choice>
        </mc:AlternateContent>
        <mc:AlternateContent xmlns:mc="http://schemas.openxmlformats.org/markup-compatibility/2006">
          <mc:Choice Requires="x14">
            <control shapeId="80208" r:id="rId151" name="Drop Down 336">
              <controlPr defaultSize="0" autoLine="0" autoPict="0">
                <anchor moveWithCells="1" sizeWithCells="1">
                  <from>
                    <xdr:col>3</xdr:col>
                    <xdr:colOff>209550</xdr:colOff>
                    <xdr:row>232</xdr:row>
                    <xdr:rowOff>9525</xdr:rowOff>
                  </from>
                  <to>
                    <xdr:col>8</xdr:col>
                    <xdr:colOff>209550</xdr:colOff>
                    <xdr:row>232</xdr:row>
                    <xdr:rowOff>219075</xdr:rowOff>
                  </to>
                </anchor>
              </controlPr>
            </control>
          </mc:Choice>
        </mc:AlternateContent>
        <mc:AlternateContent xmlns:mc="http://schemas.openxmlformats.org/markup-compatibility/2006">
          <mc:Choice Requires="x14">
            <control shapeId="80209" r:id="rId152" name="Drop Down 337">
              <controlPr defaultSize="0" autoLine="0" autoPict="0">
                <anchor moveWithCells="1" sizeWithCells="1">
                  <from>
                    <xdr:col>3</xdr:col>
                    <xdr:colOff>209550</xdr:colOff>
                    <xdr:row>233</xdr:row>
                    <xdr:rowOff>9525</xdr:rowOff>
                  </from>
                  <to>
                    <xdr:col>8</xdr:col>
                    <xdr:colOff>209550</xdr:colOff>
                    <xdr:row>233</xdr:row>
                    <xdr:rowOff>219075</xdr:rowOff>
                  </to>
                </anchor>
              </controlPr>
            </control>
          </mc:Choice>
        </mc:AlternateContent>
        <mc:AlternateContent xmlns:mc="http://schemas.openxmlformats.org/markup-compatibility/2006">
          <mc:Choice Requires="x14">
            <control shapeId="80210" r:id="rId153" name="Drop Down 338">
              <controlPr defaultSize="0" autoLine="0" autoPict="0">
                <anchor moveWithCells="1" sizeWithCells="1">
                  <from>
                    <xdr:col>3</xdr:col>
                    <xdr:colOff>209550</xdr:colOff>
                    <xdr:row>234</xdr:row>
                    <xdr:rowOff>9525</xdr:rowOff>
                  </from>
                  <to>
                    <xdr:col>8</xdr:col>
                    <xdr:colOff>209550</xdr:colOff>
                    <xdr:row>234</xdr:row>
                    <xdr:rowOff>219075</xdr:rowOff>
                  </to>
                </anchor>
              </controlPr>
            </control>
          </mc:Choice>
        </mc:AlternateContent>
        <mc:AlternateContent xmlns:mc="http://schemas.openxmlformats.org/markup-compatibility/2006">
          <mc:Choice Requires="x14">
            <control shapeId="80211" r:id="rId154" name="Drop Down 339">
              <controlPr defaultSize="0" autoLine="0" autoPict="0">
                <anchor moveWithCells="1" sizeWithCells="1">
                  <from>
                    <xdr:col>3</xdr:col>
                    <xdr:colOff>209550</xdr:colOff>
                    <xdr:row>235</xdr:row>
                    <xdr:rowOff>9525</xdr:rowOff>
                  </from>
                  <to>
                    <xdr:col>8</xdr:col>
                    <xdr:colOff>209550</xdr:colOff>
                    <xdr:row>236</xdr:row>
                    <xdr:rowOff>0</xdr:rowOff>
                  </to>
                </anchor>
              </controlPr>
            </control>
          </mc:Choice>
        </mc:AlternateContent>
        <mc:AlternateContent xmlns:mc="http://schemas.openxmlformats.org/markup-compatibility/2006">
          <mc:Choice Requires="x14">
            <control shapeId="80212" r:id="rId155" name="Drop Down 340">
              <controlPr defaultSize="0" autoLine="0" autoPict="0">
                <anchor moveWithCells="1" sizeWithCells="1">
                  <from>
                    <xdr:col>3</xdr:col>
                    <xdr:colOff>209550</xdr:colOff>
                    <xdr:row>236</xdr:row>
                    <xdr:rowOff>9525</xdr:rowOff>
                  </from>
                  <to>
                    <xdr:col>8</xdr:col>
                    <xdr:colOff>209550</xdr:colOff>
                    <xdr:row>237</xdr:row>
                    <xdr:rowOff>0</xdr:rowOff>
                  </to>
                </anchor>
              </controlPr>
            </control>
          </mc:Choice>
        </mc:AlternateContent>
        <mc:AlternateContent xmlns:mc="http://schemas.openxmlformats.org/markup-compatibility/2006">
          <mc:Choice Requires="x14">
            <control shapeId="80213" r:id="rId156" name="Check Box 341">
              <controlPr defaultSize="0" autoFill="0" autoLine="0" autoPict="0">
                <anchor moveWithCells="1" sizeWithCells="1">
                  <from>
                    <xdr:col>12</xdr:col>
                    <xdr:colOff>209550</xdr:colOff>
                    <xdr:row>228</xdr:row>
                    <xdr:rowOff>0</xdr:rowOff>
                  </from>
                  <to>
                    <xdr:col>14</xdr:col>
                    <xdr:colOff>76200</xdr:colOff>
                    <xdr:row>228</xdr:row>
                    <xdr:rowOff>209550</xdr:rowOff>
                  </to>
                </anchor>
              </controlPr>
            </control>
          </mc:Choice>
        </mc:AlternateContent>
        <mc:AlternateContent xmlns:mc="http://schemas.openxmlformats.org/markup-compatibility/2006">
          <mc:Choice Requires="x14">
            <control shapeId="80214" r:id="rId157" name="Check Box 342">
              <controlPr defaultSize="0" autoFill="0" autoLine="0" autoPict="0">
                <anchor moveWithCells="1" sizeWithCells="1">
                  <from>
                    <xdr:col>15</xdr:col>
                    <xdr:colOff>209550</xdr:colOff>
                    <xdr:row>228</xdr:row>
                    <xdr:rowOff>0</xdr:rowOff>
                  </from>
                  <to>
                    <xdr:col>17</xdr:col>
                    <xdr:colOff>76200</xdr:colOff>
                    <xdr:row>228</xdr:row>
                    <xdr:rowOff>209550</xdr:rowOff>
                  </to>
                </anchor>
              </controlPr>
            </control>
          </mc:Choice>
        </mc:AlternateContent>
        <mc:AlternateContent xmlns:mc="http://schemas.openxmlformats.org/markup-compatibility/2006">
          <mc:Choice Requires="x14">
            <control shapeId="80215" r:id="rId158" name="Drop Down 343">
              <controlPr defaultSize="0" autoLine="0" autoPict="0">
                <anchor moveWithCells="1" sizeWithCells="1">
                  <from>
                    <xdr:col>2</xdr:col>
                    <xdr:colOff>209550</xdr:colOff>
                    <xdr:row>313</xdr:row>
                    <xdr:rowOff>28575</xdr:rowOff>
                  </from>
                  <to>
                    <xdr:col>7</xdr:col>
                    <xdr:colOff>0</xdr:colOff>
                    <xdr:row>314</xdr:row>
                    <xdr:rowOff>0</xdr:rowOff>
                  </to>
                </anchor>
              </controlPr>
            </control>
          </mc:Choice>
        </mc:AlternateContent>
        <mc:AlternateContent xmlns:mc="http://schemas.openxmlformats.org/markup-compatibility/2006">
          <mc:Choice Requires="x14">
            <control shapeId="80216" r:id="rId159" name="Drop Down 344">
              <controlPr defaultSize="0" autoLine="0" autoPict="0">
                <anchor moveWithCells="1" sizeWithCells="1">
                  <from>
                    <xdr:col>3</xdr:col>
                    <xdr:colOff>209550</xdr:colOff>
                    <xdr:row>478</xdr:row>
                    <xdr:rowOff>9525</xdr:rowOff>
                  </from>
                  <to>
                    <xdr:col>8</xdr:col>
                    <xdr:colOff>209550</xdr:colOff>
                    <xdr:row>478</xdr:row>
                    <xdr:rowOff>219075</xdr:rowOff>
                  </to>
                </anchor>
              </controlPr>
            </control>
          </mc:Choice>
        </mc:AlternateContent>
        <mc:AlternateContent xmlns:mc="http://schemas.openxmlformats.org/markup-compatibility/2006">
          <mc:Choice Requires="x14">
            <control shapeId="80217" r:id="rId160" name="Drop Down 345">
              <controlPr defaultSize="0" autoLine="0" autoPict="0">
                <anchor moveWithCells="1" sizeWithCells="1">
                  <from>
                    <xdr:col>3</xdr:col>
                    <xdr:colOff>209550</xdr:colOff>
                    <xdr:row>479</xdr:row>
                    <xdr:rowOff>9525</xdr:rowOff>
                  </from>
                  <to>
                    <xdr:col>8</xdr:col>
                    <xdr:colOff>209550</xdr:colOff>
                    <xdr:row>479</xdr:row>
                    <xdr:rowOff>219075</xdr:rowOff>
                  </to>
                </anchor>
              </controlPr>
            </control>
          </mc:Choice>
        </mc:AlternateContent>
        <mc:AlternateContent xmlns:mc="http://schemas.openxmlformats.org/markup-compatibility/2006">
          <mc:Choice Requires="x14">
            <control shapeId="80218" r:id="rId161" name="Drop Down 346">
              <controlPr defaultSize="0" autoLine="0" autoPict="0">
                <anchor moveWithCells="1" sizeWithCells="1">
                  <from>
                    <xdr:col>3</xdr:col>
                    <xdr:colOff>209550</xdr:colOff>
                    <xdr:row>480</xdr:row>
                    <xdr:rowOff>9525</xdr:rowOff>
                  </from>
                  <to>
                    <xdr:col>8</xdr:col>
                    <xdr:colOff>209550</xdr:colOff>
                    <xdr:row>480</xdr:row>
                    <xdr:rowOff>219075</xdr:rowOff>
                  </to>
                </anchor>
              </controlPr>
            </control>
          </mc:Choice>
        </mc:AlternateContent>
        <mc:AlternateContent xmlns:mc="http://schemas.openxmlformats.org/markup-compatibility/2006">
          <mc:Choice Requires="x14">
            <control shapeId="80219" r:id="rId162" name="Drop Down 347">
              <controlPr defaultSize="0" autoLine="0" autoPict="0">
                <anchor moveWithCells="1" sizeWithCells="1">
                  <from>
                    <xdr:col>3</xdr:col>
                    <xdr:colOff>209550</xdr:colOff>
                    <xdr:row>481</xdr:row>
                    <xdr:rowOff>9525</xdr:rowOff>
                  </from>
                  <to>
                    <xdr:col>8</xdr:col>
                    <xdr:colOff>209550</xdr:colOff>
                    <xdr:row>481</xdr:row>
                    <xdr:rowOff>219075</xdr:rowOff>
                  </to>
                </anchor>
              </controlPr>
            </control>
          </mc:Choice>
        </mc:AlternateContent>
        <mc:AlternateContent xmlns:mc="http://schemas.openxmlformats.org/markup-compatibility/2006">
          <mc:Choice Requires="x14">
            <control shapeId="80220" r:id="rId163" name="Drop Down 348">
              <controlPr defaultSize="0" autoLine="0" autoPict="0">
                <anchor moveWithCells="1" sizeWithCells="1">
                  <from>
                    <xdr:col>3</xdr:col>
                    <xdr:colOff>209550</xdr:colOff>
                    <xdr:row>482</xdr:row>
                    <xdr:rowOff>9525</xdr:rowOff>
                  </from>
                  <to>
                    <xdr:col>8</xdr:col>
                    <xdr:colOff>209550</xdr:colOff>
                    <xdr:row>482</xdr:row>
                    <xdr:rowOff>219075</xdr:rowOff>
                  </to>
                </anchor>
              </controlPr>
            </control>
          </mc:Choice>
        </mc:AlternateContent>
        <mc:AlternateContent xmlns:mc="http://schemas.openxmlformats.org/markup-compatibility/2006">
          <mc:Choice Requires="x14">
            <control shapeId="80221" r:id="rId164" name="Drop Down 349">
              <controlPr defaultSize="0" autoLine="0" autoPict="0">
                <anchor moveWithCells="1" sizeWithCells="1">
                  <from>
                    <xdr:col>3</xdr:col>
                    <xdr:colOff>209550</xdr:colOff>
                    <xdr:row>483</xdr:row>
                    <xdr:rowOff>9525</xdr:rowOff>
                  </from>
                  <to>
                    <xdr:col>8</xdr:col>
                    <xdr:colOff>209550</xdr:colOff>
                    <xdr:row>484</xdr:row>
                    <xdr:rowOff>0</xdr:rowOff>
                  </to>
                </anchor>
              </controlPr>
            </control>
          </mc:Choice>
        </mc:AlternateContent>
        <mc:AlternateContent xmlns:mc="http://schemas.openxmlformats.org/markup-compatibility/2006">
          <mc:Choice Requires="x14">
            <control shapeId="80222" r:id="rId165" name="Check Box 350">
              <controlPr defaultSize="0" autoFill="0" autoLine="0" autoPict="0">
                <anchor moveWithCells="1" sizeWithCells="1">
                  <from>
                    <xdr:col>12</xdr:col>
                    <xdr:colOff>209550</xdr:colOff>
                    <xdr:row>475</xdr:row>
                    <xdr:rowOff>0</xdr:rowOff>
                  </from>
                  <to>
                    <xdr:col>14</xdr:col>
                    <xdr:colOff>76200</xdr:colOff>
                    <xdr:row>475</xdr:row>
                    <xdr:rowOff>209550</xdr:rowOff>
                  </to>
                </anchor>
              </controlPr>
            </control>
          </mc:Choice>
        </mc:AlternateContent>
        <mc:AlternateContent xmlns:mc="http://schemas.openxmlformats.org/markup-compatibility/2006">
          <mc:Choice Requires="x14">
            <control shapeId="80223" r:id="rId166" name="Check Box 351">
              <controlPr defaultSize="0" autoFill="0" autoLine="0" autoPict="0">
                <anchor moveWithCells="1" sizeWithCells="1">
                  <from>
                    <xdr:col>15</xdr:col>
                    <xdr:colOff>209550</xdr:colOff>
                    <xdr:row>475</xdr:row>
                    <xdr:rowOff>0</xdr:rowOff>
                  </from>
                  <to>
                    <xdr:col>17</xdr:col>
                    <xdr:colOff>76200</xdr:colOff>
                    <xdr:row>475</xdr:row>
                    <xdr:rowOff>209550</xdr:rowOff>
                  </to>
                </anchor>
              </controlPr>
            </control>
          </mc:Choice>
        </mc:AlternateContent>
        <mc:AlternateContent xmlns:mc="http://schemas.openxmlformats.org/markup-compatibility/2006">
          <mc:Choice Requires="x14">
            <control shapeId="80224" r:id="rId167" name="Drop Down 352">
              <controlPr defaultSize="0" autoLine="0" autoPict="0">
                <anchor moveWithCells="1" sizeWithCells="1">
                  <from>
                    <xdr:col>3</xdr:col>
                    <xdr:colOff>0</xdr:colOff>
                    <xdr:row>75</xdr:row>
                    <xdr:rowOff>28575</xdr:rowOff>
                  </from>
                  <to>
                    <xdr:col>7</xdr:col>
                    <xdr:colOff>209550</xdr:colOff>
                    <xdr:row>76</xdr:row>
                    <xdr:rowOff>9525</xdr:rowOff>
                  </to>
                </anchor>
              </controlPr>
            </control>
          </mc:Choice>
        </mc:AlternateContent>
        <mc:AlternateContent xmlns:mc="http://schemas.openxmlformats.org/markup-compatibility/2006">
          <mc:Choice Requires="x14">
            <control shapeId="80233" r:id="rId168" name="Check Box 361">
              <controlPr defaultSize="0" autoFill="0" autoLine="0" autoPict="0">
                <anchor moveWithCells="1" sizeWithCells="1">
                  <from>
                    <xdr:col>18</xdr:col>
                    <xdr:colOff>209550</xdr:colOff>
                    <xdr:row>48</xdr:row>
                    <xdr:rowOff>19050</xdr:rowOff>
                  </from>
                  <to>
                    <xdr:col>20</xdr:col>
                    <xdr:colOff>0</xdr:colOff>
                    <xdr:row>49</xdr:row>
                    <xdr:rowOff>9525</xdr:rowOff>
                  </to>
                </anchor>
              </controlPr>
            </control>
          </mc:Choice>
        </mc:AlternateContent>
        <mc:AlternateContent xmlns:mc="http://schemas.openxmlformats.org/markup-compatibility/2006">
          <mc:Choice Requires="x14">
            <control shapeId="80234" r:id="rId169" name="Check Box 362">
              <controlPr defaultSize="0" autoFill="0" autoLine="0" autoPict="0">
                <anchor moveWithCells="1" sizeWithCells="1">
                  <from>
                    <xdr:col>21</xdr:col>
                    <xdr:colOff>209550</xdr:colOff>
                    <xdr:row>48</xdr:row>
                    <xdr:rowOff>19050</xdr:rowOff>
                  </from>
                  <to>
                    <xdr:col>23</xdr:col>
                    <xdr:colOff>0</xdr:colOff>
                    <xdr:row>49</xdr:row>
                    <xdr:rowOff>9525</xdr:rowOff>
                  </to>
                </anchor>
              </controlPr>
            </control>
          </mc:Choice>
        </mc:AlternateContent>
        <mc:AlternateContent xmlns:mc="http://schemas.openxmlformats.org/markup-compatibility/2006">
          <mc:Choice Requires="x14">
            <control shapeId="80235" r:id="rId170" name="Check Box 363">
              <controlPr defaultSize="0" autoFill="0" autoLine="0" autoPict="0">
                <anchor moveWithCells="1" sizeWithCells="1">
                  <from>
                    <xdr:col>18</xdr:col>
                    <xdr:colOff>209550</xdr:colOff>
                    <xdr:row>293</xdr:row>
                    <xdr:rowOff>19050</xdr:rowOff>
                  </from>
                  <to>
                    <xdr:col>20</xdr:col>
                    <xdr:colOff>76200</xdr:colOff>
                    <xdr:row>294</xdr:row>
                    <xdr:rowOff>0</xdr:rowOff>
                  </to>
                </anchor>
              </controlPr>
            </control>
          </mc:Choice>
        </mc:AlternateContent>
        <mc:AlternateContent xmlns:mc="http://schemas.openxmlformats.org/markup-compatibility/2006">
          <mc:Choice Requires="x14">
            <control shapeId="80236" r:id="rId171" name="Check Box 364">
              <controlPr defaultSize="0" autoFill="0" autoLine="0" autoPict="0">
                <anchor moveWithCells="1" sizeWithCells="1">
                  <from>
                    <xdr:col>21</xdr:col>
                    <xdr:colOff>209550</xdr:colOff>
                    <xdr:row>293</xdr:row>
                    <xdr:rowOff>19050</xdr:rowOff>
                  </from>
                  <to>
                    <xdr:col>23</xdr:col>
                    <xdr:colOff>66675</xdr:colOff>
                    <xdr:row>294</xdr:row>
                    <xdr:rowOff>0</xdr:rowOff>
                  </to>
                </anchor>
              </controlPr>
            </control>
          </mc:Choice>
        </mc:AlternateContent>
        <mc:AlternateContent xmlns:mc="http://schemas.openxmlformats.org/markup-compatibility/2006">
          <mc:Choice Requires="x14">
            <control shapeId="80245" r:id="rId172" name="Check Box 373">
              <controlPr defaultSize="0" autoFill="0" autoLine="0" autoPict="0">
                <anchor moveWithCells="1" sizeWithCells="1">
                  <from>
                    <xdr:col>15</xdr:col>
                    <xdr:colOff>209550</xdr:colOff>
                    <xdr:row>54</xdr:row>
                    <xdr:rowOff>0</xdr:rowOff>
                  </from>
                  <to>
                    <xdr:col>17</xdr:col>
                    <xdr:colOff>0</xdr:colOff>
                    <xdr:row>55</xdr:row>
                    <xdr:rowOff>0</xdr:rowOff>
                  </to>
                </anchor>
              </controlPr>
            </control>
          </mc:Choice>
        </mc:AlternateContent>
        <mc:AlternateContent xmlns:mc="http://schemas.openxmlformats.org/markup-compatibility/2006">
          <mc:Choice Requires="x14">
            <control shapeId="80246" r:id="rId173" name="Check Box 374">
              <controlPr defaultSize="0" autoFill="0" autoLine="0" autoPict="0">
                <anchor moveWithCells="1" sizeWithCells="1">
                  <from>
                    <xdr:col>15</xdr:col>
                    <xdr:colOff>209550</xdr:colOff>
                    <xdr:row>55</xdr:row>
                    <xdr:rowOff>0</xdr:rowOff>
                  </from>
                  <to>
                    <xdr:col>17</xdr:col>
                    <xdr:colOff>0</xdr:colOff>
                    <xdr:row>56</xdr:row>
                    <xdr:rowOff>0</xdr:rowOff>
                  </to>
                </anchor>
              </controlPr>
            </control>
          </mc:Choice>
        </mc:AlternateContent>
        <mc:AlternateContent xmlns:mc="http://schemas.openxmlformats.org/markup-compatibility/2006">
          <mc:Choice Requires="x14">
            <control shapeId="80247" r:id="rId174" name="Check Box 375">
              <controlPr defaultSize="0" autoFill="0" autoLine="0" autoPict="0">
                <anchor moveWithCells="1" sizeWithCells="1">
                  <from>
                    <xdr:col>15</xdr:col>
                    <xdr:colOff>209550</xdr:colOff>
                    <xdr:row>299</xdr:row>
                    <xdr:rowOff>0</xdr:rowOff>
                  </from>
                  <to>
                    <xdr:col>17</xdr:col>
                    <xdr:colOff>0</xdr:colOff>
                    <xdr:row>300</xdr:row>
                    <xdr:rowOff>0</xdr:rowOff>
                  </to>
                </anchor>
              </controlPr>
            </control>
          </mc:Choice>
        </mc:AlternateContent>
        <mc:AlternateContent xmlns:mc="http://schemas.openxmlformats.org/markup-compatibility/2006">
          <mc:Choice Requires="x14">
            <control shapeId="80248" r:id="rId175" name="Check Box 376">
              <controlPr defaultSize="0" autoFill="0" autoLine="0" autoPict="0">
                <anchor moveWithCells="1" sizeWithCells="1">
                  <from>
                    <xdr:col>15</xdr:col>
                    <xdr:colOff>209550</xdr:colOff>
                    <xdr:row>300</xdr:row>
                    <xdr:rowOff>0</xdr:rowOff>
                  </from>
                  <to>
                    <xdr:col>17</xdr:col>
                    <xdr:colOff>0</xdr:colOff>
                    <xdr:row>301</xdr:row>
                    <xdr:rowOff>0</xdr:rowOff>
                  </to>
                </anchor>
              </controlPr>
            </control>
          </mc:Choice>
        </mc:AlternateContent>
        <mc:AlternateContent xmlns:mc="http://schemas.openxmlformats.org/markup-compatibility/2006">
          <mc:Choice Requires="x14">
            <control shapeId="80249" r:id="rId176" name="Check Box 377">
              <controlPr defaultSize="0" autoFill="0" autoLine="0" autoPict="0">
                <anchor moveWithCells="1" sizeWithCells="1">
                  <from>
                    <xdr:col>2</xdr:col>
                    <xdr:colOff>9525</xdr:colOff>
                    <xdr:row>258</xdr:row>
                    <xdr:rowOff>9525</xdr:rowOff>
                  </from>
                  <to>
                    <xdr:col>3</xdr:col>
                    <xdr:colOff>0</xdr:colOff>
                    <xdr:row>259</xdr:row>
                    <xdr:rowOff>0</xdr:rowOff>
                  </to>
                </anchor>
              </controlPr>
            </control>
          </mc:Choice>
        </mc:AlternateContent>
        <mc:AlternateContent xmlns:mc="http://schemas.openxmlformats.org/markup-compatibility/2006">
          <mc:Choice Requires="x14">
            <control shapeId="80250" r:id="rId177" name="Check Box 378">
              <controlPr defaultSize="0" autoFill="0" autoLine="0" autoPict="0">
                <anchor moveWithCells="1" sizeWithCells="1">
                  <from>
                    <xdr:col>7</xdr:col>
                    <xdr:colOff>19050</xdr:colOff>
                    <xdr:row>258</xdr:row>
                    <xdr:rowOff>0</xdr:rowOff>
                  </from>
                  <to>
                    <xdr:col>8</xdr:col>
                    <xdr:colOff>9525</xdr:colOff>
                    <xdr:row>258</xdr:row>
                    <xdr:rowOff>219075</xdr:rowOff>
                  </to>
                </anchor>
              </controlPr>
            </control>
          </mc:Choice>
        </mc:AlternateContent>
        <mc:AlternateContent xmlns:mc="http://schemas.openxmlformats.org/markup-compatibility/2006">
          <mc:Choice Requires="x14">
            <control shapeId="80251" r:id="rId178" name="Check Box 379">
              <controlPr defaultSize="0" autoFill="0" autoLine="0" autoPict="0">
                <anchor moveWithCells="1" sizeWithCells="1">
                  <from>
                    <xdr:col>2</xdr:col>
                    <xdr:colOff>9525</xdr:colOff>
                    <xdr:row>259</xdr:row>
                    <xdr:rowOff>9525</xdr:rowOff>
                  </from>
                  <to>
                    <xdr:col>3</xdr:col>
                    <xdr:colOff>0</xdr:colOff>
                    <xdr:row>260</xdr:row>
                    <xdr:rowOff>0</xdr:rowOff>
                  </to>
                </anchor>
              </controlPr>
            </control>
          </mc:Choice>
        </mc:AlternateContent>
        <mc:AlternateContent xmlns:mc="http://schemas.openxmlformats.org/markup-compatibility/2006">
          <mc:Choice Requires="x14">
            <control shapeId="80252" r:id="rId179" name="Check Box 380">
              <controlPr defaultSize="0" autoFill="0" autoLine="0" autoPict="0">
                <anchor moveWithCells="1" sizeWithCells="1">
                  <from>
                    <xdr:col>2</xdr:col>
                    <xdr:colOff>9525</xdr:colOff>
                    <xdr:row>260</xdr:row>
                    <xdr:rowOff>9525</xdr:rowOff>
                  </from>
                  <to>
                    <xdr:col>3</xdr:col>
                    <xdr:colOff>0</xdr:colOff>
                    <xdr:row>261</xdr:row>
                    <xdr:rowOff>0</xdr:rowOff>
                  </to>
                </anchor>
              </controlPr>
            </control>
          </mc:Choice>
        </mc:AlternateContent>
        <mc:AlternateContent xmlns:mc="http://schemas.openxmlformats.org/markup-compatibility/2006">
          <mc:Choice Requires="x14">
            <control shapeId="80253" r:id="rId180" name="Check Box 381">
              <controlPr defaultSize="0" autoFill="0" autoLine="0" autoPict="0">
                <anchor moveWithCells="1" sizeWithCells="1">
                  <from>
                    <xdr:col>2</xdr:col>
                    <xdr:colOff>9525</xdr:colOff>
                    <xdr:row>261</xdr:row>
                    <xdr:rowOff>9525</xdr:rowOff>
                  </from>
                  <to>
                    <xdr:col>3</xdr:col>
                    <xdr:colOff>0</xdr:colOff>
                    <xdr:row>262</xdr:row>
                    <xdr:rowOff>0</xdr:rowOff>
                  </to>
                </anchor>
              </controlPr>
            </control>
          </mc:Choice>
        </mc:AlternateContent>
        <mc:AlternateContent xmlns:mc="http://schemas.openxmlformats.org/markup-compatibility/2006">
          <mc:Choice Requires="x14">
            <control shapeId="80254" r:id="rId181" name="Check Box 382">
              <controlPr defaultSize="0" autoFill="0" autoLine="0" autoPict="0">
                <anchor moveWithCells="1" sizeWithCells="1">
                  <from>
                    <xdr:col>2</xdr:col>
                    <xdr:colOff>9525</xdr:colOff>
                    <xdr:row>266</xdr:row>
                    <xdr:rowOff>9525</xdr:rowOff>
                  </from>
                  <to>
                    <xdr:col>3</xdr:col>
                    <xdr:colOff>0</xdr:colOff>
                    <xdr:row>267</xdr:row>
                    <xdr:rowOff>0</xdr:rowOff>
                  </to>
                </anchor>
              </controlPr>
            </control>
          </mc:Choice>
        </mc:AlternateContent>
        <mc:AlternateContent xmlns:mc="http://schemas.openxmlformats.org/markup-compatibility/2006">
          <mc:Choice Requires="x14">
            <control shapeId="80255" r:id="rId182" name="Check Box 383">
              <controlPr defaultSize="0" autoFill="0" autoLine="0" autoPict="0">
                <anchor moveWithCells="1" sizeWithCells="1">
                  <from>
                    <xdr:col>2</xdr:col>
                    <xdr:colOff>9525</xdr:colOff>
                    <xdr:row>267</xdr:row>
                    <xdr:rowOff>9525</xdr:rowOff>
                  </from>
                  <to>
                    <xdr:col>3</xdr:col>
                    <xdr:colOff>0</xdr:colOff>
                    <xdr:row>268</xdr:row>
                    <xdr:rowOff>0</xdr:rowOff>
                  </to>
                </anchor>
              </controlPr>
            </control>
          </mc:Choice>
        </mc:AlternateContent>
        <mc:AlternateContent xmlns:mc="http://schemas.openxmlformats.org/markup-compatibility/2006">
          <mc:Choice Requires="x14">
            <control shapeId="80256" r:id="rId183" name="Check Box 384">
              <controlPr defaultSize="0" autoFill="0" autoLine="0" autoPict="0">
                <anchor moveWithCells="1" sizeWithCells="1">
                  <from>
                    <xdr:col>2</xdr:col>
                    <xdr:colOff>9525</xdr:colOff>
                    <xdr:row>268</xdr:row>
                    <xdr:rowOff>9525</xdr:rowOff>
                  </from>
                  <to>
                    <xdr:col>3</xdr:col>
                    <xdr:colOff>0</xdr:colOff>
                    <xdr:row>269</xdr:row>
                    <xdr:rowOff>0</xdr:rowOff>
                  </to>
                </anchor>
              </controlPr>
            </control>
          </mc:Choice>
        </mc:AlternateContent>
        <mc:AlternateContent xmlns:mc="http://schemas.openxmlformats.org/markup-compatibility/2006">
          <mc:Choice Requires="x14">
            <control shapeId="80257" r:id="rId184" name="Check Box 385">
              <controlPr defaultSize="0" autoFill="0" autoLine="0" autoPict="0">
                <anchor moveWithCells="1" sizeWithCells="1">
                  <from>
                    <xdr:col>8</xdr:col>
                    <xdr:colOff>9525</xdr:colOff>
                    <xdr:row>274</xdr:row>
                    <xdr:rowOff>9525</xdr:rowOff>
                  </from>
                  <to>
                    <xdr:col>9</xdr:col>
                    <xdr:colOff>0</xdr:colOff>
                    <xdr:row>275</xdr:row>
                    <xdr:rowOff>0</xdr:rowOff>
                  </to>
                </anchor>
              </controlPr>
            </control>
          </mc:Choice>
        </mc:AlternateContent>
        <mc:AlternateContent xmlns:mc="http://schemas.openxmlformats.org/markup-compatibility/2006">
          <mc:Choice Requires="x14">
            <control shapeId="80258" r:id="rId185" name="Check Box 386">
              <controlPr defaultSize="0" autoFill="0" autoLine="0" autoPict="0">
                <anchor moveWithCells="1" sizeWithCells="1">
                  <from>
                    <xdr:col>21</xdr:col>
                    <xdr:colOff>9525</xdr:colOff>
                    <xdr:row>274</xdr:row>
                    <xdr:rowOff>9525</xdr:rowOff>
                  </from>
                  <to>
                    <xdr:col>22</xdr:col>
                    <xdr:colOff>0</xdr:colOff>
                    <xdr:row>275</xdr:row>
                    <xdr:rowOff>0</xdr:rowOff>
                  </to>
                </anchor>
              </controlPr>
            </control>
          </mc:Choice>
        </mc:AlternateContent>
        <mc:AlternateContent xmlns:mc="http://schemas.openxmlformats.org/markup-compatibility/2006">
          <mc:Choice Requires="x14">
            <control shapeId="80259" r:id="rId186" name="Check Box 387">
              <controlPr defaultSize="0" autoFill="0" autoLine="0" autoPict="0">
                <anchor moveWithCells="1" sizeWithCells="1">
                  <from>
                    <xdr:col>2</xdr:col>
                    <xdr:colOff>9525</xdr:colOff>
                    <xdr:row>275</xdr:row>
                    <xdr:rowOff>9525</xdr:rowOff>
                  </from>
                  <to>
                    <xdr:col>3</xdr:col>
                    <xdr:colOff>0</xdr:colOff>
                    <xdr:row>276</xdr:row>
                    <xdr:rowOff>0</xdr:rowOff>
                  </to>
                </anchor>
              </controlPr>
            </control>
          </mc:Choice>
        </mc:AlternateContent>
        <mc:AlternateContent xmlns:mc="http://schemas.openxmlformats.org/markup-compatibility/2006">
          <mc:Choice Requires="x14">
            <control shapeId="80260" r:id="rId187" name="Check Box 388">
              <controlPr defaultSize="0" autoFill="0" autoLine="0" autoPict="0">
                <anchor moveWithCells="1" sizeWithCells="1">
                  <from>
                    <xdr:col>2</xdr:col>
                    <xdr:colOff>9525</xdr:colOff>
                    <xdr:row>13</xdr:row>
                    <xdr:rowOff>9525</xdr:rowOff>
                  </from>
                  <to>
                    <xdr:col>3</xdr:col>
                    <xdr:colOff>0</xdr:colOff>
                    <xdr:row>14</xdr:row>
                    <xdr:rowOff>0</xdr:rowOff>
                  </to>
                </anchor>
              </controlPr>
            </control>
          </mc:Choice>
        </mc:AlternateContent>
        <mc:AlternateContent xmlns:mc="http://schemas.openxmlformats.org/markup-compatibility/2006">
          <mc:Choice Requires="x14">
            <control shapeId="80261" r:id="rId188" name="Check Box 389">
              <controlPr defaultSize="0" autoFill="0" autoLine="0" autoPict="0">
                <anchor moveWithCells="1" sizeWithCells="1">
                  <from>
                    <xdr:col>7</xdr:col>
                    <xdr:colOff>19050</xdr:colOff>
                    <xdr:row>13</xdr:row>
                    <xdr:rowOff>0</xdr:rowOff>
                  </from>
                  <to>
                    <xdr:col>8</xdr:col>
                    <xdr:colOff>9525</xdr:colOff>
                    <xdr:row>13</xdr:row>
                    <xdr:rowOff>219075</xdr:rowOff>
                  </to>
                </anchor>
              </controlPr>
            </control>
          </mc:Choice>
        </mc:AlternateContent>
        <mc:AlternateContent xmlns:mc="http://schemas.openxmlformats.org/markup-compatibility/2006">
          <mc:Choice Requires="x14">
            <control shapeId="80262" r:id="rId189" name="Check Box 390">
              <controlPr defaultSize="0" autoFill="0" autoLine="0" autoPict="0">
                <anchor moveWithCells="1" sizeWithCells="1">
                  <from>
                    <xdr:col>2</xdr:col>
                    <xdr:colOff>9525</xdr:colOff>
                    <xdr:row>14</xdr:row>
                    <xdr:rowOff>9525</xdr:rowOff>
                  </from>
                  <to>
                    <xdr:col>3</xdr:col>
                    <xdr:colOff>0</xdr:colOff>
                    <xdr:row>15</xdr:row>
                    <xdr:rowOff>0</xdr:rowOff>
                  </to>
                </anchor>
              </controlPr>
            </control>
          </mc:Choice>
        </mc:AlternateContent>
        <mc:AlternateContent xmlns:mc="http://schemas.openxmlformats.org/markup-compatibility/2006">
          <mc:Choice Requires="x14">
            <control shapeId="80263" r:id="rId190" name="Check Box 391">
              <controlPr defaultSize="0" autoFill="0" autoLine="0" autoPict="0">
                <anchor moveWithCells="1" sizeWithCells="1">
                  <from>
                    <xdr:col>2</xdr:col>
                    <xdr:colOff>9525</xdr:colOff>
                    <xdr:row>15</xdr:row>
                    <xdr:rowOff>9525</xdr:rowOff>
                  </from>
                  <to>
                    <xdr:col>3</xdr:col>
                    <xdr:colOff>0</xdr:colOff>
                    <xdr:row>16</xdr:row>
                    <xdr:rowOff>0</xdr:rowOff>
                  </to>
                </anchor>
              </controlPr>
            </control>
          </mc:Choice>
        </mc:AlternateContent>
        <mc:AlternateContent xmlns:mc="http://schemas.openxmlformats.org/markup-compatibility/2006">
          <mc:Choice Requires="x14">
            <control shapeId="80264" r:id="rId191" name="Check Box 392">
              <controlPr defaultSize="0" autoFill="0" autoLine="0" autoPict="0">
                <anchor moveWithCells="1" sizeWithCells="1">
                  <from>
                    <xdr:col>2</xdr:col>
                    <xdr:colOff>9525</xdr:colOff>
                    <xdr:row>16</xdr:row>
                    <xdr:rowOff>9525</xdr:rowOff>
                  </from>
                  <to>
                    <xdr:col>3</xdr:col>
                    <xdr:colOff>0</xdr:colOff>
                    <xdr:row>17</xdr:row>
                    <xdr:rowOff>0</xdr:rowOff>
                  </to>
                </anchor>
              </controlPr>
            </control>
          </mc:Choice>
        </mc:AlternateContent>
        <mc:AlternateContent xmlns:mc="http://schemas.openxmlformats.org/markup-compatibility/2006">
          <mc:Choice Requires="x14">
            <control shapeId="80265" r:id="rId192" name="Check Box 393">
              <controlPr defaultSize="0" autoFill="0" autoLine="0" autoPict="0">
                <anchor moveWithCells="1" sizeWithCells="1">
                  <from>
                    <xdr:col>2</xdr:col>
                    <xdr:colOff>9525</xdr:colOff>
                    <xdr:row>21</xdr:row>
                    <xdr:rowOff>9525</xdr:rowOff>
                  </from>
                  <to>
                    <xdr:col>3</xdr:col>
                    <xdr:colOff>0</xdr:colOff>
                    <xdr:row>22</xdr:row>
                    <xdr:rowOff>0</xdr:rowOff>
                  </to>
                </anchor>
              </controlPr>
            </control>
          </mc:Choice>
        </mc:AlternateContent>
        <mc:AlternateContent xmlns:mc="http://schemas.openxmlformats.org/markup-compatibility/2006">
          <mc:Choice Requires="x14">
            <control shapeId="80266" r:id="rId193" name="Check Box 394">
              <controlPr defaultSize="0" autoFill="0" autoLine="0" autoPict="0">
                <anchor moveWithCells="1" sizeWithCells="1">
                  <from>
                    <xdr:col>2</xdr:col>
                    <xdr:colOff>9525</xdr:colOff>
                    <xdr:row>22</xdr:row>
                    <xdr:rowOff>9525</xdr:rowOff>
                  </from>
                  <to>
                    <xdr:col>3</xdr:col>
                    <xdr:colOff>0</xdr:colOff>
                    <xdr:row>23</xdr:row>
                    <xdr:rowOff>0</xdr:rowOff>
                  </to>
                </anchor>
              </controlPr>
            </control>
          </mc:Choice>
        </mc:AlternateContent>
        <mc:AlternateContent xmlns:mc="http://schemas.openxmlformats.org/markup-compatibility/2006">
          <mc:Choice Requires="x14">
            <control shapeId="80267" r:id="rId194" name="Check Box 395">
              <controlPr defaultSize="0" autoFill="0" autoLine="0" autoPict="0">
                <anchor moveWithCells="1" sizeWithCells="1">
                  <from>
                    <xdr:col>2</xdr:col>
                    <xdr:colOff>9525</xdr:colOff>
                    <xdr:row>23</xdr:row>
                    <xdr:rowOff>9525</xdr:rowOff>
                  </from>
                  <to>
                    <xdr:col>3</xdr:col>
                    <xdr:colOff>0</xdr:colOff>
                    <xdr:row>24</xdr:row>
                    <xdr:rowOff>0</xdr:rowOff>
                  </to>
                </anchor>
              </controlPr>
            </control>
          </mc:Choice>
        </mc:AlternateContent>
        <mc:AlternateContent xmlns:mc="http://schemas.openxmlformats.org/markup-compatibility/2006">
          <mc:Choice Requires="x14">
            <control shapeId="80268" r:id="rId195" name="Check Box 396">
              <controlPr defaultSize="0" autoFill="0" autoLine="0" autoPict="0">
                <anchor moveWithCells="1" sizeWithCells="1">
                  <from>
                    <xdr:col>8</xdr:col>
                    <xdr:colOff>9525</xdr:colOff>
                    <xdr:row>29</xdr:row>
                    <xdr:rowOff>9525</xdr:rowOff>
                  </from>
                  <to>
                    <xdr:col>9</xdr:col>
                    <xdr:colOff>0</xdr:colOff>
                    <xdr:row>30</xdr:row>
                    <xdr:rowOff>0</xdr:rowOff>
                  </to>
                </anchor>
              </controlPr>
            </control>
          </mc:Choice>
        </mc:AlternateContent>
        <mc:AlternateContent xmlns:mc="http://schemas.openxmlformats.org/markup-compatibility/2006">
          <mc:Choice Requires="x14">
            <control shapeId="80269" r:id="rId196" name="Check Box 397">
              <controlPr defaultSize="0" autoFill="0" autoLine="0" autoPict="0">
                <anchor moveWithCells="1" sizeWithCells="1">
                  <from>
                    <xdr:col>21</xdr:col>
                    <xdr:colOff>9525</xdr:colOff>
                    <xdr:row>29</xdr:row>
                    <xdr:rowOff>9525</xdr:rowOff>
                  </from>
                  <to>
                    <xdr:col>22</xdr:col>
                    <xdr:colOff>0</xdr:colOff>
                    <xdr:row>30</xdr:row>
                    <xdr:rowOff>0</xdr:rowOff>
                  </to>
                </anchor>
              </controlPr>
            </control>
          </mc:Choice>
        </mc:AlternateContent>
        <mc:AlternateContent xmlns:mc="http://schemas.openxmlformats.org/markup-compatibility/2006">
          <mc:Choice Requires="x14">
            <control shapeId="80270" r:id="rId197" name="Check Box 398">
              <controlPr defaultSize="0" autoFill="0" autoLine="0" autoPict="0">
                <anchor moveWithCells="1" sizeWithCells="1">
                  <from>
                    <xdr:col>2</xdr:col>
                    <xdr:colOff>9525</xdr:colOff>
                    <xdr:row>30</xdr:row>
                    <xdr:rowOff>9525</xdr:rowOff>
                  </from>
                  <to>
                    <xdr:col>3</xdr:col>
                    <xdr:colOff>0</xdr:colOff>
                    <xdr:row>31</xdr:row>
                    <xdr:rowOff>0</xdr:rowOff>
                  </to>
                </anchor>
              </controlPr>
            </control>
          </mc:Choice>
        </mc:AlternateContent>
        <mc:AlternateContent xmlns:mc="http://schemas.openxmlformats.org/markup-compatibility/2006">
          <mc:Choice Requires="x14">
            <control shapeId="80271" r:id="rId198" name="Check Box 399">
              <controlPr defaultSize="0" autoFill="0" autoLine="0" autoPict="0">
                <anchor moveWithCells="1" sizeWithCells="1">
                  <from>
                    <xdr:col>2</xdr:col>
                    <xdr:colOff>9525</xdr:colOff>
                    <xdr:row>17</xdr:row>
                    <xdr:rowOff>9525</xdr:rowOff>
                  </from>
                  <to>
                    <xdr:col>3</xdr:col>
                    <xdr:colOff>0</xdr:colOff>
                    <xdr:row>18</xdr:row>
                    <xdr:rowOff>0</xdr:rowOff>
                  </to>
                </anchor>
              </controlPr>
            </control>
          </mc:Choice>
        </mc:AlternateContent>
        <mc:AlternateContent xmlns:mc="http://schemas.openxmlformats.org/markup-compatibility/2006">
          <mc:Choice Requires="x14">
            <control shapeId="80272" r:id="rId199" name="Check Box 400">
              <controlPr defaultSize="0" autoFill="0" autoLine="0" autoPict="0">
                <anchor moveWithCells="1" sizeWithCells="1">
                  <from>
                    <xdr:col>2</xdr:col>
                    <xdr:colOff>9525</xdr:colOff>
                    <xdr:row>24</xdr:row>
                    <xdr:rowOff>9525</xdr:rowOff>
                  </from>
                  <to>
                    <xdr:col>3</xdr:col>
                    <xdr:colOff>0</xdr:colOff>
                    <xdr:row>25</xdr:row>
                    <xdr:rowOff>0</xdr:rowOff>
                  </to>
                </anchor>
              </controlPr>
            </control>
          </mc:Choice>
        </mc:AlternateContent>
        <mc:AlternateContent xmlns:mc="http://schemas.openxmlformats.org/markup-compatibility/2006">
          <mc:Choice Requires="x14">
            <control shapeId="80273" r:id="rId200" name="Check Box 401">
              <controlPr defaultSize="0" autoFill="0" autoLine="0" autoPict="0">
                <anchor moveWithCells="1" sizeWithCells="1">
                  <from>
                    <xdr:col>2</xdr:col>
                    <xdr:colOff>9525</xdr:colOff>
                    <xdr:row>25</xdr:row>
                    <xdr:rowOff>9525</xdr:rowOff>
                  </from>
                  <to>
                    <xdr:col>3</xdr:col>
                    <xdr:colOff>0</xdr:colOff>
                    <xdr:row>26</xdr:row>
                    <xdr:rowOff>0</xdr:rowOff>
                  </to>
                </anchor>
              </controlPr>
            </control>
          </mc:Choice>
        </mc:AlternateContent>
        <mc:AlternateContent xmlns:mc="http://schemas.openxmlformats.org/markup-compatibility/2006">
          <mc:Choice Requires="x14">
            <control shapeId="80274" r:id="rId201" name="Check Box 402">
              <controlPr defaultSize="0" autoFill="0" autoLine="0" autoPict="0">
                <anchor moveWithCells="1" sizeWithCells="1">
                  <from>
                    <xdr:col>2</xdr:col>
                    <xdr:colOff>9525</xdr:colOff>
                    <xdr:row>29</xdr:row>
                    <xdr:rowOff>9525</xdr:rowOff>
                  </from>
                  <to>
                    <xdr:col>3</xdr:col>
                    <xdr:colOff>0</xdr:colOff>
                    <xdr:row>30</xdr:row>
                    <xdr:rowOff>0</xdr:rowOff>
                  </to>
                </anchor>
              </controlPr>
            </control>
          </mc:Choice>
        </mc:AlternateContent>
        <mc:AlternateContent xmlns:mc="http://schemas.openxmlformats.org/markup-compatibility/2006">
          <mc:Choice Requires="x14">
            <control shapeId="80275" r:id="rId202" name="Check Box 403">
              <controlPr defaultSize="0" autoFill="0" autoLine="0" autoPict="0">
                <anchor moveWithCells="1" sizeWithCells="1">
                  <from>
                    <xdr:col>15</xdr:col>
                    <xdr:colOff>9525</xdr:colOff>
                    <xdr:row>29</xdr:row>
                    <xdr:rowOff>9525</xdr:rowOff>
                  </from>
                  <to>
                    <xdr:col>16</xdr:col>
                    <xdr:colOff>0</xdr:colOff>
                    <xdr:row>30</xdr:row>
                    <xdr:rowOff>0</xdr:rowOff>
                  </to>
                </anchor>
              </controlPr>
            </control>
          </mc:Choice>
        </mc:AlternateContent>
        <mc:AlternateContent xmlns:mc="http://schemas.openxmlformats.org/markup-compatibility/2006">
          <mc:Choice Requires="x14">
            <control shapeId="80276" r:id="rId203" name="Check Box 404">
              <controlPr defaultSize="0" autoFill="0" autoLine="0" autoPict="0">
                <anchor moveWithCells="1" sizeWithCells="1">
                  <from>
                    <xdr:col>8</xdr:col>
                    <xdr:colOff>9525</xdr:colOff>
                    <xdr:row>30</xdr:row>
                    <xdr:rowOff>9525</xdr:rowOff>
                  </from>
                  <to>
                    <xdr:col>9</xdr:col>
                    <xdr:colOff>0</xdr:colOff>
                    <xdr:row>31</xdr:row>
                    <xdr:rowOff>0</xdr:rowOff>
                  </to>
                </anchor>
              </controlPr>
            </control>
          </mc:Choice>
        </mc:AlternateContent>
        <mc:AlternateContent xmlns:mc="http://schemas.openxmlformats.org/markup-compatibility/2006">
          <mc:Choice Requires="x14">
            <control shapeId="80277" r:id="rId204" name="Check Box 405">
              <controlPr defaultSize="0" autoFill="0" autoLine="0" autoPict="0">
                <anchor moveWithCells="1" sizeWithCells="1">
                  <from>
                    <xdr:col>2</xdr:col>
                    <xdr:colOff>9525</xdr:colOff>
                    <xdr:row>262</xdr:row>
                    <xdr:rowOff>9525</xdr:rowOff>
                  </from>
                  <to>
                    <xdr:col>3</xdr:col>
                    <xdr:colOff>0</xdr:colOff>
                    <xdr:row>263</xdr:row>
                    <xdr:rowOff>0</xdr:rowOff>
                  </to>
                </anchor>
              </controlPr>
            </control>
          </mc:Choice>
        </mc:AlternateContent>
        <mc:AlternateContent xmlns:mc="http://schemas.openxmlformats.org/markup-compatibility/2006">
          <mc:Choice Requires="x14">
            <control shapeId="80278" r:id="rId205" name="Check Box 406">
              <controlPr defaultSize="0" autoFill="0" autoLine="0" autoPict="0">
                <anchor moveWithCells="1" sizeWithCells="1">
                  <from>
                    <xdr:col>2</xdr:col>
                    <xdr:colOff>9525</xdr:colOff>
                    <xdr:row>269</xdr:row>
                    <xdr:rowOff>9525</xdr:rowOff>
                  </from>
                  <to>
                    <xdr:col>3</xdr:col>
                    <xdr:colOff>0</xdr:colOff>
                    <xdr:row>270</xdr:row>
                    <xdr:rowOff>0</xdr:rowOff>
                  </to>
                </anchor>
              </controlPr>
            </control>
          </mc:Choice>
        </mc:AlternateContent>
        <mc:AlternateContent xmlns:mc="http://schemas.openxmlformats.org/markup-compatibility/2006">
          <mc:Choice Requires="x14">
            <control shapeId="80279" r:id="rId206" name="Check Box 407">
              <controlPr defaultSize="0" autoFill="0" autoLine="0" autoPict="0">
                <anchor moveWithCells="1" sizeWithCells="1">
                  <from>
                    <xdr:col>2</xdr:col>
                    <xdr:colOff>9525</xdr:colOff>
                    <xdr:row>270</xdr:row>
                    <xdr:rowOff>9525</xdr:rowOff>
                  </from>
                  <to>
                    <xdr:col>3</xdr:col>
                    <xdr:colOff>0</xdr:colOff>
                    <xdr:row>271</xdr:row>
                    <xdr:rowOff>0</xdr:rowOff>
                  </to>
                </anchor>
              </controlPr>
            </control>
          </mc:Choice>
        </mc:AlternateContent>
        <mc:AlternateContent xmlns:mc="http://schemas.openxmlformats.org/markup-compatibility/2006">
          <mc:Choice Requires="x14">
            <control shapeId="80280" r:id="rId207" name="Check Box 408">
              <controlPr defaultSize="0" autoFill="0" autoLine="0" autoPict="0">
                <anchor moveWithCells="1" sizeWithCells="1">
                  <from>
                    <xdr:col>8</xdr:col>
                    <xdr:colOff>9525</xdr:colOff>
                    <xdr:row>275</xdr:row>
                    <xdr:rowOff>9525</xdr:rowOff>
                  </from>
                  <to>
                    <xdr:col>9</xdr:col>
                    <xdr:colOff>0</xdr:colOff>
                    <xdr:row>276</xdr:row>
                    <xdr:rowOff>0</xdr:rowOff>
                  </to>
                </anchor>
              </controlPr>
            </control>
          </mc:Choice>
        </mc:AlternateContent>
        <mc:AlternateContent xmlns:mc="http://schemas.openxmlformats.org/markup-compatibility/2006">
          <mc:Choice Requires="x14">
            <control shapeId="80281" r:id="rId208" name="Check Box 409">
              <controlPr defaultSize="0" autoFill="0" autoLine="0" autoPict="0">
                <anchor moveWithCells="1" sizeWithCells="1">
                  <from>
                    <xdr:col>15</xdr:col>
                    <xdr:colOff>9525</xdr:colOff>
                    <xdr:row>274</xdr:row>
                    <xdr:rowOff>9525</xdr:rowOff>
                  </from>
                  <to>
                    <xdr:col>16</xdr:col>
                    <xdr:colOff>0</xdr:colOff>
                    <xdr:row>275</xdr:row>
                    <xdr:rowOff>0</xdr:rowOff>
                  </to>
                </anchor>
              </controlPr>
            </control>
          </mc:Choice>
        </mc:AlternateContent>
        <mc:AlternateContent xmlns:mc="http://schemas.openxmlformats.org/markup-compatibility/2006">
          <mc:Choice Requires="x14">
            <control shapeId="80282" r:id="rId209" name="Check Box 410">
              <controlPr defaultSize="0" autoFill="0" autoLine="0" autoPict="0">
                <anchor moveWithCells="1" sizeWithCells="1">
                  <from>
                    <xdr:col>2</xdr:col>
                    <xdr:colOff>9525</xdr:colOff>
                    <xdr:row>274</xdr:row>
                    <xdr:rowOff>9525</xdr:rowOff>
                  </from>
                  <to>
                    <xdr:col>3</xdr:col>
                    <xdr:colOff>0</xdr:colOff>
                    <xdr:row>275</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4">
        <x14:dataValidation imeMode="on" allowBlank="1" showInputMessage="1" showErrorMessage="1" xr:uid="{00000000-0002-0000-0400-000000000000}">
          <xm:sqref>E418:Z419 JA418:JV419 SW418:TR419 ACS418:ADN419 AMO418:ANJ419 AWK418:AXF419 BGG418:BHB419 BQC418:BQX419 BZY418:CAT419 CJU418:CKP419 CTQ418:CUL419 DDM418:DEH419 DNI418:DOD419 DXE418:DXZ419 EHA418:EHV419 EQW418:ERR419 FAS418:FBN419 FKO418:FLJ419 FUK418:FVF419 GEG418:GFB419 GOC418:GOX419 GXY418:GYT419 HHU418:HIP419 HRQ418:HSL419 IBM418:ICH419 ILI418:IMD419 IVE418:IVZ419 JFA418:JFV419 JOW418:JPR419 JYS418:JZN419 KIO418:KJJ419 KSK418:KTF419 LCG418:LDB419 LMC418:LMX419 LVY418:LWT419 MFU418:MGP419 MPQ418:MQL419 MZM418:NAH419 NJI418:NKD419 NTE418:NTZ419 ODA418:ODV419 OMW418:ONR419 OWS418:OXN419 PGO418:PHJ419 PQK418:PRF419 QAG418:QBB419 QKC418:QKX419 QTY418:QUT419 RDU418:REP419 RNQ418:ROL419 RXM418:RYH419 SHI418:SID419 SRE418:SRZ419 TBA418:TBV419 TKW418:TLR419 TUS418:TVN419 UEO418:UFJ419 UOK418:UPF419 UYG418:UZB419 VIC418:VIX419 VRY418:VST419 WBU418:WCP419 WLQ418:WML419 WVM418:WWH419 E65977:Z65978 JA65977:JV65978 SW65977:TR65978 ACS65977:ADN65978 AMO65977:ANJ65978 AWK65977:AXF65978 BGG65977:BHB65978 BQC65977:BQX65978 BZY65977:CAT65978 CJU65977:CKP65978 CTQ65977:CUL65978 DDM65977:DEH65978 DNI65977:DOD65978 DXE65977:DXZ65978 EHA65977:EHV65978 EQW65977:ERR65978 FAS65977:FBN65978 FKO65977:FLJ65978 FUK65977:FVF65978 GEG65977:GFB65978 GOC65977:GOX65978 GXY65977:GYT65978 HHU65977:HIP65978 HRQ65977:HSL65978 IBM65977:ICH65978 ILI65977:IMD65978 IVE65977:IVZ65978 JFA65977:JFV65978 JOW65977:JPR65978 JYS65977:JZN65978 KIO65977:KJJ65978 KSK65977:KTF65978 LCG65977:LDB65978 LMC65977:LMX65978 LVY65977:LWT65978 MFU65977:MGP65978 MPQ65977:MQL65978 MZM65977:NAH65978 NJI65977:NKD65978 NTE65977:NTZ65978 ODA65977:ODV65978 OMW65977:ONR65978 OWS65977:OXN65978 PGO65977:PHJ65978 PQK65977:PRF65978 QAG65977:QBB65978 QKC65977:QKX65978 QTY65977:QUT65978 RDU65977:REP65978 RNQ65977:ROL65978 RXM65977:RYH65978 SHI65977:SID65978 SRE65977:SRZ65978 TBA65977:TBV65978 TKW65977:TLR65978 TUS65977:TVN65978 UEO65977:UFJ65978 UOK65977:UPF65978 UYG65977:UZB65978 VIC65977:VIX65978 VRY65977:VST65978 WBU65977:WCP65978 WLQ65977:WML65978 WVM65977:WWH65978 E131513:Z131514 JA131513:JV131514 SW131513:TR131514 ACS131513:ADN131514 AMO131513:ANJ131514 AWK131513:AXF131514 BGG131513:BHB131514 BQC131513:BQX131514 BZY131513:CAT131514 CJU131513:CKP131514 CTQ131513:CUL131514 DDM131513:DEH131514 DNI131513:DOD131514 DXE131513:DXZ131514 EHA131513:EHV131514 EQW131513:ERR131514 FAS131513:FBN131514 FKO131513:FLJ131514 FUK131513:FVF131514 GEG131513:GFB131514 GOC131513:GOX131514 GXY131513:GYT131514 HHU131513:HIP131514 HRQ131513:HSL131514 IBM131513:ICH131514 ILI131513:IMD131514 IVE131513:IVZ131514 JFA131513:JFV131514 JOW131513:JPR131514 JYS131513:JZN131514 KIO131513:KJJ131514 KSK131513:KTF131514 LCG131513:LDB131514 LMC131513:LMX131514 LVY131513:LWT131514 MFU131513:MGP131514 MPQ131513:MQL131514 MZM131513:NAH131514 NJI131513:NKD131514 NTE131513:NTZ131514 ODA131513:ODV131514 OMW131513:ONR131514 OWS131513:OXN131514 PGO131513:PHJ131514 PQK131513:PRF131514 QAG131513:QBB131514 QKC131513:QKX131514 QTY131513:QUT131514 RDU131513:REP131514 RNQ131513:ROL131514 RXM131513:RYH131514 SHI131513:SID131514 SRE131513:SRZ131514 TBA131513:TBV131514 TKW131513:TLR131514 TUS131513:TVN131514 UEO131513:UFJ131514 UOK131513:UPF131514 UYG131513:UZB131514 VIC131513:VIX131514 VRY131513:VST131514 WBU131513:WCP131514 WLQ131513:WML131514 WVM131513:WWH131514 E197049:Z197050 JA197049:JV197050 SW197049:TR197050 ACS197049:ADN197050 AMO197049:ANJ197050 AWK197049:AXF197050 BGG197049:BHB197050 BQC197049:BQX197050 BZY197049:CAT197050 CJU197049:CKP197050 CTQ197049:CUL197050 DDM197049:DEH197050 DNI197049:DOD197050 DXE197049:DXZ197050 EHA197049:EHV197050 EQW197049:ERR197050 FAS197049:FBN197050 FKO197049:FLJ197050 FUK197049:FVF197050 GEG197049:GFB197050 GOC197049:GOX197050 GXY197049:GYT197050 HHU197049:HIP197050 HRQ197049:HSL197050 IBM197049:ICH197050 ILI197049:IMD197050 IVE197049:IVZ197050 JFA197049:JFV197050 JOW197049:JPR197050 JYS197049:JZN197050 KIO197049:KJJ197050 KSK197049:KTF197050 LCG197049:LDB197050 LMC197049:LMX197050 LVY197049:LWT197050 MFU197049:MGP197050 MPQ197049:MQL197050 MZM197049:NAH197050 NJI197049:NKD197050 NTE197049:NTZ197050 ODA197049:ODV197050 OMW197049:ONR197050 OWS197049:OXN197050 PGO197049:PHJ197050 PQK197049:PRF197050 QAG197049:QBB197050 QKC197049:QKX197050 QTY197049:QUT197050 RDU197049:REP197050 RNQ197049:ROL197050 RXM197049:RYH197050 SHI197049:SID197050 SRE197049:SRZ197050 TBA197049:TBV197050 TKW197049:TLR197050 TUS197049:TVN197050 UEO197049:UFJ197050 UOK197049:UPF197050 UYG197049:UZB197050 VIC197049:VIX197050 VRY197049:VST197050 WBU197049:WCP197050 WLQ197049:WML197050 WVM197049:WWH197050 E262585:Z262586 JA262585:JV262586 SW262585:TR262586 ACS262585:ADN262586 AMO262585:ANJ262586 AWK262585:AXF262586 BGG262585:BHB262586 BQC262585:BQX262586 BZY262585:CAT262586 CJU262585:CKP262586 CTQ262585:CUL262586 DDM262585:DEH262586 DNI262585:DOD262586 DXE262585:DXZ262586 EHA262585:EHV262586 EQW262585:ERR262586 FAS262585:FBN262586 FKO262585:FLJ262586 FUK262585:FVF262586 GEG262585:GFB262586 GOC262585:GOX262586 GXY262585:GYT262586 HHU262585:HIP262586 HRQ262585:HSL262586 IBM262585:ICH262586 ILI262585:IMD262586 IVE262585:IVZ262586 JFA262585:JFV262586 JOW262585:JPR262586 JYS262585:JZN262586 KIO262585:KJJ262586 KSK262585:KTF262586 LCG262585:LDB262586 LMC262585:LMX262586 LVY262585:LWT262586 MFU262585:MGP262586 MPQ262585:MQL262586 MZM262585:NAH262586 NJI262585:NKD262586 NTE262585:NTZ262586 ODA262585:ODV262586 OMW262585:ONR262586 OWS262585:OXN262586 PGO262585:PHJ262586 PQK262585:PRF262586 QAG262585:QBB262586 QKC262585:QKX262586 QTY262585:QUT262586 RDU262585:REP262586 RNQ262585:ROL262586 RXM262585:RYH262586 SHI262585:SID262586 SRE262585:SRZ262586 TBA262585:TBV262586 TKW262585:TLR262586 TUS262585:TVN262586 UEO262585:UFJ262586 UOK262585:UPF262586 UYG262585:UZB262586 VIC262585:VIX262586 VRY262585:VST262586 WBU262585:WCP262586 WLQ262585:WML262586 WVM262585:WWH262586 E328121:Z328122 JA328121:JV328122 SW328121:TR328122 ACS328121:ADN328122 AMO328121:ANJ328122 AWK328121:AXF328122 BGG328121:BHB328122 BQC328121:BQX328122 BZY328121:CAT328122 CJU328121:CKP328122 CTQ328121:CUL328122 DDM328121:DEH328122 DNI328121:DOD328122 DXE328121:DXZ328122 EHA328121:EHV328122 EQW328121:ERR328122 FAS328121:FBN328122 FKO328121:FLJ328122 FUK328121:FVF328122 GEG328121:GFB328122 GOC328121:GOX328122 GXY328121:GYT328122 HHU328121:HIP328122 HRQ328121:HSL328122 IBM328121:ICH328122 ILI328121:IMD328122 IVE328121:IVZ328122 JFA328121:JFV328122 JOW328121:JPR328122 JYS328121:JZN328122 KIO328121:KJJ328122 KSK328121:KTF328122 LCG328121:LDB328122 LMC328121:LMX328122 LVY328121:LWT328122 MFU328121:MGP328122 MPQ328121:MQL328122 MZM328121:NAH328122 NJI328121:NKD328122 NTE328121:NTZ328122 ODA328121:ODV328122 OMW328121:ONR328122 OWS328121:OXN328122 PGO328121:PHJ328122 PQK328121:PRF328122 QAG328121:QBB328122 QKC328121:QKX328122 QTY328121:QUT328122 RDU328121:REP328122 RNQ328121:ROL328122 RXM328121:RYH328122 SHI328121:SID328122 SRE328121:SRZ328122 TBA328121:TBV328122 TKW328121:TLR328122 TUS328121:TVN328122 UEO328121:UFJ328122 UOK328121:UPF328122 UYG328121:UZB328122 VIC328121:VIX328122 VRY328121:VST328122 WBU328121:WCP328122 WLQ328121:WML328122 WVM328121:WWH328122 E393657:Z393658 JA393657:JV393658 SW393657:TR393658 ACS393657:ADN393658 AMO393657:ANJ393658 AWK393657:AXF393658 BGG393657:BHB393658 BQC393657:BQX393658 BZY393657:CAT393658 CJU393657:CKP393658 CTQ393657:CUL393658 DDM393657:DEH393658 DNI393657:DOD393658 DXE393657:DXZ393658 EHA393657:EHV393658 EQW393657:ERR393658 FAS393657:FBN393658 FKO393657:FLJ393658 FUK393657:FVF393658 GEG393657:GFB393658 GOC393657:GOX393658 GXY393657:GYT393658 HHU393657:HIP393658 HRQ393657:HSL393658 IBM393657:ICH393658 ILI393657:IMD393658 IVE393657:IVZ393658 JFA393657:JFV393658 JOW393657:JPR393658 JYS393657:JZN393658 KIO393657:KJJ393658 KSK393657:KTF393658 LCG393657:LDB393658 LMC393657:LMX393658 LVY393657:LWT393658 MFU393657:MGP393658 MPQ393657:MQL393658 MZM393657:NAH393658 NJI393657:NKD393658 NTE393657:NTZ393658 ODA393657:ODV393658 OMW393657:ONR393658 OWS393657:OXN393658 PGO393657:PHJ393658 PQK393657:PRF393658 QAG393657:QBB393658 QKC393657:QKX393658 QTY393657:QUT393658 RDU393657:REP393658 RNQ393657:ROL393658 RXM393657:RYH393658 SHI393657:SID393658 SRE393657:SRZ393658 TBA393657:TBV393658 TKW393657:TLR393658 TUS393657:TVN393658 UEO393657:UFJ393658 UOK393657:UPF393658 UYG393657:UZB393658 VIC393657:VIX393658 VRY393657:VST393658 WBU393657:WCP393658 WLQ393657:WML393658 WVM393657:WWH393658 E459193:Z459194 JA459193:JV459194 SW459193:TR459194 ACS459193:ADN459194 AMO459193:ANJ459194 AWK459193:AXF459194 BGG459193:BHB459194 BQC459193:BQX459194 BZY459193:CAT459194 CJU459193:CKP459194 CTQ459193:CUL459194 DDM459193:DEH459194 DNI459193:DOD459194 DXE459193:DXZ459194 EHA459193:EHV459194 EQW459193:ERR459194 FAS459193:FBN459194 FKO459193:FLJ459194 FUK459193:FVF459194 GEG459193:GFB459194 GOC459193:GOX459194 GXY459193:GYT459194 HHU459193:HIP459194 HRQ459193:HSL459194 IBM459193:ICH459194 ILI459193:IMD459194 IVE459193:IVZ459194 JFA459193:JFV459194 JOW459193:JPR459194 JYS459193:JZN459194 KIO459193:KJJ459194 KSK459193:KTF459194 LCG459193:LDB459194 LMC459193:LMX459194 LVY459193:LWT459194 MFU459193:MGP459194 MPQ459193:MQL459194 MZM459193:NAH459194 NJI459193:NKD459194 NTE459193:NTZ459194 ODA459193:ODV459194 OMW459193:ONR459194 OWS459193:OXN459194 PGO459193:PHJ459194 PQK459193:PRF459194 QAG459193:QBB459194 QKC459193:QKX459194 QTY459193:QUT459194 RDU459193:REP459194 RNQ459193:ROL459194 RXM459193:RYH459194 SHI459193:SID459194 SRE459193:SRZ459194 TBA459193:TBV459194 TKW459193:TLR459194 TUS459193:TVN459194 UEO459193:UFJ459194 UOK459193:UPF459194 UYG459193:UZB459194 VIC459193:VIX459194 VRY459193:VST459194 WBU459193:WCP459194 WLQ459193:WML459194 WVM459193:WWH459194 E524729:Z524730 JA524729:JV524730 SW524729:TR524730 ACS524729:ADN524730 AMO524729:ANJ524730 AWK524729:AXF524730 BGG524729:BHB524730 BQC524729:BQX524730 BZY524729:CAT524730 CJU524729:CKP524730 CTQ524729:CUL524730 DDM524729:DEH524730 DNI524729:DOD524730 DXE524729:DXZ524730 EHA524729:EHV524730 EQW524729:ERR524730 FAS524729:FBN524730 FKO524729:FLJ524730 FUK524729:FVF524730 GEG524729:GFB524730 GOC524729:GOX524730 GXY524729:GYT524730 HHU524729:HIP524730 HRQ524729:HSL524730 IBM524729:ICH524730 ILI524729:IMD524730 IVE524729:IVZ524730 JFA524729:JFV524730 JOW524729:JPR524730 JYS524729:JZN524730 KIO524729:KJJ524730 KSK524729:KTF524730 LCG524729:LDB524730 LMC524729:LMX524730 LVY524729:LWT524730 MFU524729:MGP524730 MPQ524729:MQL524730 MZM524729:NAH524730 NJI524729:NKD524730 NTE524729:NTZ524730 ODA524729:ODV524730 OMW524729:ONR524730 OWS524729:OXN524730 PGO524729:PHJ524730 PQK524729:PRF524730 QAG524729:QBB524730 QKC524729:QKX524730 QTY524729:QUT524730 RDU524729:REP524730 RNQ524729:ROL524730 RXM524729:RYH524730 SHI524729:SID524730 SRE524729:SRZ524730 TBA524729:TBV524730 TKW524729:TLR524730 TUS524729:TVN524730 UEO524729:UFJ524730 UOK524729:UPF524730 UYG524729:UZB524730 VIC524729:VIX524730 VRY524729:VST524730 WBU524729:WCP524730 WLQ524729:WML524730 WVM524729:WWH524730 E590265:Z590266 JA590265:JV590266 SW590265:TR590266 ACS590265:ADN590266 AMO590265:ANJ590266 AWK590265:AXF590266 BGG590265:BHB590266 BQC590265:BQX590266 BZY590265:CAT590266 CJU590265:CKP590266 CTQ590265:CUL590266 DDM590265:DEH590266 DNI590265:DOD590266 DXE590265:DXZ590266 EHA590265:EHV590266 EQW590265:ERR590266 FAS590265:FBN590266 FKO590265:FLJ590266 FUK590265:FVF590266 GEG590265:GFB590266 GOC590265:GOX590266 GXY590265:GYT590266 HHU590265:HIP590266 HRQ590265:HSL590266 IBM590265:ICH590266 ILI590265:IMD590266 IVE590265:IVZ590266 JFA590265:JFV590266 JOW590265:JPR590266 JYS590265:JZN590266 KIO590265:KJJ590266 KSK590265:KTF590266 LCG590265:LDB590266 LMC590265:LMX590266 LVY590265:LWT590266 MFU590265:MGP590266 MPQ590265:MQL590266 MZM590265:NAH590266 NJI590265:NKD590266 NTE590265:NTZ590266 ODA590265:ODV590266 OMW590265:ONR590266 OWS590265:OXN590266 PGO590265:PHJ590266 PQK590265:PRF590266 QAG590265:QBB590266 QKC590265:QKX590266 QTY590265:QUT590266 RDU590265:REP590266 RNQ590265:ROL590266 RXM590265:RYH590266 SHI590265:SID590266 SRE590265:SRZ590266 TBA590265:TBV590266 TKW590265:TLR590266 TUS590265:TVN590266 UEO590265:UFJ590266 UOK590265:UPF590266 UYG590265:UZB590266 VIC590265:VIX590266 VRY590265:VST590266 WBU590265:WCP590266 WLQ590265:WML590266 WVM590265:WWH590266 E655801:Z655802 JA655801:JV655802 SW655801:TR655802 ACS655801:ADN655802 AMO655801:ANJ655802 AWK655801:AXF655802 BGG655801:BHB655802 BQC655801:BQX655802 BZY655801:CAT655802 CJU655801:CKP655802 CTQ655801:CUL655802 DDM655801:DEH655802 DNI655801:DOD655802 DXE655801:DXZ655802 EHA655801:EHV655802 EQW655801:ERR655802 FAS655801:FBN655802 FKO655801:FLJ655802 FUK655801:FVF655802 GEG655801:GFB655802 GOC655801:GOX655802 GXY655801:GYT655802 HHU655801:HIP655802 HRQ655801:HSL655802 IBM655801:ICH655802 ILI655801:IMD655802 IVE655801:IVZ655802 JFA655801:JFV655802 JOW655801:JPR655802 JYS655801:JZN655802 KIO655801:KJJ655802 KSK655801:KTF655802 LCG655801:LDB655802 LMC655801:LMX655802 LVY655801:LWT655802 MFU655801:MGP655802 MPQ655801:MQL655802 MZM655801:NAH655802 NJI655801:NKD655802 NTE655801:NTZ655802 ODA655801:ODV655802 OMW655801:ONR655802 OWS655801:OXN655802 PGO655801:PHJ655802 PQK655801:PRF655802 QAG655801:QBB655802 QKC655801:QKX655802 QTY655801:QUT655802 RDU655801:REP655802 RNQ655801:ROL655802 RXM655801:RYH655802 SHI655801:SID655802 SRE655801:SRZ655802 TBA655801:TBV655802 TKW655801:TLR655802 TUS655801:TVN655802 UEO655801:UFJ655802 UOK655801:UPF655802 UYG655801:UZB655802 VIC655801:VIX655802 VRY655801:VST655802 WBU655801:WCP655802 WLQ655801:WML655802 WVM655801:WWH655802 E721337:Z721338 JA721337:JV721338 SW721337:TR721338 ACS721337:ADN721338 AMO721337:ANJ721338 AWK721337:AXF721338 BGG721337:BHB721338 BQC721337:BQX721338 BZY721337:CAT721338 CJU721337:CKP721338 CTQ721337:CUL721338 DDM721337:DEH721338 DNI721337:DOD721338 DXE721337:DXZ721338 EHA721337:EHV721338 EQW721337:ERR721338 FAS721337:FBN721338 FKO721337:FLJ721338 FUK721337:FVF721338 GEG721337:GFB721338 GOC721337:GOX721338 GXY721337:GYT721338 HHU721337:HIP721338 HRQ721337:HSL721338 IBM721337:ICH721338 ILI721337:IMD721338 IVE721337:IVZ721338 JFA721337:JFV721338 JOW721337:JPR721338 JYS721337:JZN721338 KIO721337:KJJ721338 KSK721337:KTF721338 LCG721337:LDB721338 LMC721337:LMX721338 LVY721337:LWT721338 MFU721337:MGP721338 MPQ721337:MQL721338 MZM721337:NAH721338 NJI721337:NKD721338 NTE721337:NTZ721338 ODA721337:ODV721338 OMW721337:ONR721338 OWS721337:OXN721338 PGO721337:PHJ721338 PQK721337:PRF721338 QAG721337:QBB721338 QKC721337:QKX721338 QTY721337:QUT721338 RDU721337:REP721338 RNQ721337:ROL721338 RXM721337:RYH721338 SHI721337:SID721338 SRE721337:SRZ721338 TBA721337:TBV721338 TKW721337:TLR721338 TUS721337:TVN721338 UEO721337:UFJ721338 UOK721337:UPF721338 UYG721337:UZB721338 VIC721337:VIX721338 VRY721337:VST721338 WBU721337:WCP721338 WLQ721337:WML721338 WVM721337:WWH721338 E786873:Z786874 JA786873:JV786874 SW786873:TR786874 ACS786873:ADN786874 AMO786873:ANJ786874 AWK786873:AXF786874 BGG786873:BHB786874 BQC786873:BQX786874 BZY786873:CAT786874 CJU786873:CKP786874 CTQ786873:CUL786874 DDM786873:DEH786874 DNI786873:DOD786874 DXE786873:DXZ786874 EHA786873:EHV786874 EQW786873:ERR786874 FAS786873:FBN786874 FKO786873:FLJ786874 FUK786873:FVF786874 GEG786873:GFB786874 GOC786873:GOX786874 GXY786873:GYT786874 HHU786873:HIP786874 HRQ786873:HSL786874 IBM786873:ICH786874 ILI786873:IMD786874 IVE786873:IVZ786874 JFA786873:JFV786874 JOW786873:JPR786874 JYS786873:JZN786874 KIO786873:KJJ786874 KSK786873:KTF786874 LCG786873:LDB786874 LMC786873:LMX786874 LVY786873:LWT786874 MFU786873:MGP786874 MPQ786873:MQL786874 MZM786873:NAH786874 NJI786873:NKD786874 NTE786873:NTZ786874 ODA786873:ODV786874 OMW786873:ONR786874 OWS786873:OXN786874 PGO786873:PHJ786874 PQK786873:PRF786874 QAG786873:QBB786874 QKC786873:QKX786874 QTY786873:QUT786874 RDU786873:REP786874 RNQ786873:ROL786874 RXM786873:RYH786874 SHI786873:SID786874 SRE786873:SRZ786874 TBA786873:TBV786874 TKW786873:TLR786874 TUS786873:TVN786874 UEO786873:UFJ786874 UOK786873:UPF786874 UYG786873:UZB786874 VIC786873:VIX786874 VRY786873:VST786874 WBU786873:WCP786874 WLQ786873:WML786874 WVM786873:WWH786874 E852409:Z852410 JA852409:JV852410 SW852409:TR852410 ACS852409:ADN852410 AMO852409:ANJ852410 AWK852409:AXF852410 BGG852409:BHB852410 BQC852409:BQX852410 BZY852409:CAT852410 CJU852409:CKP852410 CTQ852409:CUL852410 DDM852409:DEH852410 DNI852409:DOD852410 DXE852409:DXZ852410 EHA852409:EHV852410 EQW852409:ERR852410 FAS852409:FBN852410 FKO852409:FLJ852410 FUK852409:FVF852410 GEG852409:GFB852410 GOC852409:GOX852410 GXY852409:GYT852410 HHU852409:HIP852410 HRQ852409:HSL852410 IBM852409:ICH852410 ILI852409:IMD852410 IVE852409:IVZ852410 JFA852409:JFV852410 JOW852409:JPR852410 JYS852409:JZN852410 KIO852409:KJJ852410 KSK852409:KTF852410 LCG852409:LDB852410 LMC852409:LMX852410 LVY852409:LWT852410 MFU852409:MGP852410 MPQ852409:MQL852410 MZM852409:NAH852410 NJI852409:NKD852410 NTE852409:NTZ852410 ODA852409:ODV852410 OMW852409:ONR852410 OWS852409:OXN852410 PGO852409:PHJ852410 PQK852409:PRF852410 QAG852409:QBB852410 QKC852409:QKX852410 QTY852409:QUT852410 RDU852409:REP852410 RNQ852409:ROL852410 RXM852409:RYH852410 SHI852409:SID852410 SRE852409:SRZ852410 TBA852409:TBV852410 TKW852409:TLR852410 TUS852409:TVN852410 UEO852409:UFJ852410 UOK852409:UPF852410 UYG852409:UZB852410 VIC852409:VIX852410 VRY852409:VST852410 WBU852409:WCP852410 WLQ852409:WML852410 WVM852409:WWH852410 E917945:Z917946 JA917945:JV917946 SW917945:TR917946 ACS917945:ADN917946 AMO917945:ANJ917946 AWK917945:AXF917946 BGG917945:BHB917946 BQC917945:BQX917946 BZY917945:CAT917946 CJU917945:CKP917946 CTQ917945:CUL917946 DDM917945:DEH917946 DNI917945:DOD917946 DXE917945:DXZ917946 EHA917945:EHV917946 EQW917945:ERR917946 FAS917945:FBN917946 FKO917945:FLJ917946 FUK917945:FVF917946 GEG917945:GFB917946 GOC917945:GOX917946 GXY917945:GYT917946 HHU917945:HIP917946 HRQ917945:HSL917946 IBM917945:ICH917946 ILI917945:IMD917946 IVE917945:IVZ917946 JFA917945:JFV917946 JOW917945:JPR917946 JYS917945:JZN917946 KIO917945:KJJ917946 KSK917945:KTF917946 LCG917945:LDB917946 LMC917945:LMX917946 LVY917945:LWT917946 MFU917945:MGP917946 MPQ917945:MQL917946 MZM917945:NAH917946 NJI917945:NKD917946 NTE917945:NTZ917946 ODA917945:ODV917946 OMW917945:ONR917946 OWS917945:OXN917946 PGO917945:PHJ917946 PQK917945:PRF917946 QAG917945:QBB917946 QKC917945:QKX917946 QTY917945:QUT917946 RDU917945:REP917946 RNQ917945:ROL917946 RXM917945:RYH917946 SHI917945:SID917946 SRE917945:SRZ917946 TBA917945:TBV917946 TKW917945:TLR917946 TUS917945:TVN917946 UEO917945:UFJ917946 UOK917945:UPF917946 UYG917945:UZB917946 VIC917945:VIX917946 VRY917945:VST917946 WBU917945:WCP917946 WLQ917945:WML917946 WVM917945:WWH917946 E983481:Z983482 JA983481:JV983482 SW983481:TR983482 ACS983481:ADN983482 AMO983481:ANJ983482 AWK983481:AXF983482 BGG983481:BHB983482 BQC983481:BQX983482 BZY983481:CAT983482 CJU983481:CKP983482 CTQ983481:CUL983482 DDM983481:DEH983482 DNI983481:DOD983482 DXE983481:DXZ983482 EHA983481:EHV983482 EQW983481:ERR983482 FAS983481:FBN983482 FKO983481:FLJ983482 FUK983481:FVF983482 GEG983481:GFB983482 GOC983481:GOX983482 GXY983481:GYT983482 HHU983481:HIP983482 HRQ983481:HSL983482 IBM983481:ICH983482 ILI983481:IMD983482 IVE983481:IVZ983482 JFA983481:JFV983482 JOW983481:JPR983482 JYS983481:JZN983482 KIO983481:KJJ983482 KSK983481:KTF983482 LCG983481:LDB983482 LMC983481:LMX983482 LVY983481:LWT983482 MFU983481:MGP983482 MPQ983481:MQL983482 MZM983481:NAH983482 NJI983481:NKD983482 NTE983481:NTZ983482 ODA983481:ODV983482 OMW983481:ONR983482 OWS983481:OXN983482 PGO983481:PHJ983482 PQK983481:PRF983482 QAG983481:QBB983482 QKC983481:QKX983482 QTY983481:QUT983482 RDU983481:REP983482 RNQ983481:ROL983482 RXM983481:RYH983482 SHI983481:SID983482 SRE983481:SRZ983482 TBA983481:TBV983482 TKW983481:TLR983482 TUS983481:TVN983482 UEO983481:UFJ983482 UOK983481:UPF983482 UYG983481:UZB983482 VIC983481:VIX983482 VRY983481:VST983482 WBU983481:WCP983482 WLQ983481:WML983482 WVM983481:WWH983482 E415:Z416 JA415:JV416 SW415:TR416 ACS415:ADN416 AMO415:ANJ416 AWK415:AXF416 BGG415:BHB416 BQC415:BQX416 BZY415:CAT416 CJU415:CKP416 CTQ415:CUL416 DDM415:DEH416 DNI415:DOD416 DXE415:DXZ416 EHA415:EHV416 EQW415:ERR416 FAS415:FBN416 FKO415:FLJ416 FUK415:FVF416 GEG415:GFB416 GOC415:GOX416 GXY415:GYT416 HHU415:HIP416 HRQ415:HSL416 IBM415:ICH416 ILI415:IMD416 IVE415:IVZ416 JFA415:JFV416 JOW415:JPR416 JYS415:JZN416 KIO415:KJJ416 KSK415:KTF416 LCG415:LDB416 LMC415:LMX416 LVY415:LWT416 MFU415:MGP416 MPQ415:MQL416 MZM415:NAH416 NJI415:NKD416 NTE415:NTZ416 ODA415:ODV416 OMW415:ONR416 OWS415:OXN416 PGO415:PHJ416 PQK415:PRF416 QAG415:QBB416 QKC415:QKX416 QTY415:QUT416 RDU415:REP416 RNQ415:ROL416 RXM415:RYH416 SHI415:SID416 SRE415:SRZ416 TBA415:TBV416 TKW415:TLR416 TUS415:TVN416 UEO415:UFJ416 UOK415:UPF416 UYG415:UZB416 VIC415:VIX416 VRY415:VST416 WBU415:WCP416 WLQ415:WML416 WVM415:WWH416 E65974:Z65975 JA65974:JV65975 SW65974:TR65975 ACS65974:ADN65975 AMO65974:ANJ65975 AWK65974:AXF65975 BGG65974:BHB65975 BQC65974:BQX65975 BZY65974:CAT65975 CJU65974:CKP65975 CTQ65974:CUL65975 DDM65974:DEH65975 DNI65974:DOD65975 DXE65974:DXZ65975 EHA65974:EHV65975 EQW65974:ERR65975 FAS65974:FBN65975 FKO65974:FLJ65975 FUK65974:FVF65975 GEG65974:GFB65975 GOC65974:GOX65975 GXY65974:GYT65975 HHU65974:HIP65975 HRQ65974:HSL65975 IBM65974:ICH65975 ILI65974:IMD65975 IVE65974:IVZ65975 JFA65974:JFV65975 JOW65974:JPR65975 JYS65974:JZN65975 KIO65974:KJJ65975 KSK65974:KTF65975 LCG65974:LDB65975 LMC65974:LMX65975 LVY65974:LWT65975 MFU65974:MGP65975 MPQ65974:MQL65975 MZM65974:NAH65975 NJI65974:NKD65975 NTE65974:NTZ65975 ODA65974:ODV65975 OMW65974:ONR65975 OWS65974:OXN65975 PGO65974:PHJ65975 PQK65974:PRF65975 QAG65974:QBB65975 QKC65974:QKX65975 QTY65974:QUT65975 RDU65974:REP65975 RNQ65974:ROL65975 RXM65974:RYH65975 SHI65974:SID65975 SRE65974:SRZ65975 TBA65974:TBV65975 TKW65974:TLR65975 TUS65974:TVN65975 UEO65974:UFJ65975 UOK65974:UPF65975 UYG65974:UZB65975 VIC65974:VIX65975 VRY65974:VST65975 WBU65974:WCP65975 WLQ65974:WML65975 WVM65974:WWH65975 E131510:Z131511 JA131510:JV131511 SW131510:TR131511 ACS131510:ADN131511 AMO131510:ANJ131511 AWK131510:AXF131511 BGG131510:BHB131511 BQC131510:BQX131511 BZY131510:CAT131511 CJU131510:CKP131511 CTQ131510:CUL131511 DDM131510:DEH131511 DNI131510:DOD131511 DXE131510:DXZ131511 EHA131510:EHV131511 EQW131510:ERR131511 FAS131510:FBN131511 FKO131510:FLJ131511 FUK131510:FVF131511 GEG131510:GFB131511 GOC131510:GOX131511 GXY131510:GYT131511 HHU131510:HIP131511 HRQ131510:HSL131511 IBM131510:ICH131511 ILI131510:IMD131511 IVE131510:IVZ131511 JFA131510:JFV131511 JOW131510:JPR131511 JYS131510:JZN131511 KIO131510:KJJ131511 KSK131510:KTF131511 LCG131510:LDB131511 LMC131510:LMX131511 LVY131510:LWT131511 MFU131510:MGP131511 MPQ131510:MQL131511 MZM131510:NAH131511 NJI131510:NKD131511 NTE131510:NTZ131511 ODA131510:ODV131511 OMW131510:ONR131511 OWS131510:OXN131511 PGO131510:PHJ131511 PQK131510:PRF131511 QAG131510:QBB131511 QKC131510:QKX131511 QTY131510:QUT131511 RDU131510:REP131511 RNQ131510:ROL131511 RXM131510:RYH131511 SHI131510:SID131511 SRE131510:SRZ131511 TBA131510:TBV131511 TKW131510:TLR131511 TUS131510:TVN131511 UEO131510:UFJ131511 UOK131510:UPF131511 UYG131510:UZB131511 VIC131510:VIX131511 VRY131510:VST131511 WBU131510:WCP131511 WLQ131510:WML131511 WVM131510:WWH131511 E197046:Z197047 JA197046:JV197047 SW197046:TR197047 ACS197046:ADN197047 AMO197046:ANJ197047 AWK197046:AXF197047 BGG197046:BHB197047 BQC197046:BQX197047 BZY197046:CAT197047 CJU197046:CKP197047 CTQ197046:CUL197047 DDM197046:DEH197047 DNI197046:DOD197047 DXE197046:DXZ197047 EHA197046:EHV197047 EQW197046:ERR197047 FAS197046:FBN197047 FKO197046:FLJ197047 FUK197046:FVF197047 GEG197046:GFB197047 GOC197046:GOX197047 GXY197046:GYT197047 HHU197046:HIP197047 HRQ197046:HSL197047 IBM197046:ICH197047 ILI197046:IMD197047 IVE197046:IVZ197047 JFA197046:JFV197047 JOW197046:JPR197047 JYS197046:JZN197047 KIO197046:KJJ197047 KSK197046:KTF197047 LCG197046:LDB197047 LMC197046:LMX197047 LVY197046:LWT197047 MFU197046:MGP197047 MPQ197046:MQL197047 MZM197046:NAH197047 NJI197046:NKD197047 NTE197046:NTZ197047 ODA197046:ODV197047 OMW197046:ONR197047 OWS197046:OXN197047 PGO197046:PHJ197047 PQK197046:PRF197047 QAG197046:QBB197047 QKC197046:QKX197047 QTY197046:QUT197047 RDU197046:REP197047 RNQ197046:ROL197047 RXM197046:RYH197047 SHI197046:SID197047 SRE197046:SRZ197047 TBA197046:TBV197047 TKW197046:TLR197047 TUS197046:TVN197047 UEO197046:UFJ197047 UOK197046:UPF197047 UYG197046:UZB197047 VIC197046:VIX197047 VRY197046:VST197047 WBU197046:WCP197047 WLQ197046:WML197047 WVM197046:WWH197047 E262582:Z262583 JA262582:JV262583 SW262582:TR262583 ACS262582:ADN262583 AMO262582:ANJ262583 AWK262582:AXF262583 BGG262582:BHB262583 BQC262582:BQX262583 BZY262582:CAT262583 CJU262582:CKP262583 CTQ262582:CUL262583 DDM262582:DEH262583 DNI262582:DOD262583 DXE262582:DXZ262583 EHA262582:EHV262583 EQW262582:ERR262583 FAS262582:FBN262583 FKO262582:FLJ262583 FUK262582:FVF262583 GEG262582:GFB262583 GOC262582:GOX262583 GXY262582:GYT262583 HHU262582:HIP262583 HRQ262582:HSL262583 IBM262582:ICH262583 ILI262582:IMD262583 IVE262582:IVZ262583 JFA262582:JFV262583 JOW262582:JPR262583 JYS262582:JZN262583 KIO262582:KJJ262583 KSK262582:KTF262583 LCG262582:LDB262583 LMC262582:LMX262583 LVY262582:LWT262583 MFU262582:MGP262583 MPQ262582:MQL262583 MZM262582:NAH262583 NJI262582:NKD262583 NTE262582:NTZ262583 ODA262582:ODV262583 OMW262582:ONR262583 OWS262582:OXN262583 PGO262582:PHJ262583 PQK262582:PRF262583 QAG262582:QBB262583 QKC262582:QKX262583 QTY262582:QUT262583 RDU262582:REP262583 RNQ262582:ROL262583 RXM262582:RYH262583 SHI262582:SID262583 SRE262582:SRZ262583 TBA262582:TBV262583 TKW262582:TLR262583 TUS262582:TVN262583 UEO262582:UFJ262583 UOK262582:UPF262583 UYG262582:UZB262583 VIC262582:VIX262583 VRY262582:VST262583 WBU262582:WCP262583 WLQ262582:WML262583 WVM262582:WWH262583 E328118:Z328119 JA328118:JV328119 SW328118:TR328119 ACS328118:ADN328119 AMO328118:ANJ328119 AWK328118:AXF328119 BGG328118:BHB328119 BQC328118:BQX328119 BZY328118:CAT328119 CJU328118:CKP328119 CTQ328118:CUL328119 DDM328118:DEH328119 DNI328118:DOD328119 DXE328118:DXZ328119 EHA328118:EHV328119 EQW328118:ERR328119 FAS328118:FBN328119 FKO328118:FLJ328119 FUK328118:FVF328119 GEG328118:GFB328119 GOC328118:GOX328119 GXY328118:GYT328119 HHU328118:HIP328119 HRQ328118:HSL328119 IBM328118:ICH328119 ILI328118:IMD328119 IVE328118:IVZ328119 JFA328118:JFV328119 JOW328118:JPR328119 JYS328118:JZN328119 KIO328118:KJJ328119 KSK328118:KTF328119 LCG328118:LDB328119 LMC328118:LMX328119 LVY328118:LWT328119 MFU328118:MGP328119 MPQ328118:MQL328119 MZM328118:NAH328119 NJI328118:NKD328119 NTE328118:NTZ328119 ODA328118:ODV328119 OMW328118:ONR328119 OWS328118:OXN328119 PGO328118:PHJ328119 PQK328118:PRF328119 QAG328118:QBB328119 QKC328118:QKX328119 QTY328118:QUT328119 RDU328118:REP328119 RNQ328118:ROL328119 RXM328118:RYH328119 SHI328118:SID328119 SRE328118:SRZ328119 TBA328118:TBV328119 TKW328118:TLR328119 TUS328118:TVN328119 UEO328118:UFJ328119 UOK328118:UPF328119 UYG328118:UZB328119 VIC328118:VIX328119 VRY328118:VST328119 WBU328118:WCP328119 WLQ328118:WML328119 WVM328118:WWH328119 E393654:Z393655 JA393654:JV393655 SW393654:TR393655 ACS393654:ADN393655 AMO393654:ANJ393655 AWK393654:AXF393655 BGG393654:BHB393655 BQC393654:BQX393655 BZY393654:CAT393655 CJU393654:CKP393655 CTQ393654:CUL393655 DDM393654:DEH393655 DNI393654:DOD393655 DXE393654:DXZ393655 EHA393654:EHV393655 EQW393654:ERR393655 FAS393654:FBN393655 FKO393654:FLJ393655 FUK393654:FVF393655 GEG393654:GFB393655 GOC393654:GOX393655 GXY393654:GYT393655 HHU393654:HIP393655 HRQ393654:HSL393655 IBM393654:ICH393655 ILI393654:IMD393655 IVE393654:IVZ393655 JFA393654:JFV393655 JOW393654:JPR393655 JYS393654:JZN393655 KIO393654:KJJ393655 KSK393654:KTF393655 LCG393654:LDB393655 LMC393654:LMX393655 LVY393654:LWT393655 MFU393654:MGP393655 MPQ393654:MQL393655 MZM393654:NAH393655 NJI393654:NKD393655 NTE393654:NTZ393655 ODA393654:ODV393655 OMW393654:ONR393655 OWS393654:OXN393655 PGO393654:PHJ393655 PQK393654:PRF393655 QAG393654:QBB393655 QKC393654:QKX393655 QTY393654:QUT393655 RDU393654:REP393655 RNQ393654:ROL393655 RXM393654:RYH393655 SHI393654:SID393655 SRE393654:SRZ393655 TBA393654:TBV393655 TKW393654:TLR393655 TUS393654:TVN393655 UEO393654:UFJ393655 UOK393654:UPF393655 UYG393654:UZB393655 VIC393654:VIX393655 VRY393654:VST393655 WBU393654:WCP393655 WLQ393654:WML393655 WVM393654:WWH393655 E459190:Z459191 JA459190:JV459191 SW459190:TR459191 ACS459190:ADN459191 AMO459190:ANJ459191 AWK459190:AXF459191 BGG459190:BHB459191 BQC459190:BQX459191 BZY459190:CAT459191 CJU459190:CKP459191 CTQ459190:CUL459191 DDM459190:DEH459191 DNI459190:DOD459191 DXE459190:DXZ459191 EHA459190:EHV459191 EQW459190:ERR459191 FAS459190:FBN459191 FKO459190:FLJ459191 FUK459190:FVF459191 GEG459190:GFB459191 GOC459190:GOX459191 GXY459190:GYT459191 HHU459190:HIP459191 HRQ459190:HSL459191 IBM459190:ICH459191 ILI459190:IMD459191 IVE459190:IVZ459191 JFA459190:JFV459191 JOW459190:JPR459191 JYS459190:JZN459191 KIO459190:KJJ459191 KSK459190:KTF459191 LCG459190:LDB459191 LMC459190:LMX459191 LVY459190:LWT459191 MFU459190:MGP459191 MPQ459190:MQL459191 MZM459190:NAH459191 NJI459190:NKD459191 NTE459190:NTZ459191 ODA459190:ODV459191 OMW459190:ONR459191 OWS459190:OXN459191 PGO459190:PHJ459191 PQK459190:PRF459191 QAG459190:QBB459191 QKC459190:QKX459191 QTY459190:QUT459191 RDU459190:REP459191 RNQ459190:ROL459191 RXM459190:RYH459191 SHI459190:SID459191 SRE459190:SRZ459191 TBA459190:TBV459191 TKW459190:TLR459191 TUS459190:TVN459191 UEO459190:UFJ459191 UOK459190:UPF459191 UYG459190:UZB459191 VIC459190:VIX459191 VRY459190:VST459191 WBU459190:WCP459191 WLQ459190:WML459191 WVM459190:WWH459191 E524726:Z524727 JA524726:JV524727 SW524726:TR524727 ACS524726:ADN524727 AMO524726:ANJ524727 AWK524726:AXF524727 BGG524726:BHB524727 BQC524726:BQX524727 BZY524726:CAT524727 CJU524726:CKP524727 CTQ524726:CUL524727 DDM524726:DEH524727 DNI524726:DOD524727 DXE524726:DXZ524727 EHA524726:EHV524727 EQW524726:ERR524727 FAS524726:FBN524727 FKO524726:FLJ524727 FUK524726:FVF524727 GEG524726:GFB524727 GOC524726:GOX524727 GXY524726:GYT524727 HHU524726:HIP524727 HRQ524726:HSL524727 IBM524726:ICH524727 ILI524726:IMD524727 IVE524726:IVZ524727 JFA524726:JFV524727 JOW524726:JPR524727 JYS524726:JZN524727 KIO524726:KJJ524727 KSK524726:KTF524727 LCG524726:LDB524727 LMC524726:LMX524727 LVY524726:LWT524727 MFU524726:MGP524727 MPQ524726:MQL524727 MZM524726:NAH524727 NJI524726:NKD524727 NTE524726:NTZ524727 ODA524726:ODV524727 OMW524726:ONR524727 OWS524726:OXN524727 PGO524726:PHJ524727 PQK524726:PRF524727 QAG524726:QBB524727 QKC524726:QKX524727 QTY524726:QUT524727 RDU524726:REP524727 RNQ524726:ROL524727 RXM524726:RYH524727 SHI524726:SID524727 SRE524726:SRZ524727 TBA524726:TBV524727 TKW524726:TLR524727 TUS524726:TVN524727 UEO524726:UFJ524727 UOK524726:UPF524727 UYG524726:UZB524727 VIC524726:VIX524727 VRY524726:VST524727 WBU524726:WCP524727 WLQ524726:WML524727 WVM524726:WWH524727 E590262:Z590263 JA590262:JV590263 SW590262:TR590263 ACS590262:ADN590263 AMO590262:ANJ590263 AWK590262:AXF590263 BGG590262:BHB590263 BQC590262:BQX590263 BZY590262:CAT590263 CJU590262:CKP590263 CTQ590262:CUL590263 DDM590262:DEH590263 DNI590262:DOD590263 DXE590262:DXZ590263 EHA590262:EHV590263 EQW590262:ERR590263 FAS590262:FBN590263 FKO590262:FLJ590263 FUK590262:FVF590263 GEG590262:GFB590263 GOC590262:GOX590263 GXY590262:GYT590263 HHU590262:HIP590263 HRQ590262:HSL590263 IBM590262:ICH590263 ILI590262:IMD590263 IVE590262:IVZ590263 JFA590262:JFV590263 JOW590262:JPR590263 JYS590262:JZN590263 KIO590262:KJJ590263 KSK590262:KTF590263 LCG590262:LDB590263 LMC590262:LMX590263 LVY590262:LWT590263 MFU590262:MGP590263 MPQ590262:MQL590263 MZM590262:NAH590263 NJI590262:NKD590263 NTE590262:NTZ590263 ODA590262:ODV590263 OMW590262:ONR590263 OWS590262:OXN590263 PGO590262:PHJ590263 PQK590262:PRF590263 QAG590262:QBB590263 QKC590262:QKX590263 QTY590262:QUT590263 RDU590262:REP590263 RNQ590262:ROL590263 RXM590262:RYH590263 SHI590262:SID590263 SRE590262:SRZ590263 TBA590262:TBV590263 TKW590262:TLR590263 TUS590262:TVN590263 UEO590262:UFJ590263 UOK590262:UPF590263 UYG590262:UZB590263 VIC590262:VIX590263 VRY590262:VST590263 WBU590262:WCP590263 WLQ590262:WML590263 WVM590262:WWH590263 E655798:Z655799 JA655798:JV655799 SW655798:TR655799 ACS655798:ADN655799 AMO655798:ANJ655799 AWK655798:AXF655799 BGG655798:BHB655799 BQC655798:BQX655799 BZY655798:CAT655799 CJU655798:CKP655799 CTQ655798:CUL655799 DDM655798:DEH655799 DNI655798:DOD655799 DXE655798:DXZ655799 EHA655798:EHV655799 EQW655798:ERR655799 FAS655798:FBN655799 FKO655798:FLJ655799 FUK655798:FVF655799 GEG655798:GFB655799 GOC655798:GOX655799 GXY655798:GYT655799 HHU655798:HIP655799 HRQ655798:HSL655799 IBM655798:ICH655799 ILI655798:IMD655799 IVE655798:IVZ655799 JFA655798:JFV655799 JOW655798:JPR655799 JYS655798:JZN655799 KIO655798:KJJ655799 KSK655798:KTF655799 LCG655798:LDB655799 LMC655798:LMX655799 LVY655798:LWT655799 MFU655798:MGP655799 MPQ655798:MQL655799 MZM655798:NAH655799 NJI655798:NKD655799 NTE655798:NTZ655799 ODA655798:ODV655799 OMW655798:ONR655799 OWS655798:OXN655799 PGO655798:PHJ655799 PQK655798:PRF655799 QAG655798:QBB655799 QKC655798:QKX655799 QTY655798:QUT655799 RDU655798:REP655799 RNQ655798:ROL655799 RXM655798:RYH655799 SHI655798:SID655799 SRE655798:SRZ655799 TBA655798:TBV655799 TKW655798:TLR655799 TUS655798:TVN655799 UEO655798:UFJ655799 UOK655798:UPF655799 UYG655798:UZB655799 VIC655798:VIX655799 VRY655798:VST655799 WBU655798:WCP655799 WLQ655798:WML655799 WVM655798:WWH655799 E721334:Z721335 JA721334:JV721335 SW721334:TR721335 ACS721334:ADN721335 AMO721334:ANJ721335 AWK721334:AXF721335 BGG721334:BHB721335 BQC721334:BQX721335 BZY721334:CAT721335 CJU721334:CKP721335 CTQ721334:CUL721335 DDM721334:DEH721335 DNI721334:DOD721335 DXE721334:DXZ721335 EHA721334:EHV721335 EQW721334:ERR721335 FAS721334:FBN721335 FKO721334:FLJ721335 FUK721334:FVF721335 GEG721334:GFB721335 GOC721334:GOX721335 GXY721334:GYT721335 HHU721334:HIP721335 HRQ721334:HSL721335 IBM721334:ICH721335 ILI721334:IMD721335 IVE721334:IVZ721335 JFA721334:JFV721335 JOW721334:JPR721335 JYS721334:JZN721335 KIO721334:KJJ721335 KSK721334:KTF721335 LCG721334:LDB721335 LMC721334:LMX721335 LVY721334:LWT721335 MFU721334:MGP721335 MPQ721334:MQL721335 MZM721334:NAH721335 NJI721334:NKD721335 NTE721334:NTZ721335 ODA721334:ODV721335 OMW721334:ONR721335 OWS721334:OXN721335 PGO721334:PHJ721335 PQK721334:PRF721335 QAG721334:QBB721335 QKC721334:QKX721335 QTY721334:QUT721335 RDU721334:REP721335 RNQ721334:ROL721335 RXM721334:RYH721335 SHI721334:SID721335 SRE721334:SRZ721335 TBA721334:TBV721335 TKW721334:TLR721335 TUS721334:TVN721335 UEO721334:UFJ721335 UOK721334:UPF721335 UYG721334:UZB721335 VIC721334:VIX721335 VRY721334:VST721335 WBU721334:WCP721335 WLQ721334:WML721335 WVM721334:WWH721335 E786870:Z786871 JA786870:JV786871 SW786870:TR786871 ACS786870:ADN786871 AMO786870:ANJ786871 AWK786870:AXF786871 BGG786870:BHB786871 BQC786870:BQX786871 BZY786870:CAT786871 CJU786870:CKP786871 CTQ786870:CUL786871 DDM786870:DEH786871 DNI786870:DOD786871 DXE786870:DXZ786871 EHA786870:EHV786871 EQW786870:ERR786871 FAS786870:FBN786871 FKO786870:FLJ786871 FUK786870:FVF786871 GEG786870:GFB786871 GOC786870:GOX786871 GXY786870:GYT786871 HHU786870:HIP786871 HRQ786870:HSL786871 IBM786870:ICH786871 ILI786870:IMD786871 IVE786870:IVZ786871 JFA786870:JFV786871 JOW786870:JPR786871 JYS786870:JZN786871 KIO786870:KJJ786871 KSK786870:KTF786871 LCG786870:LDB786871 LMC786870:LMX786871 LVY786870:LWT786871 MFU786870:MGP786871 MPQ786870:MQL786871 MZM786870:NAH786871 NJI786870:NKD786871 NTE786870:NTZ786871 ODA786870:ODV786871 OMW786870:ONR786871 OWS786870:OXN786871 PGO786870:PHJ786871 PQK786870:PRF786871 QAG786870:QBB786871 QKC786870:QKX786871 QTY786870:QUT786871 RDU786870:REP786871 RNQ786870:ROL786871 RXM786870:RYH786871 SHI786870:SID786871 SRE786870:SRZ786871 TBA786870:TBV786871 TKW786870:TLR786871 TUS786870:TVN786871 UEO786870:UFJ786871 UOK786870:UPF786871 UYG786870:UZB786871 VIC786870:VIX786871 VRY786870:VST786871 WBU786870:WCP786871 WLQ786870:WML786871 WVM786870:WWH786871 E852406:Z852407 JA852406:JV852407 SW852406:TR852407 ACS852406:ADN852407 AMO852406:ANJ852407 AWK852406:AXF852407 BGG852406:BHB852407 BQC852406:BQX852407 BZY852406:CAT852407 CJU852406:CKP852407 CTQ852406:CUL852407 DDM852406:DEH852407 DNI852406:DOD852407 DXE852406:DXZ852407 EHA852406:EHV852407 EQW852406:ERR852407 FAS852406:FBN852407 FKO852406:FLJ852407 FUK852406:FVF852407 GEG852406:GFB852407 GOC852406:GOX852407 GXY852406:GYT852407 HHU852406:HIP852407 HRQ852406:HSL852407 IBM852406:ICH852407 ILI852406:IMD852407 IVE852406:IVZ852407 JFA852406:JFV852407 JOW852406:JPR852407 JYS852406:JZN852407 KIO852406:KJJ852407 KSK852406:KTF852407 LCG852406:LDB852407 LMC852406:LMX852407 LVY852406:LWT852407 MFU852406:MGP852407 MPQ852406:MQL852407 MZM852406:NAH852407 NJI852406:NKD852407 NTE852406:NTZ852407 ODA852406:ODV852407 OMW852406:ONR852407 OWS852406:OXN852407 PGO852406:PHJ852407 PQK852406:PRF852407 QAG852406:QBB852407 QKC852406:QKX852407 QTY852406:QUT852407 RDU852406:REP852407 RNQ852406:ROL852407 RXM852406:RYH852407 SHI852406:SID852407 SRE852406:SRZ852407 TBA852406:TBV852407 TKW852406:TLR852407 TUS852406:TVN852407 UEO852406:UFJ852407 UOK852406:UPF852407 UYG852406:UZB852407 VIC852406:VIX852407 VRY852406:VST852407 WBU852406:WCP852407 WLQ852406:WML852407 WVM852406:WWH852407 E917942:Z917943 JA917942:JV917943 SW917942:TR917943 ACS917942:ADN917943 AMO917942:ANJ917943 AWK917942:AXF917943 BGG917942:BHB917943 BQC917942:BQX917943 BZY917942:CAT917943 CJU917942:CKP917943 CTQ917942:CUL917943 DDM917942:DEH917943 DNI917942:DOD917943 DXE917942:DXZ917943 EHA917942:EHV917943 EQW917942:ERR917943 FAS917942:FBN917943 FKO917942:FLJ917943 FUK917942:FVF917943 GEG917942:GFB917943 GOC917942:GOX917943 GXY917942:GYT917943 HHU917942:HIP917943 HRQ917942:HSL917943 IBM917942:ICH917943 ILI917942:IMD917943 IVE917942:IVZ917943 JFA917942:JFV917943 JOW917942:JPR917943 JYS917942:JZN917943 KIO917942:KJJ917943 KSK917942:KTF917943 LCG917942:LDB917943 LMC917942:LMX917943 LVY917942:LWT917943 MFU917942:MGP917943 MPQ917942:MQL917943 MZM917942:NAH917943 NJI917942:NKD917943 NTE917942:NTZ917943 ODA917942:ODV917943 OMW917942:ONR917943 OWS917942:OXN917943 PGO917942:PHJ917943 PQK917942:PRF917943 QAG917942:QBB917943 QKC917942:QKX917943 QTY917942:QUT917943 RDU917942:REP917943 RNQ917942:ROL917943 RXM917942:RYH917943 SHI917942:SID917943 SRE917942:SRZ917943 TBA917942:TBV917943 TKW917942:TLR917943 TUS917942:TVN917943 UEO917942:UFJ917943 UOK917942:UPF917943 UYG917942:UZB917943 VIC917942:VIX917943 VRY917942:VST917943 WBU917942:WCP917943 WLQ917942:WML917943 WVM917942:WWH917943 E983478:Z983479 JA983478:JV983479 SW983478:TR983479 ACS983478:ADN983479 AMO983478:ANJ983479 AWK983478:AXF983479 BGG983478:BHB983479 BQC983478:BQX983479 BZY983478:CAT983479 CJU983478:CKP983479 CTQ983478:CUL983479 DDM983478:DEH983479 DNI983478:DOD983479 DXE983478:DXZ983479 EHA983478:EHV983479 EQW983478:ERR983479 FAS983478:FBN983479 FKO983478:FLJ983479 FUK983478:FVF983479 GEG983478:GFB983479 GOC983478:GOX983479 GXY983478:GYT983479 HHU983478:HIP983479 HRQ983478:HSL983479 IBM983478:ICH983479 ILI983478:IMD983479 IVE983478:IVZ983479 JFA983478:JFV983479 JOW983478:JPR983479 JYS983478:JZN983479 KIO983478:KJJ983479 KSK983478:KTF983479 LCG983478:LDB983479 LMC983478:LMX983479 LVY983478:LWT983479 MFU983478:MGP983479 MPQ983478:MQL983479 MZM983478:NAH983479 NJI983478:NKD983479 NTE983478:NTZ983479 ODA983478:ODV983479 OMW983478:ONR983479 OWS983478:OXN983479 PGO983478:PHJ983479 PQK983478:PRF983479 QAG983478:QBB983479 QKC983478:QKX983479 QTY983478:QUT983479 RDU983478:REP983479 RNQ983478:ROL983479 RXM983478:RYH983479 SHI983478:SID983479 SRE983478:SRZ983479 TBA983478:TBV983479 TKW983478:TLR983479 TUS983478:TVN983479 UEO983478:UFJ983479 UOK983478:UPF983479 UYG983478:UZB983479 VIC983478:VIX983479 VRY983478:VST983479 WBU983478:WCP983479 WLQ983478:WML983479 WVM983478:WWH983479 E372:Z373 JA372:JV373 SW372:TR373 ACS372:ADN373 AMO372:ANJ373 AWK372:AXF373 BGG372:BHB373 BQC372:BQX373 BZY372:CAT373 CJU372:CKP373 CTQ372:CUL373 DDM372:DEH373 DNI372:DOD373 DXE372:DXZ373 EHA372:EHV373 EQW372:ERR373 FAS372:FBN373 FKO372:FLJ373 FUK372:FVF373 GEG372:GFB373 GOC372:GOX373 GXY372:GYT373 HHU372:HIP373 HRQ372:HSL373 IBM372:ICH373 ILI372:IMD373 IVE372:IVZ373 JFA372:JFV373 JOW372:JPR373 JYS372:JZN373 KIO372:KJJ373 KSK372:KTF373 LCG372:LDB373 LMC372:LMX373 LVY372:LWT373 MFU372:MGP373 MPQ372:MQL373 MZM372:NAH373 NJI372:NKD373 NTE372:NTZ373 ODA372:ODV373 OMW372:ONR373 OWS372:OXN373 PGO372:PHJ373 PQK372:PRF373 QAG372:QBB373 QKC372:QKX373 QTY372:QUT373 RDU372:REP373 RNQ372:ROL373 RXM372:RYH373 SHI372:SID373 SRE372:SRZ373 TBA372:TBV373 TKW372:TLR373 TUS372:TVN373 UEO372:UFJ373 UOK372:UPF373 UYG372:UZB373 VIC372:VIX373 VRY372:VST373 WBU372:WCP373 WLQ372:WML373 WVM372:WWH373 E65931:Z65932 JA65931:JV65932 SW65931:TR65932 ACS65931:ADN65932 AMO65931:ANJ65932 AWK65931:AXF65932 BGG65931:BHB65932 BQC65931:BQX65932 BZY65931:CAT65932 CJU65931:CKP65932 CTQ65931:CUL65932 DDM65931:DEH65932 DNI65931:DOD65932 DXE65931:DXZ65932 EHA65931:EHV65932 EQW65931:ERR65932 FAS65931:FBN65932 FKO65931:FLJ65932 FUK65931:FVF65932 GEG65931:GFB65932 GOC65931:GOX65932 GXY65931:GYT65932 HHU65931:HIP65932 HRQ65931:HSL65932 IBM65931:ICH65932 ILI65931:IMD65932 IVE65931:IVZ65932 JFA65931:JFV65932 JOW65931:JPR65932 JYS65931:JZN65932 KIO65931:KJJ65932 KSK65931:KTF65932 LCG65931:LDB65932 LMC65931:LMX65932 LVY65931:LWT65932 MFU65931:MGP65932 MPQ65931:MQL65932 MZM65931:NAH65932 NJI65931:NKD65932 NTE65931:NTZ65932 ODA65931:ODV65932 OMW65931:ONR65932 OWS65931:OXN65932 PGO65931:PHJ65932 PQK65931:PRF65932 QAG65931:QBB65932 QKC65931:QKX65932 QTY65931:QUT65932 RDU65931:REP65932 RNQ65931:ROL65932 RXM65931:RYH65932 SHI65931:SID65932 SRE65931:SRZ65932 TBA65931:TBV65932 TKW65931:TLR65932 TUS65931:TVN65932 UEO65931:UFJ65932 UOK65931:UPF65932 UYG65931:UZB65932 VIC65931:VIX65932 VRY65931:VST65932 WBU65931:WCP65932 WLQ65931:WML65932 WVM65931:WWH65932 E131467:Z131468 JA131467:JV131468 SW131467:TR131468 ACS131467:ADN131468 AMO131467:ANJ131468 AWK131467:AXF131468 BGG131467:BHB131468 BQC131467:BQX131468 BZY131467:CAT131468 CJU131467:CKP131468 CTQ131467:CUL131468 DDM131467:DEH131468 DNI131467:DOD131468 DXE131467:DXZ131468 EHA131467:EHV131468 EQW131467:ERR131468 FAS131467:FBN131468 FKO131467:FLJ131468 FUK131467:FVF131468 GEG131467:GFB131468 GOC131467:GOX131468 GXY131467:GYT131468 HHU131467:HIP131468 HRQ131467:HSL131468 IBM131467:ICH131468 ILI131467:IMD131468 IVE131467:IVZ131468 JFA131467:JFV131468 JOW131467:JPR131468 JYS131467:JZN131468 KIO131467:KJJ131468 KSK131467:KTF131468 LCG131467:LDB131468 LMC131467:LMX131468 LVY131467:LWT131468 MFU131467:MGP131468 MPQ131467:MQL131468 MZM131467:NAH131468 NJI131467:NKD131468 NTE131467:NTZ131468 ODA131467:ODV131468 OMW131467:ONR131468 OWS131467:OXN131468 PGO131467:PHJ131468 PQK131467:PRF131468 QAG131467:QBB131468 QKC131467:QKX131468 QTY131467:QUT131468 RDU131467:REP131468 RNQ131467:ROL131468 RXM131467:RYH131468 SHI131467:SID131468 SRE131467:SRZ131468 TBA131467:TBV131468 TKW131467:TLR131468 TUS131467:TVN131468 UEO131467:UFJ131468 UOK131467:UPF131468 UYG131467:UZB131468 VIC131467:VIX131468 VRY131467:VST131468 WBU131467:WCP131468 WLQ131467:WML131468 WVM131467:WWH131468 E197003:Z197004 JA197003:JV197004 SW197003:TR197004 ACS197003:ADN197004 AMO197003:ANJ197004 AWK197003:AXF197004 BGG197003:BHB197004 BQC197003:BQX197004 BZY197003:CAT197004 CJU197003:CKP197004 CTQ197003:CUL197004 DDM197003:DEH197004 DNI197003:DOD197004 DXE197003:DXZ197004 EHA197003:EHV197004 EQW197003:ERR197004 FAS197003:FBN197004 FKO197003:FLJ197004 FUK197003:FVF197004 GEG197003:GFB197004 GOC197003:GOX197004 GXY197003:GYT197004 HHU197003:HIP197004 HRQ197003:HSL197004 IBM197003:ICH197004 ILI197003:IMD197004 IVE197003:IVZ197004 JFA197003:JFV197004 JOW197003:JPR197004 JYS197003:JZN197004 KIO197003:KJJ197004 KSK197003:KTF197004 LCG197003:LDB197004 LMC197003:LMX197004 LVY197003:LWT197004 MFU197003:MGP197004 MPQ197003:MQL197004 MZM197003:NAH197004 NJI197003:NKD197004 NTE197003:NTZ197004 ODA197003:ODV197004 OMW197003:ONR197004 OWS197003:OXN197004 PGO197003:PHJ197004 PQK197003:PRF197004 QAG197003:QBB197004 QKC197003:QKX197004 QTY197003:QUT197004 RDU197003:REP197004 RNQ197003:ROL197004 RXM197003:RYH197004 SHI197003:SID197004 SRE197003:SRZ197004 TBA197003:TBV197004 TKW197003:TLR197004 TUS197003:TVN197004 UEO197003:UFJ197004 UOK197003:UPF197004 UYG197003:UZB197004 VIC197003:VIX197004 VRY197003:VST197004 WBU197003:WCP197004 WLQ197003:WML197004 WVM197003:WWH197004 E262539:Z262540 JA262539:JV262540 SW262539:TR262540 ACS262539:ADN262540 AMO262539:ANJ262540 AWK262539:AXF262540 BGG262539:BHB262540 BQC262539:BQX262540 BZY262539:CAT262540 CJU262539:CKP262540 CTQ262539:CUL262540 DDM262539:DEH262540 DNI262539:DOD262540 DXE262539:DXZ262540 EHA262539:EHV262540 EQW262539:ERR262540 FAS262539:FBN262540 FKO262539:FLJ262540 FUK262539:FVF262540 GEG262539:GFB262540 GOC262539:GOX262540 GXY262539:GYT262540 HHU262539:HIP262540 HRQ262539:HSL262540 IBM262539:ICH262540 ILI262539:IMD262540 IVE262539:IVZ262540 JFA262539:JFV262540 JOW262539:JPR262540 JYS262539:JZN262540 KIO262539:KJJ262540 KSK262539:KTF262540 LCG262539:LDB262540 LMC262539:LMX262540 LVY262539:LWT262540 MFU262539:MGP262540 MPQ262539:MQL262540 MZM262539:NAH262540 NJI262539:NKD262540 NTE262539:NTZ262540 ODA262539:ODV262540 OMW262539:ONR262540 OWS262539:OXN262540 PGO262539:PHJ262540 PQK262539:PRF262540 QAG262539:QBB262540 QKC262539:QKX262540 QTY262539:QUT262540 RDU262539:REP262540 RNQ262539:ROL262540 RXM262539:RYH262540 SHI262539:SID262540 SRE262539:SRZ262540 TBA262539:TBV262540 TKW262539:TLR262540 TUS262539:TVN262540 UEO262539:UFJ262540 UOK262539:UPF262540 UYG262539:UZB262540 VIC262539:VIX262540 VRY262539:VST262540 WBU262539:WCP262540 WLQ262539:WML262540 WVM262539:WWH262540 E328075:Z328076 JA328075:JV328076 SW328075:TR328076 ACS328075:ADN328076 AMO328075:ANJ328076 AWK328075:AXF328076 BGG328075:BHB328076 BQC328075:BQX328076 BZY328075:CAT328076 CJU328075:CKP328076 CTQ328075:CUL328076 DDM328075:DEH328076 DNI328075:DOD328076 DXE328075:DXZ328076 EHA328075:EHV328076 EQW328075:ERR328076 FAS328075:FBN328076 FKO328075:FLJ328076 FUK328075:FVF328076 GEG328075:GFB328076 GOC328075:GOX328076 GXY328075:GYT328076 HHU328075:HIP328076 HRQ328075:HSL328076 IBM328075:ICH328076 ILI328075:IMD328076 IVE328075:IVZ328076 JFA328075:JFV328076 JOW328075:JPR328076 JYS328075:JZN328076 KIO328075:KJJ328076 KSK328075:KTF328076 LCG328075:LDB328076 LMC328075:LMX328076 LVY328075:LWT328076 MFU328075:MGP328076 MPQ328075:MQL328076 MZM328075:NAH328076 NJI328075:NKD328076 NTE328075:NTZ328076 ODA328075:ODV328076 OMW328075:ONR328076 OWS328075:OXN328076 PGO328075:PHJ328076 PQK328075:PRF328076 QAG328075:QBB328076 QKC328075:QKX328076 QTY328075:QUT328076 RDU328075:REP328076 RNQ328075:ROL328076 RXM328075:RYH328076 SHI328075:SID328076 SRE328075:SRZ328076 TBA328075:TBV328076 TKW328075:TLR328076 TUS328075:TVN328076 UEO328075:UFJ328076 UOK328075:UPF328076 UYG328075:UZB328076 VIC328075:VIX328076 VRY328075:VST328076 WBU328075:WCP328076 WLQ328075:WML328076 WVM328075:WWH328076 E393611:Z393612 JA393611:JV393612 SW393611:TR393612 ACS393611:ADN393612 AMO393611:ANJ393612 AWK393611:AXF393612 BGG393611:BHB393612 BQC393611:BQX393612 BZY393611:CAT393612 CJU393611:CKP393612 CTQ393611:CUL393612 DDM393611:DEH393612 DNI393611:DOD393612 DXE393611:DXZ393612 EHA393611:EHV393612 EQW393611:ERR393612 FAS393611:FBN393612 FKO393611:FLJ393612 FUK393611:FVF393612 GEG393611:GFB393612 GOC393611:GOX393612 GXY393611:GYT393612 HHU393611:HIP393612 HRQ393611:HSL393612 IBM393611:ICH393612 ILI393611:IMD393612 IVE393611:IVZ393612 JFA393611:JFV393612 JOW393611:JPR393612 JYS393611:JZN393612 KIO393611:KJJ393612 KSK393611:KTF393612 LCG393611:LDB393612 LMC393611:LMX393612 LVY393611:LWT393612 MFU393611:MGP393612 MPQ393611:MQL393612 MZM393611:NAH393612 NJI393611:NKD393612 NTE393611:NTZ393612 ODA393611:ODV393612 OMW393611:ONR393612 OWS393611:OXN393612 PGO393611:PHJ393612 PQK393611:PRF393612 QAG393611:QBB393612 QKC393611:QKX393612 QTY393611:QUT393612 RDU393611:REP393612 RNQ393611:ROL393612 RXM393611:RYH393612 SHI393611:SID393612 SRE393611:SRZ393612 TBA393611:TBV393612 TKW393611:TLR393612 TUS393611:TVN393612 UEO393611:UFJ393612 UOK393611:UPF393612 UYG393611:UZB393612 VIC393611:VIX393612 VRY393611:VST393612 WBU393611:WCP393612 WLQ393611:WML393612 WVM393611:WWH393612 E459147:Z459148 JA459147:JV459148 SW459147:TR459148 ACS459147:ADN459148 AMO459147:ANJ459148 AWK459147:AXF459148 BGG459147:BHB459148 BQC459147:BQX459148 BZY459147:CAT459148 CJU459147:CKP459148 CTQ459147:CUL459148 DDM459147:DEH459148 DNI459147:DOD459148 DXE459147:DXZ459148 EHA459147:EHV459148 EQW459147:ERR459148 FAS459147:FBN459148 FKO459147:FLJ459148 FUK459147:FVF459148 GEG459147:GFB459148 GOC459147:GOX459148 GXY459147:GYT459148 HHU459147:HIP459148 HRQ459147:HSL459148 IBM459147:ICH459148 ILI459147:IMD459148 IVE459147:IVZ459148 JFA459147:JFV459148 JOW459147:JPR459148 JYS459147:JZN459148 KIO459147:KJJ459148 KSK459147:KTF459148 LCG459147:LDB459148 LMC459147:LMX459148 LVY459147:LWT459148 MFU459147:MGP459148 MPQ459147:MQL459148 MZM459147:NAH459148 NJI459147:NKD459148 NTE459147:NTZ459148 ODA459147:ODV459148 OMW459147:ONR459148 OWS459147:OXN459148 PGO459147:PHJ459148 PQK459147:PRF459148 QAG459147:QBB459148 QKC459147:QKX459148 QTY459147:QUT459148 RDU459147:REP459148 RNQ459147:ROL459148 RXM459147:RYH459148 SHI459147:SID459148 SRE459147:SRZ459148 TBA459147:TBV459148 TKW459147:TLR459148 TUS459147:TVN459148 UEO459147:UFJ459148 UOK459147:UPF459148 UYG459147:UZB459148 VIC459147:VIX459148 VRY459147:VST459148 WBU459147:WCP459148 WLQ459147:WML459148 WVM459147:WWH459148 E524683:Z524684 JA524683:JV524684 SW524683:TR524684 ACS524683:ADN524684 AMO524683:ANJ524684 AWK524683:AXF524684 BGG524683:BHB524684 BQC524683:BQX524684 BZY524683:CAT524684 CJU524683:CKP524684 CTQ524683:CUL524684 DDM524683:DEH524684 DNI524683:DOD524684 DXE524683:DXZ524684 EHA524683:EHV524684 EQW524683:ERR524684 FAS524683:FBN524684 FKO524683:FLJ524684 FUK524683:FVF524684 GEG524683:GFB524684 GOC524683:GOX524684 GXY524683:GYT524684 HHU524683:HIP524684 HRQ524683:HSL524684 IBM524683:ICH524684 ILI524683:IMD524684 IVE524683:IVZ524684 JFA524683:JFV524684 JOW524683:JPR524684 JYS524683:JZN524684 KIO524683:KJJ524684 KSK524683:KTF524684 LCG524683:LDB524684 LMC524683:LMX524684 LVY524683:LWT524684 MFU524683:MGP524684 MPQ524683:MQL524684 MZM524683:NAH524684 NJI524683:NKD524684 NTE524683:NTZ524684 ODA524683:ODV524684 OMW524683:ONR524684 OWS524683:OXN524684 PGO524683:PHJ524684 PQK524683:PRF524684 QAG524683:QBB524684 QKC524683:QKX524684 QTY524683:QUT524684 RDU524683:REP524684 RNQ524683:ROL524684 RXM524683:RYH524684 SHI524683:SID524684 SRE524683:SRZ524684 TBA524683:TBV524684 TKW524683:TLR524684 TUS524683:TVN524684 UEO524683:UFJ524684 UOK524683:UPF524684 UYG524683:UZB524684 VIC524683:VIX524684 VRY524683:VST524684 WBU524683:WCP524684 WLQ524683:WML524684 WVM524683:WWH524684 E590219:Z590220 JA590219:JV590220 SW590219:TR590220 ACS590219:ADN590220 AMO590219:ANJ590220 AWK590219:AXF590220 BGG590219:BHB590220 BQC590219:BQX590220 BZY590219:CAT590220 CJU590219:CKP590220 CTQ590219:CUL590220 DDM590219:DEH590220 DNI590219:DOD590220 DXE590219:DXZ590220 EHA590219:EHV590220 EQW590219:ERR590220 FAS590219:FBN590220 FKO590219:FLJ590220 FUK590219:FVF590220 GEG590219:GFB590220 GOC590219:GOX590220 GXY590219:GYT590220 HHU590219:HIP590220 HRQ590219:HSL590220 IBM590219:ICH590220 ILI590219:IMD590220 IVE590219:IVZ590220 JFA590219:JFV590220 JOW590219:JPR590220 JYS590219:JZN590220 KIO590219:KJJ590220 KSK590219:KTF590220 LCG590219:LDB590220 LMC590219:LMX590220 LVY590219:LWT590220 MFU590219:MGP590220 MPQ590219:MQL590220 MZM590219:NAH590220 NJI590219:NKD590220 NTE590219:NTZ590220 ODA590219:ODV590220 OMW590219:ONR590220 OWS590219:OXN590220 PGO590219:PHJ590220 PQK590219:PRF590220 QAG590219:QBB590220 QKC590219:QKX590220 QTY590219:QUT590220 RDU590219:REP590220 RNQ590219:ROL590220 RXM590219:RYH590220 SHI590219:SID590220 SRE590219:SRZ590220 TBA590219:TBV590220 TKW590219:TLR590220 TUS590219:TVN590220 UEO590219:UFJ590220 UOK590219:UPF590220 UYG590219:UZB590220 VIC590219:VIX590220 VRY590219:VST590220 WBU590219:WCP590220 WLQ590219:WML590220 WVM590219:WWH590220 E655755:Z655756 JA655755:JV655756 SW655755:TR655756 ACS655755:ADN655756 AMO655755:ANJ655756 AWK655755:AXF655756 BGG655755:BHB655756 BQC655755:BQX655756 BZY655755:CAT655756 CJU655755:CKP655756 CTQ655755:CUL655756 DDM655755:DEH655756 DNI655755:DOD655756 DXE655755:DXZ655756 EHA655755:EHV655756 EQW655755:ERR655756 FAS655755:FBN655756 FKO655755:FLJ655756 FUK655755:FVF655756 GEG655755:GFB655756 GOC655755:GOX655756 GXY655755:GYT655756 HHU655755:HIP655756 HRQ655755:HSL655756 IBM655755:ICH655756 ILI655755:IMD655756 IVE655755:IVZ655756 JFA655755:JFV655756 JOW655755:JPR655756 JYS655755:JZN655756 KIO655755:KJJ655756 KSK655755:KTF655756 LCG655755:LDB655756 LMC655755:LMX655756 LVY655755:LWT655756 MFU655755:MGP655756 MPQ655755:MQL655756 MZM655755:NAH655756 NJI655755:NKD655756 NTE655755:NTZ655756 ODA655755:ODV655756 OMW655755:ONR655756 OWS655755:OXN655756 PGO655755:PHJ655756 PQK655755:PRF655756 QAG655755:QBB655756 QKC655755:QKX655756 QTY655755:QUT655756 RDU655755:REP655756 RNQ655755:ROL655756 RXM655755:RYH655756 SHI655755:SID655756 SRE655755:SRZ655756 TBA655755:TBV655756 TKW655755:TLR655756 TUS655755:TVN655756 UEO655755:UFJ655756 UOK655755:UPF655756 UYG655755:UZB655756 VIC655755:VIX655756 VRY655755:VST655756 WBU655755:WCP655756 WLQ655755:WML655756 WVM655755:WWH655756 E721291:Z721292 JA721291:JV721292 SW721291:TR721292 ACS721291:ADN721292 AMO721291:ANJ721292 AWK721291:AXF721292 BGG721291:BHB721292 BQC721291:BQX721292 BZY721291:CAT721292 CJU721291:CKP721292 CTQ721291:CUL721292 DDM721291:DEH721292 DNI721291:DOD721292 DXE721291:DXZ721292 EHA721291:EHV721292 EQW721291:ERR721292 FAS721291:FBN721292 FKO721291:FLJ721292 FUK721291:FVF721292 GEG721291:GFB721292 GOC721291:GOX721292 GXY721291:GYT721292 HHU721291:HIP721292 HRQ721291:HSL721292 IBM721291:ICH721292 ILI721291:IMD721292 IVE721291:IVZ721292 JFA721291:JFV721292 JOW721291:JPR721292 JYS721291:JZN721292 KIO721291:KJJ721292 KSK721291:KTF721292 LCG721291:LDB721292 LMC721291:LMX721292 LVY721291:LWT721292 MFU721291:MGP721292 MPQ721291:MQL721292 MZM721291:NAH721292 NJI721291:NKD721292 NTE721291:NTZ721292 ODA721291:ODV721292 OMW721291:ONR721292 OWS721291:OXN721292 PGO721291:PHJ721292 PQK721291:PRF721292 QAG721291:QBB721292 QKC721291:QKX721292 QTY721291:QUT721292 RDU721291:REP721292 RNQ721291:ROL721292 RXM721291:RYH721292 SHI721291:SID721292 SRE721291:SRZ721292 TBA721291:TBV721292 TKW721291:TLR721292 TUS721291:TVN721292 UEO721291:UFJ721292 UOK721291:UPF721292 UYG721291:UZB721292 VIC721291:VIX721292 VRY721291:VST721292 WBU721291:WCP721292 WLQ721291:WML721292 WVM721291:WWH721292 E786827:Z786828 JA786827:JV786828 SW786827:TR786828 ACS786827:ADN786828 AMO786827:ANJ786828 AWK786827:AXF786828 BGG786827:BHB786828 BQC786827:BQX786828 BZY786827:CAT786828 CJU786827:CKP786828 CTQ786827:CUL786828 DDM786827:DEH786828 DNI786827:DOD786828 DXE786827:DXZ786828 EHA786827:EHV786828 EQW786827:ERR786828 FAS786827:FBN786828 FKO786827:FLJ786828 FUK786827:FVF786828 GEG786827:GFB786828 GOC786827:GOX786828 GXY786827:GYT786828 HHU786827:HIP786828 HRQ786827:HSL786828 IBM786827:ICH786828 ILI786827:IMD786828 IVE786827:IVZ786828 JFA786827:JFV786828 JOW786827:JPR786828 JYS786827:JZN786828 KIO786827:KJJ786828 KSK786827:KTF786828 LCG786827:LDB786828 LMC786827:LMX786828 LVY786827:LWT786828 MFU786827:MGP786828 MPQ786827:MQL786828 MZM786827:NAH786828 NJI786827:NKD786828 NTE786827:NTZ786828 ODA786827:ODV786828 OMW786827:ONR786828 OWS786827:OXN786828 PGO786827:PHJ786828 PQK786827:PRF786828 QAG786827:QBB786828 QKC786827:QKX786828 QTY786827:QUT786828 RDU786827:REP786828 RNQ786827:ROL786828 RXM786827:RYH786828 SHI786827:SID786828 SRE786827:SRZ786828 TBA786827:TBV786828 TKW786827:TLR786828 TUS786827:TVN786828 UEO786827:UFJ786828 UOK786827:UPF786828 UYG786827:UZB786828 VIC786827:VIX786828 VRY786827:VST786828 WBU786827:WCP786828 WLQ786827:WML786828 WVM786827:WWH786828 E852363:Z852364 JA852363:JV852364 SW852363:TR852364 ACS852363:ADN852364 AMO852363:ANJ852364 AWK852363:AXF852364 BGG852363:BHB852364 BQC852363:BQX852364 BZY852363:CAT852364 CJU852363:CKP852364 CTQ852363:CUL852364 DDM852363:DEH852364 DNI852363:DOD852364 DXE852363:DXZ852364 EHA852363:EHV852364 EQW852363:ERR852364 FAS852363:FBN852364 FKO852363:FLJ852364 FUK852363:FVF852364 GEG852363:GFB852364 GOC852363:GOX852364 GXY852363:GYT852364 HHU852363:HIP852364 HRQ852363:HSL852364 IBM852363:ICH852364 ILI852363:IMD852364 IVE852363:IVZ852364 JFA852363:JFV852364 JOW852363:JPR852364 JYS852363:JZN852364 KIO852363:KJJ852364 KSK852363:KTF852364 LCG852363:LDB852364 LMC852363:LMX852364 LVY852363:LWT852364 MFU852363:MGP852364 MPQ852363:MQL852364 MZM852363:NAH852364 NJI852363:NKD852364 NTE852363:NTZ852364 ODA852363:ODV852364 OMW852363:ONR852364 OWS852363:OXN852364 PGO852363:PHJ852364 PQK852363:PRF852364 QAG852363:QBB852364 QKC852363:QKX852364 QTY852363:QUT852364 RDU852363:REP852364 RNQ852363:ROL852364 RXM852363:RYH852364 SHI852363:SID852364 SRE852363:SRZ852364 TBA852363:TBV852364 TKW852363:TLR852364 TUS852363:TVN852364 UEO852363:UFJ852364 UOK852363:UPF852364 UYG852363:UZB852364 VIC852363:VIX852364 VRY852363:VST852364 WBU852363:WCP852364 WLQ852363:WML852364 WVM852363:WWH852364 E917899:Z917900 JA917899:JV917900 SW917899:TR917900 ACS917899:ADN917900 AMO917899:ANJ917900 AWK917899:AXF917900 BGG917899:BHB917900 BQC917899:BQX917900 BZY917899:CAT917900 CJU917899:CKP917900 CTQ917899:CUL917900 DDM917899:DEH917900 DNI917899:DOD917900 DXE917899:DXZ917900 EHA917899:EHV917900 EQW917899:ERR917900 FAS917899:FBN917900 FKO917899:FLJ917900 FUK917899:FVF917900 GEG917899:GFB917900 GOC917899:GOX917900 GXY917899:GYT917900 HHU917899:HIP917900 HRQ917899:HSL917900 IBM917899:ICH917900 ILI917899:IMD917900 IVE917899:IVZ917900 JFA917899:JFV917900 JOW917899:JPR917900 JYS917899:JZN917900 KIO917899:KJJ917900 KSK917899:KTF917900 LCG917899:LDB917900 LMC917899:LMX917900 LVY917899:LWT917900 MFU917899:MGP917900 MPQ917899:MQL917900 MZM917899:NAH917900 NJI917899:NKD917900 NTE917899:NTZ917900 ODA917899:ODV917900 OMW917899:ONR917900 OWS917899:OXN917900 PGO917899:PHJ917900 PQK917899:PRF917900 QAG917899:QBB917900 QKC917899:QKX917900 QTY917899:QUT917900 RDU917899:REP917900 RNQ917899:ROL917900 RXM917899:RYH917900 SHI917899:SID917900 SRE917899:SRZ917900 TBA917899:TBV917900 TKW917899:TLR917900 TUS917899:TVN917900 UEO917899:UFJ917900 UOK917899:UPF917900 UYG917899:UZB917900 VIC917899:VIX917900 VRY917899:VST917900 WBU917899:WCP917900 WLQ917899:WML917900 WVM917899:WWH917900 E983435:Z983436 JA983435:JV983436 SW983435:TR983436 ACS983435:ADN983436 AMO983435:ANJ983436 AWK983435:AXF983436 BGG983435:BHB983436 BQC983435:BQX983436 BZY983435:CAT983436 CJU983435:CKP983436 CTQ983435:CUL983436 DDM983435:DEH983436 DNI983435:DOD983436 DXE983435:DXZ983436 EHA983435:EHV983436 EQW983435:ERR983436 FAS983435:FBN983436 FKO983435:FLJ983436 FUK983435:FVF983436 GEG983435:GFB983436 GOC983435:GOX983436 GXY983435:GYT983436 HHU983435:HIP983436 HRQ983435:HSL983436 IBM983435:ICH983436 ILI983435:IMD983436 IVE983435:IVZ983436 JFA983435:JFV983436 JOW983435:JPR983436 JYS983435:JZN983436 KIO983435:KJJ983436 KSK983435:KTF983436 LCG983435:LDB983436 LMC983435:LMX983436 LVY983435:LWT983436 MFU983435:MGP983436 MPQ983435:MQL983436 MZM983435:NAH983436 NJI983435:NKD983436 NTE983435:NTZ983436 ODA983435:ODV983436 OMW983435:ONR983436 OWS983435:OXN983436 PGO983435:PHJ983436 PQK983435:PRF983436 QAG983435:QBB983436 QKC983435:QKX983436 QTY983435:QUT983436 RDU983435:REP983436 RNQ983435:ROL983436 RXM983435:RYH983436 SHI983435:SID983436 SRE983435:SRZ983436 TBA983435:TBV983436 TKW983435:TLR983436 TUS983435:TVN983436 UEO983435:UFJ983436 UOK983435:UPF983436 UYG983435:UZB983436 VIC983435:VIX983436 VRY983435:VST983436 WBU983435:WCP983436 WLQ983435:WML983436 WVM983435:WWH983436 E346:Z347 JA346:JV347 SW346:TR347 ACS346:ADN347 AMO346:ANJ347 AWK346:AXF347 BGG346:BHB347 BQC346:BQX347 BZY346:CAT347 CJU346:CKP347 CTQ346:CUL347 DDM346:DEH347 DNI346:DOD347 DXE346:DXZ347 EHA346:EHV347 EQW346:ERR347 FAS346:FBN347 FKO346:FLJ347 FUK346:FVF347 GEG346:GFB347 GOC346:GOX347 GXY346:GYT347 HHU346:HIP347 HRQ346:HSL347 IBM346:ICH347 ILI346:IMD347 IVE346:IVZ347 JFA346:JFV347 JOW346:JPR347 JYS346:JZN347 KIO346:KJJ347 KSK346:KTF347 LCG346:LDB347 LMC346:LMX347 LVY346:LWT347 MFU346:MGP347 MPQ346:MQL347 MZM346:NAH347 NJI346:NKD347 NTE346:NTZ347 ODA346:ODV347 OMW346:ONR347 OWS346:OXN347 PGO346:PHJ347 PQK346:PRF347 QAG346:QBB347 QKC346:QKX347 QTY346:QUT347 RDU346:REP347 RNQ346:ROL347 RXM346:RYH347 SHI346:SID347 SRE346:SRZ347 TBA346:TBV347 TKW346:TLR347 TUS346:TVN347 UEO346:UFJ347 UOK346:UPF347 UYG346:UZB347 VIC346:VIX347 VRY346:VST347 WBU346:WCP347 WLQ346:WML347 WVM346:WWH347 E65905:Z65906 JA65905:JV65906 SW65905:TR65906 ACS65905:ADN65906 AMO65905:ANJ65906 AWK65905:AXF65906 BGG65905:BHB65906 BQC65905:BQX65906 BZY65905:CAT65906 CJU65905:CKP65906 CTQ65905:CUL65906 DDM65905:DEH65906 DNI65905:DOD65906 DXE65905:DXZ65906 EHA65905:EHV65906 EQW65905:ERR65906 FAS65905:FBN65906 FKO65905:FLJ65906 FUK65905:FVF65906 GEG65905:GFB65906 GOC65905:GOX65906 GXY65905:GYT65906 HHU65905:HIP65906 HRQ65905:HSL65906 IBM65905:ICH65906 ILI65905:IMD65906 IVE65905:IVZ65906 JFA65905:JFV65906 JOW65905:JPR65906 JYS65905:JZN65906 KIO65905:KJJ65906 KSK65905:KTF65906 LCG65905:LDB65906 LMC65905:LMX65906 LVY65905:LWT65906 MFU65905:MGP65906 MPQ65905:MQL65906 MZM65905:NAH65906 NJI65905:NKD65906 NTE65905:NTZ65906 ODA65905:ODV65906 OMW65905:ONR65906 OWS65905:OXN65906 PGO65905:PHJ65906 PQK65905:PRF65906 QAG65905:QBB65906 QKC65905:QKX65906 QTY65905:QUT65906 RDU65905:REP65906 RNQ65905:ROL65906 RXM65905:RYH65906 SHI65905:SID65906 SRE65905:SRZ65906 TBA65905:TBV65906 TKW65905:TLR65906 TUS65905:TVN65906 UEO65905:UFJ65906 UOK65905:UPF65906 UYG65905:UZB65906 VIC65905:VIX65906 VRY65905:VST65906 WBU65905:WCP65906 WLQ65905:WML65906 WVM65905:WWH65906 E131441:Z131442 JA131441:JV131442 SW131441:TR131442 ACS131441:ADN131442 AMO131441:ANJ131442 AWK131441:AXF131442 BGG131441:BHB131442 BQC131441:BQX131442 BZY131441:CAT131442 CJU131441:CKP131442 CTQ131441:CUL131442 DDM131441:DEH131442 DNI131441:DOD131442 DXE131441:DXZ131442 EHA131441:EHV131442 EQW131441:ERR131442 FAS131441:FBN131442 FKO131441:FLJ131442 FUK131441:FVF131442 GEG131441:GFB131442 GOC131441:GOX131442 GXY131441:GYT131442 HHU131441:HIP131442 HRQ131441:HSL131442 IBM131441:ICH131442 ILI131441:IMD131442 IVE131441:IVZ131442 JFA131441:JFV131442 JOW131441:JPR131442 JYS131441:JZN131442 KIO131441:KJJ131442 KSK131441:KTF131442 LCG131441:LDB131442 LMC131441:LMX131442 LVY131441:LWT131442 MFU131441:MGP131442 MPQ131441:MQL131442 MZM131441:NAH131442 NJI131441:NKD131442 NTE131441:NTZ131442 ODA131441:ODV131442 OMW131441:ONR131442 OWS131441:OXN131442 PGO131441:PHJ131442 PQK131441:PRF131442 QAG131441:QBB131442 QKC131441:QKX131442 QTY131441:QUT131442 RDU131441:REP131442 RNQ131441:ROL131442 RXM131441:RYH131442 SHI131441:SID131442 SRE131441:SRZ131442 TBA131441:TBV131442 TKW131441:TLR131442 TUS131441:TVN131442 UEO131441:UFJ131442 UOK131441:UPF131442 UYG131441:UZB131442 VIC131441:VIX131442 VRY131441:VST131442 WBU131441:WCP131442 WLQ131441:WML131442 WVM131441:WWH131442 E196977:Z196978 JA196977:JV196978 SW196977:TR196978 ACS196977:ADN196978 AMO196977:ANJ196978 AWK196977:AXF196978 BGG196977:BHB196978 BQC196977:BQX196978 BZY196977:CAT196978 CJU196977:CKP196978 CTQ196977:CUL196978 DDM196977:DEH196978 DNI196977:DOD196978 DXE196977:DXZ196978 EHA196977:EHV196978 EQW196977:ERR196978 FAS196977:FBN196978 FKO196977:FLJ196978 FUK196977:FVF196978 GEG196977:GFB196978 GOC196977:GOX196978 GXY196977:GYT196978 HHU196977:HIP196978 HRQ196977:HSL196978 IBM196977:ICH196978 ILI196977:IMD196978 IVE196977:IVZ196978 JFA196977:JFV196978 JOW196977:JPR196978 JYS196977:JZN196978 KIO196977:KJJ196978 KSK196977:KTF196978 LCG196977:LDB196978 LMC196977:LMX196978 LVY196977:LWT196978 MFU196977:MGP196978 MPQ196977:MQL196978 MZM196977:NAH196978 NJI196977:NKD196978 NTE196977:NTZ196978 ODA196977:ODV196978 OMW196977:ONR196978 OWS196977:OXN196978 PGO196977:PHJ196978 PQK196977:PRF196978 QAG196977:QBB196978 QKC196977:QKX196978 QTY196977:QUT196978 RDU196977:REP196978 RNQ196977:ROL196978 RXM196977:RYH196978 SHI196977:SID196978 SRE196977:SRZ196978 TBA196977:TBV196978 TKW196977:TLR196978 TUS196977:TVN196978 UEO196977:UFJ196978 UOK196977:UPF196978 UYG196977:UZB196978 VIC196977:VIX196978 VRY196977:VST196978 WBU196977:WCP196978 WLQ196977:WML196978 WVM196977:WWH196978 E262513:Z262514 JA262513:JV262514 SW262513:TR262514 ACS262513:ADN262514 AMO262513:ANJ262514 AWK262513:AXF262514 BGG262513:BHB262514 BQC262513:BQX262514 BZY262513:CAT262514 CJU262513:CKP262514 CTQ262513:CUL262514 DDM262513:DEH262514 DNI262513:DOD262514 DXE262513:DXZ262514 EHA262513:EHV262514 EQW262513:ERR262514 FAS262513:FBN262514 FKO262513:FLJ262514 FUK262513:FVF262514 GEG262513:GFB262514 GOC262513:GOX262514 GXY262513:GYT262514 HHU262513:HIP262514 HRQ262513:HSL262514 IBM262513:ICH262514 ILI262513:IMD262514 IVE262513:IVZ262514 JFA262513:JFV262514 JOW262513:JPR262514 JYS262513:JZN262514 KIO262513:KJJ262514 KSK262513:KTF262514 LCG262513:LDB262514 LMC262513:LMX262514 LVY262513:LWT262514 MFU262513:MGP262514 MPQ262513:MQL262514 MZM262513:NAH262514 NJI262513:NKD262514 NTE262513:NTZ262514 ODA262513:ODV262514 OMW262513:ONR262514 OWS262513:OXN262514 PGO262513:PHJ262514 PQK262513:PRF262514 QAG262513:QBB262514 QKC262513:QKX262514 QTY262513:QUT262514 RDU262513:REP262514 RNQ262513:ROL262514 RXM262513:RYH262514 SHI262513:SID262514 SRE262513:SRZ262514 TBA262513:TBV262514 TKW262513:TLR262514 TUS262513:TVN262514 UEO262513:UFJ262514 UOK262513:UPF262514 UYG262513:UZB262514 VIC262513:VIX262514 VRY262513:VST262514 WBU262513:WCP262514 WLQ262513:WML262514 WVM262513:WWH262514 E328049:Z328050 JA328049:JV328050 SW328049:TR328050 ACS328049:ADN328050 AMO328049:ANJ328050 AWK328049:AXF328050 BGG328049:BHB328050 BQC328049:BQX328050 BZY328049:CAT328050 CJU328049:CKP328050 CTQ328049:CUL328050 DDM328049:DEH328050 DNI328049:DOD328050 DXE328049:DXZ328050 EHA328049:EHV328050 EQW328049:ERR328050 FAS328049:FBN328050 FKO328049:FLJ328050 FUK328049:FVF328050 GEG328049:GFB328050 GOC328049:GOX328050 GXY328049:GYT328050 HHU328049:HIP328050 HRQ328049:HSL328050 IBM328049:ICH328050 ILI328049:IMD328050 IVE328049:IVZ328050 JFA328049:JFV328050 JOW328049:JPR328050 JYS328049:JZN328050 KIO328049:KJJ328050 KSK328049:KTF328050 LCG328049:LDB328050 LMC328049:LMX328050 LVY328049:LWT328050 MFU328049:MGP328050 MPQ328049:MQL328050 MZM328049:NAH328050 NJI328049:NKD328050 NTE328049:NTZ328050 ODA328049:ODV328050 OMW328049:ONR328050 OWS328049:OXN328050 PGO328049:PHJ328050 PQK328049:PRF328050 QAG328049:QBB328050 QKC328049:QKX328050 QTY328049:QUT328050 RDU328049:REP328050 RNQ328049:ROL328050 RXM328049:RYH328050 SHI328049:SID328050 SRE328049:SRZ328050 TBA328049:TBV328050 TKW328049:TLR328050 TUS328049:TVN328050 UEO328049:UFJ328050 UOK328049:UPF328050 UYG328049:UZB328050 VIC328049:VIX328050 VRY328049:VST328050 WBU328049:WCP328050 WLQ328049:WML328050 WVM328049:WWH328050 E393585:Z393586 JA393585:JV393586 SW393585:TR393586 ACS393585:ADN393586 AMO393585:ANJ393586 AWK393585:AXF393586 BGG393585:BHB393586 BQC393585:BQX393586 BZY393585:CAT393586 CJU393585:CKP393586 CTQ393585:CUL393586 DDM393585:DEH393586 DNI393585:DOD393586 DXE393585:DXZ393586 EHA393585:EHV393586 EQW393585:ERR393586 FAS393585:FBN393586 FKO393585:FLJ393586 FUK393585:FVF393586 GEG393585:GFB393586 GOC393585:GOX393586 GXY393585:GYT393586 HHU393585:HIP393586 HRQ393585:HSL393586 IBM393585:ICH393586 ILI393585:IMD393586 IVE393585:IVZ393586 JFA393585:JFV393586 JOW393585:JPR393586 JYS393585:JZN393586 KIO393585:KJJ393586 KSK393585:KTF393586 LCG393585:LDB393586 LMC393585:LMX393586 LVY393585:LWT393586 MFU393585:MGP393586 MPQ393585:MQL393586 MZM393585:NAH393586 NJI393585:NKD393586 NTE393585:NTZ393586 ODA393585:ODV393586 OMW393585:ONR393586 OWS393585:OXN393586 PGO393585:PHJ393586 PQK393585:PRF393586 QAG393585:QBB393586 QKC393585:QKX393586 QTY393585:QUT393586 RDU393585:REP393586 RNQ393585:ROL393586 RXM393585:RYH393586 SHI393585:SID393586 SRE393585:SRZ393586 TBA393585:TBV393586 TKW393585:TLR393586 TUS393585:TVN393586 UEO393585:UFJ393586 UOK393585:UPF393586 UYG393585:UZB393586 VIC393585:VIX393586 VRY393585:VST393586 WBU393585:WCP393586 WLQ393585:WML393586 WVM393585:WWH393586 E459121:Z459122 JA459121:JV459122 SW459121:TR459122 ACS459121:ADN459122 AMO459121:ANJ459122 AWK459121:AXF459122 BGG459121:BHB459122 BQC459121:BQX459122 BZY459121:CAT459122 CJU459121:CKP459122 CTQ459121:CUL459122 DDM459121:DEH459122 DNI459121:DOD459122 DXE459121:DXZ459122 EHA459121:EHV459122 EQW459121:ERR459122 FAS459121:FBN459122 FKO459121:FLJ459122 FUK459121:FVF459122 GEG459121:GFB459122 GOC459121:GOX459122 GXY459121:GYT459122 HHU459121:HIP459122 HRQ459121:HSL459122 IBM459121:ICH459122 ILI459121:IMD459122 IVE459121:IVZ459122 JFA459121:JFV459122 JOW459121:JPR459122 JYS459121:JZN459122 KIO459121:KJJ459122 KSK459121:KTF459122 LCG459121:LDB459122 LMC459121:LMX459122 LVY459121:LWT459122 MFU459121:MGP459122 MPQ459121:MQL459122 MZM459121:NAH459122 NJI459121:NKD459122 NTE459121:NTZ459122 ODA459121:ODV459122 OMW459121:ONR459122 OWS459121:OXN459122 PGO459121:PHJ459122 PQK459121:PRF459122 QAG459121:QBB459122 QKC459121:QKX459122 QTY459121:QUT459122 RDU459121:REP459122 RNQ459121:ROL459122 RXM459121:RYH459122 SHI459121:SID459122 SRE459121:SRZ459122 TBA459121:TBV459122 TKW459121:TLR459122 TUS459121:TVN459122 UEO459121:UFJ459122 UOK459121:UPF459122 UYG459121:UZB459122 VIC459121:VIX459122 VRY459121:VST459122 WBU459121:WCP459122 WLQ459121:WML459122 WVM459121:WWH459122 E524657:Z524658 JA524657:JV524658 SW524657:TR524658 ACS524657:ADN524658 AMO524657:ANJ524658 AWK524657:AXF524658 BGG524657:BHB524658 BQC524657:BQX524658 BZY524657:CAT524658 CJU524657:CKP524658 CTQ524657:CUL524658 DDM524657:DEH524658 DNI524657:DOD524658 DXE524657:DXZ524658 EHA524657:EHV524658 EQW524657:ERR524658 FAS524657:FBN524658 FKO524657:FLJ524658 FUK524657:FVF524658 GEG524657:GFB524658 GOC524657:GOX524658 GXY524657:GYT524658 HHU524657:HIP524658 HRQ524657:HSL524658 IBM524657:ICH524658 ILI524657:IMD524658 IVE524657:IVZ524658 JFA524657:JFV524658 JOW524657:JPR524658 JYS524657:JZN524658 KIO524657:KJJ524658 KSK524657:KTF524658 LCG524657:LDB524658 LMC524657:LMX524658 LVY524657:LWT524658 MFU524657:MGP524658 MPQ524657:MQL524658 MZM524657:NAH524658 NJI524657:NKD524658 NTE524657:NTZ524658 ODA524657:ODV524658 OMW524657:ONR524658 OWS524657:OXN524658 PGO524657:PHJ524658 PQK524657:PRF524658 QAG524657:QBB524658 QKC524657:QKX524658 QTY524657:QUT524658 RDU524657:REP524658 RNQ524657:ROL524658 RXM524657:RYH524658 SHI524657:SID524658 SRE524657:SRZ524658 TBA524657:TBV524658 TKW524657:TLR524658 TUS524657:TVN524658 UEO524657:UFJ524658 UOK524657:UPF524658 UYG524657:UZB524658 VIC524657:VIX524658 VRY524657:VST524658 WBU524657:WCP524658 WLQ524657:WML524658 WVM524657:WWH524658 E590193:Z590194 JA590193:JV590194 SW590193:TR590194 ACS590193:ADN590194 AMO590193:ANJ590194 AWK590193:AXF590194 BGG590193:BHB590194 BQC590193:BQX590194 BZY590193:CAT590194 CJU590193:CKP590194 CTQ590193:CUL590194 DDM590193:DEH590194 DNI590193:DOD590194 DXE590193:DXZ590194 EHA590193:EHV590194 EQW590193:ERR590194 FAS590193:FBN590194 FKO590193:FLJ590194 FUK590193:FVF590194 GEG590193:GFB590194 GOC590193:GOX590194 GXY590193:GYT590194 HHU590193:HIP590194 HRQ590193:HSL590194 IBM590193:ICH590194 ILI590193:IMD590194 IVE590193:IVZ590194 JFA590193:JFV590194 JOW590193:JPR590194 JYS590193:JZN590194 KIO590193:KJJ590194 KSK590193:KTF590194 LCG590193:LDB590194 LMC590193:LMX590194 LVY590193:LWT590194 MFU590193:MGP590194 MPQ590193:MQL590194 MZM590193:NAH590194 NJI590193:NKD590194 NTE590193:NTZ590194 ODA590193:ODV590194 OMW590193:ONR590194 OWS590193:OXN590194 PGO590193:PHJ590194 PQK590193:PRF590194 QAG590193:QBB590194 QKC590193:QKX590194 QTY590193:QUT590194 RDU590193:REP590194 RNQ590193:ROL590194 RXM590193:RYH590194 SHI590193:SID590194 SRE590193:SRZ590194 TBA590193:TBV590194 TKW590193:TLR590194 TUS590193:TVN590194 UEO590193:UFJ590194 UOK590193:UPF590194 UYG590193:UZB590194 VIC590193:VIX590194 VRY590193:VST590194 WBU590193:WCP590194 WLQ590193:WML590194 WVM590193:WWH590194 E655729:Z655730 JA655729:JV655730 SW655729:TR655730 ACS655729:ADN655730 AMO655729:ANJ655730 AWK655729:AXF655730 BGG655729:BHB655730 BQC655729:BQX655730 BZY655729:CAT655730 CJU655729:CKP655730 CTQ655729:CUL655730 DDM655729:DEH655730 DNI655729:DOD655730 DXE655729:DXZ655730 EHA655729:EHV655730 EQW655729:ERR655730 FAS655729:FBN655730 FKO655729:FLJ655730 FUK655729:FVF655730 GEG655729:GFB655730 GOC655729:GOX655730 GXY655729:GYT655730 HHU655729:HIP655730 HRQ655729:HSL655730 IBM655729:ICH655730 ILI655729:IMD655730 IVE655729:IVZ655730 JFA655729:JFV655730 JOW655729:JPR655730 JYS655729:JZN655730 KIO655729:KJJ655730 KSK655729:KTF655730 LCG655729:LDB655730 LMC655729:LMX655730 LVY655729:LWT655730 MFU655729:MGP655730 MPQ655729:MQL655730 MZM655729:NAH655730 NJI655729:NKD655730 NTE655729:NTZ655730 ODA655729:ODV655730 OMW655729:ONR655730 OWS655729:OXN655730 PGO655729:PHJ655730 PQK655729:PRF655730 QAG655729:QBB655730 QKC655729:QKX655730 QTY655729:QUT655730 RDU655729:REP655730 RNQ655729:ROL655730 RXM655729:RYH655730 SHI655729:SID655730 SRE655729:SRZ655730 TBA655729:TBV655730 TKW655729:TLR655730 TUS655729:TVN655730 UEO655729:UFJ655730 UOK655729:UPF655730 UYG655729:UZB655730 VIC655729:VIX655730 VRY655729:VST655730 WBU655729:WCP655730 WLQ655729:WML655730 WVM655729:WWH655730 E721265:Z721266 JA721265:JV721266 SW721265:TR721266 ACS721265:ADN721266 AMO721265:ANJ721266 AWK721265:AXF721266 BGG721265:BHB721266 BQC721265:BQX721266 BZY721265:CAT721266 CJU721265:CKP721266 CTQ721265:CUL721266 DDM721265:DEH721266 DNI721265:DOD721266 DXE721265:DXZ721266 EHA721265:EHV721266 EQW721265:ERR721266 FAS721265:FBN721266 FKO721265:FLJ721266 FUK721265:FVF721266 GEG721265:GFB721266 GOC721265:GOX721266 GXY721265:GYT721266 HHU721265:HIP721266 HRQ721265:HSL721266 IBM721265:ICH721266 ILI721265:IMD721266 IVE721265:IVZ721266 JFA721265:JFV721266 JOW721265:JPR721266 JYS721265:JZN721266 KIO721265:KJJ721266 KSK721265:KTF721266 LCG721265:LDB721266 LMC721265:LMX721266 LVY721265:LWT721266 MFU721265:MGP721266 MPQ721265:MQL721266 MZM721265:NAH721266 NJI721265:NKD721266 NTE721265:NTZ721266 ODA721265:ODV721266 OMW721265:ONR721266 OWS721265:OXN721266 PGO721265:PHJ721266 PQK721265:PRF721266 QAG721265:QBB721266 QKC721265:QKX721266 QTY721265:QUT721266 RDU721265:REP721266 RNQ721265:ROL721266 RXM721265:RYH721266 SHI721265:SID721266 SRE721265:SRZ721266 TBA721265:TBV721266 TKW721265:TLR721266 TUS721265:TVN721266 UEO721265:UFJ721266 UOK721265:UPF721266 UYG721265:UZB721266 VIC721265:VIX721266 VRY721265:VST721266 WBU721265:WCP721266 WLQ721265:WML721266 WVM721265:WWH721266 E786801:Z786802 JA786801:JV786802 SW786801:TR786802 ACS786801:ADN786802 AMO786801:ANJ786802 AWK786801:AXF786802 BGG786801:BHB786802 BQC786801:BQX786802 BZY786801:CAT786802 CJU786801:CKP786802 CTQ786801:CUL786802 DDM786801:DEH786802 DNI786801:DOD786802 DXE786801:DXZ786802 EHA786801:EHV786802 EQW786801:ERR786802 FAS786801:FBN786802 FKO786801:FLJ786802 FUK786801:FVF786802 GEG786801:GFB786802 GOC786801:GOX786802 GXY786801:GYT786802 HHU786801:HIP786802 HRQ786801:HSL786802 IBM786801:ICH786802 ILI786801:IMD786802 IVE786801:IVZ786802 JFA786801:JFV786802 JOW786801:JPR786802 JYS786801:JZN786802 KIO786801:KJJ786802 KSK786801:KTF786802 LCG786801:LDB786802 LMC786801:LMX786802 LVY786801:LWT786802 MFU786801:MGP786802 MPQ786801:MQL786802 MZM786801:NAH786802 NJI786801:NKD786802 NTE786801:NTZ786802 ODA786801:ODV786802 OMW786801:ONR786802 OWS786801:OXN786802 PGO786801:PHJ786802 PQK786801:PRF786802 QAG786801:QBB786802 QKC786801:QKX786802 QTY786801:QUT786802 RDU786801:REP786802 RNQ786801:ROL786802 RXM786801:RYH786802 SHI786801:SID786802 SRE786801:SRZ786802 TBA786801:TBV786802 TKW786801:TLR786802 TUS786801:TVN786802 UEO786801:UFJ786802 UOK786801:UPF786802 UYG786801:UZB786802 VIC786801:VIX786802 VRY786801:VST786802 WBU786801:WCP786802 WLQ786801:WML786802 WVM786801:WWH786802 E852337:Z852338 JA852337:JV852338 SW852337:TR852338 ACS852337:ADN852338 AMO852337:ANJ852338 AWK852337:AXF852338 BGG852337:BHB852338 BQC852337:BQX852338 BZY852337:CAT852338 CJU852337:CKP852338 CTQ852337:CUL852338 DDM852337:DEH852338 DNI852337:DOD852338 DXE852337:DXZ852338 EHA852337:EHV852338 EQW852337:ERR852338 FAS852337:FBN852338 FKO852337:FLJ852338 FUK852337:FVF852338 GEG852337:GFB852338 GOC852337:GOX852338 GXY852337:GYT852338 HHU852337:HIP852338 HRQ852337:HSL852338 IBM852337:ICH852338 ILI852337:IMD852338 IVE852337:IVZ852338 JFA852337:JFV852338 JOW852337:JPR852338 JYS852337:JZN852338 KIO852337:KJJ852338 KSK852337:KTF852338 LCG852337:LDB852338 LMC852337:LMX852338 LVY852337:LWT852338 MFU852337:MGP852338 MPQ852337:MQL852338 MZM852337:NAH852338 NJI852337:NKD852338 NTE852337:NTZ852338 ODA852337:ODV852338 OMW852337:ONR852338 OWS852337:OXN852338 PGO852337:PHJ852338 PQK852337:PRF852338 QAG852337:QBB852338 QKC852337:QKX852338 QTY852337:QUT852338 RDU852337:REP852338 RNQ852337:ROL852338 RXM852337:RYH852338 SHI852337:SID852338 SRE852337:SRZ852338 TBA852337:TBV852338 TKW852337:TLR852338 TUS852337:TVN852338 UEO852337:UFJ852338 UOK852337:UPF852338 UYG852337:UZB852338 VIC852337:VIX852338 VRY852337:VST852338 WBU852337:WCP852338 WLQ852337:WML852338 WVM852337:WWH852338 E917873:Z917874 JA917873:JV917874 SW917873:TR917874 ACS917873:ADN917874 AMO917873:ANJ917874 AWK917873:AXF917874 BGG917873:BHB917874 BQC917873:BQX917874 BZY917873:CAT917874 CJU917873:CKP917874 CTQ917873:CUL917874 DDM917873:DEH917874 DNI917873:DOD917874 DXE917873:DXZ917874 EHA917873:EHV917874 EQW917873:ERR917874 FAS917873:FBN917874 FKO917873:FLJ917874 FUK917873:FVF917874 GEG917873:GFB917874 GOC917873:GOX917874 GXY917873:GYT917874 HHU917873:HIP917874 HRQ917873:HSL917874 IBM917873:ICH917874 ILI917873:IMD917874 IVE917873:IVZ917874 JFA917873:JFV917874 JOW917873:JPR917874 JYS917873:JZN917874 KIO917873:KJJ917874 KSK917873:KTF917874 LCG917873:LDB917874 LMC917873:LMX917874 LVY917873:LWT917874 MFU917873:MGP917874 MPQ917873:MQL917874 MZM917873:NAH917874 NJI917873:NKD917874 NTE917873:NTZ917874 ODA917873:ODV917874 OMW917873:ONR917874 OWS917873:OXN917874 PGO917873:PHJ917874 PQK917873:PRF917874 QAG917873:QBB917874 QKC917873:QKX917874 QTY917873:QUT917874 RDU917873:REP917874 RNQ917873:ROL917874 RXM917873:RYH917874 SHI917873:SID917874 SRE917873:SRZ917874 TBA917873:TBV917874 TKW917873:TLR917874 TUS917873:TVN917874 UEO917873:UFJ917874 UOK917873:UPF917874 UYG917873:UZB917874 VIC917873:VIX917874 VRY917873:VST917874 WBU917873:WCP917874 WLQ917873:WML917874 WVM917873:WWH917874 E983409:Z983410 JA983409:JV983410 SW983409:TR983410 ACS983409:ADN983410 AMO983409:ANJ983410 AWK983409:AXF983410 BGG983409:BHB983410 BQC983409:BQX983410 BZY983409:CAT983410 CJU983409:CKP983410 CTQ983409:CUL983410 DDM983409:DEH983410 DNI983409:DOD983410 DXE983409:DXZ983410 EHA983409:EHV983410 EQW983409:ERR983410 FAS983409:FBN983410 FKO983409:FLJ983410 FUK983409:FVF983410 GEG983409:GFB983410 GOC983409:GOX983410 GXY983409:GYT983410 HHU983409:HIP983410 HRQ983409:HSL983410 IBM983409:ICH983410 ILI983409:IMD983410 IVE983409:IVZ983410 JFA983409:JFV983410 JOW983409:JPR983410 JYS983409:JZN983410 KIO983409:KJJ983410 KSK983409:KTF983410 LCG983409:LDB983410 LMC983409:LMX983410 LVY983409:LWT983410 MFU983409:MGP983410 MPQ983409:MQL983410 MZM983409:NAH983410 NJI983409:NKD983410 NTE983409:NTZ983410 ODA983409:ODV983410 OMW983409:ONR983410 OWS983409:OXN983410 PGO983409:PHJ983410 PQK983409:PRF983410 QAG983409:QBB983410 QKC983409:QKX983410 QTY983409:QUT983410 RDU983409:REP983410 RNQ983409:ROL983410 RXM983409:RYH983410 SHI983409:SID983410 SRE983409:SRZ983410 TBA983409:TBV983410 TKW983409:TLR983410 TUS983409:TVN983410 UEO983409:UFJ983410 UOK983409:UPF983410 UYG983409:UZB983410 VIC983409:VIX983410 VRY983409:VST983410 WBU983409:WCP983410 WLQ983409:WML983410 WVM983409:WWH983410 E349:Z350 JA349:JV350 SW349:TR350 ACS349:ADN350 AMO349:ANJ350 AWK349:AXF350 BGG349:BHB350 BQC349:BQX350 BZY349:CAT350 CJU349:CKP350 CTQ349:CUL350 DDM349:DEH350 DNI349:DOD350 DXE349:DXZ350 EHA349:EHV350 EQW349:ERR350 FAS349:FBN350 FKO349:FLJ350 FUK349:FVF350 GEG349:GFB350 GOC349:GOX350 GXY349:GYT350 HHU349:HIP350 HRQ349:HSL350 IBM349:ICH350 ILI349:IMD350 IVE349:IVZ350 JFA349:JFV350 JOW349:JPR350 JYS349:JZN350 KIO349:KJJ350 KSK349:KTF350 LCG349:LDB350 LMC349:LMX350 LVY349:LWT350 MFU349:MGP350 MPQ349:MQL350 MZM349:NAH350 NJI349:NKD350 NTE349:NTZ350 ODA349:ODV350 OMW349:ONR350 OWS349:OXN350 PGO349:PHJ350 PQK349:PRF350 QAG349:QBB350 QKC349:QKX350 QTY349:QUT350 RDU349:REP350 RNQ349:ROL350 RXM349:RYH350 SHI349:SID350 SRE349:SRZ350 TBA349:TBV350 TKW349:TLR350 TUS349:TVN350 UEO349:UFJ350 UOK349:UPF350 UYG349:UZB350 VIC349:VIX350 VRY349:VST350 WBU349:WCP350 WLQ349:WML350 WVM349:WWH350 E65908:Z65909 JA65908:JV65909 SW65908:TR65909 ACS65908:ADN65909 AMO65908:ANJ65909 AWK65908:AXF65909 BGG65908:BHB65909 BQC65908:BQX65909 BZY65908:CAT65909 CJU65908:CKP65909 CTQ65908:CUL65909 DDM65908:DEH65909 DNI65908:DOD65909 DXE65908:DXZ65909 EHA65908:EHV65909 EQW65908:ERR65909 FAS65908:FBN65909 FKO65908:FLJ65909 FUK65908:FVF65909 GEG65908:GFB65909 GOC65908:GOX65909 GXY65908:GYT65909 HHU65908:HIP65909 HRQ65908:HSL65909 IBM65908:ICH65909 ILI65908:IMD65909 IVE65908:IVZ65909 JFA65908:JFV65909 JOW65908:JPR65909 JYS65908:JZN65909 KIO65908:KJJ65909 KSK65908:KTF65909 LCG65908:LDB65909 LMC65908:LMX65909 LVY65908:LWT65909 MFU65908:MGP65909 MPQ65908:MQL65909 MZM65908:NAH65909 NJI65908:NKD65909 NTE65908:NTZ65909 ODA65908:ODV65909 OMW65908:ONR65909 OWS65908:OXN65909 PGO65908:PHJ65909 PQK65908:PRF65909 QAG65908:QBB65909 QKC65908:QKX65909 QTY65908:QUT65909 RDU65908:REP65909 RNQ65908:ROL65909 RXM65908:RYH65909 SHI65908:SID65909 SRE65908:SRZ65909 TBA65908:TBV65909 TKW65908:TLR65909 TUS65908:TVN65909 UEO65908:UFJ65909 UOK65908:UPF65909 UYG65908:UZB65909 VIC65908:VIX65909 VRY65908:VST65909 WBU65908:WCP65909 WLQ65908:WML65909 WVM65908:WWH65909 E131444:Z131445 JA131444:JV131445 SW131444:TR131445 ACS131444:ADN131445 AMO131444:ANJ131445 AWK131444:AXF131445 BGG131444:BHB131445 BQC131444:BQX131445 BZY131444:CAT131445 CJU131444:CKP131445 CTQ131444:CUL131445 DDM131444:DEH131445 DNI131444:DOD131445 DXE131444:DXZ131445 EHA131444:EHV131445 EQW131444:ERR131445 FAS131444:FBN131445 FKO131444:FLJ131445 FUK131444:FVF131445 GEG131444:GFB131445 GOC131444:GOX131445 GXY131444:GYT131445 HHU131444:HIP131445 HRQ131444:HSL131445 IBM131444:ICH131445 ILI131444:IMD131445 IVE131444:IVZ131445 JFA131444:JFV131445 JOW131444:JPR131445 JYS131444:JZN131445 KIO131444:KJJ131445 KSK131444:KTF131445 LCG131444:LDB131445 LMC131444:LMX131445 LVY131444:LWT131445 MFU131444:MGP131445 MPQ131444:MQL131445 MZM131444:NAH131445 NJI131444:NKD131445 NTE131444:NTZ131445 ODA131444:ODV131445 OMW131444:ONR131445 OWS131444:OXN131445 PGO131444:PHJ131445 PQK131444:PRF131445 QAG131444:QBB131445 QKC131444:QKX131445 QTY131444:QUT131445 RDU131444:REP131445 RNQ131444:ROL131445 RXM131444:RYH131445 SHI131444:SID131445 SRE131444:SRZ131445 TBA131444:TBV131445 TKW131444:TLR131445 TUS131444:TVN131445 UEO131444:UFJ131445 UOK131444:UPF131445 UYG131444:UZB131445 VIC131444:VIX131445 VRY131444:VST131445 WBU131444:WCP131445 WLQ131444:WML131445 WVM131444:WWH131445 E196980:Z196981 JA196980:JV196981 SW196980:TR196981 ACS196980:ADN196981 AMO196980:ANJ196981 AWK196980:AXF196981 BGG196980:BHB196981 BQC196980:BQX196981 BZY196980:CAT196981 CJU196980:CKP196981 CTQ196980:CUL196981 DDM196980:DEH196981 DNI196980:DOD196981 DXE196980:DXZ196981 EHA196980:EHV196981 EQW196980:ERR196981 FAS196980:FBN196981 FKO196980:FLJ196981 FUK196980:FVF196981 GEG196980:GFB196981 GOC196980:GOX196981 GXY196980:GYT196981 HHU196980:HIP196981 HRQ196980:HSL196981 IBM196980:ICH196981 ILI196980:IMD196981 IVE196980:IVZ196981 JFA196980:JFV196981 JOW196980:JPR196981 JYS196980:JZN196981 KIO196980:KJJ196981 KSK196980:KTF196981 LCG196980:LDB196981 LMC196980:LMX196981 LVY196980:LWT196981 MFU196980:MGP196981 MPQ196980:MQL196981 MZM196980:NAH196981 NJI196980:NKD196981 NTE196980:NTZ196981 ODA196980:ODV196981 OMW196980:ONR196981 OWS196980:OXN196981 PGO196980:PHJ196981 PQK196980:PRF196981 QAG196980:QBB196981 QKC196980:QKX196981 QTY196980:QUT196981 RDU196980:REP196981 RNQ196980:ROL196981 RXM196980:RYH196981 SHI196980:SID196981 SRE196980:SRZ196981 TBA196980:TBV196981 TKW196980:TLR196981 TUS196980:TVN196981 UEO196980:UFJ196981 UOK196980:UPF196981 UYG196980:UZB196981 VIC196980:VIX196981 VRY196980:VST196981 WBU196980:WCP196981 WLQ196980:WML196981 WVM196980:WWH196981 E262516:Z262517 JA262516:JV262517 SW262516:TR262517 ACS262516:ADN262517 AMO262516:ANJ262517 AWK262516:AXF262517 BGG262516:BHB262517 BQC262516:BQX262517 BZY262516:CAT262517 CJU262516:CKP262517 CTQ262516:CUL262517 DDM262516:DEH262517 DNI262516:DOD262517 DXE262516:DXZ262517 EHA262516:EHV262517 EQW262516:ERR262517 FAS262516:FBN262517 FKO262516:FLJ262517 FUK262516:FVF262517 GEG262516:GFB262517 GOC262516:GOX262517 GXY262516:GYT262517 HHU262516:HIP262517 HRQ262516:HSL262517 IBM262516:ICH262517 ILI262516:IMD262517 IVE262516:IVZ262517 JFA262516:JFV262517 JOW262516:JPR262517 JYS262516:JZN262517 KIO262516:KJJ262517 KSK262516:KTF262517 LCG262516:LDB262517 LMC262516:LMX262517 LVY262516:LWT262517 MFU262516:MGP262517 MPQ262516:MQL262517 MZM262516:NAH262517 NJI262516:NKD262517 NTE262516:NTZ262517 ODA262516:ODV262517 OMW262516:ONR262517 OWS262516:OXN262517 PGO262516:PHJ262517 PQK262516:PRF262517 QAG262516:QBB262517 QKC262516:QKX262517 QTY262516:QUT262517 RDU262516:REP262517 RNQ262516:ROL262517 RXM262516:RYH262517 SHI262516:SID262517 SRE262516:SRZ262517 TBA262516:TBV262517 TKW262516:TLR262517 TUS262516:TVN262517 UEO262516:UFJ262517 UOK262516:UPF262517 UYG262516:UZB262517 VIC262516:VIX262517 VRY262516:VST262517 WBU262516:WCP262517 WLQ262516:WML262517 WVM262516:WWH262517 E328052:Z328053 JA328052:JV328053 SW328052:TR328053 ACS328052:ADN328053 AMO328052:ANJ328053 AWK328052:AXF328053 BGG328052:BHB328053 BQC328052:BQX328053 BZY328052:CAT328053 CJU328052:CKP328053 CTQ328052:CUL328053 DDM328052:DEH328053 DNI328052:DOD328053 DXE328052:DXZ328053 EHA328052:EHV328053 EQW328052:ERR328053 FAS328052:FBN328053 FKO328052:FLJ328053 FUK328052:FVF328053 GEG328052:GFB328053 GOC328052:GOX328053 GXY328052:GYT328053 HHU328052:HIP328053 HRQ328052:HSL328053 IBM328052:ICH328053 ILI328052:IMD328053 IVE328052:IVZ328053 JFA328052:JFV328053 JOW328052:JPR328053 JYS328052:JZN328053 KIO328052:KJJ328053 KSK328052:KTF328053 LCG328052:LDB328053 LMC328052:LMX328053 LVY328052:LWT328053 MFU328052:MGP328053 MPQ328052:MQL328053 MZM328052:NAH328053 NJI328052:NKD328053 NTE328052:NTZ328053 ODA328052:ODV328053 OMW328052:ONR328053 OWS328052:OXN328053 PGO328052:PHJ328053 PQK328052:PRF328053 QAG328052:QBB328053 QKC328052:QKX328053 QTY328052:QUT328053 RDU328052:REP328053 RNQ328052:ROL328053 RXM328052:RYH328053 SHI328052:SID328053 SRE328052:SRZ328053 TBA328052:TBV328053 TKW328052:TLR328053 TUS328052:TVN328053 UEO328052:UFJ328053 UOK328052:UPF328053 UYG328052:UZB328053 VIC328052:VIX328053 VRY328052:VST328053 WBU328052:WCP328053 WLQ328052:WML328053 WVM328052:WWH328053 E393588:Z393589 JA393588:JV393589 SW393588:TR393589 ACS393588:ADN393589 AMO393588:ANJ393589 AWK393588:AXF393589 BGG393588:BHB393589 BQC393588:BQX393589 BZY393588:CAT393589 CJU393588:CKP393589 CTQ393588:CUL393589 DDM393588:DEH393589 DNI393588:DOD393589 DXE393588:DXZ393589 EHA393588:EHV393589 EQW393588:ERR393589 FAS393588:FBN393589 FKO393588:FLJ393589 FUK393588:FVF393589 GEG393588:GFB393589 GOC393588:GOX393589 GXY393588:GYT393589 HHU393588:HIP393589 HRQ393588:HSL393589 IBM393588:ICH393589 ILI393588:IMD393589 IVE393588:IVZ393589 JFA393588:JFV393589 JOW393588:JPR393589 JYS393588:JZN393589 KIO393588:KJJ393589 KSK393588:KTF393589 LCG393588:LDB393589 LMC393588:LMX393589 LVY393588:LWT393589 MFU393588:MGP393589 MPQ393588:MQL393589 MZM393588:NAH393589 NJI393588:NKD393589 NTE393588:NTZ393589 ODA393588:ODV393589 OMW393588:ONR393589 OWS393588:OXN393589 PGO393588:PHJ393589 PQK393588:PRF393589 QAG393588:QBB393589 QKC393588:QKX393589 QTY393588:QUT393589 RDU393588:REP393589 RNQ393588:ROL393589 RXM393588:RYH393589 SHI393588:SID393589 SRE393588:SRZ393589 TBA393588:TBV393589 TKW393588:TLR393589 TUS393588:TVN393589 UEO393588:UFJ393589 UOK393588:UPF393589 UYG393588:UZB393589 VIC393588:VIX393589 VRY393588:VST393589 WBU393588:WCP393589 WLQ393588:WML393589 WVM393588:WWH393589 E459124:Z459125 JA459124:JV459125 SW459124:TR459125 ACS459124:ADN459125 AMO459124:ANJ459125 AWK459124:AXF459125 BGG459124:BHB459125 BQC459124:BQX459125 BZY459124:CAT459125 CJU459124:CKP459125 CTQ459124:CUL459125 DDM459124:DEH459125 DNI459124:DOD459125 DXE459124:DXZ459125 EHA459124:EHV459125 EQW459124:ERR459125 FAS459124:FBN459125 FKO459124:FLJ459125 FUK459124:FVF459125 GEG459124:GFB459125 GOC459124:GOX459125 GXY459124:GYT459125 HHU459124:HIP459125 HRQ459124:HSL459125 IBM459124:ICH459125 ILI459124:IMD459125 IVE459124:IVZ459125 JFA459124:JFV459125 JOW459124:JPR459125 JYS459124:JZN459125 KIO459124:KJJ459125 KSK459124:KTF459125 LCG459124:LDB459125 LMC459124:LMX459125 LVY459124:LWT459125 MFU459124:MGP459125 MPQ459124:MQL459125 MZM459124:NAH459125 NJI459124:NKD459125 NTE459124:NTZ459125 ODA459124:ODV459125 OMW459124:ONR459125 OWS459124:OXN459125 PGO459124:PHJ459125 PQK459124:PRF459125 QAG459124:QBB459125 QKC459124:QKX459125 QTY459124:QUT459125 RDU459124:REP459125 RNQ459124:ROL459125 RXM459124:RYH459125 SHI459124:SID459125 SRE459124:SRZ459125 TBA459124:TBV459125 TKW459124:TLR459125 TUS459124:TVN459125 UEO459124:UFJ459125 UOK459124:UPF459125 UYG459124:UZB459125 VIC459124:VIX459125 VRY459124:VST459125 WBU459124:WCP459125 WLQ459124:WML459125 WVM459124:WWH459125 E524660:Z524661 JA524660:JV524661 SW524660:TR524661 ACS524660:ADN524661 AMO524660:ANJ524661 AWK524660:AXF524661 BGG524660:BHB524661 BQC524660:BQX524661 BZY524660:CAT524661 CJU524660:CKP524661 CTQ524660:CUL524661 DDM524660:DEH524661 DNI524660:DOD524661 DXE524660:DXZ524661 EHA524660:EHV524661 EQW524660:ERR524661 FAS524660:FBN524661 FKO524660:FLJ524661 FUK524660:FVF524661 GEG524660:GFB524661 GOC524660:GOX524661 GXY524660:GYT524661 HHU524660:HIP524661 HRQ524660:HSL524661 IBM524660:ICH524661 ILI524660:IMD524661 IVE524660:IVZ524661 JFA524660:JFV524661 JOW524660:JPR524661 JYS524660:JZN524661 KIO524660:KJJ524661 KSK524660:KTF524661 LCG524660:LDB524661 LMC524660:LMX524661 LVY524660:LWT524661 MFU524660:MGP524661 MPQ524660:MQL524661 MZM524660:NAH524661 NJI524660:NKD524661 NTE524660:NTZ524661 ODA524660:ODV524661 OMW524660:ONR524661 OWS524660:OXN524661 PGO524660:PHJ524661 PQK524660:PRF524661 QAG524660:QBB524661 QKC524660:QKX524661 QTY524660:QUT524661 RDU524660:REP524661 RNQ524660:ROL524661 RXM524660:RYH524661 SHI524660:SID524661 SRE524660:SRZ524661 TBA524660:TBV524661 TKW524660:TLR524661 TUS524660:TVN524661 UEO524660:UFJ524661 UOK524660:UPF524661 UYG524660:UZB524661 VIC524660:VIX524661 VRY524660:VST524661 WBU524660:WCP524661 WLQ524660:WML524661 WVM524660:WWH524661 E590196:Z590197 JA590196:JV590197 SW590196:TR590197 ACS590196:ADN590197 AMO590196:ANJ590197 AWK590196:AXF590197 BGG590196:BHB590197 BQC590196:BQX590197 BZY590196:CAT590197 CJU590196:CKP590197 CTQ590196:CUL590197 DDM590196:DEH590197 DNI590196:DOD590197 DXE590196:DXZ590197 EHA590196:EHV590197 EQW590196:ERR590197 FAS590196:FBN590197 FKO590196:FLJ590197 FUK590196:FVF590197 GEG590196:GFB590197 GOC590196:GOX590197 GXY590196:GYT590197 HHU590196:HIP590197 HRQ590196:HSL590197 IBM590196:ICH590197 ILI590196:IMD590197 IVE590196:IVZ590197 JFA590196:JFV590197 JOW590196:JPR590197 JYS590196:JZN590197 KIO590196:KJJ590197 KSK590196:KTF590197 LCG590196:LDB590197 LMC590196:LMX590197 LVY590196:LWT590197 MFU590196:MGP590197 MPQ590196:MQL590197 MZM590196:NAH590197 NJI590196:NKD590197 NTE590196:NTZ590197 ODA590196:ODV590197 OMW590196:ONR590197 OWS590196:OXN590197 PGO590196:PHJ590197 PQK590196:PRF590197 QAG590196:QBB590197 QKC590196:QKX590197 QTY590196:QUT590197 RDU590196:REP590197 RNQ590196:ROL590197 RXM590196:RYH590197 SHI590196:SID590197 SRE590196:SRZ590197 TBA590196:TBV590197 TKW590196:TLR590197 TUS590196:TVN590197 UEO590196:UFJ590197 UOK590196:UPF590197 UYG590196:UZB590197 VIC590196:VIX590197 VRY590196:VST590197 WBU590196:WCP590197 WLQ590196:WML590197 WVM590196:WWH590197 E655732:Z655733 JA655732:JV655733 SW655732:TR655733 ACS655732:ADN655733 AMO655732:ANJ655733 AWK655732:AXF655733 BGG655732:BHB655733 BQC655732:BQX655733 BZY655732:CAT655733 CJU655732:CKP655733 CTQ655732:CUL655733 DDM655732:DEH655733 DNI655732:DOD655733 DXE655732:DXZ655733 EHA655732:EHV655733 EQW655732:ERR655733 FAS655732:FBN655733 FKO655732:FLJ655733 FUK655732:FVF655733 GEG655732:GFB655733 GOC655732:GOX655733 GXY655732:GYT655733 HHU655732:HIP655733 HRQ655732:HSL655733 IBM655732:ICH655733 ILI655732:IMD655733 IVE655732:IVZ655733 JFA655732:JFV655733 JOW655732:JPR655733 JYS655732:JZN655733 KIO655732:KJJ655733 KSK655732:KTF655733 LCG655732:LDB655733 LMC655732:LMX655733 LVY655732:LWT655733 MFU655732:MGP655733 MPQ655732:MQL655733 MZM655732:NAH655733 NJI655732:NKD655733 NTE655732:NTZ655733 ODA655732:ODV655733 OMW655732:ONR655733 OWS655732:OXN655733 PGO655732:PHJ655733 PQK655732:PRF655733 QAG655732:QBB655733 QKC655732:QKX655733 QTY655732:QUT655733 RDU655732:REP655733 RNQ655732:ROL655733 RXM655732:RYH655733 SHI655732:SID655733 SRE655732:SRZ655733 TBA655732:TBV655733 TKW655732:TLR655733 TUS655732:TVN655733 UEO655732:UFJ655733 UOK655732:UPF655733 UYG655732:UZB655733 VIC655732:VIX655733 VRY655732:VST655733 WBU655732:WCP655733 WLQ655732:WML655733 WVM655732:WWH655733 E721268:Z721269 JA721268:JV721269 SW721268:TR721269 ACS721268:ADN721269 AMO721268:ANJ721269 AWK721268:AXF721269 BGG721268:BHB721269 BQC721268:BQX721269 BZY721268:CAT721269 CJU721268:CKP721269 CTQ721268:CUL721269 DDM721268:DEH721269 DNI721268:DOD721269 DXE721268:DXZ721269 EHA721268:EHV721269 EQW721268:ERR721269 FAS721268:FBN721269 FKO721268:FLJ721269 FUK721268:FVF721269 GEG721268:GFB721269 GOC721268:GOX721269 GXY721268:GYT721269 HHU721268:HIP721269 HRQ721268:HSL721269 IBM721268:ICH721269 ILI721268:IMD721269 IVE721268:IVZ721269 JFA721268:JFV721269 JOW721268:JPR721269 JYS721268:JZN721269 KIO721268:KJJ721269 KSK721268:KTF721269 LCG721268:LDB721269 LMC721268:LMX721269 LVY721268:LWT721269 MFU721268:MGP721269 MPQ721268:MQL721269 MZM721268:NAH721269 NJI721268:NKD721269 NTE721268:NTZ721269 ODA721268:ODV721269 OMW721268:ONR721269 OWS721268:OXN721269 PGO721268:PHJ721269 PQK721268:PRF721269 QAG721268:QBB721269 QKC721268:QKX721269 QTY721268:QUT721269 RDU721268:REP721269 RNQ721268:ROL721269 RXM721268:RYH721269 SHI721268:SID721269 SRE721268:SRZ721269 TBA721268:TBV721269 TKW721268:TLR721269 TUS721268:TVN721269 UEO721268:UFJ721269 UOK721268:UPF721269 UYG721268:UZB721269 VIC721268:VIX721269 VRY721268:VST721269 WBU721268:WCP721269 WLQ721268:WML721269 WVM721268:WWH721269 E786804:Z786805 JA786804:JV786805 SW786804:TR786805 ACS786804:ADN786805 AMO786804:ANJ786805 AWK786804:AXF786805 BGG786804:BHB786805 BQC786804:BQX786805 BZY786804:CAT786805 CJU786804:CKP786805 CTQ786804:CUL786805 DDM786804:DEH786805 DNI786804:DOD786805 DXE786804:DXZ786805 EHA786804:EHV786805 EQW786804:ERR786805 FAS786804:FBN786805 FKO786804:FLJ786805 FUK786804:FVF786805 GEG786804:GFB786805 GOC786804:GOX786805 GXY786804:GYT786805 HHU786804:HIP786805 HRQ786804:HSL786805 IBM786804:ICH786805 ILI786804:IMD786805 IVE786804:IVZ786805 JFA786804:JFV786805 JOW786804:JPR786805 JYS786804:JZN786805 KIO786804:KJJ786805 KSK786804:KTF786805 LCG786804:LDB786805 LMC786804:LMX786805 LVY786804:LWT786805 MFU786804:MGP786805 MPQ786804:MQL786805 MZM786804:NAH786805 NJI786804:NKD786805 NTE786804:NTZ786805 ODA786804:ODV786805 OMW786804:ONR786805 OWS786804:OXN786805 PGO786804:PHJ786805 PQK786804:PRF786805 QAG786804:QBB786805 QKC786804:QKX786805 QTY786804:QUT786805 RDU786804:REP786805 RNQ786804:ROL786805 RXM786804:RYH786805 SHI786804:SID786805 SRE786804:SRZ786805 TBA786804:TBV786805 TKW786804:TLR786805 TUS786804:TVN786805 UEO786804:UFJ786805 UOK786804:UPF786805 UYG786804:UZB786805 VIC786804:VIX786805 VRY786804:VST786805 WBU786804:WCP786805 WLQ786804:WML786805 WVM786804:WWH786805 E852340:Z852341 JA852340:JV852341 SW852340:TR852341 ACS852340:ADN852341 AMO852340:ANJ852341 AWK852340:AXF852341 BGG852340:BHB852341 BQC852340:BQX852341 BZY852340:CAT852341 CJU852340:CKP852341 CTQ852340:CUL852341 DDM852340:DEH852341 DNI852340:DOD852341 DXE852340:DXZ852341 EHA852340:EHV852341 EQW852340:ERR852341 FAS852340:FBN852341 FKO852340:FLJ852341 FUK852340:FVF852341 GEG852340:GFB852341 GOC852340:GOX852341 GXY852340:GYT852341 HHU852340:HIP852341 HRQ852340:HSL852341 IBM852340:ICH852341 ILI852340:IMD852341 IVE852340:IVZ852341 JFA852340:JFV852341 JOW852340:JPR852341 JYS852340:JZN852341 KIO852340:KJJ852341 KSK852340:KTF852341 LCG852340:LDB852341 LMC852340:LMX852341 LVY852340:LWT852341 MFU852340:MGP852341 MPQ852340:MQL852341 MZM852340:NAH852341 NJI852340:NKD852341 NTE852340:NTZ852341 ODA852340:ODV852341 OMW852340:ONR852341 OWS852340:OXN852341 PGO852340:PHJ852341 PQK852340:PRF852341 QAG852340:QBB852341 QKC852340:QKX852341 QTY852340:QUT852341 RDU852340:REP852341 RNQ852340:ROL852341 RXM852340:RYH852341 SHI852340:SID852341 SRE852340:SRZ852341 TBA852340:TBV852341 TKW852340:TLR852341 TUS852340:TVN852341 UEO852340:UFJ852341 UOK852340:UPF852341 UYG852340:UZB852341 VIC852340:VIX852341 VRY852340:VST852341 WBU852340:WCP852341 WLQ852340:WML852341 WVM852340:WWH852341 E917876:Z917877 JA917876:JV917877 SW917876:TR917877 ACS917876:ADN917877 AMO917876:ANJ917877 AWK917876:AXF917877 BGG917876:BHB917877 BQC917876:BQX917877 BZY917876:CAT917877 CJU917876:CKP917877 CTQ917876:CUL917877 DDM917876:DEH917877 DNI917876:DOD917877 DXE917876:DXZ917877 EHA917876:EHV917877 EQW917876:ERR917877 FAS917876:FBN917877 FKO917876:FLJ917877 FUK917876:FVF917877 GEG917876:GFB917877 GOC917876:GOX917877 GXY917876:GYT917877 HHU917876:HIP917877 HRQ917876:HSL917877 IBM917876:ICH917877 ILI917876:IMD917877 IVE917876:IVZ917877 JFA917876:JFV917877 JOW917876:JPR917877 JYS917876:JZN917877 KIO917876:KJJ917877 KSK917876:KTF917877 LCG917876:LDB917877 LMC917876:LMX917877 LVY917876:LWT917877 MFU917876:MGP917877 MPQ917876:MQL917877 MZM917876:NAH917877 NJI917876:NKD917877 NTE917876:NTZ917877 ODA917876:ODV917877 OMW917876:ONR917877 OWS917876:OXN917877 PGO917876:PHJ917877 PQK917876:PRF917877 QAG917876:QBB917877 QKC917876:QKX917877 QTY917876:QUT917877 RDU917876:REP917877 RNQ917876:ROL917877 RXM917876:RYH917877 SHI917876:SID917877 SRE917876:SRZ917877 TBA917876:TBV917877 TKW917876:TLR917877 TUS917876:TVN917877 UEO917876:UFJ917877 UOK917876:UPF917877 UYG917876:UZB917877 VIC917876:VIX917877 VRY917876:VST917877 WBU917876:WCP917877 WLQ917876:WML917877 WVM917876:WWH917877 E983412:Z983413 JA983412:JV983413 SW983412:TR983413 ACS983412:ADN983413 AMO983412:ANJ983413 AWK983412:AXF983413 BGG983412:BHB983413 BQC983412:BQX983413 BZY983412:CAT983413 CJU983412:CKP983413 CTQ983412:CUL983413 DDM983412:DEH983413 DNI983412:DOD983413 DXE983412:DXZ983413 EHA983412:EHV983413 EQW983412:ERR983413 FAS983412:FBN983413 FKO983412:FLJ983413 FUK983412:FVF983413 GEG983412:GFB983413 GOC983412:GOX983413 GXY983412:GYT983413 HHU983412:HIP983413 HRQ983412:HSL983413 IBM983412:ICH983413 ILI983412:IMD983413 IVE983412:IVZ983413 JFA983412:JFV983413 JOW983412:JPR983413 JYS983412:JZN983413 KIO983412:KJJ983413 KSK983412:KTF983413 LCG983412:LDB983413 LMC983412:LMX983413 LVY983412:LWT983413 MFU983412:MGP983413 MPQ983412:MQL983413 MZM983412:NAH983413 NJI983412:NKD983413 NTE983412:NTZ983413 ODA983412:ODV983413 OMW983412:ONR983413 OWS983412:OXN983413 PGO983412:PHJ983413 PQK983412:PRF983413 QAG983412:QBB983413 QKC983412:QKX983413 QTY983412:QUT983413 RDU983412:REP983413 RNQ983412:ROL983413 RXM983412:RYH983413 SHI983412:SID983413 SRE983412:SRZ983413 TBA983412:TBV983413 TKW983412:TLR983413 TUS983412:TVN983413 UEO983412:UFJ983413 UOK983412:UPF983413 UYG983412:UZB983413 VIC983412:VIX983413 VRY983412:VST983413 WBU983412:WCP983413 WLQ983412:WML983413 WVM983412:WWH983413 D42:AC42 IZ42:JY42 SV42:TU42 ACR42:ADQ42 AMN42:ANM42 AWJ42:AXI42 BGF42:BHE42 BQB42:BRA42 BZX42:CAW42 CJT42:CKS42 CTP42:CUO42 DDL42:DEK42 DNH42:DOG42 DXD42:DYC42 EGZ42:EHY42 EQV42:ERU42 FAR42:FBQ42 FKN42:FLM42 FUJ42:FVI42 GEF42:GFE42 GOB42:GPA42 GXX42:GYW42 HHT42:HIS42 HRP42:HSO42 IBL42:ICK42 ILH42:IMG42 IVD42:IWC42 JEZ42:JFY42 JOV42:JPU42 JYR42:JZQ42 KIN42:KJM42 KSJ42:KTI42 LCF42:LDE42 LMB42:LNA42 LVX42:LWW42 MFT42:MGS42 MPP42:MQO42 MZL42:NAK42 NJH42:NKG42 NTD42:NUC42 OCZ42:ODY42 OMV42:ONU42 OWR42:OXQ42 PGN42:PHM42 PQJ42:PRI42 QAF42:QBE42 QKB42:QLA42 QTX42:QUW42 RDT42:RES42 RNP42:ROO42 RXL42:RYK42 SHH42:SIG42 SRD42:SSC42 TAZ42:TBY42 TKV42:TLU42 TUR42:TVQ42 UEN42:UFM42 UOJ42:UPI42 UYF42:UZE42 VIB42:VJA42 VRX42:VSW42 WBT42:WCS42 WLP42:WMO42 WVL42:WWK42 D65658:AC65658 IZ65658:JY65658 SV65658:TU65658 ACR65658:ADQ65658 AMN65658:ANM65658 AWJ65658:AXI65658 BGF65658:BHE65658 BQB65658:BRA65658 BZX65658:CAW65658 CJT65658:CKS65658 CTP65658:CUO65658 DDL65658:DEK65658 DNH65658:DOG65658 DXD65658:DYC65658 EGZ65658:EHY65658 EQV65658:ERU65658 FAR65658:FBQ65658 FKN65658:FLM65658 FUJ65658:FVI65658 GEF65658:GFE65658 GOB65658:GPA65658 GXX65658:GYW65658 HHT65658:HIS65658 HRP65658:HSO65658 IBL65658:ICK65658 ILH65658:IMG65658 IVD65658:IWC65658 JEZ65658:JFY65658 JOV65658:JPU65658 JYR65658:JZQ65658 KIN65658:KJM65658 KSJ65658:KTI65658 LCF65658:LDE65658 LMB65658:LNA65658 LVX65658:LWW65658 MFT65658:MGS65658 MPP65658:MQO65658 MZL65658:NAK65658 NJH65658:NKG65658 NTD65658:NUC65658 OCZ65658:ODY65658 OMV65658:ONU65658 OWR65658:OXQ65658 PGN65658:PHM65658 PQJ65658:PRI65658 QAF65658:QBE65658 QKB65658:QLA65658 QTX65658:QUW65658 RDT65658:RES65658 RNP65658:ROO65658 RXL65658:RYK65658 SHH65658:SIG65658 SRD65658:SSC65658 TAZ65658:TBY65658 TKV65658:TLU65658 TUR65658:TVQ65658 UEN65658:UFM65658 UOJ65658:UPI65658 UYF65658:UZE65658 VIB65658:VJA65658 VRX65658:VSW65658 WBT65658:WCS65658 WLP65658:WMO65658 WVL65658:WWK65658 D131194:AC131194 IZ131194:JY131194 SV131194:TU131194 ACR131194:ADQ131194 AMN131194:ANM131194 AWJ131194:AXI131194 BGF131194:BHE131194 BQB131194:BRA131194 BZX131194:CAW131194 CJT131194:CKS131194 CTP131194:CUO131194 DDL131194:DEK131194 DNH131194:DOG131194 DXD131194:DYC131194 EGZ131194:EHY131194 EQV131194:ERU131194 FAR131194:FBQ131194 FKN131194:FLM131194 FUJ131194:FVI131194 GEF131194:GFE131194 GOB131194:GPA131194 GXX131194:GYW131194 HHT131194:HIS131194 HRP131194:HSO131194 IBL131194:ICK131194 ILH131194:IMG131194 IVD131194:IWC131194 JEZ131194:JFY131194 JOV131194:JPU131194 JYR131194:JZQ131194 KIN131194:KJM131194 KSJ131194:KTI131194 LCF131194:LDE131194 LMB131194:LNA131194 LVX131194:LWW131194 MFT131194:MGS131194 MPP131194:MQO131194 MZL131194:NAK131194 NJH131194:NKG131194 NTD131194:NUC131194 OCZ131194:ODY131194 OMV131194:ONU131194 OWR131194:OXQ131194 PGN131194:PHM131194 PQJ131194:PRI131194 QAF131194:QBE131194 QKB131194:QLA131194 QTX131194:QUW131194 RDT131194:RES131194 RNP131194:ROO131194 RXL131194:RYK131194 SHH131194:SIG131194 SRD131194:SSC131194 TAZ131194:TBY131194 TKV131194:TLU131194 TUR131194:TVQ131194 UEN131194:UFM131194 UOJ131194:UPI131194 UYF131194:UZE131194 VIB131194:VJA131194 VRX131194:VSW131194 WBT131194:WCS131194 WLP131194:WMO131194 WVL131194:WWK131194 D196730:AC196730 IZ196730:JY196730 SV196730:TU196730 ACR196730:ADQ196730 AMN196730:ANM196730 AWJ196730:AXI196730 BGF196730:BHE196730 BQB196730:BRA196730 BZX196730:CAW196730 CJT196730:CKS196730 CTP196730:CUO196730 DDL196730:DEK196730 DNH196730:DOG196730 DXD196730:DYC196730 EGZ196730:EHY196730 EQV196730:ERU196730 FAR196730:FBQ196730 FKN196730:FLM196730 FUJ196730:FVI196730 GEF196730:GFE196730 GOB196730:GPA196730 GXX196730:GYW196730 HHT196730:HIS196730 HRP196730:HSO196730 IBL196730:ICK196730 ILH196730:IMG196730 IVD196730:IWC196730 JEZ196730:JFY196730 JOV196730:JPU196730 JYR196730:JZQ196730 KIN196730:KJM196730 KSJ196730:KTI196730 LCF196730:LDE196730 LMB196730:LNA196730 LVX196730:LWW196730 MFT196730:MGS196730 MPP196730:MQO196730 MZL196730:NAK196730 NJH196730:NKG196730 NTD196730:NUC196730 OCZ196730:ODY196730 OMV196730:ONU196730 OWR196730:OXQ196730 PGN196730:PHM196730 PQJ196730:PRI196730 QAF196730:QBE196730 QKB196730:QLA196730 QTX196730:QUW196730 RDT196730:RES196730 RNP196730:ROO196730 RXL196730:RYK196730 SHH196730:SIG196730 SRD196730:SSC196730 TAZ196730:TBY196730 TKV196730:TLU196730 TUR196730:TVQ196730 UEN196730:UFM196730 UOJ196730:UPI196730 UYF196730:UZE196730 VIB196730:VJA196730 VRX196730:VSW196730 WBT196730:WCS196730 WLP196730:WMO196730 WVL196730:WWK196730 D262266:AC262266 IZ262266:JY262266 SV262266:TU262266 ACR262266:ADQ262266 AMN262266:ANM262266 AWJ262266:AXI262266 BGF262266:BHE262266 BQB262266:BRA262266 BZX262266:CAW262266 CJT262266:CKS262266 CTP262266:CUO262266 DDL262266:DEK262266 DNH262266:DOG262266 DXD262266:DYC262266 EGZ262266:EHY262266 EQV262266:ERU262266 FAR262266:FBQ262266 FKN262266:FLM262266 FUJ262266:FVI262266 GEF262266:GFE262266 GOB262266:GPA262266 GXX262266:GYW262266 HHT262266:HIS262266 HRP262266:HSO262266 IBL262266:ICK262266 ILH262266:IMG262266 IVD262266:IWC262266 JEZ262266:JFY262266 JOV262266:JPU262266 JYR262266:JZQ262266 KIN262266:KJM262266 KSJ262266:KTI262266 LCF262266:LDE262266 LMB262266:LNA262266 LVX262266:LWW262266 MFT262266:MGS262266 MPP262266:MQO262266 MZL262266:NAK262266 NJH262266:NKG262266 NTD262266:NUC262266 OCZ262266:ODY262266 OMV262266:ONU262266 OWR262266:OXQ262266 PGN262266:PHM262266 PQJ262266:PRI262266 QAF262266:QBE262266 QKB262266:QLA262266 QTX262266:QUW262266 RDT262266:RES262266 RNP262266:ROO262266 RXL262266:RYK262266 SHH262266:SIG262266 SRD262266:SSC262266 TAZ262266:TBY262266 TKV262266:TLU262266 TUR262266:TVQ262266 UEN262266:UFM262266 UOJ262266:UPI262266 UYF262266:UZE262266 VIB262266:VJA262266 VRX262266:VSW262266 WBT262266:WCS262266 WLP262266:WMO262266 WVL262266:WWK262266 D327802:AC327802 IZ327802:JY327802 SV327802:TU327802 ACR327802:ADQ327802 AMN327802:ANM327802 AWJ327802:AXI327802 BGF327802:BHE327802 BQB327802:BRA327802 BZX327802:CAW327802 CJT327802:CKS327802 CTP327802:CUO327802 DDL327802:DEK327802 DNH327802:DOG327802 DXD327802:DYC327802 EGZ327802:EHY327802 EQV327802:ERU327802 FAR327802:FBQ327802 FKN327802:FLM327802 FUJ327802:FVI327802 GEF327802:GFE327802 GOB327802:GPA327802 GXX327802:GYW327802 HHT327802:HIS327802 HRP327802:HSO327802 IBL327802:ICK327802 ILH327802:IMG327802 IVD327802:IWC327802 JEZ327802:JFY327802 JOV327802:JPU327802 JYR327802:JZQ327802 KIN327802:KJM327802 KSJ327802:KTI327802 LCF327802:LDE327802 LMB327802:LNA327802 LVX327802:LWW327802 MFT327802:MGS327802 MPP327802:MQO327802 MZL327802:NAK327802 NJH327802:NKG327802 NTD327802:NUC327802 OCZ327802:ODY327802 OMV327802:ONU327802 OWR327802:OXQ327802 PGN327802:PHM327802 PQJ327802:PRI327802 QAF327802:QBE327802 QKB327802:QLA327802 QTX327802:QUW327802 RDT327802:RES327802 RNP327802:ROO327802 RXL327802:RYK327802 SHH327802:SIG327802 SRD327802:SSC327802 TAZ327802:TBY327802 TKV327802:TLU327802 TUR327802:TVQ327802 UEN327802:UFM327802 UOJ327802:UPI327802 UYF327802:UZE327802 VIB327802:VJA327802 VRX327802:VSW327802 WBT327802:WCS327802 WLP327802:WMO327802 WVL327802:WWK327802 D393338:AC393338 IZ393338:JY393338 SV393338:TU393338 ACR393338:ADQ393338 AMN393338:ANM393338 AWJ393338:AXI393338 BGF393338:BHE393338 BQB393338:BRA393338 BZX393338:CAW393338 CJT393338:CKS393338 CTP393338:CUO393338 DDL393338:DEK393338 DNH393338:DOG393338 DXD393338:DYC393338 EGZ393338:EHY393338 EQV393338:ERU393338 FAR393338:FBQ393338 FKN393338:FLM393338 FUJ393338:FVI393338 GEF393338:GFE393338 GOB393338:GPA393338 GXX393338:GYW393338 HHT393338:HIS393338 HRP393338:HSO393338 IBL393338:ICK393338 ILH393338:IMG393338 IVD393338:IWC393338 JEZ393338:JFY393338 JOV393338:JPU393338 JYR393338:JZQ393338 KIN393338:KJM393338 KSJ393338:KTI393338 LCF393338:LDE393338 LMB393338:LNA393338 LVX393338:LWW393338 MFT393338:MGS393338 MPP393338:MQO393338 MZL393338:NAK393338 NJH393338:NKG393338 NTD393338:NUC393338 OCZ393338:ODY393338 OMV393338:ONU393338 OWR393338:OXQ393338 PGN393338:PHM393338 PQJ393338:PRI393338 QAF393338:QBE393338 QKB393338:QLA393338 QTX393338:QUW393338 RDT393338:RES393338 RNP393338:ROO393338 RXL393338:RYK393338 SHH393338:SIG393338 SRD393338:SSC393338 TAZ393338:TBY393338 TKV393338:TLU393338 TUR393338:TVQ393338 UEN393338:UFM393338 UOJ393338:UPI393338 UYF393338:UZE393338 VIB393338:VJA393338 VRX393338:VSW393338 WBT393338:WCS393338 WLP393338:WMO393338 WVL393338:WWK393338 D458874:AC458874 IZ458874:JY458874 SV458874:TU458874 ACR458874:ADQ458874 AMN458874:ANM458874 AWJ458874:AXI458874 BGF458874:BHE458874 BQB458874:BRA458874 BZX458874:CAW458874 CJT458874:CKS458874 CTP458874:CUO458874 DDL458874:DEK458874 DNH458874:DOG458874 DXD458874:DYC458874 EGZ458874:EHY458874 EQV458874:ERU458874 FAR458874:FBQ458874 FKN458874:FLM458874 FUJ458874:FVI458874 GEF458874:GFE458874 GOB458874:GPA458874 GXX458874:GYW458874 HHT458874:HIS458874 HRP458874:HSO458874 IBL458874:ICK458874 ILH458874:IMG458874 IVD458874:IWC458874 JEZ458874:JFY458874 JOV458874:JPU458874 JYR458874:JZQ458874 KIN458874:KJM458874 KSJ458874:KTI458874 LCF458874:LDE458874 LMB458874:LNA458874 LVX458874:LWW458874 MFT458874:MGS458874 MPP458874:MQO458874 MZL458874:NAK458874 NJH458874:NKG458874 NTD458874:NUC458874 OCZ458874:ODY458874 OMV458874:ONU458874 OWR458874:OXQ458874 PGN458874:PHM458874 PQJ458874:PRI458874 QAF458874:QBE458874 QKB458874:QLA458874 QTX458874:QUW458874 RDT458874:RES458874 RNP458874:ROO458874 RXL458874:RYK458874 SHH458874:SIG458874 SRD458874:SSC458874 TAZ458874:TBY458874 TKV458874:TLU458874 TUR458874:TVQ458874 UEN458874:UFM458874 UOJ458874:UPI458874 UYF458874:UZE458874 VIB458874:VJA458874 VRX458874:VSW458874 WBT458874:WCS458874 WLP458874:WMO458874 WVL458874:WWK458874 D524410:AC524410 IZ524410:JY524410 SV524410:TU524410 ACR524410:ADQ524410 AMN524410:ANM524410 AWJ524410:AXI524410 BGF524410:BHE524410 BQB524410:BRA524410 BZX524410:CAW524410 CJT524410:CKS524410 CTP524410:CUO524410 DDL524410:DEK524410 DNH524410:DOG524410 DXD524410:DYC524410 EGZ524410:EHY524410 EQV524410:ERU524410 FAR524410:FBQ524410 FKN524410:FLM524410 FUJ524410:FVI524410 GEF524410:GFE524410 GOB524410:GPA524410 GXX524410:GYW524410 HHT524410:HIS524410 HRP524410:HSO524410 IBL524410:ICK524410 ILH524410:IMG524410 IVD524410:IWC524410 JEZ524410:JFY524410 JOV524410:JPU524410 JYR524410:JZQ524410 KIN524410:KJM524410 KSJ524410:KTI524410 LCF524410:LDE524410 LMB524410:LNA524410 LVX524410:LWW524410 MFT524410:MGS524410 MPP524410:MQO524410 MZL524410:NAK524410 NJH524410:NKG524410 NTD524410:NUC524410 OCZ524410:ODY524410 OMV524410:ONU524410 OWR524410:OXQ524410 PGN524410:PHM524410 PQJ524410:PRI524410 QAF524410:QBE524410 QKB524410:QLA524410 QTX524410:QUW524410 RDT524410:RES524410 RNP524410:ROO524410 RXL524410:RYK524410 SHH524410:SIG524410 SRD524410:SSC524410 TAZ524410:TBY524410 TKV524410:TLU524410 TUR524410:TVQ524410 UEN524410:UFM524410 UOJ524410:UPI524410 UYF524410:UZE524410 VIB524410:VJA524410 VRX524410:VSW524410 WBT524410:WCS524410 WLP524410:WMO524410 WVL524410:WWK524410 D589946:AC589946 IZ589946:JY589946 SV589946:TU589946 ACR589946:ADQ589946 AMN589946:ANM589946 AWJ589946:AXI589946 BGF589946:BHE589946 BQB589946:BRA589946 BZX589946:CAW589946 CJT589946:CKS589946 CTP589946:CUO589946 DDL589946:DEK589946 DNH589946:DOG589946 DXD589946:DYC589946 EGZ589946:EHY589946 EQV589946:ERU589946 FAR589946:FBQ589946 FKN589946:FLM589946 FUJ589946:FVI589946 GEF589946:GFE589946 GOB589946:GPA589946 GXX589946:GYW589946 HHT589946:HIS589946 HRP589946:HSO589946 IBL589946:ICK589946 ILH589946:IMG589946 IVD589946:IWC589946 JEZ589946:JFY589946 JOV589946:JPU589946 JYR589946:JZQ589946 KIN589946:KJM589946 KSJ589946:KTI589946 LCF589946:LDE589946 LMB589946:LNA589946 LVX589946:LWW589946 MFT589946:MGS589946 MPP589946:MQO589946 MZL589946:NAK589946 NJH589946:NKG589946 NTD589946:NUC589946 OCZ589946:ODY589946 OMV589946:ONU589946 OWR589946:OXQ589946 PGN589946:PHM589946 PQJ589946:PRI589946 QAF589946:QBE589946 QKB589946:QLA589946 QTX589946:QUW589946 RDT589946:RES589946 RNP589946:ROO589946 RXL589946:RYK589946 SHH589946:SIG589946 SRD589946:SSC589946 TAZ589946:TBY589946 TKV589946:TLU589946 TUR589946:TVQ589946 UEN589946:UFM589946 UOJ589946:UPI589946 UYF589946:UZE589946 VIB589946:VJA589946 VRX589946:VSW589946 WBT589946:WCS589946 WLP589946:WMO589946 WVL589946:WWK589946 D655482:AC655482 IZ655482:JY655482 SV655482:TU655482 ACR655482:ADQ655482 AMN655482:ANM655482 AWJ655482:AXI655482 BGF655482:BHE655482 BQB655482:BRA655482 BZX655482:CAW655482 CJT655482:CKS655482 CTP655482:CUO655482 DDL655482:DEK655482 DNH655482:DOG655482 DXD655482:DYC655482 EGZ655482:EHY655482 EQV655482:ERU655482 FAR655482:FBQ655482 FKN655482:FLM655482 FUJ655482:FVI655482 GEF655482:GFE655482 GOB655482:GPA655482 GXX655482:GYW655482 HHT655482:HIS655482 HRP655482:HSO655482 IBL655482:ICK655482 ILH655482:IMG655482 IVD655482:IWC655482 JEZ655482:JFY655482 JOV655482:JPU655482 JYR655482:JZQ655482 KIN655482:KJM655482 KSJ655482:KTI655482 LCF655482:LDE655482 LMB655482:LNA655482 LVX655482:LWW655482 MFT655482:MGS655482 MPP655482:MQO655482 MZL655482:NAK655482 NJH655482:NKG655482 NTD655482:NUC655482 OCZ655482:ODY655482 OMV655482:ONU655482 OWR655482:OXQ655482 PGN655482:PHM655482 PQJ655482:PRI655482 QAF655482:QBE655482 QKB655482:QLA655482 QTX655482:QUW655482 RDT655482:RES655482 RNP655482:ROO655482 RXL655482:RYK655482 SHH655482:SIG655482 SRD655482:SSC655482 TAZ655482:TBY655482 TKV655482:TLU655482 TUR655482:TVQ655482 UEN655482:UFM655482 UOJ655482:UPI655482 UYF655482:UZE655482 VIB655482:VJA655482 VRX655482:VSW655482 WBT655482:WCS655482 WLP655482:WMO655482 WVL655482:WWK655482 D721018:AC721018 IZ721018:JY721018 SV721018:TU721018 ACR721018:ADQ721018 AMN721018:ANM721018 AWJ721018:AXI721018 BGF721018:BHE721018 BQB721018:BRA721018 BZX721018:CAW721018 CJT721018:CKS721018 CTP721018:CUO721018 DDL721018:DEK721018 DNH721018:DOG721018 DXD721018:DYC721018 EGZ721018:EHY721018 EQV721018:ERU721018 FAR721018:FBQ721018 FKN721018:FLM721018 FUJ721018:FVI721018 GEF721018:GFE721018 GOB721018:GPA721018 GXX721018:GYW721018 HHT721018:HIS721018 HRP721018:HSO721018 IBL721018:ICK721018 ILH721018:IMG721018 IVD721018:IWC721018 JEZ721018:JFY721018 JOV721018:JPU721018 JYR721018:JZQ721018 KIN721018:KJM721018 KSJ721018:KTI721018 LCF721018:LDE721018 LMB721018:LNA721018 LVX721018:LWW721018 MFT721018:MGS721018 MPP721018:MQO721018 MZL721018:NAK721018 NJH721018:NKG721018 NTD721018:NUC721018 OCZ721018:ODY721018 OMV721018:ONU721018 OWR721018:OXQ721018 PGN721018:PHM721018 PQJ721018:PRI721018 QAF721018:QBE721018 QKB721018:QLA721018 QTX721018:QUW721018 RDT721018:RES721018 RNP721018:ROO721018 RXL721018:RYK721018 SHH721018:SIG721018 SRD721018:SSC721018 TAZ721018:TBY721018 TKV721018:TLU721018 TUR721018:TVQ721018 UEN721018:UFM721018 UOJ721018:UPI721018 UYF721018:UZE721018 VIB721018:VJA721018 VRX721018:VSW721018 WBT721018:WCS721018 WLP721018:WMO721018 WVL721018:WWK721018 D786554:AC786554 IZ786554:JY786554 SV786554:TU786554 ACR786554:ADQ786554 AMN786554:ANM786554 AWJ786554:AXI786554 BGF786554:BHE786554 BQB786554:BRA786554 BZX786554:CAW786554 CJT786554:CKS786554 CTP786554:CUO786554 DDL786554:DEK786554 DNH786554:DOG786554 DXD786554:DYC786554 EGZ786554:EHY786554 EQV786554:ERU786554 FAR786554:FBQ786554 FKN786554:FLM786554 FUJ786554:FVI786554 GEF786554:GFE786554 GOB786554:GPA786554 GXX786554:GYW786554 HHT786554:HIS786554 HRP786554:HSO786554 IBL786554:ICK786554 ILH786554:IMG786554 IVD786554:IWC786554 JEZ786554:JFY786554 JOV786554:JPU786554 JYR786554:JZQ786554 KIN786554:KJM786554 KSJ786554:KTI786554 LCF786554:LDE786554 LMB786554:LNA786554 LVX786554:LWW786554 MFT786554:MGS786554 MPP786554:MQO786554 MZL786554:NAK786554 NJH786554:NKG786554 NTD786554:NUC786554 OCZ786554:ODY786554 OMV786554:ONU786554 OWR786554:OXQ786554 PGN786554:PHM786554 PQJ786554:PRI786554 QAF786554:QBE786554 QKB786554:QLA786554 QTX786554:QUW786554 RDT786554:RES786554 RNP786554:ROO786554 RXL786554:RYK786554 SHH786554:SIG786554 SRD786554:SSC786554 TAZ786554:TBY786554 TKV786554:TLU786554 TUR786554:TVQ786554 UEN786554:UFM786554 UOJ786554:UPI786554 UYF786554:UZE786554 VIB786554:VJA786554 VRX786554:VSW786554 WBT786554:WCS786554 WLP786554:WMO786554 WVL786554:WWK786554 D852090:AC852090 IZ852090:JY852090 SV852090:TU852090 ACR852090:ADQ852090 AMN852090:ANM852090 AWJ852090:AXI852090 BGF852090:BHE852090 BQB852090:BRA852090 BZX852090:CAW852090 CJT852090:CKS852090 CTP852090:CUO852090 DDL852090:DEK852090 DNH852090:DOG852090 DXD852090:DYC852090 EGZ852090:EHY852090 EQV852090:ERU852090 FAR852090:FBQ852090 FKN852090:FLM852090 FUJ852090:FVI852090 GEF852090:GFE852090 GOB852090:GPA852090 GXX852090:GYW852090 HHT852090:HIS852090 HRP852090:HSO852090 IBL852090:ICK852090 ILH852090:IMG852090 IVD852090:IWC852090 JEZ852090:JFY852090 JOV852090:JPU852090 JYR852090:JZQ852090 KIN852090:KJM852090 KSJ852090:KTI852090 LCF852090:LDE852090 LMB852090:LNA852090 LVX852090:LWW852090 MFT852090:MGS852090 MPP852090:MQO852090 MZL852090:NAK852090 NJH852090:NKG852090 NTD852090:NUC852090 OCZ852090:ODY852090 OMV852090:ONU852090 OWR852090:OXQ852090 PGN852090:PHM852090 PQJ852090:PRI852090 QAF852090:QBE852090 QKB852090:QLA852090 QTX852090:QUW852090 RDT852090:RES852090 RNP852090:ROO852090 RXL852090:RYK852090 SHH852090:SIG852090 SRD852090:SSC852090 TAZ852090:TBY852090 TKV852090:TLU852090 TUR852090:TVQ852090 UEN852090:UFM852090 UOJ852090:UPI852090 UYF852090:UZE852090 VIB852090:VJA852090 VRX852090:VSW852090 WBT852090:WCS852090 WLP852090:WMO852090 WVL852090:WWK852090 D917626:AC917626 IZ917626:JY917626 SV917626:TU917626 ACR917626:ADQ917626 AMN917626:ANM917626 AWJ917626:AXI917626 BGF917626:BHE917626 BQB917626:BRA917626 BZX917626:CAW917626 CJT917626:CKS917626 CTP917626:CUO917626 DDL917626:DEK917626 DNH917626:DOG917626 DXD917626:DYC917626 EGZ917626:EHY917626 EQV917626:ERU917626 FAR917626:FBQ917626 FKN917626:FLM917626 FUJ917626:FVI917626 GEF917626:GFE917626 GOB917626:GPA917626 GXX917626:GYW917626 HHT917626:HIS917626 HRP917626:HSO917626 IBL917626:ICK917626 ILH917626:IMG917626 IVD917626:IWC917626 JEZ917626:JFY917626 JOV917626:JPU917626 JYR917626:JZQ917626 KIN917626:KJM917626 KSJ917626:KTI917626 LCF917626:LDE917626 LMB917626:LNA917626 LVX917626:LWW917626 MFT917626:MGS917626 MPP917626:MQO917626 MZL917626:NAK917626 NJH917626:NKG917626 NTD917626:NUC917626 OCZ917626:ODY917626 OMV917626:ONU917626 OWR917626:OXQ917626 PGN917626:PHM917626 PQJ917626:PRI917626 QAF917626:QBE917626 QKB917626:QLA917626 QTX917626:QUW917626 RDT917626:RES917626 RNP917626:ROO917626 RXL917626:RYK917626 SHH917626:SIG917626 SRD917626:SSC917626 TAZ917626:TBY917626 TKV917626:TLU917626 TUR917626:TVQ917626 UEN917626:UFM917626 UOJ917626:UPI917626 UYF917626:UZE917626 VIB917626:VJA917626 VRX917626:VSW917626 WBT917626:WCS917626 WLP917626:WMO917626 WVL917626:WWK917626 D983162:AC983162 IZ983162:JY983162 SV983162:TU983162 ACR983162:ADQ983162 AMN983162:ANM983162 AWJ983162:AXI983162 BGF983162:BHE983162 BQB983162:BRA983162 BZX983162:CAW983162 CJT983162:CKS983162 CTP983162:CUO983162 DDL983162:DEK983162 DNH983162:DOG983162 DXD983162:DYC983162 EGZ983162:EHY983162 EQV983162:ERU983162 FAR983162:FBQ983162 FKN983162:FLM983162 FUJ983162:FVI983162 GEF983162:GFE983162 GOB983162:GPA983162 GXX983162:GYW983162 HHT983162:HIS983162 HRP983162:HSO983162 IBL983162:ICK983162 ILH983162:IMG983162 IVD983162:IWC983162 JEZ983162:JFY983162 JOV983162:JPU983162 JYR983162:JZQ983162 KIN983162:KJM983162 KSJ983162:KTI983162 LCF983162:LDE983162 LMB983162:LNA983162 LVX983162:LWW983162 MFT983162:MGS983162 MPP983162:MQO983162 MZL983162:NAK983162 NJH983162:NKG983162 NTD983162:NUC983162 OCZ983162:ODY983162 OMV983162:ONU983162 OWR983162:OXQ983162 PGN983162:PHM983162 PQJ983162:PRI983162 QAF983162:QBE983162 QKB983162:QLA983162 QTX983162:QUW983162 RDT983162:RES983162 RNP983162:ROO983162 RXL983162:RYK983162 SHH983162:SIG983162 SRD983162:SSC983162 TAZ983162:TBY983162 TKV983162:TLU983162 TUR983162:TVQ983162 UEN983162:UFM983162 UOJ983162:UPI983162 UYF983162:UZE983162 VIB983162:VJA983162 VRX983162:VSW983162 WBT983162:WCS983162 WLP983162:WMO983162 WVL983162:WWK983162 D77:Y80 IZ77:JU80 SV77:TQ80 ACR77:ADM80 AMN77:ANI80 AWJ77:AXE80 BGF77:BHA80 BQB77:BQW80 BZX77:CAS80 CJT77:CKO80 CTP77:CUK80 DDL77:DEG80 DNH77:DOC80 DXD77:DXY80 EGZ77:EHU80 EQV77:ERQ80 FAR77:FBM80 FKN77:FLI80 FUJ77:FVE80 GEF77:GFA80 GOB77:GOW80 GXX77:GYS80 HHT77:HIO80 HRP77:HSK80 IBL77:ICG80 ILH77:IMC80 IVD77:IVY80 JEZ77:JFU80 JOV77:JPQ80 JYR77:JZM80 KIN77:KJI80 KSJ77:KTE80 LCF77:LDA80 LMB77:LMW80 LVX77:LWS80 MFT77:MGO80 MPP77:MQK80 MZL77:NAG80 NJH77:NKC80 NTD77:NTY80 OCZ77:ODU80 OMV77:ONQ80 OWR77:OXM80 PGN77:PHI80 PQJ77:PRE80 QAF77:QBA80 QKB77:QKW80 QTX77:QUS80 RDT77:REO80 RNP77:ROK80 RXL77:RYG80 SHH77:SIC80 SRD77:SRY80 TAZ77:TBU80 TKV77:TLQ80 TUR77:TVM80 UEN77:UFI80 UOJ77:UPE80 UYF77:UZA80 VIB77:VIW80 VRX77:VSS80 WBT77:WCO80 WLP77:WMK80 WVL77:WWG80 D65686:Y65689 IZ65686:JU65689 SV65686:TQ65689 ACR65686:ADM65689 AMN65686:ANI65689 AWJ65686:AXE65689 BGF65686:BHA65689 BQB65686:BQW65689 BZX65686:CAS65689 CJT65686:CKO65689 CTP65686:CUK65689 DDL65686:DEG65689 DNH65686:DOC65689 DXD65686:DXY65689 EGZ65686:EHU65689 EQV65686:ERQ65689 FAR65686:FBM65689 FKN65686:FLI65689 FUJ65686:FVE65689 GEF65686:GFA65689 GOB65686:GOW65689 GXX65686:GYS65689 HHT65686:HIO65689 HRP65686:HSK65689 IBL65686:ICG65689 ILH65686:IMC65689 IVD65686:IVY65689 JEZ65686:JFU65689 JOV65686:JPQ65689 JYR65686:JZM65689 KIN65686:KJI65689 KSJ65686:KTE65689 LCF65686:LDA65689 LMB65686:LMW65689 LVX65686:LWS65689 MFT65686:MGO65689 MPP65686:MQK65689 MZL65686:NAG65689 NJH65686:NKC65689 NTD65686:NTY65689 OCZ65686:ODU65689 OMV65686:ONQ65689 OWR65686:OXM65689 PGN65686:PHI65689 PQJ65686:PRE65689 QAF65686:QBA65689 QKB65686:QKW65689 QTX65686:QUS65689 RDT65686:REO65689 RNP65686:ROK65689 RXL65686:RYG65689 SHH65686:SIC65689 SRD65686:SRY65689 TAZ65686:TBU65689 TKV65686:TLQ65689 TUR65686:TVM65689 UEN65686:UFI65689 UOJ65686:UPE65689 UYF65686:UZA65689 VIB65686:VIW65689 VRX65686:VSS65689 WBT65686:WCO65689 WLP65686:WMK65689 WVL65686:WWG65689 D131222:Y131225 IZ131222:JU131225 SV131222:TQ131225 ACR131222:ADM131225 AMN131222:ANI131225 AWJ131222:AXE131225 BGF131222:BHA131225 BQB131222:BQW131225 BZX131222:CAS131225 CJT131222:CKO131225 CTP131222:CUK131225 DDL131222:DEG131225 DNH131222:DOC131225 DXD131222:DXY131225 EGZ131222:EHU131225 EQV131222:ERQ131225 FAR131222:FBM131225 FKN131222:FLI131225 FUJ131222:FVE131225 GEF131222:GFA131225 GOB131222:GOW131225 GXX131222:GYS131225 HHT131222:HIO131225 HRP131222:HSK131225 IBL131222:ICG131225 ILH131222:IMC131225 IVD131222:IVY131225 JEZ131222:JFU131225 JOV131222:JPQ131225 JYR131222:JZM131225 KIN131222:KJI131225 KSJ131222:KTE131225 LCF131222:LDA131225 LMB131222:LMW131225 LVX131222:LWS131225 MFT131222:MGO131225 MPP131222:MQK131225 MZL131222:NAG131225 NJH131222:NKC131225 NTD131222:NTY131225 OCZ131222:ODU131225 OMV131222:ONQ131225 OWR131222:OXM131225 PGN131222:PHI131225 PQJ131222:PRE131225 QAF131222:QBA131225 QKB131222:QKW131225 QTX131222:QUS131225 RDT131222:REO131225 RNP131222:ROK131225 RXL131222:RYG131225 SHH131222:SIC131225 SRD131222:SRY131225 TAZ131222:TBU131225 TKV131222:TLQ131225 TUR131222:TVM131225 UEN131222:UFI131225 UOJ131222:UPE131225 UYF131222:UZA131225 VIB131222:VIW131225 VRX131222:VSS131225 WBT131222:WCO131225 WLP131222:WMK131225 WVL131222:WWG131225 D196758:Y196761 IZ196758:JU196761 SV196758:TQ196761 ACR196758:ADM196761 AMN196758:ANI196761 AWJ196758:AXE196761 BGF196758:BHA196761 BQB196758:BQW196761 BZX196758:CAS196761 CJT196758:CKO196761 CTP196758:CUK196761 DDL196758:DEG196761 DNH196758:DOC196761 DXD196758:DXY196761 EGZ196758:EHU196761 EQV196758:ERQ196761 FAR196758:FBM196761 FKN196758:FLI196761 FUJ196758:FVE196761 GEF196758:GFA196761 GOB196758:GOW196761 GXX196758:GYS196761 HHT196758:HIO196761 HRP196758:HSK196761 IBL196758:ICG196761 ILH196758:IMC196761 IVD196758:IVY196761 JEZ196758:JFU196761 JOV196758:JPQ196761 JYR196758:JZM196761 KIN196758:KJI196761 KSJ196758:KTE196761 LCF196758:LDA196761 LMB196758:LMW196761 LVX196758:LWS196761 MFT196758:MGO196761 MPP196758:MQK196761 MZL196758:NAG196761 NJH196758:NKC196761 NTD196758:NTY196761 OCZ196758:ODU196761 OMV196758:ONQ196761 OWR196758:OXM196761 PGN196758:PHI196761 PQJ196758:PRE196761 QAF196758:QBA196761 QKB196758:QKW196761 QTX196758:QUS196761 RDT196758:REO196761 RNP196758:ROK196761 RXL196758:RYG196761 SHH196758:SIC196761 SRD196758:SRY196761 TAZ196758:TBU196761 TKV196758:TLQ196761 TUR196758:TVM196761 UEN196758:UFI196761 UOJ196758:UPE196761 UYF196758:UZA196761 VIB196758:VIW196761 VRX196758:VSS196761 WBT196758:WCO196761 WLP196758:WMK196761 WVL196758:WWG196761 D262294:Y262297 IZ262294:JU262297 SV262294:TQ262297 ACR262294:ADM262297 AMN262294:ANI262297 AWJ262294:AXE262297 BGF262294:BHA262297 BQB262294:BQW262297 BZX262294:CAS262297 CJT262294:CKO262297 CTP262294:CUK262297 DDL262294:DEG262297 DNH262294:DOC262297 DXD262294:DXY262297 EGZ262294:EHU262297 EQV262294:ERQ262297 FAR262294:FBM262297 FKN262294:FLI262297 FUJ262294:FVE262297 GEF262294:GFA262297 GOB262294:GOW262297 GXX262294:GYS262297 HHT262294:HIO262297 HRP262294:HSK262297 IBL262294:ICG262297 ILH262294:IMC262297 IVD262294:IVY262297 JEZ262294:JFU262297 JOV262294:JPQ262297 JYR262294:JZM262297 KIN262294:KJI262297 KSJ262294:KTE262297 LCF262294:LDA262297 LMB262294:LMW262297 LVX262294:LWS262297 MFT262294:MGO262297 MPP262294:MQK262297 MZL262294:NAG262297 NJH262294:NKC262297 NTD262294:NTY262297 OCZ262294:ODU262297 OMV262294:ONQ262297 OWR262294:OXM262297 PGN262294:PHI262297 PQJ262294:PRE262297 QAF262294:QBA262297 QKB262294:QKW262297 QTX262294:QUS262297 RDT262294:REO262297 RNP262294:ROK262297 RXL262294:RYG262297 SHH262294:SIC262297 SRD262294:SRY262297 TAZ262294:TBU262297 TKV262294:TLQ262297 TUR262294:TVM262297 UEN262294:UFI262297 UOJ262294:UPE262297 UYF262294:UZA262297 VIB262294:VIW262297 VRX262294:VSS262297 WBT262294:WCO262297 WLP262294:WMK262297 WVL262294:WWG262297 D327830:Y327833 IZ327830:JU327833 SV327830:TQ327833 ACR327830:ADM327833 AMN327830:ANI327833 AWJ327830:AXE327833 BGF327830:BHA327833 BQB327830:BQW327833 BZX327830:CAS327833 CJT327830:CKO327833 CTP327830:CUK327833 DDL327830:DEG327833 DNH327830:DOC327833 DXD327830:DXY327833 EGZ327830:EHU327833 EQV327830:ERQ327833 FAR327830:FBM327833 FKN327830:FLI327833 FUJ327830:FVE327833 GEF327830:GFA327833 GOB327830:GOW327833 GXX327830:GYS327833 HHT327830:HIO327833 HRP327830:HSK327833 IBL327830:ICG327833 ILH327830:IMC327833 IVD327830:IVY327833 JEZ327830:JFU327833 JOV327830:JPQ327833 JYR327830:JZM327833 KIN327830:KJI327833 KSJ327830:KTE327833 LCF327830:LDA327833 LMB327830:LMW327833 LVX327830:LWS327833 MFT327830:MGO327833 MPP327830:MQK327833 MZL327830:NAG327833 NJH327830:NKC327833 NTD327830:NTY327833 OCZ327830:ODU327833 OMV327830:ONQ327833 OWR327830:OXM327833 PGN327830:PHI327833 PQJ327830:PRE327833 QAF327830:QBA327833 QKB327830:QKW327833 QTX327830:QUS327833 RDT327830:REO327833 RNP327830:ROK327833 RXL327830:RYG327833 SHH327830:SIC327833 SRD327830:SRY327833 TAZ327830:TBU327833 TKV327830:TLQ327833 TUR327830:TVM327833 UEN327830:UFI327833 UOJ327830:UPE327833 UYF327830:UZA327833 VIB327830:VIW327833 VRX327830:VSS327833 WBT327830:WCO327833 WLP327830:WMK327833 WVL327830:WWG327833 D393366:Y393369 IZ393366:JU393369 SV393366:TQ393369 ACR393366:ADM393369 AMN393366:ANI393369 AWJ393366:AXE393369 BGF393366:BHA393369 BQB393366:BQW393369 BZX393366:CAS393369 CJT393366:CKO393369 CTP393366:CUK393369 DDL393366:DEG393369 DNH393366:DOC393369 DXD393366:DXY393369 EGZ393366:EHU393369 EQV393366:ERQ393369 FAR393366:FBM393369 FKN393366:FLI393369 FUJ393366:FVE393369 GEF393366:GFA393369 GOB393366:GOW393369 GXX393366:GYS393369 HHT393366:HIO393369 HRP393366:HSK393369 IBL393366:ICG393369 ILH393366:IMC393369 IVD393366:IVY393369 JEZ393366:JFU393369 JOV393366:JPQ393369 JYR393366:JZM393369 KIN393366:KJI393369 KSJ393366:KTE393369 LCF393366:LDA393369 LMB393366:LMW393369 LVX393366:LWS393369 MFT393366:MGO393369 MPP393366:MQK393369 MZL393366:NAG393369 NJH393366:NKC393369 NTD393366:NTY393369 OCZ393366:ODU393369 OMV393366:ONQ393369 OWR393366:OXM393369 PGN393366:PHI393369 PQJ393366:PRE393369 QAF393366:QBA393369 QKB393366:QKW393369 QTX393366:QUS393369 RDT393366:REO393369 RNP393366:ROK393369 RXL393366:RYG393369 SHH393366:SIC393369 SRD393366:SRY393369 TAZ393366:TBU393369 TKV393366:TLQ393369 TUR393366:TVM393369 UEN393366:UFI393369 UOJ393366:UPE393369 UYF393366:UZA393369 VIB393366:VIW393369 VRX393366:VSS393369 WBT393366:WCO393369 WLP393366:WMK393369 WVL393366:WWG393369 D458902:Y458905 IZ458902:JU458905 SV458902:TQ458905 ACR458902:ADM458905 AMN458902:ANI458905 AWJ458902:AXE458905 BGF458902:BHA458905 BQB458902:BQW458905 BZX458902:CAS458905 CJT458902:CKO458905 CTP458902:CUK458905 DDL458902:DEG458905 DNH458902:DOC458905 DXD458902:DXY458905 EGZ458902:EHU458905 EQV458902:ERQ458905 FAR458902:FBM458905 FKN458902:FLI458905 FUJ458902:FVE458905 GEF458902:GFA458905 GOB458902:GOW458905 GXX458902:GYS458905 HHT458902:HIO458905 HRP458902:HSK458905 IBL458902:ICG458905 ILH458902:IMC458905 IVD458902:IVY458905 JEZ458902:JFU458905 JOV458902:JPQ458905 JYR458902:JZM458905 KIN458902:KJI458905 KSJ458902:KTE458905 LCF458902:LDA458905 LMB458902:LMW458905 LVX458902:LWS458905 MFT458902:MGO458905 MPP458902:MQK458905 MZL458902:NAG458905 NJH458902:NKC458905 NTD458902:NTY458905 OCZ458902:ODU458905 OMV458902:ONQ458905 OWR458902:OXM458905 PGN458902:PHI458905 PQJ458902:PRE458905 QAF458902:QBA458905 QKB458902:QKW458905 QTX458902:QUS458905 RDT458902:REO458905 RNP458902:ROK458905 RXL458902:RYG458905 SHH458902:SIC458905 SRD458902:SRY458905 TAZ458902:TBU458905 TKV458902:TLQ458905 TUR458902:TVM458905 UEN458902:UFI458905 UOJ458902:UPE458905 UYF458902:UZA458905 VIB458902:VIW458905 VRX458902:VSS458905 WBT458902:WCO458905 WLP458902:WMK458905 WVL458902:WWG458905 D524438:Y524441 IZ524438:JU524441 SV524438:TQ524441 ACR524438:ADM524441 AMN524438:ANI524441 AWJ524438:AXE524441 BGF524438:BHA524441 BQB524438:BQW524441 BZX524438:CAS524441 CJT524438:CKO524441 CTP524438:CUK524441 DDL524438:DEG524441 DNH524438:DOC524441 DXD524438:DXY524441 EGZ524438:EHU524441 EQV524438:ERQ524441 FAR524438:FBM524441 FKN524438:FLI524441 FUJ524438:FVE524441 GEF524438:GFA524441 GOB524438:GOW524441 GXX524438:GYS524441 HHT524438:HIO524441 HRP524438:HSK524441 IBL524438:ICG524441 ILH524438:IMC524441 IVD524438:IVY524441 JEZ524438:JFU524441 JOV524438:JPQ524441 JYR524438:JZM524441 KIN524438:KJI524441 KSJ524438:KTE524441 LCF524438:LDA524441 LMB524438:LMW524441 LVX524438:LWS524441 MFT524438:MGO524441 MPP524438:MQK524441 MZL524438:NAG524441 NJH524438:NKC524441 NTD524438:NTY524441 OCZ524438:ODU524441 OMV524438:ONQ524441 OWR524438:OXM524441 PGN524438:PHI524441 PQJ524438:PRE524441 QAF524438:QBA524441 QKB524438:QKW524441 QTX524438:QUS524441 RDT524438:REO524441 RNP524438:ROK524441 RXL524438:RYG524441 SHH524438:SIC524441 SRD524438:SRY524441 TAZ524438:TBU524441 TKV524438:TLQ524441 TUR524438:TVM524441 UEN524438:UFI524441 UOJ524438:UPE524441 UYF524438:UZA524441 VIB524438:VIW524441 VRX524438:VSS524441 WBT524438:WCO524441 WLP524438:WMK524441 WVL524438:WWG524441 D589974:Y589977 IZ589974:JU589977 SV589974:TQ589977 ACR589974:ADM589977 AMN589974:ANI589977 AWJ589974:AXE589977 BGF589974:BHA589977 BQB589974:BQW589977 BZX589974:CAS589977 CJT589974:CKO589977 CTP589974:CUK589977 DDL589974:DEG589977 DNH589974:DOC589977 DXD589974:DXY589977 EGZ589974:EHU589977 EQV589974:ERQ589977 FAR589974:FBM589977 FKN589974:FLI589977 FUJ589974:FVE589977 GEF589974:GFA589977 GOB589974:GOW589977 GXX589974:GYS589977 HHT589974:HIO589977 HRP589974:HSK589977 IBL589974:ICG589977 ILH589974:IMC589977 IVD589974:IVY589977 JEZ589974:JFU589977 JOV589974:JPQ589977 JYR589974:JZM589977 KIN589974:KJI589977 KSJ589974:KTE589977 LCF589974:LDA589977 LMB589974:LMW589977 LVX589974:LWS589977 MFT589974:MGO589977 MPP589974:MQK589977 MZL589974:NAG589977 NJH589974:NKC589977 NTD589974:NTY589977 OCZ589974:ODU589977 OMV589974:ONQ589977 OWR589974:OXM589977 PGN589974:PHI589977 PQJ589974:PRE589977 QAF589974:QBA589977 QKB589974:QKW589977 QTX589974:QUS589977 RDT589974:REO589977 RNP589974:ROK589977 RXL589974:RYG589977 SHH589974:SIC589977 SRD589974:SRY589977 TAZ589974:TBU589977 TKV589974:TLQ589977 TUR589974:TVM589977 UEN589974:UFI589977 UOJ589974:UPE589977 UYF589974:UZA589977 VIB589974:VIW589977 VRX589974:VSS589977 WBT589974:WCO589977 WLP589974:WMK589977 WVL589974:WWG589977 D655510:Y655513 IZ655510:JU655513 SV655510:TQ655513 ACR655510:ADM655513 AMN655510:ANI655513 AWJ655510:AXE655513 BGF655510:BHA655513 BQB655510:BQW655513 BZX655510:CAS655513 CJT655510:CKO655513 CTP655510:CUK655513 DDL655510:DEG655513 DNH655510:DOC655513 DXD655510:DXY655513 EGZ655510:EHU655513 EQV655510:ERQ655513 FAR655510:FBM655513 FKN655510:FLI655513 FUJ655510:FVE655513 GEF655510:GFA655513 GOB655510:GOW655513 GXX655510:GYS655513 HHT655510:HIO655513 HRP655510:HSK655513 IBL655510:ICG655513 ILH655510:IMC655513 IVD655510:IVY655513 JEZ655510:JFU655513 JOV655510:JPQ655513 JYR655510:JZM655513 KIN655510:KJI655513 KSJ655510:KTE655513 LCF655510:LDA655513 LMB655510:LMW655513 LVX655510:LWS655513 MFT655510:MGO655513 MPP655510:MQK655513 MZL655510:NAG655513 NJH655510:NKC655513 NTD655510:NTY655513 OCZ655510:ODU655513 OMV655510:ONQ655513 OWR655510:OXM655513 PGN655510:PHI655513 PQJ655510:PRE655513 QAF655510:QBA655513 QKB655510:QKW655513 QTX655510:QUS655513 RDT655510:REO655513 RNP655510:ROK655513 RXL655510:RYG655513 SHH655510:SIC655513 SRD655510:SRY655513 TAZ655510:TBU655513 TKV655510:TLQ655513 TUR655510:TVM655513 UEN655510:UFI655513 UOJ655510:UPE655513 UYF655510:UZA655513 VIB655510:VIW655513 VRX655510:VSS655513 WBT655510:WCO655513 WLP655510:WMK655513 WVL655510:WWG655513 D721046:Y721049 IZ721046:JU721049 SV721046:TQ721049 ACR721046:ADM721049 AMN721046:ANI721049 AWJ721046:AXE721049 BGF721046:BHA721049 BQB721046:BQW721049 BZX721046:CAS721049 CJT721046:CKO721049 CTP721046:CUK721049 DDL721046:DEG721049 DNH721046:DOC721049 DXD721046:DXY721049 EGZ721046:EHU721049 EQV721046:ERQ721049 FAR721046:FBM721049 FKN721046:FLI721049 FUJ721046:FVE721049 GEF721046:GFA721049 GOB721046:GOW721049 GXX721046:GYS721049 HHT721046:HIO721049 HRP721046:HSK721049 IBL721046:ICG721049 ILH721046:IMC721049 IVD721046:IVY721049 JEZ721046:JFU721049 JOV721046:JPQ721049 JYR721046:JZM721049 KIN721046:KJI721049 KSJ721046:KTE721049 LCF721046:LDA721049 LMB721046:LMW721049 LVX721046:LWS721049 MFT721046:MGO721049 MPP721046:MQK721049 MZL721046:NAG721049 NJH721046:NKC721049 NTD721046:NTY721049 OCZ721046:ODU721049 OMV721046:ONQ721049 OWR721046:OXM721049 PGN721046:PHI721049 PQJ721046:PRE721049 QAF721046:QBA721049 QKB721046:QKW721049 QTX721046:QUS721049 RDT721046:REO721049 RNP721046:ROK721049 RXL721046:RYG721049 SHH721046:SIC721049 SRD721046:SRY721049 TAZ721046:TBU721049 TKV721046:TLQ721049 TUR721046:TVM721049 UEN721046:UFI721049 UOJ721046:UPE721049 UYF721046:UZA721049 VIB721046:VIW721049 VRX721046:VSS721049 WBT721046:WCO721049 WLP721046:WMK721049 WVL721046:WWG721049 D786582:Y786585 IZ786582:JU786585 SV786582:TQ786585 ACR786582:ADM786585 AMN786582:ANI786585 AWJ786582:AXE786585 BGF786582:BHA786585 BQB786582:BQW786585 BZX786582:CAS786585 CJT786582:CKO786585 CTP786582:CUK786585 DDL786582:DEG786585 DNH786582:DOC786585 DXD786582:DXY786585 EGZ786582:EHU786585 EQV786582:ERQ786585 FAR786582:FBM786585 FKN786582:FLI786585 FUJ786582:FVE786585 GEF786582:GFA786585 GOB786582:GOW786585 GXX786582:GYS786585 HHT786582:HIO786585 HRP786582:HSK786585 IBL786582:ICG786585 ILH786582:IMC786585 IVD786582:IVY786585 JEZ786582:JFU786585 JOV786582:JPQ786585 JYR786582:JZM786585 KIN786582:KJI786585 KSJ786582:KTE786585 LCF786582:LDA786585 LMB786582:LMW786585 LVX786582:LWS786585 MFT786582:MGO786585 MPP786582:MQK786585 MZL786582:NAG786585 NJH786582:NKC786585 NTD786582:NTY786585 OCZ786582:ODU786585 OMV786582:ONQ786585 OWR786582:OXM786585 PGN786582:PHI786585 PQJ786582:PRE786585 QAF786582:QBA786585 QKB786582:QKW786585 QTX786582:QUS786585 RDT786582:REO786585 RNP786582:ROK786585 RXL786582:RYG786585 SHH786582:SIC786585 SRD786582:SRY786585 TAZ786582:TBU786585 TKV786582:TLQ786585 TUR786582:TVM786585 UEN786582:UFI786585 UOJ786582:UPE786585 UYF786582:UZA786585 VIB786582:VIW786585 VRX786582:VSS786585 WBT786582:WCO786585 WLP786582:WMK786585 WVL786582:WWG786585 D852118:Y852121 IZ852118:JU852121 SV852118:TQ852121 ACR852118:ADM852121 AMN852118:ANI852121 AWJ852118:AXE852121 BGF852118:BHA852121 BQB852118:BQW852121 BZX852118:CAS852121 CJT852118:CKO852121 CTP852118:CUK852121 DDL852118:DEG852121 DNH852118:DOC852121 DXD852118:DXY852121 EGZ852118:EHU852121 EQV852118:ERQ852121 FAR852118:FBM852121 FKN852118:FLI852121 FUJ852118:FVE852121 GEF852118:GFA852121 GOB852118:GOW852121 GXX852118:GYS852121 HHT852118:HIO852121 HRP852118:HSK852121 IBL852118:ICG852121 ILH852118:IMC852121 IVD852118:IVY852121 JEZ852118:JFU852121 JOV852118:JPQ852121 JYR852118:JZM852121 KIN852118:KJI852121 KSJ852118:KTE852121 LCF852118:LDA852121 LMB852118:LMW852121 LVX852118:LWS852121 MFT852118:MGO852121 MPP852118:MQK852121 MZL852118:NAG852121 NJH852118:NKC852121 NTD852118:NTY852121 OCZ852118:ODU852121 OMV852118:ONQ852121 OWR852118:OXM852121 PGN852118:PHI852121 PQJ852118:PRE852121 QAF852118:QBA852121 QKB852118:QKW852121 QTX852118:QUS852121 RDT852118:REO852121 RNP852118:ROK852121 RXL852118:RYG852121 SHH852118:SIC852121 SRD852118:SRY852121 TAZ852118:TBU852121 TKV852118:TLQ852121 TUR852118:TVM852121 UEN852118:UFI852121 UOJ852118:UPE852121 UYF852118:UZA852121 VIB852118:VIW852121 VRX852118:VSS852121 WBT852118:WCO852121 WLP852118:WMK852121 WVL852118:WWG852121 D917654:Y917657 IZ917654:JU917657 SV917654:TQ917657 ACR917654:ADM917657 AMN917654:ANI917657 AWJ917654:AXE917657 BGF917654:BHA917657 BQB917654:BQW917657 BZX917654:CAS917657 CJT917654:CKO917657 CTP917654:CUK917657 DDL917654:DEG917657 DNH917654:DOC917657 DXD917654:DXY917657 EGZ917654:EHU917657 EQV917654:ERQ917657 FAR917654:FBM917657 FKN917654:FLI917657 FUJ917654:FVE917657 GEF917654:GFA917657 GOB917654:GOW917657 GXX917654:GYS917657 HHT917654:HIO917657 HRP917654:HSK917657 IBL917654:ICG917657 ILH917654:IMC917657 IVD917654:IVY917657 JEZ917654:JFU917657 JOV917654:JPQ917657 JYR917654:JZM917657 KIN917654:KJI917657 KSJ917654:KTE917657 LCF917654:LDA917657 LMB917654:LMW917657 LVX917654:LWS917657 MFT917654:MGO917657 MPP917654:MQK917657 MZL917654:NAG917657 NJH917654:NKC917657 NTD917654:NTY917657 OCZ917654:ODU917657 OMV917654:ONQ917657 OWR917654:OXM917657 PGN917654:PHI917657 PQJ917654:PRE917657 QAF917654:QBA917657 QKB917654:QKW917657 QTX917654:QUS917657 RDT917654:REO917657 RNP917654:ROK917657 RXL917654:RYG917657 SHH917654:SIC917657 SRD917654:SRY917657 TAZ917654:TBU917657 TKV917654:TLQ917657 TUR917654:TVM917657 UEN917654:UFI917657 UOJ917654:UPE917657 UYF917654:UZA917657 VIB917654:VIW917657 VRX917654:VSS917657 WBT917654:WCO917657 WLP917654:WMK917657 WVL917654:WWG917657 D983190:Y983193 IZ983190:JU983193 SV983190:TQ983193 ACR983190:ADM983193 AMN983190:ANI983193 AWJ983190:AXE983193 BGF983190:BHA983193 BQB983190:BQW983193 BZX983190:CAS983193 CJT983190:CKO983193 CTP983190:CUK983193 DDL983190:DEG983193 DNH983190:DOC983193 DXD983190:DXY983193 EGZ983190:EHU983193 EQV983190:ERQ983193 FAR983190:FBM983193 FKN983190:FLI983193 FUJ983190:FVE983193 GEF983190:GFA983193 GOB983190:GOW983193 GXX983190:GYS983193 HHT983190:HIO983193 HRP983190:HSK983193 IBL983190:ICG983193 ILH983190:IMC983193 IVD983190:IVY983193 JEZ983190:JFU983193 JOV983190:JPQ983193 JYR983190:JZM983193 KIN983190:KJI983193 KSJ983190:KTE983193 LCF983190:LDA983193 LMB983190:LMW983193 LVX983190:LWS983193 MFT983190:MGO983193 MPP983190:MQK983193 MZL983190:NAG983193 NJH983190:NKC983193 NTD983190:NTY983193 OCZ983190:ODU983193 OMV983190:ONQ983193 OWR983190:OXM983193 PGN983190:PHI983193 PQJ983190:PRE983193 QAF983190:QBA983193 QKB983190:QKW983193 QTX983190:QUS983193 RDT983190:REO983193 RNP983190:ROK983193 RXL983190:RYG983193 SHH983190:SIC983193 SRD983190:SRY983193 TAZ983190:TBU983193 TKV983190:TLQ983193 TUR983190:TVM983193 UEN983190:UFI983193 UOJ983190:UPE983193 UYF983190:UZA983193 VIB983190:VIW983193 VRX983190:VSS983193 WBT983190:WCO983193 WLP983190:WMK983193 WVL983190:WWG983193 D71:AC73 IZ71:JY73 SV71:TU73 ACR71:ADQ73 AMN71:ANM73 AWJ71:AXI73 BGF71:BHE73 BQB71:BRA73 BZX71:CAW73 CJT71:CKS73 CTP71:CUO73 DDL71:DEK73 DNH71:DOG73 DXD71:DYC73 EGZ71:EHY73 EQV71:ERU73 FAR71:FBQ73 FKN71:FLM73 FUJ71:FVI73 GEF71:GFE73 GOB71:GPA73 GXX71:GYW73 HHT71:HIS73 HRP71:HSO73 IBL71:ICK73 ILH71:IMG73 IVD71:IWC73 JEZ71:JFY73 JOV71:JPU73 JYR71:JZQ73 KIN71:KJM73 KSJ71:KTI73 LCF71:LDE73 LMB71:LNA73 LVX71:LWW73 MFT71:MGS73 MPP71:MQO73 MZL71:NAK73 NJH71:NKG73 NTD71:NUC73 OCZ71:ODY73 OMV71:ONU73 OWR71:OXQ73 PGN71:PHM73 PQJ71:PRI73 QAF71:QBE73 QKB71:QLA73 QTX71:QUW73 RDT71:RES73 RNP71:ROO73 RXL71:RYK73 SHH71:SIG73 SRD71:SSC73 TAZ71:TBY73 TKV71:TLU73 TUR71:TVQ73 UEN71:UFM73 UOJ71:UPI73 UYF71:UZE73 VIB71:VJA73 VRX71:VSW73 WBT71:WCS73 WLP71:WMO73 WVL71:WWK73 D65680:AC65682 IZ65680:JY65682 SV65680:TU65682 ACR65680:ADQ65682 AMN65680:ANM65682 AWJ65680:AXI65682 BGF65680:BHE65682 BQB65680:BRA65682 BZX65680:CAW65682 CJT65680:CKS65682 CTP65680:CUO65682 DDL65680:DEK65682 DNH65680:DOG65682 DXD65680:DYC65682 EGZ65680:EHY65682 EQV65680:ERU65682 FAR65680:FBQ65682 FKN65680:FLM65682 FUJ65680:FVI65682 GEF65680:GFE65682 GOB65680:GPA65682 GXX65680:GYW65682 HHT65680:HIS65682 HRP65680:HSO65682 IBL65680:ICK65682 ILH65680:IMG65682 IVD65680:IWC65682 JEZ65680:JFY65682 JOV65680:JPU65682 JYR65680:JZQ65682 KIN65680:KJM65682 KSJ65680:KTI65682 LCF65680:LDE65682 LMB65680:LNA65682 LVX65680:LWW65682 MFT65680:MGS65682 MPP65680:MQO65682 MZL65680:NAK65682 NJH65680:NKG65682 NTD65680:NUC65682 OCZ65680:ODY65682 OMV65680:ONU65682 OWR65680:OXQ65682 PGN65680:PHM65682 PQJ65680:PRI65682 QAF65680:QBE65682 QKB65680:QLA65682 QTX65680:QUW65682 RDT65680:RES65682 RNP65680:ROO65682 RXL65680:RYK65682 SHH65680:SIG65682 SRD65680:SSC65682 TAZ65680:TBY65682 TKV65680:TLU65682 TUR65680:TVQ65682 UEN65680:UFM65682 UOJ65680:UPI65682 UYF65680:UZE65682 VIB65680:VJA65682 VRX65680:VSW65682 WBT65680:WCS65682 WLP65680:WMO65682 WVL65680:WWK65682 D131216:AC131218 IZ131216:JY131218 SV131216:TU131218 ACR131216:ADQ131218 AMN131216:ANM131218 AWJ131216:AXI131218 BGF131216:BHE131218 BQB131216:BRA131218 BZX131216:CAW131218 CJT131216:CKS131218 CTP131216:CUO131218 DDL131216:DEK131218 DNH131216:DOG131218 DXD131216:DYC131218 EGZ131216:EHY131218 EQV131216:ERU131218 FAR131216:FBQ131218 FKN131216:FLM131218 FUJ131216:FVI131218 GEF131216:GFE131218 GOB131216:GPA131218 GXX131216:GYW131218 HHT131216:HIS131218 HRP131216:HSO131218 IBL131216:ICK131218 ILH131216:IMG131218 IVD131216:IWC131218 JEZ131216:JFY131218 JOV131216:JPU131218 JYR131216:JZQ131218 KIN131216:KJM131218 KSJ131216:KTI131218 LCF131216:LDE131218 LMB131216:LNA131218 LVX131216:LWW131218 MFT131216:MGS131218 MPP131216:MQO131218 MZL131216:NAK131218 NJH131216:NKG131218 NTD131216:NUC131218 OCZ131216:ODY131218 OMV131216:ONU131218 OWR131216:OXQ131218 PGN131216:PHM131218 PQJ131216:PRI131218 QAF131216:QBE131218 QKB131216:QLA131218 QTX131216:QUW131218 RDT131216:RES131218 RNP131216:ROO131218 RXL131216:RYK131218 SHH131216:SIG131218 SRD131216:SSC131218 TAZ131216:TBY131218 TKV131216:TLU131218 TUR131216:TVQ131218 UEN131216:UFM131218 UOJ131216:UPI131218 UYF131216:UZE131218 VIB131216:VJA131218 VRX131216:VSW131218 WBT131216:WCS131218 WLP131216:WMO131218 WVL131216:WWK131218 D196752:AC196754 IZ196752:JY196754 SV196752:TU196754 ACR196752:ADQ196754 AMN196752:ANM196754 AWJ196752:AXI196754 BGF196752:BHE196754 BQB196752:BRA196754 BZX196752:CAW196754 CJT196752:CKS196754 CTP196752:CUO196754 DDL196752:DEK196754 DNH196752:DOG196754 DXD196752:DYC196754 EGZ196752:EHY196754 EQV196752:ERU196754 FAR196752:FBQ196754 FKN196752:FLM196754 FUJ196752:FVI196754 GEF196752:GFE196754 GOB196752:GPA196754 GXX196752:GYW196754 HHT196752:HIS196754 HRP196752:HSO196754 IBL196752:ICK196754 ILH196752:IMG196754 IVD196752:IWC196754 JEZ196752:JFY196754 JOV196752:JPU196754 JYR196752:JZQ196754 KIN196752:KJM196754 KSJ196752:KTI196754 LCF196752:LDE196754 LMB196752:LNA196754 LVX196752:LWW196754 MFT196752:MGS196754 MPP196752:MQO196754 MZL196752:NAK196754 NJH196752:NKG196754 NTD196752:NUC196754 OCZ196752:ODY196754 OMV196752:ONU196754 OWR196752:OXQ196754 PGN196752:PHM196754 PQJ196752:PRI196754 QAF196752:QBE196754 QKB196752:QLA196754 QTX196752:QUW196754 RDT196752:RES196754 RNP196752:ROO196754 RXL196752:RYK196754 SHH196752:SIG196754 SRD196752:SSC196754 TAZ196752:TBY196754 TKV196752:TLU196754 TUR196752:TVQ196754 UEN196752:UFM196754 UOJ196752:UPI196754 UYF196752:UZE196754 VIB196752:VJA196754 VRX196752:VSW196754 WBT196752:WCS196754 WLP196752:WMO196754 WVL196752:WWK196754 D262288:AC262290 IZ262288:JY262290 SV262288:TU262290 ACR262288:ADQ262290 AMN262288:ANM262290 AWJ262288:AXI262290 BGF262288:BHE262290 BQB262288:BRA262290 BZX262288:CAW262290 CJT262288:CKS262290 CTP262288:CUO262290 DDL262288:DEK262290 DNH262288:DOG262290 DXD262288:DYC262290 EGZ262288:EHY262290 EQV262288:ERU262290 FAR262288:FBQ262290 FKN262288:FLM262290 FUJ262288:FVI262290 GEF262288:GFE262290 GOB262288:GPA262290 GXX262288:GYW262290 HHT262288:HIS262290 HRP262288:HSO262290 IBL262288:ICK262290 ILH262288:IMG262290 IVD262288:IWC262290 JEZ262288:JFY262290 JOV262288:JPU262290 JYR262288:JZQ262290 KIN262288:KJM262290 KSJ262288:KTI262290 LCF262288:LDE262290 LMB262288:LNA262290 LVX262288:LWW262290 MFT262288:MGS262290 MPP262288:MQO262290 MZL262288:NAK262290 NJH262288:NKG262290 NTD262288:NUC262290 OCZ262288:ODY262290 OMV262288:ONU262290 OWR262288:OXQ262290 PGN262288:PHM262290 PQJ262288:PRI262290 QAF262288:QBE262290 QKB262288:QLA262290 QTX262288:QUW262290 RDT262288:RES262290 RNP262288:ROO262290 RXL262288:RYK262290 SHH262288:SIG262290 SRD262288:SSC262290 TAZ262288:TBY262290 TKV262288:TLU262290 TUR262288:TVQ262290 UEN262288:UFM262290 UOJ262288:UPI262290 UYF262288:UZE262290 VIB262288:VJA262290 VRX262288:VSW262290 WBT262288:WCS262290 WLP262288:WMO262290 WVL262288:WWK262290 D327824:AC327826 IZ327824:JY327826 SV327824:TU327826 ACR327824:ADQ327826 AMN327824:ANM327826 AWJ327824:AXI327826 BGF327824:BHE327826 BQB327824:BRA327826 BZX327824:CAW327826 CJT327824:CKS327826 CTP327824:CUO327826 DDL327824:DEK327826 DNH327824:DOG327826 DXD327824:DYC327826 EGZ327824:EHY327826 EQV327824:ERU327826 FAR327824:FBQ327826 FKN327824:FLM327826 FUJ327824:FVI327826 GEF327824:GFE327826 GOB327824:GPA327826 GXX327824:GYW327826 HHT327824:HIS327826 HRP327824:HSO327826 IBL327824:ICK327826 ILH327824:IMG327826 IVD327824:IWC327826 JEZ327824:JFY327826 JOV327824:JPU327826 JYR327824:JZQ327826 KIN327824:KJM327826 KSJ327824:KTI327826 LCF327824:LDE327826 LMB327824:LNA327826 LVX327824:LWW327826 MFT327824:MGS327826 MPP327824:MQO327826 MZL327824:NAK327826 NJH327824:NKG327826 NTD327824:NUC327826 OCZ327824:ODY327826 OMV327824:ONU327826 OWR327824:OXQ327826 PGN327824:PHM327826 PQJ327824:PRI327826 QAF327824:QBE327826 QKB327824:QLA327826 QTX327824:QUW327826 RDT327824:RES327826 RNP327824:ROO327826 RXL327824:RYK327826 SHH327824:SIG327826 SRD327824:SSC327826 TAZ327824:TBY327826 TKV327824:TLU327826 TUR327824:TVQ327826 UEN327824:UFM327826 UOJ327824:UPI327826 UYF327824:UZE327826 VIB327824:VJA327826 VRX327824:VSW327826 WBT327824:WCS327826 WLP327824:WMO327826 WVL327824:WWK327826 D393360:AC393362 IZ393360:JY393362 SV393360:TU393362 ACR393360:ADQ393362 AMN393360:ANM393362 AWJ393360:AXI393362 BGF393360:BHE393362 BQB393360:BRA393362 BZX393360:CAW393362 CJT393360:CKS393362 CTP393360:CUO393362 DDL393360:DEK393362 DNH393360:DOG393362 DXD393360:DYC393362 EGZ393360:EHY393362 EQV393360:ERU393362 FAR393360:FBQ393362 FKN393360:FLM393362 FUJ393360:FVI393362 GEF393360:GFE393362 GOB393360:GPA393362 GXX393360:GYW393362 HHT393360:HIS393362 HRP393360:HSO393362 IBL393360:ICK393362 ILH393360:IMG393362 IVD393360:IWC393362 JEZ393360:JFY393362 JOV393360:JPU393362 JYR393360:JZQ393362 KIN393360:KJM393362 KSJ393360:KTI393362 LCF393360:LDE393362 LMB393360:LNA393362 LVX393360:LWW393362 MFT393360:MGS393362 MPP393360:MQO393362 MZL393360:NAK393362 NJH393360:NKG393362 NTD393360:NUC393362 OCZ393360:ODY393362 OMV393360:ONU393362 OWR393360:OXQ393362 PGN393360:PHM393362 PQJ393360:PRI393362 QAF393360:QBE393362 QKB393360:QLA393362 QTX393360:QUW393362 RDT393360:RES393362 RNP393360:ROO393362 RXL393360:RYK393362 SHH393360:SIG393362 SRD393360:SSC393362 TAZ393360:TBY393362 TKV393360:TLU393362 TUR393360:TVQ393362 UEN393360:UFM393362 UOJ393360:UPI393362 UYF393360:UZE393362 VIB393360:VJA393362 VRX393360:VSW393362 WBT393360:WCS393362 WLP393360:WMO393362 WVL393360:WWK393362 D458896:AC458898 IZ458896:JY458898 SV458896:TU458898 ACR458896:ADQ458898 AMN458896:ANM458898 AWJ458896:AXI458898 BGF458896:BHE458898 BQB458896:BRA458898 BZX458896:CAW458898 CJT458896:CKS458898 CTP458896:CUO458898 DDL458896:DEK458898 DNH458896:DOG458898 DXD458896:DYC458898 EGZ458896:EHY458898 EQV458896:ERU458898 FAR458896:FBQ458898 FKN458896:FLM458898 FUJ458896:FVI458898 GEF458896:GFE458898 GOB458896:GPA458898 GXX458896:GYW458898 HHT458896:HIS458898 HRP458896:HSO458898 IBL458896:ICK458898 ILH458896:IMG458898 IVD458896:IWC458898 JEZ458896:JFY458898 JOV458896:JPU458898 JYR458896:JZQ458898 KIN458896:KJM458898 KSJ458896:KTI458898 LCF458896:LDE458898 LMB458896:LNA458898 LVX458896:LWW458898 MFT458896:MGS458898 MPP458896:MQO458898 MZL458896:NAK458898 NJH458896:NKG458898 NTD458896:NUC458898 OCZ458896:ODY458898 OMV458896:ONU458898 OWR458896:OXQ458898 PGN458896:PHM458898 PQJ458896:PRI458898 QAF458896:QBE458898 QKB458896:QLA458898 QTX458896:QUW458898 RDT458896:RES458898 RNP458896:ROO458898 RXL458896:RYK458898 SHH458896:SIG458898 SRD458896:SSC458898 TAZ458896:TBY458898 TKV458896:TLU458898 TUR458896:TVQ458898 UEN458896:UFM458898 UOJ458896:UPI458898 UYF458896:UZE458898 VIB458896:VJA458898 VRX458896:VSW458898 WBT458896:WCS458898 WLP458896:WMO458898 WVL458896:WWK458898 D524432:AC524434 IZ524432:JY524434 SV524432:TU524434 ACR524432:ADQ524434 AMN524432:ANM524434 AWJ524432:AXI524434 BGF524432:BHE524434 BQB524432:BRA524434 BZX524432:CAW524434 CJT524432:CKS524434 CTP524432:CUO524434 DDL524432:DEK524434 DNH524432:DOG524434 DXD524432:DYC524434 EGZ524432:EHY524434 EQV524432:ERU524434 FAR524432:FBQ524434 FKN524432:FLM524434 FUJ524432:FVI524434 GEF524432:GFE524434 GOB524432:GPA524434 GXX524432:GYW524434 HHT524432:HIS524434 HRP524432:HSO524434 IBL524432:ICK524434 ILH524432:IMG524434 IVD524432:IWC524434 JEZ524432:JFY524434 JOV524432:JPU524434 JYR524432:JZQ524434 KIN524432:KJM524434 KSJ524432:KTI524434 LCF524432:LDE524434 LMB524432:LNA524434 LVX524432:LWW524434 MFT524432:MGS524434 MPP524432:MQO524434 MZL524432:NAK524434 NJH524432:NKG524434 NTD524432:NUC524434 OCZ524432:ODY524434 OMV524432:ONU524434 OWR524432:OXQ524434 PGN524432:PHM524434 PQJ524432:PRI524434 QAF524432:QBE524434 QKB524432:QLA524434 QTX524432:QUW524434 RDT524432:RES524434 RNP524432:ROO524434 RXL524432:RYK524434 SHH524432:SIG524434 SRD524432:SSC524434 TAZ524432:TBY524434 TKV524432:TLU524434 TUR524432:TVQ524434 UEN524432:UFM524434 UOJ524432:UPI524434 UYF524432:UZE524434 VIB524432:VJA524434 VRX524432:VSW524434 WBT524432:WCS524434 WLP524432:WMO524434 WVL524432:WWK524434 D589968:AC589970 IZ589968:JY589970 SV589968:TU589970 ACR589968:ADQ589970 AMN589968:ANM589970 AWJ589968:AXI589970 BGF589968:BHE589970 BQB589968:BRA589970 BZX589968:CAW589970 CJT589968:CKS589970 CTP589968:CUO589970 DDL589968:DEK589970 DNH589968:DOG589970 DXD589968:DYC589970 EGZ589968:EHY589970 EQV589968:ERU589970 FAR589968:FBQ589970 FKN589968:FLM589970 FUJ589968:FVI589970 GEF589968:GFE589970 GOB589968:GPA589970 GXX589968:GYW589970 HHT589968:HIS589970 HRP589968:HSO589970 IBL589968:ICK589970 ILH589968:IMG589970 IVD589968:IWC589970 JEZ589968:JFY589970 JOV589968:JPU589970 JYR589968:JZQ589970 KIN589968:KJM589970 KSJ589968:KTI589970 LCF589968:LDE589970 LMB589968:LNA589970 LVX589968:LWW589970 MFT589968:MGS589970 MPP589968:MQO589970 MZL589968:NAK589970 NJH589968:NKG589970 NTD589968:NUC589970 OCZ589968:ODY589970 OMV589968:ONU589970 OWR589968:OXQ589970 PGN589968:PHM589970 PQJ589968:PRI589970 QAF589968:QBE589970 QKB589968:QLA589970 QTX589968:QUW589970 RDT589968:RES589970 RNP589968:ROO589970 RXL589968:RYK589970 SHH589968:SIG589970 SRD589968:SSC589970 TAZ589968:TBY589970 TKV589968:TLU589970 TUR589968:TVQ589970 UEN589968:UFM589970 UOJ589968:UPI589970 UYF589968:UZE589970 VIB589968:VJA589970 VRX589968:VSW589970 WBT589968:WCS589970 WLP589968:WMO589970 WVL589968:WWK589970 D655504:AC655506 IZ655504:JY655506 SV655504:TU655506 ACR655504:ADQ655506 AMN655504:ANM655506 AWJ655504:AXI655506 BGF655504:BHE655506 BQB655504:BRA655506 BZX655504:CAW655506 CJT655504:CKS655506 CTP655504:CUO655506 DDL655504:DEK655506 DNH655504:DOG655506 DXD655504:DYC655506 EGZ655504:EHY655506 EQV655504:ERU655506 FAR655504:FBQ655506 FKN655504:FLM655506 FUJ655504:FVI655506 GEF655504:GFE655506 GOB655504:GPA655506 GXX655504:GYW655506 HHT655504:HIS655506 HRP655504:HSO655506 IBL655504:ICK655506 ILH655504:IMG655506 IVD655504:IWC655506 JEZ655504:JFY655506 JOV655504:JPU655506 JYR655504:JZQ655506 KIN655504:KJM655506 KSJ655504:KTI655506 LCF655504:LDE655506 LMB655504:LNA655506 LVX655504:LWW655506 MFT655504:MGS655506 MPP655504:MQO655506 MZL655504:NAK655506 NJH655504:NKG655506 NTD655504:NUC655506 OCZ655504:ODY655506 OMV655504:ONU655506 OWR655504:OXQ655506 PGN655504:PHM655506 PQJ655504:PRI655506 QAF655504:QBE655506 QKB655504:QLA655506 QTX655504:QUW655506 RDT655504:RES655506 RNP655504:ROO655506 RXL655504:RYK655506 SHH655504:SIG655506 SRD655504:SSC655506 TAZ655504:TBY655506 TKV655504:TLU655506 TUR655504:TVQ655506 UEN655504:UFM655506 UOJ655504:UPI655506 UYF655504:UZE655506 VIB655504:VJA655506 VRX655504:VSW655506 WBT655504:WCS655506 WLP655504:WMO655506 WVL655504:WWK655506 D721040:AC721042 IZ721040:JY721042 SV721040:TU721042 ACR721040:ADQ721042 AMN721040:ANM721042 AWJ721040:AXI721042 BGF721040:BHE721042 BQB721040:BRA721042 BZX721040:CAW721042 CJT721040:CKS721042 CTP721040:CUO721042 DDL721040:DEK721042 DNH721040:DOG721042 DXD721040:DYC721042 EGZ721040:EHY721042 EQV721040:ERU721042 FAR721040:FBQ721042 FKN721040:FLM721042 FUJ721040:FVI721042 GEF721040:GFE721042 GOB721040:GPA721042 GXX721040:GYW721042 HHT721040:HIS721042 HRP721040:HSO721042 IBL721040:ICK721042 ILH721040:IMG721042 IVD721040:IWC721042 JEZ721040:JFY721042 JOV721040:JPU721042 JYR721040:JZQ721042 KIN721040:KJM721042 KSJ721040:KTI721042 LCF721040:LDE721042 LMB721040:LNA721042 LVX721040:LWW721042 MFT721040:MGS721042 MPP721040:MQO721042 MZL721040:NAK721042 NJH721040:NKG721042 NTD721040:NUC721042 OCZ721040:ODY721042 OMV721040:ONU721042 OWR721040:OXQ721042 PGN721040:PHM721042 PQJ721040:PRI721042 QAF721040:QBE721042 QKB721040:QLA721042 QTX721040:QUW721042 RDT721040:RES721042 RNP721040:ROO721042 RXL721040:RYK721042 SHH721040:SIG721042 SRD721040:SSC721042 TAZ721040:TBY721042 TKV721040:TLU721042 TUR721040:TVQ721042 UEN721040:UFM721042 UOJ721040:UPI721042 UYF721040:UZE721042 VIB721040:VJA721042 VRX721040:VSW721042 WBT721040:WCS721042 WLP721040:WMO721042 WVL721040:WWK721042 D786576:AC786578 IZ786576:JY786578 SV786576:TU786578 ACR786576:ADQ786578 AMN786576:ANM786578 AWJ786576:AXI786578 BGF786576:BHE786578 BQB786576:BRA786578 BZX786576:CAW786578 CJT786576:CKS786578 CTP786576:CUO786578 DDL786576:DEK786578 DNH786576:DOG786578 DXD786576:DYC786578 EGZ786576:EHY786578 EQV786576:ERU786578 FAR786576:FBQ786578 FKN786576:FLM786578 FUJ786576:FVI786578 GEF786576:GFE786578 GOB786576:GPA786578 GXX786576:GYW786578 HHT786576:HIS786578 HRP786576:HSO786578 IBL786576:ICK786578 ILH786576:IMG786578 IVD786576:IWC786578 JEZ786576:JFY786578 JOV786576:JPU786578 JYR786576:JZQ786578 KIN786576:KJM786578 KSJ786576:KTI786578 LCF786576:LDE786578 LMB786576:LNA786578 LVX786576:LWW786578 MFT786576:MGS786578 MPP786576:MQO786578 MZL786576:NAK786578 NJH786576:NKG786578 NTD786576:NUC786578 OCZ786576:ODY786578 OMV786576:ONU786578 OWR786576:OXQ786578 PGN786576:PHM786578 PQJ786576:PRI786578 QAF786576:QBE786578 QKB786576:QLA786578 QTX786576:QUW786578 RDT786576:RES786578 RNP786576:ROO786578 RXL786576:RYK786578 SHH786576:SIG786578 SRD786576:SSC786578 TAZ786576:TBY786578 TKV786576:TLU786578 TUR786576:TVQ786578 UEN786576:UFM786578 UOJ786576:UPI786578 UYF786576:UZE786578 VIB786576:VJA786578 VRX786576:VSW786578 WBT786576:WCS786578 WLP786576:WMO786578 WVL786576:WWK786578 D852112:AC852114 IZ852112:JY852114 SV852112:TU852114 ACR852112:ADQ852114 AMN852112:ANM852114 AWJ852112:AXI852114 BGF852112:BHE852114 BQB852112:BRA852114 BZX852112:CAW852114 CJT852112:CKS852114 CTP852112:CUO852114 DDL852112:DEK852114 DNH852112:DOG852114 DXD852112:DYC852114 EGZ852112:EHY852114 EQV852112:ERU852114 FAR852112:FBQ852114 FKN852112:FLM852114 FUJ852112:FVI852114 GEF852112:GFE852114 GOB852112:GPA852114 GXX852112:GYW852114 HHT852112:HIS852114 HRP852112:HSO852114 IBL852112:ICK852114 ILH852112:IMG852114 IVD852112:IWC852114 JEZ852112:JFY852114 JOV852112:JPU852114 JYR852112:JZQ852114 KIN852112:KJM852114 KSJ852112:KTI852114 LCF852112:LDE852114 LMB852112:LNA852114 LVX852112:LWW852114 MFT852112:MGS852114 MPP852112:MQO852114 MZL852112:NAK852114 NJH852112:NKG852114 NTD852112:NUC852114 OCZ852112:ODY852114 OMV852112:ONU852114 OWR852112:OXQ852114 PGN852112:PHM852114 PQJ852112:PRI852114 QAF852112:QBE852114 QKB852112:QLA852114 QTX852112:QUW852114 RDT852112:RES852114 RNP852112:ROO852114 RXL852112:RYK852114 SHH852112:SIG852114 SRD852112:SSC852114 TAZ852112:TBY852114 TKV852112:TLU852114 TUR852112:TVQ852114 UEN852112:UFM852114 UOJ852112:UPI852114 UYF852112:UZE852114 VIB852112:VJA852114 VRX852112:VSW852114 WBT852112:WCS852114 WLP852112:WMO852114 WVL852112:WWK852114 D917648:AC917650 IZ917648:JY917650 SV917648:TU917650 ACR917648:ADQ917650 AMN917648:ANM917650 AWJ917648:AXI917650 BGF917648:BHE917650 BQB917648:BRA917650 BZX917648:CAW917650 CJT917648:CKS917650 CTP917648:CUO917650 DDL917648:DEK917650 DNH917648:DOG917650 DXD917648:DYC917650 EGZ917648:EHY917650 EQV917648:ERU917650 FAR917648:FBQ917650 FKN917648:FLM917650 FUJ917648:FVI917650 GEF917648:GFE917650 GOB917648:GPA917650 GXX917648:GYW917650 HHT917648:HIS917650 HRP917648:HSO917650 IBL917648:ICK917650 ILH917648:IMG917650 IVD917648:IWC917650 JEZ917648:JFY917650 JOV917648:JPU917650 JYR917648:JZQ917650 KIN917648:KJM917650 KSJ917648:KTI917650 LCF917648:LDE917650 LMB917648:LNA917650 LVX917648:LWW917650 MFT917648:MGS917650 MPP917648:MQO917650 MZL917648:NAK917650 NJH917648:NKG917650 NTD917648:NUC917650 OCZ917648:ODY917650 OMV917648:ONU917650 OWR917648:OXQ917650 PGN917648:PHM917650 PQJ917648:PRI917650 QAF917648:QBE917650 QKB917648:QLA917650 QTX917648:QUW917650 RDT917648:RES917650 RNP917648:ROO917650 RXL917648:RYK917650 SHH917648:SIG917650 SRD917648:SSC917650 TAZ917648:TBY917650 TKV917648:TLU917650 TUR917648:TVQ917650 UEN917648:UFM917650 UOJ917648:UPI917650 UYF917648:UZE917650 VIB917648:VJA917650 VRX917648:VSW917650 WBT917648:WCS917650 WLP917648:WMO917650 WVL917648:WWK917650 D983184:AC983186 IZ983184:JY983186 SV983184:TU983186 ACR983184:ADQ983186 AMN983184:ANM983186 AWJ983184:AXI983186 BGF983184:BHE983186 BQB983184:BRA983186 BZX983184:CAW983186 CJT983184:CKS983186 CTP983184:CUO983186 DDL983184:DEK983186 DNH983184:DOG983186 DXD983184:DYC983186 EGZ983184:EHY983186 EQV983184:ERU983186 FAR983184:FBQ983186 FKN983184:FLM983186 FUJ983184:FVI983186 GEF983184:GFE983186 GOB983184:GPA983186 GXX983184:GYW983186 HHT983184:HIS983186 HRP983184:HSO983186 IBL983184:ICK983186 ILH983184:IMG983186 IVD983184:IWC983186 JEZ983184:JFY983186 JOV983184:JPU983186 JYR983184:JZQ983186 KIN983184:KJM983186 KSJ983184:KTI983186 LCF983184:LDE983186 LMB983184:LNA983186 LVX983184:LWW983186 MFT983184:MGS983186 MPP983184:MQO983186 MZL983184:NAK983186 NJH983184:NKG983186 NTD983184:NUC983186 OCZ983184:ODY983186 OMV983184:ONU983186 OWR983184:OXQ983186 PGN983184:PHM983186 PQJ983184:PRI983186 QAF983184:QBE983186 QKB983184:QLA983186 QTX983184:QUW983186 RDT983184:RES983186 RNP983184:ROO983186 RXL983184:RYK983186 SHH983184:SIG983186 SRD983184:SSC983186 TAZ983184:TBY983186 TKV983184:TLU983186 TUR983184:TVQ983186 UEN983184:UFM983186 UOJ983184:UPI983186 UYF983184:UZE983186 VIB983184:VJA983186 VRX983184:VSW983186 WBT983184:WCS983186 WLP983184:WMO983186 WVL983184:WWK983186 E126:Z127 JA126:JV127 SW126:TR127 ACS126:ADN127 AMO126:ANJ127 AWK126:AXF127 BGG126:BHB127 BQC126:BQX127 BZY126:CAT127 CJU126:CKP127 CTQ126:CUL127 DDM126:DEH127 DNI126:DOD127 DXE126:DXZ127 EHA126:EHV127 EQW126:ERR127 FAS126:FBN127 FKO126:FLJ127 FUK126:FVF127 GEG126:GFB127 GOC126:GOX127 GXY126:GYT127 HHU126:HIP127 HRQ126:HSL127 IBM126:ICH127 ILI126:IMD127 IVE126:IVZ127 JFA126:JFV127 JOW126:JPR127 JYS126:JZN127 KIO126:KJJ127 KSK126:KTF127 LCG126:LDB127 LMC126:LMX127 LVY126:LWT127 MFU126:MGP127 MPQ126:MQL127 MZM126:NAH127 NJI126:NKD127 NTE126:NTZ127 ODA126:ODV127 OMW126:ONR127 OWS126:OXN127 PGO126:PHJ127 PQK126:PRF127 QAG126:QBB127 QKC126:QKX127 QTY126:QUT127 RDU126:REP127 RNQ126:ROL127 RXM126:RYH127 SHI126:SID127 SRE126:SRZ127 TBA126:TBV127 TKW126:TLR127 TUS126:TVN127 UEO126:UFJ127 UOK126:UPF127 UYG126:UZB127 VIC126:VIX127 VRY126:VST127 WBU126:WCP127 WLQ126:WML127 WVM126:WWH127 E65735:Z65736 JA65735:JV65736 SW65735:TR65736 ACS65735:ADN65736 AMO65735:ANJ65736 AWK65735:AXF65736 BGG65735:BHB65736 BQC65735:BQX65736 BZY65735:CAT65736 CJU65735:CKP65736 CTQ65735:CUL65736 DDM65735:DEH65736 DNI65735:DOD65736 DXE65735:DXZ65736 EHA65735:EHV65736 EQW65735:ERR65736 FAS65735:FBN65736 FKO65735:FLJ65736 FUK65735:FVF65736 GEG65735:GFB65736 GOC65735:GOX65736 GXY65735:GYT65736 HHU65735:HIP65736 HRQ65735:HSL65736 IBM65735:ICH65736 ILI65735:IMD65736 IVE65735:IVZ65736 JFA65735:JFV65736 JOW65735:JPR65736 JYS65735:JZN65736 KIO65735:KJJ65736 KSK65735:KTF65736 LCG65735:LDB65736 LMC65735:LMX65736 LVY65735:LWT65736 MFU65735:MGP65736 MPQ65735:MQL65736 MZM65735:NAH65736 NJI65735:NKD65736 NTE65735:NTZ65736 ODA65735:ODV65736 OMW65735:ONR65736 OWS65735:OXN65736 PGO65735:PHJ65736 PQK65735:PRF65736 QAG65735:QBB65736 QKC65735:QKX65736 QTY65735:QUT65736 RDU65735:REP65736 RNQ65735:ROL65736 RXM65735:RYH65736 SHI65735:SID65736 SRE65735:SRZ65736 TBA65735:TBV65736 TKW65735:TLR65736 TUS65735:TVN65736 UEO65735:UFJ65736 UOK65735:UPF65736 UYG65735:UZB65736 VIC65735:VIX65736 VRY65735:VST65736 WBU65735:WCP65736 WLQ65735:WML65736 WVM65735:WWH65736 E131271:Z131272 JA131271:JV131272 SW131271:TR131272 ACS131271:ADN131272 AMO131271:ANJ131272 AWK131271:AXF131272 BGG131271:BHB131272 BQC131271:BQX131272 BZY131271:CAT131272 CJU131271:CKP131272 CTQ131271:CUL131272 DDM131271:DEH131272 DNI131271:DOD131272 DXE131271:DXZ131272 EHA131271:EHV131272 EQW131271:ERR131272 FAS131271:FBN131272 FKO131271:FLJ131272 FUK131271:FVF131272 GEG131271:GFB131272 GOC131271:GOX131272 GXY131271:GYT131272 HHU131271:HIP131272 HRQ131271:HSL131272 IBM131271:ICH131272 ILI131271:IMD131272 IVE131271:IVZ131272 JFA131271:JFV131272 JOW131271:JPR131272 JYS131271:JZN131272 KIO131271:KJJ131272 KSK131271:KTF131272 LCG131271:LDB131272 LMC131271:LMX131272 LVY131271:LWT131272 MFU131271:MGP131272 MPQ131271:MQL131272 MZM131271:NAH131272 NJI131271:NKD131272 NTE131271:NTZ131272 ODA131271:ODV131272 OMW131271:ONR131272 OWS131271:OXN131272 PGO131271:PHJ131272 PQK131271:PRF131272 QAG131271:QBB131272 QKC131271:QKX131272 QTY131271:QUT131272 RDU131271:REP131272 RNQ131271:ROL131272 RXM131271:RYH131272 SHI131271:SID131272 SRE131271:SRZ131272 TBA131271:TBV131272 TKW131271:TLR131272 TUS131271:TVN131272 UEO131271:UFJ131272 UOK131271:UPF131272 UYG131271:UZB131272 VIC131271:VIX131272 VRY131271:VST131272 WBU131271:WCP131272 WLQ131271:WML131272 WVM131271:WWH131272 E196807:Z196808 JA196807:JV196808 SW196807:TR196808 ACS196807:ADN196808 AMO196807:ANJ196808 AWK196807:AXF196808 BGG196807:BHB196808 BQC196807:BQX196808 BZY196807:CAT196808 CJU196807:CKP196808 CTQ196807:CUL196808 DDM196807:DEH196808 DNI196807:DOD196808 DXE196807:DXZ196808 EHA196807:EHV196808 EQW196807:ERR196808 FAS196807:FBN196808 FKO196807:FLJ196808 FUK196807:FVF196808 GEG196807:GFB196808 GOC196807:GOX196808 GXY196807:GYT196808 HHU196807:HIP196808 HRQ196807:HSL196808 IBM196807:ICH196808 ILI196807:IMD196808 IVE196807:IVZ196808 JFA196807:JFV196808 JOW196807:JPR196808 JYS196807:JZN196808 KIO196807:KJJ196808 KSK196807:KTF196808 LCG196807:LDB196808 LMC196807:LMX196808 LVY196807:LWT196808 MFU196807:MGP196808 MPQ196807:MQL196808 MZM196807:NAH196808 NJI196807:NKD196808 NTE196807:NTZ196808 ODA196807:ODV196808 OMW196807:ONR196808 OWS196807:OXN196808 PGO196807:PHJ196808 PQK196807:PRF196808 QAG196807:QBB196808 QKC196807:QKX196808 QTY196807:QUT196808 RDU196807:REP196808 RNQ196807:ROL196808 RXM196807:RYH196808 SHI196807:SID196808 SRE196807:SRZ196808 TBA196807:TBV196808 TKW196807:TLR196808 TUS196807:TVN196808 UEO196807:UFJ196808 UOK196807:UPF196808 UYG196807:UZB196808 VIC196807:VIX196808 VRY196807:VST196808 WBU196807:WCP196808 WLQ196807:WML196808 WVM196807:WWH196808 E262343:Z262344 JA262343:JV262344 SW262343:TR262344 ACS262343:ADN262344 AMO262343:ANJ262344 AWK262343:AXF262344 BGG262343:BHB262344 BQC262343:BQX262344 BZY262343:CAT262344 CJU262343:CKP262344 CTQ262343:CUL262344 DDM262343:DEH262344 DNI262343:DOD262344 DXE262343:DXZ262344 EHA262343:EHV262344 EQW262343:ERR262344 FAS262343:FBN262344 FKO262343:FLJ262344 FUK262343:FVF262344 GEG262343:GFB262344 GOC262343:GOX262344 GXY262343:GYT262344 HHU262343:HIP262344 HRQ262343:HSL262344 IBM262343:ICH262344 ILI262343:IMD262344 IVE262343:IVZ262344 JFA262343:JFV262344 JOW262343:JPR262344 JYS262343:JZN262344 KIO262343:KJJ262344 KSK262343:KTF262344 LCG262343:LDB262344 LMC262343:LMX262344 LVY262343:LWT262344 MFU262343:MGP262344 MPQ262343:MQL262344 MZM262343:NAH262344 NJI262343:NKD262344 NTE262343:NTZ262344 ODA262343:ODV262344 OMW262343:ONR262344 OWS262343:OXN262344 PGO262343:PHJ262344 PQK262343:PRF262344 QAG262343:QBB262344 QKC262343:QKX262344 QTY262343:QUT262344 RDU262343:REP262344 RNQ262343:ROL262344 RXM262343:RYH262344 SHI262343:SID262344 SRE262343:SRZ262344 TBA262343:TBV262344 TKW262343:TLR262344 TUS262343:TVN262344 UEO262343:UFJ262344 UOK262343:UPF262344 UYG262343:UZB262344 VIC262343:VIX262344 VRY262343:VST262344 WBU262343:WCP262344 WLQ262343:WML262344 WVM262343:WWH262344 E327879:Z327880 JA327879:JV327880 SW327879:TR327880 ACS327879:ADN327880 AMO327879:ANJ327880 AWK327879:AXF327880 BGG327879:BHB327880 BQC327879:BQX327880 BZY327879:CAT327880 CJU327879:CKP327880 CTQ327879:CUL327880 DDM327879:DEH327880 DNI327879:DOD327880 DXE327879:DXZ327880 EHA327879:EHV327880 EQW327879:ERR327880 FAS327879:FBN327880 FKO327879:FLJ327880 FUK327879:FVF327880 GEG327879:GFB327880 GOC327879:GOX327880 GXY327879:GYT327880 HHU327879:HIP327880 HRQ327879:HSL327880 IBM327879:ICH327880 ILI327879:IMD327880 IVE327879:IVZ327880 JFA327879:JFV327880 JOW327879:JPR327880 JYS327879:JZN327880 KIO327879:KJJ327880 KSK327879:KTF327880 LCG327879:LDB327880 LMC327879:LMX327880 LVY327879:LWT327880 MFU327879:MGP327880 MPQ327879:MQL327880 MZM327879:NAH327880 NJI327879:NKD327880 NTE327879:NTZ327880 ODA327879:ODV327880 OMW327879:ONR327880 OWS327879:OXN327880 PGO327879:PHJ327880 PQK327879:PRF327880 QAG327879:QBB327880 QKC327879:QKX327880 QTY327879:QUT327880 RDU327879:REP327880 RNQ327879:ROL327880 RXM327879:RYH327880 SHI327879:SID327880 SRE327879:SRZ327880 TBA327879:TBV327880 TKW327879:TLR327880 TUS327879:TVN327880 UEO327879:UFJ327880 UOK327879:UPF327880 UYG327879:UZB327880 VIC327879:VIX327880 VRY327879:VST327880 WBU327879:WCP327880 WLQ327879:WML327880 WVM327879:WWH327880 E393415:Z393416 JA393415:JV393416 SW393415:TR393416 ACS393415:ADN393416 AMO393415:ANJ393416 AWK393415:AXF393416 BGG393415:BHB393416 BQC393415:BQX393416 BZY393415:CAT393416 CJU393415:CKP393416 CTQ393415:CUL393416 DDM393415:DEH393416 DNI393415:DOD393416 DXE393415:DXZ393416 EHA393415:EHV393416 EQW393415:ERR393416 FAS393415:FBN393416 FKO393415:FLJ393416 FUK393415:FVF393416 GEG393415:GFB393416 GOC393415:GOX393416 GXY393415:GYT393416 HHU393415:HIP393416 HRQ393415:HSL393416 IBM393415:ICH393416 ILI393415:IMD393416 IVE393415:IVZ393416 JFA393415:JFV393416 JOW393415:JPR393416 JYS393415:JZN393416 KIO393415:KJJ393416 KSK393415:KTF393416 LCG393415:LDB393416 LMC393415:LMX393416 LVY393415:LWT393416 MFU393415:MGP393416 MPQ393415:MQL393416 MZM393415:NAH393416 NJI393415:NKD393416 NTE393415:NTZ393416 ODA393415:ODV393416 OMW393415:ONR393416 OWS393415:OXN393416 PGO393415:PHJ393416 PQK393415:PRF393416 QAG393415:QBB393416 QKC393415:QKX393416 QTY393415:QUT393416 RDU393415:REP393416 RNQ393415:ROL393416 RXM393415:RYH393416 SHI393415:SID393416 SRE393415:SRZ393416 TBA393415:TBV393416 TKW393415:TLR393416 TUS393415:TVN393416 UEO393415:UFJ393416 UOK393415:UPF393416 UYG393415:UZB393416 VIC393415:VIX393416 VRY393415:VST393416 WBU393415:WCP393416 WLQ393415:WML393416 WVM393415:WWH393416 E458951:Z458952 JA458951:JV458952 SW458951:TR458952 ACS458951:ADN458952 AMO458951:ANJ458952 AWK458951:AXF458952 BGG458951:BHB458952 BQC458951:BQX458952 BZY458951:CAT458952 CJU458951:CKP458952 CTQ458951:CUL458952 DDM458951:DEH458952 DNI458951:DOD458952 DXE458951:DXZ458952 EHA458951:EHV458952 EQW458951:ERR458952 FAS458951:FBN458952 FKO458951:FLJ458952 FUK458951:FVF458952 GEG458951:GFB458952 GOC458951:GOX458952 GXY458951:GYT458952 HHU458951:HIP458952 HRQ458951:HSL458952 IBM458951:ICH458952 ILI458951:IMD458952 IVE458951:IVZ458952 JFA458951:JFV458952 JOW458951:JPR458952 JYS458951:JZN458952 KIO458951:KJJ458952 KSK458951:KTF458952 LCG458951:LDB458952 LMC458951:LMX458952 LVY458951:LWT458952 MFU458951:MGP458952 MPQ458951:MQL458952 MZM458951:NAH458952 NJI458951:NKD458952 NTE458951:NTZ458952 ODA458951:ODV458952 OMW458951:ONR458952 OWS458951:OXN458952 PGO458951:PHJ458952 PQK458951:PRF458952 QAG458951:QBB458952 QKC458951:QKX458952 QTY458951:QUT458952 RDU458951:REP458952 RNQ458951:ROL458952 RXM458951:RYH458952 SHI458951:SID458952 SRE458951:SRZ458952 TBA458951:TBV458952 TKW458951:TLR458952 TUS458951:TVN458952 UEO458951:UFJ458952 UOK458951:UPF458952 UYG458951:UZB458952 VIC458951:VIX458952 VRY458951:VST458952 WBU458951:WCP458952 WLQ458951:WML458952 WVM458951:WWH458952 E524487:Z524488 JA524487:JV524488 SW524487:TR524488 ACS524487:ADN524488 AMO524487:ANJ524488 AWK524487:AXF524488 BGG524487:BHB524488 BQC524487:BQX524488 BZY524487:CAT524488 CJU524487:CKP524488 CTQ524487:CUL524488 DDM524487:DEH524488 DNI524487:DOD524488 DXE524487:DXZ524488 EHA524487:EHV524488 EQW524487:ERR524488 FAS524487:FBN524488 FKO524487:FLJ524488 FUK524487:FVF524488 GEG524487:GFB524488 GOC524487:GOX524488 GXY524487:GYT524488 HHU524487:HIP524488 HRQ524487:HSL524488 IBM524487:ICH524488 ILI524487:IMD524488 IVE524487:IVZ524488 JFA524487:JFV524488 JOW524487:JPR524488 JYS524487:JZN524488 KIO524487:KJJ524488 KSK524487:KTF524488 LCG524487:LDB524488 LMC524487:LMX524488 LVY524487:LWT524488 MFU524487:MGP524488 MPQ524487:MQL524488 MZM524487:NAH524488 NJI524487:NKD524488 NTE524487:NTZ524488 ODA524487:ODV524488 OMW524487:ONR524488 OWS524487:OXN524488 PGO524487:PHJ524488 PQK524487:PRF524488 QAG524487:QBB524488 QKC524487:QKX524488 QTY524487:QUT524488 RDU524487:REP524488 RNQ524487:ROL524488 RXM524487:RYH524488 SHI524487:SID524488 SRE524487:SRZ524488 TBA524487:TBV524488 TKW524487:TLR524488 TUS524487:TVN524488 UEO524487:UFJ524488 UOK524487:UPF524488 UYG524487:UZB524488 VIC524487:VIX524488 VRY524487:VST524488 WBU524487:WCP524488 WLQ524487:WML524488 WVM524487:WWH524488 E590023:Z590024 JA590023:JV590024 SW590023:TR590024 ACS590023:ADN590024 AMO590023:ANJ590024 AWK590023:AXF590024 BGG590023:BHB590024 BQC590023:BQX590024 BZY590023:CAT590024 CJU590023:CKP590024 CTQ590023:CUL590024 DDM590023:DEH590024 DNI590023:DOD590024 DXE590023:DXZ590024 EHA590023:EHV590024 EQW590023:ERR590024 FAS590023:FBN590024 FKO590023:FLJ590024 FUK590023:FVF590024 GEG590023:GFB590024 GOC590023:GOX590024 GXY590023:GYT590024 HHU590023:HIP590024 HRQ590023:HSL590024 IBM590023:ICH590024 ILI590023:IMD590024 IVE590023:IVZ590024 JFA590023:JFV590024 JOW590023:JPR590024 JYS590023:JZN590024 KIO590023:KJJ590024 KSK590023:KTF590024 LCG590023:LDB590024 LMC590023:LMX590024 LVY590023:LWT590024 MFU590023:MGP590024 MPQ590023:MQL590024 MZM590023:NAH590024 NJI590023:NKD590024 NTE590023:NTZ590024 ODA590023:ODV590024 OMW590023:ONR590024 OWS590023:OXN590024 PGO590023:PHJ590024 PQK590023:PRF590024 QAG590023:QBB590024 QKC590023:QKX590024 QTY590023:QUT590024 RDU590023:REP590024 RNQ590023:ROL590024 RXM590023:RYH590024 SHI590023:SID590024 SRE590023:SRZ590024 TBA590023:TBV590024 TKW590023:TLR590024 TUS590023:TVN590024 UEO590023:UFJ590024 UOK590023:UPF590024 UYG590023:UZB590024 VIC590023:VIX590024 VRY590023:VST590024 WBU590023:WCP590024 WLQ590023:WML590024 WVM590023:WWH590024 E655559:Z655560 JA655559:JV655560 SW655559:TR655560 ACS655559:ADN655560 AMO655559:ANJ655560 AWK655559:AXF655560 BGG655559:BHB655560 BQC655559:BQX655560 BZY655559:CAT655560 CJU655559:CKP655560 CTQ655559:CUL655560 DDM655559:DEH655560 DNI655559:DOD655560 DXE655559:DXZ655560 EHA655559:EHV655560 EQW655559:ERR655560 FAS655559:FBN655560 FKO655559:FLJ655560 FUK655559:FVF655560 GEG655559:GFB655560 GOC655559:GOX655560 GXY655559:GYT655560 HHU655559:HIP655560 HRQ655559:HSL655560 IBM655559:ICH655560 ILI655559:IMD655560 IVE655559:IVZ655560 JFA655559:JFV655560 JOW655559:JPR655560 JYS655559:JZN655560 KIO655559:KJJ655560 KSK655559:KTF655560 LCG655559:LDB655560 LMC655559:LMX655560 LVY655559:LWT655560 MFU655559:MGP655560 MPQ655559:MQL655560 MZM655559:NAH655560 NJI655559:NKD655560 NTE655559:NTZ655560 ODA655559:ODV655560 OMW655559:ONR655560 OWS655559:OXN655560 PGO655559:PHJ655560 PQK655559:PRF655560 QAG655559:QBB655560 QKC655559:QKX655560 QTY655559:QUT655560 RDU655559:REP655560 RNQ655559:ROL655560 RXM655559:RYH655560 SHI655559:SID655560 SRE655559:SRZ655560 TBA655559:TBV655560 TKW655559:TLR655560 TUS655559:TVN655560 UEO655559:UFJ655560 UOK655559:UPF655560 UYG655559:UZB655560 VIC655559:VIX655560 VRY655559:VST655560 WBU655559:WCP655560 WLQ655559:WML655560 WVM655559:WWH655560 E721095:Z721096 JA721095:JV721096 SW721095:TR721096 ACS721095:ADN721096 AMO721095:ANJ721096 AWK721095:AXF721096 BGG721095:BHB721096 BQC721095:BQX721096 BZY721095:CAT721096 CJU721095:CKP721096 CTQ721095:CUL721096 DDM721095:DEH721096 DNI721095:DOD721096 DXE721095:DXZ721096 EHA721095:EHV721096 EQW721095:ERR721096 FAS721095:FBN721096 FKO721095:FLJ721096 FUK721095:FVF721096 GEG721095:GFB721096 GOC721095:GOX721096 GXY721095:GYT721096 HHU721095:HIP721096 HRQ721095:HSL721096 IBM721095:ICH721096 ILI721095:IMD721096 IVE721095:IVZ721096 JFA721095:JFV721096 JOW721095:JPR721096 JYS721095:JZN721096 KIO721095:KJJ721096 KSK721095:KTF721096 LCG721095:LDB721096 LMC721095:LMX721096 LVY721095:LWT721096 MFU721095:MGP721096 MPQ721095:MQL721096 MZM721095:NAH721096 NJI721095:NKD721096 NTE721095:NTZ721096 ODA721095:ODV721096 OMW721095:ONR721096 OWS721095:OXN721096 PGO721095:PHJ721096 PQK721095:PRF721096 QAG721095:QBB721096 QKC721095:QKX721096 QTY721095:QUT721096 RDU721095:REP721096 RNQ721095:ROL721096 RXM721095:RYH721096 SHI721095:SID721096 SRE721095:SRZ721096 TBA721095:TBV721096 TKW721095:TLR721096 TUS721095:TVN721096 UEO721095:UFJ721096 UOK721095:UPF721096 UYG721095:UZB721096 VIC721095:VIX721096 VRY721095:VST721096 WBU721095:WCP721096 WLQ721095:WML721096 WVM721095:WWH721096 E786631:Z786632 JA786631:JV786632 SW786631:TR786632 ACS786631:ADN786632 AMO786631:ANJ786632 AWK786631:AXF786632 BGG786631:BHB786632 BQC786631:BQX786632 BZY786631:CAT786632 CJU786631:CKP786632 CTQ786631:CUL786632 DDM786631:DEH786632 DNI786631:DOD786632 DXE786631:DXZ786632 EHA786631:EHV786632 EQW786631:ERR786632 FAS786631:FBN786632 FKO786631:FLJ786632 FUK786631:FVF786632 GEG786631:GFB786632 GOC786631:GOX786632 GXY786631:GYT786632 HHU786631:HIP786632 HRQ786631:HSL786632 IBM786631:ICH786632 ILI786631:IMD786632 IVE786631:IVZ786632 JFA786631:JFV786632 JOW786631:JPR786632 JYS786631:JZN786632 KIO786631:KJJ786632 KSK786631:KTF786632 LCG786631:LDB786632 LMC786631:LMX786632 LVY786631:LWT786632 MFU786631:MGP786632 MPQ786631:MQL786632 MZM786631:NAH786632 NJI786631:NKD786632 NTE786631:NTZ786632 ODA786631:ODV786632 OMW786631:ONR786632 OWS786631:OXN786632 PGO786631:PHJ786632 PQK786631:PRF786632 QAG786631:QBB786632 QKC786631:QKX786632 QTY786631:QUT786632 RDU786631:REP786632 RNQ786631:ROL786632 RXM786631:RYH786632 SHI786631:SID786632 SRE786631:SRZ786632 TBA786631:TBV786632 TKW786631:TLR786632 TUS786631:TVN786632 UEO786631:UFJ786632 UOK786631:UPF786632 UYG786631:UZB786632 VIC786631:VIX786632 VRY786631:VST786632 WBU786631:WCP786632 WLQ786631:WML786632 WVM786631:WWH786632 E852167:Z852168 JA852167:JV852168 SW852167:TR852168 ACS852167:ADN852168 AMO852167:ANJ852168 AWK852167:AXF852168 BGG852167:BHB852168 BQC852167:BQX852168 BZY852167:CAT852168 CJU852167:CKP852168 CTQ852167:CUL852168 DDM852167:DEH852168 DNI852167:DOD852168 DXE852167:DXZ852168 EHA852167:EHV852168 EQW852167:ERR852168 FAS852167:FBN852168 FKO852167:FLJ852168 FUK852167:FVF852168 GEG852167:GFB852168 GOC852167:GOX852168 GXY852167:GYT852168 HHU852167:HIP852168 HRQ852167:HSL852168 IBM852167:ICH852168 ILI852167:IMD852168 IVE852167:IVZ852168 JFA852167:JFV852168 JOW852167:JPR852168 JYS852167:JZN852168 KIO852167:KJJ852168 KSK852167:KTF852168 LCG852167:LDB852168 LMC852167:LMX852168 LVY852167:LWT852168 MFU852167:MGP852168 MPQ852167:MQL852168 MZM852167:NAH852168 NJI852167:NKD852168 NTE852167:NTZ852168 ODA852167:ODV852168 OMW852167:ONR852168 OWS852167:OXN852168 PGO852167:PHJ852168 PQK852167:PRF852168 QAG852167:QBB852168 QKC852167:QKX852168 QTY852167:QUT852168 RDU852167:REP852168 RNQ852167:ROL852168 RXM852167:RYH852168 SHI852167:SID852168 SRE852167:SRZ852168 TBA852167:TBV852168 TKW852167:TLR852168 TUS852167:TVN852168 UEO852167:UFJ852168 UOK852167:UPF852168 UYG852167:UZB852168 VIC852167:VIX852168 VRY852167:VST852168 WBU852167:WCP852168 WLQ852167:WML852168 WVM852167:WWH852168 E917703:Z917704 JA917703:JV917704 SW917703:TR917704 ACS917703:ADN917704 AMO917703:ANJ917704 AWK917703:AXF917704 BGG917703:BHB917704 BQC917703:BQX917704 BZY917703:CAT917704 CJU917703:CKP917704 CTQ917703:CUL917704 DDM917703:DEH917704 DNI917703:DOD917704 DXE917703:DXZ917704 EHA917703:EHV917704 EQW917703:ERR917704 FAS917703:FBN917704 FKO917703:FLJ917704 FUK917703:FVF917704 GEG917703:GFB917704 GOC917703:GOX917704 GXY917703:GYT917704 HHU917703:HIP917704 HRQ917703:HSL917704 IBM917703:ICH917704 ILI917703:IMD917704 IVE917703:IVZ917704 JFA917703:JFV917704 JOW917703:JPR917704 JYS917703:JZN917704 KIO917703:KJJ917704 KSK917703:KTF917704 LCG917703:LDB917704 LMC917703:LMX917704 LVY917703:LWT917704 MFU917703:MGP917704 MPQ917703:MQL917704 MZM917703:NAH917704 NJI917703:NKD917704 NTE917703:NTZ917704 ODA917703:ODV917704 OMW917703:ONR917704 OWS917703:OXN917704 PGO917703:PHJ917704 PQK917703:PRF917704 QAG917703:QBB917704 QKC917703:QKX917704 QTY917703:QUT917704 RDU917703:REP917704 RNQ917703:ROL917704 RXM917703:RYH917704 SHI917703:SID917704 SRE917703:SRZ917704 TBA917703:TBV917704 TKW917703:TLR917704 TUS917703:TVN917704 UEO917703:UFJ917704 UOK917703:UPF917704 UYG917703:UZB917704 VIC917703:VIX917704 VRY917703:VST917704 WBU917703:WCP917704 WLQ917703:WML917704 WVM917703:WWH917704 E983239:Z983240 JA983239:JV983240 SW983239:TR983240 ACS983239:ADN983240 AMO983239:ANJ983240 AWK983239:AXF983240 BGG983239:BHB983240 BQC983239:BQX983240 BZY983239:CAT983240 CJU983239:CKP983240 CTQ983239:CUL983240 DDM983239:DEH983240 DNI983239:DOD983240 DXE983239:DXZ983240 EHA983239:EHV983240 EQW983239:ERR983240 FAS983239:FBN983240 FKO983239:FLJ983240 FUK983239:FVF983240 GEG983239:GFB983240 GOC983239:GOX983240 GXY983239:GYT983240 HHU983239:HIP983240 HRQ983239:HSL983240 IBM983239:ICH983240 ILI983239:IMD983240 IVE983239:IVZ983240 JFA983239:JFV983240 JOW983239:JPR983240 JYS983239:JZN983240 KIO983239:KJJ983240 KSK983239:KTF983240 LCG983239:LDB983240 LMC983239:LMX983240 LVY983239:LWT983240 MFU983239:MGP983240 MPQ983239:MQL983240 MZM983239:NAH983240 NJI983239:NKD983240 NTE983239:NTZ983240 ODA983239:ODV983240 OMW983239:ONR983240 OWS983239:OXN983240 PGO983239:PHJ983240 PQK983239:PRF983240 QAG983239:QBB983240 QKC983239:QKX983240 QTY983239:QUT983240 RDU983239:REP983240 RNQ983239:ROL983240 RXM983239:RYH983240 SHI983239:SID983240 SRE983239:SRZ983240 TBA983239:TBV983240 TKW983239:TLR983240 TUS983239:TVN983240 UEO983239:UFJ983240 UOK983239:UPF983240 UYG983239:UZB983240 VIC983239:VIX983240 VRY983239:VST983240 WBU983239:WCP983240 WLQ983239:WML983240 WVM983239:WWH983240 E123:Z124 JA123:JV124 SW123:TR124 ACS123:ADN124 AMO123:ANJ124 AWK123:AXF124 BGG123:BHB124 BQC123:BQX124 BZY123:CAT124 CJU123:CKP124 CTQ123:CUL124 DDM123:DEH124 DNI123:DOD124 DXE123:DXZ124 EHA123:EHV124 EQW123:ERR124 FAS123:FBN124 FKO123:FLJ124 FUK123:FVF124 GEG123:GFB124 GOC123:GOX124 GXY123:GYT124 HHU123:HIP124 HRQ123:HSL124 IBM123:ICH124 ILI123:IMD124 IVE123:IVZ124 JFA123:JFV124 JOW123:JPR124 JYS123:JZN124 KIO123:KJJ124 KSK123:KTF124 LCG123:LDB124 LMC123:LMX124 LVY123:LWT124 MFU123:MGP124 MPQ123:MQL124 MZM123:NAH124 NJI123:NKD124 NTE123:NTZ124 ODA123:ODV124 OMW123:ONR124 OWS123:OXN124 PGO123:PHJ124 PQK123:PRF124 QAG123:QBB124 QKC123:QKX124 QTY123:QUT124 RDU123:REP124 RNQ123:ROL124 RXM123:RYH124 SHI123:SID124 SRE123:SRZ124 TBA123:TBV124 TKW123:TLR124 TUS123:TVN124 UEO123:UFJ124 UOK123:UPF124 UYG123:UZB124 VIC123:VIX124 VRY123:VST124 WBU123:WCP124 WLQ123:WML124 WVM123:WWH124 E65732:Z65733 JA65732:JV65733 SW65732:TR65733 ACS65732:ADN65733 AMO65732:ANJ65733 AWK65732:AXF65733 BGG65732:BHB65733 BQC65732:BQX65733 BZY65732:CAT65733 CJU65732:CKP65733 CTQ65732:CUL65733 DDM65732:DEH65733 DNI65732:DOD65733 DXE65732:DXZ65733 EHA65732:EHV65733 EQW65732:ERR65733 FAS65732:FBN65733 FKO65732:FLJ65733 FUK65732:FVF65733 GEG65732:GFB65733 GOC65732:GOX65733 GXY65732:GYT65733 HHU65732:HIP65733 HRQ65732:HSL65733 IBM65732:ICH65733 ILI65732:IMD65733 IVE65732:IVZ65733 JFA65732:JFV65733 JOW65732:JPR65733 JYS65732:JZN65733 KIO65732:KJJ65733 KSK65732:KTF65733 LCG65732:LDB65733 LMC65732:LMX65733 LVY65732:LWT65733 MFU65732:MGP65733 MPQ65732:MQL65733 MZM65732:NAH65733 NJI65732:NKD65733 NTE65732:NTZ65733 ODA65732:ODV65733 OMW65732:ONR65733 OWS65732:OXN65733 PGO65732:PHJ65733 PQK65732:PRF65733 QAG65732:QBB65733 QKC65732:QKX65733 QTY65732:QUT65733 RDU65732:REP65733 RNQ65732:ROL65733 RXM65732:RYH65733 SHI65732:SID65733 SRE65732:SRZ65733 TBA65732:TBV65733 TKW65732:TLR65733 TUS65732:TVN65733 UEO65732:UFJ65733 UOK65732:UPF65733 UYG65732:UZB65733 VIC65732:VIX65733 VRY65732:VST65733 WBU65732:WCP65733 WLQ65732:WML65733 WVM65732:WWH65733 E131268:Z131269 JA131268:JV131269 SW131268:TR131269 ACS131268:ADN131269 AMO131268:ANJ131269 AWK131268:AXF131269 BGG131268:BHB131269 BQC131268:BQX131269 BZY131268:CAT131269 CJU131268:CKP131269 CTQ131268:CUL131269 DDM131268:DEH131269 DNI131268:DOD131269 DXE131268:DXZ131269 EHA131268:EHV131269 EQW131268:ERR131269 FAS131268:FBN131269 FKO131268:FLJ131269 FUK131268:FVF131269 GEG131268:GFB131269 GOC131268:GOX131269 GXY131268:GYT131269 HHU131268:HIP131269 HRQ131268:HSL131269 IBM131268:ICH131269 ILI131268:IMD131269 IVE131268:IVZ131269 JFA131268:JFV131269 JOW131268:JPR131269 JYS131268:JZN131269 KIO131268:KJJ131269 KSK131268:KTF131269 LCG131268:LDB131269 LMC131268:LMX131269 LVY131268:LWT131269 MFU131268:MGP131269 MPQ131268:MQL131269 MZM131268:NAH131269 NJI131268:NKD131269 NTE131268:NTZ131269 ODA131268:ODV131269 OMW131268:ONR131269 OWS131268:OXN131269 PGO131268:PHJ131269 PQK131268:PRF131269 QAG131268:QBB131269 QKC131268:QKX131269 QTY131268:QUT131269 RDU131268:REP131269 RNQ131268:ROL131269 RXM131268:RYH131269 SHI131268:SID131269 SRE131268:SRZ131269 TBA131268:TBV131269 TKW131268:TLR131269 TUS131268:TVN131269 UEO131268:UFJ131269 UOK131268:UPF131269 UYG131268:UZB131269 VIC131268:VIX131269 VRY131268:VST131269 WBU131268:WCP131269 WLQ131268:WML131269 WVM131268:WWH131269 E196804:Z196805 JA196804:JV196805 SW196804:TR196805 ACS196804:ADN196805 AMO196804:ANJ196805 AWK196804:AXF196805 BGG196804:BHB196805 BQC196804:BQX196805 BZY196804:CAT196805 CJU196804:CKP196805 CTQ196804:CUL196805 DDM196804:DEH196805 DNI196804:DOD196805 DXE196804:DXZ196805 EHA196804:EHV196805 EQW196804:ERR196805 FAS196804:FBN196805 FKO196804:FLJ196805 FUK196804:FVF196805 GEG196804:GFB196805 GOC196804:GOX196805 GXY196804:GYT196805 HHU196804:HIP196805 HRQ196804:HSL196805 IBM196804:ICH196805 ILI196804:IMD196805 IVE196804:IVZ196805 JFA196804:JFV196805 JOW196804:JPR196805 JYS196804:JZN196805 KIO196804:KJJ196805 KSK196804:KTF196805 LCG196804:LDB196805 LMC196804:LMX196805 LVY196804:LWT196805 MFU196804:MGP196805 MPQ196804:MQL196805 MZM196804:NAH196805 NJI196804:NKD196805 NTE196804:NTZ196805 ODA196804:ODV196805 OMW196804:ONR196805 OWS196804:OXN196805 PGO196804:PHJ196805 PQK196804:PRF196805 QAG196804:QBB196805 QKC196804:QKX196805 QTY196804:QUT196805 RDU196804:REP196805 RNQ196804:ROL196805 RXM196804:RYH196805 SHI196804:SID196805 SRE196804:SRZ196805 TBA196804:TBV196805 TKW196804:TLR196805 TUS196804:TVN196805 UEO196804:UFJ196805 UOK196804:UPF196805 UYG196804:UZB196805 VIC196804:VIX196805 VRY196804:VST196805 WBU196804:WCP196805 WLQ196804:WML196805 WVM196804:WWH196805 E262340:Z262341 JA262340:JV262341 SW262340:TR262341 ACS262340:ADN262341 AMO262340:ANJ262341 AWK262340:AXF262341 BGG262340:BHB262341 BQC262340:BQX262341 BZY262340:CAT262341 CJU262340:CKP262341 CTQ262340:CUL262341 DDM262340:DEH262341 DNI262340:DOD262341 DXE262340:DXZ262341 EHA262340:EHV262341 EQW262340:ERR262341 FAS262340:FBN262341 FKO262340:FLJ262341 FUK262340:FVF262341 GEG262340:GFB262341 GOC262340:GOX262341 GXY262340:GYT262341 HHU262340:HIP262341 HRQ262340:HSL262341 IBM262340:ICH262341 ILI262340:IMD262341 IVE262340:IVZ262341 JFA262340:JFV262341 JOW262340:JPR262341 JYS262340:JZN262341 KIO262340:KJJ262341 KSK262340:KTF262341 LCG262340:LDB262341 LMC262340:LMX262341 LVY262340:LWT262341 MFU262340:MGP262341 MPQ262340:MQL262341 MZM262340:NAH262341 NJI262340:NKD262341 NTE262340:NTZ262341 ODA262340:ODV262341 OMW262340:ONR262341 OWS262340:OXN262341 PGO262340:PHJ262341 PQK262340:PRF262341 QAG262340:QBB262341 QKC262340:QKX262341 QTY262340:QUT262341 RDU262340:REP262341 RNQ262340:ROL262341 RXM262340:RYH262341 SHI262340:SID262341 SRE262340:SRZ262341 TBA262340:TBV262341 TKW262340:TLR262341 TUS262340:TVN262341 UEO262340:UFJ262341 UOK262340:UPF262341 UYG262340:UZB262341 VIC262340:VIX262341 VRY262340:VST262341 WBU262340:WCP262341 WLQ262340:WML262341 WVM262340:WWH262341 E327876:Z327877 JA327876:JV327877 SW327876:TR327877 ACS327876:ADN327877 AMO327876:ANJ327877 AWK327876:AXF327877 BGG327876:BHB327877 BQC327876:BQX327877 BZY327876:CAT327877 CJU327876:CKP327877 CTQ327876:CUL327877 DDM327876:DEH327877 DNI327876:DOD327877 DXE327876:DXZ327877 EHA327876:EHV327877 EQW327876:ERR327877 FAS327876:FBN327877 FKO327876:FLJ327877 FUK327876:FVF327877 GEG327876:GFB327877 GOC327876:GOX327877 GXY327876:GYT327877 HHU327876:HIP327877 HRQ327876:HSL327877 IBM327876:ICH327877 ILI327876:IMD327877 IVE327876:IVZ327877 JFA327876:JFV327877 JOW327876:JPR327877 JYS327876:JZN327877 KIO327876:KJJ327877 KSK327876:KTF327877 LCG327876:LDB327877 LMC327876:LMX327877 LVY327876:LWT327877 MFU327876:MGP327877 MPQ327876:MQL327877 MZM327876:NAH327877 NJI327876:NKD327877 NTE327876:NTZ327877 ODA327876:ODV327877 OMW327876:ONR327877 OWS327876:OXN327877 PGO327876:PHJ327877 PQK327876:PRF327877 QAG327876:QBB327877 QKC327876:QKX327877 QTY327876:QUT327877 RDU327876:REP327877 RNQ327876:ROL327877 RXM327876:RYH327877 SHI327876:SID327877 SRE327876:SRZ327877 TBA327876:TBV327877 TKW327876:TLR327877 TUS327876:TVN327877 UEO327876:UFJ327877 UOK327876:UPF327877 UYG327876:UZB327877 VIC327876:VIX327877 VRY327876:VST327877 WBU327876:WCP327877 WLQ327876:WML327877 WVM327876:WWH327877 E393412:Z393413 JA393412:JV393413 SW393412:TR393413 ACS393412:ADN393413 AMO393412:ANJ393413 AWK393412:AXF393413 BGG393412:BHB393413 BQC393412:BQX393413 BZY393412:CAT393413 CJU393412:CKP393413 CTQ393412:CUL393413 DDM393412:DEH393413 DNI393412:DOD393413 DXE393412:DXZ393413 EHA393412:EHV393413 EQW393412:ERR393413 FAS393412:FBN393413 FKO393412:FLJ393413 FUK393412:FVF393413 GEG393412:GFB393413 GOC393412:GOX393413 GXY393412:GYT393413 HHU393412:HIP393413 HRQ393412:HSL393413 IBM393412:ICH393413 ILI393412:IMD393413 IVE393412:IVZ393413 JFA393412:JFV393413 JOW393412:JPR393413 JYS393412:JZN393413 KIO393412:KJJ393413 KSK393412:KTF393413 LCG393412:LDB393413 LMC393412:LMX393413 LVY393412:LWT393413 MFU393412:MGP393413 MPQ393412:MQL393413 MZM393412:NAH393413 NJI393412:NKD393413 NTE393412:NTZ393413 ODA393412:ODV393413 OMW393412:ONR393413 OWS393412:OXN393413 PGO393412:PHJ393413 PQK393412:PRF393413 QAG393412:QBB393413 QKC393412:QKX393413 QTY393412:QUT393413 RDU393412:REP393413 RNQ393412:ROL393413 RXM393412:RYH393413 SHI393412:SID393413 SRE393412:SRZ393413 TBA393412:TBV393413 TKW393412:TLR393413 TUS393412:TVN393413 UEO393412:UFJ393413 UOK393412:UPF393413 UYG393412:UZB393413 VIC393412:VIX393413 VRY393412:VST393413 WBU393412:WCP393413 WLQ393412:WML393413 WVM393412:WWH393413 E458948:Z458949 JA458948:JV458949 SW458948:TR458949 ACS458948:ADN458949 AMO458948:ANJ458949 AWK458948:AXF458949 BGG458948:BHB458949 BQC458948:BQX458949 BZY458948:CAT458949 CJU458948:CKP458949 CTQ458948:CUL458949 DDM458948:DEH458949 DNI458948:DOD458949 DXE458948:DXZ458949 EHA458948:EHV458949 EQW458948:ERR458949 FAS458948:FBN458949 FKO458948:FLJ458949 FUK458948:FVF458949 GEG458948:GFB458949 GOC458948:GOX458949 GXY458948:GYT458949 HHU458948:HIP458949 HRQ458948:HSL458949 IBM458948:ICH458949 ILI458948:IMD458949 IVE458948:IVZ458949 JFA458948:JFV458949 JOW458948:JPR458949 JYS458948:JZN458949 KIO458948:KJJ458949 KSK458948:KTF458949 LCG458948:LDB458949 LMC458948:LMX458949 LVY458948:LWT458949 MFU458948:MGP458949 MPQ458948:MQL458949 MZM458948:NAH458949 NJI458948:NKD458949 NTE458948:NTZ458949 ODA458948:ODV458949 OMW458948:ONR458949 OWS458948:OXN458949 PGO458948:PHJ458949 PQK458948:PRF458949 QAG458948:QBB458949 QKC458948:QKX458949 QTY458948:QUT458949 RDU458948:REP458949 RNQ458948:ROL458949 RXM458948:RYH458949 SHI458948:SID458949 SRE458948:SRZ458949 TBA458948:TBV458949 TKW458948:TLR458949 TUS458948:TVN458949 UEO458948:UFJ458949 UOK458948:UPF458949 UYG458948:UZB458949 VIC458948:VIX458949 VRY458948:VST458949 WBU458948:WCP458949 WLQ458948:WML458949 WVM458948:WWH458949 E524484:Z524485 JA524484:JV524485 SW524484:TR524485 ACS524484:ADN524485 AMO524484:ANJ524485 AWK524484:AXF524485 BGG524484:BHB524485 BQC524484:BQX524485 BZY524484:CAT524485 CJU524484:CKP524485 CTQ524484:CUL524485 DDM524484:DEH524485 DNI524484:DOD524485 DXE524484:DXZ524485 EHA524484:EHV524485 EQW524484:ERR524485 FAS524484:FBN524485 FKO524484:FLJ524485 FUK524484:FVF524485 GEG524484:GFB524485 GOC524484:GOX524485 GXY524484:GYT524485 HHU524484:HIP524485 HRQ524484:HSL524485 IBM524484:ICH524485 ILI524484:IMD524485 IVE524484:IVZ524485 JFA524484:JFV524485 JOW524484:JPR524485 JYS524484:JZN524485 KIO524484:KJJ524485 KSK524484:KTF524485 LCG524484:LDB524485 LMC524484:LMX524485 LVY524484:LWT524485 MFU524484:MGP524485 MPQ524484:MQL524485 MZM524484:NAH524485 NJI524484:NKD524485 NTE524484:NTZ524485 ODA524484:ODV524485 OMW524484:ONR524485 OWS524484:OXN524485 PGO524484:PHJ524485 PQK524484:PRF524485 QAG524484:QBB524485 QKC524484:QKX524485 QTY524484:QUT524485 RDU524484:REP524485 RNQ524484:ROL524485 RXM524484:RYH524485 SHI524484:SID524485 SRE524484:SRZ524485 TBA524484:TBV524485 TKW524484:TLR524485 TUS524484:TVN524485 UEO524484:UFJ524485 UOK524484:UPF524485 UYG524484:UZB524485 VIC524484:VIX524485 VRY524484:VST524485 WBU524484:WCP524485 WLQ524484:WML524485 WVM524484:WWH524485 E590020:Z590021 JA590020:JV590021 SW590020:TR590021 ACS590020:ADN590021 AMO590020:ANJ590021 AWK590020:AXF590021 BGG590020:BHB590021 BQC590020:BQX590021 BZY590020:CAT590021 CJU590020:CKP590021 CTQ590020:CUL590021 DDM590020:DEH590021 DNI590020:DOD590021 DXE590020:DXZ590021 EHA590020:EHV590021 EQW590020:ERR590021 FAS590020:FBN590021 FKO590020:FLJ590021 FUK590020:FVF590021 GEG590020:GFB590021 GOC590020:GOX590021 GXY590020:GYT590021 HHU590020:HIP590021 HRQ590020:HSL590021 IBM590020:ICH590021 ILI590020:IMD590021 IVE590020:IVZ590021 JFA590020:JFV590021 JOW590020:JPR590021 JYS590020:JZN590021 KIO590020:KJJ590021 KSK590020:KTF590021 LCG590020:LDB590021 LMC590020:LMX590021 LVY590020:LWT590021 MFU590020:MGP590021 MPQ590020:MQL590021 MZM590020:NAH590021 NJI590020:NKD590021 NTE590020:NTZ590021 ODA590020:ODV590021 OMW590020:ONR590021 OWS590020:OXN590021 PGO590020:PHJ590021 PQK590020:PRF590021 QAG590020:QBB590021 QKC590020:QKX590021 QTY590020:QUT590021 RDU590020:REP590021 RNQ590020:ROL590021 RXM590020:RYH590021 SHI590020:SID590021 SRE590020:SRZ590021 TBA590020:TBV590021 TKW590020:TLR590021 TUS590020:TVN590021 UEO590020:UFJ590021 UOK590020:UPF590021 UYG590020:UZB590021 VIC590020:VIX590021 VRY590020:VST590021 WBU590020:WCP590021 WLQ590020:WML590021 WVM590020:WWH590021 E655556:Z655557 JA655556:JV655557 SW655556:TR655557 ACS655556:ADN655557 AMO655556:ANJ655557 AWK655556:AXF655557 BGG655556:BHB655557 BQC655556:BQX655557 BZY655556:CAT655557 CJU655556:CKP655557 CTQ655556:CUL655557 DDM655556:DEH655557 DNI655556:DOD655557 DXE655556:DXZ655557 EHA655556:EHV655557 EQW655556:ERR655557 FAS655556:FBN655557 FKO655556:FLJ655557 FUK655556:FVF655557 GEG655556:GFB655557 GOC655556:GOX655557 GXY655556:GYT655557 HHU655556:HIP655557 HRQ655556:HSL655557 IBM655556:ICH655557 ILI655556:IMD655557 IVE655556:IVZ655557 JFA655556:JFV655557 JOW655556:JPR655557 JYS655556:JZN655557 KIO655556:KJJ655557 KSK655556:KTF655557 LCG655556:LDB655557 LMC655556:LMX655557 LVY655556:LWT655557 MFU655556:MGP655557 MPQ655556:MQL655557 MZM655556:NAH655557 NJI655556:NKD655557 NTE655556:NTZ655557 ODA655556:ODV655557 OMW655556:ONR655557 OWS655556:OXN655557 PGO655556:PHJ655557 PQK655556:PRF655557 QAG655556:QBB655557 QKC655556:QKX655557 QTY655556:QUT655557 RDU655556:REP655557 RNQ655556:ROL655557 RXM655556:RYH655557 SHI655556:SID655557 SRE655556:SRZ655557 TBA655556:TBV655557 TKW655556:TLR655557 TUS655556:TVN655557 UEO655556:UFJ655557 UOK655556:UPF655557 UYG655556:UZB655557 VIC655556:VIX655557 VRY655556:VST655557 WBU655556:WCP655557 WLQ655556:WML655557 WVM655556:WWH655557 E721092:Z721093 JA721092:JV721093 SW721092:TR721093 ACS721092:ADN721093 AMO721092:ANJ721093 AWK721092:AXF721093 BGG721092:BHB721093 BQC721092:BQX721093 BZY721092:CAT721093 CJU721092:CKP721093 CTQ721092:CUL721093 DDM721092:DEH721093 DNI721092:DOD721093 DXE721092:DXZ721093 EHA721092:EHV721093 EQW721092:ERR721093 FAS721092:FBN721093 FKO721092:FLJ721093 FUK721092:FVF721093 GEG721092:GFB721093 GOC721092:GOX721093 GXY721092:GYT721093 HHU721092:HIP721093 HRQ721092:HSL721093 IBM721092:ICH721093 ILI721092:IMD721093 IVE721092:IVZ721093 JFA721092:JFV721093 JOW721092:JPR721093 JYS721092:JZN721093 KIO721092:KJJ721093 KSK721092:KTF721093 LCG721092:LDB721093 LMC721092:LMX721093 LVY721092:LWT721093 MFU721092:MGP721093 MPQ721092:MQL721093 MZM721092:NAH721093 NJI721092:NKD721093 NTE721092:NTZ721093 ODA721092:ODV721093 OMW721092:ONR721093 OWS721092:OXN721093 PGO721092:PHJ721093 PQK721092:PRF721093 QAG721092:QBB721093 QKC721092:QKX721093 QTY721092:QUT721093 RDU721092:REP721093 RNQ721092:ROL721093 RXM721092:RYH721093 SHI721092:SID721093 SRE721092:SRZ721093 TBA721092:TBV721093 TKW721092:TLR721093 TUS721092:TVN721093 UEO721092:UFJ721093 UOK721092:UPF721093 UYG721092:UZB721093 VIC721092:VIX721093 VRY721092:VST721093 WBU721092:WCP721093 WLQ721092:WML721093 WVM721092:WWH721093 E786628:Z786629 JA786628:JV786629 SW786628:TR786629 ACS786628:ADN786629 AMO786628:ANJ786629 AWK786628:AXF786629 BGG786628:BHB786629 BQC786628:BQX786629 BZY786628:CAT786629 CJU786628:CKP786629 CTQ786628:CUL786629 DDM786628:DEH786629 DNI786628:DOD786629 DXE786628:DXZ786629 EHA786628:EHV786629 EQW786628:ERR786629 FAS786628:FBN786629 FKO786628:FLJ786629 FUK786628:FVF786629 GEG786628:GFB786629 GOC786628:GOX786629 GXY786628:GYT786629 HHU786628:HIP786629 HRQ786628:HSL786629 IBM786628:ICH786629 ILI786628:IMD786629 IVE786628:IVZ786629 JFA786628:JFV786629 JOW786628:JPR786629 JYS786628:JZN786629 KIO786628:KJJ786629 KSK786628:KTF786629 LCG786628:LDB786629 LMC786628:LMX786629 LVY786628:LWT786629 MFU786628:MGP786629 MPQ786628:MQL786629 MZM786628:NAH786629 NJI786628:NKD786629 NTE786628:NTZ786629 ODA786628:ODV786629 OMW786628:ONR786629 OWS786628:OXN786629 PGO786628:PHJ786629 PQK786628:PRF786629 QAG786628:QBB786629 QKC786628:QKX786629 QTY786628:QUT786629 RDU786628:REP786629 RNQ786628:ROL786629 RXM786628:RYH786629 SHI786628:SID786629 SRE786628:SRZ786629 TBA786628:TBV786629 TKW786628:TLR786629 TUS786628:TVN786629 UEO786628:UFJ786629 UOK786628:UPF786629 UYG786628:UZB786629 VIC786628:VIX786629 VRY786628:VST786629 WBU786628:WCP786629 WLQ786628:WML786629 WVM786628:WWH786629 E852164:Z852165 JA852164:JV852165 SW852164:TR852165 ACS852164:ADN852165 AMO852164:ANJ852165 AWK852164:AXF852165 BGG852164:BHB852165 BQC852164:BQX852165 BZY852164:CAT852165 CJU852164:CKP852165 CTQ852164:CUL852165 DDM852164:DEH852165 DNI852164:DOD852165 DXE852164:DXZ852165 EHA852164:EHV852165 EQW852164:ERR852165 FAS852164:FBN852165 FKO852164:FLJ852165 FUK852164:FVF852165 GEG852164:GFB852165 GOC852164:GOX852165 GXY852164:GYT852165 HHU852164:HIP852165 HRQ852164:HSL852165 IBM852164:ICH852165 ILI852164:IMD852165 IVE852164:IVZ852165 JFA852164:JFV852165 JOW852164:JPR852165 JYS852164:JZN852165 KIO852164:KJJ852165 KSK852164:KTF852165 LCG852164:LDB852165 LMC852164:LMX852165 LVY852164:LWT852165 MFU852164:MGP852165 MPQ852164:MQL852165 MZM852164:NAH852165 NJI852164:NKD852165 NTE852164:NTZ852165 ODA852164:ODV852165 OMW852164:ONR852165 OWS852164:OXN852165 PGO852164:PHJ852165 PQK852164:PRF852165 QAG852164:QBB852165 QKC852164:QKX852165 QTY852164:QUT852165 RDU852164:REP852165 RNQ852164:ROL852165 RXM852164:RYH852165 SHI852164:SID852165 SRE852164:SRZ852165 TBA852164:TBV852165 TKW852164:TLR852165 TUS852164:TVN852165 UEO852164:UFJ852165 UOK852164:UPF852165 UYG852164:UZB852165 VIC852164:VIX852165 VRY852164:VST852165 WBU852164:WCP852165 WLQ852164:WML852165 WVM852164:WWH852165 E917700:Z917701 JA917700:JV917701 SW917700:TR917701 ACS917700:ADN917701 AMO917700:ANJ917701 AWK917700:AXF917701 BGG917700:BHB917701 BQC917700:BQX917701 BZY917700:CAT917701 CJU917700:CKP917701 CTQ917700:CUL917701 DDM917700:DEH917701 DNI917700:DOD917701 DXE917700:DXZ917701 EHA917700:EHV917701 EQW917700:ERR917701 FAS917700:FBN917701 FKO917700:FLJ917701 FUK917700:FVF917701 GEG917700:GFB917701 GOC917700:GOX917701 GXY917700:GYT917701 HHU917700:HIP917701 HRQ917700:HSL917701 IBM917700:ICH917701 ILI917700:IMD917701 IVE917700:IVZ917701 JFA917700:JFV917701 JOW917700:JPR917701 JYS917700:JZN917701 KIO917700:KJJ917701 KSK917700:KTF917701 LCG917700:LDB917701 LMC917700:LMX917701 LVY917700:LWT917701 MFU917700:MGP917701 MPQ917700:MQL917701 MZM917700:NAH917701 NJI917700:NKD917701 NTE917700:NTZ917701 ODA917700:ODV917701 OMW917700:ONR917701 OWS917700:OXN917701 PGO917700:PHJ917701 PQK917700:PRF917701 QAG917700:QBB917701 QKC917700:QKX917701 QTY917700:QUT917701 RDU917700:REP917701 RNQ917700:ROL917701 RXM917700:RYH917701 SHI917700:SID917701 SRE917700:SRZ917701 TBA917700:TBV917701 TKW917700:TLR917701 TUS917700:TVN917701 UEO917700:UFJ917701 UOK917700:UPF917701 UYG917700:UZB917701 VIC917700:VIX917701 VRY917700:VST917701 WBU917700:WCP917701 WLQ917700:WML917701 WVM917700:WWH917701 E983236:Z983237 JA983236:JV983237 SW983236:TR983237 ACS983236:ADN983237 AMO983236:ANJ983237 AWK983236:AXF983237 BGG983236:BHB983237 BQC983236:BQX983237 BZY983236:CAT983237 CJU983236:CKP983237 CTQ983236:CUL983237 DDM983236:DEH983237 DNI983236:DOD983237 DXE983236:DXZ983237 EHA983236:EHV983237 EQW983236:ERR983237 FAS983236:FBN983237 FKO983236:FLJ983237 FUK983236:FVF983237 GEG983236:GFB983237 GOC983236:GOX983237 GXY983236:GYT983237 HHU983236:HIP983237 HRQ983236:HSL983237 IBM983236:ICH983237 ILI983236:IMD983237 IVE983236:IVZ983237 JFA983236:JFV983237 JOW983236:JPR983237 JYS983236:JZN983237 KIO983236:KJJ983237 KSK983236:KTF983237 LCG983236:LDB983237 LMC983236:LMX983237 LVY983236:LWT983237 MFU983236:MGP983237 MPQ983236:MQL983237 MZM983236:NAH983237 NJI983236:NKD983237 NTE983236:NTZ983237 ODA983236:ODV983237 OMW983236:ONR983237 OWS983236:OXN983237 PGO983236:PHJ983237 PQK983236:PRF983237 QAG983236:QBB983237 QKC983236:QKX983237 QTY983236:QUT983237 RDU983236:REP983237 RNQ983236:ROL983237 RXM983236:RYH983237 SHI983236:SID983237 SRE983236:SRZ983237 TBA983236:TBV983237 TKW983236:TLR983237 TUS983236:TVN983237 UEO983236:UFJ983237 UOK983236:UPF983237 UYG983236:UZB983237 VIC983236:VIX983237 VRY983236:VST983237 WBU983236:WCP983237 WLQ983236:WML983237 WVM983236:WWH983237 E103:Z104 JA103:JV104 SW103:TR104 ACS103:ADN104 AMO103:ANJ104 AWK103:AXF104 BGG103:BHB104 BQC103:BQX104 BZY103:CAT104 CJU103:CKP104 CTQ103:CUL104 DDM103:DEH104 DNI103:DOD104 DXE103:DXZ104 EHA103:EHV104 EQW103:ERR104 FAS103:FBN104 FKO103:FLJ104 FUK103:FVF104 GEG103:GFB104 GOC103:GOX104 GXY103:GYT104 HHU103:HIP104 HRQ103:HSL104 IBM103:ICH104 ILI103:IMD104 IVE103:IVZ104 JFA103:JFV104 JOW103:JPR104 JYS103:JZN104 KIO103:KJJ104 KSK103:KTF104 LCG103:LDB104 LMC103:LMX104 LVY103:LWT104 MFU103:MGP104 MPQ103:MQL104 MZM103:NAH104 NJI103:NKD104 NTE103:NTZ104 ODA103:ODV104 OMW103:ONR104 OWS103:OXN104 PGO103:PHJ104 PQK103:PRF104 QAG103:QBB104 QKC103:QKX104 QTY103:QUT104 RDU103:REP104 RNQ103:ROL104 RXM103:RYH104 SHI103:SID104 SRE103:SRZ104 TBA103:TBV104 TKW103:TLR104 TUS103:TVN104 UEO103:UFJ104 UOK103:UPF104 UYG103:UZB104 VIC103:VIX104 VRY103:VST104 WBU103:WCP104 WLQ103:WML104 WVM103:WWH104 E65712:Z65713 JA65712:JV65713 SW65712:TR65713 ACS65712:ADN65713 AMO65712:ANJ65713 AWK65712:AXF65713 BGG65712:BHB65713 BQC65712:BQX65713 BZY65712:CAT65713 CJU65712:CKP65713 CTQ65712:CUL65713 DDM65712:DEH65713 DNI65712:DOD65713 DXE65712:DXZ65713 EHA65712:EHV65713 EQW65712:ERR65713 FAS65712:FBN65713 FKO65712:FLJ65713 FUK65712:FVF65713 GEG65712:GFB65713 GOC65712:GOX65713 GXY65712:GYT65713 HHU65712:HIP65713 HRQ65712:HSL65713 IBM65712:ICH65713 ILI65712:IMD65713 IVE65712:IVZ65713 JFA65712:JFV65713 JOW65712:JPR65713 JYS65712:JZN65713 KIO65712:KJJ65713 KSK65712:KTF65713 LCG65712:LDB65713 LMC65712:LMX65713 LVY65712:LWT65713 MFU65712:MGP65713 MPQ65712:MQL65713 MZM65712:NAH65713 NJI65712:NKD65713 NTE65712:NTZ65713 ODA65712:ODV65713 OMW65712:ONR65713 OWS65712:OXN65713 PGO65712:PHJ65713 PQK65712:PRF65713 QAG65712:QBB65713 QKC65712:QKX65713 QTY65712:QUT65713 RDU65712:REP65713 RNQ65712:ROL65713 RXM65712:RYH65713 SHI65712:SID65713 SRE65712:SRZ65713 TBA65712:TBV65713 TKW65712:TLR65713 TUS65712:TVN65713 UEO65712:UFJ65713 UOK65712:UPF65713 UYG65712:UZB65713 VIC65712:VIX65713 VRY65712:VST65713 WBU65712:WCP65713 WLQ65712:WML65713 WVM65712:WWH65713 E131248:Z131249 JA131248:JV131249 SW131248:TR131249 ACS131248:ADN131249 AMO131248:ANJ131249 AWK131248:AXF131249 BGG131248:BHB131249 BQC131248:BQX131249 BZY131248:CAT131249 CJU131248:CKP131249 CTQ131248:CUL131249 DDM131248:DEH131249 DNI131248:DOD131249 DXE131248:DXZ131249 EHA131248:EHV131249 EQW131248:ERR131249 FAS131248:FBN131249 FKO131248:FLJ131249 FUK131248:FVF131249 GEG131248:GFB131249 GOC131248:GOX131249 GXY131248:GYT131249 HHU131248:HIP131249 HRQ131248:HSL131249 IBM131248:ICH131249 ILI131248:IMD131249 IVE131248:IVZ131249 JFA131248:JFV131249 JOW131248:JPR131249 JYS131248:JZN131249 KIO131248:KJJ131249 KSK131248:KTF131249 LCG131248:LDB131249 LMC131248:LMX131249 LVY131248:LWT131249 MFU131248:MGP131249 MPQ131248:MQL131249 MZM131248:NAH131249 NJI131248:NKD131249 NTE131248:NTZ131249 ODA131248:ODV131249 OMW131248:ONR131249 OWS131248:OXN131249 PGO131248:PHJ131249 PQK131248:PRF131249 QAG131248:QBB131249 QKC131248:QKX131249 QTY131248:QUT131249 RDU131248:REP131249 RNQ131248:ROL131249 RXM131248:RYH131249 SHI131248:SID131249 SRE131248:SRZ131249 TBA131248:TBV131249 TKW131248:TLR131249 TUS131248:TVN131249 UEO131248:UFJ131249 UOK131248:UPF131249 UYG131248:UZB131249 VIC131248:VIX131249 VRY131248:VST131249 WBU131248:WCP131249 WLQ131248:WML131249 WVM131248:WWH131249 E196784:Z196785 JA196784:JV196785 SW196784:TR196785 ACS196784:ADN196785 AMO196784:ANJ196785 AWK196784:AXF196785 BGG196784:BHB196785 BQC196784:BQX196785 BZY196784:CAT196785 CJU196784:CKP196785 CTQ196784:CUL196785 DDM196784:DEH196785 DNI196784:DOD196785 DXE196784:DXZ196785 EHA196784:EHV196785 EQW196784:ERR196785 FAS196784:FBN196785 FKO196784:FLJ196785 FUK196784:FVF196785 GEG196784:GFB196785 GOC196784:GOX196785 GXY196784:GYT196785 HHU196784:HIP196785 HRQ196784:HSL196785 IBM196784:ICH196785 ILI196784:IMD196785 IVE196784:IVZ196785 JFA196784:JFV196785 JOW196784:JPR196785 JYS196784:JZN196785 KIO196784:KJJ196785 KSK196784:KTF196785 LCG196784:LDB196785 LMC196784:LMX196785 LVY196784:LWT196785 MFU196784:MGP196785 MPQ196784:MQL196785 MZM196784:NAH196785 NJI196784:NKD196785 NTE196784:NTZ196785 ODA196784:ODV196785 OMW196784:ONR196785 OWS196784:OXN196785 PGO196784:PHJ196785 PQK196784:PRF196785 QAG196784:QBB196785 QKC196784:QKX196785 QTY196784:QUT196785 RDU196784:REP196785 RNQ196784:ROL196785 RXM196784:RYH196785 SHI196784:SID196785 SRE196784:SRZ196785 TBA196784:TBV196785 TKW196784:TLR196785 TUS196784:TVN196785 UEO196784:UFJ196785 UOK196784:UPF196785 UYG196784:UZB196785 VIC196784:VIX196785 VRY196784:VST196785 WBU196784:WCP196785 WLQ196784:WML196785 WVM196784:WWH196785 E262320:Z262321 JA262320:JV262321 SW262320:TR262321 ACS262320:ADN262321 AMO262320:ANJ262321 AWK262320:AXF262321 BGG262320:BHB262321 BQC262320:BQX262321 BZY262320:CAT262321 CJU262320:CKP262321 CTQ262320:CUL262321 DDM262320:DEH262321 DNI262320:DOD262321 DXE262320:DXZ262321 EHA262320:EHV262321 EQW262320:ERR262321 FAS262320:FBN262321 FKO262320:FLJ262321 FUK262320:FVF262321 GEG262320:GFB262321 GOC262320:GOX262321 GXY262320:GYT262321 HHU262320:HIP262321 HRQ262320:HSL262321 IBM262320:ICH262321 ILI262320:IMD262321 IVE262320:IVZ262321 JFA262320:JFV262321 JOW262320:JPR262321 JYS262320:JZN262321 KIO262320:KJJ262321 KSK262320:KTF262321 LCG262320:LDB262321 LMC262320:LMX262321 LVY262320:LWT262321 MFU262320:MGP262321 MPQ262320:MQL262321 MZM262320:NAH262321 NJI262320:NKD262321 NTE262320:NTZ262321 ODA262320:ODV262321 OMW262320:ONR262321 OWS262320:OXN262321 PGO262320:PHJ262321 PQK262320:PRF262321 QAG262320:QBB262321 QKC262320:QKX262321 QTY262320:QUT262321 RDU262320:REP262321 RNQ262320:ROL262321 RXM262320:RYH262321 SHI262320:SID262321 SRE262320:SRZ262321 TBA262320:TBV262321 TKW262320:TLR262321 TUS262320:TVN262321 UEO262320:UFJ262321 UOK262320:UPF262321 UYG262320:UZB262321 VIC262320:VIX262321 VRY262320:VST262321 WBU262320:WCP262321 WLQ262320:WML262321 WVM262320:WWH262321 E327856:Z327857 JA327856:JV327857 SW327856:TR327857 ACS327856:ADN327857 AMO327856:ANJ327857 AWK327856:AXF327857 BGG327856:BHB327857 BQC327856:BQX327857 BZY327856:CAT327857 CJU327856:CKP327857 CTQ327856:CUL327857 DDM327856:DEH327857 DNI327856:DOD327857 DXE327856:DXZ327857 EHA327856:EHV327857 EQW327856:ERR327857 FAS327856:FBN327857 FKO327856:FLJ327857 FUK327856:FVF327857 GEG327856:GFB327857 GOC327856:GOX327857 GXY327856:GYT327857 HHU327856:HIP327857 HRQ327856:HSL327857 IBM327856:ICH327857 ILI327856:IMD327857 IVE327856:IVZ327857 JFA327856:JFV327857 JOW327856:JPR327857 JYS327856:JZN327857 KIO327856:KJJ327857 KSK327856:KTF327857 LCG327856:LDB327857 LMC327856:LMX327857 LVY327856:LWT327857 MFU327856:MGP327857 MPQ327856:MQL327857 MZM327856:NAH327857 NJI327856:NKD327857 NTE327856:NTZ327857 ODA327856:ODV327857 OMW327856:ONR327857 OWS327856:OXN327857 PGO327856:PHJ327857 PQK327856:PRF327857 QAG327856:QBB327857 QKC327856:QKX327857 QTY327856:QUT327857 RDU327856:REP327857 RNQ327856:ROL327857 RXM327856:RYH327857 SHI327856:SID327857 SRE327856:SRZ327857 TBA327856:TBV327857 TKW327856:TLR327857 TUS327856:TVN327857 UEO327856:UFJ327857 UOK327856:UPF327857 UYG327856:UZB327857 VIC327856:VIX327857 VRY327856:VST327857 WBU327856:WCP327857 WLQ327856:WML327857 WVM327856:WWH327857 E393392:Z393393 JA393392:JV393393 SW393392:TR393393 ACS393392:ADN393393 AMO393392:ANJ393393 AWK393392:AXF393393 BGG393392:BHB393393 BQC393392:BQX393393 BZY393392:CAT393393 CJU393392:CKP393393 CTQ393392:CUL393393 DDM393392:DEH393393 DNI393392:DOD393393 DXE393392:DXZ393393 EHA393392:EHV393393 EQW393392:ERR393393 FAS393392:FBN393393 FKO393392:FLJ393393 FUK393392:FVF393393 GEG393392:GFB393393 GOC393392:GOX393393 GXY393392:GYT393393 HHU393392:HIP393393 HRQ393392:HSL393393 IBM393392:ICH393393 ILI393392:IMD393393 IVE393392:IVZ393393 JFA393392:JFV393393 JOW393392:JPR393393 JYS393392:JZN393393 KIO393392:KJJ393393 KSK393392:KTF393393 LCG393392:LDB393393 LMC393392:LMX393393 LVY393392:LWT393393 MFU393392:MGP393393 MPQ393392:MQL393393 MZM393392:NAH393393 NJI393392:NKD393393 NTE393392:NTZ393393 ODA393392:ODV393393 OMW393392:ONR393393 OWS393392:OXN393393 PGO393392:PHJ393393 PQK393392:PRF393393 QAG393392:QBB393393 QKC393392:QKX393393 QTY393392:QUT393393 RDU393392:REP393393 RNQ393392:ROL393393 RXM393392:RYH393393 SHI393392:SID393393 SRE393392:SRZ393393 TBA393392:TBV393393 TKW393392:TLR393393 TUS393392:TVN393393 UEO393392:UFJ393393 UOK393392:UPF393393 UYG393392:UZB393393 VIC393392:VIX393393 VRY393392:VST393393 WBU393392:WCP393393 WLQ393392:WML393393 WVM393392:WWH393393 E458928:Z458929 JA458928:JV458929 SW458928:TR458929 ACS458928:ADN458929 AMO458928:ANJ458929 AWK458928:AXF458929 BGG458928:BHB458929 BQC458928:BQX458929 BZY458928:CAT458929 CJU458928:CKP458929 CTQ458928:CUL458929 DDM458928:DEH458929 DNI458928:DOD458929 DXE458928:DXZ458929 EHA458928:EHV458929 EQW458928:ERR458929 FAS458928:FBN458929 FKO458928:FLJ458929 FUK458928:FVF458929 GEG458928:GFB458929 GOC458928:GOX458929 GXY458928:GYT458929 HHU458928:HIP458929 HRQ458928:HSL458929 IBM458928:ICH458929 ILI458928:IMD458929 IVE458928:IVZ458929 JFA458928:JFV458929 JOW458928:JPR458929 JYS458928:JZN458929 KIO458928:KJJ458929 KSK458928:KTF458929 LCG458928:LDB458929 LMC458928:LMX458929 LVY458928:LWT458929 MFU458928:MGP458929 MPQ458928:MQL458929 MZM458928:NAH458929 NJI458928:NKD458929 NTE458928:NTZ458929 ODA458928:ODV458929 OMW458928:ONR458929 OWS458928:OXN458929 PGO458928:PHJ458929 PQK458928:PRF458929 QAG458928:QBB458929 QKC458928:QKX458929 QTY458928:QUT458929 RDU458928:REP458929 RNQ458928:ROL458929 RXM458928:RYH458929 SHI458928:SID458929 SRE458928:SRZ458929 TBA458928:TBV458929 TKW458928:TLR458929 TUS458928:TVN458929 UEO458928:UFJ458929 UOK458928:UPF458929 UYG458928:UZB458929 VIC458928:VIX458929 VRY458928:VST458929 WBU458928:WCP458929 WLQ458928:WML458929 WVM458928:WWH458929 E524464:Z524465 JA524464:JV524465 SW524464:TR524465 ACS524464:ADN524465 AMO524464:ANJ524465 AWK524464:AXF524465 BGG524464:BHB524465 BQC524464:BQX524465 BZY524464:CAT524465 CJU524464:CKP524465 CTQ524464:CUL524465 DDM524464:DEH524465 DNI524464:DOD524465 DXE524464:DXZ524465 EHA524464:EHV524465 EQW524464:ERR524465 FAS524464:FBN524465 FKO524464:FLJ524465 FUK524464:FVF524465 GEG524464:GFB524465 GOC524464:GOX524465 GXY524464:GYT524465 HHU524464:HIP524465 HRQ524464:HSL524465 IBM524464:ICH524465 ILI524464:IMD524465 IVE524464:IVZ524465 JFA524464:JFV524465 JOW524464:JPR524465 JYS524464:JZN524465 KIO524464:KJJ524465 KSK524464:KTF524465 LCG524464:LDB524465 LMC524464:LMX524465 LVY524464:LWT524465 MFU524464:MGP524465 MPQ524464:MQL524465 MZM524464:NAH524465 NJI524464:NKD524465 NTE524464:NTZ524465 ODA524464:ODV524465 OMW524464:ONR524465 OWS524464:OXN524465 PGO524464:PHJ524465 PQK524464:PRF524465 QAG524464:QBB524465 QKC524464:QKX524465 QTY524464:QUT524465 RDU524464:REP524465 RNQ524464:ROL524465 RXM524464:RYH524465 SHI524464:SID524465 SRE524464:SRZ524465 TBA524464:TBV524465 TKW524464:TLR524465 TUS524464:TVN524465 UEO524464:UFJ524465 UOK524464:UPF524465 UYG524464:UZB524465 VIC524464:VIX524465 VRY524464:VST524465 WBU524464:WCP524465 WLQ524464:WML524465 WVM524464:WWH524465 E590000:Z590001 JA590000:JV590001 SW590000:TR590001 ACS590000:ADN590001 AMO590000:ANJ590001 AWK590000:AXF590001 BGG590000:BHB590001 BQC590000:BQX590001 BZY590000:CAT590001 CJU590000:CKP590001 CTQ590000:CUL590001 DDM590000:DEH590001 DNI590000:DOD590001 DXE590000:DXZ590001 EHA590000:EHV590001 EQW590000:ERR590001 FAS590000:FBN590001 FKO590000:FLJ590001 FUK590000:FVF590001 GEG590000:GFB590001 GOC590000:GOX590001 GXY590000:GYT590001 HHU590000:HIP590001 HRQ590000:HSL590001 IBM590000:ICH590001 ILI590000:IMD590001 IVE590000:IVZ590001 JFA590000:JFV590001 JOW590000:JPR590001 JYS590000:JZN590001 KIO590000:KJJ590001 KSK590000:KTF590001 LCG590000:LDB590001 LMC590000:LMX590001 LVY590000:LWT590001 MFU590000:MGP590001 MPQ590000:MQL590001 MZM590000:NAH590001 NJI590000:NKD590001 NTE590000:NTZ590001 ODA590000:ODV590001 OMW590000:ONR590001 OWS590000:OXN590001 PGO590000:PHJ590001 PQK590000:PRF590001 QAG590000:QBB590001 QKC590000:QKX590001 QTY590000:QUT590001 RDU590000:REP590001 RNQ590000:ROL590001 RXM590000:RYH590001 SHI590000:SID590001 SRE590000:SRZ590001 TBA590000:TBV590001 TKW590000:TLR590001 TUS590000:TVN590001 UEO590000:UFJ590001 UOK590000:UPF590001 UYG590000:UZB590001 VIC590000:VIX590001 VRY590000:VST590001 WBU590000:WCP590001 WLQ590000:WML590001 WVM590000:WWH590001 E655536:Z655537 JA655536:JV655537 SW655536:TR655537 ACS655536:ADN655537 AMO655536:ANJ655537 AWK655536:AXF655537 BGG655536:BHB655537 BQC655536:BQX655537 BZY655536:CAT655537 CJU655536:CKP655537 CTQ655536:CUL655537 DDM655536:DEH655537 DNI655536:DOD655537 DXE655536:DXZ655537 EHA655536:EHV655537 EQW655536:ERR655537 FAS655536:FBN655537 FKO655536:FLJ655537 FUK655536:FVF655537 GEG655536:GFB655537 GOC655536:GOX655537 GXY655536:GYT655537 HHU655536:HIP655537 HRQ655536:HSL655537 IBM655536:ICH655537 ILI655536:IMD655537 IVE655536:IVZ655537 JFA655536:JFV655537 JOW655536:JPR655537 JYS655536:JZN655537 KIO655536:KJJ655537 KSK655536:KTF655537 LCG655536:LDB655537 LMC655536:LMX655537 LVY655536:LWT655537 MFU655536:MGP655537 MPQ655536:MQL655537 MZM655536:NAH655537 NJI655536:NKD655537 NTE655536:NTZ655537 ODA655536:ODV655537 OMW655536:ONR655537 OWS655536:OXN655537 PGO655536:PHJ655537 PQK655536:PRF655537 QAG655536:QBB655537 QKC655536:QKX655537 QTY655536:QUT655537 RDU655536:REP655537 RNQ655536:ROL655537 RXM655536:RYH655537 SHI655536:SID655537 SRE655536:SRZ655537 TBA655536:TBV655537 TKW655536:TLR655537 TUS655536:TVN655537 UEO655536:UFJ655537 UOK655536:UPF655537 UYG655536:UZB655537 VIC655536:VIX655537 VRY655536:VST655537 WBU655536:WCP655537 WLQ655536:WML655537 WVM655536:WWH655537 E721072:Z721073 JA721072:JV721073 SW721072:TR721073 ACS721072:ADN721073 AMO721072:ANJ721073 AWK721072:AXF721073 BGG721072:BHB721073 BQC721072:BQX721073 BZY721072:CAT721073 CJU721072:CKP721073 CTQ721072:CUL721073 DDM721072:DEH721073 DNI721072:DOD721073 DXE721072:DXZ721073 EHA721072:EHV721073 EQW721072:ERR721073 FAS721072:FBN721073 FKO721072:FLJ721073 FUK721072:FVF721073 GEG721072:GFB721073 GOC721072:GOX721073 GXY721072:GYT721073 HHU721072:HIP721073 HRQ721072:HSL721073 IBM721072:ICH721073 ILI721072:IMD721073 IVE721072:IVZ721073 JFA721072:JFV721073 JOW721072:JPR721073 JYS721072:JZN721073 KIO721072:KJJ721073 KSK721072:KTF721073 LCG721072:LDB721073 LMC721072:LMX721073 LVY721072:LWT721073 MFU721072:MGP721073 MPQ721072:MQL721073 MZM721072:NAH721073 NJI721072:NKD721073 NTE721072:NTZ721073 ODA721072:ODV721073 OMW721072:ONR721073 OWS721072:OXN721073 PGO721072:PHJ721073 PQK721072:PRF721073 QAG721072:QBB721073 QKC721072:QKX721073 QTY721072:QUT721073 RDU721072:REP721073 RNQ721072:ROL721073 RXM721072:RYH721073 SHI721072:SID721073 SRE721072:SRZ721073 TBA721072:TBV721073 TKW721072:TLR721073 TUS721072:TVN721073 UEO721072:UFJ721073 UOK721072:UPF721073 UYG721072:UZB721073 VIC721072:VIX721073 VRY721072:VST721073 WBU721072:WCP721073 WLQ721072:WML721073 WVM721072:WWH721073 E786608:Z786609 JA786608:JV786609 SW786608:TR786609 ACS786608:ADN786609 AMO786608:ANJ786609 AWK786608:AXF786609 BGG786608:BHB786609 BQC786608:BQX786609 BZY786608:CAT786609 CJU786608:CKP786609 CTQ786608:CUL786609 DDM786608:DEH786609 DNI786608:DOD786609 DXE786608:DXZ786609 EHA786608:EHV786609 EQW786608:ERR786609 FAS786608:FBN786609 FKO786608:FLJ786609 FUK786608:FVF786609 GEG786608:GFB786609 GOC786608:GOX786609 GXY786608:GYT786609 HHU786608:HIP786609 HRQ786608:HSL786609 IBM786608:ICH786609 ILI786608:IMD786609 IVE786608:IVZ786609 JFA786608:JFV786609 JOW786608:JPR786609 JYS786608:JZN786609 KIO786608:KJJ786609 KSK786608:KTF786609 LCG786608:LDB786609 LMC786608:LMX786609 LVY786608:LWT786609 MFU786608:MGP786609 MPQ786608:MQL786609 MZM786608:NAH786609 NJI786608:NKD786609 NTE786608:NTZ786609 ODA786608:ODV786609 OMW786608:ONR786609 OWS786608:OXN786609 PGO786608:PHJ786609 PQK786608:PRF786609 QAG786608:QBB786609 QKC786608:QKX786609 QTY786608:QUT786609 RDU786608:REP786609 RNQ786608:ROL786609 RXM786608:RYH786609 SHI786608:SID786609 SRE786608:SRZ786609 TBA786608:TBV786609 TKW786608:TLR786609 TUS786608:TVN786609 UEO786608:UFJ786609 UOK786608:UPF786609 UYG786608:UZB786609 VIC786608:VIX786609 VRY786608:VST786609 WBU786608:WCP786609 WLQ786608:WML786609 WVM786608:WWH786609 E852144:Z852145 JA852144:JV852145 SW852144:TR852145 ACS852144:ADN852145 AMO852144:ANJ852145 AWK852144:AXF852145 BGG852144:BHB852145 BQC852144:BQX852145 BZY852144:CAT852145 CJU852144:CKP852145 CTQ852144:CUL852145 DDM852144:DEH852145 DNI852144:DOD852145 DXE852144:DXZ852145 EHA852144:EHV852145 EQW852144:ERR852145 FAS852144:FBN852145 FKO852144:FLJ852145 FUK852144:FVF852145 GEG852144:GFB852145 GOC852144:GOX852145 GXY852144:GYT852145 HHU852144:HIP852145 HRQ852144:HSL852145 IBM852144:ICH852145 ILI852144:IMD852145 IVE852144:IVZ852145 JFA852144:JFV852145 JOW852144:JPR852145 JYS852144:JZN852145 KIO852144:KJJ852145 KSK852144:KTF852145 LCG852144:LDB852145 LMC852144:LMX852145 LVY852144:LWT852145 MFU852144:MGP852145 MPQ852144:MQL852145 MZM852144:NAH852145 NJI852144:NKD852145 NTE852144:NTZ852145 ODA852144:ODV852145 OMW852144:ONR852145 OWS852144:OXN852145 PGO852144:PHJ852145 PQK852144:PRF852145 QAG852144:QBB852145 QKC852144:QKX852145 QTY852144:QUT852145 RDU852144:REP852145 RNQ852144:ROL852145 RXM852144:RYH852145 SHI852144:SID852145 SRE852144:SRZ852145 TBA852144:TBV852145 TKW852144:TLR852145 TUS852144:TVN852145 UEO852144:UFJ852145 UOK852144:UPF852145 UYG852144:UZB852145 VIC852144:VIX852145 VRY852144:VST852145 WBU852144:WCP852145 WLQ852144:WML852145 WVM852144:WWH852145 E917680:Z917681 JA917680:JV917681 SW917680:TR917681 ACS917680:ADN917681 AMO917680:ANJ917681 AWK917680:AXF917681 BGG917680:BHB917681 BQC917680:BQX917681 BZY917680:CAT917681 CJU917680:CKP917681 CTQ917680:CUL917681 DDM917680:DEH917681 DNI917680:DOD917681 DXE917680:DXZ917681 EHA917680:EHV917681 EQW917680:ERR917681 FAS917680:FBN917681 FKO917680:FLJ917681 FUK917680:FVF917681 GEG917680:GFB917681 GOC917680:GOX917681 GXY917680:GYT917681 HHU917680:HIP917681 HRQ917680:HSL917681 IBM917680:ICH917681 ILI917680:IMD917681 IVE917680:IVZ917681 JFA917680:JFV917681 JOW917680:JPR917681 JYS917680:JZN917681 KIO917680:KJJ917681 KSK917680:KTF917681 LCG917680:LDB917681 LMC917680:LMX917681 LVY917680:LWT917681 MFU917680:MGP917681 MPQ917680:MQL917681 MZM917680:NAH917681 NJI917680:NKD917681 NTE917680:NTZ917681 ODA917680:ODV917681 OMW917680:ONR917681 OWS917680:OXN917681 PGO917680:PHJ917681 PQK917680:PRF917681 QAG917680:QBB917681 QKC917680:QKX917681 QTY917680:QUT917681 RDU917680:REP917681 RNQ917680:ROL917681 RXM917680:RYH917681 SHI917680:SID917681 SRE917680:SRZ917681 TBA917680:TBV917681 TKW917680:TLR917681 TUS917680:TVN917681 UEO917680:UFJ917681 UOK917680:UPF917681 UYG917680:UZB917681 VIC917680:VIX917681 VRY917680:VST917681 WBU917680:WCP917681 WLQ917680:WML917681 WVM917680:WWH917681 E983216:Z983217 JA983216:JV983217 SW983216:TR983217 ACS983216:ADN983217 AMO983216:ANJ983217 AWK983216:AXF983217 BGG983216:BHB983217 BQC983216:BQX983217 BZY983216:CAT983217 CJU983216:CKP983217 CTQ983216:CUL983217 DDM983216:DEH983217 DNI983216:DOD983217 DXE983216:DXZ983217 EHA983216:EHV983217 EQW983216:ERR983217 FAS983216:FBN983217 FKO983216:FLJ983217 FUK983216:FVF983217 GEG983216:GFB983217 GOC983216:GOX983217 GXY983216:GYT983217 HHU983216:HIP983217 HRQ983216:HSL983217 IBM983216:ICH983217 ILI983216:IMD983217 IVE983216:IVZ983217 JFA983216:JFV983217 JOW983216:JPR983217 JYS983216:JZN983217 KIO983216:KJJ983217 KSK983216:KTF983217 LCG983216:LDB983217 LMC983216:LMX983217 LVY983216:LWT983217 MFU983216:MGP983217 MPQ983216:MQL983217 MZM983216:NAH983217 NJI983216:NKD983217 NTE983216:NTZ983217 ODA983216:ODV983217 OMW983216:ONR983217 OWS983216:OXN983217 PGO983216:PHJ983217 PQK983216:PRF983217 QAG983216:QBB983217 QKC983216:QKX983217 QTY983216:QUT983217 RDU983216:REP983217 RNQ983216:ROL983217 RXM983216:RYH983217 SHI983216:SID983217 SRE983216:SRZ983217 TBA983216:TBV983217 TKW983216:TLR983217 TUS983216:TVN983217 UEO983216:UFJ983217 UOK983216:UPF983217 UYG983216:UZB983217 VIC983216:VIX983217 VRY983216:VST983217 WBU983216:WCP983217 WLQ983216:WML983217 WVM983216:WWH983217 E100:Z101 JA100:JV101 SW100:TR101 ACS100:ADN101 AMO100:ANJ101 AWK100:AXF101 BGG100:BHB101 BQC100:BQX101 BZY100:CAT101 CJU100:CKP101 CTQ100:CUL101 DDM100:DEH101 DNI100:DOD101 DXE100:DXZ101 EHA100:EHV101 EQW100:ERR101 FAS100:FBN101 FKO100:FLJ101 FUK100:FVF101 GEG100:GFB101 GOC100:GOX101 GXY100:GYT101 HHU100:HIP101 HRQ100:HSL101 IBM100:ICH101 ILI100:IMD101 IVE100:IVZ101 JFA100:JFV101 JOW100:JPR101 JYS100:JZN101 KIO100:KJJ101 KSK100:KTF101 LCG100:LDB101 LMC100:LMX101 LVY100:LWT101 MFU100:MGP101 MPQ100:MQL101 MZM100:NAH101 NJI100:NKD101 NTE100:NTZ101 ODA100:ODV101 OMW100:ONR101 OWS100:OXN101 PGO100:PHJ101 PQK100:PRF101 QAG100:QBB101 QKC100:QKX101 QTY100:QUT101 RDU100:REP101 RNQ100:ROL101 RXM100:RYH101 SHI100:SID101 SRE100:SRZ101 TBA100:TBV101 TKW100:TLR101 TUS100:TVN101 UEO100:UFJ101 UOK100:UPF101 UYG100:UZB101 VIC100:VIX101 VRY100:VST101 WBU100:WCP101 WLQ100:WML101 WVM100:WWH101 E65709:Z65710 JA65709:JV65710 SW65709:TR65710 ACS65709:ADN65710 AMO65709:ANJ65710 AWK65709:AXF65710 BGG65709:BHB65710 BQC65709:BQX65710 BZY65709:CAT65710 CJU65709:CKP65710 CTQ65709:CUL65710 DDM65709:DEH65710 DNI65709:DOD65710 DXE65709:DXZ65710 EHA65709:EHV65710 EQW65709:ERR65710 FAS65709:FBN65710 FKO65709:FLJ65710 FUK65709:FVF65710 GEG65709:GFB65710 GOC65709:GOX65710 GXY65709:GYT65710 HHU65709:HIP65710 HRQ65709:HSL65710 IBM65709:ICH65710 ILI65709:IMD65710 IVE65709:IVZ65710 JFA65709:JFV65710 JOW65709:JPR65710 JYS65709:JZN65710 KIO65709:KJJ65710 KSK65709:KTF65710 LCG65709:LDB65710 LMC65709:LMX65710 LVY65709:LWT65710 MFU65709:MGP65710 MPQ65709:MQL65710 MZM65709:NAH65710 NJI65709:NKD65710 NTE65709:NTZ65710 ODA65709:ODV65710 OMW65709:ONR65710 OWS65709:OXN65710 PGO65709:PHJ65710 PQK65709:PRF65710 QAG65709:QBB65710 QKC65709:QKX65710 QTY65709:QUT65710 RDU65709:REP65710 RNQ65709:ROL65710 RXM65709:RYH65710 SHI65709:SID65710 SRE65709:SRZ65710 TBA65709:TBV65710 TKW65709:TLR65710 TUS65709:TVN65710 UEO65709:UFJ65710 UOK65709:UPF65710 UYG65709:UZB65710 VIC65709:VIX65710 VRY65709:VST65710 WBU65709:WCP65710 WLQ65709:WML65710 WVM65709:WWH65710 E131245:Z131246 JA131245:JV131246 SW131245:TR131246 ACS131245:ADN131246 AMO131245:ANJ131246 AWK131245:AXF131246 BGG131245:BHB131246 BQC131245:BQX131246 BZY131245:CAT131246 CJU131245:CKP131246 CTQ131245:CUL131246 DDM131245:DEH131246 DNI131245:DOD131246 DXE131245:DXZ131246 EHA131245:EHV131246 EQW131245:ERR131246 FAS131245:FBN131246 FKO131245:FLJ131246 FUK131245:FVF131246 GEG131245:GFB131246 GOC131245:GOX131246 GXY131245:GYT131246 HHU131245:HIP131246 HRQ131245:HSL131246 IBM131245:ICH131246 ILI131245:IMD131246 IVE131245:IVZ131246 JFA131245:JFV131246 JOW131245:JPR131246 JYS131245:JZN131246 KIO131245:KJJ131246 KSK131245:KTF131246 LCG131245:LDB131246 LMC131245:LMX131246 LVY131245:LWT131246 MFU131245:MGP131246 MPQ131245:MQL131246 MZM131245:NAH131246 NJI131245:NKD131246 NTE131245:NTZ131246 ODA131245:ODV131246 OMW131245:ONR131246 OWS131245:OXN131246 PGO131245:PHJ131246 PQK131245:PRF131246 QAG131245:QBB131246 QKC131245:QKX131246 QTY131245:QUT131246 RDU131245:REP131246 RNQ131245:ROL131246 RXM131245:RYH131246 SHI131245:SID131246 SRE131245:SRZ131246 TBA131245:TBV131246 TKW131245:TLR131246 TUS131245:TVN131246 UEO131245:UFJ131246 UOK131245:UPF131246 UYG131245:UZB131246 VIC131245:VIX131246 VRY131245:VST131246 WBU131245:WCP131246 WLQ131245:WML131246 WVM131245:WWH131246 E196781:Z196782 JA196781:JV196782 SW196781:TR196782 ACS196781:ADN196782 AMO196781:ANJ196782 AWK196781:AXF196782 BGG196781:BHB196782 BQC196781:BQX196782 BZY196781:CAT196782 CJU196781:CKP196782 CTQ196781:CUL196782 DDM196781:DEH196782 DNI196781:DOD196782 DXE196781:DXZ196782 EHA196781:EHV196782 EQW196781:ERR196782 FAS196781:FBN196782 FKO196781:FLJ196782 FUK196781:FVF196782 GEG196781:GFB196782 GOC196781:GOX196782 GXY196781:GYT196782 HHU196781:HIP196782 HRQ196781:HSL196782 IBM196781:ICH196782 ILI196781:IMD196782 IVE196781:IVZ196782 JFA196781:JFV196782 JOW196781:JPR196782 JYS196781:JZN196782 KIO196781:KJJ196782 KSK196781:KTF196782 LCG196781:LDB196782 LMC196781:LMX196782 LVY196781:LWT196782 MFU196781:MGP196782 MPQ196781:MQL196782 MZM196781:NAH196782 NJI196781:NKD196782 NTE196781:NTZ196782 ODA196781:ODV196782 OMW196781:ONR196782 OWS196781:OXN196782 PGO196781:PHJ196782 PQK196781:PRF196782 QAG196781:QBB196782 QKC196781:QKX196782 QTY196781:QUT196782 RDU196781:REP196782 RNQ196781:ROL196782 RXM196781:RYH196782 SHI196781:SID196782 SRE196781:SRZ196782 TBA196781:TBV196782 TKW196781:TLR196782 TUS196781:TVN196782 UEO196781:UFJ196782 UOK196781:UPF196782 UYG196781:UZB196782 VIC196781:VIX196782 VRY196781:VST196782 WBU196781:WCP196782 WLQ196781:WML196782 WVM196781:WWH196782 E262317:Z262318 JA262317:JV262318 SW262317:TR262318 ACS262317:ADN262318 AMO262317:ANJ262318 AWK262317:AXF262318 BGG262317:BHB262318 BQC262317:BQX262318 BZY262317:CAT262318 CJU262317:CKP262318 CTQ262317:CUL262318 DDM262317:DEH262318 DNI262317:DOD262318 DXE262317:DXZ262318 EHA262317:EHV262318 EQW262317:ERR262318 FAS262317:FBN262318 FKO262317:FLJ262318 FUK262317:FVF262318 GEG262317:GFB262318 GOC262317:GOX262318 GXY262317:GYT262318 HHU262317:HIP262318 HRQ262317:HSL262318 IBM262317:ICH262318 ILI262317:IMD262318 IVE262317:IVZ262318 JFA262317:JFV262318 JOW262317:JPR262318 JYS262317:JZN262318 KIO262317:KJJ262318 KSK262317:KTF262318 LCG262317:LDB262318 LMC262317:LMX262318 LVY262317:LWT262318 MFU262317:MGP262318 MPQ262317:MQL262318 MZM262317:NAH262318 NJI262317:NKD262318 NTE262317:NTZ262318 ODA262317:ODV262318 OMW262317:ONR262318 OWS262317:OXN262318 PGO262317:PHJ262318 PQK262317:PRF262318 QAG262317:QBB262318 QKC262317:QKX262318 QTY262317:QUT262318 RDU262317:REP262318 RNQ262317:ROL262318 RXM262317:RYH262318 SHI262317:SID262318 SRE262317:SRZ262318 TBA262317:TBV262318 TKW262317:TLR262318 TUS262317:TVN262318 UEO262317:UFJ262318 UOK262317:UPF262318 UYG262317:UZB262318 VIC262317:VIX262318 VRY262317:VST262318 WBU262317:WCP262318 WLQ262317:WML262318 WVM262317:WWH262318 E327853:Z327854 JA327853:JV327854 SW327853:TR327854 ACS327853:ADN327854 AMO327853:ANJ327854 AWK327853:AXF327854 BGG327853:BHB327854 BQC327853:BQX327854 BZY327853:CAT327854 CJU327853:CKP327854 CTQ327853:CUL327854 DDM327853:DEH327854 DNI327853:DOD327854 DXE327853:DXZ327854 EHA327853:EHV327854 EQW327853:ERR327854 FAS327853:FBN327854 FKO327853:FLJ327854 FUK327853:FVF327854 GEG327853:GFB327854 GOC327853:GOX327854 GXY327853:GYT327854 HHU327853:HIP327854 HRQ327853:HSL327854 IBM327853:ICH327854 ILI327853:IMD327854 IVE327853:IVZ327854 JFA327853:JFV327854 JOW327853:JPR327854 JYS327853:JZN327854 KIO327853:KJJ327854 KSK327853:KTF327854 LCG327853:LDB327854 LMC327853:LMX327854 LVY327853:LWT327854 MFU327853:MGP327854 MPQ327853:MQL327854 MZM327853:NAH327854 NJI327853:NKD327854 NTE327853:NTZ327854 ODA327853:ODV327854 OMW327853:ONR327854 OWS327853:OXN327854 PGO327853:PHJ327854 PQK327853:PRF327854 QAG327853:QBB327854 QKC327853:QKX327854 QTY327853:QUT327854 RDU327853:REP327854 RNQ327853:ROL327854 RXM327853:RYH327854 SHI327853:SID327854 SRE327853:SRZ327854 TBA327853:TBV327854 TKW327853:TLR327854 TUS327853:TVN327854 UEO327853:UFJ327854 UOK327853:UPF327854 UYG327853:UZB327854 VIC327853:VIX327854 VRY327853:VST327854 WBU327853:WCP327854 WLQ327853:WML327854 WVM327853:WWH327854 E393389:Z393390 JA393389:JV393390 SW393389:TR393390 ACS393389:ADN393390 AMO393389:ANJ393390 AWK393389:AXF393390 BGG393389:BHB393390 BQC393389:BQX393390 BZY393389:CAT393390 CJU393389:CKP393390 CTQ393389:CUL393390 DDM393389:DEH393390 DNI393389:DOD393390 DXE393389:DXZ393390 EHA393389:EHV393390 EQW393389:ERR393390 FAS393389:FBN393390 FKO393389:FLJ393390 FUK393389:FVF393390 GEG393389:GFB393390 GOC393389:GOX393390 GXY393389:GYT393390 HHU393389:HIP393390 HRQ393389:HSL393390 IBM393389:ICH393390 ILI393389:IMD393390 IVE393389:IVZ393390 JFA393389:JFV393390 JOW393389:JPR393390 JYS393389:JZN393390 KIO393389:KJJ393390 KSK393389:KTF393390 LCG393389:LDB393390 LMC393389:LMX393390 LVY393389:LWT393390 MFU393389:MGP393390 MPQ393389:MQL393390 MZM393389:NAH393390 NJI393389:NKD393390 NTE393389:NTZ393390 ODA393389:ODV393390 OMW393389:ONR393390 OWS393389:OXN393390 PGO393389:PHJ393390 PQK393389:PRF393390 QAG393389:QBB393390 QKC393389:QKX393390 QTY393389:QUT393390 RDU393389:REP393390 RNQ393389:ROL393390 RXM393389:RYH393390 SHI393389:SID393390 SRE393389:SRZ393390 TBA393389:TBV393390 TKW393389:TLR393390 TUS393389:TVN393390 UEO393389:UFJ393390 UOK393389:UPF393390 UYG393389:UZB393390 VIC393389:VIX393390 VRY393389:VST393390 WBU393389:WCP393390 WLQ393389:WML393390 WVM393389:WWH393390 E458925:Z458926 JA458925:JV458926 SW458925:TR458926 ACS458925:ADN458926 AMO458925:ANJ458926 AWK458925:AXF458926 BGG458925:BHB458926 BQC458925:BQX458926 BZY458925:CAT458926 CJU458925:CKP458926 CTQ458925:CUL458926 DDM458925:DEH458926 DNI458925:DOD458926 DXE458925:DXZ458926 EHA458925:EHV458926 EQW458925:ERR458926 FAS458925:FBN458926 FKO458925:FLJ458926 FUK458925:FVF458926 GEG458925:GFB458926 GOC458925:GOX458926 GXY458925:GYT458926 HHU458925:HIP458926 HRQ458925:HSL458926 IBM458925:ICH458926 ILI458925:IMD458926 IVE458925:IVZ458926 JFA458925:JFV458926 JOW458925:JPR458926 JYS458925:JZN458926 KIO458925:KJJ458926 KSK458925:KTF458926 LCG458925:LDB458926 LMC458925:LMX458926 LVY458925:LWT458926 MFU458925:MGP458926 MPQ458925:MQL458926 MZM458925:NAH458926 NJI458925:NKD458926 NTE458925:NTZ458926 ODA458925:ODV458926 OMW458925:ONR458926 OWS458925:OXN458926 PGO458925:PHJ458926 PQK458925:PRF458926 QAG458925:QBB458926 QKC458925:QKX458926 QTY458925:QUT458926 RDU458925:REP458926 RNQ458925:ROL458926 RXM458925:RYH458926 SHI458925:SID458926 SRE458925:SRZ458926 TBA458925:TBV458926 TKW458925:TLR458926 TUS458925:TVN458926 UEO458925:UFJ458926 UOK458925:UPF458926 UYG458925:UZB458926 VIC458925:VIX458926 VRY458925:VST458926 WBU458925:WCP458926 WLQ458925:WML458926 WVM458925:WWH458926 E524461:Z524462 JA524461:JV524462 SW524461:TR524462 ACS524461:ADN524462 AMO524461:ANJ524462 AWK524461:AXF524462 BGG524461:BHB524462 BQC524461:BQX524462 BZY524461:CAT524462 CJU524461:CKP524462 CTQ524461:CUL524462 DDM524461:DEH524462 DNI524461:DOD524462 DXE524461:DXZ524462 EHA524461:EHV524462 EQW524461:ERR524462 FAS524461:FBN524462 FKO524461:FLJ524462 FUK524461:FVF524462 GEG524461:GFB524462 GOC524461:GOX524462 GXY524461:GYT524462 HHU524461:HIP524462 HRQ524461:HSL524462 IBM524461:ICH524462 ILI524461:IMD524462 IVE524461:IVZ524462 JFA524461:JFV524462 JOW524461:JPR524462 JYS524461:JZN524462 KIO524461:KJJ524462 KSK524461:KTF524462 LCG524461:LDB524462 LMC524461:LMX524462 LVY524461:LWT524462 MFU524461:MGP524462 MPQ524461:MQL524462 MZM524461:NAH524462 NJI524461:NKD524462 NTE524461:NTZ524462 ODA524461:ODV524462 OMW524461:ONR524462 OWS524461:OXN524462 PGO524461:PHJ524462 PQK524461:PRF524462 QAG524461:QBB524462 QKC524461:QKX524462 QTY524461:QUT524462 RDU524461:REP524462 RNQ524461:ROL524462 RXM524461:RYH524462 SHI524461:SID524462 SRE524461:SRZ524462 TBA524461:TBV524462 TKW524461:TLR524462 TUS524461:TVN524462 UEO524461:UFJ524462 UOK524461:UPF524462 UYG524461:UZB524462 VIC524461:VIX524462 VRY524461:VST524462 WBU524461:WCP524462 WLQ524461:WML524462 WVM524461:WWH524462 E589997:Z589998 JA589997:JV589998 SW589997:TR589998 ACS589997:ADN589998 AMO589997:ANJ589998 AWK589997:AXF589998 BGG589997:BHB589998 BQC589997:BQX589998 BZY589997:CAT589998 CJU589997:CKP589998 CTQ589997:CUL589998 DDM589997:DEH589998 DNI589997:DOD589998 DXE589997:DXZ589998 EHA589997:EHV589998 EQW589997:ERR589998 FAS589997:FBN589998 FKO589997:FLJ589998 FUK589997:FVF589998 GEG589997:GFB589998 GOC589997:GOX589998 GXY589997:GYT589998 HHU589997:HIP589998 HRQ589997:HSL589998 IBM589997:ICH589998 ILI589997:IMD589998 IVE589997:IVZ589998 JFA589997:JFV589998 JOW589997:JPR589998 JYS589997:JZN589998 KIO589997:KJJ589998 KSK589997:KTF589998 LCG589997:LDB589998 LMC589997:LMX589998 LVY589997:LWT589998 MFU589997:MGP589998 MPQ589997:MQL589998 MZM589997:NAH589998 NJI589997:NKD589998 NTE589997:NTZ589998 ODA589997:ODV589998 OMW589997:ONR589998 OWS589997:OXN589998 PGO589997:PHJ589998 PQK589997:PRF589998 QAG589997:QBB589998 QKC589997:QKX589998 QTY589997:QUT589998 RDU589997:REP589998 RNQ589997:ROL589998 RXM589997:RYH589998 SHI589997:SID589998 SRE589997:SRZ589998 TBA589997:TBV589998 TKW589997:TLR589998 TUS589997:TVN589998 UEO589997:UFJ589998 UOK589997:UPF589998 UYG589997:UZB589998 VIC589997:VIX589998 VRY589997:VST589998 WBU589997:WCP589998 WLQ589997:WML589998 WVM589997:WWH589998 E655533:Z655534 JA655533:JV655534 SW655533:TR655534 ACS655533:ADN655534 AMO655533:ANJ655534 AWK655533:AXF655534 BGG655533:BHB655534 BQC655533:BQX655534 BZY655533:CAT655534 CJU655533:CKP655534 CTQ655533:CUL655534 DDM655533:DEH655534 DNI655533:DOD655534 DXE655533:DXZ655534 EHA655533:EHV655534 EQW655533:ERR655534 FAS655533:FBN655534 FKO655533:FLJ655534 FUK655533:FVF655534 GEG655533:GFB655534 GOC655533:GOX655534 GXY655533:GYT655534 HHU655533:HIP655534 HRQ655533:HSL655534 IBM655533:ICH655534 ILI655533:IMD655534 IVE655533:IVZ655534 JFA655533:JFV655534 JOW655533:JPR655534 JYS655533:JZN655534 KIO655533:KJJ655534 KSK655533:KTF655534 LCG655533:LDB655534 LMC655533:LMX655534 LVY655533:LWT655534 MFU655533:MGP655534 MPQ655533:MQL655534 MZM655533:NAH655534 NJI655533:NKD655534 NTE655533:NTZ655534 ODA655533:ODV655534 OMW655533:ONR655534 OWS655533:OXN655534 PGO655533:PHJ655534 PQK655533:PRF655534 QAG655533:QBB655534 QKC655533:QKX655534 QTY655533:QUT655534 RDU655533:REP655534 RNQ655533:ROL655534 RXM655533:RYH655534 SHI655533:SID655534 SRE655533:SRZ655534 TBA655533:TBV655534 TKW655533:TLR655534 TUS655533:TVN655534 UEO655533:UFJ655534 UOK655533:UPF655534 UYG655533:UZB655534 VIC655533:VIX655534 VRY655533:VST655534 WBU655533:WCP655534 WLQ655533:WML655534 WVM655533:WWH655534 E721069:Z721070 JA721069:JV721070 SW721069:TR721070 ACS721069:ADN721070 AMO721069:ANJ721070 AWK721069:AXF721070 BGG721069:BHB721070 BQC721069:BQX721070 BZY721069:CAT721070 CJU721069:CKP721070 CTQ721069:CUL721070 DDM721069:DEH721070 DNI721069:DOD721070 DXE721069:DXZ721070 EHA721069:EHV721070 EQW721069:ERR721070 FAS721069:FBN721070 FKO721069:FLJ721070 FUK721069:FVF721070 GEG721069:GFB721070 GOC721069:GOX721070 GXY721069:GYT721070 HHU721069:HIP721070 HRQ721069:HSL721070 IBM721069:ICH721070 ILI721069:IMD721070 IVE721069:IVZ721070 JFA721069:JFV721070 JOW721069:JPR721070 JYS721069:JZN721070 KIO721069:KJJ721070 KSK721069:KTF721070 LCG721069:LDB721070 LMC721069:LMX721070 LVY721069:LWT721070 MFU721069:MGP721070 MPQ721069:MQL721070 MZM721069:NAH721070 NJI721069:NKD721070 NTE721069:NTZ721070 ODA721069:ODV721070 OMW721069:ONR721070 OWS721069:OXN721070 PGO721069:PHJ721070 PQK721069:PRF721070 QAG721069:QBB721070 QKC721069:QKX721070 QTY721069:QUT721070 RDU721069:REP721070 RNQ721069:ROL721070 RXM721069:RYH721070 SHI721069:SID721070 SRE721069:SRZ721070 TBA721069:TBV721070 TKW721069:TLR721070 TUS721069:TVN721070 UEO721069:UFJ721070 UOK721069:UPF721070 UYG721069:UZB721070 VIC721069:VIX721070 VRY721069:VST721070 WBU721069:WCP721070 WLQ721069:WML721070 WVM721069:WWH721070 E786605:Z786606 JA786605:JV786606 SW786605:TR786606 ACS786605:ADN786606 AMO786605:ANJ786606 AWK786605:AXF786606 BGG786605:BHB786606 BQC786605:BQX786606 BZY786605:CAT786606 CJU786605:CKP786606 CTQ786605:CUL786606 DDM786605:DEH786606 DNI786605:DOD786606 DXE786605:DXZ786606 EHA786605:EHV786606 EQW786605:ERR786606 FAS786605:FBN786606 FKO786605:FLJ786606 FUK786605:FVF786606 GEG786605:GFB786606 GOC786605:GOX786606 GXY786605:GYT786606 HHU786605:HIP786606 HRQ786605:HSL786606 IBM786605:ICH786606 ILI786605:IMD786606 IVE786605:IVZ786606 JFA786605:JFV786606 JOW786605:JPR786606 JYS786605:JZN786606 KIO786605:KJJ786606 KSK786605:KTF786606 LCG786605:LDB786606 LMC786605:LMX786606 LVY786605:LWT786606 MFU786605:MGP786606 MPQ786605:MQL786606 MZM786605:NAH786606 NJI786605:NKD786606 NTE786605:NTZ786606 ODA786605:ODV786606 OMW786605:ONR786606 OWS786605:OXN786606 PGO786605:PHJ786606 PQK786605:PRF786606 QAG786605:QBB786606 QKC786605:QKX786606 QTY786605:QUT786606 RDU786605:REP786606 RNQ786605:ROL786606 RXM786605:RYH786606 SHI786605:SID786606 SRE786605:SRZ786606 TBA786605:TBV786606 TKW786605:TLR786606 TUS786605:TVN786606 UEO786605:UFJ786606 UOK786605:UPF786606 UYG786605:UZB786606 VIC786605:VIX786606 VRY786605:VST786606 WBU786605:WCP786606 WLQ786605:WML786606 WVM786605:WWH786606 E852141:Z852142 JA852141:JV852142 SW852141:TR852142 ACS852141:ADN852142 AMO852141:ANJ852142 AWK852141:AXF852142 BGG852141:BHB852142 BQC852141:BQX852142 BZY852141:CAT852142 CJU852141:CKP852142 CTQ852141:CUL852142 DDM852141:DEH852142 DNI852141:DOD852142 DXE852141:DXZ852142 EHA852141:EHV852142 EQW852141:ERR852142 FAS852141:FBN852142 FKO852141:FLJ852142 FUK852141:FVF852142 GEG852141:GFB852142 GOC852141:GOX852142 GXY852141:GYT852142 HHU852141:HIP852142 HRQ852141:HSL852142 IBM852141:ICH852142 ILI852141:IMD852142 IVE852141:IVZ852142 JFA852141:JFV852142 JOW852141:JPR852142 JYS852141:JZN852142 KIO852141:KJJ852142 KSK852141:KTF852142 LCG852141:LDB852142 LMC852141:LMX852142 LVY852141:LWT852142 MFU852141:MGP852142 MPQ852141:MQL852142 MZM852141:NAH852142 NJI852141:NKD852142 NTE852141:NTZ852142 ODA852141:ODV852142 OMW852141:ONR852142 OWS852141:OXN852142 PGO852141:PHJ852142 PQK852141:PRF852142 QAG852141:QBB852142 QKC852141:QKX852142 QTY852141:QUT852142 RDU852141:REP852142 RNQ852141:ROL852142 RXM852141:RYH852142 SHI852141:SID852142 SRE852141:SRZ852142 TBA852141:TBV852142 TKW852141:TLR852142 TUS852141:TVN852142 UEO852141:UFJ852142 UOK852141:UPF852142 UYG852141:UZB852142 VIC852141:VIX852142 VRY852141:VST852142 WBU852141:WCP852142 WLQ852141:WML852142 WVM852141:WWH852142 E917677:Z917678 JA917677:JV917678 SW917677:TR917678 ACS917677:ADN917678 AMO917677:ANJ917678 AWK917677:AXF917678 BGG917677:BHB917678 BQC917677:BQX917678 BZY917677:CAT917678 CJU917677:CKP917678 CTQ917677:CUL917678 DDM917677:DEH917678 DNI917677:DOD917678 DXE917677:DXZ917678 EHA917677:EHV917678 EQW917677:ERR917678 FAS917677:FBN917678 FKO917677:FLJ917678 FUK917677:FVF917678 GEG917677:GFB917678 GOC917677:GOX917678 GXY917677:GYT917678 HHU917677:HIP917678 HRQ917677:HSL917678 IBM917677:ICH917678 ILI917677:IMD917678 IVE917677:IVZ917678 JFA917677:JFV917678 JOW917677:JPR917678 JYS917677:JZN917678 KIO917677:KJJ917678 KSK917677:KTF917678 LCG917677:LDB917678 LMC917677:LMX917678 LVY917677:LWT917678 MFU917677:MGP917678 MPQ917677:MQL917678 MZM917677:NAH917678 NJI917677:NKD917678 NTE917677:NTZ917678 ODA917677:ODV917678 OMW917677:ONR917678 OWS917677:OXN917678 PGO917677:PHJ917678 PQK917677:PRF917678 QAG917677:QBB917678 QKC917677:QKX917678 QTY917677:QUT917678 RDU917677:REP917678 RNQ917677:ROL917678 RXM917677:RYH917678 SHI917677:SID917678 SRE917677:SRZ917678 TBA917677:TBV917678 TKW917677:TLR917678 TUS917677:TVN917678 UEO917677:UFJ917678 UOK917677:UPF917678 UYG917677:UZB917678 VIC917677:VIX917678 VRY917677:VST917678 WBU917677:WCP917678 WLQ917677:WML917678 WVM917677:WWH917678 E983213:Z983214 JA983213:JV983214 SW983213:TR983214 ACS983213:ADN983214 AMO983213:ANJ983214 AWK983213:AXF983214 BGG983213:BHB983214 BQC983213:BQX983214 BZY983213:CAT983214 CJU983213:CKP983214 CTQ983213:CUL983214 DDM983213:DEH983214 DNI983213:DOD983214 DXE983213:DXZ983214 EHA983213:EHV983214 EQW983213:ERR983214 FAS983213:FBN983214 FKO983213:FLJ983214 FUK983213:FVF983214 GEG983213:GFB983214 GOC983213:GOX983214 GXY983213:GYT983214 HHU983213:HIP983214 HRQ983213:HSL983214 IBM983213:ICH983214 ILI983213:IMD983214 IVE983213:IVZ983214 JFA983213:JFV983214 JOW983213:JPR983214 JYS983213:JZN983214 KIO983213:KJJ983214 KSK983213:KTF983214 LCG983213:LDB983214 LMC983213:LMX983214 LVY983213:LWT983214 MFU983213:MGP983214 MPQ983213:MQL983214 MZM983213:NAH983214 NJI983213:NKD983214 NTE983213:NTZ983214 ODA983213:ODV983214 OMW983213:ONR983214 OWS983213:OXN983214 PGO983213:PHJ983214 PQK983213:PRF983214 QAG983213:QBB983214 QKC983213:QKX983214 QTY983213:QUT983214 RDU983213:REP983214 RNQ983213:ROL983214 RXM983213:RYH983214 SHI983213:SID983214 SRE983213:SRZ983214 TBA983213:TBV983214 TKW983213:TLR983214 TUS983213:TVN983214 UEO983213:UFJ983214 UOK983213:UPF983214 UYG983213:UZB983214 VIC983213:VIX983214 VRY983213:VST983214 WBU983213:WCP983214 WLQ983213:WML983214 WVM983213:WWH983214 E146:Z147 JA146:JV147 SW146:TR147 ACS146:ADN147 AMO146:ANJ147 AWK146:AXF147 BGG146:BHB147 BQC146:BQX147 BZY146:CAT147 CJU146:CKP147 CTQ146:CUL147 DDM146:DEH147 DNI146:DOD147 DXE146:DXZ147 EHA146:EHV147 EQW146:ERR147 FAS146:FBN147 FKO146:FLJ147 FUK146:FVF147 GEG146:GFB147 GOC146:GOX147 GXY146:GYT147 HHU146:HIP147 HRQ146:HSL147 IBM146:ICH147 ILI146:IMD147 IVE146:IVZ147 JFA146:JFV147 JOW146:JPR147 JYS146:JZN147 KIO146:KJJ147 KSK146:KTF147 LCG146:LDB147 LMC146:LMX147 LVY146:LWT147 MFU146:MGP147 MPQ146:MQL147 MZM146:NAH147 NJI146:NKD147 NTE146:NTZ147 ODA146:ODV147 OMW146:ONR147 OWS146:OXN147 PGO146:PHJ147 PQK146:PRF147 QAG146:QBB147 QKC146:QKX147 QTY146:QUT147 RDU146:REP147 RNQ146:ROL147 RXM146:RYH147 SHI146:SID147 SRE146:SRZ147 TBA146:TBV147 TKW146:TLR147 TUS146:TVN147 UEO146:UFJ147 UOK146:UPF147 UYG146:UZB147 VIC146:VIX147 VRY146:VST147 WBU146:WCP147 WLQ146:WML147 WVM146:WWH147 E65755:Z65756 JA65755:JV65756 SW65755:TR65756 ACS65755:ADN65756 AMO65755:ANJ65756 AWK65755:AXF65756 BGG65755:BHB65756 BQC65755:BQX65756 BZY65755:CAT65756 CJU65755:CKP65756 CTQ65755:CUL65756 DDM65755:DEH65756 DNI65755:DOD65756 DXE65755:DXZ65756 EHA65755:EHV65756 EQW65755:ERR65756 FAS65755:FBN65756 FKO65755:FLJ65756 FUK65755:FVF65756 GEG65755:GFB65756 GOC65755:GOX65756 GXY65755:GYT65756 HHU65755:HIP65756 HRQ65755:HSL65756 IBM65755:ICH65756 ILI65755:IMD65756 IVE65755:IVZ65756 JFA65755:JFV65756 JOW65755:JPR65756 JYS65755:JZN65756 KIO65755:KJJ65756 KSK65755:KTF65756 LCG65755:LDB65756 LMC65755:LMX65756 LVY65755:LWT65756 MFU65755:MGP65756 MPQ65755:MQL65756 MZM65755:NAH65756 NJI65755:NKD65756 NTE65755:NTZ65756 ODA65755:ODV65756 OMW65755:ONR65756 OWS65755:OXN65756 PGO65755:PHJ65756 PQK65755:PRF65756 QAG65755:QBB65756 QKC65755:QKX65756 QTY65755:QUT65756 RDU65755:REP65756 RNQ65755:ROL65756 RXM65755:RYH65756 SHI65755:SID65756 SRE65755:SRZ65756 TBA65755:TBV65756 TKW65755:TLR65756 TUS65755:TVN65756 UEO65755:UFJ65756 UOK65755:UPF65756 UYG65755:UZB65756 VIC65755:VIX65756 VRY65755:VST65756 WBU65755:WCP65756 WLQ65755:WML65756 WVM65755:WWH65756 E131291:Z131292 JA131291:JV131292 SW131291:TR131292 ACS131291:ADN131292 AMO131291:ANJ131292 AWK131291:AXF131292 BGG131291:BHB131292 BQC131291:BQX131292 BZY131291:CAT131292 CJU131291:CKP131292 CTQ131291:CUL131292 DDM131291:DEH131292 DNI131291:DOD131292 DXE131291:DXZ131292 EHA131291:EHV131292 EQW131291:ERR131292 FAS131291:FBN131292 FKO131291:FLJ131292 FUK131291:FVF131292 GEG131291:GFB131292 GOC131291:GOX131292 GXY131291:GYT131292 HHU131291:HIP131292 HRQ131291:HSL131292 IBM131291:ICH131292 ILI131291:IMD131292 IVE131291:IVZ131292 JFA131291:JFV131292 JOW131291:JPR131292 JYS131291:JZN131292 KIO131291:KJJ131292 KSK131291:KTF131292 LCG131291:LDB131292 LMC131291:LMX131292 LVY131291:LWT131292 MFU131291:MGP131292 MPQ131291:MQL131292 MZM131291:NAH131292 NJI131291:NKD131292 NTE131291:NTZ131292 ODA131291:ODV131292 OMW131291:ONR131292 OWS131291:OXN131292 PGO131291:PHJ131292 PQK131291:PRF131292 QAG131291:QBB131292 QKC131291:QKX131292 QTY131291:QUT131292 RDU131291:REP131292 RNQ131291:ROL131292 RXM131291:RYH131292 SHI131291:SID131292 SRE131291:SRZ131292 TBA131291:TBV131292 TKW131291:TLR131292 TUS131291:TVN131292 UEO131291:UFJ131292 UOK131291:UPF131292 UYG131291:UZB131292 VIC131291:VIX131292 VRY131291:VST131292 WBU131291:WCP131292 WLQ131291:WML131292 WVM131291:WWH131292 E196827:Z196828 JA196827:JV196828 SW196827:TR196828 ACS196827:ADN196828 AMO196827:ANJ196828 AWK196827:AXF196828 BGG196827:BHB196828 BQC196827:BQX196828 BZY196827:CAT196828 CJU196827:CKP196828 CTQ196827:CUL196828 DDM196827:DEH196828 DNI196827:DOD196828 DXE196827:DXZ196828 EHA196827:EHV196828 EQW196827:ERR196828 FAS196827:FBN196828 FKO196827:FLJ196828 FUK196827:FVF196828 GEG196827:GFB196828 GOC196827:GOX196828 GXY196827:GYT196828 HHU196827:HIP196828 HRQ196827:HSL196828 IBM196827:ICH196828 ILI196827:IMD196828 IVE196827:IVZ196828 JFA196827:JFV196828 JOW196827:JPR196828 JYS196827:JZN196828 KIO196827:KJJ196828 KSK196827:KTF196828 LCG196827:LDB196828 LMC196827:LMX196828 LVY196827:LWT196828 MFU196827:MGP196828 MPQ196827:MQL196828 MZM196827:NAH196828 NJI196827:NKD196828 NTE196827:NTZ196828 ODA196827:ODV196828 OMW196827:ONR196828 OWS196827:OXN196828 PGO196827:PHJ196828 PQK196827:PRF196828 QAG196827:QBB196828 QKC196827:QKX196828 QTY196827:QUT196828 RDU196827:REP196828 RNQ196827:ROL196828 RXM196827:RYH196828 SHI196827:SID196828 SRE196827:SRZ196828 TBA196827:TBV196828 TKW196827:TLR196828 TUS196827:TVN196828 UEO196827:UFJ196828 UOK196827:UPF196828 UYG196827:UZB196828 VIC196827:VIX196828 VRY196827:VST196828 WBU196827:WCP196828 WLQ196827:WML196828 WVM196827:WWH196828 E262363:Z262364 JA262363:JV262364 SW262363:TR262364 ACS262363:ADN262364 AMO262363:ANJ262364 AWK262363:AXF262364 BGG262363:BHB262364 BQC262363:BQX262364 BZY262363:CAT262364 CJU262363:CKP262364 CTQ262363:CUL262364 DDM262363:DEH262364 DNI262363:DOD262364 DXE262363:DXZ262364 EHA262363:EHV262364 EQW262363:ERR262364 FAS262363:FBN262364 FKO262363:FLJ262364 FUK262363:FVF262364 GEG262363:GFB262364 GOC262363:GOX262364 GXY262363:GYT262364 HHU262363:HIP262364 HRQ262363:HSL262364 IBM262363:ICH262364 ILI262363:IMD262364 IVE262363:IVZ262364 JFA262363:JFV262364 JOW262363:JPR262364 JYS262363:JZN262364 KIO262363:KJJ262364 KSK262363:KTF262364 LCG262363:LDB262364 LMC262363:LMX262364 LVY262363:LWT262364 MFU262363:MGP262364 MPQ262363:MQL262364 MZM262363:NAH262364 NJI262363:NKD262364 NTE262363:NTZ262364 ODA262363:ODV262364 OMW262363:ONR262364 OWS262363:OXN262364 PGO262363:PHJ262364 PQK262363:PRF262364 QAG262363:QBB262364 QKC262363:QKX262364 QTY262363:QUT262364 RDU262363:REP262364 RNQ262363:ROL262364 RXM262363:RYH262364 SHI262363:SID262364 SRE262363:SRZ262364 TBA262363:TBV262364 TKW262363:TLR262364 TUS262363:TVN262364 UEO262363:UFJ262364 UOK262363:UPF262364 UYG262363:UZB262364 VIC262363:VIX262364 VRY262363:VST262364 WBU262363:WCP262364 WLQ262363:WML262364 WVM262363:WWH262364 E327899:Z327900 JA327899:JV327900 SW327899:TR327900 ACS327899:ADN327900 AMO327899:ANJ327900 AWK327899:AXF327900 BGG327899:BHB327900 BQC327899:BQX327900 BZY327899:CAT327900 CJU327899:CKP327900 CTQ327899:CUL327900 DDM327899:DEH327900 DNI327899:DOD327900 DXE327899:DXZ327900 EHA327899:EHV327900 EQW327899:ERR327900 FAS327899:FBN327900 FKO327899:FLJ327900 FUK327899:FVF327900 GEG327899:GFB327900 GOC327899:GOX327900 GXY327899:GYT327900 HHU327899:HIP327900 HRQ327899:HSL327900 IBM327899:ICH327900 ILI327899:IMD327900 IVE327899:IVZ327900 JFA327899:JFV327900 JOW327899:JPR327900 JYS327899:JZN327900 KIO327899:KJJ327900 KSK327899:KTF327900 LCG327899:LDB327900 LMC327899:LMX327900 LVY327899:LWT327900 MFU327899:MGP327900 MPQ327899:MQL327900 MZM327899:NAH327900 NJI327899:NKD327900 NTE327899:NTZ327900 ODA327899:ODV327900 OMW327899:ONR327900 OWS327899:OXN327900 PGO327899:PHJ327900 PQK327899:PRF327900 QAG327899:QBB327900 QKC327899:QKX327900 QTY327899:QUT327900 RDU327899:REP327900 RNQ327899:ROL327900 RXM327899:RYH327900 SHI327899:SID327900 SRE327899:SRZ327900 TBA327899:TBV327900 TKW327899:TLR327900 TUS327899:TVN327900 UEO327899:UFJ327900 UOK327899:UPF327900 UYG327899:UZB327900 VIC327899:VIX327900 VRY327899:VST327900 WBU327899:WCP327900 WLQ327899:WML327900 WVM327899:WWH327900 E393435:Z393436 JA393435:JV393436 SW393435:TR393436 ACS393435:ADN393436 AMO393435:ANJ393436 AWK393435:AXF393436 BGG393435:BHB393436 BQC393435:BQX393436 BZY393435:CAT393436 CJU393435:CKP393436 CTQ393435:CUL393436 DDM393435:DEH393436 DNI393435:DOD393436 DXE393435:DXZ393436 EHA393435:EHV393436 EQW393435:ERR393436 FAS393435:FBN393436 FKO393435:FLJ393436 FUK393435:FVF393436 GEG393435:GFB393436 GOC393435:GOX393436 GXY393435:GYT393436 HHU393435:HIP393436 HRQ393435:HSL393436 IBM393435:ICH393436 ILI393435:IMD393436 IVE393435:IVZ393436 JFA393435:JFV393436 JOW393435:JPR393436 JYS393435:JZN393436 KIO393435:KJJ393436 KSK393435:KTF393436 LCG393435:LDB393436 LMC393435:LMX393436 LVY393435:LWT393436 MFU393435:MGP393436 MPQ393435:MQL393436 MZM393435:NAH393436 NJI393435:NKD393436 NTE393435:NTZ393436 ODA393435:ODV393436 OMW393435:ONR393436 OWS393435:OXN393436 PGO393435:PHJ393436 PQK393435:PRF393436 QAG393435:QBB393436 QKC393435:QKX393436 QTY393435:QUT393436 RDU393435:REP393436 RNQ393435:ROL393436 RXM393435:RYH393436 SHI393435:SID393436 SRE393435:SRZ393436 TBA393435:TBV393436 TKW393435:TLR393436 TUS393435:TVN393436 UEO393435:UFJ393436 UOK393435:UPF393436 UYG393435:UZB393436 VIC393435:VIX393436 VRY393435:VST393436 WBU393435:WCP393436 WLQ393435:WML393436 WVM393435:WWH393436 E458971:Z458972 JA458971:JV458972 SW458971:TR458972 ACS458971:ADN458972 AMO458971:ANJ458972 AWK458971:AXF458972 BGG458971:BHB458972 BQC458971:BQX458972 BZY458971:CAT458972 CJU458971:CKP458972 CTQ458971:CUL458972 DDM458971:DEH458972 DNI458971:DOD458972 DXE458971:DXZ458972 EHA458971:EHV458972 EQW458971:ERR458972 FAS458971:FBN458972 FKO458971:FLJ458972 FUK458971:FVF458972 GEG458971:GFB458972 GOC458971:GOX458972 GXY458971:GYT458972 HHU458971:HIP458972 HRQ458971:HSL458972 IBM458971:ICH458972 ILI458971:IMD458972 IVE458971:IVZ458972 JFA458971:JFV458972 JOW458971:JPR458972 JYS458971:JZN458972 KIO458971:KJJ458972 KSK458971:KTF458972 LCG458971:LDB458972 LMC458971:LMX458972 LVY458971:LWT458972 MFU458971:MGP458972 MPQ458971:MQL458972 MZM458971:NAH458972 NJI458971:NKD458972 NTE458971:NTZ458972 ODA458971:ODV458972 OMW458971:ONR458972 OWS458971:OXN458972 PGO458971:PHJ458972 PQK458971:PRF458972 QAG458971:QBB458972 QKC458971:QKX458972 QTY458971:QUT458972 RDU458971:REP458972 RNQ458971:ROL458972 RXM458971:RYH458972 SHI458971:SID458972 SRE458971:SRZ458972 TBA458971:TBV458972 TKW458971:TLR458972 TUS458971:TVN458972 UEO458971:UFJ458972 UOK458971:UPF458972 UYG458971:UZB458972 VIC458971:VIX458972 VRY458971:VST458972 WBU458971:WCP458972 WLQ458971:WML458972 WVM458971:WWH458972 E524507:Z524508 JA524507:JV524508 SW524507:TR524508 ACS524507:ADN524508 AMO524507:ANJ524508 AWK524507:AXF524508 BGG524507:BHB524508 BQC524507:BQX524508 BZY524507:CAT524508 CJU524507:CKP524508 CTQ524507:CUL524508 DDM524507:DEH524508 DNI524507:DOD524508 DXE524507:DXZ524508 EHA524507:EHV524508 EQW524507:ERR524508 FAS524507:FBN524508 FKO524507:FLJ524508 FUK524507:FVF524508 GEG524507:GFB524508 GOC524507:GOX524508 GXY524507:GYT524508 HHU524507:HIP524508 HRQ524507:HSL524508 IBM524507:ICH524508 ILI524507:IMD524508 IVE524507:IVZ524508 JFA524507:JFV524508 JOW524507:JPR524508 JYS524507:JZN524508 KIO524507:KJJ524508 KSK524507:KTF524508 LCG524507:LDB524508 LMC524507:LMX524508 LVY524507:LWT524508 MFU524507:MGP524508 MPQ524507:MQL524508 MZM524507:NAH524508 NJI524507:NKD524508 NTE524507:NTZ524508 ODA524507:ODV524508 OMW524507:ONR524508 OWS524507:OXN524508 PGO524507:PHJ524508 PQK524507:PRF524508 QAG524507:QBB524508 QKC524507:QKX524508 QTY524507:QUT524508 RDU524507:REP524508 RNQ524507:ROL524508 RXM524507:RYH524508 SHI524507:SID524508 SRE524507:SRZ524508 TBA524507:TBV524508 TKW524507:TLR524508 TUS524507:TVN524508 UEO524507:UFJ524508 UOK524507:UPF524508 UYG524507:UZB524508 VIC524507:VIX524508 VRY524507:VST524508 WBU524507:WCP524508 WLQ524507:WML524508 WVM524507:WWH524508 E590043:Z590044 JA590043:JV590044 SW590043:TR590044 ACS590043:ADN590044 AMO590043:ANJ590044 AWK590043:AXF590044 BGG590043:BHB590044 BQC590043:BQX590044 BZY590043:CAT590044 CJU590043:CKP590044 CTQ590043:CUL590044 DDM590043:DEH590044 DNI590043:DOD590044 DXE590043:DXZ590044 EHA590043:EHV590044 EQW590043:ERR590044 FAS590043:FBN590044 FKO590043:FLJ590044 FUK590043:FVF590044 GEG590043:GFB590044 GOC590043:GOX590044 GXY590043:GYT590044 HHU590043:HIP590044 HRQ590043:HSL590044 IBM590043:ICH590044 ILI590043:IMD590044 IVE590043:IVZ590044 JFA590043:JFV590044 JOW590043:JPR590044 JYS590043:JZN590044 KIO590043:KJJ590044 KSK590043:KTF590044 LCG590043:LDB590044 LMC590043:LMX590044 LVY590043:LWT590044 MFU590043:MGP590044 MPQ590043:MQL590044 MZM590043:NAH590044 NJI590043:NKD590044 NTE590043:NTZ590044 ODA590043:ODV590044 OMW590043:ONR590044 OWS590043:OXN590044 PGO590043:PHJ590044 PQK590043:PRF590044 QAG590043:QBB590044 QKC590043:QKX590044 QTY590043:QUT590044 RDU590043:REP590044 RNQ590043:ROL590044 RXM590043:RYH590044 SHI590043:SID590044 SRE590043:SRZ590044 TBA590043:TBV590044 TKW590043:TLR590044 TUS590043:TVN590044 UEO590043:UFJ590044 UOK590043:UPF590044 UYG590043:UZB590044 VIC590043:VIX590044 VRY590043:VST590044 WBU590043:WCP590044 WLQ590043:WML590044 WVM590043:WWH590044 E655579:Z655580 JA655579:JV655580 SW655579:TR655580 ACS655579:ADN655580 AMO655579:ANJ655580 AWK655579:AXF655580 BGG655579:BHB655580 BQC655579:BQX655580 BZY655579:CAT655580 CJU655579:CKP655580 CTQ655579:CUL655580 DDM655579:DEH655580 DNI655579:DOD655580 DXE655579:DXZ655580 EHA655579:EHV655580 EQW655579:ERR655580 FAS655579:FBN655580 FKO655579:FLJ655580 FUK655579:FVF655580 GEG655579:GFB655580 GOC655579:GOX655580 GXY655579:GYT655580 HHU655579:HIP655580 HRQ655579:HSL655580 IBM655579:ICH655580 ILI655579:IMD655580 IVE655579:IVZ655580 JFA655579:JFV655580 JOW655579:JPR655580 JYS655579:JZN655580 KIO655579:KJJ655580 KSK655579:KTF655580 LCG655579:LDB655580 LMC655579:LMX655580 LVY655579:LWT655580 MFU655579:MGP655580 MPQ655579:MQL655580 MZM655579:NAH655580 NJI655579:NKD655580 NTE655579:NTZ655580 ODA655579:ODV655580 OMW655579:ONR655580 OWS655579:OXN655580 PGO655579:PHJ655580 PQK655579:PRF655580 QAG655579:QBB655580 QKC655579:QKX655580 QTY655579:QUT655580 RDU655579:REP655580 RNQ655579:ROL655580 RXM655579:RYH655580 SHI655579:SID655580 SRE655579:SRZ655580 TBA655579:TBV655580 TKW655579:TLR655580 TUS655579:TVN655580 UEO655579:UFJ655580 UOK655579:UPF655580 UYG655579:UZB655580 VIC655579:VIX655580 VRY655579:VST655580 WBU655579:WCP655580 WLQ655579:WML655580 WVM655579:WWH655580 E721115:Z721116 JA721115:JV721116 SW721115:TR721116 ACS721115:ADN721116 AMO721115:ANJ721116 AWK721115:AXF721116 BGG721115:BHB721116 BQC721115:BQX721116 BZY721115:CAT721116 CJU721115:CKP721116 CTQ721115:CUL721116 DDM721115:DEH721116 DNI721115:DOD721116 DXE721115:DXZ721116 EHA721115:EHV721116 EQW721115:ERR721116 FAS721115:FBN721116 FKO721115:FLJ721116 FUK721115:FVF721116 GEG721115:GFB721116 GOC721115:GOX721116 GXY721115:GYT721116 HHU721115:HIP721116 HRQ721115:HSL721116 IBM721115:ICH721116 ILI721115:IMD721116 IVE721115:IVZ721116 JFA721115:JFV721116 JOW721115:JPR721116 JYS721115:JZN721116 KIO721115:KJJ721116 KSK721115:KTF721116 LCG721115:LDB721116 LMC721115:LMX721116 LVY721115:LWT721116 MFU721115:MGP721116 MPQ721115:MQL721116 MZM721115:NAH721116 NJI721115:NKD721116 NTE721115:NTZ721116 ODA721115:ODV721116 OMW721115:ONR721116 OWS721115:OXN721116 PGO721115:PHJ721116 PQK721115:PRF721116 QAG721115:QBB721116 QKC721115:QKX721116 QTY721115:QUT721116 RDU721115:REP721116 RNQ721115:ROL721116 RXM721115:RYH721116 SHI721115:SID721116 SRE721115:SRZ721116 TBA721115:TBV721116 TKW721115:TLR721116 TUS721115:TVN721116 UEO721115:UFJ721116 UOK721115:UPF721116 UYG721115:UZB721116 VIC721115:VIX721116 VRY721115:VST721116 WBU721115:WCP721116 WLQ721115:WML721116 WVM721115:WWH721116 E786651:Z786652 JA786651:JV786652 SW786651:TR786652 ACS786651:ADN786652 AMO786651:ANJ786652 AWK786651:AXF786652 BGG786651:BHB786652 BQC786651:BQX786652 BZY786651:CAT786652 CJU786651:CKP786652 CTQ786651:CUL786652 DDM786651:DEH786652 DNI786651:DOD786652 DXE786651:DXZ786652 EHA786651:EHV786652 EQW786651:ERR786652 FAS786651:FBN786652 FKO786651:FLJ786652 FUK786651:FVF786652 GEG786651:GFB786652 GOC786651:GOX786652 GXY786651:GYT786652 HHU786651:HIP786652 HRQ786651:HSL786652 IBM786651:ICH786652 ILI786651:IMD786652 IVE786651:IVZ786652 JFA786651:JFV786652 JOW786651:JPR786652 JYS786651:JZN786652 KIO786651:KJJ786652 KSK786651:KTF786652 LCG786651:LDB786652 LMC786651:LMX786652 LVY786651:LWT786652 MFU786651:MGP786652 MPQ786651:MQL786652 MZM786651:NAH786652 NJI786651:NKD786652 NTE786651:NTZ786652 ODA786651:ODV786652 OMW786651:ONR786652 OWS786651:OXN786652 PGO786651:PHJ786652 PQK786651:PRF786652 QAG786651:QBB786652 QKC786651:QKX786652 QTY786651:QUT786652 RDU786651:REP786652 RNQ786651:ROL786652 RXM786651:RYH786652 SHI786651:SID786652 SRE786651:SRZ786652 TBA786651:TBV786652 TKW786651:TLR786652 TUS786651:TVN786652 UEO786651:UFJ786652 UOK786651:UPF786652 UYG786651:UZB786652 VIC786651:VIX786652 VRY786651:VST786652 WBU786651:WCP786652 WLQ786651:WML786652 WVM786651:WWH786652 E852187:Z852188 JA852187:JV852188 SW852187:TR852188 ACS852187:ADN852188 AMO852187:ANJ852188 AWK852187:AXF852188 BGG852187:BHB852188 BQC852187:BQX852188 BZY852187:CAT852188 CJU852187:CKP852188 CTQ852187:CUL852188 DDM852187:DEH852188 DNI852187:DOD852188 DXE852187:DXZ852188 EHA852187:EHV852188 EQW852187:ERR852188 FAS852187:FBN852188 FKO852187:FLJ852188 FUK852187:FVF852188 GEG852187:GFB852188 GOC852187:GOX852188 GXY852187:GYT852188 HHU852187:HIP852188 HRQ852187:HSL852188 IBM852187:ICH852188 ILI852187:IMD852188 IVE852187:IVZ852188 JFA852187:JFV852188 JOW852187:JPR852188 JYS852187:JZN852188 KIO852187:KJJ852188 KSK852187:KTF852188 LCG852187:LDB852188 LMC852187:LMX852188 LVY852187:LWT852188 MFU852187:MGP852188 MPQ852187:MQL852188 MZM852187:NAH852188 NJI852187:NKD852188 NTE852187:NTZ852188 ODA852187:ODV852188 OMW852187:ONR852188 OWS852187:OXN852188 PGO852187:PHJ852188 PQK852187:PRF852188 QAG852187:QBB852188 QKC852187:QKX852188 QTY852187:QUT852188 RDU852187:REP852188 RNQ852187:ROL852188 RXM852187:RYH852188 SHI852187:SID852188 SRE852187:SRZ852188 TBA852187:TBV852188 TKW852187:TLR852188 TUS852187:TVN852188 UEO852187:UFJ852188 UOK852187:UPF852188 UYG852187:UZB852188 VIC852187:VIX852188 VRY852187:VST852188 WBU852187:WCP852188 WLQ852187:WML852188 WVM852187:WWH852188 E917723:Z917724 JA917723:JV917724 SW917723:TR917724 ACS917723:ADN917724 AMO917723:ANJ917724 AWK917723:AXF917724 BGG917723:BHB917724 BQC917723:BQX917724 BZY917723:CAT917724 CJU917723:CKP917724 CTQ917723:CUL917724 DDM917723:DEH917724 DNI917723:DOD917724 DXE917723:DXZ917724 EHA917723:EHV917724 EQW917723:ERR917724 FAS917723:FBN917724 FKO917723:FLJ917724 FUK917723:FVF917724 GEG917723:GFB917724 GOC917723:GOX917724 GXY917723:GYT917724 HHU917723:HIP917724 HRQ917723:HSL917724 IBM917723:ICH917724 ILI917723:IMD917724 IVE917723:IVZ917724 JFA917723:JFV917724 JOW917723:JPR917724 JYS917723:JZN917724 KIO917723:KJJ917724 KSK917723:KTF917724 LCG917723:LDB917724 LMC917723:LMX917724 LVY917723:LWT917724 MFU917723:MGP917724 MPQ917723:MQL917724 MZM917723:NAH917724 NJI917723:NKD917724 NTE917723:NTZ917724 ODA917723:ODV917724 OMW917723:ONR917724 OWS917723:OXN917724 PGO917723:PHJ917724 PQK917723:PRF917724 QAG917723:QBB917724 QKC917723:QKX917724 QTY917723:QUT917724 RDU917723:REP917724 RNQ917723:ROL917724 RXM917723:RYH917724 SHI917723:SID917724 SRE917723:SRZ917724 TBA917723:TBV917724 TKW917723:TLR917724 TUS917723:TVN917724 UEO917723:UFJ917724 UOK917723:UPF917724 UYG917723:UZB917724 VIC917723:VIX917724 VRY917723:VST917724 WBU917723:WCP917724 WLQ917723:WML917724 WVM917723:WWH917724 E983259:Z983260 JA983259:JV983260 SW983259:TR983260 ACS983259:ADN983260 AMO983259:ANJ983260 AWK983259:AXF983260 BGG983259:BHB983260 BQC983259:BQX983260 BZY983259:CAT983260 CJU983259:CKP983260 CTQ983259:CUL983260 DDM983259:DEH983260 DNI983259:DOD983260 DXE983259:DXZ983260 EHA983259:EHV983260 EQW983259:ERR983260 FAS983259:FBN983260 FKO983259:FLJ983260 FUK983259:FVF983260 GEG983259:GFB983260 GOC983259:GOX983260 GXY983259:GYT983260 HHU983259:HIP983260 HRQ983259:HSL983260 IBM983259:ICH983260 ILI983259:IMD983260 IVE983259:IVZ983260 JFA983259:JFV983260 JOW983259:JPR983260 JYS983259:JZN983260 KIO983259:KJJ983260 KSK983259:KTF983260 LCG983259:LDB983260 LMC983259:LMX983260 LVY983259:LWT983260 MFU983259:MGP983260 MPQ983259:MQL983260 MZM983259:NAH983260 NJI983259:NKD983260 NTE983259:NTZ983260 ODA983259:ODV983260 OMW983259:ONR983260 OWS983259:OXN983260 PGO983259:PHJ983260 PQK983259:PRF983260 QAG983259:QBB983260 QKC983259:QKX983260 QTY983259:QUT983260 RDU983259:REP983260 RNQ983259:ROL983260 RXM983259:RYH983260 SHI983259:SID983260 SRE983259:SRZ983260 TBA983259:TBV983260 TKW983259:TLR983260 TUS983259:TVN983260 UEO983259:UFJ983260 UOK983259:UPF983260 UYG983259:UZB983260 VIC983259:VIX983260 VRY983259:VST983260 WBU983259:WCP983260 WLQ983259:WML983260 WVM983259:WWH983260 E149:Z150 JA149:JV150 SW149:TR150 ACS149:ADN150 AMO149:ANJ150 AWK149:AXF150 BGG149:BHB150 BQC149:BQX150 BZY149:CAT150 CJU149:CKP150 CTQ149:CUL150 DDM149:DEH150 DNI149:DOD150 DXE149:DXZ150 EHA149:EHV150 EQW149:ERR150 FAS149:FBN150 FKO149:FLJ150 FUK149:FVF150 GEG149:GFB150 GOC149:GOX150 GXY149:GYT150 HHU149:HIP150 HRQ149:HSL150 IBM149:ICH150 ILI149:IMD150 IVE149:IVZ150 JFA149:JFV150 JOW149:JPR150 JYS149:JZN150 KIO149:KJJ150 KSK149:KTF150 LCG149:LDB150 LMC149:LMX150 LVY149:LWT150 MFU149:MGP150 MPQ149:MQL150 MZM149:NAH150 NJI149:NKD150 NTE149:NTZ150 ODA149:ODV150 OMW149:ONR150 OWS149:OXN150 PGO149:PHJ150 PQK149:PRF150 QAG149:QBB150 QKC149:QKX150 QTY149:QUT150 RDU149:REP150 RNQ149:ROL150 RXM149:RYH150 SHI149:SID150 SRE149:SRZ150 TBA149:TBV150 TKW149:TLR150 TUS149:TVN150 UEO149:UFJ150 UOK149:UPF150 UYG149:UZB150 VIC149:VIX150 VRY149:VST150 WBU149:WCP150 WLQ149:WML150 WVM149:WWH150 E65758:Z65759 JA65758:JV65759 SW65758:TR65759 ACS65758:ADN65759 AMO65758:ANJ65759 AWK65758:AXF65759 BGG65758:BHB65759 BQC65758:BQX65759 BZY65758:CAT65759 CJU65758:CKP65759 CTQ65758:CUL65759 DDM65758:DEH65759 DNI65758:DOD65759 DXE65758:DXZ65759 EHA65758:EHV65759 EQW65758:ERR65759 FAS65758:FBN65759 FKO65758:FLJ65759 FUK65758:FVF65759 GEG65758:GFB65759 GOC65758:GOX65759 GXY65758:GYT65759 HHU65758:HIP65759 HRQ65758:HSL65759 IBM65758:ICH65759 ILI65758:IMD65759 IVE65758:IVZ65759 JFA65758:JFV65759 JOW65758:JPR65759 JYS65758:JZN65759 KIO65758:KJJ65759 KSK65758:KTF65759 LCG65758:LDB65759 LMC65758:LMX65759 LVY65758:LWT65759 MFU65758:MGP65759 MPQ65758:MQL65759 MZM65758:NAH65759 NJI65758:NKD65759 NTE65758:NTZ65759 ODA65758:ODV65759 OMW65758:ONR65759 OWS65758:OXN65759 PGO65758:PHJ65759 PQK65758:PRF65759 QAG65758:QBB65759 QKC65758:QKX65759 QTY65758:QUT65759 RDU65758:REP65759 RNQ65758:ROL65759 RXM65758:RYH65759 SHI65758:SID65759 SRE65758:SRZ65759 TBA65758:TBV65759 TKW65758:TLR65759 TUS65758:TVN65759 UEO65758:UFJ65759 UOK65758:UPF65759 UYG65758:UZB65759 VIC65758:VIX65759 VRY65758:VST65759 WBU65758:WCP65759 WLQ65758:WML65759 WVM65758:WWH65759 E131294:Z131295 JA131294:JV131295 SW131294:TR131295 ACS131294:ADN131295 AMO131294:ANJ131295 AWK131294:AXF131295 BGG131294:BHB131295 BQC131294:BQX131295 BZY131294:CAT131295 CJU131294:CKP131295 CTQ131294:CUL131295 DDM131294:DEH131295 DNI131294:DOD131295 DXE131294:DXZ131295 EHA131294:EHV131295 EQW131294:ERR131295 FAS131294:FBN131295 FKO131294:FLJ131295 FUK131294:FVF131295 GEG131294:GFB131295 GOC131294:GOX131295 GXY131294:GYT131295 HHU131294:HIP131295 HRQ131294:HSL131295 IBM131294:ICH131295 ILI131294:IMD131295 IVE131294:IVZ131295 JFA131294:JFV131295 JOW131294:JPR131295 JYS131294:JZN131295 KIO131294:KJJ131295 KSK131294:KTF131295 LCG131294:LDB131295 LMC131294:LMX131295 LVY131294:LWT131295 MFU131294:MGP131295 MPQ131294:MQL131295 MZM131294:NAH131295 NJI131294:NKD131295 NTE131294:NTZ131295 ODA131294:ODV131295 OMW131294:ONR131295 OWS131294:OXN131295 PGO131294:PHJ131295 PQK131294:PRF131295 QAG131294:QBB131295 QKC131294:QKX131295 QTY131294:QUT131295 RDU131294:REP131295 RNQ131294:ROL131295 RXM131294:RYH131295 SHI131294:SID131295 SRE131294:SRZ131295 TBA131294:TBV131295 TKW131294:TLR131295 TUS131294:TVN131295 UEO131294:UFJ131295 UOK131294:UPF131295 UYG131294:UZB131295 VIC131294:VIX131295 VRY131294:VST131295 WBU131294:WCP131295 WLQ131294:WML131295 WVM131294:WWH131295 E196830:Z196831 JA196830:JV196831 SW196830:TR196831 ACS196830:ADN196831 AMO196830:ANJ196831 AWK196830:AXF196831 BGG196830:BHB196831 BQC196830:BQX196831 BZY196830:CAT196831 CJU196830:CKP196831 CTQ196830:CUL196831 DDM196830:DEH196831 DNI196830:DOD196831 DXE196830:DXZ196831 EHA196830:EHV196831 EQW196830:ERR196831 FAS196830:FBN196831 FKO196830:FLJ196831 FUK196830:FVF196831 GEG196830:GFB196831 GOC196830:GOX196831 GXY196830:GYT196831 HHU196830:HIP196831 HRQ196830:HSL196831 IBM196830:ICH196831 ILI196830:IMD196831 IVE196830:IVZ196831 JFA196830:JFV196831 JOW196830:JPR196831 JYS196830:JZN196831 KIO196830:KJJ196831 KSK196830:KTF196831 LCG196830:LDB196831 LMC196830:LMX196831 LVY196830:LWT196831 MFU196830:MGP196831 MPQ196830:MQL196831 MZM196830:NAH196831 NJI196830:NKD196831 NTE196830:NTZ196831 ODA196830:ODV196831 OMW196830:ONR196831 OWS196830:OXN196831 PGO196830:PHJ196831 PQK196830:PRF196831 QAG196830:QBB196831 QKC196830:QKX196831 QTY196830:QUT196831 RDU196830:REP196831 RNQ196830:ROL196831 RXM196830:RYH196831 SHI196830:SID196831 SRE196830:SRZ196831 TBA196830:TBV196831 TKW196830:TLR196831 TUS196830:TVN196831 UEO196830:UFJ196831 UOK196830:UPF196831 UYG196830:UZB196831 VIC196830:VIX196831 VRY196830:VST196831 WBU196830:WCP196831 WLQ196830:WML196831 WVM196830:WWH196831 E262366:Z262367 JA262366:JV262367 SW262366:TR262367 ACS262366:ADN262367 AMO262366:ANJ262367 AWK262366:AXF262367 BGG262366:BHB262367 BQC262366:BQX262367 BZY262366:CAT262367 CJU262366:CKP262367 CTQ262366:CUL262367 DDM262366:DEH262367 DNI262366:DOD262367 DXE262366:DXZ262367 EHA262366:EHV262367 EQW262366:ERR262367 FAS262366:FBN262367 FKO262366:FLJ262367 FUK262366:FVF262367 GEG262366:GFB262367 GOC262366:GOX262367 GXY262366:GYT262367 HHU262366:HIP262367 HRQ262366:HSL262367 IBM262366:ICH262367 ILI262366:IMD262367 IVE262366:IVZ262367 JFA262366:JFV262367 JOW262366:JPR262367 JYS262366:JZN262367 KIO262366:KJJ262367 KSK262366:KTF262367 LCG262366:LDB262367 LMC262366:LMX262367 LVY262366:LWT262367 MFU262366:MGP262367 MPQ262366:MQL262367 MZM262366:NAH262367 NJI262366:NKD262367 NTE262366:NTZ262367 ODA262366:ODV262367 OMW262366:ONR262367 OWS262366:OXN262367 PGO262366:PHJ262367 PQK262366:PRF262367 QAG262366:QBB262367 QKC262366:QKX262367 QTY262366:QUT262367 RDU262366:REP262367 RNQ262366:ROL262367 RXM262366:RYH262367 SHI262366:SID262367 SRE262366:SRZ262367 TBA262366:TBV262367 TKW262366:TLR262367 TUS262366:TVN262367 UEO262366:UFJ262367 UOK262366:UPF262367 UYG262366:UZB262367 VIC262366:VIX262367 VRY262366:VST262367 WBU262366:WCP262367 WLQ262366:WML262367 WVM262366:WWH262367 E327902:Z327903 JA327902:JV327903 SW327902:TR327903 ACS327902:ADN327903 AMO327902:ANJ327903 AWK327902:AXF327903 BGG327902:BHB327903 BQC327902:BQX327903 BZY327902:CAT327903 CJU327902:CKP327903 CTQ327902:CUL327903 DDM327902:DEH327903 DNI327902:DOD327903 DXE327902:DXZ327903 EHA327902:EHV327903 EQW327902:ERR327903 FAS327902:FBN327903 FKO327902:FLJ327903 FUK327902:FVF327903 GEG327902:GFB327903 GOC327902:GOX327903 GXY327902:GYT327903 HHU327902:HIP327903 HRQ327902:HSL327903 IBM327902:ICH327903 ILI327902:IMD327903 IVE327902:IVZ327903 JFA327902:JFV327903 JOW327902:JPR327903 JYS327902:JZN327903 KIO327902:KJJ327903 KSK327902:KTF327903 LCG327902:LDB327903 LMC327902:LMX327903 LVY327902:LWT327903 MFU327902:MGP327903 MPQ327902:MQL327903 MZM327902:NAH327903 NJI327902:NKD327903 NTE327902:NTZ327903 ODA327902:ODV327903 OMW327902:ONR327903 OWS327902:OXN327903 PGO327902:PHJ327903 PQK327902:PRF327903 QAG327902:QBB327903 QKC327902:QKX327903 QTY327902:QUT327903 RDU327902:REP327903 RNQ327902:ROL327903 RXM327902:RYH327903 SHI327902:SID327903 SRE327902:SRZ327903 TBA327902:TBV327903 TKW327902:TLR327903 TUS327902:TVN327903 UEO327902:UFJ327903 UOK327902:UPF327903 UYG327902:UZB327903 VIC327902:VIX327903 VRY327902:VST327903 WBU327902:WCP327903 WLQ327902:WML327903 WVM327902:WWH327903 E393438:Z393439 JA393438:JV393439 SW393438:TR393439 ACS393438:ADN393439 AMO393438:ANJ393439 AWK393438:AXF393439 BGG393438:BHB393439 BQC393438:BQX393439 BZY393438:CAT393439 CJU393438:CKP393439 CTQ393438:CUL393439 DDM393438:DEH393439 DNI393438:DOD393439 DXE393438:DXZ393439 EHA393438:EHV393439 EQW393438:ERR393439 FAS393438:FBN393439 FKO393438:FLJ393439 FUK393438:FVF393439 GEG393438:GFB393439 GOC393438:GOX393439 GXY393438:GYT393439 HHU393438:HIP393439 HRQ393438:HSL393439 IBM393438:ICH393439 ILI393438:IMD393439 IVE393438:IVZ393439 JFA393438:JFV393439 JOW393438:JPR393439 JYS393438:JZN393439 KIO393438:KJJ393439 KSK393438:KTF393439 LCG393438:LDB393439 LMC393438:LMX393439 LVY393438:LWT393439 MFU393438:MGP393439 MPQ393438:MQL393439 MZM393438:NAH393439 NJI393438:NKD393439 NTE393438:NTZ393439 ODA393438:ODV393439 OMW393438:ONR393439 OWS393438:OXN393439 PGO393438:PHJ393439 PQK393438:PRF393439 QAG393438:QBB393439 QKC393438:QKX393439 QTY393438:QUT393439 RDU393438:REP393439 RNQ393438:ROL393439 RXM393438:RYH393439 SHI393438:SID393439 SRE393438:SRZ393439 TBA393438:TBV393439 TKW393438:TLR393439 TUS393438:TVN393439 UEO393438:UFJ393439 UOK393438:UPF393439 UYG393438:UZB393439 VIC393438:VIX393439 VRY393438:VST393439 WBU393438:WCP393439 WLQ393438:WML393439 WVM393438:WWH393439 E458974:Z458975 JA458974:JV458975 SW458974:TR458975 ACS458974:ADN458975 AMO458974:ANJ458975 AWK458974:AXF458975 BGG458974:BHB458975 BQC458974:BQX458975 BZY458974:CAT458975 CJU458974:CKP458975 CTQ458974:CUL458975 DDM458974:DEH458975 DNI458974:DOD458975 DXE458974:DXZ458975 EHA458974:EHV458975 EQW458974:ERR458975 FAS458974:FBN458975 FKO458974:FLJ458975 FUK458974:FVF458975 GEG458974:GFB458975 GOC458974:GOX458975 GXY458974:GYT458975 HHU458974:HIP458975 HRQ458974:HSL458975 IBM458974:ICH458975 ILI458974:IMD458975 IVE458974:IVZ458975 JFA458974:JFV458975 JOW458974:JPR458975 JYS458974:JZN458975 KIO458974:KJJ458975 KSK458974:KTF458975 LCG458974:LDB458975 LMC458974:LMX458975 LVY458974:LWT458975 MFU458974:MGP458975 MPQ458974:MQL458975 MZM458974:NAH458975 NJI458974:NKD458975 NTE458974:NTZ458975 ODA458974:ODV458975 OMW458974:ONR458975 OWS458974:OXN458975 PGO458974:PHJ458975 PQK458974:PRF458975 QAG458974:QBB458975 QKC458974:QKX458975 QTY458974:QUT458975 RDU458974:REP458975 RNQ458974:ROL458975 RXM458974:RYH458975 SHI458974:SID458975 SRE458974:SRZ458975 TBA458974:TBV458975 TKW458974:TLR458975 TUS458974:TVN458975 UEO458974:UFJ458975 UOK458974:UPF458975 UYG458974:UZB458975 VIC458974:VIX458975 VRY458974:VST458975 WBU458974:WCP458975 WLQ458974:WML458975 WVM458974:WWH458975 E524510:Z524511 JA524510:JV524511 SW524510:TR524511 ACS524510:ADN524511 AMO524510:ANJ524511 AWK524510:AXF524511 BGG524510:BHB524511 BQC524510:BQX524511 BZY524510:CAT524511 CJU524510:CKP524511 CTQ524510:CUL524511 DDM524510:DEH524511 DNI524510:DOD524511 DXE524510:DXZ524511 EHA524510:EHV524511 EQW524510:ERR524511 FAS524510:FBN524511 FKO524510:FLJ524511 FUK524510:FVF524511 GEG524510:GFB524511 GOC524510:GOX524511 GXY524510:GYT524511 HHU524510:HIP524511 HRQ524510:HSL524511 IBM524510:ICH524511 ILI524510:IMD524511 IVE524510:IVZ524511 JFA524510:JFV524511 JOW524510:JPR524511 JYS524510:JZN524511 KIO524510:KJJ524511 KSK524510:KTF524511 LCG524510:LDB524511 LMC524510:LMX524511 LVY524510:LWT524511 MFU524510:MGP524511 MPQ524510:MQL524511 MZM524510:NAH524511 NJI524510:NKD524511 NTE524510:NTZ524511 ODA524510:ODV524511 OMW524510:ONR524511 OWS524510:OXN524511 PGO524510:PHJ524511 PQK524510:PRF524511 QAG524510:QBB524511 QKC524510:QKX524511 QTY524510:QUT524511 RDU524510:REP524511 RNQ524510:ROL524511 RXM524510:RYH524511 SHI524510:SID524511 SRE524510:SRZ524511 TBA524510:TBV524511 TKW524510:TLR524511 TUS524510:TVN524511 UEO524510:UFJ524511 UOK524510:UPF524511 UYG524510:UZB524511 VIC524510:VIX524511 VRY524510:VST524511 WBU524510:WCP524511 WLQ524510:WML524511 WVM524510:WWH524511 E590046:Z590047 JA590046:JV590047 SW590046:TR590047 ACS590046:ADN590047 AMO590046:ANJ590047 AWK590046:AXF590047 BGG590046:BHB590047 BQC590046:BQX590047 BZY590046:CAT590047 CJU590046:CKP590047 CTQ590046:CUL590047 DDM590046:DEH590047 DNI590046:DOD590047 DXE590046:DXZ590047 EHA590046:EHV590047 EQW590046:ERR590047 FAS590046:FBN590047 FKO590046:FLJ590047 FUK590046:FVF590047 GEG590046:GFB590047 GOC590046:GOX590047 GXY590046:GYT590047 HHU590046:HIP590047 HRQ590046:HSL590047 IBM590046:ICH590047 ILI590046:IMD590047 IVE590046:IVZ590047 JFA590046:JFV590047 JOW590046:JPR590047 JYS590046:JZN590047 KIO590046:KJJ590047 KSK590046:KTF590047 LCG590046:LDB590047 LMC590046:LMX590047 LVY590046:LWT590047 MFU590046:MGP590047 MPQ590046:MQL590047 MZM590046:NAH590047 NJI590046:NKD590047 NTE590046:NTZ590047 ODA590046:ODV590047 OMW590046:ONR590047 OWS590046:OXN590047 PGO590046:PHJ590047 PQK590046:PRF590047 QAG590046:QBB590047 QKC590046:QKX590047 QTY590046:QUT590047 RDU590046:REP590047 RNQ590046:ROL590047 RXM590046:RYH590047 SHI590046:SID590047 SRE590046:SRZ590047 TBA590046:TBV590047 TKW590046:TLR590047 TUS590046:TVN590047 UEO590046:UFJ590047 UOK590046:UPF590047 UYG590046:UZB590047 VIC590046:VIX590047 VRY590046:VST590047 WBU590046:WCP590047 WLQ590046:WML590047 WVM590046:WWH590047 E655582:Z655583 JA655582:JV655583 SW655582:TR655583 ACS655582:ADN655583 AMO655582:ANJ655583 AWK655582:AXF655583 BGG655582:BHB655583 BQC655582:BQX655583 BZY655582:CAT655583 CJU655582:CKP655583 CTQ655582:CUL655583 DDM655582:DEH655583 DNI655582:DOD655583 DXE655582:DXZ655583 EHA655582:EHV655583 EQW655582:ERR655583 FAS655582:FBN655583 FKO655582:FLJ655583 FUK655582:FVF655583 GEG655582:GFB655583 GOC655582:GOX655583 GXY655582:GYT655583 HHU655582:HIP655583 HRQ655582:HSL655583 IBM655582:ICH655583 ILI655582:IMD655583 IVE655582:IVZ655583 JFA655582:JFV655583 JOW655582:JPR655583 JYS655582:JZN655583 KIO655582:KJJ655583 KSK655582:KTF655583 LCG655582:LDB655583 LMC655582:LMX655583 LVY655582:LWT655583 MFU655582:MGP655583 MPQ655582:MQL655583 MZM655582:NAH655583 NJI655582:NKD655583 NTE655582:NTZ655583 ODA655582:ODV655583 OMW655582:ONR655583 OWS655582:OXN655583 PGO655582:PHJ655583 PQK655582:PRF655583 QAG655582:QBB655583 QKC655582:QKX655583 QTY655582:QUT655583 RDU655582:REP655583 RNQ655582:ROL655583 RXM655582:RYH655583 SHI655582:SID655583 SRE655582:SRZ655583 TBA655582:TBV655583 TKW655582:TLR655583 TUS655582:TVN655583 UEO655582:UFJ655583 UOK655582:UPF655583 UYG655582:UZB655583 VIC655582:VIX655583 VRY655582:VST655583 WBU655582:WCP655583 WLQ655582:WML655583 WVM655582:WWH655583 E721118:Z721119 JA721118:JV721119 SW721118:TR721119 ACS721118:ADN721119 AMO721118:ANJ721119 AWK721118:AXF721119 BGG721118:BHB721119 BQC721118:BQX721119 BZY721118:CAT721119 CJU721118:CKP721119 CTQ721118:CUL721119 DDM721118:DEH721119 DNI721118:DOD721119 DXE721118:DXZ721119 EHA721118:EHV721119 EQW721118:ERR721119 FAS721118:FBN721119 FKO721118:FLJ721119 FUK721118:FVF721119 GEG721118:GFB721119 GOC721118:GOX721119 GXY721118:GYT721119 HHU721118:HIP721119 HRQ721118:HSL721119 IBM721118:ICH721119 ILI721118:IMD721119 IVE721118:IVZ721119 JFA721118:JFV721119 JOW721118:JPR721119 JYS721118:JZN721119 KIO721118:KJJ721119 KSK721118:KTF721119 LCG721118:LDB721119 LMC721118:LMX721119 LVY721118:LWT721119 MFU721118:MGP721119 MPQ721118:MQL721119 MZM721118:NAH721119 NJI721118:NKD721119 NTE721118:NTZ721119 ODA721118:ODV721119 OMW721118:ONR721119 OWS721118:OXN721119 PGO721118:PHJ721119 PQK721118:PRF721119 QAG721118:QBB721119 QKC721118:QKX721119 QTY721118:QUT721119 RDU721118:REP721119 RNQ721118:ROL721119 RXM721118:RYH721119 SHI721118:SID721119 SRE721118:SRZ721119 TBA721118:TBV721119 TKW721118:TLR721119 TUS721118:TVN721119 UEO721118:UFJ721119 UOK721118:UPF721119 UYG721118:UZB721119 VIC721118:VIX721119 VRY721118:VST721119 WBU721118:WCP721119 WLQ721118:WML721119 WVM721118:WWH721119 E786654:Z786655 JA786654:JV786655 SW786654:TR786655 ACS786654:ADN786655 AMO786654:ANJ786655 AWK786654:AXF786655 BGG786654:BHB786655 BQC786654:BQX786655 BZY786654:CAT786655 CJU786654:CKP786655 CTQ786654:CUL786655 DDM786654:DEH786655 DNI786654:DOD786655 DXE786654:DXZ786655 EHA786654:EHV786655 EQW786654:ERR786655 FAS786654:FBN786655 FKO786654:FLJ786655 FUK786654:FVF786655 GEG786654:GFB786655 GOC786654:GOX786655 GXY786654:GYT786655 HHU786654:HIP786655 HRQ786654:HSL786655 IBM786654:ICH786655 ILI786654:IMD786655 IVE786654:IVZ786655 JFA786654:JFV786655 JOW786654:JPR786655 JYS786654:JZN786655 KIO786654:KJJ786655 KSK786654:KTF786655 LCG786654:LDB786655 LMC786654:LMX786655 LVY786654:LWT786655 MFU786654:MGP786655 MPQ786654:MQL786655 MZM786654:NAH786655 NJI786654:NKD786655 NTE786654:NTZ786655 ODA786654:ODV786655 OMW786654:ONR786655 OWS786654:OXN786655 PGO786654:PHJ786655 PQK786654:PRF786655 QAG786654:QBB786655 QKC786654:QKX786655 QTY786654:QUT786655 RDU786654:REP786655 RNQ786654:ROL786655 RXM786654:RYH786655 SHI786654:SID786655 SRE786654:SRZ786655 TBA786654:TBV786655 TKW786654:TLR786655 TUS786654:TVN786655 UEO786654:UFJ786655 UOK786654:UPF786655 UYG786654:UZB786655 VIC786654:VIX786655 VRY786654:VST786655 WBU786654:WCP786655 WLQ786654:WML786655 WVM786654:WWH786655 E852190:Z852191 JA852190:JV852191 SW852190:TR852191 ACS852190:ADN852191 AMO852190:ANJ852191 AWK852190:AXF852191 BGG852190:BHB852191 BQC852190:BQX852191 BZY852190:CAT852191 CJU852190:CKP852191 CTQ852190:CUL852191 DDM852190:DEH852191 DNI852190:DOD852191 DXE852190:DXZ852191 EHA852190:EHV852191 EQW852190:ERR852191 FAS852190:FBN852191 FKO852190:FLJ852191 FUK852190:FVF852191 GEG852190:GFB852191 GOC852190:GOX852191 GXY852190:GYT852191 HHU852190:HIP852191 HRQ852190:HSL852191 IBM852190:ICH852191 ILI852190:IMD852191 IVE852190:IVZ852191 JFA852190:JFV852191 JOW852190:JPR852191 JYS852190:JZN852191 KIO852190:KJJ852191 KSK852190:KTF852191 LCG852190:LDB852191 LMC852190:LMX852191 LVY852190:LWT852191 MFU852190:MGP852191 MPQ852190:MQL852191 MZM852190:NAH852191 NJI852190:NKD852191 NTE852190:NTZ852191 ODA852190:ODV852191 OMW852190:ONR852191 OWS852190:OXN852191 PGO852190:PHJ852191 PQK852190:PRF852191 QAG852190:QBB852191 QKC852190:QKX852191 QTY852190:QUT852191 RDU852190:REP852191 RNQ852190:ROL852191 RXM852190:RYH852191 SHI852190:SID852191 SRE852190:SRZ852191 TBA852190:TBV852191 TKW852190:TLR852191 TUS852190:TVN852191 UEO852190:UFJ852191 UOK852190:UPF852191 UYG852190:UZB852191 VIC852190:VIX852191 VRY852190:VST852191 WBU852190:WCP852191 WLQ852190:WML852191 WVM852190:WWH852191 E917726:Z917727 JA917726:JV917727 SW917726:TR917727 ACS917726:ADN917727 AMO917726:ANJ917727 AWK917726:AXF917727 BGG917726:BHB917727 BQC917726:BQX917727 BZY917726:CAT917727 CJU917726:CKP917727 CTQ917726:CUL917727 DDM917726:DEH917727 DNI917726:DOD917727 DXE917726:DXZ917727 EHA917726:EHV917727 EQW917726:ERR917727 FAS917726:FBN917727 FKO917726:FLJ917727 FUK917726:FVF917727 GEG917726:GFB917727 GOC917726:GOX917727 GXY917726:GYT917727 HHU917726:HIP917727 HRQ917726:HSL917727 IBM917726:ICH917727 ILI917726:IMD917727 IVE917726:IVZ917727 JFA917726:JFV917727 JOW917726:JPR917727 JYS917726:JZN917727 KIO917726:KJJ917727 KSK917726:KTF917727 LCG917726:LDB917727 LMC917726:LMX917727 LVY917726:LWT917727 MFU917726:MGP917727 MPQ917726:MQL917727 MZM917726:NAH917727 NJI917726:NKD917727 NTE917726:NTZ917727 ODA917726:ODV917727 OMW917726:ONR917727 OWS917726:OXN917727 PGO917726:PHJ917727 PQK917726:PRF917727 QAG917726:QBB917727 QKC917726:QKX917727 QTY917726:QUT917727 RDU917726:REP917727 RNQ917726:ROL917727 RXM917726:RYH917727 SHI917726:SID917727 SRE917726:SRZ917727 TBA917726:TBV917727 TKW917726:TLR917727 TUS917726:TVN917727 UEO917726:UFJ917727 UOK917726:UPF917727 UYG917726:UZB917727 VIC917726:VIX917727 VRY917726:VST917727 WBU917726:WCP917727 WLQ917726:WML917727 WVM917726:WWH917727 E983262:Z983263 JA983262:JV983263 SW983262:TR983263 ACS983262:ADN983263 AMO983262:ANJ983263 AWK983262:AXF983263 BGG983262:BHB983263 BQC983262:BQX983263 BZY983262:CAT983263 CJU983262:CKP983263 CTQ983262:CUL983263 DDM983262:DEH983263 DNI983262:DOD983263 DXE983262:DXZ983263 EHA983262:EHV983263 EQW983262:ERR983263 FAS983262:FBN983263 FKO983262:FLJ983263 FUK983262:FVF983263 GEG983262:GFB983263 GOC983262:GOX983263 GXY983262:GYT983263 HHU983262:HIP983263 HRQ983262:HSL983263 IBM983262:ICH983263 ILI983262:IMD983263 IVE983262:IVZ983263 JFA983262:JFV983263 JOW983262:JPR983263 JYS983262:JZN983263 KIO983262:KJJ983263 KSK983262:KTF983263 LCG983262:LDB983263 LMC983262:LMX983263 LVY983262:LWT983263 MFU983262:MGP983263 MPQ983262:MQL983263 MZM983262:NAH983263 NJI983262:NKD983263 NTE983262:NTZ983263 ODA983262:ODV983263 OMW983262:ONR983263 OWS983262:OXN983263 PGO983262:PHJ983263 PQK983262:PRF983263 QAG983262:QBB983263 QKC983262:QKX983263 QTY983262:QUT983263 RDU983262:REP983263 RNQ983262:ROL983263 RXM983262:RYH983263 SHI983262:SID983263 SRE983262:SRZ983263 TBA983262:TBV983263 TKW983262:TLR983263 TUS983262:TVN983263 UEO983262:UFJ983263 UOK983262:UPF983263 UYG983262:UZB983263 VIC983262:VIX983263 VRY983262:VST983263 WBU983262:WCP983263 WLQ983262:WML983263 WVM983262:WWH983263 E169:Z170 JA169:JV170 SW169:TR170 ACS169:ADN170 AMO169:ANJ170 AWK169:AXF170 BGG169:BHB170 BQC169:BQX170 BZY169:CAT170 CJU169:CKP170 CTQ169:CUL170 DDM169:DEH170 DNI169:DOD170 DXE169:DXZ170 EHA169:EHV170 EQW169:ERR170 FAS169:FBN170 FKO169:FLJ170 FUK169:FVF170 GEG169:GFB170 GOC169:GOX170 GXY169:GYT170 HHU169:HIP170 HRQ169:HSL170 IBM169:ICH170 ILI169:IMD170 IVE169:IVZ170 JFA169:JFV170 JOW169:JPR170 JYS169:JZN170 KIO169:KJJ170 KSK169:KTF170 LCG169:LDB170 LMC169:LMX170 LVY169:LWT170 MFU169:MGP170 MPQ169:MQL170 MZM169:NAH170 NJI169:NKD170 NTE169:NTZ170 ODA169:ODV170 OMW169:ONR170 OWS169:OXN170 PGO169:PHJ170 PQK169:PRF170 QAG169:QBB170 QKC169:QKX170 QTY169:QUT170 RDU169:REP170 RNQ169:ROL170 RXM169:RYH170 SHI169:SID170 SRE169:SRZ170 TBA169:TBV170 TKW169:TLR170 TUS169:TVN170 UEO169:UFJ170 UOK169:UPF170 UYG169:UZB170 VIC169:VIX170 VRY169:VST170 WBU169:WCP170 WLQ169:WML170 WVM169:WWH170 E65778:Z65779 JA65778:JV65779 SW65778:TR65779 ACS65778:ADN65779 AMO65778:ANJ65779 AWK65778:AXF65779 BGG65778:BHB65779 BQC65778:BQX65779 BZY65778:CAT65779 CJU65778:CKP65779 CTQ65778:CUL65779 DDM65778:DEH65779 DNI65778:DOD65779 DXE65778:DXZ65779 EHA65778:EHV65779 EQW65778:ERR65779 FAS65778:FBN65779 FKO65778:FLJ65779 FUK65778:FVF65779 GEG65778:GFB65779 GOC65778:GOX65779 GXY65778:GYT65779 HHU65778:HIP65779 HRQ65778:HSL65779 IBM65778:ICH65779 ILI65778:IMD65779 IVE65778:IVZ65779 JFA65778:JFV65779 JOW65778:JPR65779 JYS65778:JZN65779 KIO65778:KJJ65779 KSK65778:KTF65779 LCG65778:LDB65779 LMC65778:LMX65779 LVY65778:LWT65779 MFU65778:MGP65779 MPQ65778:MQL65779 MZM65778:NAH65779 NJI65778:NKD65779 NTE65778:NTZ65779 ODA65778:ODV65779 OMW65778:ONR65779 OWS65778:OXN65779 PGO65778:PHJ65779 PQK65778:PRF65779 QAG65778:QBB65779 QKC65778:QKX65779 QTY65778:QUT65779 RDU65778:REP65779 RNQ65778:ROL65779 RXM65778:RYH65779 SHI65778:SID65779 SRE65778:SRZ65779 TBA65778:TBV65779 TKW65778:TLR65779 TUS65778:TVN65779 UEO65778:UFJ65779 UOK65778:UPF65779 UYG65778:UZB65779 VIC65778:VIX65779 VRY65778:VST65779 WBU65778:WCP65779 WLQ65778:WML65779 WVM65778:WWH65779 E131314:Z131315 JA131314:JV131315 SW131314:TR131315 ACS131314:ADN131315 AMO131314:ANJ131315 AWK131314:AXF131315 BGG131314:BHB131315 BQC131314:BQX131315 BZY131314:CAT131315 CJU131314:CKP131315 CTQ131314:CUL131315 DDM131314:DEH131315 DNI131314:DOD131315 DXE131314:DXZ131315 EHA131314:EHV131315 EQW131314:ERR131315 FAS131314:FBN131315 FKO131314:FLJ131315 FUK131314:FVF131315 GEG131314:GFB131315 GOC131314:GOX131315 GXY131314:GYT131315 HHU131314:HIP131315 HRQ131314:HSL131315 IBM131314:ICH131315 ILI131314:IMD131315 IVE131314:IVZ131315 JFA131314:JFV131315 JOW131314:JPR131315 JYS131314:JZN131315 KIO131314:KJJ131315 KSK131314:KTF131315 LCG131314:LDB131315 LMC131314:LMX131315 LVY131314:LWT131315 MFU131314:MGP131315 MPQ131314:MQL131315 MZM131314:NAH131315 NJI131314:NKD131315 NTE131314:NTZ131315 ODA131314:ODV131315 OMW131314:ONR131315 OWS131314:OXN131315 PGO131314:PHJ131315 PQK131314:PRF131315 QAG131314:QBB131315 QKC131314:QKX131315 QTY131314:QUT131315 RDU131314:REP131315 RNQ131314:ROL131315 RXM131314:RYH131315 SHI131314:SID131315 SRE131314:SRZ131315 TBA131314:TBV131315 TKW131314:TLR131315 TUS131314:TVN131315 UEO131314:UFJ131315 UOK131314:UPF131315 UYG131314:UZB131315 VIC131314:VIX131315 VRY131314:VST131315 WBU131314:WCP131315 WLQ131314:WML131315 WVM131314:WWH131315 E196850:Z196851 JA196850:JV196851 SW196850:TR196851 ACS196850:ADN196851 AMO196850:ANJ196851 AWK196850:AXF196851 BGG196850:BHB196851 BQC196850:BQX196851 BZY196850:CAT196851 CJU196850:CKP196851 CTQ196850:CUL196851 DDM196850:DEH196851 DNI196850:DOD196851 DXE196850:DXZ196851 EHA196850:EHV196851 EQW196850:ERR196851 FAS196850:FBN196851 FKO196850:FLJ196851 FUK196850:FVF196851 GEG196850:GFB196851 GOC196850:GOX196851 GXY196850:GYT196851 HHU196850:HIP196851 HRQ196850:HSL196851 IBM196850:ICH196851 ILI196850:IMD196851 IVE196850:IVZ196851 JFA196850:JFV196851 JOW196850:JPR196851 JYS196850:JZN196851 KIO196850:KJJ196851 KSK196850:KTF196851 LCG196850:LDB196851 LMC196850:LMX196851 LVY196850:LWT196851 MFU196850:MGP196851 MPQ196850:MQL196851 MZM196850:NAH196851 NJI196850:NKD196851 NTE196850:NTZ196851 ODA196850:ODV196851 OMW196850:ONR196851 OWS196850:OXN196851 PGO196850:PHJ196851 PQK196850:PRF196851 QAG196850:QBB196851 QKC196850:QKX196851 QTY196850:QUT196851 RDU196850:REP196851 RNQ196850:ROL196851 RXM196850:RYH196851 SHI196850:SID196851 SRE196850:SRZ196851 TBA196850:TBV196851 TKW196850:TLR196851 TUS196850:TVN196851 UEO196850:UFJ196851 UOK196850:UPF196851 UYG196850:UZB196851 VIC196850:VIX196851 VRY196850:VST196851 WBU196850:WCP196851 WLQ196850:WML196851 WVM196850:WWH196851 E262386:Z262387 JA262386:JV262387 SW262386:TR262387 ACS262386:ADN262387 AMO262386:ANJ262387 AWK262386:AXF262387 BGG262386:BHB262387 BQC262386:BQX262387 BZY262386:CAT262387 CJU262386:CKP262387 CTQ262386:CUL262387 DDM262386:DEH262387 DNI262386:DOD262387 DXE262386:DXZ262387 EHA262386:EHV262387 EQW262386:ERR262387 FAS262386:FBN262387 FKO262386:FLJ262387 FUK262386:FVF262387 GEG262386:GFB262387 GOC262386:GOX262387 GXY262386:GYT262387 HHU262386:HIP262387 HRQ262386:HSL262387 IBM262386:ICH262387 ILI262386:IMD262387 IVE262386:IVZ262387 JFA262386:JFV262387 JOW262386:JPR262387 JYS262386:JZN262387 KIO262386:KJJ262387 KSK262386:KTF262387 LCG262386:LDB262387 LMC262386:LMX262387 LVY262386:LWT262387 MFU262386:MGP262387 MPQ262386:MQL262387 MZM262386:NAH262387 NJI262386:NKD262387 NTE262386:NTZ262387 ODA262386:ODV262387 OMW262386:ONR262387 OWS262386:OXN262387 PGO262386:PHJ262387 PQK262386:PRF262387 QAG262386:QBB262387 QKC262386:QKX262387 QTY262386:QUT262387 RDU262386:REP262387 RNQ262386:ROL262387 RXM262386:RYH262387 SHI262386:SID262387 SRE262386:SRZ262387 TBA262386:TBV262387 TKW262386:TLR262387 TUS262386:TVN262387 UEO262386:UFJ262387 UOK262386:UPF262387 UYG262386:UZB262387 VIC262386:VIX262387 VRY262386:VST262387 WBU262386:WCP262387 WLQ262386:WML262387 WVM262386:WWH262387 E327922:Z327923 JA327922:JV327923 SW327922:TR327923 ACS327922:ADN327923 AMO327922:ANJ327923 AWK327922:AXF327923 BGG327922:BHB327923 BQC327922:BQX327923 BZY327922:CAT327923 CJU327922:CKP327923 CTQ327922:CUL327923 DDM327922:DEH327923 DNI327922:DOD327923 DXE327922:DXZ327923 EHA327922:EHV327923 EQW327922:ERR327923 FAS327922:FBN327923 FKO327922:FLJ327923 FUK327922:FVF327923 GEG327922:GFB327923 GOC327922:GOX327923 GXY327922:GYT327923 HHU327922:HIP327923 HRQ327922:HSL327923 IBM327922:ICH327923 ILI327922:IMD327923 IVE327922:IVZ327923 JFA327922:JFV327923 JOW327922:JPR327923 JYS327922:JZN327923 KIO327922:KJJ327923 KSK327922:KTF327923 LCG327922:LDB327923 LMC327922:LMX327923 LVY327922:LWT327923 MFU327922:MGP327923 MPQ327922:MQL327923 MZM327922:NAH327923 NJI327922:NKD327923 NTE327922:NTZ327923 ODA327922:ODV327923 OMW327922:ONR327923 OWS327922:OXN327923 PGO327922:PHJ327923 PQK327922:PRF327923 QAG327922:QBB327923 QKC327922:QKX327923 QTY327922:QUT327923 RDU327922:REP327923 RNQ327922:ROL327923 RXM327922:RYH327923 SHI327922:SID327923 SRE327922:SRZ327923 TBA327922:TBV327923 TKW327922:TLR327923 TUS327922:TVN327923 UEO327922:UFJ327923 UOK327922:UPF327923 UYG327922:UZB327923 VIC327922:VIX327923 VRY327922:VST327923 WBU327922:WCP327923 WLQ327922:WML327923 WVM327922:WWH327923 E393458:Z393459 JA393458:JV393459 SW393458:TR393459 ACS393458:ADN393459 AMO393458:ANJ393459 AWK393458:AXF393459 BGG393458:BHB393459 BQC393458:BQX393459 BZY393458:CAT393459 CJU393458:CKP393459 CTQ393458:CUL393459 DDM393458:DEH393459 DNI393458:DOD393459 DXE393458:DXZ393459 EHA393458:EHV393459 EQW393458:ERR393459 FAS393458:FBN393459 FKO393458:FLJ393459 FUK393458:FVF393459 GEG393458:GFB393459 GOC393458:GOX393459 GXY393458:GYT393459 HHU393458:HIP393459 HRQ393458:HSL393459 IBM393458:ICH393459 ILI393458:IMD393459 IVE393458:IVZ393459 JFA393458:JFV393459 JOW393458:JPR393459 JYS393458:JZN393459 KIO393458:KJJ393459 KSK393458:KTF393459 LCG393458:LDB393459 LMC393458:LMX393459 LVY393458:LWT393459 MFU393458:MGP393459 MPQ393458:MQL393459 MZM393458:NAH393459 NJI393458:NKD393459 NTE393458:NTZ393459 ODA393458:ODV393459 OMW393458:ONR393459 OWS393458:OXN393459 PGO393458:PHJ393459 PQK393458:PRF393459 QAG393458:QBB393459 QKC393458:QKX393459 QTY393458:QUT393459 RDU393458:REP393459 RNQ393458:ROL393459 RXM393458:RYH393459 SHI393458:SID393459 SRE393458:SRZ393459 TBA393458:TBV393459 TKW393458:TLR393459 TUS393458:TVN393459 UEO393458:UFJ393459 UOK393458:UPF393459 UYG393458:UZB393459 VIC393458:VIX393459 VRY393458:VST393459 WBU393458:WCP393459 WLQ393458:WML393459 WVM393458:WWH393459 E458994:Z458995 JA458994:JV458995 SW458994:TR458995 ACS458994:ADN458995 AMO458994:ANJ458995 AWK458994:AXF458995 BGG458994:BHB458995 BQC458994:BQX458995 BZY458994:CAT458995 CJU458994:CKP458995 CTQ458994:CUL458995 DDM458994:DEH458995 DNI458994:DOD458995 DXE458994:DXZ458995 EHA458994:EHV458995 EQW458994:ERR458995 FAS458994:FBN458995 FKO458994:FLJ458995 FUK458994:FVF458995 GEG458994:GFB458995 GOC458994:GOX458995 GXY458994:GYT458995 HHU458994:HIP458995 HRQ458994:HSL458995 IBM458994:ICH458995 ILI458994:IMD458995 IVE458994:IVZ458995 JFA458994:JFV458995 JOW458994:JPR458995 JYS458994:JZN458995 KIO458994:KJJ458995 KSK458994:KTF458995 LCG458994:LDB458995 LMC458994:LMX458995 LVY458994:LWT458995 MFU458994:MGP458995 MPQ458994:MQL458995 MZM458994:NAH458995 NJI458994:NKD458995 NTE458994:NTZ458995 ODA458994:ODV458995 OMW458994:ONR458995 OWS458994:OXN458995 PGO458994:PHJ458995 PQK458994:PRF458995 QAG458994:QBB458995 QKC458994:QKX458995 QTY458994:QUT458995 RDU458994:REP458995 RNQ458994:ROL458995 RXM458994:RYH458995 SHI458994:SID458995 SRE458994:SRZ458995 TBA458994:TBV458995 TKW458994:TLR458995 TUS458994:TVN458995 UEO458994:UFJ458995 UOK458994:UPF458995 UYG458994:UZB458995 VIC458994:VIX458995 VRY458994:VST458995 WBU458994:WCP458995 WLQ458994:WML458995 WVM458994:WWH458995 E524530:Z524531 JA524530:JV524531 SW524530:TR524531 ACS524530:ADN524531 AMO524530:ANJ524531 AWK524530:AXF524531 BGG524530:BHB524531 BQC524530:BQX524531 BZY524530:CAT524531 CJU524530:CKP524531 CTQ524530:CUL524531 DDM524530:DEH524531 DNI524530:DOD524531 DXE524530:DXZ524531 EHA524530:EHV524531 EQW524530:ERR524531 FAS524530:FBN524531 FKO524530:FLJ524531 FUK524530:FVF524531 GEG524530:GFB524531 GOC524530:GOX524531 GXY524530:GYT524531 HHU524530:HIP524531 HRQ524530:HSL524531 IBM524530:ICH524531 ILI524530:IMD524531 IVE524530:IVZ524531 JFA524530:JFV524531 JOW524530:JPR524531 JYS524530:JZN524531 KIO524530:KJJ524531 KSK524530:KTF524531 LCG524530:LDB524531 LMC524530:LMX524531 LVY524530:LWT524531 MFU524530:MGP524531 MPQ524530:MQL524531 MZM524530:NAH524531 NJI524530:NKD524531 NTE524530:NTZ524531 ODA524530:ODV524531 OMW524530:ONR524531 OWS524530:OXN524531 PGO524530:PHJ524531 PQK524530:PRF524531 QAG524530:QBB524531 QKC524530:QKX524531 QTY524530:QUT524531 RDU524530:REP524531 RNQ524530:ROL524531 RXM524530:RYH524531 SHI524530:SID524531 SRE524530:SRZ524531 TBA524530:TBV524531 TKW524530:TLR524531 TUS524530:TVN524531 UEO524530:UFJ524531 UOK524530:UPF524531 UYG524530:UZB524531 VIC524530:VIX524531 VRY524530:VST524531 WBU524530:WCP524531 WLQ524530:WML524531 WVM524530:WWH524531 E590066:Z590067 JA590066:JV590067 SW590066:TR590067 ACS590066:ADN590067 AMO590066:ANJ590067 AWK590066:AXF590067 BGG590066:BHB590067 BQC590066:BQX590067 BZY590066:CAT590067 CJU590066:CKP590067 CTQ590066:CUL590067 DDM590066:DEH590067 DNI590066:DOD590067 DXE590066:DXZ590067 EHA590066:EHV590067 EQW590066:ERR590067 FAS590066:FBN590067 FKO590066:FLJ590067 FUK590066:FVF590067 GEG590066:GFB590067 GOC590066:GOX590067 GXY590066:GYT590067 HHU590066:HIP590067 HRQ590066:HSL590067 IBM590066:ICH590067 ILI590066:IMD590067 IVE590066:IVZ590067 JFA590066:JFV590067 JOW590066:JPR590067 JYS590066:JZN590067 KIO590066:KJJ590067 KSK590066:KTF590067 LCG590066:LDB590067 LMC590066:LMX590067 LVY590066:LWT590067 MFU590066:MGP590067 MPQ590066:MQL590067 MZM590066:NAH590067 NJI590066:NKD590067 NTE590066:NTZ590067 ODA590066:ODV590067 OMW590066:ONR590067 OWS590066:OXN590067 PGO590066:PHJ590067 PQK590066:PRF590067 QAG590066:QBB590067 QKC590066:QKX590067 QTY590066:QUT590067 RDU590066:REP590067 RNQ590066:ROL590067 RXM590066:RYH590067 SHI590066:SID590067 SRE590066:SRZ590067 TBA590066:TBV590067 TKW590066:TLR590067 TUS590066:TVN590067 UEO590066:UFJ590067 UOK590066:UPF590067 UYG590066:UZB590067 VIC590066:VIX590067 VRY590066:VST590067 WBU590066:WCP590067 WLQ590066:WML590067 WVM590066:WWH590067 E655602:Z655603 JA655602:JV655603 SW655602:TR655603 ACS655602:ADN655603 AMO655602:ANJ655603 AWK655602:AXF655603 BGG655602:BHB655603 BQC655602:BQX655603 BZY655602:CAT655603 CJU655602:CKP655603 CTQ655602:CUL655603 DDM655602:DEH655603 DNI655602:DOD655603 DXE655602:DXZ655603 EHA655602:EHV655603 EQW655602:ERR655603 FAS655602:FBN655603 FKO655602:FLJ655603 FUK655602:FVF655603 GEG655602:GFB655603 GOC655602:GOX655603 GXY655602:GYT655603 HHU655602:HIP655603 HRQ655602:HSL655603 IBM655602:ICH655603 ILI655602:IMD655603 IVE655602:IVZ655603 JFA655602:JFV655603 JOW655602:JPR655603 JYS655602:JZN655603 KIO655602:KJJ655603 KSK655602:KTF655603 LCG655602:LDB655603 LMC655602:LMX655603 LVY655602:LWT655603 MFU655602:MGP655603 MPQ655602:MQL655603 MZM655602:NAH655603 NJI655602:NKD655603 NTE655602:NTZ655603 ODA655602:ODV655603 OMW655602:ONR655603 OWS655602:OXN655603 PGO655602:PHJ655603 PQK655602:PRF655603 QAG655602:QBB655603 QKC655602:QKX655603 QTY655602:QUT655603 RDU655602:REP655603 RNQ655602:ROL655603 RXM655602:RYH655603 SHI655602:SID655603 SRE655602:SRZ655603 TBA655602:TBV655603 TKW655602:TLR655603 TUS655602:TVN655603 UEO655602:UFJ655603 UOK655602:UPF655603 UYG655602:UZB655603 VIC655602:VIX655603 VRY655602:VST655603 WBU655602:WCP655603 WLQ655602:WML655603 WVM655602:WWH655603 E721138:Z721139 JA721138:JV721139 SW721138:TR721139 ACS721138:ADN721139 AMO721138:ANJ721139 AWK721138:AXF721139 BGG721138:BHB721139 BQC721138:BQX721139 BZY721138:CAT721139 CJU721138:CKP721139 CTQ721138:CUL721139 DDM721138:DEH721139 DNI721138:DOD721139 DXE721138:DXZ721139 EHA721138:EHV721139 EQW721138:ERR721139 FAS721138:FBN721139 FKO721138:FLJ721139 FUK721138:FVF721139 GEG721138:GFB721139 GOC721138:GOX721139 GXY721138:GYT721139 HHU721138:HIP721139 HRQ721138:HSL721139 IBM721138:ICH721139 ILI721138:IMD721139 IVE721138:IVZ721139 JFA721138:JFV721139 JOW721138:JPR721139 JYS721138:JZN721139 KIO721138:KJJ721139 KSK721138:KTF721139 LCG721138:LDB721139 LMC721138:LMX721139 LVY721138:LWT721139 MFU721138:MGP721139 MPQ721138:MQL721139 MZM721138:NAH721139 NJI721138:NKD721139 NTE721138:NTZ721139 ODA721138:ODV721139 OMW721138:ONR721139 OWS721138:OXN721139 PGO721138:PHJ721139 PQK721138:PRF721139 QAG721138:QBB721139 QKC721138:QKX721139 QTY721138:QUT721139 RDU721138:REP721139 RNQ721138:ROL721139 RXM721138:RYH721139 SHI721138:SID721139 SRE721138:SRZ721139 TBA721138:TBV721139 TKW721138:TLR721139 TUS721138:TVN721139 UEO721138:UFJ721139 UOK721138:UPF721139 UYG721138:UZB721139 VIC721138:VIX721139 VRY721138:VST721139 WBU721138:WCP721139 WLQ721138:WML721139 WVM721138:WWH721139 E786674:Z786675 JA786674:JV786675 SW786674:TR786675 ACS786674:ADN786675 AMO786674:ANJ786675 AWK786674:AXF786675 BGG786674:BHB786675 BQC786674:BQX786675 BZY786674:CAT786675 CJU786674:CKP786675 CTQ786674:CUL786675 DDM786674:DEH786675 DNI786674:DOD786675 DXE786674:DXZ786675 EHA786674:EHV786675 EQW786674:ERR786675 FAS786674:FBN786675 FKO786674:FLJ786675 FUK786674:FVF786675 GEG786674:GFB786675 GOC786674:GOX786675 GXY786674:GYT786675 HHU786674:HIP786675 HRQ786674:HSL786675 IBM786674:ICH786675 ILI786674:IMD786675 IVE786674:IVZ786675 JFA786674:JFV786675 JOW786674:JPR786675 JYS786674:JZN786675 KIO786674:KJJ786675 KSK786674:KTF786675 LCG786674:LDB786675 LMC786674:LMX786675 LVY786674:LWT786675 MFU786674:MGP786675 MPQ786674:MQL786675 MZM786674:NAH786675 NJI786674:NKD786675 NTE786674:NTZ786675 ODA786674:ODV786675 OMW786674:ONR786675 OWS786674:OXN786675 PGO786674:PHJ786675 PQK786674:PRF786675 QAG786674:QBB786675 QKC786674:QKX786675 QTY786674:QUT786675 RDU786674:REP786675 RNQ786674:ROL786675 RXM786674:RYH786675 SHI786674:SID786675 SRE786674:SRZ786675 TBA786674:TBV786675 TKW786674:TLR786675 TUS786674:TVN786675 UEO786674:UFJ786675 UOK786674:UPF786675 UYG786674:UZB786675 VIC786674:VIX786675 VRY786674:VST786675 WBU786674:WCP786675 WLQ786674:WML786675 WVM786674:WWH786675 E852210:Z852211 JA852210:JV852211 SW852210:TR852211 ACS852210:ADN852211 AMO852210:ANJ852211 AWK852210:AXF852211 BGG852210:BHB852211 BQC852210:BQX852211 BZY852210:CAT852211 CJU852210:CKP852211 CTQ852210:CUL852211 DDM852210:DEH852211 DNI852210:DOD852211 DXE852210:DXZ852211 EHA852210:EHV852211 EQW852210:ERR852211 FAS852210:FBN852211 FKO852210:FLJ852211 FUK852210:FVF852211 GEG852210:GFB852211 GOC852210:GOX852211 GXY852210:GYT852211 HHU852210:HIP852211 HRQ852210:HSL852211 IBM852210:ICH852211 ILI852210:IMD852211 IVE852210:IVZ852211 JFA852210:JFV852211 JOW852210:JPR852211 JYS852210:JZN852211 KIO852210:KJJ852211 KSK852210:KTF852211 LCG852210:LDB852211 LMC852210:LMX852211 LVY852210:LWT852211 MFU852210:MGP852211 MPQ852210:MQL852211 MZM852210:NAH852211 NJI852210:NKD852211 NTE852210:NTZ852211 ODA852210:ODV852211 OMW852210:ONR852211 OWS852210:OXN852211 PGO852210:PHJ852211 PQK852210:PRF852211 QAG852210:QBB852211 QKC852210:QKX852211 QTY852210:QUT852211 RDU852210:REP852211 RNQ852210:ROL852211 RXM852210:RYH852211 SHI852210:SID852211 SRE852210:SRZ852211 TBA852210:TBV852211 TKW852210:TLR852211 TUS852210:TVN852211 UEO852210:UFJ852211 UOK852210:UPF852211 UYG852210:UZB852211 VIC852210:VIX852211 VRY852210:VST852211 WBU852210:WCP852211 WLQ852210:WML852211 WVM852210:WWH852211 E917746:Z917747 JA917746:JV917747 SW917746:TR917747 ACS917746:ADN917747 AMO917746:ANJ917747 AWK917746:AXF917747 BGG917746:BHB917747 BQC917746:BQX917747 BZY917746:CAT917747 CJU917746:CKP917747 CTQ917746:CUL917747 DDM917746:DEH917747 DNI917746:DOD917747 DXE917746:DXZ917747 EHA917746:EHV917747 EQW917746:ERR917747 FAS917746:FBN917747 FKO917746:FLJ917747 FUK917746:FVF917747 GEG917746:GFB917747 GOC917746:GOX917747 GXY917746:GYT917747 HHU917746:HIP917747 HRQ917746:HSL917747 IBM917746:ICH917747 ILI917746:IMD917747 IVE917746:IVZ917747 JFA917746:JFV917747 JOW917746:JPR917747 JYS917746:JZN917747 KIO917746:KJJ917747 KSK917746:KTF917747 LCG917746:LDB917747 LMC917746:LMX917747 LVY917746:LWT917747 MFU917746:MGP917747 MPQ917746:MQL917747 MZM917746:NAH917747 NJI917746:NKD917747 NTE917746:NTZ917747 ODA917746:ODV917747 OMW917746:ONR917747 OWS917746:OXN917747 PGO917746:PHJ917747 PQK917746:PRF917747 QAG917746:QBB917747 QKC917746:QKX917747 QTY917746:QUT917747 RDU917746:REP917747 RNQ917746:ROL917747 RXM917746:RYH917747 SHI917746:SID917747 SRE917746:SRZ917747 TBA917746:TBV917747 TKW917746:TLR917747 TUS917746:TVN917747 UEO917746:UFJ917747 UOK917746:UPF917747 UYG917746:UZB917747 VIC917746:VIX917747 VRY917746:VST917747 WBU917746:WCP917747 WLQ917746:WML917747 WVM917746:WWH917747 E983282:Z983283 JA983282:JV983283 SW983282:TR983283 ACS983282:ADN983283 AMO983282:ANJ983283 AWK983282:AXF983283 BGG983282:BHB983283 BQC983282:BQX983283 BZY983282:CAT983283 CJU983282:CKP983283 CTQ983282:CUL983283 DDM983282:DEH983283 DNI983282:DOD983283 DXE983282:DXZ983283 EHA983282:EHV983283 EQW983282:ERR983283 FAS983282:FBN983283 FKO983282:FLJ983283 FUK983282:FVF983283 GEG983282:GFB983283 GOC983282:GOX983283 GXY983282:GYT983283 HHU983282:HIP983283 HRQ983282:HSL983283 IBM983282:ICH983283 ILI983282:IMD983283 IVE983282:IVZ983283 JFA983282:JFV983283 JOW983282:JPR983283 JYS983282:JZN983283 KIO983282:KJJ983283 KSK983282:KTF983283 LCG983282:LDB983283 LMC983282:LMX983283 LVY983282:LWT983283 MFU983282:MGP983283 MPQ983282:MQL983283 MZM983282:NAH983283 NJI983282:NKD983283 NTE983282:NTZ983283 ODA983282:ODV983283 OMW983282:ONR983283 OWS983282:OXN983283 PGO983282:PHJ983283 PQK983282:PRF983283 QAG983282:QBB983283 QKC983282:QKX983283 QTY983282:QUT983283 RDU983282:REP983283 RNQ983282:ROL983283 RXM983282:RYH983283 SHI983282:SID983283 SRE983282:SRZ983283 TBA983282:TBV983283 TKW983282:TLR983283 TUS983282:TVN983283 UEO983282:UFJ983283 UOK983282:UPF983283 UYG983282:UZB983283 VIC983282:VIX983283 VRY983282:VST983283 WBU983282:WCP983283 WLQ983282:WML983283 WVM983282:WWH983283 E172:Z173 JA172:JV173 SW172:TR173 ACS172:ADN173 AMO172:ANJ173 AWK172:AXF173 BGG172:BHB173 BQC172:BQX173 BZY172:CAT173 CJU172:CKP173 CTQ172:CUL173 DDM172:DEH173 DNI172:DOD173 DXE172:DXZ173 EHA172:EHV173 EQW172:ERR173 FAS172:FBN173 FKO172:FLJ173 FUK172:FVF173 GEG172:GFB173 GOC172:GOX173 GXY172:GYT173 HHU172:HIP173 HRQ172:HSL173 IBM172:ICH173 ILI172:IMD173 IVE172:IVZ173 JFA172:JFV173 JOW172:JPR173 JYS172:JZN173 KIO172:KJJ173 KSK172:KTF173 LCG172:LDB173 LMC172:LMX173 LVY172:LWT173 MFU172:MGP173 MPQ172:MQL173 MZM172:NAH173 NJI172:NKD173 NTE172:NTZ173 ODA172:ODV173 OMW172:ONR173 OWS172:OXN173 PGO172:PHJ173 PQK172:PRF173 QAG172:QBB173 QKC172:QKX173 QTY172:QUT173 RDU172:REP173 RNQ172:ROL173 RXM172:RYH173 SHI172:SID173 SRE172:SRZ173 TBA172:TBV173 TKW172:TLR173 TUS172:TVN173 UEO172:UFJ173 UOK172:UPF173 UYG172:UZB173 VIC172:VIX173 VRY172:VST173 WBU172:WCP173 WLQ172:WML173 WVM172:WWH173 E65781:Z65782 JA65781:JV65782 SW65781:TR65782 ACS65781:ADN65782 AMO65781:ANJ65782 AWK65781:AXF65782 BGG65781:BHB65782 BQC65781:BQX65782 BZY65781:CAT65782 CJU65781:CKP65782 CTQ65781:CUL65782 DDM65781:DEH65782 DNI65781:DOD65782 DXE65781:DXZ65782 EHA65781:EHV65782 EQW65781:ERR65782 FAS65781:FBN65782 FKO65781:FLJ65782 FUK65781:FVF65782 GEG65781:GFB65782 GOC65781:GOX65782 GXY65781:GYT65782 HHU65781:HIP65782 HRQ65781:HSL65782 IBM65781:ICH65782 ILI65781:IMD65782 IVE65781:IVZ65782 JFA65781:JFV65782 JOW65781:JPR65782 JYS65781:JZN65782 KIO65781:KJJ65782 KSK65781:KTF65782 LCG65781:LDB65782 LMC65781:LMX65782 LVY65781:LWT65782 MFU65781:MGP65782 MPQ65781:MQL65782 MZM65781:NAH65782 NJI65781:NKD65782 NTE65781:NTZ65782 ODA65781:ODV65782 OMW65781:ONR65782 OWS65781:OXN65782 PGO65781:PHJ65782 PQK65781:PRF65782 QAG65781:QBB65782 QKC65781:QKX65782 QTY65781:QUT65782 RDU65781:REP65782 RNQ65781:ROL65782 RXM65781:RYH65782 SHI65781:SID65782 SRE65781:SRZ65782 TBA65781:TBV65782 TKW65781:TLR65782 TUS65781:TVN65782 UEO65781:UFJ65782 UOK65781:UPF65782 UYG65781:UZB65782 VIC65781:VIX65782 VRY65781:VST65782 WBU65781:WCP65782 WLQ65781:WML65782 WVM65781:WWH65782 E131317:Z131318 JA131317:JV131318 SW131317:TR131318 ACS131317:ADN131318 AMO131317:ANJ131318 AWK131317:AXF131318 BGG131317:BHB131318 BQC131317:BQX131318 BZY131317:CAT131318 CJU131317:CKP131318 CTQ131317:CUL131318 DDM131317:DEH131318 DNI131317:DOD131318 DXE131317:DXZ131318 EHA131317:EHV131318 EQW131317:ERR131318 FAS131317:FBN131318 FKO131317:FLJ131318 FUK131317:FVF131318 GEG131317:GFB131318 GOC131317:GOX131318 GXY131317:GYT131318 HHU131317:HIP131318 HRQ131317:HSL131318 IBM131317:ICH131318 ILI131317:IMD131318 IVE131317:IVZ131318 JFA131317:JFV131318 JOW131317:JPR131318 JYS131317:JZN131318 KIO131317:KJJ131318 KSK131317:KTF131318 LCG131317:LDB131318 LMC131317:LMX131318 LVY131317:LWT131318 MFU131317:MGP131318 MPQ131317:MQL131318 MZM131317:NAH131318 NJI131317:NKD131318 NTE131317:NTZ131318 ODA131317:ODV131318 OMW131317:ONR131318 OWS131317:OXN131318 PGO131317:PHJ131318 PQK131317:PRF131318 QAG131317:QBB131318 QKC131317:QKX131318 QTY131317:QUT131318 RDU131317:REP131318 RNQ131317:ROL131318 RXM131317:RYH131318 SHI131317:SID131318 SRE131317:SRZ131318 TBA131317:TBV131318 TKW131317:TLR131318 TUS131317:TVN131318 UEO131317:UFJ131318 UOK131317:UPF131318 UYG131317:UZB131318 VIC131317:VIX131318 VRY131317:VST131318 WBU131317:WCP131318 WLQ131317:WML131318 WVM131317:WWH131318 E196853:Z196854 JA196853:JV196854 SW196853:TR196854 ACS196853:ADN196854 AMO196853:ANJ196854 AWK196853:AXF196854 BGG196853:BHB196854 BQC196853:BQX196854 BZY196853:CAT196854 CJU196853:CKP196854 CTQ196853:CUL196854 DDM196853:DEH196854 DNI196853:DOD196854 DXE196853:DXZ196854 EHA196853:EHV196854 EQW196853:ERR196854 FAS196853:FBN196854 FKO196853:FLJ196854 FUK196853:FVF196854 GEG196853:GFB196854 GOC196853:GOX196854 GXY196853:GYT196854 HHU196853:HIP196854 HRQ196853:HSL196854 IBM196853:ICH196854 ILI196853:IMD196854 IVE196853:IVZ196854 JFA196853:JFV196854 JOW196853:JPR196854 JYS196853:JZN196854 KIO196853:KJJ196854 KSK196853:KTF196854 LCG196853:LDB196854 LMC196853:LMX196854 LVY196853:LWT196854 MFU196853:MGP196854 MPQ196853:MQL196854 MZM196853:NAH196854 NJI196853:NKD196854 NTE196853:NTZ196854 ODA196853:ODV196854 OMW196853:ONR196854 OWS196853:OXN196854 PGO196853:PHJ196854 PQK196853:PRF196854 QAG196853:QBB196854 QKC196853:QKX196854 QTY196853:QUT196854 RDU196853:REP196854 RNQ196853:ROL196854 RXM196853:RYH196854 SHI196853:SID196854 SRE196853:SRZ196854 TBA196853:TBV196854 TKW196853:TLR196854 TUS196853:TVN196854 UEO196853:UFJ196854 UOK196853:UPF196854 UYG196853:UZB196854 VIC196853:VIX196854 VRY196853:VST196854 WBU196853:WCP196854 WLQ196853:WML196854 WVM196853:WWH196854 E262389:Z262390 JA262389:JV262390 SW262389:TR262390 ACS262389:ADN262390 AMO262389:ANJ262390 AWK262389:AXF262390 BGG262389:BHB262390 BQC262389:BQX262390 BZY262389:CAT262390 CJU262389:CKP262390 CTQ262389:CUL262390 DDM262389:DEH262390 DNI262389:DOD262390 DXE262389:DXZ262390 EHA262389:EHV262390 EQW262389:ERR262390 FAS262389:FBN262390 FKO262389:FLJ262390 FUK262389:FVF262390 GEG262389:GFB262390 GOC262389:GOX262390 GXY262389:GYT262390 HHU262389:HIP262390 HRQ262389:HSL262390 IBM262389:ICH262390 ILI262389:IMD262390 IVE262389:IVZ262390 JFA262389:JFV262390 JOW262389:JPR262390 JYS262389:JZN262390 KIO262389:KJJ262390 KSK262389:KTF262390 LCG262389:LDB262390 LMC262389:LMX262390 LVY262389:LWT262390 MFU262389:MGP262390 MPQ262389:MQL262390 MZM262389:NAH262390 NJI262389:NKD262390 NTE262389:NTZ262390 ODA262389:ODV262390 OMW262389:ONR262390 OWS262389:OXN262390 PGO262389:PHJ262390 PQK262389:PRF262390 QAG262389:QBB262390 QKC262389:QKX262390 QTY262389:QUT262390 RDU262389:REP262390 RNQ262389:ROL262390 RXM262389:RYH262390 SHI262389:SID262390 SRE262389:SRZ262390 TBA262389:TBV262390 TKW262389:TLR262390 TUS262389:TVN262390 UEO262389:UFJ262390 UOK262389:UPF262390 UYG262389:UZB262390 VIC262389:VIX262390 VRY262389:VST262390 WBU262389:WCP262390 WLQ262389:WML262390 WVM262389:WWH262390 E327925:Z327926 JA327925:JV327926 SW327925:TR327926 ACS327925:ADN327926 AMO327925:ANJ327926 AWK327925:AXF327926 BGG327925:BHB327926 BQC327925:BQX327926 BZY327925:CAT327926 CJU327925:CKP327926 CTQ327925:CUL327926 DDM327925:DEH327926 DNI327925:DOD327926 DXE327925:DXZ327926 EHA327925:EHV327926 EQW327925:ERR327926 FAS327925:FBN327926 FKO327925:FLJ327926 FUK327925:FVF327926 GEG327925:GFB327926 GOC327925:GOX327926 GXY327925:GYT327926 HHU327925:HIP327926 HRQ327925:HSL327926 IBM327925:ICH327926 ILI327925:IMD327926 IVE327925:IVZ327926 JFA327925:JFV327926 JOW327925:JPR327926 JYS327925:JZN327926 KIO327925:KJJ327926 KSK327925:KTF327926 LCG327925:LDB327926 LMC327925:LMX327926 LVY327925:LWT327926 MFU327925:MGP327926 MPQ327925:MQL327926 MZM327925:NAH327926 NJI327925:NKD327926 NTE327925:NTZ327926 ODA327925:ODV327926 OMW327925:ONR327926 OWS327925:OXN327926 PGO327925:PHJ327926 PQK327925:PRF327926 QAG327925:QBB327926 QKC327925:QKX327926 QTY327925:QUT327926 RDU327925:REP327926 RNQ327925:ROL327926 RXM327925:RYH327926 SHI327925:SID327926 SRE327925:SRZ327926 TBA327925:TBV327926 TKW327925:TLR327926 TUS327925:TVN327926 UEO327925:UFJ327926 UOK327925:UPF327926 UYG327925:UZB327926 VIC327925:VIX327926 VRY327925:VST327926 WBU327925:WCP327926 WLQ327925:WML327926 WVM327925:WWH327926 E393461:Z393462 JA393461:JV393462 SW393461:TR393462 ACS393461:ADN393462 AMO393461:ANJ393462 AWK393461:AXF393462 BGG393461:BHB393462 BQC393461:BQX393462 BZY393461:CAT393462 CJU393461:CKP393462 CTQ393461:CUL393462 DDM393461:DEH393462 DNI393461:DOD393462 DXE393461:DXZ393462 EHA393461:EHV393462 EQW393461:ERR393462 FAS393461:FBN393462 FKO393461:FLJ393462 FUK393461:FVF393462 GEG393461:GFB393462 GOC393461:GOX393462 GXY393461:GYT393462 HHU393461:HIP393462 HRQ393461:HSL393462 IBM393461:ICH393462 ILI393461:IMD393462 IVE393461:IVZ393462 JFA393461:JFV393462 JOW393461:JPR393462 JYS393461:JZN393462 KIO393461:KJJ393462 KSK393461:KTF393462 LCG393461:LDB393462 LMC393461:LMX393462 LVY393461:LWT393462 MFU393461:MGP393462 MPQ393461:MQL393462 MZM393461:NAH393462 NJI393461:NKD393462 NTE393461:NTZ393462 ODA393461:ODV393462 OMW393461:ONR393462 OWS393461:OXN393462 PGO393461:PHJ393462 PQK393461:PRF393462 QAG393461:QBB393462 QKC393461:QKX393462 QTY393461:QUT393462 RDU393461:REP393462 RNQ393461:ROL393462 RXM393461:RYH393462 SHI393461:SID393462 SRE393461:SRZ393462 TBA393461:TBV393462 TKW393461:TLR393462 TUS393461:TVN393462 UEO393461:UFJ393462 UOK393461:UPF393462 UYG393461:UZB393462 VIC393461:VIX393462 VRY393461:VST393462 WBU393461:WCP393462 WLQ393461:WML393462 WVM393461:WWH393462 E458997:Z458998 JA458997:JV458998 SW458997:TR458998 ACS458997:ADN458998 AMO458997:ANJ458998 AWK458997:AXF458998 BGG458997:BHB458998 BQC458997:BQX458998 BZY458997:CAT458998 CJU458997:CKP458998 CTQ458997:CUL458998 DDM458997:DEH458998 DNI458997:DOD458998 DXE458997:DXZ458998 EHA458997:EHV458998 EQW458997:ERR458998 FAS458997:FBN458998 FKO458997:FLJ458998 FUK458997:FVF458998 GEG458997:GFB458998 GOC458997:GOX458998 GXY458997:GYT458998 HHU458997:HIP458998 HRQ458997:HSL458998 IBM458997:ICH458998 ILI458997:IMD458998 IVE458997:IVZ458998 JFA458997:JFV458998 JOW458997:JPR458998 JYS458997:JZN458998 KIO458997:KJJ458998 KSK458997:KTF458998 LCG458997:LDB458998 LMC458997:LMX458998 LVY458997:LWT458998 MFU458997:MGP458998 MPQ458997:MQL458998 MZM458997:NAH458998 NJI458997:NKD458998 NTE458997:NTZ458998 ODA458997:ODV458998 OMW458997:ONR458998 OWS458997:OXN458998 PGO458997:PHJ458998 PQK458997:PRF458998 QAG458997:QBB458998 QKC458997:QKX458998 QTY458997:QUT458998 RDU458997:REP458998 RNQ458997:ROL458998 RXM458997:RYH458998 SHI458997:SID458998 SRE458997:SRZ458998 TBA458997:TBV458998 TKW458997:TLR458998 TUS458997:TVN458998 UEO458997:UFJ458998 UOK458997:UPF458998 UYG458997:UZB458998 VIC458997:VIX458998 VRY458997:VST458998 WBU458997:WCP458998 WLQ458997:WML458998 WVM458997:WWH458998 E524533:Z524534 JA524533:JV524534 SW524533:TR524534 ACS524533:ADN524534 AMO524533:ANJ524534 AWK524533:AXF524534 BGG524533:BHB524534 BQC524533:BQX524534 BZY524533:CAT524534 CJU524533:CKP524534 CTQ524533:CUL524534 DDM524533:DEH524534 DNI524533:DOD524534 DXE524533:DXZ524534 EHA524533:EHV524534 EQW524533:ERR524534 FAS524533:FBN524534 FKO524533:FLJ524534 FUK524533:FVF524534 GEG524533:GFB524534 GOC524533:GOX524534 GXY524533:GYT524534 HHU524533:HIP524534 HRQ524533:HSL524534 IBM524533:ICH524534 ILI524533:IMD524534 IVE524533:IVZ524534 JFA524533:JFV524534 JOW524533:JPR524534 JYS524533:JZN524534 KIO524533:KJJ524534 KSK524533:KTF524534 LCG524533:LDB524534 LMC524533:LMX524534 LVY524533:LWT524534 MFU524533:MGP524534 MPQ524533:MQL524534 MZM524533:NAH524534 NJI524533:NKD524534 NTE524533:NTZ524534 ODA524533:ODV524534 OMW524533:ONR524534 OWS524533:OXN524534 PGO524533:PHJ524534 PQK524533:PRF524534 QAG524533:QBB524534 QKC524533:QKX524534 QTY524533:QUT524534 RDU524533:REP524534 RNQ524533:ROL524534 RXM524533:RYH524534 SHI524533:SID524534 SRE524533:SRZ524534 TBA524533:TBV524534 TKW524533:TLR524534 TUS524533:TVN524534 UEO524533:UFJ524534 UOK524533:UPF524534 UYG524533:UZB524534 VIC524533:VIX524534 VRY524533:VST524534 WBU524533:WCP524534 WLQ524533:WML524534 WVM524533:WWH524534 E590069:Z590070 JA590069:JV590070 SW590069:TR590070 ACS590069:ADN590070 AMO590069:ANJ590070 AWK590069:AXF590070 BGG590069:BHB590070 BQC590069:BQX590070 BZY590069:CAT590070 CJU590069:CKP590070 CTQ590069:CUL590070 DDM590069:DEH590070 DNI590069:DOD590070 DXE590069:DXZ590070 EHA590069:EHV590070 EQW590069:ERR590070 FAS590069:FBN590070 FKO590069:FLJ590070 FUK590069:FVF590070 GEG590069:GFB590070 GOC590069:GOX590070 GXY590069:GYT590070 HHU590069:HIP590070 HRQ590069:HSL590070 IBM590069:ICH590070 ILI590069:IMD590070 IVE590069:IVZ590070 JFA590069:JFV590070 JOW590069:JPR590070 JYS590069:JZN590070 KIO590069:KJJ590070 KSK590069:KTF590070 LCG590069:LDB590070 LMC590069:LMX590070 LVY590069:LWT590070 MFU590069:MGP590070 MPQ590069:MQL590070 MZM590069:NAH590070 NJI590069:NKD590070 NTE590069:NTZ590070 ODA590069:ODV590070 OMW590069:ONR590070 OWS590069:OXN590070 PGO590069:PHJ590070 PQK590069:PRF590070 QAG590069:QBB590070 QKC590069:QKX590070 QTY590069:QUT590070 RDU590069:REP590070 RNQ590069:ROL590070 RXM590069:RYH590070 SHI590069:SID590070 SRE590069:SRZ590070 TBA590069:TBV590070 TKW590069:TLR590070 TUS590069:TVN590070 UEO590069:UFJ590070 UOK590069:UPF590070 UYG590069:UZB590070 VIC590069:VIX590070 VRY590069:VST590070 WBU590069:WCP590070 WLQ590069:WML590070 WVM590069:WWH590070 E655605:Z655606 JA655605:JV655606 SW655605:TR655606 ACS655605:ADN655606 AMO655605:ANJ655606 AWK655605:AXF655606 BGG655605:BHB655606 BQC655605:BQX655606 BZY655605:CAT655606 CJU655605:CKP655606 CTQ655605:CUL655606 DDM655605:DEH655606 DNI655605:DOD655606 DXE655605:DXZ655606 EHA655605:EHV655606 EQW655605:ERR655606 FAS655605:FBN655606 FKO655605:FLJ655606 FUK655605:FVF655606 GEG655605:GFB655606 GOC655605:GOX655606 GXY655605:GYT655606 HHU655605:HIP655606 HRQ655605:HSL655606 IBM655605:ICH655606 ILI655605:IMD655606 IVE655605:IVZ655606 JFA655605:JFV655606 JOW655605:JPR655606 JYS655605:JZN655606 KIO655605:KJJ655606 KSK655605:KTF655606 LCG655605:LDB655606 LMC655605:LMX655606 LVY655605:LWT655606 MFU655605:MGP655606 MPQ655605:MQL655606 MZM655605:NAH655606 NJI655605:NKD655606 NTE655605:NTZ655606 ODA655605:ODV655606 OMW655605:ONR655606 OWS655605:OXN655606 PGO655605:PHJ655606 PQK655605:PRF655606 QAG655605:QBB655606 QKC655605:QKX655606 QTY655605:QUT655606 RDU655605:REP655606 RNQ655605:ROL655606 RXM655605:RYH655606 SHI655605:SID655606 SRE655605:SRZ655606 TBA655605:TBV655606 TKW655605:TLR655606 TUS655605:TVN655606 UEO655605:UFJ655606 UOK655605:UPF655606 UYG655605:UZB655606 VIC655605:VIX655606 VRY655605:VST655606 WBU655605:WCP655606 WLQ655605:WML655606 WVM655605:WWH655606 E721141:Z721142 JA721141:JV721142 SW721141:TR721142 ACS721141:ADN721142 AMO721141:ANJ721142 AWK721141:AXF721142 BGG721141:BHB721142 BQC721141:BQX721142 BZY721141:CAT721142 CJU721141:CKP721142 CTQ721141:CUL721142 DDM721141:DEH721142 DNI721141:DOD721142 DXE721141:DXZ721142 EHA721141:EHV721142 EQW721141:ERR721142 FAS721141:FBN721142 FKO721141:FLJ721142 FUK721141:FVF721142 GEG721141:GFB721142 GOC721141:GOX721142 GXY721141:GYT721142 HHU721141:HIP721142 HRQ721141:HSL721142 IBM721141:ICH721142 ILI721141:IMD721142 IVE721141:IVZ721142 JFA721141:JFV721142 JOW721141:JPR721142 JYS721141:JZN721142 KIO721141:KJJ721142 KSK721141:KTF721142 LCG721141:LDB721142 LMC721141:LMX721142 LVY721141:LWT721142 MFU721141:MGP721142 MPQ721141:MQL721142 MZM721141:NAH721142 NJI721141:NKD721142 NTE721141:NTZ721142 ODA721141:ODV721142 OMW721141:ONR721142 OWS721141:OXN721142 PGO721141:PHJ721142 PQK721141:PRF721142 QAG721141:QBB721142 QKC721141:QKX721142 QTY721141:QUT721142 RDU721141:REP721142 RNQ721141:ROL721142 RXM721141:RYH721142 SHI721141:SID721142 SRE721141:SRZ721142 TBA721141:TBV721142 TKW721141:TLR721142 TUS721141:TVN721142 UEO721141:UFJ721142 UOK721141:UPF721142 UYG721141:UZB721142 VIC721141:VIX721142 VRY721141:VST721142 WBU721141:WCP721142 WLQ721141:WML721142 WVM721141:WWH721142 E786677:Z786678 JA786677:JV786678 SW786677:TR786678 ACS786677:ADN786678 AMO786677:ANJ786678 AWK786677:AXF786678 BGG786677:BHB786678 BQC786677:BQX786678 BZY786677:CAT786678 CJU786677:CKP786678 CTQ786677:CUL786678 DDM786677:DEH786678 DNI786677:DOD786678 DXE786677:DXZ786678 EHA786677:EHV786678 EQW786677:ERR786678 FAS786677:FBN786678 FKO786677:FLJ786678 FUK786677:FVF786678 GEG786677:GFB786678 GOC786677:GOX786678 GXY786677:GYT786678 HHU786677:HIP786678 HRQ786677:HSL786678 IBM786677:ICH786678 ILI786677:IMD786678 IVE786677:IVZ786678 JFA786677:JFV786678 JOW786677:JPR786678 JYS786677:JZN786678 KIO786677:KJJ786678 KSK786677:KTF786678 LCG786677:LDB786678 LMC786677:LMX786678 LVY786677:LWT786678 MFU786677:MGP786678 MPQ786677:MQL786678 MZM786677:NAH786678 NJI786677:NKD786678 NTE786677:NTZ786678 ODA786677:ODV786678 OMW786677:ONR786678 OWS786677:OXN786678 PGO786677:PHJ786678 PQK786677:PRF786678 QAG786677:QBB786678 QKC786677:QKX786678 QTY786677:QUT786678 RDU786677:REP786678 RNQ786677:ROL786678 RXM786677:RYH786678 SHI786677:SID786678 SRE786677:SRZ786678 TBA786677:TBV786678 TKW786677:TLR786678 TUS786677:TVN786678 UEO786677:UFJ786678 UOK786677:UPF786678 UYG786677:UZB786678 VIC786677:VIX786678 VRY786677:VST786678 WBU786677:WCP786678 WLQ786677:WML786678 WVM786677:WWH786678 E852213:Z852214 JA852213:JV852214 SW852213:TR852214 ACS852213:ADN852214 AMO852213:ANJ852214 AWK852213:AXF852214 BGG852213:BHB852214 BQC852213:BQX852214 BZY852213:CAT852214 CJU852213:CKP852214 CTQ852213:CUL852214 DDM852213:DEH852214 DNI852213:DOD852214 DXE852213:DXZ852214 EHA852213:EHV852214 EQW852213:ERR852214 FAS852213:FBN852214 FKO852213:FLJ852214 FUK852213:FVF852214 GEG852213:GFB852214 GOC852213:GOX852214 GXY852213:GYT852214 HHU852213:HIP852214 HRQ852213:HSL852214 IBM852213:ICH852214 ILI852213:IMD852214 IVE852213:IVZ852214 JFA852213:JFV852214 JOW852213:JPR852214 JYS852213:JZN852214 KIO852213:KJJ852214 KSK852213:KTF852214 LCG852213:LDB852214 LMC852213:LMX852214 LVY852213:LWT852214 MFU852213:MGP852214 MPQ852213:MQL852214 MZM852213:NAH852214 NJI852213:NKD852214 NTE852213:NTZ852214 ODA852213:ODV852214 OMW852213:ONR852214 OWS852213:OXN852214 PGO852213:PHJ852214 PQK852213:PRF852214 QAG852213:QBB852214 QKC852213:QKX852214 QTY852213:QUT852214 RDU852213:REP852214 RNQ852213:ROL852214 RXM852213:RYH852214 SHI852213:SID852214 SRE852213:SRZ852214 TBA852213:TBV852214 TKW852213:TLR852214 TUS852213:TVN852214 UEO852213:UFJ852214 UOK852213:UPF852214 UYG852213:UZB852214 VIC852213:VIX852214 VRY852213:VST852214 WBU852213:WCP852214 WLQ852213:WML852214 WVM852213:WWH852214 E917749:Z917750 JA917749:JV917750 SW917749:TR917750 ACS917749:ADN917750 AMO917749:ANJ917750 AWK917749:AXF917750 BGG917749:BHB917750 BQC917749:BQX917750 BZY917749:CAT917750 CJU917749:CKP917750 CTQ917749:CUL917750 DDM917749:DEH917750 DNI917749:DOD917750 DXE917749:DXZ917750 EHA917749:EHV917750 EQW917749:ERR917750 FAS917749:FBN917750 FKO917749:FLJ917750 FUK917749:FVF917750 GEG917749:GFB917750 GOC917749:GOX917750 GXY917749:GYT917750 HHU917749:HIP917750 HRQ917749:HSL917750 IBM917749:ICH917750 ILI917749:IMD917750 IVE917749:IVZ917750 JFA917749:JFV917750 JOW917749:JPR917750 JYS917749:JZN917750 KIO917749:KJJ917750 KSK917749:KTF917750 LCG917749:LDB917750 LMC917749:LMX917750 LVY917749:LWT917750 MFU917749:MGP917750 MPQ917749:MQL917750 MZM917749:NAH917750 NJI917749:NKD917750 NTE917749:NTZ917750 ODA917749:ODV917750 OMW917749:ONR917750 OWS917749:OXN917750 PGO917749:PHJ917750 PQK917749:PRF917750 QAG917749:QBB917750 QKC917749:QKX917750 QTY917749:QUT917750 RDU917749:REP917750 RNQ917749:ROL917750 RXM917749:RYH917750 SHI917749:SID917750 SRE917749:SRZ917750 TBA917749:TBV917750 TKW917749:TLR917750 TUS917749:TVN917750 UEO917749:UFJ917750 UOK917749:UPF917750 UYG917749:UZB917750 VIC917749:VIX917750 VRY917749:VST917750 WBU917749:WCP917750 WLQ917749:WML917750 WVM917749:WWH917750 E983285:Z983286 JA983285:JV983286 SW983285:TR983286 ACS983285:ADN983286 AMO983285:ANJ983286 AWK983285:AXF983286 BGG983285:BHB983286 BQC983285:BQX983286 BZY983285:CAT983286 CJU983285:CKP983286 CTQ983285:CUL983286 DDM983285:DEH983286 DNI983285:DOD983286 DXE983285:DXZ983286 EHA983285:EHV983286 EQW983285:ERR983286 FAS983285:FBN983286 FKO983285:FLJ983286 FUK983285:FVF983286 GEG983285:GFB983286 GOC983285:GOX983286 GXY983285:GYT983286 HHU983285:HIP983286 HRQ983285:HSL983286 IBM983285:ICH983286 ILI983285:IMD983286 IVE983285:IVZ983286 JFA983285:JFV983286 JOW983285:JPR983286 JYS983285:JZN983286 KIO983285:KJJ983286 KSK983285:KTF983286 LCG983285:LDB983286 LMC983285:LMX983286 LVY983285:LWT983286 MFU983285:MGP983286 MPQ983285:MQL983286 MZM983285:NAH983286 NJI983285:NKD983286 NTE983285:NTZ983286 ODA983285:ODV983286 OMW983285:ONR983286 OWS983285:OXN983286 PGO983285:PHJ983286 PQK983285:PRF983286 QAG983285:QBB983286 QKC983285:QKX983286 QTY983285:QUT983286 RDU983285:REP983286 RNQ983285:ROL983286 RXM983285:RYH983286 SHI983285:SID983286 SRE983285:SRZ983286 TBA983285:TBV983286 TKW983285:TLR983286 TUS983285:TVN983286 UEO983285:UFJ983286 UOK983285:UPF983286 UYG983285:UZB983286 VIC983285:VIX983286 VRY983285:VST983286 WBU983285:WCP983286 WLQ983285:WML983286 WVM983285:WWH983286 D287:AC287 IZ287:JY287 SV287:TU287 ACR287:ADQ287 AMN287:ANM287 AWJ287:AXI287 BGF287:BHE287 BQB287:BRA287 BZX287:CAW287 CJT287:CKS287 CTP287:CUO287 DDL287:DEK287 DNH287:DOG287 DXD287:DYC287 EGZ287:EHY287 EQV287:ERU287 FAR287:FBQ287 FKN287:FLM287 FUJ287:FVI287 GEF287:GFE287 GOB287:GPA287 GXX287:GYW287 HHT287:HIS287 HRP287:HSO287 IBL287:ICK287 ILH287:IMG287 IVD287:IWC287 JEZ287:JFY287 JOV287:JPU287 JYR287:JZQ287 KIN287:KJM287 KSJ287:KTI287 LCF287:LDE287 LMB287:LNA287 LVX287:LWW287 MFT287:MGS287 MPP287:MQO287 MZL287:NAK287 NJH287:NKG287 NTD287:NUC287 OCZ287:ODY287 OMV287:ONU287 OWR287:OXQ287 PGN287:PHM287 PQJ287:PRI287 QAF287:QBE287 QKB287:QLA287 QTX287:QUW287 RDT287:RES287 RNP287:ROO287 RXL287:RYK287 SHH287:SIG287 SRD287:SSC287 TAZ287:TBY287 TKV287:TLU287 TUR287:TVQ287 UEN287:UFM287 UOJ287:UPI287 UYF287:UZE287 VIB287:VJA287 VRX287:VSW287 WBT287:WCS287 WLP287:WMO287 WVL287:WWK287 D65854:AC65854 IZ65854:JY65854 SV65854:TU65854 ACR65854:ADQ65854 AMN65854:ANM65854 AWJ65854:AXI65854 BGF65854:BHE65854 BQB65854:BRA65854 BZX65854:CAW65854 CJT65854:CKS65854 CTP65854:CUO65854 DDL65854:DEK65854 DNH65854:DOG65854 DXD65854:DYC65854 EGZ65854:EHY65854 EQV65854:ERU65854 FAR65854:FBQ65854 FKN65854:FLM65854 FUJ65854:FVI65854 GEF65854:GFE65854 GOB65854:GPA65854 GXX65854:GYW65854 HHT65854:HIS65854 HRP65854:HSO65854 IBL65854:ICK65854 ILH65854:IMG65854 IVD65854:IWC65854 JEZ65854:JFY65854 JOV65854:JPU65854 JYR65854:JZQ65854 KIN65854:KJM65854 KSJ65854:KTI65854 LCF65854:LDE65854 LMB65854:LNA65854 LVX65854:LWW65854 MFT65854:MGS65854 MPP65854:MQO65854 MZL65854:NAK65854 NJH65854:NKG65854 NTD65854:NUC65854 OCZ65854:ODY65854 OMV65854:ONU65854 OWR65854:OXQ65854 PGN65854:PHM65854 PQJ65854:PRI65854 QAF65854:QBE65854 QKB65854:QLA65854 QTX65854:QUW65854 RDT65854:RES65854 RNP65854:ROO65854 RXL65854:RYK65854 SHH65854:SIG65854 SRD65854:SSC65854 TAZ65854:TBY65854 TKV65854:TLU65854 TUR65854:TVQ65854 UEN65854:UFM65854 UOJ65854:UPI65854 UYF65854:UZE65854 VIB65854:VJA65854 VRX65854:VSW65854 WBT65854:WCS65854 WLP65854:WMO65854 WVL65854:WWK65854 D131390:AC131390 IZ131390:JY131390 SV131390:TU131390 ACR131390:ADQ131390 AMN131390:ANM131390 AWJ131390:AXI131390 BGF131390:BHE131390 BQB131390:BRA131390 BZX131390:CAW131390 CJT131390:CKS131390 CTP131390:CUO131390 DDL131390:DEK131390 DNH131390:DOG131390 DXD131390:DYC131390 EGZ131390:EHY131390 EQV131390:ERU131390 FAR131390:FBQ131390 FKN131390:FLM131390 FUJ131390:FVI131390 GEF131390:GFE131390 GOB131390:GPA131390 GXX131390:GYW131390 HHT131390:HIS131390 HRP131390:HSO131390 IBL131390:ICK131390 ILH131390:IMG131390 IVD131390:IWC131390 JEZ131390:JFY131390 JOV131390:JPU131390 JYR131390:JZQ131390 KIN131390:KJM131390 KSJ131390:KTI131390 LCF131390:LDE131390 LMB131390:LNA131390 LVX131390:LWW131390 MFT131390:MGS131390 MPP131390:MQO131390 MZL131390:NAK131390 NJH131390:NKG131390 NTD131390:NUC131390 OCZ131390:ODY131390 OMV131390:ONU131390 OWR131390:OXQ131390 PGN131390:PHM131390 PQJ131390:PRI131390 QAF131390:QBE131390 QKB131390:QLA131390 QTX131390:QUW131390 RDT131390:RES131390 RNP131390:ROO131390 RXL131390:RYK131390 SHH131390:SIG131390 SRD131390:SSC131390 TAZ131390:TBY131390 TKV131390:TLU131390 TUR131390:TVQ131390 UEN131390:UFM131390 UOJ131390:UPI131390 UYF131390:UZE131390 VIB131390:VJA131390 VRX131390:VSW131390 WBT131390:WCS131390 WLP131390:WMO131390 WVL131390:WWK131390 D196926:AC196926 IZ196926:JY196926 SV196926:TU196926 ACR196926:ADQ196926 AMN196926:ANM196926 AWJ196926:AXI196926 BGF196926:BHE196926 BQB196926:BRA196926 BZX196926:CAW196926 CJT196926:CKS196926 CTP196926:CUO196926 DDL196926:DEK196926 DNH196926:DOG196926 DXD196926:DYC196926 EGZ196926:EHY196926 EQV196926:ERU196926 FAR196926:FBQ196926 FKN196926:FLM196926 FUJ196926:FVI196926 GEF196926:GFE196926 GOB196926:GPA196926 GXX196926:GYW196926 HHT196926:HIS196926 HRP196926:HSO196926 IBL196926:ICK196926 ILH196926:IMG196926 IVD196926:IWC196926 JEZ196926:JFY196926 JOV196926:JPU196926 JYR196926:JZQ196926 KIN196926:KJM196926 KSJ196926:KTI196926 LCF196926:LDE196926 LMB196926:LNA196926 LVX196926:LWW196926 MFT196926:MGS196926 MPP196926:MQO196926 MZL196926:NAK196926 NJH196926:NKG196926 NTD196926:NUC196926 OCZ196926:ODY196926 OMV196926:ONU196926 OWR196926:OXQ196926 PGN196926:PHM196926 PQJ196926:PRI196926 QAF196926:QBE196926 QKB196926:QLA196926 QTX196926:QUW196926 RDT196926:RES196926 RNP196926:ROO196926 RXL196926:RYK196926 SHH196926:SIG196926 SRD196926:SSC196926 TAZ196926:TBY196926 TKV196926:TLU196926 TUR196926:TVQ196926 UEN196926:UFM196926 UOJ196926:UPI196926 UYF196926:UZE196926 VIB196926:VJA196926 VRX196926:VSW196926 WBT196926:WCS196926 WLP196926:WMO196926 WVL196926:WWK196926 D262462:AC262462 IZ262462:JY262462 SV262462:TU262462 ACR262462:ADQ262462 AMN262462:ANM262462 AWJ262462:AXI262462 BGF262462:BHE262462 BQB262462:BRA262462 BZX262462:CAW262462 CJT262462:CKS262462 CTP262462:CUO262462 DDL262462:DEK262462 DNH262462:DOG262462 DXD262462:DYC262462 EGZ262462:EHY262462 EQV262462:ERU262462 FAR262462:FBQ262462 FKN262462:FLM262462 FUJ262462:FVI262462 GEF262462:GFE262462 GOB262462:GPA262462 GXX262462:GYW262462 HHT262462:HIS262462 HRP262462:HSO262462 IBL262462:ICK262462 ILH262462:IMG262462 IVD262462:IWC262462 JEZ262462:JFY262462 JOV262462:JPU262462 JYR262462:JZQ262462 KIN262462:KJM262462 KSJ262462:KTI262462 LCF262462:LDE262462 LMB262462:LNA262462 LVX262462:LWW262462 MFT262462:MGS262462 MPP262462:MQO262462 MZL262462:NAK262462 NJH262462:NKG262462 NTD262462:NUC262462 OCZ262462:ODY262462 OMV262462:ONU262462 OWR262462:OXQ262462 PGN262462:PHM262462 PQJ262462:PRI262462 QAF262462:QBE262462 QKB262462:QLA262462 QTX262462:QUW262462 RDT262462:RES262462 RNP262462:ROO262462 RXL262462:RYK262462 SHH262462:SIG262462 SRD262462:SSC262462 TAZ262462:TBY262462 TKV262462:TLU262462 TUR262462:TVQ262462 UEN262462:UFM262462 UOJ262462:UPI262462 UYF262462:UZE262462 VIB262462:VJA262462 VRX262462:VSW262462 WBT262462:WCS262462 WLP262462:WMO262462 WVL262462:WWK262462 D327998:AC327998 IZ327998:JY327998 SV327998:TU327998 ACR327998:ADQ327998 AMN327998:ANM327998 AWJ327998:AXI327998 BGF327998:BHE327998 BQB327998:BRA327998 BZX327998:CAW327998 CJT327998:CKS327998 CTP327998:CUO327998 DDL327998:DEK327998 DNH327998:DOG327998 DXD327998:DYC327998 EGZ327998:EHY327998 EQV327998:ERU327998 FAR327998:FBQ327998 FKN327998:FLM327998 FUJ327998:FVI327998 GEF327998:GFE327998 GOB327998:GPA327998 GXX327998:GYW327998 HHT327998:HIS327998 HRP327998:HSO327998 IBL327998:ICK327998 ILH327998:IMG327998 IVD327998:IWC327998 JEZ327998:JFY327998 JOV327998:JPU327998 JYR327998:JZQ327998 KIN327998:KJM327998 KSJ327998:KTI327998 LCF327998:LDE327998 LMB327998:LNA327998 LVX327998:LWW327998 MFT327998:MGS327998 MPP327998:MQO327998 MZL327998:NAK327998 NJH327998:NKG327998 NTD327998:NUC327998 OCZ327998:ODY327998 OMV327998:ONU327998 OWR327998:OXQ327998 PGN327998:PHM327998 PQJ327998:PRI327998 QAF327998:QBE327998 QKB327998:QLA327998 QTX327998:QUW327998 RDT327998:RES327998 RNP327998:ROO327998 RXL327998:RYK327998 SHH327998:SIG327998 SRD327998:SSC327998 TAZ327998:TBY327998 TKV327998:TLU327998 TUR327998:TVQ327998 UEN327998:UFM327998 UOJ327998:UPI327998 UYF327998:UZE327998 VIB327998:VJA327998 VRX327998:VSW327998 WBT327998:WCS327998 WLP327998:WMO327998 WVL327998:WWK327998 D393534:AC393534 IZ393534:JY393534 SV393534:TU393534 ACR393534:ADQ393534 AMN393534:ANM393534 AWJ393534:AXI393534 BGF393534:BHE393534 BQB393534:BRA393534 BZX393534:CAW393534 CJT393534:CKS393534 CTP393534:CUO393534 DDL393534:DEK393534 DNH393534:DOG393534 DXD393534:DYC393534 EGZ393534:EHY393534 EQV393534:ERU393534 FAR393534:FBQ393534 FKN393534:FLM393534 FUJ393534:FVI393534 GEF393534:GFE393534 GOB393534:GPA393534 GXX393534:GYW393534 HHT393534:HIS393534 HRP393534:HSO393534 IBL393534:ICK393534 ILH393534:IMG393534 IVD393534:IWC393534 JEZ393534:JFY393534 JOV393534:JPU393534 JYR393534:JZQ393534 KIN393534:KJM393534 KSJ393534:KTI393534 LCF393534:LDE393534 LMB393534:LNA393534 LVX393534:LWW393534 MFT393534:MGS393534 MPP393534:MQO393534 MZL393534:NAK393534 NJH393534:NKG393534 NTD393534:NUC393534 OCZ393534:ODY393534 OMV393534:ONU393534 OWR393534:OXQ393534 PGN393534:PHM393534 PQJ393534:PRI393534 QAF393534:QBE393534 QKB393534:QLA393534 QTX393534:QUW393534 RDT393534:RES393534 RNP393534:ROO393534 RXL393534:RYK393534 SHH393534:SIG393534 SRD393534:SSC393534 TAZ393534:TBY393534 TKV393534:TLU393534 TUR393534:TVQ393534 UEN393534:UFM393534 UOJ393534:UPI393534 UYF393534:UZE393534 VIB393534:VJA393534 VRX393534:VSW393534 WBT393534:WCS393534 WLP393534:WMO393534 WVL393534:WWK393534 D459070:AC459070 IZ459070:JY459070 SV459070:TU459070 ACR459070:ADQ459070 AMN459070:ANM459070 AWJ459070:AXI459070 BGF459070:BHE459070 BQB459070:BRA459070 BZX459070:CAW459070 CJT459070:CKS459070 CTP459070:CUO459070 DDL459070:DEK459070 DNH459070:DOG459070 DXD459070:DYC459070 EGZ459070:EHY459070 EQV459070:ERU459070 FAR459070:FBQ459070 FKN459070:FLM459070 FUJ459070:FVI459070 GEF459070:GFE459070 GOB459070:GPA459070 GXX459070:GYW459070 HHT459070:HIS459070 HRP459070:HSO459070 IBL459070:ICK459070 ILH459070:IMG459070 IVD459070:IWC459070 JEZ459070:JFY459070 JOV459070:JPU459070 JYR459070:JZQ459070 KIN459070:KJM459070 KSJ459070:KTI459070 LCF459070:LDE459070 LMB459070:LNA459070 LVX459070:LWW459070 MFT459070:MGS459070 MPP459070:MQO459070 MZL459070:NAK459070 NJH459070:NKG459070 NTD459070:NUC459070 OCZ459070:ODY459070 OMV459070:ONU459070 OWR459070:OXQ459070 PGN459070:PHM459070 PQJ459070:PRI459070 QAF459070:QBE459070 QKB459070:QLA459070 QTX459070:QUW459070 RDT459070:RES459070 RNP459070:ROO459070 RXL459070:RYK459070 SHH459070:SIG459070 SRD459070:SSC459070 TAZ459070:TBY459070 TKV459070:TLU459070 TUR459070:TVQ459070 UEN459070:UFM459070 UOJ459070:UPI459070 UYF459070:UZE459070 VIB459070:VJA459070 VRX459070:VSW459070 WBT459070:WCS459070 WLP459070:WMO459070 WVL459070:WWK459070 D524606:AC524606 IZ524606:JY524606 SV524606:TU524606 ACR524606:ADQ524606 AMN524606:ANM524606 AWJ524606:AXI524606 BGF524606:BHE524606 BQB524606:BRA524606 BZX524606:CAW524606 CJT524606:CKS524606 CTP524606:CUO524606 DDL524606:DEK524606 DNH524606:DOG524606 DXD524606:DYC524606 EGZ524606:EHY524606 EQV524606:ERU524606 FAR524606:FBQ524606 FKN524606:FLM524606 FUJ524606:FVI524606 GEF524606:GFE524606 GOB524606:GPA524606 GXX524606:GYW524606 HHT524606:HIS524606 HRP524606:HSO524606 IBL524606:ICK524606 ILH524606:IMG524606 IVD524606:IWC524606 JEZ524606:JFY524606 JOV524606:JPU524606 JYR524606:JZQ524606 KIN524606:KJM524606 KSJ524606:KTI524606 LCF524606:LDE524606 LMB524606:LNA524606 LVX524606:LWW524606 MFT524606:MGS524606 MPP524606:MQO524606 MZL524606:NAK524606 NJH524606:NKG524606 NTD524606:NUC524606 OCZ524606:ODY524606 OMV524606:ONU524606 OWR524606:OXQ524606 PGN524606:PHM524606 PQJ524606:PRI524606 QAF524606:QBE524606 QKB524606:QLA524606 QTX524606:QUW524606 RDT524606:RES524606 RNP524606:ROO524606 RXL524606:RYK524606 SHH524606:SIG524606 SRD524606:SSC524606 TAZ524606:TBY524606 TKV524606:TLU524606 TUR524606:TVQ524606 UEN524606:UFM524606 UOJ524606:UPI524606 UYF524606:UZE524606 VIB524606:VJA524606 VRX524606:VSW524606 WBT524606:WCS524606 WLP524606:WMO524606 WVL524606:WWK524606 D590142:AC590142 IZ590142:JY590142 SV590142:TU590142 ACR590142:ADQ590142 AMN590142:ANM590142 AWJ590142:AXI590142 BGF590142:BHE590142 BQB590142:BRA590142 BZX590142:CAW590142 CJT590142:CKS590142 CTP590142:CUO590142 DDL590142:DEK590142 DNH590142:DOG590142 DXD590142:DYC590142 EGZ590142:EHY590142 EQV590142:ERU590142 FAR590142:FBQ590142 FKN590142:FLM590142 FUJ590142:FVI590142 GEF590142:GFE590142 GOB590142:GPA590142 GXX590142:GYW590142 HHT590142:HIS590142 HRP590142:HSO590142 IBL590142:ICK590142 ILH590142:IMG590142 IVD590142:IWC590142 JEZ590142:JFY590142 JOV590142:JPU590142 JYR590142:JZQ590142 KIN590142:KJM590142 KSJ590142:KTI590142 LCF590142:LDE590142 LMB590142:LNA590142 LVX590142:LWW590142 MFT590142:MGS590142 MPP590142:MQO590142 MZL590142:NAK590142 NJH590142:NKG590142 NTD590142:NUC590142 OCZ590142:ODY590142 OMV590142:ONU590142 OWR590142:OXQ590142 PGN590142:PHM590142 PQJ590142:PRI590142 QAF590142:QBE590142 QKB590142:QLA590142 QTX590142:QUW590142 RDT590142:RES590142 RNP590142:ROO590142 RXL590142:RYK590142 SHH590142:SIG590142 SRD590142:SSC590142 TAZ590142:TBY590142 TKV590142:TLU590142 TUR590142:TVQ590142 UEN590142:UFM590142 UOJ590142:UPI590142 UYF590142:UZE590142 VIB590142:VJA590142 VRX590142:VSW590142 WBT590142:WCS590142 WLP590142:WMO590142 WVL590142:WWK590142 D655678:AC655678 IZ655678:JY655678 SV655678:TU655678 ACR655678:ADQ655678 AMN655678:ANM655678 AWJ655678:AXI655678 BGF655678:BHE655678 BQB655678:BRA655678 BZX655678:CAW655678 CJT655678:CKS655678 CTP655678:CUO655678 DDL655678:DEK655678 DNH655678:DOG655678 DXD655678:DYC655678 EGZ655678:EHY655678 EQV655678:ERU655678 FAR655678:FBQ655678 FKN655678:FLM655678 FUJ655678:FVI655678 GEF655678:GFE655678 GOB655678:GPA655678 GXX655678:GYW655678 HHT655678:HIS655678 HRP655678:HSO655678 IBL655678:ICK655678 ILH655678:IMG655678 IVD655678:IWC655678 JEZ655678:JFY655678 JOV655678:JPU655678 JYR655678:JZQ655678 KIN655678:KJM655678 KSJ655678:KTI655678 LCF655678:LDE655678 LMB655678:LNA655678 LVX655678:LWW655678 MFT655678:MGS655678 MPP655678:MQO655678 MZL655678:NAK655678 NJH655678:NKG655678 NTD655678:NUC655678 OCZ655678:ODY655678 OMV655678:ONU655678 OWR655678:OXQ655678 PGN655678:PHM655678 PQJ655678:PRI655678 QAF655678:QBE655678 QKB655678:QLA655678 QTX655678:QUW655678 RDT655678:RES655678 RNP655678:ROO655678 RXL655678:RYK655678 SHH655678:SIG655678 SRD655678:SSC655678 TAZ655678:TBY655678 TKV655678:TLU655678 TUR655678:TVQ655678 UEN655678:UFM655678 UOJ655678:UPI655678 UYF655678:UZE655678 VIB655678:VJA655678 VRX655678:VSW655678 WBT655678:WCS655678 WLP655678:WMO655678 WVL655678:WWK655678 D721214:AC721214 IZ721214:JY721214 SV721214:TU721214 ACR721214:ADQ721214 AMN721214:ANM721214 AWJ721214:AXI721214 BGF721214:BHE721214 BQB721214:BRA721214 BZX721214:CAW721214 CJT721214:CKS721214 CTP721214:CUO721214 DDL721214:DEK721214 DNH721214:DOG721214 DXD721214:DYC721214 EGZ721214:EHY721214 EQV721214:ERU721214 FAR721214:FBQ721214 FKN721214:FLM721214 FUJ721214:FVI721214 GEF721214:GFE721214 GOB721214:GPA721214 GXX721214:GYW721214 HHT721214:HIS721214 HRP721214:HSO721214 IBL721214:ICK721214 ILH721214:IMG721214 IVD721214:IWC721214 JEZ721214:JFY721214 JOV721214:JPU721214 JYR721214:JZQ721214 KIN721214:KJM721214 KSJ721214:KTI721214 LCF721214:LDE721214 LMB721214:LNA721214 LVX721214:LWW721214 MFT721214:MGS721214 MPP721214:MQO721214 MZL721214:NAK721214 NJH721214:NKG721214 NTD721214:NUC721214 OCZ721214:ODY721214 OMV721214:ONU721214 OWR721214:OXQ721214 PGN721214:PHM721214 PQJ721214:PRI721214 QAF721214:QBE721214 QKB721214:QLA721214 QTX721214:QUW721214 RDT721214:RES721214 RNP721214:ROO721214 RXL721214:RYK721214 SHH721214:SIG721214 SRD721214:SSC721214 TAZ721214:TBY721214 TKV721214:TLU721214 TUR721214:TVQ721214 UEN721214:UFM721214 UOJ721214:UPI721214 UYF721214:UZE721214 VIB721214:VJA721214 VRX721214:VSW721214 WBT721214:WCS721214 WLP721214:WMO721214 WVL721214:WWK721214 D786750:AC786750 IZ786750:JY786750 SV786750:TU786750 ACR786750:ADQ786750 AMN786750:ANM786750 AWJ786750:AXI786750 BGF786750:BHE786750 BQB786750:BRA786750 BZX786750:CAW786750 CJT786750:CKS786750 CTP786750:CUO786750 DDL786750:DEK786750 DNH786750:DOG786750 DXD786750:DYC786750 EGZ786750:EHY786750 EQV786750:ERU786750 FAR786750:FBQ786750 FKN786750:FLM786750 FUJ786750:FVI786750 GEF786750:GFE786750 GOB786750:GPA786750 GXX786750:GYW786750 HHT786750:HIS786750 HRP786750:HSO786750 IBL786750:ICK786750 ILH786750:IMG786750 IVD786750:IWC786750 JEZ786750:JFY786750 JOV786750:JPU786750 JYR786750:JZQ786750 KIN786750:KJM786750 KSJ786750:KTI786750 LCF786750:LDE786750 LMB786750:LNA786750 LVX786750:LWW786750 MFT786750:MGS786750 MPP786750:MQO786750 MZL786750:NAK786750 NJH786750:NKG786750 NTD786750:NUC786750 OCZ786750:ODY786750 OMV786750:ONU786750 OWR786750:OXQ786750 PGN786750:PHM786750 PQJ786750:PRI786750 QAF786750:QBE786750 QKB786750:QLA786750 QTX786750:QUW786750 RDT786750:RES786750 RNP786750:ROO786750 RXL786750:RYK786750 SHH786750:SIG786750 SRD786750:SSC786750 TAZ786750:TBY786750 TKV786750:TLU786750 TUR786750:TVQ786750 UEN786750:UFM786750 UOJ786750:UPI786750 UYF786750:UZE786750 VIB786750:VJA786750 VRX786750:VSW786750 WBT786750:WCS786750 WLP786750:WMO786750 WVL786750:WWK786750 D852286:AC852286 IZ852286:JY852286 SV852286:TU852286 ACR852286:ADQ852286 AMN852286:ANM852286 AWJ852286:AXI852286 BGF852286:BHE852286 BQB852286:BRA852286 BZX852286:CAW852286 CJT852286:CKS852286 CTP852286:CUO852286 DDL852286:DEK852286 DNH852286:DOG852286 DXD852286:DYC852286 EGZ852286:EHY852286 EQV852286:ERU852286 FAR852286:FBQ852286 FKN852286:FLM852286 FUJ852286:FVI852286 GEF852286:GFE852286 GOB852286:GPA852286 GXX852286:GYW852286 HHT852286:HIS852286 HRP852286:HSO852286 IBL852286:ICK852286 ILH852286:IMG852286 IVD852286:IWC852286 JEZ852286:JFY852286 JOV852286:JPU852286 JYR852286:JZQ852286 KIN852286:KJM852286 KSJ852286:KTI852286 LCF852286:LDE852286 LMB852286:LNA852286 LVX852286:LWW852286 MFT852286:MGS852286 MPP852286:MQO852286 MZL852286:NAK852286 NJH852286:NKG852286 NTD852286:NUC852286 OCZ852286:ODY852286 OMV852286:ONU852286 OWR852286:OXQ852286 PGN852286:PHM852286 PQJ852286:PRI852286 QAF852286:QBE852286 QKB852286:QLA852286 QTX852286:QUW852286 RDT852286:RES852286 RNP852286:ROO852286 RXL852286:RYK852286 SHH852286:SIG852286 SRD852286:SSC852286 TAZ852286:TBY852286 TKV852286:TLU852286 TUR852286:TVQ852286 UEN852286:UFM852286 UOJ852286:UPI852286 UYF852286:UZE852286 VIB852286:VJA852286 VRX852286:VSW852286 WBT852286:WCS852286 WLP852286:WMO852286 WVL852286:WWK852286 D917822:AC917822 IZ917822:JY917822 SV917822:TU917822 ACR917822:ADQ917822 AMN917822:ANM917822 AWJ917822:AXI917822 BGF917822:BHE917822 BQB917822:BRA917822 BZX917822:CAW917822 CJT917822:CKS917822 CTP917822:CUO917822 DDL917822:DEK917822 DNH917822:DOG917822 DXD917822:DYC917822 EGZ917822:EHY917822 EQV917822:ERU917822 FAR917822:FBQ917822 FKN917822:FLM917822 FUJ917822:FVI917822 GEF917822:GFE917822 GOB917822:GPA917822 GXX917822:GYW917822 HHT917822:HIS917822 HRP917822:HSO917822 IBL917822:ICK917822 ILH917822:IMG917822 IVD917822:IWC917822 JEZ917822:JFY917822 JOV917822:JPU917822 JYR917822:JZQ917822 KIN917822:KJM917822 KSJ917822:KTI917822 LCF917822:LDE917822 LMB917822:LNA917822 LVX917822:LWW917822 MFT917822:MGS917822 MPP917822:MQO917822 MZL917822:NAK917822 NJH917822:NKG917822 NTD917822:NUC917822 OCZ917822:ODY917822 OMV917822:ONU917822 OWR917822:OXQ917822 PGN917822:PHM917822 PQJ917822:PRI917822 QAF917822:QBE917822 QKB917822:QLA917822 QTX917822:QUW917822 RDT917822:RES917822 RNP917822:ROO917822 RXL917822:RYK917822 SHH917822:SIG917822 SRD917822:SSC917822 TAZ917822:TBY917822 TKV917822:TLU917822 TUR917822:TVQ917822 UEN917822:UFM917822 UOJ917822:UPI917822 UYF917822:UZE917822 VIB917822:VJA917822 VRX917822:VSW917822 WBT917822:WCS917822 WLP917822:WMO917822 WVL917822:WWK917822 D983358:AC983358 IZ983358:JY983358 SV983358:TU983358 ACR983358:ADQ983358 AMN983358:ANM983358 AWJ983358:AXI983358 BGF983358:BHE983358 BQB983358:BRA983358 BZX983358:CAW983358 CJT983358:CKS983358 CTP983358:CUO983358 DDL983358:DEK983358 DNH983358:DOG983358 DXD983358:DYC983358 EGZ983358:EHY983358 EQV983358:ERU983358 FAR983358:FBQ983358 FKN983358:FLM983358 FUJ983358:FVI983358 GEF983358:GFE983358 GOB983358:GPA983358 GXX983358:GYW983358 HHT983358:HIS983358 HRP983358:HSO983358 IBL983358:ICK983358 ILH983358:IMG983358 IVD983358:IWC983358 JEZ983358:JFY983358 JOV983358:JPU983358 JYR983358:JZQ983358 KIN983358:KJM983358 KSJ983358:KTI983358 LCF983358:LDE983358 LMB983358:LNA983358 LVX983358:LWW983358 MFT983358:MGS983358 MPP983358:MQO983358 MZL983358:NAK983358 NJH983358:NKG983358 NTD983358:NUC983358 OCZ983358:ODY983358 OMV983358:ONU983358 OWR983358:OXQ983358 PGN983358:PHM983358 PQJ983358:PRI983358 QAF983358:QBE983358 QKB983358:QLA983358 QTX983358:QUW983358 RDT983358:RES983358 RNP983358:ROO983358 RXL983358:RYK983358 SHH983358:SIG983358 SRD983358:SSC983358 TAZ983358:TBY983358 TKV983358:TLU983358 TUR983358:TVQ983358 UEN983358:UFM983358 UOJ983358:UPI983358 UYF983358:UZE983358 VIB983358:VJA983358 VRX983358:VSW983358 WBT983358:WCS983358 WLP983358:WMO983358 WVL983358:WWK983358 D317:AC319 IZ317:JY319 SV317:TU319 ACR317:ADQ319 AMN317:ANM319 AWJ317:AXI319 BGF317:BHE319 BQB317:BRA319 BZX317:CAW319 CJT317:CKS319 CTP317:CUO319 DDL317:DEK319 DNH317:DOG319 DXD317:DYC319 EGZ317:EHY319 EQV317:ERU319 FAR317:FBQ319 FKN317:FLM319 FUJ317:FVI319 GEF317:GFE319 GOB317:GPA319 GXX317:GYW319 HHT317:HIS319 HRP317:HSO319 IBL317:ICK319 ILH317:IMG319 IVD317:IWC319 JEZ317:JFY319 JOV317:JPU319 JYR317:JZQ319 KIN317:KJM319 KSJ317:KTI319 LCF317:LDE319 LMB317:LNA319 LVX317:LWW319 MFT317:MGS319 MPP317:MQO319 MZL317:NAK319 NJH317:NKG319 NTD317:NUC319 OCZ317:ODY319 OMV317:ONU319 OWR317:OXQ319 PGN317:PHM319 PQJ317:PRI319 QAF317:QBE319 QKB317:QLA319 QTX317:QUW319 RDT317:RES319 RNP317:ROO319 RXL317:RYK319 SHH317:SIG319 SRD317:SSC319 TAZ317:TBY319 TKV317:TLU319 TUR317:TVQ319 UEN317:UFM319 UOJ317:UPI319 UYF317:UZE319 VIB317:VJA319 VRX317:VSW319 WBT317:WCS319 WLP317:WMO319 WVL317:WWK319 D65876:AC65878 IZ65876:JY65878 SV65876:TU65878 ACR65876:ADQ65878 AMN65876:ANM65878 AWJ65876:AXI65878 BGF65876:BHE65878 BQB65876:BRA65878 BZX65876:CAW65878 CJT65876:CKS65878 CTP65876:CUO65878 DDL65876:DEK65878 DNH65876:DOG65878 DXD65876:DYC65878 EGZ65876:EHY65878 EQV65876:ERU65878 FAR65876:FBQ65878 FKN65876:FLM65878 FUJ65876:FVI65878 GEF65876:GFE65878 GOB65876:GPA65878 GXX65876:GYW65878 HHT65876:HIS65878 HRP65876:HSO65878 IBL65876:ICK65878 ILH65876:IMG65878 IVD65876:IWC65878 JEZ65876:JFY65878 JOV65876:JPU65878 JYR65876:JZQ65878 KIN65876:KJM65878 KSJ65876:KTI65878 LCF65876:LDE65878 LMB65876:LNA65878 LVX65876:LWW65878 MFT65876:MGS65878 MPP65876:MQO65878 MZL65876:NAK65878 NJH65876:NKG65878 NTD65876:NUC65878 OCZ65876:ODY65878 OMV65876:ONU65878 OWR65876:OXQ65878 PGN65876:PHM65878 PQJ65876:PRI65878 QAF65876:QBE65878 QKB65876:QLA65878 QTX65876:QUW65878 RDT65876:RES65878 RNP65876:ROO65878 RXL65876:RYK65878 SHH65876:SIG65878 SRD65876:SSC65878 TAZ65876:TBY65878 TKV65876:TLU65878 TUR65876:TVQ65878 UEN65876:UFM65878 UOJ65876:UPI65878 UYF65876:UZE65878 VIB65876:VJA65878 VRX65876:VSW65878 WBT65876:WCS65878 WLP65876:WMO65878 WVL65876:WWK65878 D131412:AC131414 IZ131412:JY131414 SV131412:TU131414 ACR131412:ADQ131414 AMN131412:ANM131414 AWJ131412:AXI131414 BGF131412:BHE131414 BQB131412:BRA131414 BZX131412:CAW131414 CJT131412:CKS131414 CTP131412:CUO131414 DDL131412:DEK131414 DNH131412:DOG131414 DXD131412:DYC131414 EGZ131412:EHY131414 EQV131412:ERU131414 FAR131412:FBQ131414 FKN131412:FLM131414 FUJ131412:FVI131414 GEF131412:GFE131414 GOB131412:GPA131414 GXX131412:GYW131414 HHT131412:HIS131414 HRP131412:HSO131414 IBL131412:ICK131414 ILH131412:IMG131414 IVD131412:IWC131414 JEZ131412:JFY131414 JOV131412:JPU131414 JYR131412:JZQ131414 KIN131412:KJM131414 KSJ131412:KTI131414 LCF131412:LDE131414 LMB131412:LNA131414 LVX131412:LWW131414 MFT131412:MGS131414 MPP131412:MQO131414 MZL131412:NAK131414 NJH131412:NKG131414 NTD131412:NUC131414 OCZ131412:ODY131414 OMV131412:ONU131414 OWR131412:OXQ131414 PGN131412:PHM131414 PQJ131412:PRI131414 QAF131412:QBE131414 QKB131412:QLA131414 QTX131412:QUW131414 RDT131412:RES131414 RNP131412:ROO131414 RXL131412:RYK131414 SHH131412:SIG131414 SRD131412:SSC131414 TAZ131412:TBY131414 TKV131412:TLU131414 TUR131412:TVQ131414 UEN131412:UFM131414 UOJ131412:UPI131414 UYF131412:UZE131414 VIB131412:VJA131414 VRX131412:VSW131414 WBT131412:WCS131414 WLP131412:WMO131414 WVL131412:WWK131414 D196948:AC196950 IZ196948:JY196950 SV196948:TU196950 ACR196948:ADQ196950 AMN196948:ANM196950 AWJ196948:AXI196950 BGF196948:BHE196950 BQB196948:BRA196950 BZX196948:CAW196950 CJT196948:CKS196950 CTP196948:CUO196950 DDL196948:DEK196950 DNH196948:DOG196950 DXD196948:DYC196950 EGZ196948:EHY196950 EQV196948:ERU196950 FAR196948:FBQ196950 FKN196948:FLM196950 FUJ196948:FVI196950 GEF196948:GFE196950 GOB196948:GPA196950 GXX196948:GYW196950 HHT196948:HIS196950 HRP196948:HSO196950 IBL196948:ICK196950 ILH196948:IMG196950 IVD196948:IWC196950 JEZ196948:JFY196950 JOV196948:JPU196950 JYR196948:JZQ196950 KIN196948:KJM196950 KSJ196948:KTI196950 LCF196948:LDE196950 LMB196948:LNA196950 LVX196948:LWW196950 MFT196948:MGS196950 MPP196948:MQO196950 MZL196948:NAK196950 NJH196948:NKG196950 NTD196948:NUC196950 OCZ196948:ODY196950 OMV196948:ONU196950 OWR196948:OXQ196950 PGN196948:PHM196950 PQJ196948:PRI196950 QAF196948:QBE196950 QKB196948:QLA196950 QTX196948:QUW196950 RDT196948:RES196950 RNP196948:ROO196950 RXL196948:RYK196950 SHH196948:SIG196950 SRD196948:SSC196950 TAZ196948:TBY196950 TKV196948:TLU196950 TUR196948:TVQ196950 UEN196948:UFM196950 UOJ196948:UPI196950 UYF196948:UZE196950 VIB196948:VJA196950 VRX196948:VSW196950 WBT196948:WCS196950 WLP196948:WMO196950 WVL196948:WWK196950 D262484:AC262486 IZ262484:JY262486 SV262484:TU262486 ACR262484:ADQ262486 AMN262484:ANM262486 AWJ262484:AXI262486 BGF262484:BHE262486 BQB262484:BRA262486 BZX262484:CAW262486 CJT262484:CKS262486 CTP262484:CUO262486 DDL262484:DEK262486 DNH262484:DOG262486 DXD262484:DYC262486 EGZ262484:EHY262486 EQV262484:ERU262486 FAR262484:FBQ262486 FKN262484:FLM262486 FUJ262484:FVI262486 GEF262484:GFE262486 GOB262484:GPA262486 GXX262484:GYW262486 HHT262484:HIS262486 HRP262484:HSO262486 IBL262484:ICK262486 ILH262484:IMG262486 IVD262484:IWC262486 JEZ262484:JFY262486 JOV262484:JPU262486 JYR262484:JZQ262486 KIN262484:KJM262486 KSJ262484:KTI262486 LCF262484:LDE262486 LMB262484:LNA262486 LVX262484:LWW262486 MFT262484:MGS262486 MPP262484:MQO262486 MZL262484:NAK262486 NJH262484:NKG262486 NTD262484:NUC262486 OCZ262484:ODY262486 OMV262484:ONU262486 OWR262484:OXQ262486 PGN262484:PHM262486 PQJ262484:PRI262486 QAF262484:QBE262486 QKB262484:QLA262486 QTX262484:QUW262486 RDT262484:RES262486 RNP262484:ROO262486 RXL262484:RYK262486 SHH262484:SIG262486 SRD262484:SSC262486 TAZ262484:TBY262486 TKV262484:TLU262486 TUR262484:TVQ262486 UEN262484:UFM262486 UOJ262484:UPI262486 UYF262484:UZE262486 VIB262484:VJA262486 VRX262484:VSW262486 WBT262484:WCS262486 WLP262484:WMO262486 WVL262484:WWK262486 D328020:AC328022 IZ328020:JY328022 SV328020:TU328022 ACR328020:ADQ328022 AMN328020:ANM328022 AWJ328020:AXI328022 BGF328020:BHE328022 BQB328020:BRA328022 BZX328020:CAW328022 CJT328020:CKS328022 CTP328020:CUO328022 DDL328020:DEK328022 DNH328020:DOG328022 DXD328020:DYC328022 EGZ328020:EHY328022 EQV328020:ERU328022 FAR328020:FBQ328022 FKN328020:FLM328022 FUJ328020:FVI328022 GEF328020:GFE328022 GOB328020:GPA328022 GXX328020:GYW328022 HHT328020:HIS328022 HRP328020:HSO328022 IBL328020:ICK328022 ILH328020:IMG328022 IVD328020:IWC328022 JEZ328020:JFY328022 JOV328020:JPU328022 JYR328020:JZQ328022 KIN328020:KJM328022 KSJ328020:KTI328022 LCF328020:LDE328022 LMB328020:LNA328022 LVX328020:LWW328022 MFT328020:MGS328022 MPP328020:MQO328022 MZL328020:NAK328022 NJH328020:NKG328022 NTD328020:NUC328022 OCZ328020:ODY328022 OMV328020:ONU328022 OWR328020:OXQ328022 PGN328020:PHM328022 PQJ328020:PRI328022 QAF328020:QBE328022 QKB328020:QLA328022 QTX328020:QUW328022 RDT328020:RES328022 RNP328020:ROO328022 RXL328020:RYK328022 SHH328020:SIG328022 SRD328020:SSC328022 TAZ328020:TBY328022 TKV328020:TLU328022 TUR328020:TVQ328022 UEN328020:UFM328022 UOJ328020:UPI328022 UYF328020:UZE328022 VIB328020:VJA328022 VRX328020:VSW328022 WBT328020:WCS328022 WLP328020:WMO328022 WVL328020:WWK328022 D393556:AC393558 IZ393556:JY393558 SV393556:TU393558 ACR393556:ADQ393558 AMN393556:ANM393558 AWJ393556:AXI393558 BGF393556:BHE393558 BQB393556:BRA393558 BZX393556:CAW393558 CJT393556:CKS393558 CTP393556:CUO393558 DDL393556:DEK393558 DNH393556:DOG393558 DXD393556:DYC393558 EGZ393556:EHY393558 EQV393556:ERU393558 FAR393556:FBQ393558 FKN393556:FLM393558 FUJ393556:FVI393558 GEF393556:GFE393558 GOB393556:GPA393558 GXX393556:GYW393558 HHT393556:HIS393558 HRP393556:HSO393558 IBL393556:ICK393558 ILH393556:IMG393558 IVD393556:IWC393558 JEZ393556:JFY393558 JOV393556:JPU393558 JYR393556:JZQ393558 KIN393556:KJM393558 KSJ393556:KTI393558 LCF393556:LDE393558 LMB393556:LNA393558 LVX393556:LWW393558 MFT393556:MGS393558 MPP393556:MQO393558 MZL393556:NAK393558 NJH393556:NKG393558 NTD393556:NUC393558 OCZ393556:ODY393558 OMV393556:ONU393558 OWR393556:OXQ393558 PGN393556:PHM393558 PQJ393556:PRI393558 QAF393556:QBE393558 QKB393556:QLA393558 QTX393556:QUW393558 RDT393556:RES393558 RNP393556:ROO393558 RXL393556:RYK393558 SHH393556:SIG393558 SRD393556:SSC393558 TAZ393556:TBY393558 TKV393556:TLU393558 TUR393556:TVQ393558 UEN393556:UFM393558 UOJ393556:UPI393558 UYF393556:UZE393558 VIB393556:VJA393558 VRX393556:VSW393558 WBT393556:WCS393558 WLP393556:WMO393558 WVL393556:WWK393558 D459092:AC459094 IZ459092:JY459094 SV459092:TU459094 ACR459092:ADQ459094 AMN459092:ANM459094 AWJ459092:AXI459094 BGF459092:BHE459094 BQB459092:BRA459094 BZX459092:CAW459094 CJT459092:CKS459094 CTP459092:CUO459094 DDL459092:DEK459094 DNH459092:DOG459094 DXD459092:DYC459094 EGZ459092:EHY459094 EQV459092:ERU459094 FAR459092:FBQ459094 FKN459092:FLM459094 FUJ459092:FVI459094 GEF459092:GFE459094 GOB459092:GPA459094 GXX459092:GYW459094 HHT459092:HIS459094 HRP459092:HSO459094 IBL459092:ICK459094 ILH459092:IMG459094 IVD459092:IWC459094 JEZ459092:JFY459094 JOV459092:JPU459094 JYR459092:JZQ459094 KIN459092:KJM459094 KSJ459092:KTI459094 LCF459092:LDE459094 LMB459092:LNA459094 LVX459092:LWW459094 MFT459092:MGS459094 MPP459092:MQO459094 MZL459092:NAK459094 NJH459092:NKG459094 NTD459092:NUC459094 OCZ459092:ODY459094 OMV459092:ONU459094 OWR459092:OXQ459094 PGN459092:PHM459094 PQJ459092:PRI459094 QAF459092:QBE459094 QKB459092:QLA459094 QTX459092:QUW459094 RDT459092:RES459094 RNP459092:ROO459094 RXL459092:RYK459094 SHH459092:SIG459094 SRD459092:SSC459094 TAZ459092:TBY459094 TKV459092:TLU459094 TUR459092:TVQ459094 UEN459092:UFM459094 UOJ459092:UPI459094 UYF459092:UZE459094 VIB459092:VJA459094 VRX459092:VSW459094 WBT459092:WCS459094 WLP459092:WMO459094 WVL459092:WWK459094 D524628:AC524630 IZ524628:JY524630 SV524628:TU524630 ACR524628:ADQ524630 AMN524628:ANM524630 AWJ524628:AXI524630 BGF524628:BHE524630 BQB524628:BRA524630 BZX524628:CAW524630 CJT524628:CKS524630 CTP524628:CUO524630 DDL524628:DEK524630 DNH524628:DOG524630 DXD524628:DYC524630 EGZ524628:EHY524630 EQV524628:ERU524630 FAR524628:FBQ524630 FKN524628:FLM524630 FUJ524628:FVI524630 GEF524628:GFE524630 GOB524628:GPA524630 GXX524628:GYW524630 HHT524628:HIS524630 HRP524628:HSO524630 IBL524628:ICK524630 ILH524628:IMG524630 IVD524628:IWC524630 JEZ524628:JFY524630 JOV524628:JPU524630 JYR524628:JZQ524630 KIN524628:KJM524630 KSJ524628:KTI524630 LCF524628:LDE524630 LMB524628:LNA524630 LVX524628:LWW524630 MFT524628:MGS524630 MPP524628:MQO524630 MZL524628:NAK524630 NJH524628:NKG524630 NTD524628:NUC524630 OCZ524628:ODY524630 OMV524628:ONU524630 OWR524628:OXQ524630 PGN524628:PHM524630 PQJ524628:PRI524630 QAF524628:QBE524630 QKB524628:QLA524630 QTX524628:QUW524630 RDT524628:RES524630 RNP524628:ROO524630 RXL524628:RYK524630 SHH524628:SIG524630 SRD524628:SSC524630 TAZ524628:TBY524630 TKV524628:TLU524630 TUR524628:TVQ524630 UEN524628:UFM524630 UOJ524628:UPI524630 UYF524628:UZE524630 VIB524628:VJA524630 VRX524628:VSW524630 WBT524628:WCS524630 WLP524628:WMO524630 WVL524628:WWK524630 D590164:AC590166 IZ590164:JY590166 SV590164:TU590166 ACR590164:ADQ590166 AMN590164:ANM590166 AWJ590164:AXI590166 BGF590164:BHE590166 BQB590164:BRA590166 BZX590164:CAW590166 CJT590164:CKS590166 CTP590164:CUO590166 DDL590164:DEK590166 DNH590164:DOG590166 DXD590164:DYC590166 EGZ590164:EHY590166 EQV590164:ERU590166 FAR590164:FBQ590166 FKN590164:FLM590166 FUJ590164:FVI590166 GEF590164:GFE590166 GOB590164:GPA590166 GXX590164:GYW590166 HHT590164:HIS590166 HRP590164:HSO590166 IBL590164:ICK590166 ILH590164:IMG590166 IVD590164:IWC590166 JEZ590164:JFY590166 JOV590164:JPU590166 JYR590164:JZQ590166 KIN590164:KJM590166 KSJ590164:KTI590166 LCF590164:LDE590166 LMB590164:LNA590166 LVX590164:LWW590166 MFT590164:MGS590166 MPP590164:MQO590166 MZL590164:NAK590166 NJH590164:NKG590166 NTD590164:NUC590166 OCZ590164:ODY590166 OMV590164:ONU590166 OWR590164:OXQ590166 PGN590164:PHM590166 PQJ590164:PRI590166 QAF590164:QBE590166 QKB590164:QLA590166 QTX590164:QUW590166 RDT590164:RES590166 RNP590164:ROO590166 RXL590164:RYK590166 SHH590164:SIG590166 SRD590164:SSC590166 TAZ590164:TBY590166 TKV590164:TLU590166 TUR590164:TVQ590166 UEN590164:UFM590166 UOJ590164:UPI590166 UYF590164:UZE590166 VIB590164:VJA590166 VRX590164:VSW590166 WBT590164:WCS590166 WLP590164:WMO590166 WVL590164:WWK590166 D655700:AC655702 IZ655700:JY655702 SV655700:TU655702 ACR655700:ADQ655702 AMN655700:ANM655702 AWJ655700:AXI655702 BGF655700:BHE655702 BQB655700:BRA655702 BZX655700:CAW655702 CJT655700:CKS655702 CTP655700:CUO655702 DDL655700:DEK655702 DNH655700:DOG655702 DXD655700:DYC655702 EGZ655700:EHY655702 EQV655700:ERU655702 FAR655700:FBQ655702 FKN655700:FLM655702 FUJ655700:FVI655702 GEF655700:GFE655702 GOB655700:GPA655702 GXX655700:GYW655702 HHT655700:HIS655702 HRP655700:HSO655702 IBL655700:ICK655702 ILH655700:IMG655702 IVD655700:IWC655702 JEZ655700:JFY655702 JOV655700:JPU655702 JYR655700:JZQ655702 KIN655700:KJM655702 KSJ655700:KTI655702 LCF655700:LDE655702 LMB655700:LNA655702 LVX655700:LWW655702 MFT655700:MGS655702 MPP655700:MQO655702 MZL655700:NAK655702 NJH655700:NKG655702 NTD655700:NUC655702 OCZ655700:ODY655702 OMV655700:ONU655702 OWR655700:OXQ655702 PGN655700:PHM655702 PQJ655700:PRI655702 QAF655700:QBE655702 QKB655700:QLA655702 QTX655700:QUW655702 RDT655700:RES655702 RNP655700:ROO655702 RXL655700:RYK655702 SHH655700:SIG655702 SRD655700:SSC655702 TAZ655700:TBY655702 TKV655700:TLU655702 TUR655700:TVQ655702 UEN655700:UFM655702 UOJ655700:UPI655702 UYF655700:UZE655702 VIB655700:VJA655702 VRX655700:VSW655702 WBT655700:WCS655702 WLP655700:WMO655702 WVL655700:WWK655702 D721236:AC721238 IZ721236:JY721238 SV721236:TU721238 ACR721236:ADQ721238 AMN721236:ANM721238 AWJ721236:AXI721238 BGF721236:BHE721238 BQB721236:BRA721238 BZX721236:CAW721238 CJT721236:CKS721238 CTP721236:CUO721238 DDL721236:DEK721238 DNH721236:DOG721238 DXD721236:DYC721238 EGZ721236:EHY721238 EQV721236:ERU721238 FAR721236:FBQ721238 FKN721236:FLM721238 FUJ721236:FVI721238 GEF721236:GFE721238 GOB721236:GPA721238 GXX721236:GYW721238 HHT721236:HIS721238 HRP721236:HSO721238 IBL721236:ICK721238 ILH721236:IMG721238 IVD721236:IWC721238 JEZ721236:JFY721238 JOV721236:JPU721238 JYR721236:JZQ721238 KIN721236:KJM721238 KSJ721236:KTI721238 LCF721236:LDE721238 LMB721236:LNA721238 LVX721236:LWW721238 MFT721236:MGS721238 MPP721236:MQO721238 MZL721236:NAK721238 NJH721236:NKG721238 NTD721236:NUC721238 OCZ721236:ODY721238 OMV721236:ONU721238 OWR721236:OXQ721238 PGN721236:PHM721238 PQJ721236:PRI721238 QAF721236:QBE721238 QKB721236:QLA721238 QTX721236:QUW721238 RDT721236:RES721238 RNP721236:ROO721238 RXL721236:RYK721238 SHH721236:SIG721238 SRD721236:SSC721238 TAZ721236:TBY721238 TKV721236:TLU721238 TUR721236:TVQ721238 UEN721236:UFM721238 UOJ721236:UPI721238 UYF721236:UZE721238 VIB721236:VJA721238 VRX721236:VSW721238 WBT721236:WCS721238 WLP721236:WMO721238 WVL721236:WWK721238 D786772:AC786774 IZ786772:JY786774 SV786772:TU786774 ACR786772:ADQ786774 AMN786772:ANM786774 AWJ786772:AXI786774 BGF786772:BHE786774 BQB786772:BRA786774 BZX786772:CAW786774 CJT786772:CKS786774 CTP786772:CUO786774 DDL786772:DEK786774 DNH786772:DOG786774 DXD786772:DYC786774 EGZ786772:EHY786774 EQV786772:ERU786774 FAR786772:FBQ786774 FKN786772:FLM786774 FUJ786772:FVI786774 GEF786772:GFE786774 GOB786772:GPA786774 GXX786772:GYW786774 HHT786772:HIS786774 HRP786772:HSO786774 IBL786772:ICK786774 ILH786772:IMG786774 IVD786772:IWC786774 JEZ786772:JFY786774 JOV786772:JPU786774 JYR786772:JZQ786774 KIN786772:KJM786774 KSJ786772:KTI786774 LCF786772:LDE786774 LMB786772:LNA786774 LVX786772:LWW786774 MFT786772:MGS786774 MPP786772:MQO786774 MZL786772:NAK786774 NJH786772:NKG786774 NTD786772:NUC786774 OCZ786772:ODY786774 OMV786772:ONU786774 OWR786772:OXQ786774 PGN786772:PHM786774 PQJ786772:PRI786774 QAF786772:QBE786774 QKB786772:QLA786774 QTX786772:QUW786774 RDT786772:RES786774 RNP786772:ROO786774 RXL786772:RYK786774 SHH786772:SIG786774 SRD786772:SSC786774 TAZ786772:TBY786774 TKV786772:TLU786774 TUR786772:TVQ786774 UEN786772:UFM786774 UOJ786772:UPI786774 UYF786772:UZE786774 VIB786772:VJA786774 VRX786772:VSW786774 WBT786772:WCS786774 WLP786772:WMO786774 WVL786772:WWK786774 D852308:AC852310 IZ852308:JY852310 SV852308:TU852310 ACR852308:ADQ852310 AMN852308:ANM852310 AWJ852308:AXI852310 BGF852308:BHE852310 BQB852308:BRA852310 BZX852308:CAW852310 CJT852308:CKS852310 CTP852308:CUO852310 DDL852308:DEK852310 DNH852308:DOG852310 DXD852308:DYC852310 EGZ852308:EHY852310 EQV852308:ERU852310 FAR852308:FBQ852310 FKN852308:FLM852310 FUJ852308:FVI852310 GEF852308:GFE852310 GOB852308:GPA852310 GXX852308:GYW852310 HHT852308:HIS852310 HRP852308:HSO852310 IBL852308:ICK852310 ILH852308:IMG852310 IVD852308:IWC852310 JEZ852308:JFY852310 JOV852308:JPU852310 JYR852308:JZQ852310 KIN852308:KJM852310 KSJ852308:KTI852310 LCF852308:LDE852310 LMB852308:LNA852310 LVX852308:LWW852310 MFT852308:MGS852310 MPP852308:MQO852310 MZL852308:NAK852310 NJH852308:NKG852310 NTD852308:NUC852310 OCZ852308:ODY852310 OMV852308:ONU852310 OWR852308:OXQ852310 PGN852308:PHM852310 PQJ852308:PRI852310 QAF852308:QBE852310 QKB852308:QLA852310 QTX852308:QUW852310 RDT852308:RES852310 RNP852308:ROO852310 RXL852308:RYK852310 SHH852308:SIG852310 SRD852308:SSC852310 TAZ852308:TBY852310 TKV852308:TLU852310 TUR852308:TVQ852310 UEN852308:UFM852310 UOJ852308:UPI852310 UYF852308:UZE852310 VIB852308:VJA852310 VRX852308:VSW852310 WBT852308:WCS852310 WLP852308:WMO852310 WVL852308:WWK852310 D917844:AC917846 IZ917844:JY917846 SV917844:TU917846 ACR917844:ADQ917846 AMN917844:ANM917846 AWJ917844:AXI917846 BGF917844:BHE917846 BQB917844:BRA917846 BZX917844:CAW917846 CJT917844:CKS917846 CTP917844:CUO917846 DDL917844:DEK917846 DNH917844:DOG917846 DXD917844:DYC917846 EGZ917844:EHY917846 EQV917844:ERU917846 FAR917844:FBQ917846 FKN917844:FLM917846 FUJ917844:FVI917846 GEF917844:GFE917846 GOB917844:GPA917846 GXX917844:GYW917846 HHT917844:HIS917846 HRP917844:HSO917846 IBL917844:ICK917846 ILH917844:IMG917846 IVD917844:IWC917846 JEZ917844:JFY917846 JOV917844:JPU917846 JYR917844:JZQ917846 KIN917844:KJM917846 KSJ917844:KTI917846 LCF917844:LDE917846 LMB917844:LNA917846 LVX917844:LWW917846 MFT917844:MGS917846 MPP917844:MQO917846 MZL917844:NAK917846 NJH917844:NKG917846 NTD917844:NUC917846 OCZ917844:ODY917846 OMV917844:ONU917846 OWR917844:OXQ917846 PGN917844:PHM917846 PQJ917844:PRI917846 QAF917844:QBE917846 QKB917844:QLA917846 QTX917844:QUW917846 RDT917844:RES917846 RNP917844:ROO917846 RXL917844:RYK917846 SHH917844:SIG917846 SRD917844:SSC917846 TAZ917844:TBY917846 TKV917844:TLU917846 TUR917844:TVQ917846 UEN917844:UFM917846 UOJ917844:UPI917846 UYF917844:UZE917846 VIB917844:VJA917846 VRX917844:VSW917846 WBT917844:WCS917846 WLP917844:WMO917846 WVL917844:WWK917846 D983380:AC983382 IZ983380:JY983382 SV983380:TU983382 ACR983380:ADQ983382 AMN983380:ANM983382 AWJ983380:AXI983382 BGF983380:BHE983382 BQB983380:BRA983382 BZX983380:CAW983382 CJT983380:CKS983382 CTP983380:CUO983382 DDL983380:DEK983382 DNH983380:DOG983382 DXD983380:DYC983382 EGZ983380:EHY983382 EQV983380:ERU983382 FAR983380:FBQ983382 FKN983380:FLM983382 FUJ983380:FVI983382 GEF983380:GFE983382 GOB983380:GPA983382 GXX983380:GYW983382 HHT983380:HIS983382 HRP983380:HSO983382 IBL983380:ICK983382 ILH983380:IMG983382 IVD983380:IWC983382 JEZ983380:JFY983382 JOV983380:JPU983382 JYR983380:JZQ983382 KIN983380:KJM983382 KSJ983380:KTI983382 LCF983380:LDE983382 LMB983380:LNA983382 LVX983380:LWW983382 MFT983380:MGS983382 MPP983380:MQO983382 MZL983380:NAK983382 NJH983380:NKG983382 NTD983380:NUC983382 OCZ983380:ODY983382 OMV983380:ONU983382 OWR983380:OXQ983382 PGN983380:PHM983382 PQJ983380:PRI983382 QAF983380:QBE983382 QKB983380:QLA983382 QTX983380:QUW983382 RDT983380:RES983382 RNP983380:ROO983382 RXL983380:RYK983382 SHH983380:SIG983382 SRD983380:SSC983382 TAZ983380:TBY983382 TKV983380:TLU983382 TUR983380:TVQ983382 UEN983380:UFM983382 UOJ983380:UPI983382 UYF983380:UZE983382 VIB983380:VJA983382 VRX983380:VSW983382 WBT983380:WCS983382 WLP983380:WMO983382 WVL983380:WWK983382 D323:Y326 IZ323:JU326 SV323:TQ326 ACR323:ADM326 AMN323:ANI326 AWJ323:AXE326 BGF323:BHA326 BQB323:BQW326 BZX323:CAS326 CJT323:CKO326 CTP323:CUK326 DDL323:DEG326 DNH323:DOC326 DXD323:DXY326 EGZ323:EHU326 EQV323:ERQ326 FAR323:FBM326 FKN323:FLI326 FUJ323:FVE326 GEF323:GFA326 GOB323:GOW326 GXX323:GYS326 HHT323:HIO326 HRP323:HSK326 IBL323:ICG326 ILH323:IMC326 IVD323:IVY326 JEZ323:JFU326 JOV323:JPQ326 JYR323:JZM326 KIN323:KJI326 KSJ323:KTE326 LCF323:LDA326 LMB323:LMW326 LVX323:LWS326 MFT323:MGO326 MPP323:MQK326 MZL323:NAG326 NJH323:NKC326 NTD323:NTY326 OCZ323:ODU326 OMV323:ONQ326 OWR323:OXM326 PGN323:PHI326 PQJ323:PRE326 QAF323:QBA326 QKB323:QKW326 QTX323:QUS326 RDT323:REO326 RNP323:ROK326 RXL323:RYG326 SHH323:SIC326 SRD323:SRY326 TAZ323:TBU326 TKV323:TLQ326 TUR323:TVM326 UEN323:UFI326 UOJ323:UPE326 UYF323:UZA326 VIB323:VIW326 VRX323:VSS326 WBT323:WCO326 WLP323:WMK326 WVL323:WWG326 D65882:Y65885 IZ65882:JU65885 SV65882:TQ65885 ACR65882:ADM65885 AMN65882:ANI65885 AWJ65882:AXE65885 BGF65882:BHA65885 BQB65882:BQW65885 BZX65882:CAS65885 CJT65882:CKO65885 CTP65882:CUK65885 DDL65882:DEG65885 DNH65882:DOC65885 DXD65882:DXY65885 EGZ65882:EHU65885 EQV65882:ERQ65885 FAR65882:FBM65885 FKN65882:FLI65885 FUJ65882:FVE65885 GEF65882:GFA65885 GOB65882:GOW65885 GXX65882:GYS65885 HHT65882:HIO65885 HRP65882:HSK65885 IBL65882:ICG65885 ILH65882:IMC65885 IVD65882:IVY65885 JEZ65882:JFU65885 JOV65882:JPQ65885 JYR65882:JZM65885 KIN65882:KJI65885 KSJ65882:KTE65885 LCF65882:LDA65885 LMB65882:LMW65885 LVX65882:LWS65885 MFT65882:MGO65885 MPP65882:MQK65885 MZL65882:NAG65885 NJH65882:NKC65885 NTD65882:NTY65885 OCZ65882:ODU65885 OMV65882:ONQ65885 OWR65882:OXM65885 PGN65882:PHI65885 PQJ65882:PRE65885 QAF65882:QBA65885 QKB65882:QKW65885 QTX65882:QUS65885 RDT65882:REO65885 RNP65882:ROK65885 RXL65882:RYG65885 SHH65882:SIC65885 SRD65882:SRY65885 TAZ65882:TBU65885 TKV65882:TLQ65885 TUR65882:TVM65885 UEN65882:UFI65885 UOJ65882:UPE65885 UYF65882:UZA65885 VIB65882:VIW65885 VRX65882:VSS65885 WBT65882:WCO65885 WLP65882:WMK65885 WVL65882:WWG65885 D131418:Y131421 IZ131418:JU131421 SV131418:TQ131421 ACR131418:ADM131421 AMN131418:ANI131421 AWJ131418:AXE131421 BGF131418:BHA131421 BQB131418:BQW131421 BZX131418:CAS131421 CJT131418:CKO131421 CTP131418:CUK131421 DDL131418:DEG131421 DNH131418:DOC131421 DXD131418:DXY131421 EGZ131418:EHU131421 EQV131418:ERQ131421 FAR131418:FBM131421 FKN131418:FLI131421 FUJ131418:FVE131421 GEF131418:GFA131421 GOB131418:GOW131421 GXX131418:GYS131421 HHT131418:HIO131421 HRP131418:HSK131421 IBL131418:ICG131421 ILH131418:IMC131421 IVD131418:IVY131421 JEZ131418:JFU131421 JOV131418:JPQ131421 JYR131418:JZM131421 KIN131418:KJI131421 KSJ131418:KTE131421 LCF131418:LDA131421 LMB131418:LMW131421 LVX131418:LWS131421 MFT131418:MGO131421 MPP131418:MQK131421 MZL131418:NAG131421 NJH131418:NKC131421 NTD131418:NTY131421 OCZ131418:ODU131421 OMV131418:ONQ131421 OWR131418:OXM131421 PGN131418:PHI131421 PQJ131418:PRE131421 QAF131418:QBA131421 QKB131418:QKW131421 QTX131418:QUS131421 RDT131418:REO131421 RNP131418:ROK131421 RXL131418:RYG131421 SHH131418:SIC131421 SRD131418:SRY131421 TAZ131418:TBU131421 TKV131418:TLQ131421 TUR131418:TVM131421 UEN131418:UFI131421 UOJ131418:UPE131421 UYF131418:UZA131421 VIB131418:VIW131421 VRX131418:VSS131421 WBT131418:WCO131421 WLP131418:WMK131421 WVL131418:WWG131421 D196954:Y196957 IZ196954:JU196957 SV196954:TQ196957 ACR196954:ADM196957 AMN196954:ANI196957 AWJ196954:AXE196957 BGF196954:BHA196957 BQB196954:BQW196957 BZX196954:CAS196957 CJT196954:CKO196957 CTP196954:CUK196957 DDL196954:DEG196957 DNH196954:DOC196957 DXD196954:DXY196957 EGZ196954:EHU196957 EQV196954:ERQ196957 FAR196954:FBM196957 FKN196954:FLI196957 FUJ196954:FVE196957 GEF196954:GFA196957 GOB196954:GOW196957 GXX196954:GYS196957 HHT196954:HIO196957 HRP196954:HSK196957 IBL196954:ICG196957 ILH196954:IMC196957 IVD196954:IVY196957 JEZ196954:JFU196957 JOV196954:JPQ196957 JYR196954:JZM196957 KIN196954:KJI196957 KSJ196954:KTE196957 LCF196954:LDA196957 LMB196954:LMW196957 LVX196954:LWS196957 MFT196954:MGO196957 MPP196954:MQK196957 MZL196954:NAG196957 NJH196954:NKC196957 NTD196954:NTY196957 OCZ196954:ODU196957 OMV196954:ONQ196957 OWR196954:OXM196957 PGN196954:PHI196957 PQJ196954:PRE196957 QAF196954:QBA196957 QKB196954:QKW196957 QTX196954:QUS196957 RDT196954:REO196957 RNP196954:ROK196957 RXL196954:RYG196957 SHH196954:SIC196957 SRD196954:SRY196957 TAZ196954:TBU196957 TKV196954:TLQ196957 TUR196954:TVM196957 UEN196954:UFI196957 UOJ196954:UPE196957 UYF196954:UZA196957 VIB196954:VIW196957 VRX196954:VSS196957 WBT196954:WCO196957 WLP196954:WMK196957 WVL196954:WWG196957 D262490:Y262493 IZ262490:JU262493 SV262490:TQ262493 ACR262490:ADM262493 AMN262490:ANI262493 AWJ262490:AXE262493 BGF262490:BHA262493 BQB262490:BQW262493 BZX262490:CAS262493 CJT262490:CKO262493 CTP262490:CUK262493 DDL262490:DEG262493 DNH262490:DOC262493 DXD262490:DXY262493 EGZ262490:EHU262493 EQV262490:ERQ262493 FAR262490:FBM262493 FKN262490:FLI262493 FUJ262490:FVE262493 GEF262490:GFA262493 GOB262490:GOW262493 GXX262490:GYS262493 HHT262490:HIO262493 HRP262490:HSK262493 IBL262490:ICG262493 ILH262490:IMC262493 IVD262490:IVY262493 JEZ262490:JFU262493 JOV262490:JPQ262493 JYR262490:JZM262493 KIN262490:KJI262493 KSJ262490:KTE262493 LCF262490:LDA262493 LMB262490:LMW262493 LVX262490:LWS262493 MFT262490:MGO262493 MPP262490:MQK262493 MZL262490:NAG262493 NJH262490:NKC262493 NTD262490:NTY262493 OCZ262490:ODU262493 OMV262490:ONQ262493 OWR262490:OXM262493 PGN262490:PHI262493 PQJ262490:PRE262493 QAF262490:QBA262493 QKB262490:QKW262493 QTX262490:QUS262493 RDT262490:REO262493 RNP262490:ROK262493 RXL262490:RYG262493 SHH262490:SIC262493 SRD262490:SRY262493 TAZ262490:TBU262493 TKV262490:TLQ262493 TUR262490:TVM262493 UEN262490:UFI262493 UOJ262490:UPE262493 UYF262490:UZA262493 VIB262490:VIW262493 VRX262490:VSS262493 WBT262490:WCO262493 WLP262490:WMK262493 WVL262490:WWG262493 D328026:Y328029 IZ328026:JU328029 SV328026:TQ328029 ACR328026:ADM328029 AMN328026:ANI328029 AWJ328026:AXE328029 BGF328026:BHA328029 BQB328026:BQW328029 BZX328026:CAS328029 CJT328026:CKO328029 CTP328026:CUK328029 DDL328026:DEG328029 DNH328026:DOC328029 DXD328026:DXY328029 EGZ328026:EHU328029 EQV328026:ERQ328029 FAR328026:FBM328029 FKN328026:FLI328029 FUJ328026:FVE328029 GEF328026:GFA328029 GOB328026:GOW328029 GXX328026:GYS328029 HHT328026:HIO328029 HRP328026:HSK328029 IBL328026:ICG328029 ILH328026:IMC328029 IVD328026:IVY328029 JEZ328026:JFU328029 JOV328026:JPQ328029 JYR328026:JZM328029 KIN328026:KJI328029 KSJ328026:KTE328029 LCF328026:LDA328029 LMB328026:LMW328029 LVX328026:LWS328029 MFT328026:MGO328029 MPP328026:MQK328029 MZL328026:NAG328029 NJH328026:NKC328029 NTD328026:NTY328029 OCZ328026:ODU328029 OMV328026:ONQ328029 OWR328026:OXM328029 PGN328026:PHI328029 PQJ328026:PRE328029 QAF328026:QBA328029 QKB328026:QKW328029 QTX328026:QUS328029 RDT328026:REO328029 RNP328026:ROK328029 RXL328026:RYG328029 SHH328026:SIC328029 SRD328026:SRY328029 TAZ328026:TBU328029 TKV328026:TLQ328029 TUR328026:TVM328029 UEN328026:UFI328029 UOJ328026:UPE328029 UYF328026:UZA328029 VIB328026:VIW328029 VRX328026:VSS328029 WBT328026:WCO328029 WLP328026:WMK328029 WVL328026:WWG328029 D393562:Y393565 IZ393562:JU393565 SV393562:TQ393565 ACR393562:ADM393565 AMN393562:ANI393565 AWJ393562:AXE393565 BGF393562:BHA393565 BQB393562:BQW393565 BZX393562:CAS393565 CJT393562:CKO393565 CTP393562:CUK393565 DDL393562:DEG393565 DNH393562:DOC393565 DXD393562:DXY393565 EGZ393562:EHU393565 EQV393562:ERQ393565 FAR393562:FBM393565 FKN393562:FLI393565 FUJ393562:FVE393565 GEF393562:GFA393565 GOB393562:GOW393565 GXX393562:GYS393565 HHT393562:HIO393565 HRP393562:HSK393565 IBL393562:ICG393565 ILH393562:IMC393565 IVD393562:IVY393565 JEZ393562:JFU393565 JOV393562:JPQ393565 JYR393562:JZM393565 KIN393562:KJI393565 KSJ393562:KTE393565 LCF393562:LDA393565 LMB393562:LMW393565 LVX393562:LWS393565 MFT393562:MGO393565 MPP393562:MQK393565 MZL393562:NAG393565 NJH393562:NKC393565 NTD393562:NTY393565 OCZ393562:ODU393565 OMV393562:ONQ393565 OWR393562:OXM393565 PGN393562:PHI393565 PQJ393562:PRE393565 QAF393562:QBA393565 QKB393562:QKW393565 QTX393562:QUS393565 RDT393562:REO393565 RNP393562:ROK393565 RXL393562:RYG393565 SHH393562:SIC393565 SRD393562:SRY393565 TAZ393562:TBU393565 TKV393562:TLQ393565 TUR393562:TVM393565 UEN393562:UFI393565 UOJ393562:UPE393565 UYF393562:UZA393565 VIB393562:VIW393565 VRX393562:VSS393565 WBT393562:WCO393565 WLP393562:WMK393565 WVL393562:WWG393565 D459098:Y459101 IZ459098:JU459101 SV459098:TQ459101 ACR459098:ADM459101 AMN459098:ANI459101 AWJ459098:AXE459101 BGF459098:BHA459101 BQB459098:BQW459101 BZX459098:CAS459101 CJT459098:CKO459101 CTP459098:CUK459101 DDL459098:DEG459101 DNH459098:DOC459101 DXD459098:DXY459101 EGZ459098:EHU459101 EQV459098:ERQ459101 FAR459098:FBM459101 FKN459098:FLI459101 FUJ459098:FVE459101 GEF459098:GFA459101 GOB459098:GOW459101 GXX459098:GYS459101 HHT459098:HIO459101 HRP459098:HSK459101 IBL459098:ICG459101 ILH459098:IMC459101 IVD459098:IVY459101 JEZ459098:JFU459101 JOV459098:JPQ459101 JYR459098:JZM459101 KIN459098:KJI459101 KSJ459098:KTE459101 LCF459098:LDA459101 LMB459098:LMW459101 LVX459098:LWS459101 MFT459098:MGO459101 MPP459098:MQK459101 MZL459098:NAG459101 NJH459098:NKC459101 NTD459098:NTY459101 OCZ459098:ODU459101 OMV459098:ONQ459101 OWR459098:OXM459101 PGN459098:PHI459101 PQJ459098:PRE459101 QAF459098:QBA459101 QKB459098:QKW459101 QTX459098:QUS459101 RDT459098:REO459101 RNP459098:ROK459101 RXL459098:RYG459101 SHH459098:SIC459101 SRD459098:SRY459101 TAZ459098:TBU459101 TKV459098:TLQ459101 TUR459098:TVM459101 UEN459098:UFI459101 UOJ459098:UPE459101 UYF459098:UZA459101 VIB459098:VIW459101 VRX459098:VSS459101 WBT459098:WCO459101 WLP459098:WMK459101 WVL459098:WWG459101 D524634:Y524637 IZ524634:JU524637 SV524634:TQ524637 ACR524634:ADM524637 AMN524634:ANI524637 AWJ524634:AXE524637 BGF524634:BHA524637 BQB524634:BQW524637 BZX524634:CAS524637 CJT524634:CKO524637 CTP524634:CUK524637 DDL524634:DEG524637 DNH524634:DOC524637 DXD524634:DXY524637 EGZ524634:EHU524637 EQV524634:ERQ524637 FAR524634:FBM524637 FKN524634:FLI524637 FUJ524634:FVE524637 GEF524634:GFA524637 GOB524634:GOW524637 GXX524634:GYS524637 HHT524634:HIO524637 HRP524634:HSK524637 IBL524634:ICG524637 ILH524634:IMC524637 IVD524634:IVY524637 JEZ524634:JFU524637 JOV524634:JPQ524637 JYR524634:JZM524637 KIN524634:KJI524637 KSJ524634:KTE524637 LCF524634:LDA524637 LMB524634:LMW524637 LVX524634:LWS524637 MFT524634:MGO524637 MPP524634:MQK524637 MZL524634:NAG524637 NJH524634:NKC524637 NTD524634:NTY524637 OCZ524634:ODU524637 OMV524634:ONQ524637 OWR524634:OXM524637 PGN524634:PHI524637 PQJ524634:PRE524637 QAF524634:QBA524637 QKB524634:QKW524637 QTX524634:QUS524637 RDT524634:REO524637 RNP524634:ROK524637 RXL524634:RYG524637 SHH524634:SIC524637 SRD524634:SRY524637 TAZ524634:TBU524637 TKV524634:TLQ524637 TUR524634:TVM524637 UEN524634:UFI524637 UOJ524634:UPE524637 UYF524634:UZA524637 VIB524634:VIW524637 VRX524634:VSS524637 WBT524634:WCO524637 WLP524634:WMK524637 WVL524634:WWG524637 D590170:Y590173 IZ590170:JU590173 SV590170:TQ590173 ACR590170:ADM590173 AMN590170:ANI590173 AWJ590170:AXE590173 BGF590170:BHA590173 BQB590170:BQW590173 BZX590170:CAS590173 CJT590170:CKO590173 CTP590170:CUK590173 DDL590170:DEG590173 DNH590170:DOC590173 DXD590170:DXY590173 EGZ590170:EHU590173 EQV590170:ERQ590173 FAR590170:FBM590173 FKN590170:FLI590173 FUJ590170:FVE590173 GEF590170:GFA590173 GOB590170:GOW590173 GXX590170:GYS590173 HHT590170:HIO590173 HRP590170:HSK590173 IBL590170:ICG590173 ILH590170:IMC590173 IVD590170:IVY590173 JEZ590170:JFU590173 JOV590170:JPQ590173 JYR590170:JZM590173 KIN590170:KJI590173 KSJ590170:KTE590173 LCF590170:LDA590173 LMB590170:LMW590173 LVX590170:LWS590173 MFT590170:MGO590173 MPP590170:MQK590173 MZL590170:NAG590173 NJH590170:NKC590173 NTD590170:NTY590173 OCZ590170:ODU590173 OMV590170:ONQ590173 OWR590170:OXM590173 PGN590170:PHI590173 PQJ590170:PRE590173 QAF590170:QBA590173 QKB590170:QKW590173 QTX590170:QUS590173 RDT590170:REO590173 RNP590170:ROK590173 RXL590170:RYG590173 SHH590170:SIC590173 SRD590170:SRY590173 TAZ590170:TBU590173 TKV590170:TLQ590173 TUR590170:TVM590173 UEN590170:UFI590173 UOJ590170:UPE590173 UYF590170:UZA590173 VIB590170:VIW590173 VRX590170:VSS590173 WBT590170:WCO590173 WLP590170:WMK590173 WVL590170:WWG590173 D655706:Y655709 IZ655706:JU655709 SV655706:TQ655709 ACR655706:ADM655709 AMN655706:ANI655709 AWJ655706:AXE655709 BGF655706:BHA655709 BQB655706:BQW655709 BZX655706:CAS655709 CJT655706:CKO655709 CTP655706:CUK655709 DDL655706:DEG655709 DNH655706:DOC655709 DXD655706:DXY655709 EGZ655706:EHU655709 EQV655706:ERQ655709 FAR655706:FBM655709 FKN655706:FLI655709 FUJ655706:FVE655709 GEF655706:GFA655709 GOB655706:GOW655709 GXX655706:GYS655709 HHT655706:HIO655709 HRP655706:HSK655709 IBL655706:ICG655709 ILH655706:IMC655709 IVD655706:IVY655709 JEZ655706:JFU655709 JOV655706:JPQ655709 JYR655706:JZM655709 KIN655706:KJI655709 KSJ655706:KTE655709 LCF655706:LDA655709 LMB655706:LMW655709 LVX655706:LWS655709 MFT655706:MGO655709 MPP655706:MQK655709 MZL655706:NAG655709 NJH655706:NKC655709 NTD655706:NTY655709 OCZ655706:ODU655709 OMV655706:ONQ655709 OWR655706:OXM655709 PGN655706:PHI655709 PQJ655706:PRE655709 QAF655706:QBA655709 QKB655706:QKW655709 QTX655706:QUS655709 RDT655706:REO655709 RNP655706:ROK655709 RXL655706:RYG655709 SHH655706:SIC655709 SRD655706:SRY655709 TAZ655706:TBU655709 TKV655706:TLQ655709 TUR655706:TVM655709 UEN655706:UFI655709 UOJ655706:UPE655709 UYF655706:UZA655709 VIB655706:VIW655709 VRX655706:VSS655709 WBT655706:WCO655709 WLP655706:WMK655709 WVL655706:WWG655709 D721242:Y721245 IZ721242:JU721245 SV721242:TQ721245 ACR721242:ADM721245 AMN721242:ANI721245 AWJ721242:AXE721245 BGF721242:BHA721245 BQB721242:BQW721245 BZX721242:CAS721245 CJT721242:CKO721245 CTP721242:CUK721245 DDL721242:DEG721245 DNH721242:DOC721245 DXD721242:DXY721245 EGZ721242:EHU721245 EQV721242:ERQ721245 FAR721242:FBM721245 FKN721242:FLI721245 FUJ721242:FVE721245 GEF721242:GFA721245 GOB721242:GOW721245 GXX721242:GYS721245 HHT721242:HIO721245 HRP721242:HSK721245 IBL721242:ICG721245 ILH721242:IMC721245 IVD721242:IVY721245 JEZ721242:JFU721245 JOV721242:JPQ721245 JYR721242:JZM721245 KIN721242:KJI721245 KSJ721242:KTE721245 LCF721242:LDA721245 LMB721242:LMW721245 LVX721242:LWS721245 MFT721242:MGO721245 MPP721242:MQK721245 MZL721242:NAG721245 NJH721242:NKC721245 NTD721242:NTY721245 OCZ721242:ODU721245 OMV721242:ONQ721245 OWR721242:OXM721245 PGN721242:PHI721245 PQJ721242:PRE721245 QAF721242:QBA721245 QKB721242:QKW721245 QTX721242:QUS721245 RDT721242:REO721245 RNP721242:ROK721245 RXL721242:RYG721245 SHH721242:SIC721245 SRD721242:SRY721245 TAZ721242:TBU721245 TKV721242:TLQ721245 TUR721242:TVM721245 UEN721242:UFI721245 UOJ721242:UPE721245 UYF721242:UZA721245 VIB721242:VIW721245 VRX721242:VSS721245 WBT721242:WCO721245 WLP721242:WMK721245 WVL721242:WWG721245 D786778:Y786781 IZ786778:JU786781 SV786778:TQ786781 ACR786778:ADM786781 AMN786778:ANI786781 AWJ786778:AXE786781 BGF786778:BHA786781 BQB786778:BQW786781 BZX786778:CAS786781 CJT786778:CKO786781 CTP786778:CUK786781 DDL786778:DEG786781 DNH786778:DOC786781 DXD786778:DXY786781 EGZ786778:EHU786781 EQV786778:ERQ786781 FAR786778:FBM786781 FKN786778:FLI786781 FUJ786778:FVE786781 GEF786778:GFA786781 GOB786778:GOW786781 GXX786778:GYS786781 HHT786778:HIO786781 HRP786778:HSK786781 IBL786778:ICG786781 ILH786778:IMC786781 IVD786778:IVY786781 JEZ786778:JFU786781 JOV786778:JPQ786781 JYR786778:JZM786781 KIN786778:KJI786781 KSJ786778:KTE786781 LCF786778:LDA786781 LMB786778:LMW786781 LVX786778:LWS786781 MFT786778:MGO786781 MPP786778:MQK786781 MZL786778:NAG786781 NJH786778:NKC786781 NTD786778:NTY786781 OCZ786778:ODU786781 OMV786778:ONQ786781 OWR786778:OXM786781 PGN786778:PHI786781 PQJ786778:PRE786781 QAF786778:QBA786781 QKB786778:QKW786781 QTX786778:QUS786781 RDT786778:REO786781 RNP786778:ROK786781 RXL786778:RYG786781 SHH786778:SIC786781 SRD786778:SRY786781 TAZ786778:TBU786781 TKV786778:TLQ786781 TUR786778:TVM786781 UEN786778:UFI786781 UOJ786778:UPE786781 UYF786778:UZA786781 VIB786778:VIW786781 VRX786778:VSS786781 WBT786778:WCO786781 WLP786778:WMK786781 WVL786778:WWG786781 D852314:Y852317 IZ852314:JU852317 SV852314:TQ852317 ACR852314:ADM852317 AMN852314:ANI852317 AWJ852314:AXE852317 BGF852314:BHA852317 BQB852314:BQW852317 BZX852314:CAS852317 CJT852314:CKO852317 CTP852314:CUK852317 DDL852314:DEG852317 DNH852314:DOC852317 DXD852314:DXY852317 EGZ852314:EHU852317 EQV852314:ERQ852317 FAR852314:FBM852317 FKN852314:FLI852317 FUJ852314:FVE852317 GEF852314:GFA852317 GOB852314:GOW852317 GXX852314:GYS852317 HHT852314:HIO852317 HRP852314:HSK852317 IBL852314:ICG852317 ILH852314:IMC852317 IVD852314:IVY852317 JEZ852314:JFU852317 JOV852314:JPQ852317 JYR852314:JZM852317 KIN852314:KJI852317 KSJ852314:KTE852317 LCF852314:LDA852317 LMB852314:LMW852317 LVX852314:LWS852317 MFT852314:MGO852317 MPP852314:MQK852317 MZL852314:NAG852317 NJH852314:NKC852317 NTD852314:NTY852317 OCZ852314:ODU852317 OMV852314:ONQ852317 OWR852314:OXM852317 PGN852314:PHI852317 PQJ852314:PRE852317 QAF852314:QBA852317 QKB852314:QKW852317 QTX852314:QUS852317 RDT852314:REO852317 RNP852314:ROK852317 RXL852314:RYG852317 SHH852314:SIC852317 SRD852314:SRY852317 TAZ852314:TBU852317 TKV852314:TLQ852317 TUR852314:TVM852317 UEN852314:UFI852317 UOJ852314:UPE852317 UYF852314:UZA852317 VIB852314:VIW852317 VRX852314:VSS852317 WBT852314:WCO852317 WLP852314:WMK852317 WVL852314:WWG852317 D917850:Y917853 IZ917850:JU917853 SV917850:TQ917853 ACR917850:ADM917853 AMN917850:ANI917853 AWJ917850:AXE917853 BGF917850:BHA917853 BQB917850:BQW917853 BZX917850:CAS917853 CJT917850:CKO917853 CTP917850:CUK917853 DDL917850:DEG917853 DNH917850:DOC917853 DXD917850:DXY917853 EGZ917850:EHU917853 EQV917850:ERQ917853 FAR917850:FBM917853 FKN917850:FLI917853 FUJ917850:FVE917853 GEF917850:GFA917853 GOB917850:GOW917853 GXX917850:GYS917853 HHT917850:HIO917853 HRP917850:HSK917853 IBL917850:ICG917853 ILH917850:IMC917853 IVD917850:IVY917853 JEZ917850:JFU917853 JOV917850:JPQ917853 JYR917850:JZM917853 KIN917850:KJI917853 KSJ917850:KTE917853 LCF917850:LDA917853 LMB917850:LMW917853 LVX917850:LWS917853 MFT917850:MGO917853 MPP917850:MQK917853 MZL917850:NAG917853 NJH917850:NKC917853 NTD917850:NTY917853 OCZ917850:ODU917853 OMV917850:ONQ917853 OWR917850:OXM917853 PGN917850:PHI917853 PQJ917850:PRE917853 QAF917850:QBA917853 QKB917850:QKW917853 QTX917850:QUS917853 RDT917850:REO917853 RNP917850:ROK917853 RXL917850:RYG917853 SHH917850:SIC917853 SRD917850:SRY917853 TAZ917850:TBU917853 TKV917850:TLQ917853 TUR917850:TVM917853 UEN917850:UFI917853 UOJ917850:UPE917853 UYF917850:UZA917853 VIB917850:VIW917853 VRX917850:VSS917853 WBT917850:WCO917853 WLP917850:WMK917853 WVL917850:WWG917853 D983386:Y983389 IZ983386:JU983389 SV983386:TQ983389 ACR983386:ADM983389 AMN983386:ANI983389 AWJ983386:AXE983389 BGF983386:BHA983389 BQB983386:BQW983389 BZX983386:CAS983389 CJT983386:CKO983389 CTP983386:CUK983389 DDL983386:DEG983389 DNH983386:DOC983389 DXD983386:DXY983389 EGZ983386:EHU983389 EQV983386:ERQ983389 FAR983386:FBM983389 FKN983386:FLI983389 FUJ983386:FVE983389 GEF983386:GFA983389 GOB983386:GOW983389 GXX983386:GYS983389 HHT983386:HIO983389 HRP983386:HSK983389 IBL983386:ICG983389 ILH983386:IMC983389 IVD983386:IVY983389 JEZ983386:JFU983389 JOV983386:JPQ983389 JYR983386:JZM983389 KIN983386:KJI983389 KSJ983386:KTE983389 LCF983386:LDA983389 LMB983386:LMW983389 LVX983386:LWS983389 MFT983386:MGO983389 MPP983386:MQK983389 MZL983386:NAG983389 NJH983386:NKC983389 NTD983386:NTY983389 OCZ983386:ODU983389 OMV983386:ONQ983389 OWR983386:OXM983389 PGN983386:PHI983389 PQJ983386:PRE983389 QAF983386:QBA983389 QKB983386:QKW983389 QTX983386:QUS983389 RDT983386:REO983389 RNP983386:ROK983389 RXL983386:RYG983389 SHH983386:SIC983389 SRD983386:SRY983389 TAZ983386:TBU983389 TKV983386:TLQ983389 TUR983386:TVM983389 UEN983386:UFI983389 UOJ983386:UPE983389 UYF983386:UZA983389 VIB983386:VIW983389 VRX983386:VSS983389 WBT983386:WCO983389 WLP983386:WMK983389 WVL983386:WWG983389 E369:Z370 JA369:JV370 SW369:TR370 ACS369:ADN370 AMO369:ANJ370 AWK369:AXF370 BGG369:BHB370 BQC369:BQX370 BZY369:CAT370 CJU369:CKP370 CTQ369:CUL370 DDM369:DEH370 DNI369:DOD370 DXE369:DXZ370 EHA369:EHV370 EQW369:ERR370 FAS369:FBN370 FKO369:FLJ370 FUK369:FVF370 GEG369:GFB370 GOC369:GOX370 GXY369:GYT370 HHU369:HIP370 HRQ369:HSL370 IBM369:ICH370 ILI369:IMD370 IVE369:IVZ370 JFA369:JFV370 JOW369:JPR370 JYS369:JZN370 KIO369:KJJ370 KSK369:KTF370 LCG369:LDB370 LMC369:LMX370 LVY369:LWT370 MFU369:MGP370 MPQ369:MQL370 MZM369:NAH370 NJI369:NKD370 NTE369:NTZ370 ODA369:ODV370 OMW369:ONR370 OWS369:OXN370 PGO369:PHJ370 PQK369:PRF370 QAG369:QBB370 QKC369:QKX370 QTY369:QUT370 RDU369:REP370 RNQ369:ROL370 RXM369:RYH370 SHI369:SID370 SRE369:SRZ370 TBA369:TBV370 TKW369:TLR370 TUS369:TVN370 UEO369:UFJ370 UOK369:UPF370 UYG369:UZB370 VIC369:VIX370 VRY369:VST370 WBU369:WCP370 WLQ369:WML370 WVM369:WWH370 E65928:Z65929 JA65928:JV65929 SW65928:TR65929 ACS65928:ADN65929 AMO65928:ANJ65929 AWK65928:AXF65929 BGG65928:BHB65929 BQC65928:BQX65929 BZY65928:CAT65929 CJU65928:CKP65929 CTQ65928:CUL65929 DDM65928:DEH65929 DNI65928:DOD65929 DXE65928:DXZ65929 EHA65928:EHV65929 EQW65928:ERR65929 FAS65928:FBN65929 FKO65928:FLJ65929 FUK65928:FVF65929 GEG65928:GFB65929 GOC65928:GOX65929 GXY65928:GYT65929 HHU65928:HIP65929 HRQ65928:HSL65929 IBM65928:ICH65929 ILI65928:IMD65929 IVE65928:IVZ65929 JFA65928:JFV65929 JOW65928:JPR65929 JYS65928:JZN65929 KIO65928:KJJ65929 KSK65928:KTF65929 LCG65928:LDB65929 LMC65928:LMX65929 LVY65928:LWT65929 MFU65928:MGP65929 MPQ65928:MQL65929 MZM65928:NAH65929 NJI65928:NKD65929 NTE65928:NTZ65929 ODA65928:ODV65929 OMW65928:ONR65929 OWS65928:OXN65929 PGO65928:PHJ65929 PQK65928:PRF65929 QAG65928:QBB65929 QKC65928:QKX65929 QTY65928:QUT65929 RDU65928:REP65929 RNQ65928:ROL65929 RXM65928:RYH65929 SHI65928:SID65929 SRE65928:SRZ65929 TBA65928:TBV65929 TKW65928:TLR65929 TUS65928:TVN65929 UEO65928:UFJ65929 UOK65928:UPF65929 UYG65928:UZB65929 VIC65928:VIX65929 VRY65928:VST65929 WBU65928:WCP65929 WLQ65928:WML65929 WVM65928:WWH65929 E131464:Z131465 JA131464:JV131465 SW131464:TR131465 ACS131464:ADN131465 AMO131464:ANJ131465 AWK131464:AXF131465 BGG131464:BHB131465 BQC131464:BQX131465 BZY131464:CAT131465 CJU131464:CKP131465 CTQ131464:CUL131465 DDM131464:DEH131465 DNI131464:DOD131465 DXE131464:DXZ131465 EHA131464:EHV131465 EQW131464:ERR131465 FAS131464:FBN131465 FKO131464:FLJ131465 FUK131464:FVF131465 GEG131464:GFB131465 GOC131464:GOX131465 GXY131464:GYT131465 HHU131464:HIP131465 HRQ131464:HSL131465 IBM131464:ICH131465 ILI131464:IMD131465 IVE131464:IVZ131465 JFA131464:JFV131465 JOW131464:JPR131465 JYS131464:JZN131465 KIO131464:KJJ131465 KSK131464:KTF131465 LCG131464:LDB131465 LMC131464:LMX131465 LVY131464:LWT131465 MFU131464:MGP131465 MPQ131464:MQL131465 MZM131464:NAH131465 NJI131464:NKD131465 NTE131464:NTZ131465 ODA131464:ODV131465 OMW131464:ONR131465 OWS131464:OXN131465 PGO131464:PHJ131465 PQK131464:PRF131465 QAG131464:QBB131465 QKC131464:QKX131465 QTY131464:QUT131465 RDU131464:REP131465 RNQ131464:ROL131465 RXM131464:RYH131465 SHI131464:SID131465 SRE131464:SRZ131465 TBA131464:TBV131465 TKW131464:TLR131465 TUS131464:TVN131465 UEO131464:UFJ131465 UOK131464:UPF131465 UYG131464:UZB131465 VIC131464:VIX131465 VRY131464:VST131465 WBU131464:WCP131465 WLQ131464:WML131465 WVM131464:WWH131465 E197000:Z197001 JA197000:JV197001 SW197000:TR197001 ACS197000:ADN197001 AMO197000:ANJ197001 AWK197000:AXF197001 BGG197000:BHB197001 BQC197000:BQX197001 BZY197000:CAT197001 CJU197000:CKP197001 CTQ197000:CUL197001 DDM197000:DEH197001 DNI197000:DOD197001 DXE197000:DXZ197001 EHA197000:EHV197001 EQW197000:ERR197001 FAS197000:FBN197001 FKO197000:FLJ197001 FUK197000:FVF197001 GEG197000:GFB197001 GOC197000:GOX197001 GXY197000:GYT197001 HHU197000:HIP197001 HRQ197000:HSL197001 IBM197000:ICH197001 ILI197000:IMD197001 IVE197000:IVZ197001 JFA197000:JFV197001 JOW197000:JPR197001 JYS197000:JZN197001 KIO197000:KJJ197001 KSK197000:KTF197001 LCG197000:LDB197001 LMC197000:LMX197001 LVY197000:LWT197001 MFU197000:MGP197001 MPQ197000:MQL197001 MZM197000:NAH197001 NJI197000:NKD197001 NTE197000:NTZ197001 ODA197000:ODV197001 OMW197000:ONR197001 OWS197000:OXN197001 PGO197000:PHJ197001 PQK197000:PRF197001 QAG197000:QBB197001 QKC197000:QKX197001 QTY197000:QUT197001 RDU197000:REP197001 RNQ197000:ROL197001 RXM197000:RYH197001 SHI197000:SID197001 SRE197000:SRZ197001 TBA197000:TBV197001 TKW197000:TLR197001 TUS197000:TVN197001 UEO197000:UFJ197001 UOK197000:UPF197001 UYG197000:UZB197001 VIC197000:VIX197001 VRY197000:VST197001 WBU197000:WCP197001 WLQ197000:WML197001 WVM197000:WWH197001 E262536:Z262537 JA262536:JV262537 SW262536:TR262537 ACS262536:ADN262537 AMO262536:ANJ262537 AWK262536:AXF262537 BGG262536:BHB262537 BQC262536:BQX262537 BZY262536:CAT262537 CJU262536:CKP262537 CTQ262536:CUL262537 DDM262536:DEH262537 DNI262536:DOD262537 DXE262536:DXZ262537 EHA262536:EHV262537 EQW262536:ERR262537 FAS262536:FBN262537 FKO262536:FLJ262537 FUK262536:FVF262537 GEG262536:GFB262537 GOC262536:GOX262537 GXY262536:GYT262537 HHU262536:HIP262537 HRQ262536:HSL262537 IBM262536:ICH262537 ILI262536:IMD262537 IVE262536:IVZ262537 JFA262536:JFV262537 JOW262536:JPR262537 JYS262536:JZN262537 KIO262536:KJJ262537 KSK262536:KTF262537 LCG262536:LDB262537 LMC262536:LMX262537 LVY262536:LWT262537 MFU262536:MGP262537 MPQ262536:MQL262537 MZM262536:NAH262537 NJI262536:NKD262537 NTE262536:NTZ262537 ODA262536:ODV262537 OMW262536:ONR262537 OWS262536:OXN262537 PGO262536:PHJ262537 PQK262536:PRF262537 QAG262536:QBB262537 QKC262536:QKX262537 QTY262536:QUT262537 RDU262536:REP262537 RNQ262536:ROL262537 RXM262536:RYH262537 SHI262536:SID262537 SRE262536:SRZ262537 TBA262536:TBV262537 TKW262536:TLR262537 TUS262536:TVN262537 UEO262536:UFJ262537 UOK262536:UPF262537 UYG262536:UZB262537 VIC262536:VIX262537 VRY262536:VST262537 WBU262536:WCP262537 WLQ262536:WML262537 WVM262536:WWH262537 E328072:Z328073 JA328072:JV328073 SW328072:TR328073 ACS328072:ADN328073 AMO328072:ANJ328073 AWK328072:AXF328073 BGG328072:BHB328073 BQC328072:BQX328073 BZY328072:CAT328073 CJU328072:CKP328073 CTQ328072:CUL328073 DDM328072:DEH328073 DNI328072:DOD328073 DXE328072:DXZ328073 EHA328072:EHV328073 EQW328072:ERR328073 FAS328072:FBN328073 FKO328072:FLJ328073 FUK328072:FVF328073 GEG328072:GFB328073 GOC328072:GOX328073 GXY328072:GYT328073 HHU328072:HIP328073 HRQ328072:HSL328073 IBM328072:ICH328073 ILI328072:IMD328073 IVE328072:IVZ328073 JFA328072:JFV328073 JOW328072:JPR328073 JYS328072:JZN328073 KIO328072:KJJ328073 KSK328072:KTF328073 LCG328072:LDB328073 LMC328072:LMX328073 LVY328072:LWT328073 MFU328072:MGP328073 MPQ328072:MQL328073 MZM328072:NAH328073 NJI328072:NKD328073 NTE328072:NTZ328073 ODA328072:ODV328073 OMW328072:ONR328073 OWS328072:OXN328073 PGO328072:PHJ328073 PQK328072:PRF328073 QAG328072:QBB328073 QKC328072:QKX328073 QTY328072:QUT328073 RDU328072:REP328073 RNQ328072:ROL328073 RXM328072:RYH328073 SHI328072:SID328073 SRE328072:SRZ328073 TBA328072:TBV328073 TKW328072:TLR328073 TUS328072:TVN328073 UEO328072:UFJ328073 UOK328072:UPF328073 UYG328072:UZB328073 VIC328072:VIX328073 VRY328072:VST328073 WBU328072:WCP328073 WLQ328072:WML328073 WVM328072:WWH328073 E393608:Z393609 JA393608:JV393609 SW393608:TR393609 ACS393608:ADN393609 AMO393608:ANJ393609 AWK393608:AXF393609 BGG393608:BHB393609 BQC393608:BQX393609 BZY393608:CAT393609 CJU393608:CKP393609 CTQ393608:CUL393609 DDM393608:DEH393609 DNI393608:DOD393609 DXE393608:DXZ393609 EHA393608:EHV393609 EQW393608:ERR393609 FAS393608:FBN393609 FKO393608:FLJ393609 FUK393608:FVF393609 GEG393608:GFB393609 GOC393608:GOX393609 GXY393608:GYT393609 HHU393608:HIP393609 HRQ393608:HSL393609 IBM393608:ICH393609 ILI393608:IMD393609 IVE393608:IVZ393609 JFA393608:JFV393609 JOW393608:JPR393609 JYS393608:JZN393609 KIO393608:KJJ393609 KSK393608:KTF393609 LCG393608:LDB393609 LMC393608:LMX393609 LVY393608:LWT393609 MFU393608:MGP393609 MPQ393608:MQL393609 MZM393608:NAH393609 NJI393608:NKD393609 NTE393608:NTZ393609 ODA393608:ODV393609 OMW393608:ONR393609 OWS393608:OXN393609 PGO393608:PHJ393609 PQK393608:PRF393609 QAG393608:QBB393609 QKC393608:QKX393609 QTY393608:QUT393609 RDU393608:REP393609 RNQ393608:ROL393609 RXM393608:RYH393609 SHI393608:SID393609 SRE393608:SRZ393609 TBA393608:TBV393609 TKW393608:TLR393609 TUS393608:TVN393609 UEO393608:UFJ393609 UOK393608:UPF393609 UYG393608:UZB393609 VIC393608:VIX393609 VRY393608:VST393609 WBU393608:WCP393609 WLQ393608:WML393609 WVM393608:WWH393609 E459144:Z459145 JA459144:JV459145 SW459144:TR459145 ACS459144:ADN459145 AMO459144:ANJ459145 AWK459144:AXF459145 BGG459144:BHB459145 BQC459144:BQX459145 BZY459144:CAT459145 CJU459144:CKP459145 CTQ459144:CUL459145 DDM459144:DEH459145 DNI459144:DOD459145 DXE459144:DXZ459145 EHA459144:EHV459145 EQW459144:ERR459145 FAS459144:FBN459145 FKO459144:FLJ459145 FUK459144:FVF459145 GEG459144:GFB459145 GOC459144:GOX459145 GXY459144:GYT459145 HHU459144:HIP459145 HRQ459144:HSL459145 IBM459144:ICH459145 ILI459144:IMD459145 IVE459144:IVZ459145 JFA459144:JFV459145 JOW459144:JPR459145 JYS459144:JZN459145 KIO459144:KJJ459145 KSK459144:KTF459145 LCG459144:LDB459145 LMC459144:LMX459145 LVY459144:LWT459145 MFU459144:MGP459145 MPQ459144:MQL459145 MZM459144:NAH459145 NJI459144:NKD459145 NTE459144:NTZ459145 ODA459144:ODV459145 OMW459144:ONR459145 OWS459144:OXN459145 PGO459144:PHJ459145 PQK459144:PRF459145 QAG459144:QBB459145 QKC459144:QKX459145 QTY459144:QUT459145 RDU459144:REP459145 RNQ459144:ROL459145 RXM459144:RYH459145 SHI459144:SID459145 SRE459144:SRZ459145 TBA459144:TBV459145 TKW459144:TLR459145 TUS459144:TVN459145 UEO459144:UFJ459145 UOK459144:UPF459145 UYG459144:UZB459145 VIC459144:VIX459145 VRY459144:VST459145 WBU459144:WCP459145 WLQ459144:WML459145 WVM459144:WWH459145 E524680:Z524681 JA524680:JV524681 SW524680:TR524681 ACS524680:ADN524681 AMO524680:ANJ524681 AWK524680:AXF524681 BGG524680:BHB524681 BQC524680:BQX524681 BZY524680:CAT524681 CJU524680:CKP524681 CTQ524680:CUL524681 DDM524680:DEH524681 DNI524680:DOD524681 DXE524680:DXZ524681 EHA524680:EHV524681 EQW524680:ERR524681 FAS524680:FBN524681 FKO524680:FLJ524681 FUK524680:FVF524681 GEG524680:GFB524681 GOC524680:GOX524681 GXY524680:GYT524681 HHU524680:HIP524681 HRQ524680:HSL524681 IBM524680:ICH524681 ILI524680:IMD524681 IVE524680:IVZ524681 JFA524680:JFV524681 JOW524680:JPR524681 JYS524680:JZN524681 KIO524680:KJJ524681 KSK524680:KTF524681 LCG524680:LDB524681 LMC524680:LMX524681 LVY524680:LWT524681 MFU524680:MGP524681 MPQ524680:MQL524681 MZM524680:NAH524681 NJI524680:NKD524681 NTE524680:NTZ524681 ODA524680:ODV524681 OMW524680:ONR524681 OWS524680:OXN524681 PGO524680:PHJ524681 PQK524680:PRF524681 QAG524680:QBB524681 QKC524680:QKX524681 QTY524680:QUT524681 RDU524680:REP524681 RNQ524680:ROL524681 RXM524680:RYH524681 SHI524680:SID524681 SRE524680:SRZ524681 TBA524680:TBV524681 TKW524680:TLR524681 TUS524680:TVN524681 UEO524680:UFJ524681 UOK524680:UPF524681 UYG524680:UZB524681 VIC524680:VIX524681 VRY524680:VST524681 WBU524680:WCP524681 WLQ524680:WML524681 WVM524680:WWH524681 E590216:Z590217 JA590216:JV590217 SW590216:TR590217 ACS590216:ADN590217 AMO590216:ANJ590217 AWK590216:AXF590217 BGG590216:BHB590217 BQC590216:BQX590217 BZY590216:CAT590217 CJU590216:CKP590217 CTQ590216:CUL590217 DDM590216:DEH590217 DNI590216:DOD590217 DXE590216:DXZ590217 EHA590216:EHV590217 EQW590216:ERR590217 FAS590216:FBN590217 FKO590216:FLJ590217 FUK590216:FVF590217 GEG590216:GFB590217 GOC590216:GOX590217 GXY590216:GYT590217 HHU590216:HIP590217 HRQ590216:HSL590217 IBM590216:ICH590217 ILI590216:IMD590217 IVE590216:IVZ590217 JFA590216:JFV590217 JOW590216:JPR590217 JYS590216:JZN590217 KIO590216:KJJ590217 KSK590216:KTF590217 LCG590216:LDB590217 LMC590216:LMX590217 LVY590216:LWT590217 MFU590216:MGP590217 MPQ590216:MQL590217 MZM590216:NAH590217 NJI590216:NKD590217 NTE590216:NTZ590217 ODA590216:ODV590217 OMW590216:ONR590217 OWS590216:OXN590217 PGO590216:PHJ590217 PQK590216:PRF590217 QAG590216:QBB590217 QKC590216:QKX590217 QTY590216:QUT590217 RDU590216:REP590217 RNQ590216:ROL590217 RXM590216:RYH590217 SHI590216:SID590217 SRE590216:SRZ590217 TBA590216:TBV590217 TKW590216:TLR590217 TUS590216:TVN590217 UEO590216:UFJ590217 UOK590216:UPF590217 UYG590216:UZB590217 VIC590216:VIX590217 VRY590216:VST590217 WBU590216:WCP590217 WLQ590216:WML590217 WVM590216:WWH590217 E655752:Z655753 JA655752:JV655753 SW655752:TR655753 ACS655752:ADN655753 AMO655752:ANJ655753 AWK655752:AXF655753 BGG655752:BHB655753 BQC655752:BQX655753 BZY655752:CAT655753 CJU655752:CKP655753 CTQ655752:CUL655753 DDM655752:DEH655753 DNI655752:DOD655753 DXE655752:DXZ655753 EHA655752:EHV655753 EQW655752:ERR655753 FAS655752:FBN655753 FKO655752:FLJ655753 FUK655752:FVF655753 GEG655752:GFB655753 GOC655752:GOX655753 GXY655752:GYT655753 HHU655752:HIP655753 HRQ655752:HSL655753 IBM655752:ICH655753 ILI655752:IMD655753 IVE655752:IVZ655753 JFA655752:JFV655753 JOW655752:JPR655753 JYS655752:JZN655753 KIO655752:KJJ655753 KSK655752:KTF655753 LCG655752:LDB655753 LMC655752:LMX655753 LVY655752:LWT655753 MFU655752:MGP655753 MPQ655752:MQL655753 MZM655752:NAH655753 NJI655752:NKD655753 NTE655752:NTZ655753 ODA655752:ODV655753 OMW655752:ONR655753 OWS655752:OXN655753 PGO655752:PHJ655753 PQK655752:PRF655753 QAG655752:QBB655753 QKC655752:QKX655753 QTY655752:QUT655753 RDU655752:REP655753 RNQ655752:ROL655753 RXM655752:RYH655753 SHI655752:SID655753 SRE655752:SRZ655753 TBA655752:TBV655753 TKW655752:TLR655753 TUS655752:TVN655753 UEO655752:UFJ655753 UOK655752:UPF655753 UYG655752:UZB655753 VIC655752:VIX655753 VRY655752:VST655753 WBU655752:WCP655753 WLQ655752:WML655753 WVM655752:WWH655753 E721288:Z721289 JA721288:JV721289 SW721288:TR721289 ACS721288:ADN721289 AMO721288:ANJ721289 AWK721288:AXF721289 BGG721288:BHB721289 BQC721288:BQX721289 BZY721288:CAT721289 CJU721288:CKP721289 CTQ721288:CUL721289 DDM721288:DEH721289 DNI721288:DOD721289 DXE721288:DXZ721289 EHA721288:EHV721289 EQW721288:ERR721289 FAS721288:FBN721289 FKO721288:FLJ721289 FUK721288:FVF721289 GEG721288:GFB721289 GOC721288:GOX721289 GXY721288:GYT721289 HHU721288:HIP721289 HRQ721288:HSL721289 IBM721288:ICH721289 ILI721288:IMD721289 IVE721288:IVZ721289 JFA721288:JFV721289 JOW721288:JPR721289 JYS721288:JZN721289 KIO721288:KJJ721289 KSK721288:KTF721289 LCG721288:LDB721289 LMC721288:LMX721289 LVY721288:LWT721289 MFU721288:MGP721289 MPQ721288:MQL721289 MZM721288:NAH721289 NJI721288:NKD721289 NTE721288:NTZ721289 ODA721288:ODV721289 OMW721288:ONR721289 OWS721288:OXN721289 PGO721288:PHJ721289 PQK721288:PRF721289 QAG721288:QBB721289 QKC721288:QKX721289 QTY721288:QUT721289 RDU721288:REP721289 RNQ721288:ROL721289 RXM721288:RYH721289 SHI721288:SID721289 SRE721288:SRZ721289 TBA721288:TBV721289 TKW721288:TLR721289 TUS721288:TVN721289 UEO721288:UFJ721289 UOK721288:UPF721289 UYG721288:UZB721289 VIC721288:VIX721289 VRY721288:VST721289 WBU721288:WCP721289 WLQ721288:WML721289 WVM721288:WWH721289 E786824:Z786825 JA786824:JV786825 SW786824:TR786825 ACS786824:ADN786825 AMO786824:ANJ786825 AWK786824:AXF786825 BGG786824:BHB786825 BQC786824:BQX786825 BZY786824:CAT786825 CJU786824:CKP786825 CTQ786824:CUL786825 DDM786824:DEH786825 DNI786824:DOD786825 DXE786824:DXZ786825 EHA786824:EHV786825 EQW786824:ERR786825 FAS786824:FBN786825 FKO786824:FLJ786825 FUK786824:FVF786825 GEG786824:GFB786825 GOC786824:GOX786825 GXY786824:GYT786825 HHU786824:HIP786825 HRQ786824:HSL786825 IBM786824:ICH786825 ILI786824:IMD786825 IVE786824:IVZ786825 JFA786824:JFV786825 JOW786824:JPR786825 JYS786824:JZN786825 KIO786824:KJJ786825 KSK786824:KTF786825 LCG786824:LDB786825 LMC786824:LMX786825 LVY786824:LWT786825 MFU786824:MGP786825 MPQ786824:MQL786825 MZM786824:NAH786825 NJI786824:NKD786825 NTE786824:NTZ786825 ODA786824:ODV786825 OMW786824:ONR786825 OWS786824:OXN786825 PGO786824:PHJ786825 PQK786824:PRF786825 QAG786824:QBB786825 QKC786824:QKX786825 QTY786824:QUT786825 RDU786824:REP786825 RNQ786824:ROL786825 RXM786824:RYH786825 SHI786824:SID786825 SRE786824:SRZ786825 TBA786824:TBV786825 TKW786824:TLR786825 TUS786824:TVN786825 UEO786824:UFJ786825 UOK786824:UPF786825 UYG786824:UZB786825 VIC786824:VIX786825 VRY786824:VST786825 WBU786824:WCP786825 WLQ786824:WML786825 WVM786824:WWH786825 E852360:Z852361 JA852360:JV852361 SW852360:TR852361 ACS852360:ADN852361 AMO852360:ANJ852361 AWK852360:AXF852361 BGG852360:BHB852361 BQC852360:BQX852361 BZY852360:CAT852361 CJU852360:CKP852361 CTQ852360:CUL852361 DDM852360:DEH852361 DNI852360:DOD852361 DXE852360:DXZ852361 EHA852360:EHV852361 EQW852360:ERR852361 FAS852360:FBN852361 FKO852360:FLJ852361 FUK852360:FVF852361 GEG852360:GFB852361 GOC852360:GOX852361 GXY852360:GYT852361 HHU852360:HIP852361 HRQ852360:HSL852361 IBM852360:ICH852361 ILI852360:IMD852361 IVE852360:IVZ852361 JFA852360:JFV852361 JOW852360:JPR852361 JYS852360:JZN852361 KIO852360:KJJ852361 KSK852360:KTF852361 LCG852360:LDB852361 LMC852360:LMX852361 LVY852360:LWT852361 MFU852360:MGP852361 MPQ852360:MQL852361 MZM852360:NAH852361 NJI852360:NKD852361 NTE852360:NTZ852361 ODA852360:ODV852361 OMW852360:ONR852361 OWS852360:OXN852361 PGO852360:PHJ852361 PQK852360:PRF852361 QAG852360:QBB852361 QKC852360:QKX852361 QTY852360:QUT852361 RDU852360:REP852361 RNQ852360:ROL852361 RXM852360:RYH852361 SHI852360:SID852361 SRE852360:SRZ852361 TBA852360:TBV852361 TKW852360:TLR852361 TUS852360:TVN852361 UEO852360:UFJ852361 UOK852360:UPF852361 UYG852360:UZB852361 VIC852360:VIX852361 VRY852360:VST852361 WBU852360:WCP852361 WLQ852360:WML852361 WVM852360:WWH852361 E917896:Z917897 JA917896:JV917897 SW917896:TR917897 ACS917896:ADN917897 AMO917896:ANJ917897 AWK917896:AXF917897 BGG917896:BHB917897 BQC917896:BQX917897 BZY917896:CAT917897 CJU917896:CKP917897 CTQ917896:CUL917897 DDM917896:DEH917897 DNI917896:DOD917897 DXE917896:DXZ917897 EHA917896:EHV917897 EQW917896:ERR917897 FAS917896:FBN917897 FKO917896:FLJ917897 FUK917896:FVF917897 GEG917896:GFB917897 GOC917896:GOX917897 GXY917896:GYT917897 HHU917896:HIP917897 HRQ917896:HSL917897 IBM917896:ICH917897 ILI917896:IMD917897 IVE917896:IVZ917897 JFA917896:JFV917897 JOW917896:JPR917897 JYS917896:JZN917897 KIO917896:KJJ917897 KSK917896:KTF917897 LCG917896:LDB917897 LMC917896:LMX917897 LVY917896:LWT917897 MFU917896:MGP917897 MPQ917896:MQL917897 MZM917896:NAH917897 NJI917896:NKD917897 NTE917896:NTZ917897 ODA917896:ODV917897 OMW917896:ONR917897 OWS917896:OXN917897 PGO917896:PHJ917897 PQK917896:PRF917897 QAG917896:QBB917897 QKC917896:QKX917897 QTY917896:QUT917897 RDU917896:REP917897 RNQ917896:ROL917897 RXM917896:RYH917897 SHI917896:SID917897 SRE917896:SRZ917897 TBA917896:TBV917897 TKW917896:TLR917897 TUS917896:TVN917897 UEO917896:UFJ917897 UOK917896:UPF917897 UYG917896:UZB917897 VIC917896:VIX917897 VRY917896:VST917897 WBU917896:WCP917897 WLQ917896:WML917897 WVM917896:WWH917897 E983432:Z983433 JA983432:JV983433 SW983432:TR983433 ACS983432:ADN983433 AMO983432:ANJ983433 AWK983432:AXF983433 BGG983432:BHB983433 BQC983432:BQX983433 BZY983432:CAT983433 CJU983432:CKP983433 CTQ983432:CUL983433 DDM983432:DEH983433 DNI983432:DOD983433 DXE983432:DXZ983433 EHA983432:EHV983433 EQW983432:ERR983433 FAS983432:FBN983433 FKO983432:FLJ983433 FUK983432:FVF983433 GEG983432:GFB983433 GOC983432:GOX983433 GXY983432:GYT983433 HHU983432:HIP983433 HRQ983432:HSL983433 IBM983432:ICH983433 ILI983432:IMD983433 IVE983432:IVZ983433 JFA983432:JFV983433 JOW983432:JPR983433 JYS983432:JZN983433 KIO983432:KJJ983433 KSK983432:KTF983433 LCG983432:LDB983433 LMC983432:LMX983433 LVY983432:LWT983433 MFU983432:MGP983433 MPQ983432:MQL983433 MZM983432:NAH983433 NJI983432:NKD983433 NTE983432:NTZ983433 ODA983432:ODV983433 OMW983432:ONR983433 OWS983432:OXN983433 PGO983432:PHJ983433 PQK983432:PRF983433 QAG983432:QBB983433 QKC983432:QKX983433 QTY983432:QUT983433 RDU983432:REP983433 RNQ983432:ROL983433 RXM983432:RYH983433 SHI983432:SID983433 SRE983432:SRZ983433 TBA983432:TBV983433 TKW983432:TLR983433 TUS983432:TVN983433 UEO983432:UFJ983433 UOK983432:UPF983433 UYG983432:UZB983433 VIC983432:VIX983433 VRY983432:VST983433 WBU983432:WCP983433 WLQ983432:WML983433 WVM983432:WWH983433 E395:Z396 JA395:JV396 SW395:TR396 ACS395:ADN396 AMO395:ANJ396 AWK395:AXF396 BGG395:BHB396 BQC395:BQX396 BZY395:CAT396 CJU395:CKP396 CTQ395:CUL396 DDM395:DEH396 DNI395:DOD396 DXE395:DXZ396 EHA395:EHV396 EQW395:ERR396 FAS395:FBN396 FKO395:FLJ396 FUK395:FVF396 GEG395:GFB396 GOC395:GOX396 GXY395:GYT396 HHU395:HIP396 HRQ395:HSL396 IBM395:ICH396 ILI395:IMD396 IVE395:IVZ396 JFA395:JFV396 JOW395:JPR396 JYS395:JZN396 KIO395:KJJ396 KSK395:KTF396 LCG395:LDB396 LMC395:LMX396 LVY395:LWT396 MFU395:MGP396 MPQ395:MQL396 MZM395:NAH396 NJI395:NKD396 NTE395:NTZ396 ODA395:ODV396 OMW395:ONR396 OWS395:OXN396 PGO395:PHJ396 PQK395:PRF396 QAG395:QBB396 QKC395:QKX396 QTY395:QUT396 RDU395:REP396 RNQ395:ROL396 RXM395:RYH396 SHI395:SID396 SRE395:SRZ396 TBA395:TBV396 TKW395:TLR396 TUS395:TVN396 UEO395:UFJ396 UOK395:UPF396 UYG395:UZB396 VIC395:VIX396 VRY395:VST396 WBU395:WCP396 WLQ395:WML396 WVM395:WWH396 E65954:Z65955 JA65954:JV65955 SW65954:TR65955 ACS65954:ADN65955 AMO65954:ANJ65955 AWK65954:AXF65955 BGG65954:BHB65955 BQC65954:BQX65955 BZY65954:CAT65955 CJU65954:CKP65955 CTQ65954:CUL65955 DDM65954:DEH65955 DNI65954:DOD65955 DXE65954:DXZ65955 EHA65954:EHV65955 EQW65954:ERR65955 FAS65954:FBN65955 FKO65954:FLJ65955 FUK65954:FVF65955 GEG65954:GFB65955 GOC65954:GOX65955 GXY65954:GYT65955 HHU65954:HIP65955 HRQ65954:HSL65955 IBM65954:ICH65955 ILI65954:IMD65955 IVE65954:IVZ65955 JFA65954:JFV65955 JOW65954:JPR65955 JYS65954:JZN65955 KIO65954:KJJ65955 KSK65954:KTF65955 LCG65954:LDB65955 LMC65954:LMX65955 LVY65954:LWT65955 MFU65954:MGP65955 MPQ65954:MQL65955 MZM65954:NAH65955 NJI65954:NKD65955 NTE65954:NTZ65955 ODA65954:ODV65955 OMW65954:ONR65955 OWS65954:OXN65955 PGO65954:PHJ65955 PQK65954:PRF65955 QAG65954:QBB65955 QKC65954:QKX65955 QTY65954:QUT65955 RDU65954:REP65955 RNQ65954:ROL65955 RXM65954:RYH65955 SHI65954:SID65955 SRE65954:SRZ65955 TBA65954:TBV65955 TKW65954:TLR65955 TUS65954:TVN65955 UEO65954:UFJ65955 UOK65954:UPF65955 UYG65954:UZB65955 VIC65954:VIX65955 VRY65954:VST65955 WBU65954:WCP65955 WLQ65954:WML65955 WVM65954:WWH65955 E131490:Z131491 JA131490:JV131491 SW131490:TR131491 ACS131490:ADN131491 AMO131490:ANJ131491 AWK131490:AXF131491 BGG131490:BHB131491 BQC131490:BQX131491 BZY131490:CAT131491 CJU131490:CKP131491 CTQ131490:CUL131491 DDM131490:DEH131491 DNI131490:DOD131491 DXE131490:DXZ131491 EHA131490:EHV131491 EQW131490:ERR131491 FAS131490:FBN131491 FKO131490:FLJ131491 FUK131490:FVF131491 GEG131490:GFB131491 GOC131490:GOX131491 GXY131490:GYT131491 HHU131490:HIP131491 HRQ131490:HSL131491 IBM131490:ICH131491 ILI131490:IMD131491 IVE131490:IVZ131491 JFA131490:JFV131491 JOW131490:JPR131491 JYS131490:JZN131491 KIO131490:KJJ131491 KSK131490:KTF131491 LCG131490:LDB131491 LMC131490:LMX131491 LVY131490:LWT131491 MFU131490:MGP131491 MPQ131490:MQL131491 MZM131490:NAH131491 NJI131490:NKD131491 NTE131490:NTZ131491 ODA131490:ODV131491 OMW131490:ONR131491 OWS131490:OXN131491 PGO131490:PHJ131491 PQK131490:PRF131491 QAG131490:QBB131491 QKC131490:QKX131491 QTY131490:QUT131491 RDU131490:REP131491 RNQ131490:ROL131491 RXM131490:RYH131491 SHI131490:SID131491 SRE131490:SRZ131491 TBA131490:TBV131491 TKW131490:TLR131491 TUS131490:TVN131491 UEO131490:UFJ131491 UOK131490:UPF131491 UYG131490:UZB131491 VIC131490:VIX131491 VRY131490:VST131491 WBU131490:WCP131491 WLQ131490:WML131491 WVM131490:WWH131491 E197026:Z197027 JA197026:JV197027 SW197026:TR197027 ACS197026:ADN197027 AMO197026:ANJ197027 AWK197026:AXF197027 BGG197026:BHB197027 BQC197026:BQX197027 BZY197026:CAT197027 CJU197026:CKP197027 CTQ197026:CUL197027 DDM197026:DEH197027 DNI197026:DOD197027 DXE197026:DXZ197027 EHA197026:EHV197027 EQW197026:ERR197027 FAS197026:FBN197027 FKO197026:FLJ197027 FUK197026:FVF197027 GEG197026:GFB197027 GOC197026:GOX197027 GXY197026:GYT197027 HHU197026:HIP197027 HRQ197026:HSL197027 IBM197026:ICH197027 ILI197026:IMD197027 IVE197026:IVZ197027 JFA197026:JFV197027 JOW197026:JPR197027 JYS197026:JZN197027 KIO197026:KJJ197027 KSK197026:KTF197027 LCG197026:LDB197027 LMC197026:LMX197027 LVY197026:LWT197027 MFU197026:MGP197027 MPQ197026:MQL197027 MZM197026:NAH197027 NJI197026:NKD197027 NTE197026:NTZ197027 ODA197026:ODV197027 OMW197026:ONR197027 OWS197026:OXN197027 PGO197026:PHJ197027 PQK197026:PRF197027 QAG197026:QBB197027 QKC197026:QKX197027 QTY197026:QUT197027 RDU197026:REP197027 RNQ197026:ROL197027 RXM197026:RYH197027 SHI197026:SID197027 SRE197026:SRZ197027 TBA197026:TBV197027 TKW197026:TLR197027 TUS197026:TVN197027 UEO197026:UFJ197027 UOK197026:UPF197027 UYG197026:UZB197027 VIC197026:VIX197027 VRY197026:VST197027 WBU197026:WCP197027 WLQ197026:WML197027 WVM197026:WWH197027 E262562:Z262563 JA262562:JV262563 SW262562:TR262563 ACS262562:ADN262563 AMO262562:ANJ262563 AWK262562:AXF262563 BGG262562:BHB262563 BQC262562:BQX262563 BZY262562:CAT262563 CJU262562:CKP262563 CTQ262562:CUL262563 DDM262562:DEH262563 DNI262562:DOD262563 DXE262562:DXZ262563 EHA262562:EHV262563 EQW262562:ERR262563 FAS262562:FBN262563 FKO262562:FLJ262563 FUK262562:FVF262563 GEG262562:GFB262563 GOC262562:GOX262563 GXY262562:GYT262563 HHU262562:HIP262563 HRQ262562:HSL262563 IBM262562:ICH262563 ILI262562:IMD262563 IVE262562:IVZ262563 JFA262562:JFV262563 JOW262562:JPR262563 JYS262562:JZN262563 KIO262562:KJJ262563 KSK262562:KTF262563 LCG262562:LDB262563 LMC262562:LMX262563 LVY262562:LWT262563 MFU262562:MGP262563 MPQ262562:MQL262563 MZM262562:NAH262563 NJI262562:NKD262563 NTE262562:NTZ262563 ODA262562:ODV262563 OMW262562:ONR262563 OWS262562:OXN262563 PGO262562:PHJ262563 PQK262562:PRF262563 QAG262562:QBB262563 QKC262562:QKX262563 QTY262562:QUT262563 RDU262562:REP262563 RNQ262562:ROL262563 RXM262562:RYH262563 SHI262562:SID262563 SRE262562:SRZ262563 TBA262562:TBV262563 TKW262562:TLR262563 TUS262562:TVN262563 UEO262562:UFJ262563 UOK262562:UPF262563 UYG262562:UZB262563 VIC262562:VIX262563 VRY262562:VST262563 WBU262562:WCP262563 WLQ262562:WML262563 WVM262562:WWH262563 E328098:Z328099 JA328098:JV328099 SW328098:TR328099 ACS328098:ADN328099 AMO328098:ANJ328099 AWK328098:AXF328099 BGG328098:BHB328099 BQC328098:BQX328099 BZY328098:CAT328099 CJU328098:CKP328099 CTQ328098:CUL328099 DDM328098:DEH328099 DNI328098:DOD328099 DXE328098:DXZ328099 EHA328098:EHV328099 EQW328098:ERR328099 FAS328098:FBN328099 FKO328098:FLJ328099 FUK328098:FVF328099 GEG328098:GFB328099 GOC328098:GOX328099 GXY328098:GYT328099 HHU328098:HIP328099 HRQ328098:HSL328099 IBM328098:ICH328099 ILI328098:IMD328099 IVE328098:IVZ328099 JFA328098:JFV328099 JOW328098:JPR328099 JYS328098:JZN328099 KIO328098:KJJ328099 KSK328098:KTF328099 LCG328098:LDB328099 LMC328098:LMX328099 LVY328098:LWT328099 MFU328098:MGP328099 MPQ328098:MQL328099 MZM328098:NAH328099 NJI328098:NKD328099 NTE328098:NTZ328099 ODA328098:ODV328099 OMW328098:ONR328099 OWS328098:OXN328099 PGO328098:PHJ328099 PQK328098:PRF328099 QAG328098:QBB328099 QKC328098:QKX328099 QTY328098:QUT328099 RDU328098:REP328099 RNQ328098:ROL328099 RXM328098:RYH328099 SHI328098:SID328099 SRE328098:SRZ328099 TBA328098:TBV328099 TKW328098:TLR328099 TUS328098:TVN328099 UEO328098:UFJ328099 UOK328098:UPF328099 UYG328098:UZB328099 VIC328098:VIX328099 VRY328098:VST328099 WBU328098:WCP328099 WLQ328098:WML328099 WVM328098:WWH328099 E393634:Z393635 JA393634:JV393635 SW393634:TR393635 ACS393634:ADN393635 AMO393634:ANJ393635 AWK393634:AXF393635 BGG393634:BHB393635 BQC393634:BQX393635 BZY393634:CAT393635 CJU393634:CKP393635 CTQ393634:CUL393635 DDM393634:DEH393635 DNI393634:DOD393635 DXE393634:DXZ393635 EHA393634:EHV393635 EQW393634:ERR393635 FAS393634:FBN393635 FKO393634:FLJ393635 FUK393634:FVF393635 GEG393634:GFB393635 GOC393634:GOX393635 GXY393634:GYT393635 HHU393634:HIP393635 HRQ393634:HSL393635 IBM393634:ICH393635 ILI393634:IMD393635 IVE393634:IVZ393635 JFA393634:JFV393635 JOW393634:JPR393635 JYS393634:JZN393635 KIO393634:KJJ393635 KSK393634:KTF393635 LCG393634:LDB393635 LMC393634:LMX393635 LVY393634:LWT393635 MFU393634:MGP393635 MPQ393634:MQL393635 MZM393634:NAH393635 NJI393634:NKD393635 NTE393634:NTZ393635 ODA393634:ODV393635 OMW393634:ONR393635 OWS393634:OXN393635 PGO393634:PHJ393635 PQK393634:PRF393635 QAG393634:QBB393635 QKC393634:QKX393635 QTY393634:QUT393635 RDU393634:REP393635 RNQ393634:ROL393635 RXM393634:RYH393635 SHI393634:SID393635 SRE393634:SRZ393635 TBA393634:TBV393635 TKW393634:TLR393635 TUS393634:TVN393635 UEO393634:UFJ393635 UOK393634:UPF393635 UYG393634:UZB393635 VIC393634:VIX393635 VRY393634:VST393635 WBU393634:WCP393635 WLQ393634:WML393635 WVM393634:WWH393635 E459170:Z459171 JA459170:JV459171 SW459170:TR459171 ACS459170:ADN459171 AMO459170:ANJ459171 AWK459170:AXF459171 BGG459170:BHB459171 BQC459170:BQX459171 BZY459170:CAT459171 CJU459170:CKP459171 CTQ459170:CUL459171 DDM459170:DEH459171 DNI459170:DOD459171 DXE459170:DXZ459171 EHA459170:EHV459171 EQW459170:ERR459171 FAS459170:FBN459171 FKO459170:FLJ459171 FUK459170:FVF459171 GEG459170:GFB459171 GOC459170:GOX459171 GXY459170:GYT459171 HHU459170:HIP459171 HRQ459170:HSL459171 IBM459170:ICH459171 ILI459170:IMD459171 IVE459170:IVZ459171 JFA459170:JFV459171 JOW459170:JPR459171 JYS459170:JZN459171 KIO459170:KJJ459171 KSK459170:KTF459171 LCG459170:LDB459171 LMC459170:LMX459171 LVY459170:LWT459171 MFU459170:MGP459171 MPQ459170:MQL459171 MZM459170:NAH459171 NJI459170:NKD459171 NTE459170:NTZ459171 ODA459170:ODV459171 OMW459170:ONR459171 OWS459170:OXN459171 PGO459170:PHJ459171 PQK459170:PRF459171 QAG459170:QBB459171 QKC459170:QKX459171 QTY459170:QUT459171 RDU459170:REP459171 RNQ459170:ROL459171 RXM459170:RYH459171 SHI459170:SID459171 SRE459170:SRZ459171 TBA459170:TBV459171 TKW459170:TLR459171 TUS459170:TVN459171 UEO459170:UFJ459171 UOK459170:UPF459171 UYG459170:UZB459171 VIC459170:VIX459171 VRY459170:VST459171 WBU459170:WCP459171 WLQ459170:WML459171 WVM459170:WWH459171 E524706:Z524707 JA524706:JV524707 SW524706:TR524707 ACS524706:ADN524707 AMO524706:ANJ524707 AWK524706:AXF524707 BGG524706:BHB524707 BQC524706:BQX524707 BZY524706:CAT524707 CJU524706:CKP524707 CTQ524706:CUL524707 DDM524706:DEH524707 DNI524706:DOD524707 DXE524706:DXZ524707 EHA524706:EHV524707 EQW524706:ERR524707 FAS524706:FBN524707 FKO524706:FLJ524707 FUK524706:FVF524707 GEG524706:GFB524707 GOC524706:GOX524707 GXY524706:GYT524707 HHU524706:HIP524707 HRQ524706:HSL524707 IBM524706:ICH524707 ILI524706:IMD524707 IVE524706:IVZ524707 JFA524706:JFV524707 JOW524706:JPR524707 JYS524706:JZN524707 KIO524706:KJJ524707 KSK524706:KTF524707 LCG524706:LDB524707 LMC524706:LMX524707 LVY524706:LWT524707 MFU524706:MGP524707 MPQ524706:MQL524707 MZM524706:NAH524707 NJI524706:NKD524707 NTE524706:NTZ524707 ODA524706:ODV524707 OMW524706:ONR524707 OWS524706:OXN524707 PGO524706:PHJ524707 PQK524706:PRF524707 QAG524706:QBB524707 QKC524706:QKX524707 QTY524706:QUT524707 RDU524706:REP524707 RNQ524706:ROL524707 RXM524706:RYH524707 SHI524706:SID524707 SRE524706:SRZ524707 TBA524706:TBV524707 TKW524706:TLR524707 TUS524706:TVN524707 UEO524706:UFJ524707 UOK524706:UPF524707 UYG524706:UZB524707 VIC524706:VIX524707 VRY524706:VST524707 WBU524706:WCP524707 WLQ524706:WML524707 WVM524706:WWH524707 E590242:Z590243 JA590242:JV590243 SW590242:TR590243 ACS590242:ADN590243 AMO590242:ANJ590243 AWK590242:AXF590243 BGG590242:BHB590243 BQC590242:BQX590243 BZY590242:CAT590243 CJU590242:CKP590243 CTQ590242:CUL590243 DDM590242:DEH590243 DNI590242:DOD590243 DXE590242:DXZ590243 EHA590242:EHV590243 EQW590242:ERR590243 FAS590242:FBN590243 FKO590242:FLJ590243 FUK590242:FVF590243 GEG590242:GFB590243 GOC590242:GOX590243 GXY590242:GYT590243 HHU590242:HIP590243 HRQ590242:HSL590243 IBM590242:ICH590243 ILI590242:IMD590243 IVE590242:IVZ590243 JFA590242:JFV590243 JOW590242:JPR590243 JYS590242:JZN590243 KIO590242:KJJ590243 KSK590242:KTF590243 LCG590242:LDB590243 LMC590242:LMX590243 LVY590242:LWT590243 MFU590242:MGP590243 MPQ590242:MQL590243 MZM590242:NAH590243 NJI590242:NKD590243 NTE590242:NTZ590243 ODA590242:ODV590243 OMW590242:ONR590243 OWS590242:OXN590243 PGO590242:PHJ590243 PQK590242:PRF590243 QAG590242:QBB590243 QKC590242:QKX590243 QTY590242:QUT590243 RDU590242:REP590243 RNQ590242:ROL590243 RXM590242:RYH590243 SHI590242:SID590243 SRE590242:SRZ590243 TBA590242:TBV590243 TKW590242:TLR590243 TUS590242:TVN590243 UEO590242:UFJ590243 UOK590242:UPF590243 UYG590242:UZB590243 VIC590242:VIX590243 VRY590242:VST590243 WBU590242:WCP590243 WLQ590242:WML590243 WVM590242:WWH590243 E655778:Z655779 JA655778:JV655779 SW655778:TR655779 ACS655778:ADN655779 AMO655778:ANJ655779 AWK655778:AXF655779 BGG655778:BHB655779 BQC655778:BQX655779 BZY655778:CAT655779 CJU655778:CKP655779 CTQ655778:CUL655779 DDM655778:DEH655779 DNI655778:DOD655779 DXE655778:DXZ655779 EHA655778:EHV655779 EQW655778:ERR655779 FAS655778:FBN655779 FKO655778:FLJ655779 FUK655778:FVF655779 GEG655778:GFB655779 GOC655778:GOX655779 GXY655778:GYT655779 HHU655778:HIP655779 HRQ655778:HSL655779 IBM655778:ICH655779 ILI655778:IMD655779 IVE655778:IVZ655779 JFA655778:JFV655779 JOW655778:JPR655779 JYS655778:JZN655779 KIO655778:KJJ655779 KSK655778:KTF655779 LCG655778:LDB655779 LMC655778:LMX655779 LVY655778:LWT655779 MFU655778:MGP655779 MPQ655778:MQL655779 MZM655778:NAH655779 NJI655778:NKD655779 NTE655778:NTZ655779 ODA655778:ODV655779 OMW655778:ONR655779 OWS655778:OXN655779 PGO655778:PHJ655779 PQK655778:PRF655779 QAG655778:QBB655779 QKC655778:QKX655779 QTY655778:QUT655779 RDU655778:REP655779 RNQ655778:ROL655779 RXM655778:RYH655779 SHI655778:SID655779 SRE655778:SRZ655779 TBA655778:TBV655779 TKW655778:TLR655779 TUS655778:TVN655779 UEO655778:UFJ655779 UOK655778:UPF655779 UYG655778:UZB655779 VIC655778:VIX655779 VRY655778:VST655779 WBU655778:WCP655779 WLQ655778:WML655779 WVM655778:WWH655779 E721314:Z721315 JA721314:JV721315 SW721314:TR721315 ACS721314:ADN721315 AMO721314:ANJ721315 AWK721314:AXF721315 BGG721314:BHB721315 BQC721314:BQX721315 BZY721314:CAT721315 CJU721314:CKP721315 CTQ721314:CUL721315 DDM721314:DEH721315 DNI721314:DOD721315 DXE721314:DXZ721315 EHA721314:EHV721315 EQW721314:ERR721315 FAS721314:FBN721315 FKO721314:FLJ721315 FUK721314:FVF721315 GEG721314:GFB721315 GOC721314:GOX721315 GXY721314:GYT721315 HHU721314:HIP721315 HRQ721314:HSL721315 IBM721314:ICH721315 ILI721314:IMD721315 IVE721314:IVZ721315 JFA721314:JFV721315 JOW721314:JPR721315 JYS721314:JZN721315 KIO721314:KJJ721315 KSK721314:KTF721315 LCG721314:LDB721315 LMC721314:LMX721315 LVY721314:LWT721315 MFU721314:MGP721315 MPQ721314:MQL721315 MZM721314:NAH721315 NJI721314:NKD721315 NTE721314:NTZ721315 ODA721314:ODV721315 OMW721314:ONR721315 OWS721314:OXN721315 PGO721314:PHJ721315 PQK721314:PRF721315 QAG721314:QBB721315 QKC721314:QKX721315 QTY721314:QUT721315 RDU721314:REP721315 RNQ721314:ROL721315 RXM721314:RYH721315 SHI721314:SID721315 SRE721314:SRZ721315 TBA721314:TBV721315 TKW721314:TLR721315 TUS721314:TVN721315 UEO721314:UFJ721315 UOK721314:UPF721315 UYG721314:UZB721315 VIC721314:VIX721315 VRY721314:VST721315 WBU721314:WCP721315 WLQ721314:WML721315 WVM721314:WWH721315 E786850:Z786851 JA786850:JV786851 SW786850:TR786851 ACS786850:ADN786851 AMO786850:ANJ786851 AWK786850:AXF786851 BGG786850:BHB786851 BQC786850:BQX786851 BZY786850:CAT786851 CJU786850:CKP786851 CTQ786850:CUL786851 DDM786850:DEH786851 DNI786850:DOD786851 DXE786850:DXZ786851 EHA786850:EHV786851 EQW786850:ERR786851 FAS786850:FBN786851 FKO786850:FLJ786851 FUK786850:FVF786851 GEG786850:GFB786851 GOC786850:GOX786851 GXY786850:GYT786851 HHU786850:HIP786851 HRQ786850:HSL786851 IBM786850:ICH786851 ILI786850:IMD786851 IVE786850:IVZ786851 JFA786850:JFV786851 JOW786850:JPR786851 JYS786850:JZN786851 KIO786850:KJJ786851 KSK786850:KTF786851 LCG786850:LDB786851 LMC786850:LMX786851 LVY786850:LWT786851 MFU786850:MGP786851 MPQ786850:MQL786851 MZM786850:NAH786851 NJI786850:NKD786851 NTE786850:NTZ786851 ODA786850:ODV786851 OMW786850:ONR786851 OWS786850:OXN786851 PGO786850:PHJ786851 PQK786850:PRF786851 QAG786850:QBB786851 QKC786850:QKX786851 QTY786850:QUT786851 RDU786850:REP786851 RNQ786850:ROL786851 RXM786850:RYH786851 SHI786850:SID786851 SRE786850:SRZ786851 TBA786850:TBV786851 TKW786850:TLR786851 TUS786850:TVN786851 UEO786850:UFJ786851 UOK786850:UPF786851 UYG786850:UZB786851 VIC786850:VIX786851 VRY786850:VST786851 WBU786850:WCP786851 WLQ786850:WML786851 WVM786850:WWH786851 E852386:Z852387 JA852386:JV852387 SW852386:TR852387 ACS852386:ADN852387 AMO852386:ANJ852387 AWK852386:AXF852387 BGG852386:BHB852387 BQC852386:BQX852387 BZY852386:CAT852387 CJU852386:CKP852387 CTQ852386:CUL852387 DDM852386:DEH852387 DNI852386:DOD852387 DXE852386:DXZ852387 EHA852386:EHV852387 EQW852386:ERR852387 FAS852386:FBN852387 FKO852386:FLJ852387 FUK852386:FVF852387 GEG852386:GFB852387 GOC852386:GOX852387 GXY852386:GYT852387 HHU852386:HIP852387 HRQ852386:HSL852387 IBM852386:ICH852387 ILI852386:IMD852387 IVE852386:IVZ852387 JFA852386:JFV852387 JOW852386:JPR852387 JYS852386:JZN852387 KIO852386:KJJ852387 KSK852386:KTF852387 LCG852386:LDB852387 LMC852386:LMX852387 LVY852386:LWT852387 MFU852386:MGP852387 MPQ852386:MQL852387 MZM852386:NAH852387 NJI852386:NKD852387 NTE852386:NTZ852387 ODA852386:ODV852387 OMW852386:ONR852387 OWS852386:OXN852387 PGO852386:PHJ852387 PQK852386:PRF852387 QAG852386:QBB852387 QKC852386:QKX852387 QTY852386:QUT852387 RDU852386:REP852387 RNQ852386:ROL852387 RXM852386:RYH852387 SHI852386:SID852387 SRE852386:SRZ852387 TBA852386:TBV852387 TKW852386:TLR852387 TUS852386:TVN852387 UEO852386:UFJ852387 UOK852386:UPF852387 UYG852386:UZB852387 VIC852386:VIX852387 VRY852386:VST852387 WBU852386:WCP852387 WLQ852386:WML852387 WVM852386:WWH852387 E917922:Z917923 JA917922:JV917923 SW917922:TR917923 ACS917922:ADN917923 AMO917922:ANJ917923 AWK917922:AXF917923 BGG917922:BHB917923 BQC917922:BQX917923 BZY917922:CAT917923 CJU917922:CKP917923 CTQ917922:CUL917923 DDM917922:DEH917923 DNI917922:DOD917923 DXE917922:DXZ917923 EHA917922:EHV917923 EQW917922:ERR917923 FAS917922:FBN917923 FKO917922:FLJ917923 FUK917922:FVF917923 GEG917922:GFB917923 GOC917922:GOX917923 GXY917922:GYT917923 HHU917922:HIP917923 HRQ917922:HSL917923 IBM917922:ICH917923 ILI917922:IMD917923 IVE917922:IVZ917923 JFA917922:JFV917923 JOW917922:JPR917923 JYS917922:JZN917923 KIO917922:KJJ917923 KSK917922:KTF917923 LCG917922:LDB917923 LMC917922:LMX917923 LVY917922:LWT917923 MFU917922:MGP917923 MPQ917922:MQL917923 MZM917922:NAH917923 NJI917922:NKD917923 NTE917922:NTZ917923 ODA917922:ODV917923 OMW917922:ONR917923 OWS917922:OXN917923 PGO917922:PHJ917923 PQK917922:PRF917923 QAG917922:QBB917923 QKC917922:QKX917923 QTY917922:QUT917923 RDU917922:REP917923 RNQ917922:ROL917923 RXM917922:RYH917923 SHI917922:SID917923 SRE917922:SRZ917923 TBA917922:TBV917923 TKW917922:TLR917923 TUS917922:TVN917923 UEO917922:UFJ917923 UOK917922:UPF917923 UYG917922:UZB917923 VIC917922:VIX917923 VRY917922:VST917923 WBU917922:WCP917923 WLQ917922:WML917923 WVM917922:WWH917923 E983458:Z983459 JA983458:JV983459 SW983458:TR983459 ACS983458:ADN983459 AMO983458:ANJ983459 AWK983458:AXF983459 BGG983458:BHB983459 BQC983458:BQX983459 BZY983458:CAT983459 CJU983458:CKP983459 CTQ983458:CUL983459 DDM983458:DEH983459 DNI983458:DOD983459 DXE983458:DXZ983459 EHA983458:EHV983459 EQW983458:ERR983459 FAS983458:FBN983459 FKO983458:FLJ983459 FUK983458:FVF983459 GEG983458:GFB983459 GOC983458:GOX983459 GXY983458:GYT983459 HHU983458:HIP983459 HRQ983458:HSL983459 IBM983458:ICH983459 ILI983458:IMD983459 IVE983458:IVZ983459 JFA983458:JFV983459 JOW983458:JPR983459 JYS983458:JZN983459 KIO983458:KJJ983459 KSK983458:KTF983459 LCG983458:LDB983459 LMC983458:LMX983459 LVY983458:LWT983459 MFU983458:MGP983459 MPQ983458:MQL983459 MZM983458:NAH983459 NJI983458:NKD983459 NTE983458:NTZ983459 ODA983458:ODV983459 OMW983458:ONR983459 OWS983458:OXN983459 PGO983458:PHJ983459 PQK983458:PRF983459 QAG983458:QBB983459 QKC983458:QKX983459 QTY983458:QUT983459 RDU983458:REP983459 RNQ983458:ROL983459 RXM983458:RYH983459 SHI983458:SID983459 SRE983458:SRZ983459 TBA983458:TBV983459 TKW983458:TLR983459 TUS983458:TVN983459 UEO983458:UFJ983459 UOK983458:UPF983459 UYG983458:UZB983459 VIC983458:VIX983459 VRY983458:VST983459 WBU983458:WCP983459 WLQ983458:WML983459 WVM983458:WWH983459 E392:Z393 JA392:JV393 SW392:TR393 ACS392:ADN393 AMO392:ANJ393 AWK392:AXF393 BGG392:BHB393 BQC392:BQX393 BZY392:CAT393 CJU392:CKP393 CTQ392:CUL393 DDM392:DEH393 DNI392:DOD393 DXE392:DXZ393 EHA392:EHV393 EQW392:ERR393 FAS392:FBN393 FKO392:FLJ393 FUK392:FVF393 GEG392:GFB393 GOC392:GOX393 GXY392:GYT393 HHU392:HIP393 HRQ392:HSL393 IBM392:ICH393 ILI392:IMD393 IVE392:IVZ393 JFA392:JFV393 JOW392:JPR393 JYS392:JZN393 KIO392:KJJ393 KSK392:KTF393 LCG392:LDB393 LMC392:LMX393 LVY392:LWT393 MFU392:MGP393 MPQ392:MQL393 MZM392:NAH393 NJI392:NKD393 NTE392:NTZ393 ODA392:ODV393 OMW392:ONR393 OWS392:OXN393 PGO392:PHJ393 PQK392:PRF393 QAG392:QBB393 QKC392:QKX393 QTY392:QUT393 RDU392:REP393 RNQ392:ROL393 RXM392:RYH393 SHI392:SID393 SRE392:SRZ393 TBA392:TBV393 TKW392:TLR393 TUS392:TVN393 UEO392:UFJ393 UOK392:UPF393 UYG392:UZB393 VIC392:VIX393 VRY392:VST393 WBU392:WCP393 WLQ392:WML393 WVM392:WWH393 E65951:Z65952 JA65951:JV65952 SW65951:TR65952 ACS65951:ADN65952 AMO65951:ANJ65952 AWK65951:AXF65952 BGG65951:BHB65952 BQC65951:BQX65952 BZY65951:CAT65952 CJU65951:CKP65952 CTQ65951:CUL65952 DDM65951:DEH65952 DNI65951:DOD65952 DXE65951:DXZ65952 EHA65951:EHV65952 EQW65951:ERR65952 FAS65951:FBN65952 FKO65951:FLJ65952 FUK65951:FVF65952 GEG65951:GFB65952 GOC65951:GOX65952 GXY65951:GYT65952 HHU65951:HIP65952 HRQ65951:HSL65952 IBM65951:ICH65952 ILI65951:IMD65952 IVE65951:IVZ65952 JFA65951:JFV65952 JOW65951:JPR65952 JYS65951:JZN65952 KIO65951:KJJ65952 KSK65951:KTF65952 LCG65951:LDB65952 LMC65951:LMX65952 LVY65951:LWT65952 MFU65951:MGP65952 MPQ65951:MQL65952 MZM65951:NAH65952 NJI65951:NKD65952 NTE65951:NTZ65952 ODA65951:ODV65952 OMW65951:ONR65952 OWS65951:OXN65952 PGO65951:PHJ65952 PQK65951:PRF65952 QAG65951:QBB65952 QKC65951:QKX65952 QTY65951:QUT65952 RDU65951:REP65952 RNQ65951:ROL65952 RXM65951:RYH65952 SHI65951:SID65952 SRE65951:SRZ65952 TBA65951:TBV65952 TKW65951:TLR65952 TUS65951:TVN65952 UEO65951:UFJ65952 UOK65951:UPF65952 UYG65951:UZB65952 VIC65951:VIX65952 VRY65951:VST65952 WBU65951:WCP65952 WLQ65951:WML65952 WVM65951:WWH65952 E131487:Z131488 JA131487:JV131488 SW131487:TR131488 ACS131487:ADN131488 AMO131487:ANJ131488 AWK131487:AXF131488 BGG131487:BHB131488 BQC131487:BQX131488 BZY131487:CAT131488 CJU131487:CKP131488 CTQ131487:CUL131488 DDM131487:DEH131488 DNI131487:DOD131488 DXE131487:DXZ131488 EHA131487:EHV131488 EQW131487:ERR131488 FAS131487:FBN131488 FKO131487:FLJ131488 FUK131487:FVF131488 GEG131487:GFB131488 GOC131487:GOX131488 GXY131487:GYT131488 HHU131487:HIP131488 HRQ131487:HSL131488 IBM131487:ICH131488 ILI131487:IMD131488 IVE131487:IVZ131488 JFA131487:JFV131488 JOW131487:JPR131488 JYS131487:JZN131488 KIO131487:KJJ131488 KSK131487:KTF131488 LCG131487:LDB131488 LMC131487:LMX131488 LVY131487:LWT131488 MFU131487:MGP131488 MPQ131487:MQL131488 MZM131487:NAH131488 NJI131487:NKD131488 NTE131487:NTZ131488 ODA131487:ODV131488 OMW131487:ONR131488 OWS131487:OXN131488 PGO131487:PHJ131488 PQK131487:PRF131488 QAG131487:QBB131488 QKC131487:QKX131488 QTY131487:QUT131488 RDU131487:REP131488 RNQ131487:ROL131488 RXM131487:RYH131488 SHI131487:SID131488 SRE131487:SRZ131488 TBA131487:TBV131488 TKW131487:TLR131488 TUS131487:TVN131488 UEO131487:UFJ131488 UOK131487:UPF131488 UYG131487:UZB131488 VIC131487:VIX131488 VRY131487:VST131488 WBU131487:WCP131488 WLQ131487:WML131488 WVM131487:WWH131488 E197023:Z197024 JA197023:JV197024 SW197023:TR197024 ACS197023:ADN197024 AMO197023:ANJ197024 AWK197023:AXF197024 BGG197023:BHB197024 BQC197023:BQX197024 BZY197023:CAT197024 CJU197023:CKP197024 CTQ197023:CUL197024 DDM197023:DEH197024 DNI197023:DOD197024 DXE197023:DXZ197024 EHA197023:EHV197024 EQW197023:ERR197024 FAS197023:FBN197024 FKO197023:FLJ197024 FUK197023:FVF197024 GEG197023:GFB197024 GOC197023:GOX197024 GXY197023:GYT197024 HHU197023:HIP197024 HRQ197023:HSL197024 IBM197023:ICH197024 ILI197023:IMD197024 IVE197023:IVZ197024 JFA197023:JFV197024 JOW197023:JPR197024 JYS197023:JZN197024 KIO197023:KJJ197024 KSK197023:KTF197024 LCG197023:LDB197024 LMC197023:LMX197024 LVY197023:LWT197024 MFU197023:MGP197024 MPQ197023:MQL197024 MZM197023:NAH197024 NJI197023:NKD197024 NTE197023:NTZ197024 ODA197023:ODV197024 OMW197023:ONR197024 OWS197023:OXN197024 PGO197023:PHJ197024 PQK197023:PRF197024 QAG197023:QBB197024 QKC197023:QKX197024 QTY197023:QUT197024 RDU197023:REP197024 RNQ197023:ROL197024 RXM197023:RYH197024 SHI197023:SID197024 SRE197023:SRZ197024 TBA197023:TBV197024 TKW197023:TLR197024 TUS197023:TVN197024 UEO197023:UFJ197024 UOK197023:UPF197024 UYG197023:UZB197024 VIC197023:VIX197024 VRY197023:VST197024 WBU197023:WCP197024 WLQ197023:WML197024 WVM197023:WWH197024 E262559:Z262560 JA262559:JV262560 SW262559:TR262560 ACS262559:ADN262560 AMO262559:ANJ262560 AWK262559:AXF262560 BGG262559:BHB262560 BQC262559:BQX262560 BZY262559:CAT262560 CJU262559:CKP262560 CTQ262559:CUL262560 DDM262559:DEH262560 DNI262559:DOD262560 DXE262559:DXZ262560 EHA262559:EHV262560 EQW262559:ERR262560 FAS262559:FBN262560 FKO262559:FLJ262560 FUK262559:FVF262560 GEG262559:GFB262560 GOC262559:GOX262560 GXY262559:GYT262560 HHU262559:HIP262560 HRQ262559:HSL262560 IBM262559:ICH262560 ILI262559:IMD262560 IVE262559:IVZ262560 JFA262559:JFV262560 JOW262559:JPR262560 JYS262559:JZN262560 KIO262559:KJJ262560 KSK262559:KTF262560 LCG262559:LDB262560 LMC262559:LMX262560 LVY262559:LWT262560 MFU262559:MGP262560 MPQ262559:MQL262560 MZM262559:NAH262560 NJI262559:NKD262560 NTE262559:NTZ262560 ODA262559:ODV262560 OMW262559:ONR262560 OWS262559:OXN262560 PGO262559:PHJ262560 PQK262559:PRF262560 QAG262559:QBB262560 QKC262559:QKX262560 QTY262559:QUT262560 RDU262559:REP262560 RNQ262559:ROL262560 RXM262559:RYH262560 SHI262559:SID262560 SRE262559:SRZ262560 TBA262559:TBV262560 TKW262559:TLR262560 TUS262559:TVN262560 UEO262559:UFJ262560 UOK262559:UPF262560 UYG262559:UZB262560 VIC262559:VIX262560 VRY262559:VST262560 WBU262559:WCP262560 WLQ262559:WML262560 WVM262559:WWH262560 E328095:Z328096 JA328095:JV328096 SW328095:TR328096 ACS328095:ADN328096 AMO328095:ANJ328096 AWK328095:AXF328096 BGG328095:BHB328096 BQC328095:BQX328096 BZY328095:CAT328096 CJU328095:CKP328096 CTQ328095:CUL328096 DDM328095:DEH328096 DNI328095:DOD328096 DXE328095:DXZ328096 EHA328095:EHV328096 EQW328095:ERR328096 FAS328095:FBN328096 FKO328095:FLJ328096 FUK328095:FVF328096 GEG328095:GFB328096 GOC328095:GOX328096 GXY328095:GYT328096 HHU328095:HIP328096 HRQ328095:HSL328096 IBM328095:ICH328096 ILI328095:IMD328096 IVE328095:IVZ328096 JFA328095:JFV328096 JOW328095:JPR328096 JYS328095:JZN328096 KIO328095:KJJ328096 KSK328095:KTF328096 LCG328095:LDB328096 LMC328095:LMX328096 LVY328095:LWT328096 MFU328095:MGP328096 MPQ328095:MQL328096 MZM328095:NAH328096 NJI328095:NKD328096 NTE328095:NTZ328096 ODA328095:ODV328096 OMW328095:ONR328096 OWS328095:OXN328096 PGO328095:PHJ328096 PQK328095:PRF328096 QAG328095:QBB328096 QKC328095:QKX328096 QTY328095:QUT328096 RDU328095:REP328096 RNQ328095:ROL328096 RXM328095:RYH328096 SHI328095:SID328096 SRE328095:SRZ328096 TBA328095:TBV328096 TKW328095:TLR328096 TUS328095:TVN328096 UEO328095:UFJ328096 UOK328095:UPF328096 UYG328095:UZB328096 VIC328095:VIX328096 VRY328095:VST328096 WBU328095:WCP328096 WLQ328095:WML328096 WVM328095:WWH328096 E393631:Z393632 JA393631:JV393632 SW393631:TR393632 ACS393631:ADN393632 AMO393631:ANJ393632 AWK393631:AXF393632 BGG393631:BHB393632 BQC393631:BQX393632 BZY393631:CAT393632 CJU393631:CKP393632 CTQ393631:CUL393632 DDM393631:DEH393632 DNI393631:DOD393632 DXE393631:DXZ393632 EHA393631:EHV393632 EQW393631:ERR393632 FAS393631:FBN393632 FKO393631:FLJ393632 FUK393631:FVF393632 GEG393631:GFB393632 GOC393631:GOX393632 GXY393631:GYT393632 HHU393631:HIP393632 HRQ393631:HSL393632 IBM393631:ICH393632 ILI393631:IMD393632 IVE393631:IVZ393632 JFA393631:JFV393632 JOW393631:JPR393632 JYS393631:JZN393632 KIO393631:KJJ393632 KSK393631:KTF393632 LCG393631:LDB393632 LMC393631:LMX393632 LVY393631:LWT393632 MFU393631:MGP393632 MPQ393631:MQL393632 MZM393631:NAH393632 NJI393631:NKD393632 NTE393631:NTZ393632 ODA393631:ODV393632 OMW393631:ONR393632 OWS393631:OXN393632 PGO393631:PHJ393632 PQK393631:PRF393632 QAG393631:QBB393632 QKC393631:QKX393632 QTY393631:QUT393632 RDU393631:REP393632 RNQ393631:ROL393632 RXM393631:RYH393632 SHI393631:SID393632 SRE393631:SRZ393632 TBA393631:TBV393632 TKW393631:TLR393632 TUS393631:TVN393632 UEO393631:UFJ393632 UOK393631:UPF393632 UYG393631:UZB393632 VIC393631:VIX393632 VRY393631:VST393632 WBU393631:WCP393632 WLQ393631:WML393632 WVM393631:WWH393632 E459167:Z459168 JA459167:JV459168 SW459167:TR459168 ACS459167:ADN459168 AMO459167:ANJ459168 AWK459167:AXF459168 BGG459167:BHB459168 BQC459167:BQX459168 BZY459167:CAT459168 CJU459167:CKP459168 CTQ459167:CUL459168 DDM459167:DEH459168 DNI459167:DOD459168 DXE459167:DXZ459168 EHA459167:EHV459168 EQW459167:ERR459168 FAS459167:FBN459168 FKO459167:FLJ459168 FUK459167:FVF459168 GEG459167:GFB459168 GOC459167:GOX459168 GXY459167:GYT459168 HHU459167:HIP459168 HRQ459167:HSL459168 IBM459167:ICH459168 ILI459167:IMD459168 IVE459167:IVZ459168 JFA459167:JFV459168 JOW459167:JPR459168 JYS459167:JZN459168 KIO459167:KJJ459168 KSK459167:KTF459168 LCG459167:LDB459168 LMC459167:LMX459168 LVY459167:LWT459168 MFU459167:MGP459168 MPQ459167:MQL459168 MZM459167:NAH459168 NJI459167:NKD459168 NTE459167:NTZ459168 ODA459167:ODV459168 OMW459167:ONR459168 OWS459167:OXN459168 PGO459167:PHJ459168 PQK459167:PRF459168 QAG459167:QBB459168 QKC459167:QKX459168 QTY459167:QUT459168 RDU459167:REP459168 RNQ459167:ROL459168 RXM459167:RYH459168 SHI459167:SID459168 SRE459167:SRZ459168 TBA459167:TBV459168 TKW459167:TLR459168 TUS459167:TVN459168 UEO459167:UFJ459168 UOK459167:UPF459168 UYG459167:UZB459168 VIC459167:VIX459168 VRY459167:VST459168 WBU459167:WCP459168 WLQ459167:WML459168 WVM459167:WWH459168 E524703:Z524704 JA524703:JV524704 SW524703:TR524704 ACS524703:ADN524704 AMO524703:ANJ524704 AWK524703:AXF524704 BGG524703:BHB524704 BQC524703:BQX524704 BZY524703:CAT524704 CJU524703:CKP524704 CTQ524703:CUL524704 DDM524703:DEH524704 DNI524703:DOD524704 DXE524703:DXZ524704 EHA524703:EHV524704 EQW524703:ERR524704 FAS524703:FBN524704 FKO524703:FLJ524704 FUK524703:FVF524704 GEG524703:GFB524704 GOC524703:GOX524704 GXY524703:GYT524704 HHU524703:HIP524704 HRQ524703:HSL524704 IBM524703:ICH524704 ILI524703:IMD524704 IVE524703:IVZ524704 JFA524703:JFV524704 JOW524703:JPR524704 JYS524703:JZN524704 KIO524703:KJJ524704 KSK524703:KTF524704 LCG524703:LDB524704 LMC524703:LMX524704 LVY524703:LWT524704 MFU524703:MGP524704 MPQ524703:MQL524704 MZM524703:NAH524704 NJI524703:NKD524704 NTE524703:NTZ524704 ODA524703:ODV524704 OMW524703:ONR524704 OWS524703:OXN524704 PGO524703:PHJ524704 PQK524703:PRF524704 QAG524703:QBB524704 QKC524703:QKX524704 QTY524703:QUT524704 RDU524703:REP524704 RNQ524703:ROL524704 RXM524703:RYH524704 SHI524703:SID524704 SRE524703:SRZ524704 TBA524703:TBV524704 TKW524703:TLR524704 TUS524703:TVN524704 UEO524703:UFJ524704 UOK524703:UPF524704 UYG524703:UZB524704 VIC524703:VIX524704 VRY524703:VST524704 WBU524703:WCP524704 WLQ524703:WML524704 WVM524703:WWH524704 E590239:Z590240 JA590239:JV590240 SW590239:TR590240 ACS590239:ADN590240 AMO590239:ANJ590240 AWK590239:AXF590240 BGG590239:BHB590240 BQC590239:BQX590240 BZY590239:CAT590240 CJU590239:CKP590240 CTQ590239:CUL590240 DDM590239:DEH590240 DNI590239:DOD590240 DXE590239:DXZ590240 EHA590239:EHV590240 EQW590239:ERR590240 FAS590239:FBN590240 FKO590239:FLJ590240 FUK590239:FVF590240 GEG590239:GFB590240 GOC590239:GOX590240 GXY590239:GYT590240 HHU590239:HIP590240 HRQ590239:HSL590240 IBM590239:ICH590240 ILI590239:IMD590240 IVE590239:IVZ590240 JFA590239:JFV590240 JOW590239:JPR590240 JYS590239:JZN590240 KIO590239:KJJ590240 KSK590239:KTF590240 LCG590239:LDB590240 LMC590239:LMX590240 LVY590239:LWT590240 MFU590239:MGP590240 MPQ590239:MQL590240 MZM590239:NAH590240 NJI590239:NKD590240 NTE590239:NTZ590240 ODA590239:ODV590240 OMW590239:ONR590240 OWS590239:OXN590240 PGO590239:PHJ590240 PQK590239:PRF590240 QAG590239:QBB590240 QKC590239:QKX590240 QTY590239:QUT590240 RDU590239:REP590240 RNQ590239:ROL590240 RXM590239:RYH590240 SHI590239:SID590240 SRE590239:SRZ590240 TBA590239:TBV590240 TKW590239:TLR590240 TUS590239:TVN590240 UEO590239:UFJ590240 UOK590239:UPF590240 UYG590239:UZB590240 VIC590239:VIX590240 VRY590239:VST590240 WBU590239:WCP590240 WLQ590239:WML590240 WVM590239:WWH590240 E655775:Z655776 JA655775:JV655776 SW655775:TR655776 ACS655775:ADN655776 AMO655775:ANJ655776 AWK655775:AXF655776 BGG655775:BHB655776 BQC655775:BQX655776 BZY655775:CAT655776 CJU655775:CKP655776 CTQ655775:CUL655776 DDM655775:DEH655776 DNI655775:DOD655776 DXE655775:DXZ655776 EHA655775:EHV655776 EQW655775:ERR655776 FAS655775:FBN655776 FKO655775:FLJ655776 FUK655775:FVF655776 GEG655775:GFB655776 GOC655775:GOX655776 GXY655775:GYT655776 HHU655775:HIP655776 HRQ655775:HSL655776 IBM655775:ICH655776 ILI655775:IMD655776 IVE655775:IVZ655776 JFA655775:JFV655776 JOW655775:JPR655776 JYS655775:JZN655776 KIO655775:KJJ655776 KSK655775:KTF655776 LCG655775:LDB655776 LMC655775:LMX655776 LVY655775:LWT655776 MFU655775:MGP655776 MPQ655775:MQL655776 MZM655775:NAH655776 NJI655775:NKD655776 NTE655775:NTZ655776 ODA655775:ODV655776 OMW655775:ONR655776 OWS655775:OXN655776 PGO655775:PHJ655776 PQK655775:PRF655776 QAG655775:QBB655776 QKC655775:QKX655776 QTY655775:QUT655776 RDU655775:REP655776 RNQ655775:ROL655776 RXM655775:RYH655776 SHI655775:SID655776 SRE655775:SRZ655776 TBA655775:TBV655776 TKW655775:TLR655776 TUS655775:TVN655776 UEO655775:UFJ655776 UOK655775:UPF655776 UYG655775:UZB655776 VIC655775:VIX655776 VRY655775:VST655776 WBU655775:WCP655776 WLQ655775:WML655776 WVM655775:WWH655776 E721311:Z721312 JA721311:JV721312 SW721311:TR721312 ACS721311:ADN721312 AMO721311:ANJ721312 AWK721311:AXF721312 BGG721311:BHB721312 BQC721311:BQX721312 BZY721311:CAT721312 CJU721311:CKP721312 CTQ721311:CUL721312 DDM721311:DEH721312 DNI721311:DOD721312 DXE721311:DXZ721312 EHA721311:EHV721312 EQW721311:ERR721312 FAS721311:FBN721312 FKO721311:FLJ721312 FUK721311:FVF721312 GEG721311:GFB721312 GOC721311:GOX721312 GXY721311:GYT721312 HHU721311:HIP721312 HRQ721311:HSL721312 IBM721311:ICH721312 ILI721311:IMD721312 IVE721311:IVZ721312 JFA721311:JFV721312 JOW721311:JPR721312 JYS721311:JZN721312 KIO721311:KJJ721312 KSK721311:KTF721312 LCG721311:LDB721312 LMC721311:LMX721312 LVY721311:LWT721312 MFU721311:MGP721312 MPQ721311:MQL721312 MZM721311:NAH721312 NJI721311:NKD721312 NTE721311:NTZ721312 ODA721311:ODV721312 OMW721311:ONR721312 OWS721311:OXN721312 PGO721311:PHJ721312 PQK721311:PRF721312 QAG721311:QBB721312 QKC721311:QKX721312 QTY721311:QUT721312 RDU721311:REP721312 RNQ721311:ROL721312 RXM721311:RYH721312 SHI721311:SID721312 SRE721311:SRZ721312 TBA721311:TBV721312 TKW721311:TLR721312 TUS721311:TVN721312 UEO721311:UFJ721312 UOK721311:UPF721312 UYG721311:UZB721312 VIC721311:VIX721312 VRY721311:VST721312 WBU721311:WCP721312 WLQ721311:WML721312 WVM721311:WWH721312 E786847:Z786848 JA786847:JV786848 SW786847:TR786848 ACS786847:ADN786848 AMO786847:ANJ786848 AWK786847:AXF786848 BGG786847:BHB786848 BQC786847:BQX786848 BZY786847:CAT786848 CJU786847:CKP786848 CTQ786847:CUL786848 DDM786847:DEH786848 DNI786847:DOD786848 DXE786847:DXZ786848 EHA786847:EHV786848 EQW786847:ERR786848 FAS786847:FBN786848 FKO786847:FLJ786848 FUK786847:FVF786848 GEG786847:GFB786848 GOC786847:GOX786848 GXY786847:GYT786848 HHU786847:HIP786848 HRQ786847:HSL786848 IBM786847:ICH786848 ILI786847:IMD786848 IVE786847:IVZ786848 JFA786847:JFV786848 JOW786847:JPR786848 JYS786847:JZN786848 KIO786847:KJJ786848 KSK786847:KTF786848 LCG786847:LDB786848 LMC786847:LMX786848 LVY786847:LWT786848 MFU786847:MGP786848 MPQ786847:MQL786848 MZM786847:NAH786848 NJI786847:NKD786848 NTE786847:NTZ786848 ODA786847:ODV786848 OMW786847:ONR786848 OWS786847:OXN786848 PGO786847:PHJ786848 PQK786847:PRF786848 QAG786847:QBB786848 QKC786847:QKX786848 QTY786847:QUT786848 RDU786847:REP786848 RNQ786847:ROL786848 RXM786847:RYH786848 SHI786847:SID786848 SRE786847:SRZ786848 TBA786847:TBV786848 TKW786847:TLR786848 TUS786847:TVN786848 UEO786847:UFJ786848 UOK786847:UPF786848 UYG786847:UZB786848 VIC786847:VIX786848 VRY786847:VST786848 WBU786847:WCP786848 WLQ786847:WML786848 WVM786847:WWH786848 E852383:Z852384 JA852383:JV852384 SW852383:TR852384 ACS852383:ADN852384 AMO852383:ANJ852384 AWK852383:AXF852384 BGG852383:BHB852384 BQC852383:BQX852384 BZY852383:CAT852384 CJU852383:CKP852384 CTQ852383:CUL852384 DDM852383:DEH852384 DNI852383:DOD852384 DXE852383:DXZ852384 EHA852383:EHV852384 EQW852383:ERR852384 FAS852383:FBN852384 FKO852383:FLJ852384 FUK852383:FVF852384 GEG852383:GFB852384 GOC852383:GOX852384 GXY852383:GYT852384 HHU852383:HIP852384 HRQ852383:HSL852384 IBM852383:ICH852384 ILI852383:IMD852384 IVE852383:IVZ852384 JFA852383:JFV852384 JOW852383:JPR852384 JYS852383:JZN852384 KIO852383:KJJ852384 KSK852383:KTF852384 LCG852383:LDB852384 LMC852383:LMX852384 LVY852383:LWT852384 MFU852383:MGP852384 MPQ852383:MQL852384 MZM852383:NAH852384 NJI852383:NKD852384 NTE852383:NTZ852384 ODA852383:ODV852384 OMW852383:ONR852384 OWS852383:OXN852384 PGO852383:PHJ852384 PQK852383:PRF852384 QAG852383:QBB852384 QKC852383:QKX852384 QTY852383:QUT852384 RDU852383:REP852384 RNQ852383:ROL852384 RXM852383:RYH852384 SHI852383:SID852384 SRE852383:SRZ852384 TBA852383:TBV852384 TKW852383:TLR852384 TUS852383:TVN852384 UEO852383:UFJ852384 UOK852383:UPF852384 UYG852383:UZB852384 VIC852383:VIX852384 VRY852383:VST852384 WBU852383:WCP852384 WLQ852383:WML852384 WVM852383:WWH852384 E917919:Z917920 JA917919:JV917920 SW917919:TR917920 ACS917919:ADN917920 AMO917919:ANJ917920 AWK917919:AXF917920 BGG917919:BHB917920 BQC917919:BQX917920 BZY917919:CAT917920 CJU917919:CKP917920 CTQ917919:CUL917920 DDM917919:DEH917920 DNI917919:DOD917920 DXE917919:DXZ917920 EHA917919:EHV917920 EQW917919:ERR917920 FAS917919:FBN917920 FKO917919:FLJ917920 FUK917919:FVF917920 GEG917919:GFB917920 GOC917919:GOX917920 GXY917919:GYT917920 HHU917919:HIP917920 HRQ917919:HSL917920 IBM917919:ICH917920 ILI917919:IMD917920 IVE917919:IVZ917920 JFA917919:JFV917920 JOW917919:JPR917920 JYS917919:JZN917920 KIO917919:KJJ917920 KSK917919:KTF917920 LCG917919:LDB917920 LMC917919:LMX917920 LVY917919:LWT917920 MFU917919:MGP917920 MPQ917919:MQL917920 MZM917919:NAH917920 NJI917919:NKD917920 NTE917919:NTZ917920 ODA917919:ODV917920 OMW917919:ONR917920 OWS917919:OXN917920 PGO917919:PHJ917920 PQK917919:PRF917920 QAG917919:QBB917920 QKC917919:QKX917920 QTY917919:QUT917920 RDU917919:REP917920 RNQ917919:ROL917920 RXM917919:RYH917920 SHI917919:SID917920 SRE917919:SRZ917920 TBA917919:TBV917920 TKW917919:TLR917920 TUS917919:TVN917920 UEO917919:UFJ917920 UOK917919:UPF917920 UYG917919:UZB917920 VIC917919:VIX917920 VRY917919:VST917920 WBU917919:WCP917920 WLQ917919:WML917920 WVM917919:WWH917920 E983455:Z983456 JA983455:JV983456 SW983455:TR983456 ACS983455:ADN983456 AMO983455:ANJ983456 AWK983455:AXF983456 BGG983455:BHB983456 BQC983455:BQX983456 BZY983455:CAT983456 CJU983455:CKP983456 CTQ983455:CUL983456 DDM983455:DEH983456 DNI983455:DOD983456 DXE983455:DXZ983456 EHA983455:EHV983456 EQW983455:ERR983456 FAS983455:FBN983456 FKO983455:FLJ983456 FUK983455:FVF983456 GEG983455:GFB983456 GOC983455:GOX983456 GXY983455:GYT983456 HHU983455:HIP983456 HRQ983455:HSL983456 IBM983455:ICH983456 ILI983455:IMD983456 IVE983455:IVZ983456 JFA983455:JFV983456 JOW983455:JPR983456 JYS983455:JZN983456 KIO983455:KJJ983456 KSK983455:KTF983456 LCG983455:LDB983456 LMC983455:LMX983456 LVY983455:LWT983456 MFU983455:MGP983456 MPQ983455:MQL983456 MZM983455:NAH983456 NJI983455:NKD983456 NTE983455:NTZ983456 ODA983455:ODV983456 OMW983455:ONR983456 OWS983455:OXN983456 PGO983455:PHJ983456 PQK983455:PRF983456 QAG983455:QBB983456 QKC983455:QKX983456 QTY983455:QUT983456 RDU983455:REP983456 RNQ983455:ROL983456 RXM983455:RYH983456 SHI983455:SID983456 SRE983455:SRZ983456 TBA983455:TBV983456 TKW983455:TLR983456 TUS983455:TVN983456 UEO983455:UFJ983456 UOK983455:UPF983456 UYG983455:UZB983456 VIC983455:VIX983456 VRY983455:VST983456 WBU983455:WCP983456 WLQ983455:WML983456 WVM983455:WWH983456 E215:Z216 JA215:JV216 SW215:TR216 ACS215:ADN216 AMO215:ANJ216 AWK215:AXF216 BGG215:BHB216 BQC215:BQX216 BZY215:CAT216 CJU215:CKP216 CTQ215:CUL216 DDM215:DEH216 DNI215:DOD216 DXE215:DXZ216 EHA215:EHV216 EQW215:ERR216 FAS215:FBN216 FKO215:FLJ216 FUK215:FVF216 GEG215:GFB216 GOC215:GOX216 GXY215:GYT216 HHU215:HIP216 HRQ215:HSL216 IBM215:ICH216 ILI215:IMD216 IVE215:IVZ216 JFA215:JFV216 JOW215:JPR216 JYS215:JZN216 KIO215:KJJ216 KSK215:KTF216 LCG215:LDB216 LMC215:LMX216 LVY215:LWT216 MFU215:MGP216 MPQ215:MQL216 MZM215:NAH216 NJI215:NKD216 NTE215:NTZ216 ODA215:ODV216 OMW215:ONR216 OWS215:OXN216 PGO215:PHJ216 PQK215:PRF216 QAG215:QBB216 QKC215:QKX216 QTY215:QUT216 RDU215:REP216 RNQ215:ROL216 RXM215:RYH216 SHI215:SID216 SRE215:SRZ216 TBA215:TBV216 TKW215:TLR216 TUS215:TVN216 UEO215:UFJ216 UOK215:UPF216 UYG215:UZB216 VIC215:VIX216 VRY215:VST216 WBU215:WCP216 WLQ215:WML216 WVM215:WWH216 E65824:Z65825 JA65824:JV65825 SW65824:TR65825 ACS65824:ADN65825 AMO65824:ANJ65825 AWK65824:AXF65825 BGG65824:BHB65825 BQC65824:BQX65825 BZY65824:CAT65825 CJU65824:CKP65825 CTQ65824:CUL65825 DDM65824:DEH65825 DNI65824:DOD65825 DXE65824:DXZ65825 EHA65824:EHV65825 EQW65824:ERR65825 FAS65824:FBN65825 FKO65824:FLJ65825 FUK65824:FVF65825 GEG65824:GFB65825 GOC65824:GOX65825 GXY65824:GYT65825 HHU65824:HIP65825 HRQ65824:HSL65825 IBM65824:ICH65825 ILI65824:IMD65825 IVE65824:IVZ65825 JFA65824:JFV65825 JOW65824:JPR65825 JYS65824:JZN65825 KIO65824:KJJ65825 KSK65824:KTF65825 LCG65824:LDB65825 LMC65824:LMX65825 LVY65824:LWT65825 MFU65824:MGP65825 MPQ65824:MQL65825 MZM65824:NAH65825 NJI65824:NKD65825 NTE65824:NTZ65825 ODA65824:ODV65825 OMW65824:ONR65825 OWS65824:OXN65825 PGO65824:PHJ65825 PQK65824:PRF65825 QAG65824:QBB65825 QKC65824:QKX65825 QTY65824:QUT65825 RDU65824:REP65825 RNQ65824:ROL65825 RXM65824:RYH65825 SHI65824:SID65825 SRE65824:SRZ65825 TBA65824:TBV65825 TKW65824:TLR65825 TUS65824:TVN65825 UEO65824:UFJ65825 UOK65824:UPF65825 UYG65824:UZB65825 VIC65824:VIX65825 VRY65824:VST65825 WBU65824:WCP65825 WLQ65824:WML65825 WVM65824:WWH65825 E131360:Z131361 JA131360:JV131361 SW131360:TR131361 ACS131360:ADN131361 AMO131360:ANJ131361 AWK131360:AXF131361 BGG131360:BHB131361 BQC131360:BQX131361 BZY131360:CAT131361 CJU131360:CKP131361 CTQ131360:CUL131361 DDM131360:DEH131361 DNI131360:DOD131361 DXE131360:DXZ131361 EHA131360:EHV131361 EQW131360:ERR131361 FAS131360:FBN131361 FKO131360:FLJ131361 FUK131360:FVF131361 GEG131360:GFB131361 GOC131360:GOX131361 GXY131360:GYT131361 HHU131360:HIP131361 HRQ131360:HSL131361 IBM131360:ICH131361 ILI131360:IMD131361 IVE131360:IVZ131361 JFA131360:JFV131361 JOW131360:JPR131361 JYS131360:JZN131361 KIO131360:KJJ131361 KSK131360:KTF131361 LCG131360:LDB131361 LMC131360:LMX131361 LVY131360:LWT131361 MFU131360:MGP131361 MPQ131360:MQL131361 MZM131360:NAH131361 NJI131360:NKD131361 NTE131360:NTZ131361 ODA131360:ODV131361 OMW131360:ONR131361 OWS131360:OXN131361 PGO131360:PHJ131361 PQK131360:PRF131361 QAG131360:QBB131361 QKC131360:QKX131361 QTY131360:QUT131361 RDU131360:REP131361 RNQ131360:ROL131361 RXM131360:RYH131361 SHI131360:SID131361 SRE131360:SRZ131361 TBA131360:TBV131361 TKW131360:TLR131361 TUS131360:TVN131361 UEO131360:UFJ131361 UOK131360:UPF131361 UYG131360:UZB131361 VIC131360:VIX131361 VRY131360:VST131361 WBU131360:WCP131361 WLQ131360:WML131361 WVM131360:WWH131361 E196896:Z196897 JA196896:JV196897 SW196896:TR196897 ACS196896:ADN196897 AMO196896:ANJ196897 AWK196896:AXF196897 BGG196896:BHB196897 BQC196896:BQX196897 BZY196896:CAT196897 CJU196896:CKP196897 CTQ196896:CUL196897 DDM196896:DEH196897 DNI196896:DOD196897 DXE196896:DXZ196897 EHA196896:EHV196897 EQW196896:ERR196897 FAS196896:FBN196897 FKO196896:FLJ196897 FUK196896:FVF196897 GEG196896:GFB196897 GOC196896:GOX196897 GXY196896:GYT196897 HHU196896:HIP196897 HRQ196896:HSL196897 IBM196896:ICH196897 ILI196896:IMD196897 IVE196896:IVZ196897 JFA196896:JFV196897 JOW196896:JPR196897 JYS196896:JZN196897 KIO196896:KJJ196897 KSK196896:KTF196897 LCG196896:LDB196897 LMC196896:LMX196897 LVY196896:LWT196897 MFU196896:MGP196897 MPQ196896:MQL196897 MZM196896:NAH196897 NJI196896:NKD196897 NTE196896:NTZ196897 ODA196896:ODV196897 OMW196896:ONR196897 OWS196896:OXN196897 PGO196896:PHJ196897 PQK196896:PRF196897 QAG196896:QBB196897 QKC196896:QKX196897 QTY196896:QUT196897 RDU196896:REP196897 RNQ196896:ROL196897 RXM196896:RYH196897 SHI196896:SID196897 SRE196896:SRZ196897 TBA196896:TBV196897 TKW196896:TLR196897 TUS196896:TVN196897 UEO196896:UFJ196897 UOK196896:UPF196897 UYG196896:UZB196897 VIC196896:VIX196897 VRY196896:VST196897 WBU196896:WCP196897 WLQ196896:WML196897 WVM196896:WWH196897 E262432:Z262433 JA262432:JV262433 SW262432:TR262433 ACS262432:ADN262433 AMO262432:ANJ262433 AWK262432:AXF262433 BGG262432:BHB262433 BQC262432:BQX262433 BZY262432:CAT262433 CJU262432:CKP262433 CTQ262432:CUL262433 DDM262432:DEH262433 DNI262432:DOD262433 DXE262432:DXZ262433 EHA262432:EHV262433 EQW262432:ERR262433 FAS262432:FBN262433 FKO262432:FLJ262433 FUK262432:FVF262433 GEG262432:GFB262433 GOC262432:GOX262433 GXY262432:GYT262433 HHU262432:HIP262433 HRQ262432:HSL262433 IBM262432:ICH262433 ILI262432:IMD262433 IVE262432:IVZ262433 JFA262432:JFV262433 JOW262432:JPR262433 JYS262432:JZN262433 KIO262432:KJJ262433 KSK262432:KTF262433 LCG262432:LDB262433 LMC262432:LMX262433 LVY262432:LWT262433 MFU262432:MGP262433 MPQ262432:MQL262433 MZM262432:NAH262433 NJI262432:NKD262433 NTE262432:NTZ262433 ODA262432:ODV262433 OMW262432:ONR262433 OWS262432:OXN262433 PGO262432:PHJ262433 PQK262432:PRF262433 QAG262432:QBB262433 QKC262432:QKX262433 QTY262432:QUT262433 RDU262432:REP262433 RNQ262432:ROL262433 RXM262432:RYH262433 SHI262432:SID262433 SRE262432:SRZ262433 TBA262432:TBV262433 TKW262432:TLR262433 TUS262432:TVN262433 UEO262432:UFJ262433 UOK262432:UPF262433 UYG262432:UZB262433 VIC262432:VIX262433 VRY262432:VST262433 WBU262432:WCP262433 WLQ262432:WML262433 WVM262432:WWH262433 E327968:Z327969 JA327968:JV327969 SW327968:TR327969 ACS327968:ADN327969 AMO327968:ANJ327969 AWK327968:AXF327969 BGG327968:BHB327969 BQC327968:BQX327969 BZY327968:CAT327969 CJU327968:CKP327969 CTQ327968:CUL327969 DDM327968:DEH327969 DNI327968:DOD327969 DXE327968:DXZ327969 EHA327968:EHV327969 EQW327968:ERR327969 FAS327968:FBN327969 FKO327968:FLJ327969 FUK327968:FVF327969 GEG327968:GFB327969 GOC327968:GOX327969 GXY327968:GYT327969 HHU327968:HIP327969 HRQ327968:HSL327969 IBM327968:ICH327969 ILI327968:IMD327969 IVE327968:IVZ327969 JFA327968:JFV327969 JOW327968:JPR327969 JYS327968:JZN327969 KIO327968:KJJ327969 KSK327968:KTF327969 LCG327968:LDB327969 LMC327968:LMX327969 LVY327968:LWT327969 MFU327968:MGP327969 MPQ327968:MQL327969 MZM327968:NAH327969 NJI327968:NKD327969 NTE327968:NTZ327969 ODA327968:ODV327969 OMW327968:ONR327969 OWS327968:OXN327969 PGO327968:PHJ327969 PQK327968:PRF327969 QAG327968:QBB327969 QKC327968:QKX327969 QTY327968:QUT327969 RDU327968:REP327969 RNQ327968:ROL327969 RXM327968:RYH327969 SHI327968:SID327969 SRE327968:SRZ327969 TBA327968:TBV327969 TKW327968:TLR327969 TUS327968:TVN327969 UEO327968:UFJ327969 UOK327968:UPF327969 UYG327968:UZB327969 VIC327968:VIX327969 VRY327968:VST327969 WBU327968:WCP327969 WLQ327968:WML327969 WVM327968:WWH327969 E393504:Z393505 JA393504:JV393505 SW393504:TR393505 ACS393504:ADN393505 AMO393504:ANJ393505 AWK393504:AXF393505 BGG393504:BHB393505 BQC393504:BQX393505 BZY393504:CAT393505 CJU393504:CKP393505 CTQ393504:CUL393505 DDM393504:DEH393505 DNI393504:DOD393505 DXE393504:DXZ393505 EHA393504:EHV393505 EQW393504:ERR393505 FAS393504:FBN393505 FKO393504:FLJ393505 FUK393504:FVF393505 GEG393504:GFB393505 GOC393504:GOX393505 GXY393504:GYT393505 HHU393504:HIP393505 HRQ393504:HSL393505 IBM393504:ICH393505 ILI393504:IMD393505 IVE393504:IVZ393505 JFA393504:JFV393505 JOW393504:JPR393505 JYS393504:JZN393505 KIO393504:KJJ393505 KSK393504:KTF393505 LCG393504:LDB393505 LMC393504:LMX393505 LVY393504:LWT393505 MFU393504:MGP393505 MPQ393504:MQL393505 MZM393504:NAH393505 NJI393504:NKD393505 NTE393504:NTZ393505 ODA393504:ODV393505 OMW393504:ONR393505 OWS393504:OXN393505 PGO393504:PHJ393505 PQK393504:PRF393505 QAG393504:QBB393505 QKC393504:QKX393505 QTY393504:QUT393505 RDU393504:REP393505 RNQ393504:ROL393505 RXM393504:RYH393505 SHI393504:SID393505 SRE393504:SRZ393505 TBA393504:TBV393505 TKW393504:TLR393505 TUS393504:TVN393505 UEO393504:UFJ393505 UOK393504:UPF393505 UYG393504:UZB393505 VIC393504:VIX393505 VRY393504:VST393505 WBU393504:WCP393505 WLQ393504:WML393505 WVM393504:WWH393505 E459040:Z459041 JA459040:JV459041 SW459040:TR459041 ACS459040:ADN459041 AMO459040:ANJ459041 AWK459040:AXF459041 BGG459040:BHB459041 BQC459040:BQX459041 BZY459040:CAT459041 CJU459040:CKP459041 CTQ459040:CUL459041 DDM459040:DEH459041 DNI459040:DOD459041 DXE459040:DXZ459041 EHA459040:EHV459041 EQW459040:ERR459041 FAS459040:FBN459041 FKO459040:FLJ459041 FUK459040:FVF459041 GEG459040:GFB459041 GOC459040:GOX459041 GXY459040:GYT459041 HHU459040:HIP459041 HRQ459040:HSL459041 IBM459040:ICH459041 ILI459040:IMD459041 IVE459040:IVZ459041 JFA459040:JFV459041 JOW459040:JPR459041 JYS459040:JZN459041 KIO459040:KJJ459041 KSK459040:KTF459041 LCG459040:LDB459041 LMC459040:LMX459041 LVY459040:LWT459041 MFU459040:MGP459041 MPQ459040:MQL459041 MZM459040:NAH459041 NJI459040:NKD459041 NTE459040:NTZ459041 ODA459040:ODV459041 OMW459040:ONR459041 OWS459040:OXN459041 PGO459040:PHJ459041 PQK459040:PRF459041 QAG459040:QBB459041 QKC459040:QKX459041 QTY459040:QUT459041 RDU459040:REP459041 RNQ459040:ROL459041 RXM459040:RYH459041 SHI459040:SID459041 SRE459040:SRZ459041 TBA459040:TBV459041 TKW459040:TLR459041 TUS459040:TVN459041 UEO459040:UFJ459041 UOK459040:UPF459041 UYG459040:UZB459041 VIC459040:VIX459041 VRY459040:VST459041 WBU459040:WCP459041 WLQ459040:WML459041 WVM459040:WWH459041 E524576:Z524577 JA524576:JV524577 SW524576:TR524577 ACS524576:ADN524577 AMO524576:ANJ524577 AWK524576:AXF524577 BGG524576:BHB524577 BQC524576:BQX524577 BZY524576:CAT524577 CJU524576:CKP524577 CTQ524576:CUL524577 DDM524576:DEH524577 DNI524576:DOD524577 DXE524576:DXZ524577 EHA524576:EHV524577 EQW524576:ERR524577 FAS524576:FBN524577 FKO524576:FLJ524577 FUK524576:FVF524577 GEG524576:GFB524577 GOC524576:GOX524577 GXY524576:GYT524577 HHU524576:HIP524577 HRQ524576:HSL524577 IBM524576:ICH524577 ILI524576:IMD524577 IVE524576:IVZ524577 JFA524576:JFV524577 JOW524576:JPR524577 JYS524576:JZN524577 KIO524576:KJJ524577 KSK524576:KTF524577 LCG524576:LDB524577 LMC524576:LMX524577 LVY524576:LWT524577 MFU524576:MGP524577 MPQ524576:MQL524577 MZM524576:NAH524577 NJI524576:NKD524577 NTE524576:NTZ524577 ODA524576:ODV524577 OMW524576:ONR524577 OWS524576:OXN524577 PGO524576:PHJ524577 PQK524576:PRF524577 QAG524576:QBB524577 QKC524576:QKX524577 QTY524576:QUT524577 RDU524576:REP524577 RNQ524576:ROL524577 RXM524576:RYH524577 SHI524576:SID524577 SRE524576:SRZ524577 TBA524576:TBV524577 TKW524576:TLR524577 TUS524576:TVN524577 UEO524576:UFJ524577 UOK524576:UPF524577 UYG524576:UZB524577 VIC524576:VIX524577 VRY524576:VST524577 WBU524576:WCP524577 WLQ524576:WML524577 WVM524576:WWH524577 E590112:Z590113 JA590112:JV590113 SW590112:TR590113 ACS590112:ADN590113 AMO590112:ANJ590113 AWK590112:AXF590113 BGG590112:BHB590113 BQC590112:BQX590113 BZY590112:CAT590113 CJU590112:CKP590113 CTQ590112:CUL590113 DDM590112:DEH590113 DNI590112:DOD590113 DXE590112:DXZ590113 EHA590112:EHV590113 EQW590112:ERR590113 FAS590112:FBN590113 FKO590112:FLJ590113 FUK590112:FVF590113 GEG590112:GFB590113 GOC590112:GOX590113 GXY590112:GYT590113 HHU590112:HIP590113 HRQ590112:HSL590113 IBM590112:ICH590113 ILI590112:IMD590113 IVE590112:IVZ590113 JFA590112:JFV590113 JOW590112:JPR590113 JYS590112:JZN590113 KIO590112:KJJ590113 KSK590112:KTF590113 LCG590112:LDB590113 LMC590112:LMX590113 LVY590112:LWT590113 MFU590112:MGP590113 MPQ590112:MQL590113 MZM590112:NAH590113 NJI590112:NKD590113 NTE590112:NTZ590113 ODA590112:ODV590113 OMW590112:ONR590113 OWS590112:OXN590113 PGO590112:PHJ590113 PQK590112:PRF590113 QAG590112:QBB590113 QKC590112:QKX590113 QTY590112:QUT590113 RDU590112:REP590113 RNQ590112:ROL590113 RXM590112:RYH590113 SHI590112:SID590113 SRE590112:SRZ590113 TBA590112:TBV590113 TKW590112:TLR590113 TUS590112:TVN590113 UEO590112:UFJ590113 UOK590112:UPF590113 UYG590112:UZB590113 VIC590112:VIX590113 VRY590112:VST590113 WBU590112:WCP590113 WLQ590112:WML590113 WVM590112:WWH590113 E655648:Z655649 JA655648:JV655649 SW655648:TR655649 ACS655648:ADN655649 AMO655648:ANJ655649 AWK655648:AXF655649 BGG655648:BHB655649 BQC655648:BQX655649 BZY655648:CAT655649 CJU655648:CKP655649 CTQ655648:CUL655649 DDM655648:DEH655649 DNI655648:DOD655649 DXE655648:DXZ655649 EHA655648:EHV655649 EQW655648:ERR655649 FAS655648:FBN655649 FKO655648:FLJ655649 FUK655648:FVF655649 GEG655648:GFB655649 GOC655648:GOX655649 GXY655648:GYT655649 HHU655648:HIP655649 HRQ655648:HSL655649 IBM655648:ICH655649 ILI655648:IMD655649 IVE655648:IVZ655649 JFA655648:JFV655649 JOW655648:JPR655649 JYS655648:JZN655649 KIO655648:KJJ655649 KSK655648:KTF655649 LCG655648:LDB655649 LMC655648:LMX655649 LVY655648:LWT655649 MFU655648:MGP655649 MPQ655648:MQL655649 MZM655648:NAH655649 NJI655648:NKD655649 NTE655648:NTZ655649 ODA655648:ODV655649 OMW655648:ONR655649 OWS655648:OXN655649 PGO655648:PHJ655649 PQK655648:PRF655649 QAG655648:QBB655649 QKC655648:QKX655649 QTY655648:QUT655649 RDU655648:REP655649 RNQ655648:ROL655649 RXM655648:RYH655649 SHI655648:SID655649 SRE655648:SRZ655649 TBA655648:TBV655649 TKW655648:TLR655649 TUS655648:TVN655649 UEO655648:UFJ655649 UOK655648:UPF655649 UYG655648:UZB655649 VIC655648:VIX655649 VRY655648:VST655649 WBU655648:WCP655649 WLQ655648:WML655649 WVM655648:WWH655649 E721184:Z721185 JA721184:JV721185 SW721184:TR721185 ACS721184:ADN721185 AMO721184:ANJ721185 AWK721184:AXF721185 BGG721184:BHB721185 BQC721184:BQX721185 BZY721184:CAT721185 CJU721184:CKP721185 CTQ721184:CUL721185 DDM721184:DEH721185 DNI721184:DOD721185 DXE721184:DXZ721185 EHA721184:EHV721185 EQW721184:ERR721185 FAS721184:FBN721185 FKO721184:FLJ721185 FUK721184:FVF721185 GEG721184:GFB721185 GOC721184:GOX721185 GXY721184:GYT721185 HHU721184:HIP721185 HRQ721184:HSL721185 IBM721184:ICH721185 ILI721184:IMD721185 IVE721184:IVZ721185 JFA721184:JFV721185 JOW721184:JPR721185 JYS721184:JZN721185 KIO721184:KJJ721185 KSK721184:KTF721185 LCG721184:LDB721185 LMC721184:LMX721185 LVY721184:LWT721185 MFU721184:MGP721185 MPQ721184:MQL721185 MZM721184:NAH721185 NJI721184:NKD721185 NTE721184:NTZ721185 ODA721184:ODV721185 OMW721184:ONR721185 OWS721184:OXN721185 PGO721184:PHJ721185 PQK721184:PRF721185 QAG721184:QBB721185 QKC721184:QKX721185 QTY721184:QUT721185 RDU721184:REP721185 RNQ721184:ROL721185 RXM721184:RYH721185 SHI721184:SID721185 SRE721184:SRZ721185 TBA721184:TBV721185 TKW721184:TLR721185 TUS721184:TVN721185 UEO721184:UFJ721185 UOK721184:UPF721185 UYG721184:UZB721185 VIC721184:VIX721185 VRY721184:VST721185 WBU721184:WCP721185 WLQ721184:WML721185 WVM721184:WWH721185 E786720:Z786721 JA786720:JV786721 SW786720:TR786721 ACS786720:ADN786721 AMO786720:ANJ786721 AWK786720:AXF786721 BGG786720:BHB786721 BQC786720:BQX786721 BZY786720:CAT786721 CJU786720:CKP786721 CTQ786720:CUL786721 DDM786720:DEH786721 DNI786720:DOD786721 DXE786720:DXZ786721 EHA786720:EHV786721 EQW786720:ERR786721 FAS786720:FBN786721 FKO786720:FLJ786721 FUK786720:FVF786721 GEG786720:GFB786721 GOC786720:GOX786721 GXY786720:GYT786721 HHU786720:HIP786721 HRQ786720:HSL786721 IBM786720:ICH786721 ILI786720:IMD786721 IVE786720:IVZ786721 JFA786720:JFV786721 JOW786720:JPR786721 JYS786720:JZN786721 KIO786720:KJJ786721 KSK786720:KTF786721 LCG786720:LDB786721 LMC786720:LMX786721 LVY786720:LWT786721 MFU786720:MGP786721 MPQ786720:MQL786721 MZM786720:NAH786721 NJI786720:NKD786721 NTE786720:NTZ786721 ODA786720:ODV786721 OMW786720:ONR786721 OWS786720:OXN786721 PGO786720:PHJ786721 PQK786720:PRF786721 QAG786720:QBB786721 QKC786720:QKX786721 QTY786720:QUT786721 RDU786720:REP786721 RNQ786720:ROL786721 RXM786720:RYH786721 SHI786720:SID786721 SRE786720:SRZ786721 TBA786720:TBV786721 TKW786720:TLR786721 TUS786720:TVN786721 UEO786720:UFJ786721 UOK786720:UPF786721 UYG786720:UZB786721 VIC786720:VIX786721 VRY786720:VST786721 WBU786720:WCP786721 WLQ786720:WML786721 WVM786720:WWH786721 E852256:Z852257 JA852256:JV852257 SW852256:TR852257 ACS852256:ADN852257 AMO852256:ANJ852257 AWK852256:AXF852257 BGG852256:BHB852257 BQC852256:BQX852257 BZY852256:CAT852257 CJU852256:CKP852257 CTQ852256:CUL852257 DDM852256:DEH852257 DNI852256:DOD852257 DXE852256:DXZ852257 EHA852256:EHV852257 EQW852256:ERR852257 FAS852256:FBN852257 FKO852256:FLJ852257 FUK852256:FVF852257 GEG852256:GFB852257 GOC852256:GOX852257 GXY852256:GYT852257 HHU852256:HIP852257 HRQ852256:HSL852257 IBM852256:ICH852257 ILI852256:IMD852257 IVE852256:IVZ852257 JFA852256:JFV852257 JOW852256:JPR852257 JYS852256:JZN852257 KIO852256:KJJ852257 KSK852256:KTF852257 LCG852256:LDB852257 LMC852256:LMX852257 LVY852256:LWT852257 MFU852256:MGP852257 MPQ852256:MQL852257 MZM852256:NAH852257 NJI852256:NKD852257 NTE852256:NTZ852257 ODA852256:ODV852257 OMW852256:ONR852257 OWS852256:OXN852257 PGO852256:PHJ852257 PQK852256:PRF852257 QAG852256:QBB852257 QKC852256:QKX852257 QTY852256:QUT852257 RDU852256:REP852257 RNQ852256:ROL852257 RXM852256:RYH852257 SHI852256:SID852257 SRE852256:SRZ852257 TBA852256:TBV852257 TKW852256:TLR852257 TUS852256:TVN852257 UEO852256:UFJ852257 UOK852256:UPF852257 UYG852256:UZB852257 VIC852256:VIX852257 VRY852256:VST852257 WBU852256:WCP852257 WLQ852256:WML852257 WVM852256:WWH852257 E917792:Z917793 JA917792:JV917793 SW917792:TR917793 ACS917792:ADN917793 AMO917792:ANJ917793 AWK917792:AXF917793 BGG917792:BHB917793 BQC917792:BQX917793 BZY917792:CAT917793 CJU917792:CKP917793 CTQ917792:CUL917793 DDM917792:DEH917793 DNI917792:DOD917793 DXE917792:DXZ917793 EHA917792:EHV917793 EQW917792:ERR917793 FAS917792:FBN917793 FKO917792:FLJ917793 FUK917792:FVF917793 GEG917792:GFB917793 GOC917792:GOX917793 GXY917792:GYT917793 HHU917792:HIP917793 HRQ917792:HSL917793 IBM917792:ICH917793 ILI917792:IMD917793 IVE917792:IVZ917793 JFA917792:JFV917793 JOW917792:JPR917793 JYS917792:JZN917793 KIO917792:KJJ917793 KSK917792:KTF917793 LCG917792:LDB917793 LMC917792:LMX917793 LVY917792:LWT917793 MFU917792:MGP917793 MPQ917792:MQL917793 MZM917792:NAH917793 NJI917792:NKD917793 NTE917792:NTZ917793 ODA917792:ODV917793 OMW917792:ONR917793 OWS917792:OXN917793 PGO917792:PHJ917793 PQK917792:PRF917793 QAG917792:QBB917793 QKC917792:QKX917793 QTY917792:QUT917793 RDU917792:REP917793 RNQ917792:ROL917793 RXM917792:RYH917793 SHI917792:SID917793 SRE917792:SRZ917793 TBA917792:TBV917793 TKW917792:TLR917793 TUS917792:TVN917793 UEO917792:UFJ917793 UOK917792:UPF917793 UYG917792:UZB917793 VIC917792:VIX917793 VRY917792:VST917793 WBU917792:WCP917793 WLQ917792:WML917793 WVM917792:WWH917793 E983328:Z983329 JA983328:JV983329 SW983328:TR983329 ACS983328:ADN983329 AMO983328:ANJ983329 AWK983328:AXF983329 BGG983328:BHB983329 BQC983328:BQX983329 BZY983328:CAT983329 CJU983328:CKP983329 CTQ983328:CUL983329 DDM983328:DEH983329 DNI983328:DOD983329 DXE983328:DXZ983329 EHA983328:EHV983329 EQW983328:ERR983329 FAS983328:FBN983329 FKO983328:FLJ983329 FUK983328:FVF983329 GEG983328:GFB983329 GOC983328:GOX983329 GXY983328:GYT983329 HHU983328:HIP983329 HRQ983328:HSL983329 IBM983328:ICH983329 ILI983328:IMD983329 IVE983328:IVZ983329 JFA983328:JFV983329 JOW983328:JPR983329 JYS983328:JZN983329 KIO983328:KJJ983329 KSK983328:KTF983329 LCG983328:LDB983329 LMC983328:LMX983329 LVY983328:LWT983329 MFU983328:MGP983329 MPQ983328:MQL983329 MZM983328:NAH983329 NJI983328:NKD983329 NTE983328:NTZ983329 ODA983328:ODV983329 OMW983328:ONR983329 OWS983328:OXN983329 PGO983328:PHJ983329 PQK983328:PRF983329 QAG983328:QBB983329 QKC983328:QKX983329 QTY983328:QUT983329 RDU983328:REP983329 RNQ983328:ROL983329 RXM983328:RYH983329 SHI983328:SID983329 SRE983328:SRZ983329 TBA983328:TBV983329 TKW983328:TLR983329 TUS983328:TVN983329 UEO983328:UFJ983329 UOK983328:UPF983329 UYG983328:UZB983329 VIC983328:VIX983329 VRY983328:VST983329 WBU983328:WCP983329 WLQ983328:WML983329 WVM983328:WWH983329 E218:Z219 JA218:JV219 SW218:TR219 ACS218:ADN219 AMO218:ANJ219 AWK218:AXF219 BGG218:BHB219 BQC218:BQX219 BZY218:CAT219 CJU218:CKP219 CTQ218:CUL219 DDM218:DEH219 DNI218:DOD219 DXE218:DXZ219 EHA218:EHV219 EQW218:ERR219 FAS218:FBN219 FKO218:FLJ219 FUK218:FVF219 GEG218:GFB219 GOC218:GOX219 GXY218:GYT219 HHU218:HIP219 HRQ218:HSL219 IBM218:ICH219 ILI218:IMD219 IVE218:IVZ219 JFA218:JFV219 JOW218:JPR219 JYS218:JZN219 KIO218:KJJ219 KSK218:KTF219 LCG218:LDB219 LMC218:LMX219 LVY218:LWT219 MFU218:MGP219 MPQ218:MQL219 MZM218:NAH219 NJI218:NKD219 NTE218:NTZ219 ODA218:ODV219 OMW218:ONR219 OWS218:OXN219 PGO218:PHJ219 PQK218:PRF219 QAG218:QBB219 QKC218:QKX219 QTY218:QUT219 RDU218:REP219 RNQ218:ROL219 RXM218:RYH219 SHI218:SID219 SRE218:SRZ219 TBA218:TBV219 TKW218:TLR219 TUS218:TVN219 UEO218:UFJ219 UOK218:UPF219 UYG218:UZB219 VIC218:VIX219 VRY218:VST219 WBU218:WCP219 WLQ218:WML219 WVM218:WWH219 E65827:Z65828 JA65827:JV65828 SW65827:TR65828 ACS65827:ADN65828 AMO65827:ANJ65828 AWK65827:AXF65828 BGG65827:BHB65828 BQC65827:BQX65828 BZY65827:CAT65828 CJU65827:CKP65828 CTQ65827:CUL65828 DDM65827:DEH65828 DNI65827:DOD65828 DXE65827:DXZ65828 EHA65827:EHV65828 EQW65827:ERR65828 FAS65827:FBN65828 FKO65827:FLJ65828 FUK65827:FVF65828 GEG65827:GFB65828 GOC65827:GOX65828 GXY65827:GYT65828 HHU65827:HIP65828 HRQ65827:HSL65828 IBM65827:ICH65828 ILI65827:IMD65828 IVE65827:IVZ65828 JFA65827:JFV65828 JOW65827:JPR65828 JYS65827:JZN65828 KIO65827:KJJ65828 KSK65827:KTF65828 LCG65827:LDB65828 LMC65827:LMX65828 LVY65827:LWT65828 MFU65827:MGP65828 MPQ65827:MQL65828 MZM65827:NAH65828 NJI65827:NKD65828 NTE65827:NTZ65828 ODA65827:ODV65828 OMW65827:ONR65828 OWS65827:OXN65828 PGO65827:PHJ65828 PQK65827:PRF65828 QAG65827:QBB65828 QKC65827:QKX65828 QTY65827:QUT65828 RDU65827:REP65828 RNQ65827:ROL65828 RXM65827:RYH65828 SHI65827:SID65828 SRE65827:SRZ65828 TBA65827:TBV65828 TKW65827:TLR65828 TUS65827:TVN65828 UEO65827:UFJ65828 UOK65827:UPF65828 UYG65827:UZB65828 VIC65827:VIX65828 VRY65827:VST65828 WBU65827:WCP65828 WLQ65827:WML65828 WVM65827:WWH65828 E131363:Z131364 JA131363:JV131364 SW131363:TR131364 ACS131363:ADN131364 AMO131363:ANJ131364 AWK131363:AXF131364 BGG131363:BHB131364 BQC131363:BQX131364 BZY131363:CAT131364 CJU131363:CKP131364 CTQ131363:CUL131364 DDM131363:DEH131364 DNI131363:DOD131364 DXE131363:DXZ131364 EHA131363:EHV131364 EQW131363:ERR131364 FAS131363:FBN131364 FKO131363:FLJ131364 FUK131363:FVF131364 GEG131363:GFB131364 GOC131363:GOX131364 GXY131363:GYT131364 HHU131363:HIP131364 HRQ131363:HSL131364 IBM131363:ICH131364 ILI131363:IMD131364 IVE131363:IVZ131364 JFA131363:JFV131364 JOW131363:JPR131364 JYS131363:JZN131364 KIO131363:KJJ131364 KSK131363:KTF131364 LCG131363:LDB131364 LMC131363:LMX131364 LVY131363:LWT131364 MFU131363:MGP131364 MPQ131363:MQL131364 MZM131363:NAH131364 NJI131363:NKD131364 NTE131363:NTZ131364 ODA131363:ODV131364 OMW131363:ONR131364 OWS131363:OXN131364 PGO131363:PHJ131364 PQK131363:PRF131364 QAG131363:QBB131364 QKC131363:QKX131364 QTY131363:QUT131364 RDU131363:REP131364 RNQ131363:ROL131364 RXM131363:RYH131364 SHI131363:SID131364 SRE131363:SRZ131364 TBA131363:TBV131364 TKW131363:TLR131364 TUS131363:TVN131364 UEO131363:UFJ131364 UOK131363:UPF131364 UYG131363:UZB131364 VIC131363:VIX131364 VRY131363:VST131364 WBU131363:WCP131364 WLQ131363:WML131364 WVM131363:WWH131364 E196899:Z196900 JA196899:JV196900 SW196899:TR196900 ACS196899:ADN196900 AMO196899:ANJ196900 AWK196899:AXF196900 BGG196899:BHB196900 BQC196899:BQX196900 BZY196899:CAT196900 CJU196899:CKP196900 CTQ196899:CUL196900 DDM196899:DEH196900 DNI196899:DOD196900 DXE196899:DXZ196900 EHA196899:EHV196900 EQW196899:ERR196900 FAS196899:FBN196900 FKO196899:FLJ196900 FUK196899:FVF196900 GEG196899:GFB196900 GOC196899:GOX196900 GXY196899:GYT196900 HHU196899:HIP196900 HRQ196899:HSL196900 IBM196899:ICH196900 ILI196899:IMD196900 IVE196899:IVZ196900 JFA196899:JFV196900 JOW196899:JPR196900 JYS196899:JZN196900 KIO196899:KJJ196900 KSK196899:KTF196900 LCG196899:LDB196900 LMC196899:LMX196900 LVY196899:LWT196900 MFU196899:MGP196900 MPQ196899:MQL196900 MZM196899:NAH196900 NJI196899:NKD196900 NTE196899:NTZ196900 ODA196899:ODV196900 OMW196899:ONR196900 OWS196899:OXN196900 PGO196899:PHJ196900 PQK196899:PRF196900 QAG196899:QBB196900 QKC196899:QKX196900 QTY196899:QUT196900 RDU196899:REP196900 RNQ196899:ROL196900 RXM196899:RYH196900 SHI196899:SID196900 SRE196899:SRZ196900 TBA196899:TBV196900 TKW196899:TLR196900 TUS196899:TVN196900 UEO196899:UFJ196900 UOK196899:UPF196900 UYG196899:UZB196900 VIC196899:VIX196900 VRY196899:VST196900 WBU196899:WCP196900 WLQ196899:WML196900 WVM196899:WWH196900 E262435:Z262436 JA262435:JV262436 SW262435:TR262436 ACS262435:ADN262436 AMO262435:ANJ262436 AWK262435:AXF262436 BGG262435:BHB262436 BQC262435:BQX262436 BZY262435:CAT262436 CJU262435:CKP262436 CTQ262435:CUL262436 DDM262435:DEH262436 DNI262435:DOD262436 DXE262435:DXZ262436 EHA262435:EHV262436 EQW262435:ERR262436 FAS262435:FBN262436 FKO262435:FLJ262436 FUK262435:FVF262436 GEG262435:GFB262436 GOC262435:GOX262436 GXY262435:GYT262436 HHU262435:HIP262436 HRQ262435:HSL262436 IBM262435:ICH262436 ILI262435:IMD262436 IVE262435:IVZ262436 JFA262435:JFV262436 JOW262435:JPR262436 JYS262435:JZN262436 KIO262435:KJJ262436 KSK262435:KTF262436 LCG262435:LDB262436 LMC262435:LMX262436 LVY262435:LWT262436 MFU262435:MGP262436 MPQ262435:MQL262436 MZM262435:NAH262436 NJI262435:NKD262436 NTE262435:NTZ262436 ODA262435:ODV262436 OMW262435:ONR262436 OWS262435:OXN262436 PGO262435:PHJ262436 PQK262435:PRF262436 QAG262435:QBB262436 QKC262435:QKX262436 QTY262435:QUT262436 RDU262435:REP262436 RNQ262435:ROL262436 RXM262435:RYH262436 SHI262435:SID262436 SRE262435:SRZ262436 TBA262435:TBV262436 TKW262435:TLR262436 TUS262435:TVN262436 UEO262435:UFJ262436 UOK262435:UPF262436 UYG262435:UZB262436 VIC262435:VIX262436 VRY262435:VST262436 WBU262435:WCP262436 WLQ262435:WML262436 WVM262435:WWH262436 E327971:Z327972 JA327971:JV327972 SW327971:TR327972 ACS327971:ADN327972 AMO327971:ANJ327972 AWK327971:AXF327972 BGG327971:BHB327972 BQC327971:BQX327972 BZY327971:CAT327972 CJU327971:CKP327972 CTQ327971:CUL327972 DDM327971:DEH327972 DNI327971:DOD327972 DXE327971:DXZ327972 EHA327971:EHV327972 EQW327971:ERR327972 FAS327971:FBN327972 FKO327971:FLJ327972 FUK327971:FVF327972 GEG327971:GFB327972 GOC327971:GOX327972 GXY327971:GYT327972 HHU327971:HIP327972 HRQ327971:HSL327972 IBM327971:ICH327972 ILI327971:IMD327972 IVE327971:IVZ327972 JFA327971:JFV327972 JOW327971:JPR327972 JYS327971:JZN327972 KIO327971:KJJ327972 KSK327971:KTF327972 LCG327971:LDB327972 LMC327971:LMX327972 LVY327971:LWT327972 MFU327971:MGP327972 MPQ327971:MQL327972 MZM327971:NAH327972 NJI327971:NKD327972 NTE327971:NTZ327972 ODA327971:ODV327972 OMW327971:ONR327972 OWS327971:OXN327972 PGO327971:PHJ327972 PQK327971:PRF327972 QAG327971:QBB327972 QKC327971:QKX327972 QTY327971:QUT327972 RDU327971:REP327972 RNQ327971:ROL327972 RXM327971:RYH327972 SHI327971:SID327972 SRE327971:SRZ327972 TBA327971:TBV327972 TKW327971:TLR327972 TUS327971:TVN327972 UEO327971:UFJ327972 UOK327971:UPF327972 UYG327971:UZB327972 VIC327971:VIX327972 VRY327971:VST327972 WBU327971:WCP327972 WLQ327971:WML327972 WVM327971:WWH327972 E393507:Z393508 JA393507:JV393508 SW393507:TR393508 ACS393507:ADN393508 AMO393507:ANJ393508 AWK393507:AXF393508 BGG393507:BHB393508 BQC393507:BQX393508 BZY393507:CAT393508 CJU393507:CKP393508 CTQ393507:CUL393508 DDM393507:DEH393508 DNI393507:DOD393508 DXE393507:DXZ393508 EHA393507:EHV393508 EQW393507:ERR393508 FAS393507:FBN393508 FKO393507:FLJ393508 FUK393507:FVF393508 GEG393507:GFB393508 GOC393507:GOX393508 GXY393507:GYT393508 HHU393507:HIP393508 HRQ393507:HSL393508 IBM393507:ICH393508 ILI393507:IMD393508 IVE393507:IVZ393508 JFA393507:JFV393508 JOW393507:JPR393508 JYS393507:JZN393508 KIO393507:KJJ393508 KSK393507:KTF393508 LCG393507:LDB393508 LMC393507:LMX393508 LVY393507:LWT393508 MFU393507:MGP393508 MPQ393507:MQL393508 MZM393507:NAH393508 NJI393507:NKD393508 NTE393507:NTZ393508 ODA393507:ODV393508 OMW393507:ONR393508 OWS393507:OXN393508 PGO393507:PHJ393508 PQK393507:PRF393508 QAG393507:QBB393508 QKC393507:QKX393508 QTY393507:QUT393508 RDU393507:REP393508 RNQ393507:ROL393508 RXM393507:RYH393508 SHI393507:SID393508 SRE393507:SRZ393508 TBA393507:TBV393508 TKW393507:TLR393508 TUS393507:TVN393508 UEO393507:UFJ393508 UOK393507:UPF393508 UYG393507:UZB393508 VIC393507:VIX393508 VRY393507:VST393508 WBU393507:WCP393508 WLQ393507:WML393508 WVM393507:WWH393508 E459043:Z459044 JA459043:JV459044 SW459043:TR459044 ACS459043:ADN459044 AMO459043:ANJ459044 AWK459043:AXF459044 BGG459043:BHB459044 BQC459043:BQX459044 BZY459043:CAT459044 CJU459043:CKP459044 CTQ459043:CUL459044 DDM459043:DEH459044 DNI459043:DOD459044 DXE459043:DXZ459044 EHA459043:EHV459044 EQW459043:ERR459044 FAS459043:FBN459044 FKO459043:FLJ459044 FUK459043:FVF459044 GEG459043:GFB459044 GOC459043:GOX459044 GXY459043:GYT459044 HHU459043:HIP459044 HRQ459043:HSL459044 IBM459043:ICH459044 ILI459043:IMD459044 IVE459043:IVZ459044 JFA459043:JFV459044 JOW459043:JPR459044 JYS459043:JZN459044 KIO459043:KJJ459044 KSK459043:KTF459044 LCG459043:LDB459044 LMC459043:LMX459044 LVY459043:LWT459044 MFU459043:MGP459044 MPQ459043:MQL459044 MZM459043:NAH459044 NJI459043:NKD459044 NTE459043:NTZ459044 ODA459043:ODV459044 OMW459043:ONR459044 OWS459043:OXN459044 PGO459043:PHJ459044 PQK459043:PRF459044 QAG459043:QBB459044 QKC459043:QKX459044 QTY459043:QUT459044 RDU459043:REP459044 RNQ459043:ROL459044 RXM459043:RYH459044 SHI459043:SID459044 SRE459043:SRZ459044 TBA459043:TBV459044 TKW459043:TLR459044 TUS459043:TVN459044 UEO459043:UFJ459044 UOK459043:UPF459044 UYG459043:UZB459044 VIC459043:VIX459044 VRY459043:VST459044 WBU459043:WCP459044 WLQ459043:WML459044 WVM459043:WWH459044 E524579:Z524580 JA524579:JV524580 SW524579:TR524580 ACS524579:ADN524580 AMO524579:ANJ524580 AWK524579:AXF524580 BGG524579:BHB524580 BQC524579:BQX524580 BZY524579:CAT524580 CJU524579:CKP524580 CTQ524579:CUL524580 DDM524579:DEH524580 DNI524579:DOD524580 DXE524579:DXZ524580 EHA524579:EHV524580 EQW524579:ERR524580 FAS524579:FBN524580 FKO524579:FLJ524580 FUK524579:FVF524580 GEG524579:GFB524580 GOC524579:GOX524580 GXY524579:GYT524580 HHU524579:HIP524580 HRQ524579:HSL524580 IBM524579:ICH524580 ILI524579:IMD524580 IVE524579:IVZ524580 JFA524579:JFV524580 JOW524579:JPR524580 JYS524579:JZN524580 KIO524579:KJJ524580 KSK524579:KTF524580 LCG524579:LDB524580 LMC524579:LMX524580 LVY524579:LWT524580 MFU524579:MGP524580 MPQ524579:MQL524580 MZM524579:NAH524580 NJI524579:NKD524580 NTE524579:NTZ524580 ODA524579:ODV524580 OMW524579:ONR524580 OWS524579:OXN524580 PGO524579:PHJ524580 PQK524579:PRF524580 QAG524579:QBB524580 QKC524579:QKX524580 QTY524579:QUT524580 RDU524579:REP524580 RNQ524579:ROL524580 RXM524579:RYH524580 SHI524579:SID524580 SRE524579:SRZ524580 TBA524579:TBV524580 TKW524579:TLR524580 TUS524579:TVN524580 UEO524579:UFJ524580 UOK524579:UPF524580 UYG524579:UZB524580 VIC524579:VIX524580 VRY524579:VST524580 WBU524579:WCP524580 WLQ524579:WML524580 WVM524579:WWH524580 E590115:Z590116 JA590115:JV590116 SW590115:TR590116 ACS590115:ADN590116 AMO590115:ANJ590116 AWK590115:AXF590116 BGG590115:BHB590116 BQC590115:BQX590116 BZY590115:CAT590116 CJU590115:CKP590116 CTQ590115:CUL590116 DDM590115:DEH590116 DNI590115:DOD590116 DXE590115:DXZ590116 EHA590115:EHV590116 EQW590115:ERR590116 FAS590115:FBN590116 FKO590115:FLJ590116 FUK590115:FVF590116 GEG590115:GFB590116 GOC590115:GOX590116 GXY590115:GYT590116 HHU590115:HIP590116 HRQ590115:HSL590116 IBM590115:ICH590116 ILI590115:IMD590116 IVE590115:IVZ590116 JFA590115:JFV590116 JOW590115:JPR590116 JYS590115:JZN590116 KIO590115:KJJ590116 KSK590115:KTF590116 LCG590115:LDB590116 LMC590115:LMX590116 LVY590115:LWT590116 MFU590115:MGP590116 MPQ590115:MQL590116 MZM590115:NAH590116 NJI590115:NKD590116 NTE590115:NTZ590116 ODA590115:ODV590116 OMW590115:ONR590116 OWS590115:OXN590116 PGO590115:PHJ590116 PQK590115:PRF590116 QAG590115:QBB590116 QKC590115:QKX590116 QTY590115:QUT590116 RDU590115:REP590116 RNQ590115:ROL590116 RXM590115:RYH590116 SHI590115:SID590116 SRE590115:SRZ590116 TBA590115:TBV590116 TKW590115:TLR590116 TUS590115:TVN590116 UEO590115:UFJ590116 UOK590115:UPF590116 UYG590115:UZB590116 VIC590115:VIX590116 VRY590115:VST590116 WBU590115:WCP590116 WLQ590115:WML590116 WVM590115:WWH590116 E655651:Z655652 JA655651:JV655652 SW655651:TR655652 ACS655651:ADN655652 AMO655651:ANJ655652 AWK655651:AXF655652 BGG655651:BHB655652 BQC655651:BQX655652 BZY655651:CAT655652 CJU655651:CKP655652 CTQ655651:CUL655652 DDM655651:DEH655652 DNI655651:DOD655652 DXE655651:DXZ655652 EHA655651:EHV655652 EQW655651:ERR655652 FAS655651:FBN655652 FKO655651:FLJ655652 FUK655651:FVF655652 GEG655651:GFB655652 GOC655651:GOX655652 GXY655651:GYT655652 HHU655651:HIP655652 HRQ655651:HSL655652 IBM655651:ICH655652 ILI655651:IMD655652 IVE655651:IVZ655652 JFA655651:JFV655652 JOW655651:JPR655652 JYS655651:JZN655652 KIO655651:KJJ655652 KSK655651:KTF655652 LCG655651:LDB655652 LMC655651:LMX655652 LVY655651:LWT655652 MFU655651:MGP655652 MPQ655651:MQL655652 MZM655651:NAH655652 NJI655651:NKD655652 NTE655651:NTZ655652 ODA655651:ODV655652 OMW655651:ONR655652 OWS655651:OXN655652 PGO655651:PHJ655652 PQK655651:PRF655652 QAG655651:QBB655652 QKC655651:QKX655652 QTY655651:QUT655652 RDU655651:REP655652 RNQ655651:ROL655652 RXM655651:RYH655652 SHI655651:SID655652 SRE655651:SRZ655652 TBA655651:TBV655652 TKW655651:TLR655652 TUS655651:TVN655652 UEO655651:UFJ655652 UOK655651:UPF655652 UYG655651:UZB655652 VIC655651:VIX655652 VRY655651:VST655652 WBU655651:WCP655652 WLQ655651:WML655652 WVM655651:WWH655652 E721187:Z721188 JA721187:JV721188 SW721187:TR721188 ACS721187:ADN721188 AMO721187:ANJ721188 AWK721187:AXF721188 BGG721187:BHB721188 BQC721187:BQX721188 BZY721187:CAT721188 CJU721187:CKP721188 CTQ721187:CUL721188 DDM721187:DEH721188 DNI721187:DOD721188 DXE721187:DXZ721188 EHA721187:EHV721188 EQW721187:ERR721188 FAS721187:FBN721188 FKO721187:FLJ721188 FUK721187:FVF721188 GEG721187:GFB721188 GOC721187:GOX721188 GXY721187:GYT721188 HHU721187:HIP721188 HRQ721187:HSL721188 IBM721187:ICH721188 ILI721187:IMD721188 IVE721187:IVZ721188 JFA721187:JFV721188 JOW721187:JPR721188 JYS721187:JZN721188 KIO721187:KJJ721188 KSK721187:KTF721188 LCG721187:LDB721188 LMC721187:LMX721188 LVY721187:LWT721188 MFU721187:MGP721188 MPQ721187:MQL721188 MZM721187:NAH721188 NJI721187:NKD721188 NTE721187:NTZ721188 ODA721187:ODV721188 OMW721187:ONR721188 OWS721187:OXN721188 PGO721187:PHJ721188 PQK721187:PRF721188 QAG721187:QBB721188 QKC721187:QKX721188 QTY721187:QUT721188 RDU721187:REP721188 RNQ721187:ROL721188 RXM721187:RYH721188 SHI721187:SID721188 SRE721187:SRZ721188 TBA721187:TBV721188 TKW721187:TLR721188 TUS721187:TVN721188 UEO721187:UFJ721188 UOK721187:UPF721188 UYG721187:UZB721188 VIC721187:VIX721188 VRY721187:VST721188 WBU721187:WCP721188 WLQ721187:WML721188 WVM721187:WWH721188 E786723:Z786724 JA786723:JV786724 SW786723:TR786724 ACS786723:ADN786724 AMO786723:ANJ786724 AWK786723:AXF786724 BGG786723:BHB786724 BQC786723:BQX786724 BZY786723:CAT786724 CJU786723:CKP786724 CTQ786723:CUL786724 DDM786723:DEH786724 DNI786723:DOD786724 DXE786723:DXZ786724 EHA786723:EHV786724 EQW786723:ERR786724 FAS786723:FBN786724 FKO786723:FLJ786724 FUK786723:FVF786724 GEG786723:GFB786724 GOC786723:GOX786724 GXY786723:GYT786724 HHU786723:HIP786724 HRQ786723:HSL786724 IBM786723:ICH786724 ILI786723:IMD786724 IVE786723:IVZ786724 JFA786723:JFV786724 JOW786723:JPR786724 JYS786723:JZN786724 KIO786723:KJJ786724 KSK786723:KTF786724 LCG786723:LDB786724 LMC786723:LMX786724 LVY786723:LWT786724 MFU786723:MGP786724 MPQ786723:MQL786724 MZM786723:NAH786724 NJI786723:NKD786724 NTE786723:NTZ786724 ODA786723:ODV786724 OMW786723:ONR786724 OWS786723:OXN786724 PGO786723:PHJ786724 PQK786723:PRF786724 QAG786723:QBB786724 QKC786723:QKX786724 QTY786723:QUT786724 RDU786723:REP786724 RNQ786723:ROL786724 RXM786723:RYH786724 SHI786723:SID786724 SRE786723:SRZ786724 TBA786723:TBV786724 TKW786723:TLR786724 TUS786723:TVN786724 UEO786723:UFJ786724 UOK786723:UPF786724 UYG786723:UZB786724 VIC786723:VIX786724 VRY786723:VST786724 WBU786723:WCP786724 WLQ786723:WML786724 WVM786723:WWH786724 E852259:Z852260 JA852259:JV852260 SW852259:TR852260 ACS852259:ADN852260 AMO852259:ANJ852260 AWK852259:AXF852260 BGG852259:BHB852260 BQC852259:BQX852260 BZY852259:CAT852260 CJU852259:CKP852260 CTQ852259:CUL852260 DDM852259:DEH852260 DNI852259:DOD852260 DXE852259:DXZ852260 EHA852259:EHV852260 EQW852259:ERR852260 FAS852259:FBN852260 FKO852259:FLJ852260 FUK852259:FVF852260 GEG852259:GFB852260 GOC852259:GOX852260 GXY852259:GYT852260 HHU852259:HIP852260 HRQ852259:HSL852260 IBM852259:ICH852260 ILI852259:IMD852260 IVE852259:IVZ852260 JFA852259:JFV852260 JOW852259:JPR852260 JYS852259:JZN852260 KIO852259:KJJ852260 KSK852259:KTF852260 LCG852259:LDB852260 LMC852259:LMX852260 LVY852259:LWT852260 MFU852259:MGP852260 MPQ852259:MQL852260 MZM852259:NAH852260 NJI852259:NKD852260 NTE852259:NTZ852260 ODA852259:ODV852260 OMW852259:ONR852260 OWS852259:OXN852260 PGO852259:PHJ852260 PQK852259:PRF852260 QAG852259:QBB852260 QKC852259:QKX852260 QTY852259:QUT852260 RDU852259:REP852260 RNQ852259:ROL852260 RXM852259:RYH852260 SHI852259:SID852260 SRE852259:SRZ852260 TBA852259:TBV852260 TKW852259:TLR852260 TUS852259:TVN852260 UEO852259:UFJ852260 UOK852259:UPF852260 UYG852259:UZB852260 VIC852259:VIX852260 VRY852259:VST852260 WBU852259:WCP852260 WLQ852259:WML852260 WVM852259:WWH852260 E917795:Z917796 JA917795:JV917796 SW917795:TR917796 ACS917795:ADN917796 AMO917795:ANJ917796 AWK917795:AXF917796 BGG917795:BHB917796 BQC917795:BQX917796 BZY917795:CAT917796 CJU917795:CKP917796 CTQ917795:CUL917796 DDM917795:DEH917796 DNI917795:DOD917796 DXE917795:DXZ917796 EHA917795:EHV917796 EQW917795:ERR917796 FAS917795:FBN917796 FKO917795:FLJ917796 FUK917795:FVF917796 GEG917795:GFB917796 GOC917795:GOX917796 GXY917795:GYT917796 HHU917795:HIP917796 HRQ917795:HSL917796 IBM917795:ICH917796 ILI917795:IMD917796 IVE917795:IVZ917796 JFA917795:JFV917796 JOW917795:JPR917796 JYS917795:JZN917796 KIO917795:KJJ917796 KSK917795:KTF917796 LCG917795:LDB917796 LMC917795:LMX917796 LVY917795:LWT917796 MFU917795:MGP917796 MPQ917795:MQL917796 MZM917795:NAH917796 NJI917795:NKD917796 NTE917795:NTZ917796 ODA917795:ODV917796 OMW917795:ONR917796 OWS917795:OXN917796 PGO917795:PHJ917796 PQK917795:PRF917796 QAG917795:QBB917796 QKC917795:QKX917796 QTY917795:QUT917796 RDU917795:REP917796 RNQ917795:ROL917796 RXM917795:RYH917796 SHI917795:SID917796 SRE917795:SRZ917796 TBA917795:TBV917796 TKW917795:TLR917796 TUS917795:TVN917796 UEO917795:UFJ917796 UOK917795:UPF917796 UYG917795:UZB917796 VIC917795:VIX917796 VRY917795:VST917796 WBU917795:WCP917796 WLQ917795:WML917796 WVM917795:WWH917796 E983331:Z983332 JA983331:JV983332 SW983331:TR983332 ACS983331:ADN983332 AMO983331:ANJ983332 AWK983331:AXF983332 BGG983331:BHB983332 BQC983331:BQX983332 BZY983331:CAT983332 CJU983331:CKP983332 CTQ983331:CUL983332 DDM983331:DEH983332 DNI983331:DOD983332 DXE983331:DXZ983332 EHA983331:EHV983332 EQW983331:ERR983332 FAS983331:FBN983332 FKO983331:FLJ983332 FUK983331:FVF983332 GEG983331:GFB983332 GOC983331:GOX983332 GXY983331:GYT983332 HHU983331:HIP983332 HRQ983331:HSL983332 IBM983331:ICH983332 ILI983331:IMD983332 IVE983331:IVZ983332 JFA983331:JFV983332 JOW983331:JPR983332 JYS983331:JZN983332 KIO983331:KJJ983332 KSK983331:KTF983332 LCG983331:LDB983332 LMC983331:LMX983332 LVY983331:LWT983332 MFU983331:MGP983332 MPQ983331:MQL983332 MZM983331:NAH983332 NJI983331:NKD983332 NTE983331:NTZ983332 ODA983331:ODV983332 OMW983331:ONR983332 OWS983331:OXN983332 PGO983331:PHJ983332 PQK983331:PRF983332 QAG983331:QBB983332 QKC983331:QKX983332 QTY983331:QUT983332 RDU983331:REP983332 RNQ983331:ROL983332 RXM983331:RYH983332 SHI983331:SID983332 SRE983331:SRZ983332 TBA983331:TBV983332 TKW983331:TLR983332 TUS983331:TVN983332 UEO983331:UFJ983332 UOK983331:UPF983332 UYG983331:UZB983332 VIC983331:VIX983332 VRY983331:VST983332 WBU983331:WCP983332 WLQ983331:WML983332 WVM983331:WWH983332 E195:Z196 JA195:JV196 SW195:TR196 ACS195:ADN196 AMO195:ANJ196 AWK195:AXF196 BGG195:BHB196 BQC195:BQX196 BZY195:CAT196 CJU195:CKP196 CTQ195:CUL196 DDM195:DEH196 DNI195:DOD196 DXE195:DXZ196 EHA195:EHV196 EQW195:ERR196 FAS195:FBN196 FKO195:FLJ196 FUK195:FVF196 GEG195:GFB196 GOC195:GOX196 GXY195:GYT196 HHU195:HIP196 HRQ195:HSL196 IBM195:ICH196 ILI195:IMD196 IVE195:IVZ196 JFA195:JFV196 JOW195:JPR196 JYS195:JZN196 KIO195:KJJ196 KSK195:KTF196 LCG195:LDB196 LMC195:LMX196 LVY195:LWT196 MFU195:MGP196 MPQ195:MQL196 MZM195:NAH196 NJI195:NKD196 NTE195:NTZ196 ODA195:ODV196 OMW195:ONR196 OWS195:OXN196 PGO195:PHJ196 PQK195:PRF196 QAG195:QBB196 QKC195:QKX196 QTY195:QUT196 RDU195:REP196 RNQ195:ROL196 RXM195:RYH196 SHI195:SID196 SRE195:SRZ196 TBA195:TBV196 TKW195:TLR196 TUS195:TVN196 UEO195:UFJ196 UOK195:UPF196 UYG195:UZB196 VIC195:VIX196 VRY195:VST196 WBU195:WCP196 WLQ195:WML196 WVM195:WWH196 E65804:Z65805 JA65804:JV65805 SW65804:TR65805 ACS65804:ADN65805 AMO65804:ANJ65805 AWK65804:AXF65805 BGG65804:BHB65805 BQC65804:BQX65805 BZY65804:CAT65805 CJU65804:CKP65805 CTQ65804:CUL65805 DDM65804:DEH65805 DNI65804:DOD65805 DXE65804:DXZ65805 EHA65804:EHV65805 EQW65804:ERR65805 FAS65804:FBN65805 FKO65804:FLJ65805 FUK65804:FVF65805 GEG65804:GFB65805 GOC65804:GOX65805 GXY65804:GYT65805 HHU65804:HIP65805 HRQ65804:HSL65805 IBM65804:ICH65805 ILI65804:IMD65805 IVE65804:IVZ65805 JFA65804:JFV65805 JOW65804:JPR65805 JYS65804:JZN65805 KIO65804:KJJ65805 KSK65804:KTF65805 LCG65804:LDB65805 LMC65804:LMX65805 LVY65804:LWT65805 MFU65804:MGP65805 MPQ65804:MQL65805 MZM65804:NAH65805 NJI65804:NKD65805 NTE65804:NTZ65805 ODA65804:ODV65805 OMW65804:ONR65805 OWS65804:OXN65805 PGO65804:PHJ65805 PQK65804:PRF65805 QAG65804:QBB65805 QKC65804:QKX65805 QTY65804:QUT65805 RDU65804:REP65805 RNQ65804:ROL65805 RXM65804:RYH65805 SHI65804:SID65805 SRE65804:SRZ65805 TBA65804:TBV65805 TKW65804:TLR65805 TUS65804:TVN65805 UEO65804:UFJ65805 UOK65804:UPF65805 UYG65804:UZB65805 VIC65804:VIX65805 VRY65804:VST65805 WBU65804:WCP65805 WLQ65804:WML65805 WVM65804:WWH65805 E131340:Z131341 JA131340:JV131341 SW131340:TR131341 ACS131340:ADN131341 AMO131340:ANJ131341 AWK131340:AXF131341 BGG131340:BHB131341 BQC131340:BQX131341 BZY131340:CAT131341 CJU131340:CKP131341 CTQ131340:CUL131341 DDM131340:DEH131341 DNI131340:DOD131341 DXE131340:DXZ131341 EHA131340:EHV131341 EQW131340:ERR131341 FAS131340:FBN131341 FKO131340:FLJ131341 FUK131340:FVF131341 GEG131340:GFB131341 GOC131340:GOX131341 GXY131340:GYT131341 HHU131340:HIP131341 HRQ131340:HSL131341 IBM131340:ICH131341 ILI131340:IMD131341 IVE131340:IVZ131341 JFA131340:JFV131341 JOW131340:JPR131341 JYS131340:JZN131341 KIO131340:KJJ131341 KSK131340:KTF131341 LCG131340:LDB131341 LMC131340:LMX131341 LVY131340:LWT131341 MFU131340:MGP131341 MPQ131340:MQL131341 MZM131340:NAH131341 NJI131340:NKD131341 NTE131340:NTZ131341 ODA131340:ODV131341 OMW131340:ONR131341 OWS131340:OXN131341 PGO131340:PHJ131341 PQK131340:PRF131341 QAG131340:QBB131341 QKC131340:QKX131341 QTY131340:QUT131341 RDU131340:REP131341 RNQ131340:ROL131341 RXM131340:RYH131341 SHI131340:SID131341 SRE131340:SRZ131341 TBA131340:TBV131341 TKW131340:TLR131341 TUS131340:TVN131341 UEO131340:UFJ131341 UOK131340:UPF131341 UYG131340:UZB131341 VIC131340:VIX131341 VRY131340:VST131341 WBU131340:WCP131341 WLQ131340:WML131341 WVM131340:WWH131341 E196876:Z196877 JA196876:JV196877 SW196876:TR196877 ACS196876:ADN196877 AMO196876:ANJ196877 AWK196876:AXF196877 BGG196876:BHB196877 BQC196876:BQX196877 BZY196876:CAT196877 CJU196876:CKP196877 CTQ196876:CUL196877 DDM196876:DEH196877 DNI196876:DOD196877 DXE196876:DXZ196877 EHA196876:EHV196877 EQW196876:ERR196877 FAS196876:FBN196877 FKO196876:FLJ196877 FUK196876:FVF196877 GEG196876:GFB196877 GOC196876:GOX196877 GXY196876:GYT196877 HHU196876:HIP196877 HRQ196876:HSL196877 IBM196876:ICH196877 ILI196876:IMD196877 IVE196876:IVZ196877 JFA196876:JFV196877 JOW196876:JPR196877 JYS196876:JZN196877 KIO196876:KJJ196877 KSK196876:KTF196877 LCG196876:LDB196877 LMC196876:LMX196877 LVY196876:LWT196877 MFU196876:MGP196877 MPQ196876:MQL196877 MZM196876:NAH196877 NJI196876:NKD196877 NTE196876:NTZ196877 ODA196876:ODV196877 OMW196876:ONR196877 OWS196876:OXN196877 PGO196876:PHJ196877 PQK196876:PRF196877 QAG196876:QBB196877 QKC196876:QKX196877 QTY196876:QUT196877 RDU196876:REP196877 RNQ196876:ROL196877 RXM196876:RYH196877 SHI196876:SID196877 SRE196876:SRZ196877 TBA196876:TBV196877 TKW196876:TLR196877 TUS196876:TVN196877 UEO196876:UFJ196877 UOK196876:UPF196877 UYG196876:UZB196877 VIC196876:VIX196877 VRY196876:VST196877 WBU196876:WCP196877 WLQ196876:WML196877 WVM196876:WWH196877 E262412:Z262413 JA262412:JV262413 SW262412:TR262413 ACS262412:ADN262413 AMO262412:ANJ262413 AWK262412:AXF262413 BGG262412:BHB262413 BQC262412:BQX262413 BZY262412:CAT262413 CJU262412:CKP262413 CTQ262412:CUL262413 DDM262412:DEH262413 DNI262412:DOD262413 DXE262412:DXZ262413 EHA262412:EHV262413 EQW262412:ERR262413 FAS262412:FBN262413 FKO262412:FLJ262413 FUK262412:FVF262413 GEG262412:GFB262413 GOC262412:GOX262413 GXY262412:GYT262413 HHU262412:HIP262413 HRQ262412:HSL262413 IBM262412:ICH262413 ILI262412:IMD262413 IVE262412:IVZ262413 JFA262412:JFV262413 JOW262412:JPR262413 JYS262412:JZN262413 KIO262412:KJJ262413 KSK262412:KTF262413 LCG262412:LDB262413 LMC262412:LMX262413 LVY262412:LWT262413 MFU262412:MGP262413 MPQ262412:MQL262413 MZM262412:NAH262413 NJI262412:NKD262413 NTE262412:NTZ262413 ODA262412:ODV262413 OMW262412:ONR262413 OWS262412:OXN262413 PGO262412:PHJ262413 PQK262412:PRF262413 QAG262412:QBB262413 QKC262412:QKX262413 QTY262412:QUT262413 RDU262412:REP262413 RNQ262412:ROL262413 RXM262412:RYH262413 SHI262412:SID262413 SRE262412:SRZ262413 TBA262412:TBV262413 TKW262412:TLR262413 TUS262412:TVN262413 UEO262412:UFJ262413 UOK262412:UPF262413 UYG262412:UZB262413 VIC262412:VIX262413 VRY262412:VST262413 WBU262412:WCP262413 WLQ262412:WML262413 WVM262412:WWH262413 E327948:Z327949 JA327948:JV327949 SW327948:TR327949 ACS327948:ADN327949 AMO327948:ANJ327949 AWK327948:AXF327949 BGG327948:BHB327949 BQC327948:BQX327949 BZY327948:CAT327949 CJU327948:CKP327949 CTQ327948:CUL327949 DDM327948:DEH327949 DNI327948:DOD327949 DXE327948:DXZ327949 EHA327948:EHV327949 EQW327948:ERR327949 FAS327948:FBN327949 FKO327948:FLJ327949 FUK327948:FVF327949 GEG327948:GFB327949 GOC327948:GOX327949 GXY327948:GYT327949 HHU327948:HIP327949 HRQ327948:HSL327949 IBM327948:ICH327949 ILI327948:IMD327949 IVE327948:IVZ327949 JFA327948:JFV327949 JOW327948:JPR327949 JYS327948:JZN327949 KIO327948:KJJ327949 KSK327948:KTF327949 LCG327948:LDB327949 LMC327948:LMX327949 LVY327948:LWT327949 MFU327948:MGP327949 MPQ327948:MQL327949 MZM327948:NAH327949 NJI327948:NKD327949 NTE327948:NTZ327949 ODA327948:ODV327949 OMW327948:ONR327949 OWS327948:OXN327949 PGO327948:PHJ327949 PQK327948:PRF327949 QAG327948:QBB327949 QKC327948:QKX327949 QTY327948:QUT327949 RDU327948:REP327949 RNQ327948:ROL327949 RXM327948:RYH327949 SHI327948:SID327949 SRE327948:SRZ327949 TBA327948:TBV327949 TKW327948:TLR327949 TUS327948:TVN327949 UEO327948:UFJ327949 UOK327948:UPF327949 UYG327948:UZB327949 VIC327948:VIX327949 VRY327948:VST327949 WBU327948:WCP327949 WLQ327948:WML327949 WVM327948:WWH327949 E393484:Z393485 JA393484:JV393485 SW393484:TR393485 ACS393484:ADN393485 AMO393484:ANJ393485 AWK393484:AXF393485 BGG393484:BHB393485 BQC393484:BQX393485 BZY393484:CAT393485 CJU393484:CKP393485 CTQ393484:CUL393485 DDM393484:DEH393485 DNI393484:DOD393485 DXE393484:DXZ393485 EHA393484:EHV393485 EQW393484:ERR393485 FAS393484:FBN393485 FKO393484:FLJ393485 FUK393484:FVF393485 GEG393484:GFB393485 GOC393484:GOX393485 GXY393484:GYT393485 HHU393484:HIP393485 HRQ393484:HSL393485 IBM393484:ICH393485 ILI393484:IMD393485 IVE393484:IVZ393485 JFA393484:JFV393485 JOW393484:JPR393485 JYS393484:JZN393485 KIO393484:KJJ393485 KSK393484:KTF393485 LCG393484:LDB393485 LMC393484:LMX393485 LVY393484:LWT393485 MFU393484:MGP393485 MPQ393484:MQL393485 MZM393484:NAH393485 NJI393484:NKD393485 NTE393484:NTZ393485 ODA393484:ODV393485 OMW393484:ONR393485 OWS393484:OXN393485 PGO393484:PHJ393485 PQK393484:PRF393485 QAG393484:QBB393485 QKC393484:QKX393485 QTY393484:QUT393485 RDU393484:REP393485 RNQ393484:ROL393485 RXM393484:RYH393485 SHI393484:SID393485 SRE393484:SRZ393485 TBA393484:TBV393485 TKW393484:TLR393485 TUS393484:TVN393485 UEO393484:UFJ393485 UOK393484:UPF393485 UYG393484:UZB393485 VIC393484:VIX393485 VRY393484:VST393485 WBU393484:WCP393485 WLQ393484:WML393485 WVM393484:WWH393485 E459020:Z459021 JA459020:JV459021 SW459020:TR459021 ACS459020:ADN459021 AMO459020:ANJ459021 AWK459020:AXF459021 BGG459020:BHB459021 BQC459020:BQX459021 BZY459020:CAT459021 CJU459020:CKP459021 CTQ459020:CUL459021 DDM459020:DEH459021 DNI459020:DOD459021 DXE459020:DXZ459021 EHA459020:EHV459021 EQW459020:ERR459021 FAS459020:FBN459021 FKO459020:FLJ459021 FUK459020:FVF459021 GEG459020:GFB459021 GOC459020:GOX459021 GXY459020:GYT459021 HHU459020:HIP459021 HRQ459020:HSL459021 IBM459020:ICH459021 ILI459020:IMD459021 IVE459020:IVZ459021 JFA459020:JFV459021 JOW459020:JPR459021 JYS459020:JZN459021 KIO459020:KJJ459021 KSK459020:KTF459021 LCG459020:LDB459021 LMC459020:LMX459021 LVY459020:LWT459021 MFU459020:MGP459021 MPQ459020:MQL459021 MZM459020:NAH459021 NJI459020:NKD459021 NTE459020:NTZ459021 ODA459020:ODV459021 OMW459020:ONR459021 OWS459020:OXN459021 PGO459020:PHJ459021 PQK459020:PRF459021 QAG459020:QBB459021 QKC459020:QKX459021 QTY459020:QUT459021 RDU459020:REP459021 RNQ459020:ROL459021 RXM459020:RYH459021 SHI459020:SID459021 SRE459020:SRZ459021 TBA459020:TBV459021 TKW459020:TLR459021 TUS459020:TVN459021 UEO459020:UFJ459021 UOK459020:UPF459021 UYG459020:UZB459021 VIC459020:VIX459021 VRY459020:VST459021 WBU459020:WCP459021 WLQ459020:WML459021 WVM459020:WWH459021 E524556:Z524557 JA524556:JV524557 SW524556:TR524557 ACS524556:ADN524557 AMO524556:ANJ524557 AWK524556:AXF524557 BGG524556:BHB524557 BQC524556:BQX524557 BZY524556:CAT524557 CJU524556:CKP524557 CTQ524556:CUL524557 DDM524556:DEH524557 DNI524556:DOD524557 DXE524556:DXZ524557 EHA524556:EHV524557 EQW524556:ERR524557 FAS524556:FBN524557 FKO524556:FLJ524557 FUK524556:FVF524557 GEG524556:GFB524557 GOC524556:GOX524557 GXY524556:GYT524557 HHU524556:HIP524557 HRQ524556:HSL524557 IBM524556:ICH524557 ILI524556:IMD524557 IVE524556:IVZ524557 JFA524556:JFV524557 JOW524556:JPR524557 JYS524556:JZN524557 KIO524556:KJJ524557 KSK524556:KTF524557 LCG524556:LDB524557 LMC524556:LMX524557 LVY524556:LWT524557 MFU524556:MGP524557 MPQ524556:MQL524557 MZM524556:NAH524557 NJI524556:NKD524557 NTE524556:NTZ524557 ODA524556:ODV524557 OMW524556:ONR524557 OWS524556:OXN524557 PGO524556:PHJ524557 PQK524556:PRF524557 QAG524556:QBB524557 QKC524556:QKX524557 QTY524556:QUT524557 RDU524556:REP524557 RNQ524556:ROL524557 RXM524556:RYH524557 SHI524556:SID524557 SRE524556:SRZ524557 TBA524556:TBV524557 TKW524556:TLR524557 TUS524556:TVN524557 UEO524556:UFJ524557 UOK524556:UPF524557 UYG524556:UZB524557 VIC524556:VIX524557 VRY524556:VST524557 WBU524556:WCP524557 WLQ524556:WML524557 WVM524556:WWH524557 E590092:Z590093 JA590092:JV590093 SW590092:TR590093 ACS590092:ADN590093 AMO590092:ANJ590093 AWK590092:AXF590093 BGG590092:BHB590093 BQC590092:BQX590093 BZY590092:CAT590093 CJU590092:CKP590093 CTQ590092:CUL590093 DDM590092:DEH590093 DNI590092:DOD590093 DXE590092:DXZ590093 EHA590092:EHV590093 EQW590092:ERR590093 FAS590092:FBN590093 FKO590092:FLJ590093 FUK590092:FVF590093 GEG590092:GFB590093 GOC590092:GOX590093 GXY590092:GYT590093 HHU590092:HIP590093 HRQ590092:HSL590093 IBM590092:ICH590093 ILI590092:IMD590093 IVE590092:IVZ590093 JFA590092:JFV590093 JOW590092:JPR590093 JYS590092:JZN590093 KIO590092:KJJ590093 KSK590092:KTF590093 LCG590092:LDB590093 LMC590092:LMX590093 LVY590092:LWT590093 MFU590092:MGP590093 MPQ590092:MQL590093 MZM590092:NAH590093 NJI590092:NKD590093 NTE590092:NTZ590093 ODA590092:ODV590093 OMW590092:ONR590093 OWS590092:OXN590093 PGO590092:PHJ590093 PQK590092:PRF590093 QAG590092:QBB590093 QKC590092:QKX590093 QTY590092:QUT590093 RDU590092:REP590093 RNQ590092:ROL590093 RXM590092:RYH590093 SHI590092:SID590093 SRE590092:SRZ590093 TBA590092:TBV590093 TKW590092:TLR590093 TUS590092:TVN590093 UEO590092:UFJ590093 UOK590092:UPF590093 UYG590092:UZB590093 VIC590092:VIX590093 VRY590092:VST590093 WBU590092:WCP590093 WLQ590092:WML590093 WVM590092:WWH590093 E655628:Z655629 JA655628:JV655629 SW655628:TR655629 ACS655628:ADN655629 AMO655628:ANJ655629 AWK655628:AXF655629 BGG655628:BHB655629 BQC655628:BQX655629 BZY655628:CAT655629 CJU655628:CKP655629 CTQ655628:CUL655629 DDM655628:DEH655629 DNI655628:DOD655629 DXE655628:DXZ655629 EHA655628:EHV655629 EQW655628:ERR655629 FAS655628:FBN655629 FKO655628:FLJ655629 FUK655628:FVF655629 GEG655628:GFB655629 GOC655628:GOX655629 GXY655628:GYT655629 HHU655628:HIP655629 HRQ655628:HSL655629 IBM655628:ICH655629 ILI655628:IMD655629 IVE655628:IVZ655629 JFA655628:JFV655629 JOW655628:JPR655629 JYS655628:JZN655629 KIO655628:KJJ655629 KSK655628:KTF655629 LCG655628:LDB655629 LMC655628:LMX655629 LVY655628:LWT655629 MFU655628:MGP655629 MPQ655628:MQL655629 MZM655628:NAH655629 NJI655628:NKD655629 NTE655628:NTZ655629 ODA655628:ODV655629 OMW655628:ONR655629 OWS655628:OXN655629 PGO655628:PHJ655629 PQK655628:PRF655629 QAG655628:QBB655629 QKC655628:QKX655629 QTY655628:QUT655629 RDU655628:REP655629 RNQ655628:ROL655629 RXM655628:RYH655629 SHI655628:SID655629 SRE655628:SRZ655629 TBA655628:TBV655629 TKW655628:TLR655629 TUS655628:TVN655629 UEO655628:UFJ655629 UOK655628:UPF655629 UYG655628:UZB655629 VIC655628:VIX655629 VRY655628:VST655629 WBU655628:WCP655629 WLQ655628:WML655629 WVM655628:WWH655629 E721164:Z721165 JA721164:JV721165 SW721164:TR721165 ACS721164:ADN721165 AMO721164:ANJ721165 AWK721164:AXF721165 BGG721164:BHB721165 BQC721164:BQX721165 BZY721164:CAT721165 CJU721164:CKP721165 CTQ721164:CUL721165 DDM721164:DEH721165 DNI721164:DOD721165 DXE721164:DXZ721165 EHA721164:EHV721165 EQW721164:ERR721165 FAS721164:FBN721165 FKO721164:FLJ721165 FUK721164:FVF721165 GEG721164:GFB721165 GOC721164:GOX721165 GXY721164:GYT721165 HHU721164:HIP721165 HRQ721164:HSL721165 IBM721164:ICH721165 ILI721164:IMD721165 IVE721164:IVZ721165 JFA721164:JFV721165 JOW721164:JPR721165 JYS721164:JZN721165 KIO721164:KJJ721165 KSK721164:KTF721165 LCG721164:LDB721165 LMC721164:LMX721165 LVY721164:LWT721165 MFU721164:MGP721165 MPQ721164:MQL721165 MZM721164:NAH721165 NJI721164:NKD721165 NTE721164:NTZ721165 ODA721164:ODV721165 OMW721164:ONR721165 OWS721164:OXN721165 PGO721164:PHJ721165 PQK721164:PRF721165 QAG721164:QBB721165 QKC721164:QKX721165 QTY721164:QUT721165 RDU721164:REP721165 RNQ721164:ROL721165 RXM721164:RYH721165 SHI721164:SID721165 SRE721164:SRZ721165 TBA721164:TBV721165 TKW721164:TLR721165 TUS721164:TVN721165 UEO721164:UFJ721165 UOK721164:UPF721165 UYG721164:UZB721165 VIC721164:VIX721165 VRY721164:VST721165 WBU721164:WCP721165 WLQ721164:WML721165 WVM721164:WWH721165 E786700:Z786701 JA786700:JV786701 SW786700:TR786701 ACS786700:ADN786701 AMO786700:ANJ786701 AWK786700:AXF786701 BGG786700:BHB786701 BQC786700:BQX786701 BZY786700:CAT786701 CJU786700:CKP786701 CTQ786700:CUL786701 DDM786700:DEH786701 DNI786700:DOD786701 DXE786700:DXZ786701 EHA786700:EHV786701 EQW786700:ERR786701 FAS786700:FBN786701 FKO786700:FLJ786701 FUK786700:FVF786701 GEG786700:GFB786701 GOC786700:GOX786701 GXY786700:GYT786701 HHU786700:HIP786701 HRQ786700:HSL786701 IBM786700:ICH786701 ILI786700:IMD786701 IVE786700:IVZ786701 JFA786700:JFV786701 JOW786700:JPR786701 JYS786700:JZN786701 KIO786700:KJJ786701 KSK786700:KTF786701 LCG786700:LDB786701 LMC786700:LMX786701 LVY786700:LWT786701 MFU786700:MGP786701 MPQ786700:MQL786701 MZM786700:NAH786701 NJI786700:NKD786701 NTE786700:NTZ786701 ODA786700:ODV786701 OMW786700:ONR786701 OWS786700:OXN786701 PGO786700:PHJ786701 PQK786700:PRF786701 QAG786700:QBB786701 QKC786700:QKX786701 QTY786700:QUT786701 RDU786700:REP786701 RNQ786700:ROL786701 RXM786700:RYH786701 SHI786700:SID786701 SRE786700:SRZ786701 TBA786700:TBV786701 TKW786700:TLR786701 TUS786700:TVN786701 UEO786700:UFJ786701 UOK786700:UPF786701 UYG786700:UZB786701 VIC786700:VIX786701 VRY786700:VST786701 WBU786700:WCP786701 WLQ786700:WML786701 WVM786700:WWH786701 E852236:Z852237 JA852236:JV852237 SW852236:TR852237 ACS852236:ADN852237 AMO852236:ANJ852237 AWK852236:AXF852237 BGG852236:BHB852237 BQC852236:BQX852237 BZY852236:CAT852237 CJU852236:CKP852237 CTQ852236:CUL852237 DDM852236:DEH852237 DNI852236:DOD852237 DXE852236:DXZ852237 EHA852236:EHV852237 EQW852236:ERR852237 FAS852236:FBN852237 FKO852236:FLJ852237 FUK852236:FVF852237 GEG852236:GFB852237 GOC852236:GOX852237 GXY852236:GYT852237 HHU852236:HIP852237 HRQ852236:HSL852237 IBM852236:ICH852237 ILI852236:IMD852237 IVE852236:IVZ852237 JFA852236:JFV852237 JOW852236:JPR852237 JYS852236:JZN852237 KIO852236:KJJ852237 KSK852236:KTF852237 LCG852236:LDB852237 LMC852236:LMX852237 LVY852236:LWT852237 MFU852236:MGP852237 MPQ852236:MQL852237 MZM852236:NAH852237 NJI852236:NKD852237 NTE852236:NTZ852237 ODA852236:ODV852237 OMW852236:ONR852237 OWS852236:OXN852237 PGO852236:PHJ852237 PQK852236:PRF852237 QAG852236:QBB852237 QKC852236:QKX852237 QTY852236:QUT852237 RDU852236:REP852237 RNQ852236:ROL852237 RXM852236:RYH852237 SHI852236:SID852237 SRE852236:SRZ852237 TBA852236:TBV852237 TKW852236:TLR852237 TUS852236:TVN852237 UEO852236:UFJ852237 UOK852236:UPF852237 UYG852236:UZB852237 VIC852236:VIX852237 VRY852236:VST852237 WBU852236:WCP852237 WLQ852236:WML852237 WVM852236:WWH852237 E917772:Z917773 JA917772:JV917773 SW917772:TR917773 ACS917772:ADN917773 AMO917772:ANJ917773 AWK917772:AXF917773 BGG917772:BHB917773 BQC917772:BQX917773 BZY917772:CAT917773 CJU917772:CKP917773 CTQ917772:CUL917773 DDM917772:DEH917773 DNI917772:DOD917773 DXE917772:DXZ917773 EHA917772:EHV917773 EQW917772:ERR917773 FAS917772:FBN917773 FKO917772:FLJ917773 FUK917772:FVF917773 GEG917772:GFB917773 GOC917772:GOX917773 GXY917772:GYT917773 HHU917772:HIP917773 HRQ917772:HSL917773 IBM917772:ICH917773 ILI917772:IMD917773 IVE917772:IVZ917773 JFA917772:JFV917773 JOW917772:JPR917773 JYS917772:JZN917773 KIO917772:KJJ917773 KSK917772:KTF917773 LCG917772:LDB917773 LMC917772:LMX917773 LVY917772:LWT917773 MFU917772:MGP917773 MPQ917772:MQL917773 MZM917772:NAH917773 NJI917772:NKD917773 NTE917772:NTZ917773 ODA917772:ODV917773 OMW917772:ONR917773 OWS917772:OXN917773 PGO917772:PHJ917773 PQK917772:PRF917773 QAG917772:QBB917773 QKC917772:QKX917773 QTY917772:QUT917773 RDU917772:REP917773 RNQ917772:ROL917773 RXM917772:RYH917773 SHI917772:SID917773 SRE917772:SRZ917773 TBA917772:TBV917773 TKW917772:TLR917773 TUS917772:TVN917773 UEO917772:UFJ917773 UOK917772:UPF917773 UYG917772:UZB917773 VIC917772:VIX917773 VRY917772:VST917773 WBU917772:WCP917773 WLQ917772:WML917773 WVM917772:WWH917773 E983308:Z983309 JA983308:JV983309 SW983308:TR983309 ACS983308:ADN983309 AMO983308:ANJ983309 AWK983308:AXF983309 BGG983308:BHB983309 BQC983308:BQX983309 BZY983308:CAT983309 CJU983308:CKP983309 CTQ983308:CUL983309 DDM983308:DEH983309 DNI983308:DOD983309 DXE983308:DXZ983309 EHA983308:EHV983309 EQW983308:ERR983309 FAS983308:FBN983309 FKO983308:FLJ983309 FUK983308:FVF983309 GEG983308:GFB983309 GOC983308:GOX983309 GXY983308:GYT983309 HHU983308:HIP983309 HRQ983308:HSL983309 IBM983308:ICH983309 ILI983308:IMD983309 IVE983308:IVZ983309 JFA983308:JFV983309 JOW983308:JPR983309 JYS983308:JZN983309 KIO983308:KJJ983309 KSK983308:KTF983309 LCG983308:LDB983309 LMC983308:LMX983309 LVY983308:LWT983309 MFU983308:MGP983309 MPQ983308:MQL983309 MZM983308:NAH983309 NJI983308:NKD983309 NTE983308:NTZ983309 ODA983308:ODV983309 OMW983308:ONR983309 OWS983308:OXN983309 PGO983308:PHJ983309 PQK983308:PRF983309 QAG983308:QBB983309 QKC983308:QKX983309 QTY983308:QUT983309 RDU983308:REP983309 RNQ983308:ROL983309 RXM983308:RYH983309 SHI983308:SID983309 SRE983308:SRZ983309 TBA983308:TBV983309 TKW983308:TLR983309 TUS983308:TVN983309 UEO983308:UFJ983309 UOK983308:UPF983309 UYG983308:UZB983309 VIC983308:VIX983309 VRY983308:VST983309 WBU983308:WCP983309 WLQ983308:WML983309 WVM983308:WWH983309 E192:Z193 JA192:JV193 SW192:TR193 ACS192:ADN193 AMO192:ANJ193 AWK192:AXF193 BGG192:BHB193 BQC192:BQX193 BZY192:CAT193 CJU192:CKP193 CTQ192:CUL193 DDM192:DEH193 DNI192:DOD193 DXE192:DXZ193 EHA192:EHV193 EQW192:ERR193 FAS192:FBN193 FKO192:FLJ193 FUK192:FVF193 GEG192:GFB193 GOC192:GOX193 GXY192:GYT193 HHU192:HIP193 HRQ192:HSL193 IBM192:ICH193 ILI192:IMD193 IVE192:IVZ193 JFA192:JFV193 JOW192:JPR193 JYS192:JZN193 KIO192:KJJ193 KSK192:KTF193 LCG192:LDB193 LMC192:LMX193 LVY192:LWT193 MFU192:MGP193 MPQ192:MQL193 MZM192:NAH193 NJI192:NKD193 NTE192:NTZ193 ODA192:ODV193 OMW192:ONR193 OWS192:OXN193 PGO192:PHJ193 PQK192:PRF193 QAG192:QBB193 QKC192:QKX193 QTY192:QUT193 RDU192:REP193 RNQ192:ROL193 RXM192:RYH193 SHI192:SID193 SRE192:SRZ193 TBA192:TBV193 TKW192:TLR193 TUS192:TVN193 UEO192:UFJ193 UOK192:UPF193 UYG192:UZB193 VIC192:VIX193 VRY192:VST193 WBU192:WCP193 WLQ192:WML193 WVM192:WWH193 E65801:Z65802 JA65801:JV65802 SW65801:TR65802 ACS65801:ADN65802 AMO65801:ANJ65802 AWK65801:AXF65802 BGG65801:BHB65802 BQC65801:BQX65802 BZY65801:CAT65802 CJU65801:CKP65802 CTQ65801:CUL65802 DDM65801:DEH65802 DNI65801:DOD65802 DXE65801:DXZ65802 EHA65801:EHV65802 EQW65801:ERR65802 FAS65801:FBN65802 FKO65801:FLJ65802 FUK65801:FVF65802 GEG65801:GFB65802 GOC65801:GOX65802 GXY65801:GYT65802 HHU65801:HIP65802 HRQ65801:HSL65802 IBM65801:ICH65802 ILI65801:IMD65802 IVE65801:IVZ65802 JFA65801:JFV65802 JOW65801:JPR65802 JYS65801:JZN65802 KIO65801:KJJ65802 KSK65801:KTF65802 LCG65801:LDB65802 LMC65801:LMX65802 LVY65801:LWT65802 MFU65801:MGP65802 MPQ65801:MQL65802 MZM65801:NAH65802 NJI65801:NKD65802 NTE65801:NTZ65802 ODA65801:ODV65802 OMW65801:ONR65802 OWS65801:OXN65802 PGO65801:PHJ65802 PQK65801:PRF65802 QAG65801:QBB65802 QKC65801:QKX65802 QTY65801:QUT65802 RDU65801:REP65802 RNQ65801:ROL65802 RXM65801:RYH65802 SHI65801:SID65802 SRE65801:SRZ65802 TBA65801:TBV65802 TKW65801:TLR65802 TUS65801:TVN65802 UEO65801:UFJ65802 UOK65801:UPF65802 UYG65801:UZB65802 VIC65801:VIX65802 VRY65801:VST65802 WBU65801:WCP65802 WLQ65801:WML65802 WVM65801:WWH65802 E131337:Z131338 JA131337:JV131338 SW131337:TR131338 ACS131337:ADN131338 AMO131337:ANJ131338 AWK131337:AXF131338 BGG131337:BHB131338 BQC131337:BQX131338 BZY131337:CAT131338 CJU131337:CKP131338 CTQ131337:CUL131338 DDM131337:DEH131338 DNI131337:DOD131338 DXE131337:DXZ131338 EHA131337:EHV131338 EQW131337:ERR131338 FAS131337:FBN131338 FKO131337:FLJ131338 FUK131337:FVF131338 GEG131337:GFB131338 GOC131337:GOX131338 GXY131337:GYT131338 HHU131337:HIP131338 HRQ131337:HSL131338 IBM131337:ICH131338 ILI131337:IMD131338 IVE131337:IVZ131338 JFA131337:JFV131338 JOW131337:JPR131338 JYS131337:JZN131338 KIO131337:KJJ131338 KSK131337:KTF131338 LCG131337:LDB131338 LMC131337:LMX131338 LVY131337:LWT131338 MFU131337:MGP131338 MPQ131337:MQL131338 MZM131337:NAH131338 NJI131337:NKD131338 NTE131337:NTZ131338 ODA131337:ODV131338 OMW131337:ONR131338 OWS131337:OXN131338 PGO131337:PHJ131338 PQK131337:PRF131338 QAG131337:QBB131338 QKC131337:QKX131338 QTY131337:QUT131338 RDU131337:REP131338 RNQ131337:ROL131338 RXM131337:RYH131338 SHI131337:SID131338 SRE131337:SRZ131338 TBA131337:TBV131338 TKW131337:TLR131338 TUS131337:TVN131338 UEO131337:UFJ131338 UOK131337:UPF131338 UYG131337:UZB131338 VIC131337:VIX131338 VRY131337:VST131338 WBU131337:WCP131338 WLQ131337:WML131338 WVM131337:WWH131338 E196873:Z196874 JA196873:JV196874 SW196873:TR196874 ACS196873:ADN196874 AMO196873:ANJ196874 AWK196873:AXF196874 BGG196873:BHB196874 BQC196873:BQX196874 BZY196873:CAT196874 CJU196873:CKP196874 CTQ196873:CUL196874 DDM196873:DEH196874 DNI196873:DOD196874 DXE196873:DXZ196874 EHA196873:EHV196874 EQW196873:ERR196874 FAS196873:FBN196874 FKO196873:FLJ196874 FUK196873:FVF196874 GEG196873:GFB196874 GOC196873:GOX196874 GXY196873:GYT196874 HHU196873:HIP196874 HRQ196873:HSL196874 IBM196873:ICH196874 ILI196873:IMD196874 IVE196873:IVZ196874 JFA196873:JFV196874 JOW196873:JPR196874 JYS196873:JZN196874 KIO196873:KJJ196874 KSK196873:KTF196874 LCG196873:LDB196874 LMC196873:LMX196874 LVY196873:LWT196874 MFU196873:MGP196874 MPQ196873:MQL196874 MZM196873:NAH196874 NJI196873:NKD196874 NTE196873:NTZ196874 ODA196873:ODV196874 OMW196873:ONR196874 OWS196873:OXN196874 PGO196873:PHJ196874 PQK196873:PRF196874 QAG196873:QBB196874 QKC196873:QKX196874 QTY196873:QUT196874 RDU196873:REP196874 RNQ196873:ROL196874 RXM196873:RYH196874 SHI196873:SID196874 SRE196873:SRZ196874 TBA196873:TBV196874 TKW196873:TLR196874 TUS196873:TVN196874 UEO196873:UFJ196874 UOK196873:UPF196874 UYG196873:UZB196874 VIC196873:VIX196874 VRY196873:VST196874 WBU196873:WCP196874 WLQ196873:WML196874 WVM196873:WWH196874 E262409:Z262410 JA262409:JV262410 SW262409:TR262410 ACS262409:ADN262410 AMO262409:ANJ262410 AWK262409:AXF262410 BGG262409:BHB262410 BQC262409:BQX262410 BZY262409:CAT262410 CJU262409:CKP262410 CTQ262409:CUL262410 DDM262409:DEH262410 DNI262409:DOD262410 DXE262409:DXZ262410 EHA262409:EHV262410 EQW262409:ERR262410 FAS262409:FBN262410 FKO262409:FLJ262410 FUK262409:FVF262410 GEG262409:GFB262410 GOC262409:GOX262410 GXY262409:GYT262410 HHU262409:HIP262410 HRQ262409:HSL262410 IBM262409:ICH262410 ILI262409:IMD262410 IVE262409:IVZ262410 JFA262409:JFV262410 JOW262409:JPR262410 JYS262409:JZN262410 KIO262409:KJJ262410 KSK262409:KTF262410 LCG262409:LDB262410 LMC262409:LMX262410 LVY262409:LWT262410 MFU262409:MGP262410 MPQ262409:MQL262410 MZM262409:NAH262410 NJI262409:NKD262410 NTE262409:NTZ262410 ODA262409:ODV262410 OMW262409:ONR262410 OWS262409:OXN262410 PGO262409:PHJ262410 PQK262409:PRF262410 QAG262409:QBB262410 QKC262409:QKX262410 QTY262409:QUT262410 RDU262409:REP262410 RNQ262409:ROL262410 RXM262409:RYH262410 SHI262409:SID262410 SRE262409:SRZ262410 TBA262409:TBV262410 TKW262409:TLR262410 TUS262409:TVN262410 UEO262409:UFJ262410 UOK262409:UPF262410 UYG262409:UZB262410 VIC262409:VIX262410 VRY262409:VST262410 WBU262409:WCP262410 WLQ262409:WML262410 WVM262409:WWH262410 E327945:Z327946 JA327945:JV327946 SW327945:TR327946 ACS327945:ADN327946 AMO327945:ANJ327946 AWK327945:AXF327946 BGG327945:BHB327946 BQC327945:BQX327946 BZY327945:CAT327946 CJU327945:CKP327946 CTQ327945:CUL327946 DDM327945:DEH327946 DNI327945:DOD327946 DXE327945:DXZ327946 EHA327945:EHV327946 EQW327945:ERR327946 FAS327945:FBN327946 FKO327945:FLJ327946 FUK327945:FVF327946 GEG327945:GFB327946 GOC327945:GOX327946 GXY327945:GYT327946 HHU327945:HIP327946 HRQ327945:HSL327946 IBM327945:ICH327946 ILI327945:IMD327946 IVE327945:IVZ327946 JFA327945:JFV327946 JOW327945:JPR327946 JYS327945:JZN327946 KIO327945:KJJ327946 KSK327945:KTF327946 LCG327945:LDB327946 LMC327945:LMX327946 LVY327945:LWT327946 MFU327945:MGP327946 MPQ327945:MQL327946 MZM327945:NAH327946 NJI327945:NKD327946 NTE327945:NTZ327946 ODA327945:ODV327946 OMW327945:ONR327946 OWS327945:OXN327946 PGO327945:PHJ327946 PQK327945:PRF327946 QAG327945:QBB327946 QKC327945:QKX327946 QTY327945:QUT327946 RDU327945:REP327946 RNQ327945:ROL327946 RXM327945:RYH327946 SHI327945:SID327946 SRE327945:SRZ327946 TBA327945:TBV327946 TKW327945:TLR327946 TUS327945:TVN327946 UEO327945:UFJ327946 UOK327945:UPF327946 UYG327945:UZB327946 VIC327945:VIX327946 VRY327945:VST327946 WBU327945:WCP327946 WLQ327945:WML327946 WVM327945:WWH327946 E393481:Z393482 JA393481:JV393482 SW393481:TR393482 ACS393481:ADN393482 AMO393481:ANJ393482 AWK393481:AXF393482 BGG393481:BHB393482 BQC393481:BQX393482 BZY393481:CAT393482 CJU393481:CKP393482 CTQ393481:CUL393482 DDM393481:DEH393482 DNI393481:DOD393482 DXE393481:DXZ393482 EHA393481:EHV393482 EQW393481:ERR393482 FAS393481:FBN393482 FKO393481:FLJ393482 FUK393481:FVF393482 GEG393481:GFB393482 GOC393481:GOX393482 GXY393481:GYT393482 HHU393481:HIP393482 HRQ393481:HSL393482 IBM393481:ICH393482 ILI393481:IMD393482 IVE393481:IVZ393482 JFA393481:JFV393482 JOW393481:JPR393482 JYS393481:JZN393482 KIO393481:KJJ393482 KSK393481:KTF393482 LCG393481:LDB393482 LMC393481:LMX393482 LVY393481:LWT393482 MFU393481:MGP393482 MPQ393481:MQL393482 MZM393481:NAH393482 NJI393481:NKD393482 NTE393481:NTZ393482 ODA393481:ODV393482 OMW393481:ONR393482 OWS393481:OXN393482 PGO393481:PHJ393482 PQK393481:PRF393482 QAG393481:QBB393482 QKC393481:QKX393482 QTY393481:QUT393482 RDU393481:REP393482 RNQ393481:ROL393482 RXM393481:RYH393482 SHI393481:SID393482 SRE393481:SRZ393482 TBA393481:TBV393482 TKW393481:TLR393482 TUS393481:TVN393482 UEO393481:UFJ393482 UOK393481:UPF393482 UYG393481:UZB393482 VIC393481:VIX393482 VRY393481:VST393482 WBU393481:WCP393482 WLQ393481:WML393482 WVM393481:WWH393482 E459017:Z459018 JA459017:JV459018 SW459017:TR459018 ACS459017:ADN459018 AMO459017:ANJ459018 AWK459017:AXF459018 BGG459017:BHB459018 BQC459017:BQX459018 BZY459017:CAT459018 CJU459017:CKP459018 CTQ459017:CUL459018 DDM459017:DEH459018 DNI459017:DOD459018 DXE459017:DXZ459018 EHA459017:EHV459018 EQW459017:ERR459018 FAS459017:FBN459018 FKO459017:FLJ459018 FUK459017:FVF459018 GEG459017:GFB459018 GOC459017:GOX459018 GXY459017:GYT459018 HHU459017:HIP459018 HRQ459017:HSL459018 IBM459017:ICH459018 ILI459017:IMD459018 IVE459017:IVZ459018 JFA459017:JFV459018 JOW459017:JPR459018 JYS459017:JZN459018 KIO459017:KJJ459018 KSK459017:KTF459018 LCG459017:LDB459018 LMC459017:LMX459018 LVY459017:LWT459018 MFU459017:MGP459018 MPQ459017:MQL459018 MZM459017:NAH459018 NJI459017:NKD459018 NTE459017:NTZ459018 ODA459017:ODV459018 OMW459017:ONR459018 OWS459017:OXN459018 PGO459017:PHJ459018 PQK459017:PRF459018 QAG459017:QBB459018 QKC459017:QKX459018 QTY459017:QUT459018 RDU459017:REP459018 RNQ459017:ROL459018 RXM459017:RYH459018 SHI459017:SID459018 SRE459017:SRZ459018 TBA459017:TBV459018 TKW459017:TLR459018 TUS459017:TVN459018 UEO459017:UFJ459018 UOK459017:UPF459018 UYG459017:UZB459018 VIC459017:VIX459018 VRY459017:VST459018 WBU459017:WCP459018 WLQ459017:WML459018 WVM459017:WWH459018 E524553:Z524554 JA524553:JV524554 SW524553:TR524554 ACS524553:ADN524554 AMO524553:ANJ524554 AWK524553:AXF524554 BGG524553:BHB524554 BQC524553:BQX524554 BZY524553:CAT524554 CJU524553:CKP524554 CTQ524553:CUL524554 DDM524553:DEH524554 DNI524553:DOD524554 DXE524553:DXZ524554 EHA524553:EHV524554 EQW524553:ERR524554 FAS524553:FBN524554 FKO524553:FLJ524554 FUK524553:FVF524554 GEG524553:GFB524554 GOC524553:GOX524554 GXY524553:GYT524554 HHU524553:HIP524554 HRQ524553:HSL524554 IBM524553:ICH524554 ILI524553:IMD524554 IVE524553:IVZ524554 JFA524553:JFV524554 JOW524553:JPR524554 JYS524553:JZN524554 KIO524553:KJJ524554 KSK524553:KTF524554 LCG524553:LDB524554 LMC524553:LMX524554 LVY524553:LWT524554 MFU524553:MGP524554 MPQ524553:MQL524554 MZM524553:NAH524554 NJI524553:NKD524554 NTE524553:NTZ524554 ODA524553:ODV524554 OMW524553:ONR524554 OWS524553:OXN524554 PGO524553:PHJ524554 PQK524553:PRF524554 QAG524553:QBB524554 QKC524553:QKX524554 QTY524553:QUT524554 RDU524553:REP524554 RNQ524553:ROL524554 RXM524553:RYH524554 SHI524553:SID524554 SRE524553:SRZ524554 TBA524553:TBV524554 TKW524553:TLR524554 TUS524553:TVN524554 UEO524553:UFJ524554 UOK524553:UPF524554 UYG524553:UZB524554 VIC524553:VIX524554 VRY524553:VST524554 WBU524553:WCP524554 WLQ524553:WML524554 WVM524553:WWH524554 E590089:Z590090 JA590089:JV590090 SW590089:TR590090 ACS590089:ADN590090 AMO590089:ANJ590090 AWK590089:AXF590090 BGG590089:BHB590090 BQC590089:BQX590090 BZY590089:CAT590090 CJU590089:CKP590090 CTQ590089:CUL590090 DDM590089:DEH590090 DNI590089:DOD590090 DXE590089:DXZ590090 EHA590089:EHV590090 EQW590089:ERR590090 FAS590089:FBN590090 FKO590089:FLJ590090 FUK590089:FVF590090 GEG590089:GFB590090 GOC590089:GOX590090 GXY590089:GYT590090 HHU590089:HIP590090 HRQ590089:HSL590090 IBM590089:ICH590090 ILI590089:IMD590090 IVE590089:IVZ590090 JFA590089:JFV590090 JOW590089:JPR590090 JYS590089:JZN590090 KIO590089:KJJ590090 KSK590089:KTF590090 LCG590089:LDB590090 LMC590089:LMX590090 LVY590089:LWT590090 MFU590089:MGP590090 MPQ590089:MQL590090 MZM590089:NAH590090 NJI590089:NKD590090 NTE590089:NTZ590090 ODA590089:ODV590090 OMW590089:ONR590090 OWS590089:OXN590090 PGO590089:PHJ590090 PQK590089:PRF590090 QAG590089:QBB590090 QKC590089:QKX590090 QTY590089:QUT590090 RDU590089:REP590090 RNQ590089:ROL590090 RXM590089:RYH590090 SHI590089:SID590090 SRE590089:SRZ590090 TBA590089:TBV590090 TKW590089:TLR590090 TUS590089:TVN590090 UEO590089:UFJ590090 UOK590089:UPF590090 UYG590089:UZB590090 VIC590089:VIX590090 VRY590089:VST590090 WBU590089:WCP590090 WLQ590089:WML590090 WVM590089:WWH590090 E655625:Z655626 JA655625:JV655626 SW655625:TR655626 ACS655625:ADN655626 AMO655625:ANJ655626 AWK655625:AXF655626 BGG655625:BHB655626 BQC655625:BQX655626 BZY655625:CAT655626 CJU655625:CKP655626 CTQ655625:CUL655626 DDM655625:DEH655626 DNI655625:DOD655626 DXE655625:DXZ655626 EHA655625:EHV655626 EQW655625:ERR655626 FAS655625:FBN655626 FKO655625:FLJ655626 FUK655625:FVF655626 GEG655625:GFB655626 GOC655625:GOX655626 GXY655625:GYT655626 HHU655625:HIP655626 HRQ655625:HSL655626 IBM655625:ICH655626 ILI655625:IMD655626 IVE655625:IVZ655626 JFA655625:JFV655626 JOW655625:JPR655626 JYS655625:JZN655626 KIO655625:KJJ655626 KSK655625:KTF655626 LCG655625:LDB655626 LMC655625:LMX655626 LVY655625:LWT655626 MFU655625:MGP655626 MPQ655625:MQL655626 MZM655625:NAH655626 NJI655625:NKD655626 NTE655625:NTZ655626 ODA655625:ODV655626 OMW655625:ONR655626 OWS655625:OXN655626 PGO655625:PHJ655626 PQK655625:PRF655626 QAG655625:QBB655626 QKC655625:QKX655626 QTY655625:QUT655626 RDU655625:REP655626 RNQ655625:ROL655626 RXM655625:RYH655626 SHI655625:SID655626 SRE655625:SRZ655626 TBA655625:TBV655626 TKW655625:TLR655626 TUS655625:TVN655626 UEO655625:UFJ655626 UOK655625:UPF655626 UYG655625:UZB655626 VIC655625:VIX655626 VRY655625:VST655626 WBU655625:WCP655626 WLQ655625:WML655626 WVM655625:WWH655626 E721161:Z721162 JA721161:JV721162 SW721161:TR721162 ACS721161:ADN721162 AMO721161:ANJ721162 AWK721161:AXF721162 BGG721161:BHB721162 BQC721161:BQX721162 BZY721161:CAT721162 CJU721161:CKP721162 CTQ721161:CUL721162 DDM721161:DEH721162 DNI721161:DOD721162 DXE721161:DXZ721162 EHA721161:EHV721162 EQW721161:ERR721162 FAS721161:FBN721162 FKO721161:FLJ721162 FUK721161:FVF721162 GEG721161:GFB721162 GOC721161:GOX721162 GXY721161:GYT721162 HHU721161:HIP721162 HRQ721161:HSL721162 IBM721161:ICH721162 ILI721161:IMD721162 IVE721161:IVZ721162 JFA721161:JFV721162 JOW721161:JPR721162 JYS721161:JZN721162 KIO721161:KJJ721162 KSK721161:KTF721162 LCG721161:LDB721162 LMC721161:LMX721162 LVY721161:LWT721162 MFU721161:MGP721162 MPQ721161:MQL721162 MZM721161:NAH721162 NJI721161:NKD721162 NTE721161:NTZ721162 ODA721161:ODV721162 OMW721161:ONR721162 OWS721161:OXN721162 PGO721161:PHJ721162 PQK721161:PRF721162 QAG721161:QBB721162 QKC721161:QKX721162 QTY721161:QUT721162 RDU721161:REP721162 RNQ721161:ROL721162 RXM721161:RYH721162 SHI721161:SID721162 SRE721161:SRZ721162 TBA721161:TBV721162 TKW721161:TLR721162 TUS721161:TVN721162 UEO721161:UFJ721162 UOK721161:UPF721162 UYG721161:UZB721162 VIC721161:VIX721162 VRY721161:VST721162 WBU721161:WCP721162 WLQ721161:WML721162 WVM721161:WWH721162 E786697:Z786698 JA786697:JV786698 SW786697:TR786698 ACS786697:ADN786698 AMO786697:ANJ786698 AWK786697:AXF786698 BGG786697:BHB786698 BQC786697:BQX786698 BZY786697:CAT786698 CJU786697:CKP786698 CTQ786697:CUL786698 DDM786697:DEH786698 DNI786697:DOD786698 DXE786697:DXZ786698 EHA786697:EHV786698 EQW786697:ERR786698 FAS786697:FBN786698 FKO786697:FLJ786698 FUK786697:FVF786698 GEG786697:GFB786698 GOC786697:GOX786698 GXY786697:GYT786698 HHU786697:HIP786698 HRQ786697:HSL786698 IBM786697:ICH786698 ILI786697:IMD786698 IVE786697:IVZ786698 JFA786697:JFV786698 JOW786697:JPR786698 JYS786697:JZN786698 KIO786697:KJJ786698 KSK786697:KTF786698 LCG786697:LDB786698 LMC786697:LMX786698 LVY786697:LWT786698 MFU786697:MGP786698 MPQ786697:MQL786698 MZM786697:NAH786698 NJI786697:NKD786698 NTE786697:NTZ786698 ODA786697:ODV786698 OMW786697:ONR786698 OWS786697:OXN786698 PGO786697:PHJ786698 PQK786697:PRF786698 QAG786697:QBB786698 QKC786697:QKX786698 QTY786697:QUT786698 RDU786697:REP786698 RNQ786697:ROL786698 RXM786697:RYH786698 SHI786697:SID786698 SRE786697:SRZ786698 TBA786697:TBV786698 TKW786697:TLR786698 TUS786697:TVN786698 UEO786697:UFJ786698 UOK786697:UPF786698 UYG786697:UZB786698 VIC786697:VIX786698 VRY786697:VST786698 WBU786697:WCP786698 WLQ786697:WML786698 WVM786697:WWH786698 E852233:Z852234 JA852233:JV852234 SW852233:TR852234 ACS852233:ADN852234 AMO852233:ANJ852234 AWK852233:AXF852234 BGG852233:BHB852234 BQC852233:BQX852234 BZY852233:CAT852234 CJU852233:CKP852234 CTQ852233:CUL852234 DDM852233:DEH852234 DNI852233:DOD852234 DXE852233:DXZ852234 EHA852233:EHV852234 EQW852233:ERR852234 FAS852233:FBN852234 FKO852233:FLJ852234 FUK852233:FVF852234 GEG852233:GFB852234 GOC852233:GOX852234 GXY852233:GYT852234 HHU852233:HIP852234 HRQ852233:HSL852234 IBM852233:ICH852234 ILI852233:IMD852234 IVE852233:IVZ852234 JFA852233:JFV852234 JOW852233:JPR852234 JYS852233:JZN852234 KIO852233:KJJ852234 KSK852233:KTF852234 LCG852233:LDB852234 LMC852233:LMX852234 LVY852233:LWT852234 MFU852233:MGP852234 MPQ852233:MQL852234 MZM852233:NAH852234 NJI852233:NKD852234 NTE852233:NTZ852234 ODA852233:ODV852234 OMW852233:ONR852234 OWS852233:OXN852234 PGO852233:PHJ852234 PQK852233:PRF852234 QAG852233:QBB852234 QKC852233:QKX852234 QTY852233:QUT852234 RDU852233:REP852234 RNQ852233:ROL852234 RXM852233:RYH852234 SHI852233:SID852234 SRE852233:SRZ852234 TBA852233:TBV852234 TKW852233:TLR852234 TUS852233:TVN852234 UEO852233:UFJ852234 UOK852233:UPF852234 UYG852233:UZB852234 VIC852233:VIX852234 VRY852233:VST852234 WBU852233:WCP852234 WLQ852233:WML852234 WVM852233:WWH852234 E917769:Z917770 JA917769:JV917770 SW917769:TR917770 ACS917769:ADN917770 AMO917769:ANJ917770 AWK917769:AXF917770 BGG917769:BHB917770 BQC917769:BQX917770 BZY917769:CAT917770 CJU917769:CKP917770 CTQ917769:CUL917770 DDM917769:DEH917770 DNI917769:DOD917770 DXE917769:DXZ917770 EHA917769:EHV917770 EQW917769:ERR917770 FAS917769:FBN917770 FKO917769:FLJ917770 FUK917769:FVF917770 GEG917769:GFB917770 GOC917769:GOX917770 GXY917769:GYT917770 HHU917769:HIP917770 HRQ917769:HSL917770 IBM917769:ICH917770 ILI917769:IMD917770 IVE917769:IVZ917770 JFA917769:JFV917770 JOW917769:JPR917770 JYS917769:JZN917770 KIO917769:KJJ917770 KSK917769:KTF917770 LCG917769:LDB917770 LMC917769:LMX917770 LVY917769:LWT917770 MFU917769:MGP917770 MPQ917769:MQL917770 MZM917769:NAH917770 NJI917769:NKD917770 NTE917769:NTZ917770 ODA917769:ODV917770 OMW917769:ONR917770 OWS917769:OXN917770 PGO917769:PHJ917770 PQK917769:PRF917770 QAG917769:QBB917770 QKC917769:QKX917770 QTY917769:QUT917770 RDU917769:REP917770 RNQ917769:ROL917770 RXM917769:RYH917770 SHI917769:SID917770 SRE917769:SRZ917770 TBA917769:TBV917770 TKW917769:TLR917770 TUS917769:TVN917770 UEO917769:UFJ917770 UOK917769:UPF917770 UYG917769:UZB917770 VIC917769:VIX917770 VRY917769:VST917770 WBU917769:WCP917770 WLQ917769:WML917770 WVM917769:WWH917770 E983305:Z983306 JA983305:JV983306 SW983305:TR983306 ACS983305:ADN983306 AMO983305:ANJ983306 AWK983305:AXF983306 BGG983305:BHB983306 BQC983305:BQX983306 BZY983305:CAT983306 CJU983305:CKP983306 CTQ983305:CUL983306 DDM983305:DEH983306 DNI983305:DOD983306 DXE983305:DXZ983306 EHA983305:EHV983306 EQW983305:ERR983306 FAS983305:FBN983306 FKO983305:FLJ983306 FUK983305:FVF983306 GEG983305:GFB983306 GOC983305:GOX983306 GXY983305:GYT983306 HHU983305:HIP983306 HRQ983305:HSL983306 IBM983305:ICH983306 ILI983305:IMD983306 IVE983305:IVZ983306 JFA983305:JFV983306 JOW983305:JPR983306 JYS983305:JZN983306 KIO983305:KJJ983306 KSK983305:KTF983306 LCG983305:LDB983306 LMC983305:LMX983306 LVY983305:LWT983306 MFU983305:MGP983306 MPQ983305:MQL983306 MZM983305:NAH983306 NJI983305:NKD983306 NTE983305:NTZ983306 ODA983305:ODV983306 OMW983305:ONR983306 OWS983305:OXN983306 PGO983305:PHJ983306 PQK983305:PRF983306 QAG983305:QBB983306 QKC983305:QKX983306 QTY983305:QUT983306 RDU983305:REP983306 RNQ983305:ROL983306 RXM983305:RYH983306 SHI983305:SID983306 SRE983305:SRZ983306 TBA983305:TBV983306 TKW983305:TLR983306 TUS983305:TVN983306 UEO983305:UFJ983306 UOK983305:UPF983306 UYG983305:UZB983306 VIC983305:VIX983306 VRY983305:VST983306 WBU983305:WCP983306 WLQ983305:WML983306 WVM983305:WWH983306 E238:Z239 JA238:JV239 SW238:TR239 ACS238:ADN239 AMO238:ANJ239 AWK238:AXF239 BGG238:BHB239 BQC238:BQX239 BZY238:CAT239 CJU238:CKP239 CTQ238:CUL239 DDM238:DEH239 DNI238:DOD239 DXE238:DXZ239 EHA238:EHV239 EQW238:ERR239 FAS238:FBN239 FKO238:FLJ239 FUK238:FVF239 GEG238:GFB239 GOC238:GOX239 GXY238:GYT239 HHU238:HIP239 HRQ238:HSL239 IBM238:ICH239 ILI238:IMD239 IVE238:IVZ239 JFA238:JFV239 JOW238:JPR239 JYS238:JZN239 KIO238:KJJ239 KSK238:KTF239 LCG238:LDB239 LMC238:LMX239 LVY238:LWT239 MFU238:MGP239 MPQ238:MQL239 MZM238:NAH239 NJI238:NKD239 NTE238:NTZ239 ODA238:ODV239 OMW238:ONR239 OWS238:OXN239 PGO238:PHJ239 PQK238:PRF239 QAG238:QBB239 QKC238:QKX239 QTY238:QUT239 RDU238:REP239 RNQ238:ROL239 RXM238:RYH239 SHI238:SID239 SRE238:SRZ239 TBA238:TBV239 TKW238:TLR239 TUS238:TVN239 UEO238:UFJ239 UOK238:UPF239 UYG238:UZB239 VIC238:VIX239 VRY238:VST239 WBU238:WCP239 WLQ238:WML239 WVM238:WWH239 E241:Z242 JA241:JV242 SW241:TR242 ACS241:ADN242 AMO241:ANJ242 AWK241:AXF242 BGG241:BHB242 BQC241:BQX242 BZY241:CAT242 CJU241:CKP242 CTQ241:CUL242 DDM241:DEH242 DNI241:DOD242 DXE241:DXZ242 EHA241:EHV242 EQW241:ERR242 FAS241:FBN242 FKO241:FLJ242 FUK241:FVF242 GEG241:GFB242 GOC241:GOX242 GXY241:GYT242 HHU241:HIP242 HRQ241:HSL242 IBM241:ICH242 ILI241:IMD242 IVE241:IVZ242 JFA241:JFV242 JOW241:JPR242 JYS241:JZN242 KIO241:KJJ242 KSK241:KTF242 LCG241:LDB242 LMC241:LMX242 LVY241:LWT242 MFU241:MGP242 MPQ241:MQL242 MZM241:NAH242 NJI241:NKD242 NTE241:NTZ242 ODA241:ODV242 OMW241:ONR242 OWS241:OXN242 PGO241:PHJ242 PQK241:PRF242 QAG241:QBB242 QKC241:QKX242 QTY241:QUT242 RDU241:REP242 RNQ241:ROL242 RXM241:RYH242 SHI241:SID242 SRE241:SRZ242 TBA241:TBV242 TKW241:TLR242 TUS241:TVN242 UEO241:UFJ242 UOK241:UPF242 UYG241:UZB242 VIC241:VIX242 VRY241:VST242 WBU241:WCP242 WLQ241:WML242 WVM241:WWH242</xm:sqref>
        </x14:dataValidation>
        <x14:dataValidation imeMode="off" allowBlank="1" showInputMessage="1" showErrorMessage="1" xr:uid="{00000000-0002-0000-0400-000001000000}">
          <xm:sqref>E445:H445 JA445:JD445 SW445:SZ445 ACS445:ACV445 AMO445:AMR445 AWK445:AWN445 BGG445:BGJ445 BQC445:BQF445 BZY445:CAB445 CJU445:CJX445 CTQ445:CTT445 DDM445:DDP445 DNI445:DNL445 DXE445:DXH445 EHA445:EHD445 EQW445:EQZ445 FAS445:FAV445 FKO445:FKR445 FUK445:FUN445 GEG445:GEJ445 GOC445:GOF445 GXY445:GYB445 HHU445:HHX445 HRQ445:HRT445 IBM445:IBP445 ILI445:ILL445 IVE445:IVH445 JFA445:JFD445 JOW445:JOZ445 JYS445:JYV445 KIO445:KIR445 KSK445:KSN445 LCG445:LCJ445 LMC445:LMF445 LVY445:LWB445 MFU445:MFX445 MPQ445:MPT445 MZM445:MZP445 NJI445:NJL445 NTE445:NTH445 ODA445:ODD445 OMW445:OMZ445 OWS445:OWV445 PGO445:PGR445 PQK445:PQN445 QAG445:QAJ445 QKC445:QKF445 QTY445:QUB445 RDU445:RDX445 RNQ445:RNT445 RXM445:RXP445 SHI445:SHL445 SRE445:SRH445 TBA445:TBD445 TKW445:TKZ445 TUS445:TUV445 UEO445:UER445 UOK445:UON445 UYG445:UYJ445 VIC445:VIF445 VRY445:VSB445 WBU445:WBX445 WLQ445:WLT445 WVM445:WVP445 E66004:H66004 JA66004:JD66004 SW66004:SZ66004 ACS66004:ACV66004 AMO66004:AMR66004 AWK66004:AWN66004 BGG66004:BGJ66004 BQC66004:BQF66004 BZY66004:CAB66004 CJU66004:CJX66004 CTQ66004:CTT66004 DDM66004:DDP66004 DNI66004:DNL66004 DXE66004:DXH66004 EHA66004:EHD66004 EQW66004:EQZ66004 FAS66004:FAV66004 FKO66004:FKR66004 FUK66004:FUN66004 GEG66004:GEJ66004 GOC66004:GOF66004 GXY66004:GYB66004 HHU66004:HHX66004 HRQ66004:HRT66004 IBM66004:IBP66004 ILI66004:ILL66004 IVE66004:IVH66004 JFA66004:JFD66004 JOW66004:JOZ66004 JYS66004:JYV66004 KIO66004:KIR66004 KSK66004:KSN66004 LCG66004:LCJ66004 LMC66004:LMF66004 LVY66004:LWB66004 MFU66004:MFX66004 MPQ66004:MPT66004 MZM66004:MZP66004 NJI66004:NJL66004 NTE66004:NTH66004 ODA66004:ODD66004 OMW66004:OMZ66004 OWS66004:OWV66004 PGO66004:PGR66004 PQK66004:PQN66004 QAG66004:QAJ66004 QKC66004:QKF66004 QTY66004:QUB66004 RDU66004:RDX66004 RNQ66004:RNT66004 RXM66004:RXP66004 SHI66004:SHL66004 SRE66004:SRH66004 TBA66004:TBD66004 TKW66004:TKZ66004 TUS66004:TUV66004 UEO66004:UER66004 UOK66004:UON66004 UYG66004:UYJ66004 VIC66004:VIF66004 VRY66004:VSB66004 WBU66004:WBX66004 WLQ66004:WLT66004 WVM66004:WVP66004 E131540:H131540 JA131540:JD131540 SW131540:SZ131540 ACS131540:ACV131540 AMO131540:AMR131540 AWK131540:AWN131540 BGG131540:BGJ131540 BQC131540:BQF131540 BZY131540:CAB131540 CJU131540:CJX131540 CTQ131540:CTT131540 DDM131540:DDP131540 DNI131540:DNL131540 DXE131540:DXH131540 EHA131540:EHD131540 EQW131540:EQZ131540 FAS131540:FAV131540 FKO131540:FKR131540 FUK131540:FUN131540 GEG131540:GEJ131540 GOC131540:GOF131540 GXY131540:GYB131540 HHU131540:HHX131540 HRQ131540:HRT131540 IBM131540:IBP131540 ILI131540:ILL131540 IVE131540:IVH131540 JFA131540:JFD131540 JOW131540:JOZ131540 JYS131540:JYV131540 KIO131540:KIR131540 KSK131540:KSN131540 LCG131540:LCJ131540 LMC131540:LMF131540 LVY131540:LWB131540 MFU131540:MFX131540 MPQ131540:MPT131540 MZM131540:MZP131540 NJI131540:NJL131540 NTE131540:NTH131540 ODA131540:ODD131540 OMW131540:OMZ131540 OWS131540:OWV131540 PGO131540:PGR131540 PQK131540:PQN131540 QAG131540:QAJ131540 QKC131540:QKF131540 QTY131540:QUB131540 RDU131540:RDX131540 RNQ131540:RNT131540 RXM131540:RXP131540 SHI131540:SHL131540 SRE131540:SRH131540 TBA131540:TBD131540 TKW131540:TKZ131540 TUS131540:TUV131540 UEO131540:UER131540 UOK131540:UON131540 UYG131540:UYJ131540 VIC131540:VIF131540 VRY131540:VSB131540 WBU131540:WBX131540 WLQ131540:WLT131540 WVM131540:WVP131540 E197076:H197076 JA197076:JD197076 SW197076:SZ197076 ACS197076:ACV197076 AMO197076:AMR197076 AWK197076:AWN197076 BGG197076:BGJ197076 BQC197076:BQF197076 BZY197076:CAB197076 CJU197076:CJX197076 CTQ197076:CTT197076 DDM197076:DDP197076 DNI197076:DNL197076 DXE197076:DXH197076 EHA197076:EHD197076 EQW197076:EQZ197076 FAS197076:FAV197076 FKO197076:FKR197076 FUK197076:FUN197076 GEG197076:GEJ197076 GOC197076:GOF197076 GXY197076:GYB197076 HHU197076:HHX197076 HRQ197076:HRT197076 IBM197076:IBP197076 ILI197076:ILL197076 IVE197076:IVH197076 JFA197076:JFD197076 JOW197076:JOZ197076 JYS197076:JYV197076 KIO197076:KIR197076 KSK197076:KSN197076 LCG197076:LCJ197076 LMC197076:LMF197076 LVY197076:LWB197076 MFU197076:MFX197076 MPQ197076:MPT197076 MZM197076:MZP197076 NJI197076:NJL197076 NTE197076:NTH197076 ODA197076:ODD197076 OMW197076:OMZ197076 OWS197076:OWV197076 PGO197076:PGR197076 PQK197076:PQN197076 QAG197076:QAJ197076 QKC197076:QKF197076 QTY197076:QUB197076 RDU197076:RDX197076 RNQ197076:RNT197076 RXM197076:RXP197076 SHI197076:SHL197076 SRE197076:SRH197076 TBA197076:TBD197076 TKW197076:TKZ197076 TUS197076:TUV197076 UEO197076:UER197076 UOK197076:UON197076 UYG197076:UYJ197076 VIC197076:VIF197076 VRY197076:VSB197076 WBU197076:WBX197076 WLQ197076:WLT197076 WVM197076:WVP197076 E262612:H262612 JA262612:JD262612 SW262612:SZ262612 ACS262612:ACV262612 AMO262612:AMR262612 AWK262612:AWN262612 BGG262612:BGJ262612 BQC262612:BQF262612 BZY262612:CAB262612 CJU262612:CJX262612 CTQ262612:CTT262612 DDM262612:DDP262612 DNI262612:DNL262612 DXE262612:DXH262612 EHA262612:EHD262612 EQW262612:EQZ262612 FAS262612:FAV262612 FKO262612:FKR262612 FUK262612:FUN262612 GEG262612:GEJ262612 GOC262612:GOF262612 GXY262612:GYB262612 HHU262612:HHX262612 HRQ262612:HRT262612 IBM262612:IBP262612 ILI262612:ILL262612 IVE262612:IVH262612 JFA262612:JFD262612 JOW262612:JOZ262612 JYS262612:JYV262612 KIO262612:KIR262612 KSK262612:KSN262612 LCG262612:LCJ262612 LMC262612:LMF262612 LVY262612:LWB262612 MFU262612:MFX262612 MPQ262612:MPT262612 MZM262612:MZP262612 NJI262612:NJL262612 NTE262612:NTH262612 ODA262612:ODD262612 OMW262612:OMZ262612 OWS262612:OWV262612 PGO262612:PGR262612 PQK262612:PQN262612 QAG262612:QAJ262612 QKC262612:QKF262612 QTY262612:QUB262612 RDU262612:RDX262612 RNQ262612:RNT262612 RXM262612:RXP262612 SHI262612:SHL262612 SRE262612:SRH262612 TBA262612:TBD262612 TKW262612:TKZ262612 TUS262612:TUV262612 UEO262612:UER262612 UOK262612:UON262612 UYG262612:UYJ262612 VIC262612:VIF262612 VRY262612:VSB262612 WBU262612:WBX262612 WLQ262612:WLT262612 WVM262612:WVP262612 E328148:H328148 JA328148:JD328148 SW328148:SZ328148 ACS328148:ACV328148 AMO328148:AMR328148 AWK328148:AWN328148 BGG328148:BGJ328148 BQC328148:BQF328148 BZY328148:CAB328148 CJU328148:CJX328148 CTQ328148:CTT328148 DDM328148:DDP328148 DNI328148:DNL328148 DXE328148:DXH328148 EHA328148:EHD328148 EQW328148:EQZ328148 FAS328148:FAV328148 FKO328148:FKR328148 FUK328148:FUN328148 GEG328148:GEJ328148 GOC328148:GOF328148 GXY328148:GYB328148 HHU328148:HHX328148 HRQ328148:HRT328148 IBM328148:IBP328148 ILI328148:ILL328148 IVE328148:IVH328148 JFA328148:JFD328148 JOW328148:JOZ328148 JYS328148:JYV328148 KIO328148:KIR328148 KSK328148:KSN328148 LCG328148:LCJ328148 LMC328148:LMF328148 LVY328148:LWB328148 MFU328148:MFX328148 MPQ328148:MPT328148 MZM328148:MZP328148 NJI328148:NJL328148 NTE328148:NTH328148 ODA328148:ODD328148 OMW328148:OMZ328148 OWS328148:OWV328148 PGO328148:PGR328148 PQK328148:PQN328148 QAG328148:QAJ328148 QKC328148:QKF328148 QTY328148:QUB328148 RDU328148:RDX328148 RNQ328148:RNT328148 RXM328148:RXP328148 SHI328148:SHL328148 SRE328148:SRH328148 TBA328148:TBD328148 TKW328148:TKZ328148 TUS328148:TUV328148 UEO328148:UER328148 UOK328148:UON328148 UYG328148:UYJ328148 VIC328148:VIF328148 VRY328148:VSB328148 WBU328148:WBX328148 WLQ328148:WLT328148 WVM328148:WVP328148 E393684:H393684 JA393684:JD393684 SW393684:SZ393684 ACS393684:ACV393684 AMO393684:AMR393684 AWK393684:AWN393684 BGG393684:BGJ393684 BQC393684:BQF393684 BZY393684:CAB393684 CJU393684:CJX393684 CTQ393684:CTT393684 DDM393684:DDP393684 DNI393684:DNL393684 DXE393684:DXH393684 EHA393684:EHD393684 EQW393684:EQZ393684 FAS393684:FAV393684 FKO393684:FKR393684 FUK393684:FUN393684 GEG393684:GEJ393684 GOC393684:GOF393684 GXY393684:GYB393684 HHU393684:HHX393684 HRQ393684:HRT393684 IBM393684:IBP393684 ILI393684:ILL393684 IVE393684:IVH393684 JFA393684:JFD393684 JOW393684:JOZ393684 JYS393684:JYV393684 KIO393684:KIR393684 KSK393684:KSN393684 LCG393684:LCJ393684 LMC393684:LMF393684 LVY393684:LWB393684 MFU393684:MFX393684 MPQ393684:MPT393684 MZM393684:MZP393684 NJI393684:NJL393684 NTE393684:NTH393684 ODA393684:ODD393684 OMW393684:OMZ393684 OWS393684:OWV393684 PGO393684:PGR393684 PQK393684:PQN393684 QAG393684:QAJ393684 QKC393684:QKF393684 QTY393684:QUB393684 RDU393684:RDX393684 RNQ393684:RNT393684 RXM393684:RXP393684 SHI393684:SHL393684 SRE393684:SRH393684 TBA393684:TBD393684 TKW393684:TKZ393684 TUS393684:TUV393684 UEO393684:UER393684 UOK393684:UON393684 UYG393684:UYJ393684 VIC393684:VIF393684 VRY393684:VSB393684 WBU393684:WBX393684 WLQ393684:WLT393684 WVM393684:WVP393684 E459220:H459220 JA459220:JD459220 SW459220:SZ459220 ACS459220:ACV459220 AMO459220:AMR459220 AWK459220:AWN459220 BGG459220:BGJ459220 BQC459220:BQF459220 BZY459220:CAB459220 CJU459220:CJX459220 CTQ459220:CTT459220 DDM459220:DDP459220 DNI459220:DNL459220 DXE459220:DXH459220 EHA459220:EHD459220 EQW459220:EQZ459220 FAS459220:FAV459220 FKO459220:FKR459220 FUK459220:FUN459220 GEG459220:GEJ459220 GOC459220:GOF459220 GXY459220:GYB459220 HHU459220:HHX459220 HRQ459220:HRT459220 IBM459220:IBP459220 ILI459220:ILL459220 IVE459220:IVH459220 JFA459220:JFD459220 JOW459220:JOZ459220 JYS459220:JYV459220 KIO459220:KIR459220 KSK459220:KSN459220 LCG459220:LCJ459220 LMC459220:LMF459220 LVY459220:LWB459220 MFU459220:MFX459220 MPQ459220:MPT459220 MZM459220:MZP459220 NJI459220:NJL459220 NTE459220:NTH459220 ODA459220:ODD459220 OMW459220:OMZ459220 OWS459220:OWV459220 PGO459220:PGR459220 PQK459220:PQN459220 QAG459220:QAJ459220 QKC459220:QKF459220 QTY459220:QUB459220 RDU459220:RDX459220 RNQ459220:RNT459220 RXM459220:RXP459220 SHI459220:SHL459220 SRE459220:SRH459220 TBA459220:TBD459220 TKW459220:TKZ459220 TUS459220:TUV459220 UEO459220:UER459220 UOK459220:UON459220 UYG459220:UYJ459220 VIC459220:VIF459220 VRY459220:VSB459220 WBU459220:WBX459220 WLQ459220:WLT459220 WVM459220:WVP459220 E524756:H524756 JA524756:JD524756 SW524756:SZ524756 ACS524756:ACV524756 AMO524756:AMR524756 AWK524756:AWN524756 BGG524756:BGJ524756 BQC524756:BQF524756 BZY524756:CAB524756 CJU524756:CJX524756 CTQ524756:CTT524756 DDM524756:DDP524756 DNI524756:DNL524756 DXE524756:DXH524756 EHA524756:EHD524756 EQW524756:EQZ524756 FAS524756:FAV524756 FKO524756:FKR524756 FUK524756:FUN524756 GEG524756:GEJ524756 GOC524756:GOF524756 GXY524756:GYB524756 HHU524756:HHX524756 HRQ524756:HRT524756 IBM524756:IBP524756 ILI524756:ILL524756 IVE524756:IVH524756 JFA524756:JFD524756 JOW524756:JOZ524756 JYS524756:JYV524756 KIO524756:KIR524756 KSK524756:KSN524756 LCG524756:LCJ524756 LMC524756:LMF524756 LVY524756:LWB524756 MFU524756:MFX524756 MPQ524756:MPT524756 MZM524756:MZP524756 NJI524756:NJL524756 NTE524756:NTH524756 ODA524756:ODD524756 OMW524756:OMZ524756 OWS524756:OWV524756 PGO524756:PGR524756 PQK524756:PQN524756 QAG524756:QAJ524756 QKC524756:QKF524756 QTY524756:QUB524756 RDU524756:RDX524756 RNQ524756:RNT524756 RXM524756:RXP524756 SHI524756:SHL524756 SRE524756:SRH524756 TBA524756:TBD524756 TKW524756:TKZ524756 TUS524756:TUV524756 UEO524756:UER524756 UOK524756:UON524756 UYG524756:UYJ524756 VIC524756:VIF524756 VRY524756:VSB524756 WBU524756:WBX524756 WLQ524756:WLT524756 WVM524756:WVP524756 E590292:H590292 JA590292:JD590292 SW590292:SZ590292 ACS590292:ACV590292 AMO590292:AMR590292 AWK590292:AWN590292 BGG590292:BGJ590292 BQC590292:BQF590292 BZY590292:CAB590292 CJU590292:CJX590292 CTQ590292:CTT590292 DDM590292:DDP590292 DNI590292:DNL590292 DXE590292:DXH590292 EHA590292:EHD590292 EQW590292:EQZ590292 FAS590292:FAV590292 FKO590292:FKR590292 FUK590292:FUN590292 GEG590292:GEJ590292 GOC590292:GOF590292 GXY590292:GYB590292 HHU590292:HHX590292 HRQ590292:HRT590292 IBM590292:IBP590292 ILI590292:ILL590292 IVE590292:IVH590292 JFA590292:JFD590292 JOW590292:JOZ590292 JYS590292:JYV590292 KIO590292:KIR590292 KSK590292:KSN590292 LCG590292:LCJ590292 LMC590292:LMF590292 LVY590292:LWB590292 MFU590292:MFX590292 MPQ590292:MPT590292 MZM590292:MZP590292 NJI590292:NJL590292 NTE590292:NTH590292 ODA590292:ODD590292 OMW590292:OMZ590292 OWS590292:OWV590292 PGO590292:PGR590292 PQK590292:PQN590292 QAG590292:QAJ590292 QKC590292:QKF590292 QTY590292:QUB590292 RDU590292:RDX590292 RNQ590292:RNT590292 RXM590292:RXP590292 SHI590292:SHL590292 SRE590292:SRH590292 TBA590292:TBD590292 TKW590292:TKZ590292 TUS590292:TUV590292 UEO590292:UER590292 UOK590292:UON590292 UYG590292:UYJ590292 VIC590292:VIF590292 VRY590292:VSB590292 WBU590292:WBX590292 WLQ590292:WLT590292 WVM590292:WVP590292 E655828:H655828 JA655828:JD655828 SW655828:SZ655828 ACS655828:ACV655828 AMO655828:AMR655828 AWK655828:AWN655828 BGG655828:BGJ655828 BQC655828:BQF655828 BZY655828:CAB655828 CJU655828:CJX655828 CTQ655828:CTT655828 DDM655828:DDP655828 DNI655828:DNL655828 DXE655828:DXH655828 EHA655828:EHD655828 EQW655828:EQZ655828 FAS655828:FAV655828 FKO655828:FKR655828 FUK655828:FUN655828 GEG655828:GEJ655828 GOC655828:GOF655828 GXY655828:GYB655828 HHU655828:HHX655828 HRQ655828:HRT655828 IBM655828:IBP655828 ILI655828:ILL655828 IVE655828:IVH655828 JFA655828:JFD655828 JOW655828:JOZ655828 JYS655828:JYV655828 KIO655828:KIR655828 KSK655828:KSN655828 LCG655828:LCJ655828 LMC655828:LMF655828 LVY655828:LWB655828 MFU655828:MFX655828 MPQ655828:MPT655828 MZM655828:MZP655828 NJI655828:NJL655828 NTE655828:NTH655828 ODA655828:ODD655828 OMW655828:OMZ655828 OWS655828:OWV655828 PGO655828:PGR655828 PQK655828:PQN655828 QAG655828:QAJ655828 QKC655828:QKF655828 QTY655828:QUB655828 RDU655828:RDX655828 RNQ655828:RNT655828 RXM655828:RXP655828 SHI655828:SHL655828 SRE655828:SRH655828 TBA655828:TBD655828 TKW655828:TKZ655828 TUS655828:TUV655828 UEO655828:UER655828 UOK655828:UON655828 UYG655828:UYJ655828 VIC655828:VIF655828 VRY655828:VSB655828 WBU655828:WBX655828 WLQ655828:WLT655828 WVM655828:WVP655828 E721364:H721364 JA721364:JD721364 SW721364:SZ721364 ACS721364:ACV721364 AMO721364:AMR721364 AWK721364:AWN721364 BGG721364:BGJ721364 BQC721364:BQF721364 BZY721364:CAB721364 CJU721364:CJX721364 CTQ721364:CTT721364 DDM721364:DDP721364 DNI721364:DNL721364 DXE721364:DXH721364 EHA721364:EHD721364 EQW721364:EQZ721364 FAS721364:FAV721364 FKO721364:FKR721364 FUK721364:FUN721364 GEG721364:GEJ721364 GOC721364:GOF721364 GXY721364:GYB721364 HHU721364:HHX721364 HRQ721364:HRT721364 IBM721364:IBP721364 ILI721364:ILL721364 IVE721364:IVH721364 JFA721364:JFD721364 JOW721364:JOZ721364 JYS721364:JYV721364 KIO721364:KIR721364 KSK721364:KSN721364 LCG721364:LCJ721364 LMC721364:LMF721364 LVY721364:LWB721364 MFU721364:MFX721364 MPQ721364:MPT721364 MZM721364:MZP721364 NJI721364:NJL721364 NTE721364:NTH721364 ODA721364:ODD721364 OMW721364:OMZ721364 OWS721364:OWV721364 PGO721364:PGR721364 PQK721364:PQN721364 QAG721364:QAJ721364 QKC721364:QKF721364 QTY721364:QUB721364 RDU721364:RDX721364 RNQ721364:RNT721364 RXM721364:RXP721364 SHI721364:SHL721364 SRE721364:SRH721364 TBA721364:TBD721364 TKW721364:TKZ721364 TUS721364:TUV721364 UEO721364:UER721364 UOK721364:UON721364 UYG721364:UYJ721364 VIC721364:VIF721364 VRY721364:VSB721364 WBU721364:WBX721364 WLQ721364:WLT721364 WVM721364:WVP721364 E786900:H786900 JA786900:JD786900 SW786900:SZ786900 ACS786900:ACV786900 AMO786900:AMR786900 AWK786900:AWN786900 BGG786900:BGJ786900 BQC786900:BQF786900 BZY786900:CAB786900 CJU786900:CJX786900 CTQ786900:CTT786900 DDM786900:DDP786900 DNI786900:DNL786900 DXE786900:DXH786900 EHA786900:EHD786900 EQW786900:EQZ786900 FAS786900:FAV786900 FKO786900:FKR786900 FUK786900:FUN786900 GEG786900:GEJ786900 GOC786900:GOF786900 GXY786900:GYB786900 HHU786900:HHX786900 HRQ786900:HRT786900 IBM786900:IBP786900 ILI786900:ILL786900 IVE786900:IVH786900 JFA786900:JFD786900 JOW786900:JOZ786900 JYS786900:JYV786900 KIO786900:KIR786900 KSK786900:KSN786900 LCG786900:LCJ786900 LMC786900:LMF786900 LVY786900:LWB786900 MFU786900:MFX786900 MPQ786900:MPT786900 MZM786900:MZP786900 NJI786900:NJL786900 NTE786900:NTH786900 ODA786900:ODD786900 OMW786900:OMZ786900 OWS786900:OWV786900 PGO786900:PGR786900 PQK786900:PQN786900 QAG786900:QAJ786900 QKC786900:QKF786900 QTY786900:QUB786900 RDU786900:RDX786900 RNQ786900:RNT786900 RXM786900:RXP786900 SHI786900:SHL786900 SRE786900:SRH786900 TBA786900:TBD786900 TKW786900:TKZ786900 TUS786900:TUV786900 UEO786900:UER786900 UOK786900:UON786900 UYG786900:UYJ786900 VIC786900:VIF786900 VRY786900:VSB786900 WBU786900:WBX786900 WLQ786900:WLT786900 WVM786900:WVP786900 E852436:H852436 JA852436:JD852436 SW852436:SZ852436 ACS852436:ACV852436 AMO852436:AMR852436 AWK852436:AWN852436 BGG852436:BGJ852436 BQC852436:BQF852436 BZY852436:CAB852436 CJU852436:CJX852436 CTQ852436:CTT852436 DDM852436:DDP852436 DNI852436:DNL852436 DXE852436:DXH852436 EHA852436:EHD852436 EQW852436:EQZ852436 FAS852436:FAV852436 FKO852436:FKR852436 FUK852436:FUN852436 GEG852436:GEJ852436 GOC852436:GOF852436 GXY852436:GYB852436 HHU852436:HHX852436 HRQ852436:HRT852436 IBM852436:IBP852436 ILI852436:ILL852436 IVE852436:IVH852436 JFA852436:JFD852436 JOW852436:JOZ852436 JYS852436:JYV852436 KIO852436:KIR852436 KSK852436:KSN852436 LCG852436:LCJ852436 LMC852436:LMF852436 LVY852436:LWB852436 MFU852436:MFX852436 MPQ852436:MPT852436 MZM852436:MZP852436 NJI852436:NJL852436 NTE852436:NTH852436 ODA852436:ODD852436 OMW852436:OMZ852436 OWS852436:OWV852436 PGO852436:PGR852436 PQK852436:PQN852436 QAG852436:QAJ852436 QKC852436:QKF852436 QTY852436:QUB852436 RDU852436:RDX852436 RNQ852436:RNT852436 RXM852436:RXP852436 SHI852436:SHL852436 SRE852436:SRH852436 TBA852436:TBD852436 TKW852436:TKZ852436 TUS852436:TUV852436 UEO852436:UER852436 UOK852436:UON852436 UYG852436:UYJ852436 VIC852436:VIF852436 VRY852436:VSB852436 WBU852436:WBX852436 WLQ852436:WLT852436 WVM852436:WVP852436 E917972:H917972 JA917972:JD917972 SW917972:SZ917972 ACS917972:ACV917972 AMO917972:AMR917972 AWK917972:AWN917972 BGG917972:BGJ917972 BQC917972:BQF917972 BZY917972:CAB917972 CJU917972:CJX917972 CTQ917972:CTT917972 DDM917972:DDP917972 DNI917972:DNL917972 DXE917972:DXH917972 EHA917972:EHD917972 EQW917972:EQZ917972 FAS917972:FAV917972 FKO917972:FKR917972 FUK917972:FUN917972 GEG917972:GEJ917972 GOC917972:GOF917972 GXY917972:GYB917972 HHU917972:HHX917972 HRQ917972:HRT917972 IBM917972:IBP917972 ILI917972:ILL917972 IVE917972:IVH917972 JFA917972:JFD917972 JOW917972:JOZ917972 JYS917972:JYV917972 KIO917972:KIR917972 KSK917972:KSN917972 LCG917972:LCJ917972 LMC917972:LMF917972 LVY917972:LWB917972 MFU917972:MFX917972 MPQ917972:MPT917972 MZM917972:MZP917972 NJI917972:NJL917972 NTE917972:NTH917972 ODA917972:ODD917972 OMW917972:OMZ917972 OWS917972:OWV917972 PGO917972:PGR917972 PQK917972:PQN917972 QAG917972:QAJ917972 QKC917972:QKF917972 QTY917972:QUB917972 RDU917972:RDX917972 RNQ917972:RNT917972 RXM917972:RXP917972 SHI917972:SHL917972 SRE917972:SRH917972 TBA917972:TBD917972 TKW917972:TKZ917972 TUS917972:TUV917972 UEO917972:UER917972 UOK917972:UON917972 UYG917972:UYJ917972 VIC917972:VIF917972 VRY917972:VSB917972 WBU917972:WBX917972 WLQ917972:WLT917972 WVM917972:WVP917972 E983508:H983508 JA983508:JD983508 SW983508:SZ983508 ACS983508:ACV983508 AMO983508:AMR983508 AWK983508:AWN983508 BGG983508:BGJ983508 BQC983508:BQF983508 BZY983508:CAB983508 CJU983508:CJX983508 CTQ983508:CTT983508 DDM983508:DDP983508 DNI983508:DNL983508 DXE983508:DXH983508 EHA983508:EHD983508 EQW983508:EQZ983508 FAS983508:FAV983508 FKO983508:FKR983508 FUK983508:FUN983508 GEG983508:GEJ983508 GOC983508:GOF983508 GXY983508:GYB983508 HHU983508:HHX983508 HRQ983508:HRT983508 IBM983508:IBP983508 ILI983508:ILL983508 IVE983508:IVH983508 JFA983508:JFD983508 JOW983508:JOZ983508 JYS983508:JYV983508 KIO983508:KIR983508 KSK983508:KSN983508 LCG983508:LCJ983508 LMC983508:LMF983508 LVY983508:LWB983508 MFU983508:MFX983508 MPQ983508:MPT983508 MZM983508:MZP983508 NJI983508:NJL983508 NTE983508:NTH983508 ODA983508:ODD983508 OMW983508:OMZ983508 OWS983508:OWV983508 PGO983508:PGR983508 PQK983508:PQN983508 QAG983508:QAJ983508 QKC983508:QKF983508 QTY983508:QUB983508 RDU983508:RDX983508 RNQ983508:RNT983508 RXM983508:RXP983508 SHI983508:SHL983508 SRE983508:SRH983508 TBA983508:TBD983508 TKW983508:TKZ983508 TUS983508:TUV983508 UEO983508:UER983508 UOK983508:UON983508 UYG983508:UYJ983508 VIC983508:VIF983508 VRY983508:VSB983508 WBU983508:WBX983508 WLQ983508:WLT983508 WVM983508:WVP983508 E176:H176 JA176:JD176 SW176:SZ176 ACS176:ACV176 AMO176:AMR176 AWK176:AWN176 BGG176:BGJ176 BQC176:BQF176 BZY176:CAB176 CJU176:CJX176 CTQ176:CTT176 DDM176:DDP176 DNI176:DNL176 DXE176:DXH176 EHA176:EHD176 EQW176:EQZ176 FAS176:FAV176 FKO176:FKR176 FUK176:FUN176 GEG176:GEJ176 GOC176:GOF176 GXY176:GYB176 HHU176:HHX176 HRQ176:HRT176 IBM176:IBP176 ILI176:ILL176 IVE176:IVH176 JFA176:JFD176 JOW176:JOZ176 JYS176:JYV176 KIO176:KIR176 KSK176:KSN176 LCG176:LCJ176 LMC176:LMF176 LVY176:LWB176 MFU176:MFX176 MPQ176:MPT176 MZM176:MZP176 NJI176:NJL176 NTE176:NTH176 ODA176:ODD176 OMW176:OMZ176 OWS176:OWV176 PGO176:PGR176 PQK176:PQN176 QAG176:QAJ176 QKC176:QKF176 QTY176:QUB176 RDU176:RDX176 RNQ176:RNT176 RXM176:RXP176 SHI176:SHL176 SRE176:SRH176 TBA176:TBD176 TKW176:TKZ176 TUS176:TUV176 UEO176:UER176 UOK176:UON176 UYG176:UYJ176 VIC176:VIF176 VRY176:VSB176 WBU176:WBX176 WLQ176:WLT176 WVM176:WVP176 E65785:H65785 JA65785:JD65785 SW65785:SZ65785 ACS65785:ACV65785 AMO65785:AMR65785 AWK65785:AWN65785 BGG65785:BGJ65785 BQC65785:BQF65785 BZY65785:CAB65785 CJU65785:CJX65785 CTQ65785:CTT65785 DDM65785:DDP65785 DNI65785:DNL65785 DXE65785:DXH65785 EHA65785:EHD65785 EQW65785:EQZ65785 FAS65785:FAV65785 FKO65785:FKR65785 FUK65785:FUN65785 GEG65785:GEJ65785 GOC65785:GOF65785 GXY65785:GYB65785 HHU65785:HHX65785 HRQ65785:HRT65785 IBM65785:IBP65785 ILI65785:ILL65785 IVE65785:IVH65785 JFA65785:JFD65785 JOW65785:JOZ65785 JYS65785:JYV65785 KIO65785:KIR65785 KSK65785:KSN65785 LCG65785:LCJ65785 LMC65785:LMF65785 LVY65785:LWB65785 MFU65785:MFX65785 MPQ65785:MPT65785 MZM65785:MZP65785 NJI65785:NJL65785 NTE65785:NTH65785 ODA65785:ODD65785 OMW65785:OMZ65785 OWS65785:OWV65785 PGO65785:PGR65785 PQK65785:PQN65785 QAG65785:QAJ65785 QKC65785:QKF65785 QTY65785:QUB65785 RDU65785:RDX65785 RNQ65785:RNT65785 RXM65785:RXP65785 SHI65785:SHL65785 SRE65785:SRH65785 TBA65785:TBD65785 TKW65785:TKZ65785 TUS65785:TUV65785 UEO65785:UER65785 UOK65785:UON65785 UYG65785:UYJ65785 VIC65785:VIF65785 VRY65785:VSB65785 WBU65785:WBX65785 WLQ65785:WLT65785 WVM65785:WVP65785 E131321:H131321 JA131321:JD131321 SW131321:SZ131321 ACS131321:ACV131321 AMO131321:AMR131321 AWK131321:AWN131321 BGG131321:BGJ131321 BQC131321:BQF131321 BZY131321:CAB131321 CJU131321:CJX131321 CTQ131321:CTT131321 DDM131321:DDP131321 DNI131321:DNL131321 DXE131321:DXH131321 EHA131321:EHD131321 EQW131321:EQZ131321 FAS131321:FAV131321 FKO131321:FKR131321 FUK131321:FUN131321 GEG131321:GEJ131321 GOC131321:GOF131321 GXY131321:GYB131321 HHU131321:HHX131321 HRQ131321:HRT131321 IBM131321:IBP131321 ILI131321:ILL131321 IVE131321:IVH131321 JFA131321:JFD131321 JOW131321:JOZ131321 JYS131321:JYV131321 KIO131321:KIR131321 KSK131321:KSN131321 LCG131321:LCJ131321 LMC131321:LMF131321 LVY131321:LWB131321 MFU131321:MFX131321 MPQ131321:MPT131321 MZM131321:MZP131321 NJI131321:NJL131321 NTE131321:NTH131321 ODA131321:ODD131321 OMW131321:OMZ131321 OWS131321:OWV131321 PGO131321:PGR131321 PQK131321:PQN131321 QAG131321:QAJ131321 QKC131321:QKF131321 QTY131321:QUB131321 RDU131321:RDX131321 RNQ131321:RNT131321 RXM131321:RXP131321 SHI131321:SHL131321 SRE131321:SRH131321 TBA131321:TBD131321 TKW131321:TKZ131321 TUS131321:TUV131321 UEO131321:UER131321 UOK131321:UON131321 UYG131321:UYJ131321 VIC131321:VIF131321 VRY131321:VSB131321 WBU131321:WBX131321 WLQ131321:WLT131321 WVM131321:WVP131321 E196857:H196857 JA196857:JD196857 SW196857:SZ196857 ACS196857:ACV196857 AMO196857:AMR196857 AWK196857:AWN196857 BGG196857:BGJ196857 BQC196857:BQF196857 BZY196857:CAB196857 CJU196857:CJX196857 CTQ196857:CTT196857 DDM196857:DDP196857 DNI196857:DNL196857 DXE196857:DXH196857 EHA196857:EHD196857 EQW196857:EQZ196857 FAS196857:FAV196857 FKO196857:FKR196857 FUK196857:FUN196857 GEG196857:GEJ196857 GOC196857:GOF196857 GXY196857:GYB196857 HHU196857:HHX196857 HRQ196857:HRT196857 IBM196857:IBP196857 ILI196857:ILL196857 IVE196857:IVH196857 JFA196857:JFD196857 JOW196857:JOZ196857 JYS196857:JYV196857 KIO196857:KIR196857 KSK196857:KSN196857 LCG196857:LCJ196857 LMC196857:LMF196857 LVY196857:LWB196857 MFU196857:MFX196857 MPQ196857:MPT196857 MZM196857:MZP196857 NJI196857:NJL196857 NTE196857:NTH196857 ODA196857:ODD196857 OMW196857:OMZ196857 OWS196857:OWV196857 PGO196857:PGR196857 PQK196857:PQN196857 QAG196857:QAJ196857 QKC196857:QKF196857 QTY196857:QUB196857 RDU196857:RDX196857 RNQ196857:RNT196857 RXM196857:RXP196857 SHI196857:SHL196857 SRE196857:SRH196857 TBA196857:TBD196857 TKW196857:TKZ196857 TUS196857:TUV196857 UEO196857:UER196857 UOK196857:UON196857 UYG196857:UYJ196857 VIC196857:VIF196857 VRY196857:VSB196857 WBU196857:WBX196857 WLQ196857:WLT196857 WVM196857:WVP196857 E262393:H262393 JA262393:JD262393 SW262393:SZ262393 ACS262393:ACV262393 AMO262393:AMR262393 AWK262393:AWN262393 BGG262393:BGJ262393 BQC262393:BQF262393 BZY262393:CAB262393 CJU262393:CJX262393 CTQ262393:CTT262393 DDM262393:DDP262393 DNI262393:DNL262393 DXE262393:DXH262393 EHA262393:EHD262393 EQW262393:EQZ262393 FAS262393:FAV262393 FKO262393:FKR262393 FUK262393:FUN262393 GEG262393:GEJ262393 GOC262393:GOF262393 GXY262393:GYB262393 HHU262393:HHX262393 HRQ262393:HRT262393 IBM262393:IBP262393 ILI262393:ILL262393 IVE262393:IVH262393 JFA262393:JFD262393 JOW262393:JOZ262393 JYS262393:JYV262393 KIO262393:KIR262393 KSK262393:KSN262393 LCG262393:LCJ262393 LMC262393:LMF262393 LVY262393:LWB262393 MFU262393:MFX262393 MPQ262393:MPT262393 MZM262393:MZP262393 NJI262393:NJL262393 NTE262393:NTH262393 ODA262393:ODD262393 OMW262393:OMZ262393 OWS262393:OWV262393 PGO262393:PGR262393 PQK262393:PQN262393 QAG262393:QAJ262393 QKC262393:QKF262393 QTY262393:QUB262393 RDU262393:RDX262393 RNQ262393:RNT262393 RXM262393:RXP262393 SHI262393:SHL262393 SRE262393:SRH262393 TBA262393:TBD262393 TKW262393:TKZ262393 TUS262393:TUV262393 UEO262393:UER262393 UOK262393:UON262393 UYG262393:UYJ262393 VIC262393:VIF262393 VRY262393:VSB262393 WBU262393:WBX262393 WLQ262393:WLT262393 WVM262393:WVP262393 E327929:H327929 JA327929:JD327929 SW327929:SZ327929 ACS327929:ACV327929 AMO327929:AMR327929 AWK327929:AWN327929 BGG327929:BGJ327929 BQC327929:BQF327929 BZY327929:CAB327929 CJU327929:CJX327929 CTQ327929:CTT327929 DDM327929:DDP327929 DNI327929:DNL327929 DXE327929:DXH327929 EHA327929:EHD327929 EQW327929:EQZ327929 FAS327929:FAV327929 FKO327929:FKR327929 FUK327929:FUN327929 GEG327929:GEJ327929 GOC327929:GOF327929 GXY327929:GYB327929 HHU327929:HHX327929 HRQ327929:HRT327929 IBM327929:IBP327929 ILI327929:ILL327929 IVE327929:IVH327929 JFA327929:JFD327929 JOW327929:JOZ327929 JYS327929:JYV327929 KIO327929:KIR327929 KSK327929:KSN327929 LCG327929:LCJ327929 LMC327929:LMF327929 LVY327929:LWB327929 MFU327929:MFX327929 MPQ327929:MPT327929 MZM327929:MZP327929 NJI327929:NJL327929 NTE327929:NTH327929 ODA327929:ODD327929 OMW327929:OMZ327929 OWS327929:OWV327929 PGO327929:PGR327929 PQK327929:PQN327929 QAG327929:QAJ327929 QKC327929:QKF327929 QTY327929:QUB327929 RDU327929:RDX327929 RNQ327929:RNT327929 RXM327929:RXP327929 SHI327929:SHL327929 SRE327929:SRH327929 TBA327929:TBD327929 TKW327929:TKZ327929 TUS327929:TUV327929 UEO327929:UER327929 UOK327929:UON327929 UYG327929:UYJ327929 VIC327929:VIF327929 VRY327929:VSB327929 WBU327929:WBX327929 WLQ327929:WLT327929 WVM327929:WVP327929 E393465:H393465 JA393465:JD393465 SW393465:SZ393465 ACS393465:ACV393465 AMO393465:AMR393465 AWK393465:AWN393465 BGG393465:BGJ393465 BQC393465:BQF393465 BZY393465:CAB393465 CJU393465:CJX393465 CTQ393465:CTT393465 DDM393465:DDP393465 DNI393465:DNL393465 DXE393465:DXH393465 EHA393465:EHD393465 EQW393465:EQZ393465 FAS393465:FAV393465 FKO393465:FKR393465 FUK393465:FUN393465 GEG393465:GEJ393465 GOC393465:GOF393465 GXY393465:GYB393465 HHU393465:HHX393465 HRQ393465:HRT393465 IBM393465:IBP393465 ILI393465:ILL393465 IVE393465:IVH393465 JFA393465:JFD393465 JOW393465:JOZ393465 JYS393465:JYV393465 KIO393465:KIR393465 KSK393465:KSN393465 LCG393465:LCJ393465 LMC393465:LMF393465 LVY393465:LWB393465 MFU393465:MFX393465 MPQ393465:MPT393465 MZM393465:MZP393465 NJI393465:NJL393465 NTE393465:NTH393465 ODA393465:ODD393465 OMW393465:OMZ393465 OWS393465:OWV393465 PGO393465:PGR393465 PQK393465:PQN393465 QAG393465:QAJ393465 QKC393465:QKF393465 QTY393465:QUB393465 RDU393465:RDX393465 RNQ393465:RNT393465 RXM393465:RXP393465 SHI393465:SHL393465 SRE393465:SRH393465 TBA393465:TBD393465 TKW393465:TKZ393465 TUS393465:TUV393465 UEO393465:UER393465 UOK393465:UON393465 UYG393465:UYJ393465 VIC393465:VIF393465 VRY393465:VSB393465 WBU393465:WBX393465 WLQ393465:WLT393465 WVM393465:WVP393465 E459001:H459001 JA459001:JD459001 SW459001:SZ459001 ACS459001:ACV459001 AMO459001:AMR459001 AWK459001:AWN459001 BGG459001:BGJ459001 BQC459001:BQF459001 BZY459001:CAB459001 CJU459001:CJX459001 CTQ459001:CTT459001 DDM459001:DDP459001 DNI459001:DNL459001 DXE459001:DXH459001 EHA459001:EHD459001 EQW459001:EQZ459001 FAS459001:FAV459001 FKO459001:FKR459001 FUK459001:FUN459001 GEG459001:GEJ459001 GOC459001:GOF459001 GXY459001:GYB459001 HHU459001:HHX459001 HRQ459001:HRT459001 IBM459001:IBP459001 ILI459001:ILL459001 IVE459001:IVH459001 JFA459001:JFD459001 JOW459001:JOZ459001 JYS459001:JYV459001 KIO459001:KIR459001 KSK459001:KSN459001 LCG459001:LCJ459001 LMC459001:LMF459001 LVY459001:LWB459001 MFU459001:MFX459001 MPQ459001:MPT459001 MZM459001:MZP459001 NJI459001:NJL459001 NTE459001:NTH459001 ODA459001:ODD459001 OMW459001:OMZ459001 OWS459001:OWV459001 PGO459001:PGR459001 PQK459001:PQN459001 QAG459001:QAJ459001 QKC459001:QKF459001 QTY459001:QUB459001 RDU459001:RDX459001 RNQ459001:RNT459001 RXM459001:RXP459001 SHI459001:SHL459001 SRE459001:SRH459001 TBA459001:TBD459001 TKW459001:TKZ459001 TUS459001:TUV459001 UEO459001:UER459001 UOK459001:UON459001 UYG459001:UYJ459001 VIC459001:VIF459001 VRY459001:VSB459001 WBU459001:WBX459001 WLQ459001:WLT459001 WVM459001:WVP459001 E524537:H524537 JA524537:JD524537 SW524537:SZ524537 ACS524537:ACV524537 AMO524537:AMR524537 AWK524537:AWN524537 BGG524537:BGJ524537 BQC524537:BQF524537 BZY524537:CAB524537 CJU524537:CJX524537 CTQ524537:CTT524537 DDM524537:DDP524537 DNI524537:DNL524537 DXE524537:DXH524537 EHA524537:EHD524537 EQW524537:EQZ524537 FAS524537:FAV524537 FKO524537:FKR524537 FUK524537:FUN524537 GEG524537:GEJ524537 GOC524537:GOF524537 GXY524537:GYB524537 HHU524537:HHX524537 HRQ524537:HRT524537 IBM524537:IBP524537 ILI524537:ILL524537 IVE524537:IVH524537 JFA524537:JFD524537 JOW524537:JOZ524537 JYS524537:JYV524537 KIO524537:KIR524537 KSK524537:KSN524537 LCG524537:LCJ524537 LMC524537:LMF524537 LVY524537:LWB524537 MFU524537:MFX524537 MPQ524537:MPT524537 MZM524537:MZP524537 NJI524537:NJL524537 NTE524537:NTH524537 ODA524537:ODD524537 OMW524537:OMZ524537 OWS524537:OWV524537 PGO524537:PGR524537 PQK524537:PQN524537 QAG524537:QAJ524537 QKC524537:QKF524537 QTY524537:QUB524537 RDU524537:RDX524537 RNQ524537:RNT524537 RXM524537:RXP524537 SHI524537:SHL524537 SRE524537:SRH524537 TBA524537:TBD524537 TKW524537:TKZ524537 TUS524537:TUV524537 UEO524537:UER524537 UOK524537:UON524537 UYG524537:UYJ524537 VIC524537:VIF524537 VRY524537:VSB524537 WBU524537:WBX524537 WLQ524537:WLT524537 WVM524537:WVP524537 E590073:H590073 JA590073:JD590073 SW590073:SZ590073 ACS590073:ACV590073 AMO590073:AMR590073 AWK590073:AWN590073 BGG590073:BGJ590073 BQC590073:BQF590073 BZY590073:CAB590073 CJU590073:CJX590073 CTQ590073:CTT590073 DDM590073:DDP590073 DNI590073:DNL590073 DXE590073:DXH590073 EHA590073:EHD590073 EQW590073:EQZ590073 FAS590073:FAV590073 FKO590073:FKR590073 FUK590073:FUN590073 GEG590073:GEJ590073 GOC590073:GOF590073 GXY590073:GYB590073 HHU590073:HHX590073 HRQ590073:HRT590073 IBM590073:IBP590073 ILI590073:ILL590073 IVE590073:IVH590073 JFA590073:JFD590073 JOW590073:JOZ590073 JYS590073:JYV590073 KIO590073:KIR590073 KSK590073:KSN590073 LCG590073:LCJ590073 LMC590073:LMF590073 LVY590073:LWB590073 MFU590073:MFX590073 MPQ590073:MPT590073 MZM590073:MZP590073 NJI590073:NJL590073 NTE590073:NTH590073 ODA590073:ODD590073 OMW590073:OMZ590073 OWS590073:OWV590073 PGO590073:PGR590073 PQK590073:PQN590073 QAG590073:QAJ590073 QKC590073:QKF590073 QTY590073:QUB590073 RDU590073:RDX590073 RNQ590073:RNT590073 RXM590073:RXP590073 SHI590073:SHL590073 SRE590073:SRH590073 TBA590073:TBD590073 TKW590073:TKZ590073 TUS590073:TUV590073 UEO590073:UER590073 UOK590073:UON590073 UYG590073:UYJ590073 VIC590073:VIF590073 VRY590073:VSB590073 WBU590073:WBX590073 WLQ590073:WLT590073 WVM590073:WVP590073 E655609:H655609 JA655609:JD655609 SW655609:SZ655609 ACS655609:ACV655609 AMO655609:AMR655609 AWK655609:AWN655609 BGG655609:BGJ655609 BQC655609:BQF655609 BZY655609:CAB655609 CJU655609:CJX655609 CTQ655609:CTT655609 DDM655609:DDP655609 DNI655609:DNL655609 DXE655609:DXH655609 EHA655609:EHD655609 EQW655609:EQZ655609 FAS655609:FAV655609 FKO655609:FKR655609 FUK655609:FUN655609 GEG655609:GEJ655609 GOC655609:GOF655609 GXY655609:GYB655609 HHU655609:HHX655609 HRQ655609:HRT655609 IBM655609:IBP655609 ILI655609:ILL655609 IVE655609:IVH655609 JFA655609:JFD655609 JOW655609:JOZ655609 JYS655609:JYV655609 KIO655609:KIR655609 KSK655609:KSN655609 LCG655609:LCJ655609 LMC655609:LMF655609 LVY655609:LWB655609 MFU655609:MFX655609 MPQ655609:MPT655609 MZM655609:MZP655609 NJI655609:NJL655609 NTE655609:NTH655609 ODA655609:ODD655609 OMW655609:OMZ655609 OWS655609:OWV655609 PGO655609:PGR655609 PQK655609:PQN655609 QAG655609:QAJ655609 QKC655609:QKF655609 QTY655609:QUB655609 RDU655609:RDX655609 RNQ655609:RNT655609 RXM655609:RXP655609 SHI655609:SHL655609 SRE655609:SRH655609 TBA655609:TBD655609 TKW655609:TKZ655609 TUS655609:TUV655609 UEO655609:UER655609 UOK655609:UON655609 UYG655609:UYJ655609 VIC655609:VIF655609 VRY655609:VSB655609 WBU655609:WBX655609 WLQ655609:WLT655609 WVM655609:WVP655609 E721145:H721145 JA721145:JD721145 SW721145:SZ721145 ACS721145:ACV721145 AMO721145:AMR721145 AWK721145:AWN721145 BGG721145:BGJ721145 BQC721145:BQF721145 BZY721145:CAB721145 CJU721145:CJX721145 CTQ721145:CTT721145 DDM721145:DDP721145 DNI721145:DNL721145 DXE721145:DXH721145 EHA721145:EHD721145 EQW721145:EQZ721145 FAS721145:FAV721145 FKO721145:FKR721145 FUK721145:FUN721145 GEG721145:GEJ721145 GOC721145:GOF721145 GXY721145:GYB721145 HHU721145:HHX721145 HRQ721145:HRT721145 IBM721145:IBP721145 ILI721145:ILL721145 IVE721145:IVH721145 JFA721145:JFD721145 JOW721145:JOZ721145 JYS721145:JYV721145 KIO721145:KIR721145 KSK721145:KSN721145 LCG721145:LCJ721145 LMC721145:LMF721145 LVY721145:LWB721145 MFU721145:MFX721145 MPQ721145:MPT721145 MZM721145:MZP721145 NJI721145:NJL721145 NTE721145:NTH721145 ODA721145:ODD721145 OMW721145:OMZ721145 OWS721145:OWV721145 PGO721145:PGR721145 PQK721145:PQN721145 QAG721145:QAJ721145 QKC721145:QKF721145 QTY721145:QUB721145 RDU721145:RDX721145 RNQ721145:RNT721145 RXM721145:RXP721145 SHI721145:SHL721145 SRE721145:SRH721145 TBA721145:TBD721145 TKW721145:TKZ721145 TUS721145:TUV721145 UEO721145:UER721145 UOK721145:UON721145 UYG721145:UYJ721145 VIC721145:VIF721145 VRY721145:VSB721145 WBU721145:WBX721145 WLQ721145:WLT721145 WVM721145:WVP721145 E786681:H786681 JA786681:JD786681 SW786681:SZ786681 ACS786681:ACV786681 AMO786681:AMR786681 AWK786681:AWN786681 BGG786681:BGJ786681 BQC786681:BQF786681 BZY786681:CAB786681 CJU786681:CJX786681 CTQ786681:CTT786681 DDM786681:DDP786681 DNI786681:DNL786681 DXE786681:DXH786681 EHA786681:EHD786681 EQW786681:EQZ786681 FAS786681:FAV786681 FKO786681:FKR786681 FUK786681:FUN786681 GEG786681:GEJ786681 GOC786681:GOF786681 GXY786681:GYB786681 HHU786681:HHX786681 HRQ786681:HRT786681 IBM786681:IBP786681 ILI786681:ILL786681 IVE786681:IVH786681 JFA786681:JFD786681 JOW786681:JOZ786681 JYS786681:JYV786681 KIO786681:KIR786681 KSK786681:KSN786681 LCG786681:LCJ786681 LMC786681:LMF786681 LVY786681:LWB786681 MFU786681:MFX786681 MPQ786681:MPT786681 MZM786681:MZP786681 NJI786681:NJL786681 NTE786681:NTH786681 ODA786681:ODD786681 OMW786681:OMZ786681 OWS786681:OWV786681 PGO786681:PGR786681 PQK786681:PQN786681 QAG786681:QAJ786681 QKC786681:QKF786681 QTY786681:QUB786681 RDU786681:RDX786681 RNQ786681:RNT786681 RXM786681:RXP786681 SHI786681:SHL786681 SRE786681:SRH786681 TBA786681:TBD786681 TKW786681:TKZ786681 TUS786681:TUV786681 UEO786681:UER786681 UOK786681:UON786681 UYG786681:UYJ786681 VIC786681:VIF786681 VRY786681:VSB786681 WBU786681:WBX786681 WLQ786681:WLT786681 WVM786681:WVP786681 E852217:H852217 JA852217:JD852217 SW852217:SZ852217 ACS852217:ACV852217 AMO852217:AMR852217 AWK852217:AWN852217 BGG852217:BGJ852217 BQC852217:BQF852217 BZY852217:CAB852217 CJU852217:CJX852217 CTQ852217:CTT852217 DDM852217:DDP852217 DNI852217:DNL852217 DXE852217:DXH852217 EHA852217:EHD852217 EQW852217:EQZ852217 FAS852217:FAV852217 FKO852217:FKR852217 FUK852217:FUN852217 GEG852217:GEJ852217 GOC852217:GOF852217 GXY852217:GYB852217 HHU852217:HHX852217 HRQ852217:HRT852217 IBM852217:IBP852217 ILI852217:ILL852217 IVE852217:IVH852217 JFA852217:JFD852217 JOW852217:JOZ852217 JYS852217:JYV852217 KIO852217:KIR852217 KSK852217:KSN852217 LCG852217:LCJ852217 LMC852217:LMF852217 LVY852217:LWB852217 MFU852217:MFX852217 MPQ852217:MPT852217 MZM852217:MZP852217 NJI852217:NJL852217 NTE852217:NTH852217 ODA852217:ODD852217 OMW852217:OMZ852217 OWS852217:OWV852217 PGO852217:PGR852217 PQK852217:PQN852217 QAG852217:QAJ852217 QKC852217:QKF852217 QTY852217:QUB852217 RDU852217:RDX852217 RNQ852217:RNT852217 RXM852217:RXP852217 SHI852217:SHL852217 SRE852217:SRH852217 TBA852217:TBD852217 TKW852217:TKZ852217 TUS852217:TUV852217 UEO852217:UER852217 UOK852217:UON852217 UYG852217:UYJ852217 VIC852217:VIF852217 VRY852217:VSB852217 WBU852217:WBX852217 WLQ852217:WLT852217 WVM852217:WVP852217 E917753:H917753 JA917753:JD917753 SW917753:SZ917753 ACS917753:ACV917753 AMO917753:AMR917753 AWK917753:AWN917753 BGG917753:BGJ917753 BQC917753:BQF917753 BZY917753:CAB917753 CJU917753:CJX917753 CTQ917753:CTT917753 DDM917753:DDP917753 DNI917753:DNL917753 DXE917753:DXH917753 EHA917753:EHD917753 EQW917753:EQZ917753 FAS917753:FAV917753 FKO917753:FKR917753 FUK917753:FUN917753 GEG917753:GEJ917753 GOC917753:GOF917753 GXY917753:GYB917753 HHU917753:HHX917753 HRQ917753:HRT917753 IBM917753:IBP917753 ILI917753:ILL917753 IVE917753:IVH917753 JFA917753:JFD917753 JOW917753:JOZ917753 JYS917753:JYV917753 KIO917753:KIR917753 KSK917753:KSN917753 LCG917753:LCJ917753 LMC917753:LMF917753 LVY917753:LWB917753 MFU917753:MFX917753 MPQ917753:MPT917753 MZM917753:MZP917753 NJI917753:NJL917753 NTE917753:NTH917753 ODA917753:ODD917753 OMW917753:OMZ917753 OWS917753:OWV917753 PGO917753:PGR917753 PQK917753:PQN917753 QAG917753:QAJ917753 QKC917753:QKF917753 QTY917753:QUB917753 RDU917753:RDX917753 RNQ917753:RNT917753 RXM917753:RXP917753 SHI917753:SHL917753 SRE917753:SRH917753 TBA917753:TBD917753 TKW917753:TKZ917753 TUS917753:TUV917753 UEO917753:UER917753 UOK917753:UON917753 UYG917753:UYJ917753 VIC917753:VIF917753 VRY917753:VSB917753 WBU917753:WBX917753 WLQ917753:WLT917753 WVM917753:WVP917753 E983289:H983289 JA983289:JD983289 SW983289:SZ983289 ACS983289:ACV983289 AMO983289:AMR983289 AWK983289:AWN983289 BGG983289:BGJ983289 BQC983289:BQF983289 BZY983289:CAB983289 CJU983289:CJX983289 CTQ983289:CTT983289 DDM983289:DDP983289 DNI983289:DNL983289 DXE983289:DXH983289 EHA983289:EHD983289 EQW983289:EQZ983289 FAS983289:FAV983289 FKO983289:FKR983289 FUK983289:FUN983289 GEG983289:GEJ983289 GOC983289:GOF983289 GXY983289:GYB983289 HHU983289:HHX983289 HRQ983289:HRT983289 IBM983289:IBP983289 ILI983289:ILL983289 IVE983289:IVH983289 JFA983289:JFD983289 JOW983289:JOZ983289 JYS983289:JYV983289 KIO983289:KIR983289 KSK983289:KSN983289 LCG983289:LCJ983289 LMC983289:LMF983289 LVY983289:LWB983289 MFU983289:MFX983289 MPQ983289:MPT983289 MZM983289:MZP983289 NJI983289:NJL983289 NTE983289:NTH983289 ODA983289:ODD983289 OMW983289:OMZ983289 OWS983289:OWV983289 PGO983289:PGR983289 PQK983289:PQN983289 QAG983289:QAJ983289 QKC983289:QKF983289 QTY983289:QUB983289 RDU983289:RDX983289 RNQ983289:RNT983289 RXM983289:RXP983289 SHI983289:SHL983289 SRE983289:SRH983289 TBA983289:TBD983289 TKW983289:TKZ983289 TUS983289:TUV983289 UEO983289:UER983289 UOK983289:UON983289 UYG983289:UYJ983289 VIC983289:VIF983289 VRY983289:VSB983289 WBU983289:WBX983289 WLQ983289:WLT983289 WVM983289:WVP983289 B159 IX159 ST159 ACP159 AML159 AWH159 BGD159 BPZ159 BZV159 CJR159 CTN159 DDJ159 DNF159 DXB159 EGX159 EQT159 FAP159 FKL159 FUH159 GED159 GNZ159 GXV159 HHR159 HRN159 IBJ159 ILF159 IVB159 JEX159 JOT159 JYP159 KIL159 KSH159 LCD159 LLZ159 LVV159 MFR159 MPN159 MZJ159 NJF159 NTB159 OCX159 OMT159 OWP159 PGL159 PQH159 QAD159 QJZ159 QTV159 RDR159 RNN159 RXJ159 SHF159 SRB159 TAX159 TKT159 TUP159 UEL159 UOH159 UYD159 VHZ159 VRV159 WBR159 WLN159 WVJ159 B65768 IX65768 ST65768 ACP65768 AML65768 AWH65768 BGD65768 BPZ65768 BZV65768 CJR65768 CTN65768 DDJ65768 DNF65768 DXB65768 EGX65768 EQT65768 FAP65768 FKL65768 FUH65768 GED65768 GNZ65768 GXV65768 HHR65768 HRN65768 IBJ65768 ILF65768 IVB65768 JEX65768 JOT65768 JYP65768 KIL65768 KSH65768 LCD65768 LLZ65768 LVV65768 MFR65768 MPN65768 MZJ65768 NJF65768 NTB65768 OCX65768 OMT65768 OWP65768 PGL65768 PQH65768 QAD65768 QJZ65768 QTV65768 RDR65768 RNN65768 RXJ65768 SHF65768 SRB65768 TAX65768 TKT65768 TUP65768 UEL65768 UOH65768 UYD65768 VHZ65768 VRV65768 WBR65768 WLN65768 WVJ65768 B131304 IX131304 ST131304 ACP131304 AML131304 AWH131304 BGD131304 BPZ131304 BZV131304 CJR131304 CTN131304 DDJ131304 DNF131304 DXB131304 EGX131304 EQT131304 FAP131304 FKL131304 FUH131304 GED131304 GNZ131304 GXV131304 HHR131304 HRN131304 IBJ131304 ILF131304 IVB131304 JEX131304 JOT131304 JYP131304 KIL131304 KSH131304 LCD131304 LLZ131304 LVV131304 MFR131304 MPN131304 MZJ131304 NJF131304 NTB131304 OCX131304 OMT131304 OWP131304 PGL131304 PQH131304 QAD131304 QJZ131304 QTV131304 RDR131304 RNN131304 RXJ131304 SHF131304 SRB131304 TAX131304 TKT131304 TUP131304 UEL131304 UOH131304 UYD131304 VHZ131304 VRV131304 WBR131304 WLN131304 WVJ131304 B196840 IX196840 ST196840 ACP196840 AML196840 AWH196840 BGD196840 BPZ196840 BZV196840 CJR196840 CTN196840 DDJ196840 DNF196840 DXB196840 EGX196840 EQT196840 FAP196840 FKL196840 FUH196840 GED196840 GNZ196840 GXV196840 HHR196840 HRN196840 IBJ196840 ILF196840 IVB196840 JEX196840 JOT196840 JYP196840 KIL196840 KSH196840 LCD196840 LLZ196840 LVV196840 MFR196840 MPN196840 MZJ196840 NJF196840 NTB196840 OCX196840 OMT196840 OWP196840 PGL196840 PQH196840 QAD196840 QJZ196840 QTV196840 RDR196840 RNN196840 RXJ196840 SHF196840 SRB196840 TAX196840 TKT196840 TUP196840 UEL196840 UOH196840 UYD196840 VHZ196840 VRV196840 WBR196840 WLN196840 WVJ196840 B262376 IX262376 ST262376 ACP262376 AML262376 AWH262376 BGD262376 BPZ262376 BZV262376 CJR262376 CTN262376 DDJ262376 DNF262376 DXB262376 EGX262376 EQT262376 FAP262376 FKL262376 FUH262376 GED262376 GNZ262376 GXV262376 HHR262376 HRN262376 IBJ262376 ILF262376 IVB262376 JEX262376 JOT262376 JYP262376 KIL262376 KSH262376 LCD262376 LLZ262376 LVV262376 MFR262376 MPN262376 MZJ262376 NJF262376 NTB262376 OCX262376 OMT262376 OWP262376 PGL262376 PQH262376 QAD262376 QJZ262376 QTV262376 RDR262376 RNN262376 RXJ262376 SHF262376 SRB262376 TAX262376 TKT262376 TUP262376 UEL262376 UOH262376 UYD262376 VHZ262376 VRV262376 WBR262376 WLN262376 WVJ262376 B327912 IX327912 ST327912 ACP327912 AML327912 AWH327912 BGD327912 BPZ327912 BZV327912 CJR327912 CTN327912 DDJ327912 DNF327912 DXB327912 EGX327912 EQT327912 FAP327912 FKL327912 FUH327912 GED327912 GNZ327912 GXV327912 HHR327912 HRN327912 IBJ327912 ILF327912 IVB327912 JEX327912 JOT327912 JYP327912 KIL327912 KSH327912 LCD327912 LLZ327912 LVV327912 MFR327912 MPN327912 MZJ327912 NJF327912 NTB327912 OCX327912 OMT327912 OWP327912 PGL327912 PQH327912 QAD327912 QJZ327912 QTV327912 RDR327912 RNN327912 RXJ327912 SHF327912 SRB327912 TAX327912 TKT327912 TUP327912 UEL327912 UOH327912 UYD327912 VHZ327912 VRV327912 WBR327912 WLN327912 WVJ327912 B393448 IX393448 ST393448 ACP393448 AML393448 AWH393448 BGD393448 BPZ393448 BZV393448 CJR393448 CTN393448 DDJ393448 DNF393448 DXB393448 EGX393448 EQT393448 FAP393448 FKL393448 FUH393448 GED393448 GNZ393448 GXV393448 HHR393448 HRN393448 IBJ393448 ILF393448 IVB393448 JEX393448 JOT393448 JYP393448 KIL393448 KSH393448 LCD393448 LLZ393448 LVV393448 MFR393448 MPN393448 MZJ393448 NJF393448 NTB393448 OCX393448 OMT393448 OWP393448 PGL393448 PQH393448 QAD393448 QJZ393448 QTV393448 RDR393448 RNN393448 RXJ393448 SHF393448 SRB393448 TAX393448 TKT393448 TUP393448 UEL393448 UOH393448 UYD393448 VHZ393448 VRV393448 WBR393448 WLN393448 WVJ393448 B458984 IX458984 ST458984 ACP458984 AML458984 AWH458984 BGD458984 BPZ458984 BZV458984 CJR458984 CTN458984 DDJ458984 DNF458984 DXB458984 EGX458984 EQT458984 FAP458984 FKL458984 FUH458984 GED458984 GNZ458984 GXV458984 HHR458984 HRN458984 IBJ458984 ILF458984 IVB458984 JEX458984 JOT458984 JYP458984 KIL458984 KSH458984 LCD458984 LLZ458984 LVV458984 MFR458984 MPN458984 MZJ458984 NJF458984 NTB458984 OCX458984 OMT458984 OWP458984 PGL458984 PQH458984 QAD458984 QJZ458984 QTV458984 RDR458984 RNN458984 RXJ458984 SHF458984 SRB458984 TAX458984 TKT458984 TUP458984 UEL458984 UOH458984 UYD458984 VHZ458984 VRV458984 WBR458984 WLN458984 WVJ458984 B524520 IX524520 ST524520 ACP524520 AML524520 AWH524520 BGD524520 BPZ524520 BZV524520 CJR524520 CTN524520 DDJ524520 DNF524520 DXB524520 EGX524520 EQT524520 FAP524520 FKL524520 FUH524520 GED524520 GNZ524520 GXV524520 HHR524520 HRN524520 IBJ524520 ILF524520 IVB524520 JEX524520 JOT524520 JYP524520 KIL524520 KSH524520 LCD524520 LLZ524520 LVV524520 MFR524520 MPN524520 MZJ524520 NJF524520 NTB524520 OCX524520 OMT524520 OWP524520 PGL524520 PQH524520 QAD524520 QJZ524520 QTV524520 RDR524520 RNN524520 RXJ524520 SHF524520 SRB524520 TAX524520 TKT524520 TUP524520 UEL524520 UOH524520 UYD524520 VHZ524520 VRV524520 WBR524520 WLN524520 WVJ524520 B590056 IX590056 ST590056 ACP590056 AML590056 AWH590056 BGD590056 BPZ590056 BZV590056 CJR590056 CTN590056 DDJ590056 DNF590056 DXB590056 EGX590056 EQT590056 FAP590056 FKL590056 FUH590056 GED590056 GNZ590056 GXV590056 HHR590056 HRN590056 IBJ590056 ILF590056 IVB590056 JEX590056 JOT590056 JYP590056 KIL590056 KSH590056 LCD590056 LLZ590056 LVV590056 MFR590056 MPN590056 MZJ590056 NJF590056 NTB590056 OCX590056 OMT590056 OWP590056 PGL590056 PQH590056 QAD590056 QJZ590056 QTV590056 RDR590056 RNN590056 RXJ590056 SHF590056 SRB590056 TAX590056 TKT590056 TUP590056 UEL590056 UOH590056 UYD590056 VHZ590056 VRV590056 WBR590056 WLN590056 WVJ590056 B655592 IX655592 ST655592 ACP655592 AML655592 AWH655592 BGD655592 BPZ655592 BZV655592 CJR655592 CTN655592 DDJ655592 DNF655592 DXB655592 EGX655592 EQT655592 FAP655592 FKL655592 FUH655592 GED655592 GNZ655592 GXV655592 HHR655592 HRN655592 IBJ655592 ILF655592 IVB655592 JEX655592 JOT655592 JYP655592 KIL655592 KSH655592 LCD655592 LLZ655592 LVV655592 MFR655592 MPN655592 MZJ655592 NJF655592 NTB655592 OCX655592 OMT655592 OWP655592 PGL655592 PQH655592 QAD655592 QJZ655592 QTV655592 RDR655592 RNN655592 RXJ655592 SHF655592 SRB655592 TAX655592 TKT655592 TUP655592 UEL655592 UOH655592 UYD655592 VHZ655592 VRV655592 WBR655592 WLN655592 WVJ655592 B721128 IX721128 ST721128 ACP721128 AML721128 AWH721128 BGD721128 BPZ721128 BZV721128 CJR721128 CTN721128 DDJ721128 DNF721128 DXB721128 EGX721128 EQT721128 FAP721128 FKL721128 FUH721128 GED721128 GNZ721128 GXV721128 HHR721128 HRN721128 IBJ721128 ILF721128 IVB721128 JEX721128 JOT721128 JYP721128 KIL721128 KSH721128 LCD721128 LLZ721128 LVV721128 MFR721128 MPN721128 MZJ721128 NJF721128 NTB721128 OCX721128 OMT721128 OWP721128 PGL721128 PQH721128 QAD721128 QJZ721128 QTV721128 RDR721128 RNN721128 RXJ721128 SHF721128 SRB721128 TAX721128 TKT721128 TUP721128 UEL721128 UOH721128 UYD721128 VHZ721128 VRV721128 WBR721128 WLN721128 WVJ721128 B786664 IX786664 ST786664 ACP786664 AML786664 AWH786664 BGD786664 BPZ786664 BZV786664 CJR786664 CTN786664 DDJ786664 DNF786664 DXB786664 EGX786664 EQT786664 FAP786664 FKL786664 FUH786664 GED786664 GNZ786664 GXV786664 HHR786664 HRN786664 IBJ786664 ILF786664 IVB786664 JEX786664 JOT786664 JYP786664 KIL786664 KSH786664 LCD786664 LLZ786664 LVV786664 MFR786664 MPN786664 MZJ786664 NJF786664 NTB786664 OCX786664 OMT786664 OWP786664 PGL786664 PQH786664 QAD786664 QJZ786664 QTV786664 RDR786664 RNN786664 RXJ786664 SHF786664 SRB786664 TAX786664 TKT786664 TUP786664 UEL786664 UOH786664 UYD786664 VHZ786664 VRV786664 WBR786664 WLN786664 WVJ786664 B852200 IX852200 ST852200 ACP852200 AML852200 AWH852200 BGD852200 BPZ852200 BZV852200 CJR852200 CTN852200 DDJ852200 DNF852200 DXB852200 EGX852200 EQT852200 FAP852200 FKL852200 FUH852200 GED852200 GNZ852200 GXV852200 HHR852200 HRN852200 IBJ852200 ILF852200 IVB852200 JEX852200 JOT852200 JYP852200 KIL852200 KSH852200 LCD852200 LLZ852200 LVV852200 MFR852200 MPN852200 MZJ852200 NJF852200 NTB852200 OCX852200 OMT852200 OWP852200 PGL852200 PQH852200 QAD852200 QJZ852200 QTV852200 RDR852200 RNN852200 RXJ852200 SHF852200 SRB852200 TAX852200 TKT852200 TUP852200 UEL852200 UOH852200 UYD852200 VHZ852200 VRV852200 WBR852200 WLN852200 WVJ852200 B917736 IX917736 ST917736 ACP917736 AML917736 AWH917736 BGD917736 BPZ917736 BZV917736 CJR917736 CTN917736 DDJ917736 DNF917736 DXB917736 EGX917736 EQT917736 FAP917736 FKL917736 FUH917736 GED917736 GNZ917736 GXV917736 HHR917736 HRN917736 IBJ917736 ILF917736 IVB917736 JEX917736 JOT917736 JYP917736 KIL917736 KSH917736 LCD917736 LLZ917736 LVV917736 MFR917736 MPN917736 MZJ917736 NJF917736 NTB917736 OCX917736 OMT917736 OWP917736 PGL917736 PQH917736 QAD917736 QJZ917736 QTV917736 RDR917736 RNN917736 RXJ917736 SHF917736 SRB917736 TAX917736 TKT917736 TUP917736 UEL917736 UOH917736 UYD917736 VHZ917736 VRV917736 WBR917736 WLN917736 WVJ917736 B983272 IX983272 ST983272 ACP983272 AML983272 AWH983272 BGD983272 BPZ983272 BZV983272 CJR983272 CTN983272 DDJ983272 DNF983272 DXB983272 EGX983272 EQT983272 FAP983272 FKL983272 FUH983272 GED983272 GNZ983272 GXV983272 HHR983272 HRN983272 IBJ983272 ILF983272 IVB983272 JEX983272 JOT983272 JYP983272 KIL983272 KSH983272 LCD983272 LLZ983272 LVV983272 MFR983272 MPN983272 MZJ983272 NJF983272 NTB983272 OCX983272 OMT983272 OWP983272 PGL983272 PQH983272 QAD983272 QJZ983272 QTV983272 RDR983272 RNN983272 RXJ983272 SHF983272 SRB983272 TAX983272 TKT983272 TUP983272 UEL983272 UOH983272 UYD983272 VHZ983272 VRV983272 WBR983272 WLN983272 WVJ983272 D90:G90 IZ90:JC90 SV90:SY90 ACR90:ACU90 AMN90:AMQ90 AWJ90:AWM90 BGF90:BGI90 BQB90:BQE90 BZX90:CAA90 CJT90:CJW90 CTP90:CTS90 DDL90:DDO90 DNH90:DNK90 DXD90:DXG90 EGZ90:EHC90 EQV90:EQY90 FAR90:FAU90 FKN90:FKQ90 FUJ90:FUM90 GEF90:GEI90 GOB90:GOE90 GXX90:GYA90 HHT90:HHW90 HRP90:HRS90 IBL90:IBO90 ILH90:ILK90 IVD90:IVG90 JEZ90:JFC90 JOV90:JOY90 JYR90:JYU90 KIN90:KIQ90 KSJ90:KSM90 LCF90:LCI90 LMB90:LME90 LVX90:LWA90 MFT90:MFW90 MPP90:MPS90 MZL90:MZO90 NJH90:NJK90 NTD90:NTG90 OCZ90:ODC90 OMV90:OMY90 OWR90:OWU90 PGN90:PGQ90 PQJ90:PQM90 QAF90:QAI90 QKB90:QKE90 QTX90:QUA90 RDT90:RDW90 RNP90:RNS90 RXL90:RXO90 SHH90:SHK90 SRD90:SRG90 TAZ90:TBC90 TKV90:TKY90 TUR90:TUU90 UEN90:UEQ90 UOJ90:UOM90 UYF90:UYI90 VIB90:VIE90 VRX90:VSA90 WBT90:WBW90 WLP90:WLS90 WVL90:WVO90 D65699:G65699 IZ65699:JC65699 SV65699:SY65699 ACR65699:ACU65699 AMN65699:AMQ65699 AWJ65699:AWM65699 BGF65699:BGI65699 BQB65699:BQE65699 BZX65699:CAA65699 CJT65699:CJW65699 CTP65699:CTS65699 DDL65699:DDO65699 DNH65699:DNK65699 DXD65699:DXG65699 EGZ65699:EHC65699 EQV65699:EQY65699 FAR65699:FAU65699 FKN65699:FKQ65699 FUJ65699:FUM65699 GEF65699:GEI65699 GOB65699:GOE65699 GXX65699:GYA65699 HHT65699:HHW65699 HRP65699:HRS65699 IBL65699:IBO65699 ILH65699:ILK65699 IVD65699:IVG65699 JEZ65699:JFC65699 JOV65699:JOY65699 JYR65699:JYU65699 KIN65699:KIQ65699 KSJ65699:KSM65699 LCF65699:LCI65699 LMB65699:LME65699 LVX65699:LWA65699 MFT65699:MFW65699 MPP65699:MPS65699 MZL65699:MZO65699 NJH65699:NJK65699 NTD65699:NTG65699 OCZ65699:ODC65699 OMV65699:OMY65699 OWR65699:OWU65699 PGN65699:PGQ65699 PQJ65699:PQM65699 QAF65699:QAI65699 QKB65699:QKE65699 QTX65699:QUA65699 RDT65699:RDW65699 RNP65699:RNS65699 RXL65699:RXO65699 SHH65699:SHK65699 SRD65699:SRG65699 TAZ65699:TBC65699 TKV65699:TKY65699 TUR65699:TUU65699 UEN65699:UEQ65699 UOJ65699:UOM65699 UYF65699:UYI65699 VIB65699:VIE65699 VRX65699:VSA65699 WBT65699:WBW65699 WLP65699:WLS65699 WVL65699:WVO65699 D131235:G131235 IZ131235:JC131235 SV131235:SY131235 ACR131235:ACU131235 AMN131235:AMQ131235 AWJ131235:AWM131235 BGF131235:BGI131235 BQB131235:BQE131235 BZX131235:CAA131235 CJT131235:CJW131235 CTP131235:CTS131235 DDL131235:DDO131235 DNH131235:DNK131235 DXD131235:DXG131235 EGZ131235:EHC131235 EQV131235:EQY131235 FAR131235:FAU131235 FKN131235:FKQ131235 FUJ131235:FUM131235 GEF131235:GEI131235 GOB131235:GOE131235 GXX131235:GYA131235 HHT131235:HHW131235 HRP131235:HRS131235 IBL131235:IBO131235 ILH131235:ILK131235 IVD131235:IVG131235 JEZ131235:JFC131235 JOV131235:JOY131235 JYR131235:JYU131235 KIN131235:KIQ131235 KSJ131235:KSM131235 LCF131235:LCI131235 LMB131235:LME131235 LVX131235:LWA131235 MFT131235:MFW131235 MPP131235:MPS131235 MZL131235:MZO131235 NJH131235:NJK131235 NTD131235:NTG131235 OCZ131235:ODC131235 OMV131235:OMY131235 OWR131235:OWU131235 PGN131235:PGQ131235 PQJ131235:PQM131235 QAF131235:QAI131235 QKB131235:QKE131235 QTX131235:QUA131235 RDT131235:RDW131235 RNP131235:RNS131235 RXL131235:RXO131235 SHH131235:SHK131235 SRD131235:SRG131235 TAZ131235:TBC131235 TKV131235:TKY131235 TUR131235:TUU131235 UEN131235:UEQ131235 UOJ131235:UOM131235 UYF131235:UYI131235 VIB131235:VIE131235 VRX131235:VSA131235 WBT131235:WBW131235 WLP131235:WLS131235 WVL131235:WVO131235 D196771:G196771 IZ196771:JC196771 SV196771:SY196771 ACR196771:ACU196771 AMN196771:AMQ196771 AWJ196771:AWM196771 BGF196771:BGI196771 BQB196771:BQE196771 BZX196771:CAA196771 CJT196771:CJW196771 CTP196771:CTS196771 DDL196771:DDO196771 DNH196771:DNK196771 DXD196771:DXG196771 EGZ196771:EHC196771 EQV196771:EQY196771 FAR196771:FAU196771 FKN196771:FKQ196771 FUJ196771:FUM196771 GEF196771:GEI196771 GOB196771:GOE196771 GXX196771:GYA196771 HHT196771:HHW196771 HRP196771:HRS196771 IBL196771:IBO196771 ILH196771:ILK196771 IVD196771:IVG196771 JEZ196771:JFC196771 JOV196771:JOY196771 JYR196771:JYU196771 KIN196771:KIQ196771 KSJ196771:KSM196771 LCF196771:LCI196771 LMB196771:LME196771 LVX196771:LWA196771 MFT196771:MFW196771 MPP196771:MPS196771 MZL196771:MZO196771 NJH196771:NJK196771 NTD196771:NTG196771 OCZ196771:ODC196771 OMV196771:OMY196771 OWR196771:OWU196771 PGN196771:PGQ196771 PQJ196771:PQM196771 QAF196771:QAI196771 QKB196771:QKE196771 QTX196771:QUA196771 RDT196771:RDW196771 RNP196771:RNS196771 RXL196771:RXO196771 SHH196771:SHK196771 SRD196771:SRG196771 TAZ196771:TBC196771 TKV196771:TKY196771 TUR196771:TUU196771 UEN196771:UEQ196771 UOJ196771:UOM196771 UYF196771:UYI196771 VIB196771:VIE196771 VRX196771:VSA196771 WBT196771:WBW196771 WLP196771:WLS196771 WVL196771:WVO196771 D262307:G262307 IZ262307:JC262307 SV262307:SY262307 ACR262307:ACU262307 AMN262307:AMQ262307 AWJ262307:AWM262307 BGF262307:BGI262307 BQB262307:BQE262307 BZX262307:CAA262307 CJT262307:CJW262307 CTP262307:CTS262307 DDL262307:DDO262307 DNH262307:DNK262307 DXD262307:DXG262307 EGZ262307:EHC262307 EQV262307:EQY262307 FAR262307:FAU262307 FKN262307:FKQ262307 FUJ262307:FUM262307 GEF262307:GEI262307 GOB262307:GOE262307 GXX262307:GYA262307 HHT262307:HHW262307 HRP262307:HRS262307 IBL262307:IBO262307 ILH262307:ILK262307 IVD262307:IVG262307 JEZ262307:JFC262307 JOV262307:JOY262307 JYR262307:JYU262307 KIN262307:KIQ262307 KSJ262307:KSM262307 LCF262307:LCI262307 LMB262307:LME262307 LVX262307:LWA262307 MFT262307:MFW262307 MPP262307:MPS262307 MZL262307:MZO262307 NJH262307:NJK262307 NTD262307:NTG262307 OCZ262307:ODC262307 OMV262307:OMY262307 OWR262307:OWU262307 PGN262307:PGQ262307 PQJ262307:PQM262307 QAF262307:QAI262307 QKB262307:QKE262307 QTX262307:QUA262307 RDT262307:RDW262307 RNP262307:RNS262307 RXL262307:RXO262307 SHH262307:SHK262307 SRD262307:SRG262307 TAZ262307:TBC262307 TKV262307:TKY262307 TUR262307:TUU262307 UEN262307:UEQ262307 UOJ262307:UOM262307 UYF262307:UYI262307 VIB262307:VIE262307 VRX262307:VSA262307 WBT262307:WBW262307 WLP262307:WLS262307 WVL262307:WVO262307 D327843:G327843 IZ327843:JC327843 SV327843:SY327843 ACR327843:ACU327843 AMN327843:AMQ327843 AWJ327843:AWM327843 BGF327843:BGI327843 BQB327843:BQE327843 BZX327843:CAA327843 CJT327843:CJW327843 CTP327843:CTS327843 DDL327843:DDO327843 DNH327843:DNK327843 DXD327843:DXG327843 EGZ327843:EHC327843 EQV327843:EQY327843 FAR327843:FAU327843 FKN327843:FKQ327843 FUJ327843:FUM327843 GEF327843:GEI327843 GOB327843:GOE327843 GXX327843:GYA327843 HHT327843:HHW327843 HRP327843:HRS327843 IBL327843:IBO327843 ILH327843:ILK327843 IVD327843:IVG327843 JEZ327843:JFC327843 JOV327843:JOY327843 JYR327843:JYU327843 KIN327843:KIQ327843 KSJ327843:KSM327843 LCF327843:LCI327843 LMB327843:LME327843 LVX327843:LWA327843 MFT327843:MFW327843 MPP327843:MPS327843 MZL327843:MZO327843 NJH327843:NJK327843 NTD327843:NTG327843 OCZ327843:ODC327843 OMV327843:OMY327843 OWR327843:OWU327843 PGN327843:PGQ327843 PQJ327843:PQM327843 QAF327843:QAI327843 QKB327843:QKE327843 QTX327843:QUA327843 RDT327843:RDW327843 RNP327843:RNS327843 RXL327843:RXO327843 SHH327843:SHK327843 SRD327843:SRG327843 TAZ327843:TBC327843 TKV327843:TKY327843 TUR327843:TUU327843 UEN327843:UEQ327843 UOJ327843:UOM327843 UYF327843:UYI327843 VIB327843:VIE327843 VRX327843:VSA327843 WBT327843:WBW327843 WLP327843:WLS327843 WVL327843:WVO327843 D393379:G393379 IZ393379:JC393379 SV393379:SY393379 ACR393379:ACU393379 AMN393379:AMQ393379 AWJ393379:AWM393379 BGF393379:BGI393379 BQB393379:BQE393379 BZX393379:CAA393379 CJT393379:CJW393379 CTP393379:CTS393379 DDL393379:DDO393379 DNH393379:DNK393379 DXD393379:DXG393379 EGZ393379:EHC393379 EQV393379:EQY393379 FAR393379:FAU393379 FKN393379:FKQ393379 FUJ393379:FUM393379 GEF393379:GEI393379 GOB393379:GOE393379 GXX393379:GYA393379 HHT393379:HHW393379 HRP393379:HRS393379 IBL393379:IBO393379 ILH393379:ILK393379 IVD393379:IVG393379 JEZ393379:JFC393379 JOV393379:JOY393379 JYR393379:JYU393379 KIN393379:KIQ393379 KSJ393379:KSM393379 LCF393379:LCI393379 LMB393379:LME393379 LVX393379:LWA393379 MFT393379:MFW393379 MPP393379:MPS393379 MZL393379:MZO393379 NJH393379:NJK393379 NTD393379:NTG393379 OCZ393379:ODC393379 OMV393379:OMY393379 OWR393379:OWU393379 PGN393379:PGQ393379 PQJ393379:PQM393379 QAF393379:QAI393379 QKB393379:QKE393379 QTX393379:QUA393379 RDT393379:RDW393379 RNP393379:RNS393379 RXL393379:RXO393379 SHH393379:SHK393379 SRD393379:SRG393379 TAZ393379:TBC393379 TKV393379:TKY393379 TUR393379:TUU393379 UEN393379:UEQ393379 UOJ393379:UOM393379 UYF393379:UYI393379 VIB393379:VIE393379 VRX393379:VSA393379 WBT393379:WBW393379 WLP393379:WLS393379 WVL393379:WVO393379 D458915:G458915 IZ458915:JC458915 SV458915:SY458915 ACR458915:ACU458915 AMN458915:AMQ458915 AWJ458915:AWM458915 BGF458915:BGI458915 BQB458915:BQE458915 BZX458915:CAA458915 CJT458915:CJW458915 CTP458915:CTS458915 DDL458915:DDO458915 DNH458915:DNK458915 DXD458915:DXG458915 EGZ458915:EHC458915 EQV458915:EQY458915 FAR458915:FAU458915 FKN458915:FKQ458915 FUJ458915:FUM458915 GEF458915:GEI458915 GOB458915:GOE458915 GXX458915:GYA458915 HHT458915:HHW458915 HRP458915:HRS458915 IBL458915:IBO458915 ILH458915:ILK458915 IVD458915:IVG458915 JEZ458915:JFC458915 JOV458915:JOY458915 JYR458915:JYU458915 KIN458915:KIQ458915 KSJ458915:KSM458915 LCF458915:LCI458915 LMB458915:LME458915 LVX458915:LWA458915 MFT458915:MFW458915 MPP458915:MPS458915 MZL458915:MZO458915 NJH458915:NJK458915 NTD458915:NTG458915 OCZ458915:ODC458915 OMV458915:OMY458915 OWR458915:OWU458915 PGN458915:PGQ458915 PQJ458915:PQM458915 QAF458915:QAI458915 QKB458915:QKE458915 QTX458915:QUA458915 RDT458915:RDW458915 RNP458915:RNS458915 RXL458915:RXO458915 SHH458915:SHK458915 SRD458915:SRG458915 TAZ458915:TBC458915 TKV458915:TKY458915 TUR458915:TUU458915 UEN458915:UEQ458915 UOJ458915:UOM458915 UYF458915:UYI458915 VIB458915:VIE458915 VRX458915:VSA458915 WBT458915:WBW458915 WLP458915:WLS458915 WVL458915:WVO458915 D524451:G524451 IZ524451:JC524451 SV524451:SY524451 ACR524451:ACU524451 AMN524451:AMQ524451 AWJ524451:AWM524451 BGF524451:BGI524451 BQB524451:BQE524451 BZX524451:CAA524451 CJT524451:CJW524451 CTP524451:CTS524451 DDL524451:DDO524451 DNH524451:DNK524451 DXD524451:DXG524451 EGZ524451:EHC524451 EQV524451:EQY524451 FAR524451:FAU524451 FKN524451:FKQ524451 FUJ524451:FUM524451 GEF524451:GEI524451 GOB524451:GOE524451 GXX524451:GYA524451 HHT524451:HHW524451 HRP524451:HRS524451 IBL524451:IBO524451 ILH524451:ILK524451 IVD524451:IVG524451 JEZ524451:JFC524451 JOV524451:JOY524451 JYR524451:JYU524451 KIN524451:KIQ524451 KSJ524451:KSM524451 LCF524451:LCI524451 LMB524451:LME524451 LVX524451:LWA524451 MFT524451:MFW524451 MPP524451:MPS524451 MZL524451:MZO524451 NJH524451:NJK524451 NTD524451:NTG524451 OCZ524451:ODC524451 OMV524451:OMY524451 OWR524451:OWU524451 PGN524451:PGQ524451 PQJ524451:PQM524451 QAF524451:QAI524451 QKB524451:QKE524451 QTX524451:QUA524451 RDT524451:RDW524451 RNP524451:RNS524451 RXL524451:RXO524451 SHH524451:SHK524451 SRD524451:SRG524451 TAZ524451:TBC524451 TKV524451:TKY524451 TUR524451:TUU524451 UEN524451:UEQ524451 UOJ524451:UOM524451 UYF524451:UYI524451 VIB524451:VIE524451 VRX524451:VSA524451 WBT524451:WBW524451 WLP524451:WLS524451 WVL524451:WVO524451 D589987:G589987 IZ589987:JC589987 SV589987:SY589987 ACR589987:ACU589987 AMN589987:AMQ589987 AWJ589987:AWM589987 BGF589987:BGI589987 BQB589987:BQE589987 BZX589987:CAA589987 CJT589987:CJW589987 CTP589987:CTS589987 DDL589987:DDO589987 DNH589987:DNK589987 DXD589987:DXG589987 EGZ589987:EHC589987 EQV589987:EQY589987 FAR589987:FAU589987 FKN589987:FKQ589987 FUJ589987:FUM589987 GEF589987:GEI589987 GOB589987:GOE589987 GXX589987:GYA589987 HHT589987:HHW589987 HRP589987:HRS589987 IBL589987:IBO589987 ILH589987:ILK589987 IVD589987:IVG589987 JEZ589987:JFC589987 JOV589987:JOY589987 JYR589987:JYU589987 KIN589987:KIQ589987 KSJ589987:KSM589987 LCF589987:LCI589987 LMB589987:LME589987 LVX589987:LWA589987 MFT589987:MFW589987 MPP589987:MPS589987 MZL589987:MZO589987 NJH589987:NJK589987 NTD589987:NTG589987 OCZ589987:ODC589987 OMV589987:OMY589987 OWR589987:OWU589987 PGN589987:PGQ589987 PQJ589987:PQM589987 QAF589987:QAI589987 QKB589987:QKE589987 QTX589987:QUA589987 RDT589987:RDW589987 RNP589987:RNS589987 RXL589987:RXO589987 SHH589987:SHK589987 SRD589987:SRG589987 TAZ589987:TBC589987 TKV589987:TKY589987 TUR589987:TUU589987 UEN589987:UEQ589987 UOJ589987:UOM589987 UYF589987:UYI589987 VIB589987:VIE589987 VRX589987:VSA589987 WBT589987:WBW589987 WLP589987:WLS589987 WVL589987:WVO589987 D655523:G655523 IZ655523:JC655523 SV655523:SY655523 ACR655523:ACU655523 AMN655523:AMQ655523 AWJ655523:AWM655523 BGF655523:BGI655523 BQB655523:BQE655523 BZX655523:CAA655523 CJT655523:CJW655523 CTP655523:CTS655523 DDL655523:DDO655523 DNH655523:DNK655523 DXD655523:DXG655523 EGZ655523:EHC655523 EQV655523:EQY655523 FAR655523:FAU655523 FKN655523:FKQ655523 FUJ655523:FUM655523 GEF655523:GEI655523 GOB655523:GOE655523 GXX655523:GYA655523 HHT655523:HHW655523 HRP655523:HRS655523 IBL655523:IBO655523 ILH655523:ILK655523 IVD655523:IVG655523 JEZ655523:JFC655523 JOV655523:JOY655523 JYR655523:JYU655523 KIN655523:KIQ655523 KSJ655523:KSM655523 LCF655523:LCI655523 LMB655523:LME655523 LVX655523:LWA655523 MFT655523:MFW655523 MPP655523:MPS655523 MZL655523:MZO655523 NJH655523:NJK655523 NTD655523:NTG655523 OCZ655523:ODC655523 OMV655523:OMY655523 OWR655523:OWU655523 PGN655523:PGQ655523 PQJ655523:PQM655523 QAF655523:QAI655523 QKB655523:QKE655523 QTX655523:QUA655523 RDT655523:RDW655523 RNP655523:RNS655523 RXL655523:RXO655523 SHH655523:SHK655523 SRD655523:SRG655523 TAZ655523:TBC655523 TKV655523:TKY655523 TUR655523:TUU655523 UEN655523:UEQ655523 UOJ655523:UOM655523 UYF655523:UYI655523 VIB655523:VIE655523 VRX655523:VSA655523 WBT655523:WBW655523 WLP655523:WLS655523 WVL655523:WVO655523 D721059:G721059 IZ721059:JC721059 SV721059:SY721059 ACR721059:ACU721059 AMN721059:AMQ721059 AWJ721059:AWM721059 BGF721059:BGI721059 BQB721059:BQE721059 BZX721059:CAA721059 CJT721059:CJW721059 CTP721059:CTS721059 DDL721059:DDO721059 DNH721059:DNK721059 DXD721059:DXG721059 EGZ721059:EHC721059 EQV721059:EQY721059 FAR721059:FAU721059 FKN721059:FKQ721059 FUJ721059:FUM721059 GEF721059:GEI721059 GOB721059:GOE721059 GXX721059:GYA721059 HHT721059:HHW721059 HRP721059:HRS721059 IBL721059:IBO721059 ILH721059:ILK721059 IVD721059:IVG721059 JEZ721059:JFC721059 JOV721059:JOY721059 JYR721059:JYU721059 KIN721059:KIQ721059 KSJ721059:KSM721059 LCF721059:LCI721059 LMB721059:LME721059 LVX721059:LWA721059 MFT721059:MFW721059 MPP721059:MPS721059 MZL721059:MZO721059 NJH721059:NJK721059 NTD721059:NTG721059 OCZ721059:ODC721059 OMV721059:OMY721059 OWR721059:OWU721059 PGN721059:PGQ721059 PQJ721059:PQM721059 QAF721059:QAI721059 QKB721059:QKE721059 QTX721059:QUA721059 RDT721059:RDW721059 RNP721059:RNS721059 RXL721059:RXO721059 SHH721059:SHK721059 SRD721059:SRG721059 TAZ721059:TBC721059 TKV721059:TKY721059 TUR721059:TUU721059 UEN721059:UEQ721059 UOJ721059:UOM721059 UYF721059:UYI721059 VIB721059:VIE721059 VRX721059:VSA721059 WBT721059:WBW721059 WLP721059:WLS721059 WVL721059:WVO721059 D786595:G786595 IZ786595:JC786595 SV786595:SY786595 ACR786595:ACU786595 AMN786595:AMQ786595 AWJ786595:AWM786595 BGF786595:BGI786595 BQB786595:BQE786595 BZX786595:CAA786595 CJT786595:CJW786595 CTP786595:CTS786595 DDL786595:DDO786595 DNH786595:DNK786595 DXD786595:DXG786595 EGZ786595:EHC786595 EQV786595:EQY786595 FAR786595:FAU786595 FKN786595:FKQ786595 FUJ786595:FUM786595 GEF786595:GEI786595 GOB786595:GOE786595 GXX786595:GYA786595 HHT786595:HHW786595 HRP786595:HRS786595 IBL786595:IBO786595 ILH786595:ILK786595 IVD786595:IVG786595 JEZ786595:JFC786595 JOV786595:JOY786595 JYR786595:JYU786595 KIN786595:KIQ786595 KSJ786595:KSM786595 LCF786595:LCI786595 LMB786595:LME786595 LVX786595:LWA786595 MFT786595:MFW786595 MPP786595:MPS786595 MZL786595:MZO786595 NJH786595:NJK786595 NTD786595:NTG786595 OCZ786595:ODC786595 OMV786595:OMY786595 OWR786595:OWU786595 PGN786595:PGQ786595 PQJ786595:PQM786595 QAF786595:QAI786595 QKB786595:QKE786595 QTX786595:QUA786595 RDT786595:RDW786595 RNP786595:RNS786595 RXL786595:RXO786595 SHH786595:SHK786595 SRD786595:SRG786595 TAZ786595:TBC786595 TKV786595:TKY786595 TUR786595:TUU786595 UEN786595:UEQ786595 UOJ786595:UOM786595 UYF786595:UYI786595 VIB786595:VIE786595 VRX786595:VSA786595 WBT786595:WBW786595 WLP786595:WLS786595 WVL786595:WVO786595 D852131:G852131 IZ852131:JC852131 SV852131:SY852131 ACR852131:ACU852131 AMN852131:AMQ852131 AWJ852131:AWM852131 BGF852131:BGI852131 BQB852131:BQE852131 BZX852131:CAA852131 CJT852131:CJW852131 CTP852131:CTS852131 DDL852131:DDO852131 DNH852131:DNK852131 DXD852131:DXG852131 EGZ852131:EHC852131 EQV852131:EQY852131 FAR852131:FAU852131 FKN852131:FKQ852131 FUJ852131:FUM852131 GEF852131:GEI852131 GOB852131:GOE852131 GXX852131:GYA852131 HHT852131:HHW852131 HRP852131:HRS852131 IBL852131:IBO852131 ILH852131:ILK852131 IVD852131:IVG852131 JEZ852131:JFC852131 JOV852131:JOY852131 JYR852131:JYU852131 KIN852131:KIQ852131 KSJ852131:KSM852131 LCF852131:LCI852131 LMB852131:LME852131 LVX852131:LWA852131 MFT852131:MFW852131 MPP852131:MPS852131 MZL852131:MZO852131 NJH852131:NJK852131 NTD852131:NTG852131 OCZ852131:ODC852131 OMV852131:OMY852131 OWR852131:OWU852131 PGN852131:PGQ852131 PQJ852131:PQM852131 QAF852131:QAI852131 QKB852131:QKE852131 QTX852131:QUA852131 RDT852131:RDW852131 RNP852131:RNS852131 RXL852131:RXO852131 SHH852131:SHK852131 SRD852131:SRG852131 TAZ852131:TBC852131 TKV852131:TKY852131 TUR852131:TUU852131 UEN852131:UEQ852131 UOJ852131:UOM852131 UYF852131:UYI852131 VIB852131:VIE852131 VRX852131:VSA852131 WBT852131:WBW852131 WLP852131:WLS852131 WVL852131:WVO852131 D917667:G917667 IZ917667:JC917667 SV917667:SY917667 ACR917667:ACU917667 AMN917667:AMQ917667 AWJ917667:AWM917667 BGF917667:BGI917667 BQB917667:BQE917667 BZX917667:CAA917667 CJT917667:CJW917667 CTP917667:CTS917667 DDL917667:DDO917667 DNH917667:DNK917667 DXD917667:DXG917667 EGZ917667:EHC917667 EQV917667:EQY917667 FAR917667:FAU917667 FKN917667:FKQ917667 FUJ917667:FUM917667 GEF917667:GEI917667 GOB917667:GOE917667 GXX917667:GYA917667 HHT917667:HHW917667 HRP917667:HRS917667 IBL917667:IBO917667 ILH917667:ILK917667 IVD917667:IVG917667 JEZ917667:JFC917667 JOV917667:JOY917667 JYR917667:JYU917667 KIN917667:KIQ917667 KSJ917667:KSM917667 LCF917667:LCI917667 LMB917667:LME917667 LVX917667:LWA917667 MFT917667:MFW917667 MPP917667:MPS917667 MZL917667:MZO917667 NJH917667:NJK917667 NTD917667:NTG917667 OCZ917667:ODC917667 OMV917667:OMY917667 OWR917667:OWU917667 PGN917667:PGQ917667 PQJ917667:PQM917667 QAF917667:QAI917667 QKB917667:QKE917667 QTX917667:QUA917667 RDT917667:RDW917667 RNP917667:RNS917667 RXL917667:RXO917667 SHH917667:SHK917667 SRD917667:SRG917667 TAZ917667:TBC917667 TKV917667:TKY917667 TUR917667:TUU917667 UEN917667:UEQ917667 UOJ917667:UOM917667 UYF917667:UYI917667 VIB917667:VIE917667 VRX917667:VSA917667 WBT917667:WBW917667 WLP917667:WLS917667 WVL917667:WVO917667 D983203:G983203 IZ983203:JC983203 SV983203:SY983203 ACR983203:ACU983203 AMN983203:AMQ983203 AWJ983203:AWM983203 BGF983203:BGI983203 BQB983203:BQE983203 BZX983203:CAA983203 CJT983203:CJW983203 CTP983203:CTS983203 DDL983203:DDO983203 DNH983203:DNK983203 DXD983203:DXG983203 EGZ983203:EHC983203 EQV983203:EQY983203 FAR983203:FAU983203 FKN983203:FKQ983203 FUJ983203:FUM983203 GEF983203:GEI983203 GOB983203:GOE983203 GXX983203:GYA983203 HHT983203:HHW983203 HRP983203:HRS983203 IBL983203:IBO983203 ILH983203:ILK983203 IVD983203:IVG983203 JEZ983203:JFC983203 JOV983203:JOY983203 JYR983203:JYU983203 KIN983203:KIQ983203 KSJ983203:KSM983203 LCF983203:LCI983203 LMB983203:LME983203 LVX983203:LWA983203 MFT983203:MFW983203 MPP983203:MPS983203 MZL983203:MZO983203 NJH983203:NJK983203 NTD983203:NTG983203 OCZ983203:ODC983203 OMV983203:OMY983203 OWR983203:OWU983203 PGN983203:PGQ983203 PQJ983203:PQM983203 QAF983203:QAI983203 QKB983203:QKE983203 QTX983203:QUA983203 RDT983203:RDW983203 RNP983203:RNS983203 RXL983203:RXO983203 SHH983203:SHK983203 SRD983203:SRG983203 TAZ983203:TBC983203 TKV983203:TKY983203 TUR983203:TUU983203 UEN983203:UEQ983203 UOJ983203:UOM983203 UYF983203:UYI983203 VIB983203:VIE983203 VRX983203:VSA983203 WBT983203:WBW983203 WLP983203:WLS983203 WVL983203:WVO983203 E84:H89 JA84:JD89 SW84:SZ89 ACS84:ACV89 AMO84:AMR89 AWK84:AWN89 BGG84:BGJ89 BQC84:BQF89 BZY84:CAB89 CJU84:CJX89 CTQ84:CTT89 DDM84:DDP89 DNI84:DNL89 DXE84:DXH89 EHA84:EHD89 EQW84:EQZ89 FAS84:FAV89 FKO84:FKR89 FUK84:FUN89 GEG84:GEJ89 GOC84:GOF89 GXY84:GYB89 HHU84:HHX89 HRQ84:HRT89 IBM84:IBP89 ILI84:ILL89 IVE84:IVH89 JFA84:JFD89 JOW84:JOZ89 JYS84:JYV89 KIO84:KIR89 KSK84:KSN89 LCG84:LCJ89 LMC84:LMF89 LVY84:LWB89 MFU84:MFX89 MPQ84:MPT89 MZM84:MZP89 NJI84:NJL89 NTE84:NTH89 ODA84:ODD89 OMW84:OMZ89 OWS84:OWV89 PGO84:PGR89 PQK84:PQN89 QAG84:QAJ89 QKC84:QKF89 QTY84:QUB89 RDU84:RDX89 RNQ84:RNT89 RXM84:RXP89 SHI84:SHL89 SRE84:SRH89 TBA84:TBD89 TKW84:TKZ89 TUS84:TUV89 UEO84:UER89 UOK84:UON89 UYG84:UYJ89 VIC84:VIF89 VRY84:VSB89 WBU84:WBX89 WLQ84:WLT89 WVM84:WVP89 E65693:H65698 JA65693:JD65698 SW65693:SZ65698 ACS65693:ACV65698 AMO65693:AMR65698 AWK65693:AWN65698 BGG65693:BGJ65698 BQC65693:BQF65698 BZY65693:CAB65698 CJU65693:CJX65698 CTQ65693:CTT65698 DDM65693:DDP65698 DNI65693:DNL65698 DXE65693:DXH65698 EHA65693:EHD65698 EQW65693:EQZ65698 FAS65693:FAV65698 FKO65693:FKR65698 FUK65693:FUN65698 GEG65693:GEJ65698 GOC65693:GOF65698 GXY65693:GYB65698 HHU65693:HHX65698 HRQ65693:HRT65698 IBM65693:IBP65698 ILI65693:ILL65698 IVE65693:IVH65698 JFA65693:JFD65698 JOW65693:JOZ65698 JYS65693:JYV65698 KIO65693:KIR65698 KSK65693:KSN65698 LCG65693:LCJ65698 LMC65693:LMF65698 LVY65693:LWB65698 MFU65693:MFX65698 MPQ65693:MPT65698 MZM65693:MZP65698 NJI65693:NJL65698 NTE65693:NTH65698 ODA65693:ODD65698 OMW65693:OMZ65698 OWS65693:OWV65698 PGO65693:PGR65698 PQK65693:PQN65698 QAG65693:QAJ65698 QKC65693:QKF65698 QTY65693:QUB65698 RDU65693:RDX65698 RNQ65693:RNT65698 RXM65693:RXP65698 SHI65693:SHL65698 SRE65693:SRH65698 TBA65693:TBD65698 TKW65693:TKZ65698 TUS65693:TUV65698 UEO65693:UER65698 UOK65693:UON65698 UYG65693:UYJ65698 VIC65693:VIF65698 VRY65693:VSB65698 WBU65693:WBX65698 WLQ65693:WLT65698 WVM65693:WVP65698 E131229:H131234 JA131229:JD131234 SW131229:SZ131234 ACS131229:ACV131234 AMO131229:AMR131234 AWK131229:AWN131234 BGG131229:BGJ131234 BQC131229:BQF131234 BZY131229:CAB131234 CJU131229:CJX131234 CTQ131229:CTT131234 DDM131229:DDP131234 DNI131229:DNL131234 DXE131229:DXH131234 EHA131229:EHD131234 EQW131229:EQZ131234 FAS131229:FAV131234 FKO131229:FKR131234 FUK131229:FUN131234 GEG131229:GEJ131234 GOC131229:GOF131234 GXY131229:GYB131234 HHU131229:HHX131234 HRQ131229:HRT131234 IBM131229:IBP131234 ILI131229:ILL131234 IVE131229:IVH131234 JFA131229:JFD131234 JOW131229:JOZ131234 JYS131229:JYV131234 KIO131229:KIR131234 KSK131229:KSN131234 LCG131229:LCJ131234 LMC131229:LMF131234 LVY131229:LWB131234 MFU131229:MFX131234 MPQ131229:MPT131234 MZM131229:MZP131234 NJI131229:NJL131234 NTE131229:NTH131234 ODA131229:ODD131234 OMW131229:OMZ131234 OWS131229:OWV131234 PGO131229:PGR131234 PQK131229:PQN131234 QAG131229:QAJ131234 QKC131229:QKF131234 QTY131229:QUB131234 RDU131229:RDX131234 RNQ131229:RNT131234 RXM131229:RXP131234 SHI131229:SHL131234 SRE131229:SRH131234 TBA131229:TBD131234 TKW131229:TKZ131234 TUS131229:TUV131234 UEO131229:UER131234 UOK131229:UON131234 UYG131229:UYJ131234 VIC131229:VIF131234 VRY131229:VSB131234 WBU131229:WBX131234 WLQ131229:WLT131234 WVM131229:WVP131234 E196765:H196770 JA196765:JD196770 SW196765:SZ196770 ACS196765:ACV196770 AMO196765:AMR196770 AWK196765:AWN196770 BGG196765:BGJ196770 BQC196765:BQF196770 BZY196765:CAB196770 CJU196765:CJX196770 CTQ196765:CTT196770 DDM196765:DDP196770 DNI196765:DNL196770 DXE196765:DXH196770 EHA196765:EHD196770 EQW196765:EQZ196770 FAS196765:FAV196770 FKO196765:FKR196770 FUK196765:FUN196770 GEG196765:GEJ196770 GOC196765:GOF196770 GXY196765:GYB196770 HHU196765:HHX196770 HRQ196765:HRT196770 IBM196765:IBP196770 ILI196765:ILL196770 IVE196765:IVH196770 JFA196765:JFD196770 JOW196765:JOZ196770 JYS196765:JYV196770 KIO196765:KIR196770 KSK196765:KSN196770 LCG196765:LCJ196770 LMC196765:LMF196770 LVY196765:LWB196770 MFU196765:MFX196770 MPQ196765:MPT196770 MZM196765:MZP196770 NJI196765:NJL196770 NTE196765:NTH196770 ODA196765:ODD196770 OMW196765:OMZ196770 OWS196765:OWV196770 PGO196765:PGR196770 PQK196765:PQN196770 QAG196765:QAJ196770 QKC196765:QKF196770 QTY196765:QUB196770 RDU196765:RDX196770 RNQ196765:RNT196770 RXM196765:RXP196770 SHI196765:SHL196770 SRE196765:SRH196770 TBA196765:TBD196770 TKW196765:TKZ196770 TUS196765:TUV196770 UEO196765:UER196770 UOK196765:UON196770 UYG196765:UYJ196770 VIC196765:VIF196770 VRY196765:VSB196770 WBU196765:WBX196770 WLQ196765:WLT196770 WVM196765:WVP196770 E262301:H262306 JA262301:JD262306 SW262301:SZ262306 ACS262301:ACV262306 AMO262301:AMR262306 AWK262301:AWN262306 BGG262301:BGJ262306 BQC262301:BQF262306 BZY262301:CAB262306 CJU262301:CJX262306 CTQ262301:CTT262306 DDM262301:DDP262306 DNI262301:DNL262306 DXE262301:DXH262306 EHA262301:EHD262306 EQW262301:EQZ262306 FAS262301:FAV262306 FKO262301:FKR262306 FUK262301:FUN262306 GEG262301:GEJ262306 GOC262301:GOF262306 GXY262301:GYB262306 HHU262301:HHX262306 HRQ262301:HRT262306 IBM262301:IBP262306 ILI262301:ILL262306 IVE262301:IVH262306 JFA262301:JFD262306 JOW262301:JOZ262306 JYS262301:JYV262306 KIO262301:KIR262306 KSK262301:KSN262306 LCG262301:LCJ262306 LMC262301:LMF262306 LVY262301:LWB262306 MFU262301:MFX262306 MPQ262301:MPT262306 MZM262301:MZP262306 NJI262301:NJL262306 NTE262301:NTH262306 ODA262301:ODD262306 OMW262301:OMZ262306 OWS262301:OWV262306 PGO262301:PGR262306 PQK262301:PQN262306 QAG262301:QAJ262306 QKC262301:QKF262306 QTY262301:QUB262306 RDU262301:RDX262306 RNQ262301:RNT262306 RXM262301:RXP262306 SHI262301:SHL262306 SRE262301:SRH262306 TBA262301:TBD262306 TKW262301:TKZ262306 TUS262301:TUV262306 UEO262301:UER262306 UOK262301:UON262306 UYG262301:UYJ262306 VIC262301:VIF262306 VRY262301:VSB262306 WBU262301:WBX262306 WLQ262301:WLT262306 WVM262301:WVP262306 E327837:H327842 JA327837:JD327842 SW327837:SZ327842 ACS327837:ACV327842 AMO327837:AMR327842 AWK327837:AWN327842 BGG327837:BGJ327842 BQC327837:BQF327842 BZY327837:CAB327842 CJU327837:CJX327842 CTQ327837:CTT327842 DDM327837:DDP327842 DNI327837:DNL327842 DXE327837:DXH327842 EHA327837:EHD327842 EQW327837:EQZ327842 FAS327837:FAV327842 FKO327837:FKR327842 FUK327837:FUN327842 GEG327837:GEJ327842 GOC327837:GOF327842 GXY327837:GYB327842 HHU327837:HHX327842 HRQ327837:HRT327842 IBM327837:IBP327842 ILI327837:ILL327842 IVE327837:IVH327842 JFA327837:JFD327842 JOW327837:JOZ327842 JYS327837:JYV327842 KIO327837:KIR327842 KSK327837:KSN327842 LCG327837:LCJ327842 LMC327837:LMF327842 LVY327837:LWB327842 MFU327837:MFX327842 MPQ327837:MPT327842 MZM327837:MZP327842 NJI327837:NJL327842 NTE327837:NTH327842 ODA327837:ODD327842 OMW327837:OMZ327842 OWS327837:OWV327842 PGO327837:PGR327842 PQK327837:PQN327842 QAG327837:QAJ327842 QKC327837:QKF327842 QTY327837:QUB327842 RDU327837:RDX327842 RNQ327837:RNT327842 RXM327837:RXP327842 SHI327837:SHL327842 SRE327837:SRH327842 TBA327837:TBD327842 TKW327837:TKZ327842 TUS327837:TUV327842 UEO327837:UER327842 UOK327837:UON327842 UYG327837:UYJ327842 VIC327837:VIF327842 VRY327837:VSB327842 WBU327837:WBX327842 WLQ327837:WLT327842 WVM327837:WVP327842 E393373:H393378 JA393373:JD393378 SW393373:SZ393378 ACS393373:ACV393378 AMO393373:AMR393378 AWK393373:AWN393378 BGG393373:BGJ393378 BQC393373:BQF393378 BZY393373:CAB393378 CJU393373:CJX393378 CTQ393373:CTT393378 DDM393373:DDP393378 DNI393373:DNL393378 DXE393373:DXH393378 EHA393373:EHD393378 EQW393373:EQZ393378 FAS393373:FAV393378 FKO393373:FKR393378 FUK393373:FUN393378 GEG393373:GEJ393378 GOC393373:GOF393378 GXY393373:GYB393378 HHU393373:HHX393378 HRQ393373:HRT393378 IBM393373:IBP393378 ILI393373:ILL393378 IVE393373:IVH393378 JFA393373:JFD393378 JOW393373:JOZ393378 JYS393373:JYV393378 KIO393373:KIR393378 KSK393373:KSN393378 LCG393373:LCJ393378 LMC393373:LMF393378 LVY393373:LWB393378 MFU393373:MFX393378 MPQ393373:MPT393378 MZM393373:MZP393378 NJI393373:NJL393378 NTE393373:NTH393378 ODA393373:ODD393378 OMW393373:OMZ393378 OWS393373:OWV393378 PGO393373:PGR393378 PQK393373:PQN393378 QAG393373:QAJ393378 QKC393373:QKF393378 QTY393373:QUB393378 RDU393373:RDX393378 RNQ393373:RNT393378 RXM393373:RXP393378 SHI393373:SHL393378 SRE393373:SRH393378 TBA393373:TBD393378 TKW393373:TKZ393378 TUS393373:TUV393378 UEO393373:UER393378 UOK393373:UON393378 UYG393373:UYJ393378 VIC393373:VIF393378 VRY393373:VSB393378 WBU393373:WBX393378 WLQ393373:WLT393378 WVM393373:WVP393378 E458909:H458914 JA458909:JD458914 SW458909:SZ458914 ACS458909:ACV458914 AMO458909:AMR458914 AWK458909:AWN458914 BGG458909:BGJ458914 BQC458909:BQF458914 BZY458909:CAB458914 CJU458909:CJX458914 CTQ458909:CTT458914 DDM458909:DDP458914 DNI458909:DNL458914 DXE458909:DXH458914 EHA458909:EHD458914 EQW458909:EQZ458914 FAS458909:FAV458914 FKO458909:FKR458914 FUK458909:FUN458914 GEG458909:GEJ458914 GOC458909:GOF458914 GXY458909:GYB458914 HHU458909:HHX458914 HRQ458909:HRT458914 IBM458909:IBP458914 ILI458909:ILL458914 IVE458909:IVH458914 JFA458909:JFD458914 JOW458909:JOZ458914 JYS458909:JYV458914 KIO458909:KIR458914 KSK458909:KSN458914 LCG458909:LCJ458914 LMC458909:LMF458914 LVY458909:LWB458914 MFU458909:MFX458914 MPQ458909:MPT458914 MZM458909:MZP458914 NJI458909:NJL458914 NTE458909:NTH458914 ODA458909:ODD458914 OMW458909:OMZ458914 OWS458909:OWV458914 PGO458909:PGR458914 PQK458909:PQN458914 QAG458909:QAJ458914 QKC458909:QKF458914 QTY458909:QUB458914 RDU458909:RDX458914 RNQ458909:RNT458914 RXM458909:RXP458914 SHI458909:SHL458914 SRE458909:SRH458914 TBA458909:TBD458914 TKW458909:TKZ458914 TUS458909:TUV458914 UEO458909:UER458914 UOK458909:UON458914 UYG458909:UYJ458914 VIC458909:VIF458914 VRY458909:VSB458914 WBU458909:WBX458914 WLQ458909:WLT458914 WVM458909:WVP458914 E524445:H524450 JA524445:JD524450 SW524445:SZ524450 ACS524445:ACV524450 AMO524445:AMR524450 AWK524445:AWN524450 BGG524445:BGJ524450 BQC524445:BQF524450 BZY524445:CAB524450 CJU524445:CJX524450 CTQ524445:CTT524450 DDM524445:DDP524450 DNI524445:DNL524450 DXE524445:DXH524450 EHA524445:EHD524450 EQW524445:EQZ524450 FAS524445:FAV524450 FKO524445:FKR524450 FUK524445:FUN524450 GEG524445:GEJ524450 GOC524445:GOF524450 GXY524445:GYB524450 HHU524445:HHX524450 HRQ524445:HRT524450 IBM524445:IBP524450 ILI524445:ILL524450 IVE524445:IVH524450 JFA524445:JFD524450 JOW524445:JOZ524450 JYS524445:JYV524450 KIO524445:KIR524450 KSK524445:KSN524450 LCG524445:LCJ524450 LMC524445:LMF524450 LVY524445:LWB524450 MFU524445:MFX524450 MPQ524445:MPT524450 MZM524445:MZP524450 NJI524445:NJL524450 NTE524445:NTH524450 ODA524445:ODD524450 OMW524445:OMZ524450 OWS524445:OWV524450 PGO524445:PGR524450 PQK524445:PQN524450 QAG524445:QAJ524450 QKC524445:QKF524450 QTY524445:QUB524450 RDU524445:RDX524450 RNQ524445:RNT524450 RXM524445:RXP524450 SHI524445:SHL524450 SRE524445:SRH524450 TBA524445:TBD524450 TKW524445:TKZ524450 TUS524445:TUV524450 UEO524445:UER524450 UOK524445:UON524450 UYG524445:UYJ524450 VIC524445:VIF524450 VRY524445:VSB524450 WBU524445:WBX524450 WLQ524445:WLT524450 WVM524445:WVP524450 E589981:H589986 JA589981:JD589986 SW589981:SZ589986 ACS589981:ACV589986 AMO589981:AMR589986 AWK589981:AWN589986 BGG589981:BGJ589986 BQC589981:BQF589986 BZY589981:CAB589986 CJU589981:CJX589986 CTQ589981:CTT589986 DDM589981:DDP589986 DNI589981:DNL589986 DXE589981:DXH589986 EHA589981:EHD589986 EQW589981:EQZ589986 FAS589981:FAV589986 FKO589981:FKR589986 FUK589981:FUN589986 GEG589981:GEJ589986 GOC589981:GOF589986 GXY589981:GYB589986 HHU589981:HHX589986 HRQ589981:HRT589986 IBM589981:IBP589986 ILI589981:ILL589986 IVE589981:IVH589986 JFA589981:JFD589986 JOW589981:JOZ589986 JYS589981:JYV589986 KIO589981:KIR589986 KSK589981:KSN589986 LCG589981:LCJ589986 LMC589981:LMF589986 LVY589981:LWB589986 MFU589981:MFX589986 MPQ589981:MPT589986 MZM589981:MZP589986 NJI589981:NJL589986 NTE589981:NTH589986 ODA589981:ODD589986 OMW589981:OMZ589986 OWS589981:OWV589986 PGO589981:PGR589986 PQK589981:PQN589986 QAG589981:QAJ589986 QKC589981:QKF589986 QTY589981:QUB589986 RDU589981:RDX589986 RNQ589981:RNT589986 RXM589981:RXP589986 SHI589981:SHL589986 SRE589981:SRH589986 TBA589981:TBD589986 TKW589981:TKZ589986 TUS589981:TUV589986 UEO589981:UER589986 UOK589981:UON589986 UYG589981:UYJ589986 VIC589981:VIF589986 VRY589981:VSB589986 WBU589981:WBX589986 WLQ589981:WLT589986 WVM589981:WVP589986 E655517:H655522 JA655517:JD655522 SW655517:SZ655522 ACS655517:ACV655522 AMO655517:AMR655522 AWK655517:AWN655522 BGG655517:BGJ655522 BQC655517:BQF655522 BZY655517:CAB655522 CJU655517:CJX655522 CTQ655517:CTT655522 DDM655517:DDP655522 DNI655517:DNL655522 DXE655517:DXH655522 EHA655517:EHD655522 EQW655517:EQZ655522 FAS655517:FAV655522 FKO655517:FKR655522 FUK655517:FUN655522 GEG655517:GEJ655522 GOC655517:GOF655522 GXY655517:GYB655522 HHU655517:HHX655522 HRQ655517:HRT655522 IBM655517:IBP655522 ILI655517:ILL655522 IVE655517:IVH655522 JFA655517:JFD655522 JOW655517:JOZ655522 JYS655517:JYV655522 KIO655517:KIR655522 KSK655517:KSN655522 LCG655517:LCJ655522 LMC655517:LMF655522 LVY655517:LWB655522 MFU655517:MFX655522 MPQ655517:MPT655522 MZM655517:MZP655522 NJI655517:NJL655522 NTE655517:NTH655522 ODA655517:ODD655522 OMW655517:OMZ655522 OWS655517:OWV655522 PGO655517:PGR655522 PQK655517:PQN655522 QAG655517:QAJ655522 QKC655517:QKF655522 QTY655517:QUB655522 RDU655517:RDX655522 RNQ655517:RNT655522 RXM655517:RXP655522 SHI655517:SHL655522 SRE655517:SRH655522 TBA655517:TBD655522 TKW655517:TKZ655522 TUS655517:TUV655522 UEO655517:UER655522 UOK655517:UON655522 UYG655517:UYJ655522 VIC655517:VIF655522 VRY655517:VSB655522 WBU655517:WBX655522 WLQ655517:WLT655522 WVM655517:WVP655522 E721053:H721058 JA721053:JD721058 SW721053:SZ721058 ACS721053:ACV721058 AMO721053:AMR721058 AWK721053:AWN721058 BGG721053:BGJ721058 BQC721053:BQF721058 BZY721053:CAB721058 CJU721053:CJX721058 CTQ721053:CTT721058 DDM721053:DDP721058 DNI721053:DNL721058 DXE721053:DXH721058 EHA721053:EHD721058 EQW721053:EQZ721058 FAS721053:FAV721058 FKO721053:FKR721058 FUK721053:FUN721058 GEG721053:GEJ721058 GOC721053:GOF721058 GXY721053:GYB721058 HHU721053:HHX721058 HRQ721053:HRT721058 IBM721053:IBP721058 ILI721053:ILL721058 IVE721053:IVH721058 JFA721053:JFD721058 JOW721053:JOZ721058 JYS721053:JYV721058 KIO721053:KIR721058 KSK721053:KSN721058 LCG721053:LCJ721058 LMC721053:LMF721058 LVY721053:LWB721058 MFU721053:MFX721058 MPQ721053:MPT721058 MZM721053:MZP721058 NJI721053:NJL721058 NTE721053:NTH721058 ODA721053:ODD721058 OMW721053:OMZ721058 OWS721053:OWV721058 PGO721053:PGR721058 PQK721053:PQN721058 QAG721053:QAJ721058 QKC721053:QKF721058 QTY721053:QUB721058 RDU721053:RDX721058 RNQ721053:RNT721058 RXM721053:RXP721058 SHI721053:SHL721058 SRE721053:SRH721058 TBA721053:TBD721058 TKW721053:TKZ721058 TUS721053:TUV721058 UEO721053:UER721058 UOK721053:UON721058 UYG721053:UYJ721058 VIC721053:VIF721058 VRY721053:VSB721058 WBU721053:WBX721058 WLQ721053:WLT721058 WVM721053:WVP721058 E786589:H786594 JA786589:JD786594 SW786589:SZ786594 ACS786589:ACV786594 AMO786589:AMR786594 AWK786589:AWN786594 BGG786589:BGJ786594 BQC786589:BQF786594 BZY786589:CAB786594 CJU786589:CJX786594 CTQ786589:CTT786594 DDM786589:DDP786594 DNI786589:DNL786594 DXE786589:DXH786594 EHA786589:EHD786594 EQW786589:EQZ786594 FAS786589:FAV786594 FKO786589:FKR786594 FUK786589:FUN786594 GEG786589:GEJ786594 GOC786589:GOF786594 GXY786589:GYB786594 HHU786589:HHX786594 HRQ786589:HRT786594 IBM786589:IBP786594 ILI786589:ILL786594 IVE786589:IVH786594 JFA786589:JFD786594 JOW786589:JOZ786594 JYS786589:JYV786594 KIO786589:KIR786594 KSK786589:KSN786594 LCG786589:LCJ786594 LMC786589:LMF786594 LVY786589:LWB786594 MFU786589:MFX786594 MPQ786589:MPT786594 MZM786589:MZP786594 NJI786589:NJL786594 NTE786589:NTH786594 ODA786589:ODD786594 OMW786589:OMZ786594 OWS786589:OWV786594 PGO786589:PGR786594 PQK786589:PQN786594 QAG786589:QAJ786594 QKC786589:QKF786594 QTY786589:QUB786594 RDU786589:RDX786594 RNQ786589:RNT786594 RXM786589:RXP786594 SHI786589:SHL786594 SRE786589:SRH786594 TBA786589:TBD786594 TKW786589:TKZ786594 TUS786589:TUV786594 UEO786589:UER786594 UOK786589:UON786594 UYG786589:UYJ786594 VIC786589:VIF786594 VRY786589:VSB786594 WBU786589:WBX786594 WLQ786589:WLT786594 WVM786589:WVP786594 E852125:H852130 JA852125:JD852130 SW852125:SZ852130 ACS852125:ACV852130 AMO852125:AMR852130 AWK852125:AWN852130 BGG852125:BGJ852130 BQC852125:BQF852130 BZY852125:CAB852130 CJU852125:CJX852130 CTQ852125:CTT852130 DDM852125:DDP852130 DNI852125:DNL852130 DXE852125:DXH852130 EHA852125:EHD852130 EQW852125:EQZ852130 FAS852125:FAV852130 FKO852125:FKR852130 FUK852125:FUN852130 GEG852125:GEJ852130 GOC852125:GOF852130 GXY852125:GYB852130 HHU852125:HHX852130 HRQ852125:HRT852130 IBM852125:IBP852130 ILI852125:ILL852130 IVE852125:IVH852130 JFA852125:JFD852130 JOW852125:JOZ852130 JYS852125:JYV852130 KIO852125:KIR852130 KSK852125:KSN852130 LCG852125:LCJ852130 LMC852125:LMF852130 LVY852125:LWB852130 MFU852125:MFX852130 MPQ852125:MPT852130 MZM852125:MZP852130 NJI852125:NJL852130 NTE852125:NTH852130 ODA852125:ODD852130 OMW852125:OMZ852130 OWS852125:OWV852130 PGO852125:PGR852130 PQK852125:PQN852130 QAG852125:QAJ852130 QKC852125:QKF852130 QTY852125:QUB852130 RDU852125:RDX852130 RNQ852125:RNT852130 RXM852125:RXP852130 SHI852125:SHL852130 SRE852125:SRH852130 TBA852125:TBD852130 TKW852125:TKZ852130 TUS852125:TUV852130 UEO852125:UER852130 UOK852125:UON852130 UYG852125:UYJ852130 VIC852125:VIF852130 VRY852125:VSB852130 WBU852125:WBX852130 WLQ852125:WLT852130 WVM852125:WVP852130 E917661:H917666 JA917661:JD917666 SW917661:SZ917666 ACS917661:ACV917666 AMO917661:AMR917666 AWK917661:AWN917666 BGG917661:BGJ917666 BQC917661:BQF917666 BZY917661:CAB917666 CJU917661:CJX917666 CTQ917661:CTT917666 DDM917661:DDP917666 DNI917661:DNL917666 DXE917661:DXH917666 EHA917661:EHD917666 EQW917661:EQZ917666 FAS917661:FAV917666 FKO917661:FKR917666 FUK917661:FUN917666 GEG917661:GEJ917666 GOC917661:GOF917666 GXY917661:GYB917666 HHU917661:HHX917666 HRQ917661:HRT917666 IBM917661:IBP917666 ILI917661:ILL917666 IVE917661:IVH917666 JFA917661:JFD917666 JOW917661:JOZ917666 JYS917661:JYV917666 KIO917661:KIR917666 KSK917661:KSN917666 LCG917661:LCJ917666 LMC917661:LMF917666 LVY917661:LWB917666 MFU917661:MFX917666 MPQ917661:MPT917666 MZM917661:MZP917666 NJI917661:NJL917666 NTE917661:NTH917666 ODA917661:ODD917666 OMW917661:OMZ917666 OWS917661:OWV917666 PGO917661:PGR917666 PQK917661:PQN917666 QAG917661:QAJ917666 QKC917661:QKF917666 QTY917661:QUB917666 RDU917661:RDX917666 RNQ917661:RNT917666 RXM917661:RXP917666 SHI917661:SHL917666 SRE917661:SRH917666 TBA917661:TBD917666 TKW917661:TKZ917666 TUS917661:TUV917666 UEO917661:UER917666 UOK917661:UON917666 UYG917661:UYJ917666 VIC917661:VIF917666 VRY917661:VSB917666 WBU917661:WBX917666 WLQ917661:WLT917666 WVM917661:WVP917666 E983197:H983202 JA983197:JD983202 SW983197:SZ983202 ACS983197:ACV983202 AMO983197:AMR983202 AWK983197:AWN983202 BGG983197:BGJ983202 BQC983197:BQF983202 BZY983197:CAB983202 CJU983197:CJX983202 CTQ983197:CTT983202 DDM983197:DDP983202 DNI983197:DNL983202 DXE983197:DXH983202 EHA983197:EHD983202 EQW983197:EQZ983202 FAS983197:FAV983202 FKO983197:FKR983202 FUK983197:FUN983202 GEG983197:GEJ983202 GOC983197:GOF983202 GXY983197:GYB983202 HHU983197:HHX983202 HRQ983197:HRT983202 IBM983197:IBP983202 ILI983197:ILL983202 IVE983197:IVH983202 JFA983197:JFD983202 JOW983197:JOZ983202 JYS983197:JYV983202 KIO983197:KIR983202 KSK983197:KSN983202 LCG983197:LCJ983202 LMC983197:LMF983202 LVY983197:LWB983202 MFU983197:MFX983202 MPQ983197:MPT983202 MZM983197:MZP983202 NJI983197:NJL983202 NTE983197:NTH983202 ODA983197:ODD983202 OMW983197:OMZ983202 OWS983197:OWV983202 PGO983197:PGR983202 PQK983197:PQN983202 QAG983197:QAJ983202 QKC983197:QKF983202 QTY983197:QUB983202 RDU983197:RDX983202 RNQ983197:RNT983202 RXM983197:RXP983202 SHI983197:SHL983202 SRE983197:SRH983202 TBA983197:TBD983202 TKW983197:TKZ983202 TUS983197:TUV983202 UEO983197:UER983202 UOK983197:UON983202 UYG983197:UYJ983202 VIC983197:VIF983202 VRY983197:VSB983202 WBU983197:WBX983202 WLQ983197:WLT983202 WVM983197:WVP983202 I90:K90 JE90:JG90 TA90:TC90 ACW90:ACY90 AMS90:AMU90 AWO90:AWQ90 BGK90:BGM90 BQG90:BQI90 CAC90:CAE90 CJY90:CKA90 CTU90:CTW90 DDQ90:DDS90 DNM90:DNO90 DXI90:DXK90 EHE90:EHG90 ERA90:ERC90 FAW90:FAY90 FKS90:FKU90 FUO90:FUQ90 GEK90:GEM90 GOG90:GOI90 GYC90:GYE90 HHY90:HIA90 HRU90:HRW90 IBQ90:IBS90 ILM90:ILO90 IVI90:IVK90 JFE90:JFG90 JPA90:JPC90 JYW90:JYY90 KIS90:KIU90 KSO90:KSQ90 LCK90:LCM90 LMG90:LMI90 LWC90:LWE90 MFY90:MGA90 MPU90:MPW90 MZQ90:MZS90 NJM90:NJO90 NTI90:NTK90 ODE90:ODG90 ONA90:ONC90 OWW90:OWY90 PGS90:PGU90 PQO90:PQQ90 QAK90:QAM90 QKG90:QKI90 QUC90:QUE90 RDY90:REA90 RNU90:RNW90 RXQ90:RXS90 SHM90:SHO90 SRI90:SRK90 TBE90:TBG90 TLA90:TLC90 TUW90:TUY90 UES90:UEU90 UOO90:UOQ90 UYK90:UYM90 VIG90:VII90 VSC90:VSE90 WBY90:WCA90 WLU90:WLW90 WVQ90:WVS90 I65699:K65699 JE65699:JG65699 TA65699:TC65699 ACW65699:ACY65699 AMS65699:AMU65699 AWO65699:AWQ65699 BGK65699:BGM65699 BQG65699:BQI65699 CAC65699:CAE65699 CJY65699:CKA65699 CTU65699:CTW65699 DDQ65699:DDS65699 DNM65699:DNO65699 DXI65699:DXK65699 EHE65699:EHG65699 ERA65699:ERC65699 FAW65699:FAY65699 FKS65699:FKU65699 FUO65699:FUQ65699 GEK65699:GEM65699 GOG65699:GOI65699 GYC65699:GYE65699 HHY65699:HIA65699 HRU65699:HRW65699 IBQ65699:IBS65699 ILM65699:ILO65699 IVI65699:IVK65699 JFE65699:JFG65699 JPA65699:JPC65699 JYW65699:JYY65699 KIS65699:KIU65699 KSO65699:KSQ65699 LCK65699:LCM65699 LMG65699:LMI65699 LWC65699:LWE65699 MFY65699:MGA65699 MPU65699:MPW65699 MZQ65699:MZS65699 NJM65699:NJO65699 NTI65699:NTK65699 ODE65699:ODG65699 ONA65699:ONC65699 OWW65699:OWY65699 PGS65699:PGU65699 PQO65699:PQQ65699 QAK65699:QAM65699 QKG65699:QKI65699 QUC65699:QUE65699 RDY65699:REA65699 RNU65699:RNW65699 RXQ65699:RXS65699 SHM65699:SHO65699 SRI65699:SRK65699 TBE65699:TBG65699 TLA65699:TLC65699 TUW65699:TUY65699 UES65699:UEU65699 UOO65699:UOQ65699 UYK65699:UYM65699 VIG65699:VII65699 VSC65699:VSE65699 WBY65699:WCA65699 WLU65699:WLW65699 WVQ65699:WVS65699 I131235:K131235 JE131235:JG131235 TA131235:TC131235 ACW131235:ACY131235 AMS131235:AMU131235 AWO131235:AWQ131235 BGK131235:BGM131235 BQG131235:BQI131235 CAC131235:CAE131235 CJY131235:CKA131235 CTU131235:CTW131235 DDQ131235:DDS131235 DNM131235:DNO131235 DXI131235:DXK131235 EHE131235:EHG131235 ERA131235:ERC131235 FAW131235:FAY131235 FKS131235:FKU131235 FUO131235:FUQ131235 GEK131235:GEM131235 GOG131235:GOI131235 GYC131235:GYE131235 HHY131235:HIA131235 HRU131235:HRW131235 IBQ131235:IBS131235 ILM131235:ILO131235 IVI131235:IVK131235 JFE131235:JFG131235 JPA131235:JPC131235 JYW131235:JYY131235 KIS131235:KIU131235 KSO131235:KSQ131235 LCK131235:LCM131235 LMG131235:LMI131235 LWC131235:LWE131235 MFY131235:MGA131235 MPU131235:MPW131235 MZQ131235:MZS131235 NJM131235:NJO131235 NTI131235:NTK131235 ODE131235:ODG131235 ONA131235:ONC131235 OWW131235:OWY131235 PGS131235:PGU131235 PQO131235:PQQ131235 QAK131235:QAM131235 QKG131235:QKI131235 QUC131235:QUE131235 RDY131235:REA131235 RNU131235:RNW131235 RXQ131235:RXS131235 SHM131235:SHO131235 SRI131235:SRK131235 TBE131235:TBG131235 TLA131235:TLC131235 TUW131235:TUY131235 UES131235:UEU131235 UOO131235:UOQ131235 UYK131235:UYM131235 VIG131235:VII131235 VSC131235:VSE131235 WBY131235:WCA131235 WLU131235:WLW131235 WVQ131235:WVS131235 I196771:K196771 JE196771:JG196771 TA196771:TC196771 ACW196771:ACY196771 AMS196771:AMU196771 AWO196771:AWQ196771 BGK196771:BGM196771 BQG196771:BQI196771 CAC196771:CAE196771 CJY196771:CKA196771 CTU196771:CTW196771 DDQ196771:DDS196771 DNM196771:DNO196771 DXI196771:DXK196771 EHE196771:EHG196771 ERA196771:ERC196771 FAW196771:FAY196771 FKS196771:FKU196771 FUO196771:FUQ196771 GEK196771:GEM196771 GOG196771:GOI196771 GYC196771:GYE196771 HHY196771:HIA196771 HRU196771:HRW196771 IBQ196771:IBS196771 ILM196771:ILO196771 IVI196771:IVK196771 JFE196771:JFG196771 JPA196771:JPC196771 JYW196771:JYY196771 KIS196771:KIU196771 KSO196771:KSQ196771 LCK196771:LCM196771 LMG196771:LMI196771 LWC196771:LWE196771 MFY196771:MGA196771 MPU196771:MPW196771 MZQ196771:MZS196771 NJM196771:NJO196771 NTI196771:NTK196771 ODE196771:ODG196771 ONA196771:ONC196771 OWW196771:OWY196771 PGS196771:PGU196771 PQO196771:PQQ196771 QAK196771:QAM196771 QKG196771:QKI196771 QUC196771:QUE196771 RDY196771:REA196771 RNU196771:RNW196771 RXQ196771:RXS196771 SHM196771:SHO196771 SRI196771:SRK196771 TBE196771:TBG196771 TLA196771:TLC196771 TUW196771:TUY196771 UES196771:UEU196771 UOO196771:UOQ196771 UYK196771:UYM196771 VIG196771:VII196771 VSC196771:VSE196771 WBY196771:WCA196771 WLU196771:WLW196771 WVQ196771:WVS196771 I262307:K262307 JE262307:JG262307 TA262307:TC262307 ACW262307:ACY262307 AMS262307:AMU262307 AWO262307:AWQ262307 BGK262307:BGM262307 BQG262307:BQI262307 CAC262307:CAE262307 CJY262307:CKA262307 CTU262307:CTW262307 DDQ262307:DDS262307 DNM262307:DNO262307 DXI262307:DXK262307 EHE262307:EHG262307 ERA262307:ERC262307 FAW262307:FAY262307 FKS262307:FKU262307 FUO262307:FUQ262307 GEK262307:GEM262307 GOG262307:GOI262307 GYC262307:GYE262307 HHY262307:HIA262307 HRU262307:HRW262307 IBQ262307:IBS262307 ILM262307:ILO262307 IVI262307:IVK262307 JFE262307:JFG262307 JPA262307:JPC262307 JYW262307:JYY262307 KIS262307:KIU262307 KSO262307:KSQ262307 LCK262307:LCM262307 LMG262307:LMI262307 LWC262307:LWE262307 MFY262307:MGA262307 MPU262307:MPW262307 MZQ262307:MZS262307 NJM262307:NJO262307 NTI262307:NTK262307 ODE262307:ODG262307 ONA262307:ONC262307 OWW262307:OWY262307 PGS262307:PGU262307 PQO262307:PQQ262307 QAK262307:QAM262307 QKG262307:QKI262307 QUC262307:QUE262307 RDY262307:REA262307 RNU262307:RNW262307 RXQ262307:RXS262307 SHM262307:SHO262307 SRI262307:SRK262307 TBE262307:TBG262307 TLA262307:TLC262307 TUW262307:TUY262307 UES262307:UEU262307 UOO262307:UOQ262307 UYK262307:UYM262307 VIG262307:VII262307 VSC262307:VSE262307 WBY262307:WCA262307 WLU262307:WLW262307 WVQ262307:WVS262307 I327843:K327843 JE327843:JG327843 TA327843:TC327843 ACW327843:ACY327843 AMS327843:AMU327843 AWO327843:AWQ327843 BGK327843:BGM327843 BQG327843:BQI327843 CAC327843:CAE327843 CJY327843:CKA327843 CTU327843:CTW327843 DDQ327843:DDS327843 DNM327843:DNO327843 DXI327843:DXK327843 EHE327843:EHG327843 ERA327843:ERC327843 FAW327843:FAY327843 FKS327843:FKU327843 FUO327843:FUQ327843 GEK327843:GEM327843 GOG327843:GOI327843 GYC327843:GYE327843 HHY327843:HIA327843 HRU327843:HRW327843 IBQ327843:IBS327843 ILM327843:ILO327843 IVI327843:IVK327843 JFE327843:JFG327843 JPA327843:JPC327843 JYW327843:JYY327843 KIS327843:KIU327843 KSO327843:KSQ327843 LCK327843:LCM327843 LMG327843:LMI327843 LWC327843:LWE327843 MFY327843:MGA327843 MPU327843:MPW327843 MZQ327843:MZS327843 NJM327843:NJO327843 NTI327843:NTK327843 ODE327843:ODG327843 ONA327843:ONC327843 OWW327843:OWY327843 PGS327843:PGU327843 PQO327843:PQQ327843 QAK327843:QAM327843 QKG327843:QKI327843 QUC327843:QUE327843 RDY327843:REA327843 RNU327843:RNW327843 RXQ327843:RXS327843 SHM327843:SHO327843 SRI327843:SRK327843 TBE327843:TBG327843 TLA327843:TLC327843 TUW327843:TUY327843 UES327843:UEU327843 UOO327843:UOQ327843 UYK327843:UYM327843 VIG327843:VII327843 VSC327843:VSE327843 WBY327843:WCA327843 WLU327843:WLW327843 WVQ327843:WVS327843 I393379:K393379 JE393379:JG393379 TA393379:TC393379 ACW393379:ACY393379 AMS393379:AMU393379 AWO393379:AWQ393379 BGK393379:BGM393379 BQG393379:BQI393379 CAC393379:CAE393379 CJY393379:CKA393379 CTU393379:CTW393379 DDQ393379:DDS393379 DNM393379:DNO393379 DXI393379:DXK393379 EHE393379:EHG393379 ERA393379:ERC393379 FAW393379:FAY393379 FKS393379:FKU393379 FUO393379:FUQ393379 GEK393379:GEM393379 GOG393379:GOI393379 GYC393379:GYE393379 HHY393379:HIA393379 HRU393379:HRW393379 IBQ393379:IBS393379 ILM393379:ILO393379 IVI393379:IVK393379 JFE393379:JFG393379 JPA393379:JPC393379 JYW393379:JYY393379 KIS393379:KIU393379 KSO393379:KSQ393379 LCK393379:LCM393379 LMG393379:LMI393379 LWC393379:LWE393379 MFY393379:MGA393379 MPU393379:MPW393379 MZQ393379:MZS393379 NJM393379:NJO393379 NTI393379:NTK393379 ODE393379:ODG393379 ONA393379:ONC393379 OWW393379:OWY393379 PGS393379:PGU393379 PQO393379:PQQ393379 QAK393379:QAM393379 QKG393379:QKI393379 QUC393379:QUE393379 RDY393379:REA393379 RNU393379:RNW393379 RXQ393379:RXS393379 SHM393379:SHO393379 SRI393379:SRK393379 TBE393379:TBG393379 TLA393379:TLC393379 TUW393379:TUY393379 UES393379:UEU393379 UOO393379:UOQ393379 UYK393379:UYM393379 VIG393379:VII393379 VSC393379:VSE393379 WBY393379:WCA393379 WLU393379:WLW393379 WVQ393379:WVS393379 I458915:K458915 JE458915:JG458915 TA458915:TC458915 ACW458915:ACY458915 AMS458915:AMU458915 AWO458915:AWQ458915 BGK458915:BGM458915 BQG458915:BQI458915 CAC458915:CAE458915 CJY458915:CKA458915 CTU458915:CTW458915 DDQ458915:DDS458915 DNM458915:DNO458915 DXI458915:DXK458915 EHE458915:EHG458915 ERA458915:ERC458915 FAW458915:FAY458915 FKS458915:FKU458915 FUO458915:FUQ458915 GEK458915:GEM458915 GOG458915:GOI458915 GYC458915:GYE458915 HHY458915:HIA458915 HRU458915:HRW458915 IBQ458915:IBS458915 ILM458915:ILO458915 IVI458915:IVK458915 JFE458915:JFG458915 JPA458915:JPC458915 JYW458915:JYY458915 KIS458915:KIU458915 KSO458915:KSQ458915 LCK458915:LCM458915 LMG458915:LMI458915 LWC458915:LWE458915 MFY458915:MGA458915 MPU458915:MPW458915 MZQ458915:MZS458915 NJM458915:NJO458915 NTI458915:NTK458915 ODE458915:ODG458915 ONA458915:ONC458915 OWW458915:OWY458915 PGS458915:PGU458915 PQO458915:PQQ458915 QAK458915:QAM458915 QKG458915:QKI458915 QUC458915:QUE458915 RDY458915:REA458915 RNU458915:RNW458915 RXQ458915:RXS458915 SHM458915:SHO458915 SRI458915:SRK458915 TBE458915:TBG458915 TLA458915:TLC458915 TUW458915:TUY458915 UES458915:UEU458915 UOO458915:UOQ458915 UYK458915:UYM458915 VIG458915:VII458915 VSC458915:VSE458915 WBY458915:WCA458915 WLU458915:WLW458915 WVQ458915:WVS458915 I524451:K524451 JE524451:JG524451 TA524451:TC524451 ACW524451:ACY524451 AMS524451:AMU524451 AWO524451:AWQ524451 BGK524451:BGM524451 BQG524451:BQI524451 CAC524451:CAE524451 CJY524451:CKA524451 CTU524451:CTW524451 DDQ524451:DDS524451 DNM524451:DNO524451 DXI524451:DXK524451 EHE524451:EHG524451 ERA524451:ERC524451 FAW524451:FAY524451 FKS524451:FKU524451 FUO524451:FUQ524451 GEK524451:GEM524451 GOG524451:GOI524451 GYC524451:GYE524451 HHY524451:HIA524451 HRU524451:HRW524451 IBQ524451:IBS524451 ILM524451:ILO524451 IVI524451:IVK524451 JFE524451:JFG524451 JPA524451:JPC524451 JYW524451:JYY524451 KIS524451:KIU524451 KSO524451:KSQ524451 LCK524451:LCM524451 LMG524451:LMI524451 LWC524451:LWE524451 MFY524451:MGA524451 MPU524451:MPW524451 MZQ524451:MZS524451 NJM524451:NJO524451 NTI524451:NTK524451 ODE524451:ODG524451 ONA524451:ONC524451 OWW524451:OWY524451 PGS524451:PGU524451 PQO524451:PQQ524451 QAK524451:QAM524451 QKG524451:QKI524451 QUC524451:QUE524451 RDY524451:REA524451 RNU524451:RNW524451 RXQ524451:RXS524451 SHM524451:SHO524451 SRI524451:SRK524451 TBE524451:TBG524451 TLA524451:TLC524451 TUW524451:TUY524451 UES524451:UEU524451 UOO524451:UOQ524451 UYK524451:UYM524451 VIG524451:VII524451 VSC524451:VSE524451 WBY524451:WCA524451 WLU524451:WLW524451 WVQ524451:WVS524451 I589987:K589987 JE589987:JG589987 TA589987:TC589987 ACW589987:ACY589987 AMS589987:AMU589987 AWO589987:AWQ589987 BGK589987:BGM589987 BQG589987:BQI589987 CAC589987:CAE589987 CJY589987:CKA589987 CTU589987:CTW589987 DDQ589987:DDS589987 DNM589987:DNO589987 DXI589987:DXK589987 EHE589987:EHG589987 ERA589987:ERC589987 FAW589987:FAY589987 FKS589987:FKU589987 FUO589987:FUQ589987 GEK589987:GEM589987 GOG589987:GOI589987 GYC589987:GYE589987 HHY589987:HIA589987 HRU589987:HRW589987 IBQ589987:IBS589987 ILM589987:ILO589987 IVI589987:IVK589987 JFE589987:JFG589987 JPA589987:JPC589987 JYW589987:JYY589987 KIS589987:KIU589987 KSO589987:KSQ589987 LCK589987:LCM589987 LMG589987:LMI589987 LWC589987:LWE589987 MFY589987:MGA589987 MPU589987:MPW589987 MZQ589987:MZS589987 NJM589987:NJO589987 NTI589987:NTK589987 ODE589987:ODG589987 ONA589987:ONC589987 OWW589987:OWY589987 PGS589987:PGU589987 PQO589987:PQQ589987 QAK589987:QAM589987 QKG589987:QKI589987 QUC589987:QUE589987 RDY589987:REA589987 RNU589987:RNW589987 RXQ589987:RXS589987 SHM589987:SHO589987 SRI589987:SRK589987 TBE589987:TBG589987 TLA589987:TLC589987 TUW589987:TUY589987 UES589987:UEU589987 UOO589987:UOQ589987 UYK589987:UYM589987 VIG589987:VII589987 VSC589987:VSE589987 WBY589987:WCA589987 WLU589987:WLW589987 WVQ589987:WVS589987 I655523:K655523 JE655523:JG655523 TA655523:TC655523 ACW655523:ACY655523 AMS655523:AMU655523 AWO655523:AWQ655523 BGK655523:BGM655523 BQG655523:BQI655523 CAC655523:CAE655523 CJY655523:CKA655523 CTU655523:CTW655523 DDQ655523:DDS655523 DNM655523:DNO655523 DXI655523:DXK655523 EHE655523:EHG655523 ERA655523:ERC655523 FAW655523:FAY655523 FKS655523:FKU655523 FUO655523:FUQ655523 GEK655523:GEM655523 GOG655523:GOI655523 GYC655523:GYE655523 HHY655523:HIA655523 HRU655523:HRW655523 IBQ655523:IBS655523 ILM655523:ILO655523 IVI655523:IVK655523 JFE655523:JFG655523 JPA655523:JPC655523 JYW655523:JYY655523 KIS655523:KIU655523 KSO655523:KSQ655523 LCK655523:LCM655523 LMG655523:LMI655523 LWC655523:LWE655523 MFY655523:MGA655523 MPU655523:MPW655523 MZQ655523:MZS655523 NJM655523:NJO655523 NTI655523:NTK655523 ODE655523:ODG655523 ONA655523:ONC655523 OWW655523:OWY655523 PGS655523:PGU655523 PQO655523:PQQ655523 QAK655523:QAM655523 QKG655523:QKI655523 QUC655523:QUE655523 RDY655523:REA655523 RNU655523:RNW655523 RXQ655523:RXS655523 SHM655523:SHO655523 SRI655523:SRK655523 TBE655523:TBG655523 TLA655523:TLC655523 TUW655523:TUY655523 UES655523:UEU655523 UOO655523:UOQ655523 UYK655523:UYM655523 VIG655523:VII655523 VSC655523:VSE655523 WBY655523:WCA655523 WLU655523:WLW655523 WVQ655523:WVS655523 I721059:K721059 JE721059:JG721059 TA721059:TC721059 ACW721059:ACY721059 AMS721059:AMU721059 AWO721059:AWQ721059 BGK721059:BGM721059 BQG721059:BQI721059 CAC721059:CAE721059 CJY721059:CKA721059 CTU721059:CTW721059 DDQ721059:DDS721059 DNM721059:DNO721059 DXI721059:DXK721059 EHE721059:EHG721059 ERA721059:ERC721059 FAW721059:FAY721059 FKS721059:FKU721059 FUO721059:FUQ721059 GEK721059:GEM721059 GOG721059:GOI721059 GYC721059:GYE721059 HHY721059:HIA721059 HRU721059:HRW721059 IBQ721059:IBS721059 ILM721059:ILO721059 IVI721059:IVK721059 JFE721059:JFG721059 JPA721059:JPC721059 JYW721059:JYY721059 KIS721059:KIU721059 KSO721059:KSQ721059 LCK721059:LCM721059 LMG721059:LMI721059 LWC721059:LWE721059 MFY721059:MGA721059 MPU721059:MPW721059 MZQ721059:MZS721059 NJM721059:NJO721059 NTI721059:NTK721059 ODE721059:ODG721059 ONA721059:ONC721059 OWW721059:OWY721059 PGS721059:PGU721059 PQO721059:PQQ721059 QAK721059:QAM721059 QKG721059:QKI721059 QUC721059:QUE721059 RDY721059:REA721059 RNU721059:RNW721059 RXQ721059:RXS721059 SHM721059:SHO721059 SRI721059:SRK721059 TBE721059:TBG721059 TLA721059:TLC721059 TUW721059:TUY721059 UES721059:UEU721059 UOO721059:UOQ721059 UYK721059:UYM721059 VIG721059:VII721059 VSC721059:VSE721059 WBY721059:WCA721059 WLU721059:WLW721059 WVQ721059:WVS721059 I786595:K786595 JE786595:JG786595 TA786595:TC786595 ACW786595:ACY786595 AMS786595:AMU786595 AWO786595:AWQ786595 BGK786595:BGM786595 BQG786595:BQI786595 CAC786595:CAE786595 CJY786595:CKA786595 CTU786595:CTW786595 DDQ786595:DDS786595 DNM786595:DNO786595 DXI786595:DXK786595 EHE786595:EHG786595 ERA786595:ERC786595 FAW786595:FAY786595 FKS786595:FKU786595 FUO786595:FUQ786595 GEK786595:GEM786595 GOG786595:GOI786595 GYC786595:GYE786595 HHY786595:HIA786595 HRU786595:HRW786595 IBQ786595:IBS786595 ILM786595:ILO786595 IVI786595:IVK786595 JFE786595:JFG786595 JPA786595:JPC786595 JYW786595:JYY786595 KIS786595:KIU786595 KSO786595:KSQ786595 LCK786595:LCM786595 LMG786595:LMI786595 LWC786595:LWE786595 MFY786595:MGA786595 MPU786595:MPW786595 MZQ786595:MZS786595 NJM786595:NJO786595 NTI786595:NTK786595 ODE786595:ODG786595 ONA786595:ONC786595 OWW786595:OWY786595 PGS786595:PGU786595 PQO786595:PQQ786595 QAK786595:QAM786595 QKG786595:QKI786595 QUC786595:QUE786595 RDY786595:REA786595 RNU786595:RNW786595 RXQ786595:RXS786595 SHM786595:SHO786595 SRI786595:SRK786595 TBE786595:TBG786595 TLA786595:TLC786595 TUW786595:TUY786595 UES786595:UEU786595 UOO786595:UOQ786595 UYK786595:UYM786595 VIG786595:VII786595 VSC786595:VSE786595 WBY786595:WCA786595 WLU786595:WLW786595 WVQ786595:WVS786595 I852131:K852131 JE852131:JG852131 TA852131:TC852131 ACW852131:ACY852131 AMS852131:AMU852131 AWO852131:AWQ852131 BGK852131:BGM852131 BQG852131:BQI852131 CAC852131:CAE852131 CJY852131:CKA852131 CTU852131:CTW852131 DDQ852131:DDS852131 DNM852131:DNO852131 DXI852131:DXK852131 EHE852131:EHG852131 ERA852131:ERC852131 FAW852131:FAY852131 FKS852131:FKU852131 FUO852131:FUQ852131 GEK852131:GEM852131 GOG852131:GOI852131 GYC852131:GYE852131 HHY852131:HIA852131 HRU852131:HRW852131 IBQ852131:IBS852131 ILM852131:ILO852131 IVI852131:IVK852131 JFE852131:JFG852131 JPA852131:JPC852131 JYW852131:JYY852131 KIS852131:KIU852131 KSO852131:KSQ852131 LCK852131:LCM852131 LMG852131:LMI852131 LWC852131:LWE852131 MFY852131:MGA852131 MPU852131:MPW852131 MZQ852131:MZS852131 NJM852131:NJO852131 NTI852131:NTK852131 ODE852131:ODG852131 ONA852131:ONC852131 OWW852131:OWY852131 PGS852131:PGU852131 PQO852131:PQQ852131 QAK852131:QAM852131 QKG852131:QKI852131 QUC852131:QUE852131 RDY852131:REA852131 RNU852131:RNW852131 RXQ852131:RXS852131 SHM852131:SHO852131 SRI852131:SRK852131 TBE852131:TBG852131 TLA852131:TLC852131 TUW852131:TUY852131 UES852131:UEU852131 UOO852131:UOQ852131 UYK852131:UYM852131 VIG852131:VII852131 VSC852131:VSE852131 WBY852131:WCA852131 WLU852131:WLW852131 WVQ852131:WVS852131 I917667:K917667 JE917667:JG917667 TA917667:TC917667 ACW917667:ACY917667 AMS917667:AMU917667 AWO917667:AWQ917667 BGK917667:BGM917667 BQG917667:BQI917667 CAC917667:CAE917667 CJY917667:CKA917667 CTU917667:CTW917667 DDQ917667:DDS917667 DNM917667:DNO917667 DXI917667:DXK917667 EHE917667:EHG917667 ERA917667:ERC917667 FAW917667:FAY917667 FKS917667:FKU917667 FUO917667:FUQ917667 GEK917667:GEM917667 GOG917667:GOI917667 GYC917667:GYE917667 HHY917667:HIA917667 HRU917667:HRW917667 IBQ917667:IBS917667 ILM917667:ILO917667 IVI917667:IVK917667 JFE917667:JFG917667 JPA917667:JPC917667 JYW917667:JYY917667 KIS917667:KIU917667 KSO917667:KSQ917667 LCK917667:LCM917667 LMG917667:LMI917667 LWC917667:LWE917667 MFY917667:MGA917667 MPU917667:MPW917667 MZQ917667:MZS917667 NJM917667:NJO917667 NTI917667:NTK917667 ODE917667:ODG917667 ONA917667:ONC917667 OWW917667:OWY917667 PGS917667:PGU917667 PQO917667:PQQ917667 QAK917667:QAM917667 QKG917667:QKI917667 QUC917667:QUE917667 RDY917667:REA917667 RNU917667:RNW917667 RXQ917667:RXS917667 SHM917667:SHO917667 SRI917667:SRK917667 TBE917667:TBG917667 TLA917667:TLC917667 TUW917667:TUY917667 UES917667:UEU917667 UOO917667:UOQ917667 UYK917667:UYM917667 VIG917667:VII917667 VSC917667:VSE917667 WBY917667:WCA917667 WLU917667:WLW917667 WVQ917667:WVS917667 I983203:K983203 JE983203:JG983203 TA983203:TC983203 ACW983203:ACY983203 AMS983203:AMU983203 AWO983203:AWQ983203 BGK983203:BGM983203 BQG983203:BQI983203 CAC983203:CAE983203 CJY983203:CKA983203 CTU983203:CTW983203 DDQ983203:DDS983203 DNM983203:DNO983203 DXI983203:DXK983203 EHE983203:EHG983203 ERA983203:ERC983203 FAW983203:FAY983203 FKS983203:FKU983203 FUO983203:FUQ983203 GEK983203:GEM983203 GOG983203:GOI983203 GYC983203:GYE983203 HHY983203:HIA983203 HRU983203:HRW983203 IBQ983203:IBS983203 ILM983203:ILO983203 IVI983203:IVK983203 JFE983203:JFG983203 JPA983203:JPC983203 JYW983203:JYY983203 KIS983203:KIU983203 KSO983203:KSQ983203 LCK983203:LCM983203 LMG983203:LMI983203 LWC983203:LWE983203 MFY983203:MGA983203 MPU983203:MPW983203 MZQ983203:MZS983203 NJM983203:NJO983203 NTI983203:NTK983203 ODE983203:ODG983203 ONA983203:ONC983203 OWW983203:OWY983203 PGS983203:PGU983203 PQO983203:PQQ983203 QAK983203:QAM983203 QKG983203:QKI983203 QUC983203:QUE983203 RDY983203:REA983203 RNU983203:RNW983203 RXQ983203:RXS983203 SHM983203:SHO983203 SRI983203:SRK983203 TBE983203:TBG983203 TLA983203:TLC983203 TUW983203:TUY983203 UES983203:UEU983203 UOO983203:UOQ983203 UYK983203:UYM983203 VIG983203:VII983203 VSC983203:VSE983203 WBY983203:WCA983203 WLU983203:WLW983203 WVQ983203:WVS983203 J84:L89 JF84:JH89 TB84:TD89 ACX84:ACZ89 AMT84:AMV89 AWP84:AWR89 BGL84:BGN89 BQH84:BQJ89 CAD84:CAF89 CJZ84:CKB89 CTV84:CTX89 DDR84:DDT89 DNN84:DNP89 DXJ84:DXL89 EHF84:EHH89 ERB84:ERD89 FAX84:FAZ89 FKT84:FKV89 FUP84:FUR89 GEL84:GEN89 GOH84:GOJ89 GYD84:GYF89 HHZ84:HIB89 HRV84:HRX89 IBR84:IBT89 ILN84:ILP89 IVJ84:IVL89 JFF84:JFH89 JPB84:JPD89 JYX84:JYZ89 KIT84:KIV89 KSP84:KSR89 LCL84:LCN89 LMH84:LMJ89 LWD84:LWF89 MFZ84:MGB89 MPV84:MPX89 MZR84:MZT89 NJN84:NJP89 NTJ84:NTL89 ODF84:ODH89 ONB84:OND89 OWX84:OWZ89 PGT84:PGV89 PQP84:PQR89 QAL84:QAN89 QKH84:QKJ89 QUD84:QUF89 RDZ84:REB89 RNV84:RNX89 RXR84:RXT89 SHN84:SHP89 SRJ84:SRL89 TBF84:TBH89 TLB84:TLD89 TUX84:TUZ89 UET84:UEV89 UOP84:UOR89 UYL84:UYN89 VIH84:VIJ89 VSD84:VSF89 WBZ84:WCB89 WLV84:WLX89 WVR84:WVT89 J65693:L65698 JF65693:JH65698 TB65693:TD65698 ACX65693:ACZ65698 AMT65693:AMV65698 AWP65693:AWR65698 BGL65693:BGN65698 BQH65693:BQJ65698 CAD65693:CAF65698 CJZ65693:CKB65698 CTV65693:CTX65698 DDR65693:DDT65698 DNN65693:DNP65698 DXJ65693:DXL65698 EHF65693:EHH65698 ERB65693:ERD65698 FAX65693:FAZ65698 FKT65693:FKV65698 FUP65693:FUR65698 GEL65693:GEN65698 GOH65693:GOJ65698 GYD65693:GYF65698 HHZ65693:HIB65698 HRV65693:HRX65698 IBR65693:IBT65698 ILN65693:ILP65698 IVJ65693:IVL65698 JFF65693:JFH65698 JPB65693:JPD65698 JYX65693:JYZ65698 KIT65693:KIV65698 KSP65693:KSR65698 LCL65693:LCN65698 LMH65693:LMJ65698 LWD65693:LWF65698 MFZ65693:MGB65698 MPV65693:MPX65698 MZR65693:MZT65698 NJN65693:NJP65698 NTJ65693:NTL65698 ODF65693:ODH65698 ONB65693:OND65698 OWX65693:OWZ65698 PGT65693:PGV65698 PQP65693:PQR65698 QAL65693:QAN65698 QKH65693:QKJ65698 QUD65693:QUF65698 RDZ65693:REB65698 RNV65693:RNX65698 RXR65693:RXT65698 SHN65693:SHP65698 SRJ65693:SRL65698 TBF65693:TBH65698 TLB65693:TLD65698 TUX65693:TUZ65698 UET65693:UEV65698 UOP65693:UOR65698 UYL65693:UYN65698 VIH65693:VIJ65698 VSD65693:VSF65698 WBZ65693:WCB65698 WLV65693:WLX65698 WVR65693:WVT65698 J131229:L131234 JF131229:JH131234 TB131229:TD131234 ACX131229:ACZ131234 AMT131229:AMV131234 AWP131229:AWR131234 BGL131229:BGN131234 BQH131229:BQJ131234 CAD131229:CAF131234 CJZ131229:CKB131234 CTV131229:CTX131234 DDR131229:DDT131234 DNN131229:DNP131234 DXJ131229:DXL131234 EHF131229:EHH131234 ERB131229:ERD131234 FAX131229:FAZ131234 FKT131229:FKV131234 FUP131229:FUR131234 GEL131229:GEN131234 GOH131229:GOJ131234 GYD131229:GYF131234 HHZ131229:HIB131234 HRV131229:HRX131234 IBR131229:IBT131234 ILN131229:ILP131234 IVJ131229:IVL131234 JFF131229:JFH131234 JPB131229:JPD131234 JYX131229:JYZ131234 KIT131229:KIV131234 KSP131229:KSR131234 LCL131229:LCN131234 LMH131229:LMJ131234 LWD131229:LWF131234 MFZ131229:MGB131234 MPV131229:MPX131234 MZR131229:MZT131234 NJN131229:NJP131234 NTJ131229:NTL131234 ODF131229:ODH131234 ONB131229:OND131234 OWX131229:OWZ131234 PGT131229:PGV131234 PQP131229:PQR131234 QAL131229:QAN131234 QKH131229:QKJ131234 QUD131229:QUF131234 RDZ131229:REB131234 RNV131229:RNX131234 RXR131229:RXT131234 SHN131229:SHP131234 SRJ131229:SRL131234 TBF131229:TBH131234 TLB131229:TLD131234 TUX131229:TUZ131234 UET131229:UEV131234 UOP131229:UOR131234 UYL131229:UYN131234 VIH131229:VIJ131234 VSD131229:VSF131234 WBZ131229:WCB131234 WLV131229:WLX131234 WVR131229:WVT131234 J196765:L196770 JF196765:JH196770 TB196765:TD196770 ACX196765:ACZ196770 AMT196765:AMV196770 AWP196765:AWR196770 BGL196765:BGN196770 BQH196765:BQJ196770 CAD196765:CAF196770 CJZ196765:CKB196770 CTV196765:CTX196770 DDR196765:DDT196770 DNN196765:DNP196770 DXJ196765:DXL196770 EHF196765:EHH196770 ERB196765:ERD196770 FAX196765:FAZ196770 FKT196765:FKV196770 FUP196765:FUR196770 GEL196765:GEN196770 GOH196765:GOJ196770 GYD196765:GYF196770 HHZ196765:HIB196770 HRV196765:HRX196770 IBR196765:IBT196770 ILN196765:ILP196770 IVJ196765:IVL196770 JFF196765:JFH196770 JPB196765:JPD196770 JYX196765:JYZ196770 KIT196765:KIV196770 KSP196765:KSR196770 LCL196765:LCN196770 LMH196765:LMJ196770 LWD196765:LWF196770 MFZ196765:MGB196770 MPV196765:MPX196770 MZR196765:MZT196770 NJN196765:NJP196770 NTJ196765:NTL196770 ODF196765:ODH196770 ONB196765:OND196770 OWX196765:OWZ196770 PGT196765:PGV196770 PQP196765:PQR196770 QAL196765:QAN196770 QKH196765:QKJ196770 QUD196765:QUF196770 RDZ196765:REB196770 RNV196765:RNX196770 RXR196765:RXT196770 SHN196765:SHP196770 SRJ196765:SRL196770 TBF196765:TBH196770 TLB196765:TLD196770 TUX196765:TUZ196770 UET196765:UEV196770 UOP196765:UOR196770 UYL196765:UYN196770 VIH196765:VIJ196770 VSD196765:VSF196770 WBZ196765:WCB196770 WLV196765:WLX196770 WVR196765:WVT196770 J262301:L262306 JF262301:JH262306 TB262301:TD262306 ACX262301:ACZ262306 AMT262301:AMV262306 AWP262301:AWR262306 BGL262301:BGN262306 BQH262301:BQJ262306 CAD262301:CAF262306 CJZ262301:CKB262306 CTV262301:CTX262306 DDR262301:DDT262306 DNN262301:DNP262306 DXJ262301:DXL262306 EHF262301:EHH262306 ERB262301:ERD262306 FAX262301:FAZ262306 FKT262301:FKV262306 FUP262301:FUR262306 GEL262301:GEN262306 GOH262301:GOJ262306 GYD262301:GYF262306 HHZ262301:HIB262306 HRV262301:HRX262306 IBR262301:IBT262306 ILN262301:ILP262306 IVJ262301:IVL262306 JFF262301:JFH262306 JPB262301:JPD262306 JYX262301:JYZ262306 KIT262301:KIV262306 KSP262301:KSR262306 LCL262301:LCN262306 LMH262301:LMJ262306 LWD262301:LWF262306 MFZ262301:MGB262306 MPV262301:MPX262306 MZR262301:MZT262306 NJN262301:NJP262306 NTJ262301:NTL262306 ODF262301:ODH262306 ONB262301:OND262306 OWX262301:OWZ262306 PGT262301:PGV262306 PQP262301:PQR262306 QAL262301:QAN262306 QKH262301:QKJ262306 QUD262301:QUF262306 RDZ262301:REB262306 RNV262301:RNX262306 RXR262301:RXT262306 SHN262301:SHP262306 SRJ262301:SRL262306 TBF262301:TBH262306 TLB262301:TLD262306 TUX262301:TUZ262306 UET262301:UEV262306 UOP262301:UOR262306 UYL262301:UYN262306 VIH262301:VIJ262306 VSD262301:VSF262306 WBZ262301:WCB262306 WLV262301:WLX262306 WVR262301:WVT262306 J327837:L327842 JF327837:JH327842 TB327837:TD327842 ACX327837:ACZ327842 AMT327837:AMV327842 AWP327837:AWR327842 BGL327837:BGN327842 BQH327837:BQJ327842 CAD327837:CAF327842 CJZ327837:CKB327842 CTV327837:CTX327842 DDR327837:DDT327842 DNN327837:DNP327842 DXJ327837:DXL327842 EHF327837:EHH327842 ERB327837:ERD327842 FAX327837:FAZ327842 FKT327837:FKV327842 FUP327837:FUR327842 GEL327837:GEN327842 GOH327837:GOJ327842 GYD327837:GYF327842 HHZ327837:HIB327842 HRV327837:HRX327842 IBR327837:IBT327842 ILN327837:ILP327842 IVJ327837:IVL327842 JFF327837:JFH327842 JPB327837:JPD327842 JYX327837:JYZ327842 KIT327837:KIV327842 KSP327837:KSR327842 LCL327837:LCN327842 LMH327837:LMJ327842 LWD327837:LWF327842 MFZ327837:MGB327842 MPV327837:MPX327842 MZR327837:MZT327842 NJN327837:NJP327842 NTJ327837:NTL327842 ODF327837:ODH327842 ONB327837:OND327842 OWX327837:OWZ327842 PGT327837:PGV327842 PQP327837:PQR327842 QAL327837:QAN327842 QKH327837:QKJ327842 QUD327837:QUF327842 RDZ327837:REB327842 RNV327837:RNX327842 RXR327837:RXT327842 SHN327837:SHP327842 SRJ327837:SRL327842 TBF327837:TBH327842 TLB327837:TLD327842 TUX327837:TUZ327842 UET327837:UEV327842 UOP327837:UOR327842 UYL327837:UYN327842 VIH327837:VIJ327842 VSD327837:VSF327842 WBZ327837:WCB327842 WLV327837:WLX327842 WVR327837:WVT327842 J393373:L393378 JF393373:JH393378 TB393373:TD393378 ACX393373:ACZ393378 AMT393373:AMV393378 AWP393373:AWR393378 BGL393373:BGN393378 BQH393373:BQJ393378 CAD393373:CAF393378 CJZ393373:CKB393378 CTV393373:CTX393378 DDR393373:DDT393378 DNN393373:DNP393378 DXJ393373:DXL393378 EHF393373:EHH393378 ERB393373:ERD393378 FAX393373:FAZ393378 FKT393373:FKV393378 FUP393373:FUR393378 GEL393373:GEN393378 GOH393373:GOJ393378 GYD393373:GYF393378 HHZ393373:HIB393378 HRV393373:HRX393378 IBR393373:IBT393378 ILN393373:ILP393378 IVJ393373:IVL393378 JFF393373:JFH393378 JPB393373:JPD393378 JYX393373:JYZ393378 KIT393373:KIV393378 KSP393373:KSR393378 LCL393373:LCN393378 LMH393373:LMJ393378 LWD393373:LWF393378 MFZ393373:MGB393378 MPV393373:MPX393378 MZR393373:MZT393378 NJN393373:NJP393378 NTJ393373:NTL393378 ODF393373:ODH393378 ONB393373:OND393378 OWX393373:OWZ393378 PGT393373:PGV393378 PQP393373:PQR393378 QAL393373:QAN393378 QKH393373:QKJ393378 QUD393373:QUF393378 RDZ393373:REB393378 RNV393373:RNX393378 RXR393373:RXT393378 SHN393373:SHP393378 SRJ393373:SRL393378 TBF393373:TBH393378 TLB393373:TLD393378 TUX393373:TUZ393378 UET393373:UEV393378 UOP393373:UOR393378 UYL393373:UYN393378 VIH393373:VIJ393378 VSD393373:VSF393378 WBZ393373:WCB393378 WLV393373:WLX393378 WVR393373:WVT393378 J458909:L458914 JF458909:JH458914 TB458909:TD458914 ACX458909:ACZ458914 AMT458909:AMV458914 AWP458909:AWR458914 BGL458909:BGN458914 BQH458909:BQJ458914 CAD458909:CAF458914 CJZ458909:CKB458914 CTV458909:CTX458914 DDR458909:DDT458914 DNN458909:DNP458914 DXJ458909:DXL458914 EHF458909:EHH458914 ERB458909:ERD458914 FAX458909:FAZ458914 FKT458909:FKV458914 FUP458909:FUR458914 GEL458909:GEN458914 GOH458909:GOJ458914 GYD458909:GYF458914 HHZ458909:HIB458914 HRV458909:HRX458914 IBR458909:IBT458914 ILN458909:ILP458914 IVJ458909:IVL458914 JFF458909:JFH458914 JPB458909:JPD458914 JYX458909:JYZ458914 KIT458909:KIV458914 KSP458909:KSR458914 LCL458909:LCN458914 LMH458909:LMJ458914 LWD458909:LWF458914 MFZ458909:MGB458914 MPV458909:MPX458914 MZR458909:MZT458914 NJN458909:NJP458914 NTJ458909:NTL458914 ODF458909:ODH458914 ONB458909:OND458914 OWX458909:OWZ458914 PGT458909:PGV458914 PQP458909:PQR458914 QAL458909:QAN458914 QKH458909:QKJ458914 QUD458909:QUF458914 RDZ458909:REB458914 RNV458909:RNX458914 RXR458909:RXT458914 SHN458909:SHP458914 SRJ458909:SRL458914 TBF458909:TBH458914 TLB458909:TLD458914 TUX458909:TUZ458914 UET458909:UEV458914 UOP458909:UOR458914 UYL458909:UYN458914 VIH458909:VIJ458914 VSD458909:VSF458914 WBZ458909:WCB458914 WLV458909:WLX458914 WVR458909:WVT458914 J524445:L524450 JF524445:JH524450 TB524445:TD524450 ACX524445:ACZ524450 AMT524445:AMV524450 AWP524445:AWR524450 BGL524445:BGN524450 BQH524445:BQJ524450 CAD524445:CAF524450 CJZ524445:CKB524450 CTV524445:CTX524450 DDR524445:DDT524450 DNN524445:DNP524450 DXJ524445:DXL524450 EHF524445:EHH524450 ERB524445:ERD524450 FAX524445:FAZ524450 FKT524445:FKV524450 FUP524445:FUR524450 GEL524445:GEN524450 GOH524445:GOJ524450 GYD524445:GYF524450 HHZ524445:HIB524450 HRV524445:HRX524450 IBR524445:IBT524450 ILN524445:ILP524450 IVJ524445:IVL524450 JFF524445:JFH524450 JPB524445:JPD524450 JYX524445:JYZ524450 KIT524445:KIV524450 KSP524445:KSR524450 LCL524445:LCN524450 LMH524445:LMJ524450 LWD524445:LWF524450 MFZ524445:MGB524450 MPV524445:MPX524450 MZR524445:MZT524450 NJN524445:NJP524450 NTJ524445:NTL524450 ODF524445:ODH524450 ONB524445:OND524450 OWX524445:OWZ524450 PGT524445:PGV524450 PQP524445:PQR524450 QAL524445:QAN524450 QKH524445:QKJ524450 QUD524445:QUF524450 RDZ524445:REB524450 RNV524445:RNX524450 RXR524445:RXT524450 SHN524445:SHP524450 SRJ524445:SRL524450 TBF524445:TBH524450 TLB524445:TLD524450 TUX524445:TUZ524450 UET524445:UEV524450 UOP524445:UOR524450 UYL524445:UYN524450 VIH524445:VIJ524450 VSD524445:VSF524450 WBZ524445:WCB524450 WLV524445:WLX524450 WVR524445:WVT524450 J589981:L589986 JF589981:JH589986 TB589981:TD589986 ACX589981:ACZ589986 AMT589981:AMV589986 AWP589981:AWR589986 BGL589981:BGN589986 BQH589981:BQJ589986 CAD589981:CAF589986 CJZ589981:CKB589986 CTV589981:CTX589986 DDR589981:DDT589986 DNN589981:DNP589986 DXJ589981:DXL589986 EHF589981:EHH589986 ERB589981:ERD589986 FAX589981:FAZ589986 FKT589981:FKV589986 FUP589981:FUR589986 GEL589981:GEN589986 GOH589981:GOJ589986 GYD589981:GYF589986 HHZ589981:HIB589986 HRV589981:HRX589986 IBR589981:IBT589986 ILN589981:ILP589986 IVJ589981:IVL589986 JFF589981:JFH589986 JPB589981:JPD589986 JYX589981:JYZ589986 KIT589981:KIV589986 KSP589981:KSR589986 LCL589981:LCN589986 LMH589981:LMJ589986 LWD589981:LWF589986 MFZ589981:MGB589986 MPV589981:MPX589986 MZR589981:MZT589986 NJN589981:NJP589986 NTJ589981:NTL589986 ODF589981:ODH589986 ONB589981:OND589986 OWX589981:OWZ589986 PGT589981:PGV589986 PQP589981:PQR589986 QAL589981:QAN589986 QKH589981:QKJ589986 QUD589981:QUF589986 RDZ589981:REB589986 RNV589981:RNX589986 RXR589981:RXT589986 SHN589981:SHP589986 SRJ589981:SRL589986 TBF589981:TBH589986 TLB589981:TLD589986 TUX589981:TUZ589986 UET589981:UEV589986 UOP589981:UOR589986 UYL589981:UYN589986 VIH589981:VIJ589986 VSD589981:VSF589986 WBZ589981:WCB589986 WLV589981:WLX589986 WVR589981:WVT589986 J655517:L655522 JF655517:JH655522 TB655517:TD655522 ACX655517:ACZ655522 AMT655517:AMV655522 AWP655517:AWR655522 BGL655517:BGN655522 BQH655517:BQJ655522 CAD655517:CAF655522 CJZ655517:CKB655522 CTV655517:CTX655522 DDR655517:DDT655522 DNN655517:DNP655522 DXJ655517:DXL655522 EHF655517:EHH655522 ERB655517:ERD655522 FAX655517:FAZ655522 FKT655517:FKV655522 FUP655517:FUR655522 GEL655517:GEN655522 GOH655517:GOJ655522 GYD655517:GYF655522 HHZ655517:HIB655522 HRV655517:HRX655522 IBR655517:IBT655522 ILN655517:ILP655522 IVJ655517:IVL655522 JFF655517:JFH655522 JPB655517:JPD655522 JYX655517:JYZ655522 KIT655517:KIV655522 KSP655517:KSR655522 LCL655517:LCN655522 LMH655517:LMJ655522 LWD655517:LWF655522 MFZ655517:MGB655522 MPV655517:MPX655522 MZR655517:MZT655522 NJN655517:NJP655522 NTJ655517:NTL655522 ODF655517:ODH655522 ONB655517:OND655522 OWX655517:OWZ655522 PGT655517:PGV655522 PQP655517:PQR655522 QAL655517:QAN655522 QKH655517:QKJ655522 QUD655517:QUF655522 RDZ655517:REB655522 RNV655517:RNX655522 RXR655517:RXT655522 SHN655517:SHP655522 SRJ655517:SRL655522 TBF655517:TBH655522 TLB655517:TLD655522 TUX655517:TUZ655522 UET655517:UEV655522 UOP655517:UOR655522 UYL655517:UYN655522 VIH655517:VIJ655522 VSD655517:VSF655522 WBZ655517:WCB655522 WLV655517:WLX655522 WVR655517:WVT655522 J721053:L721058 JF721053:JH721058 TB721053:TD721058 ACX721053:ACZ721058 AMT721053:AMV721058 AWP721053:AWR721058 BGL721053:BGN721058 BQH721053:BQJ721058 CAD721053:CAF721058 CJZ721053:CKB721058 CTV721053:CTX721058 DDR721053:DDT721058 DNN721053:DNP721058 DXJ721053:DXL721058 EHF721053:EHH721058 ERB721053:ERD721058 FAX721053:FAZ721058 FKT721053:FKV721058 FUP721053:FUR721058 GEL721053:GEN721058 GOH721053:GOJ721058 GYD721053:GYF721058 HHZ721053:HIB721058 HRV721053:HRX721058 IBR721053:IBT721058 ILN721053:ILP721058 IVJ721053:IVL721058 JFF721053:JFH721058 JPB721053:JPD721058 JYX721053:JYZ721058 KIT721053:KIV721058 KSP721053:KSR721058 LCL721053:LCN721058 LMH721053:LMJ721058 LWD721053:LWF721058 MFZ721053:MGB721058 MPV721053:MPX721058 MZR721053:MZT721058 NJN721053:NJP721058 NTJ721053:NTL721058 ODF721053:ODH721058 ONB721053:OND721058 OWX721053:OWZ721058 PGT721053:PGV721058 PQP721053:PQR721058 QAL721053:QAN721058 QKH721053:QKJ721058 QUD721053:QUF721058 RDZ721053:REB721058 RNV721053:RNX721058 RXR721053:RXT721058 SHN721053:SHP721058 SRJ721053:SRL721058 TBF721053:TBH721058 TLB721053:TLD721058 TUX721053:TUZ721058 UET721053:UEV721058 UOP721053:UOR721058 UYL721053:UYN721058 VIH721053:VIJ721058 VSD721053:VSF721058 WBZ721053:WCB721058 WLV721053:WLX721058 WVR721053:WVT721058 J786589:L786594 JF786589:JH786594 TB786589:TD786594 ACX786589:ACZ786594 AMT786589:AMV786594 AWP786589:AWR786594 BGL786589:BGN786594 BQH786589:BQJ786594 CAD786589:CAF786594 CJZ786589:CKB786594 CTV786589:CTX786594 DDR786589:DDT786594 DNN786589:DNP786594 DXJ786589:DXL786594 EHF786589:EHH786594 ERB786589:ERD786594 FAX786589:FAZ786594 FKT786589:FKV786594 FUP786589:FUR786594 GEL786589:GEN786594 GOH786589:GOJ786594 GYD786589:GYF786594 HHZ786589:HIB786594 HRV786589:HRX786594 IBR786589:IBT786594 ILN786589:ILP786594 IVJ786589:IVL786594 JFF786589:JFH786594 JPB786589:JPD786594 JYX786589:JYZ786594 KIT786589:KIV786594 KSP786589:KSR786594 LCL786589:LCN786594 LMH786589:LMJ786594 LWD786589:LWF786594 MFZ786589:MGB786594 MPV786589:MPX786594 MZR786589:MZT786594 NJN786589:NJP786594 NTJ786589:NTL786594 ODF786589:ODH786594 ONB786589:OND786594 OWX786589:OWZ786594 PGT786589:PGV786594 PQP786589:PQR786594 QAL786589:QAN786594 QKH786589:QKJ786594 QUD786589:QUF786594 RDZ786589:REB786594 RNV786589:RNX786594 RXR786589:RXT786594 SHN786589:SHP786594 SRJ786589:SRL786594 TBF786589:TBH786594 TLB786589:TLD786594 TUX786589:TUZ786594 UET786589:UEV786594 UOP786589:UOR786594 UYL786589:UYN786594 VIH786589:VIJ786594 VSD786589:VSF786594 WBZ786589:WCB786594 WLV786589:WLX786594 WVR786589:WVT786594 J852125:L852130 JF852125:JH852130 TB852125:TD852130 ACX852125:ACZ852130 AMT852125:AMV852130 AWP852125:AWR852130 BGL852125:BGN852130 BQH852125:BQJ852130 CAD852125:CAF852130 CJZ852125:CKB852130 CTV852125:CTX852130 DDR852125:DDT852130 DNN852125:DNP852130 DXJ852125:DXL852130 EHF852125:EHH852130 ERB852125:ERD852130 FAX852125:FAZ852130 FKT852125:FKV852130 FUP852125:FUR852130 GEL852125:GEN852130 GOH852125:GOJ852130 GYD852125:GYF852130 HHZ852125:HIB852130 HRV852125:HRX852130 IBR852125:IBT852130 ILN852125:ILP852130 IVJ852125:IVL852130 JFF852125:JFH852130 JPB852125:JPD852130 JYX852125:JYZ852130 KIT852125:KIV852130 KSP852125:KSR852130 LCL852125:LCN852130 LMH852125:LMJ852130 LWD852125:LWF852130 MFZ852125:MGB852130 MPV852125:MPX852130 MZR852125:MZT852130 NJN852125:NJP852130 NTJ852125:NTL852130 ODF852125:ODH852130 ONB852125:OND852130 OWX852125:OWZ852130 PGT852125:PGV852130 PQP852125:PQR852130 QAL852125:QAN852130 QKH852125:QKJ852130 QUD852125:QUF852130 RDZ852125:REB852130 RNV852125:RNX852130 RXR852125:RXT852130 SHN852125:SHP852130 SRJ852125:SRL852130 TBF852125:TBH852130 TLB852125:TLD852130 TUX852125:TUZ852130 UET852125:UEV852130 UOP852125:UOR852130 UYL852125:UYN852130 VIH852125:VIJ852130 VSD852125:VSF852130 WBZ852125:WCB852130 WLV852125:WLX852130 WVR852125:WVT852130 J917661:L917666 JF917661:JH917666 TB917661:TD917666 ACX917661:ACZ917666 AMT917661:AMV917666 AWP917661:AWR917666 BGL917661:BGN917666 BQH917661:BQJ917666 CAD917661:CAF917666 CJZ917661:CKB917666 CTV917661:CTX917666 DDR917661:DDT917666 DNN917661:DNP917666 DXJ917661:DXL917666 EHF917661:EHH917666 ERB917661:ERD917666 FAX917661:FAZ917666 FKT917661:FKV917666 FUP917661:FUR917666 GEL917661:GEN917666 GOH917661:GOJ917666 GYD917661:GYF917666 HHZ917661:HIB917666 HRV917661:HRX917666 IBR917661:IBT917666 ILN917661:ILP917666 IVJ917661:IVL917666 JFF917661:JFH917666 JPB917661:JPD917666 JYX917661:JYZ917666 KIT917661:KIV917666 KSP917661:KSR917666 LCL917661:LCN917666 LMH917661:LMJ917666 LWD917661:LWF917666 MFZ917661:MGB917666 MPV917661:MPX917666 MZR917661:MZT917666 NJN917661:NJP917666 NTJ917661:NTL917666 ODF917661:ODH917666 ONB917661:OND917666 OWX917661:OWZ917666 PGT917661:PGV917666 PQP917661:PQR917666 QAL917661:QAN917666 QKH917661:QKJ917666 QUD917661:QUF917666 RDZ917661:REB917666 RNV917661:RNX917666 RXR917661:RXT917666 SHN917661:SHP917666 SRJ917661:SRL917666 TBF917661:TBH917666 TLB917661:TLD917666 TUX917661:TUZ917666 UET917661:UEV917666 UOP917661:UOR917666 UYL917661:UYN917666 VIH917661:VIJ917666 VSD917661:VSF917666 WBZ917661:WCB917666 WLV917661:WLX917666 WVR917661:WVT917666 J983197:L983202 JF983197:JH983202 TB983197:TD983202 ACX983197:ACZ983202 AMT983197:AMV983202 AWP983197:AWR983202 BGL983197:BGN983202 BQH983197:BQJ983202 CAD983197:CAF983202 CJZ983197:CKB983202 CTV983197:CTX983202 DDR983197:DDT983202 DNN983197:DNP983202 DXJ983197:DXL983202 EHF983197:EHH983202 ERB983197:ERD983202 FAX983197:FAZ983202 FKT983197:FKV983202 FUP983197:FUR983202 GEL983197:GEN983202 GOH983197:GOJ983202 GYD983197:GYF983202 HHZ983197:HIB983202 HRV983197:HRX983202 IBR983197:IBT983202 ILN983197:ILP983202 IVJ983197:IVL983202 JFF983197:JFH983202 JPB983197:JPD983202 JYX983197:JYZ983202 KIT983197:KIV983202 KSP983197:KSR983202 LCL983197:LCN983202 LMH983197:LMJ983202 LWD983197:LWF983202 MFZ983197:MGB983202 MPV983197:MPX983202 MZR983197:MZT983202 NJN983197:NJP983202 NTJ983197:NTL983202 ODF983197:ODH983202 ONB983197:OND983202 OWX983197:OWZ983202 PGT983197:PGV983202 PQP983197:PQR983202 QAL983197:QAN983202 QKH983197:QKJ983202 QUD983197:QUF983202 RDZ983197:REB983202 RNV983197:RNX983202 RXR983197:RXT983202 SHN983197:SHP983202 SRJ983197:SRL983202 TBF983197:TBH983202 TLB983197:TLD983202 TUX983197:TUZ983202 UET983197:UEV983202 UOP983197:UOR983202 UYL983197:UYN983202 VIH983197:VIJ983202 VSD983197:VSF983202 WBZ983197:WCB983202 WLV983197:WLX983202 WVR983197:WVT983202 D3:G3 IZ3:JC3 SV3:SY3 ACR3:ACU3 AMN3:AMQ3 AWJ3:AWM3 BGF3:BGI3 BQB3:BQE3 BZX3:CAA3 CJT3:CJW3 CTP3:CTS3 DDL3:DDO3 DNH3:DNK3 DXD3:DXG3 EGZ3:EHC3 EQV3:EQY3 FAR3:FAU3 FKN3:FKQ3 FUJ3:FUM3 GEF3:GEI3 GOB3:GOE3 GXX3:GYA3 HHT3:HHW3 HRP3:HRS3 IBL3:IBO3 ILH3:ILK3 IVD3:IVG3 JEZ3:JFC3 JOV3:JOY3 JYR3:JYU3 KIN3:KIQ3 KSJ3:KSM3 LCF3:LCI3 LMB3:LME3 LVX3:LWA3 MFT3:MFW3 MPP3:MPS3 MZL3:MZO3 NJH3:NJK3 NTD3:NTG3 OCZ3:ODC3 OMV3:OMY3 OWR3:OWU3 PGN3:PGQ3 PQJ3:PQM3 QAF3:QAI3 QKB3:QKE3 QTX3:QUA3 RDT3:RDW3 RNP3:RNS3 RXL3:RXO3 SHH3:SHK3 SRD3:SRG3 TAZ3:TBC3 TKV3:TKY3 TUR3:TUU3 UEN3:UEQ3 UOJ3:UOM3 UYF3:UYI3 VIB3:VIE3 VRX3:VSA3 WBT3:WBW3 WLP3:WLS3 WVL3:WVO3 D65637:G65637 IZ65637:JC65637 SV65637:SY65637 ACR65637:ACU65637 AMN65637:AMQ65637 AWJ65637:AWM65637 BGF65637:BGI65637 BQB65637:BQE65637 BZX65637:CAA65637 CJT65637:CJW65637 CTP65637:CTS65637 DDL65637:DDO65637 DNH65637:DNK65637 DXD65637:DXG65637 EGZ65637:EHC65637 EQV65637:EQY65637 FAR65637:FAU65637 FKN65637:FKQ65637 FUJ65637:FUM65637 GEF65637:GEI65637 GOB65637:GOE65637 GXX65637:GYA65637 HHT65637:HHW65637 HRP65637:HRS65637 IBL65637:IBO65637 ILH65637:ILK65637 IVD65637:IVG65637 JEZ65637:JFC65637 JOV65637:JOY65637 JYR65637:JYU65637 KIN65637:KIQ65637 KSJ65637:KSM65637 LCF65637:LCI65637 LMB65637:LME65637 LVX65637:LWA65637 MFT65637:MFW65637 MPP65637:MPS65637 MZL65637:MZO65637 NJH65637:NJK65637 NTD65637:NTG65637 OCZ65637:ODC65637 OMV65637:OMY65637 OWR65637:OWU65637 PGN65637:PGQ65637 PQJ65637:PQM65637 QAF65637:QAI65637 QKB65637:QKE65637 QTX65637:QUA65637 RDT65637:RDW65637 RNP65637:RNS65637 RXL65637:RXO65637 SHH65637:SHK65637 SRD65637:SRG65637 TAZ65637:TBC65637 TKV65637:TKY65637 TUR65637:TUU65637 UEN65637:UEQ65637 UOJ65637:UOM65637 UYF65637:UYI65637 VIB65637:VIE65637 VRX65637:VSA65637 WBT65637:WBW65637 WLP65637:WLS65637 WVL65637:WVO65637 D131173:G131173 IZ131173:JC131173 SV131173:SY131173 ACR131173:ACU131173 AMN131173:AMQ131173 AWJ131173:AWM131173 BGF131173:BGI131173 BQB131173:BQE131173 BZX131173:CAA131173 CJT131173:CJW131173 CTP131173:CTS131173 DDL131173:DDO131173 DNH131173:DNK131173 DXD131173:DXG131173 EGZ131173:EHC131173 EQV131173:EQY131173 FAR131173:FAU131173 FKN131173:FKQ131173 FUJ131173:FUM131173 GEF131173:GEI131173 GOB131173:GOE131173 GXX131173:GYA131173 HHT131173:HHW131173 HRP131173:HRS131173 IBL131173:IBO131173 ILH131173:ILK131173 IVD131173:IVG131173 JEZ131173:JFC131173 JOV131173:JOY131173 JYR131173:JYU131173 KIN131173:KIQ131173 KSJ131173:KSM131173 LCF131173:LCI131173 LMB131173:LME131173 LVX131173:LWA131173 MFT131173:MFW131173 MPP131173:MPS131173 MZL131173:MZO131173 NJH131173:NJK131173 NTD131173:NTG131173 OCZ131173:ODC131173 OMV131173:OMY131173 OWR131173:OWU131173 PGN131173:PGQ131173 PQJ131173:PQM131173 QAF131173:QAI131173 QKB131173:QKE131173 QTX131173:QUA131173 RDT131173:RDW131173 RNP131173:RNS131173 RXL131173:RXO131173 SHH131173:SHK131173 SRD131173:SRG131173 TAZ131173:TBC131173 TKV131173:TKY131173 TUR131173:TUU131173 UEN131173:UEQ131173 UOJ131173:UOM131173 UYF131173:UYI131173 VIB131173:VIE131173 VRX131173:VSA131173 WBT131173:WBW131173 WLP131173:WLS131173 WVL131173:WVO131173 D196709:G196709 IZ196709:JC196709 SV196709:SY196709 ACR196709:ACU196709 AMN196709:AMQ196709 AWJ196709:AWM196709 BGF196709:BGI196709 BQB196709:BQE196709 BZX196709:CAA196709 CJT196709:CJW196709 CTP196709:CTS196709 DDL196709:DDO196709 DNH196709:DNK196709 DXD196709:DXG196709 EGZ196709:EHC196709 EQV196709:EQY196709 FAR196709:FAU196709 FKN196709:FKQ196709 FUJ196709:FUM196709 GEF196709:GEI196709 GOB196709:GOE196709 GXX196709:GYA196709 HHT196709:HHW196709 HRP196709:HRS196709 IBL196709:IBO196709 ILH196709:ILK196709 IVD196709:IVG196709 JEZ196709:JFC196709 JOV196709:JOY196709 JYR196709:JYU196709 KIN196709:KIQ196709 KSJ196709:KSM196709 LCF196709:LCI196709 LMB196709:LME196709 LVX196709:LWA196709 MFT196709:MFW196709 MPP196709:MPS196709 MZL196709:MZO196709 NJH196709:NJK196709 NTD196709:NTG196709 OCZ196709:ODC196709 OMV196709:OMY196709 OWR196709:OWU196709 PGN196709:PGQ196709 PQJ196709:PQM196709 QAF196709:QAI196709 QKB196709:QKE196709 QTX196709:QUA196709 RDT196709:RDW196709 RNP196709:RNS196709 RXL196709:RXO196709 SHH196709:SHK196709 SRD196709:SRG196709 TAZ196709:TBC196709 TKV196709:TKY196709 TUR196709:TUU196709 UEN196709:UEQ196709 UOJ196709:UOM196709 UYF196709:UYI196709 VIB196709:VIE196709 VRX196709:VSA196709 WBT196709:WBW196709 WLP196709:WLS196709 WVL196709:WVO196709 D262245:G262245 IZ262245:JC262245 SV262245:SY262245 ACR262245:ACU262245 AMN262245:AMQ262245 AWJ262245:AWM262245 BGF262245:BGI262245 BQB262245:BQE262245 BZX262245:CAA262245 CJT262245:CJW262245 CTP262245:CTS262245 DDL262245:DDO262245 DNH262245:DNK262245 DXD262245:DXG262245 EGZ262245:EHC262245 EQV262245:EQY262245 FAR262245:FAU262245 FKN262245:FKQ262245 FUJ262245:FUM262245 GEF262245:GEI262245 GOB262245:GOE262245 GXX262245:GYA262245 HHT262245:HHW262245 HRP262245:HRS262245 IBL262245:IBO262245 ILH262245:ILK262245 IVD262245:IVG262245 JEZ262245:JFC262245 JOV262245:JOY262245 JYR262245:JYU262245 KIN262245:KIQ262245 KSJ262245:KSM262245 LCF262245:LCI262245 LMB262245:LME262245 LVX262245:LWA262245 MFT262245:MFW262245 MPP262245:MPS262245 MZL262245:MZO262245 NJH262245:NJK262245 NTD262245:NTG262245 OCZ262245:ODC262245 OMV262245:OMY262245 OWR262245:OWU262245 PGN262245:PGQ262245 PQJ262245:PQM262245 QAF262245:QAI262245 QKB262245:QKE262245 QTX262245:QUA262245 RDT262245:RDW262245 RNP262245:RNS262245 RXL262245:RXO262245 SHH262245:SHK262245 SRD262245:SRG262245 TAZ262245:TBC262245 TKV262245:TKY262245 TUR262245:TUU262245 UEN262245:UEQ262245 UOJ262245:UOM262245 UYF262245:UYI262245 VIB262245:VIE262245 VRX262245:VSA262245 WBT262245:WBW262245 WLP262245:WLS262245 WVL262245:WVO262245 D327781:G327781 IZ327781:JC327781 SV327781:SY327781 ACR327781:ACU327781 AMN327781:AMQ327781 AWJ327781:AWM327781 BGF327781:BGI327781 BQB327781:BQE327781 BZX327781:CAA327781 CJT327781:CJW327781 CTP327781:CTS327781 DDL327781:DDO327781 DNH327781:DNK327781 DXD327781:DXG327781 EGZ327781:EHC327781 EQV327781:EQY327781 FAR327781:FAU327781 FKN327781:FKQ327781 FUJ327781:FUM327781 GEF327781:GEI327781 GOB327781:GOE327781 GXX327781:GYA327781 HHT327781:HHW327781 HRP327781:HRS327781 IBL327781:IBO327781 ILH327781:ILK327781 IVD327781:IVG327781 JEZ327781:JFC327781 JOV327781:JOY327781 JYR327781:JYU327781 KIN327781:KIQ327781 KSJ327781:KSM327781 LCF327781:LCI327781 LMB327781:LME327781 LVX327781:LWA327781 MFT327781:MFW327781 MPP327781:MPS327781 MZL327781:MZO327781 NJH327781:NJK327781 NTD327781:NTG327781 OCZ327781:ODC327781 OMV327781:OMY327781 OWR327781:OWU327781 PGN327781:PGQ327781 PQJ327781:PQM327781 QAF327781:QAI327781 QKB327781:QKE327781 QTX327781:QUA327781 RDT327781:RDW327781 RNP327781:RNS327781 RXL327781:RXO327781 SHH327781:SHK327781 SRD327781:SRG327781 TAZ327781:TBC327781 TKV327781:TKY327781 TUR327781:TUU327781 UEN327781:UEQ327781 UOJ327781:UOM327781 UYF327781:UYI327781 VIB327781:VIE327781 VRX327781:VSA327781 WBT327781:WBW327781 WLP327781:WLS327781 WVL327781:WVO327781 D393317:G393317 IZ393317:JC393317 SV393317:SY393317 ACR393317:ACU393317 AMN393317:AMQ393317 AWJ393317:AWM393317 BGF393317:BGI393317 BQB393317:BQE393317 BZX393317:CAA393317 CJT393317:CJW393317 CTP393317:CTS393317 DDL393317:DDO393317 DNH393317:DNK393317 DXD393317:DXG393317 EGZ393317:EHC393317 EQV393317:EQY393317 FAR393317:FAU393317 FKN393317:FKQ393317 FUJ393317:FUM393317 GEF393317:GEI393317 GOB393317:GOE393317 GXX393317:GYA393317 HHT393317:HHW393317 HRP393317:HRS393317 IBL393317:IBO393317 ILH393317:ILK393317 IVD393317:IVG393317 JEZ393317:JFC393317 JOV393317:JOY393317 JYR393317:JYU393317 KIN393317:KIQ393317 KSJ393317:KSM393317 LCF393317:LCI393317 LMB393317:LME393317 LVX393317:LWA393317 MFT393317:MFW393317 MPP393317:MPS393317 MZL393317:MZO393317 NJH393317:NJK393317 NTD393317:NTG393317 OCZ393317:ODC393317 OMV393317:OMY393317 OWR393317:OWU393317 PGN393317:PGQ393317 PQJ393317:PQM393317 QAF393317:QAI393317 QKB393317:QKE393317 QTX393317:QUA393317 RDT393317:RDW393317 RNP393317:RNS393317 RXL393317:RXO393317 SHH393317:SHK393317 SRD393317:SRG393317 TAZ393317:TBC393317 TKV393317:TKY393317 TUR393317:TUU393317 UEN393317:UEQ393317 UOJ393317:UOM393317 UYF393317:UYI393317 VIB393317:VIE393317 VRX393317:VSA393317 WBT393317:WBW393317 WLP393317:WLS393317 WVL393317:WVO393317 D458853:G458853 IZ458853:JC458853 SV458853:SY458853 ACR458853:ACU458853 AMN458853:AMQ458853 AWJ458853:AWM458853 BGF458853:BGI458853 BQB458853:BQE458853 BZX458853:CAA458853 CJT458853:CJW458853 CTP458853:CTS458853 DDL458853:DDO458853 DNH458853:DNK458853 DXD458853:DXG458853 EGZ458853:EHC458853 EQV458853:EQY458853 FAR458853:FAU458853 FKN458853:FKQ458853 FUJ458853:FUM458853 GEF458853:GEI458853 GOB458853:GOE458853 GXX458853:GYA458853 HHT458853:HHW458853 HRP458853:HRS458853 IBL458853:IBO458853 ILH458853:ILK458853 IVD458853:IVG458853 JEZ458853:JFC458853 JOV458853:JOY458853 JYR458853:JYU458853 KIN458853:KIQ458853 KSJ458853:KSM458853 LCF458853:LCI458853 LMB458853:LME458853 LVX458853:LWA458853 MFT458853:MFW458853 MPP458853:MPS458853 MZL458853:MZO458853 NJH458853:NJK458853 NTD458853:NTG458853 OCZ458853:ODC458853 OMV458853:OMY458853 OWR458853:OWU458853 PGN458853:PGQ458853 PQJ458853:PQM458853 QAF458853:QAI458853 QKB458853:QKE458853 QTX458853:QUA458853 RDT458853:RDW458853 RNP458853:RNS458853 RXL458853:RXO458853 SHH458853:SHK458853 SRD458853:SRG458853 TAZ458853:TBC458853 TKV458853:TKY458853 TUR458853:TUU458853 UEN458853:UEQ458853 UOJ458853:UOM458853 UYF458853:UYI458853 VIB458853:VIE458853 VRX458853:VSA458853 WBT458853:WBW458853 WLP458853:WLS458853 WVL458853:WVO458853 D524389:G524389 IZ524389:JC524389 SV524389:SY524389 ACR524389:ACU524389 AMN524389:AMQ524389 AWJ524389:AWM524389 BGF524389:BGI524389 BQB524389:BQE524389 BZX524389:CAA524389 CJT524389:CJW524389 CTP524389:CTS524389 DDL524389:DDO524389 DNH524389:DNK524389 DXD524389:DXG524389 EGZ524389:EHC524389 EQV524389:EQY524389 FAR524389:FAU524389 FKN524389:FKQ524389 FUJ524389:FUM524389 GEF524389:GEI524389 GOB524389:GOE524389 GXX524389:GYA524389 HHT524389:HHW524389 HRP524389:HRS524389 IBL524389:IBO524389 ILH524389:ILK524389 IVD524389:IVG524389 JEZ524389:JFC524389 JOV524389:JOY524389 JYR524389:JYU524389 KIN524389:KIQ524389 KSJ524389:KSM524389 LCF524389:LCI524389 LMB524389:LME524389 LVX524389:LWA524389 MFT524389:MFW524389 MPP524389:MPS524389 MZL524389:MZO524389 NJH524389:NJK524389 NTD524389:NTG524389 OCZ524389:ODC524389 OMV524389:OMY524389 OWR524389:OWU524389 PGN524389:PGQ524389 PQJ524389:PQM524389 QAF524389:QAI524389 QKB524389:QKE524389 QTX524389:QUA524389 RDT524389:RDW524389 RNP524389:RNS524389 RXL524389:RXO524389 SHH524389:SHK524389 SRD524389:SRG524389 TAZ524389:TBC524389 TKV524389:TKY524389 TUR524389:TUU524389 UEN524389:UEQ524389 UOJ524389:UOM524389 UYF524389:UYI524389 VIB524389:VIE524389 VRX524389:VSA524389 WBT524389:WBW524389 WLP524389:WLS524389 WVL524389:WVO524389 D589925:G589925 IZ589925:JC589925 SV589925:SY589925 ACR589925:ACU589925 AMN589925:AMQ589925 AWJ589925:AWM589925 BGF589925:BGI589925 BQB589925:BQE589925 BZX589925:CAA589925 CJT589925:CJW589925 CTP589925:CTS589925 DDL589925:DDO589925 DNH589925:DNK589925 DXD589925:DXG589925 EGZ589925:EHC589925 EQV589925:EQY589925 FAR589925:FAU589925 FKN589925:FKQ589925 FUJ589925:FUM589925 GEF589925:GEI589925 GOB589925:GOE589925 GXX589925:GYA589925 HHT589925:HHW589925 HRP589925:HRS589925 IBL589925:IBO589925 ILH589925:ILK589925 IVD589925:IVG589925 JEZ589925:JFC589925 JOV589925:JOY589925 JYR589925:JYU589925 KIN589925:KIQ589925 KSJ589925:KSM589925 LCF589925:LCI589925 LMB589925:LME589925 LVX589925:LWA589925 MFT589925:MFW589925 MPP589925:MPS589925 MZL589925:MZO589925 NJH589925:NJK589925 NTD589925:NTG589925 OCZ589925:ODC589925 OMV589925:OMY589925 OWR589925:OWU589925 PGN589925:PGQ589925 PQJ589925:PQM589925 QAF589925:QAI589925 QKB589925:QKE589925 QTX589925:QUA589925 RDT589925:RDW589925 RNP589925:RNS589925 RXL589925:RXO589925 SHH589925:SHK589925 SRD589925:SRG589925 TAZ589925:TBC589925 TKV589925:TKY589925 TUR589925:TUU589925 UEN589925:UEQ589925 UOJ589925:UOM589925 UYF589925:UYI589925 VIB589925:VIE589925 VRX589925:VSA589925 WBT589925:WBW589925 WLP589925:WLS589925 WVL589925:WVO589925 D655461:G655461 IZ655461:JC655461 SV655461:SY655461 ACR655461:ACU655461 AMN655461:AMQ655461 AWJ655461:AWM655461 BGF655461:BGI655461 BQB655461:BQE655461 BZX655461:CAA655461 CJT655461:CJW655461 CTP655461:CTS655461 DDL655461:DDO655461 DNH655461:DNK655461 DXD655461:DXG655461 EGZ655461:EHC655461 EQV655461:EQY655461 FAR655461:FAU655461 FKN655461:FKQ655461 FUJ655461:FUM655461 GEF655461:GEI655461 GOB655461:GOE655461 GXX655461:GYA655461 HHT655461:HHW655461 HRP655461:HRS655461 IBL655461:IBO655461 ILH655461:ILK655461 IVD655461:IVG655461 JEZ655461:JFC655461 JOV655461:JOY655461 JYR655461:JYU655461 KIN655461:KIQ655461 KSJ655461:KSM655461 LCF655461:LCI655461 LMB655461:LME655461 LVX655461:LWA655461 MFT655461:MFW655461 MPP655461:MPS655461 MZL655461:MZO655461 NJH655461:NJK655461 NTD655461:NTG655461 OCZ655461:ODC655461 OMV655461:OMY655461 OWR655461:OWU655461 PGN655461:PGQ655461 PQJ655461:PQM655461 QAF655461:QAI655461 QKB655461:QKE655461 QTX655461:QUA655461 RDT655461:RDW655461 RNP655461:RNS655461 RXL655461:RXO655461 SHH655461:SHK655461 SRD655461:SRG655461 TAZ655461:TBC655461 TKV655461:TKY655461 TUR655461:TUU655461 UEN655461:UEQ655461 UOJ655461:UOM655461 UYF655461:UYI655461 VIB655461:VIE655461 VRX655461:VSA655461 WBT655461:WBW655461 WLP655461:WLS655461 WVL655461:WVO655461 D720997:G720997 IZ720997:JC720997 SV720997:SY720997 ACR720997:ACU720997 AMN720997:AMQ720997 AWJ720997:AWM720997 BGF720997:BGI720997 BQB720997:BQE720997 BZX720997:CAA720997 CJT720997:CJW720997 CTP720997:CTS720997 DDL720997:DDO720997 DNH720997:DNK720997 DXD720997:DXG720997 EGZ720997:EHC720997 EQV720997:EQY720997 FAR720997:FAU720997 FKN720997:FKQ720997 FUJ720997:FUM720997 GEF720997:GEI720997 GOB720997:GOE720997 GXX720997:GYA720997 HHT720997:HHW720997 HRP720997:HRS720997 IBL720997:IBO720997 ILH720997:ILK720997 IVD720997:IVG720997 JEZ720997:JFC720997 JOV720997:JOY720997 JYR720997:JYU720997 KIN720997:KIQ720997 KSJ720997:KSM720997 LCF720997:LCI720997 LMB720997:LME720997 LVX720997:LWA720997 MFT720997:MFW720997 MPP720997:MPS720997 MZL720997:MZO720997 NJH720997:NJK720997 NTD720997:NTG720997 OCZ720997:ODC720997 OMV720997:OMY720997 OWR720997:OWU720997 PGN720997:PGQ720997 PQJ720997:PQM720997 QAF720997:QAI720997 QKB720997:QKE720997 QTX720997:QUA720997 RDT720997:RDW720997 RNP720997:RNS720997 RXL720997:RXO720997 SHH720997:SHK720997 SRD720997:SRG720997 TAZ720997:TBC720997 TKV720997:TKY720997 TUR720997:TUU720997 UEN720997:UEQ720997 UOJ720997:UOM720997 UYF720997:UYI720997 VIB720997:VIE720997 VRX720997:VSA720997 WBT720997:WBW720997 WLP720997:WLS720997 WVL720997:WVO720997 D786533:G786533 IZ786533:JC786533 SV786533:SY786533 ACR786533:ACU786533 AMN786533:AMQ786533 AWJ786533:AWM786533 BGF786533:BGI786533 BQB786533:BQE786533 BZX786533:CAA786533 CJT786533:CJW786533 CTP786533:CTS786533 DDL786533:DDO786533 DNH786533:DNK786533 DXD786533:DXG786533 EGZ786533:EHC786533 EQV786533:EQY786533 FAR786533:FAU786533 FKN786533:FKQ786533 FUJ786533:FUM786533 GEF786533:GEI786533 GOB786533:GOE786533 GXX786533:GYA786533 HHT786533:HHW786533 HRP786533:HRS786533 IBL786533:IBO786533 ILH786533:ILK786533 IVD786533:IVG786533 JEZ786533:JFC786533 JOV786533:JOY786533 JYR786533:JYU786533 KIN786533:KIQ786533 KSJ786533:KSM786533 LCF786533:LCI786533 LMB786533:LME786533 LVX786533:LWA786533 MFT786533:MFW786533 MPP786533:MPS786533 MZL786533:MZO786533 NJH786533:NJK786533 NTD786533:NTG786533 OCZ786533:ODC786533 OMV786533:OMY786533 OWR786533:OWU786533 PGN786533:PGQ786533 PQJ786533:PQM786533 QAF786533:QAI786533 QKB786533:QKE786533 QTX786533:QUA786533 RDT786533:RDW786533 RNP786533:RNS786533 RXL786533:RXO786533 SHH786533:SHK786533 SRD786533:SRG786533 TAZ786533:TBC786533 TKV786533:TKY786533 TUR786533:TUU786533 UEN786533:UEQ786533 UOJ786533:UOM786533 UYF786533:UYI786533 VIB786533:VIE786533 VRX786533:VSA786533 WBT786533:WBW786533 WLP786533:WLS786533 WVL786533:WVO786533 D852069:G852069 IZ852069:JC852069 SV852069:SY852069 ACR852069:ACU852069 AMN852069:AMQ852069 AWJ852069:AWM852069 BGF852069:BGI852069 BQB852069:BQE852069 BZX852069:CAA852069 CJT852069:CJW852069 CTP852069:CTS852069 DDL852069:DDO852069 DNH852069:DNK852069 DXD852069:DXG852069 EGZ852069:EHC852069 EQV852069:EQY852069 FAR852069:FAU852069 FKN852069:FKQ852069 FUJ852069:FUM852069 GEF852069:GEI852069 GOB852069:GOE852069 GXX852069:GYA852069 HHT852069:HHW852069 HRP852069:HRS852069 IBL852069:IBO852069 ILH852069:ILK852069 IVD852069:IVG852069 JEZ852069:JFC852069 JOV852069:JOY852069 JYR852069:JYU852069 KIN852069:KIQ852069 KSJ852069:KSM852069 LCF852069:LCI852069 LMB852069:LME852069 LVX852069:LWA852069 MFT852069:MFW852069 MPP852069:MPS852069 MZL852069:MZO852069 NJH852069:NJK852069 NTD852069:NTG852069 OCZ852069:ODC852069 OMV852069:OMY852069 OWR852069:OWU852069 PGN852069:PGQ852069 PQJ852069:PQM852069 QAF852069:QAI852069 QKB852069:QKE852069 QTX852069:QUA852069 RDT852069:RDW852069 RNP852069:RNS852069 RXL852069:RXO852069 SHH852069:SHK852069 SRD852069:SRG852069 TAZ852069:TBC852069 TKV852069:TKY852069 TUR852069:TUU852069 UEN852069:UEQ852069 UOJ852069:UOM852069 UYF852069:UYI852069 VIB852069:VIE852069 VRX852069:VSA852069 WBT852069:WBW852069 WLP852069:WLS852069 WVL852069:WVO852069 D917605:G917605 IZ917605:JC917605 SV917605:SY917605 ACR917605:ACU917605 AMN917605:AMQ917605 AWJ917605:AWM917605 BGF917605:BGI917605 BQB917605:BQE917605 BZX917605:CAA917605 CJT917605:CJW917605 CTP917605:CTS917605 DDL917605:DDO917605 DNH917605:DNK917605 DXD917605:DXG917605 EGZ917605:EHC917605 EQV917605:EQY917605 FAR917605:FAU917605 FKN917605:FKQ917605 FUJ917605:FUM917605 GEF917605:GEI917605 GOB917605:GOE917605 GXX917605:GYA917605 HHT917605:HHW917605 HRP917605:HRS917605 IBL917605:IBO917605 ILH917605:ILK917605 IVD917605:IVG917605 JEZ917605:JFC917605 JOV917605:JOY917605 JYR917605:JYU917605 KIN917605:KIQ917605 KSJ917605:KSM917605 LCF917605:LCI917605 LMB917605:LME917605 LVX917605:LWA917605 MFT917605:MFW917605 MPP917605:MPS917605 MZL917605:MZO917605 NJH917605:NJK917605 NTD917605:NTG917605 OCZ917605:ODC917605 OMV917605:OMY917605 OWR917605:OWU917605 PGN917605:PGQ917605 PQJ917605:PQM917605 QAF917605:QAI917605 QKB917605:QKE917605 QTX917605:QUA917605 RDT917605:RDW917605 RNP917605:RNS917605 RXL917605:RXO917605 SHH917605:SHK917605 SRD917605:SRG917605 TAZ917605:TBC917605 TKV917605:TKY917605 TUR917605:TUU917605 UEN917605:UEQ917605 UOJ917605:UOM917605 UYF917605:UYI917605 VIB917605:VIE917605 VRX917605:VSA917605 WBT917605:WBW917605 WLP917605:WLS917605 WVL917605:WVO917605 D983141:G983141 IZ983141:JC983141 SV983141:SY983141 ACR983141:ACU983141 AMN983141:AMQ983141 AWJ983141:AWM983141 BGF983141:BGI983141 BQB983141:BQE983141 BZX983141:CAA983141 CJT983141:CJW983141 CTP983141:CTS983141 DDL983141:DDO983141 DNH983141:DNK983141 DXD983141:DXG983141 EGZ983141:EHC983141 EQV983141:EQY983141 FAR983141:FAU983141 FKN983141:FKQ983141 FUJ983141:FUM983141 GEF983141:GEI983141 GOB983141:GOE983141 GXX983141:GYA983141 HHT983141:HHW983141 HRP983141:HRS983141 IBL983141:IBO983141 ILH983141:ILK983141 IVD983141:IVG983141 JEZ983141:JFC983141 JOV983141:JOY983141 JYR983141:JYU983141 KIN983141:KIQ983141 KSJ983141:KSM983141 LCF983141:LCI983141 LMB983141:LME983141 LVX983141:LWA983141 MFT983141:MFW983141 MPP983141:MPS983141 MZL983141:MZO983141 NJH983141:NJK983141 NTD983141:NTG983141 OCZ983141:ODC983141 OMV983141:OMY983141 OWR983141:OWU983141 PGN983141:PGQ983141 PQJ983141:PQM983141 QAF983141:QAI983141 QKB983141:QKE983141 QTX983141:QUA983141 RDT983141:RDW983141 RNP983141:RNS983141 RXL983141:RXO983141 SHH983141:SHK983141 SRD983141:SRG983141 TAZ983141:TBC983141 TKV983141:TKY983141 TUR983141:TUU983141 UEN983141:UEQ983141 UOJ983141:UOM983141 UYF983141:UYI983141 VIB983141:VIE983141 VRX983141:VSA983141 WBT983141:WBW983141 WLP983141:WLS983141 WVL983141:WVO983141 B90 IX90 ST90 ACP90 AML90 AWH90 BGD90 BPZ90 BZV90 CJR90 CTN90 DDJ90 DNF90 DXB90 EGX90 EQT90 FAP90 FKL90 FUH90 GED90 GNZ90 GXV90 HHR90 HRN90 IBJ90 ILF90 IVB90 JEX90 JOT90 JYP90 KIL90 KSH90 LCD90 LLZ90 LVV90 MFR90 MPN90 MZJ90 NJF90 NTB90 OCX90 OMT90 OWP90 PGL90 PQH90 QAD90 QJZ90 QTV90 RDR90 RNN90 RXJ90 SHF90 SRB90 TAX90 TKT90 TUP90 UEL90 UOH90 UYD90 VHZ90 VRV90 WBR90 WLN90 WVJ90 B65699 IX65699 ST65699 ACP65699 AML65699 AWH65699 BGD65699 BPZ65699 BZV65699 CJR65699 CTN65699 DDJ65699 DNF65699 DXB65699 EGX65699 EQT65699 FAP65699 FKL65699 FUH65699 GED65699 GNZ65699 GXV65699 HHR65699 HRN65699 IBJ65699 ILF65699 IVB65699 JEX65699 JOT65699 JYP65699 KIL65699 KSH65699 LCD65699 LLZ65699 LVV65699 MFR65699 MPN65699 MZJ65699 NJF65699 NTB65699 OCX65699 OMT65699 OWP65699 PGL65699 PQH65699 QAD65699 QJZ65699 QTV65699 RDR65699 RNN65699 RXJ65699 SHF65699 SRB65699 TAX65699 TKT65699 TUP65699 UEL65699 UOH65699 UYD65699 VHZ65699 VRV65699 WBR65699 WLN65699 WVJ65699 B131235 IX131235 ST131235 ACP131235 AML131235 AWH131235 BGD131235 BPZ131235 BZV131235 CJR131235 CTN131235 DDJ131235 DNF131235 DXB131235 EGX131235 EQT131235 FAP131235 FKL131235 FUH131235 GED131235 GNZ131235 GXV131235 HHR131235 HRN131235 IBJ131235 ILF131235 IVB131235 JEX131235 JOT131235 JYP131235 KIL131235 KSH131235 LCD131235 LLZ131235 LVV131235 MFR131235 MPN131235 MZJ131235 NJF131235 NTB131235 OCX131235 OMT131235 OWP131235 PGL131235 PQH131235 QAD131235 QJZ131235 QTV131235 RDR131235 RNN131235 RXJ131235 SHF131235 SRB131235 TAX131235 TKT131235 TUP131235 UEL131235 UOH131235 UYD131235 VHZ131235 VRV131235 WBR131235 WLN131235 WVJ131235 B196771 IX196771 ST196771 ACP196771 AML196771 AWH196771 BGD196771 BPZ196771 BZV196771 CJR196771 CTN196771 DDJ196771 DNF196771 DXB196771 EGX196771 EQT196771 FAP196771 FKL196771 FUH196771 GED196771 GNZ196771 GXV196771 HHR196771 HRN196771 IBJ196771 ILF196771 IVB196771 JEX196771 JOT196771 JYP196771 KIL196771 KSH196771 LCD196771 LLZ196771 LVV196771 MFR196771 MPN196771 MZJ196771 NJF196771 NTB196771 OCX196771 OMT196771 OWP196771 PGL196771 PQH196771 QAD196771 QJZ196771 QTV196771 RDR196771 RNN196771 RXJ196771 SHF196771 SRB196771 TAX196771 TKT196771 TUP196771 UEL196771 UOH196771 UYD196771 VHZ196771 VRV196771 WBR196771 WLN196771 WVJ196771 B262307 IX262307 ST262307 ACP262307 AML262307 AWH262307 BGD262307 BPZ262307 BZV262307 CJR262307 CTN262307 DDJ262307 DNF262307 DXB262307 EGX262307 EQT262307 FAP262307 FKL262307 FUH262307 GED262307 GNZ262307 GXV262307 HHR262307 HRN262307 IBJ262307 ILF262307 IVB262307 JEX262307 JOT262307 JYP262307 KIL262307 KSH262307 LCD262307 LLZ262307 LVV262307 MFR262307 MPN262307 MZJ262307 NJF262307 NTB262307 OCX262307 OMT262307 OWP262307 PGL262307 PQH262307 QAD262307 QJZ262307 QTV262307 RDR262307 RNN262307 RXJ262307 SHF262307 SRB262307 TAX262307 TKT262307 TUP262307 UEL262307 UOH262307 UYD262307 VHZ262307 VRV262307 WBR262307 WLN262307 WVJ262307 B327843 IX327843 ST327843 ACP327843 AML327843 AWH327843 BGD327843 BPZ327843 BZV327843 CJR327843 CTN327843 DDJ327843 DNF327843 DXB327843 EGX327843 EQT327843 FAP327843 FKL327843 FUH327843 GED327843 GNZ327843 GXV327843 HHR327843 HRN327843 IBJ327843 ILF327843 IVB327843 JEX327843 JOT327843 JYP327843 KIL327843 KSH327843 LCD327843 LLZ327843 LVV327843 MFR327843 MPN327843 MZJ327843 NJF327843 NTB327843 OCX327843 OMT327843 OWP327843 PGL327843 PQH327843 QAD327843 QJZ327843 QTV327843 RDR327843 RNN327843 RXJ327843 SHF327843 SRB327843 TAX327843 TKT327843 TUP327843 UEL327843 UOH327843 UYD327843 VHZ327843 VRV327843 WBR327843 WLN327843 WVJ327843 B393379 IX393379 ST393379 ACP393379 AML393379 AWH393379 BGD393379 BPZ393379 BZV393379 CJR393379 CTN393379 DDJ393379 DNF393379 DXB393379 EGX393379 EQT393379 FAP393379 FKL393379 FUH393379 GED393379 GNZ393379 GXV393379 HHR393379 HRN393379 IBJ393379 ILF393379 IVB393379 JEX393379 JOT393379 JYP393379 KIL393379 KSH393379 LCD393379 LLZ393379 LVV393379 MFR393379 MPN393379 MZJ393379 NJF393379 NTB393379 OCX393379 OMT393379 OWP393379 PGL393379 PQH393379 QAD393379 QJZ393379 QTV393379 RDR393379 RNN393379 RXJ393379 SHF393379 SRB393379 TAX393379 TKT393379 TUP393379 UEL393379 UOH393379 UYD393379 VHZ393379 VRV393379 WBR393379 WLN393379 WVJ393379 B458915 IX458915 ST458915 ACP458915 AML458915 AWH458915 BGD458915 BPZ458915 BZV458915 CJR458915 CTN458915 DDJ458915 DNF458915 DXB458915 EGX458915 EQT458915 FAP458915 FKL458915 FUH458915 GED458915 GNZ458915 GXV458915 HHR458915 HRN458915 IBJ458915 ILF458915 IVB458915 JEX458915 JOT458915 JYP458915 KIL458915 KSH458915 LCD458915 LLZ458915 LVV458915 MFR458915 MPN458915 MZJ458915 NJF458915 NTB458915 OCX458915 OMT458915 OWP458915 PGL458915 PQH458915 QAD458915 QJZ458915 QTV458915 RDR458915 RNN458915 RXJ458915 SHF458915 SRB458915 TAX458915 TKT458915 TUP458915 UEL458915 UOH458915 UYD458915 VHZ458915 VRV458915 WBR458915 WLN458915 WVJ458915 B524451 IX524451 ST524451 ACP524451 AML524451 AWH524451 BGD524451 BPZ524451 BZV524451 CJR524451 CTN524451 DDJ524451 DNF524451 DXB524451 EGX524451 EQT524451 FAP524451 FKL524451 FUH524451 GED524451 GNZ524451 GXV524451 HHR524451 HRN524451 IBJ524451 ILF524451 IVB524451 JEX524451 JOT524451 JYP524451 KIL524451 KSH524451 LCD524451 LLZ524451 LVV524451 MFR524451 MPN524451 MZJ524451 NJF524451 NTB524451 OCX524451 OMT524451 OWP524451 PGL524451 PQH524451 QAD524451 QJZ524451 QTV524451 RDR524451 RNN524451 RXJ524451 SHF524451 SRB524451 TAX524451 TKT524451 TUP524451 UEL524451 UOH524451 UYD524451 VHZ524451 VRV524451 WBR524451 WLN524451 WVJ524451 B589987 IX589987 ST589987 ACP589987 AML589987 AWH589987 BGD589987 BPZ589987 BZV589987 CJR589987 CTN589987 DDJ589987 DNF589987 DXB589987 EGX589987 EQT589987 FAP589987 FKL589987 FUH589987 GED589987 GNZ589987 GXV589987 HHR589987 HRN589987 IBJ589987 ILF589987 IVB589987 JEX589987 JOT589987 JYP589987 KIL589987 KSH589987 LCD589987 LLZ589987 LVV589987 MFR589987 MPN589987 MZJ589987 NJF589987 NTB589987 OCX589987 OMT589987 OWP589987 PGL589987 PQH589987 QAD589987 QJZ589987 QTV589987 RDR589987 RNN589987 RXJ589987 SHF589987 SRB589987 TAX589987 TKT589987 TUP589987 UEL589987 UOH589987 UYD589987 VHZ589987 VRV589987 WBR589987 WLN589987 WVJ589987 B655523 IX655523 ST655523 ACP655523 AML655523 AWH655523 BGD655523 BPZ655523 BZV655523 CJR655523 CTN655523 DDJ655523 DNF655523 DXB655523 EGX655523 EQT655523 FAP655523 FKL655523 FUH655523 GED655523 GNZ655523 GXV655523 HHR655523 HRN655523 IBJ655523 ILF655523 IVB655523 JEX655523 JOT655523 JYP655523 KIL655523 KSH655523 LCD655523 LLZ655523 LVV655523 MFR655523 MPN655523 MZJ655523 NJF655523 NTB655523 OCX655523 OMT655523 OWP655523 PGL655523 PQH655523 QAD655523 QJZ655523 QTV655523 RDR655523 RNN655523 RXJ655523 SHF655523 SRB655523 TAX655523 TKT655523 TUP655523 UEL655523 UOH655523 UYD655523 VHZ655523 VRV655523 WBR655523 WLN655523 WVJ655523 B721059 IX721059 ST721059 ACP721059 AML721059 AWH721059 BGD721059 BPZ721059 BZV721059 CJR721059 CTN721059 DDJ721059 DNF721059 DXB721059 EGX721059 EQT721059 FAP721059 FKL721059 FUH721059 GED721059 GNZ721059 GXV721059 HHR721059 HRN721059 IBJ721059 ILF721059 IVB721059 JEX721059 JOT721059 JYP721059 KIL721059 KSH721059 LCD721059 LLZ721059 LVV721059 MFR721059 MPN721059 MZJ721059 NJF721059 NTB721059 OCX721059 OMT721059 OWP721059 PGL721059 PQH721059 QAD721059 QJZ721059 QTV721059 RDR721059 RNN721059 RXJ721059 SHF721059 SRB721059 TAX721059 TKT721059 TUP721059 UEL721059 UOH721059 UYD721059 VHZ721059 VRV721059 WBR721059 WLN721059 WVJ721059 B786595 IX786595 ST786595 ACP786595 AML786595 AWH786595 BGD786595 BPZ786595 BZV786595 CJR786595 CTN786595 DDJ786595 DNF786595 DXB786595 EGX786595 EQT786595 FAP786595 FKL786595 FUH786595 GED786595 GNZ786595 GXV786595 HHR786595 HRN786595 IBJ786595 ILF786595 IVB786595 JEX786595 JOT786595 JYP786595 KIL786595 KSH786595 LCD786595 LLZ786595 LVV786595 MFR786595 MPN786595 MZJ786595 NJF786595 NTB786595 OCX786595 OMT786595 OWP786595 PGL786595 PQH786595 QAD786595 QJZ786595 QTV786595 RDR786595 RNN786595 RXJ786595 SHF786595 SRB786595 TAX786595 TKT786595 TUP786595 UEL786595 UOH786595 UYD786595 VHZ786595 VRV786595 WBR786595 WLN786595 WVJ786595 B852131 IX852131 ST852131 ACP852131 AML852131 AWH852131 BGD852131 BPZ852131 BZV852131 CJR852131 CTN852131 DDJ852131 DNF852131 DXB852131 EGX852131 EQT852131 FAP852131 FKL852131 FUH852131 GED852131 GNZ852131 GXV852131 HHR852131 HRN852131 IBJ852131 ILF852131 IVB852131 JEX852131 JOT852131 JYP852131 KIL852131 KSH852131 LCD852131 LLZ852131 LVV852131 MFR852131 MPN852131 MZJ852131 NJF852131 NTB852131 OCX852131 OMT852131 OWP852131 PGL852131 PQH852131 QAD852131 QJZ852131 QTV852131 RDR852131 RNN852131 RXJ852131 SHF852131 SRB852131 TAX852131 TKT852131 TUP852131 UEL852131 UOH852131 UYD852131 VHZ852131 VRV852131 WBR852131 WLN852131 WVJ852131 B917667 IX917667 ST917667 ACP917667 AML917667 AWH917667 BGD917667 BPZ917667 BZV917667 CJR917667 CTN917667 DDJ917667 DNF917667 DXB917667 EGX917667 EQT917667 FAP917667 FKL917667 FUH917667 GED917667 GNZ917667 GXV917667 HHR917667 HRN917667 IBJ917667 ILF917667 IVB917667 JEX917667 JOT917667 JYP917667 KIL917667 KSH917667 LCD917667 LLZ917667 LVV917667 MFR917667 MPN917667 MZJ917667 NJF917667 NTB917667 OCX917667 OMT917667 OWP917667 PGL917667 PQH917667 QAD917667 QJZ917667 QTV917667 RDR917667 RNN917667 RXJ917667 SHF917667 SRB917667 TAX917667 TKT917667 TUP917667 UEL917667 UOH917667 UYD917667 VHZ917667 VRV917667 WBR917667 WLN917667 WVJ917667 B983203 IX983203 ST983203 ACP983203 AML983203 AWH983203 BGD983203 BPZ983203 BZV983203 CJR983203 CTN983203 DDJ983203 DNF983203 DXB983203 EGX983203 EQT983203 FAP983203 FKL983203 FUH983203 GED983203 GNZ983203 GXV983203 HHR983203 HRN983203 IBJ983203 ILF983203 IVB983203 JEX983203 JOT983203 JYP983203 KIL983203 KSH983203 LCD983203 LLZ983203 LVV983203 MFR983203 MPN983203 MZJ983203 NJF983203 NTB983203 OCX983203 OMT983203 OWP983203 PGL983203 PQH983203 QAD983203 QJZ983203 QTV983203 RDR983203 RNN983203 RXJ983203 SHF983203 SRB983203 TAX983203 TKT983203 TUP983203 UEL983203 UOH983203 UYD983203 VHZ983203 VRV983203 WBR983203 WLN983203 WVJ983203 E107:H112 JA107:JD112 SW107:SZ112 ACS107:ACV112 AMO107:AMR112 AWK107:AWN112 BGG107:BGJ112 BQC107:BQF112 BZY107:CAB112 CJU107:CJX112 CTQ107:CTT112 DDM107:DDP112 DNI107:DNL112 DXE107:DXH112 EHA107:EHD112 EQW107:EQZ112 FAS107:FAV112 FKO107:FKR112 FUK107:FUN112 GEG107:GEJ112 GOC107:GOF112 GXY107:GYB112 HHU107:HHX112 HRQ107:HRT112 IBM107:IBP112 ILI107:ILL112 IVE107:IVH112 JFA107:JFD112 JOW107:JOZ112 JYS107:JYV112 KIO107:KIR112 KSK107:KSN112 LCG107:LCJ112 LMC107:LMF112 LVY107:LWB112 MFU107:MFX112 MPQ107:MPT112 MZM107:MZP112 NJI107:NJL112 NTE107:NTH112 ODA107:ODD112 OMW107:OMZ112 OWS107:OWV112 PGO107:PGR112 PQK107:PQN112 QAG107:QAJ112 QKC107:QKF112 QTY107:QUB112 RDU107:RDX112 RNQ107:RNT112 RXM107:RXP112 SHI107:SHL112 SRE107:SRH112 TBA107:TBD112 TKW107:TKZ112 TUS107:TUV112 UEO107:UER112 UOK107:UON112 UYG107:UYJ112 VIC107:VIF112 VRY107:VSB112 WBU107:WBX112 WLQ107:WLT112 WVM107:WVP112 E65716:H65721 JA65716:JD65721 SW65716:SZ65721 ACS65716:ACV65721 AMO65716:AMR65721 AWK65716:AWN65721 BGG65716:BGJ65721 BQC65716:BQF65721 BZY65716:CAB65721 CJU65716:CJX65721 CTQ65716:CTT65721 DDM65716:DDP65721 DNI65716:DNL65721 DXE65716:DXH65721 EHA65716:EHD65721 EQW65716:EQZ65721 FAS65716:FAV65721 FKO65716:FKR65721 FUK65716:FUN65721 GEG65716:GEJ65721 GOC65716:GOF65721 GXY65716:GYB65721 HHU65716:HHX65721 HRQ65716:HRT65721 IBM65716:IBP65721 ILI65716:ILL65721 IVE65716:IVH65721 JFA65716:JFD65721 JOW65716:JOZ65721 JYS65716:JYV65721 KIO65716:KIR65721 KSK65716:KSN65721 LCG65716:LCJ65721 LMC65716:LMF65721 LVY65716:LWB65721 MFU65716:MFX65721 MPQ65716:MPT65721 MZM65716:MZP65721 NJI65716:NJL65721 NTE65716:NTH65721 ODA65716:ODD65721 OMW65716:OMZ65721 OWS65716:OWV65721 PGO65716:PGR65721 PQK65716:PQN65721 QAG65716:QAJ65721 QKC65716:QKF65721 QTY65716:QUB65721 RDU65716:RDX65721 RNQ65716:RNT65721 RXM65716:RXP65721 SHI65716:SHL65721 SRE65716:SRH65721 TBA65716:TBD65721 TKW65716:TKZ65721 TUS65716:TUV65721 UEO65716:UER65721 UOK65716:UON65721 UYG65716:UYJ65721 VIC65716:VIF65721 VRY65716:VSB65721 WBU65716:WBX65721 WLQ65716:WLT65721 WVM65716:WVP65721 E131252:H131257 JA131252:JD131257 SW131252:SZ131257 ACS131252:ACV131257 AMO131252:AMR131257 AWK131252:AWN131257 BGG131252:BGJ131257 BQC131252:BQF131257 BZY131252:CAB131257 CJU131252:CJX131257 CTQ131252:CTT131257 DDM131252:DDP131257 DNI131252:DNL131257 DXE131252:DXH131257 EHA131252:EHD131257 EQW131252:EQZ131257 FAS131252:FAV131257 FKO131252:FKR131257 FUK131252:FUN131257 GEG131252:GEJ131257 GOC131252:GOF131257 GXY131252:GYB131257 HHU131252:HHX131257 HRQ131252:HRT131257 IBM131252:IBP131257 ILI131252:ILL131257 IVE131252:IVH131257 JFA131252:JFD131257 JOW131252:JOZ131257 JYS131252:JYV131257 KIO131252:KIR131257 KSK131252:KSN131257 LCG131252:LCJ131257 LMC131252:LMF131257 LVY131252:LWB131257 MFU131252:MFX131257 MPQ131252:MPT131257 MZM131252:MZP131257 NJI131252:NJL131257 NTE131252:NTH131257 ODA131252:ODD131257 OMW131252:OMZ131257 OWS131252:OWV131257 PGO131252:PGR131257 PQK131252:PQN131257 QAG131252:QAJ131257 QKC131252:QKF131257 QTY131252:QUB131257 RDU131252:RDX131257 RNQ131252:RNT131257 RXM131252:RXP131257 SHI131252:SHL131257 SRE131252:SRH131257 TBA131252:TBD131257 TKW131252:TKZ131257 TUS131252:TUV131257 UEO131252:UER131257 UOK131252:UON131257 UYG131252:UYJ131257 VIC131252:VIF131257 VRY131252:VSB131257 WBU131252:WBX131257 WLQ131252:WLT131257 WVM131252:WVP131257 E196788:H196793 JA196788:JD196793 SW196788:SZ196793 ACS196788:ACV196793 AMO196788:AMR196793 AWK196788:AWN196793 BGG196788:BGJ196793 BQC196788:BQF196793 BZY196788:CAB196793 CJU196788:CJX196793 CTQ196788:CTT196793 DDM196788:DDP196793 DNI196788:DNL196793 DXE196788:DXH196793 EHA196788:EHD196793 EQW196788:EQZ196793 FAS196788:FAV196793 FKO196788:FKR196793 FUK196788:FUN196793 GEG196788:GEJ196793 GOC196788:GOF196793 GXY196788:GYB196793 HHU196788:HHX196793 HRQ196788:HRT196793 IBM196788:IBP196793 ILI196788:ILL196793 IVE196788:IVH196793 JFA196788:JFD196793 JOW196788:JOZ196793 JYS196788:JYV196793 KIO196788:KIR196793 KSK196788:KSN196793 LCG196788:LCJ196793 LMC196788:LMF196793 LVY196788:LWB196793 MFU196788:MFX196793 MPQ196788:MPT196793 MZM196788:MZP196793 NJI196788:NJL196793 NTE196788:NTH196793 ODA196788:ODD196793 OMW196788:OMZ196793 OWS196788:OWV196793 PGO196788:PGR196793 PQK196788:PQN196793 QAG196788:QAJ196793 QKC196788:QKF196793 QTY196788:QUB196793 RDU196788:RDX196793 RNQ196788:RNT196793 RXM196788:RXP196793 SHI196788:SHL196793 SRE196788:SRH196793 TBA196788:TBD196793 TKW196788:TKZ196793 TUS196788:TUV196793 UEO196788:UER196793 UOK196788:UON196793 UYG196788:UYJ196793 VIC196788:VIF196793 VRY196788:VSB196793 WBU196788:WBX196793 WLQ196788:WLT196793 WVM196788:WVP196793 E262324:H262329 JA262324:JD262329 SW262324:SZ262329 ACS262324:ACV262329 AMO262324:AMR262329 AWK262324:AWN262329 BGG262324:BGJ262329 BQC262324:BQF262329 BZY262324:CAB262329 CJU262324:CJX262329 CTQ262324:CTT262329 DDM262324:DDP262329 DNI262324:DNL262329 DXE262324:DXH262329 EHA262324:EHD262329 EQW262324:EQZ262329 FAS262324:FAV262329 FKO262324:FKR262329 FUK262324:FUN262329 GEG262324:GEJ262329 GOC262324:GOF262329 GXY262324:GYB262329 HHU262324:HHX262329 HRQ262324:HRT262329 IBM262324:IBP262329 ILI262324:ILL262329 IVE262324:IVH262329 JFA262324:JFD262329 JOW262324:JOZ262329 JYS262324:JYV262329 KIO262324:KIR262329 KSK262324:KSN262329 LCG262324:LCJ262329 LMC262324:LMF262329 LVY262324:LWB262329 MFU262324:MFX262329 MPQ262324:MPT262329 MZM262324:MZP262329 NJI262324:NJL262329 NTE262324:NTH262329 ODA262324:ODD262329 OMW262324:OMZ262329 OWS262324:OWV262329 PGO262324:PGR262329 PQK262324:PQN262329 QAG262324:QAJ262329 QKC262324:QKF262329 QTY262324:QUB262329 RDU262324:RDX262329 RNQ262324:RNT262329 RXM262324:RXP262329 SHI262324:SHL262329 SRE262324:SRH262329 TBA262324:TBD262329 TKW262324:TKZ262329 TUS262324:TUV262329 UEO262324:UER262329 UOK262324:UON262329 UYG262324:UYJ262329 VIC262324:VIF262329 VRY262324:VSB262329 WBU262324:WBX262329 WLQ262324:WLT262329 WVM262324:WVP262329 E327860:H327865 JA327860:JD327865 SW327860:SZ327865 ACS327860:ACV327865 AMO327860:AMR327865 AWK327860:AWN327865 BGG327860:BGJ327865 BQC327860:BQF327865 BZY327860:CAB327865 CJU327860:CJX327865 CTQ327860:CTT327865 DDM327860:DDP327865 DNI327860:DNL327865 DXE327860:DXH327865 EHA327860:EHD327865 EQW327860:EQZ327865 FAS327860:FAV327865 FKO327860:FKR327865 FUK327860:FUN327865 GEG327860:GEJ327865 GOC327860:GOF327865 GXY327860:GYB327865 HHU327860:HHX327865 HRQ327860:HRT327865 IBM327860:IBP327865 ILI327860:ILL327865 IVE327860:IVH327865 JFA327860:JFD327865 JOW327860:JOZ327865 JYS327860:JYV327865 KIO327860:KIR327865 KSK327860:KSN327865 LCG327860:LCJ327865 LMC327860:LMF327865 LVY327860:LWB327865 MFU327860:MFX327865 MPQ327860:MPT327865 MZM327860:MZP327865 NJI327860:NJL327865 NTE327860:NTH327865 ODA327860:ODD327865 OMW327860:OMZ327865 OWS327860:OWV327865 PGO327860:PGR327865 PQK327860:PQN327865 QAG327860:QAJ327865 QKC327860:QKF327865 QTY327860:QUB327865 RDU327860:RDX327865 RNQ327860:RNT327865 RXM327860:RXP327865 SHI327860:SHL327865 SRE327860:SRH327865 TBA327860:TBD327865 TKW327860:TKZ327865 TUS327860:TUV327865 UEO327860:UER327865 UOK327860:UON327865 UYG327860:UYJ327865 VIC327860:VIF327865 VRY327860:VSB327865 WBU327860:WBX327865 WLQ327860:WLT327865 WVM327860:WVP327865 E393396:H393401 JA393396:JD393401 SW393396:SZ393401 ACS393396:ACV393401 AMO393396:AMR393401 AWK393396:AWN393401 BGG393396:BGJ393401 BQC393396:BQF393401 BZY393396:CAB393401 CJU393396:CJX393401 CTQ393396:CTT393401 DDM393396:DDP393401 DNI393396:DNL393401 DXE393396:DXH393401 EHA393396:EHD393401 EQW393396:EQZ393401 FAS393396:FAV393401 FKO393396:FKR393401 FUK393396:FUN393401 GEG393396:GEJ393401 GOC393396:GOF393401 GXY393396:GYB393401 HHU393396:HHX393401 HRQ393396:HRT393401 IBM393396:IBP393401 ILI393396:ILL393401 IVE393396:IVH393401 JFA393396:JFD393401 JOW393396:JOZ393401 JYS393396:JYV393401 KIO393396:KIR393401 KSK393396:KSN393401 LCG393396:LCJ393401 LMC393396:LMF393401 LVY393396:LWB393401 MFU393396:MFX393401 MPQ393396:MPT393401 MZM393396:MZP393401 NJI393396:NJL393401 NTE393396:NTH393401 ODA393396:ODD393401 OMW393396:OMZ393401 OWS393396:OWV393401 PGO393396:PGR393401 PQK393396:PQN393401 QAG393396:QAJ393401 QKC393396:QKF393401 QTY393396:QUB393401 RDU393396:RDX393401 RNQ393396:RNT393401 RXM393396:RXP393401 SHI393396:SHL393401 SRE393396:SRH393401 TBA393396:TBD393401 TKW393396:TKZ393401 TUS393396:TUV393401 UEO393396:UER393401 UOK393396:UON393401 UYG393396:UYJ393401 VIC393396:VIF393401 VRY393396:VSB393401 WBU393396:WBX393401 WLQ393396:WLT393401 WVM393396:WVP393401 E458932:H458937 JA458932:JD458937 SW458932:SZ458937 ACS458932:ACV458937 AMO458932:AMR458937 AWK458932:AWN458937 BGG458932:BGJ458937 BQC458932:BQF458937 BZY458932:CAB458937 CJU458932:CJX458937 CTQ458932:CTT458937 DDM458932:DDP458937 DNI458932:DNL458937 DXE458932:DXH458937 EHA458932:EHD458937 EQW458932:EQZ458937 FAS458932:FAV458937 FKO458932:FKR458937 FUK458932:FUN458937 GEG458932:GEJ458937 GOC458932:GOF458937 GXY458932:GYB458937 HHU458932:HHX458937 HRQ458932:HRT458937 IBM458932:IBP458937 ILI458932:ILL458937 IVE458932:IVH458937 JFA458932:JFD458937 JOW458932:JOZ458937 JYS458932:JYV458937 KIO458932:KIR458937 KSK458932:KSN458937 LCG458932:LCJ458937 LMC458932:LMF458937 LVY458932:LWB458937 MFU458932:MFX458937 MPQ458932:MPT458937 MZM458932:MZP458937 NJI458932:NJL458937 NTE458932:NTH458937 ODA458932:ODD458937 OMW458932:OMZ458937 OWS458932:OWV458937 PGO458932:PGR458937 PQK458932:PQN458937 QAG458932:QAJ458937 QKC458932:QKF458937 QTY458932:QUB458937 RDU458932:RDX458937 RNQ458932:RNT458937 RXM458932:RXP458937 SHI458932:SHL458937 SRE458932:SRH458937 TBA458932:TBD458937 TKW458932:TKZ458937 TUS458932:TUV458937 UEO458932:UER458937 UOK458932:UON458937 UYG458932:UYJ458937 VIC458932:VIF458937 VRY458932:VSB458937 WBU458932:WBX458937 WLQ458932:WLT458937 WVM458932:WVP458937 E524468:H524473 JA524468:JD524473 SW524468:SZ524473 ACS524468:ACV524473 AMO524468:AMR524473 AWK524468:AWN524473 BGG524468:BGJ524473 BQC524468:BQF524473 BZY524468:CAB524473 CJU524468:CJX524473 CTQ524468:CTT524473 DDM524468:DDP524473 DNI524468:DNL524473 DXE524468:DXH524473 EHA524468:EHD524473 EQW524468:EQZ524473 FAS524468:FAV524473 FKO524468:FKR524473 FUK524468:FUN524473 GEG524468:GEJ524473 GOC524468:GOF524473 GXY524468:GYB524473 HHU524468:HHX524473 HRQ524468:HRT524473 IBM524468:IBP524473 ILI524468:ILL524473 IVE524468:IVH524473 JFA524468:JFD524473 JOW524468:JOZ524473 JYS524468:JYV524473 KIO524468:KIR524473 KSK524468:KSN524473 LCG524468:LCJ524473 LMC524468:LMF524473 LVY524468:LWB524473 MFU524468:MFX524473 MPQ524468:MPT524473 MZM524468:MZP524473 NJI524468:NJL524473 NTE524468:NTH524473 ODA524468:ODD524473 OMW524468:OMZ524473 OWS524468:OWV524473 PGO524468:PGR524473 PQK524468:PQN524473 QAG524468:QAJ524473 QKC524468:QKF524473 QTY524468:QUB524473 RDU524468:RDX524473 RNQ524468:RNT524473 RXM524468:RXP524473 SHI524468:SHL524473 SRE524468:SRH524473 TBA524468:TBD524473 TKW524468:TKZ524473 TUS524468:TUV524473 UEO524468:UER524473 UOK524468:UON524473 UYG524468:UYJ524473 VIC524468:VIF524473 VRY524468:VSB524473 WBU524468:WBX524473 WLQ524468:WLT524473 WVM524468:WVP524473 E590004:H590009 JA590004:JD590009 SW590004:SZ590009 ACS590004:ACV590009 AMO590004:AMR590009 AWK590004:AWN590009 BGG590004:BGJ590009 BQC590004:BQF590009 BZY590004:CAB590009 CJU590004:CJX590009 CTQ590004:CTT590009 DDM590004:DDP590009 DNI590004:DNL590009 DXE590004:DXH590009 EHA590004:EHD590009 EQW590004:EQZ590009 FAS590004:FAV590009 FKO590004:FKR590009 FUK590004:FUN590009 GEG590004:GEJ590009 GOC590004:GOF590009 GXY590004:GYB590009 HHU590004:HHX590009 HRQ590004:HRT590009 IBM590004:IBP590009 ILI590004:ILL590009 IVE590004:IVH590009 JFA590004:JFD590009 JOW590004:JOZ590009 JYS590004:JYV590009 KIO590004:KIR590009 KSK590004:KSN590009 LCG590004:LCJ590009 LMC590004:LMF590009 LVY590004:LWB590009 MFU590004:MFX590009 MPQ590004:MPT590009 MZM590004:MZP590009 NJI590004:NJL590009 NTE590004:NTH590009 ODA590004:ODD590009 OMW590004:OMZ590009 OWS590004:OWV590009 PGO590004:PGR590009 PQK590004:PQN590009 QAG590004:QAJ590009 QKC590004:QKF590009 QTY590004:QUB590009 RDU590004:RDX590009 RNQ590004:RNT590009 RXM590004:RXP590009 SHI590004:SHL590009 SRE590004:SRH590009 TBA590004:TBD590009 TKW590004:TKZ590009 TUS590004:TUV590009 UEO590004:UER590009 UOK590004:UON590009 UYG590004:UYJ590009 VIC590004:VIF590009 VRY590004:VSB590009 WBU590004:WBX590009 WLQ590004:WLT590009 WVM590004:WVP590009 E655540:H655545 JA655540:JD655545 SW655540:SZ655545 ACS655540:ACV655545 AMO655540:AMR655545 AWK655540:AWN655545 BGG655540:BGJ655545 BQC655540:BQF655545 BZY655540:CAB655545 CJU655540:CJX655545 CTQ655540:CTT655545 DDM655540:DDP655545 DNI655540:DNL655545 DXE655540:DXH655545 EHA655540:EHD655545 EQW655540:EQZ655545 FAS655540:FAV655545 FKO655540:FKR655545 FUK655540:FUN655545 GEG655540:GEJ655545 GOC655540:GOF655545 GXY655540:GYB655545 HHU655540:HHX655545 HRQ655540:HRT655545 IBM655540:IBP655545 ILI655540:ILL655545 IVE655540:IVH655545 JFA655540:JFD655545 JOW655540:JOZ655545 JYS655540:JYV655545 KIO655540:KIR655545 KSK655540:KSN655545 LCG655540:LCJ655545 LMC655540:LMF655545 LVY655540:LWB655545 MFU655540:MFX655545 MPQ655540:MPT655545 MZM655540:MZP655545 NJI655540:NJL655545 NTE655540:NTH655545 ODA655540:ODD655545 OMW655540:OMZ655545 OWS655540:OWV655545 PGO655540:PGR655545 PQK655540:PQN655545 QAG655540:QAJ655545 QKC655540:QKF655545 QTY655540:QUB655545 RDU655540:RDX655545 RNQ655540:RNT655545 RXM655540:RXP655545 SHI655540:SHL655545 SRE655540:SRH655545 TBA655540:TBD655545 TKW655540:TKZ655545 TUS655540:TUV655545 UEO655540:UER655545 UOK655540:UON655545 UYG655540:UYJ655545 VIC655540:VIF655545 VRY655540:VSB655545 WBU655540:WBX655545 WLQ655540:WLT655545 WVM655540:WVP655545 E721076:H721081 JA721076:JD721081 SW721076:SZ721081 ACS721076:ACV721081 AMO721076:AMR721081 AWK721076:AWN721081 BGG721076:BGJ721081 BQC721076:BQF721081 BZY721076:CAB721081 CJU721076:CJX721081 CTQ721076:CTT721081 DDM721076:DDP721081 DNI721076:DNL721081 DXE721076:DXH721081 EHA721076:EHD721081 EQW721076:EQZ721081 FAS721076:FAV721081 FKO721076:FKR721081 FUK721076:FUN721081 GEG721076:GEJ721081 GOC721076:GOF721081 GXY721076:GYB721081 HHU721076:HHX721081 HRQ721076:HRT721081 IBM721076:IBP721081 ILI721076:ILL721081 IVE721076:IVH721081 JFA721076:JFD721081 JOW721076:JOZ721081 JYS721076:JYV721081 KIO721076:KIR721081 KSK721076:KSN721081 LCG721076:LCJ721081 LMC721076:LMF721081 LVY721076:LWB721081 MFU721076:MFX721081 MPQ721076:MPT721081 MZM721076:MZP721081 NJI721076:NJL721081 NTE721076:NTH721081 ODA721076:ODD721081 OMW721076:OMZ721081 OWS721076:OWV721081 PGO721076:PGR721081 PQK721076:PQN721081 QAG721076:QAJ721081 QKC721076:QKF721081 QTY721076:QUB721081 RDU721076:RDX721081 RNQ721076:RNT721081 RXM721076:RXP721081 SHI721076:SHL721081 SRE721076:SRH721081 TBA721076:TBD721081 TKW721076:TKZ721081 TUS721076:TUV721081 UEO721076:UER721081 UOK721076:UON721081 UYG721076:UYJ721081 VIC721076:VIF721081 VRY721076:VSB721081 WBU721076:WBX721081 WLQ721076:WLT721081 WVM721076:WVP721081 E786612:H786617 JA786612:JD786617 SW786612:SZ786617 ACS786612:ACV786617 AMO786612:AMR786617 AWK786612:AWN786617 BGG786612:BGJ786617 BQC786612:BQF786617 BZY786612:CAB786617 CJU786612:CJX786617 CTQ786612:CTT786617 DDM786612:DDP786617 DNI786612:DNL786617 DXE786612:DXH786617 EHA786612:EHD786617 EQW786612:EQZ786617 FAS786612:FAV786617 FKO786612:FKR786617 FUK786612:FUN786617 GEG786612:GEJ786617 GOC786612:GOF786617 GXY786612:GYB786617 HHU786612:HHX786617 HRQ786612:HRT786617 IBM786612:IBP786617 ILI786612:ILL786617 IVE786612:IVH786617 JFA786612:JFD786617 JOW786612:JOZ786617 JYS786612:JYV786617 KIO786612:KIR786617 KSK786612:KSN786617 LCG786612:LCJ786617 LMC786612:LMF786617 LVY786612:LWB786617 MFU786612:MFX786617 MPQ786612:MPT786617 MZM786612:MZP786617 NJI786612:NJL786617 NTE786612:NTH786617 ODA786612:ODD786617 OMW786612:OMZ786617 OWS786612:OWV786617 PGO786612:PGR786617 PQK786612:PQN786617 QAG786612:QAJ786617 QKC786612:QKF786617 QTY786612:QUB786617 RDU786612:RDX786617 RNQ786612:RNT786617 RXM786612:RXP786617 SHI786612:SHL786617 SRE786612:SRH786617 TBA786612:TBD786617 TKW786612:TKZ786617 TUS786612:TUV786617 UEO786612:UER786617 UOK786612:UON786617 UYG786612:UYJ786617 VIC786612:VIF786617 VRY786612:VSB786617 WBU786612:WBX786617 WLQ786612:WLT786617 WVM786612:WVP786617 E852148:H852153 JA852148:JD852153 SW852148:SZ852153 ACS852148:ACV852153 AMO852148:AMR852153 AWK852148:AWN852153 BGG852148:BGJ852153 BQC852148:BQF852153 BZY852148:CAB852153 CJU852148:CJX852153 CTQ852148:CTT852153 DDM852148:DDP852153 DNI852148:DNL852153 DXE852148:DXH852153 EHA852148:EHD852153 EQW852148:EQZ852153 FAS852148:FAV852153 FKO852148:FKR852153 FUK852148:FUN852153 GEG852148:GEJ852153 GOC852148:GOF852153 GXY852148:GYB852153 HHU852148:HHX852153 HRQ852148:HRT852153 IBM852148:IBP852153 ILI852148:ILL852153 IVE852148:IVH852153 JFA852148:JFD852153 JOW852148:JOZ852153 JYS852148:JYV852153 KIO852148:KIR852153 KSK852148:KSN852153 LCG852148:LCJ852153 LMC852148:LMF852153 LVY852148:LWB852153 MFU852148:MFX852153 MPQ852148:MPT852153 MZM852148:MZP852153 NJI852148:NJL852153 NTE852148:NTH852153 ODA852148:ODD852153 OMW852148:OMZ852153 OWS852148:OWV852153 PGO852148:PGR852153 PQK852148:PQN852153 QAG852148:QAJ852153 QKC852148:QKF852153 QTY852148:QUB852153 RDU852148:RDX852153 RNQ852148:RNT852153 RXM852148:RXP852153 SHI852148:SHL852153 SRE852148:SRH852153 TBA852148:TBD852153 TKW852148:TKZ852153 TUS852148:TUV852153 UEO852148:UER852153 UOK852148:UON852153 UYG852148:UYJ852153 VIC852148:VIF852153 VRY852148:VSB852153 WBU852148:WBX852153 WLQ852148:WLT852153 WVM852148:WVP852153 E917684:H917689 JA917684:JD917689 SW917684:SZ917689 ACS917684:ACV917689 AMO917684:AMR917689 AWK917684:AWN917689 BGG917684:BGJ917689 BQC917684:BQF917689 BZY917684:CAB917689 CJU917684:CJX917689 CTQ917684:CTT917689 DDM917684:DDP917689 DNI917684:DNL917689 DXE917684:DXH917689 EHA917684:EHD917689 EQW917684:EQZ917689 FAS917684:FAV917689 FKO917684:FKR917689 FUK917684:FUN917689 GEG917684:GEJ917689 GOC917684:GOF917689 GXY917684:GYB917689 HHU917684:HHX917689 HRQ917684:HRT917689 IBM917684:IBP917689 ILI917684:ILL917689 IVE917684:IVH917689 JFA917684:JFD917689 JOW917684:JOZ917689 JYS917684:JYV917689 KIO917684:KIR917689 KSK917684:KSN917689 LCG917684:LCJ917689 LMC917684:LMF917689 LVY917684:LWB917689 MFU917684:MFX917689 MPQ917684:MPT917689 MZM917684:MZP917689 NJI917684:NJL917689 NTE917684:NTH917689 ODA917684:ODD917689 OMW917684:OMZ917689 OWS917684:OWV917689 PGO917684:PGR917689 PQK917684:PQN917689 QAG917684:QAJ917689 QKC917684:QKF917689 QTY917684:QUB917689 RDU917684:RDX917689 RNQ917684:RNT917689 RXM917684:RXP917689 SHI917684:SHL917689 SRE917684:SRH917689 TBA917684:TBD917689 TKW917684:TKZ917689 TUS917684:TUV917689 UEO917684:UER917689 UOK917684:UON917689 UYG917684:UYJ917689 VIC917684:VIF917689 VRY917684:VSB917689 WBU917684:WBX917689 WLQ917684:WLT917689 WVM917684:WVP917689 E983220:H983225 JA983220:JD983225 SW983220:SZ983225 ACS983220:ACV983225 AMO983220:AMR983225 AWK983220:AWN983225 BGG983220:BGJ983225 BQC983220:BQF983225 BZY983220:CAB983225 CJU983220:CJX983225 CTQ983220:CTT983225 DDM983220:DDP983225 DNI983220:DNL983225 DXE983220:DXH983225 EHA983220:EHD983225 EQW983220:EQZ983225 FAS983220:FAV983225 FKO983220:FKR983225 FUK983220:FUN983225 GEG983220:GEJ983225 GOC983220:GOF983225 GXY983220:GYB983225 HHU983220:HHX983225 HRQ983220:HRT983225 IBM983220:IBP983225 ILI983220:ILL983225 IVE983220:IVH983225 JFA983220:JFD983225 JOW983220:JOZ983225 JYS983220:JYV983225 KIO983220:KIR983225 KSK983220:KSN983225 LCG983220:LCJ983225 LMC983220:LMF983225 LVY983220:LWB983225 MFU983220:MFX983225 MPQ983220:MPT983225 MZM983220:MZP983225 NJI983220:NJL983225 NTE983220:NTH983225 ODA983220:ODD983225 OMW983220:OMZ983225 OWS983220:OWV983225 PGO983220:PGR983225 PQK983220:PQN983225 QAG983220:QAJ983225 QKC983220:QKF983225 QTY983220:QUB983225 RDU983220:RDX983225 RNQ983220:RNT983225 RXM983220:RXP983225 SHI983220:SHL983225 SRE983220:SRH983225 TBA983220:TBD983225 TKW983220:TKZ983225 TUS983220:TUV983225 UEO983220:UER983225 UOK983220:UON983225 UYG983220:UYJ983225 VIC983220:VIF983225 VRY983220:VSB983225 WBU983220:WBX983225 WLQ983220:WLT983225 WVM983220:WVP983225 E130:H135 JA130:JD135 SW130:SZ135 ACS130:ACV135 AMO130:AMR135 AWK130:AWN135 BGG130:BGJ135 BQC130:BQF135 BZY130:CAB135 CJU130:CJX135 CTQ130:CTT135 DDM130:DDP135 DNI130:DNL135 DXE130:DXH135 EHA130:EHD135 EQW130:EQZ135 FAS130:FAV135 FKO130:FKR135 FUK130:FUN135 GEG130:GEJ135 GOC130:GOF135 GXY130:GYB135 HHU130:HHX135 HRQ130:HRT135 IBM130:IBP135 ILI130:ILL135 IVE130:IVH135 JFA130:JFD135 JOW130:JOZ135 JYS130:JYV135 KIO130:KIR135 KSK130:KSN135 LCG130:LCJ135 LMC130:LMF135 LVY130:LWB135 MFU130:MFX135 MPQ130:MPT135 MZM130:MZP135 NJI130:NJL135 NTE130:NTH135 ODA130:ODD135 OMW130:OMZ135 OWS130:OWV135 PGO130:PGR135 PQK130:PQN135 QAG130:QAJ135 QKC130:QKF135 QTY130:QUB135 RDU130:RDX135 RNQ130:RNT135 RXM130:RXP135 SHI130:SHL135 SRE130:SRH135 TBA130:TBD135 TKW130:TKZ135 TUS130:TUV135 UEO130:UER135 UOK130:UON135 UYG130:UYJ135 VIC130:VIF135 VRY130:VSB135 WBU130:WBX135 WLQ130:WLT135 WVM130:WVP135 E65739:H65744 JA65739:JD65744 SW65739:SZ65744 ACS65739:ACV65744 AMO65739:AMR65744 AWK65739:AWN65744 BGG65739:BGJ65744 BQC65739:BQF65744 BZY65739:CAB65744 CJU65739:CJX65744 CTQ65739:CTT65744 DDM65739:DDP65744 DNI65739:DNL65744 DXE65739:DXH65744 EHA65739:EHD65744 EQW65739:EQZ65744 FAS65739:FAV65744 FKO65739:FKR65744 FUK65739:FUN65744 GEG65739:GEJ65744 GOC65739:GOF65744 GXY65739:GYB65744 HHU65739:HHX65744 HRQ65739:HRT65744 IBM65739:IBP65744 ILI65739:ILL65744 IVE65739:IVH65744 JFA65739:JFD65744 JOW65739:JOZ65744 JYS65739:JYV65744 KIO65739:KIR65744 KSK65739:KSN65744 LCG65739:LCJ65744 LMC65739:LMF65744 LVY65739:LWB65744 MFU65739:MFX65744 MPQ65739:MPT65744 MZM65739:MZP65744 NJI65739:NJL65744 NTE65739:NTH65744 ODA65739:ODD65744 OMW65739:OMZ65744 OWS65739:OWV65744 PGO65739:PGR65744 PQK65739:PQN65744 QAG65739:QAJ65744 QKC65739:QKF65744 QTY65739:QUB65744 RDU65739:RDX65744 RNQ65739:RNT65744 RXM65739:RXP65744 SHI65739:SHL65744 SRE65739:SRH65744 TBA65739:TBD65744 TKW65739:TKZ65744 TUS65739:TUV65744 UEO65739:UER65744 UOK65739:UON65744 UYG65739:UYJ65744 VIC65739:VIF65744 VRY65739:VSB65744 WBU65739:WBX65744 WLQ65739:WLT65744 WVM65739:WVP65744 E131275:H131280 JA131275:JD131280 SW131275:SZ131280 ACS131275:ACV131280 AMO131275:AMR131280 AWK131275:AWN131280 BGG131275:BGJ131280 BQC131275:BQF131280 BZY131275:CAB131280 CJU131275:CJX131280 CTQ131275:CTT131280 DDM131275:DDP131280 DNI131275:DNL131280 DXE131275:DXH131280 EHA131275:EHD131280 EQW131275:EQZ131280 FAS131275:FAV131280 FKO131275:FKR131280 FUK131275:FUN131280 GEG131275:GEJ131280 GOC131275:GOF131280 GXY131275:GYB131280 HHU131275:HHX131280 HRQ131275:HRT131280 IBM131275:IBP131280 ILI131275:ILL131280 IVE131275:IVH131280 JFA131275:JFD131280 JOW131275:JOZ131280 JYS131275:JYV131280 KIO131275:KIR131280 KSK131275:KSN131280 LCG131275:LCJ131280 LMC131275:LMF131280 LVY131275:LWB131280 MFU131275:MFX131280 MPQ131275:MPT131280 MZM131275:MZP131280 NJI131275:NJL131280 NTE131275:NTH131280 ODA131275:ODD131280 OMW131275:OMZ131280 OWS131275:OWV131280 PGO131275:PGR131280 PQK131275:PQN131280 QAG131275:QAJ131280 QKC131275:QKF131280 QTY131275:QUB131280 RDU131275:RDX131280 RNQ131275:RNT131280 RXM131275:RXP131280 SHI131275:SHL131280 SRE131275:SRH131280 TBA131275:TBD131280 TKW131275:TKZ131280 TUS131275:TUV131280 UEO131275:UER131280 UOK131275:UON131280 UYG131275:UYJ131280 VIC131275:VIF131280 VRY131275:VSB131280 WBU131275:WBX131280 WLQ131275:WLT131280 WVM131275:WVP131280 E196811:H196816 JA196811:JD196816 SW196811:SZ196816 ACS196811:ACV196816 AMO196811:AMR196816 AWK196811:AWN196816 BGG196811:BGJ196816 BQC196811:BQF196816 BZY196811:CAB196816 CJU196811:CJX196816 CTQ196811:CTT196816 DDM196811:DDP196816 DNI196811:DNL196816 DXE196811:DXH196816 EHA196811:EHD196816 EQW196811:EQZ196816 FAS196811:FAV196816 FKO196811:FKR196816 FUK196811:FUN196816 GEG196811:GEJ196816 GOC196811:GOF196816 GXY196811:GYB196816 HHU196811:HHX196816 HRQ196811:HRT196816 IBM196811:IBP196816 ILI196811:ILL196816 IVE196811:IVH196816 JFA196811:JFD196816 JOW196811:JOZ196816 JYS196811:JYV196816 KIO196811:KIR196816 KSK196811:KSN196816 LCG196811:LCJ196816 LMC196811:LMF196816 LVY196811:LWB196816 MFU196811:MFX196816 MPQ196811:MPT196816 MZM196811:MZP196816 NJI196811:NJL196816 NTE196811:NTH196816 ODA196811:ODD196816 OMW196811:OMZ196816 OWS196811:OWV196816 PGO196811:PGR196816 PQK196811:PQN196816 QAG196811:QAJ196816 QKC196811:QKF196816 QTY196811:QUB196816 RDU196811:RDX196816 RNQ196811:RNT196816 RXM196811:RXP196816 SHI196811:SHL196816 SRE196811:SRH196816 TBA196811:TBD196816 TKW196811:TKZ196816 TUS196811:TUV196816 UEO196811:UER196816 UOK196811:UON196816 UYG196811:UYJ196816 VIC196811:VIF196816 VRY196811:VSB196816 WBU196811:WBX196816 WLQ196811:WLT196816 WVM196811:WVP196816 E262347:H262352 JA262347:JD262352 SW262347:SZ262352 ACS262347:ACV262352 AMO262347:AMR262352 AWK262347:AWN262352 BGG262347:BGJ262352 BQC262347:BQF262352 BZY262347:CAB262352 CJU262347:CJX262352 CTQ262347:CTT262352 DDM262347:DDP262352 DNI262347:DNL262352 DXE262347:DXH262352 EHA262347:EHD262352 EQW262347:EQZ262352 FAS262347:FAV262352 FKO262347:FKR262352 FUK262347:FUN262352 GEG262347:GEJ262352 GOC262347:GOF262352 GXY262347:GYB262352 HHU262347:HHX262352 HRQ262347:HRT262352 IBM262347:IBP262352 ILI262347:ILL262352 IVE262347:IVH262352 JFA262347:JFD262352 JOW262347:JOZ262352 JYS262347:JYV262352 KIO262347:KIR262352 KSK262347:KSN262352 LCG262347:LCJ262352 LMC262347:LMF262352 LVY262347:LWB262352 MFU262347:MFX262352 MPQ262347:MPT262352 MZM262347:MZP262352 NJI262347:NJL262352 NTE262347:NTH262352 ODA262347:ODD262352 OMW262347:OMZ262352 OWS262347:OWV262352 PGO262347:PGR262352 PQK262347:PQN262352 QAG262347:QAJ262352 QKC262347:QKF262352 QTY262347:QUB262352 RDU262347:RDX262352 RNQ262347:RNT262352 RXM262347:RXP262352 SHI262347:SHL262352 SRE262347:SRH262352 TBA262347:TBD262352 TKW262347:TKZ262352 TUS262347:TUV262352 UEO262347:UER262352 UOK262347:UON262352 UYG262347:UYJ262352 VIC262347:VIF262352 VRY262347:VSB262352 WBU262347:WBX262352 WLQ262347:WLT262352 WVM262347:WVP262352 E327883:H327888 JA327883:JD327888 SW327883:SZ327888 ACS327883:ACV327888 AMO327883:AMR327888 AWK327883:AWN327888 BGG327883:BGJ327888 BQC327883:BQF327888 BZY327883:CAB327888 CJU327883:CJX327888 CTQ327883:CTT327888 DDM327883:DDP327888 DNI327883:DNL327888 DXE327883:DXH327888 EHA327883:EHD327888 EQW327883:EQZ327888 FAS327883:FAV327888 FKO327883:FKR327888 FUK327883:FUN327888 GEG327883:GEJ327888 GOC327883:GOF327888 GXY327883:GYB327888 HHU327883:HHX327888 HRQ327883:HRT327888 IBM327883:IBP327888 ILI327883:ILL327888 IVE327883:IVH327888 JFA327883:JFD327888 JOW327883:JOZ327888 JYS327883:JYV327888 KIO327883:KIR327888 KSK327883:KSN327888 LCG327883:LCJ327888 LMC327883:LMF327888 LVY327883:LWB327888 MFU327883:MFX327888 MPQ327883:MPT327888 MZM327883:MZP327888 NJI327883:NJL327888 NTE327883:NTH327888 ODA327883:ODD327888 OMW327883:OMZ327888 OWS327883:OWV327888 PGO327883:PGR327888 PQK327883:PQN327888 QAG327883:QAJ327888 QKC327883:QKF327888 QTY327883:QUB327888 RDU327883:RDX327888 RNQ327883:RNT327888 RXM327883:RXP327888 SHI327883:SHL327888 SRE327883:SRH327888 TBA327883:TBD327888 TKW327883:TKZ327888 TUS327883:TUV327888 UEO327883:UER327888 UOK327883:UON327888 UYG327883:UYJ327888 VIC327883:VIF327888 VRY327883:VSB327888 WBU327883:WBX327888 WLQ327883:WLT327888 WVM327883:WVP327888 E393419:H393424 JA393419:JD393424 SW393419:SZ393424 ACS393419:ACV393424 AMO393419:AMR393424 AWK393419:AWN393424 BGG393419:BGJ393424 BQC393419:BQF393424 BZY393419:CAB393424 CJU393419:CJX393424 CTQ393419:CTT393424 DDM393419:DDP393424 DNI393419:DNL393424 DXE393419:DXH393424 EHA393419:EHD393424 EQW393419:EQZ393424 FAS393419:FAV393424 FKO393419:FKR393424 FUK393419:FUN393424 GEG393419:GEJ393424 GOC393419:GOF393424 GXY393419:GYB393424 HHU393419:HHX393424 HRQ393419:HRT393424 IBM393419:IBP393424 ILI393419:ILL393424 IVE393419:IVH393424 JFA393419:JFD393424 JOW393419:JOZ393424 JYS393419:JYV393424 KIO393419:KIR393424 KSK393419:KSN393424 LCG393419:LCJ393424 LMC393419:LMF393424 LVY393419:LWB393424 MFU393419:MFX393424 MPQ393419:MPT393424 MZM393419:MZP393424 NJI393419:NJL393424 NTE393419:NTH393424 ODA393419:ODD393424 OMW393419:OMZ393424 OWS393419:OWV393424 PGO393419:PGR393424 PQK393419:PQN393424 QAG393419:QAJ393424 QKC393419:QKF393424 QTY393419:QUB393424 RDU393419:RDX393424 RNQ393419:RNT393424 RXM393419:RXP393424 SHI393419:SHL393424 SRE393419:SRH393424 TBA393419:TBD393424 TKW393419:TKZ393424 TUS393419:TUV393424 UEO393419:UER393424 UOK393419:UON393424 UYG393419:UYJ393424 VIC393419:VIF393424 VRY393419:VSB393424 WBU393419:WBX393424 WLQ393419:WLT393424 WVM393419:WVP393424 E458955:H458960 JA458955:JD458960 SW458955:SZ458960 ACS458955:ACV458960 AMO458955:AMR458960 AWK458955:AWN458960 BGG458955:BGJ458960 BQC458955:BQF458960 BZY458955:CAB458960 CJU458955:CJX458960 CTQ458955:CTT458960 DDM458955:DDP458960 DNI458955:DNL458960 DXE458955:DXH458960 EHA458955:EHD458960 EQW458955:EQZ458960 FAS458955:FAV458960 FKO458955:FKR458960 FUK458955:FUN458960 GEG458955:GEJ458960 GOC458955:GOF458960 GXY458955:GYB458960 HHU458955:HHX458960 HRQ458955:HRT458960 IBM458955:IBP458960 ILI458955:ILL458960 IVE458955:IVH458960 JFA458955:JFD458960 JOW458955:JOZ458960 JYS458955:JYV458960 KIO458955:KIR458960 KSK458955:KSN458960 LCG458955:LCJ458960 LMC458955:LMF458960 LVY458955:LWB458960 MFU458955:MFX458960 MPQ458955:MPT458960 MZM458955:MZP458960 NJI458955:NJL458960 NTE458955:NTH458960 ODA458955:ODD458960 OMW458955:OMZ458960 OWS458955:OWV458960 PGO458955:PGR458960 PQK458955:PQN458960 QAG458955:QAJ458960 QKC458955:QKF458960 QTY458955:QUB458960 RDU458955:RDX458960 RNQ458955:RNT458960 RXM458955:RXP458960 SHI458955:SHL458960 SRE458955:SRH458960 TBA458955:TBD458960 TKW458955:TKZ458960 TUS458955:TUV458960 UEO458955:UER458960 UOK458955:UON458960 UYG458955:UYJ458960 VIC458955:VIF458960 VRY458955:VSB458960 WBU458955:WBX458960 WLQ458955:WLT458960 WVM458955:WVP458960 E524491:H524496 JA524491:JD524496 SW524491:SZ524496 ACS524491:ACV524496 AMO524491:AMR524496 AWK524491:AWN524496 BGG524491:BGJ524496 BQC524491:BQF524496 BZY524491:CAB524496 CJU524491:CJX524496 CTQ524491:CTT524496 DDM524491:DDP524496 DNI524491:DNL524496 DXE524491:DXH524496 EHA524491:EHD524496 EQW524491:EQZ524496 FAS524491:FAV524496 FKO524491:FKR524496 FUK524491:FUN524496 GEG524491:GEJ524496 GOC524491:GOF524496 GXY524491:GYB524496 HHU524491:HHX524496 HRQ524491:HRT524496 IBM524491:IBP524496 ILI524491:ILL524496 IVE524491:IVH524496 JFA524491:JFD524496 JOW524491:JOZ524496 JYS524491:JYV524496 KIO524491:KIR524496 KSK524491:KSN524496 LCG524491:LCJ524496 LMC524491:LMF524496 LVY524491:LWB524496 MFU524491:MFX524496 MPQ524491:MPT524496 MZM524491:MZP524496 NJI524491:NJL524496 NTE524491:NTH524496 ODA524491:ODD524496 OMW524491:OMZ524496 OWS524491:OWV524496 PGO524491:PGR524496 PQK524491:PQN524496 QAG524491:QAJ524496 QKC524491:QKF524496 QTY524491:QUB524496 RDU524491:RDX524496 RNQ524491:RNT524496 RXM524491:RXP524496 SHI524491:SHL524496 SRE524491:SRH524496 TBA524491:TBD524496 TKW524491:TKZ524496 TUS524491:TUV524496 UEO524491:UER524496 UOK524491:UON524496 UYG524491:UYJ524496 VIC524491:VIF524496 VRY524491:VSB524496 WBU524491:WBX524496 WLQ524491:WLT524496 WVM524491:WVP524496 E590027:H590032 JA590027:JD590032 SW590027:SZ590032 ACS590027:ACV590032 AMO590027:AMR590032 AWK590027:AWN590032 BGG590027:BGJ590032 BQC590027:BQF590032 BZY590027:CAB590032 CJU590027:CJX590032 CTQ590027:CTT590032 DDM590027:DDP590032 DNI590027:DNL590032 DXE590027:DXH590032 EHA590027:EHD590032 EQW590027:EQZ590032 FAS590027:FAV590032 FKO590027:FKR590032 FUK590027:FUN590032 GEG590027:GEJ590032 GOC590027:GOF590032 GXY590027:GYB590032 HHU590027:HHX590032 HRQ590027:HRT590032 IBM590027:IBP590032 ILI590027:ILL590032 IVE590027:IVH590032 JFA590027:JFD590032 JOW590027:JOZ590032 JYS590027:JYV590032 KIO590027:KIR590032 KSK590027:KSN590032 LCG590027:LCJ590032 LMC590027:LMF590032 LVY590027:LWB590032 MFU590027:MFX590032 MPQ590027:MPT590032 MZM590027:MZP590032 NJI590027:NJL590032 NTE590027:NTH590032 ODA590027:ODD590032 OMW590027:OMZ590032 OWS590027:OWV590032 PGO590027:PGR590032 PQK590027:PQN590032 QAG590027:QAJ590032 QKC590027:QKF590032 QTY590027:QUB590032 RDU590027:RDX590032 RNQ590027:RNT590032 RXM590027:RXP590032 SHI590027:SHL590032 SRE590027:SRH590032 TBA590027:TBD590032 TKW590027:TKZ590032 TUS590027:TUV590032 UEO590027:UER590032 UOK590027:UON590032 UYG590027:UYJ590032 VIC590027:VIF590032 VRY590027:VSB590032 WBU590027:WBX590032 WLQ590027:WLT590032 WVM590027:WVP590032 E655563:H655568 JA655563:JD655568 SW655563:SZ655568 ACS655563:ACV655568 AMO655563:AMR655568 AWK655563:AWN655568 BGG655563:BGJ655568 BQC655563:BQF655568 BZY655563:CAB655568 CJU655563:CJX655568 CTQ655563:CTT655568 DDM655563:DDP655568 DNI655563:DNL655568 DXE655563:DXH655568 EHA655563:EHD655568 EQW655563:EQZ655568 FAS655563:FAV655568 FKO655563:FKR655568 FUK655563:FUN655568 GEG655563:GEJ655568 GOC655563:GOF655568 GXY655563:GYB655568 HHU655563:HHX655568 HRQ655563:HRT655568 IBM655563:IBP655568 ILI655563:ILL655568 IVE655563:IVH655568 JFA655563:JFD655568 JOW655563:JOZ655568 JYS655563:JYV655568 KIO655563:KIR655568 KSK655563:KSN655568 LCG655563:LCJ655568 LMC655563:LMF655568 LVY655563:LWB655568 MFU655563:MFX655568 MPQ655563:MPT655568 MZM655563:MZP655568 NJI655563:NJL655568 NTE655563:NTH655568 ODA655563:ODD655568 OMW655563:OMZ655568 OWS655563:OWV655568 PGO655563:PGR655568 PQK655563:PQN655568 QAG655563:QAJ655568 QKC655563:QKF655568 QTY655563:QUB655568 RDU655563:RDX655568 RNQ655563:RNT655568 RXM655563:RXP655568 SHI655563:SHL655568 SRE655563:SRH655568 TBA655563:TBD655568 TKW655563:TKZ655568 TUS655563:TUV655568 UEO655563:UER655568 UOK655563:UON655568 UYG655563:UYJ655568 VIC655563:VIF655568 VRY655563:VSB655568 WBU655563:WBX655568 WLQ655563:WLT655568 WVM655563:WVP655568 E721099:H721104 JA721099:JD721104 SW721099:SZ721104 ACS721099:ACV721104 AMO721099:AMR721104 AWK721099:AWN721104 BGG721099:BGJ721104 BQC721099:BQF721104 BZY721099:CAB721104 CJU721099:CJX721104 CTQ721099:CTT721104 DDM721099:DDP721104 DNI721099:DNL721104 DXE721099:DXH721104 EHA721099:EHD721104 EQW721099:EQZ721104 FAS721099:FAV721104 FKO721099:FKR721104 FUK721099:FUN721104 GEG721099:GEJ721104 GOC721099:GOF721104 GXY721099:GYB721104 HHU721099:HHX721104 HRQ721099:HRT721104 IBM721099:IBP721104 ILI721099:ILL721104 IVE721099:IVH721104 JFA721099:JFD721104 JOW721099:JOZ721104 JYS721099:JYV721104 KIO721099:KIR721104 KSK721099:KSN721104 LCG721099:LCJ721104 LMC721099:LMF721104 LVY721099:LWB721104 MFU721099:MFX721104 MPQ721099:MPT721104 MZM721099:MZP721104 NJI721099:NJL721104 NTE721099:NTH721104 ODA721099:ODD721104 OMW721099:OMZ721104 OWS721099:OWV721104 PGO721099:PGR721104 PQK721099:PQN721104 QAG721099:QAJ721104 QKC721099:QKF721104 QTY721099:QUB721104 RDU721099:RDX721104 RNQ721099:RNT721104 RXM721099:RXP721104 SHI721099:SHL721104 SRE721099:SRH721104 TBA721099:TBD721104 TKW721099:TKZ721104 TUS721099:TUV721104 UEO721099:UER721104 UOK721099:UON721104 UYG721099:UYJ721104 VIC721099:VIF721104 VRY721099:VSB721104 WBU721099:WBX721104 WLQ721099:WLT721104 WVM721099:WVP721104 E786635:H786640 JA786635:JD786640 SW786635:SZ786640 ACS786635:ACV786640 AMO786635:AMR786640 AWK786635:AWN786640 BGG786635:BGJ786640 BQC786635:BQF786640 BZY786635:CAB786640 CJU786635:CJX786640 CTQ786635:CTT786640 DDM786635:DDP786640 DNI786635:DNL786640 DXE786635:DXH786640 EHA786635:EHD786640 EQW786635:EQZ786640 FAS786635:FAV786640 FKO786635:FKR786640 FUK786635:FUN786640 GEG786635:GEJ786640 GOC786635:GOF786640 GXY786635:GYB786640 HHU786635:HHX786640 HRQ786635:HRT786640 IBM786635:IBP786640 ILI786635:ILL786640 IVE786635:IVH786640 JFA786635:JFD786640 JOW786635:JOZ786640 JYS786635:JYV786640 KIO786635:KIR786640 KSK786635:KSN786640 LCG786635:LCJ786640 LMC786635:LMF786640 LVY786635:LWB786640 MFU786635:MFX786640 MPQ786635:MPT786640 MZM786635:MZP786640 NJI786635:NJL786640 NTE786635:NTH786640 ODA786635:ODD786640 OMW786635:OMZ786640 OWS786635:OWV786640 PGO786635:PGR786640 PQK786635:PQN786640 QAG786635:QAJ786640 QKC786635:QKF786640 QTY786635:QUB786640 RDU786635:RDX786640 RNQ786635:RNT786640 RXM786635:RXP786640 SHI786635:SHL786640 SRE786635:SRH786640 TBA786635:TBD786640 TKW786635:TKZ786640 TUS786635:TUV786640 UEO786635:UER786640 UOK786635:UON786640 UYG786635:UYJ786640 VIC786635:VIF786640 VRY786635:VSB786640 WBU786635:WBX786640 WLQ786635:WLT786640 WVM786635:WVP786640 E852171:H852176 JA852171:JD852176 SW852171:SZ852176 ACS852171:ACV852176 AMO852171:AMR852176 AWK852171:AWN852176 BGG852171:BGJ852176 BQC852171:BQF852176 BZY852171:CAB852176 CJU852171:CJX852176 CTQ852171:CTT852176 DDM852171:DDP852176 DNI852171:DNL852176 DXE852171:DXH852176 EHA852171:EHD852176 EQW852171:EQZ852176 FAS852171:FAV852176 FKO852171:FKR852176 FUK852171:FUN852176 GEG852171:GEJ852176 GOC852171:GOF852176 GXY852171:GYB852176 HHU852171:HHX852176 HRQ852171:HRT852176 IBM852171:IBP852176 ILI852171:ILL852176 IVE852171:IVH852176 JFA852171:JFD852176 JOW852171:JOZ852176 JYS852171:JYV852176 KIO852171:KIR852176 KSK852171:KSN852176 LCG852171:LCJ852176 LMC852171:LMF852176 LVY852171:LWB852176 MFU852171:MFX852176 MPQ852171:MPT852176 MZM852171:MZP852176 NJI852171:NJL852176 NTE852171:NTH852176 ODA852171:ODD852176 OMW852171:OMZ852176 OWS852171:OWV852176 PGO852171:PGR852176 PQK852171:PQN852176 QAG852171:QAJ852176 QKC852171:QKF852176 QTY852171:QUB852176 RDU852171:RDX852176 RNQ852171:RNT852176 RXM852171:RXP852176 SHI852171:SHL852176 SRE852171:SRH852176 TBA852171:TBD852176 TKW852171:TKZ852176 TUS852171:TUV852176 UEO852171:UER852176 UOK852171:UON852176 UYG852171:UYJ852176 VIC852171:VIF852176 VRY852171:VSB852176 WBU852171:WBX852176 WLQ852171:WLT852176 WVM852171:WVP852176 E917707:H917712 JA917707:JD917712 SW917707:SZ917712 ACS917707:ACV917712 AMO917707:AMR917712 AWK917707:AWN917712 BGG917707:BGJ917712 BQC917707:BQF917712 BZY917707:CAB917712 CJU917707:CJX917712 CTQ917707:CTT917712 DDM917707:DDP917712 DNI917707:DNL917712 DXE917707:DXH917712 EHA917707:EHD917712 EQW917707:EQZ917712 FAS917707:FAV917712 FKO917707:FKR917712 FUK917707:FUN917712 GEG917707:GEJ917712 GOC917707:GOF917712 GXY917707:GYB917712 HHU917707:HHX917712 HRQ917707:HRT917712 IBM917707:IBP917712 ILI917707:ILL917712 IVE917707:IVH917712 JFA917707:JFD917712 JOW917707:JOZ917712 JYS917707:JYV917712 KIO917707:KIR917712 KSK917707:KSN917712 LCG917707:LCJ917712 LMC917707:LMF917712 LVY917707:LWB917712 MFU917707:MFX917712 MPQ917707:MPT917712 MZM917707:MZP917712 NJI917707:NJL917712 NTE917707:NTH917712 ODA917707:ODD917712 OMW917707:OMZ917712 OWS917707:OWV917712 PGO917707:PGR917712 PQK917707:PQN917712 QAG917707:QAJ917712 QKC917707:QKF917712 QTY917707:QUB917712 RDU917707:RDX917712 RNQ917707:RNT917712 RXM917707:RXP917712 SHI917707:SHL917712 SRE917707:SRH917712 TBA917707:TBD917712 TKW917707:TKZ917712 TUS917707:TUV917712 UEO917707:UER917712 UOK917707:UON917712 UYG917707:UYJ917712 VIC917707:VIF917712 VRY917707:VSB917712 WBU917707:WBX917712 WLQ917707:WLT917712 WVM917707:WVP917712 E983243:H983248 JA983243:JD983248 SW983243:SZ983248 ACS983243:ACV983248 AMO983243:AMR983248 AWK983243:AWN983248 BGG983243:BGJ983248 BQC983243:BQF983248 BZY983243:CAB983248 CJU983243:CJX983248 CTQ983243:CTT983248 DDM983243:DDP983248 DNI983243:DNL983248 DXE983243:DXH983248 EHA983243:EHD983248 EQW983243:EQZ983248 FAS983243:FAV983248 FKO983243:FKR983248 FUK983243:FUN983248 GEG983243:GEJ983248 GOC983243:GOF983248 GXY983243:GYB983248 HHU983243:HHX983248 HRQ983243:HRT983248 IBM983243:IBP983248 ILI983243:ILL983248 IVE983243:IVH983248 JFA983243:JFD983248 JOW983243:JOZ983248 JYS983243:JYV983248 KIO983243:KIR983248 KSK983243:KSN983248 LCG983243:LCJ983248 LMC983243:LMF983248 LVY983243:LWB983248 MFU983243:MFX983248 MPQ983243:MPT983248 MZM983243:MZP983248 NJI983243:NJL983248 NTE983243:NTH983248 ODA983243:ODD983248 OMW983243:OMZ983248 OWS983243:OWV983248 PGO983243:PGR983248 PQK983243:PQN983248 QAG983243:QAJ983248 QKC983243:QKF983248 QTY983243:QUB983248 RDU983243:RDX983248 RNQ983243:RNT983248 RXM983243:RXP983248 SHI983243:SHL983248 SRE983243:SRH983248 TBA983243:TBD983248 TKW983243:TKZ983248 TUS983243:TUV983248 UEO983243:UER983248 UOK983243:UON983248 UYG983243:UYJ983248 VIC983243:VIF983248 VRY983243:VSB983248 WBU983243:WBX983248 WLQ983243:WLT983248 WVM983243:WVP983248 E153:H158 JA153:JD158 SW153:SZ158 ACS153:ACV158 AMO153:AMR158 AWK153:AWN158 BGG153:BGJ158 BQC153:BQF158 BZY153:CAB158 CJU153:CJX158 CTQ153:CTT158 DDM153:DDP158 DNI153:DNL158 DXE153:DXH158 EHA153:EHD158 EQW153:EQZ158 FAS153:FAV158 FKO153:FKR158 FUK153:FUN158 GEG153:GEJ158 GOC153:GOF158 GXY153:GYB158 HHU153:HHX158 HRQ153:HRT158 IBM153:IBP158 ILI153:ILL158 IVE153:IVH158 JFA153:JFD158 JOW153:JOZ158 JYS153:JYV158 KIO153:KIR158 KSK153:KSN158 LCG153:LCJ158 LMC153:LMF158 LVY153:LWB158 MFU153:MFX158 MPQ153:MPT158 MZM153:MZP158 NJI153:NJL158 NTE153:NTH158 ODA153:ODD158 OMW153:OMZ158 OWS153:OWV158 PGO153:PGR158 PQK153:PQN158 QAG153:QAJ158 QKC153:QKF158 QTY153:QUB158 RDU153:RDX158 RNQ153:RNT158 RXM153:RXP158 SHI153:SHL158 SRE153:SRH158 TBA153:TBD158 TKW153:TKZ158 TUS153:TUV158 UEO153:UER158 UOK153:UON158 UYG153:UYJ158 VIC153:VIF158 VRY153:VSB158 WBU153:WBX158 WLQ153:WLT158 WVM153:WVP158 E65762:H65767 JA65762:JD65767 SW65762:SZ65767 ACS65762:ACV65767 AMO65762:AMR65767 AWK65762:AWN65767 BGG65762:BGJ65767 BQC65762:BQF65767 BZY65762:CAB65767 CJU65762:CJX65767 CTQ65762:CTT65767 DDM65762:DDP65767 DNI65762:DNL65767 DXE65762:DXH65767 EHA65762:EHD65767 EQW65762:EQZ65767 FAS65762:FAV65767 FKO65762:FKR65767 FUK65762:FUN65767 GEG65762:GEJ65767 GOC65762:GOF65767 GXY65762:GYB65767 HHU65762:HHX65767 HRQ65762:HRT65767 IBM65762:IBP65767 ILI65762:ILL65767 IVE65762:IVH65767 JFA65762:JFD65767 JOW65762:JOZ65767 JYS65762:JYV65767 KIO65762:KIR65767 KSK65762:KSN65767 LCG65762:LCJ65767 LMC65762:LMF65767 LVY65762:LWB65767 MFU65762:MFX65767 MPQ65762:MPT65767 MZM65762:MZP65767 NJI65762:NJL65767 NTE65762:NTH65767 ODA65762:ODD65767 OMW65762:OMZ65767 OWS65762:OWV65767 PGO65762:PGR65767 PQK65762:PQN65767 QAG65762:QAJ65767 QKC65762:QKF65767 QTY65762:QUB65767 RDU65762:RDX65767 RNQ65762:RNT65767 RXM65762:RXP65767 SHI65762:SHL65767 SRE65762:SRH65767 TBA65762:TBD65767 TKW65762:TKZ65767 TUS65762:TUV65767 UEO65762:UER65767 UOK65762:UON65767 UYG65762:UYJ65767 VIC65762:VIF65767 VRY65762:VSB65767 WBU65762:WBX65767 WLQ65762:WLT65767 WVM65762:WVP65767 E131298:H131303 JA131298:JD131303 SW131298:SZ131303 ACS131298:ACV131303 AMO131298:AMR131303 AWK131298:AWN131303 BGG131298:BGJ131303 BQC131298:BQF131303 BZY131298:CAB131303 CJU131298:CJX131303 CTQ131298:CTT131303 DDM131298:DDP131303 DNI131298:DNL131303 DXE131298:DXH131303 EHA131298:EHD131303 EQW131298:EQZ131303 FAS131298:FAV131303 FKO131298:FKR131303 FUK131298:FUN131303 GEG131298:GEJ131303 GOC131298:GOF131303 GXY131298:GYB131303 HHU131298:HHX131303 HRQ131298:HRT131303 IBM131298:IBP131303 ILI131298:ILL131303 IVE131298:IVH131303 JFA131298:JFD131303 JOW131298:JOZ131303 JYS131298:JYV131303 KIO131298:KIR131303 KSK131298:KSN131303 LCG131298:LCJ131303 LMC131298:LMF131303 LVY131298:LWB131303 MFU131298:MFX131303 MPQ131298:MPT131303 MZM131298:MZP131303 NJI131298:NJL131303 NTE131298:NTH131303 ODA131298:ODD131303 OMW131298:OMZ131303 OWS131298:OWV131303 PGO131298:PGR131303 PQK131298:PQN131303 QAG131298:QAJ131303 QKC131298:QKF131303 QTY131298:QUB131303 RDU131298:RDX131303 RNQ131298:RNT131303 RXM131298:RXP131303 SHI131298:SHL131303 SRE131298:SRH131303 TBA131298:TBD131303 TKW131298:TKZ131303 TUS131298:TUV131303 UEO131298:UER131303 UOK131298:UON131303 UYG131298:UYJ131303 VIC131298:VIF131303 VRY131298:VSB131303 WBU131298:WBX131303 WLQ131298:WLT131303 WVM131298:WVP131303 E196834:H196839 JA196834:JD196839 SW196834:SZ196839 ACS196834:ACV196839 AMO196834:AMR196839 AWK196834:AWN196839 BGG196834:BGJ196839 BQC196834:BQF196839 BZY196834:CAB196839 CJU196834:CJX196839 CTQ196834:CTT196839 DDM196834:DDP196839 DNI196834:DNL196839 DXE196834:DXH196839 EHA196834:EHD196839 EQW196834:EQZ196839 FAS196834:FAV196839 FKO196834:FKR196839 FUK196834:FUN196839 GEG196834:GEJ196839 GOC196834:GOF196839 GXY196834:GYB196839 HHU196834:HHX196839 HRQ196834:HRT196839 IBM196834:IBP196839 ILI196834:ILL196839 IVE196834:IVH196839 JFA196834:JFD196839 JOW196834:JOZ196839 JYS196834:JYV196839 KIO196834:KIR196839 KSK196834:KSN196839 LCG196834:LCJ196839 LMC196834:LMF196839 LVY196834:LWB196839 MFU196834:MFX196839 MPQ196834:MPT196839 MZM196834:MZP196839 NJI196834:NJL196839 NTE196834:NTH196839 ODA196834:ODD196839 OMW196834:OMZ196839 OWS196834:OWV196839 PGO196834:PGR196839 PQK196834:PQN196839 QAG196834:QAJ196839 QKC196834:QKF196839 QTY196834:QUB196839 RDU196834:RDX196839 RNQ196834:RNT196839 RXM196834:RXP196839 SHI196834:SHL196839 SRE196834:SRH196839 TBA196834:TBD196839 TKW196834:TKZ196839 TUS196834:TUV196839 UEO196834:UER196839 UOK196834:UON196839 UYG196834:UYJ196839 VIC196834:VIF196839 VRY196834:VSB196839 WBU196834:WBX196839 WLQ196834:WLT196839 WVM196834:WVP196839 E262370:H262375 JA262370:JD262375 SW262370:SZ262375 ACS262370:ACV262375 AMO262370:AMR262375 AWK262370:AWN262375 BGG262370:BGJ262375 BQC262370:BQF262375 BZY262370:CAB262375 CJU262370:CJX262375 CTQ262370:CTT262375 DDM262370:DDP262375 DNI262370:DNL262375 DXE262370:DXH262375 EHA262370:EHD262375 EQW262370:EQZ262375 FAS262370:FAV262375 FKO262370:FKR262375 FUK262370:FUN262375 GEG262370:GEJ262375 GOC262370:GOF262375 GXY262370:GYB262375 HHU262370:HHX262375 HRQ262370:HRT262375 IBM262370:IBP262375 ILI262370:ILL262375 IVE262370:IVH262375 JFA262370:JFD262375 JOW262370:JOZ262375 JYS262370:JYV262375 KIO262370:KIR262375 KSK262370:KSN262375 LCG262370:LCJ262375 LMC262370:LMF262375 LVY262370:LWB262375 MFU262370:MFX262375 MPQ262370:MPT262375 MZM262370:MZP262375 NJI262370:NJL262375 NTE262370:NTH262375 ODA262370:ODD262375 OMW262370:OMZ262375 OWS262370:OWV262375 PGO262370:PGR262375 PQK262370:PQN262375 QAG262370:QAJ262375 QKC262370:QKF262375 QTY262370:QUB262375 RDU262370:RDX262375 RNQ262370:RNT262375 RXM262370:RXP262375 SHI262370:SHL262375 SRE262370:SRH262375 TBA262370:TBD262375 TKW262370:TKZ262375 TUS262370:TUV262375 UEO262370:UER262375 UOK262370:UON262375 UYG262370:UYJ262375 VIC262370:VIF262375 VRY262370:VSB262375 WBU262370:WBX262375 WLQ262370:WLT262375 WVM262370:WVP262375 E327906:H327911 JA327906:JD327911 SW327906:SZ327911 ACS327906:ACV327911 AMO327906:AMR327911 AWK327906:AWN327911 BGG327906:BGJ327911 BQC327906:BQF327911 BZY327906:CAB327911 CJU327906:CJX327911 CTQ327906:CTT327911 DDM327906:DDP327911 DNI327906:DNL327911 DXE327906:DXH327911 EHA327906:EHD327911 EQW327906:EQZ327911 FAS327906:FAV327911 FKO327906:FKR327911 FUK327906:FUN327911 GEG327906:GEJ327911 GOC327906:GOF327911 GXY327906:GYB327911 HHU327906:HHX327911 HRQ327906:HRT327911 IBM327906:IBP327911 ILI327906:ILL327911 IVE327906:IVH327911 JFA327906:JFD327911 JOW327906:JOZ327911 JYS327906:JYV327911 KIO327906:KIR327911 KSK327906:KSN327911 LCG327906:LCJ327911 LMC327906:LMF327911 LVY327906:LWB327911 MFU327906:MFX327911 MPQ327906:MPT327911 MZM327906:MZP327911 NJI327906:NJL327911 NTE327906:NTH327911 ODA327906:ODD327911 OMW327906:OMZ327911 OWS327906:OWV327911 PGO327906:PGR327911 PQK327906:PQN327911 QAG327906:QAJ327911 QKC327906:QKF327911 QTY327906:QUB327911 RDU327906:RDX327911 RNQ327906:RNT327911 RXM327906:RXP327911 SHI327906:SHL327911 SRE327906:SRH327911 TBA327906:TBD327911 TKW327906:TKZ327911 TUS327906:TUV327911 UEO327906:UER327911 UOK327906:UON327911 UYG327906:UYJ327911 VIC327906:VIF327911 VRY327906:VSB327911 WBU327906:WBX327911 WLQ327906:WLT327911 WVM327906:WVP327911 E393442:H393447 JA393442:JD393447 SW393442:SZ393447 ACS393442:ACV393447 AMO393442:AMR393447 AWK393442:AWN393447 BGG393442:BGJ393447 BQC393442:BQF393447 BZY393442:CAB393447 CJU393442:CJX393447 CTQ393442:CTT393447 DDM393442:DDP393447 DNI393442:DNL393447 DXE393442:DXH393447 EHA393442:EHD393447 EQW393442:EQZ393447 FAS393442:FAV393447 FKO393442:FKR393447 FUK393442:FUN393447 GEG393442:GEJ393447 GOC393442:GOF393447 GXY393442:GYB393447 HHU393442:HHX393447 HRQ393442:HRT393447 IBM393442:IBP393447 ILI393442:ILL393447 IVE393442:IVH393447 JFA393442:JFD393447 JOW393442:JOZ393447 JYS393442:JYV393447 KIO393442:KIR393447 KSK393442:KSN393447 LCG393442:LCJ393447 LMC393442:LMF393447 LVY393442:LWB393447 MFU393442:MFX393447 MPQ393442:MPT393447 MZM393442:MZP393447 NJI393442:NJL393447 NTE393442:NTH393447 ODA393442:ODD393447 OMW393442:OMZ393447 OWS393442:OWV393447 PGO393442:PGR393447 PQK393442:PQN393447 QAG393442:QAJ393447 QKC393442:QKF393447 QTY393442:QUB393447 RDU393442:RDX393447 RNQ393442:RNT393447 RXM393442:RXP393447 SHI393442:SHL393447 SRE393442:SRH393447 TBA393442:TBD393447 TKW393442:TKZ393447 TUS393442:TUV393447 UEO393442:UER393447 UOK393442:UON393447 UYG393442:UYJ393447 VIC393442:VIF393447 VRY393442:VSB393447 WBU393442:WBX393447 WLQ393442:WLT393447 WVM393442:WVP393447 E458978:H458983 JA458978:JD458983 SW458978:SZ458983 ACS458978:ACV458983 AMO458978:AMR458983 AWK458978:AWN458983 BGG458978:BGJ458983 BQC458978:BQF458983 BZY458978:CAB458983 CJU458978:CJX458983 CTQ458978:CTT458983 DDM458978:DDP458983 DNI458978:DNL458983 DXE458978:DXH458983 EHA458978:EHD458983 EQW458978:EQZ458983 FAS458978:FAV458983 FKO458978:FKR458983 FUK458978:FUN458983 GEG458978:GEJ458983 GOC458978:GOF458983 GXY458978:GYB458983 HHU458978:HHX458983 HRQ458978:HRT458983 IBM458978:IBP458983 ILI458978:ILL458983 IVE458978:IVH458983 JFA458978:JFD458983 JOW458978:JOZ458983 JYS458978:JYV458983 KIO458978:KIR458983 KSK458978:KSN458983 LCG458978:LCJ458983 LMC458978:LMF458983 LVY458978:LWB458983 MFU458978:MFX458983 MPQ458978:MPT458983 MZM458978:MZP458983 NJI458978:NJL458983 NTE458978:NTH458983 ODA458978:ODD458983 OMW458978:OMZ458983 OWS458978:OWV458983 PGO458978:PGR458983 PQK458978:PQN458983 QAG458978:QAJ458983 QKC458978:QKF458983 QTY458978:QUB458983 RDU458978:RDX458983 RNQ458978:RNT458983 RXM458978:RXP458983 SHI458978:SHL458983 SRE458978:SRH458983 TBA458978:TBD458983 TKW458978:TKZ458983 TUS458978:TUV458983 UEO458978:UER458983 UOK458978:UON458983 UYG458978:UYJ458983 VIC458978:VIF458983 VRY458978:VSB458983 WBU458978:WBX458983 WLQ458978:WLT458983 WVM458978:WVP458983 E524514:H524519 JA524514:JD524519 SW524514:SZ524519 ACS524514:ACV524519 AMO524514:AMR524519 AWK524514:AWN524519 BGG524514:BGJ524519 BQC524514:BQF524519 BZY524514:CAB524519 CJU524514:CJX524519 CTQ524514:CTT524519 DDM524514:DDP524519 DNI524514:DNL524519 DXE524514:DXH524519 EHA524514:EHD524519 EQW524514:EQZ524519 FAS524514:FAV524519 FKO524514:FKR524519 FUK524514:FUN524519 GEG524514:GEJ524519 GOC524514:GOF524519 GXY524514:GYB524519 HHU524514:HHX524519 HRQ524514:HRT524519 IBM524514:IBP524519 ILI524514:ILL524519 IVE524514:IVH524519 JFA524514:JFD524519 JOW524514:JOZ524519 JYS524514:JYV524519 KIO524514:KIR524519 KSK524514:KSN524519 LCG524514:LCJ524519 LMC524514:LMF524519 LVY524514:LWB524519 MFU524514:MFX524519 MPQ524514:MPT524519 MZM524514:MZP524519 NJI524514:NJL524519 NTE524514:NTH524519 ODA524514:ODD524519 OMW524514:OMZ524519 OWS524514:OWV524519 PGO524514:PGR524519 PQK524514:PQN524519 QAG524514:QAJ524519 QKC524514:QKF524519 QTY524514:QUB524519 RDU524514:RDX524519 RNQ524514:RNT524519 RXM524514:RXP524519 SHI524514:SHL524519 SRE524514:SRH524519 TBA524514:TBD524519 TKW524514:TKZ524519 TUS524514:TUV524519 UEO524514:UER524519 UOK524514:UON524519 UYG524514:UYJ524519 VIC524514:VIF524519 VRY524514:VSB524519 WBU524514:WBX524519 WLQ524514:WLT524519 WVM524514:WVP524519 E590050:H590055 JA590050:JD590055 SW590050:SZ590055 ACS590050:ACV590055 AMO590050:AMR590055 AWK590050:AWN590055 BGG590050:BGJ590055 BQC590050:BQF590055 BZY590050:CAB590055 CJU590050:CJX590055 CTQ590050:CTT590055 DDM590050:DDP590055 DNI590050:DNL590055 DXE590050:DXH590055 EHA590050:EHD590055 EQW590050:EQZ590055 FAS590050:FAV590055 FKO590050:FKR590055 FUK590050:FUN590055 GEG590050:GEJ590055 GOC590050:GOF590055 GXY590050:GYB590055 HHU590050:HHX590055 HRQ590050:HRT590055 IBM590050:IBP590055 ILI590050:ILL590055 IVE590050:IVH590055 JFA590050:JFD590055 JOW590050:JOZ590055 JYS590050:JYV590055 KIO590050:KIR590055 KSK590050:KSN590055 LCG590050:LCJ590055 LMC590050:LMF590055 LVY590050:LWB590055 MFU590050:MFX590055 MPQ590050:MPT590055 MZM590050:MZP590055 NJI590050:NJL590055 NTE590050:NTH590055 ODA590050:ODD590055 OMW590050:OMZ590055 OWS590050:OWV590055 PGO590050:PGR590055 PQK590050:PQN590055 QAG590050:QAJ590055 QKC590050:QKF590055 QTY590050:QUB590055 RDU590050:RDX590055 RNQ590050:RNT590055 RXM590050:RXP590055 SHI590050:SHL590055 SRE590050:SRH590055 TBA590050:TBD590055 TKW590050:TKZ590055 TUS590050:TUV590055 UEO590050:UER590055 UOK590050:UON590055 UYG590050:UYJ590055 VIC590050:VIF590055 VRY590050:VSB590055 WBU590050:WBX590055 WLQ590050:WLT590055 WVM590050:WVP590055 E655586:H655591 JA655586:JD655591 SW655586:SZ655591 ACS655586:ACV655591 AMO655586:AMR655591 AWK655586:AWN655591 BGG655586:BGJ655591 BQC655586:BQF655591 BZY655586:CAB655591 CJU655586:CJX655591 CTQ655586:CTT655591 DDM655586:DDP655591 DNI655586:DNL655591 DXE655586:DXH655591 EHA655586:EHD655591 EQW655586:EQZ655591 FAS655586:FAV655591 FKO655586:FKR655591 FUK655586:FUN655591 GEG655586:GEJ655591 GOC655586:GOF655591 GXY655586:GYB655591 HHU655586:HHX655591 HRQ655586:HRT655591 IBM655586:IBP655591 ILI655586:ILL655591 IVE655586:IVH655591 JFA655586:JFD655591 JOW655586:JOZ655591 JYS655586:JYV655591 KIO655586:KIR655591 KSK655586:KSN655591 LCG655586:LCJ655591 LMC655586:LMF655591 LVY655586:LWB655591 MFU655586:MFX655591 MPQ655586:MPT655591 MZM655586:MZP655591 NJI655586:NJL655591 NTE655586:NTH655591 ODA655586:ODD655591 OMW655586:OMZ655591 OWS655586:OWV655591 PGO655586:PGR655591 PQK655586:PQN655591 QAG655586:QAJ655591 QKC655586:QKF655591 QTY655586:QUB655591 RDU655586:RDX655591 RNQ655586:RNT655591 RXM655586:RXP655591 SHI655586:SHL655591 SRE655586:SRH655591 TBA655586:TBD655591 TKW655586:TKZ655591 TUS655586:TUV655591 UEO655586:UER655591 UOK655586:UON655591 UYG655586:UYJ655591 VIC655586:VIF655591 VRY655586:VSB655591 WBU655586:WBX655591 WLQ655586:WLT655591 WVM655586:WVP655591 E721122:H721127 JA721122:JD721127 SW721122:SZ721127 ACS721122:ACV721127 AMO721122:AMR721127 AWK721122:AWN721127 BGG721122:BGJ721127 BQC721122:BQF721127 BZY721122:CAB721127 CJU721122:CJX721127 CTQ721122:CTT721127 DDM721122:DDP721127 DNI721122:DNL721127 DXE721122:DXH721127 EHA721122:EHD721127 EQW721122:EQZ721127 FAS721122:FAV721127 FKO721122:FKR721127 FUK721122:FUN721127 GEG721122:GEJ721127 GOC721122:GOF721127 GXY721122:GYB721127 HHU721122:HHX721127 HRQ721122:HRT721127 IBM721122:IBP721127 ILI721122:ILL721127 IVE721122:IVH721127 JFA721122:JFD721127 JOW721122:JOZ721127 JYS721122:JYV721127 KIO721122:KIR721127 KSK721122:KSN721127 LCG721122:LCJ721127 LMC721122:LMF721127 LVY721122:LWB721127 MFU721122:MFX721127 MPQ721122:MPT721127 MZM721122:MZP721127 NJI721122:NJL721127 NTE721122:NTH721127 ODA721122:ODD721127 OMW721122:OMZ721127 OWS721122:OWV721127 PGO721122:PGR721127 PQK721122:PQN721127 QAG721122:QAJ721127 QKC721122:QKF721127 QTY721122:QUB721127 RDU721122:RDX721127 RNQ721122:RNT721127 RXM721122:RXP721127 SHI721122:SHL721127 SRE721122:SRH721127 TBA721122:TBD721127 TKW721122:TKZ721127 TUS721122:TUV721127 UEO721122:UER721127 UOK721122:UON721127 UYG721122:UYJ721127 VIC721122:VIF721127 VRY721122:VSB721127 WBU721122:WBX721127 WLQ721122:WLT721127 WVM721122:WVP721127 E786658:H786663 JA786658:JD786663 SW786658:SZ786663 ACS786658:ACV786663 AMO786658:AMR786663 AWK786658:AWN786663 BGG786658:BGJ786663 BQC786658:BQF786663 BZY786658:CAB786663 CJU786658:CJX786663 CTQ786658:CTT786663 DDM786658:DDP786663 DNI786658:DNL786663 DXE786658:DXH786663 EHA786658:EHD786663 EQW786658:EQZ786663 FAS786658:FAV786663 FKO786658:FKR786663 FUK786658:FUN786663 GEG786658:GEJ786663 GOC786658:GOF786663 GXY786658:GYB786663 HHU786658:HHX786663 HRQ786658:HRT786663 IBM786658:IBP786663 ILI786658:ILL786663 IVE786658:IVH786663 JFA786658:JFD786663 JOW786658:JOZ786663 JYS786658:JYV786663 KIO786658:KIR786663 KSK786658:KSN786663 LCG786658:LCJ786663 LMC786658:LMF786663 LVY786658:LWB786663 MFU786658:MFX786663 MPQ786658:MPT786663 MZM786658:MZP786663 NJI786658:NJL786663 NTE786658:NTH786663 ODA786658:ODD786663 OMW786658:OMZ786663 OWS786658:OWV786663 PGO786658:PGR786663 PQK786658:PQN786663 QAG786658:QAJ786663 QKC786658:QKF786663 QTY786658:QUB786663 RDU786658:RDX786663 RNQ786658:RNT786663 RXM786658:RXP786663 SHI786658:SHL786663 SRE786658:SRH786663 TBA786658:TBD786663 TKW786658:TKZ786663 TUS786658:TUV786663 UEO786658:UER786663 UOK786658:UON786663 UYG786658:UYJ786663 VIC786658:VIF786663 VRY786658:VSB786663 WBU786658:WBX786663 WLQ786658:WLT786663 WVM786658:WVP786663 E852194:H852199 JA852194:JD852199 SW852194:SZ852199 ACS852194:ACV852199 AMO852194:AMR852199 AWK852194:AWN852199 BGG852194:BGJ852199 BQC852194:BQF852199 BZY852194:CAB852199 CJU852194:CJX852199 CTQ852194:CTT852199 DDM852194:DDP852199 DNI852194:DNL852199 DXE852194:DXH852199 EHA852194:EHD852199 EQW852194:EQZ852199 FAS852194:FAV852199 FKO852194:FKR852199 FUK852194:FUN852199 GEG852194:GEJ852199 GOC852194:GOF852199 GXY852194:GYB852199 HHU852194:HHX852199 HRQ852194:HRT852199 IBM852194:IBP852199 ILI852194:ILL852199 IVE852194:IVH852199 JFA852194:JFD852199 JOW852194:JOZ852199 JYS852194:JYV852199 KIO852194:KIR852199 KSK852194:KSN852199 LCG852194:LCJ852199 LMC852194:LMF852199 LVY852194:LWB852199 MFU852194:MFX852199 MPQ852194:MPT852199 MZM852194:MZP852199 NJI852194:NJL852199 NTE852194:NTH852199 ODA852194:ODD852199 OMW852194:OMZ852199 OWS852194:OWV852199 PGO852194:PGR852199 PQK852194:PQN852199 QAG852194:QAJ852199 QKC852194:QKF852199 QTY852194:QUB852199 RDU852194:RDX852199 RNQ852194:RNT852199 RXM852194:RXP852199 SHI852194:SHL852199 SRE852194:SRH852199 TBA852194:TBD852199 TKW852194:TKZ852199 TUS852194:TUV852199 UEO852194:UER852199 UOK852194:UON852199 UYG852194:UYJ852199 VIC852194:VIF852199 VRY852194:VSB852199 WBU852194:WBX852199 WLQ852194:WLT852199 WVM852194:WVP852199 E917730:H917735 JA917730:JD917735 SW917730:SZ917735 ACS917730:ACV917735 AMO917730:AMR917735 AWK917730:AWN917735 BGG917730:BGJ917735 BQC917730:BQF917735 BZY917730:CAB917735 CJU917730:CJX917735 CTQ917730:CTT917735 DDM917730:DDP917735 DNI917730:DNL917735 DXE917730:DXH917735 EHA917730:EHD917735 EQW917730:EQZ917735 FAS917730:FAV917735 FKO917730:FKR917735 FUK917730:FUN917735 GEG917730:GEJ917735 GOC917730:GOF917735 GXY917730:GYB917735 HHU917730:HHX917735 HRQ917730:HRT917735 IBM917730:IBP917735 ILI917730:ILL917735 IVE917730:IVH917735 JFA917730:JFD917735 JOW917730:JOZ917735 JYS917730:JYV917735 KIO917730:KIR917735 KSK917730:KSN917735 LCG917730:LCJ917735 LMC917730:LMF917735 LVY917730:LWB917735 MFU917730:MFX917735 MPQ917730:MPT917735 MZM917730:MZP917735 NJI917730:NJL917735 NTE917730:NTH917735 ODA917730:ODD917735 OMW917730:OMZ917735 OWS917730:OWV917735 PGO917730:PGR917735 PQK917730:PQN917735 QAG917730:QAJ917735 QKC917730:QKF917735 QTY917730:QUB917735 RDU917730:RDX917735 RNQ917730:RNT917735 RXM917730:RXP917735 SHI917730:SHL917735 SRE917730:SRH917735 TBA917730:TBD917735 TKW917730:TKZ917735 TUS917730:TUV917735 UEO917730:UER917735 UOK917730:UON917735 UYG917730:UYJ917735 VIC917730:VIF917735 VRY917730:VSB917735 WBU917730:WBX917735 WLQ917730:WLT917735 WVM917730:WVP917735 E983266:H983271 JA983266:JD983271 SW983266:SZ983271 ACS983266:ACV983271 AMO983266:AMR983271 AWK983266:AWN983271 BGG983266:BGJ983271 BQC983266:BQF983271 BZY983266:CAB983271 CJU983266:CJX983271 CTQ983266:CTT983271 DDM983266:DDP983271 DNI983266:DNL983271 DXE983266:DXH983271 EHA983266:EHD983271 EQW983266:EQZ983271 FAS983266:FAV983271 FKO983266:FKR983271 FUK983266:FUN983271 GEG983266:GEJ983271 GOC983266:GOF983271 GXY983266:GYB983271 HHU983266:HHX983271 HRQ983266:HRT983271 IBM983266:IBP983271 ILI983266:ILL983271 IVE983266:IVH983271 JFA983266:JFD983271 JOW983266:JOZ983271 JYS983266:JYV983271 KIO983266:KIR983271 KSK983266:KSN983271 LCG983266:LCJ983271 LMC983266:LMF983271 LVY983266:LWB983271 MFU983266:MFX983271 MPQ983266:MPT983271 MZM983266:MZP983271 NJI983266:NJL983271 NTE983266:NTH983271 ODA983266:ODD983271 OMW983266:OMZ983271 OWS983266:OWV983271 PGO983266:PGR983271 PQK983266:PQN983271 QAG983266:QAJ983271 QKC983266:QKF983271 QTY983266:QUB983271 RDU983266:RDX983271 RNQ983266:RNT983271 RXM983266:RXP983271 SHI983266:SHL983271 SRE983266:SRH983271 TBA983266:TBD983271 TKW983266:TKZ983271 TUS983266:TUV983271 UEO983266:UER983271 UOK983266:UON983271 UYG983266:UYJ983271 VIC983266:VIF983271 VRY983266:VSB983271 WBU983266:WBX983271 WLQ983266:WLT983271 WVM983266:WVP983271 V116:Y121 JR116:JU121 TN116:TQ121 ADJ116:ADM121 ANF116:ANI121 AXB116:AXE121 BGX116:BHA121 BQT116:BQW121 CAP116:CAS121 CKL116:CKO121 CUH116:CUK121 DED116:DEG121 DNZ116:DOC121 DXV116:DXY121 EHR116:EHU121 ERN116:ERQ121 FBJ116:FBM121 FLF116:FLI121 FVB116:FVE121 GEX116:GFA121 GOT116:GOW121 GYP116:GYS121 HIL116:HIO121 HSH116:HSK121 ICD116:ICG121 ILZ116:IMC121 IVV116:IVY121 JFR116:JFU121 JPN116:JPQ121 JZJ116:JZM121 KJF116:KJI121 KTB116:KTE121 LCX116:LDA121 LMT116:LMW121 LWP116:LWS121 MGL116:MGO121 MQH116:MQK121 NAD116:NAG121 NJZ116:NKC121 NTV116:NTY121 ODR116:ODU121 ONN116:ONQ121 OXJ116:OXM121 PHF116:PHI121 PRB116:PRE121 QAX116:QBA121 QKT116:QKW121 QUP116:QUS121 REL116:REO121 ROH116:ROK121 RYD116:RYG121 SHZ116:SIC121 SRV116:SRY121 TBR116:TBU121 TLN116:TLQ121 TVJ116:TVM121 UFF116:UFI121 UPB116:UPE121 UYX116:UZA121 VIT116:VIW121 VSP116:VSS121 WCL116:WCO121 WMH116:WMK121 WWD116:WWG121 V65725:Y65730 JR65725:JU65730 TN65725:TQ65730 ADJ65725:ADM65730 ANF65725:ANI65730 AXB65725:AXE65730 BGX65725:BHA65730 BQT65725:BQW65730 CAP65725:CAS65730 CKL65725:CKO65730 CUH65725:CUK65730 DED65725:DEG65730 DNZ65725:DOC65730 DXV65725:DXY65730 EHR65725:EHU65730 ERN65725:ERQ65730 FBJ65725:FBM65730 FLF65725:FLI65730 FVB65725:FVE65730 GEX65725:GFA65730 GOT65725:GOW65730 GYP65725:GYS65730 HIL65725:HIO65730 HSH65725:HSK65730 ICD65725:ICG65730 ILZ65725:IMC65730 IVV65725:IVY65730 JFR65725:JFU65730 JPN65725:JPQ65730 JZJ65725:JZM65730 KJF65725:KJI65730 KTB65725:KTE65730 LCX65725:LDA65730 LMT65725:LMW65730 LWP65725:LWS65730 MGL65725:MGO65730 MQH65725:MQK65730 NAD65725:NAG65730 NJZ65725:NKC65730 NTV65725:NTY65730 ODR65725:ODU65730 ONN65725:ONQ65730 OXJ65725:OXM65730 PHF65725:PHI65730 PRB65725:PRE65730 QAX65725:QBA65730 QKT65725:QKW65730 QUP65725:QUS65730 REL65725:REO65730 ROH65725:ROK65730 RYD65725:RYG65730 SHZ65725:SIC65730 SRV65725:SRY65730 TBR65725:TBU65730 TLN65725:TLQ65730 TVJ65725:TVM65730 UFF65725:UFI65730 UPB65725:UPE65730 UYX65725:UZA65730 VIT65725:VIW65730 VSP65725:VSS65730 WCL65725:WCO65730 WMH65725:WMK65730 WWD65725:WWG65730 V131261:Y131266 JR131261:JU131266 TN131261:TQ131266 ADJ131261:ADM131266 ANF131261:ANI131266 AXB131261:AXE131266 BGX131261:BHA131266 BQT131261:BQW131266 CAP131261:CAS131266 CKL131261:CKO131266 CUH131261:CUK131266 DED131261:DEG131266 DNZ131261:DOC131266 DXV131261:DXY131266 EHR131261:EHU131266 ERN131261:ERQ131266 FBJ131261:FBM131266 FLF131261:FLI131266 FVB131261:FVE131266 GEX131261:GFA131266 GOT131261:GOW131266 GYP131261:GYS131266 HIL131261:HIO131266 HSH131261:HSK131266 ICD131261:ICG131266 ILZ131261:IMC131266 IVV131261:IVY131266 JFR131261:JFU131266 JPN131261:JPQ131266 JZJ131261:JZM131266 KJF131261:KJI131266 KTB131261:KTE131266 LCX131261:LDA131266 LMT131261:LMW131266 LWP131261:LWS131266 MGL131261:MGO131266 MQH131261:MQK131266 NAD131261:NAG131266 NJZ131261:NKC131266 NTV131261:NTY131266 ODR131261:ODU131266 ONN131261:ONQ131266 OXJ131261:OXM131266 PHF131261:PHI131266 PRB131261:PRE131266 QAX131261:QBA131266 QKT131261:QKW131266 QUP131261:QUS131266 REL131261:REO131266 ROH131261:ROK131266 RYD131261:RYG131266 SHZ131261:SIC131266 SRV131261:SRY131266 TBR131261:TBU131266 TLN131261:TLQ131266 TVJ131261:TVM131266 UFF131261:UFI131266 UPB131261:UPE131266 UYX131261:UZA131266 VIT131261:VIW131266 VSP131261:VSS131266 WCL131261:WCO131266 WMH131261:WMK131266 WWD131261:WWG131266 V196797:Y196802 JR196797:JU196802 TN196797:TQ196802 ADJ196797:ADM196802 ANF196797:ANI196802 AXB196797:AXE196802 BGX196797:BHA196802 BQT196797:BQW196802 CAP196797:CAS196802 CKL196797:CKO196802 CUH196797:CUK196802 DED196797:DEG196802 DNZ196797:DOC196802 DXV196797:DXY196802 EHR196797:EHU196802 ERN196797:ERQ196802 FBJ196797:FBM196802 FLF196797:FLI196802 FVB196797:FVE196802 GEX196797:GFA196802 GOT196797:GOW196802 GYP196797:GYS196802 HIL196797:HIO196802 HSH196797:HSK196802 ICD196797:ICG196802 ILZ196797:IMC196802 IVV196797:IVY196802 JFR196797:JFU196802 JPN196797:JPQ196802 JZJ196797:JZM196802 KJF196797:KJI196802 KTB196797:KTE196802 LCX196797:LDA196802 LMT196797:LMW196802 LWP196797:LWS196802 MGL196797:MGO196802 MQH196797:MQK196802 NAD196797:NAG196802 NJZ196797:NKC196802 NTV196797:NTY196802 ODR196797:ODU196802 ONN196797:ONQ196802 OXJ196797:OXM196802 PHF196797:PHI196802 PRB196797:PRE196802 QAX196797:QBA196802 QKT196797:QKW196802 QUP196797:QUS196802 REL196797:REO196802 ROH196797:ROK196802 RYD196797:RYG196802 SHZ196797:SIC196802 SRV196797:SRY196802 TBR196797:TBU196802 TLN196797:TLQ196802 TVJ196797:TVM196802 UFF196797:UFI196802 UPB196797:UPE196802 UYX196797:UZA196802 VIT196797:VIW196802 VSP196797:VSS196802 WCL196797:WCO196802 WMH196797:WMK196802 WWD196797:WWG196802 V262333:Y262338 JR262333:JU262338 TN262333:TQ262338 ADJ262333:ADM262338 ANF262333:ANI262338 AXB262333:AXE262338 BGX262333:BHA262338 BQT262333:BQW262338 CAP262333:CAS262338 CKL262333:CKO262338 CUH262333:CUK262338 DED262333:DEG262338 DNZ262333:DOC262338 DXV262333:DXY262338 EHR262333:EHU262338 ERN262333:ERQ262338 FBJ262333:FBM262338 FLF262333:FLI262338 FVB262333:FVE262338 GEX262333:GFA262338 GOT262333:GOW262338 GYP262333:GYS262338 HIL262333:HIO262338 HSH262333:HSK262338 ICD262333:ICG262338 ILZ262333:IMC262338 IVV262333:IVY262338 JFR262333:JFU262338 JPN262333:JPQ262338 JZJ262333:JZM262338 KJF262333:KJI262338 KTB262333:KTE262338 LCX262333:LDA262338 LMT262333:LMW262338 LWP262333:LWS262338 MGL262333:MGO262338 MQH262333:MQK262338 NAD262333:NAG262338 NJZ262333:NKC262338 NTV262333:NTY262338 ODR262333:ODU262338 ONN262333:ONQ262338 OXJ262333:OXM262338 PHF262333:PHI262338 PRB262333:PRE262338 QAX262333:QBA262338 QKT262333:QKW262338 QUP262333:QUS262338 REL262333:REO262338 ROH262333:ROK262338 RYD262333:RYG262338 SHZ262333:SIC262338 SRV262333:SRY262338 TBR262333:TBU262338 TLN262333:TLQ262338 TVJ262333:TVM262338 UFF262333:UFI262338 UPB262333:UPE262338 UYX262333:UZA262338 VIT262333:VIW262338 VSP262333:VSS262338 WCL262333:WCO262338 WMH262333:WMK262338 WWD262333:WWG262338 V327869:Y327874 JR327869:JU327874 TN327869:TQ327874 ADJ327869:ADM327874 ANF327869:ANI327874 AXB327869:AXE327874 BGX327869:BHA327874 BQT327869:BQW327874 CAP327869:CAS327874 CKL327869:CKO327874 CUH327869:CUK327874 DED327869:DEG327874 DNZ327869:DOC327874 DXV327869:DXY327874 EHR327869:EHU327874 ERN327869:ERQ327874 FBJ327869:FBM327874 FLF327869:FLI327874 FVB327869:FVE327874 GEX327869:GFA327874 GOT327869:GOW327874 GYP327869:GYS327874 HIL327869:HIO327874 HSH327869:HSK327874 ICD327869:ICG327874 ILZ327869:IMC327874 IVV327869:IVY327874 JFR327869:JFU327874 JPN327869:JPQ327874 JZJ327869:JZM327874 KJF327869:KJI327874 KTB327869:KTE327874 LCX327869:LDA327874 LMT327869:LMW327874 LWP327869:LWS327874 MGL327869:MGO327874 MQH327869:MQK327874 NAD327869:NAG327874 NJZ327869:NKC327874 NTV327869:NTY327874 ODR327869:ODU327874 ONN327869:ONQ327874 OXJ327869:OXM327874 PHF327869:PHI327874 PRB327869:PRE327874 QAX327869:QBA327874 QKT327869:QKW327874 QUP327869:QUS327874 REL327869:REO327874 ROH327869:ROK327874 RYD327869:RYG327874 SHZ327869:SIC327874 SRV327869:SRY327874 TBR327869:TBU327874 TLN327869:TLQ327874 TVJ327869:TVM327874 UFF327869:UFI327874 UPB327869:UPE327874 UYX327869:UZA327874 VIT327869:VIW327874 VSP327869:VSS327874 WCL327869:WCO327874 WMH327869:WMK327874 WWD327869:WWG327874 V393405:Y393410 JR393405:JU393410 TN393405:TQ393410 ADJ393405:ADM393410 ANF393405:ANI393410 AXB393405:AXE393410 BGX393405:BHA393410 BQT393405:BQW393410 CAP393405:CAS393410 CKL393405:CKO393410 CUH393405:CUK393410 DED393405:DEG393410 DNZ393405:DOC393410 DXV393405:DXY393410 EHR393405:EHU393410 ERN393405:ERQ393410 FBJ393405:FBM393410 FLF393405:FLI393410 FVB393405:FVE393410 GEX393405:GFA393410 GOT393405:GOW393410 GYP393405:GYS393410 HIL393405:HIO393410 HSH393405:HSK393410 ICD393405:ICG393410 ILZ393405:IMC393410 IVV393405:IVY393410 JFR393405:JFU393410 JPN393405:JPQ393410 JZJ393405:JZM393410 KJF393405:KJI393410 KTB393405:KTE393410 LCX393405:LDA393410 LMT393405:LMW393410 LWP393405:LWS393410 MGL393405:MGO393410 MQH393405:MQK393410 NAD393405:NAG393410 NJZ393405:NKC393410 NTV393405:NTY393410 ODR393405:ODU393410 ONN393405:ONQ393410 OXJ393405:OXM393410 PHF393405:PHI393410 PRB393405:PRE393410 QAX393405:QBA393410 QKT393405:QKW393410 QUP393405:QUS393410 REL393405:REO393410 ROH393405:ROK393410 RYD393405:RYG393410 SHZ393405:SIC393410 SRV393405:SRY393410 TBR393405:TBU393410 TLN393405:TLQ393410 TVJ393405:TVM393410 UFF393405:UFI393410 UPB393405:UPE393410 UYX393405:UZA393410 VIT393405:VIW393410 VSP393405:VSS393410 WCL393405:WCO393410 WMH393405:WMK393410 WWD393405:WWG393410 V458941:Y458946 JR458941:JU458946 TN458941:TQ458946 ADJ458941:ADM458946 ANF458941:ANI458946 AXB458941:AXE458946 BGX458941:BHA458946 BQT458941:BQW458946 CAP458941:CAS458946 CKL458941:CKO458946 CUH458941:CUK458946 DED458941:DEG458946 DNZ458941:DOC458946 DXV458941:DXY458946 EHR458941:EHU458946 ERN458941:ERQ458946 FBJ458941:FBM458946 FLF458941:FLI458946 FVB458941:FVE458946 GEX458941:GFA458946 GOT458941:GOW458946 GYP458941:GYS458946 HIL458941:HIO458946 HSH458941:HSK458946 ICD458941:ICG458946 ILZ458941:IMC458946 IVV458941:IVY458946 JFR458941:JFU458946 JPN458941:JPQ458946 JZJ458941:JZM458946 KJF458941:KJI458946 KTB458941:KTE458946 LCX458941:LDA458946 LMT458941:LMW458946 LWP458941:LWS458946 MGL458941:MGO458946 MQH458941:MQK458946 NAD458941:NAG458946 NJZ458941:NKC458946 NTV458941:NTY458946 ODR458941:ODU458946 ONN458941:ONQ458946 OXJ458941:OXM458946 PHF458941:PHI458946 PRB458941:PRE458946 QAX458941:QBA458946 QKT458941:QKW458946 QUP458941:QUS458946 REL458941:REO458946 ROH458941:ROK458946 RYD458941:RYG458946 SHZ458941:SIC458946 SRV458941:SRY458946 TBR458941:TBU458946 TLN458941:TLQ458946 TVJ458941:TVM458946 UFF458941:UFI458946 UPB458941:UPE458946 UYX458941:UZA458946 VIT458941:VIW458946 VSP458941:VSS458946 WCL458941:WCO458946 WMH458941:WMK458946 WWD458941:WWG458946 V524477:Y524482 JR524477:JU524482 TN524477:TQ524482 ADJ524477:ADM524482 ANF524477:ANI524482 AXB524477:AXE524482 BGX524477:BHA524482 BQT524477:BQW524482 CAP524477:CAS524482 CKL524477:CKO524482 CUH524477:CUK524482 DED524477:DEG524482 DNZ524477:DOC524482 DXV524477:DXY524482 EHR524477:EHU524482 ERN524477:ERQ524482 FBJ524477:FBM524482 FLF524477:FLI524482 FVB524477:FVE524482 GEX524477:GFA524482 GOT524477:GOW524482 GYP524477:GYS524482 HIL524477:HIO524482 HSH524477:HSK524482 ICD524477:ICG524482 ILZ524477:IMC524482 IVV524477:IVY524482 JFR524477:JFU524482 JPN524477:JPQ524482 JZJ524477:JZM524482 KJF524477:KJI524482 KTB524477:KTE524482 LCX524477:LDA524482 LMT524477:LMW524482 LWP524477:LWS524482 MGL524477:MGO524482 MQH524477:MQK524482 NAD524477:NAG524482 NJZ524477:NKC524482 NTV524477:NTY524482 ODR524477:ODU524482 ONN524477:ONQ524482 OXJ524477:OXM524482 PHF524477:PHI524482 PRB524477:PRE524482 QAX524477:QBA524482 QKT524477:QKW524482 QUP524477:QUS524482 REL524477:REO524482 ROH524477:ROK524482 RYD524477:RYG524482 SHZ524477:SIC524482 SRV524477:SRY524482 TBR524477:TBU524482 TLN524477:TLQ524482 TVJ524477:TVM524482 UFF524477:UFI524482 UPB524477:UPE524482 UYX524477:UZA524482 VIT524477:VIW524482 VSP524477:VSS524482 WCL524477:WCO524482 WMH524477:WMK524482 WWD524477:WWG524482 V590013:Y590018 JR590013:JU590018 TN590013:TQ590018 ADJ590013:ADM590018 ANF590013:ANI590018 AXB590013:AXE590018 BGX590013:BHA590018 BQT590013:BQW590018 CAP590013:CAS590018 CKL590013:CKO590018 CUH590013:CUK590018 DED590013:DEG590018 DNZ590013:DOC590018 DXV590013:DXY590018 EHR590013:EHU590018 ERN590013:ERQ590018 FBJ590013:FBM590018 FLF590013:FLI590018 FVB590013:FVE590018 GEX590013:GFA590018 GOT590013:GOW590018 GYP590013:GYS590018 HIL590013:HIO590018 HSH590013:HSK590018 ICD590013:ICG590018 ILZ590013:IMC590018 IVV590013:IVY590018 JFR590013:JFU590018 JPN590013:JPQ590018 JZJ590013:JZM590018 KJF590013:KJI590018 KTB590013:KTE590018 LCX590013:LDA590018 LMT590013:LMW590018 LWP590013:LWS590018 MGL590013:MGO590018 MQH590013:MQK590018 NAD590013:NAG590018 NJZ590013:NKC590018 NTV590013:NTY590018 ODR590013:ODU590018 ONN590013:ONQ590018 OXJ590013:OXM590018 PHF590013:PHI590018 PRB590013:PRE590018 QAX590013:QBA590018 QKT590013:QKW590018 QUP590013:QUS590018 REL590013:REO590018 ROH590013:ROK590018 RYD590013:RYG590018 SHZ590013:SIC590018 SRV590013:SRY590018 TBR590013:TBU590018 TLN590013:TLQ590018 TVJ590013:TVM590018 UFF590013:UFI590018 UPB590013:UPE590018 UYX590013:UZA590018 VIT590013:VIW590018 VSP590013:VSS590018 WCL590013:WCO590018 WMH590013:WMK590018 WWD590013:WWG590018 V655549:Y655554 JR655549:JU655554 TN655549:TQ655554 ADJ655549:ADM655554 ANF655549:ANI655554 AXB655549:AXE655554 BGX655549:BHA655554 BQT655549:BQW655554 CAP655549:CAS655554 CKL655549:CKO655554 CUH655549:CUK655554 DED655549:DEG655554 DNZ655549:DOC655554 DXV655549:DXY655554 EHR655549:EHU655554 ERN655549:ERQ655554 FBJ655549:FBM655554 FLF655549:FLI655554 FVB655549:FVE655554 GEX655549:GFA655554 GOT655549:GOW655554 GYP655549:GYS655554 HIL655549:HIO655554 HSH655549:HSK655554 ICD655549:ICG655554 ILZ655549:IMC655554 IVV655549:IVY655554 JFR655549:JFU655554 JPN655549:JPQ655554 JZJ655549:JZM655554 KJF655549:KJI655554 KTB655549:KTE655554 LCX655549:LDA655554 LMT655549:LMW655554 LWP655549:LWS655554 MGL655549:MGO655554 MQH655549:MQK655554 NAD655549:NAG655554 NJZ655549:NKC655554 NTV655549:NTY655554 ODR655549:ODU655554 ONN655549:ONQ655554 OXJ655549:OXM655554 PHF655549:PHI655554 PRB655549:PRE655554 QAX655549:QBA655554 QKT655549:QKW655554 QUP655549:QUS655554 REL655549:REO655554 ROH655549:ROK655554 RYD655549:RYG655554 SHZ655549:SIC655554 SRV655549:SRY655554 TBR655549:TBU655554 TLN655549:TLQ655554 TVJ655549:TVM655554 UFF655549:UFI655554 UPB655549:UPE655554 UYX655549:UZA655554 VIT655549:VIW655554 VSP655549:VSS655554 WCL655549:WCO655554 WMH655549:WMK655554 WWD655549:WWG655554 V721085:Y721090 JR721085:JU721090 TN721085:TQ721090 ADJ721085:ADM721090 ANF721085:ANI721090 AXB721085:AXE721090 BGX721085:BHA721090 BQT721085:BQW721090 CAP721085:CAS721090 CKL721085:CKO721090 CUH721085:CUK721090 DED721085:DEG721090 DNZ721085:DOC721090 DXV721085:DXY721090 EHR721085:EHU721090 ERN721085:ERQ721090 FBJ721085:FBM721090 FLF721085:FLI721090 FVB721085:FVE721090 GEX721085:GFA721090 GOT721085:GOW721090 GYP721085:GYS721090 HIL721085:HIO721090 HSH721085:HSK721090 ICD721085:ICG721090 ILZ721085:IMC721090 IVV721085:IVY721090 JFR721085:JFU721090 JPN721085:JPQ721090 JZJ721085:JZM721090 KJF721085:KJI721090 KTB721085:KTE721090 LCX721085:LDA721090 LMT721085:LMW721090 LWP721085:LWS721090 MGL721085:MGO721090 MQH721085:MQK721090 NAD721085:NAG721090 NJZ721085:NKC721090 NTV721085:NTY721090 ODR721085:ODU721090 ONN721085:ONQ721090 OXJ721085:OXM721090 PHF721085:PHI721090 PRB721085:PRE721090 QAX721085:QBA721090 QKT721085:QKW721090 QUP721085:QUS721090 REL721085:REO721090 ROH721085:ROK721090 RYD721085:RYG721090 SHZ721085:SIC721090 SRV721085:SRY721090 TBR721085:TBU721090 TLN721085:TLQ721090 TVJ721085:TVM721090 UFF721085:UFI721090 UPB721085:UPE721090 UYX721085:UZA721090 VIT721085:VIW721090 VSP721085:VSS721090 WCL721085:WCO721090 WMH721085:WMK721090 WWD721085:WWG721090 V786621:Y786626 JR786621:JU786626 TN786621:TQ786626 ADJ786621:ADM786626 ANF786621:ANI786626 AXB786621:AXE786626 BGX786621:BHA786626 BQT786621:BQW786626 CAP786621:CAS786626 CKL786621:CKO786626 CUH786621:CUK786626 DED786621:DEG786626 DNZ786621:DOC786626 DXV786621:DXY786626 EHR786621:EHU786626 ERN786621:ERQ786626 FBJ786621:FBM786626 FLF786621:FLI786626 FVB786621:FVE786626 GEX786621:GFA786626 GOT786621:GOW786626 GYP786621:GYS786626 HIL786621:HIO786626 HSH786621:HSK786626 ICD786621:ICG786626 ILZ786621:IMC786626 IVV786621:IVY786626 JFR786621:JFU786626 JPN786621:JPQ786626 JZJ786621:JZM786626 KJF786621:KJI786626 KTB786621:KTE786626 LCX786621:LDA786626 LMT786621:LMW786626 LWP786621:LWS786626 MGL786621:MGO786626 MQH786621:MQK786626 NAD786621:NAG786626 NJZ786621:NKC786626 NTV786621:NTY786626 ODR786621:ODU786626 ONN786621:ONQ786626 OXJ786621:OXM786626 PHF786621:PHI786626 PRB786621:PRE786626 QAX786621:QBA786626 QKT786621:QKW786626 QUP786621:QUS786626 REL786621:REO786626 ROH786621:ROK786626 RYD786621:RYG786626 SHZ786621:SIC786626 SRV786621:SRY786626 TBR786621:TBU786626 TLN786621:TLQ786626 TVJ786621:TVM786626 UFF786621:UFI786626 UPB786621:UPE786626 UYX786621:UZA786626 VIT786621:VIW786626 VSP786621:VSS786626 WCL786621:WCO786626 WMH786621:WMK786626 WWD786621:WWG786626 V852157:Y852162 JR852157:JU852162 TN852157:TQ852162 ADJ852157:ADM852162 ANF852157:ANI852162 AXB852157:AXE852162 BGX852157:BHA852162 BQT852157:BQW852162 CAP852157:CAS852162 CKL852157:CKO852162 CUH852157:CUK852162 DED852157:DEG852162 DNZ852157:DOC852162 DXV852157:DXY852162 EHR852157:EHU852162 ERN852157:ERQ852162 FBJ852157:FBM852162 FLF852157:FLI852162 FVB852157:FVE852162 GEX852157:GFA852162 GOT852157:GOW852162 GYP852157:GYS852162 HIL852157:HIO852162 HSH852157:HSK852162 ICD852157:ICG852162 ILZ852157:IMC852162 IVV852157:IVY852162 JFR852157:JFU852162 JPN852157:JPQ852162 JZJ852157:JZM852162 KJF852157:KJI852162 KTB852157:KTE852162 LCX852157:LDA852162 LMT852157:LMW852162 LWP852157:LWS852162 MGL852157:MGO852162 MQH852157:MQK852162 NAD852157:NAG852162 NJZ852157:NKC852162 NTV852157:NTY852162 ODR852157:ODU852162 ONN852157:ONQ852162 OXJ852157:OXM852162 PHF852157:PHI852162 PRB852157:PRE852162 QAX852157:QBA852162 QKT852157:QKW852162 QUP852157:QUS852162 REL852157:REO852162 ROH852157:ROK852162 RYD852157:RYG852162 SHZ852157:SIC852162 SRV852157:SRY852162 TBR852157:TBU852162 TLN852157:TLQ852162 TVJ852157:TVM852162 UFF852157:UFI852162 UPB852157:UPE852162 UYX852157:UZA852162 VIT852157:VIW852162 VSP852157:VSS852162 WCL852157:WCO852162 WMH852157:WMK852162 WWD852157:WWG852162 V917693:Y917698 JR917693:JU917698 TN917693:TQ917698 ADJ917693:ADM917698 ANF917693:ANI917698 AXB917693:AXE917698 BGX917693:BHA917698 BQT917693:BQW917698 CAP917693:CAS917698 CKL917693:CKO917698 CUH917693:CUK917698 DED917693:DEG917698 DNZ917693:DOC917698 DXV917693:DXY917698 EHR917693:EHU917698 ERN917693:ERQ917698 FBJ917693:FBM917698 FLF917693:FLI917698 FVB917693:FVE917698 GEX917693:GFA917698 GOT917693:GOW917698 GYP917693:GYS917698 HIL917693:HIO917698 HSH917693:HSK917698 ICD917693:ICG917698 ILZ917693:IMC917698 IVV917693:IVY917698 JFR917693:JFU917698 JPN917693:JPQ917698 JZJ917693:JZM917698 KJF917693:KJI917698 KTB917693:KTE917698 LCX917693:LDA917698 LMT917693:LMW917698 LWP917693:LWS917698 MGL917693:MGO917698 MQH917693:MQK917698 NAD917693:NAG917698 NJZ917693:NKC917698 NTV917693:NTY917698 ODR917693:ODU917698 ONN917693:ONQ917698 OXJ917693:OXM917698 PHF917693:PHI917698 PRB917693:PRE917698 QAX917693:QBA917698 QKT917693:QKW917698 QUP917693:QUS917698 REL917693:REO917698 ROH917693:ROK917698 RYD917693:RYG917698 SHZ917693:SIC917698 SRV917693:SRY917698 TBR917693:TBU917698 TLN917693:TLQ917698 TVJ917693:TVM917698 UFF917693:UFI917698 UPB917693:UPE917698 UYX917693:UZA917698 VIT917693:VIW917698 VSP917693:VSS917698 WCL917693:WCO917698 WMH917693:WMK917698 WWD917693:WWG917698 V983229:Y983234 JR983229:JU983234 TN983229:TQ983234 ADJ983229:ADM983234 ANF983229:ANI983234 AXB983229:AXE983234 BGX983229:BHA983234 BQT983229:BQW983234 CAP983229:CAS983234 CKL983229:CKO983234 CUH983229:CUK983234 DED983229:DEG983234 DNZ983229:DOC983234 DXV983229:DXY983234 EHR983229:EHU983234 ERN983229:ERQ983234 FBJ983229:FBM983234 FLF983229:FLI983234 FVB983229:FVE983234 GEX983229:GFA983234 GOT983229:GOW983234 GYP983229:GYS983234 HIL983229:HIO983234 HSH983229:HSK983234 ICD983229:ICG983234 ILZ983229:IMC983234 IVV983229:IVY983234 JFR983229:JFU983234 JPN983229:JPQ983234 JZJ983229:JZM983234 KJF983229:KJI983234 KTB983229:KTE983234 LCX983229:LDA983234 LMT983229:LMW983234 LWP983229:LWS983234 MGL983229:MGO983234 MQH983229:MQK983234 NAD983229:NAG983234 NJZ983229:NKC983234 NTV983229:NTY983234 ODR983229:ODU983234 ONN983229:ONQ983234 OXJ983229:OXM983234 PHF983229:PHI983234 PRB983229:PRE983234 QAX983229:QBA983234 QKT983229:QKW983234 QUP983229:QUS983234 REL983229:REO983234 ROH983229:ROK983234 RYD983229:RYG983234 SHZ983229:SIC983234 SRV983229:SRY983234 TBR983229:TBU983234 TLN983229:TLQ983234 TVJ983229:TVM983234 UFF983229:UFI983234 UPB983229:UPE983234 UYX983229:UZA983234 VIT983229:VIW983234 VSP983229:VSS983234 WCL983229:WCO983234 WMH983229:WMK983234 WWD983229:WWG983234 U93:Y98 JQ93:JU98 TM93:TQ98 ADI93:ADM98 ANE93:ANI98 AXA93:AXE98 BGW93:BHA98 BQS93:BQW98 CAO93:CAS98 CKK93:CKO98 CUG93:CUK98 DEC93:DEG98 DNY93:DOC98 DXU93:DXY98 EHQ93:EHU98 ERM93:ERQ98 FBI93:FBM98 FLE93:FLI98 FVA93:FVE98 GEW93:GFA98 GOS93:GOW98 GYO93:GYS98 HIK93:HIO98 HSG93:HSK98 ICC93:ICG98 ILY93:IMC98 IVU93:IVY98 JFQ93:JFU98 JPM93:JPQ98 JZI93:JZM98 KJE93:KJI98 KTA93:KTE98 LCW93:LDA98 LMS93:LMW98 LWO93:LWS98 MGK93:MGO98 MQG93:MQK98 NAC93:NAG98 NJY93:NKC98 NTU93:NTY98 ODQ93:ODU98 ONM93:ONQ98 OXI93:OXM98 PHE93:PHI98 PRA93:PRE98 QAW93:QBA98 QKS93:QKW98 QUO93:QUS98 REK93:REO98 ROG93:ROK98 RYC93:RYG98 SHY93:SIC98 SRU93:SRY98 TBQ93:TBU98 TLM93:TLQ98 TVI93:TVM98 UFE93:UFI98 UPA93:UPE98 UYW93:UZA98 VIS93:VIW98 VSO93:VSS98 WCK93:WCO98 WMG93:WMK98 WWC93:WWG98 U65702:Y65707 JQ65702:JU65707 TM65702:TQ65707 ADI65702:ADM65707 ANE65702:ANI65707 AXA65702:AXE65707 BGW65702:BHA65707 BQS65702:BQW65707 CAO65702:CAS65707 CKK65702:CKO65707 CUG65702:CUK65707 DEC65702:DEG65707 DNY65702:DOC65707 DXU65702:DXY65707 EHQ65702:EHU65707 ERM65702:ERQ65707 FBI65702:FBM65707 FLE65702:FLI65707 FVA65702:FVE65707 GEW65702:GFA65707 GOS65702:GOW65707 GYO65702:GYS65707 HIK65702:HIO65707 HSG65702:HSK65707 ICC65702:ICG65707 ILY65702:IMC65707 IVU65702:IVY65707 JFQ65702:JFU65707 JPM65702:JPQ65707 JZI65702:JZM65707 KJE65702:KJI65707 KTA65702:KTE65707 LCW65702:LDA65707 LMS65702:LMW65707 LWO65702:LWS65707 MGK65702:MGO65707 MQG65702:MQK65707 NAC65702:NAG65707 NJY65702:NKC65707 NTU65702:NTY65707 ODQ65702:ODU65707 ONM65702:ONQ65707 OXI65702:OXM65707 PHE65702:PHI65707 PRA65702:PRE65707 QAW65702:QBA65707 QKS65702:QKW65707 QUO65702:QUS65707 REK65702:REO65707 ROG65702:ROK65707 RYC65702:RYG65707 SHY65702:SIC65707 SRU65702:SRY65707 TBQ65702:TBU65707 TLM65702:TLQ65707 TVI65702:TVM65707 UFE65702:UFI65707 UPA65702:UPE65707 UYW65702:UZA65707 VIS65702:VIW65707 VSO65702:VSS65707 WCK65702:WCO65707 WMG65702:WMK65707 WWC65702:WWG65707 U131238:Y131243 JQ131238:JU131243 TM131238:TQ131243 ADI131238:ADM131243 ANE131238:ANI131243 AXA131238:AXE131243 BGW131238:BHA131243 BQS131238:BQW131243 CAO131238:CAS131243 CKK131238:CKO131243 CUG131238:CUK131243 DEC131238:DEG131243 DNY131238:DOC131243 DXU131238:DXY131243 EHQ131238:EHU131243 ERM131238:ERQ131243 FBI131238:FBM131243 FLE131238:FLI131243 FVA131238:FVE131243 GEW131238:GFA131243 GOS131238:GOW131243 GYO131238:GYS131243 HIK131238:HIO131243 HSG131238:HSK131243 ICC131238:ICG131243 ILY131238:IMC131243 IVU131238:IVY131243 JFQ131238:JFU131243 JPM131238:JPQ131243 JZI131238:JZM131243 KJE131238:KJI131243 KTA131238:KTE131243 LCW131238:LDA131243 LMS131238:LMW131243 LWO131238:LWS131243 MGK131238:MGO131243 MQG131238:MQK131243 NAC131238:NAG131243 NJY131238:NKC131243 NTU131238:NTY131243 ODQ131238:ODU131243 ONM131238:ONQ131243 OXI131238:OXM131243 PHE131238:PHI131243 PRA131238:PRE131243 QAW131238:QBA131243 QKS131238:QKW131243 QUO131238:QUS131243 REK131238:REO131243 ROG131238:ROK131243 RYC131238:RYG131243 SHY131238:SIC131243 SRU131238:SRY131243 TBQ131238:TBU131243 TLM131238:TLQ131243 TVI131238:TVM131243 UFE131238:UFI131243 UPA131238:UPE131243 UYW131238:UZA131243 VIS131238:VIW131243 VSO131238:VSS131243 WCK131238:WCO131243 WMG131238:WMK131243 WWC131238:WWG131243 U196774:Y196779 JQ196774:JU196779 TM196774:TQ196779 ADI196774:ADM196779 ANE196774:ANI196779 AXA196774:AXE196779 BGW196774:BHA196779 BQS196774:BQW196779 CAO196774:CAS196779 CKK196774:CKO196779 CUG196774:CUK196779 DEC196774:DEG196779 DNY196774:DOC196779 DXU196774:DXY196779 EHQ196774:EHU196779 ERM196774:ERQ196779 FBI196774:FBM196779 FLE196774:FLI196779 FVA196774:FVE196779 GEW196774:GFA196779 GOS196774:GOW196779 GYO196774:GYS196779 HIK196774:HIO196779 HSG196774:HSK196779 ICC196774:ICG196779 ILY196774:IMC196779 IVU196774:IVY196779 JFQ196774:JFU196779 JPM196774:JPQ196779 JZI196774:JZM196779 KJE196774:KJI196779 KTA196774:KTE196779 LCW196774:LDA196779 LMS196774:LMW196779 LWO196774:LWS196779 MGK196774:MGO196779 MQG196774:MQK196779 NAC196774:NAG196779 NJY196774:NKC196779 NTU196774:NTY196779 ODQ196774:ODU196779 ONM196774:ONQ196779 OXI196774:OXM196779 PHE196774:PHI196779 PRA196774:PRE196779 QAW196774:QBA196779 QKS196774:QKW196779 QUO196774:QUS196779 REK196774:REO196779 ROG196774:ROK196779 RYC196774:RYG196779 SHY196774:SIC196779 SRU196774:SRY196779 TBQ196774:TBU196779 TLM196774:TLQ196779 TVI196774:TVM196779 UFE196774:UFI196779 UPA196774:UPE196779 UYW196774:UZA196779 VIS196774:VIW196779 VSO196774:VSS196779 WCK196774:WCO196779 WMG196774:WMK196779 WWC196774:WWG196779 U262310:Y262315 JQ262310:JU262315 TM262310:TQ262315 ADI262310:ADM262315 ANE262310:ANI262315 AXA262310:AXE262315 BGW262310:BHA262315 BQS262310:BQW262315 CAO262310:CAS262315 CKK262310:CKO262315 CUG262310:CUK262315 DEC262310:DEG262315 DNY262310:DOC262315 DXU262310:DXY262315 EHQ262310:EHU262315 ERM262310:ERQ262315 FBI262310:FBM262315 FLE262310:FLI262315 FVA262310:FVE262315 GEW262310:GFA262315 GOS262310:GOW262315 GYO262310:GYS262315 HIK262310:HIO262315 HSG262310:HSK262315 ICC262310:ICG262315 ILY262310:IMC262315 IVU262310:IVY262315 JFQ262310:JFU262315 JPM262310:JPQ262315 JZI262310:JZM262315 KJE262310:KJI262315 KTA262310:KTE262315 LCW262310:LDA262315 LMS262310:LMW262315 LWO262310:LWS262315 MGK262310:MGO262315 MQG262310:MQK262315 NAC262310:NAG262315 NJY262310:NKC262315 NTU262310:NTY262315 ODQ262310:ODU262315 ONM262310:ONQ262315 OXI262310:OXM262315 PHE262310:PHI262315 PRA262310:PRE262315 QAW262310:QBA262315 QKS262310:QKW262315 QUO262310:QUS262315 REK262310:REO262315 ROG262310:ROK262315 RYC262310:RYG262315 SHY262310:SIC262315 SRU262310:SRY262315 TBQ262310:TBU262315 TLM262310:TLQ262315 TVI262310:TVM262315 UFE262310:UFI262315 UPA262310:UPE262315 UYW262310:UZA262315 VIS262310:VIW262315 VSO262310:VSS262315 WCK262310:WCO262315 WMG262310:WMK262315 WWC262310:WWG262315 U327846:Y327851 JQ327846:JU327851 TM327846:TQ327851 ADI327846:ADM327851 ANE327846:ANI327851 AXA327846:AXE327851 BGW327846:BHA327851 BQS327846:BQW327851 CAO327846:CAS327851 CKK327846:CKO327851 CUG327846:CUK327851 DEC327846:DEG327851 DNY327846:DOC327851 DXU327846:DXY327851 EHQ327846:EHU327851 ERM327846:ERQ327851 FBI327846:FBM327851 FLE327846:FLI327851 FVA327846:FVE327851 GEW327846:GFA327851 GOS327846:GOW327851 GYO327846:GYS327851 HIK327846:HIO327851 HSG327846:HSK327851 ICC327846:ICG327851 ILY327846:IMC327851 IVU327846:IVY327851 JFQ327846:JFU327851 JPM327846:JPQ327851 JZI327846:JZM327851 KJE327846:KJI327851 KTA327846:KTE327851 LCW327846:LDA327851 LMS327846:LMW327851 LWO327846:LWS327851 MGK327846:MGO327851 MQG327846:MQK327851 NAC327846:NAG327851 NJY327846:NKC327851 NTU327846:NTY327851 ODQ327846:ODU327851 ONM327846:ONQ327851 OXI327846:OXM327851 PHE327846:PHI327851 PRA327846:PRE327851 QAW327846:QBA327851 QKS327846:QKW327851 QUO327846:QUS327851 REK327846:REO327851 ROG327846:ROK327851 RYC327846:RYG327851 SHY327846:SIC327851 SRU327846:SRY327851 TBQ327846:TBU327851 TLM327846:TLQ327851 TVI327846:TVM327851 UFE327846:UFI327851 UPA327846:UPE327851 UYW327846:UZA327851 VIS327846:VIW327851 VSO327846:VSS327851 WCK327846:WCO327851 WMG327846:WMK327851 WWC327846:WWG327851 U393382:Y393387 JQ393382:JU393387 TM393382:TQ393387 ADI393382:ADM393387 ANE393382:ANI393387 AXA393382:AXE393387 BGW393382:BHA393387 BQS393382:BQW393387 CAO393382:CAS393387 CKK393382:CKO393387 CUG393382:CUK393387 DEC393382:DEG393387 DNY393382:DOC393387 DXU393382:DXY393387 EHQ393382:EHU393387 ERM393382:ERQ393387 FBI393382:FBM393387 FLE393382:FLI393387 FVA393382:FVE393387 GEW393382:GFA393387 GOS393382:GOW393387 GYO393382:GYS393387 HIK393382:HIO393387 HSG393382:HSK393387 ICC393382:ICG393387 ILY393382:IMC393387 IVU393382:IVY393387 JFQ393382:JFU393387 JPM393382:JPQ393387 JZI393382:JZM393387 KJE393382:KJI393387 KTA393382:KTE393387 LCW393382:LDA393387 LMS393382:LMW393387 LWO393382:LWS393387 MGK393382:MGO393387 MQG393382:MQK393387 NAC393382:NAG393387 NJY393382:NKC393387 NTU393382:NTY393387 ODQ393382:ODU393387 ONM393382:ONQ393387 OXI393382:OXM393387 PHE393382:PHI393387 PRA393382:PRE393387 QAW393382:QBA393387 QKS393382:QKW393387 QUO393382:QUS393387 REK393382:REO393387 ROG393382:ROK393387 RYC393382:RYG393387 SHY393382:SIC393387 SRU393382:SRY393387 TBQ393382:TBU393387 TLM393382:TLQ393387 TVI393382:TVM393387 UFE393382:UFI393387 UPA393382:UPE393387 UYW393382:UZA393387 VIS393382:VIW393387 VSO393382:VSS393387 WCK393382:WCO393387 WMG393382:WMK393387 WWC393382:WWG393387 U458918:Y458923 JQ458918:JU458923 TM458918:TQ458923 ADI458918:ADM458923 ANE458918:ANI458923 AXA458918:AXE458923 BGW458918:BHA458923 BQS458918:BQW458923 CAO458918:CAS458923 CKK458918:CKO458923 CUG458918:CUK458923 DEC458918:DEG458923 DNY458918:DOC458923 DXU458918:DXY458923 EHQ458918:EHU458923 ERM458918:ERQ458923 FBI458918:FBM458923 FLE458918:FLI458923 FVA458918:FVE458923 GEW458918:GFA458923 GOS458918:GOW458923 GYO458918:GYS458923 HIK458918:HIO458923 HSG458918:HSK458923 ICC458918:ICG458923 ILY458918:IMC458923 IVU458918:IVY458923 JFQ458918:JFU458923 JPM458918:JPQ458923 JZI458918:JZM458923 KJE458918:KJI458923 KTA458918:KTE458923 LCW458918:LDA458923 LMS458918:LMW458923 LWO458918:LWS458923 MGK458918:MGO458923 MQG458918:MQK458923 NAC458918:NAG458923 NJY458918:NKC458923 NTU458918:NTY458923 ODQ458918:ODU458923 ONM458918:ONQ458923 OXI458918:OXM458923 PHE458918:PHI458923 PRA458918:PRE458923 QAW458918:QBA458923 QKS458918:QKW458923 QUO458918:QUS458923 REK458918:REO458923 ROG458918:ROK458923 RYC458918:RYG458923 SHY458918:SIC458923 SRU458918:SRY458923 TBQ458918:TBU458923 TLM458918:TLQ458923 TVI458918:TVM458923 UFE458918:UFI458923 UPA458918:UPE458923 UYW458918:UZA458923 VIS458918:VIW458923 VSO458918:VSS458923 WCK458918:WCO458923 WMG458918:WMK458923 WWC458918:WWG458923 U524454:Y524459 JQ524454:JU524459 TM524454:TQ524459 ADI524454:ADM524459 ANE524454:ANI524459 AXA524454:AXE524459 BGW524454:BHA524459 BQS524454:BQW524459 CAO524454:CAS524459 CKK524454:CKO524459 CUG524454:CUK524459 DEC524454:DEG524459 DNY524454:DOC524459 DXU524454:DXY524459 EHQ524454:EHU524459 ERM524454:ERQ524459 FBI524454:FBM524459 FLE524454:FLI524459 FVA524454:FVE524459 GEW524454:GFA524459 GOS524454:GOW524459 GYO524454:GYS524459 HIK524454:HIO524459 HSG524454:HSK524459 ICC524454:ICG524459 ILY524454:IMC524459 IVU524454:IVY524459 JFQ524454:JFU524459 JPM524454:JPQ524459 JZI524454:JZM524459 KJE524454:KJI524459 KTA524454:KTE524459 LCW524454:LDA524459 LMS524454:LMW524459 LWO524454:LWS524459 MGK524454:MGO524459 MQG524454:MQK524459 NAC524454:NAG524459 NJY524454:NKC524459 NTU524454:NTY524459 ODQ524454:ODU524459 ONM524454:ONQ524459 OXI524454:OXM524459 PHE524454:PHI524459 PRA524454:PRE524459 QAW524454:QBA524459 QKS524454:QKW524459 QUO524454:QUS524459 REK524454:REO524459 ROG524454:ROK524459 RYC524454:RYG524459 SHY524454:SIC524459 SRU524454:SRY524459 TBQ524454:TBU524459 TLM524454:TLQ524459 TVI524454:TVM524459 UFE524454:UFI524459 UPA524454:UPE524459 UYW524454:UZA524459 VIS524454:VIW524459 VSO524454:VSS524459 WCK524454:WCO524459 WMG524454:WMK524459 WWC524454:WWG524459 U589990:Y589995 JQ589990:JU589995 TM589990:TQ589995 ADI589990:ADM589995 ANE589990:ANI589995 AXA589990:AXE589995 BGW589990:BHA589995 BQS589990:BQW589995 CAO589990:CAS589995 CKK589990:CKO589995 CUG589990:CUK589995 DEC589990:DEG589995 DNY589990:DOC589995 DXU589990:DXY589995 EHQ589990:EHU589995 ERM589990:ERQ589995 FBI589990:FBM589995 FLE589990:FLI589995 FVA589990:FVE589995 GEW589990:GFA589995 GOS589990:GOW589995 GYO589990:GYS589995 HIK589990:HIO589995 HSG589990:HSK589995 ICC589990:ICG589995 ILY589990:IMC589995 IVU589990:IVY589995 JFQ589990:JFU589995 JPM589990:JPQ589995 JZI589990:JZM589995 KJE589990:KJI589995 KTA589990:KTE589995 LCW589990:LDA589995 LMS589990:LMW589995 LWO589990:LWS589995 MGK589990:MGO589995 MQG589990:MQK589995 NAC589990:NAG589995 NJY589990:NKC589995 NTU589990:NTY589995 ODQ589990:ODU589995 ONM589990:ONQ589995 OXI589990:OXM589995 PHE589990:PHI589995 PRA589990:PRE589995 QAW589990:QBA589995 QKS589990:QKW589995 QUO589990:QUS589995 REK589990:REO589995 ROG589990:ROK589995 RYC589990:RYG589995 SHY589990:SIC589995 SRU589990:SRY589995 TBQ589990:TBU589995 TLM589990:TLQ589995 TVI589990:TVM589995 UFE589990:UFI589995 UPA589990:UPE589995 UYW589990:UZA589995 VIS589990:VIW589995 VSO589990:VSS589995 WCK589990:WCO589995 WMG589990:WMK589995 WWC589990:WWG589995 U655526:Y655531 JQ655526:JU655531 TM655526:TQ655531 ADI655526:ADM655531 ANE655526:ANI655531 AXA655526:AXE655531 BGW655526:BHA655531 BQS655526:BQW655531 CAO655526:CAS655531 CKK655526:CKO655531 CUG655526:CUK655531 DEC655526:DEG655531 DNY655526:DOC655531 DXU655526:DXY655531 EHQ655526:EHU655531 ERM655526:ERQ655531 FBI655526:FBM655531 FLE655526:FLI655531 FVA655526:FVE655531 GEW655526:GFA655531 GOS655526:GOW655531 GYO655526:GYS655531 HIK655526:HIO655531 HSG655526:HSK655531 ICC655526:ICG655531 ILY655526:IMC655531 IVU655526:IVY655531 JFQ655526:JFU655531 JPM655526:JPQ655531 JZI655526:JZM655531 KJE655526:KJI655531 KTA655526:KTE655531 LCW655526:LDA655531 LMS655526:LMW655531 LWO655526:LWS655531 MGK655526:MGO655531 MQG655526:MQK655531 NAC655526:NAG655531 NJY655526:NKC655531 NTU655526:NTY655531 ODQ655526:ODU655531 ONM655526:ONQ655531 OXI655526:OXM655531 PHE655526:PHI655531 PRA655526:PRE655531 QAW655526:QBA655531 QKS655526:QKW655531 QUO655526:QUS655531 REK655526:REO655531 ROG655526:ROK655531 RYC655526:RYG655531 SHY655526:SIC655531 SRU655526:SRY655531 TBQ655526:TBU655531 TLM655526:TLQ655531 TVI655526:TVM655531 UFE655526:UFI655531 UPA655526:UPE655531 UYW655526:UZA655531 VIS655526:VIW655531 VSO655526:VSS655531 WCK655526:WCO655531 WMG655526:WMK655531 WWC655526:WWG655531 U721062:Y721067 JQ721062:JU721067 TM721062:TQ721067 ADI721062:ADM721067 ANE721062:ANI721067 AXA721062:AXE721067 BGW721062:BHA721067 BQS721062:BQW721067 CAO721062:CAS721067 CKK721062:CKO721067 CUG721062:CUK721067 DEC721062:DEG721067 DNY721062:DOC721067 DXU721062:DXY721067 EHQ721062:EHU721067 ERM721062:ERQ721067 FBI721062:FBM721067 FLE721062:FLI721067 FVA721062:FVE721067 GEW721062:GFA721067 GOS721062:GOW721067 GYO721062:GYS721067 HIK721062:HIO721067 HSG721062:HSK721067 ICC721062:ICG721067 ILY721062:IMC721067 IVU721062:IVY721067 JFQ721062:JFU721067 JPM721062:JPQ721067 JZI721062:JZM721067 KJE721062:KJI721067 KTA721062:KTE721067 LCW721062:LDA721067 LMS721062:LMW721067 LWO721062:LWS721067 MGK721062:MGO721067 MQG721062:MQK721067 NAC721062:NAG721067 NJY721062:NKC721067 NTU721062:NTY721067 ODQ721062:ODU721067 ONM721062:ONQ721067 OXI721062:OXM721067 PHE721062:PHI721067 PRA721062:PRE721067 QAW721062:QBA721067 QKS721062:QKW721067 QUO721062:QUS721067 REK721062:REO721067 ROG721062:ROK721067 RYC721062:RYG721067 SHY721062:SIC721067 SRU721062:SRY721067 TBQ721062:TBU721067 TLM721062:TLQ721067 TVI721062:TVM721067 UFE721062:UFI721067 UPA721062:UPE721067 UYW721062:UZA721067 VIS721062:VIW721067 VSO721062:VSS721067 WCK721062:WCO721067 WMG721062:WMK721067 WWC721062:WWG721067 U786598:Y786603 JQ786598:JU786603 TM786598:TQ786603 ADI786598:ADM786603 ANE786598:ANI786603 AXA786598:AXE786603 BGW786598:BHA786603 BQS786598:BQW786603 CAO786598:CAS786603 CKK786598:CKO786603 CUG786598:CUK786603 DEC786598:DEG786603 DNY786598:DOC786603 DXU786598:DXY786603 EHQ786598:EHU786603 ERM786598:ERQ786603 FBI786598:FBM786603 FLE786598:FLI786603 FVA786598:FVE786603 GEW786598:GFA786603 GOS786598:GOW786603 GYO786598:GYS786603 HIK786598:HIO786603 HSG786598:HSK786603 ICC786598:ICG786603 ILY786598:IMC786603 IVU786598:IVY786603 JFQ786598:JFU786603 JPM786598:JPQ786603 JZI786598:JZM786603 KJE786598:KJI786603 KTA786598:KTE786603 LCW786598:LDA786603 LMS786598:LMW786603 LWO786598:LWS786603 MGK786598:MGO786603 MQG786598:MQK786603 NAC786598:NAG786603 NJY786598:NKC786603 NTU786598:NTY786603 ODQ786598:ODU786603 ONM786598:ONQ786603 OXI786598:OXM786603 PHE786598:PHI786603 PRA786598:PRE786603 QAW786598:QBA786603 QKS786598:QKW786603 QUO786598:QUS786603 REK786598:REO786603 ROG786598:ROK786603 RYC786598:RYG786603 SHY786598:SIC786603 SRU786598:SRY786603 TBQ786598:TBU786603 TLM786598:TLQ786603 TVI786598:TVM786603 UFE786598:UFI786603 UPA786598:UPE786603 UYW786598:UZA786603 VIS786598:VIW786603 VSO786598:VSS786603 WCK786598:WCO786603 WMG786598:WMK786603 WWC786598:WWG786603 U852134:Y852139 JQ852134:JU852139 TM852134:TQ852139 ADI852134:ADM852139 ANE852134:ANI852139 AXA852134:AXE852139 BGW852134:BHA852139 BQS852134:BQW852139 CAO852134:CAS852139 CKK852134:CKO852139 CUG852134:CUK852139 DEC852134:DEG852139 DNY852134:DOC852139 DXU852134:DXY852139 EHQ852134:EHU852139 ERM852134:ERQ852139 FBI852134:FBM852139 FLE852134:FLI852139 FVA852134:FVE852139 GEW852134:GFA852139 GOS852134:GOW852139 GYO852134:GYS852139 HIK852134:HIO852139 HSG852134:HSK852139 ICC852134:ICG852139 ILY852134:IMC852139 IVU852134:IVY852139 JFQ852134:JFU852139 JPM852134:JPQ852139 JZI852134:JZM852139 KJE852134:KJI852139 KTA852134:KTE852139 LCW852134:LDA852139 LMS852134:LMW852139 LWO852134:LWS852139 MGK852134:MGO852139 MQG852134:MQK852139 NAC852134:NAG852139 NJY852134:NKC852139 NTU852134:NTY852139 ODQ852134:ODU852139 ONM852134:ONQ852139 OXI852134:OXM852139 PHE852134:PHI852139 PRA852134:PRE852139 QAW852134:QBA852139 QKS852134:QKW852139 QUO852134:QUS852139 REK852134:REO852139 ROG852134:ROK852139 RYC852134:RYG852139 SHY852134:SIC852139 SRU852134:SRY852139 TBQ852134:TBU852139 TLM852134:TLQ852139 TVI852134:TVM852139 UFE852134:UFI852139 UPA852134:UPE852139 UYW852134:UZA852139 VIS852134:VIW852139 VSO852134:VSS852139 WCK852134:WCO852139 WMG852134:WMK852139 WWC852134:WWG852139 U917670:Y917675 JQ917670:JU917675 TM917670:TQ917675 ADI917670:ADM917675 ANE917670:ANI917675 AXA917670:AXE917675 BGW917670:BHA917675 BQS917670:BQW917675 CAO917670:CAS917675 CKK917670:CKO917675 CUG917670:CUK917675 DEC917670:DEG917675 DNY917670:DOC917675 DXU917670:DXY917675 EHQ917670:EHU917675 ERM917670:ERQ917675 FBI917670:FBM917675 FLE917670:FLI917675 FVA917670:FVE917675 GEW917670:GFA917675 GOS917670:GOW917675 GYO917670:GYS917675 HIK917670:HIO917675 HSG917670:HSK917675 ICC917670:ICG917675 ILY917670:IMC917675 IVU917670:IVY917675 JFQ917670:JFU917675 JPM917670:JPQ917675 JZI917670:JZM917675 KJE917670:KJI917675 KTA917670:KTE917675 LCW917670:LDA917675 LMS917670:LMW917675 LWO917670:LWS917675 MGK917670:MGO917675 MQG917670:MQK917675 NAC917670:NAG917675 NJY917670:NKC917675 NTU917670:NTY917675 ODQ917670:ODU917675 ONM917670:ONQ917675 OXI917670:OXM917675 PHE917670:PHI917675 PRA917670:PRE917675 QAW917670:QBA917675 QKS917670:QKW917675 QUO917670:QUS917675 REK917670:REO917675 ROG917670:ROK917675 RYC917670:RYG917675 SHY917670:SIC917675 SRU917670:SRY917675 TBQ917670:TBU917675 TLM917670:TLQ917675 TVI917670:TVM917675 UFE917670:UFI917675 UPA917670:UPE917675 UYW917670:UZA917675 VIS917670:VIW917675 VSO917670:VSS917675 WCK917670:WCO917675 WMG917670:WMK917675 WWC917670:WWG917675 U983206:Y983211 JQ983206:JU983211 TM983206:TQ983211 ADI983206:ADM983211 ANE983206:ANI983211 AXA983206:AXE983211 BGW983206:BHA983211 BQS983206:BQW983211 CAO983206:CAS983211 CKK983206:CKO983211 CUG983206:CUK983211 DEC983206:DEG983211 DNY983206:DOC983211 DXU983206:DXY983211 EHQ983206:EHU983211 ERM983206:ERQ983211 FBI983206:FBM983211 FLE983206:FLI983211 FVA983206:FVE983211 GEW983206:GFA983211 GOS983206:GOW983211 GYO983206:GYS983211 HIK983206:HIO983211 HSG983206:HSK983211 ICC983206:ICG983211 ILY983206:IMC983211 IVU983206:IVY983211 JFQ983206:JFU983211 JPM983206:JPQ983211 JZI983206:JZM983211 KJE983206:KJI983211 KTA983206:KTE983211 LCW983206:LDA983211 LMS983206:LMW983211 LWO983206:LWS983211 MGK983206:MGO983211 MQG983206:MQK983211 NAC983206:NAG983211 NJY983206:NKC983211 NTU983206:NTY983211 ODQ983206:ODU983211 ONM983206:ONQ983211 OXI983206:OXM983211 PHE983206:PHI983211 PRA983206:PRE983211 QAW983206:QBA983211 QKS983206:QKW983211 QUO983206:QUS983211 REK983206:REO983211 ROG983206:ROK983211 RYC983206:RYG983211 SHY983206:SIC983211 SRU983206:SRY983211 TBQ983206:TBU983211 TLM983206:TLQ983211 TVI983206:TVM983211 UFE983206:UFI983211 UPA983206:UPE983211 UYW983206:UZA983211 VIS983206:VIW983211 VSO983206:VSS983211 WCK983206:WCO983211 WMG983206:WMK983211 WWC983206:WWG983211 V162:Y167 JR162:JU167 TN162:TQ167 ADJ162:ADM167 ANF162:ANI167 AXB162:AXE167 BGX162:BHA167 BQT162:BQW167 CAP162:CAS167 CKL162:CKO167 CUH162:CUK167 DED162:DEG167 DNZ162:DOC167 DXV162:DXY167 EHR162:EHU167 ERN162:ERQ167 FBJ162:FBM167 FLF162:FLI167 FVB162:FVE167 GEX162:GFA167 GOT162:GOW167 GYP162:GYS167 HIL162:HIO167 HSH162:HSK167 ICD162:ICG167 ILZ162:IMC167 IVV162:IVY167 JFR162:JFU167 JPN162:JPQ167 JZJ162:JZM167 KJF162:KJI167 KTB162:KTE167 LCX162:LDA167 LMT162:LMW167 LWP162:LWS167 MGL162:MGO167 MQH162:MQK167 NAD162:NAG167 NJZ162:NKC167 NTV162:NTY167 ODR162:ODU167 ONN162:ONQ167 OXJ162:OXM167 PHF162:PHI167 PRB162:PRE167 QAX162:QBA167 QKT162:QKW167 QUP162:QUS167 REL162:REO167 ROH162:ROK167 RYD162:RYG167 SHZ162:SIC167 SRV162:SRY167 TBR162:TBU167 TLN162:TLQ167 TVJ162:TVM167 UFF162:UFI167 UPB162:UPE167 UYX162:UZA167 VIT162:VIW167 VSP162:VSS167 WCL162:WCO167 WMH162:WMK167 WWD162:WWG167 V65771:Y65776 JR65771:JU65776 TN65771:TQ65776 ADJ65771:ADM65776 ANF65771:ANI65776 AXB65771:AXE65776 BGX65771:BHA65776 BQT65771:BQW65776 CAP65771:CAS65776 CKL65771:CKO65776 CUH65771:CUK65776 DED65771:DEG65776 DNZ65771:DOC65776 DXV65771:DXY65776 EHR65771:EHU65776 ERN65771:ERQ65776 FBJ65771:FBM65776 FLF65771:FLI65776 FVB65771:FVE65776 GEX65771:GFA65776 GOT65771:GOW65776 GYP65771:GYS65776 HIL65771:HIO65776 HSH65771:HSK65776 ICD65771:ICG65776 ILZ65771:IMC65776 IVV65771:IVY65776 JFR65771:JFU65776 JPN65771:JPQ65776 JZJ65771:JZM65776 KJF65771:KJI65776 KTB65771:KTE65776 LCX65771:LDA65776 LMT65771:LMW65776 LWP65771:LWS65776 MGL65771:MGO65776 MQH65771:MQK65776 NAD65771:NAG65776 NJZ65771:NKC65776 NTV65771:NTY65776 ODR65771:ODU65776 ONN65771:ONQ65776 OXJ65771:OXM65776 PHF65771:PHI65776 PRB65771:PRE65776 QAX65771:QBA65776 QKT65771:QKW65776 QUP65771:QUS65776 REL65771:REO65776 ROH65771:ROK65776 RYD65771:RYG65776 SHZ65771:SIC65776 SRV65771:SRY65776 TBR65771:TBU65776 TLN65771:TLQ65776 TVJ65771:TVM65776 UFF65771:UFI65776 UPB65771:UPE65776 UYX65771:UZA65776 VIT65771:VIW65776 VSP65771:VSS65776 WCL65771:WCO65776 WMH65771:WMK65776 WWD65771:WWG65776 V131307:Y131312 JR131307:JU131312 TN131307:TQ131312 ADJ131307:ADM131312 ANF131307:ANI131312 AXB131307:AXE131312 BGX131307:BHA131312 BQT131307:BQW131312 CAP131307:CAS131312 CKL131307:CKO131312 CUH131307:CUK131312 DED131307:DEG131312 DNZ131307:DOC131312 DXV131307:DXY131312 EHR131307:EHU131312 ERN131307:ERQ131312 FBJ131307:FBM131312 FLF131307:FLI131312 FVB131307:FVE131312 GEX131307:GFA131312 GOT131307:GOW131312 GYP131307:GYS131312 HIL131307:HIO131312 HSH131307:HSK131312 ICD131307:ICG131312 ILZ131307:IMC131312 IVV131307:IVY131312 JFR131307:JFU131312 JPN131307:JPQ131312 JZJ131307:JZM131312 KJF131307:KJI131312 KTB131307:KTE131312 LCX131307:LDA131312 LMT131307:LMW131312 LWP131307:LWS131312 MGL131307:MGO131312 MQH131307:MQK131312 NAD131307:NAG131312 NJZ131307:NKC131312 NTV131307:NTY131312 ODR131307:ODU131312 ONN131307:ONQ131312 OXJ131307:OXM131312 PHF131307:PHI131312 PRB131307:PRE131312 QAX131307:QBA131312 QKT131307:QKW131312 QUP131307:QUS131312 REL131307:REO131312 ROH131307:ROK131312 RYD131307:RYG131312 SHZ131307:SIC131312 SRV131307:SRY131312 TBR131307:TBU131312 TLN131307:TLQ131312 TVJ131307:TVM131312 UFF131307:UFI131312 UPB131307:UPE131312 UYX131307:UZA131312 VIT131307:VIW131312 VSP131307:VSS131312 WCL131307:WCO131312 WMH131307:WMK131312 WWD131307:WWG131312 V196843:Y196848 JR196843:JU196848 TN196843:TQ196848 ADJ196843:ADM196848 ANF196843:ANI196848 AXB196843:AXE196848 BGX196843:BHA196848 BQT196843:BQW196848 CAP196843:CAS196848 CKL196843:CKO196848 CUH196843:CUK196848 DED196843:DEG196848 DNZ196843:DOC196848 DXV196843:DXY196848 EHR196843:EHU196848 ERN196843:ERQ196848 FBJ196843:FBM196848 FLF196843:FLI196848 FVB196843:FVE196848 GEX196843:GFA196848 GOT196843:GOW196848 GYP196843:GYS196848 HIL196843:HIO196848 HSH196843:HSK196848 ICD196843:ICG196848 ILZ196843:IMC196848 IVV196843:IVY196848 JFR196843:JFU196848 JPN196843:JPQ196848 JZJ196843:JZM196848 KJF196843:KJI196848 KTB196843:KTE196848 LCX196843:LDA196848 LMT196843:LMW196848 LWP196843:LWS196848 MGL196843:MGO196848 MQH196843:MQK196848 NAD196843:NAG196848 NJZ196843:NKC196848 NTV196843:NTY196848 ODR196843:ODU196848 ONN196843:ONQ196848 OXJ196843:OXM196848 PHF196843:PHI196848 PRB196843:PRE196848 QAX196843:QBA196848 QKT196843:QKW196848 QUP196843:QUS196848 REL196843:REO196848 ROH196843:ROK196848 RYD196843:RYG196848 SHZ196843:SIC196848 SRV196843:SRY196848 TBR196843:TBU196848 TLN196843:TLQ196848 TVJ196843:TVM196848 UFF196843:UFI196848 UPB196843:UPE196848 UYX196843:UZA196848 VIT196843:VIW196848 VSP196843:VSS196848 WCL196843:WCO196848 WMH196843:WMK196848 WWD196843:WWG196848 V262379:Y262384 JR262379:JU262384 TN262379:TQ262384 ADJ262379:ADM262384 ANF262379:ANI262384 AXB262379:AXE262384 BGX262379:BHA262384 BQT262379:BQW262384 CAP262379:CAS262384 CKL262379:CKO262384 CUH262379:CUK262384 DED262379:DEG262384 DNZ262379:DOC262384 DXV262379:DXY262384 EHR262379:EHU262384 ERN262379:ERQ262384 FBJ262379:FBM262384 FLF262379:FLI262384 FVB262379:FVE262384 GEX262379:GFA262384 GOT262379:GOW262384 GYP262379:GYS262384 HIL262379:HIO262384 HSH262379:HSK262384 ICD262379:ICG262384 ILZ262379:IMC262384 IVV262379:IVY262384 JFR262379:JFU262384 JPN262379:JPQ262384 JZJ262379:JZM262384 KJF262379:KJI262384 KTB262379:KTE262384 LCX262379:LDA262384 LMT262379:LMW262384 LWP262379:LWS262384 MGL262379:MGO262384 MQH262379:MQK262384 NAD262379:NAG262384 NJZ262379:NKC262384 NTV262379:NTY262384 ODR262379:ODU262384 ONN262379:ONQ262384 OXJ262379:OXM262384 PHF262379:PHI262384 PRB262379:PRE262384 QAX262379:QBA262384 QKT262379:QKW262384 QUP262379:QUS262384 REL262379:REO262384 ROH262379:ROK262384 RYD262379:RYG262384 SHZ262379:SIC262384 SRV262379:SRY262384 TBR262379:TBU262384 TLN262379:TLQ262384 TVJ262379:TVM262384 UFF262379:UFI262384 UPB262379:UPE262384 UYX262379:UZA262384 VIT262379:VIW262384 VSP262379:VSS262384 WCL262379:WCO262384 WMH262379:WMK262384 WWD262379:WWG262384 V327915:Y327920 JR327915:JU327920 TN327915:TQ327920 ADJ327915:ADM327920 ANF327915:ANI327920 AXB327915:AXE327920 BGX327915:BHA327920 BQT327915:BQW327920 CAP327915:CAS327920 CKL327915:CKO327920 CUH327915:CUK327920 DED327915:DEG327920 DNZ327915:DOC327920 DXV327915:DXY327920 EHR327915:EHU327920 ERN327915:ERQ327920 FBJ327915:FBM327920 FLF327915:FLI327920 FVB327915:FVE327920 GEX327915:GFA327920 GOT327915:GOW327920 GYP327915:GYS327920 HIL327915:HIO327920 HSH327915:HSK327920 ICD327915:ICG327920 ILZ327915:IMC327920 IVV327915:IVY327920 JFR327915:JFU327920 JPN327915:JPQ327920 JZJ327915:JZM327920 KJF327915:KJI327920 KTB327915:KTE327920 LCX327915:LDA327920 LMT327915:LMW327920 LWP327915:LWS327920 MGL327915:MGO327920 MQH327915:MQK327920 NAD327915:NAG327920 NJZ327915:NKC327920 NTV327915:NTY327920 ODR327915:ODU327920 ONN327915:ONQ327920 OXJ327915:OXM327920 PHF327915:PHI327920 PRB327915:PRE327920 QAX327915:QBA327920 QKT327915:QKW327920 QUP327915:QUS327920 REL327915:REO327920 ROH327915:ROK327920 RYD327915:RYG327920 SHZ327915:SIC327920 SRV327915:SRY327920 TBR327915:TBU327920 TLN327915:TLQ327920 TVJ327915:TVM327920 UFF327915:UFI327920 UPB327915:UPE327920 UYX327915:UZA327920 VIT327915:VIW327920 VSP327915:VSS327920 WCL327915:WCO327920 WMH327915:WMK327920 WWD327915:WWG327920 V393451:Y393456 JR393451:JU393456 TN393451:TQ393456 ADJ393451:ADM393456 ANF393451:ANI393456 AXB393451:AXE393456 BGX393451:BHA393456 BQT393451:BQW393456 CAP393451:CAS393456 CKL393451:CKO393456 CUH393451:CUK393456 DED393451:DEG393456 DNZ393451:DOC393456 DXV393451:DXY393456 EHR393451:EHU393456 ERN393451:ERQ393456 FBJ393451:FBM393456 FLF393451:FLI393456 FVB393451:FVE393456 GEX393451:GFA393456 GOT393451:GOW393456 GYP393451:GYS393456 HIL393451:HIO393456 HSH393451:HSK393456 ICD393451:ICG393456 ILZ393451:IMC393456 IVV393451:IVY393456 JFR393451:JFU393456 JPN393451:JPQ393456 JZJ393451:JZM393456 KJF393451:KJI393456 KTB393451:KTE393456 LCX393451:LDA393456 LMT393451:LMW393456 LWP393451:LWS393456 MGL393451:MGO393456 MQH393451:MQK393456 NAD393451:NAG393456 NJZ393451:NKC393456 NTV393451:NTY393456 ODR393451:ODU393456 ONN393451:ONQ393456 OXJ393451:OXM393456 PHF393451:PHI393456 PRB393451:PRE393456 QAX393451:QBA393456 QKT393451:QKW393456 QUP393451:QUS393456 REL393451:REO393456 ROH393451:ROK393456 RYD393451:RYG393456 SHZ393451:SIC393456 SRV393451:SRY393456 TBR393451:TBU393456 TLN393451:TLQ393456 TVJ393451:TVM393456 UFF393451:UFI393456 UPB393451:UPE393456 UYX393451:UZA393456 VIT393451:VIW393456 VSP393451:VSS393456 WCL393451:WCO393456 WMH393451:WMK393456 WWD393451:WWG393456 V458987:Y458992 JR458987:JU458992 TN458987:TQ458992 ADJ458987:ADM458992 ANF458987:ANI458992 AXB458987:AXE458992 BGX458987:BHA458992 BQT458987:BQW458992 CAP458987:CAS458992 CKL458987:CKO458992 CUH458987:CUK458992 DED458987:DEG458992 DNZ458987:DOC458992 DXV458987:DXY458992 EHR458987:EHU458992 ERN458987:ERQ458992 FBJ458987:FBM458992 FLF458987:FLI458992 FVB458987:FVE458992 GEX458987:GFA458992 GOT458987:GOW458992 GYP458987:GYS458992 HIL458987:HIO458992 HSH458987:HSK458992 ICD458987:ICG458992 ILZ458987:IMC458992 IVV458987:IVY458992 JFR458987:JFU458992 JPN458987:JPQ458992 JZJ458987:JZM458992 KJF458987:KJI458992 KTB458987:KTE458992 LCX458987:LDA458992 LMT458987:LMW458992 LWP458987:LWS458992 MGL458987:MGO458992 MQH458987:MQK458992 NAD458987:NAG458992 NJZ458987:NKC458992 NTV458987:NTY458992 ODR458987:ODU458992 ONN458987:ONQ458992 OXJ458987:OXM458992 PHF458987:PHI458992 PRB458987:PRE458992 QAX458987:QBA458992 QKT458987:QKW458992 QUP458987:QUS458992 REL458987:REO458992 ROH458987:ROK458992 RYD458987:RYG458992 SHZ458987:SIC458992 SRV458987:SRY458992 TBR458987:TBU458992 TLN458987:TLQ458992 TVJ458987:TVM458992 UFF458987:UFI458992 UPB458987:UPE458992 UYX458987:UZA458992 VIT458987:VIW458992 VSP458987:VSS458992 WCL458987:WCO458992 WMH458987:WMK458992 WWD458987:WWG458992 V524523:Y524528 JR524523:JU524528 TN524523:TQ524528 ADJ524523:ADM524528 ANF524523:ANI524528 AXB524523:AXE524528 BGX524523:BHA524528 BQT524523:BQW524528 CAP524523:CAS524528 CKL524523:CKO524528 CUH524523:CUK524528 DED524523:DEG524528 DNZ524523:DOC524528 DXV524523:DXY524528 EHR524523:EHU524528 ERN524523:ERQ524528 FBJ524523:FBM524528 FLF524523:FLI524528 FVB524523:FVE524528 GEX524523:GFA524528 GOT524523:GOW524528 GYP524523:GYS524528 HIL524523:HIO524528 HSH524523:HSK524528 ICD524523:ICG524528 ILZ524523:IMC524528 IVV524523:IVY524528 JFR524523:JFU524528 JPN524523:JPQ524528 JZJ524523:JZM524528 KJF524523:KJI524528 KTB524523:KTE524528 LCX524523:LDA524528 LMT524523:LMW524528 LWP524523:LWS524528 MGL524523:MGO524528 MQH524523:MQK524528 NAD524523:NAG524528 NJZ524523:NKC524528 NTV524523:NTY524528 ODR524523:ODU524528 ONN524523:ONQ524528 OXJ524523:OXM524528 PHF524523:PHI524528 PRB524523:PRE524528 QAX524523:QBA524528 QKT524523:QKW524528 QUP524523:QUS524528 REL524523:REO524528 ROH524523:ROK524528 RYD524523:RYG524528 SHZ524523:SIC524528 SRV524523:SRY524528 TBR524523:TBU524528 TLN524523:TLQ524528 TVJ524523:TVM524528 UFF524523:UFI524528 UPB524523:UPE524528 UYX524523:UZA524528 VIT524523:VIW524528 VSP524523:VSS524528 WCL524523:WCO524528 WMH524523:WMK524528 WWD524523:WWG524528 V590059:Y590064 JR590059:JU590064 TN590059:TQ590064 ADJ590059:ADM590064 ANF590059:ANI590064 AXB590059:AXE590064 BGX590059:BHA590064 BQT590059:BQW590064 CAP590059:CAS590064 CKL590059:CKO590064 CUH590059:CUK590064 DED590059:DEG590064 DNZ590059:DOC590064 DXV590059:DXY590064 EHR590059:EHU590064 ERN590059:ERQ590064 FBJ590059:FBM590064 FLF590059:FLI590064 FVB590059:FVE590064 GEX590059:GFA590064 GOT590059:GOW590064 GYP590059:GYS590064 HIL590059:HIO590064 HSH590059:HSK590064 ICD590059:ICG590064 ILZ590059:IMC590064 IVV590059:IVY590064 JFR590059:JFU590064 JPN590059:JPQ590064 JZJ590059:JZM590064 KJF590059:KJI590064 KTB590059:KTE590064 LCX590059:LDA590064 LMT590059:LMW590064 LWP590059:LWS590064 MGL590059:MGO590064 MQH590059:MQK590064 NAD590059:NAG590064 NJZ590059:NKC590064 NTV590059:NTY590064 ODR590059:ODU590064 ONN590059:ONQ590064 OXJ590059:OXM590064 PHF590059:PHI590064 PRB590059:PRE590064 QAX590059:QBA590064 QKT590059:QKW590064 QUP590059:QUS590064 REL590059:REO590064 ROH590059:ROK590064 RYD590059:RYG590064 SHZ590059:SIC590064 SRV590059:SRY590064 TBR590059:TBU590064 TLN590059:TLQ590064 TVJ590059:TVM590064 UFF590059:UFI590064 UPB590059:UPE590064 UYX590059:UZA590064 VIT590059:VIW590064 VSP590059:VSS590064 WCL590059:WCO590064 WMH590059:WMK590064 WWD590059:WWG590064 V655595:Y655600 JR655595:JU655600 TN655595:TQ655600 ADJ655595:ADM655600 ANF655595:ANI655600 AXB655595:AXE655600 BGX655595:BHA655600 BQT655595:BQW655600 CAP655595:CAS655600 CKL655595:CKO655600 CUH655595:CUK655600 DED655595:DEG655600 DNZ655595:DOC655600 DXV655595:DXY655600 EHR655595:EHU655600 ERN655595:ERQ655600 FBJ655595:FBM655600 FLF655595:FLI655600 FVB655595:FVE655600 GEX655595:GFA655600 GOT655595:GOW655600 GYP655595:GYS655600 HIL655595:HIO655600 HSH655595:HSK655600 ICD655595:ICG655600 ILZ655595:IMC655600 IVV655595:IVY655600 JFR655595:JFU655600 JPN655595:JPQ655600 JZJ655595:JZM655600 KJF655595:KJI655600 KTB655595:KTE655600 LCX655595:LDA655600 LMT655595:LMW655600 LWP655595:LWS655600 MGL655595:MGO655600 MQH655595:MQK655600 NAD655595:NAG655600 NJZ655595:NKC655600 NTV655595:NTY655600 ODR655595:ODU655600 ONN655595:ONQ655600 OXJ655595:OXM655600 PHF655595:PHI655600 PRB655595:PRE655600 QAX655595:QBA655600 QKT655595:QKW655600 QUP655595:QUS655600 REL655595:REO655600 ROH655595:ROK655600 RYD655595:RYG655600 SHZ655595:SIC655600 SRV655595:SRY655600 TBR655595:TBU655600 TLN655595:TLQ655600 TVJ655595:TVM655600 UFF655595:UFI655600 UPB655595:UPE655600 UYX655595:UZA655600 VIT655595:VIW655600 VSP655595:VSS655600 WCL655595:WCO655600 WMH655595:WMK655600 WWD655595:WWG655600 V721131:Y721136 JR721131:JU721136 TN721131:TQ721136 ADJ721131:ADM721136 ANF721131:ANI721136 AXB721131:AXE721136 BGX721131:BHA721136 BQT721131:BQW721136 CAP721131:CAS721136 CKL721131:CKO721136 CUH721131:CUK721136 DED721131:DEG721136 DNZ721131:DOC721136 DXV721131:DXY721136 EHR721131:EHU721136 ERN721131:ERQ721136 FBJ721131:FBM721136 FLF721131:FLI721136 FVB721131:FVE721136 GEX721131:GFA721136 GOT721131:GOW721136 GYP721131:GYS721136 HIL721131:HIO721136 HSH721131:HSK721136 ICD721131:ICG721136 ILZ721131:IMC721136 IVV721131:IVY721136 JFR721131:JFU721136 JPN721131:JPQ721136 JZJ721131:JZM721136 KJF721131:KJI721136 KTB721131:KTE721136 LCX721131:LDA721136 LMT721131:LMW721136 LWP721131:LWS721136 MGL721131:MGO721136 MQH721131:MQK721136 NAD721131:NAG721136 NJZ721131:NKC721136 NTV721131:NTY721136 ODR721131:ODU721136 ONN721131:ONQ721136 OXJ721131:OXM721136 PHF721131:PHI721136 PRB721131:PRE721136 QAX721131:QBA721136 QKT721131:QKW721136 QUP721131:QUS721136 REL721131:REO721136 ROH721131:ROK721136 RYD721131:RYG721136 SHZ721131:SIC721136 SRV721131:SRY721136 TBR721131:TBU721136 TLN721131:TLQ721136 TVJ721131:TVM721136 UFF721131:UFI721136 UPB721131:UPE721136 UYX721131:UZA721136 VIT721131:VIW721136 VSP721131:VSS721136 WCL721131:WCO721136 WMH721131:WMK721136 WWD721131:WWG721136 V786667:Y786672 JR786667:JU786672 TN786667:TQ786672 ADJ786667:ADM786672 ANF786667:ANI786672 AXB786667:AXE786672 BGX786667:BHA786672 BQT786667:BQW786672 CAP786667:CAS786672 CKL786667:CKO786672 CUH786667:CUK786672 DED786667:DEG786672 DNZ786667:DOC786672 DXV786667:DXY786672 EHR786667:EHU786672 ERN786667:ERQ786672 FBJ786667:FBM786672 FLF786667:FLI786672 FVB786667:FVE786672 GEX786667:GFA786672 GOT786667:GOW786672 GYP786667:GYS786672 HIL786667:HIO786672 HSH786667:HSK786672 ICD786667:ICG786672 ILZ786667:IMC786672 IVV786667:IVY786672 JFR786667:JFU786672 JPN786667:JPQ786672 JZJ786667:JZM786672 KJF786667:KJI786672 KTB786667:KTE786672 LCX786667:LDA786672 LMT786667:LMW786672 LWP786667:LWS786672 MGL786667:MGO786672 MQH786667:MQK786672 NAD786667:NAG786672 NJZ786667:NKC786672 NTV786667:NTY786672 ODR786667:ODU786672 ONN786667:ONQ786672 OXJ786667:OXM786672 PHF786667:PHI786672 PRB786667:PRE786672 QAX786667:QBA786672 QKT786667:QKW786672 QUP786667:QUS786672 REL786667:REO786672 ROH786667:ROK786672 RYD786667:RYG786672 SHZ786667:SIC786672 SRV786667:SRY786672 TBR786667:TBU786672 TLN786667:TLQ786672 TVJ786667:TVM786672 UFF786667:UFI786672 UPB786667:UPE786672 UYX786667:UZA786672 VIT786667:VIW786672 VSP786667:VSS786672 WCL786667:WCO786672 WMH786667:WMK786672 WWD786667:WWG786672 V852203:Y852208 JR852203:JU852208 TN852203:TQ852208 ADJ852203:ADM852208 ANF852203:ANI852208 AXB852203:AXE852208 BGX852203:BHA852208 BQT852203:BQW852208 CAP852203:CAS852208 CKL852203:CKO852208 CUH852203:CUK852208 DED852203:DEG852208 DNZ852203:DOC852208 DXV852203:DXY852208 EHR852203:EHU852208 ERN852203:ERQ852208 FBJ852203:FBM852208 FLF852203:FLI852208 FVB852203:FVE852208 GEX852203:GFA852208 GOT852203:GOW852208 GYP852203:GYS852208 HIL852203:HIO852208 HSH852203:HSK852208 ICD852203:ICG852208 ILZ852203:IMC852208 IVV852203:IVY852208 JFR852203:JFU852208 JPN852203:JPQ852208 JZJ852203:JZM852208 KJF852203:KJI852208 KTB852203:KTE852208 LCX852203:LDA852208 LMT852203:LMW852208 LWP852203:LWS852208 MGL852203:MGO852208 MQH852203:MQK852208 NAD852203:NAG852208 NJZ852203:NKC852208 NTV852203:NTY852208 ODR852203:ODU852208 ONN852203:ONQ852208 OXJ852203:OXM852208 PHF852203:PHI852208 PRB852203:PRE852208 QAX852203:QBA852208 QKT852203:QKW852208 QUP852203:QUS852208 REL852203:REO852208 ROH852203:ROK852208 RYD852203:RYG852208 SHZ852203:SIC852208 SRV852203:SRY852208 TBR852203:TBU852208 TLN852203:TLQ852208 TVJ852203:TVM852208 UFF852203:UFI852208 UPB852203:UPE852208 UYX852203:UZA852208 VIT852203:VIW852208 VSP852203:VSS852208 WCL852203:WCO852208 WMH852203:WMK852208 WWD852203:WWG852208 V917739:Y917744 JR917739:JU917744 TN917739:TQ917744 ADJ917739:ADM917744 ANF917739:ANI917744 AXB917739:AXE917744 BGX917739:BHA917744 BQT917739:BQW917744 CAP917739:CAS917744 CKL917739:CKO917744 CUH917739:CUK917744 DED917739:DEG917744 DNZ917739:DOC917744 DXV917739:DXY917744 EHR917739:EHU917744 ERN917739:ERQ917744 FBJ917739:FBM917744 FLF917739:FLI917744 FVB917739:FVE917744 GEX917739:GFA917744 GOT917739:GOW917744 GYP917739:GYS917744 HIL917739:HIO917744 HSH917739:HSK917744 ICD917739:ICG917744 ILZ917739:IMC917744 IVV917739:IVY917744 JFR917739:JFU917744 JPN917739:JPQ917744 JZJ917739:JZM917744 KJF917739:KJI917744 KTB917739:KTE917744 LCX917739:LDA917744 LMT917739:LMW917744 LWP917739:LWS917744 MGL917739:MGO917744 MQH917739:MQK917744 NAD917739:NAG917744 NJZ917739:NKC917744 NTV917739:NTY917744 ODR917739:ODU917744 ONN917739:ONQ917744 OXJ917739:OXM917744 PHF917739:PHI917744 PRB917739:PRE917744 QAX917739:QBA917744 QKT917739:QKW917744 QUP917739:QUS917744 REL917739:REO917744 ROH917739:ROK917744 RYD917739:RYG917744 SHZ917739:SIC917744 SRV917739:SRY917744 TBR917739:TBU917744 TLN917739:TLQ917744 TVJ917739:TVM917744 UFF917739:UFI917744 UPB917739:UPE917744 UYX917739:UZA917744 VIT917739:VIW917744 VSP917739:VSS917744 WCL917739:WCO917744 WMH917739:WMK917744 WWD917739:WWG917744 V983275:Y983280 JR983275:JU983280 TN983275:TQ983280 ADJ983275:ADM983280 ANF983275:ANI983280 AXB983275:AXE983280 BGX983275:BHA983280 BQT983275:BQW983280 CAP983275:CAS983280 CKL983275:CKO983280 CUH983275:CUK983280 DED983275:DEG983280 DNZ983275:DOC983280 DXV983275:DXY983280 EHR983275:EHU983280 ERN983275:ERQ983280 FBJ983275:FBM983280 FLF983275:FLI983280 FVB983275:FVE983280 GEX983275:GFA983280 GOT983275:GOW983280 GYP983275:GYS983280 HIL983275:HIO983280 HSH983275:HSK983280 ICD983275:ICG983280 ILZ983275:IMC983280 IVV983275:IVY983280 JFR983275:JFU983280 JPN983275:JPQ983280 JZJ983275:JZM983280 KJF983275:KJI983280 KTB983275:KTE983280 LCX983275:LDA983280 LMT983275:LMW983280 LWP983275:LWS983280 MGL983275:MGO983280 MQH983275:MQK983280 NAD983275:NAG983280 NJZ983275:NKC983280 NTV983275:NTY983280 ODR983275:ODU983280 ONN983275:ONQ983280 OXJ983275:OXM983280 PHF983275:PHI983280 PRB983275:PRE983280 QAX983275:QBA983280 QKT983275:QKW983280 QUP983275:QUS983280 REL983275:REO983280 ROH983275:ROK983280 RYD983275:RYG983280 SHZ983275:SIC983280 SRV983275:SRY983280 TBR983275:TBU983280 TLN983275:TLQ983280 TVJ983275:TVM983280 UFF983275:UFI983280 UPB983275:UPE983280 UYX983275:UZA983280 VIT983275:VIW983280 VSP983275:VSS983280 WCL983275:WCO983280 WMH983275:WMK983280 WWD983275:WWG983280 B113 IX113 ST113 ACP113 AML113 AWH113 BGD113 BPZ113 BZV113 CJR113 CTN113 DDJ113 DNF113 DXB113 EGX113 EQT113 FAP113 FKL113 FUH113 GED113 GNZ113 GXV113 HHR113 HRN113 IBJ113 ILF113 IVB113 JEX113 JOT113 JYP113 KIL113 KSH113 LCD113 LLZ113 LVV113 MFR113 MPN113 MZJ113 NJF113 NTB113 OCX113 OMT113 OWP113 PGL113 PQH113 QAD113 QJZ113 QTV113 RDR113 RNN113 RXJ113 SHF113 SRB113 TAX113 TKT113 TUP113 UEL113 UOH113 UYD113 VHZ113 VRV113 WBR113 WLN113 WVJ113 B65722 IX65722 ST65722 ACP65722 AML65722 AWH65722 BGD65722 BPZ65722 BZV65722 CJR65722 CTN65722 DDJ65722 DNF65722 DXB65722 EGX65722 EQT65722 FAP65722 FKL65722 FUH65722 GED65722 GNZ65722 GXV65722 HHR65722 HRN65722 IBJ65722 ILF65722 IVB65722 JEX65722 JOT65722 JYP65722 KIL65722 KSH65722 LCD65722 LLZ65722 LVV65722 MFR65722 MPN65722 MZJ65722 NJF65722 NTB65722 OCX65722 OMT65722 OWP65722 PGL65722 PQH65722 QAD65722 QJZ65722 QTV65722 RDR65722 RNN65722 RXJ65722 SHF65722 SRB65722 TAX65722 TKT65722 TUP65722 UEL65722 UOH65722 UYD65722 VHZ65722 VRV65722 WBR65722 WLN65722 WVJ65722 B131258 IX131258 ST131258 ACP131258 AML131258 AWH131258 BGD131258 BPZ131258 BZV131258 CJR131258 CTN131258 DDJ131258 DNF131258 DXB131258 EGX131258 EQT131258 FAP131258 FKL131258 FUH131258 GED131258 GNZ131258 GXV131258 HHR131258 HRN131258 IBJ131258 ILF131258 IVB131258 JEX131258 JOT131258 JYP131258 KIL131258 KSH131258 LCD131258 LLZ131258 LVV131258 MFR131258 MPN131258 MZJ131258 NJF131258 NTB131258 OCX131258 OMT131258 OWP131258 PGL131258 PQH131258 QAD131258 QJZ131258 QTV131258 RDR131258 RNN131258 RXJ131258 SHF131258 SRB131258 TAX131258 TKT131258 TUP131258 UEL131258 UOH131258 UYD131258 VHZ131258 VRV131258 WBR131258 WLN131258 WVJ131258 B196794 IX196794 ST196794 ACP196794 AML196794 AWH196794 BGD196794 BPZ196794 BZV196794 CJR196794 CTN196794 DDJ196794 DNF196794 DXB196794 EGX196794 EQT196794 FAP196794 FKL196794 FUH196794 GED196794 GNZ196794 GXV196794 HHR196794 HRN196794 IBJ196794 ILF196794 IVB196794 JEX196794 JOT196794 JYP196794 KIL196794 KSH196794 LCD196794 LLZ196794 LVV196794 MFR196794 MPN196794 MZJ196794 NJF196794 NTB196794 OCX196794 OMT196794 OWP196794 PGL196794 PQH196794 QAD196794 QJZ196794 QTV196794 RDR196794 RNN196794 RXJ196794 SHF196794 SRB196794 TAX196794 TKT196794 TUP196794 UEL196794 UOH196794 UYD196794 VHZ196794 VRV196794 WBR196794 WLN196794 WVJ196794 B262330 IX262330 ST262330 ACP262330 AML262330 AWH262330 BGD262330 BPZ262330 BZV262330 CJR262330 CTN262330 DDJ262330 DNF262330 DXB262330 EGX262330 EQT262330 FAP262330 FKL262330 FUH262330 GED262330 GNZ262330 GXV262330 HHR262330 HRN262330 IBJ262330 ILF262330 IVB262330 JEX262330 JOT262330 JYP262330 KIL262330 KSH262330 LCD262330 LLZ262330 LVV262330 MFR262330 MPN262330 MZJ262330 NJF262330 NTB262330 OCX262330 OMT262330 OWP262330 PGL262330 PQH262330 QAD262330 QJZ262330 QTV262330 RDR262330 RNN262330 RXJ262330 SHF262330 SRB262330 TAX262330 TKT262330 TUP262330 UEL262330 UOH262330 UYD262330 VHZ262330 VRV262330 WBR262330 WLN262330 WVJ262330 B327866 IX327866 ST327866 ACP327866 AML327866 AWH327866 BGD327866 BPZ327866 BZV327866 CJR327866 CTN327866 DDJ327866 DNF327866 DXB327866 EGX327866 EQT327866 FAP327866 FKL327866 FUH327866 GED327866 GNZ327866 GXV327866 HHR327866 HRN327866 IBJ327866 ILF327866 IVB327866 JEX327866 JOT327866 JYP327866 KIL327866 KSH327866 LCD327866 LLZ327866 LVV327866 MFR327866 MPN327866 MZJ327866 NJF327866 NTB327866 OCX327866 OMT327866 OWP327866 PGL327866 PQH327866 QAD327866 QJZ327866 QTV327866 RDR327866 RNN327866 RXJ327866 SHF327866 SRB327866 TAX327866 TKT327866 TUP327866 UEL327866 UOH327866 UYD327866 VHZ327866 VRV327866 WBR327866 WLN327866 WVJ327866 B393402 IX393402 ST393402 ACP393402 AML393402 AWH393402 BGD393402 BPZ393402 BZV393402 CJR393402 CTN393402 DDJ393402 DNF393402 DXB393402 EGX393402 EQT393402 FAP393402 FKL393402 FUH393402 GED393402 GNZ393402 GXV393402 HHR393402 HRN393402 IBJ393402 ILF393402 IVB393402 JEX393402 JOT393402 JYP393402 KIL393402 KSH393402 LCD393402 LLZ393402 LVV393402 MFR393402 MPN393402 MZJ393402 NJF393402 NTB393402 OCX393402 OMT393402 OWP393402 PGL393402 PQH393402 QAD393402 QJZ393402 QTV393402 RDR393402 RNN393402 RXJ393402 SHF393402 SRB393402 TAX393402 TKT393402 TUP393402 UEL393402 UOH393402 UYD393402 VHZ393402 VRV393402 WBR393402 WLN393402 WVJ393402 B458938 IX458938 ST458938 ACP458938 AML458938 AWH458938 BGD458938 BPZ458938 BZV458938 CJR458938 CTN458938 DDJ458938 DNF458938 DXB458938 EGX458938 EQT458938 FAP458938 FKL458938 FUH458938 GED458938 GNZ458938 GXV458938 HHR458938 HRN458938 IBJ458938 ILF458938 IVB458938 JEX458938 JOT458938 JYP458938 KIL458938 KSH458938 LCD458938 LLZ458938 LVV458938 MFR458938 MPN458938 MZJ458938 NJF458938 NTB458938 OCX458938 OMT458938 OWP458938 PGL458938 PQH458938 QAD458938 QJZ458938 QTV458938 RDR458938 RNN458938 RXJ458938 SHF458938 SRB458938 TAX458938 TKT458938 TUP458938 UEL458938 UOH458938 UYD458938 VHZ458938 VRV458938 WBR458938 WLN458938 WVJ458938 B524474 IX524474 ST524474 ACP524474 AML524474 AWH524474 BGD524474 BPZ524474 BZV524474 CJR524474 CTN524474 DDJ524474 DNF524474 DXB524474 EGX524474 EQT524474 FAP524474 FKL524474 FUH524474 GED524474 GNZ524474 GXV524474 HHR524474 HRN524474 IBJ524474 ILF524474 IVB524474 JEX524474 JOT524474 JYP524474 KIL524474 KSH524474 LCD524474 LLZ524474 LVV524474 MFR524474 MPN524474 MZJ524474 NJF524474 NTB524474 OCX524474 OMT524474 OWP524474 PGL524474 PQH524474 QAD524474 QJZ524474 QTV524474 RDR524474 RNN524474 RXJ524474 SHF524474 SRB524474 TAX524474 TKT524474 TUP524474 UEL524474 UOH524474 UYD524474 VHZ524474 VRV524474 WBR524474 WLN524474 WVJ524474 B590010 IX590010 ST590010 ACP590010 AML590010 AWH590010 BGD590010 BPZ590010 BZV590010 CJR590010 CTN590010 DDJ590010 DNF590010 DXB590010 EGX590010 EQT590010 FAP590010 FKL590010 FUH590010 GED590010 GNZ590010 GXV590010 HHR590010 HRN590010 IBJ590010 ILF590010 IVB590010 JEX590010 JOT590010 JYP590010 KIL590010 KSH590010 LCD590010 LLZ590010 LVV590010 MFR590010 MPN590010 MZJ590010 NJF590010 NTB590010 OCX590010 OMT590010 OWP590010 PGL590010 PQH590010 QAD590010 QJZ590010 QTV590010 RDR590010 RNN590010 RXJ590010 SHF590010 SRB590010 TAX590010 TKT590010 TUP590010 UEL590010 UOH590010 UYD590010 VHZ590010 VRV590010 WBR590010 WLN590010 WVJ590010 B655546 IX655546 ST655546 ACP655546 AML655546 AWH655546 BGD655546 BPZ655546 BZV655546 CJR655546 CTN655546 DDJ655546 DNF655546 DXB655546 EGX655546 EQT655546 FAP655546 FKL655546 FUH655546 GED655546 GNZ655546 GXV655546 HHR655546 HRN655546 IBJ655546 ILF655546 IVB655546 JEX655546 JOT655546 JYP655546 KIL655546 KSH655546 LCD655546 LLZ655546 LVV655546 MFR655546 MPN655546 MZJ655546 NJF655546 NTB655546 OCX655546 OMT655546 OWP655546 PGL655546 PQH655546 QAD655546 QJZ655546 QTV655546 RDR655546 RNN655546 RXJ655546 SHF655546 SRB655546 TAX655546 TKT655546 TUP655546 UEL655546 UOH655546 UYD655546 VHZ655546 VRV655546 WBR655546 WLN655546 WVJ655546 B721082 IX721082 ST721082 ACP721082 AML721082 AWH721082 BGD721082 BPZ721082 BZV721082 CJR721082 CTN721082 DDJ721082 DNF721082 DXB721082 EGX721082 EQT721082 FAP721082 FKL721082 FUH721082 GED721082 GNZ721082 GXV721082 HHR721082 HRN721082 IBJ721082 ILF721082 IVB721082 JEX721082 JOT721082 JYP721082 KIL721082 KSH721082 LCD721082 LLZ721082 LVV721082 MFR721082 MPN721082 MZJ721082 NJF721082 NTB721082 OCX721082 OMT721082 OWP721082 PGL721082 PQH721082 QAD721082 QJZ721082 QTV721082 RDR721082 RNN721082 RXJ721082 SHF721082 SRB721082 TAX721082 TKT721082 TUP721082 UEL721082 UOH721082 UYD721082 VHZ721082 VRV721082 WBR721082 WLN721082 WVJ721082 B786618 IX786618 ST786618 ACP786618 AML786618 AWH786618 BGD786618 BPZ786618 BZV786618 CJR786618 CTN786618 DDJ786618 DNF786618 DXB786618 EGX786618 EQT786618 FAP786618 FKL786618 FUH786618 GED786618 GNZ786618 GXV786618 HHR786618 HRN786618 IBJ786618 ILF786618 IVB786618 JEX786618 JOT786618 JYP786618 KIL786618 KSH786618 LCD786618 LLZ786618 LVV786618 MFR786618 MPN786618 MZJ786618 NJF786618 NTB786618 OCX786618 OMT786618 OWP786618 PGL786618 PQH786618 QAD786618 QJZ786618 QTV786618 RDR786618 RNN786618 RXJ786618 SHF786618 SRB786618 TAX786618 TKT786618 TUP786618 UEL786618 UOH786618 UYD786618 VHZ786618 VRV786618 WBR786618 WLN786618 WVJ786618 B852154 IX852154 ST852154 ACP852154 AML852154 AWH852154 BGD852154 BPZ852154 BZV852154 CJR852154 CTN852154 DDJ852154 DNF852154 DXB852154 EGX852154 EQT852154 FAP852154 FKL852154 FUH852154 GED852154 GNZ852154 GXV852154 HHR852154 HRN852154 IBJ852154 ILF852154 IVB852154 JEX852154 JOT852154 JYP852154 KIL852154 KSH852154 LCD852154 LLZ852154 LVV852154 MFR852154 MPN852154 MZJ852154 NJF852154 NTB852154 OCX852154 OMT852154 OWP852154 PGL852154 PQH852154 QAD852154 QJZ852154 QTV852154 RDR852154 RNN852154 RXJ852154 SHF852154 SRB852154 TAX852154 TKT852154 TUP852154 UEL852154 UOH852154 UYD852154 VHZ852154 VRV852154 WBR852154 WLN852154 WVJ852154 B917690 IX917690 ST917690 ACP917690 AML917690 AWH917690 BGD917690 BPZ917690 BZV917690 CJR917690 CTN917690 DDJ917690 DNF917690 DXB917690 EGX917690 EQT917690 FAP917690 FKL917690 FUH917690 GED917690 GNZ917690 GXV917690 HHR917690 HRN917690 IBJ917690 ILF917690 IVB917690 JEX917690 JOT917690 JYP917690 KIL917690 KSH917690 LCD917690 LLZ917690 LVV917690 MFR917690 MPN917690 MZJ917690 NJF917690 NTB917690 OCX917690 OMT917690 OWP917690 PGL917690 PQH917690 QAD917690 QJZ917690 QTV917690 RDR917690 RNN917690 RXJ917690 SHF917690 SRB917690 TAX917690 TKT917690 TUP917690 UEL917690 UOH917690 UYD917690 VHZ917690 VRV917690 WBR917690 WLN917690 WVJ917690 B983226 IX983226 ST983226 ACP983226 AML983226 AWH983226 BGD983226 BPZ983226 BZV983226 CJR983226 CTN983226 DDJ983226 DNF983226 DXB983226 EGX983226 EQT983226 FAP983226 FKL983226 FUH983226 GED983226 GNZ983226 GXV983226 HHR983226 HRN983226 IBJ983226 ILF983226 IVB983226 JEX983226 JOT983226 JYP983226 KIL983226 KSH983226 LCD983226 LLZ983226 LVV983226 MFR983226 MPN983226 MZJ983226 NJF983226 NTB983226 OCX983226 OMT983226 OWP983226 PGL983226 PQH983226 QAD983226 QJZ983226 QTV983226 RDR983226 RNN983226 RXJ983226 SHF983226 SRB983226 TAX983226 TKT983226 TUP983226 UEL983226 UOH983226 UYD983226 VHZ983226 VRV983226 WBR983226 WLN983226 WVJ983226 JR139:JU144 TN139:TQ144 ADJ139:ADM144 ANF139:ANI144 AXB139:AXE144 BGX139:BHA144 BQT139:BQW144 CAP139:CAS144 CKL139:CKO144 CUH139:CUK144 DED139:DEG144 DNZ139:DOC144 DXV139:DXY144 EHR139:EHU144 ERN139:ERQ144 FBJ139:FBM144 FLF139:FLI144 FVB139:FVE144 GEX139:GFA144 GOT139:GOW144 GYP139:GYS144 HIL139:HIO144 HSH139:HSK144 ICD139:ICG144 ILZ139:IMC144 IVV139:IVY144 JFR139:JFU144 JPN139:JPQ144 JZJ139:JZM144 KJF139:KJI144 KTB139:KTE144 LCX139:LDA144 LMT139:LMW144 LWP139:LWS144 MGL139:MGO144 MQH139:MQK144 NAD139:NAG144 NJZ139:NKC144 NTV139:NTY144 ODR139:ODU144 ONN139:ONQ144 OXJ139:OXM144 PHF139:PHI144 PRB139:PRE144 QAX139:QBA144 QKT139:QKW144 QUP139:QUS144 REL139:REO144 ROH139:ROK144 RYD139:RYG144 SHZ139:SIC144 SRV139:SRY144 TBR139:TBU144 TLN139:TLQ144 TVJ139:TVM144 UFF139:UFI144 UPB139:UPE144 UYX139:UZA144 VIT139:VIW144 VSP139:VSS144 WCL139:WCO144 WMH139:WMK144 WWD139:WWG144 V65748:Y65753 JR65748:JU65753 TN65748:TQ65753 ADJ65748:ADM65753 ANF65748:ANI65753 AXB65748:AXE65753 BGX65748:BHA65753 BQT65748:BQW65753 CAP65748:CAS65753 CKL65748:CKO65753 CUH65748:CUK65753 DED65748:DEG65753 DNZ65748:DOC65753 DXV65748:DXY65753 EHR65748:EHU65753 ERN65748:ERQ65753 FBJ65748:FBM65753 FLF65748:FLI65753 FVB65748:FVE65753 GEX65748:GFA65753 GOT65748:GOW65753 GYP65748:GYS65753 HIL65748:HIO65753 HSH65748:HSK65753 ICD65748:ICG65753 ILZ65748:IMC65753 IVV65748:IVY65753 JFR65748:JFU65753 JPN65748:JPQ65753 JZJ65748:JZM65753 KJF65748:KJI65753 KTB65748:KTE65753 LCX65748:LDA65753 LMT65748:LMW65753 LWP65748:LWS65753 MGL65748:MGO65753 MQH65748:MQK65753 NAD65748:NAG65753 NJZ65748:NKC65753 NTV65748:NTY65753 ODR65748:ODU65753 ONN65748:ONQ65753 OXJ65748:OXM65753 PHF65748:PHI65753 PRB65748:PRE65753 QAX65748:QBA65753 QKT65748:QKW65753 QUP65748:QUS65753 REL65748:REO65753 ROH65748:ROK65753 RYD65748:RYG65753 SHZ65748:SIC65753 SRV65748:SRY65753 TBR65748:TBU65753 TLN65748:TLQ65753 TVJ65748:TVM65753 UFF65748:UFI65753 UPB65748:UPE65753 UYX65748:UZA65753 VIT65748:VIW65753 VSP65748:VSS65753 WCL65748:WCO65753 WMH65748:WMK65753 WWD65748:WWG65753 V131284:Y131289 JR131284:JU131289 TN131284:TQ131289 ADJ131284:ADM131289 ANF131284:ANI131289 AXB131284:AXE131289 BGX131284:BHA131289 BQT131284:BQW131289 CAP131284:CAS131289 CKL131284:CKO131289 CUH131284:CUK131289 DED131284:DEG131289 DNZ131284:DOC131289 DXV131284:DXY131289 EHR131284:EHU131289 ERN131284:ERQ131289 FBJ131284:FBM131289 FLF131284:FLI131289 FVB131284:FVE131289 GEX131284:GFA131289 GOT131284:GOW131289 GYP131284:GYS131289 HIL131284:HIO131289 HSH131284:HSK131289 ICD131284:ICG131289 ILZ131284:IMC131289 IVV131284:IVY131289 JFR131284:JFU131289 JPN131284:JPQ131289 JZJ131284:JZM131289 KJF131284:KJI131289 KTB131284:KTE131289 LCX131284:LDA131289 LMT131284:LMW131289 LWP131284:LWS131289 MGL131284:MGO131289 MQH131284:MQK131289 NAD131284:NAG131289 NJZ131284:NKC131289 NTV131284:NTY131289 ODR131284:ODU131289 ONN131284:ONQ131289 OXJ131284:OXM131289 PHF131284:PHI131289 PRB131284:PRE131289 QAX131284:QBA131289 QKT131284:QKW131289 QUP131284:QUS131289 REL131284:REO131289 ROH131284:ROK131289 RYD131284:RYG131289 SHZ131284:SIC131289 SRV131284:SRY131289 TBR131284:TBU131289 TLN131284:TLQ131289 TVJ131284:TVM131289 UFF131284:UFI131289 UPB131284:UPE131289 UYX131284:UZA131289 VIT131284:VIW131289 VSP131284:VSS131289 WCL131284:WCO131289 WMH131284:WMK131289 WWD131284:WWG131289 V196820:Y196825 JR196820:JU196825 TN196820:TQ196825 ADJ196820:ADM196825 ANF196820:ANI196825 AXB196820:AXE196825 BGX196820:BHA196825 BQT196820:BQW196825 CAP196820:CAS196825 CKL196820:CKO196825 CUH196820:CUK196825 DED196820:DEG196825 DNZ196820:DOC196825 DXV196820:DXY196825 EHR196820:EHU196825 ERN196820:ERQ196825 FBJ196820:FBM196825 FLF196820:FLI196825 FVB196820:FVE196825 GEX196820:GFA196825 GOT196820:GOW196825 GYP196820:GYS196825 HIL196820:HIO196825 HSH196820:HSK196825 ICD196820:ICG196825 ILZ196820:IMC196825 IVV196820:IVY196825 JFR196820:JFU196825 JPN196820:JPQ196825 JZJ196820:JZM196825 KJF196820:KJI196825 KTB196820:KTE196825 LCX196820:LDA196825 LMT196820:LMW196825 LWP196820:LWS196825 MGL196820:MGO196825 MQH196820:MQK196825 NAD196820:NAG196825 NJZ196820:NKC196825 NTV196820:NTY196825 ODR196820:ODU196825 ONN196820:ONQ196825 OXJ196820:OXM196825 PHF196820:PHI196825 PRB196820:PRE196825 QAX196820:QBA196825 QKT196820:QKW196825 QUP196820:QUS196825 REL196820:REO196825 ROH196820:ROK196825 RYD196820:RYG196825 SHZ196820:SIC196825 SRV196820:SRY196825 TBR196820:TBU196825 TLN196820:TLQ196825 TVJ196820:TVM196825 UFF196820:UFI196825 UPB196820:UPE196825 UYX196820:UZA196825 VIT196820:VIW196825 VSP196820:VSS196825 WCL196820:WCO196825 WMH196820:WMK196825 WWD196820:WWG196825 V262356:Y262361 JR262356:JU262361 TN262356:TQ262361 ADJ262356:ADM262361 ANF262356:ANI262361 AXB262356:AXE262361 BGX262356:BHA262361 BQT262356:BQW262361 CAP262356:CAS262361 CKL262356:CKO262361 CUH262356:CUK262361 DED262356:DEG262361 DNZ262356:DOC262361 DXV262356:DXY262361 EHR262356:EHU262361 ERN262356:ERQ262361 FBJ262356:FBM262361 FLF262356:FLI262361 FVB262356:FVE262361 GEX262356:GFA262361 GOT262356:GOW262361 GYP262356:GYS262361 HIL262356:HIO262361 HSH262356:HSK262361 ICD262356:ICG262361 ILZ262356:IMC262361 IVV262356:IVY262361 JFR262356:JFU262361 JPN262356:JPQ262361 JZJ262356:JZM262361 KJF262356:KJI262361 KTB262356:KTE262361 LCX262356:LDA262361 LMT262356:LMW262361 LWP262356:LWS262361 MGL262356:MGO262361 MQH262356:MQK262361 NAD262356:NAG262361 NJZ262356:NKC262361 NTV262356:NTY262361 ODR262356:ODU262361 ONN262356:ONQ262361 OXJ262356:OXM262361 PHF262356:PHI262361 PRB262356:PRE262361 QAX262356:QBA262361 QKT262356:QKW262361 QUP262356:QUS262361 REL262356:REO262361 ROH262356:ROK262361 RYD262356:RYG262361 SHZ262356:SIC262361 SRV262356:SRY262361 TBR262356:TBU262361 TLN262356:TLQ262361 TVJ262356:TVM262361 UFF262356:UFI262361 UPB262356:UPE262361 UYX262356:UZA262361 VIT262356:VIW262361 VSP262356:VSS262361 WCL262356:WCO262361 WMH262356:WMK262361 WWD262356:WWG262361 V327892:Y327897 JR327892:JU327897 TN327892:TQ327897 ADJ327892:ADM327897 ANF327892:ANI327897 AXB327892:AXE327897 BGX327892:BHA327897 BQT327892:BQW327897 CAP327892:CAS327897 CKL327892:CKO327897 CUH327892:CUK327897 DED327892:DEG327897 DNZ327892:DOC327897 DXV327892:DXY327897 EHR327892:EHU327897 ERN327892:ERQ327897 FBJ327892:FBM327897 FLF327892:FLI327897 FVB327892:FVE327897 GEX327892:GFA327897 GOT327892:GOW327897 GYP327892:GYS327897 HIL327892:HIO327897 HSH327892:HSK327897 ICD327892:ICG327897 ILZ327892:IMC327897 IVV327892:IVY327897 JFR327892:JFU327897 JPN327892:JPQ327897 JZJ327892:JZM327897 KJF327892:KJI327897 KTB327892:KTE327897 LCX327892:LDA327897 LMT327892:LMW327897 LWP327892:LWS327897 MGL327892:MGO327897 MQH327892:MQK327897 NAD327892:NAG327897 NJZ327892:NKC327897 NTV327892:NTY327897 ODR327892:ODU327897 ONN327892:ONQ327897 OXJ327892:OXM327897 PHF327892:PHI327897 PRB327892:PRE327897 QAX327892:QBA327897 QKT327892:QKW327897 QUP327892:QUS327897 REL327892:REO327897 ROH327892:ROK327897 RYD327892:RYG327897 SHZ327892:SIC327897 SRV327892:SRY327897 TBR327892:TBU327897 TLN327892:TLQ327897 TVJ327892:TVM327897 UFF327892:UFI327897 UPB327892:UPE327897 UYX327892:UZA327897 VIT327892:VIW327897 VSP327892:VSS327897 WCL327892:WCO327897 WMH327892:WMK327897 WWD327892:WWG327897 V393428:Y393433 JR393428:JU393433 TN393428:TQ393433 ADJ393428:ADM393433 ANF393428:ANI393433 AXB393428:AXE393433 BGX393428:BHA393433 BQT393428:BQW393433 CAP393428:CAS393433 CKL393428:CKO393433 CUH393428:CUK393433 DED393428:DEG393433 DNZ393428:DOC393433 DXV393428:DXY393433 EHR393428:EHU393433 ERN393428:ERQ393433 FBJ393428:FBM393433 FLF393428:FLI393433 FVB393428:FVE393433 GEX393428:GFA393433 GOT393428:GOW393433 GYP393428:GYS393433 HIL393428:HIO393433 HSH393428:HSK393433 ICD393428:ICG393433 ILZ393428:IMC393433 IVV393428:IVY393433 JFR393428:JFU393433 JPN393428:JPQ393433 JZJ393428:JZM393433 KJF393428:KJI393433 KTB393428:KTE393433 LCX393428:LDA393433 LMT393428:LMW393433 LWP393428:LWS393433 MGL393428:MGO393433 MQH393428:MQK393433 NAD393428:NAG393433 NJZ393428:NKC393433 NTV393428:NTY393433 ODR393428:ODU393433 ONN393428:ONQ393433 OXJ393428:OXM393433 PHF393428:PHI393433 PRB393428:PRE393433 QAX393428:QBA393433 QKT393428:QKW393433 QUP393428:QUS393433 REL393428:REO393433 ROH393428:ROK393433 RYD393428:RYG393433 SHZ393428:SIC393433 SRV393428:SRY393433 TBR393428:TBU393433 TLN393428:TLQ393433 TVJ393428:TVM393433 UFF393428:UFI393433 UPB393428:UPE393433 UYX393428:UZA393433 VIT393428:VIW393433 VSP393428:VSS393433 WCL393428:WCO393433 WMH393428:WMK393433 WWD393428:WWG393433 V458964:Y458969 JR458964:JU458969 TN458964:TQ458969 ADJ458964:ADM458969 ANF458964:ANI458969 AXB458964:AXE458969 BGX458964:BHA458969 BQT458964:BQW458969 CAP458964:CAS458969 CKL458964:CKO458969 CUH458964:CUK458969 DED458964:DEG458969 DNZ458964:DOC458969 DXV458964:DXY458969 EHR458964:EHU458969 ERN458964:ERQ458969 FBJ458964:FBM458969 FLF458964:FLI458969 FVB458964:FVE458969 GEX458964:GFA458969 GOT458964:GOW458969 GYP458964:GYS458969 HIL458964:HIO458969 HSH458964:HSK458969 ICD458964:ICG458969 ILZ458964:IMC458969 IVV458964:IVY458969 JFR458964:JFU458969 JPN458964:JPQ458969 JZJ458964:JZM458969 KJF458964:KJI458969 KTB458964:KTE458969 LCX458964:LDA458969 LMT458964:LMW458969 LWP458964:LWS458969 MGL458964:MGO458969 MQH458964:MQK458969 NAD458964:NAG458969 NJZ458964:NKC458969 NTV458964:NTY458969 ODR458964:ODU458969 ONN458964:ONQ458969 OXJ458964:OXM458969 PHF458964:PHI458969 PRB458964:PRE458969 QAX458964:QBA458969 QKT458964:QKW458969 QUP458964:QUS458969 REL458964:REO458969 ROH458964:ROK458969 RYD458964:RYG458969 SHZ458964:SIC458969 SRV458964:SRY458969 TBR458964:TBU458969 TLN458964:TLQ458969 TVJ458964:TVM458969 UFF458964:UFI458969 UPB458964:UPE458969 UYX458964:UZA458969 VIT458964:VIW458969 VSP458964:VSS458969 WCL458964:WCO458969 WMH458964:WMK458969 WWD458964:WWG458969 V524500:Y524505 JR524500:JU524505 TN524500:TQ524505 ADJ524500:ADM524505 ANF524500:ANI524505 AXB524500:AXE524505 BGX524500:BHA524505 BQT524500:BQW524505 CAP524500:CAS524505 CKL524500:CKO524505 CUH524500:CUK524505 DED524500:DEG524505 DNZ524500:DOC524505 DXV524500:DXY524505 EHR524500:EHU524505 ERN524500:ERQ524505 FBJ524500:FBM524505 FLF524500:FLI524505 FVB524500:FVE524505 GEX524500:GFA524505 GOT524500:GOW524505 GYP524500:GYS524505 HIL524500:HIO524505 HSH524500:HSK524505 ICD524500:ICG524505 ILZ524500:IMC524505 IVV524500:IVY524505 JFR524500:JFU524505 JPN524500:JPQ524505 JZJ524500:JZM524505 KJF524500:KJI524505 KTB524500:KTE524505 LCX524500:LDA524505 LMT524500:LMW524505 LWP524500:LWS524505 MGL524500:MGO524505 MQH524500:MQK524505 NAD524500:NAG524505 NJZ524500:NKC524505 NTV524500:NTY524505 ODR524500:ODU524505 ONN524500:ONQ524505 OXJ524500:OXM524505 PHF524500:PHI524505 PRB524500:PRE524505 QAX524500:QBA524505 QKT524500:QKW524505 QUP524500:QUS524505 REL524500:REO524505 ROH524500:ROK524505 RYD524500:RYG524505 SHZ524500:SIC524505 SRV524500:SRY524505 TBR524500:TBU524505 TLN524500:TLQ524505 TVJ524500:TVM524505 UFF524500:UFI524505 UPB524500:UPE524505 UYX524500:UZA524505 VIT524500:VIW524505 VSP524500:VSS524505 WCL524500:WCO524505 WMH524500:WMK524505 WWD524500:WWG524505 V590036:Y590041 JR590036:JU590041 TN590036:TQ590041 ADJ590036:ADM590041 ANF590036:ANI590041 AXB590036:AXE590041 BGX590036:BHA590041 BQT590036:BQW590041 CAP590036:CAS590041 CKL590036:CKO590041 CUH590036:CUK590041 DED590036:DEG590041 DNZ590036:DOC590041 DXV590036:DXY590041 EHR590036:EHU590041 ERN590036:ERQ590041 FBJ590036:FBM590041 FLF590036:FLI590041 FVB590036:FVE590041 GEX590036:GFA590041 GOT590036:GOW590041 GYP590036:GYS590041 HIL590036:HIO590041 HSH590036:HSK590041 ICD590036:ICG590041 ILZ590036:IMC590041 IVV590036:IVY590041 JFR590036:JFU590041 JPN590036:JPQ590041 JZJ590036:JZM590041 KJF590036:KJI590041 KTB590036:KTE590041 LCX590036:LDA590041 LMT590036:LMW590041 LWP590036:LWS590041 MGL590036:MGO590041 MQH590036:MQK590041 NAD590036:NAG590041 NJZ590036:NKC590041 NTV590036:NTY590041 ODR590036:ODU590041 ONN590036:ONQ590041 OXJ590036:OXM590041 PHF590036:PHI590041 PRB590036:PRE590041 QAX590036:QBA590041 QKT590036:QKW590041 QUP590036:QUS590041 REL590036:REO590041 ROH590036:ROK590041 RYD590036:RYG590041 SHZ590036:SIC590041 SRV590036:SRY590041 TBR590036:TBU590041 TLN590036:TLQ590041 TVJ590036:TVM590041 UFF590036:UFI590041 UPB590036:UPE590041 UYX590036:UZA590041 VIT590036:VIW590041 VSP590036:VSS590041 WCL590036:WCO590041 WMH590036:WMK590041 WWD590036:WWG590041 V655572:Y655577 JR655572:JU655577 TN655572:TQ655577 ADJ655572:ADM655577 ANF655572:ANI655577 AXB655572:AXE655577 BGX655572:BHA655577 BQT655572:BQW655577 CAP655572:CAS655577 CKL655572:CKO655577 CUH655572:CUK655577 DED655572:DEG655577 DNZ655572:DOC655577 DXV655572:DXY655577 EHR655572:EHU655577 ERN655572:ERQ655577 FBJ655572:FBM655577 FLF655572:FLI655577 FVB655572:FVE655577 GEX655572:GFA655577 GOT655572:GOW655577 GYP655572:GYS655577 HIL655572:HIO655577 HSH655572:HSK655577 ICD655572:ICG655577 ILZ655572:IMC655577 IVV655572:IVY655577 JFR655572:JFU655577 JPN655572:JPQ655577 JZJ655572:JZM655577 KJF655572:KJI655577 KTB655572:KTE655577 LCX655572:LDA655577 LMT655572:LMW655577 LWP655572:LWS655577 MGL655572:MGO655577 MQH655572:MQK655577 NAD655572:NAG655577 NJZ655572:NKC655577 NTV655572:NTY655577 ODR655572:ODU655577 ONN655572:ONQ655577 OXJ655572:OXM655577 PHF655572:PHI655577 PRB655572:PRE655577 QAX655572:QBA655577 QKT655572:QKW655577 QUP655572:QUS655577 REL655572:REO655577 ROH655572:ROK655577 RYD655572:RYG655577 SHZ655572:SIC655577 SRV655572:SRY655577 TBR655572:TBU655577 TLN655572:TLQ655577 TVJ655572:TVM655577 UFF655572:UFI655577 UPB655572:UPE655577 UYX655572:UZA655577 VIT655572:VIW655577 VSP655572:VSS655577 WCL655572:WCO655577 WMH655572:WMK655577 WWD655572:WWG655577 V721108:Y721113 JR721108:JU721113 TN721108:TQ721113 ADJ721108:ADM721113 ANF721108:ANI721113 AXB721108:AXE721113 BGX721108:BHA721113 BQT721108:BQW721113 CAP721108:CAS721113 CKL721108:CKO721113 CUH721108:CUK721113 DED721108:DEG721113 DNZ721108:DOC721113 DXV721108:DXY721113 EHR721108:EHU721113 ERN721108:ERQ721113 FBJ721108:FBM721113 FLF721108:FLI721113 FVB721108:FVE721113 GEX721108:GFA721113 GOT721108:GOW721113 GYP721108:GYS721113 HIL721108:HIO721113 HSH721108:HSK721113 ICD721108:ICG721113 ILZ721108:IMC721113 IVV721108:IVY721113 JFR721108:JFU721113 JPN721108:JPQ721113 JZJ721108:JZM721113 KJF721108:KJI721113 KTB721108:KTE721113 LCX721108:LDA721113 LMT721108:LMW721113 LWP721108:LWS721113 MGL721108:MGO721113 MQH721108:MQK721113 NAD721108:NAG721113 NJZ721108:NKC721113 NTV721108:NTY721113 ODR721108:ODU721113 ONN721108:ONQ721113 OXJ721108:OXM721113 PHF721108:PHI721113 PRB721108:PRE721113 QAX721108:QBA721113 QKT721108:QKW721113 QUP721108:QUS721113 REL721108:REO721113 ROH721108:ROK721113 RYD721108:RYG721113 SHZ721108:SIC721113 SRV721108:SRY721113 TBR721108:TBU721113 TLN721108:TLQ721113 TVJ721108:TVM721113 UFF721108:UFI721113 UPB721108:UPE721113 UYX721108:UZA721113 VIT721108:VIW721113 VSP721108:VSS721113 WCL721108:WCO721113 WMH721108:WMK721113 WWD721108:WWG721113 V786644:Y786649 JR786644:JU786649 TN786644:TQ786649 ADJ786644:ADM786649 ANF786644:ANI786649 AXB786644:AXE786649 BGX786644:BHA786649 BQT786644:BQW786649 CAP786644:CAS786649 CKL786644:CKO786649 CUH786644:CUK786649 DED786644:DEG786649 DNZ786644:DOC786649 DXV786644:DXY786649 EHR786644:EHU786649 ERN786644:ERQ786649 FBJ786644:FBM786649 FLF786644:FLI786649 FVB786644:FVE786649 GEX786644:GFA786649 GOT786644:GOW786649 GYP786644:GYS786649 HIL786644:HIO786649 HSH786644:HSK786649 ICD786644:ICG786649 ILZ786644:IMC786649 IVV786644:IVY786649 JFR786644:JFU786649 JPN786644:JPQ786649 JZJ786644:JZM786649 KJF786644:KJI786649 KTB786644:KTE786649 LCX786644:LDA786649 LMT786644:LMW786649 LWP786644:LWS786649 MGL786644:MGO786649 MQH786644:MQK786649 NAD786644:NAG786649 NJZ786644:NKC786649 NTV786644:NTY786649 ODR786644:ODU786649 ONN786644:ONQ786649 OXJ786644:OXM786649 PHF786644:PHI786649 PRB786644:PRE786649 QAX786644:QBA786649 QKT786644:QKW786649 QUP786644:QUS786649 REL786644:REO786649 ROH786644:ROK786649 RYD786644:RYG786649 SHZ786644:SIC786649 SRV786644:SRY786649 TBR786644:TBU786649 TLN786644:TLQ786649 TVJ786644:TVM786649 UFF786644:UFI786649 UPB786644:UPE786649 UYX786644:UZA786649 VIT786644:VIW786649 VSP786644:VSS786649 WCL786644:WCO786649 WMH786644:WMK786649 WWD786644:WWG786649 V852180:Y852185 JR852180:JU852185 TN852180:TQ852185 ADJ852180:ADM852185 ANF852180:ANI852185 AXB852180:AXE852185 BGX852180:BHA852185 BQT852180:BQW852185 CAP852180:CAS852185 CKL852180:CKO852185 CUH852180:CUK852185 DED852180:DEG852185 DNZ852180:DOC852185 DXV852180:DXY852185 EHR852180:EHU852185 ERN852180:ERQ852185 FBJ852180:FBM852185 FLF852180:FLI852185 FVB852180:FVE852185 GEX852180:GFA852185 GOT852180:GOW852185 GYP852180:GYS852185 HIL852180:HIO852185 HSH852180:HSK852185 ICD852180:ICG852185 ILZ852180:IMC852185 IVV852180:IVY852185 JFR852180:JFU852185 JPN852180:JPQ852185 JZJ852180:JZM852185 KJF852180:KJI852185 KTB852180:KTE852185 LCX852180:LDA852185 LMT852180:LMW852185 LWP852180:LWS852185 MGL852180:MGO852185 MQH852180:MQK852185 NAD852180:NAG852185 NJZ852180:NKC852185 NTV852180:NTY852185 ODR852180:ODU852185 ONN852180:ONQ852185 OXJ852180:OXM852185 PHF852180:PHI852185 PRB852180:PRE852185 QAX852180:QBA852185 QKT852180:QKW852185 QUP852180:QUS852185 REL852180:REO852185 ROH852180:ROK852185 RYD852180:RYG852185 SHZ852180:SIC852185 SRV852180:SRY852185 TBR852180:TBU852185 TLN852180:TLQ852185 TVJ852180:TVM852185 UFF852180:UFI852185 UPB852180:UPE852185 UYX852180:UZA852185 VIT852180:VIW852185 VSP852180:VSS852185 WCL852180:WCO852185 WMH852180:WMK852185 WWD852180:WWG852185 V917716:Y917721 JR917716:JU917721 TN917716:TQ917721 ADJ917716:ADM917721 ANF917716:ANI917721 AXB917716:AXE917721 BGX917716:BHA917721 BQT917716:BQW917721 CAP917716:CAS917721 CKL917716:CKO917721 CUH917716:CUK917721 DED917716:DEG917721 DNZ917716:DOC917721 DXV917716:DXY917721 EHR917716:EHU917721 ERN917716:ERQ917721 FBJ917716:FBM917721 FLF917716:FLI917721 FVB917716:FVE917721 GEX917716:GFA917721 GOT917716:GOW917721 GYP917716:GYS917721 HIL917716:HIO917721 HSH917716:HSK917721 ICD917716:ICG917721 ILZ917716:IMC917721 IVV917716:IVY917721 JFR917716:JFU917721 JPN917716:JPQ917721 JZJ917716:JZM917721 KJF917716:KJI917721 KTB917716:KTE917721 LCX917716:LDA917721 LMT917716:LMW917721 LWP917716:LWS917721 MGL917716:MGO917721 MQH917716:MQK917721 NAD917716:NAG917721 NJZ917716:NKC917721 NTV917716:NTY917721 ODR917716:ODU917721 ONN917716:ONQ917721 OXJ917716:OXM917721 PHF917716:PHI917721 PRB917716:PRE917721 QAX917716:QBA917721 QKT917716:QKW917721 QUP917716:QUS917721 REL917716:REO917721 ROH917716:ROK917721 RYD917716:RYG917721 SHZ917716:SIC917721 SRV917716:SRY917721 TBR917716:TBU917721 TLN917716:TLQ917721 TVJ917716:TVM917721 UFF917716:UFI917721 UPB917716:UPE917721 UYX917716:UZA917721 VIT917716:VIW917721 VSP917716:VSS917721 WCL917716:WCO917721 WMH917716:WMK917721 WWD917716:WWG917721 V983252:Y983257 JR983252:JU983257 TN983252:TQ983257 ADJ983252:ADM983257 ANF983252:ANI983257 AXB983252:AXE983257 BGX983252:BHA983257 BQT983252:BQW983257 CAP983252:CAS983257 CKL983252:CKO983257 CUH983252:CUK983257 DED983252:DEG983257 DNZ983252:DOC983257 DXV983252:DXY983257 EHR983252:EHU983257 ERN983252:ERQ983257 FBJ983252:FBM983257 FLF983252:FLI983257 FVB983252:FVE983257 GEX983252:GFA983257 GOT983252:GOW983257 GYP983252:GYS983257 HIL983252:HIO983257 HSH983252:HSK983257 ICD983252:ICG983257 ILZ983252:IMC983257 IVV983252:IVY983257 JFR983252:JFU983257 JPN983252:JPQ983257 JZJ983252:JZM983257 KJF983252:KJI983257 KTB983252:KTE983257 LCX983252:LDA983257 LMT983252:LMW983257 LWP983252:LWS983257 MGL983252:MGO983257 MQH983252:MQK983257 NAD983252:NAG983257 NJZ983252:NKC983257 NTV983252:NTY983257 ODR983252:ODU983257 ONN983252:ONQ983257 OXJ983252:OXM983257 PHF983252:PHI983257 PRB983252:PRE983257 QAX983252:QBA983257 QKT983252:QKW983257 QUP983252:QUS983257 REL983252:REO983257 ROH983252:ROK983257 RYD983252:RYG983257 SHZ983252:SIC983257 SRV983252:SRY983257 TBR983252:TBU983257 TLN983252:TLQ983257 TVJ983252:TVM983257 UFF983252:UFI983257 UPB983252:UPE983257 UYX983252:UZA983257 VIT983252:VIW983257 VSP983252:VSS983257 WCL983252:WCO983257 WMH983252:WMK983257 WWD983252:WWG983257 D428:G428 IZ428:JC428 SV428:SY428 ACR428:ACU428 AMN428:AMQ428 AWJ428:AWM428 BGF428:BGI428 BQB428:BQE428 BZX428:CAA428 CJT428:CJW428 CTP428:CTS428 DDL428:DDO428 DNH428:DNK428 DXD428:DXG428 EGZ428:EHC428 EQV428:EQY428 FAR428:FAU428 FKN428:FKQ428 FUJ428:FUM428 GEF428:GEI428 GOB428:GOE428 GXX428:GYA428 HHT428:HHW428 HRP428:HRS428 IBL428:IBO428 ILH428:ILK428 IVD428:IVG428 JEZ428:JFC428 JOV428:JOY428 JYR428:JYU428 KIN428:KIQ428 KSJ428:KSM428 LCF428:LCI428 LMB428:LME428 LVX428:LWA428 MFT428:MFW428 MPP428:MPS428 MZL428:MZO428 NJH428:NJK428 NTD428:NTG428 OCZ428:ODC428 OMV428:OMY428 OWR428:OWU428 PGN428:PGQ428 PQJ428:PQM428 QAF428:QAI428 QKB428:QKE428 QTX428:QUA428 RDT428:RDW428 RNP428:RNS428 RXL428:RXO428 SHH428:SHK428 SRD428:SRG428 TAZ428:TBC428 TKV428:TKY428 TUR428:TUU428 UEN428:UEQ428 UOJ428:UOM428 UYF428:UYI428 VIB428:VIE428 VRX428:VSA428 WBT428:WBW428 WLP428:WLS428 WVL428:WVO428 D65987:G65987 IZ65987:JC65987 SV65987:SY65987 ACR65987:ACU65987 AMN65987:AMQ65987 AWJ65987:AWM65987 BGF65987:BGI65987 BQB65987:BQE65987 BZX65987:CAA65987 CJT65987:CJW65987 CTP65987:CTS65987 DDL65987:DDO65987 DNH65987:DNK65987 DXD65987:DXG65987 EGZ65987:EHC65987 EQV65987:EQY65987 FAR65987:FAU65987 FKN65987:FKQ65987 FUJ65987:FUM65987 GEF65987:GEI65987 GOB65987:GOE65987 GXX65987:GYA65987 HHT65987:HHW65987 HRP65987:HRS65987 IBL65987:IBO65987 ILH65987:ILK65987 IVD65987:IVG65987 JEZ65987:JFC65987 JOV65987:JOY65987 JYR65987:JYU65987 KIN65987:KIQ65987 KSJ65987:KSM65987 LCF65987:LCI65987 LMB65987:LME65987 LVX65987:LWA65987 MFT65987:MFW65987 MPP65987:MPS65987 MZL65987:MZO65987 NJH65987:NJK65987 NTD65987:NTG65987 OCZ65987:ODC65987 OMV65987:OMY65987 OWR65987:OWU65987 PGN65987:PGQ65987 PQJ65987:PQM65987 QAF65987:QAI65987 QKB65987:QKE65987 QTX65987:QUA65987 RDT65987:RDW65987 RNP65987:RNS65987 RXL65987:RXO65987 SHH65987:SHK65987 SRD65987:SRG65987 TAZ65987:TBC65987 TKV65987:TKY65987 TUR65987:TUU65987 UEN65987:UEQ65987 UOJ65987:UOM65987 UYF65987:UYI65987 VIB65987:VIE65987 VRX65987:VSA65987 WBT65987:WBW65987 WLP65987:WLS65987 WVL65987:WVO65987 D131523:G131523 IZ131523:JC131523 SV131523:SY131523 ACR131523:ACU131523 AMN131523:AMQ131523 AWJ131523:AWM131523 BGF131523:BGI131523 BQB131523:BQE131523 BZX131523:CAA131523 CJT131523:CJW131523 CTP131523:CTS131523 DDL131523:DDO131523 DNH131523:DNK131523 DXD131523:DXG131523 EGZ131523:EHC131523 EQV131523:EQY131523 FAR131523:FAU131523 FKN131523:FKQ131523 FUJ131523:FUM131523 GEF131523:GEI131523 GOB131523:GOE131523 GXX131523:GYA131523 HHT131523:HHW131523 HRP131523:HRS131523 IBL131523:IBO131523 ILH131523:ILK131523 IVD131523:IVG131523 JEZ131523:JFC131523 JOV131523:JOY131523 JYR131523:JYU131523 KIN131523:KIQ131523 KSJ131523:KSM131523 LCF131523:LCI131523 LMB131523:LME131523 LVX131523:LWA131523 MFT131523:MFW131523 MPP131523:MPS131523 MZL131523:MZO131523 NJH131523:NJK131523 NTD131523:NTG131523 OCZ131523:ODC131523 OMV131523:OMY131523 OWR131523:OWU131523 PGN131523:PGQ131523 PQJ131523:PQM131523 QAF131523:QAI131523 QKB131523:QKE131523 QTX131523:QUA131523 RDT131523:RDW131523 RNP131523:RNS131523 RXL131523:RXO131523 SHH131523:SHK131523 SRD131523:SRG131523 TAZ131523:TBC131523 TKV131523:TKY131523 TUR131523:TUU131523 UEN131523:UEQ131523 UOJ131523:UOM131523 UYF131523:UYI131523 VIB131523:VIE131523 VRX131523:VSA131523 WBT131523:WBW131523 WLP131523:WLS131523 WVL131523:WVO131523 D197059:G197059 IZ197059:JC197059 SV197059:SY197059 ACR197059:ACU197059 AMN197059:AMQ197059 AWJ197059:AWM197059 BGF197059:BGI197059 BQB197059:BQE197059 BZX197059:CAA197059 CJT197059:CJW197059 CTP197059:CTS197059 DDL197059:DDO197059 DNH197059:DNK197059 DXD197059:DXG197059 EGZ197059:EHC197059 EQV197059:EQY197059 FAR197059:FAU197059 FKN197059:FKQ197059 FUJ197059:FUM197059 GEF197059:GEI197059 GOB197059:GOE197059 GXX197059:GYA197059 HHT197059:HHW197059 HRP197059:HRS197059 IBL197059:IBO197059 ILH197059:ILK197059 IVD197059:IVG197059 JEZ197059:JFC197059 JOV197059:JOY197059 JYR197059:JYU197059 KIN197059:KIQ197059 KSJ197059:KSM197059 LCF197059:LCI197059 LMB197059:LME197059 LVX197059:LWA197059 MFT197059:MFW197059 MPP197059:MPS197059 MZL197059:MZO197059 NJH197059:NJK197059 NTD197059:NTG197059 OCZ197059:ODC197059 OMV197059:OMY197059 OWR197059:OWU197059 PGN197059:PGQ197059 PQJ197059:PQM197059 QAF197059:QAI197059 QKB197059:QKE197059 QTX197059:QUA197059 RDT197059:RDW197059 RNP197059:RNS197059 RXL197059:RXO197059 SHH197059:SHK197059 SRD197059:SRG197059 TAZ197059:TBC197059 TKV197059:TKY197059 TUR197059:TUU197059 UEN197059:UEQ197059 UOJ197059:UOM197059 UYF197059:UYI197059 VIB197059:VIE197059 VRX197059:VSA197059 WBT197059:WBW197059 WLP197059:WLS197059 WVL197059:WVO197059 D262595:G262595 IZ262595:JC262595 SV262595:SY262595 ACR262595:ACU262595 AMN262595:AMQ262595 AWJ262595:AWM262595 BGF262595:BGI262595 BQB262595:BQE262595 BZX262595:CAA262595 CJT262595:CJW262595 CTP262595:CTS262595 DDL262595:DDO262595 DNH262595:DNK262595 DXD262595:DXG262595 EGZ262595:EHC262595 EQV262595:EQY262595 FAR262595:FAU262595 FKN262595:FKQ262595 FUJ262595:FUM262595 GEF262595:GEI262595 GOB262595:GOE262595 GXX262595:GYA262595 HHT262595:HHW262595 HRP262595:HRS262595 IBL262595:IBO262595 ILH262595:ILK262595 IVD262595:IVG262595 JEZ262595:JFC262595 JOV262595:JOY262595 JYR262595:JYU262595 KIN262595:KIQ262595 KSJ262595:KSM262595 LCF262595:LCI262595 LMB262595:LME262595 LVX262595:LWA262595 MFT262595:MFW262595 MPP262595:MPS262595 MZL262595:MZO262595 NJH262595:NJK262595 NTD262595:NTG262595 OCZ262595:ODC262595 OMV262595:OMY262595 OWR262595:OWU262595 PGN262595:PGQ262595 PQJ262595:PQM262595 QAF262595:QAI262595 QKB262595:QKE262595 QTX262595:QUA262595 RDT262595:RDW262595 RNP262595:RNS262595 RXL262595:RXO262595 SHH262595:SHK262595 SRD262595:SRG262595 TAZ262595:TBC262595 TKV262595:TKY262595 TUR262595:TUU262595 UEN262595:UEQ262595 UOJ262595:UOM262595 UYF262595:UYI262595 VIB262595:VIE262595 VRX262595:VSA262595 WBT262595:WBW262595 WLP262595:WLS262595 WVL262595:WVO262595 D328131:G328131 IZ328131:JC328131 SV328131:SY328131 ACR328131:ACU328131 AMN328131:AMQ328131 AWJ328131:AWM328131 BGF328131:BGI328131 BQB328131:BQE328131 BZX328131:CAA328131 CJT328131:CJW328131 CTP328131:CTS328131 DDL328131:DDO328131 DNH328131:DNK328131 DXD328131:DXG328131 EGZ328131:EHC328131 EQV328131:EQY328131 FAR328131:FAU328131 FKN328131:FKQ328131 FUJ328131:FUM328131 GEF328131:GEI328131 GOB328131:GOE328131 GXX328131:GYA328131 HHT328131:HHW328131 HRP328131:HRS328131 IBL328131:IBO328131 ILH328131:ILK328131 IVD328131:IVG328131 JEZ328131:JFC328131 JOV328131:JOY328131 JYR328131:JYU328131 KIN328131:KIQ328131 KSJ328131:KSM328131 LCF328131:LCI328131 LMB328131:LME328131 LVX328131:LWA328131 MFT328131:MFW328131 MPP328131:MPS328131 MZL328131:MZO328131 NJH328131:NJK328131 NTD328131:NTG328131 OCZ328131:ODC328131 OMV328131:OMY328131 OWR328131:OWU328131 PGN328131:PGQ328131 PQJ328131:PQM328131 QAF328131:QAI328131 QKB328131:QKE328131 QTX328131:QUA328131 RDT328131:RDW328131 RNP328131:RNS328131 RXL328131:RXO328131 SHH328131:SHK328131 SRD328131:SRG328131 TAZ328131:TBC328131 TKV328131:TKY328131 TUR328131:TUU328131 UEN328131:UEQ328131 UOJ328131:UOM328131 UYF328131:UYI328131 VIB328131:VIE328131 VRX328131:VSA328131 WBT328131:WBW328131 WLP328131:WLS328131 WVL328131:WVO328131 D393667:G393667 IZ393667:JC393667 SV393667:SY393667 ACR393667:ACU393667 AMN393667:AMQ393667 AWJ393667:AWM393667 BGF393667:BGI393667 BQB393667:BQE393667 BZX393667:CAA393667 CJT393667:CJW393667 CTP393667:CTS393667 DDL393667:DDO393667 DNH393667:DNK393667 DXD393667:DXG393667 EGZ393667:EHC393667 EQV393667:EQY393667 FAR393667:FAU393667 FKN393667:FKQ393667 FUJ393667:FUM393667 GEF393667:GEI393667 GOB393667:GOE393667 GXX393667:GYA393667 HHT393667:HHW393667 HRP393667:HRS393667 IBL393667:IBO393667 ILH393667:ILK393667 IVD393667:IVG393667 JEZ393667:JFC393667 JOV393667:JOY393667 JYR393667:JYU393667 KIN393667:KIQ393667 KSJ393667:KSM393667 LCF393667:LCI393667 LMB393667:LME393667 LVX393667:LWA393667 MFT393667:MFW393667 MPP393667:MPS393667 MZL393667:MZO393667 NJH393667:NJK393667 NTD393667:NTG393667 OCZ393667:ODC393667 OMV393667:OMY393667 OWR393667:OWU393667 PGN393667:PGQ393667 PQJ393667:PQM393667 QAF393667:QAI393667 QKB393667:QKE393667 QTX393667:QUA393667 RDT393667:RDW393667 RNP393667:RNS393667 RXL393667:RXO393667 SHH393667:SHK393667 SRD393667:SRG393667 TAZ393667:TBC393667 TKV393667:TKY393667 TUR393667:TUU393667 UEN393667:UEQ393667 UOJ393667:UOM393667 UYF393667:UYI393667 VIB393667:VIE393667 VRX393667:VSA393667 WBT393667:WBW393667 WLP393667:WLS393667 WVL393667:WVO393667 D459203:G459203 IZ459203:JC459203 SV459203:SY459203 ACR459203:ACU459203 AMN459203:AMQ459203 AWJ459203:AWM459203 BGF459203:BGI459203 BQB459203:BQE459203 BZX459203:CAA459203 CJT459203:CJW459203 CTP459203:CTS459203 DDL459203:DDO459203 DNH459203:DNK459203 DXD459203:DXG459203 EGZ459203:EHC459203 EQV459203:EQY459203 FAR459203:FAU459203 FKN459203:FKQ459203 FUJ459203:FUM459203 GEF459203:GEI459203 GOB459203:GOE459203 GXX459203:GYA459203 HHT459203:HHW459203 HRP459203:HRS459203 IBL459203:IBO459203 ILH459203:ILK459203 IVD459203:IVG459203 JEZ459203:JFC459203 JOV459203:JOY459203 JYR459203:JYU459203 KIN459203:KIQ459203 KSJ459203:KSM459203 LCF459203:LCI459203 LMB459203:LME459203 LVX459203:LWA459203 MFT459203:MFW459203 MPP459203:MPS459203 MZL459203:MZO459203 NJH459203:NJK459203 NTD459203:NTG459203 OCZ459203:ODC459203 OMV459203:OMY459203 OWR459203:OWU459203 PGN459203:PGQ459203 PQJ459203:PQM459203 QAF459203:QAI459203 QKB459203:QKE459203 QTX459203:QUA459203 RDT459203:RDW459203 RNP459203:RNS459203 RXL459203:RXO459203 SHH459203:SHK459203 SRD459203:SRG459203 TAZ459203:TBC459203 TKV459203:TKY459203 TUR459203:TUU459203 UEN459203:UEQ459203 UOJ459203:UOM459203 UYF459203:UYI459203 VIB459203:VIE459203 VRX459203:VSA459203 WBT459203:WBW459203 WLP459203:WLS459203 WVL459203:WVO459203 D524739:G524739 IZ524739:JC524739 SV524739:SY524739 ACR524739:ACU524739 AMN524739:AMQ524739 AWJ524739:AWM524739 BGF524739:BGI524739 BQB524739:BQE524739 BZX524739:CAA524739 CJT524739:CJW524739 CTP524739:CTS524739 DDL524739:DDO524739 DNH524739:DNK524739 DXD524739:DXG524739 EGZ524739:EHC524739 EQV524739:EQY524739 FAR524739:FAU524739 FKN524739:FKQ524739 FUJ524739:FUM524739 GEF524739:GEI524739 GOB524739:GOE524739 GXX524739:GYA524739 HHT524739:HHW524739 HRP524739:HRS524739 IBL524739:IBO524739 ILH524739:ILK524739 IVD524739:IVG524739 JEZ524739:JFC524739 JOV524739:JOY524739 JYR524739:JYU524739 KIN524739:KIQ524739 KSJ524739:KSM524739 LCF524739:LCI524739 LMB524739:LME524739 LVX524739:LWA524739 MFT524739:MFW524739 MPP524739:MPS524739 MZL524739:MZO524739 NJH524739:NJK524739 NTD524739:NTG524739 OCZ524739:ODC524739 OMV524739:OMY524739 OWR524739:OWU524739 PGN524739:PGQ524739 PQJ524739:PQM524739 QAF524739:QAI524739 QKB524739:QKE524739 QTX524739:QUA524739 RDT524739:RDW524739 RNP524739:RNS524739 RXL524739:RXO524739 SHH524739:SHK524739 SRD524739:SRG524739 TAZ524739:TBC524739 TKV524739:TKY524739 TUR524739:TUU524739 UEN524739:UEQ524739 UOJ524739:UOM524739 UYF524739:UYI524739 VIB524739:VIE524739 VRX524739:VSA524739 WBT524739:WBW524739 WLP524739:WLS524739 WVL524739:WVO524739 D590275:G590275 IZ590275:JC590275 SV590275:SY590275 ACR590275:ACU590275 AMN590275:AMQ590275 AWJ590275:AWM590275 BGF590275:BGI590275 BQB590275:BQE590275 BZX590275:CAA590275 CJT590275:CJW590275 CTP590275:CTS590275 DDL590275:DDO590275 DNH590275:DNK590275 DXD590275:DXG590275 EGZ590275:EHC590275 EQV590275:EQY590275 FAR590275:FAU590275 FKN590275:FKQ590275 FUJ590275:FUM590275 GEF590275:GEI590275 GOB590275:GOE590275 GXX590275:GYA590275 HHT590275:HHW590275 HRP590275:HRS590275 IBL590275:IBO590275 ILH590275:ILK590275 IVD590275:IVG590275 JEZ590275:JFC590275 JOV590275:JOY590275 JYR590275:JYU590275 KIN590275:KIQ590275 KSJ590275:KSM590275 LCF590275:LCI590275 LMB590275:LME590275 LVX590275:LWA590275 MFT590275:MFW590275 MPP590275:MPS590275 MZL590275:MZO590275 NJH590275:NJK590275 NTD590275:NTG590275 OCZ590275:ODC590275 OMV590275:OMY590275 OWR590275:OWU590275 PGN590275:PGQ590275 PQJ590275:PQM590275 QAF590275:QAI590275 QKB590275:QKE590275 QTX590275:QUA590275 RDT590275:RDW590275 RNP590275:RNS590275 RXL590275:RXO590275 SHH590275:SHK590275 SRD590275:SRG590275 TAZ590275:TBC590275 TKV590275:TKY590275 TUR590275:TUU590275 UEN590275:UEQ590275 UOJ590275:UOM590275 UYF590275:UYI590275 VIB590275:VIE590275 VRX590275:VSA590275 WBT590275:WBW590275 WLP590275:WLS590275 WVL590275:WVO590275 D655811:G655811 IZ655811:JC655811 SV655811:SY655811 ACR655811:ACU655811 AMN655811:AMQ655811 AWJ655811:AWM655811 BGF655811:BGI655811 BQB655811:BQE655811 BZX655811:CAA655811 CJT655811:CJW655811 CTP655811:CTS655811 DDL655811:DDO655811 DNH655811:DNK655811 DXD655811:DXG655811 EGZ655811:EHC655811 EQV655811:EQY655811 FAR655811:FAU655811 FKN655811:FKQ655811 FUJ655811:FUM655811 GEF655811:GEI655811 GOB655811:GOE655811 GXX655811:GYA655811 HHT655811:HHW655811 HRP655811:HRS655811 IBL655811:IBO655811 ILH655811:ILK655811 IVD655811:IVG655811 JEZ655811:JFC655811 JOV655811:JOY655811 JYR655811:JYU655811 KIN655811:KIQ655811 KSJ655811:KSM655811 LCF655811:LCI655811 LMB655811:LME655811 LVX655811:LWA655811 MFT655811:MFW655811 MPP655811:MPS655811 MZL655811:MZO655811 NJH655811:NJK655811 NTD655811:NTG655811 OCZ655811:ODC655811 OMV655811:OMY655811 OWR655811:OWU655811 PGN655811:PGQ655811 PQJ655811:PQM655811 QAF655811:QAI655811 QKB655811:QKE655811 QTX655811:QUA655811 RDT655811:RDW655811 RNP655811:RNS655811 RXL655811:RXO655811 SHH655811:SHK655811 SRD655811:SRG655811 TAZ655811:TBC655811 TKV655811:TKY655811 TUR655811:TUU655811 UEN655811:UEQ655811 UOJ655811:UOM655811 UYF655811:UYI655811 VIB655811:VIE655811 VRX655811:VSA655811 WBT655811:WBW655811 WLP655811:WLS655811 WVL655811:WVO655811 D721347:G721347 IZ721347:JC721347 SV721347:SY721347 ACR721347:ACU721347 AMN721347:AMQ721347 AWJ721347:AWM721347 BGF721347:BGI721347 BQB721347:BQE721347 BZX721347:CAA721347 CJT721347:CJW721347 CTP721347:CTS721347 DDL721347:DDO721347 DNH721347:DNK721347 DXD721347:DXG721347 EGZ721347:EHC721347 EQV721347:EQY721347 FAR721347:FAU721347 FKN721347:FKQ721347 FUJ721347:FUM721347 GEF721347:GEI721347 GOB721347:GOE721347 GXX721347:GYA721347 HHT721347:HHW721347 HRP721347:HRS721347 IBL721347:IBO721347 ILH721347:ILK721347 IVD721347:IVG721347 JEZ721347:JFC721347 JOV721347:JOY721347 JYR721347:JYU721347 KIN721347:KIQ721347 KSJ721347:KSM721347 LCF721347:LCI721347 LMB721347:LME721347 LVX721347:LWA721347 MFT721347:MFW721347 MPP721347:MPS721347 MZL721347:MZO721347 NJH721347:NJK721347 NTD721347:NTG721347 OCZ721347:ODC721347 OMV721347:OMY721347 OWR721347:OWU721347 PGN721347:PGQ721347 PQJ721347:PQM721347 QAF721347:QAI721347 QKB721347:QKE721347 QTX721347:QUA721347 RDT721347:RDW721347 RNP721347:RNS721347 RXL721347:RXO721347 SHH721347:SHK721347 SRD721347:SRG721347 TAZ721347:TBC721347 TKV721347:TKY721347 TUR721347:TUU721347 UEN721347:UEQ721347 UOJ721347:UOM721347 UYF721347:UYI721347 VIB721347:VIE721347 VRX721347:VSA721347 WBT721347:WBW721347 WLP721347:WLS721347 WVL721347:WVO721347 D786883:G786883 IZ786883:JC786883 SV786883:SY786883 ACR786883:ACU786883 AMN786883:AMQ786883 AWJ786883:AWM786883 BGF786883:BGI786883 BQB786883:BQE786883 BZX786883:CAA786883 CJT786883:CJW786883 CTP786883:CTS786883 DDL786883:DDO786883 DNH786883:DNK786883 DXD786883:DXG786883 EGZ786883:EHC786883 EQV786883:EQY786883 FAR786883:FAU786883 FKN786883:FKQ786883 FUJ786883:FUM786883 GEF786883:GEI786883 GOB786883:GOE786883 GXX786883:GYA786883 HHT786883:HHW786883 HRP786883:HRS786883 IBL786883:IBO786883 ILH786883:ILK786883 IVD786883:IVG786883 JEZ786883:JFC786883 JOV786883:JOY786883 JYR786883:JYU786883 KIN786883:KIQ786883 KSJ786883:KSM786883 LCF786883:LCI786883 LMB786883:LME786883 LVX786883:LWA786883 MFT786883:MFW786883 MPP786883:MPS786883 MZL786883:MZO786883 NJH786883:NJK786883 NTD786883:NTG786883 OCZ786883:ODC786883 OMV786883:OMY786883 OWR786883:OWU786883 PGN786883:PGQ786883 PQJ786883:PQM786883 QAF786883:QAI786883 QKB786883:QKE786883 QTX786883:QUA786883 RDT786883:RDW786883 RNP786883:RNS786883 RXL786883:RXO786883 SHH786883:SHK786883 SRD786883:SRG786883 TAZ786883:TBC786883 TKV786883:TKY786883 TUR786883:TUU786883 UEN786883:UEQ786883 UOJ786883:UOM786883 UYF786883:UYI786883 VIB786883:VIE786883 VRX786883:VSA786883 WBT786883:WBW786883 WLP786883:WLS786883 WVL786883:WVO786883 D852419:G852419 IZ852419:JC852419 SV852419:SY852419 ACR852419:ACU852419 AMN852419:AMQ852419 AWJ852419:AWM852419 BGF852419:BGI852419 BQB852419:BQE852419 BZX852419:CAA852419 CJT852419:CJW852419 CTP852419:CTS852419 DDL852419:DDO852419 DNH852419:DNK852419 DXD852419:DXG852419 EGZ852419:EHC852419 EQV852419:EQY852419 FAR852419:FAU852419 FKN852419:FKQ852419 FUJ852419:FUM852419 GEF852419:GEI852419 GOB852419:GOE852419 GXX852419:GYA852419 HHT852419:HHW852419 HRP852419:HRS852419 IBL852419:IBO852419 ILH852419:ILK852419 IVD852419:IVG852419 JEZ852419:JFC852419 JOV852419:JOY852419 JYR852419:JYU852419 KIN852419:KIQ852419 KSJ852419:KSM852419 LCF852419:LCI852419 LMB852419:LME852419 LVX852419:LWA852419 MFT852419:MFW852419 MPP852419:MPS852419 MZL852419:MZO852419 NJH852419:NJK852419 NTD852419:NTG852419 OCZ852419:ODC852419 OMV852419:OMY852419 OWR852419:OWU852419 PGN852419:PGQ852419 PQJ852419:PQM852419 QAF852419:QAI852419 QKB852419:QKE852419 QTX852419:QUA852419 RDT852419:RDW852419 RNP852419:RNS852419 RXL852419:RXO852419 SHH852419:SHK852419 SRD852419:SRG852419 TAZ852419:TBC852419 TKV852419:TKY852419 TUR852419:TUU852419 UEN852419:UEQ852419 UOJ852419:UOM852419 UYF852419:UYI852419 VIB852419:VIE852419 VRX852419:VSA852419 WBT852419:WBW852419 WLP852419:WLS852419 WVL852419:WVO852419 D917955:G917955 IZ917955:JC917955 SV917955:SY917955 ACR917955:ACU917955 AMN917955:AMQ917955 AWJ917955:AWM917955 BGF917955:BGI917955 BQB917955:BQE917955 BZX917955:CAA917955 CJT917955:CJW917955 CTP917955:CTS917955 DDL917955:DDO917955 DNH917955:DNK917955 DXD917955:DXG917955 EGZ917955:EHC917955 EQV917955:EQY917955 FAR917955:FAU917955 FKN917955:FKQ917955 FUJ917955:FUM917955 GEF917955:GEI917955 GOB917955:GOE917955 GXX917955:GYA917955 HHT917955:HHW917955 HRP917955:HRS917955 IBL917955:IBO917955 ILH917955:ILK917955 IVD917955:IVG917955 JEZ917955:JFC917955 JOV917955:JOY917955 JYR917955:JYU917955 KIN917955:KIQ917955 KSJ917955:KSM917955 LCF917955:LCI917955 LMB917955:LME917955 LVX917955:LWA917955 MFT917955:MFW917955 MPP917955:MPS917955 MZL917955:MZO917955 NJH917955:NJK917955 NTD917955:NTG917955 OCZ917955:ODC917955 OMV917955:OMY917955 OWR917955:OWU917955 PGN917955:PGQ917955 PQJ917955:PQM917955 QAF917955:QAI917955 QKB917955:QKE917955 QTX917955:QUA917955 RDT917955:RDW917955 RNP917955:RNS917955 RXL917955:RXO917955 SHH917955:SHK917955 SRD917955:SRG917955 TAZ917955:TBC917955 TKV917955:TKY917955 TUR917955:TUU917955 UEN917955:UEQ917955 UOJ917955:UOM917955 UYF917955:UYI917955 VIB917955:VIE917955 VRX917955:VSA917955 WBT917955:WBW917955 WLP917955:WLS917955 WVL917955:WVO917955 D983491:G983491 IZ983491:JC983491 SV983491:SY983491 ACR983491:ACU983491 AMN983491:AMQ983491 AWJ983491:AWM983491 BGF983491:BGI983491 BQB983491:BQE983491 BZX983491:CAA983491 CJT983491:CJW983491 CTP983491:CTS983491 DDL983491:DDO983491 DNH983491:DNK983491 DXD983491:DXG983491 EGZ983491:EHC983491 EQV983491:EQY983491 FAR983491:FAU983491 FKN983491:FKQ983491 FUJ983491:FUM983491 GEF983491:GEI983491 GOB983491:GOE983491 GXX983491:GYA983491 HHT983491:HHW983491 HRP983491:HRS983491 IBL983491:IBO983491 ILH983491:ILK983491 IVD983491:IVG983491 JEZ983491:JFC983491 JOV983491:JOY983491 JYR983491:JYU983491 KIN983491:KIQ983491 KSJ983491:KSM983491 LCF983491:LCI983491 LMB983491:LME983491 LVX983491:LWA983491 MFT983491:MFW983491 MPP983491:MPS983491 MZL983491:MZO983491 NJH983491:NJK983491 NTD983491:NTG983491 OCZ983491:ODC983491 OMV983491:OMY983491 OWR983491:OWU983491 PGN983491:PGQ983491 PQJ983491:PQM983491 QAF983491:QAI983491 QKB983491:QKE983491 QTX983491:QUA983491 RDT983491:RDW983491 RNP983491:RNS983491 RXL983491:RXO983491 SHH983491:SHK983491 SRD983491:SRG983491 TAZ983491:TBC983491 TKV983491:TKY983491 TUR983491:TUU983491 UEN983491:UEQ983491 UOJ983491:UOM983491 UYF983491:UYI983491 VIB983491:VIE983491 VRX983491:VSA983491 WBT983491:WBW983491 WLP983491:WLS983491 WVL983491:WVO983491 B136 IX136 ST136 ACP136 AML136 AWH136 BGD136 BPZ136 BZV136 CJR136 CTN136 DDJ136 DNF136 DXB136 EGX136 EQT136 FAP136 FKL136 FUH136 GED136 GNZ136 GXV136 HHR136 HRN136 IBJ136 ILF136 IVB136 JEX136 JOT136 JYP136 KIL136 KSH136 LCD136 LLZ136 LVV136 MFR136 MPN136 MZJ136 NJF136 NTB136 OCX136 OMT136 OWP136 PGL136 PQH136 QAD136 QJZ136 QTV136 RDR136 RNN136 RXJ136 SHF136 SRB136 TAX136 TKT136 TUP136 UEL136 UOH136 UYD136 VHZ136 VRV136 WBR136 WLN136 WVJ136 B65745 IX65745 ST65745 ACP65745 AML65745 AWH65745 BGD65745 BPZ65745 BZV65745 CJR65745 CTN65745 DDJ65745 DNF65745 DXB65745 EGX65745 EQT65745 FAP65745 FKL65745 FUH65745 GED65745 GNZ65745 GXV65745 HHR65745 HRN65745 IBJ65745 ILF65745 IVB65745 JEX65745 JOT65745 JYP65745 KIL65745 KSH65745 LCD65745 LLZ65745 LVV65745 MFR65745 MPN65745 MZJ65745 NJF65745 NTB65745 OCX65745 OMT65745 OWP65745 PGL65745 PQH65745 QAD65745 QJZ65745 QTV65745 RDR65745 RNN65745 RXJ65745 SHF65745 SRB65745 TAX65745 TKT65745 TUP65745 UEL65745 UOH65745 UYD65745 VHZ65745 VRV65745 WBR65745 WLN65745 WVJ65745 B131281 IX131281 ST131281 ACP131281 AML131281 AWH131281 BGD131281 BPZ131281 BZV131281 CJR131281 CTN131281 DDJ131281 DNF131281 DXB131281 EGX131281 EQT131281 FAP131281 FKL131281 FUH131281 GED131281 GNZ131281 GXV131281 HHR131281 HRN131281 IBJ131281 ILF131281 IVB131281 JEX131281 JOT131281 JYP131281 KIL131281 KSH131281 LCD131281 LLZ131281 LVV131281 MFR131281 MPN131281 MZJ131281 NJF131281 NTB131281 OCX131281 OMT131281 OWP131281 PGL131281 PQH131281 QAD131281 QJZ131281 QTV131281 RDR131281 RNN131281 RXJ131281 SHF131281 SRB131281 TAX131281 TKT131281 TUP131281 UEL131281 UOH131281 UYD131281 VHZ131281 VRV131281 WBR131281 WLN131281 WVJ131281 B196817 IX196817 ST196817 ACP196817 AML196817 AWH196817 BGD196817 BPZ196817 BZV196817 CJR196817 CTN196817 DDJ196817 DNF196817 DXB196817 EGX196817 EQT196817 FAP196817 FKL196817 FUH196817 GED196817 GNZ196817 GXV196817 HHR196817 HRN196817 IBJ196817 ILF196817 IVB196817 JEX196817 JOT196817 JYP196817 KIL196817 KSH196817 LCD196817 LLZ196817 LVV196817 MFR196817 MPN196817 MZJ196817 NJF196817 NTB196817 OCX196817 OMT196817 OWP196817 PGL196817 PQH196817 QAD196817 QJZ196817 QTV196817 RDR196817 RNN196817 RXJ196817 SHF196817 SRB196817 TAX196817 TKT196817 TUP196817 UEL196817 UOH196817 UYD196817 VHZ196817 VRV196817 WBR196817 WLN196817 WVJ196817 B262353 IX262353 ST262353 ACP262353 AML262353 AWH262353 BGD262353 BPZ262353 BZV262353 CJR262353 CTN262353 DDJ262353 DNF262353 DXB262353 EGX262353 EQT262353 FAP262353 FKL262353 FUH262353 GED262353 GNZ262353 GXV262353 HHR262353 HRN262353 IBJ262353 ILF262353 IVB262353 JEX262353 JOT262353 JYP262353 KIL262353 KSH262353 LCD262353 LLZ262353 LVV262353 MFR262353 MPN262353 MZJ262353 NJF262353 NTB262353 OCX262353 OMT262353 OWP262353 PGL262353 PQH262353 QAD262353 QJZ262353 QTV262353 RDR262353 RNN262353 RXJ262353 SHF262353 SRB262353 TAX262353 TKT262353 TUP262353 UEL262353 UOH262353 UYD262353 VHZ262353 VRV262353 WBR262353 WLN262353 WVJ262353 B327889 IX327889 ST327889 ACP327889 AML327889 AWH327889 BGD327889 BPZ327889 BZV327889 CJR327889 CTN327889 DDJ327889 DNF327889 DXB327889 EGX327889 EQT327889 FAP327889 FKL327889 FUH327889 GED327889 GNZ327889 GXV327889 HHR327889 HRN327889 IBJ327889 ILF327889 IVB327889 JEX327889 JOT327889 JYP327889 KIL327889 KSH327889 LCD327889 LLZ327889 LVV327889 MFR327889 MPN327889 MZJ327889 NJF327889 NTB327889 OCX327889 OMT327889 OWP327889 PGL327889 PQH327889 QAD327889 QJZ327889 QTV327889 RDR327889 RNN327889 RXJ327889 SHF327889 SRB327889 TAX327889 TKT327889 TUP327889 UEL327889 UOH327889 UYD327889 VHZ327889 VRV327889 WBR327889 WLN327889 WVJ327889 B393425 IX393425 ST393425 ACP393425 AML393425 AWH393425 BGD393425 BPZ393425 BZV393425 CJR393425 CTN393425 DDJ393425 DNF393425 DXB393425 EGX393425 EQT393425 FAP393425 FKL393425 FUH393425 GED393425 GNZ393425 GXV393425 HHR393425 HRN393425 IBJ393425 ILF393425 IVB393425 JEX393425 JOT393425 JYP393425 KIL393425 KSH393425 LCD393425 LLZ393425 LVV393425 MFR393425 MPN393425 MZJ393425 NJF393425 NTB393425 OCX393425 OMT393425 OWP393425 PGL393425 PQH393425 QAD393425 QJZ393425 QTV393425 RDR393425 RNN393425 RXJ393425 SHF393425 SRB393425 TAX393425 TKT393425 TUP393425 UEL393425 UOH393425 UYD393425 VHZ393425 VRV393425 WBR393425 WLN393425 WVJ393425 B458961 IX458961 ST458961 ACP458961 AML458961 AWH458961 BGD458961 BPZ458961 BZV458961 CJR458961 CTN458961 DDJ458961 DNF458961 DXB458961 EGX458961 EQT458961 FAP458961 FKL458961 FUH458961 GED458961 GNZ458961 GXV458961 HHR458961 HRN458961 IBJ458961 ILF458961 IVB458961 JEX458961 JOT458961 JYP458961 KIL458961 KSH458961 LCD458961 LLZ458961 LVV458961 MFR458961 MPN458961 MZJ458961 NJF458961 NTB458961 OCX458961 OMT458961 OWP458961 PGL458961 PQH458961 QAD458961 QJZ458961 QTV458961 RDR458961 RNN458961 RXJ458961 SHF458961 SRB458961 TAX458961 TKT458961 TUP458961 UEL458961 UOH458961 UYD458961 VHZ458961 VRV458961 WBR458961 WLN458961 WVJ458961 B524497 IX524497 ST524497 ACP524497 AML524497 AWH524497 BGD524497 BPZ524497 BZV524497 CJR524497 CTN524497 DDJ524497 DNF524497 DXB524497 EGX524497 EQT524497 FAP524497 FKL524497 FUH524497 GED524497 GNZ524497 GXV524497 HHR524497 HRN524497 IBJ524497 ILF524497 IVB524497 JEX524497 JOT524497 JYP524497 KIL524497 KSH524497 LCD524497 LLZ524497 LVV524497 MFR524497 MPN524497 MZJ524497 NJF524497 NTB524497 OCX524497 OMT524497 OWP524497 PGL524497 PQH524497 QAD524497 QJZ524497 QTV524497 RDR524497 RNN524497 RXJ524497 SHF524497 SRB524497 TAX524497 TKT524497 TUP524497 UEL524497 UOH524497 UYD524497 VHZ524497 VRV524497 WBR524497 WLN524497 WVJ524497 B590033 IX590033 ST590033 ACP590033 AML590033 AWH590033 BGD590033 BPZ590033 BZV590033 CJR590033 CTN590033 DDJ590033 DNF590033 DXB590033 EGX590033 EQT590033 FAP590033 FKL590033 FUH590033 GED590033 GNZ590033 GXV590033 HHR590033 HRN590033 IBJ590033 ILF590033 IVB590033 JEX590033 JOT590033 JYP590033 KIL590033 KSH590033 LCD590033 LLZ590033 LVV590033 MFR590033 MPN590033 MZJ590033 NJF590033 NTB590033 OCX590033 OMT590033 OWP590033 PGL590033 PQH590033 QAD590033 QJZ590033 QTV590033 RDR590033 RNN590033 RXJ590033 SHF590033 SRB590033 TAX590033 TKT590033 TUP590033 UEL590033 UOH590033 UYD590033 VHZ590033 VRV590033 WBR590033 WLN590033 WVJ590033 B655569 IX655569 ST655569 ACP655569 AML655569 AWH655569 BGD655569 BPZ655569 BZV655569 CJR655569 CTN655569 DDJ655569 DNF655569 DXB655569 EGX655569 EQT655569 FAP655569 FKL655569 FUH655569 GED655569 GNZ655569 GXV655569 HHR655569 HRN655569 IBJ655569 ILF655569 IVB655569 JEX655569 JOT655569 JYP655569 KIL655569 KSH655569 LCD655569 LLZ655569 LVV655569 MFR655569 MPN655569 MZJ655569 NJF655569 NTB655569 OCX655569 OMT655569 OWP655569 PGL655569 PQH655569 QAD655569 QJZ655569 QTV655569 RDR655569 RNN655569 RXJ655569 SHF655569 SRB655569 TAX655569 TKT655569 TUP655569 UEL655569 UOH655569 UYD655569 VHZ655569 VRV655569 WBR655569 WLN655569 WVJ655569 B721105 IX721105 ST721105 ACP721105 AML721105 AWH721105 BGD721105 BPZ721105 BZV721105 CJR721105 CTN721105 DDJ721105 DNF721105 DXB721105 EGX721105 EQT721105 FAP721105 FKL721105 FUH721105 GED721105 GNZ721105 GXV721105 HHR721105 HRN721105 IBJ721105 ILF721105 IVB721105 JEX721105 JOT721105 JYP721105 KIL721105 KSH721105 LCD721105 LLZ721105 LVV721105 MFR721105 MPN721105 MZJ721105 NJF721105 NTB721105 OCX721105 OMT721105 OWP721105 PGL721105 PQH721105 QAD721105 QJZ721105 QTV721105 RDR721105 RNN721105 RXJ721105 SHF721105 SRB721105 TAX721105 TKT721105 TUP721105 UEL721105 UOH721105 UYD721105 VHZ721105 VRV721105 WBR721105 WLN721105 WVJ721105 B786641 IX786641 ST786641 ACP786641 AML786641 AWH786641 BGD786641 BPZ786641 BZV786641 CJR786641 CTN786641 DDJ786641 DNF786641 DXB786641 EGX786641 EQT786641 FAP786641 FKL786641 FUH786641 GED786641 GNZ786641 GXV786641 HHR786641 HRN786641 IBJ786641 ILF786641 IVB786641 JEX786641 JOT786641 JYP786641 KIL786641 KSH786641 LCD786641 LLZ786641 LVV786641 MFR786641 MPN786641 MZJ786641 NJF786641 NTB786641 OCX786641 OMT786641 OWP786641 PGL786641 PQH786641 QAD786641 QJZ786641 QTV786641 RDR786641 RNN786641 RXJ786641 SHF786641 SRB786641 TAX786641 TKT786641 TUP786641 UEL786641 UOH786641 UYD786641 VHZ786641 VRV786641 WBR786641 WLN786641 WVJ786641 B852177 IX852177 ST852177 ACP852177 AML852177 AWH852177 BGD852177 BPZ852177 BZV852177 CJR852177 CTN852177 DDJ852177 DNF852177 DXB852177 EGX852177 EQT852177 FAP852177 FKL852177 FUH852177 GED852177 GNZ852177 GXV852177 HHR852177 HRN852177 IBJ852177 ILF852177 IVB852177 JEX852177 JOT852177 JYP852177 KIL852177 KSH852177 LCD852177 LLZ852177 LVV852177 MFR852177 MPN852177 MZJ852177 NJF852177 NTB852177 OCX852177 OMT852177 OWP852177 PGL852177 PQH852177 QAD852177 QJZ852177 QTV852177 RDR852177 RNN852177 RXJ852177 SHF852177 SRB852177 TAX852177 TKT852177 TUP852177 UEL852177 UOH852177 UYD852177 VHZ852177 VRV852177 WBR852177 WLN852177 WVJ852177 B917713 IX917713 ST917713 ACP917713 AML917713 AWH917713 BGD917713 BPZ917713 BZV917713 CJR917713 CTN917713 DDJ917713 DNF917713 DXB917713 EGX917713 EQT917713 FAP917713 FKL917713 FUH917713 GED917713 GNZ917713 GXV917713 HHR917713 HRN917713 IBJ917713 ILF917713 IVB917713 JEX917713 JOT917713 JYP917713 KIL917713 KSH917713 LCD917713 LLZ917713 LVV917713 MFR917713 MPN917713 MZJ917713 NJF917713 NTB917713 OCX917713 OMT917713 OWP917713 PGL917713 PQH917713 QAD917713 QJZ917713 QTV917713 RDR917713 RNN917713 RXJ917713 SHF917713 SRB917713 TAX917713 TKT917713 TUP917713 UEL917713 UOH917713 UYD917713 VHZ917713 VRV917713 WBR917713 WLN917713 WVJ917713 B983249 IX983249 ST983249 ACP983249 AML983249 AWH983249 BGD983249 BPZ983249 BZV983249 CJR983249 CTN983249 DDJ983249 DNF983249 DXB983249 EGX983249 EQT983249 FAP983249 FKL983249 FUH983249 GED983249 GNZ983249 GXV983249 HHR983249 HRN983249 IBJ983249 ILF983249 IVB983249 JEX983249 JOT983249 JYP983249 KIL983249 KSH983249 LCD983249 LLZ983249 LVV983249 MFR983249 MPN983249 MZJ983249 NJF983249 NTB983249 OCX983249 OMT983249 OWP983249 PGL983249 PQH983249 QAD983249 QJZ983249 QTV983249 RDR983249 RNN983249 RXJ983249 SHF983249 SRB983249 TAX983249 TKT983249 TUP983249 UEL983249 UOH983249 UYD983249 VHZ983249 VRV983249 WBR983249 WLN983249 WVJ983249 D247:G247 IZ247:JC247 SV247:SY247 ACR247:ACU247 AMN247:AMQ247 AWJ247:AWM247 BGF247:BGI247 BQB247:BQE247 BZX247:CAA247 CJT247:CJW247 CTP247:CTS247 DDL247:DDO247 DNH247:DNK247 DXD247:DXG247 EGZ247:EHC247 EQV247:EQY247 FAR247:FAU247 FKN247:FKQ247 FUJ247:FUM247 GEF247:GEI247 GOB247:GOE247 GXX247:GYA247 HHT247:HHW247 HRP247:HRS247 IBL247:IBO247 ILH247:ILK247 IVD247:IVG247 JEZ247:JFC247 JOV247:JOY247 JYR247:JYU247 KIN247:KIQ247 KSJ247:KSM247 LCF247:LCI247 LMB247:LME247 LVX247:LWA247 MFT247:MFW247 MPP247:MPS247 MZL247:MZO247 NJH247:NJK247 NTD247:NTG247 OCZ247:ODC247 OMV247:OMY247 OWR247:OWU247 PGN247:PGQ247 PQJ247:PQM247 QAF247:QAI247 QKB247:QKE247 QTX247:QUA247 RDT247:RDW247 RNP247:RNS247 RXL247:RXO247 SHH247:SHK247 SRD247:SRG247 TAZ247:TBC247 TKV247:TKY247 TUR247:TUU247 UEN247:UEQ247 UOJ247:UOM247 UYF247:UYI247 VIB247:VIE247 VRX247:VSA247 WBT247:WBW247 WLP247:WLS247 WVL247:WVO247 D65833:G65833 IZ65833:JC65833 SV65833:SY65833 ACR65833:ACU65833 AMN65833:AMQ65833 AWJ65833:AWM65833 BGF65833:BGI65833 BQB65833:BQE65833 BZX65833:CAA65833 CJT65833:CJW65833 CTP65833:CTS65833 DDL65833:DDO65833 DNH65833:DNK65833 DXD65833:DXG65833 EGZ65833:EHC65833 EQV65833:EQY65833 FAR65833:FAU65833 FKN65833:FKQ65833 FUJ65833:FUM65833 GEF65833:GEI65833 GOB65833:GOE65833 GXX65833:GYA65833 HHT65833:HHW65833 HRP65833:HRS65833 IBL65833:IBO65833 ILH65833:ILK65833 IVD65833:IVG65833 JEZ65833:JFC65833 JOV65833:JOY65833 JYR65833:JYU65833 KIN65833:KIQ65833 KSJ65833:KSM65833 LCF65833:LCI65833 LMB65833:LME65833 LVX65833:LWA65833 MFT65833:MFW65833 MPP65833:MPS65833 MZL65833:MZO65833 NJH65833:NJK65833 NTD65833:NTG65833 OCZ65833:ODC65833 OMV65833:OMY65833 OWR65833:OWU65833 PGN65833:PGQ65833 PQJ65833:PQM65833 QAF65833:QAI65833 QKB65833:QKE65833 QTX65833:QUA65833 RDT65833:RDW65833 RNP65833:RNS65833 RXL65833:RXO65833 SHH65833:SHK65833 SRD65833:SRG65833 TAZ65833:TBC65833 TKV65833:TKY65833 TUR65833:TUU65833 UEN65833:UEQ65833 UOJ65833:UOM65833 UYF65833:UYI65833 VIB65833:VIE65833 VRX65833:VSA65833 WBT65833:WBW65833 WLP65833:WLS65833 WVL65833:WVO65833 D131369:G131369 IZ131369:JC131369 SV131369:SY131369 ACR131369:ACU131369 AMN131369:AMQ131369 AWJ131369:AWM131369 BGF131369:BGI131369 BQB131369:BQE131369 BZX131369:CAA131369 CJT131369:CJW131369 CTP131369:CTS131369 DDL131369:DDO131369 DNH131369:DNK131369 DXD131369:DXG131369 EGZ131369:EHC131369 EQV131369:EQY131369 FAR131369:FAU131369 FKN131369:FKQ131369 FUJ131369:FUM131369 GEF131369:GEI131369 GOB131369:GOE131369 GXX131369:GYA131369 HHT131369:HHW131369 HRP131369:HRS131369 IBL131369:IBO131369 ILH131369:ILK131369 IVD131369:IVG131369 JEZ131369:JFC131369 JOV131369:JOY131369 JYR131369:JYU131369 KIN131369:KIQ131369 KSJ131369:KSM131369 LCF131369:LCI131369 LMB131369:LME131369 LVX131369:LWA131369 MFT131369:MFW131369 MPP131369:MPS131369 MZL131369:MZO131369 NJH131369:NJK131369 NTD131369:NTG131369 OCZ131369:ODC131369 OMV131369:OMY131369 OWR131369:OWU131369 PGN131369:PGQ131369 PQJ131369:PQM131369 QAF131369:QAI131369 QKB131369:QKE131369 QTX131369:QUA131369 RDT131369:RDW131369 RNP131369:RNS131369 RXL131369:RXO131369 SHH131369:SHK131369 SRD131369:SRG131369 TAZ131369:TBC131369 TKV131369:TKY131369 TUR131369:TUU131369 UEN131369:UEQ131369 UOJ131369:UOM131369 UYF131369:UYI131369 VIB131369:VIE131369 VRX131369:VSA131369 WBT131369:WBW131369 WLP131369:WLS131369 WVL131369:WVO131369 D196905:G196905 IZ196905:JC196905 SV196905:SY196905 ACR196905:ACU196905 AMN196905:AMQ196905 AWJ196905:AWM196905 BGF196905:BGI196905 BQB196905:BQE196905 BZX196905:CAA196905 CJT196905:CJW196905 CTP196905:CTS196905 DDL196905:DDO196905 DNH196905:DNK196905 DXD196905:DXG196905 EGZ196905:EHC196905 EQV196905:EQY196905 FAR196905:FAU196905 FKN196905:FKQ196905 FUJ196905:FUM196905 GEF196905:GEI196905 GOB196905:GOE196905 GXX196905:GYA196905 HHT196905:HHW196905 HRP196905:HRS196905 IBL196905:IBO196905 ILH196905:ILK196905 IVD196905:IVG196905 JEZ196905:JFC196905 JOV196905:JOY196905 JYR196905:JYU196905 KIN196905:KIQ196905 KSJ196905:KSM196905 LCF196905:LCI196905 LMB196905:LME196905 LVX196905:LWA196905 MFT196905:MFW196905 MPP196905:MPS196905 MZL196905:MZO196905 NJH196905:NJK196905 NTD196905:NTG196905 OCZ196905:ODC196905 OMV196905:OMY196905 OWR196905:OWU196905 PGN196905:PGQ196905 PQJ196905:PQM196905 QAF196905:QAI196905 QKB196905:QKE196905 QTX196905:QUA196905 RDT196905:RDW196905 RNP196905:RNS196905 RXL196905:RXO196905 SHH196905:SHK196905 SRD196905:SRG196905 TAZ196905:TBC196905 TKV196905:TKY196905 TUR196905:TUU196905 UEN196905:UEQ196905 UOJ196905:UOM196905 UYF196905:UYI196905 VIB196905:VIE196905 VRX196905:VSA196905 WBT196905:WBW196905 WLP196905:WLS196905 WVL196905:WVO196905 D262441:G262441 IZ262441:JC262441 SV262441:SY262441 ACR262441:ACU262441 AMN262441:AMQ262441 AWJ262441:AWM262441 BGF262441:BGI262441 BQB262441:BQE262441 BZX262441:CAA262441 CJT262441:CJW262441 CTP262441:CTS262441 DDL262441:DDO262441 DNH262441:DNK262441 DXD262441:DXG262441 EGZ262441:EHC262441 EQV262441:EQY262441 FAR262441:FAU262441 FKN262441:FKQ262441 FUJ262441:FUM262441 GEF262441:GEI262441 GOB262441:GOE262441 GXX262441:GYA262441 HHT262441:HHW262441 HRP262441:HRS262441 IBL262441:IBO262441 ILH262441:ILK262441 IVD262441:IVG262441 JEZ262441:JFC262441 JOV262441:JOY262441 JYR262441:JYU262441 KIN262441:KIQ262441 KSJ262441:KSM262441 LCF262441:LCI262441 LMB262441:LME262441 LVX262441:LWA262441 MFT262441:MFW262441 MPP262441:MPS262441 MZL262441:MZO262441 NJH262441:NJK262441 NTD262441:NTG262441 OCZ262441:ODC262441 OMV262441:OMY262441 OWR262441:OWU262441 PGN262441:PGQ262441 PQJ262441:PQM262441 QAF262441:QAI262441 QKB262441:QKE262441 QTX262441:QUA262441 RDT262441:RDW262441 RNP262441:RNS262441 RXL262441:RXO262441 SHH262441:SHK262441 SRD262441:SRG262441 TAZ262441:TBC262441 TKV262441:TKY262441 TUR262441:TUU262441 UEN262441:UEQ262441 UOJ262441:UOM262441 UYF262441:UYI262441 VIB262441:VIE262441 VRX262441:VSA262441 WBT262441:WBW262441 WLP262441:WLS262441 WVL262441:WVO262441 D327977:G327977 IZ327977:JC327977 SV327977:SY327977 ACR327977:ACU327977 AMN327977:AMQ327977 AWJ327977:AWM327977 BGF327977:BGI327977 BQB327977:BQE327977 BZX327977:CAA327977 CJT327977:CJW327977 CTP327977:CTS327977 DDL327977:DDO327977 DNH327977:DNK327977 DXD327977:DXG327977 EGZ327977:EHC327977 EQV327977:EQY327977 FAR327977:FAU327977 FKN327977:FKQ327977 FUJ327977:FUM327977 GEF327977:GEI327977 GOB327977:GOE327977 GXX327977:GYA327977 HHT327977:HHW327977 HRP327977:HRS327977 IBL327977:IBO327977 ILH327977:ILK327977 IVD327977:IVG327977 JEZ327977:JFC327977 JOV327977:JOY327977 JYR327977:JYU327977 KIN327977:KIQ327977 KSJ327977:KSM327977 LCF327977:LCI327977 LMB327977:LME327977 LVX327977:LWA327977 MFT327977:MFW327977 MPP327977:MPS327977 MZL327977:MZO327977 NJH327977:NJK327977 NTD327977:NTG327977 OCZ327977:ODC327977 OMV327977:OMY327977 OWR327977:OWU327977 PGN327977:PGQ327977 PQJ327977:PQM327977 QAF327977:QAI327977 QKB327977:QKE327977 QTX327977:QUA327977 RDT327977:RDW327977 RNP327977:RNS327977 RXL327977:RXO327977 SHH327977:SHK327977 SRD327977:SRG327977 TAZ327977:TBC327977 TKV327977:TKY327977 TUR327977:TUU327977 UEN327977:UEQ327977 UOJ327977:UOM327977 UYF327977:UYI327977 VIB327977:VIE327977 VRX327977:VSA327977 WBT327977:WBW327977 WLP327977:WLS327977 WVL327977:WVO327977 D393513:G393513 IZ393513:JC393513 SV393513:SY393513 ACR393513:ACU393513 AMN393513:AMQ393513 AWJ393513:AWM393513 BGF393513:BGI393513 BQB393513:BQE393513 BZX393513:CAA393513 CJT393513:CJW393513 CTP393513:CTS393513 DDL393513:DDO393513 DNH393513:DNK393513 DXD393513:DXG393513 EGZ393513:EHC393513 EQV393513:EQY393513 FAR393513:FAU393513 FKN393513:FKQ393513 FUJ393513:FUM393513 GEF393513:GEI393513 GOB393513:GOE393513 GXX393513:GYA393513 HHT393513:HHW393513 HRP393513:HRS393513 IBL393513:IBO393513 ILH393513:ILK393513 IVD393513:IVG393513 JEZ393513:JFC393513 JOV393513:JOY393513 JYR393513:JYU393513 KIN393513:KIQ393513 KSJ393513:KSM393513 LCF393513:LCI393513 LMB393513:LME393513 LVX393513:LWA393513 MFT393513:MFW393513 MPP393513:MPS393513 MZL393513:MZO393513 NJH393513:NJK393513 NTD393513:NTG393513 OCZ393513:ODC393513 OMV393513:OMY393513 OWR393513:OWU393513 PGN393513:PGQ393513 PQJ393513:PQM393513 QAF393513:QAI393513 QKB393513:QKE393513 QTX393513:QUA393513 RDT393513:RDW393513 RNP393513:RNS393513 RXL393513:RXO393513 SHH393513:SHK393513 SRD393513:SRG393513 TAZ393513:TBC393513 TKV393513:TKY393513 TUR393513:TUU393513 UEN393513:UEQ393513 UOJ393513:UOM393513 UYF393513:UYI393513 VIB393513:VIE393513 VRX393513:VSA393513 WBT393513:WBW393513 WLP393513:WLS393513 WVL393513:WVO393513 D459049:G459049 IZ459049:JC459049 SV459049:SY459049 ACR459049:ACU459049 AMN459049:AMQ459049 AWJ459049:AWM459049 BGF459049:BGI459049 BQB459049:BQE459049 BZX459049:CAA459049 CJT459049:CJW459049 CTP459049:CTS459049 DDL459049:DDO459049 DNH459049:DNK459049 DXD459049:DXG459049 EGZ459049:EHC459049 EQV459049:EQY459049 FAR459049:FAU459049 FKN459049:FKQ459049 FUJ459049:FUM459049 GEF459049:GEI459049 GOB459049:GOE459049 GXX459049:GYA459049 HHT459049:HHW459049 HRP459049:HRS459049 IBL459049:IBO459049 ILH459049:ILK459049 IVD459049:IVG459049 JEZ459049:JFC459049 JOV459049:JOY459049 JYR459049:JYU459049 KIN459049:KIQ459049 KSJ459049:KSM459049 LCF459049:LCI459049 LMB459049:LME459049 LVX459049:LWA459049 MFT459049:MFW459049 MPP459049:MPS459049 MZL459049:MZO459049 NJH459049:NJK459049 NTD459049:NTG459049 OCZ459049:ODC459049 OMV459049:OMY459049 OWR459049:OWU459049 PGN459049:PGQ459049 PQJ459049:PQM459049 QAF459049:QAI459049 QKB459049:QKE459049 QTX459049:QUA459049 RDT459049:RDW459049 RNP459049:RNS459049 RXL459049:RXO459049 SHH459049:SHK459049 SRD459049:SRG459049 TAZ459049:TBC459049 TKV459049:TKY459049 TUR459049:TUU459049 UEN459049:UEQ459049 UOJ459049:UOM459049 UYF459049:UYI459049 VIB459049:VIE459049 VRX459049:VSA459049 WBT459049:WBW459049 WLP459049:WLS459049 WVL459049:WVO459049 D524585:G524585 IZ524585:JC524585 SV524585:SY524585 ACR524585:ACU524585 AMN524585:AMQ524585 AWJ524585:AWM524585 BGF524585:BGI524585 BQB524585:BQE524585 BZX524585:CAA524585 CJT524585:CJW524585 CTP524585:CTS524585 DDL524585:DDO524585 DNH524585:DNK524585 DXD524585:DXG524585 EGZ524585:EHC524585 EQV524585:EQY524585 FAR524585:FAU524585 FKN524585:FKQ524585 FUJ524585:FUM524585 GEF524585:GEI524585 GOB524585:GOE524585 GXX524585:GYA524585 HHT524585:HHW524585 HRP524585:HRS524585 IBL524585:IBO524585 ILH524585:ILK524585 IVD524585:IVG524585 JEZ524585:JFC524585 JOV524585:JOY524585 JYR524585:JYU524585 KIN524585:KIQ524585 KSJ524585:KSM524585 LCF524585:LCI524585 LMB524585:LME524585 LVX524585:LWA524585 MFT524585:MFW524585 MPP524585:MPS524585 MZL524585:MZO524585 NJH524585:NJK524585 NTD524585:NTG524585 OCZ524585:ODC524585 OMV524585:OMY524585 OWR524585:OWU524585 PGN524585:PGQ524585 PQJ524585:PQM524585 QAF524585:QAI524585 QKB524585:QKE524585 QTX524585:QUA524585 RDT524585:RDW524585 RNP524585:RNS524585 RXL524585:RXO524585 SHH524585:SHK524585 SRD524585:SRG524585 TAZ524585:TBC524585 TKV524585:TKY524585 TUR524585:TUU524585 UEN524585:UEQ524585 UOJ524585:UOM524585 UYF524585:UYI524585 VIB524585:VIE524585 VRX524585:VSA524585 WBT524585:WBW524585 WLP524585:WLS524585 WVL524585:WVO524585 D590121:G590121 IZ590121:JC590121 SV590121:SY590121 ACR590121:ACU590121 AMN590121:AMQ590121 AWJ590121:AWM590121 BGF590121:BGI590121 BQB590121:BQE590121 BZX590121:CAA590121 CJT590121:CJW590121 CTP590121:CTS590121 DDL590121:DDO590121 DNH590121:DNK590121 DXD590121:DXG590121 EGZ590121:EHC590121 EQV590121:EQY590121 FAR590121:FAU590121 FKN590121:FKQ590121 FUJ590121:FUM590121 GEF590121:GEI590121 GOB590121:GOE590121 GXX590121:GYA590121 HHT590121:HHW590121 HRP590121:HRS590121 IBL590121:IBO590121 ILH590121:ILK590121 IVD590121:IVG590121 JEZ590121:JFC590121 JOV590121:JOY590121 JYR590121:JYU590121 KIN590121:KIQ590121 KSJ590121:KSM590121 LCF590121:LCI590121 LMB590121:LME590121 LVX590121:LWA590121 MFT590121:MFW590121 MPP590121:MPS590121 MZL590121:MZO590121 NJH590121:NJK590121 NTD590121:NTG590121 OCZ590121:ODC590121 OMV590121:OMY590121 OWR590121:OWU590121 PGN590121:PGQ590121 PQJ590121:PQM590121 QAF590121:QAI590121 QKB590121:QKE590121 QTX590121:QUA590121 RDT590121:RDW590121 RNP590121:RNS590121 RXL590121:RXO590121 SHH590121:SHK590121 SRD590121:SRG590121 TAZ590121:TBC590121 TKV590121:TKY590121 TUR590121:TUU590121 UEN590121:UEQ590121 UOJ590121:UOM590121 UYF590121:UYI590121 VIB590121:VIE590121 VRX590121:VSA590121 WBT590121:WBW590121 WLP590121:WLS590121 WVL590121:WVO590121 D655657:G655657 IZ655657:JC655657 SV655657:SY655657 ACR655657:ACU655657 AMN655657:AMQ655657 AWJ655657:AWM655657 BGF655657:BGI655657 BQB655657:BQE655657 BZX655657:CAA655657 CJT655657:CJW655657 CTP655657:CTS655657 DDL655657:DDO655657 DNH655657:DNK655657 DXD655657:DXG655657 EGZ655657:EHC655657 EQV655657:EQY655657 FAR655657:FAU655657 FKN655657:FKQ655657 FUJ655657:FUM655657 GEF655657:GEI655657 GOB655657:GOE655657 GXX655657:GYA655657 HHT655657:HHW655657 HRP655657:HRS655657 IBL655657:IBO655657 ILH655657:ILK655657 IVD655657:IVG655657 JEZ655657:JFC655657 JOV655657:JOY655657 JYR655657:JYU655657 KIN655657:KIQ655657 KSJ655657:KSM655657 LCF655657:LCI655657 LMB655657:LME655657 LVX655657:LWA655657 MFT655657:MFW655657 MPP655657:MPS655657 MZL655657:MZO655657 NJH655657:NJK655657 NTD655657:NTG655657 OCZ655657:ODC655657 OMV655657:OMY655657 OWR655657:OWU655657 PGN655657:PGQ655657 PQJ655657:PQM655657 QAF655657:QAI655657 QKB655657:QKE655657 QTX655657:QUA655657 RDT655657:RDW655657 RNP655657:RNS655657 RXL655657:RXO655657 SHH655657:SHK655657 SRD655657:SRG655657 TAZ655657:TBC655657 TKV655657:TKY655657 TUR655657:TUU655657 UEN655657:UEQ655657 UOJ655657:UOM655657 UYF655657:UYI655657 VIB655657:VIE655657 VRX655657:VSA655657 WBT655657:WBW655657 WLP655657:WLS655657 WVL655657:WVO655657 D721193:G721193 IZ721193:JC721193 SV721193:SY721193 ACR721193:ACU721193 AMN721193:AMQ721193 AWJ721193:AWM721193 BGF721193:BGI721193 BQB721193:BQE721193 BZX721193:CAA721193 CJT721193:CJW721193 CTP721193:CTS721193 DDL721193:DDO721193 DNH721193:DNK721193 DXD721193:DXG721193 EGZ721193:EHC721193 EQV721193:EQY721193 FAR721193:FAU721193 FKN721193:FKQ721193 FUJ721193:FUM721193 GEF721193:GEI721193 GOB721193:GOE721193 GXX721193:GYA721193 HHT721193:HHW721193 HRP721193:HRS721193 IBL721193:IBO721193 ILH721193:ILK721193 IVD721193:IVG721193 JEZ721193:JFC721193 JOV721193:JOY721193 JYR721193:JYU721193 KIN721193:KIQ721193 KSJ721193:KSM721193 LCF721193:LCI721193 LMB721193:LME721193 LVX721193:LWA721193 MFT721193:MFW721193 MPP721193:MPS721193 MZL721193:MZO721193 NJH721193:NJK721193 NTD721193:NTG721193 OCZ721193:ODC721193 OMV721193:OMY721193 OWR721193:OWU721193 PGN721193:PGQ721193 PQJ721193:PQM721193 QAF721193:QAI721193 QKB721193:QKE721193 QTX721193:QUA721193 RDT721193:RDW721193 RNP721193:RNS721193 RXL721193:RXO721193 SHH721193:SHK721193 SRD721193:SRG721193 TAZ721193:TBC721193 TKV721193:TKY721193 TUR721193:TUU721193 UEN721193:UEQ721193 UOJ721193:UOM721193 UYF721193:UYI721193 VIB721193:VIE721193 VRX721193:VSA721193 WBT721193:WBW721193 WLP721193:WLS721193 WVL721193:WVO721193 D786729:G786729 IZ786729:JC786729 SV786729:SY786729 ACR786729:ACU786729 AMN786729:AMQ786729 AWJ786729:AWM786729 BGF786729:BGI786729 BQB786729:BQE786729 BZX786729:CAA786729 CJT786729:CJW786729 CTP786729:CTS786729 DDL786729:DDO786729 DNH786729:DNK786729 DXD786729:DXG786729 EGZ786729:EHC786729 EQV786729:EQY786729 FAR786729:FAU786729 FKN786729:FKQ786729 FUJ786729:FUM786729 GEF786729:GEI786729 GOB786729:GOE786729 GXX786729:GYA786729 HHT786729:HHW786729 HRP786729:HRS786729 IBL786729:IBO786729 ILH786729:ILK786729 IVD786729:IVG786729 JEZ786729:JFC786729 JOV786729:JOY786729 JYR786729:JYU786729 KIN786729:KIQ786729 KSJ786729:KSM786729 LCF786729:LCI786729 LMB786729:LME786729 LVX786729:LWA786729 MFT786729:MFW786729 MPP786729:MPS786729 MZL786729:MZO786729 NJH786729:NJK786729 NTD786729:NTG786729 OCZ786729:ODC786729 OMV786729:OMY786729 OWR786729:OWU786729 PGN786729:PGQ786729 PQJ786729:PQM786729 QAF786729:QAI786729 QKB786729:QKE786729 QTX786729:QUA786729 RDT786729:RDW786729 RNP786729:RNS786729 RXL786729:RXO786729 SHH786729:SHK786729 SRD786729:SRG786729 TAZ786729:TBC786729 TKV786729:TKY786729 TUR786729:TUU786729 UEN786729:UEQ786729 UOJ786729:UOM786729 UYF786729:UYI786729 VIB786729:VIE786729 VRX786729:VSA786729 WBT786729:WBW786729 WLP786729:WLS786729 WVL786729:WVO786729 D852265:G852265 IZ852265:JC852265 SV852265:SY852265 ACR852265:ACU852265 AMN852265:AMQ852265 AWJ852265:AWM852265 BGF852265:BGI852265 BQB852265:BQE852265 BZX852265:CAA852265 CJT852265:CJW852265 CTP852265:CTS852265 DDL852265:DDO852265 DNH852265:DNK852265 DXD852265:DXG852265 EGZ852265:EHC852265 EQV852265:EQY852265 FAR852265:FAU852265 FKN852265:FKQ852265 FUJ852265:FUM852265 GEF852265:GEI852265 GOB852265:GOE852265 GXX852265:GYA852265 HHT852265:HHW852265 HRP852265:HRS852265 IBL852265:IBO852265 ILH852265:ILK852265 IVD852265:IVG852265 JEZ852265:JFC852265 JOV852265:JOY852265 JYR852265:JYU852265 KIN852265:KIQ852265 KSJ852265:KSM852265 LCF852265:LCI852265 LMB852265:LME852265 LVX852265:LWA852265 MFT852265:MFW852265 MPP852265:MPS852265 MZL852265:MZO852265 NJH852265:NJK852265 NTD852265:NTG852265 OCZ852265:ODC852265 OMV852265:OMY852265 OWR852265:OWU852265 PGN852265:PGQ852265 PQJ852265:PQM852265 QAF852265:QAI852265 QKB852265:QKE852265 QTX852265:QUA852265 RDT852265:RDW852265 RNP852265:RNS852265 RXL852265:RXO852265 SHH852265:SHK852265 SRD852265:SRG852265 TAZ852265:TBC852265 TKV852265:TKY852265 TUR852265:TUU852265 UEN852265:UEQ852265 UOJ852265:UOM852265 UYF852265:UYI852265 VIB852265:VIE852265 VRX852265:VSA852265 WBT852265:WBW852265 WLP852265:WLS852265 WVL852265:WVO852265 D917801:G917801 IZ917801:JC917801 SV917801:SY917801 ACR917801:ACU917801 AMN917801:AMQ917801 AWJ917801:AWM917801 BGF917801:BGI917801 BQB917801:BQE917801 BZX917801:CAA917801 CJT917801:CJW917801 CTP917801:CTS917801 DDL917801:DDO917801 DNH917801:DNK917801 DXD917801:DXG917801 EGZ917801:EHC917801 EQV917801:EQY917801 FAR917801:FAU917801 FKN917801:FKQ917801 FUJ917801:FUM917801 GEF917801:GEI917801 GOB917801:GOE917801 GXX917801:GYA917801 HHT917801:HHW917801 HRP917801:HRS917801 IBL917801:IBO917801 ILH917801:ILK917801 IVD917801:IVG917801 JEZ917801:JFC917801 JOV917801:JOY917801 JYR917801:JYU917801 KIN917801:KIQ917801 KSJ917801:KSM917801 LCF917801:LCI917801 LMB917801:LME917801 LVX917801:LWA917801 MFT917801:MFW917801 MPP917801:MPS917801 MZL917801:MZO917801 NJH917801:NJK917801 NTD917801:NTG917801 OCZ917801:ODC917801 OMV917801:OMY917801 OWR917801:OWU917801 PGN917801:PGQ917801 PQJ917801:PQM917801 QAF917801:QAI917801 QKB917801:QKE917801 QTX917801:QUA917801 RDT917801:RDW917801 RNP917801:RNS917801 RXL917801:RXO917801 SHH917801:SHK917801 SRD917801:SRG917801 TAZ917801:TBC917801 TKV917801:TKY917801 TUR917801:TUU917801 UEN917801:UEQ917801 UOJ917801:UOM917801 UYF917801:UYI917801 VIB917801:VIE917801 VRX917801:VSA917801 WBT917801:WBW917801 WLP917801:WLS917801 WVL917801:WVO917801 D983337:G983337 IZ983337:JC983337 SV983337:SY983337 ACR983337:ACU983337 AMN983337:AMQ983337 AWJ983337:AWM983337 BGF983337:BGI983337 BQB983337:BQE983337 BZX983337:CAA983337 CJT983337:CJW983337 CTP983337:CTS983337 DDL983337:DDO983337 DNH983337:DNK983337 DXD983337:DXG983337 EGZ983337:EHC983337 EQV983337:EQY983337 FAR983337:FAU983337 FKN983337:FKQ983337 FUJ983337:FUM983337 GEF983337:GEI983337 GOB983337:GOE983337 GXX983337:GYA983337 HHT983337:HHW983337 HRP983337:HRS983337 IBL983337:IBO983337 ILH983337:ILK983337 IVD983337:IVG983337 JEZ983337:JFC983337 JOV983337:JOY983337 JYR983337:JYU983337 KIN983337:KIQ983337 KSJ983337:KSM983337 LCF983337:LCI983337 LMB983337:LME983337 LVX983337:LWA983337 MFT983337:MFW983337 MPP983337:MPS983337 MZL983337:MZO983337 NJH983337:NJK983337 NTD983337:NTG983337 OCZ983337:ODC983337 OMV983337:OMY983337 OWR983337:OWU983337 PGN983337:PGQ983337 PQJ983337:PQM983337 QAF983337:QAI983337 QKB983337:QKE983337 QTX983337:QUA983337 RDT983337:RDW983337 RNP983337:RNS983337 RXL983337:RXO983337 SHH983337:SHK983337 SRD983337:SRG983337 TAZ983337:TBC983337 TKV983337:TKY983337 TUR983337:TUU983337 UEN983337:UEQ983337 UOJ983337:UOM983337 UYF983337:UYI983337 VIB983337:VIE983337 VRX983337:VSA983337 WBT983337:WBW983337 WLP983337:WLS983337 WVL983337:WVO983337 V362:Y367 JR362:JU367 TN362:TQ367 ADJ362:ADM367 ANF362:ANI367 AXB362:AXE367 BGX362:BHA367 BQT362:BQW367 CAP362:CAS367 CKL362:CKO367 CUH362:CUK367 DED362:DEG367 DNZ362:DOC367 DXV362:DXY367 EHR362:EHU367 ERN362:ERQ367 FBJ362:FBM367 FLF362:FLI367 FVB362:FVE367 GEX362:GFA367 GOT362:GOW367 GYP362:GYS367 HIL362:HIO367 HSH362:HSK367 ICD362:ICG367 ILZ362:IMC367 IVV362:IVY367 JFR362:JFU367 JPN362:JPQ367 JZJ362:JZM367 KJF362:KJI367 KTB362:KTE367 LCX362:LDA367 LMT362:LMW367 LWP362:LWS367 MGL362:MGO367 MQH362:MQK367 NAD362:NAG367 NJZ362:NKC367 NTV362:NTY367 ODR362:ODU367 ONN362:ONQ367 OXJ362:OXM367 PHF362:PHI367 PRB362:PRE367 QAX362:QBA367 QKT362:QKW367 QUP362:QUS367 REL362:REO367 ROH362:ROK367 RYD362:RYG367 SHZ362:SIC367 SRV362:SRY367 TBR362:TBU367 TLN362:TLQ367 TVJ362:TVM367 UFF362:UFI367 UPB362:UPE367 UYX362:UZA367 VIT362:VIW367 VSP362:VSS367 WCL362:WCO367 WMH362:WMK367 WWD362:WWG367 V65921:Y65926 JR65921:JU65926 TN65921:TQ65926 ADJ65921:ADM65926 ANF65921:ANI65926 AXB65921:AXE65926 BGX65921:BHA65926 BQT65921:BQW65926 CAP65921:CAS65926 CKL65921:CKO65926 CUH65921:CUK65926 DED65921:DEG65926 DNZ65921:DOC65926 DXV65921:DXY65926 EHR65921:EHU65926 ERN65921:ERQ65926 FBJ65921:FBM65926 FLF65921:FLI65926 FVB65921:FVE65926 GEX65921:GFA65926 GOT65921:GOW65926 GYP65921:GYS65926 HIL65921:HIO65926 HSH65921:HSK65926 ICD65921:ICG65926 ILZ65921:IMC65926 IVV65921:IVY65926 JFR65921:JFU65926 JPN65921:JPQ65926 JZJ65921:JZM65926 KJF65921:KJI65926 KTB65921:KTE65926 LCX65921:LDA65926 LMT65921:LMW65926 LWP65921:LWS65926 MGL65921:MGO65926 MQH65921:MQK65926 NAD65921:NAG65926 NJZ65921:NKC65926 NTV65921:NTY65926 ODR65921:ODU65926 ONN65921:ONQ65926 OXJ65921:OXM65926 PHF65921:PHI65926 PRB65921:PRE65926 QAX65921:QBA65926 QKT65921:QKW65926 QUP65921:QUS65926 REL65921:REO65926 ROH65921:ROK65926 RYD65921:RYG65926 SHZ65921:SIC65926 SRV65921:SRY65926 TBR65921:TBU65926 TLN65921:TLQ65926 TVJ65921:TVM65926 UFF65921:UFI65926 UPB65921:UPE65926 UYX65921:UZA65926 VIT65921:VIW65926 VSP65921:VSS65926 WCL65921:WCO65926 WMH65921:WMK65926 WWD65921:WWG65926 V131457:Y131462 JR131457:JU131462 TN131457:TQ131462 ADJ131457:ADM131462 ANF131457:ANI131462 AXB131457:AXE131462 BGX131457:BHA131462 BQT131457:BQW131462 CAP131457:CAS131462 CKL131457:CKO131462 CUH131457:CUK131462 DED131457:DEG131462 DNZ131457:DOC131462 DXV131457:DXY131462 EHR131457:EHU131462 ERN131457:ERQ131462 FBJ131457:FBM131462 FLF131457:FLI131462 FVB131457:FVE131462 GEX131457:GFA131462 GOT131457:GOW131462 GYP131457:GYS131462 HIL131457:HIO131462 HSH131457:HSK131462 ICD131457:ICG131462 ILZ131457:IMC131462 IVV131457:IVY131462 JFR131457:JFU131462 JPN131457:JPQ131462 JZJ131457:JZM131462 KJF131457:KJI131462 KTB131457:KTE131462 LCX131457:LDA131462 LMT131457:LMW131462 LWP131457:LWS131462 MGL131457:MGO131462 MQH131457:MQK131462 NAD131457:NAG131462 NJZ131457:NKC131462 NTV131457:NTY131462 ODR131457:ODU131462 ONN131457:ONQ131462 OXJ131457:OXM131462 PHF131457:PHI131462 PRB131457:PRE131462 QAX131457:QBA131462 QKT131457:QKW131462 QUP131457:QUS131462 REL131457:REO131462 ROH131457:ROK131462 RYD131457:RYG131462 SHZ131457:SIC131462 SRV131457:SRY131462 TBR131457:TBU131462 TLN131457:TLQ131462 TVJ131457:TVM131462 UFF131457:UFI131462 UPB131457:UPE131462 UYX131457:UZA131462 VIT131457:VIW131462 VSP131457:VSS131462 WCL131457:WCO131462 WMH131457:WMK131462 WWD131457:WWG131462 V196993:Y196998 JR196993:JU196998 TN196993:TQ196998 ADJ196993:ADM196998 ANF196993:ANI196998 AXB196993:AXE196998 BGX196993:BHA196998 BQT196993:BQW196998 CAP196993:CAS196998 CKL196993:CKO196998 CUH196993:CUK196998 DED196993:DEG196998 DNZ196993:DOC196998 DXV196993:DXY196998 EHR196993:EHU196998 ERN196993:ERQ196998 FBJ196993:FBM196998 FLF196993:FLI196998 FVB196993:FVE196998 GEX196993:GFA196998 GOT196993:GOW196998 GYP196993:GYS196998 HIL196993:HIO196998 HSH196993:HSK196998 ICD196993:ICG196998 ILZ196993:IMC196998 IVV196993:IVY196998 JFR196993:JFU196998 JPN196993:JPQ196998 JZJ196993:JZM196998 KJF196993:KJI196998 KTB196993:KTE196998 LCX196993:LDA196998 LMT196993:LMW196998 LWP196993:LWS196998 MGL196993:MGO196998 MQH196993:MQK196998 NAD196993:NAG196998 NJZ196993:NKC196998 NTV196993:NTY196998 ODR196993:ODU196998 ONN196993:ONQ196998 OXJ196993:OXM196998 PHF196993:PHI196998 PRB196993:PRE196998 QAX196993:QBA196998 QKT196993:QKW196998 QUP196993:QUS196998 REL196993:REO196998 ROH196993:ROK196998 RYD196993:RYG196998 SHZ196993:SIC196998 SRV196993:SRY196998 TBR196993:TBU196998 TLN196993:TLQ196998 TVJ196993:TVM196998 UFF196993:UFI196998 UPB196993:UPE196998 UYX196993:UZA196998 VIT196993:VIW196998 VSP196993:VSS196998 WCL196993:WCO196998 WMH196993:WMK196998 WWD196993:WWG196998 V262529:Y262534 JR262529:JU262534 TN262529:TQ262534 ADJ262529:ADM262534 ANF262529:ANI262534 AXB262529:AXE262534 BGX262529:BHA262534 BQT262529:BQW262534 CAP262529:CAS262534 CKL262529:CKO262534 CUH262529:CUK262534 DED262529:DEG262534 DNZ262529:DOC262534 DXV262529:DXY262534 EHR262529:EHU262534 ERN262529:ERQ262534 FBJ262529:FBM262534 FLF262529:FLI262534 FVB262529:FVE262534 GEX262529:GFA262534 GOT262529:GOW262534 GYP262529:GYS262534 HIL262529:HIO262534 HSH262529:HSK262534 ICD262529:ICG262534 ILZ262529:IMC262534 IVV262529:IVY262534 JFR262529:JFU262534 JPN262529:JPQ262534 JZJ262529:JZM262534 KJF262529:KJI262534 KTB262529:KTE262534 LCX262529:LDA262534 LMT262529:LMW262534 LWP262529:LWS262534 MGL262529:MGO262534 MQH262529:MQK262534 NAD262529:NAG262534 NJZ262529:NKC262534 NTV262529:NTY262534 ODR262529:ODU262534 ONN262529:ONQ262534 OXJ262529:OXM262534 PHF262529:PHI262534 PRB262529:PRE262534 QAX262529:QBA262534 QKT262529:QKW262534 QUP262529:QUS262534 REL262529:REO262534 ROH262529:ROK262534 RYD262529:RYG262534 SHZ262529:SIC262534 SRV262529:SRY262534 TBR262529:TBU262534 TLN262529:TLQ262534 TVJ262529:TVM262534 UFF262529:UFI262534 UPB262529:UPE262534 UYX262529:UZA262534 VIT262529:VIW262534 VSP262529:VSS262534 WCL262529:WCO262534 WMH262529:WMK262534 WWD262529:WWG262534 V328065:Y328070 JR328065:JU328070 TN328065:TQ328070 ADJ328065:ADM328070 ANF328065:ANI328070 AXB328065:AXE328070 BGX328065:BHA328070 BQT328065:BQW328070 CAP328065:CAS328070 CKL328065:CKO328070 CUH328065:CUK328070 DED328065:DEG328070 DNZ328065:DOC328070 DXV328065:DXY328070 EHR328065:EHU328070 ERN328065:ERQ328070 FBJ328065:FBM328070 FLF328065:FLI328070 FVB328065:FVE328070 GEX328065:GFA328070 GOT328065:GOW328070 GYP328065:GYS328070 HIL328065:HIO328070 HSH328065:HSK328070 ICD328065:ICG328070 ILZ328065:IMC328070 IVV328065:IVY328070 JFR328065:JFU328070 JPN328065:JPQ328070 JZJ328065:JZM328070 KJF328065:KJI328070 KTB328065:KTE328070 LCX328065:LDA328070 LMT328065:LMW328070 LWP328065:LWS328070 MGL328065:MGO328070 MQH328065:MQK328070 NAD328065:NAG328070 NJZ328065:NKC328070 NTV328065:NTY328070 ODR328065:ODU328070 ONN328065:ONQ328070 OXJ328065:OXM328070 PHF328065:PHI328070 PRB328065:PRE328070 QAX328065:QBA328070 QKT328065:QKW328070 QUP328065:QUS328070 REL328065:REO328070 ROH328065:ROK328070 RYD328065:RYG328070 SHZ328065:SIC328070 SRV328065:SRY328070 TBR328065:TBU328070 TLN328065:TLQ328070 TVJ328065:TVM328070 UFF328065:UFI328070 UPB328065:UPE328070 UYX328065:UZA328070 VIT328065:VIW328070 VSP328065:VSS328070 WCL328065:WCO328070 WMH328065:WMK328070 WWD328065:WWG328070 V393601:Y393606 JR393601:JU393606 TN393601:TQ393606 ADJ393601:ADM393606 ANF393601:ANI393606 AXB393601:AXE393606 BGX393601:BHA393606 BQT393601:BQW393606 CAP393601:CAS393606 CKL393601:CKO393606 CUH393601:CUK393606 DED393601:DEG393606 DNZ393601:DOC393606 DXV393601:DXY393606 EHR393601:EHU393606 ERN393601:ERQ393606 FBJ393601:FBM393606 FLF393601:FLI393606 FVB393601:FVE393606 GEX393601:GFA393606 GOT393601:GOW393606 GYP393601:GYS393606 HIL393601:HIO393606 HSH393601:HSK393606 ICD393601:ICG393606 ILZ393601:IMC393606 IVV393601:IVY393606 JFR393601:JFU393606 JPN393601:JPQ393606 JZJ393601:JZM393606 KJF393601:KJI393606 KTB393601:KTE393606 LCX393601:LDA393606 LMT393601:LMW393606 LWP393601:LWS393606 MGL393601:MGO393606 MQH393601:MQK393606 NAD393601:NAG393606 NJZ393601:NKC393606 NTV393601:NTY393606 ODR393601:ODU393606 ONN393601:ONQ393606 OXJ393601:OXM393606 PHF393601:PHI393606 PRB393601:PRE393606 QAX393601:QBA393606 QKT393601:QKW393606 QUP393601:QUS393606 REL393601:REO393606 ROH393601:ROK393606 RYD393601:RYG393606 SHZ393601:SIC393606 SRV393601:SRY393606 TBR393601:TBU393606 TLN393601:TLQ393606 TVJ393601:TVM393606 UFF393601:UFI393606 UPB393601:UPE393606 UYX393601:UZA393606 VIT393601:VIW393606 VSP393601:VSS393606 WCL393601:WCO393606 WMH393601:WMK393606 WWD393601:WWG393606 V459137:Y459142 JR459137:JU459142 TN459137:TQ459142 ADJ459137:ADM459142 ANF459137:ANI459142 AXB459137:AXE459142 BGX459137:BHA459142 BQT459137:BQW459142 CAP459137:CAS459142 CKL459137:CKO459142 CUH459137:CUK459142 DED459137:DEG459142 DNZ459137:DOC459142 DXV459137:DXY459142 EHR459137:EHU459142 ERN459137:ERQ459142 FBJ459137:FBM459142 FLF459137:FLI459142 FVB459137:FVE459142 GEX459137:GFA459142 GOT459137:GOW459142 GYP459137:GYS459142 HIL459137:HIO459142 HSH459137:HSK459142 ICD459137:ICG459142 ILZ459137:IMC459142 IVV459137:IVY459142 JFR459137:JFU459142 JPN459137:JPQ459142 JZJ459137:JZM459142 KJF459137:KJI459142 KTB459137:KTE459142 LCX459137:LDA459142 LMT459137:LMW459142 LWP459137:LWS459142 MGL459137:MGO459142 MQH459137:MQK459142 NAD459137:NAG459142 NJZ459137:NKC459142 NTV459137:NTY459142 ODR459137:ODU459142 ONN459137:ONQ459142 OXJ459137:OXM459142 PHF459137:PHI459142 PRB459137:PRE459142 QAX459137:QBA459142 QKT459137:QKW459142 QUP459137:QUS459142 REL459137:REO459142 ROH459137:ROK459142 RYD459137:RYG459142 SHZ459137:SIC459142 SRV459137:SRY459142 TBR459137:TBU459142 TLN459137:TLQ459142 TVJ459137:TVM459142 UFF459137:UFI459142 UPB459137:UPE459142 UYX459137:UZA459142 VIT459137:VIW459142 VSP459137:VSS459142 WCL459137:WCO459142 WMH459137:WMK459142 WWD459137:WWG459142 V524673:Y524678 JR524673:JU524678 TN524673:TQ524678 ADJ524673:ADM524678 ANF524673:ANI524678 AXB524673:AXE524678 BGX524673:BHA524678 BQT524673:BQW524678 CAP524673:CAS524678 CKL524673:CKO524678 CUH524673:CUK524678 DED524673:DEG524678 DNZ524673:DOC524678 DXV524673:DXY524678 EHR524673:EHU524678 ERN524673:ERQ524678 FBJ524673:FBM524678 FLF524673:FLI524678 FVB524673:FVE524678 GEX524673:GFA524678 GOT524673:GOW524678 GYP524673:GYS524678 HIL524673:HIO524678 HSH524673:HSK524678 ICD524673:ICG524678 ILZ524673:IMC524678 IVV524673:IVY524678 JFR524673:JFU524678 JPN524673:JPQ524678 JZJ524673:JZM524678 KJF524673:KJI524678 KTB524673:KTE524678 LCX524673:LDA524678 LMT524673:LMW524678 LWP524673:LWS524678 MGL524673:MGO524678 MQH524673:MQK524678 NAD524673:NAG524678 NJZ524673:NKC524678 NTV524673:NTY524678 ODR524673:ODU524678 ONN524673:ONQ524678 OXJ524673:OXM524678 PHF524673:PHI524678 PRB524673:PRE524678 QAX524673:QBA524678 QKT524673:QKW524678 QUP524673:QUS524678 REL524673:REO524678 ROH524673:ROK524678 RYD524673:RYG524678 SHZ524673:SIC524678 SRV524673:SRY524678 TBR524673:TBU524678 TLN524673:TLQ524678 TVJ524673:TVM524678 UFF524673:UFI524678 UPB524673:UPE524678 UYX524673:UZA524678 VIT524673:VIW524678 VSP524673:VSS524678 WCL524673:WCO524678 WMH524673:WMK524678 WWD524673:WWG524678 V590209:Y590214 JR590209:JU590214 TN590209:TQ590214 ADJ590209:ADM590214 ANF590209:ANI590214 AXB590209:AXE590214 BGX590209:BHA590214 BQT590209:BQW590214 CAP590209:CAS590214 CKL590209:CKO590214 CUH590209:CUK590214 DED590209:DEG590214 DNZ590209:DOC590214 DXV590209:DXY590214 EHR590209:EHU590214 ERN590209:ERQ590214 FBJ590209:FBM590214 FLF590209:FLI590214 FVB590209:FVE590214 GEX590209:GFA590214 GOT590209:GOW590214 GYP590209:GYS590214 HIL590209:HIO590214 HSH590209:HSK590214 ICD590209:ICG590214 ILZ590209:IMC590214 IVV590209:IVY590214 JFR590209:JFU590214 JPN590209:JPQ590214 JZJ590209:JZM590214 KJF590209:KJI590214 KTB590209:KTE590214 LCX590209:LDA590214 LMT590209:LMW590214 LWP590209:LWS590214 MGL590209:MGO590214 MQH590209:MQK590214 NAD590209:NAG590214 NJZ590209:NKC590214 NTV590209:NTY590214 ODR590209:ODU590214 ONN590209:ONQ590214 OXJ590209:OXM590214 PHF590209:PHI590214 PRB590209:PRE590214 QAX590209:QBA590214 QKT590209:QKW590214 QUP590209:QUS590214 REL590209:REO590214 ROH590209:ROK590214 RYD590209:RYG590214 SHZ590209:SIC590214 SRV590209:SRY590214 TBR590209:TBU590214 TLN590209:TLQ590214 TVJ590209:TVM590214 UFF590209:UFI590214 UPB590209:UPE590214 UYX590209:UZA590214 VIT590209:VIW590214 VSP590209:VSS590214 WCL590209:WCO590214 WMH590209:WMK590214 WWD590209:WWG590214 V655745:Y655750 JR655745:JU655750 TN655745:TQ655750 ADJ655745:ADM655750 ANF655745:ANI655750 AXB655745:AXE655750 BGX655745:BHA655750 BQT655745:BQW655750 CAP655745:CAS655750 CKL655745:CKO655750 CUH655745:CUK655750 DED655745:DEG655750 DNZ655745:DOC655750 DXV655745:DXY655750 EHR655745:EHU655750 ERN655745:ERQ655750 FBJ655745:FBM655750 FLF655745:FLI655750 FVB655745:FVE655750 GEX655745:GFA655750 GOT655745:GOW655750 GYP655745:GYS655750 HIL655745:HIO655750 HSH655745:HSK655750 ICD655745:ICG655750 ILZ655745:IMC655750 IVV655745:IVY655750 JFR655745:JFU655750 JPN655745:JPQ655750 JZJ655745:JZM655750 KJF655745:KJI655750 KTB655745:KTE655750 LCX655745:LDA655750 LMT655745:LMW655750 LWP655745:LWS655750 MGL655745:MGO655750 MQH655745:MQK655750 NAD655745:NAG655750 NJZ655745:NKC655750 NTV655745:NTY655750 ODR655745:ODU655750 ONN655745:ONQ655750 OXJ655745:OXM655750 PHF655745:PHI655750 PRB655745:PRE655750 QAX655745:QBA655750 QKT655745:QKW655750 QUP655745:QUS655750 REL655745:REO655750 ROH655745:ROK655750 RYD655745:RYG655750 SHZ655745:SIC655750 SRV655745:SRY655750 TBR655745:TBU655750 TLN655745:TLQ655750 TVJ655745:TVM655750 UFF655745:UFI655750 UPB655745:UPE655750 UYX655745:UZA655750 VIT655745:VIW655750 VSP655745:VSS655750 WCL655745:WCO655750 WMH655745:WMK655750 WWD655745:WWG655750 V721281:Y721286 JR721281:JU721286 TN721281:TQ721286 ADJ721281:ADM721286 ANF721281:ANI721286 AXB721281:AXE721286 BGX721281:BHA721286 BQT721281:BQW721286 CAP721281:CAS721286 CKL721281:CKO721286 CUH721281:CUK721286 DED721281:DEG721286 DNZ721281:DOC721286 DXV721281:DXY721286 EHR721281:EHU721286 ERN721281:ERQ721286 FBJ721281:FBM721286 FLF721281:FLI721286 FVB721281:FVE721286 GEX721281:GFA721286 GOT721281:GOW721286 GYP721281:GYS721286 HIL721281:HIO721286 HSH721281:HSK721286 ICD721281:ICG721286 ILZ721281:IMC721286 IVV721281:IVY721286 JFR721281:JFU721286 JPN721281:JPQ721286 JZJ721281:JZM721286 KJF721281:KJI721286 KTB721281:KTE721286 LCX721281:LDA721286 LMT721281:LMW721286 LWP721281:LWS721286 MGL721281:MGO721286 MQH721281:MQK721286 NAD721281:NAG721286 NJZ721281:NKC721286 NTV721281:NTY721286 ODR721281:ODU721286 ONN721281:ONQ721286 OXJ721281:OXM721286 PHF721281:PHI721286 PRB721281:PRE721286 QAX721281:QBA721286 QKT721281:QKW721286 QUP721281:QUS721286 REL721281:REO721286 ROH721281:ROK721286 RYD721281:RYG721286 SHZ721281:SIC721286 SRV721281:SRY721286 TBR721281:TBU721286 TLN721281:TLQ721286 TVJ721281:TVM721286 UFF721281:UFI721286 UPB721281:UPE721286 UYX721281:UZA721286 VIT721281:VIW721286 VSP721281:VSS721286 WCL721281:WCO721286 WMH721281:WMK721286 WWD721281:WWG721286 V786817:Y786822 JR786817:JU786822 TN786817:TQ786822 ADJ786817:ADM786822 ANF786817:ANI786822 AXB786817:AXE786822 BGX786817:BHA786822 BQT786817:BQW786822 CAP786817:CAS786822 CKL786817:CKO786822 CUH786817:CUK786822 DED786817:DEG786822 DNZ786817:DOC786822 DXV786817:DXY786822 EHR786817:EHU786822 ERN786817:ERQ786822 FBJ786817:FBM786822 FLF786817:FLI786822 FVB786817:FVE786822 GEX786817:GFA786822 GOT786817:GOW786822 GYP786817:GYS786822 HIL786817:HIO786822 HSH786817:HSK786822 ICD786817:ICG786822 ILZ786817:IMC786822 IVV786817:IVY786822 JFR786817:JFU786822 JPN786817:JPQ786822 JZJ786817:JZM786822 KJF786817:KJI786822 KTB786817:KTE786822 LCX786817:LDA786822 LMT786817:LMW786822 LWP786817:LWS786822 MGL786817:MGO786822 MQH786817:MQK786822 NAD786817:NAG786822 NJZ786817:NKC786822 NTV786817:NTY786822 ODR786817:ODU786822 ONN786817:ONQ786822 OXJ786817:OXM786822 PHF786817:PHI786822 PRB786817:PRE786822 QAX786817:QBA786822 QKT786817:QKW786822 QUP786817:QUS786822 REL786817:REO786822 ROH786817:ROK786822 RYD786817:RYG786822 SHZ786817:SIC786822 SRV786817:SRY786822 TBR786817:TBU786822 TLN786817:TLQ786822 TVJ786817:TVM786822 UFF786817:UFI786822 UPB786817:UPE786822 UYX786817:UZA786822 VIT786817:VIW786822 VSP786817:VSS786822 WCL786817:WCO786822 WMH786817:WMK786822 WWD786817:WWG786822 V852353:Y852358 JR852353:JU852358 TN852353:TQ852358 ADJ852353:ADM852358 ANF852353:ANI852358 AXB852353:AXE852358 BGX852353:BHA852358 BQT852353:BQW852358 CAP852353:CAS852358 CKL852353:CKO852358 CUH852353:CUK852358 DED852353:DEG852358 DNZ852353:DOC852358 DXV852353:DXY852358 EHR852353:EHU852358 ERN852353:ERQ852358 FBJ852353:FBM852358 FLF852353:FLI852358 FVB852353:FVE852358 GEX852353:GFA852358 GOT852353:GOW852358 GYP852353:GYS852358 HIL852353:HIO852358 HSH852353:HSK852358 ICD852353:ICG852358 ILZ852353:IMC852358 IVV852353:IVY852358 JFR852353:JFU852358 JPN852353:JPQ852358 JZJ852353:JZM852358 KJF852353:KJI852358 KTB852353:KTE852358 LCX852353:LDA852358 LMT852353:LMW852358 LWP852353:LWS852358 MGL852353:MGO852358 MQH852353:MQK852358 NAD852353:NAG852358 NJZ852353:NKC852358 NTV852353:NTY852358 ODR852353:ODU852358 ONN852353:ONQ852358 OXJ852353:OXM852358 PHF852353:PHI852358 PRB852353:PRE852358 QAX852353:QBA852358 QKT852353:QKW852358 QUP852353:QUS852358 REL852353:REO852358 ROH852353:ROK852358 RYD852353:RYG852358 SHZ852353:SIC852358 SRV852353:SRY852358 TBR852353:TBU852358 TLN852353:TLQ852358 TVJ852353:TVM852358 UFF852353:UFI852358 UPB852353:UPE852358 UYX852353:UZA852358 VIT852353:VIW852358 VSP852353:VSS852358 WCL852353:WCO852358 WMH852353:WMK852358 WWD852353:WWG852358 V917889:Y917894 JR917889:JU917894 TN917889:TQ917894 ADJ917889:ADM917894 ANF917889:ANI917894 AXB917889:AXE917894 BGX917889:BHA917894 BQT917889:BQW917894 CAP917889:CAS917894 CKL917889:CKO917894 CUH917889:CUK917894 DED917889:DEG917894 DNZ917889:DOC917894 DXV917889:DXY917894 EHR917889:EHU917894 ERN917889:ERQ917894 FBJ917889:FBM917894 FLF917889:FLI917894 FVB917889:FVE917894 GEX917889:GFA917894 GOT917889:GOW917894 GYP917889:GYS917894 HIL917889:HIO917894 HSH917889:HSK917894 ICD917889:ICG917894 ILZ917889:IMC917894 IVV917889:IVY917894 JFR917889:JFU917894 JPN917889:JPQ917894 JZJ917889:JZM917894 KJF917889:KJI917894 KTB917889:KTE917894 LCX917889:LDA917894 LMT917889:LMW917894 LWP917889:LWS917894 MGL917889:MGO917894 MQH917889:MQK917894 NAD917889:NAG917894 NJZ917889:NKC917894 NTV917889:NTY917894 ODR917889:ODU917894 ONN917889:ONQ917894 OXJ917889:OXM917894 PHF917889:PHI917894 PRB917889:PRE917894 QAX917889:QBA917894 QKT917889:QKW917894 QUP917889:QUS917894 REL917889:REO917894 ROH917889:ROK917894 RYD917889:RYG917894 SHZ917889:SIC917894 SRV917889:SRY917894 TBR917889:TBU917894 TLN917889:TLQ917894 TVJ917889:TVM917894 UFF917889:UFI917894 UPB917889:UPE917894 UYX917889:UZA917894 VIT917889:VIW917894 VSP917889:VSS917894 WCL917889:WCO917894 WMH917889:WMK917894 WWD917889:WWG917894 V983425:Y983430 JR983425:JU983430 TN983425:TQ983430 ADJ983425:ADM983430 ANF983425:ANI983430 AXB983425:AXE983430 BGX983425:BHA983430 BQT983425:BQW983430 CAP983425:CAS983430 CKL983425:CKO983430 CUH983425:CUK983430 DED983425:DEG983430 DNZ983425:DOC983430 DXV983425:DXY983430 EHR983425:EHU983430 ERN983425:ERQ983430 FBJ983425:FBM983430 FLF983425:FLI983430 FVB983425:FVE983430 GEX983425:GFA983430 GOT983425:GOW983430 GYP983425:GYS983430 HIL983425:HIO983430 HSH983425:HSK983430 ICD983425:ICG983430 ILZ983425:IMC983430 IVV983425:IVY983430 JFR983425:JFU983430 JPN983425:JPQ983430 JZJ983425:JZM983430 KJF983425:KJI983430 KTB983425:KTE983430 LCX983425:LDA983430 LMT983425:LMW983430 LWP983425:LWS983430 MGL983425:MGO983430 MQH983425:MQK983430 NAD983425:NAG983430 NJZ983425:NKC983430 NTV983425:NTY983430 ODR983425:ODU983430 ONN983425:ONQ983430 OXJ983425:OXM983430 PHF983425:PHI983430 PRB983425:PRE983430 QAX983425:QBA983430 QKT983425:QKW983430 QUP983425:QUS983430 REL983425:REO983430 ROH983425:ROK983430 RYD983425:RYG983430 SHZ983425:SIC983430 SRV983425:SRY983430 TBR983425:TBU983430 TLN983425:TLQ983430 TVJ983425:TVM983430 UFF983425:UFI983430 UPB983425:UPE983430 UYX983425:UZA983430 VIT983425:VIW983430 VSP983425:VSS983430 WCL983425:WCO983430 WMH983425:WMK983430 WWD983425:WWG983430 U339:Y344 JQ339:JU344 TM339:TQ344 ADI339:ADM344 ANE339:ANI344 AXA339:AXE344 BGW339:BHA344 BQS339:BQW344 CAO339:CAS344 CKK339:CKO344 CUG339:CUK344 DEC339:DEG344 DNY339:DOC344 DXU339:DXY344 EHQ339:EHU344 ERM339:ERQ344 FBI339:FBM344 FLE339:FLI344 FVA339:FVE344 GEW339:GFA344 GOS339:GOW344 GYO339:GYS344 HIK339:HIO344 HSG339:HSK344 ICC339:ICG344 ILY339:IMC344 IVU339:IVY344 JFQ339:JFU344 JPM339:JPQ344 JZI339:JZM344 KJE339:KJI344 KTA339:KTE344 LCW339:LDA344 LMS339:LMW344 LWO339:LWS344 MGK339:MGO344 MQG339:MQK344 NAC339:NAG344 NJY339:NKC344 NTU339:NTY344 ODQ339:ODU344 ONM339:ONQ344 OXI339:OXM344 PHE339:PHI344 PRA339:PRE344 QAW339:QBA344 QKS339:QKW344 QUO339:QUS344 REK339:REO344 ROG339:ROK344 RYC339:RYG344 SHY339:SIC344 SRU339:SRY344 TBQ339:TBU344 TLM339:TLQ344 TVI339:TVM344 UFE339:UFI344 UPA339:UPE344 UYW339:UZA344 VIS339:VIW344 VSO339:VSS344 WCK339:WCO344 WMG339:WMK344 WWC339:WWG344 U65898:Y65903 JQ65898:JU65903 TM65898:TQ65903 ADI65898:ADM65903 ANE65898:ANI65903 AXA65898:AXE65903 BGW65898:BHA65903 BQS65898:BQW65903 CAO65898:CAS65903 CKK65898:CKO65903 CUG65898:CUK65903 DEC65898:DEG65903 DNY65898:DOC65903 DXU65898:DXY65903 EHQ65898:EHU65903 ERM65898:ERQ65903 FBI65898:FBM65903 FLE65898:FLI65903 FVA65898:FVE65903 GEW65898:GFA65903 GOS65898:GOW65903 GYO65898:GYS65903 HIK65898:HIO65903 HSG65898:HSK65903 ICC65898:ICG65903 ILY65898:IMC65903 IVU65898:IVY65903 JFQ65898:JFU65903 JPM65898:JPQ65903 JZI65898:JZM65903 KJE65898:KJI65903 KTA65898:KTE65903 LCW65898:LDA65903 LMS65898:LMW65903 LWO65898:LWS65903 MGK65898:MGO65903 MQG65898:MQK65903 NAC65898:NAG65903 NJY65898:NKC65903 NTU65898:NTY65903 ODQ65898:ODU65903 ONM65898:ONQ65903 OXI65898:OXM65903 PHE65898:PHI65903 PRA65898:PRE65903 QAW65898:QBA65903 QKS65898:QKW65903 QUO65898:QUS65903 REK65898:REO65903 ROG65898:ROK65903 RYC65898:RYG65903 SHY65898:SIC65903 SRU65898:SRY65903 TBQ65898:TBU65903 TLM65898:TLQ65903 TVI65898:TVM65903 UFE65898:UFI65903 UPA65898:UPE65903 UYW65898:UZA65903 VIS65898:VIW65903 VSO65898:VSS65903 WCK65898:WCO65903 WMG65898:WMK65903 WWC65898:WWG65903 U131434:Y131439 JQ131434:JU131439 TM131434:TQ131439 ADI131434:ADM131439 ANE131434:ANI131439 AXA131434:AXE131439 BGW131434:BHA131439 BQS131434:BQW131439 CAO131434:CAS131439 CKK131434:CKO131439 CUG131434:CUK131439 DEC131434:DEG131439 DNY131434:DOC131439 DXU131434:DXY131439 EHQ131434:EHU131439 ERM131434:ERQ131439 FBI131434:FBM131439 FLE131434:FLI131439 FVA131434:FVE131439 GEW131434:GFA131439 GOS131434:GOW131439 GYO131434:GYS131439 HIK131434:HIO131439 HSG131434:HSK131439 ICC131434:ICG131439 ILY131434:IMC131439 IVU131434:IVY131439 JFQ131434:JFU131439 JPM131434:JPQ131439 JZI131434:JZM131439 KJE131434:KJI131439 KTA131434:KTE131439 LCW131434:LDA131439 LMS131434:LMW131439 LWO131434:LWS131439 MGK131434:MGO131439 MQG131434:MQK131439 NAC131434:NAG131439 NJY131434:NKC131439 NTU131434:NTY131439 ODQ131434:ODU131439 ONM131434:ONQ131439 OXI131434:OXM131439 PHE131434:PHI131439 PRA131434:PRE131439 QAW131434:QBA131439 QKS131434:QKW131439 QUO131434:QUS131439 REK131434:REO131439 ROG131434:ROK131439 RYC131434:RYG131439 SHY131434:SIC131439 SRU131434:SRY131439 TBQ131434:TBU131439 TLM131434:TLQ131439 TVI131434:TVM131439 UFE131434:UFI131439 UPA131434:UPE131439 UYW131434:UZA131439 VIS131434:VIW131439 VSO131434:VSS131439 WCK131434:WCO131439 WMG131434:WMK131439 WWC131434:WWG131439 U196970:Y196975 JQ196970:JU196975 TM196970:TQ196975 ADI196970:ADM196975 ANE196970:ANI196975 AXA196970:AXE196975 BGW196970:BHA196975 BQS196970:BQW196975 CAO196970:CAS196975 CKK196970:CKO196975 CUG196970:CUK196975 DEC196970:DEG196975 DNY196970:DOC196975 DXU196970:DXY196975 EHQ196970:EHU196975 ERM196970:ERQ196975 FBI196970:FBM196975 FLE196970:FLI196975 FVA196970:FVE196975 GEW196970:GFA196975 GOS196970:GOW196975 GYO196970:GYS196975 HIK196970:HIO196975 HSG196970:HSK196975 ICC196970:ICG196975 ILY196970:IMC196975 IVU196970:IVY196975 JFQ196970:JFU196975 JPM196970:JPQ196975 JZI196970:JZM196975 KJE196970:KJI196975 KTA196970:KTE196975 LCW196970:LDA196975 LMS196970:LMW196975 LWO196970:LWS196975 MGK196970:MGO196975 MQG196970:MQK196975 NAC196970:NAG196975 NJY196970:NKC196975 NTU196970:NTY196975 ODQ196970:ODU196975 ONM196970:ONQ196975 OXI196970:OXM196975 PHE196970:PHI196975 PRA196970:PRE196975 QAW196970:QBA196975 QKS196970:QKW196975 QUO196970:QUS196975 REK196970:REO196975 ROG196970:ROK196975 RYC196970:RYG196975 SHY196970:SIC196975 SRU196970:SRY196975 TBQ196970:TBU196975 TLM196970:TLQ196975 TVI196970:TVM196975 UFE196970:UFI196975 UPA196970:UPE196975 UYW196970:UZA196975 VIS196970:VIW196975 VSO196970:VSS196975 WCK196970:WCO196975 WMG196970:WMK196975 WWC196970:WWG196975 U262506:Y262511 JQ262506:JU262511 TM262506:TQ262511 ADI262506:ADM262511 ANE262506:ANI262511 AXA262506:AXE262511 BGW262506:BHA262511 BQS262506:BQW262511 CAO262506:CAS262511 CKK262506:CKO262511 CUG262506:CUK262511 DEC262506:DEG262511 DNY262506:DOC262511 DXU262506:DXY262511 EHQ262506:EHU262511 ERM262506:ERQ262511 FBI262506:FBM262511 FLE262506:FLI262511 FVA262506:FVE262511 GEW262506:GFA262511 GOS262506:GOW262511 GYO262506:GYS262511 HIK262506:HIO262511 HSG262506:HSK262511 ICC262506:ICG262511 ILY262506:IMC262511 IVU262506:IVY262511 JFQ262506:JFU262511 JPM262506:JPQ262511 JZI262506:JZM262511 KJE262506:KJI262511 KTA262506:KTE262511 LCW262506:LDA262511 LMS262506:LMW262511 LWO262506:LWS262511 MGK262506:MGO262511 MQG262506:MQK262511 NAC262506:NAG262511 NJY262506:NKC262511 NTU262506:NTY262511 ODQ262506:ODU262511 ONM262506:ONQ262511 OXI262506:OXM262511 PHE262506:PHI262511 PRA262506:PRE262511 QAW262506:QBA262511 QKS262506:QKW262511 QUO262506:QUS262511 REK262506:REO262511 ROG262506:ROK262511 RYC262506:RYG262511 SHY262506:SIC262511 SRU262506:SRY262511 TBQ262506:TBU262511 TLM262506:TLQ262511 TVI262506:TVM262511 UFE262506:UFI262511 UPA262506:UPE262511 UYW262506:UZA262511 VIS262506:VIW262511 VSO262506:VSS262511 WCK262506:WCO262511 WMG262506:WMK262511 WWC262506:WWG262511 U328042:Y328047 JQ328042:JU328047 TM328042:TQ328047 ADI328042:ADM328047 ANE328042:ANI328047 AXA328042:AXE328047 BGW328042:BHA328047 BQS328042:BQW328047 CAO328042:CAS328047 CKK328042:CKO328047 CUG328042:CUK328047 DEC328042:DEG328047 DNY328042:DOC328047 DXU328042:DXY328047 EHQ328042:EHU328047 ERM328042:ERQ328047 FBI328042:FBM328047 FLE328042:FLI328047 FVA328042:FVE328047 GEW328042:GFA328047 GOS328042:GOW328047 GYO328042:GYS328047 HIK328042:HIO328047 HSG328042:HSK328047 ICC328042:ICG328047 ILY328042:IMC328047 IVU328042:IVY328047 JFQ328042:JFU328047 JPM328042:JPQ328047 JZI328042:JZM328047 KJE328042:KJI328047 KTA328042:KTE328047 LCW328042:LDA328047 LMS328042:LMW328047 LWO328042:LWS328047 MGK328042:MGO328047 MQG328042:MQK328047 NAC328042:NAG328047 NJY328042:NKC328047 NTU328042:NTY328047 ODQ328042:ODU328047 ONM328042:ONQ328047 OXI328042:OXM328047 PHE328042:PHI328047 PRA328042:PRE328047 QAW328042:QBA328047 QKS328042:QKW328047 QUO328042:QUS328047 REK328042:REO328047 ROG328042:ROK328047 RYC328042:RYG328047 SHY328042:SIC328047 SRU328042:SRY328047 TBQ328042:TBU328047 TLM328042:TLQ328047 TVI328042:TVM328047 UFE328042:UFI328047 UPA328042:UPE328047 UYW328042:UZA328047 VIS328042:VIW328047 VSO328042:VSS328047 WCK328042:WCO328047 WMG328042:WMK328047 WWC328042:WWG328047 U393578:Y393583 JQ393578:JU393583 TM393578:TQ393583 ADI393578:ADM393583 ANE393578:ANI393583 AXA393578:AXE393583 BGW393578:BHA393583 BQS393578:BQW393583 CAO393578:CAS393583 CKK393578:CKO393583 CUG393578:CUK393583 DEC393578:DEG393583 DNY393578:DOC393583 DXU393578:DXY393583 EHQ393578:EHU393583 ERM393578:ERQ393583 FBI393578:FBM393583 FLE393578:FLI393583 FVA393578:FVE393583 GEW393578:GFA393583 GOS393578:GOW393583 GYO393578:GYS393583 HIK393578:HIO393583 HSG393578:HSK393583 ICC393578:ICG393583 ILY393578:IMC393583 IVU393578:IVY393583 JFQ393578:JFU393583 JPM393578:JPQ393583 JZI393578:JZM393583 KJE393578:KJI393583 KTA393578:KTE393583 LCW393578:LDA393583 LMS393578:LMW393583 LWO393578:LWS393583 MGK393578:MGO393583 MQG393578:MQK393583 NAC393578:NAG393583 NJY393578:NKC393583 NTU393578:NTY393583 ODQ393578:ODU393583 ONM393578:ONQ393583 OXI393578:OXM393583 PHE393578:PHI393583 PRA393578:PRE393583 QAW393578:QBA393583 QKS393578:QKW393583 QUO393578:QUS393583 REK393578:REO393583 ROG393578:ROK393583 RYC393578:RYG393583 SHY393578:SIC393583 SRU393578:SRY393583 TBQ393578:TBU393583 TLM393578:TLQ393583 TVI393578:TVM393583 UFE393578:UFI393583 UPA393578:UPE393583 UYW393578:UZA393583 VIS393578:VIW393583 VSO393578:VSS393583 WCK393578:WCO393583 WMG393578:WMK393583 WWC393578:WWG393583 U459114:Y459119 JQ459114:JU459119 TM459114:TQ459119 ADI459114:ADM459119 ANE459114:ANI459119 AXA459114:AXE459119 BGW459114:BHA459119 BQS459114:BQW459119 CAO459114:CAS459119 CKK459114:CKO459119 CUG459114:CUK459119 DEC459114:DEG459119 DNY459114:DOC459119 DXU459114:DXY459119 EHQ459114:EHU459119 ERM459114:ERQ459119 FBI459114:FBM459119 FLE459114:FLI459119 FVA459114:FVE459119 GEW459114:GFA459119 GOS459114:GOW459119 GYO459114:GYS459119 HIK459114:HIO459119 HSG459114:HSK459119 ICC459114:ICG459119 ILY459114:IMC459119 IVU459114:IVY459119 JFQ459114:JFU459119 JPM459114:JPQ459119 JZI459114:JZM459119 KJE459114:KJI459119 KTA459114:KTE459119 LCW459114:LDA459119 LMS459114:LMW459119 LWO459114:LWS459119 MGK459114:MGO459119 MQG459114:MQK459119 NAC459114:NAG459119 NJY459114:NKC459119 NTU459114:NTY459119 ODQ459114:ODU459119 ONM459114:ONQ459119 OXI459114:OXM459119 PHE459114:PHI459119 PRA459114:PRE459119 QAW459114:QBA459119 QKS459114:QKW459119 QUO459114:QUS459119 REK459114:REO459119 ROG459114:ROK459119 RYC459114:RYG459119 SHY459114:SIC459119 SRU459114:SRY459119 TBQ459114:TBU459119 TLM459114:TLQ459119 TVI459114:TVM459119 UFE459114:UFI459119 UPA459114:UPE459119 UYW459114:UZA459119 VIS459114:VIW459119 VSO459114:VSS459119 WCK459114:WCO459119 WMG459114:WMK459119 WWC459114:WWG459119 U524650:Y524655 JQ524650:JU524655 TM524650:TQ524655 ADI524650:ADM524655 ANE524650:ANI524655 AXA524650:AXE524655 BGW524650:BHA524655 BQS524650:BQW524655 CAO524650:CAS524655 CKK524650:CKO524655 CUG524650:CUK524655 DEC524650:DEG524655 DNY524650:DOC524655 DXU524650:DXY524655 EHQ524650:EHU524655 ERM524650:ERQ524655 FBI524650:FBM524655 FLE524650:FLI524655 FVA524650:FVE524655 GEW524650:GFA524655 GOS524650:GOW524655 GYO524650:GYS524655 HIK524650:HIO524655 HSG524650:HSK524655 ICC524650:ICG524655 ILY524650:IMC524655 IVU524650:IVY524655 JFQ524650:JFU524655 JPM524650:JPQ524655 JZI524650:JZM524655 KJE524650:KJI524655 KTA524650:KTE524655 LCW524650:LDA524655 LMS524650:LMW524655 LWO524650:LWS524655 MGK524650:MGO524655 MQG524650:MQK524655 NAC524650:NAG524655 NJY524650:NKC524655 NTU524650:NTY524655 ODQ524650:ODU524655 ONM524650:ONQ524655 OXI524650:OXM524655 PHE524650:PHI524655 PRA524650:PRE524655 QAW524650:QBA524655 QKS524650:QKW524655 QUO524650:QUS524655 REK524650:REO524655 ROG524650:ROK524655 RYC524650:RYG524655 SHY524650:SIC524655 SRU524650:SRY524655 TBQ524650:TBU524655 TLM524650:TLQ524655 TVI524650:TVM524655 UFE524650:UFI524655 UPA524650:UPE524655 UYW524650:UZA524655 VIS524650:VIW524655 VSO524650:VSS524655 WCK524650:WCO524655 WMG524650:WMK524655 WWC524650:WWG524655 U590186:Y590191 JQ590186:JU590191 TM590186:TQ590191 ADI590186:ADM590191 ANE590186:ANI590191 AXA590186:AXE590191 BGW590186:BHA590191 BQS590186:BQW590191 CAO590186:CAS590191 CKK590186:CKO590191 CUG590186:CUK590191 DEC590186:DEG590191 DNY590186:DOC590191 DXU590186:DXY590191 EHQ590186:EHU590191 ERM590186:ERQ590191 FBI590186:FBM590191 FLE590186:FLI590191 FVA590186:FVE590191 GEW590186:GFA590191 GOS590186:GOW590191 GYO590186:GYS590191 HIK590186:HIO590191 HSG590186:HSK590191 ICC590186:ICG590191 ILY590186:IMC590191 IVU590186:IVY590191 JFQ590186:JFU590191 JPM590186:JPQ590191 JZI590186:JZM590191 KJE590186:KJI590191 KTA590186:KTE590191 LCW590186:LDA590191 LMS590186:LMW590191 LWO590186:LWS590191 MGK590186:MGO590191 MQG590186:MQK590191 NAC590186:NAG590191 NJY590186:NKC590191 NTU590186:NTY590191 ODQ590186:ODU590191 ONM590186:ONQ590191 OXI590186:OXM590191 PHE590186:PHI590191 PRA590186:PRE590191 QAW590186:QBA590191 QKS590186:QKW590191 QUO590186:QUS590191 REK590186:REO590191 ROG590186:ROK590191 RYC590186:RYG590191 SHY590186:SIC590191 SRU590186:SRY590191 TBQ590186:TBU590191 TLM590186:TLQ590191 TVI590186:TVM590191 UFE590186:UFI590191 UPA590186:UPE590191 UYW590186:UZA590191 VIS590186:VIW590191 VSO590186:VSS590191 WCK590186:WCO590191 WMG590186:WMK590191 WWC590186:WWG590191 U655722:Y655727 JQ655722:JU655727 TM655722:TQ655727 ADI655722:ADM655727 ANE655722:ANI655727 AXA655722:AXE655727 BGW655722:BHA655727 BQS655722:BQW655727 CAO655722:CAS655727 CKK655722:CKO655727 CUG655722:CUK655727 DEC655722:DEG655727 DNY655722:DOC655727 DXU655722:DXY655727 EHQ655722:EHU655727 ERM655722:ERQ655727 FBI655722:FBM655727 FLE655722:FLI655727 FVA655722:FVE655727 GEW655722:GFA655727 GOS655722:GOW655727 GYO655722:GYS655727 HIK655722:HIO655727 HSG655722:HSK655727 ICC655722:ICG655727 ILY655722:IMC655727 IVU655722:IVY655727 JFQ655722:JFU655727 JPM655722:JPQ655727 JZI655722:JZM655727 KJE655722:KJI655727 KTA655722:KTE655727 LCW655722:LDA655727 LMS655722:LMW655727 LWO655722:LWS655727 MGK655722:MGO655727 MQG655722:MQK655727 NAC655722:NAG655727 NJY655722:NKC655727 NTU655722:NTY655727 ODQ655722:ODU655727 ONM655722:ONQ655727 OXI655722:OXM655727 PHE655722:PHI655727 PRA655722:PRE655727 QAW655722:QBA655727 QKS655722:QKW655727 QUO655722:QUS655727 REK655722:REO655727 ROG655722:ROK655727 RYC655722:RYG655727 SHY655722:SIC655727 SRU655722:SRY655727 TBQ655722:TBU655727 TLM655722:TLQ655727 TVI655722:TVM655727 UFE655722:UFI655727 UPA655722:UPE655727 UYW655722:UZA655727 VIS655722:VIW655727 VSO655722:VSS655727 WCK655722:WCO655727 WMG655722:WMK655727 WWC655722:WWG655727 U721258:Y721263 JQ721258:JU721263 TM721258:TQ721263 ADI721258:ADM721263 ANE721258:ANI721263 AXA721258:AXE721263 BGW721258:BHA721263 BQS721258:BQW721263 CAO721258:CAS721263 CKK721258:CKO721263 CUG721258:CUK721263 DEC721258:DEG721263 DNY721258:DOC721263 DXU721258:DXY721263 EHQ721258:EHU721263 ERM721258:ERQ721263 FBI721258:FBM721263 FLE721258:FLI721263 FVA721258:FVE721263 GEW721258:GFA721263 GOS721258:GOW721263 GYO721258:GYS721263 HIK721258:HIO721263 HSG721258:HSK721263 ICC721258:ICG721263 ILY721258:IMC721263 IVU721258:IVY721263 JFQ721258:JFU721263 JPM721258:JPQ721263 JZI721258:JZM721263 KJE721258:KJI721263 KTA721258:KTE721263 LCW721258:LDA721263 LMS721258:LMW721263 LWO721258:LWS721263 MGK721258:MGO721263 MQG721258:MQK721263 NAC721258:NAG721263 NJY721258:NKC721263 NTU721258:NTY721263 ODQ721258:ODU721263 ONM721258:ONQ721263 OXI721258:OXM721263 PHE721258:PHI721263 PRA721258:PRE721263 QAW721258:QBA721263 QKS721258:QKW721263 QUO721258:QUS721263 REK721258:REO721263 ROG721258:ROK721263 RYC721258:RYG721263 SHY721258:SIC721263 SRU721258:SRY721263 TBQ721258:TBU721263 TLM721258:TLQ721263 TVI721258:TVM721263 UFE721258:UFI721263 UPA721258:UPE721263 UYW721258:UZA721263 VIS721258:VIW721263 VSO721258:VSS721263 WCK721258:WCO721263 WMG721258:WMK721263 WWC721258:WWG721263 U786794:Y786799 JQ786794:JU786799 TM786794:TQ786799 ADI786794:ADM786799 ANE786794:ANI786799 AXA786794:AXE786799 BGW786794:BHA786799 BQS786794:BQW786799 CAO786794:CAS786799 CKK786794:CKO786799 CUG786794:CUK786799 DEC786794:DEG786799 DNY786794:DOC786799 DXU786794:DXY786799 EHQ786794:EHU786799 ERM786794:ERQ786799 FBI786794:FBM786799 FLE786794:FLI786799 FVA786794:FVE786799 GEW786794:GFA786799 GOS786794:GOW786799 GYO786794:GYS786799 HIK786794:HIO786799 HSG786794:HSK786799 ICC786794:ICG786799 ILY786794:IMC786799 IVU786794:IVY786799 JFQ786794:JFU786799 JPM786794:JPQ786799 JZI786794:JZM786799 KJE786794:KJI786799 KTA786794:KTE786799 LCW786794:LDA786799 LMS786794:LMW786799 LWO786794:LWS786799 MGK786794:MGO786799 MQG786794:MQK786799 NAC786794:NAG786799 NJY786794:NKC786799 NTU786794:NTY786799 ODQ786794:ODU786799 ONM786794:ONQ786799 OXI786794:OXM786799 PHE786794:PHI786799 PRA786794:PRE786799 QAW786794:QBA786799 QKS786794:QKW786799 QUO786794:QUS786799 REK786794:REO786799 ROG786794:ROK786799 RYC786794:RYG786799 SHY786794:SIC786799 SRU786794:SRY786799 TBQ786794:TBU786799 TLM786794:TLQ786799 TVI786794:TVM786799 UFE786794:UFI786799 UPA786794:UPE786799 UYW786794:UZA786799 VIS786794:VIW786799 VSO786794:VSS786799 WCK786794:WCO786799 WMG786794:WMK786799 WWC786794:WWG786799 U852330:Y852335 JQ852330:JU852335 TM852330:TQ852335 ADI852330:ADM852335 ANE852330:ANI852335 AXA852330:AXE852335 BGW852330:BHA852335 BQS852330:BQW852335 CAO852330:CAS852335 CKK852330:CKO852335 CUG852330:CUK852335 DEC852330:DEG852335 DNY852330:DOC852335 DXU852330:DXY852335 EHQ852330:EHU852335 ERM852330:ERQ852335 FBI852330:FBM852335 FLE852330:FLI852335 FVA852330:FVE852335 GEW852330:GFA852335 GOS852330:GOW852335 GYO852330:GYS852335 HIK852330:HIO852335 HSG852330:HSK852335 ICC852330:ICG852335 ILY852330:IMC852335 IVU852330:IVY852335 JFQ852330:JFU852335 JPM852330:JPQ852335 JZI852330:JZM852335 KJE852330:KJI852335 KTA852330:KTE852335 LCW852330:LDA852335 LMS852330:LMW852335 LWO852330:LWS852335 MGK852330:MGO852335 MQG852330:MQK852335 NAC852330:NAG852335 NJY852330:NKC852335 NTU852330:NTY852335 ODQ852330:ODU852335 ONM852330:ONQ852335 OXI852330:OXM852335 PHE852330:PHI852335 PRA852330:PRE852335 QAW852330:QBA852335 QKS852330:QKW852335 QUO852330:QUS852335 REK852330:REO852335 ROG852330:ROK852335 RYC852330:RYG852335 SHY852330:SIC852335 SRU852330:SRY852335 TBQ852330:TBU852335 TLM852330:TLQ852335 TVI852330:TVM852335 UFE852330:UFI852335 UPA852330:UPE852335 UYW852330:UZA852335 VIS852330:VIW852335 VSO852330:VSS852335 WCK852330:WCO852335 WMG852330:WMK852335 WWC852330:WWG852335 U917866:Y917871 JQ917866:JU917871 TM917866:TQ917871 ADI917866:ADM917871 ANE917866:ANI917871 AXA917866:AXE917871 BGW917866:BHA917871 BQS917866:BQW917871 CAO917866:CAS917871 CKK917866:CKO917871 CUG917866:CUK917871 DEC917866:DEG917871 DNY917866:DOC917871 DXU917866:DXY917871 EHQ917866:EHU917871 ERM917866:ERQ917871 FBI917866:FBM917871 FLE917866:FLI917871 FVA917866:FVE917871 GEW917866:GFA917871 GOS917866:GOW917871 GYO917866:GYS917871 HIK917866:HIO917871 HSG917866:HSK917871 ICC917866:ICG917871 ILY917866:IMC917871 IVU917866:IVY917871 JFQ917866:JFU917871 JPM917866:JPQ917871 JZI917866:JZM917871 KJE917866:KJI917871 KTA917866:KTE917871 LCW917866:LDA917871 LMS917866:LMW917871 LWO917866:LWS917871 MGK917866:MGO917871 MQG917866:MQK917871 NAC917866:NAG917871 NJY917866:NKC917871 NTU917866:NTY917871 ODQ917866:ODU917871 ONM917866:ONQ917871 OXI917866:OXM917871 PHE917866:PHI917871 PRA917866:PRE917871 QAW917866:QBA917871 QKS917866:QKW917871 QUO917866:QUS917871 REK917866:REO917871 ROG917866:ROK917871 RYC917866:RYG917871 SHY917866:SIC917871 SRU917866:SRY917871 TBQ917866:TBU917871 TLM917866:TLQ917871 TVI917866:TVM917871 UFE917866:UFI917871 UPA917866:UPE917871 UYW917866:UZA917871 VIS917866:VIW917871 VSO917866:VSS917871 WCK917866:WCO917871 WMG917866:WMK917871 WWC917866:WWG917871 U983402:Y983407 JQ983402:JU983407 TM983402:TQ983407 ADI983402:ADM983407 ANE983402:ANI983407 AXA983402:AXE983407 BGW983402:BHA983407 BQS983402:BQW983407 CAO983402:CAS983407 CKK983402:CKO983407 CUG983402:CUK983407 DEC983402:DEG983407 DNY983402:DOC983407 DXU983402:DXY983407 EHQ983402:EHU983407 ERM983402:ERQ983407 FBI983402:FBM983407 FLE983402:FLI983407 FVA983402:FVE983407 GEW983402:GFA983407 GOS983402:GOW983407 GYO983402:GYS983407 HIK983402:HIO983407 HSG983402:HSK983407 ICC983402:ICG983407 ILY983402:IMC983407 IVU983402:IVY983407 JFQ983402:JFU983407 JPM983402:JPQ983407 JZI983402:JZM983407 KJE983402:KJI983407 KTA983402:KTE983407 LCW983402:LDA983407 LMS983402:LMW983407 LWO983402:LWS983407 MGK983402:MGO983407 MQG983402:MQK983407 NAC983402:NAG983407 NJY983402:NKC983407 NTU983402:NTY983407 ODQ983402:ODU983407 ONM983402:ONQ983407 OXI983402:OXM983407 PHE983402:PHI983407 PRA983402:PRE983407 QAW983402:QBA983407 QKS983402:QKW983407 QUO983402:QUS983407 REK983402:REO983407 ROG983402:ROK983407 RYC983402:RYG983407 SHY983402:SIC983407 SRU983402:SRY983407 TBQ983402:TBU983407 TLM983402:TLQ983407 TVI983402:TVM983407 UFE983402:UFI983407 UPA983402:UPE983407 UYW983402:UZA983407 VIS983402:VIW983407 VSO983402:VSS983407 WCK983402:WCO983407 WMG983402:WMK983407 WWC983402:WWG983407 B205 IX205 ST205 ACP205 AML205 AWH205 BGD205 BPZ205 BZV205 CJR205 CTN205 DDJ205 DNF205 DXB205 EGX205 EQT205 FAP205 FKL205 FUH205 GED205 GNZ205 GXV205 HHR205 HRN205 IBJ205 ILF205 IVB205 JEX205 JOT205 JYP205 KIL205 KSH205 LCD205 LLZ205 LVV205 MFR205 MPN205 MZJ205 NJF205 NTB205 OCX205 OMT205 OWP205 PGL205 PQH205 QAD205 QJZ205 QTV205 RDR205 RNN205 RXJ205 SHF205 SRB205 TAX205 TKT205 TUP205 UEL205 UOH205 UYD205 VHZ205 VRV205 WBR205 WLN205 WVJ205 B65814 IX65814 ST65814 ACP65814 AML65814 AWH65814 BGD65814 BPZ65814 BZV65814 CJR65814 CTN65814 DDJ65814 DNF65814 DXB65814 EGX65814 EQT65814 FAP65814 FKL65814 FUH65814 GED65814 GNZ65814 GXV65814 HHR65814 HRN65814 IBJ65814 ILF65814 IVB65814 JEX65814 JOT65814 JYP65814 KIL65814 KSH65814 LCD65814 LLZ65814 LVV65814 MFR65814 MPN65814 MZJ65814 NJF65814 NTB65814 OCX65814 OMT65814 OWP65814 PGL65814 PQH65814 QAD65814 QJZ65814 QTV65814 RDR65814 RNN65814 RXJ65814 SHF65814 SRB65814 TAX65814 TKT65814 TUP65814 UEL65814 UOH65814 UYD65814 VHZ65814 VRV65814 WBR65814 WLN65814 WVJ65814 B131350 IX131350 ST131350 ACP131350 AML131350 AWH131350 BGD131350 BPZ131350 BZV131350 CJR131350 CTN131350 DDJ131350 DNF131350 DXB131350 EGX131350 EQT131350 FAP131350 FKL131350 FUH131350 GED131350 GNZ131350 GXV131350 HHR131350 HRN131350 IBJ131350 ILF131350 IVB131350 JEX131350 JOT131350 JYP131350 KIL131350 KSH131350 LCD131350 LLZ131350 LVV131350 MFR131350 MPN131350 MZJ131350 NJF131350 NTB131350 OCX131350 OMT131350 OWP131350 PGL131350 PQH131350 QAD131350 QJZ131350 QTV131350 RDR131350 RNN131350 RXJ131350 SHF131350 SRB131350 TAX131350 TKT131350 TUP131350 UEL131350 UOH131350 UYD131350 VHZ131350 VRV131350 WBR131350 WLN131350 WVJ131350 B196886 IX196886 ST196886 ACP196886 AML196886 AWH196886 BGD196886 BPZ196886 BZV196886 CJR196886 CTN196886 DDJ196886 DNF196886 DXB196886 EGX196886 EQT196886 FAP196886 FKL196886 FUH196886 GED196886 GNZ196886 GXV196886 HHR196886 HRN196886 IBJ196886 ILF196886 IVB196886 JEX196886 JOT196886 JYP196886 KIL196886 KSH196886 LCD196886 LLZ196886 LVV196886 MFR196886 MPN196886 MZJ196886 NJF196886 NTB196886 OCX196886 OMT196886 OWP196886 PGL196886 PQH196886 QAD196886 QJZ196886 QTV196886 RDR196886 RNN196886 RXJ196886 SHF196886 SRB196886 TAX196886 TKT196886 TUP196886 UEL196886 UOH196886 UYD196886 VHZ196886 VRV196886 WBR196886 WLN196886 WVJ196886 B262422 IX262422 ST262422 ACP262422 AML262422 AWH262422 BGD262422 BPZ262422 BZV262422 CJR262422 CTN262422 DDJ262422 DNF262422 DXB262422 EGX262422 EQT262422 FAP262422 FKL262422 FUH262422 GED262422 GNZ262422 GXV262422 HHR262422 HRN262422 IBJ262422 ILF262422 IVB262422 JEX262422 JOT262422 JYP262422 KIL262422 KSH262422 LCD262422 LLZ262422 LVV262422 MFR262422 MPN262422 MZJ262422 NJF262422 NTB262422 OCX262422 OMT262422 OWP262422 PGL262422 PQH262422 QAD262422 QJZ262422 QTV262422 RDR262422 RNN262422 RXJ262422 SHF262422 SRB262422 TAX262422 TKT262422 TUP262422 UEL262422 UOH262422 UYD262422 VHZ262422 VRV262422 WBR262422 WLN262422 WVJ262422 B327958 IX327958 ST327958 ACP327958 AML327958 AWH327958 BGD327958 BPZ327958 BZV327958 CJR327958 CTN327958 DDJ327958 DNF327958 DXB327958 EGX327958 EQT327958 FAP327958 FKL327958 FUH327958 GED327958 GNZ327958 GXV327958 HHR327958 HRN327958 IBJ327958 ILF327958 IVB327958 JEX327958 JOT327958 JYP327958 KIL327958 KSH327958 LCD327958 LLZ327958 LVV327958 MFR327958 MPN327958 MZJ327958 NJF327958 NTB327958 OCX327958 OMT327958 OWP327958 PGL327958 PQH327958 QAD327958 QJZ327958 QTV327958 RDR327958 RNN327958 RXJ327958 SHF327958 SRB327958 TAX327958 TKT327958 TUP327958 UEL327958 UOH327958 UYD327958 VHZ327958 VRV327958 WBR327958 WLN327958 WVJ327958 B393494 IX393494 ST393494 ACP393494 AML393494 AWH393494 BGD393494 BPZ393494 BZV393494 CJR393494 CTN393494 DDJ393494 DNF393494 DXB393494 EGX393494 EQT393494 FAP393494 FKL393494 FUH393494 GED393494 GNZ393494 GXV393494 HHR393494 HRN393494 IBJ393494 ILF393494 IVB393494 JEX393494 JOT393494 JYP393494 KIL393494 KSH393494 LCD393494 LLZ393494 LVV393494 MFR393494 MPN393494 MZJ393494 NJF393494 NTB393494 OCX393494 OMT393494 OWP393494 PGL393494 PQH393494 QAD393494 QJZ393494 QTV393494 RDR393494 RNN393494 RXJ393494 SHF393494 SRB393494 TAX393494 TKT393494 TUP393494 UEL393494 UOH393494 UYD393494 VHZ393494 VRV393494 WBR393494 WLN393494 WVJ393494 B459030 IX459030 ST459030 ACP459030 AML459030 AWH459030 BGD459030 BPZ459030 BZV459030 CJR459030 CTN459030 DDJ459030 DNF459030 DXB459030 EGX459030 EQT459030 FAP459030 FKL459030 FUH459030 GED459030 GNZ459030 GXV459030 HHR459030 HRN459030 IBJ459030 ILF459030 IVB459030 JEX459030 JOT459030 JYP459030 KIL459030 KSH459030 LCD459030 LLZ459030 LVV459030 MFR459030 MPN459030 MZJ459030 NJF459030 NTB459030 OCX459030 OMT459030 OWP459030 PGL459030 PQH459030 QAD459030 QJZ459030 QTV459030 RDR459030 RNN459030 RXJ459030 SHF459030 SRB459030 TAX459030 TKT459030 TUP459030 UEL459030 UOH459030 UYD459030 VHZ459030 VRV459030 WBR459030 WLN459030 WVJ459030 B524566 IX524566 ST524566 ACP524566 AML524566 AWH524566 BGD524566 BPZ524566 BZV524566 CJR524566 CTN524566 DDJ524566 DNF524566 DXB524566 EGX524566 EQT524566 FAP524566 FKL524566 FUH524566 GED524566 GNZ524566 GXV524566 HHR524566 HRN524566 IBJ524566 ILF524566 IVB524566 JEX524566 JOT524566 JYP524566 KIL524566 KSH524566 LCD524566 LLZ524566 LVV524566 MFR524566 MPN524566 MZJ524566 NJF524566 NTB524566 OCX524566 OMT524566 OWP524566 PGL524566 PQH524566 QAD524566 QJZ524566 QTV524566 RDR524566 RNN524566 RXJ524566 SHF524566 SRB524566 TAX524566 TKT524566 TUP524566 UEL524566 UOH524566 UYD524566 VHZ524566 VRV524566 WBR524566 WLN524566 WVJ524566 B590102 IX590102 ST590102 ACP590102 AML590102 AWH590102 BGD590102 BPZ590102 BZV590102 CJR590102 CTN590102 DDJ590102 DNF590102 DXB590102 EGX590102 EQT590102 FAP590102 FKL590102 FUH590102 GED590102 GNZ590102 GXV590102 HHR590102 HRN590102 IBJ590102 ILF590102 IVB590102 JEX590102 JOT590102 JYP590102 KIL590102 KSH590102 LCD590102 LLZ590102 LVV590102 MFR590102 MPN590102 MZJ590102 NJF590102 NTB590102 OCX590102 OMT590102 OWP590102 PGL590102 PQH590102 QAD590102 QJZ590102 QTV590102 RDR590102 RNN590102 RXJ590102 SHF590102 SRB590102 TAX590102 TKT590102 TUP590102 UEL590102 UOH590102 UYD590102 VHZ590102 VRV590102 WBR590102 WLN590102 WVJ590102 B655638 IX655638 ST655638 ACP655638 AML655638 AWH655638 BGD655638 BPZ655638 BZV655638 CJR655638 CTN655638 DDJ655638 DNF655638 DXB655638 EGX655638 EQT655638 FAP655638 FKL655638 FUH655638 GED655638 GNZ655638 GXV655638 HHR655638 HRN655638 IBJ655638 ILF655638 IVB655638 JEX655638 JOT655638 JYP655638 KIL655638 KSH655638 LCD655638 LLZ655638 LVV655638 MFR655638 MPN655638 MZJ655638 NJF655638 NTB655638 OCX655638 OMT655638 OWP655638 PGL655638 PQH655638 QAD655638 QJZ655638 QTV655638 RDR655638 RNN655638 RXJ655638 SHF655638 SRB655638 TAX655638 TKT655638 TUP655638 UEL655638 UOH655638 UYD655638 VHZ655638 VRV655638 WBR655638 WLN655638 WVJ655638 B721174 IX721174 ST721174 ACP721174 AML721174 AWH721174 BGD721174 BPZ721174 BZV721174 CJR721174 CTN721174 DDJ721174 DNF721174 DXB721174 EGX721174 EQT721174 FAP721174 FKL721174 FUH721174 GED721174 GNZ721174 GXV721174 HHR721174 HRN721174 IBJ721174 ILF721174 IVB721174 JEX721174 JOT721174 JYP721174 KIL721174 KSH721174 LCD721174 LLZ721174 LVV721174 MFR721174 MPN721174 MZJ721174 NJF721174 NTB721174 OCX721174 OMT721174 OWP721174 PGL721174 PQH721174 QAD721174 QJZ721174 QTV721174 RDR721174 RNN721174 RXJ721174 SHF721174 SRB721174 TAX721174 TKT721174 TUP721174 UEL721174 UOH721174 UYD721174 VHZ721174 VRV721174 WBR721174 WLN721174 WVJ721174 B786710 IX786710 ST786710 ACP786710 AML786710 AWH786710 BGD786710 BPZ786710 BZV786710 CJR786710 CTN786710 DDJ786710 DNF786710 DXB786710 EGX786710 EQT786710 FAP786710 FKL786710 FUH786710 GED786710 GNZ786710 GXV786710 HHR786710 HRN786710 IBJ786710 ILF786710 IVB786710 JEX786710 JOT786710 JYP786710 KIL786710 KSH786710 LCD786710 LLZ786710 LVV786710 MFR786710 MPN786710 MZJ786710 NJF786710 NTB786710 OCX786710 OMT786710 OWP786710 PGL786710 PQH786710 QAD786710 QJZ786710 QTV786710 RDR786710 RNN786710 RXJ786710 SHF786710 SRB786710 TAX786710 TKT786710 TUP786710 UEL786710 UOH786710 UYD786710 VHZ786710 VRV786710 WBR786710 WLN786710 WVJ786710 B852246 IX852246 ST852246 ACP852246 AML852246 AWH852246 BGD852246 BPZ852246 BZV852246 CJR852246 CTN852246 DDJ852246 DNF852246 DXB852246 EGX852246 EQT852246 FAP852246 FKL852246 FUH852246 GED852246 GNZ852246 GXV852246 HHR852246 HRN852246 IBJ852246 ILF852246 IVB852246 JEX852246 JOT852246 JYP852246 KIL852246 KSH852246 LCD852246 LLZ852246 LVV852246 MFR852246 MPN852246 MZJ852246 NJF852246 NTB852246 OCX852246 OMT852246 OWP852246 PGL852246 PQH852246 QAD852246 QJZ852246 QTV852246 RDR852246 RNN852246 RXJ852246 SHF852246 SRB852246 TAX852246 TKT852246 TUP852246 UEL852246 UOH852246 UYD852246 VHZ852246 VRV852246 WBR852246 WLN852246 WVJ852246 B917782 IX917782 ST917782 ACP917782 AML917782 AWH917782 BGD917782 BPZ917782 BZV917782 CJR917782 CTN917782 DDJ917782 DNF917782 DXB917782 EGX917782 EQT917782 FAP917782 FKL917782 FUH917782 GED917782 GNZ917782 GXV917782 HHR917782 HRN917782 IBJ917782 ILF917782 IVB917782 JEX917782 JOT917782 JYP917782 KIL917782 KSH917782 LCD917782 LLZ917782 LVV917782 MFR917782 MPN917782 MZJ917782 NJF917782 NTB917782 OCX917782 OMT917782 OWP917782 PGL917782 PQH917782 QAD917782 QJZ917782 QTV917782 RDR917782 RNN917782 RXJ917782 SHF917782 SRB917782 TAX917782 TKT917782 TUP917782 UEL917782 UOH917782 UYD917782 VHZ917782 VRV917782 WBR917782 WLN917782 WVJ917782 B983318 IX983318 ST983318 ACP983318 AML983318 AWH983318 BGD983318 BPZ983318 BZV983318 CJR983318 CTN983318 DDJ983318 DNF983318 DXB983318 EGX983318 EQT983318 FAP983318 FKL983318 FUH983318 GED983318 GNZ983318 GXV983318 HHR983318 HRN983318 IBJ983318 ILF983318 IVB983318 JEX983318 JOT983318 JYP983318 KIL983318 KSH983318 LCD983318 LLZ983318 LVV983318 MFR983318 MPN983318 MZJ983318 NJF983318 NTB983318 OCX983318 OMT983318 OWP983318 PGL983318 PQH983318 QAD983318 QJZ983318 QTV983318 RDR983318 RNN983318 RXJ983318 SHF983318 SRB983318 TAX983318 TKT983318 TUP983318 UEL983318 UOH983318 UYD983318 VHZ983318 VRV983318 WBR983318 WLN983318 WVJ983318 V408:Y413 JR408:JU413 TN408:TQ413 ADJ408:ADM413 ANF408:ANI413 AXB408:AXE413 BGX408:BHA413 BQT408:BQW413 CAP408:CAS413 CKL408:CKO413 CUH408:CUK413 DED408:DEG413 DNZ408:DOC413 DXV408:DXY413 EHR408:EHU413 ERN408:ERQ413 FBJ408:FBM413 FLF408:FLI413 FVB408:FVE413 GEX408:GFA413 GOT408:GOW413 GYP408:GYS413 HIL408:HIO413 HSH408:HSK413 ICD408:ICG413 ILZ408:IMC413 IVV408:IVY413 JFR408:JFU413 JPN408:JPQ413 JZJ408:JZM413 KJF408:KJI413 KTB408:KTE413 LCX408:LDA413 LMT408:LMW413 LWP408:LWS413 MGL408:MGO413 MQH408:MQK413 NAD408:NAG413 NJZ408:NKC413 NTV408:NTY413 ODR408:ODU413 ONN408:ONQ413 OXJ408:OXM413 PHF408:PHI413 PRB408:PRE413 QAX408:QBA413 QKT408:QKW413 QUP408:QUS413 REL408:REO413 ROH408:ROK413 RYD408:RYG413 SHZ408:SIC413 SRV408:SRY413 TBR408:TBU413 TLN408:TLQ413 TVJ408:TVM413 UFF408:UFI413 UPB408:UPE413 UYX408:UZA413 VIT408:VIW413 VSP408:VSS413 WCL408:WCO413 WMH408:WMK413 WWD408:WWG413 V65967:Y65972 JR65967:JU65972 TN65967:TQ65972 ADJ65967:ADM65972 ANF65967:ANI65972 AXB65967:AXE65972 BGX65967:BHA65972 BQT65967:BQW65972 CAP65967:CAS65972 CKL65967:CKO65972 CUH65967:CUK65972 DED65967:DEG65972 DNZ65967:DOC65972 DXV65967:DXY65972 EHR65967:EHU65972 ERN65967:ERQ65972 FBJ65967:FBM65972 FLF65967:FLI65972 FVB65967:FVE65972 GEX65967:GFA65972 GOT65967:GOW65972 GYP65967:GYS65972 HIL65967:HIO65972 HSH65967:HSK65972 ICD65967:ICG65972 ILZ65967:IMC65972 IVV65967:IVY65972 JFR65967:JFU65972 JPN65967:JPQ65972 JZJ65967:JZM65972 KJF65967:KJI65972 KTB65967:KTE65972 LCX65967:LDA65972 LMT65967:LMW65972 LWP65967:LWS65972 MGL65967:MGO65972 MQH65967:MQK65972 NAD65967:NAG65972 NJZ65967:NKC65972 NTV65967:NTY65972 ODR65967:ODU65972 ONN65967:ONQ65972 OXJ65967:OXM65972 PHF65967:PHI65972 PRB65967:PRE65972 QAX65967:QBA65972 QKT65967:QKW65972 QUP65967:QUS65972 REL65967:REO65972 ROH65967:ROK65972 RYD65967:RYG65972 SHZ65967:SIC65972 SRV65967:SRY65972 TBR65967:TBU65972 TLN65967:TLQ65972 TVJ65967:TVM65972 UFF65967:UFI65972 UPB65967:UPE65972 UYX65967:UZA65972 VIT65967:VIW65972 VSP65967:VSS65972 WCL65967:WCO65972 WMH65967:WMK65972 WWD65967:WWG65972 V131503:Y131508 JR131503:JU131508 TN131503:TQ131508 ADJ131503:ADM131508 ANF131503:ANI131508 AXB131503:AXE131508 BGX131503:BHA131508 BQT131503:BQW131508 CAP131503:CAS131508 CKL131503:CKO131508 CUH131503:CUK131508 DED131503:DEG131508 DNZ131503:DOC131508 DXV131503:DXY131508 EHR131503:EHU131508 ERN131503:ERQ131508 FBJ131503:FBM131508 FLF131503:FLI131508 FVB131503:FVE131508 GEX131503:GFA131508 GOT131503:GOW131508 GYP131503:GYS131508 HIL131503:HIO131508 HSH131503:HSK131508 ICD131503:ICG131508 ILZ131503:IMC131508 IVV131503:IVY131508 JFR131503:JFU131508 JPN131503:JPQ131508 JZJ131503:JZM131508 KJF131503:KJI131508 KTB131503:KTE131508 LCX131503:LDA131508 LMT131503:LMW131508 LWP131503:LWS131508 MGL131503:MGO131508 MQH131503:MQK131508 NAD131503:NAG131508 NJZ131503:NKC131508 NTV131503:NTY131508 ODR131503:ODU131508 ONN131503:ONQ131508 OXJ131503:OXM131508 PHF131503:PHI131508 PRB131503:PRE131508 QAX131503:QBA131508 QKT131503:QKW131508 QUP131503:QUS131508 REL131503:REO131508 ROH131503:ROK131508 RYD131503:RYG131508 SHZ131503:SIC131508 SRV131503:SRY131508 TBR131503:TBU131508 TLN131503:TLQ131508 TVJ131503:TVM131508 UFF131503:UFI131508 UPB131503:UPE131508 UYX131503:UZA131508 VIT131503:VIW131508 VSP131503:VSS131508 WCL131503:WCO131508 WMH131503:WMK131508 WWD131503:WWG131508 V197039:Y197044 JR197039:JU197044 TN197039:TQ197044 ADJ197039:ADM197044 ANF197039:ANI197044 AXB197039:AXE197044 BGX197039:BHA197044 BQT197039:BQW197044 CAP197039:CAS197044 CKL197039:CKO197044 CUH197039:CUK197044 DED197039:DEG197044 DNZ197039:DOC197044 DXV197039:DXY197044 EHR197039:EHU197044 ERN197039:ERQ197044 FBJ197039:FBM197044 FLF197039:FLI197044 FVB197039:FVE197044 GEX197039:GFA197044 GOT197039:GOW197044 GYP197039:GYS197044 HIL197039:HIO197044 HSH197039:HSK197044 ICD197039:ICG197044 ILZ197039:IMC197044 IVV197039:IVY197044 JFR197039:JFU197044 JPN197039:JPQ197044 JZJ197039:JZM197044 KJF197039:KJI197044 KTB197039:KTE197044 LCX197039:LDA197044 LMT197039:LMW197044 LWP197039:LWS197044 MGL197039:MGO197044 MQH197039:MQK197044 NAD197039:NAG197044 NJZ197039:NKC197044 NTV197039:NTY197044 ODR197039:ODU197044 ONN197039:ONQ197044 OXJ197039:OXM197044 PHF197039:PHI197044 PRB197039:PRE197044 QAX197039:QBA197044 QKT197039:QKW197044 QUP197039:QUS197044 REL197039:REO197044 ROH197039:ROK197044 RYD197039:RYG197044 SHZ197039:SIC197044 SRV197039:SRY197044 TBR197039:TBU197044 TLN197039:TLQ197044 TVJ197039:TVM197044 UFF197039:UFI197044 UPB197039:UPE197044 UYX197039:UZA197044 VIT197039:VIW197044 VSP197039:VSS197044 WCL197039:WCO197044 WMH197039:WMK197044 WWD197039:WWG197044 V262575:Y262580 JR262575:JU262580 TN262575:TQ262580 ADJ262575:ADM262580 ANF262575:ANI262580 AXB262575:AXE262580 BGX262575:BHA262580 BQT262575:BQW262580 CAP262575:CAS262580 CKL262575:CKO262580 CUH262575:CUK262580 DED262575:DEG262580 DNZ262575:DOC262580 DXV262575:DXY262580 EHR262575:EHU262580 ERN262575:ERQ262580 FBJ262575:FBM262580 FLF262575:FLI262580 FVB262575:FVE262580 GEX262575:GFA262580 GOT262575:GOW262580 GYP262575:GYS262580 HIL262575:HIO262580 HSH262575:HSK262580 ICD262575:ICG262580 ILZ262575:IMC262580 IVV262575:IVY262580 JFR262575:JFU262580 JPN262575:JPQ262580 JZJ262575:JZM262580 KJF262575:KJI262580 KTB262575:KTE262580 LCX262575:LDA262580 LMT262575:LMW262580 LWP262575:LWS262580 MGL262575:MGO262580 MQH262575:MQK262580 NAD262575:NAG262580 NJZ262575:NKC262580 NTV262575:NTY262580 ODR262575:ODU262580 ONN262575:ONQ262580 OXJ262575:OXM262580 PHF262575:PHI262580 PRB262575:PRE262580 QAX262575:QBA262580 QKT262575:QKW262580 QUP262575:QUS262580 REL262575:REO262580 ROH262575:ROK262580 RYD262575:RYG262580 SHZ262575:SIC262580 SRV262575:SRY262580 TBR262575:TBU262580 TLN262575:TLQ262580 TVJ262575:TVM262580 UFF262575:UFI262580 UPB262575:UPE262580 UYX262575:UZA262580 VIT262575:VIW262580 VSP262575:VSS262580 WCL262575:WCO262580 WMH262575:WMK262580 WWD262575:WWG262580 V328111:Y328116 JR328111:JU328116 TN328111:TQ328116 ADJ328111:ADM328116 ANF328111:ANI328116 AXB328111:AXE328116 BGX328111:BHA328116 BQT328111:BQW328116 CAP328111:CAS328116 CKL328111:CKO328116 CUH328111:CUK328116 DED328111:DEG328116 DNZ328111:DOC328116 DXV328111:DXY328116 EHR328111:EHU328116 ERN328111:ERQ328116 FBJ328111:FBM328116 FLF328111:FLI328116 FVB328111:FVE328116 GEX328111:GFA328116 GOT328111:GOW328116 GYP328111:GYS328116 HIL328111:HIO328116 HSH328111:HSK328116 ICD328111:ICG328116 ILZ328111:IMC328116 IVV328111:IVY328116 JFR328111:JFU328116 JPN328111:JPQ328116 JZJ328111:JZM328116 KJF328111:KJI328116 KTB328111:KTE328116 LCX328111:LDA328116 LMT328111:LMW328116 LWP328111:LWS328116 MGL328111:MGO328116 MQH328111:MQK328116 NAD328111:NAG328116 NJZ328111:NKC328116 NTV328111:NTY328116 ODR328111:ODU328116 ONN328111:ONQ328116 OXJ328111:OXM328116 PHF328111:PHI328116 PRB328111:PRE328116 QAX328111:QBA328116 QKT328111:QKW328116 QUP328111:QUS328116 REL328111:REO328116 ROH328111:ROK328116 RYD328111:RYG328116 SHZ328111:SIC328116 SRV328111:SRY328116 TBR328111:TBU328116 TLN328111:TLQ328116 TVJ328111:TVM328116 UFF328111:UFI328116 UPB328111:UPE328116 UYX328111:UZA328116 VIT328111:VIW328116 VSP328111:VSS328116 WCL328111:WCO328116 WMH328111:WMK328116 WWD328111:WWG328116 V393647:Y393652 JR393647:JU393652 TN393647:TQ393652 ADJ393647:ADM393652 ANF393647:ANI393652 AXB393647:AXE393652 BGX393647:BHA393652 BQT393647:BQW393652 CAP393647:CAS393652 CKL393647:CKO393652 CUH393647:CUK393652 DED393647:DEG393652 DNZ393647:DOC393652 DXV393647:DXY393652 EHR393647:EHU393652 ERN393647:ERQ393652 FBJ393647:FBM393652 FLF393647:FLI393652 FVB393647:FVE393652 GEX393647:GFA393652 GOT393647:GOW393652 GYP393647:GYS393652 HIL393647:HIO393652 HSH393647:HSK393652 ICD393647:ICG393652 ILZ393647:IMC393652 IVV393647:IVY393652 JFR393647:JFU393652 JPN393647:JPQ393652 JZJ393647:JZM393652 KJF393647:KJI393652 KTB393647:KTE393652 LCX393647:LDA393652 LMT393647:LMW393652 LWP393647:LWS393652 MGL393647:MGO393652 MQH393647:MQK393652 NAD393647:NAG393652 NJZ393647:NKC393652 NTV393647:NTY393652 ODR393647:ODU393652 ONN393647:ONQ393652 OXJ393647:OXM393652 PHF393647:PHI393652 PRB393647:PRE393652 QAX393647:QBA393652 QKT393647:QKW393652 QUP393647:QUS393652 REL393647:REO393652 ROH393647:ROK393652 RYD393647:RYG393652 SHZ393647:SIC393652 SRV393647:SRY393652 TBR393647:TBU393652 TLN393647:TLQ393652 TVJ393647:TVM393652 UFF393647:UFI393652 UPB393647:UPE393652 UYX393647:UZA393652 VIT393647:VIW393652 VSP393647:VSS393652 WCL393647:WCO393652 WMH393647:WMK393652 WWD393647:WWG393652 V459183:Y459188 JR459183:JU459188 TN459183:TQ459188 ADJ459183:ADM459188 ANF459183:ANI459188 AXB459183:AXE459188 BGX459183:BHA459188 BQT459183:BQW459188 CAP459183:CAS459188 CKL459183:CKO459188 CUH459183:CUK459188 DED459183:DEG459188 DNZ459183:DOC459188 DXV459183:DXY459188 EHR459183:EHU459188 ERN459183:ERQ459188 FBJ459183:FBM459188 FLF459183:FLI459188 FVB459183:FVE459188 GEX459183:GFA459188 GOT459183:GOW459188 GYP459183:GYS459188 HIL459183:HIO459188 HSH459183:HSK459188 ICD459183:ICG459188 ILZ459183:IMC459188 IVV459183:IVY459188 JFR459183:JFU459188 JPN459183:JPQ459188 JZJ459183:JZM459188 KJF459183:KJI459188 KTB459183:KTE459188 LCX459183:LDA459188 LMT459183:LMW459188 LWP459183:LWS459188 MGL459183:MGO459188 MQH459183:MQK459188 NAD459183:NAG459188 NJZ459183:NKC459188 NTV459183:NTY459188 ODR459183:ODU459188 ONN459183:ONQ459188 OXJ459183:OXM459188 PHF459183:PHI459188 PRB459183:PRE459188 QAX459183:QBA459188 QKT459183:QKW459188 QUP459183:QUS459188 REL459183:REO459188 ROH459183:ROK459188 RYD459183:RYG459188 SHZ459183:SIC459188 SRV459183:SRY459188 TBR459183:TBU459188 TLN459183:TLQ459188 TVJ459183:TVM459188 UFF459183:UFI459188 UPB459183:UPE459188 UYX459183:UZA459188 VIT459183:VIW459188 VSP459183:VSS459188 WCL459183:WCO459188 WMH459183:WMK459188 WWD459183:WWG459188 V524719:Y524724 JR524719:JU524724 TN524719:TQ524724 ADJ524719:ADM524724 ANF524719:ANI524724 AXB524719:AXE524724 BGX524719:BHA524724 BQT524719:BQW524724 CAP524719:CAS524724 CKL524719:CKO524724 CUH524719:CUK524724 DED524719:DEG524724 DNZ524719:DOC524724 DXV524719:DXY524724 EHR524719:EHU524724 ERN524719:ERQ524724 FBJ524719:FBM524724 FLF524719:FLI524724 FVB524719:FVE524724 GEX524719:GFA524724 GOT524719:GOW524724 GYP524719:GYS524724 HIL524719:HIO524724 HSH524719:HSK524724 ICD524719:ICG524724 ILZ524719:IMC524724 IVV524719:IVY524724 JFR524719:JFU524724 JPN524719:JPQ524724 JZJ524719:JZM524724 KJF524719:KJI524724 KTB524719:KTE524724 LCX524719:LDA524724 LMT524719:LMW524724 LWP524719:LWS524724 MGL524719:MGO524724 MQH524719:MQK524724 NAD524719:NAG524724 NJZ524719:NKC524724 NTV524719:NTY524724 ODR524719:ODU524724 ONN524719:ONQ524724 OXJ524719:OXM524724 PHF524719:PHI524724 PRB524719:PRE524724 QAX524719:QBA524724 QKT524719:QKW524724 QUP524719:QUS524724 REL524719:REO524724 ROH524719:ROK524724 RYD524719:RYG524724 SHZ524719:SIC524724 SRV524719:SRY524724 TBR524719:TBU524724 TLN524719:TLQ524724 TVJ524719:TVM524724 UFF524719:UFI524724 UPB524719:UPE524724 UYX524719:UZA524724 VIT524719:VIW524724 VSP524719:VSS524724 WCL524719:WCO524724 WMH524719:WMK524724 WWD524719:WWG524724 V590255:Y590260 JR590255:JU590260 TN590255:TQ590260 ADJ590255:ADM590260 ANF590255:ANI590260 AXB590255:AXE590260 BGX590255:BHA590260 BQT590255:BQW590260 CAP590255:CAS590260 CKL590255:CKO590260 CUH590255:CUK590260 DED590255:DEG590260 DNZ590255:DOC590260 DXV590255:DXY590260 EHR590255:EHU590260 ERN590255:ERQ590260 FBJ590255:FBM590260 FLF590255:FLI590260 FVB590255:FVE590260 GEX590255:GFA590260 GOT590255:GOW590260 GYP590255:GYS590260 HIL590255:HIO590260 HSH590255:HSK590260 ICD590255:ICG590260 ILZ590255:IMC590260 IVV590255:IVY590260 JFR590255:JFU590260 JPN590255:JPQ590260 JZJ590255:JZM590260 KJF590255:KJI590260 KTB590255:KTE590260 LCX590255:LDA590260 LMT590255:LMW590260 LWP590255:LWS590260 MGL590255:MGO590260 MQH590255:MQK590260 NAD590255:NAG590260 NJZ590255:NKC590260 NTV590255:NTY590260 ODR590255:ODU590260 ONN590255:ONQ590260 OXJ590255:OXM590260 PHF590255:PHI590260 PRB590255:PRE590260 QAX590255:QBA590260 QKT590255:QKW590260 QUP590255:QUS590260 REL590255:REO590260 ROH590255:ROK590260 RYD590255:RYG590260 SHZ590255:SIC590260 SRV590255:SRY590260 TBR590255:TBU590260 TLN590255:TLQ590260 TVJ590255:TVM590260 UFF590255:UFI590260 UPB590255:UPE590260 UYX590255:UZA590260 VIT590255:VIW590260 VSP590255:VSS590260 WCL590255:WCO590260 WMH590255:WMK590260 WWD590255:WWG590260 V655791:Y655796 JR655791:JU655796 TN655791:TQ655796 ADJ655791:ADM655796 ANF655791:ANI655796 AXB655791:AXE655796 BGX655791:BHA655796 BQT655791:BQW655796 CAP655791:CAS655796 CKL655791:CKO655796 CUH655791:CUK655796 DED655791:DEG655796 DNZ655791:DOC655796 DXV655791:DXY655796 EHR655791:EHU655796 ERN655791:ERQ655796 FBJ655791:FBM655796 FLF655791:FLI655796 FVB655791:FVE655796 GEX655791:GFA655796 GOT655791:GOW655796 GYP655791:GYS655796 HIL655791:HIO655796 HSH655791:HSK655796 ICD655791:ICG655796 ILZ655791:IMC655796 IVV655791:IVY655796 JFR655791:JFU655796 JPN655791:JPQ655796 JZJ655791:JZM655796 KJF655791:KJI655796 KTB655791:KTE655796 LCX655791:LDA655796 LMT655791:LMW655796 LWP655791:LWS655796 MGL655791:MGO655796 MQH655791:MQK655796 NAD655791:NAG655796 NJZ655791:NKC655796 NTV655791:NTY655796 ODR655791:ODU655796 ONN655791:ONQ655796 OXJ655791:OXM655796 PHF655791:PHI655796 PRB655791:PRE655796 QAX655791:QBA655796 QKT655791:QKW655796 QUP655791:QUS655796 REL655791:REO655796 ROH655791:ROK655796 RYD655791:RYG655796 SHZ655791:SIC655796 SRV655791:SRY655796 TBR655791:TBU655796 TLN655791:TLQ655796 TVJ655791:TVM655796 UFF655791:UFI655796 UPB655791:UPE655796 UYX655791:UZA655796 VIT655791:VIW655796 VSP655791:VSS655796 WCL655791:WCO655796 WMH655791:WMK655796 WWD655791:WWG655796 V721327:Y721332 JR721327:JU721332 TN721327:TQ721332 ADJ721327:ADM721332 ANF721327:ANI721332 AXB721327:AXE721332 BGX721327:BHA721332 BQT721327:BQW721332 CAP721327:CAS721332 CKL721327:CKO721332 CUH721327:CUK721332 DED721327:DEG721332 DNZ721327:DOC721332 DXV721327:DXY721332 EHR721327:EHU721332 ERN721327:ERQ721332 FBJ721327:FBM721332 FLF721327:FLI721332 FVB721327:FVE721332 GEX721327:GFA721332 GOT721327:GOW721332 GYP721327:GYS721332 HIL721327:HIO721332 HSH721327:HSK721332 ICD721327:ICG721332 ILZ721327:IMC721332 IVV721327:IVY721332 JFR721327:JFU721332 JPN721327:JPQ721332 JZJ721327:JZM721332 KJF721327:KJI721332 KTB721327:KTE721332 LCX721327:LDA721332 LMT721327:LMW721332 LWP721327:LWS721332 MGL721327:MGO721332 MQH721327:MQK721332 NAD721327:NAG721332 NJZ721327:NKC721332 NTV721327:NTY721332 ODR721327:ODU721332 ONN721327:ONQ721332 OXJ721327:OXM721332 PHF721327:PHI721332 PRB721327:PRE721332 QAX721327:QBA721332 QKT721327:QKW721332 QUP721327:QUS721332 REL721327:REO721332 ROH721327:ROK721332 RYD721327:RYG721332 SHZ721327:SIC721332 SRV721327:SRY721332 TBR721327:TBU721332 TLN721327:TLQ721332 TVJ721327:TVM721332 UFF721327:UFI721332 UPB721327:UPE721332 UYX721327:UZA721332 VIT721327:VIW721332 VSP721327:VSS721332 WCL721327:WCO721332 WMH721327:WMK721332 WWD721327:WWG721332 V786863:Y786868 JR786863:JU786868 TN786863:TQ786868 ADJ786863:ADM786868 ANF786863:ANI786868 AXB786863:AXE786868 BGX786863:BHA786868 BQT786863:BQW786868 CAP786863:CAS786868 CKL786863:CKO786868 CUH786863:CUK786868 DED786863:DEG786868 DNZ786863:DOC786868 DXV786863:DXY786868 EHR786863:EHU786868 ERN786863:ERQ786868 FBJ786863:FBM786868 FLF786863:FLI786868 FVB786863:FVE786868 GEX786863:GFA786868 GOT786863:GOW786868 GYP786863:GYS786868 HIL786863:HIO786868 HSH786863:HSK786868 ICD786863:ICG786868 ILZ786863:IMC786868 IVV786863:IVY786868 JFR786863:JFU786868 JPN786863:JPQ786868 JZJ786863:JZM786868 KJF786863:KJI786868 KTB786863:KTE786868 LCX786863:LDA786868 LMT786863:LMW786868 LWP786863:LWS786868 MGL786863:MGO786868 MQH786863:MQK786868 NAD786863:NAG786868 NJZ786863:NKC786868 NTV786863:NTY786868 ODR786863:ODU786868 ONN786863:ONQ786868 OXJ786863:OXM786868 PHF786863:PHI786868 PRB786863:PRE786868 QAX786863:QBA786868 QKT786863:QKW786868 QUP786863:QUS786868 REL786863:REO786868 ROH786863:ROK786868 RYD786863:RYG786868 SHZ786863:SIC786868 SRV786863:SRY786868 TBR786863:TBU786868 TLN786863:TLQ786868 TVJ786863:TVM786868 UFF786863:UFI786868 UPB786863:UPE786868 UYX786863:UZA786868 VIT786863:VIW786868 VSP786863:VSS786868 WCL786863:WCO786868 WMH786863:WMK786868 WWD786863:WWG786868 V852399:Y852404 JR852399:JU852404 TN852399:TQ852404 ADJ852399:ADM852404 ANF852399:ANI852404 AXB852399:AXE852404 BGX852399:BHA852404 BQT852399:BQW852404 CAP852399:CAS852404 CKL852399:CKO852404 CUH852399:CUK852404 DED852399:DEG852404 DNZ852399:DOC852404 DXV852399:DXY852404 EHR852399:EHU852404 ERN852399:ERQ852404 FBJ852399:FBM852404 FLF852399:FLI852404 FVB852399:FVE852404 GEX852399:GFA852404 GOT852399:GOW852404 GYP852399:GYS852404 HIL852399:HIO852404 HSH852399:HSK852404 ICD852399:ICG852404 ILZ852399:IMC852404 IVV852399:IVY852404 JFR852399:JFU852404 JPN852399:JPQ852404 JZJ852399:JZM852404 KJF852399:KJI852404 KTB852399:KTE852404 LCX852399:LDA852404 LMT852399:LMW852404 LWP852399:LWS852404 MGL852399:MGO852404 MQH852399:MQK852404 NAD852399:NAG852404 NJZ852399:NKC852404 NTV852399:NTY852404 ODR852399:ODU852404 ONN852399:ONQ852404 OXJ852399:OXM852404 PHF852399:PHI852404 PRB852399:PRE852404 QAX852399:QBA852404 QKT852399:QKW852404 QUP852399:QUS852404 REL852399:REO852404 ROH852399:ROK852404 RYD852399:RYG852404 SHZ852399:SIC852404 SRV852399:SRY852404 TBR852399:TBU852404 TLN852399:TLQ852404 TVJ852399:TVM852404 UFF852399:UFI852404 UPB852399:UPE852404 UYX852399:UZA852404 VIT852399:VIW852404 VSP852399:VSS852404 WCL852399:WCO852404 WMH852399:WMK852404 WWD852399:WWG852404 V917935:Y917940 JR917935:JU917940 TN917935:TQ917940 ADJ917935:ADM917940 ANF917935:ANI917940 AXB917935:AXE917940 BGX917935:BHA917940 BQT917935:BQW917940 CAP917935:CAS917940 CKL917935:CKO917940 CUH917935:CUK917940 DED917935:DEG917940 DNZ917935:DOC917940 DXV917935:DXY917940 EHR917935:EHU917940 ERN917935:ERQ917940 FBJ917935:FBM917940 FLF917935:FLI917940 FVB917935:FVE917940 GEX917935:GFA917940 GOT917935:GOW917940 GYP917935:GYS917940 HIL917935:HIO917940 HSH917935:HSK917940 ICD917935:ICG917940 ILZ917935:IMC917940 IVV917935:IVY917940 JFR917935:JFU917940 JPN917935:JPQ917940 JZJ917935:JZM917940 KJF917935:KJI917940 KTB917935:KTE917940 LCX917935:LDA917940 LMT917935:LMW917940 LWP917935:LWS917940 MGL917935:MGO917940 MQH917935:MQK917940 NAD917935:NAG917940 NJZ917935:NKC917940 NTV917935:NTY917940 ODR917935:ODU917940 ONN917935:ONQ917940 OXJ917935:OXM917940 PHF917935:PHI917940 PRB917935:PRE917940 QAX917935:QBA917940 QKT917935:QKW917940 QUP917935:QUS917940 REL917935:REO917940 ROH917935:ROK917940 RYD917935:RYG917940 SHZ917935:SIC917940 SRV917935:SRY917940 TBR917935:TBU917940 TLN917935:TLQ917940 TVJ917935:TVM917940 UFF917935:UFI917940 UPB917935:UPE917940 UYX917935:UZA917940 VIT917935:VIW917940 VSP917935:VSS917940 WCL917935:WCO917940 WMH917935:WMK917940 WWD917935:WWG917940 V983471:Y983476 JR983471:JU983476 TN983471:TQ983476 ADJ983471:ADM983476 ANF983471:ANI983476 AXB983471:AXE983476 BGX983471:BHA983476 BQT983471:BQW983476 CAP983471:CAS983476 CKL983471:CKO983476 CUH983471:CUK983476 DED983471:DEG983476 DNZ983471:DOC983476 DXV983471:DXY983476 EHR983471:EHU983476 ERN983471:ERQ983476 FBJ983471:FBM983476 FLF983471:FLI983476 FVB983471:FVE983476 GEX983471:GFA983476 GOT983471:GOW983476 GYP983471:GYS983476 HIL983471:HIO983476 HSH983471:HSK983476 ICD983471:ICG983476 ILZ983471:IMC983476 IVV983471:IVY983476 JFR983471:JFU983476 JPN983471:JPQ983476 JZJ983471:JZM983476 KJF983471:KJI983476 KTB983471:KTE983476 LCX983471:LDA983476 LMT983471:LMW983476 LWP983471:LWS983476 MGL983471:MGO983476 MQH983471:MQK983476 NAD983471:NAG983476 NJZ983471:NKC983476 NTV983471:NTY983476 ODR983471:ODU983476 ONN983471:ONQ983476 OXJ983471:OXM983476 PHF983471:PHI983476 PRB983471:PRE983476 QAX983471:QBA983476 QKT983471:QKW983476 QUP983471:QUS983476 REL983471:REO983476 ROH983471:ROK983476 RYD983471:RYG983476 SHZ983471:SIC983476 SRV983471:SRY983476 TBR983471:TBU983476 TLN983471:TLQ983476 TVJ983471:TVM983476 UFF983471:UFI983476 UPB983471:UPE983476 UYX983471:UZA983476 VIT983471:VIW983476 VSP983471:VSS983476 WCL983471:WCO983476 WMH983471:WMK983476 WWD983471:WWG983476 V385:Y390 JR385:JU390 TN385:TQ390 ADJ385:ADM390 ANF385:ANI390 AXB385:AXE390 BGX385:BHA390 BQT385:BQW390 CAP385:CAS390 CKL385:CKO390 CUH385:CUK390 DED385:DEG390 DNZ385:DOC390 DXV385:DXY390 EHR385:EHU390 ERN385:ERQ390 FBJ385:FBM390 FLF385:FLI390 FVB385:FVE390 GEX385:GFA390 GOT385:GOW390 GYP385:GYS390 HIL385:HIO390 HSH385:HSK390 ICD385:ICG390 ILZ385:IMC390 IVV385:IVY390 JFR385:JFU390 JPN385:JPQ390 JZJ385:JZM390 KJF385:KJI390 KTB385:KTE390 LCX385:LDA390 LMT385:LMW390 LWP385:LWS390 MGL385:MGO390 MQH385:MQK390 NAD385:NAG390 NJZ385:NKC390 NTV385:NTY390 ODR385:ODU390 ONN385:ONQ390 OXJ385:OXM390 PHF385:PHI390 PRB385:PRE390 QAX385:QBA390 QKT385:QKW390 QUP385:QUS390 REL385:REO390 ROH385:ROK390 RYD385:RYG390 SHZ385:SIC390 SRV385:SRY390 TBR385:TBU390 TLN385:TLQ390 TVJ385:TVM390 UFF385:UFI390 UPB385:UPE390 UYX385:UZA390 VIT385:VIW390 VSP385:VSS390 WCL385:WCO390 WMH385:WMK390 WWD385:WWG390 V65944:Y65949 JR65944:JU65949 TN65944:TQ65949 ADJ65944:ADM65949 ANF65944:ANI65949 AXB65944:AXE65949 BGX65944:BHA65949 BQT65944:BQW65949 CAP65944:CAS65949 CKL65944:CKO65949 CUH65944:CUK65949 DED65944:DEG65949 DNZ65944:DOC65949 DXV65944:DXY65949 EHR65944:EHU65949 ERN65944:ERQ65949 FBJ65944:FBM65949 FLF65944:FLI65949 FVB65944:FVE65949 GEX65944:GFA65949 GOT65944:GOW65949 GYP65944:GYS65949 HIL65944:HIO65949 HSH65944:HSK65949 ICD65944:ICG65949 ILZ65944:IMC65949 IVV65944:IVY65949 JFR65944:JFU65949 JPN65944:JPQ65949 JZJ65944:JZM65949 KJF65944:KJI65949 KTB65944:KTE65949 LCX65944:LDA65949 LMT65944:LMW65949 LWP65944:LWS65949 MGL65944:MGO65949 MQH65944:MQK65949 NAD65944:NAG65949 NJZ65944:NKC65949 NTV65944:NTY65949 ODR65944:ODU65949 ONN65944:ONQ65949 OXJ65944:OXM65949 PHF65944:PHI65949 PRB65944:PRE65949 QAX65944:QBA65949 QKT65944:QKW65949 QUP65944:QUS65949 REL65944:REO65949 ROH65944:ROK65949 RYD65944:RYG65949 SHZ65944:SIC65949 SRV65944:SRY65949 TBR65944:TBU65949 TLN65944:TLQ65949 TVJ65944:TVM65949 UFF65944:UFI65949 UPB65944:UPE65949 UYX65944:UZA65949 VIT65944:VIW65949 VSP65944:VSS65949 WCL65944:WCO65949 WMH65944:WMK65949 WWD65944:WWG65949 V131480:Y131485 JR131480:JU131485 TN131480:TQ131485 ADJ131480:ADM131485 ANF131480:ANI131485 AXB131480:AXE131485 BGX131480:BHA131485 BQT131480:BQW131485 CAP131480:CAS131485 CKL131480:CKO131485 CUH131480:CUK131485 DED131480:DEG131485 DNZ131480:DOC131485 DXV131480:DXY131485 EHR131480:EHU131485 ERN131480:ERQ131485 FBJ131480:FBM131485 FLF131480:FLI131485 FVB131480:FVE131485 GEX131480:GFA131485 GOT131480:GOW131485 GYP131480:GYS131485 HIL131480:HIO131485 HSH131480:HSK131485 ICD131480:ICG131485 ILZ131480:IMC131485 IVV131480:IVY131485 JFR131480:JFU131485 JPN131480:JPQ131485 JZJ131480:JZM131485 KJF131480:KJI131485 KTB131480:KTE131485 LCX131480:LDA131485 LMT131480:LMW131485 LWP131480:LWS131485 MGL131480:MGO131485 MQH131480:MQK131485 NAD131480:NAG131485 NJZ131480:NKC131485 NTV131480:NTY131485 ODR131480:ODU131485 ONN131480:ONQ131485 OXJ131480:OXM131485 PHF131480:PHI131485 PRB131480:PRE131485 QAX131480:QBA131485 QKT131480:QKW131485 QUP131480:QUS131485 REL131480:REO131485 ROH131480:ROK131485 RYD131480:RYG131485 SHZ131480:SIC131485 SRV131480:SRY131485 TBR131480:TBU131485 TLN131480:TLQ131485 TVJ131480:TVM131485 UFF131480:UFI131485 UPB131480:UPE131485 UYX131480:UZA131485 VIT131480:VIW131485 VSP131480:VSS131485 WCL131480:WCO131485 WMH131480:WMK131485 WWD131480:WWG131485 V197016:Y197021 JR197016:JU197021 TN197016:TQ197021 ADJ197016:ADM197021 ANF197016:ANI197021 AXB197016:AXE197021 BGX197016:BHA197021 BQT197016:BQW197021 CAP197016:CAS197021 CKL197016:CKO197021 CUH197016:CUK197021 DED197016:DEG197021 DNZ197016:DOC197021 DXV197016:DXY197021 EHR197016:EHU197021 ERN197016:ERQ197021 FBJ197016:FBM197021 FLF197016:FLI197021 FVB197016:FVE197021 GEX197016:GFA197021 GOT197016:GOW197021 GYP197016:GYS197021 HIL197016:HIO197021 HSH197016:HSK197021 ICD197016:ICG197021 ILZ197016:IMC197021 IVV197016:IVY197021 JFR197016:JFU197021 JPN197016:JPQ197021 JZJ197016:JZM197021 KJF197016:KJI197021 KTB197016:KTE197021 LCX197016:LDA197021 LMT197016:LMW197021 LWP197016:LWS197021 MGL197016:MGO197021 MQH197016:MQK197021 NAD197016:NAG197021 NJZ197016:NKC197021 NTV197016:NTY197021 ODR197016:ODU197021 ONN197016:ONQ197021 OXJ197016:OXM197021 PHF197016:PHI197021 PRB197016:PRE197021 QAX197016:QBA197021 QKT197016:QKW197021 QUP197016:QUS197021 REL197016:REO197021 ROH197016:ROK197021 RYD197016:RYG197021 SHZ197016:SIC197021 SRV197016:SRY197021 TBR197016:TBU197021 TLN197016:TLQ197021 TVJ197016:TVM197021 UFF197016:UFI197021 UPB197016:UPE197021 UYX197016:UZA197021 VIT197016:VIW197021 VSP197016:VSS197021 WCL197016:WCO197021 WMH197016:WMK197021 WWD197016:WWG197021 V262552:Y262557 JR262552:JU262557 TN262552:TQ262557 ADJ262552:ADM262557 ANF262552:ANI262557 AXB262552:AXE262557 BGX262552:BHA262557 BQT262552:BQW262557 CAP262552:CAS262557 CKL262552:CKO262557 CUH262552:CUK262557 DED262552:DEG262557 DNZ262552:DOC262557 DXV262552:DXY262557 EHR262552:EHU262557 ERN262552:ERQ262557 FBJ262552:FBM262557 FLF262552:FLI262557 FVB262552:FVE262557 GEX262552:GFA262557 GOT262552:GOW262557 GYP262552:GYS262557 HIL262552:HIO262557 HSH262552:HSK262557 ICD262552:ICG262557 ILZ262552:IMC262557 IVV262552:IVY262557 JFR262552:JFU262557 JPN262552:JPQ262557 JZJ262552:JZM262557 KJF262552:KJI262557 KTB262552:KTE262557 LCX262552:LDA262557 LMT262552:LMW262557 LWP262552:LWS262557 MGL262552:MGO262557 MQH262552:MQK262557 NAD262552:NAG262557 NJZ262552:NKC262557 NTV262552:NTY262557 ODR262552:ODU262557 ONN262552:ONQ262557 OXJ262552:OXM262557 PHF262552:PHI262557 PRB262552:PRE262557 QAX262552:QBA262557 QKT262552:QKW262557 QUP262552:QUS262557 REL262552:REO262557 ROH262552:ROK262557 RYD262552:RYG262557 SHZ262552:SIC262557 SRV262552:SRY262557 TBR262552:TBU262557 TLN262552:TLQ262557 TVJ262552:TVM262557 UFF262552:UFI262557 UPB262552:UPE262557 UYX262552:UZA262557 VIT262552:VIW262557 VSP262552:VSS262557 WCL262552:WCO262557 WMH262552:WMK262557 WWD262552:WWG262557 V328088:Y328093 JR328088:JU328093 TN328088:TQ328093 ADJ328088:ADM328093 ANF328088:ANI328093 AXB328088:AXE328093 BGX328088:BHA328093 BQT328088:BQW328093 CAP328088:CAS328093 CKL328088:CKO328093 CUH328088:CUK328093 DED328088:DEG328093 DNZ328088:DOC328093 DXV328088:DXY328093 EHR328088:EHU328093 ERN328088:ERQ328093 FBJ328088:FBM328093 FLF328088:FLI328093 FVB328088:FVE328093 GEX328088:GFA328093 GOT328088:GOW328093 GYP328088:GYS328093 HIL328088:HIO328093 HSH328088:HSK328093 ICD328088:ICG328093 ILZ328088:IMC328093 IVV328088:IVY328093 JFR328088:JFU328093 JPN328088:JPQ328093 JZJ328088:JZM328093 KJF328088:KJI328093 KTB328088:KTE328093 LCX328088:LDA328093 LMT328088:LMW328093 LWP328088:LWS328093 MGL328088:MGO328093 MQH328088:MQK328093 NAD328088:NAG328093 NJZ328088:NKC328093 NTV328088:NTY328093 ODR328088:ODU328093 ONN328088:ONQ328093 OXJ328088:OXM328093 PHF328088:PHI328093 PRB328088:PRE328093 QAX328088:QBA328093 QKT328088:QKW328093 QUP328088:QUS328093 REL328088:REO328093 ROH328088:ROK328093 RYD328088:RYG328093 SHZ328088:SIC328093 SRV328088:SRY328093 TBR328088:TBU328093 TLN328088:TLQ328093 TVJ328088:TVM328093 UFF328088:UFI328093 UPB328088:UPE328093 UYX328088:UZA328093 VIT328088:VIW328093 VSP328088:VSS328093 WCL328088:WCO328093 WMH328088:WMK328093 WWD328088:WWG328093 V393624:Y393629 JR393624:JU393629 TN393624:TQ393629 ADJ393624:ADM393629 ANF393624:ANI393629 AXB393624:AXE393629 BGX393624:BHA393629 BQT393624:BQW393629 CAP393624:CAS393629 CKL393624:CKO393629 CUH393624:CUK393629 DED393624:DEG393629 DNZ393624:DOC393629 DXV393624:DXY393629 EHR393624:EHU393629 ERN393624:ERQ393629 FBJ393624:FBM393629 FLF393624:FLI393629 FVB393624:FVE393629 GEX393624:GFA393629 GOT393624:GOW393629 GYP393624:GYS393629 HIL393624:HIO393629 HSH393624:HSK393629 ICD393624:ICG393629 ILZ393624:IMC393629 IVV393624:IVY393629 JFR393624:JFU393629 JPN393624:JPQ393629 JZJ393624:JZM393629 KJF393624:KJI393629 KTB393624:KTE393629 LCX393624:LDA393629 LMT393624:LMW393629 LWP393624:LWS393629 MGL393624:MGO393629 MQH393624:MQK393629 NAD393624:NAG393629 NJZ393624:NKC393629 NTV393624:NTY393629 ODR393624:ODU393629 ONN393624:ONQ393629 OXJ393624:OXM393629 PHF393624:PHI393629 PRB393624:PRE393629 QAX393624:QBA393629 QKT393624:QKW393629 QUP393624:QUS393629 REL393624:REO393629 ROH393624:ROK393629 RYD393624:RYG393629 SHZ393624:SIC393629 SRV393624:SRY393629 TBR393624:TBU393629 TLN393624:TLQ393629 TVJ393624:TVM393629 UFF393624:UFI393629 UPB393624:UPE393629 UYX393624:UZA393629 VIT393624:VIW393629 VSP393624:VSS393629 WCL393624:WCO393629 WMH393624:WMK393629 WWD393624:WWG393629 V459160:Y459165 JR459160:JU459165 TN459160:TQ459165 ADJ459160:ADM459165 ANF459160:ANI459165 AXB459160:AXE459165 BGX459160:BHA459165 BQT459160:BQW459165 CAP459160:CAS459165 CKL459160:CKO459165 CUH459160:CUK459165 DED459160:DEG459165 DNZ459160:DOC459165 DXV459160:DXY459165 EHR459160:EHU459165 ERN459160:ERQ459165 FBJ459160:FBM459165 FLF459160:FLI459165 FVB459160:FVE459165 GEX459160:GFA459165 GOT459160:GOW459165 GYP459160:GYS459165 HIL459160:HIO459165 HSH459160:HSK459165 ICD459160:ICG459165 ILZ459160:IMC459165 IVV459160:IVY459165 JFR459160:JFU459165 JPN459160:JPQ459165 JZJ459160:JZM459165 KJF459160:KJI459165 KTB459160:KTE459165 LCX459160:LDA459165 LMT459160:LMW459165 LWP459160:LWS459165 MGL459160:MGO459165 MQH459160:MQK459165 NAD459160:NAG459165 NJZ459160:NKC459165 NTV459160:NTY459165 ODR459160:ODU459165 ONN459160:ONQ459165 OXJ459160:OXM459165 PHF459160:PHI459165 PRB459160:PRE459165 QAX459160:QBA459165 QKT459160:QKW459165 QUP459160:QUS459165 REL459160:REO459165 ROH459160:ROK459165 RYD459160:RYG459165 SHZ459160:SIC459165 SRV459160:SRY459165 TBR459160:TBU459165 TLN459160:TLQ459165 TVJ459160:TVM459165 UFF459160:UFI459165 UPB459160:UPE459165 UYX459160:UZA459165 VIT459160:VIW459165 VSP459160:VSS459165 WCL459160:WCO459165 WMH459160:WMK459165 WWD459160:WWG459165 V524696:Y524701 JR524696:JU524701 TN524696:TQ524701 ADJ524696:ADM524701 ANF524696:ANI524701 AXB524696:AXE524701 BGX524696:BHA524701 BQT524696:BQW524701 CAP524696:CAS524701 CKL524696:CKO524701 CUH524696:CUK524701 DED524696:DEG524701 DNZ524696:DOC524701 DXV524696:DXY524701 EHR524696:EHU524701 ERN524696:ERQ524701 FBJ524696:FBM524701 FLF524696:FLI524701 FVB524696:FVE524701 GEX524696:GFA524701 GOT524696:GOW524701 GYP524696:GYS524701 HIL524696:HIO524701 HSH524696:HSK524701 ICD524696:ICG524701 ILZ524696:IMC524701 IVV524696:IVY524701 JFR524696:JFU524701 JPN524696:JPQ524701 JZJ524696:JZM524701 KJF524696:KJI524701 KTB524696:KTE524701 LCX524696:LDA524701 LMT524696:LMW524701 LWP524696:LWS524701 MGL524696:MGO524701 MQH524696:MQK524701 NAD524696:NAG524701 NJZ524696:NKC524701 NTV524696:NTY524701 ODR524696:ODU524701 ONN524696:ONQ524701 OXJ524696:OXM524701 PHF524696:PHI524701 PRB524696:PRE524701 QAX524696:QBA524701 QKT524696:QKW524701 QUP524696:QUS524701 REL524696:REO524701 ROH524696:ROK524701 RYD524696:RYG524701 SHZ524696:SIC524701 SRV524696:SRY524701 TBR524696:TBU524701 TLN524696:TLQ524701 TVJ524696:TVM524701 UFF524696:UFI524701 UPB524696:UPE524701 UYX524696:UZA524701 VIT524696:VIW524701 VSP524696:VSS524701 WCL524696:WCO524701 WMH524696:WMK524701 WWD524696:WWG524701 V590232:Y590237 JR590232:JU590237 TN590232:TQ590237 ADJ590232:ADM590237 ANF590232:ANI590237 AXB590232:AXE590237 BGX590232:BHA590237 BQT590232:BQW590237 CAP590232:CAS590237 CKL590232:CKO590237 CUH590232:CUK590237 DED590232:DEG590237 DNZ590232:DOC590237 DXV590232:DXY590237 EHR590232:EHU590237 ERN590232:ERQ590237 FBJ590232:FBM590237 FLF590232:FLI590237 FVB590232:FVE590237 GEX590232:GFA590237 GOT590232:GOW590237 GYP590232:GYS590237 HIL590232:HIO590237 HSH590232:HSK590237 ICD590232:ICG590237 ILZ590232:IMC590237 IVV590232:IVY590237 JFR590232:JFU590237 JPN590232:JPQ590237 JZJ590232:JZM590237 KJF590232:KJI590237 KTB590232:KTE590237 LCX590232:LDA590237 LMT590232:LMW590237 LWP590232:LWS590237 MGL590232:MGO590237 MQH590232:MQK590237 NAD590232:NAG590237 NJZ590232:NKC590237 NTV590232:NTY590237 ODR590232:ODU590237 ONN590232:ONQ590237 OXJ590232:OXM590237 PHF590232:PHI590237 PRB590232:PRE590237 QAX590232:QBA590237 QKT590232:QKW590237 QUP590232:QUS590237 REL590232:REO590237 ROH590232:ROK590237 RYD590232:RYG590237 SHZ590232:SIC590237 SRV590232:SRY590237 TBR590232:TBU590237 TLN590232:TLQ590237 TVJ590232:TVM590237 UFF590232:UFI590237 UPB590232:UPE590237 UYX590232:UZA590237 VIT590232:VIW590237 VSP590232:VSS590237 WCL590232:WCO590237 WMH590232:WMK590237 WWD590232:WWG590237 V655768:Y655773 JR655768:JU655773 TN655768:TQ655773 ADJ655768:ADM655773 ANF655768:ANI655773 AXB655768:AXE655773 BGX655768:BHA655773 BQT655768:BQW655773 CAP655768:CAS655773 CKL655768:CKO655773 CUH655768:CUK655773 DED655768:DEG655773 DNZ655768:DOC655773 DXV655768:DXY655773 EHR655768:EHU655773 ERN655768:ERQ655773 FBJ655768:FBM655773 FLF655768:FLI655773 FVB655768:FVE655773 GEX655768:GFA655773 GOT655768:GOW655773 GYP655768:GYS655773 HIL655768:HIO655773 HSH655768:HSK655773 ICD655768:ICG655773 ILZ655768:IMC655773 IVV655768:IVY655773 JFR655768:JFU655773 JPN655768:JPQ655773 JZJ655768:JZM655773 KJF655768:KJI655773 KTB655768:KTE655773 LCX655768:LDA655773 LMT655768:LMW655773 LWP655768:LWS655773 MGL655768:MGO655773 MQH655768:MQK655773 NAD655768:NAG655773 NJZ655768:NKC655773 NTV655768:NTY655773 ODR655768:ODU655773 ONN655768:ONQ655773 OXJ655768:OXM655773 PHF655768:PHI655773 PRB655768:PRE655773 QAX655768:QBA655773 QKT655768:QKW655773 QUP655768:QUS655773 REL655768:REO655773 ROH655768:ROK655773 RYD655768:RYG655773 SHZ655768:SIC655773 SRV655768:SRY655773 TBR655768:TBU655773 TLN655768:TLQ655773 TVJ655768:TVM655773 UFF655768:UFI655773 UPB655768:UPE655773 UYX655768:UZA655773 VIT655768:VIW655773 VSP655768:VSS655773 WCL655768:WCO655773 WMH655768:WMK655773 WWD655768:WWG655773 V721304:Y721309 JR721304:JU721309 TN721304:TQ721309 ADJ721304:ADM721309 ANF721304:ANI721309 AXB721304:AXE721309 BGX721304:BHA721309 BQT721304:BQW721309 CAP721304:CAS721309 CKL721304:CKO721309 CUH721304:CUK721309 DED721304:DEG721309 DNZ721304:DOC721309 DXV721304:DXY721309 EHR721304:EHU721309 ERN721304:ERQ721309 FBJ721304:FBM721309 FLF721304:FLI721309 FVB721304:FVE721309 GEX721304:GFA721309 GOT721304:GOW721309 GYP721304:GYS721309 HIL721304:HIO721309 HSH721304:HSK721309 ICD721304:ICG721309 ILZ721304:IMC721309 IVV721304:IVY721309 JFR721304:JFU721309 JPN721304:JPQ721309 JZJ721304:JZM721309 KJF721304:KJI721309 KTB721304:KTE721309 LCX721304:LDA721309 LMT721304:LMW721309 LWP721304:LWS721309 MGL721304:MGO721309 MQH721304:MQK721309 NAD721304:NAG721309 NJZ721304:NKC721309 NTV721304:NTY721309 ODR721304:ODU721309 ONN721304:ONQ721309 OXJ721304:OXM721309 PHF721304:PHI721309 PRB721304:PRE721309 QAX721304:QBA721309 QKT721304:QKW721309 QUP721304:QUS721309 REL721304:REO721309 ROH721304:ROK721309 RYD721304:RYG721309 SHZ721304:SIC721309 SRV721304:SRY721309 TBR721304:TBU721309 TLN721304:TLQ721309 TVJ721304:TVM721309 UFF721304:UFI721309 UPB721304:UPE721309 UYX721304:UZA721309 VIT721304:VIW721309 VSP721304:VSS721309 WCL721304:WCO721309 WMH721304:WMK721309 WWD721304:WWG721309 V786840:Y786845 JR786840:JU786845 TN786840:TQ786845 ADJ786840:ADM786845 ANF786840:ANI786845 AXB786840:AXE786845 BGX786840:BHA786845 BQT786840:BQW786845 CAP786840:CAS786845 CKL786840:CKO786845 CUH786840:CUK786845 DED786840:DEG786845 DNZ786840:DOC786845 DXV786840:DXY786845 EHR786840:EHU786845 ERN786840:ERQ786845 FBJ786840:FBM786845 FLF786840:FLI786845 FVB786840:FVE786845 GEX786840:GFA786845 GOT786840:GOW786845 GYP786840:GYS786845 HIL786840:HIO786845 HSH786840:HSK786845 ICD786840:ICG786845 ILZ786840:IMC786845 IVV786840:IVY786845 JFR786840:JFU786845 JPN786840:JPQ786845 JZJ786840:JZM786845 KJF786840:KJI786845 KTB786840:KTE786845 LCX786840:LDA786845 LMT786840:LMW786845 LWP786840:LWS786845 MGL786840:MGO786845 MQH786840:MQK786845 NAD786840:NAG786845 NJZ786840:NKC786845 NTV786840:NTY786845 ODR786840:ODU786845 ONN786840:ONQ786845 OXJ786840:OXM786845 PHF786840:PHI786845 PRB786840:PRE786845 QAX786840:QBA786845 QKT786840:QKW786845 QUP786840:QUS786845 REL786840:REO786845 ROH786840:ROK786845 RYD786840:RYG786845 SHZ786840:SIC786845 SRV786840:SRY786845 TBR786840:TBU786845 TLN786840:TLQ786845 TVJ786840:TVM786845 UFF786840:UFI786845 UPB786840:UPE786845 UYX786840:UZA786845 VIT786840:VIW786845 VSP786840:VSS786845 WCL786840:WCO786845 WMH786840:WMK786845 WWD786840:WWG786845 V852376:Y852381 JR852376:JU852381 TN852376:TQ852381 ADJ852376:ADM852381 ANF852376:ANI852381 AXB852376:AXE852381 BGX852376:BHA852381 BQT852376:BQW852381 CAP852376:CAS852381 CKL852376:CKO852381 CUH852376:CUK852381 DED852376:DEG852381 DNZ852376:DOC852381 DXV852376:DXY852381 EHR852376:EHU852381 ERN852376:ERQ852381 FBJ852376:FBM852381 FLF852376:FLI852381 FVB852376:FVE852381 GEX852376:GFA852381 GOT852376:GOW852381 GYP852376:GYS852381 HIL852376:HIO852381 HSH852376:HSK852381 ICD852376:ICG852381 ILZ852376:IMC852381 IVV852376:IVY852381 JFR852376:JFU852381 JPN852376:JPQ852381 JZJ852376:JZM852381 KJF852376:KJI852381 KTB852376:KTE852381 LCX852376:LDA852381 LMT852376:LMW852381 LWP852376:LWS852381 MGL852376:MGO852381 MQH852376:MQK852381 NAD852376:NAG852381 NJZ852376:NKC852381 NTV852376:NTY852381 ODR852376:ODU852381 ONN852376:ONQ852381 OXJ852376:OXM852381 PHF852376:PHI852381 PRB852376:PRE852381 QAX852376:QBA852381 QKT852376:QKW852381 QUP852376:QUS852381 REL852376:REO852381 ROH852376:ROK852381 RYD852376:RYG852381 SHZ852376:SIC852381 SRV852376:SRY852381 TBR852376:TBU852381 TLN852376:TLQ852381 TVJ852376:TVM852381 UFF852376:UFI852381 UPB852376:UPE852381 UYX852376:UZA852381 VIT852376:VIW852381 VSP852376:VSS852381 WCL852376:WCO852381 WMH852376:WMK852381 WWD852376:WWG852381 V917912:Y917917 JR917912:JU917917 TN917912:TQ917917 ADJ917912:ADM917917 ANF917912:ANI917917 AXB917912:AXE917917 BGX917912:BHA917917 BQT917912:BQW917917 CAP917912:CAS917917 CKL917912:CKO917917 CUH917912:CUK917917 DED917912:DEG917917 DNZ917912:DOC917917 DXV917912:DXY917917 EHR917912:EHU917917 ERN917912:ERQ917917 FBJ917912:FBM917917 FLF917912:FLI917917 FVB917912:FVE917917 GEX917912:GFA917917 GOT917912:GOW917917 GYP917912:GYS917917 HIL917912:HIO917917 HSH917912:HSK917917 ICD917912:ICG917917 ILZ917912:IMC917917 IVV917912:IVY917917 JFR917912:JFU917917 JPN917912:JPQ917917 JZJ917912:JZM917917 KJF917912:KJI917917 KTB917912:KTE917917 LCX917912:LDA917917 LMT917912:LMW917917 LWP917912:LWS917917 MGL917912:MGO917917 MQH917912:MQK917917 NAD917912:NAG917917 NJZ917912:NKC917917 NTV917912:NTY917917 ODR917912:ODU917917 ONN917912:ONQ917917 OXJ917912:OXM917917 PHF917912:PHI917917 PRB917912:PRE917917 QAX917912:QBA917917 QKT917912:QKW917917 QUP917912:QUS917917 REL917912:REO917917 ROH917912:ROK917917 RYD917912:RYG917917 SHZ917912:SIC917917 SRV917912:SRY917917 TBR917912:TBU917917 TLN917912:TLQ917917 TVJ917912:TVM917917 UFF917912:UFI917917 UPB917912:UPE917917 UYX917912:UZA917917 VIT917912:VIW917917 VSP917912:VSS917917 WCL917912:WCO917917 WMH917912:WMK917917 WWD917912:WWG917917 V983448:Y983453 JR983448:JU983453 TN983448:TQ983453 ADJ983448:ADM983453 ANF983448:ANI983453 AXB983448:AXE983453 BGX983448:BHA983453 BQT983448:BQW983453 CAP983448:CAS983453 CKL983448:CKO983453 CUH983448:CUK983453 DED983448:DEG983453 DNZ983448:DOC983453 DXV983448:DXY983453 EHR983448:EHU983453 ERN983448:ERQ983453 FBJ983448:FBM983453 FLF983448:FLI983453 FVB983448:FVE983453 GEX983448:GFA983453 GOT983448:GOW983453 GYP983448:GYS983453 HIL983448:HIO983453 HSH983448:HSK983453 ICD983448:ICG983453 ILZ983448:IMC983453 IVV983448:IVY983453 JFR983448:JFU983453 JPN983448:JPQ983453 JZJ983448:JZM983453 KJF983448:KJI983453 KTB983448:KTE983453 LCX983448:LDA983453 LMT983448:LMW983453 LWP983448:LWS983453 MGL983448:MGO983453 MQH983448:MQK983453 NAD983448:NAG983453 NJZ983448:NKC983453 NTV983448:NTY983453 ODR983448:ODU983453 ONN983448:ONQ983453 OXJ983448:OXM983453 PHF983448:PHI983453 PRB983448:PRE983453 QAX983448:QBA983453 QKT983448:QKW983453 QUP983448:QUS983453 REL983448:REO983453 ROH983448:ROK983453 RYD983448:RYG983453 SHZ983448:SIC983453 SRV983448:SRY983453 TBR983448:TBU983453 TLN983448:TLQ983453 TVJ983448:TVM983453 UFF983448:UFI983453 UPB983448:UPE983453 UYX983448:UZA983453 VIT983448:VIW983453 VSP983448:VSS983453 WCL983448:WCO983453 WMH983448:WMK983453 WWD983448:WWG983453 E199:H199 JA199:JD199 SW199:SZ199 ACS199:ACV199 AMO199:AMR199 AWK199:AWN199 BGG199:BGJ199 BQC199:BQF199 BZY199:CAB199 CJU199:CJX199 CTQ199:CTT199 DDM199:DDP199 DNI199:DNL199 DXE199:DXH199 EHA199:EHD199 EQW199:EQZ199 FAS199:FAV199 FKO199:FKR199 FUK199:FUN199 GEG199:GEJ199 GOC199:GOF199 GXY199:GYB199 HHU199:HHX199 HRQ199:HRT199 IBM199:IBP199 ILI199:ILL199 IVE199:IVH199 JFA199:JFD199 JOW199:JOZ199 JYS199:JYV199 KIO199:KIR199 KSK199:KSN199 LCG199:LCJ199 LMC199:LMF199 LVY199:LWB199 MFU199:MFX199 MPQ199:MPT199 MZM199:MZP199 NJI199:NJL199 NTE199:NTH199 ODA199:ODD199 OMW199:OMZ199 OWS199:OWV199 PGO199:PGR199 PQK199:PQN199 QAG199:QAJ199 QKC199:QKF199 QTY199:QUB199 RDU199:RDX199 RNQ199:RNT199 RXM199:RXP199 SHI199:SHL199 SRE199:SRH199 TBA199:TBD199 TKW199:TKZ199 TUS199:TUV199 UEO199:UER199 UOK199:UON199 UYG199:UYJ199 VIC199:VIF199 VRY199:VSB199 WBU199:WBX199 WLQ199:WLT199 WVM199:WVP199 E65808:H65808 JA65808:JD65808 SW65808:SZ65808 ACS65808:ACV65808 AMO65808:AMR65808 AWK65808:AWN65808 BGG65808:BGJ65808 BQC65808:BQF65808 BZY65808:CAB65808 CJU65808:CJX65808 CTQ65808:CTT65808 DDM65808:DDP65808 DNI65808:DNL65808 DXE65808:DXH65808 EHA65808:EHD65808 EQW65808:EQZ65808 FAS65808:FAV65808 FKO65808:FKR65808 FUK65808:FUN65808 GEG65808:GEJ65808 GOC65808:GOF65808 GXY65808:GYB65808 HHU65808:HHX65808 HRQ65808:HRT65808 IBM65808:IBP65808 ILI65808:ILL65808 IVE65808:IVH65808 JFA65808:JFD65808 JOW65808:JOZ65808 JYS65808:JYV65808 KIO65808:KIR65808 KSK65808:KSN65808 LCG65808:LCJ65808 LMC65808:LMF65808 LVY65808:LWB65808 MFU65808:MFX65808 MPQ65808:MPT65808 MZM65808:MZP65808 NJI65808:NJL65808 NTE65808:NTH65808 ODA65808:ODD65808 OMW65808:OMZ65808 OWS65808:OWV65808 PGO65808:PGR65808 PQK65808:PQN65808 QAG65808:QAJ65808 QKC65808:QKF65808 QTY65808:QUB65808 RDU65808:RDX65808 RNQ65808:RNT65808 RXM65808:RXP65808 SHI65808:SHL65808 SRE65808:SRH65808 TBA65808:TBD65808 TKW65808:TKZ65808 TUS65808:TUV65808 UEO65808:UER65808 UOK65808:UON65808 UYG65808:UYJ65808 VIC65808:VIF65808 VRY65808:VSB65808 WBU65808:WBX65808 WLQ65808:WLT65808 WVM65808:WVP65808 E131344:H131344 JA131344:JD131344 SW131344:SZ131344 ACS131344:ACV131344 AMO131344:AMR131344 AWK131344:AWN131344 BGG131344:BGJ131344 BQC131344:BQF131344 BZY131344:CAB131344 CJU131344:CJX131344 CTQ131344:CTT131344 DDM131344:DDP131344 DNI131344:DNL131344 DXE131344:DXH131344 EHA131344:EHD131344 EQW131344:EQZ131344 FAS131344:FAV131344 FKO131344:FKR131344 FUK131344:FUN131344 GEG131344:GEJ131344 GOC131344:GOF131344 GXY131344:GYB131344 HHU131344:HHX131344 HRQ131344:HRT131344 IBM131344:IBP131344 ILI131344:ILL131344 IVE131344:IVH131344 JFA131344:JFD131344 JOW131344:JOZ131344 JYS131344:JYV131344 KIO131344:KIR131344 KSK131344:KSN131344 LCG131344:LCJ131344 LMC131344:LMF131344 LVY131344:LWB131344 MFU131344:MFX131344 MPQ131344:MPT131344 MZM131344:MZP131344 NJI131344:NJL131344 NTE131344:NTH131344 ODA131344:ODD131344 OMW131344:OMZ131344 OWS131344:OWV131344 PGO131344:PGR131344 PQK131344:PQN131344 QAG131344:QAJ131344 QKC131344:QKF131344 QTY131344:QUB131344 RDU131344:RDX131344 RNQ131344:RNT131344 RXM131344:RXP131344 SHI131344:SHL131344 SRE131344:SRH131344 TBA131344:TBD131344 TKW131344:TKZ131344 TUS131344:TUV131344 UEO131344:UER131344 UOK131344:UON131344 UYG131344:UYJ131344 VIC131344:VIF131344 VRY131344:VSB131344 WBU131344:WBX131344 WLQ131344:WLT131344 WVM131344:WVP131344 E196880:H196880 JA196880:JD196880 SW196880:SZ196880 ACS196880:ACV196880 AMO196880:AMR196880 AWK196880:AWN196880 BGG196880:BGJ196880 BQC196880:BQF196880 BZY196880:CAB196880 CJU196880:CJX196880 CTQ196880:CTT196880 DDM196880:DDP196880 DNI196880:DNL196880 DXE196880:DXH196880 EHA196880:EHD196880 EQW196880:EQZ196880 FAS196880:FAV196880 FKO196880:FKR196880 FUK196880:FUN196880 GEG196880:GEJ196880 GOC196880:GOF196880 GXY196880:GYB196880 HHU196880:HHX196880 HRQ196880:HRT196880 IBM196880:IBP196880 ILI196880:ILL196880 IVE196880:IVH196880 JFA196880:JFD196880 JOW196880:JOZ196880 JYS196880:JYV196880 KIO196880:KIR196880 KSK196880:KSN196880 LCG196880:LCJ196880 LMC196880:LMF196880 LVY196880:LWB196880 MFU196880:MFX196880 MPQ196880:MPT196880 MZM196880:MZP196880 NJI196880:NJL196880 NTE196880:NTH196880 ODA196880:ODD196880 OMW196880:OMZ196880 OWS196880:OWV196880 PGO196880:PGR196880 PQK196880:PQN196880 QAG196880:QAJ196880 QKC196880:QKF196880 QTY196880:QUB196880 RDU196880:RDX196880 RNQ196880:RNT196880 RXM196880:RXP196880 SHI196880:SHL196880 SRE196880:SRH196880 TBA196880:TBD196880 TKW196880:TKZ196880 TUS196880:TUV196880 UEO196880:UER196880 UOK196880:UON196880 UYG196880:UYJ196880 VIC196880:VIF196880 VRY196880:VSB196880 WBU196880:WBX196880 WLQ196880:WLT196880 WVM196880:WVP196880 E262416:H262416 JA262416:JD262416 SW262416:SZ262416 ACS262416:ACV262416 AMO262416:AMR262416 AWK262416:AWN262416 BGG262416:BGJ262416 BQC262416:BQF262416 BZY262416:CAB262416 CJU262416:CJX262416 CTQ262416:CTT262416 DDM262416:DDP262416 DNI262416:DNL262416 DXE262416:DXH262416 EHA262416:EHD262416 EQW262416:EQZ262416 FAS262416:FAV262416 FKO262416:FKR262416 FUK262416:FUN262416 GEG262416:GEJ262416 GOC262416:GOF262416 GXY262416:GYB262416 HHU262416:HHX262416 HRQ262416:HRT262416 IBM262416:IBP262416 ILI262416:ILL262416 IVE262416:IVH262416 JFA262416:JFD262416 JOW262416:JOZ262416 JYS262416:JYV262416 KIO262416:KIR262416 KSK262416:KSN262416 LCG262416:LCJ262416 LMC262416:LMF262416 LVY262416:LWB262416 MFU262416:MFX262416 MPQ262416:MPT262416 MZM262416:MZP262416 NJI262416:NJL262416 NTE262416:NTH262416 ODA262416:ODD262416 OMW262416:OMZ262416 OWS262416:OWV262416 PGO262416:PGR262416 PQK262416:PQN262416 QAG262416:QAJ262416 QKC262416:QKF262416 QTY262416:QUB262416 RDU262416:RDX262416 RNQ262416:RNT262416 RXM262416:RXP262416 SHI262416:SHL262416 SRE262416:SRH262416 TBA262416:TBD262416 TKW262416:TKZ262416 TUS262416:TUV262416 UEO262416:UER262416 UOK262416:UON262416 UYG262416:UYJ262416 VIC262416:VIF262416 VRY262416:VSB262416 WBU262416:WBX262416 WLQ262416:WLT262416 WVM262416:WVP262416 E327952:H327952 JA327952:JD327952 SW327952:SZ327952 ACS327952:ACV327952 AMO327952:AMR327952 AWK327952:AWN327952 BGG327952:BGJ327952 BQC327952:BQF327952 BZY327952:CAB327952 CJU327952:CJX327952 CTQ327952:CTT327952 DDM327952:DDP327952 DNI327952:DNL327952 DXE327952:DXH327952 EHA327952:EHD327952 EQW327952:EQZ327952 FAS327952:FAV327952 FKO327952:FKR327952 FUK327952:FUN327952 GEG327952:GEJ327952 GOC327952:GOF327952 GXY327952:GYB327952 HHU327952:HHX327952 HRQ327952:HRT327952 IBM327952:IBP327952 ILI327952:ILL327952 IVE327952:IVH327952 JFA327952:JFD327952 JOW327952:JOZ327952 JYS327952:JYV327952 KIO327952:KIR327952 KSK327952:KSN327952 LCG327952:LCJ327952 LMC327952:LMF327952 LVY327952:LWB327952 MFU327952:MFX327952 MPQ327952:MPT327952 MZM327952:MZP327952 NJI327952:NJL327952 NTE327952:NTH327952 ODA327952:ODD327952 OMW327952:OMZ327952 OWS327952:OWV327952 PGO327952:PGR327952 PQK327952:PQN327952 QAG327952:QAJ327952 QKC327952:QKF327952 QTY327952:QUB327952 RDU327952:RDX327952 RNQ327952:RNT327952 RXM327952:RXP327952 SHI327952:SHL327952 SRE327952:SRH327952 TBA327952:TBD327952 TKW327952:TKZ327952 TUS327952:TUV327952 UEO327952:UER327952 UOK327952:UON327952 UYG327952:UYJ327952 VIC327952:VIF327952 VRY327952:VSB327952 WBU327952:WBX327952 WLQ327952:WLT327952 WVM327952:WVP327952 E393488:H393488 JA393488:JD393488 SW393488:SZ393488 ACS393488:ACV393488 AMO393488:AMR393488 AWK393488:AWN393488 BGG393488:BGJ393488 BQC393488:BQF393488 BZY393488:CAB393488 CJU393488:CJX393488 CTQ393488:CTT393488 DDM393488:DDP393488 DNI393488:DNL393488 DXE393488:DXH393488 EHA393488:EHD393488 EQW393488:EQZ393488 FAS393488:FAV393488 FKO393488:FKR393488 FUK393488:FUN393488 GEG393488:GEJ393488 GOC393488:GOF393488 GXY393488:GYB393488 HHU393488:HHX393488 HRQ393488:HRT393488 IBM393488:IBP393488 ILI393488:ILL393488 IVE393488:IVH393488 JFA393488:JFD393488 JOW393488:JOZ393488 JYS393488:JYV393488 KIO393488:KIR393488 KSK393488:KSN393488 LCG393488:LCJ393488 LMC393488:LMF393488 LVY393488:LWB393488 MFU393488:MFX393488 MPQ393488:MPT393488 MZM393488:MZP393488 NJI393488:NJL393488 NTE393488:NTH393488 ODA393488:ODD393488 OMW393488:OMZ393488 OWS393488:OWV393488 PGO393488:PGR393488 PQK393488:PQN393488 QAG393488:QAJ393488 QKC393488:QKF393488 QTY393488:QUB393488 RDU393488:RDX393488 RNQ393488:RNT393488 RXM393488:RXP393488 SHI393488:SHL393488 SRE393488:SRH393488 TBA393488:TBD393488 TKW393488:TKZ393488 TUS393488:TUV393488 UEO393488:UER393488 UOK393488:UON393488 UYG393488:UYJ393488 VIC393488:VIF393488 VRY393488:VSB393488 WBU393488:WBX393488 WLQ393488:WLT393488 WVM393488:WVP393488 E459024:H459024 JA459024:JD459024 SW459024:SZ459024 ACS459024:ACV459024 AMO459024:AMR459024 AWK459024:AWN459024 BGG459024:BGJ459024 BQC459024:BQF459024 BZY459024:CAB459024 CJU459024:CJX459024 CTQ459024:CTT459024 DDM459024:DDP459024 DNI459024:DNL459024 DXE459024:DXH459024 EHA459024:EHD459024 EQW459024:EQZ459024 FAS459024:FAV459024 FKO459024:FKR459024 FUK459024:FUN459024 GEG459024:GEJ459024 GOC459024:GOF459024 GXY459024:GYB459024 HHU459024:HHX459024 HRQ459024:HRT459024 IBM459024:IBP459024 ILI459024:ILL459024 IVE459024:IVH459024 JFA459024:JFD459024 JOW459024:JOZ459024 JYS459024:JYV459024 KIO459024:KIR459024 KSK459024:KSN459024 LCG459024:LCJ459024 LMC459024:LMF459024 LVY459024:LWB459024 MFU459024:MFX459024 MPQ459024:MPT459024 MZM459024:MZP459024 NJI459024:NJL459024 NTE459024:NTH459024 ODA459024:ODD459024 OMW459024:OMZ459024 OWS459024:OWV459024 PGO459024:PGR459024 PQK459024:PQN459024 QAG459024:QAJ459024 QKC459024:QKF459024 QTY459024:QUB459024 RDU459024:RDX459024 RNQ459024:RNT459024 RXM459024:RXP459024 SHI459024:SHL459024 SRE459024:SRH459024 TBA459024:TBD459024 TKW459024:TKZ459024 TUS459024:TUV459024 UEO459024:UER459024 UOK459024:UON459024 UYG459024:UYJ459024 VIC459024:VIF459024 VRY459024:VSB459024 WBU459024:WBX459024 WLQ459024:WLT459024 WVM459024:WVP459024 E524560:H524560 JA524560:JD524560 SW524560:SZ524560 ACS524560:ACV524560 AMO524560:AMR524560 AWK524560:AWN524560 BGG524560:BGJ524560 BQC524560:BQF524560 BZY524560:CAB524560 CJU524560:CJX524560 CTQ524560:CTT524560 DDM524560:DDP524560 DNI524560:DNL524560 DXE524560:DXH524560 EHA524560:EHD524560 EQW524560:EQZ524560 FAS524560:FAV524560 FKO524560:FKR524560 FUK524560:FUN524560 GEG524560:GEJ524560 GOC524560:GOF524560 GXY524560:GYB524560 HHU524560:HHX524560 HRQ524560:HRT524560 IBM524560:IBP524560 ILI524560:ILL524560 IVE524560:IVH524560 JFA524560:JFD524560 JOW524560:JOZ524560 JYS524560:JYV524560 KIO524560:KIR524560 KSK524560:KSN524560 LCG524560:LCJ524560 LMC524560:LMF524560 LVY524560:LWB524560 MFU524560:MFX524560 MPQ524560:MPT524560 MZM524560:MZP524560 NJI524560:NJL524560 NTE524560:NTH524560 ODA524560:ODD524560 OMW524560:OMZ524560 OWS524560:OWV524560 PGO524560:PGR524560 PQK524560:PQN524560 QAG524560:QAJ524560 QKC524560:QKF524560 QTY524560:QUB524560 RDU524560:RDX524560 RNQ524560:RNT524560 RXM524560:RXP524560 SHI524560:SHL524560 SRE524560:SRH524560 TBA524560:TBD524560 TKW524560:TKZ524560 TUS524560:TUV524560 UEO524560:UER524560 UOK524560:UON524560 UYG524560:UYJ524560 VIC524560:VIF524560 VRY524560:VSB524560 WBU524560:WBX524560 WLQ524560:WLT524560 WVM524560:WVP524560 E590096:H590096 JA590096:JD590096 SW590096:SZ590096 ACS590096:ACV590096 AMO590096:AMR590096 AWK590096:AWN590096 BGG590096:BGJ590096 BQC590096:BQF590096 BZY590096:CAB590096 CJU590096:CJX590096 CTQ590096:CTT590096 DDM590096:DDP590096 DNI590096:DNL590096 DXE590096:DXH590096 EHA590096:EHD590096 EQW590096:EQZ590096 FAS590096:FAV590096 FKO590096:FKR590096 FUK590096:FUN590096 GEG590096:GEJ590096 GOC590096:GOF590096 GXY590096:GYB590096 HHU590096:HHX590096 HRQ590096:HRT590096 IBM590096:IBP590096 ILI590096:ILL590096 IVE590096:IVH590096 JFA590096:JFD590096 JOW590096:JOZ590096 JYS590096:JYV590096 KIO590096:KIR590096 KSK590096:KSN590096 LCG590096:LCJ590096 LMC590096:LMF590096 LVY590096:LWB590096 MFU590096:MFX590096 MPQ590096:MPT590096 MZM590096:MZP590096 NJI590096:NJL590096 NTE590096:NTH590096 ODA590096:ODD590096 OMW590096:OMZ590096 OWS590096:OWV590096 PGO590096:PGR590096 PQK590096:PQN590096 QAG590096:QAJ590096 QKC590096:QKF590096 QTY590096:QUB590096 RDU590096:RDX590096 RNQ590096:RNT590096 RXM590096:RXP590096 SHI590096:SHL590096 SRE590096:SRH590096 TBA590096:TBD590096 TKW590096:TKZ590096 TUS590096:TUV590096 UEO590096:UER590096 UOK590096:UON590096 UYG590096:UYJ590096 VIC590096:VIF590096 VRY590096:VSB590096 WBU590096:WBX590096 WLQ590096:WLT590096 WVM590096:WVP590096 E655632:H655632 JA655632:JD655632 SW655632:SZ655632 ACS655632:ACV655632 AMO655632:AMR655632 AWK655632:AWN655632 BGG655632:BGJ655632 BQC655632:BQF655632 BZY655632:CAB655632 CJU655632:CJX655632 CTQ655632:CTT655632 DDM655632:DDP655632 DNI655632:DNL655632 DXE655632:DXH655632 EHA655632:EHD655632 EQW655632:EQZ655632 FAS655632:FAV655632 FKO655632:FKR655632 FUK655632:FUN655632 GEG655632:GEJ655632 GOC655632:GOF655632 GXY655632:GYB655632 HHU655632:HHX655632 HRQ655632:HRT655632 IBM655632:IBP655632 ILI655632:ILL655632 IVE655632:IVH655632 JFA655632:JFD655632 JOW655632:JOZ655632 JYS655632:JYV655632 KIO655632:KIR655632 KSK655632:KSN655632 LCG655632:LCJ655632 LMC655632:LMF655632 LVY655632:LWB655632 MFU655632:MFX655632 MPQ655632:MPT655632 MZM655632:MZP655632 NJI655632:NJL655632 NTE655632:NTH655632 ODA655632:ODD655632 OMW655632:OMZ655632 OWS655632:OWV655632 PGO655632:PGR655632 PQK655632:PQN655632 QAG655632:QAJ655632 QKC655632:QKF655632 QTY655632:QUB655632 RDU655632:RDX655632 RNQ655632:RNT655632 RXM655632:RXP655632 SHI655632:SHL655632 SRE655632:SRH655632 TBA655632:TBD655632 TKW655632:TKZ655632 TUS655632:TUV655632 UEO655632:UER655632 UOK655632:UON655632 UYG655632:UYJ655632 VIC655632:VIF655632 VRY655632:VSB655632 WBU655632:WBX655632 WLQ655632:WLT655632 WVM655632:WVP655632 E721168:H721168 JA721168:JD721168 SW721168:SZ721168 ACS721168:ACV721168 AMO721168:AMR721168 AWK721168:AWN721168 BGG721168:BGJ721168 BQC721168:BQF721168 BZY721168:CAB721168 CJU721168:CJX721168 CTQ721168:CTT721168 DDM721168:DDP721168 DNI721168:DNL721168 DXE721168:DXH721168 EHA721168:EHD721168 EQW721168:EQZ721168 FAS721168:FAV721168 FKO721168:FKR721168 FUK721168:FUN721168 GEG721168:GEJ721168 GOC721168:GOF721168 GXY721168:GYB721168 HHU721168:HHX721168 HRQ721168:HRT721168 IBM721168:IBP721168 ILI721168:ILL721168 IVE721168:IVH721168 JFA721168:JFD721168 JOW721168:JOZ721168 JYS721168:JYV721168 KIO721168:KIR721168 KSK721168:KSN721168 LCG721168:LCJ721168 LMC721168:LMF721168 LVY721168:LWB721168 MFU721168:MFX721168 MPQ721168:MPT721168 MZM721168:MZP721168 NJI721168:NJL721168 NTE721168:NTH721168 ODA721168:ODD721168 OMW721168:OMZ721168 OWS721168:OWV721168 PGO721168:PGR721168 PQK721168:PQN721168 QAG721168:QAJ721168 QKC721168:QKF721168 QTY721168:QUB721168 RDU721168:RDX721168 RNQ721168:RNT721168 RXM721168:RXP721168 SHI721168:SHL721168 SRE721168:SRH721168 TBA721168:TBD721168 TKW721168:TKZ721168 TUS721168:TUV721168 UEO721168:UER721168 UOK721168:UON721168 UYG721168:UYJ721168 VIC721168:VIF721168 VRY721168:VSB721168 WBU721168:WBX721168 WLQ721168:WLT721168 WVM721168:WVP721168 E786704:H786704 JA786704:JD786704 SW786704:SZ786704 ACS786704:ACV786704 AMO786704:AMR786704 AWK786704:AWN786704 BGG786704:BGJ786704 BQC786704:BQF786704 BZY786704:CAB786704 CJU786704:CJX786704 CTQ786704:CTT786704 DDM786704:DDP786704 DNI786704:DNL786704 DXE786704:DXH786704 EHA786704:EHD786704 EQW786704:EQZ786704 FAS786704:FAV786704 FKO786704:FKR786704 FUK786704:FUN786704 GEG786704:GEJ786704 GOC786704:GOF786704 GXY786704:GYB786704 HHU786704:HHX786704 HRQ786704:HRT786704 IBM786704:IBP786704 ILI786704:ILL786704 IVE786704:IVH786704 JFA786704:JFD786704 JOW786704:JOZ786704 JYS786704:JYV786704 KIO786704:KIR786704 KSK786704:KSN786704 LCG786704:LCJ786704 LMC786704:LMF786704 LVY786704:LWB786704 MFU786704:MFX786704 MPQ786704:MPT786704 MZM786704:MZP786704 NJI786704:NJL786704 NTE786704:NTH786704 ODA786704:ODD786704 OMW786704:OMZ786704 OWS786704:OWV786704 PGO786704:PGR786704 PQK786704:PQN786704 QAG786704:QAJ786704 QKC786704:QKF786704 QTY786704:QUB786704 RDU786704:RDX786704 RNQ786704:RNT786704 RXM786704:RXP786704 SHI786704:SHL786704 SRE786704:SRH786704 TBA786704:TBD786704 TKW786704:TKZ786704 TUS786704:TUV786704 UEO786704:UER786704 UOK786704:UON786704 UYG786704:UYJ786704 VIC786704:VIF786704 VRY786704:VSB786704 WBU786704:WBX786704 WLQ786704:WLT786704 WVM786704:WVP786704 E852240:H852240 JA852240:JD852240 SW852240:SZ852240 ACS852240:ACV852240 AMO852240:AMR852240 AWK852240:AWN852240 BGG852240:BGJ852240 BQC852240:BQF852240 BZY852240:CAB852240 CJU852240:CJX852240 CTQ852240:CTT852240 DDM852240:DDP852240 DNI852240:DNL852240 DXE852240:DXH852240 EHA852240:EHD852240 EQW852240:EQZ852240 FAS852240:FAV852240 FKO852240:FKR852240 FUK852240:FUN852240 GEG852240:GEJ852240 GOC852240:GOF852240 GXY852240:GYB852240 HHU852240:HHX852240 HRQ852240:HRT852240 IBM852240:IBP852240 ILI852240:ILL852240 IVE852240:IVH852240 JFA852240:JFD852240 JOW852240:JOZ852240 JYS852240:JYV852240 KIO852240:KIR852240 KSK852240:KSN852240 LCG852240:LCJ852240 LMC852240:LMF852240 LVY852240:LWB852240 MFU852240:MFX852240 MPQ852240:MPT852240 MZM852240:MZP852240 NJI852240:NJL852240 NTE852240:NTH852240 ODA852240:ODD852240 OMW852240:OMZ852240 OWS852240:OWV852240 PGO852240:PGR852240 PQK852240:PQN852240 QAG852240:QAJ852240 QKC852240:QKF852240 QTY852240:QUB852240 RDU852240:RDX852240 RNQ852240:RNT852240 RXM852240:RXP852240 SHI852240:SHL852240 SRE852240:SRH852240 TBA852240:TBD852240 TKW852240:TKZ852240 TUS852240:TUV852240 UEO852240:UER852240 UOK852240:UON852240 UYG852240:UYJ852240 VIC852240:VIF852240 VRY852240:VSB852240 WBU852240:WBX852240 WLQ852240:WLT852240 WVM852240:WVP852240 E917776:H917776 JA917776:JD917776 SW917776:SZ917776 ACS917776:ACV917776 AMO917776:AMR917776 AWK917776:AWN917776 BGG917776:BGJ917776 BQC917776:BQF917776 BZY917776:CAB917776 CJU917776:CJX917776 CTQ917776:CTT917776 DDM917776:DDP917776 DNI917776:DNL917776 DXE917776:DXH917776 EHA917776:EHD917776 EQW917776:EQZ917776 FAS917776:FAV917776 FKO917776:FKR917776 FUK917776:FUN917776 GEG917776:GEJ917776 GOC917776:GOF917776 GXY917776:GYB917776 HHU917776:HHX917776 HRQ917776:HRT917776 IBM917776:IBP917776 ILI917776:ILL917776 IVE917776:IVH917776 JFA917776:JFD917776 JOW917776:JOZ917776 JYS917776:JYV917776 KIO917776:KIR917776 KSK917776:KSN917776 LCG917776:LCJ917776 LMC917776:LMF917776 LVY917776:LWB917776 MFU917776:MFX917776 MPQ917776:MPT917776 MZM917776:MZP917776 NJI917776:NJL917776 NTE917776:NTH917776 ODA917776:ODD917776 OMW917776:OMZ917776 OWS917776:OWV917776 PGO917776:PGR917776 PQK917776:PQN917776 QAG917776:QAJ917776 QKC917776:QKF917776 QTY917776:QUB917776 RDU917776:RDX917776 RNQ917776:RNT917776 RXM917776:RXP917776 SHI917776:SHL917776 SRE917776:SRH917776 TBA917776:TBD917776 TKW917776:TKZ917776 TUS917776:TUV917776 UEO917776:UER917776 UOK917776:UON917776 UYG917776:UYJ917776 VIC917776:VIF917776 VRY917776:VSB917776 WBU917776:WBX917776 WLQ917776:WLT917776 WVM917776:WVP917776 E983312:H983312 JA983312:JD983312 SW983312:SZ983312 ACS983312:ACV983312 AMO983312:AMR983312 AWK983312:AWN983312 BGG983312:BGJ983312 BQC983312:BQF983312 BZY983312:CAB983312 CJU983312:CJX983312 CTQ983312:CTT983312 DDM983312:DDP983312 DNI983312:DNL983312 DXE983312:DXH983312 EHA983312:EHD983312 EQW983312:EQZ983312 FAS983312:FAV983312 FKO983312:FKR983312 FUK983312:FUN983312 GEG983312:GEJ983312 GOC983312:GOF983312 GXY983312:GYB983312 HHU983312:HHX983312 HRQ983312:HRT983312 IBM983312:IBP983312 ILI983312:ILL983312 IVE983312:IVH983312 JFA983312:JFD983312 JOW983312:JOZ983312 JYS983312:JYV983312 KIO983312:KIR983312 KSK983312:KSN983312 LCG983312:LCJ983312 LMC983312:LMF983312 LVY983312:LWB983312 MFU983312:MFX983312 MPQ983312:MPT983312 MZM983312:MZP983312 NJI983312:NJL983312 NTE983312:NTH983312 ODA983312:ODD983312 OMW983312:OMZ983312 OWS983312:OWV983312 PGO983312:PGR983312 PQK983312:PQN983312 QAG983312:QAJ983312 QKC983312:QKF983312 QTY983312:QUB983312 RDU983312:RDX983312 RNQ983312:RNT983312 RXM983312:RXP983312 SHI983312:SHL983312 SRE983312:SRH983312 TBA983312:TBD983312 TKW983312:TKZ983312 TUS983312:TUV983312 UEO983312:UER983312 UOK983312:UON983312 UYG983312:UYJ983312 VIC983312:VIF983312 VRY983312:VSB983312 WBU983312:WBX983312 WLQ983312:WLT983312 WVM983312:WVP983312 B182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WVJ182 B65791 IX65791 ST65791 ACP65791 AML65791 AWH65791 BGD65791 BPZ65791 BZV65791 CJR65791 CTN65791 DDJ65791 DNF65791 DXB65791 EGX65791 EQT65791 FAP65791 FKL65791 FUH65791 GED65791 GNZ65791 GXV65791 HHR65791 HRN65791 IBJ65791 ILF65791 IVB65791 JEX65791 JOT65791 JYP65791 KIL65791 KSH65791 LCD65791 LLZ65791 LVV65791 MFR65791 MPN65791 MZJ65791 NJF65791 NTB65791 OCX65791 OMT65791 OWP65791 PGL65791 PQH65791 QAD65791 QJZ65791 QTV65791 RDR65791 RNN65791 RXJ65791 SHF65791 SRB65791 TAX65791 TKT65791 TUP65791 UEL65791 UOH65791 UYD65791 VHZ65791 VRV65791 WBR65791 WLN65791 WVJ65791 B131327 IX131327 ST131327 ACP131327 AML131327 AWH131327 BGD131327 BPZ131327 BZV131327 CJR131327 CTN131327 DDJ131327 DNF131327 DXB131327 EGX131327 EQT131327 FAP131327 FKL131327 FUH131327 GED131327 GNZ131327 GXV131327 HHR131327 HRN131327 IBJ131327 ILF131327 IVB131327 JEX131327 JOT131327 JYP131327 KIL131327 KSH131327 LCD131327 LLZ131327 LVV131327 MFR131327 MPN131327 MZJ131327 NJF131327 NTB131327 OCX131327 OMT131327 OWP131327 PGL131327 PQH131327 QAD131327 QJZ131327 QTV131327 RDR131327 RNN131327 RXJ131327 SHF131327 SRB131327 TAX131327 TKT131327 TUP131327 UEL131327 UOH131327 UYD131327 VHZ131327 VRV131327 WBR131327 WLN131327 WVJ131327 B196863 IX196863 ST196863 ACP196863 AML196863 AWH196863 BGD196863 BPZ196863 BZV196863 CJR196863 CTN196863 DDJ196863 DNF196863 DXB196863 EGX196863 EQT196863 FAP196863 FKL196863 FUH196863 GED196863 GNZ196863 GXV196863 HHR196863 HRN196863 IBJ196863 ILF196863 IVB196863 JEX196863 JOT196863 JYP196863 KIL196863 KSH196863 LCD196863 LLZ196863 LVV196863 MFR196863 MPN196863 MZJ196863 NJF196863 NTB196863 OCX196863 OMT196863 OWP196863 PGL196863 PQH196863 QAD196863 QJZ196863 QTV196863 RDR196863 RNN196863 RXJ196863 SHF196863 SRB196863 TAX196863 TKT196863 TUP196863 UEL196863 UOH196863 UYD196863 VHZ196863 VRV196863 WBR196863 WLN196863 WVJ196863 B262399 IX262399 ST262399 ACP262399 AML262399 AWH262399 BGD262399 BPZ262399 BZV262399 CJR262399 CTN262399 DDJ262399 DNF262399 DXB262399 EGX262399 EQT262399 FAP262399 FKL262399 FUH262399 GED262399 GNZ262399 GXV262399 HHR262399 HRN262399 IBJ262399 ILF262399 IVB262399 JEX262399 JOT262399 JYP262399 KIL262399 KSH262399 LCD262399 LLZ262399 LVV262399 MFR262399 MPN262399 MZJ262399 NJF262399 NTB262399 OCX262399 OMT262399 OWP262399 PGL262399 PQH262399 QAD262399 QJZ262399 QTV262399 RDR262399 RNN262399 RXJ262399 SHF262399 SRB262399 TAX262399 TKT262399 TUP262399 UEL262399 UOH262399 UYD262399 VHZ262399 VRV262399 WBR262399 WLN262399 WVJ262399 B327935 IX327935 ST327935 ACP327935 AML327935 AWH327935 BGD327935 BPZ327935 BZV327935 CJR327935 CTN327935 DDJ327935 DNF327935 DXB327935 EGX327935 EQT327935 FAP327935 FKL327935 FUH327935 GED327935 GNZ327935 GXV327935 HHR327935 HRN327935 IBJ327935 ILF327935 IVB327935 JEX327935 JOT327935 JYP327935 KIL327935 KSH327935 LCD327935 LLZ327935 LVV327935 MFR327935 MPN327935 MZJ327935 NJF327935 NTB327935 OCX327935 OMT327935 OWP327935 PGL327935 PQH327935 QAD327935 QJZ327935 QTV327935 RDR327935 RNN327935 RXJ327935 SHF327935 SRB327935 TAX327935 TKT327935 TUP327935 UEL327935 UOH327935 UYD327935 VHZ327935 VRV327935 WBR327935 WLN327935 WVJ327935 B393471 IX393471 ST393471 ACP393471 AML393471 AWH393471 BGD393471 BPZ393471 BZV393471 CJR393471 CTN393471 DDJ393471 DNF393471 DXB393471 EGX393471 EQT393471 FAP393471 FKL393471 FUH393471 GED393471 GNZ393471 GXV393471 HHR393471 HRN393471 IBJ393471 ILF393471 IVB393471 JEX393471 JOT393471 JYP393471 KIL393471 KSH393471 LCD393471 LLZ393471 LVV393471 MFR393471 MPN393471 MZJ393471 NJF393471 NTB393471 OCX393471 OMT393471 OWP393471 PGL393471 PQH393471 QAD393471 QJZ393471 QTV393471 RDR393471 RNN393471 RXJ393471 SHF393471 SRB393471 TAX393471 TKT393471 TUP393471 UEL393471 UOH393471 UYD393471 VHZ393471 VRV393471 WBR393471 WLN393471 WVJ393471 B459007 IX459007 ST459007 ACP459007 AML459007 AWH459007 BGD459007 BPZ459007 BZV459007 CJR459007 CTN459007 DDJ459007 DNF459007 DXB459007 EGX459007 EQT459007 FAP459007 FKL459007 FUH459007 GED459007 GNZ459007 GXV459007 HHR459007 HRN459007 IBJ459007 ILF459007 IVB459007 JEX459007 JOT459007 JYP459007 KIL459007 KSH459007 LCD459007 LLZ459007 LVV459007 MFR459007 MPN459007 MZJ459007 NJF459007 NTB459007 OCX459007 OMT459007 OWP459007 PGL459007 PQH459007 QAD459007 QJZ459007 QTV459007 RDR459007 RNN459007 RXJ459007 SHF459007 SRB459007 TAX459007 TKT459007 TUP459007 UEL459007 UOH459007 UYD459007 VHZ459007 VRV459007 WBR459007 WLN459007 WVJ459007 B524543 IX524543 ST524543 ACP524543 AML524543 AWH524543 BGD524543 BPZ524543 BZV524543 CJR524543 CTN524543 DDJ524543 DNF524543 DXB524543 EGX524543 EQT524543 FAP524543 FKL524543 FUH524543 GED524543 GNZ524543 GXV524543 HHR524543 HRN524543 IBJ524543 ILF524543 IVB524543 JEX524543 JOT524543 JYP524543 KIL524543 KSH524543 LCD524543 LLZ524543 LVV524543 MFR524543 MPN524543 MZJ524543 NJF524543 NTB524543 OCX524543 OMT524543 OWP524543 PGL524543 PQH524543 QAD524543 QJZ524543 QTV524543 RDR524543 RNN524543 RXJ524543 SHF524543 SRB524543 TAX524543 TKT524543 TUP524543 UEL524543 UOH524543 UYD524543 VHZ524543 VRV524543 WBR524543 WLN524543 WVJ524543 B590079 IX590079 ST590079 ACP590079 AML590079 AWH590079 BGD590079 BPZ590079 BZV590079 CJR590079 CTN590079 DDJ590079 DNF590079 DXB590079 EGX590079 EQT590079 FAP590079 FKL590079 FUH590079 GED590079 GNZ590079 GXV590079 HHR590079 HRN590079 IBJ590079 ILF590079 IVB590079 JEX590079 JOT590079 JYP590079 KIL590079 KSH590079 LCD590079 LLZ590079 LVV590079 MFR590079 MPN590079 MZJ590079 NJF590079 NTB590079 OCX590079 OMT590079 OWP590079 PGL590079 PQH590079 QAD590079 QJZ590079 QTV590079 RDR590079 RNN590079 RXJ590079 SHF590079 SRB590079 TAX590079 TKT590079 TUP590079 UEL590079 UOH590079 UYD590079 VHZ590079 VRV590079 WBR590079 WLN590079 WVJ590079 B655615 IX655615 ST655615 ACP655615 AML655615 AWH655615 BGD655615 BPZ655615 BZV655615 CJR655615 CTN655615 DDJ655615 DNF655615 DXB655615 EGX655615 EQT655615 FAP655615 FKL655615 FUH655615 GED655615 GNZ655615 GXV655615 HHR655615 HRN655615 IBJ655615 ILF655615 IVB655615 JEX655615 JOT655615 JYP655615 KIL655615 KSH655615 LCD655615 LLZ655615 LVV655615 MFR655615 MPN655615 MZJ655615 NJF655615 NTB655615 OCX655615 OMT655615 OWP655615 PGL655615 PQH655615 QAD655615 QJZ655615 QTV655615 RDR655615 RNN655615 RXJ655615 SHF655615 SRB655615 TAX655615 TKT655615 TUP655615 UEL655615 UOH655615 UYD655615 VHZ655615 VRV655615 WBR655615 WLN655615 WVJ655615 B721151 IX721151 ST721151 ACP721151 AML721151 AWH721151 BGD721151 BPZ721151 BZV721151 CJR721151 CTN721151 DDJ721151 DNF721151 DXB721151 EGX721151 EQT721151 FAP721151 FKL721151 FUH721151 GED721151 GNZ721151 GXV721151 HHR721151 HRN721151 IBJ721151 ILF721151 IVB721151 JEX721151 JOT721151 JYP721151 KIL721151 KSH721151 LCD721151 LLZ721151 LVV721151 MFR721151 MPN721151 MZJ721151 NJF721151 NTB721151 OCX721151 OMT721151 OWP721151 PGL721151 PQH721151 QAD721151 QJZ721151 QTV721151 RDR721151 RNN721151 RXJ721151 SHF721151 SRB721151 TAX721151 TKT721151 TUP721151 UEL721151 UOH721151 UYD721151 VHZ721151 VRV721151 WBR721151 WLN721151 WVJ721151 B786687 IX786687 ST786687 ACP786687 AML786687 AWH786687 BGD786687 BPZ786687 BZV786687 CJR786687 CTN786687 DDJ786687 DNF786687 DXB786687 EGX786687 EQT786687 FAP786687 FKL786687 FUH786687 GED786687 GNZ786687 GXV786687 HHR786687 HRN786687 IBJ786687 ILF786687 IVB786687 JEX786687 JOT786687 JYP786687 KIL786687 KSH786687 LCD786687 LLZ786687 LVV786687 MFR786687 MPN786687 MZJ786687 NJF786687 NTB786687 OCX786687 OMT786687 OWP786687 PGL786687 PQH786687 QAD786687 QJZ786687 QTV786687 RDR786687 RNN786687 RXJ786687 SHF786687 SRB786687 TAX786687 TKT786687 TUP786687 UEL786687 UOH786687 UYD786687 VHZ786687 VRV786687 WBR786687 WLN786687 WVJ786687 B852223 IX852223 ST852223 ACP852223 AML852223 AWH852223 BGD852223 BPZ852223 BZV852223 CJR852223 CTN852223 DDJ852223 DNF852223 DXB852223 EGX852223 EQT852223 FAP852223 FKL852223 FUH852223 GED852223 GNZ852223 GXV852223 HHR852223 HRN852223 IBJ852223 ILF852223 IVB852223 JEX852223 JOT852223 JYP852223 KIL852223 KSH852223 LCD852223 LLZ852223 LVV852223 MFR852223 MPN852223 MZJ852223 NJF852223 NTB852223 OCX852223 OMT852223 OWP852223 PGL852223 PQH852223 QAD852223 QJZ852223 QTV852223 RDR852223 RNN852223 RXJ852223 SHF852223 SRB852223 TAX852223 TKT852223 TUP852223 UEL852223 UOH852223 UYD852223 VHZ852223 VRV852223 WBR852223 WLN852223 WVJ852223 B917759 IX917759 ST917759 ACP917759 AML917759 AWH917759 BGD917759 BPZ917759 BZV917759 CJR917759 CTN917759 DDJ917759 DNF917759 DXB917759 EGX917759 EQT917759 FAP917759 FKL917759 FUH917759 GED917759 GNZ917759 GXV917759 HHR917759 HRN917759 IBJ917759 ILF917759 IVB917759 JEX917759 JOT917759 JYP917759 KIL917759 KSH917759 LCD917759 LLZ917759 LVV917759 MFR917759 MPN917759 MZJ917759 NJF917759 NTB917759 OCX917759 OMT917759 OWP917759 PGL917759 PQH917759 QAD917759 QJZ917759 QTV917759 RDR917759 RNN917759 RXJ917759 SHF917759 SRB917759 TAX917759 TKT917759 TUP917759 UEL917759 UOH917759 UYD917759 VHZ917759 VRV917759 WBR917759 WLN917759 WVJ917759 B983295 IX983295 ST983295 ACP983295 AML983295 AWH983295 BGD983295 BPZ983295 BZV983295 CJR983295 CTN983295 DDJ983295 DNF983295 DXB983295 EGX983295 EQT983295 FAP983295 FKL983295 FUH983295 GED983295 GNZ983295 GXV983295 HHR983295 HRN983295 IBJ983295 ILF983295 IVB983295 JEX983295 JOT983295 JYP983295 KIL983295 KSH983295 LCD983295 LLZ983295 LVV983295 MFR983295 MPN983295 MZJ983295 NJF983295 NTB983295 OCX983295 OMT983295 OWP983295 PGL983295 PQH983295 QAD983295 QJZ983295 QTV983295 RDR983295 RNN983295 RXJ983295 SHF983295 SRB983295 TAX983295 TKT983295 TUP983295 UEL983295 UOH983295 UYD983295 VHZ983295 VRV983295 WBR983295 WLN983295 WVJ983295 B336 IX336 ST336 ACP336 AML336 AWH336 BGD336 BPZ336 BZV336 CJR336 CTN336 DDJ336 DNF336 DXB336 EGX336 EQT336 FAP336 FKL336 FUH336 GED336 GNZ336 GXV336 HHR336 HRN336 IBJ336 ILF336 IVB336 JEX336 JOT336 JYP336 KIL336 KSH336 LCD336 LLZ336 LVV336 MFR336 MPN336 MZJ336 NJF336 NTB336 OCX336 OMT336 OWP336 PGL336 PQH336 QAD336 QJZ336 QTV336 RDR336 RNN336 RXJ336 SHF336 SRB336 TAX336 TKT336 TUP336 UEL336 UOH336 UYD336 VHZ336 VRV336 WBR336 WLN336 WVJ336 B65895 IX65895 ST65895 ACP65895 AML65895 AWH65895 BGD65895 BPZ65895 BZV65895 CJR65895 CTN65895 DDJ65895 DNF65895 DXB65895 EGX65895 EQT65895 FAP65895 FKL65895 FUH65895 GED65895 GNZ65895 GXV65895 HHR65895 HRN65895 IBJ65895 ILF65895 IVB65895 JEX65895 JOT65895 JYP65895 KIL65895 KSH65895 LCD65895 LLZ65895 LVV65895 MFR65895 MPN65895 MZJ65895 NJF65895 NTB65895 OCX65895 OMT65895 OWP65895 PGL65895 PQH65895 QAD65895 QJZ65895 QTV65895 RDR65895 RNN65895 RXJ65895 SHF65895 SRB65895 TAX65895 TKT65895 TUP65895 UEL65895 UOH65895 UYD65895 VHZ65895 VRV65895 WBR65895 WLN65895 WVJ65895 B131431 IX131431 ST131431 ACP131431 AML131431 AWH131431 BGD131431 BPZ131431 BZV131431 CJR131431 CTN131431 DDJ131431 DNF131431 DXB131431 EGX131431 EQT131431 FAP131431 FKL131431 FUH131431 GED131431 GNZ131431 GXV131431 HHR131431 HRN131431 IBJ131431 ILF131431 IVB131431 JEX131431 JOT131431 JYP131431 KIL131431 KSH131431 LCD131431 LLZ131431 LVV131431 MFR131431 MPN131431 MZJ131431 NJF131431 NTB131431 OCX131431 OMT131431 OWP131431 PGL131431 PQH131431 QAD131431 QJZ131431 QTV131431 RDR131431 RNN131431 RXJ131431 SHF131431 SRB131431 TAX131431 TKT131431 TUP131431 UEL131431 UOH131431 UYD131431 VHZ131431 VRV131431 WBR131431 WLN131431 WVJ131431 B196967 IX196967 ST196967 ACP196967 AML196967 AWH196967 BGD196967 BPZ196967 BZV196967 CJR196967 CTN196967 DDJ196967 DNF196967 DXB196967 EGX196967 EQT196967 FAP196967 FKL196967 FUH196967 GED196967 GNZ196967 GXV196967 HHR196967 HRN196967 IBJ196967 ILF196967 IVB196967 JEX196967 JOT196967 JYP196967 KIL196967 KSH196967 LCD196967 LLZ196967 LVV196967 MFR196967 MPN196967 MZJ196967 NJF196967 NTB196967 OCX196967 OMT196967 OWP196967 PGL196967 PQH196967 QAD196967 QJZ196967 QTV196967 RDR196967 RNN196967 RXJ196967 SHF196967 SRB196967 TAX196967 TKT196967 TUP196967 UEL196967 UOH196967 UYD196967 VHZ196967 VRV196967 WBR196967 WLN196967 WVJ196967 B262503 IX262503 ST262503 ACP262503 AML262503 AWH262503 BGD262503 BPZ262503 BZV262503 CJR262503 CTN262503 DDJ262503 DNF262503 DXB262503 EGX262503 EQT262503 FAP262503 FKL262503 FUH262503 GED262503 GNZ262503 GXV262503 HHR262503 HRN262503 IBJ262503 ILF262503 IVB262503 JEX262503 JOT262503 JYP262503 KIL262503 KSH262503 LCD262503 LLZ262503 LVV262503 MFR262503 MPN262503 MZJ262503 NJF262503 NTB262503 OCX262503 OMT262503 OWP262503 PGL262503 PQH262503 QAD262503 QJZ262503 QTV262503 RDR262503 RNN262503 RXJ262503 SHF262503 SRB262503 TAX262503 TKT262503 TUP262503 UEL262503 UOH262503 UYD262503 VHZ262503 VRV262503 WBR262503 WLN262503 WVJ262503 B328039 IX328039 ST328039 ACP328039 AML328039 AWH328039 BGD328039 BPZ328039 BZV328039 CJR328039 CTN328039 DDJ328039 DNF328039 DXB328039 EGX328039 EQT328039 FAP328039 FKL328039 FUH328039 GED328039 GNZ328039 GXV328039 HHR328039 HRN328039 IBJ328039 ILF328039 IVB328039 JEX328039 JOT328039 JYP328039 KIL328039 KSH328039 LCD328039 LLZ328039 LVV328039 MFR328039 MPN328039 MZJ328039 NJF328039 NTB328039 OCX328039 OMT328039 OWP328039 PGL328039 PQH328039 QAD328039 QJZ328039 QTV328039 RDR328039 RNN328039 RXJ328039 SHF328039 SRB328039 TAX328039 TKT328039 TUP328039 UEL328039 UOH328039 UYD328039 VHZ328039 VRV328039 WBR328039 WLN328039 WVJ328039 B393575 IX393575 ST393575 ACP393575 AML393575 AWH393575 BGD393575 BPZ393575 BZV393575 CJR393575 CTN393575 DDJ393575 DNF393575 DXB393575 EGX393575 EQT393575 FAP393575 FKL393575 FUH393575 GED393575 GNZ393575 GXV393575 HHR393575 HRN393575 IBJ393575 ILF393575 IVB393575 JEX393575 JOT393575 JYP393575 KIL393575 KSH393575 LCD393575 LLZ393575 LVV393575 MFR393575 MPN393575 MZJ393575 NJF393575 NTB393575 OCX393575 OMT393575 OWP393575 PGL393575 PQH393575 QAD393575 QJZ393575 QTV393575 RDR393575 RNN393575 RXJ393575 SHF393575 SRB393575 TAX393575 TKT393575 TUP393575 UEL393575 UOH393575 UYD393575 VHZ393575 VRV393575 WBR393575 WLN393575 WVJ393575 B459111 IX459111 ST459111 ACP459111 AML459111 AWH459111 BGD459111 BPZ459111 BZV459111 CJR459111 CTN459111 DDJ459111 DNF459111 DXB459111 EGX459111 EQT459111 FAP459111 FKL459111 FUH459111 GED459111 GNZ459111 GXV459111 HHR459111 HRN459111 IBJ459111 ILF459111 IVB459111 JEX459111 JOT459111 JYP459111 KIL459111 KSH459111 LCD459111 LLZ459111 LVV459111 MFR459111 MPN459111 MZJ459111 NJF459111 NTB459111 OCX459111 OMT459111 OWP459111 PGL459111 PQH459111 QAD459111 QJZ459111 QTV459111 RDR459111 RNN459111 RXJ459111 SHF459111 SRB459111 TAX459111 TKT459111 TUP459111 UEL459111 UOH459111 UYD459111 VHZ459111 VRV459111 WBR459111 WLN459111 WVJ459111 B524647 IX524647 ST524647 ACP524647 AML524647 AWH524647 BGD524647 BPZ524647 BZV524647 CJR524647 CTN524647 DDJ524647 DNF524647 DXB524647 EGX524647 EQT524647 FAP524647 FKL524647 FUH524647 GED524647 GNZ524647 GXV524647 HHR524647 HRN524647 IBJ524647 ILF524647 IVB524647 JEX524647 JOT524647 JYP524647 KIL524647 KSH524647 LCD524647 LLZ524647 LVV524647 MFR524647 MPN524647 MZJ524647 NJF524647 NTB524647 OCX524647 OMT524647 OWP524647 PGL524647 PQH524647 QAD524647 QJZ524647 QTV524647 RDR524647 RNN524647 RXJ524647 SHF524647 SRB524647 TAX524647 TKT524647 TUP524647 UEL524647 UOH524647 UYD524647 VHZ524647 VRV524647 WBR524647 WLN524647 WVJ524647 B590183 IX590183 ST590183 ACP590183 AML590183 AWH590183 BGD590183 BPZ590183 BZV590183 CJR590183 CTN590183 DDJ590183 DNF590183 DXB590183 EGX590183 EQT590183 FAP590183 FKL590183 FUH590183 GED590183 GNZ590183 GXV590183 HHR590183 HRN590183 IBJ590183 ILF590183 IVB590183 JEX590183 JOT590183 JYP590183 KIL590183 KSH590183 LCD590183 LLZ590183 LVV590183 MFR590183 MPN590183 MZJ590183 NJF590183 NTB590183 OCX590183 OMT590183 OWP590183 PGL590183 PQH590183 QAD590183 QJZ590183 QTV590183 RDR590183 RNN590183 RXJ590183 SHF590183 SRB590183 TAX590183 TKT590183 TUP590183 UEL590183 UOH590183 UYD590183 VHZ590183 VRV590183 WBR590183 WLN590183 WVJ590183 B655719 IX655719 ST655719 ACP655719 AML655719 AWH655719 BGD655719 BPZ655719 BZV655719 CJR655719 CTN655719 DDJ655719 DNF655719 DXB655719 EGX655719 EQT655719 FAP655719 FKL655719 FUH655719 GED655719 GNZ655719 GXV655719 HHR655719 HRN655719 IBJ655719 ILF655719 IVB655719 JEX655719 JOT655719 JYP655719 KIL655719 KSH655719 LCD655719 LLZ655719 LVV655719 MFR655719 MPN655719 MZJ655719 NJF655719 NTB655719 OCX655719 OMT655719 OWP655719 PGL655719 PQH655719 QAD655719 QJZ655719 QTV655719 RDR655719 RNN655719 RXJ655719 SHF655719 SRB655719 TAX655719 TKT655719 TUP655719 UEL655719 UOH655719 UYD655719 VHZ655719 VRV655719 WBR655719 WLN655719 WVJ655719 B721255 IX721255 ST721255 ACP721255 AML721255 AWH721255 BGD721255 BPZ721255 BZV721255 CJR721255 CTN721255 DDJ721255 DNF721255 DXB721255 EGX721255 EQT721255 FAP721255 FKL721255 FUH721255 GED721255 GNZ721255 GXV721255 HHR721255 HRN721255 IBJ721255 ILF721255 IVB721255 JEX721255 JOT721255 JYP721255 KIL721255 KSH721255 LCD721255 LLZ721255 LVV721255 MFR721255 MPN721255 MZJ721255 NJF721255 NTB721255 OCX721255 OMT721255 OWP721255 PGL721255 PQH721255 QAD721255 QJZ721255 QTV721255 RDR721255 RNN721255 RXJ721255 SHF721255 SRB721255 TAX721255 TKT721255 TUP721255 UEL721255 UOH721255 UYD721255 VHZ721255 VRV721255 WBR721255 WLN721255 WVJ721255 B786791 IX786791 ST786791 ACP786791 AML786791 AWH786791 BGD786791 BPZ786791 BZV786791 CJR786791 CTN786791 DDJ786791 DNF786791 DXB786791 EGX786791 EQT786791 FAP786791 FKL786791 FUH786791 GED786791 GNZ786791 GXV786791 HHR786791 HRN786791 IBJ786791 ILF786791 IVB786791 JEX786791 JOT786791 JYP786791 KIL786791 KSH786791 LCD786791 LLZ786791 LVV786791 MFR786791 MPN786791 MZJ786791 NJF786791 NTB786791 OCX786791 OMT786791 OWP786791 PGL786791 PQH786791 QAD786791 QJZ786791 QTV786791 RDR786791 RNN786791 RXJ786791 SHF786791 SRB786791 TAX786791 TKT786791 TUP786791 UEL786791 UOH786791 UYD786791 VHZ786791 VRV786791 WBR786791 WLN786791 WVJ786791 B852327 IX852327 ST852327 ACP852327 AML852327 AWH852327 BGD852327 BPZ852327 BZV852327 CJR852327 CTN852327 DDJ852327 DNF852327 DXB852327 EGX852327 EQT852327 FAP852327 FKL852327 FUH852327 GED852327 GNZ852327 GXV852327 HHR852327 HRN852327 IBJ852327 ILF852327 IVB852327 JEX852327 JOT852327 JYP852327 KIL852327 KSH852327 LCD852327 LLZ852327 LVV852327 MFR852327 MPN852327 MZJ852327 NJF852327 NTB852327 OCX852327 OMT852327 OWP852327 PGL852327 PQH852327 QAD852327 QJZ852327 QTV852327 RDR852327 RNN852327 RXJ852327 SHF852327 SRB852327 TAX852327 TKT852327 TUP852327 UEL852327 UOH852327 UYD852327 VHZ852327 VRV852327 WBR852327 WLN852327 WVJ852327 B917863 IX917863 ST917863 ACP917863 AML917863 AWH917863 BGD917863 BPZ917863 BZV917863 CJR917863 CTN917863 DDJ917863 DNF917863 DXB917863 EGX917863 EQT917863 FAP917863 FKL917863 FUH917863 GED917863 GNZ917863 GXV917863 HHR917863 HRN917863 IBJ917863 ILF917863 IVB917863 JEX917863 JOT917863 JYP917863 KIL917863 KSH917863 LCD917863 LLZ917863 LVV917863 MFR917863 MPN917863 MZJ917863 NJF917863 NTB917863 OCX917863 OMT917863 OWP917863 PGL917863 PQH917863 QAD917863 QJZ917863 QTV917863 RDR917863 RNN917863 RXJ917863 SHF917863 SRB917863 TAX917863 TKT917863 TUP917863 UEL917863 UOH917863 UYD917863 VHZ917863 VRV917863 WBR917863 WLN917863 WVJ917863 B983399 IX983399 ST983399 ACP983399 AML983399 AWH983399 BGD983399 BPZ983399 BZV983399 CJR983399 CTN983399 DDJ983399 DNF983399 DXB983399 EGX983399 EQT983399 FAP983399 FKL983399 FUH983399 GED983399 GNZ983399 GXV983399 HHR983399 HRN983399 IBJ983399 ILF983399 IVB983399 JEX983399 JOT983399 JYP983399 KIL983399 KSH983399 LCD983399 LLZ983399 LVV983399 MFR983399 MPN983399 MZJ983399 NJF983399 NTB983399 OCX983399 OMT983399 OWP983399 PGL983399 PQH983399 QAD983399 QJZ983399 QTV983399 RDR983399 RNN983399 RXJ983399 SHF983399 SRB983399 TAX983399 TKT983399 TUP983399 UEL983399 UOH983399 UYD983399 VHZ983399 VRV983399 WBR983399 WLN983399 WVJ983399 I382:K382 JE382:JG382 TA382:TC382 ACW382:ACY382 AMS382:AMU382 AWO382:AWQ382 BGK382:BGM382 BQG382:BQI382 CAC382:CAE382 CJY382:CKA382 CTU382:CTW382 DDQ382:DDS382 DNM382:DNO382 DXI382:DXK382 EHE382:EHG382 ERA382:ERC382 FAW382:FAY382 FKS382:FKU382 FUO382:FUQ382 GEK382:GEM382 GOG382:GOI382 GYC382:GYE382 HHY382:HIA382 HRU382:HRW382 IBQ382:IBS382 ILM382:ILO382 IVI382:IVK382 JFE382:JFG382 JPA382:JPC382 JYW382:JYY382 KIS382:KIU382 KSO382:KSQ382 LCK382:LCM382 LMG382:LMI382 LWC382:LWE382 MFY382:MGA382 MPU382:MPW382 MZQ382:MZS382 NJM382:NJO382 NTI382:NTK382 ODE382:ODG382 ONA382:ONC382 OWW382:OWY382 PGS382:PGU382 PQO382:PQQ382 QAK382:QAM382 QKG382:QKI382 QUC382:QUE382 RDY382:REA382 RNU382:RNW382 RXQ382:RXS382 SHM382:SHO382 SRI382:SRK382 TBE382:TBG382 TLA382:TLC382 TUW382:TUY382 UES382:UEU382 UOO382:UOQ382 UYK382:UYM382 VIG382:VII382 VSC382:VSE382 WBY382:WCA382 WLU382:WLW382 WVQ382:WVS382 I65941:K65941 JE65941:JG65941 TA65941:TC65941 ACW65941:ACY65941 AMS65941:AMU65941 AWO65941:AWQ65941 BGK65941:BGM65941 BQG65941:BQI65941 CAC65941:CAE65941 CJY65941:CKA65941 CTU65941:CTW65941 DDQ65941:DDS65941 DNM65941:DNO65941 DXI65941:DXK65941 EHE65941:EHG65941 ERA65941:ERC65941 FAW65941:FAY65941 FKS65941:FKU65941 FUO65941:FUQ65941 GEK65941:GEM65941 GOG65941:GOI65941 GYC65941:GYE65941 HHY65941:HIA65941 HRU65941:HRW65941 IBQ65941:IBS65941 ILM65941:ILO65941 IVI65941:IVK65941 JFE65941:JFG65941 JPA65941:JPC65941 JYW65941:JYY65941 KIS65941:KIU65941 KSO65941:KSQ65941 LCK65941:LCM65941 LMG65941:LMI65941 LWC65941:LWE65941 MFY65941:MGA65941 MPU65941:MPW65941 MZQ65941:MZS65941 NJM65941:NJO65941 NTI65941:NTK65941 ODE65941:ODG65941 ONA65941:ONC65941 OWW65941:OWY65941 PGS65941:PGU65941 PQO65941:PQQ65941 QAK65941:QAM65941 QKG65941:QKI65941 QUC65941:QUE65941 RDY65941:REA65941 RNU65941:RNW65941 RXQ65941:RXS65941 SHM65941:SHO65941 SRI65941:SRK65941 TBE65941:TBG65941 TLA65941:TLC65941 TUW65941:TUY65941 UES65941:UEU65941 UOO65941:UOQ65941 UYK65941:UYM65941 VIG65941:VII65941 VSC65941:VSE65941 WBY65941:WCA65941 WLU65941:WLW65941 WVQ65941:WVS65941 I131477:K131477 JE131477:JG131477 TA131477:TC131477 ACW131477:ACY131477 AMS131477:AMU131477 AWO131477:AWQ131477 BGK131477:BGM131477 BQG131477:BQI131477 CAC131477:CAE131477 CJY131477:CKA131477 CTU131477:CTW131477 DDQ131477:DDS131477 DNM131477:DNO131477 DXI131477:DXK131477 EHE131477:EHG131477 ERA131477:ERC131477 FAW131477:FAY131477 FKS131477:FKU131477 FUO131477:FUQ131477 GEK131477:GEM131477 GOG131477:GOI131477 GYC131477:GYE131477 HHY131477:HIA131477 HRU131477:HRW131477 IBQ131477:IBS131477 ILM131477:ILO131477 IVI131477:IVK131477 JFE131477:JFG131477 JPA131477:JPC131477 JYW131477:JYY131477 KIS131477:KIU131477 KSO131477:KSQ131477 LCK131477:LCM131477 LMG131477:LMI131477 LWC131477:LWE131477 MFY131477:MGA131477 MPU131477:MPW131477 MZQ131477:MZS131477 NJM131477:NJO131477 NTI131477:NTK131477 ODE131477:ODG131477 ONA131477:ONC131477 OWW131477:OWY131477 PGS131477:PGU131477 PQO131477:PQQ131477 QAK131477:QAM131477 QKG131477:QKI131477 QUC131477:QUE131477 RDY131477:REA131477 RNU131477:RNW131477 RXQ131477:RXS131477 SHM131477:SHO131477 SRI131477:SRK131477 TBE131477:TBG131477 TLA131477:TLC131477 TUW131477:TUY131477 UES131477:UEU131477 UOO131477:UOQ131477 UYK131477:UYM131477 VIG131477:VII131477 VSC131477:VSE131477 WBY131477:WCA131477 WLU131477:WLW131477 WVQ131477:WVS131477 I197013:K197013 JE197013:JG197013 TA197013:TC197013 ACW197013:ACY197013 AMS197013:AMU197013 AWO197013:AWQ197013 BGK197013:BGM197013 BQG197013:BQI197013 CAC197013:CAE197013 CJY197013:CKA197013 CTU197013:CTW197013 DDQ197013:DDS197013 DNM197013:DNO197013 DXI197013:DXK197013 EHE197013:EHG197013 ERA197013:ERC197013 FAW197013:FAY197013 FKS197013:FKU197013 FUO197013:FUQ197013 GEK197013:GEM197013 GOG197013:GOI197013 GYC197013:GYE197013 HHY197013:HIA197013 HRU197013:HRW197013 IBQ197013:IBS197013 ILM197013:ILO197013 IVI197013:IVK197013 JFE197013:JFG197013 JPA197013:JPC197013 JYW197013:JYY197013 KIS197013:KIU197013 KSO197013:KSQ197013 LCK197013:LCM197013 LMG197013:LMI197013 LWC197013:LWE197013 MFY197013:MGA197013 MPU197013:MPW197013 MZQ197013:MZS197013 NJM197013:NJO197013 NTI197013:NTK197013 ODE197013:ODG197013 ONA197013:ONC197013 OWW197013:OWY197013 PGS197013:PGU197013 PQO197013:PQQ197013 QAK197013:QAM197013 QKG197013:QKI197013 QUC197013:QUE197013 RDY197013:REA197013 RNU197013:RNW197013 RXQ197013:RXS197013 SHM197013:SHO197013 SRI197013:SRK197013 TBE197013:TBG197013 TLA197013:TLC197013 TUW197013:TUY197013 UES197013:UEU197013 UOO197013:UOQ197013 UYK197013:UYM197013 VIG197013:VII197013 VSC197013:VSE197013 WBY197013:WCA197013 WLU197013:WLW197013 WVQ197013:WVS197013 I262549:K262549 JE262549:JG262549 TA262549:TC262549 ACW262549:ACY262549 AMS262549:AMU262549 AWO262549:AWQ262549 BGK262549:BGM262549 BQG262549:BQI262549 CAC262549:CAE262549 CJY262549:CKA262549 CTU262549:CTW262549 DDQ262549:DDS262549 DNM262549:DNO262549 DXI262549:DXK262549 EHE262549:EHG262549 ERA262549:ERC262549 FAW262549:FAY262549 FKS262549:FKU262549 FUO262549:FUQ262549 GEK262549:GEM262549 GOG262549:GOI262549 GYC262549:GYE262549 HHY262549:HIA262549 HRU262549:HRW262549 IBQ262549:IBS262549 ILM262549:ILO262549 IVI262549:IVK262549 JFE262549:JFG262549 JPA262549:JPC262549 JYW262549:JYY262549 KIS262549:KIU262549 KSO262549:KSQ262549 LCK262549:LCM262549 LMG262549:LMI262549 LWC262549:LWE262549 MFY262549:MGA262549 MPU262549:MPW262549 MZQ262549:MZS262549 NJM262549:NJO262549 NTI262549:NTK262549 ODE262549:ODG262549 ONA262549:ONC262549 OWW262549:OWY262549 PGS262549:PGU262549 PQO262549:PQQ262549 QAK262549:QAM262549 QKG262549:QKI262549 QUC262549:QUE262549 RDY262549:REA262549 RNU262549:RNW262549 RXQ262549:RXS262549 SHM262549:SHO262549 SRI262549:SRK262549 TBE262549:TBG262549 TLA262549:TLC262549 TUW262549:TUY262549 UES262549:UEU262549 UOO262549:UOQ262549 UYK262549:UYM262549 VIG262549:VII262549 VSC262549:VSE262549 WBY262549:WCA262549 WLU262549:WLW262549 WVQ262549:WVS262549 I328085:K328085 JE328085:JG328085 TA328085:TC328085 ACW328085:ACY328085 AMS328085:AMU328085 AWO328085:AWQ328085 BGK328085:BGM328085 BQG328085:BQI328085 CAC328085:CAE328085 CJY328085:CKA328085 CTU328085:CTW328085 DDQ328085:DDS328085 DNM328085:DNO328085 DXI328085:DXK328085 EHE328085:EHG328085 ERA328085:ERC328085 FAW328085:FAY328085 FKS328085:FKU328085 FUO328085:FUQ328085 GEK328085:GEM328085 GOG328085:GOI328085 GYC328085:GYE328085 HHY328085:HIA328085 HRU328085:HRW328085 IBQ328085:IBS328085 ILM328085:ILO328085 IVI328085:IVK328085 JFE328085:JFG328085 JPA328085:JPC328085 JYW328085:JYY328085 KIS328085:KIU328085 KSO328085:KSQ328085 LCK328085:LCM328085 LMG328085:LMI328085 LWC328085:LWE328085 MFY328085:MGA328085 MPU328085:MPW328085 MZQ328085:MZS328085 NJM328085:NJO328085 NTI328085:NTK328085 ODE328085:ODG328085 ONA328085:ONC328085 OWW328085:OWY328085 PGS328085:PGU328085 PQO328085:PQQ328085 QAK328085:QAM328085 QKG328085:QKI328085 QUC328085:QUE328085 RDY328085:REA328085 RNU328085:RNW328085 RXQ328085:RXS328085 SHM328085:SHO328085 SRI328085:SRK328085 TBE328085:TBG328085 TLA328085:TLC328085 TUW328085:TUY328085 UES328085:UEU328085 UOO328085:UOQ328085 UYK328085:UYM328085 VIG328085:VII328085 VSC328085:VSE328085 WBY328085:WCA328085 WLU328085:WLW328085 WVQ328085:WVS328085 I393621:K393621 JE393621:JG393621 TA393621:TC393621 ACW393621:ACY393621 AMS393621:AMU393621 AWO393621:AWQ393621 BGK393621:BGM393621 BQG393621:BQI393621 CAC393621:CAE393621 CJY393621:CKA393621 CTU393621:CTW393621 DDQ393621:DDS393621 DNM393621:DNO393621 DXI393621:DXK393621 EHE393621:EHG393621 ERA393621:ERC393621 FAW393621:FAY393621 FKS393621:FKU393621 FUO393621:FUQ393621 GEK393621:GEM393621 GOG393621:GOI393621 GYC393621:GYE393621 HHY393621:HIA393621 HRU393621:HRW393621 IBQ393621:IBS393621 ILM393621:ILO393621 IVI393621:IVK393621 JFE393621:JFG393621 JPA393621:JPC393621 JYW393621:JYY393621 KIS393621:KIU393621 KSO393621:KSQ393621 LCK393621:LCM393621 LMG393621:LMI393621 LWC393621:LWE393621 MFY393621:MGA393621 MPU393621:MPW393621 MZQ393621:MZS393621 NJM393621:NJO393621 NTI393621:NTK393621 ODE393621:ODG393621 ONA393621:ONC393621 OWW393621:OWY393621 PGS393621:PGU393621 PQO393621:PQQ393621 QAK393621:QAM393621 QKG393621:QKI393621 QUC393621:QUE393621 RDY393621:REA393621 RNU393621:RNW393621 RXQ393621:RXS393621 SHM393621:SHO393621 SRI393621:SRK393621 TBE393621:TBG393621 TLA393621:TLC393621 TUW393621:TUY393621 UES393621:UEU393621 UOO393621:UOQ393621 UYK393621:UYM393621 VIG393621:VII393621 VSC393621:VSE393621 WBY393621:WCA393621 WLU393621:WLW393621 WVQ393621:WVS393621 I459157:K459157 JE459157:JG459157 TA459157:TC459157 ACW459157:ACY459157 AMS459157:AMU459157 AWO459157:AWQ459157 BGK459157:BGM459157 BQG459157:BQI459157 CAC459157:CAE459157 CJY459157:CKA459157 CTU459157:CTW459157 DDQ459157:DDS459157 DNM459157:DNO459157 DXI459157:DXK459157 EHE459157:EHG459157 ERA459157:ERC459157 FAW459157:FAY459157 FKS459157:FKU459157 FUO459157:FUQ459157 GEK459157:GEM459157 GOG459157:GOI459157 GYC459157:GYE459157 HHY459157:HIA459157 HRU459157:HRW459157 IBQ459157:IBS459157 ILM459157:ILO459157 IVI459157:IVK459157 JFE459157:JFG459157 JPA459157:JPC459157 JYW459157:JYY459157 KIS459157:KIU459157 KSO459157:KSQ459157 LCK459157:LCM459157 LMG459157:LMI459157 LWC459157:LWE459157 MFY459157:MGA459157 MPU459157:MPW459157 MZQ459157:MZS459157 NJM459157:NJO459157 NTI459157:NTK459157 ODE459157:ODG459157 ONA459157:ONC459157 OWW459157:OWY459157 PGS459157:PGU459157 PQO459157:PQQ459157 QAK459157:QAM459157 QKG459157:QKI459157 QUC459157:QUE459157 RDY459157:REA459157 RNU459157:RNW459157 RXQ459157:RXS459157 SHM459157:SHO459157 SRI459157:SRK459157 TBE459157:TBG459157 TLA459157:TLC459157 TUW459157:TUY459157 UES459157:UEU459157 UOO459157:UOQ459157 UYK459157:UYM459157 VIG459157:VII459157 VSC459157:VSE459157 WBY459157:WCA459157 WLU459157:WLW459157 WVQ459157:WVS459157 I524693:K524693 JE524693:JG524693 TA524693:TC524693 ACW524693:ACY524693 AMS524693:AMU524693 AWO524693:AWQ524693 BGK524693:BGM524693 BQG524693:BQI524693 CAC524693:CAE524693 CJY524693:CKA524693 CTU524693:CTW524693 DDQ524693:DDS524693 DNM524693:DNO524693 DXI524693:DXK524693 EHE524693:EHG524693 ERA524693:ERC524693 FAW524693:FAY524693 FKS524693:FKU524693 FUO524693:FUQ524693 GEK524693:GEM524693 GOG524693:GOI524693 GYC524693:GYE524693 HHY524693:HIA524693 HRU524693:HRW524693 IBQ524693:IBS524693 ILM524693:ILO524693 IVI524693:IVK524693 JFE524693:JFG524693 JPA524693:JPC524693 JYW524693:JYY524693 KIS524693:KIU524693 KSO524693:KSQ524693 LCK524693:LCM524693 LMG524693:LMI524693 LWC524693:LWE524693 MFY524693:MGA524693 MPU524693:MPW524693 MZQ524693:MZS524693 NJM524693:NJO524693 NTI524693:NTK524693 ODE524693:ODG524693 ONA524693:ONC524693 OWW524693:OWY524693 PGS524693:PGU524693 PQO524693:PQQ524693 QAK524693:QAM524693 QKG524693:QKI524693 QUC524693:QUE524693 RDY524693:REA524693 RNU524693:RNW524693 RXQ524693:RXS524693 SHM524693:SHO524693 SRI524693:SRK524693 TBE524693:TBG524693 TLA524693:TLC524693 TUW524693:TUY524693 UES524693:UEU524693 UOO524693:UOQ524693 UYK524693:UYM524693 VIG524693:VII524693 VSC524693:VSE524693 WBY524693:WCA524693 WLU524693:WLW524693 WVQ524693:WVS524693 I590229:K590229 JE590229:JG590229 TA590229:TC590229 ACW590229:ACY590229 AMS590229:AMU590229 AWO590229:AWQ590229 BGK590229:BGM590229 BQG590229:BQI590229 CAC590229:CAE590229 CJY590229:CKA590229 CTU590229:CTW590229 DDQ590229:DDS590229 DNM590229:DNO590229 DXI590229:DXK590229 EHE590229:EHG590229 ERA590229:ERC590229 FAW590229:FAY590229 FKS590229:FKU590229 FUO590229:FUQ590229 GEK590229:GEM590229 GOG590229:GOI590229 GYC590229:GYE590229 HHY590229:HIA590229 HRU590229:HRW590229 IBQ590229:IBS590229 ILM590229:ILO590229 IVI590229:IVK590229 JFE590229:JFG590229 JPA590229:JPC590229 JYW590229:JYY590229 KIS590229:KIU590229 KSO590229:KSQ590229 LCK590229:LCM590229 LMG590229:LMI590229 LWC590229:LWE590229 MFY590229:MGA590229 MPU590229:MPW590229 MZQ590229:MZS590229 NJM590229:NJO590229 NTI590229:NTK590229 ODE590229:ODG590229 ONA590229:ONC590229 OWW590229:OWY590229 PGS590229:PGU590229 PQO590229:PQQ590229 QAK590229:QAM590229 QKG590229:QKI590229 QUC590229:QUE590229 RDY590229:REA590229 RNU590229:RNW590229 RXQ590229:RXS590229 SHM590229:SHO590229 SRI590229:SRK590229 TBE590229:TBG590229 TLA590229:TLC590229 TUW590229:TUY590229 UES590229:UEU590229 UOO590229:UOQ590229 UYK590229:UYM590229 VIG590229:VII590229 VSC590229:VSE590229 WBY590229:WCA590229 WLU590229:WLW590229 WVQ590229:WVS590229 I655765:K655765 JE655765:JG655765 TA655765:TC655765 ACW655765:ACY655765 AMS655765:AMU655765 AWO655765:AWQ655765 BGK655765:BGM655765 BQG655765:BQI655765 CAC655765:CAE655765 CJY655765:CKA655765 CTU655765:CTW655765 DDQ655765:DDS655765 DNM655765:DNO655765 DXI655765:DXK655765 EHE655765:EHG655765 ERA655765:ERC655765 FAW655765:FAY655765 FKS655765:FKU655765 FUO655765:FUQ655765 GEK655765:GEM655765 GOG655765:GOI655765 GYC655765:GYE655765 HHY655765:HIA655765 HRU655765:HRW655765 IBQ655765:IBS655765 ILM655765:ILO655765 IVI655765:IVK655765 JFE655765:JFG655765 JPA655765:JPC655765 JYW655765:JYY655765 KIS655765:KIU655765 KSO655765:KSQ655765 LCK655765:LCM655765 LMG655765:LMI655765 LWC655765:LWE655765 MFY655765:MGA655765 MPU655765:MPW655765 MZQ655765:MZS655765 NJM655765:NJO655765 NTI655765:NTK655765 ODE655765:ODG655765 ONA655765:ONC655765 OWW655765:OWY655765 PGS655765:PGU655765 PQO655765:PQQ655765 QAK655765:QAM655765 QKG655765:QKI655765 QUC655765:QUE655765 RDY655765:REA655765 RNU655765:RNW655765 RXQ655765:RXS655765 SHM655765:SHO655765 SRI655765:SRK655765 TBE655765:TBG655765 TLA655765:TLC655765 TUW655765:TUY655765 UES655765:UEU655765 UOO655765:UOQ655765 UYK655765:UYM655765 VIG655765:VII655765 VSC655765:VSE655765 WBY655765:WCA655765 WLU655765:WLW655765 WVQ655765:WVS655765 I721301:K721301 JE721301:JG721301 TA721301:TC721301 ACW721301:ACY721301 AMS721301:AMU721301 AWO721301:AWQ721301 BGK721301:BGM721301 BQG721301:BQI721301 CAC721301:CAE721301 CJY721301:CKA721301 CTU721301:CTW721301 DDQ721301:DDS721301 DNM721301:DNO721301 DXI721301:DXK721301 EHE721301:EHG721301 ERA721301:ERC721301 FAW721301:FAY721301 FKS721301:FKU721301 FUO721301:FUQ721301 GEK721301:GEM721301 GOG721301:GOI721301 GYC721301:GYE721301 HHY721301:HIA721301 HRU721301:HRW721301 IBQ721301:IBS721301 ILM721301:ILO721301 IVI721301:IVK721301 JFE721301:JFG721301 JPA721301:JPC721301 JYW721301:JYY721301 KIS721301:KIU721301 KSO721301:KSQ721301 LCK721301:LCM721301 LMG721301:LMI721301 LWC721301:LWE721301 MFY721301:MGA721301 MPU721301:MPW721301 MZQ721301:MZS721301 NJM721301:NJO721301 NTI721301:NTK721301 ODE721301:ODG721301 ONA721301:ONC721301 OWW721301:OWY721301 PGS721301:PGU721301 PQO721301:PQQ721301 QAK721301:QAM721301 QKG721301:QKI721301 QUC721301:QUE721301 RDY721301:REA721301 RNU721301:RNW721301 RXQ721301:RXS721301 SHM721301:SHO721301 SRI721301:SRK721301 TBE721301:TBG721301 TLA721301:TLC721301 TUW721301:TUY721301 UES721301:UEU721301 UOO721301:UOQ721301 UYK721301:UYM721301 VIG721301:VII721301 VSC721301:VSE721301 WBY721301:WCA721301 WLU721301:WLW721301 WVQ721301:WVS721301 I786837:K786837 JE786837:JG786837 TA786837:TC786837 ACW786837:ACY786837 AMS786837:AMU786837 AWO786837:AWQ786837 BGK786837:BGM786837 BQG786837:BQI786837 CAC786837:CAE786837 CJY786837:CKA786837 CTU786837:CTW786837 DDQ786837:DDS786837 DNM786837:DNO786837 DXI786837:DXK786837 EHE786837:EHG786837 ERA786837:ERC786837 FAW786837:FAY786837 FKS786837:FKU786837 FUO786837:FUQ786837 GEK786837:GEM786837 GOG786837:GOI786837 GYC786837:GYE786837 HHY786837:HIA786837 HRU786837:HRW786837 IBQ786837:IBS786837 ILM786837:ILO786837 IVI786837:IVK786837 JFE786837:JFG786837 JPA786837:JPC786837 JYW786837:JYY786837 KIS786837:KIU786837 KSO786837:KSQ786837 LCK786837:LCM786837 LMG786837:LMI786837 LWC786837:LWE786837 MFY786837:MGA786837 MPU786837:MPW786837 MZQ786837:MZS786837 NJM786837:NJO786837 NTI786837:NTK786837 ODE786837:ODG786837 ONA786837:ONC786837 OWW786837:OWY786837 PGS786837:PGU786837 PQO786837:PQQ786837 QAK786837:QAM786837 QKG786837:QKI786837 QUC786837:QUE786837 RDY786837:REA786837 RNU786837:RNW786837 RXQ786837:RXS786837 SHM786837:SHO786837 SRI786837:SRK786837 TBE786837:TBG786837 TLA786837:TLC786837 TUW786837:TUY786837 UES786837:UEU786837 UOO786837:UOQ786837 UYK786837:UYM786837 VIG786837:VII786837 VSC786837:VSE786837 WBY786837:WCA786837 WLU786837:WLW786837 WVQ786837:WVS786837 I852373:K852373 JE852373:JG852373 TA852373:TC852373 ACW852373:ACY852373 AMS852373:AMU852373 AWO852373:AWQ852373 BGK852373:BGM852373 BQG852373:BQI852373 CAC852373:CAE852373 CJY852373:CKA852373 CTU852373:CTW852373 DDQ852373:DDS852373 DNM852373:DNO852373 DXI852373:DXK852373 EHE852373:EHG852373 ERA852373:ERC852373 FAW852373:FAY852373 FKS852373:FKU852373 FUO852373:FUQ852373 GEK852373:GEM852373 GOG852373:GOI852373 GYC852373:GYE852373 HHY852373:HIA852373 HRU852373:HRW852373 IBQ852373:IBS852373 ILM852373:ILO852373 IVI852373:IVK852373 JFE852373:JFG852373 JPA852373:JPC852373 JYW852373:JYY852373 KIS852373:KIU852373 KSO852373:KSQ852373 LCK852373:LCM852373 LMG852373:LMI852373 LWC852373:LWE852373 MFY852373:MGA852373 MPU852373:MPW852373 MZQ852373:MZS852373 NJM852373:NJO852373 NTI852373:NTK852373 ODE852373:ODG852373 ONA852373:ONC852373 OWW852373:OWY852373 PGS852373:PGU852373 PQO852373:PQQ852373 QAK852373:QAM852373 QKG852373:QKI852373 QUC852373:QUE852373 RDY852373:REA852373 RNU852373:RNW852373 RXQ852373:RXS852373 SHM852373:SHO852373 SRI852373:SRK852373 TBE852373:TBG852373 TLA852373:TLC852373 TUW852373:TUY852373 UES852373:UEU852373 UOO852373:UOQ852373 UYK852373:UYM852373 VIG852373:VII852373 VSC852373:VSE852373 WBY852373:WCA852373 WLU852373:WLW852373 WVQ852373:WVS852373 I917909:K917909 JE917909:JG917909 TA917909:TC917909 ACW917909:ACY917909 AMS917909:AMU917909 AWO917909:AWQ917909 BGK917909:BGM917909 BQG917909:BQI917909 CAC917909:CAE917909 CJY917909:CKA917909 CTU917909:CTW917909 DDQ917909:DDS917909 DNM917909:DNO917909 DXI917909:DXK917909 EHE917909:EHG917909 ERA917909:ERC917909 FAW917909:FAY917909 FKS917909:FKU917909 FUO917909:FUQ917909 GEK917909:GEM917909 GOG917909:GOI917909 GYC917909:GYE917909 HHY917909:HIA917909 HRU917909:HRW917909 IBQ917909:IBS917909 ILM917909:ILO917909 IVI917909:IVK917909 JFE917909:JFG917909 JPA917909:JPC917909 JYW917909:JYY917909 KIS917909:KIU917909 KSO917909:KSQ917909 LCK917909:LCM917909 LMG917909:LMI917909 LWC917909:LWE917909 MFY917909:MGA917909 MPU917909:MPW917909 MZQ917909:MZS917909 NJM917909:NJO917909 NTI917909:NTK917909 ODE917909:ODG917909 ONA917909:ONC917909 OWW917909:OWY917909 PGS917909:PGU917909 PQO917909:PQQ917909 QAK917909:QAM917909 QKG917909:QKI917909 QUC917909:QUE917909 RDY917909:REA917909 RNU917909:RNW917909 RXQ917909:RXS917909 SHM917909:SHO917909 SRI917909:SRK917909 TBE917909:TBG917909 TLA917909:TLC917909 TUW917909:TUY917909 UES917909:UEU917909 UOO917909:UOQ917909 UYK917909:UYM917909 VIG917909:VII917909 VSC917909:VSE917909 WBY917909:WCA917909 WLU917909:WLW917909 WVQ917909:WVS917909 I983445:K983445 JE983445:JG983445 TA983445:TC983445 ACW983445:ACY983445 AMS983445:AMU983445 AWO983445:AWQ983445 BGK983445:BGM983445 BQG983445:BQI983445 CAC983445:CAE983445 CJY983445:CKA983445 CTU983445:CTW983445 DDQ983445:DDS983445 DNM983445:DNO983445 DXI983445:DXK983445 EHE983445:EHG983445 ERA983445:ERC983445 FAW983445:FAY983445 FKS983445:FKU983445 FUO983445:FUQ983445 GEK983445:GEM983445 GOG983445:GOI983445 GYC983445:GYE983445 HHY983445:HIA983445 HRU983445:HRW983445 IBQ983445:IBS983445 ILM983445:ILO983445 IVI983445:IVK983445 JFE983445:JFG983445 JPA983445:JPC983445 JYW983445:JYY983445 KIS983445:KIU983445 KSO983445:KSQ983445 LCK983445:LCM983445 LMG983445:LMI983445 LWC983445:LWE983445 MFY983445:MGA983445 MPU983445:MPW983445 MZQ983445:MZS983445 NJM983445:NJO983445 NTI983445:NTK983445 ODE983445:ODG983445 ONA983445:ONC983445 OWW983445:OWY983445 PGS983445:PGU983445 PQO983445:PQQ983445 QAK983445:QAM983445 QKG983445:QKI983445 QUC983445:QUE983445 RDY983445:REA983445 RNU983445:RNW983445 RXQ983445:RXS983445 SHM983445:SHO983445 SRI983445:SRK983445 TBE983445:TBG983445 TLA983445:TLC983445 TUW983445:TUY983445 UES983445:UEU983445 UOO983445:UOQ983445 UYK983445:UYM983445 VIG983445:VII983445 VSC983445:VSE983445 WBY983445:WCA983445 WLU983445:WLW983445 WVQ983445:WVS983445 E422:H422 JA422:JD422 SW422:SZ422 ACS422:ACV422 AMO422:AMR422 AWK422:AWN422 BGG422:BGJ422 BQC422:BQF422 BZY422:CAB422 CJU422:CJX422 CTQ422:CTT422 DDM422:DDP422 DNI422:DNL422 DXE422:DXH422 EHA422:EHD422 EQW422:EQZ422 FAS422:FAV422 FKO422:FKR422 FUK422:FUN422 GEG422:GEJ422 GOC422:GOF422 GXY422:GYB422 HHU422:HHX422 HRQ422:HRT422 IBM422:IBP422 ILI422:ILL422 IVE422:IVH422 JFA422:JFD422 JOW422:JOZ422 JYS422:JYV422 KIO422:KIR422 KSK422:KSN422 LCG422:LCJ422 LMC422:LMF422 LVY422:LWB422 MFU422:MFX422 MPQ422:MPT422 MZM422:MZP422 NJI422:NJL422 NTE422:NTH422 ODA422:ODD422 OMW422:OMZ422 OWS422:OWV422 PGO422:PGR422 PQK422:PQN422 QAG422:QAJ422 QKC422:QKF422 QTY422:QUB422 RDU422:RDX422 RNQ422:RNT422 RXM422:RXP422 SHI422:SHL422 SRE422:SRH422 TBA422:TBD422 TKW422:TKZ422 TUS422:TUV422 UEO422:UER422 UOK422:UON422 UYG422:UYJ422 VIC422:VIF422 VRY422:VSB422 WBU422:WBX422 WLQ422:WLT422 WVM422:WVP422 E65981:H65981 JA65981:JD65981 SW65981:SZ65981 ACS65981:ACV65981 AMO65981:AMR65981 AWK65981:AWN65981 BGG65981:BGJ65981 BQC65981:BQF65981 BZY65981:CAB65981 CJU65981:CJX65981 CTQ65981:CTT65981 DDM65981:DDP65981 DNI65981:DNL65981 DXE65981:DXH65981 EHA65981:EHD65981 EQW65981:EQZ65981 FAS65981:FAV65981 FKO65981:FKR65981 FUK65981:FUN65981 GEG65981:GEJ65981 GOC65981:GOF65981 GXY65981:GYB65981 HHU65981:HHX65981 HRQ65981:HRT65981 IBM65981:IBP65981 ILI65981:ILL65981 IVE65981:IVH65981 JFA65981:JFD65981 JOW65981:JOZ65981 JYS65981:JYV65981 KIO65981:KIR65981 KSK65981:KSN65981 LCG65981:LCJ65981 LMC65981:LMF65981 LVY65981:LWB65981 MFU65981:MFX65981 MPQ65981:MPT65981 MZM65981:MZP65981 NJI65981:NJL65981 NTE65981:NTH65981 ODA65981:ODD65981 OMW65981:OMZ65981 OWS65981:OWV65981 PGO65981:PGR65981 PQK65981:PQN65981 QAG65981:QAJ65981 QKC65981:QKF65981 QTY65981:QUB65981 RDU65981:RDX65981 RNQ65981:RNT65981 RXM65981:RXP65981 SHI65981:SHL65981 SRE65981:SRH65981 TBA65981:TBD65981 TKW65981:TKZ65981 TUS65981:TUV65981 UEO65981:UER65981 UOK65981:UON65981 UYG65981:UYJ65981 VIC65981:VIF65981 VRY65981:VSB65981 WBU65981:WBX65981 WLQ65981:WLT65981 WVM65981:WVP65981 E131517:H131517 JA131517:JD131517 SW131517:SZ131517 ACS131517:ACV131517 AMO131517:AMR131517 AWK131517:AWN131517 BGG131517:BGJ131517 BQC131517:BQF131517 BZY131517:CAB131517 CJU131517:CJX131517 CTQ131517:CTT131517 DDM131517:DDP131517 DNI131517:DNL131517 DXE131517:DXH131517 EHA131517:EHD131517 EQW131517:EQZ131517 FAS131517:FAV131517 FKO131517:FKR131517 FUK131517:FUN131517 GEG131517:GEJ131517 GOC131517:GOF131517 GXY131517:GYB131517 HHU131517:HHX131517 HRQ131517:HRT131517 IBM131517:IBP131517 ILI131517:ILL131517 IVE131517:IVH131517 JFA131517:JFD131517 JOW131517:JOZ131517 JYS131517:JYV131517 KIO131517:KIR131517 KSK131517:KSN131517 LCG131517:LCJ131517 LMC131517:LMF131517 LVY131517:LWB131517 MFU131517:MFX131517 MPQ131517:MPT131517 MZM131517:MZP131517 NJI131517:NJL131517 NTE131517:NTH131517 ODA131517:ODD131517 OMW131517:OMZ131517 OWS131517:OWV131517 PGO131517:PGR131517 PQK131517:PQN131517 QAG131517:QAJ131517 QKC131517:QKF131517 QTY131517:QUB131517 RDU131517:RDX131517 RNQ131517:RNT131517 RXM131517:RXP131517 SHI131517:SHL131517 SRE131517:SRH131517 TBA131517:TBD131517 TKW131517:TKZ131517 TUS131517:TUV131517 UEO131517:UER131517 UOK131517:UON131517 UYG131517:UYJ131517 VIC131517:VIF131517 VRY131517:VSB131517 WBU131517:WBX131517 WLQ131517:WLT131517 WVM131517:WVP131517 E197053:H197053 JA197053:JD197053 SW197053:SZ197053 ACS197053:ACV197053 AMO197053:AMR197053 AWK197053:AWN197053 BGG197053:BGJ197053 BQC197053:BQF197053 BZY197053:CAB197053 CJU197053:CJX197053 CTQ197053:CTT197053 DDM197053:DDP197053 DNI197053:DNL197053 DXE197053:DXH197053 EHA197053:EHD197053 EQW197053:EQZ197053 FAS197053:FAV197053 FKO197053:FKR197053 FUK197053:FUN197053 GEG197053:GEJ197053 GOC197053:GOF197053 GXY197053:GYB197053 HHU197053:HHX197053 HRQ197053:HRT197053 IBM197053:IBP197053 ILI197053:ILL197053 IVE197053:IVH197053 JFA197053:JFD197053 JOW197053:JOZ197053 JYS197053:JYV197053 KIO197053:KIR197053 KSK197053:KSN197053 LCG197053:LCJ197053 LMC197053:LMF197053 LVY197053:LWB197053 MFU197053:MFX197053 MPQ197053:MPT197053 MZM197053:MZP197053 NJI197053:NJL197053 NTE197053:NTH197053 ODA197053:ODD197053 OMW197053:OMZ197053 OWS197053:OWV197053 PGO197053:PGR197053 PQK197053:PQN197053 QAG197053:QAJ197053 QKC197053:QKF197053 QTY197053:QUB197053 RDU197053:RDX197053 RNQ197053:RNT197053 RXM197053:RXP197053 SHI197053:SHL197053 SRE197053:SRH197053 TBA197053:TBD197053 TKW197053:TKZ197053 TUS197053:TUV197053 UEO197053:UER197053 UOK197053:UON197053 UYG197053:UYJ197053 VIC197053:VIF197053 VRY197053:VSB197053 WBU197053:WBX197053 WLQ197053:WLT197053 WVM197053:WVP197053 E262589:H262589 JA262589:JD262589 SW262589:SZ262589 ACS262589:ACV262589 AMO262589:AMR262589 AWK262589:AWN262589 BGG262589:BGJ262589 BQC262589:BQF262589 BZY262589:CAB262589 CJU262589:CJX262589 CTQ262589:CTT262589 DDM262589:DDP262589 DNI262589:DNL262589 DXE262589:DXH262589 EHA262589:EHD262589 EQW262589:EQZ262589 FAS262589:FAV262589 FKO262589:FKR262589 FUK262589:FUN262589 GEG262589:GEJ262589 GOC262589:GOF262589 GXY262589:GYB262589 HHU262589:HHX262589 HRQ262589:HRT262589 IBM262589:IBP262589 ILI262589:ILL262589 IVE262589:IVH262589 JFA262589:JFD262589 JOW262589:JOZ262589 JYS262589:JYV262589 KIO262589:KIR262589 KSK262589:KSN262589 LCG262589:LCJ262589 LMC262589:LMF262589 LVY262589:LWB262589 MFU262589:MFX262589 MPQ262589:MPT262589 MZM262589:MZP262589 NJI262589:NJL262589 NTE262589:NTH262589 ODA262589:ODD262589 OMW262589:OMZ262589 OWS262589:OWV262589 PGO262589:PGR262589 PQK262589:PQN262589 QAG262589:QAJ262589 QKC262589:QKF262589 QTY262589:QUB262589 RDU262589:RDX262589 RNQ262589:RNT262589 RXM262589:RXP262589 SHI262589:SHL262589 SRE262589:SRH262589 TBA262589:TBD262589 TKW262589:TKZ262589 TUS262589:TUV262589 UEO262589:UER262589 UOK262589:UON262589 UYG262589:UYJ262589 VIC262589:VIF262589 VRY262589:VSB262589 WBU262589:WBX262589 WLQ262589:WLT262589 WVM262589:WVP262589 E328125:H328125 JA328125:JD328125 SW328125:SZ328125 ACS328125:ACV328125 AMO328125:AMR328125 AWK328125:AWN328125 BGG328125:BGJ328125 BQC328125:BQF328125 BZY328125:CAB328125 CJU328125:CJX328125 CTQ328125:CTT328125 DDM328125:DDP328125 DNI328125:DNL328125 DXE328125:DXH328125 EHA328125:EHD328125 EQW328125:EQZ328125 FAS328125:FAV328125 FKO328125:FKR328125 FUK328125:FUN328125 GEG328125:GEJ328125 GOC328125:GOF328125 GXY328125:GYB328125 HHU328125:HHX328125 HRQ328125:HRT328125 IBM328125:IBP328125 ILI328125:ILL328125 IVE328125:IVH328125 JFA328125:JFD328125 JOW328125:JOZ328125 JYS328125:JYV328125 KIO328125:KIR328125 KSK328125:KSN328125 LCG328125:LCJ328125 LMC328125:LMF328125 LVY328125:LWB328125 MFU328125:MFX328125 MPQ328125:MPT328125 MZM328125:MZP328125 NJI328125:NJL328125 NTE328125:NTH328125 ODA328125:ODD328125 OMW328125:OMZ328125 OWS328125:OWV328125 PGO328125:PGR328125 PQK328125:PQN328125 QAG328125:QAJ328125 QKC328125:QKF328125 QTY328125:QUB328125 RDU328125:RDX328125 RNQ328125:RNT328125 RXM328125:RXP328125 SHI328125:SHL328125 SRE328125:SRH328125 TBA328125:TBD328125 TKW328125:TKZ328125 TUS328125:TUV328125 UEO328125:UER328125 UOK328125:UON328125 UYG328125:UYJ328125 VIC328125:VIF328125 VRY328125:VSB328125 WBU328125:WBX328125 WLQ328125:WLT328125 WVM328125:WVP328125 E393661:H393661 JA393661:JD393661 SW393661:SZ393661 ACS393661:ACV393661 AMO393661:AMR393661 AWK393661:AWN393661 BGG393661:BGJ393661 BQC393661:BQF393661 BZY393661:CAB393661 CJU393661:CJX393661 CTQ393661:CTT393661 DDM393661:DDP393661 DNI393661:DNL393661 DXE393661:DXH393661 EHA393661:EHD393661 EQW393661:EQZ393661 FAS393661:FAV393661 FKO393661:FKR393661 FUK393661:FUN393661 GEG393661:GEJ393661 GOC393661:GOF393661 GXY393661:GYB393661 HHU393661:HHX393661 HRQ393661:HRT393661 IBM393661:IBP393661 ILI393661:ILL393661 IVE393661:IVH393661 JFA393661:JFD393661 JOW393661:JOZ393661 JYS393661:JYV393661 KIO393661:KIR393661 KSK393661:KSN393661 LCG393661:LCJ393661 LMC393661:LMF393661 LVY393661:LWB393661 MFU393661:MFX393661 MPQ393661:MPT393661 MZM393661:MZP393661 NJI393661:NJL393661 NTE393661:NTH393661 ODA393661:ODD393661 OMW393661:OMZ393661 OWS393661:OWV393661 PGO393661:PGR393661 PQK393661:PQN393661 QAG393661:QAJ393661 QKC393661:QKF393661 QTY393661:QUB393661 RDU393661:RDX393661 RNQ393661:RNT393661 RXM393661:RXP393661 SHI393661:SHL393661 SRE393661:SRH393661 TBA393661:TBD393661 TKW393661:TKZ393661 TUS393661:TUV393661 UEO393661:UER393661 UOK393661:UON393661 UYG393661:UYJ393661 VIC393661:VIF393661 VRY393661:VSB393661 WBU393661:WBX393661 WLQ393661:WLT393661 WVM393661:WVP393661 E459197:H459197 JA459197:JD459197 SW459197:SZ459197 ACS459197:ACV459197 AMO459197:AMR459197 AWK459197:AWN459197 BGG459197:BGJ459197 BQC459197:BQF459197 BZY459197:CAB459197 CJU459197:CJX459197 CTQ459197:CTT459197 DDM459197:DDP459197 DNI459197:DNL459197 DXE459197:DXH459197 EHA459197:EHD459197 EQW459197:EQZ459197 FAS459197:FAV459197 FKO459197:FKR459197 FUK459197:FUN459197 GEG459197:GEJ459197 GOC459197:GOF459197 GXY459197:GYB459197 HHU459197:HHX459197 HRQ459197:HRT459197 IBM459197:IBP459197 ILI459197:ILL459197 IVE459197:IVH459197 JFA459197:JFD459197 JOW459197:JOZ459197 JYS459197:JYV459197 KIO459197:KIR459197 KSK459197:KSN459197 LCG459197:LCJ459197 LMC459197:LMF459197 LVY459197:LWB459197 MFU459197:MFX459197 MPQ459197:MPT459197 MZM459197:MZP459197 NJI459197:NJL459197 NTE459197:NTH459197 ODA459197:ODD459197 OMW459197:OMZ459197 OWS459197:OWV459197 PGO459197:PGR459197 PQK459197:PQN459197 QAG459197:QAJ459197 QKC459197:QKF459197 QTY459197:QUB459197 RDU459197:RDX459197 RNQ459197:RNT459197 RXM459197:RXP459197 SHI459197:SHL459197 SRE459197:SRH459197 TBA459197:TBD459197 TKW459197:TKZ459197 TUS459197:TUV459197 UEO459197:UER459197 UOK459197:UON459197 UYG459197:UYJ459197 VIC459197:VIF459197 VRY459197:VSB459197 WBU459197:WBX459197 WLQ459197:WLT459197 WVM459197:WVP459197 E524733:H524733 JA524733:JD524733 SW524733:SZ524733 ACS524733:ACV524733 AMO524733:AMR524733 AWK524733:AWN524733 BGG524733:BGJ524733 BQC524733:BQF524733 BZY524733:CAB524733 CJU524733:CJX524733 CTQ524733:CTT524733 DDM524733:DDP524733 DNI524733:DNL524733 DXE524733:DXH524733 EHA524733:EHD524733 EQW524733:EQZ524733 FAS524733:FAV524733 FKO524733:FKR524733 FUK524733:FUN524733 GEG524733:GEJ524733 GOC524733:GOF524733 GXY524733:GYB524733 HHU524733:HHX524733 HRQ524733:HRT524733 IBM524733:IBP524733 ILI524733:ILL524733 IVE524733:IVH524733 JFA524733:JFD524733 JOW524733:JOZ524733 JYS524733:JYV524733 KIO524733:KIR524733 KSK524733:KSN524733 LCG524733:LCJ524733 LMC524733:LMF524733 LVY524733:LWB524733 MFU524733:MFX524733 MPQ524733:MPT524733 MZM524733:MZP524733 NJI524733:NJL524733 NTE524733:NTH524733 ODA524733:ODD524733 OMW524733:OMZ524733 OWS524733:OWV524733 PGO524733:PGR524733 PQK524733:PQN524733 QAG524733:QAJ524733 QKC524733:QKF524733 QTY524733:QUB524733 RDU524733:RDX524733 RNQ524733:RNT524733 RXM524733:RXP524733 SHI524733:SHL524733 SRE524733:SRH524733 TBA524733:TBD524733 TKW524733:TKZ524733 TUS524733:TUV524733 UEO524733:UER524733 UOK524733:UON524733 UYG524733:UYJ524733 VIC524733:VIF524733 VRY524733:VSB524733 WBU524733:WBX524733 WLQ524733:WLT524733 WVM524733:WVP524733 E590269:H590269 JA590269:JD590269 SW590269:SZ590269 ACS590269:ACV590269 AMO590269:AMR590269 AWK590269:AWN590269 BGG590269:BGJ590269 BQC590269:BQF590269 BZY590269:CAB590269 CJU590269:CJX590269 CTQ590269:CTT590269 DDM590269:DDP590269 DNI590269:DNL590269 DXE590269:DXH590269 EHA590269:EHD590269 EQW590269:EQZ590269 FAS590269:FAV590269 FKO590269:FKR590269 FUK590269:FUN590269 GEG590269:GEJ590269 GOC590269:GOF590269 GXY590269:GYB590269 HHU590269:HHX590269 HRQ590269:HRT590269 IBM590269:IBP590269 ILI590269:ILL590269 IVE590269:IVH590269 JFA590269:JFD590269 JOW590269:JOZ590269 JYS590269:JYV590269 KIO590269:KIR590269 KSK590269:KSN590269 LCG590269:LCJ590269 LMC590269:LMF590269 LVY590269:LWB590269 MFU590269:MFX590269 MPQ590269:MPT590269 MZM590269:MZP590269 NJI590269:NJL590269 NTE590269:NTH590269 ODA590269:ODD590269 OMW590269:OMZ590269 OWS590269:OWV590269 PGO590269:PGR590269 PQK590269:PQN590269 QAG590269:QAJ590269 QKC590269:QKF590269 QTY590269:QUB590269 RDU590269:RDX590269 RNQ590269:RNT590269 RXM590269:RXP590269 SHI590269:SHL590269 SRE590269:SRH590269 TBA590269:TBD590269 TKW590269:TKZ590269 TUS590269:TUV590269 UEO590269:UER590269 UOK590269:UON590269 UYG590269:UYJ590269 VIC590269:VIF590269 VRY590269:VSB590269 WBU590269:WBX590269 WLQ590269:WLT590269 WVM590269:WVP590269 E655805:H655805 JA655805:JD655805 SW655805:SZ655805 ACS655805:ACV655805 AMO655805:AMR655805 AWK655805:AWN655805 BGG655805:BGJ655805 BQC655805:BQF655805 BZY655805:CAB655805 CJU655805:CJX655805 CTQ655805:CTT655805 DDM655805:DDP655805 DNI655805:DNL655805 DXE655805:DXH655805 EHA655805:EHD655805 EQW655805:EQZ655805 FAS655805:FAV655805 FKO655805:FKR655805 FUK655805:FUN655805 GEG655805:GEJ655805 GOC655805:GOF655805 GXY655805:GYB655805 HHU655805:HHX655805 HRQ655805:HRT655805 IBM655805:IBP655805 ILI655805:ILL655805 IVE655805:IVH655805 JFA655805:JFD655805 JOW655805:JOZ655805 JYS655805:JYV655805 KIO655805:KIR655805 KSK655805:KSN655805 LCG655805:LCJ655805 LMC655805:LMF655805 LVY655805:LWB655805 MFU655805:MFX655805 MPQ655805:MPT655805 MZM655805:MZP655805 NJI655805:NJL655805 NTE655805:NTH655805 ODA655805:ODD655805 OMW655805:OMZ655805 OWS655805:OWV655805 PGO655805:PGR655805 PQK655805:PQN655805 QAG655805:QAJ655805 QKC655805:QKF655805 QTY655805:QUB655805 RDU655805:RDX655805 RNQ655805:RNT655805 RXM655805:RXP655805 SHI655805:SHL655805 SRE655805:SRH655805 TBA655805:TBD655805 TKW655805:TKZ655805 TUS655805:TUV655805 UEO655805:UER655805 UOK655805:UON655805 UYG655805:UYJ655805 VIC655805:VIF655805 VRY655805:VSB655805 WBU655805:WBX655805 WLQ655805:WLT655805 WVM655805:WVP655805 E721341:H721341 JA721341:JD721341 SW721341:SZ721341 ACS721341:ACV721341 AMO721341:AMR721341 AWK721341:AWN721341 BGG721341:BGJ721341 BQC721341:BQF721341 BZY721341:CAB721341 CJU721341:CJX721341 CTQ721341:CTT721341 DDM721341:DDP721341 DNI721341:DNL721341 DXE721341:DXH721341 EHA721341:EHD721341 EQW721341:EQZ721341 FAS721341:FAV721341 FKO721341:FKR721341 FUK721341:FUN721341 GEG721341:GEJ721341 GOC721341:GOF721341 GXY721341:GYB721341 HHU721341:HHX721341 HRQ721341:HRT721341 IBM721341:IBP721341 ILI721341:ILL721341 IVE721341:IVH721341 JFA721341:JFD721341 JOW721341:JOZ721341 JYS721341:JYV721341 KIO721341:KIR721341 KSK721341:KSN721341 LCG721341:LCJ721341 LMC721341:LMF721341 LVY721341:LWB721341 MFU721341:MFX721341 MPQ721341:MPT721341 MZM721341:MZP721341 NJI721341:NJL721341 NTE721341:NTH721341 ODA721341:ODD721341 OMW721341:OMZ721341 OWS721341:OWV721341 PGO721341:PGR721341 PQK721341:PQN721341 QAG721341:QAJ721341 QKC721341:QKF721341 QTY721341:QUB721341 RDU721341:RDX721341 RNQ721341:RNT721341 RXM721341:RXP721341 SHI721341:SHL721341 SRE721341:SRH721341 TBA721341:TBD721341 TKW721341:TKZ721341 TUS721341:TUV721341 UEO721341:UER721341 UOK721341:UON721341 UYG721341:UYJ721341 VIC721341:VIF721341 VRY721341:VSB721341 WBU721341:WBX721341 WLQ721341:WLT721341 WVM721341:WVP721341 E786877:H786877 JA786877:JD786877 SW786877:SZ786877 ACS786877:ACV786877 AMO786877:AMR786877 AWK786877:AWN786877 BGG786877:BGJ786877 BQC786877:BQF786877 BZY786877:CAB786877 CJU786877:CJX786877 CTQ786877:CTT786877 DDM786877:DDP786877 DNI786877:DNL786877 DXE786877:DXH786877 EHA786877:EHD786877 EQW786877:EQZ786877 FAS786877:FAV786877 FKO786877:FKR786877 FUK786877:FUN786877 GEG786877:GEJ786877 GOC786877:GOF786877 GXY786877:GYB786877 HHU786877:HHX786877 HRQ786877:HRT786877 IBM786877:IBP786877 ILI786877:ILL786877 IVE786877:IVH786877 JFA786877:JFD786877 JOW786877:JOZ786877 JYS786877:JYV786877 KIO786877:KIR786877 KSK786877:KSN786877 LCG786877:LCJ786877 LMC786877:LMF786877 LVY786877:LWB786877 MFU786877:MFX786877 MPQ786877:MPT786877 MZM786877:MZP786877 NJI786877:NJL786877 NTE786877:NTH786877 ODA786877:ODD786877 OMW786877:OMZ786877 OWS786877:OWV786877 PGO786877:PGR786877 PQK786877:PQN786877 QAG786877:QAJ786877 QKC786877:QKF786877 QTY786877:QUB786877 RDU786877:RDX786877 RNQ786877:RNT786877 RXM786877:RXP786877 SHI786877:SHL786877 SRE786877:SRH786877 TBA786877:TBD786877 TKW786877:TKZ786877 TUS786877:TUV786877 UEO786877:UER786877 UOK786877:UON786877 UYG786877:UYJ786877 VIC786877:VIF786877 VRY786877:VSB786877 WBU786877:WBX786877 WLQ786877:WLT786877 WVM786877:WVP786877 E852413:H852413 JA852413:JD852413 SW852413:SZ852413 ACS852413:ACV852413 AMO852413:AMR852413 AWK852413:AWN852413 BGG852413:BGJ852413 BQC852413:BQF852413 BZY852413:CAB852413 CJU852413:CJX852413 CTQ852413:CTT852413 DDM852413:DDP852413 DNI852413:DNL852413 DXE852413:DXH852413 EHA852413:EHD852413 EQW852413:EQZ852413 FAS852413:FAV852413 FKO852413:FKR852413 FUK852413:FUN852413 GEG852413:GEJ852413 GOC852413:GOF852413 GXY852413:GYB852413 HHU852413:HHX852413 HRQ852413:HRT852413 IBM852413:IBP852413 ILI852413:ILL852413 IVE852413:IVH852413 JFA852413:JFD852413 JOW852413:JOZ852413 JYS852413:JYV852413 KIO852413:KIR852413 KSK852413:KSN852413 LCG852413:LCJ852413 LMC852413:LMF852413 LVY852413:LWB852413 MFU852413:MFX852413 MPQ852413:MPT852413 MZM852413:MZP852413 NJI852413:NJL852413 NTE852413:NTH852413 ODA852413:ODD852413 OMW852413:OMZ852413 OWS852413:OWV852413 PGO852413:PGR852413 PQK852413:PQN852413 QAG852413:QAJ852413 QKC852413:QKF852413 QTY852413:QUB852413 RDU852413:RDX852413 RNQ852413:RNT852413 RXM852413:RXP852413 SHI852413:SHL852413 SRE852413:SRH852413 TBA852413:TBD852413 TKW852413:TKZ852413 TUS852413:TUV852413 UEO852413:UER852413 UOK852413:UON852413 UYG852413:UYJ852413 VIC852413:VIF852413 VRY852413:VSB852413 WBU852413:WBX852413 WLQ852413:WLT852413 WVM852413:WVP852413 E917949:H917949 JA917949:JD917949 SW917949:SZ917949 ACS917949:ACV917949 AMO917949:AMR917949 AWK917949:AWN917949 BGG917949:BGJ917949 BQC917949:BQF917949 BZY917949:CAB917949 CJU917949:CJX917949 CTQ917949:CTT917949 DDM917949:DDP917949 DNI917949:DNL917949 DXE917949:DXH917949 EHA917949:EHD917949 EQW917949:EQZ917949 FAS917949:FAV917949 FKO917949:FKR917949 FUK917949:FUN917949 GEG917949:GEJ917949 GOC917949:GOF917949 GXY917949:GYB917949 HHU917949:HHX917949 HRQ917949:HRT917949 IBM917949:IBP917949 ILI917949:ILL917949 IVE917949:IVH917949 JFA917949:JFD917949 JOW917949:JOZ917949 JYS917949:JYV917949 KIO917949:KIR917949 KSK917949:KSN917949 LCG917949:LCJ917949 LMC917949:LMF917949 LVY917949:LWB917949 MFU917949:MFX917949 MPQ917949:MPT917949 MZM917949:MZP917949 NJI917949:NJL917949 NTE917949:NTH917949 ODA917949:ODD917949 OMW917949:OMZ917949 OWS917949:OWV917949 PGO917949:PGR917949 PQK917949:PQN917949 QAG917949:QAJ917949 QKC917949:QKF917949 QTY917949:QUB917949 RDU917949:RDX917949 RNQ917949:RNT917949 RXM917949:RXP917949 SHI917949:SHL917949 SRE917949:SRH917949 TBA917949:TBD917949 TKW917949:TKZ917949 TUS917949:TUV917949 UEO917949:UER917949 UOK917949:UON917949 UYG917949:UYJ917949 VIC917949:VIF917949 VRY917949:VSB917949 WBU917949:WBX917949 WLQ917949:WLT917949 WVM917949:WVP917949 E983485:H983485 JA983485:JD983485 SW983485:SZ983485 ACS983485:ACV983485 AMO983485:AMR983485 AWK983485:AWN983485 BGG983485:BGJ983485 BQC983485:BQF983485 BZY983485:CAB983485 CJU983485:CJX983485 CTQ983485:CTT983485 DDM983485:DDP983485 DNI983485:DNL983485 DXE983485:DXH983485 EHA983485:EHD983485 EQW983485:EQZ983485 FAS983485:FAV983485 FKO983485:FKR983485 FUK983485:FUN983485 GEG983485:GEJ983485 GOC983485:GOF983485 GXY983485:GYB983485 HHU983485:HHX983485 HRQ983485:HRT983485 IBM983485:IBP983485 ILI983485:ILL983485 IVE983485:IVH983485 JFA983485:JFD983485 JOW983485:JOZ983485 JYS983485:JYV983485 KIO983485:KIR983485 KSK983485:KSN983485 LCG983485:LCJ983485 LMC983485:LMF983485 LVY983485:LWB983485 MFU983485:MFX983485 MPQ983485:MPT983485 MZM983485:MZP983485 NJI983485:NJL983485 NTE983485:NTH983485 ODA983485:ODD983485 OMW983485:OMZ983485 OWS983485:OWV983485 PGO983485:PGR983485 PQK983485:PQN983485 QAG983485:QAJ983485 QKC983485:QKF983485 QTY983485:QUB983485 RDU983485:RDX983485 RNQ983485:RNT983485 RXM983485:RXP983485 SHI983485:SHL983485 SRE983485:SRH983485 TBA983485:TBD983485 TKW983485:TKZ983485 TUS983485:TUV983485 UEO983485:UER983485 UOK983485:UON983485 UYG983485:UYJ983485 VIC983485:VIF983485 VRY983485:VSB983485 WBU983485:WBX983485 WLQ983485:WLT983485 WVM983485:WVP983485 J107:L112 JF107:JH112 TB107:TD112 ACX107:ACZ112 AMT107:AMV112 AWP107:AWR112 BGL107:BGN112 BQH107:BQJ112 CAD107:CAF112 CJZ107:CKB112 CTV107:CTX112 DDR107:DDT112 DNN107:DNP112 DXJ107:DXL112 EHF107:EHH112 ERB107:ERD112 FAX107:FAZ112 FKT107:FKV112 FUP107:FUR112 GEL107:GEN112 GOH107:GOJ112 GYD107:GYF112 HHZ107:HIB112 HRV107:HRX112 IBR107:IBT112 ILN107:ILP112 IVJ107:IVL112 JFF107:JFH112 JPB107:JPD112 JYX107:JYZ112 KIT107:KIV112 KSP107:KSR112 LCL107:LCN112 LMH107:LMJ112 LWD107:LWF112 MFZ107:MGB112 MPV107:MPX112 MZR107:MZT112 NJN107:NJP112 NTJ107:NTL112 ODF107:ODH112 ONB107:OND112 OWX107:OWZ112 PGT107:PGV112 PQP107:PQR112 QAL107:QAN112 QKH107:QKJ112 QUD107:QUF112 RDZ107:REB112 RNV107:RNX112 RXR107:RXT112 SHN107:SHP112 SRJ107:SRL112 TBF107:TBH112 TLB107:TLD112 TUX107:TUZ112 UET107:UEV112 UOP107:UOR112 UYL107:UYN112 VIH107:VIJ112 VSD107:VSF112 WBZ107:WCB112 WLV107:WLX112 WVR107:WVT112 J65716:L65721 JF65716:JH65721 TB65716:TD65721 ACX65716:ACZ65721 AMT65716:AMV65721 AWP65716:AWR65721 BGL65716:BGN65721 BQH65716:BQJ65721 CAD65716:CAF65721 CJZ65716:CKB65721 CTV65716:CTX65721 DDR65716:DDT65721 DNN65716:DNP65721 DXJ65716:DXL65721 EHF65716:EHH65721 ERB65716:ERD65721 FAX65716:FAZ65721 FKT65716:FKV65721 FUP65716:FUR65721 GEL65716:GEN65721 GOH65716:GOJ65721 GYD65716:GYF65721 HHZ65716:HIB65721 HRV65716:HRX65721 IBR65716:IBT65721 ILN65716:ILP65721 IVJ65716:IVL65721 JFF65716:JFH65721 JPB65716:JPD65721 JYX65716:JYZ65721 KIT65716:KIV65721 KSP65716:KSR65721 LCL65716:LCN65721 LMH65716:LMJ65721 LWD65716:LWF65721 MFZ65716:MGB65721 MPV65716:MPX65721 MZR65716:MZT65721 NJN65716:NJP65721 NTJ65716:NTL65721 ODF65716:ODH65721 ONB65716:OND65721 OWX65716:OWZ65721 PGT65716:PGV65721 PQP65716:PQR65721 QAL65716:QAN65721 QKH65716:QKJ65721 QUD65716:QUF65721 RDZ65716:REB65721 RNV65716:RNX65721 RXR65716:RXT65721 SHN65716:SHP65721 SRJ65716:SRL65721 TBF65716:TBH65721 TLB65716:TLD65721 TUX65716:TUZ65721 UET65716:UEV65721 UOP65716:UOR65721 UYL65716:UYN65721 VIH65716:VIJ65721 VSD65716:VSF65721 WBZ65716:WCB65721 WLV65716:WLX65721 WVR65716:WVT65721 J131252:L131257 JF131252:JH131257 TB131252:TD131257 ACX131252:ACZ131257 AMT131252:AMV131257 AWP131252:AWR131257 BGL131252:BGN131257 BQH131252:BQJ131257 CAD131252:CAF131257 CJZ131252:CKB131257 CTV131252:CTX131257 DDR131252:DDT131257 DNN131252:DNP131257 DXJ131252:DXL131257 EHF131252:EHH131257 ERB131252:ERD131257 FAX131252:FAZ131257 FKT131252:FKV131257 FUP131252:FUR131257 GEL131252:GEN131257 GOH131252:GOJ131257 GYD131252:GYF131257 HHZ131252:HIB131257 HRV131252:HRX131257 IBR131252:IBT131257 ILN131252:ILP131257 IVJ131252:IVL131257 JFF131252:JFH131257 JPB131252:JPD131257 JYX131252:JYZ131257 KIT131252:KIV131257 KSP131252:KSR131257 LCL131252:LCN131257 LMH131252:LMJ131257 LWD131252:LWF131257 MFZ131252:MGB131257 MPV131252:MPX131257 MZR131252:MZT131257 NJN131252:NJP131257 NTJ131252:NTL131257 ODF131252:ODH131257 ONB131252:OND131257 OWX131252:OWZ131257 PGT131252:PGV131257 PQP131252:PQR131257 QAL131252:QAN131257 QKH131252:QKJ131257 QUD131252:QUF131257 RDZ131252:REB131257 RNV131252:RNX131257 RXR131252:RXT131257 SHN131252:SHP131257 SRJ131252:SRL131257 TBF131252:TBH131257 TLB131252:TLD131257 TUX131252:TUZ131257 UET131252:UEV131257 UOP131252:UOR131257 UYL131252:UYN131257 VIH131252:VIJ131257 VSD131252:VSF131257 WBZ131252:WCB131257 WLV131252:WLX131257 WVR131252:WVT131257 J196788:L196793 JF196788:JH196793 TB196788:TD196793 ACX196788:ACZ196793 AMT196788:AMV196793 AWP196788:AWR196793 BGL196788:BGN196793 BQH196788:BQJ196793 CAD196788:CAF196793 CJZ196788:CKB196793 CTV196788:CTX196793 DDR196788:DDT196793 DNN196788:DNP196793 DXJ196788:DXL196793 EHF196788:EHH196793 ERB196788:ERD196793 FAX196788:FAZ196793 FKT196788:FKV196793 FUP196788:FUR196793 GEL196788:GEN196793 GOH196788:GOJ196793 GYD196788:GYF196793 HHZ196788:HIB196793 HRV196788:HRX196793 IBR196788:IBT196793 ILN196788:ILP196793 IVJ196788:IVL196793 JFF196788:JFH196793 JPB196788:JPD196793 JYX196788:JYZ196793 KIT196788:KIV196793 KSP196788:KSR196793 LCL196788:LCN196793 LMH196788:LMJ196793 LWD196788:LWF196793 MFZ196788:MGB196793 MPV196788:MPX196793 MZR196788:MZT196793 NJN196788:NJP196793 NTJ196788:NTL196793 ODF196788:ODH196793 ONB196788:OND196793 OWX196788:OWZ196793 PGT196788:PGV196793 PQP196788:PQR196793 QAL196788:QAN196793 QKH196788:QKJ196793 QUD196788:QUF196793 RDZ196788:REB196793 RNV196788:RNX196793 RXR196788:RXT196793 SHN196788:SHP196793 SRJ196788:SRL196793 TBF196788:TBH196793 TLB196788:TLD196793 TUX196788:TUZ196793 UET196788:UEV196793 UOP196788:UOR196793 UYL196788:UYN196793 VIH196788:VIJ196793 VSD196788:VSF196793 WBZ196788:WCB196793 WLV196788:WLX196793 WVR196788:WVT196793 J262324:L262329 JF262324:JH262329 TB262324:TD262329 ACX262324:ACZ262329 AMT262324:AMV262329 AWP262324:AWR262329 BGL262324:BGN262329 BQH262324:BQJ262329 CAD262324:CAF262329 CJZ262324:CKB262329 CTV262324:CTX262329 DDR262324:DDT262329 DNN262324:DNP262329 DXJ262324:DXL262329 EHF262324:EHH262329 ERB262324:ERD262329 FAX262324:FAZ262329 FKT262324:FKV262329 FUP262324:FUR262329 GEL262324:GEN262329 GOH262324:GOJ262329 GYD262324:GYF262329 HHZ262324:HIB262329 HRV262324:HRX262329 IBR262324:IBT262329 ILN262324:ILP262329 IVJ262324:IVL262329 JFF262324:JFH262329 JPB262324:JPD262329 JYX262324:JYZ262329 KIT262324:KIV262329 KSP262324:KSR262329 LCL262324:LCN262329 LMH262324:LMJ262329 LWD262324:LWF262329 MFZ262324:MGB262329 MPV262324:MPX262329 MZR262324:MZT262329 NJN262324:NJP262329 NTJ262324:NTL262329 ODF262324:ODH262329 ONB262324:OND262329 OWX262324:OWZ262329 PGT262324:PGV262329 PQP262324:PQR262329 QAL262324:QAN262329 QKH262324:QKJ262329 QUD262324:QUF262329 RDZ262324:REB262329 RNV262324:RNX262329 RXR262324:RXT262329 SHN262324:SHP262329 SRJ262324:SRL262329 TBF262324:TBH262329 TLB262324:TLD262329 TUX262324:TUZ262329 UET262324:UEV262329 UOP262324:UOR262329 UYL262324:UYN262329 VIH262324:VIJ262329 VSD262324:VSF262329 WBZ262324:WCB262329 WLV262324:WLX262329 WVR262324:WVT262329 J327860:L327865 JF327860:JH327865 TB327860:TD327865 ACX327860:ACZ327865 AMT327860:AMV327865 AWP327860:AWR327865 BGL327860:BGN327865 BQH327860:BQJ327865 CAD327860:CAF327865 CJZ327860:CKB327865 CTV327860:CTX327865 DDR327860:DDT327865 DNN327860:DNP327865 DXJ327860:DXL327865 EHF327860:EHH327865 ERB327860:ERD327865 FAX327860:FAZ327865 FKT327860:FKV327865 FUP327860:FUR327865 GEL327860:GEN327865 GOH327860:GOJ327865 GYD327860:GYF327865 HHZ327860:HIB327865 HRV327860:HRX327865 IBR327860:IBT327865 ILN327860:ILP327865 IVJ327860:IVL327865 JFF327860:JFH327865 JPB327860:JPD327865 JYX327860:JYZ327865 KIT327860:KIV327865 KSP327860:KSR327865 LCL327860:LCN327865 LMH327860:LMJ327865 LWD327860:LWF327865 MFZ327860:MGB327865 MPV327860:MPX327865 MZR327860:MZT327865 NJN327860:NJP327865 NTJ327860:NTL327865 ODF327860:ODH327865 ONB327860:OND327865 OWX327860:OWZ327865 PGT327860:PGV327865 PQP327860:PQR327865 QAL327860:QAN327865 QKH327860:QKJ327865 QUD327860:QUF327865 RDZ327860:REB327865 RNV327860:RNX327865 RXR327860:RXT327865 SHN327860:SHP327865 SRJ327860:SRL327865 TBF327860:TBH327865 TLB327860:TLD327865 TUX327860:TUZ327865 UET327860:UEV327865 UOP327860:UOR327865 UYL327860:UYN327865 VIH327860:VIJ327865 VSD327860:VSF327865 WBZ327860:WCB327865 WLV327860:WLX327865 WVR327860:WVT327865 J393396:L393401 JF393396:JH393401 TB393396:TD393401 ACX393396:ACZ393401 AMT393396:AMV393401 AWP393396:AWR393401 BGL393396:BGN393401 BQH393396:BQJ393401 CAD393396:CAF393401 CJZ393396:CKB393401 CTV393396:CTX393401 DDR393396:DDT393401 DNN393396:DNP393401 DXJ393396:DXL393401 EHF393396:EHH393401 ERB393396:ERD393401 FAX393396:FAZ393401 FKT393396:FKV393401 FUP393396:FUR393401 GEL393396:GEN393401 GOH393396:GOJ393401 GYD393396:GYF393401 HHZ393396:HIB393401 HRV393396:HRX393401 IBR393396:IBT393401 ILN393396:ILP393401 IVJ393396:IVL393401 JFF393396:JFH393401 JPB393396:JPD393401 JYX393396:JYZ393401 KIT393396:KIV393401 KSP393396:KSR393401 LCL393396:LCN393401 LMH393396:LMJ393401 LWD393396:LWF393401 MFZ393396:MGB393401 MPV393396:MPX393401 MZR393396:MZT393401 NJN393396:NJP393401 NTJ393396:NTL393401 ODF393396:ODH393401 ONB393396:OND393401 OWX393396:OWZ393401 PGT393396:PGV393401 PQP393396:PQR393401 QAL393396:QAN393401 QKH393396:QKJ393401 QUD393396:QUF393401 RDZ393396:REB393401 RNV393396:RNX393401 RXR393396:RXT393401 SHN393396:SHP393401 SRJ393396:SRL393401 TBF393396:TBH393401 TLB393396:TLD393401 TUX393396:TUZ393401 UET393396:UEV393401 UOP393396:UOR393401 UYL393396:UYN393401 VIH393396:VIJ393401 VSD393396:VSF393401 WBZ393396:WCB393401 WLV393396:WLX393401 WVR393396:WVT393401 J458932:L458937 JF458932:JH458937 TB458932:TD458937 ACX458932:ACZ458937 AMT458932:AMV458937 AWP458932:AWR458937 BGL458932:BGN458937 BQH458932:BQJ458937 CAD458932:CAF458937 CJZ458932:CKB458937 CTV458932:CTX458937 DDR458932:DDT458937 DNN458932:DNP458937 DXJ458932:DXL458937 EHF458932:EHH458937 ERB458932:ERD458937 FAX458932:FAZ458937 FKT458932:FKV458937 FUP458932:FUR458937 GEL458932:GEN458937 GOH458932:GOJ458937 GYD458932:GYF458937 HHZ458932:HIB458937 HRV458932:HRX458937 IBR458932:IBT458937 ILN458932:ILP458937 IVJ458932:IVL458937 JFF458932:JFH458937 JPB458932:JPD458937 JYX458932:JYZ458937 KIT458932:KIV458937 KSP458932:KSR458937 LCL458932:LCN458937 LMH458932:LMJ458937 LWD458932:LWF458937 MFZ458932:MGB458937 MPV458932:MPX458937 MZR458932:MZT458937 NJN458932:NJP458937 NTJ458932:NTL458937 ODF458932:ODH458937 ONB458932:OND458937 OWX458932:OWZ458937 PGT458932:PGV458937 PQP458932:PQR458937 QAL458932:QAN458937 QKH458932:QKJ458937 QUD458932:QUF458937 RDZ458932:REB458937 RNV458932:RNX458937 RXR458932:RXT458937 SHN458932:SHP458937 SRJ458932:SRL458937 TBF458932:TBH458937 TLB458932:TLD458937 TUX458932:TUZ458937 UET458932:UEV458937 UOP458932:UOR458937 UYL458932:UYN458937 VIH458932:VIJ458937 VSD458932:VSF458937 WBZ458932:WCB458937 WLV458932:WLX458937 WVR458932:WVT458937 J524468:L524473 JF524468:JH524473 TB524468:TD524473 ACX524468:ACZ524473 AMT524468:AMV524473 AWP524468:AWR524473 BGL524468:BGN524473 BQH524468:BQJ524473 CAD524468:CAF524473 CJZ524468:CKB524473 CTV524468:CTX524473 DDR524468:DDT524473 DNN524468:DNP524473 DXJ524468:DXL524473 EHF524468:EHH524473 ERB524468:ERD524473 FAX524468:FAZ524473 FKT524468:FKV524473 FUP524468:FUR524473 GEL524468:GEN524473 GOH524468:GOJ524473 GYD524468:GYF524473 HHZ524468:HIB524473 HRV524468:HRX524473 IBR524468:IBT524473 ILN524468:ILP524473 IVJ524468:IVL524473 JFF524468:JFH524473 JPB524468:JPD524473 JYX524468:JYZ524473 KIT524468:KIV524473 KSP524468:KSR524473 LCL524468:LCN524473 LMH524468:LMJ524473 LWD524468:LWF524473 MFZ524468:MGB524473 MPV524468:MPX524473 MZR524468:MZT524473 NJN524468:NJP524473 NTJ524468:NTL524473 ODF524468:ODH524473 ONB524468:OND524473 OWX524468:OWZ524473 PGT524468:PGV524473 PQP524468:PQR524473 QAL524468:QAN524473 QKH524468:QKJ524473 QUD524468:QUF524473 RDZ524468:REB524473 RNV524468:RNX524473 RXR524468:RXT524473 SHN524468:SHP524473 SRJ524468:SRL524473 TBF524468:TBH524473 TLB524468:TLD524473 TUX524468:TUZ524473 UET524468:UEV524473 UOP524468:UOR524473 UYL524468:UYN524473 VIH524468:VIJ524473 VSD524468:VSF524473 WBZ524468:WCB524473 WLV524468:WLX524473 WVR524468:WVT524473 J590004:L590009 JF590004:JH590009 TB590004:TD590009 ACX590004:ACZ590009 AMT590004:AMV590009 AWP590004:AWR590009 BGL590004:BGN590009 BQH590004:BQJ590009 CAD590004:CAF590009 CJZ590004:CKB590009 CTV590004:CTX590009 DDR590004:DDT590009 DNN590004:DNP590009 DXJ590004:DXL590009 EHF590004:EHH590009 ERB590004:ERD590009 FAX590004:FAZ590009 FKT590004:FKV590009 FUP590004:FUR590009 GEL590004:GEN590009 GOH590004:GOJ590009 GYD590004:GYF590009 HHZ590004:HIB590009 HRV590004:HRX590009 IBR590004:IBT590009 ILN590004:ILP590009 IVJ590004:IVL590009 JFF590004:JFH590009 JPB590004:JPD590009 JYX590004:JYZ590009 KIT590004:KIV590009 KSP590004:KSR590009 LCL590004:LCN590009 LMH590004:LMJ590009 LWD590004:LWF590009 MFZ590004:MGB590009 MPV590004:MPX590009 MZR590004:MZT590009 NJN590004:NJP590009 NTJ590004:NTL590009 ODF590004:ODH590009 ONB590004:OND590009 OWX590004:OWZ590009 PGT590004:PGV590009 PQP590004:PQR590009 QAL590004:QAN590009 QKH590004:QKJ590009 QUD590004:QUF590009 RDZ590004:REB590009 RNV590004:RNX590009 RXR590004:RXT590009 SHN590004:SHP590009 SRJ590004:SRL590009 TBF590004:TBH590009 TLB590004:TLD590009 TUX590004:TUZ590009 UET590004:UEV590009 UOP590004:UOR590009 UYL590004:UYN590009 VIH590004:VIJ590009 VSD590004:VSF590009 WBZ590004:WCB590009 WLV590004:WLX590009 WVR590004:WVT590009 J655540:L655545 JF655540:JH655545 TB655540:TD655545 ACX655540:ACZ655545 AMT655540:AMV655545 AWP655540:AWR655545 BGL655540:BGN655545 BQH655540:BQJ655545 CAD655540:CAF655545 CJZ655540:CKB655545 CTV655540:CTX655545 DDR655540:DDT655545 DNN655540:DNP655545 DXJ655540:DXL655545 EHF655540:EHH655545 ERB655540:ERD655545 FAX655540:FAZ655545 FKT655540:FKV655545 FUP655540:FUR655545 GEL655540:GEN655545 GOH655540:GOJ655545 GYD655540:GYF655545 HHZ655540:HIB655545 HRV655540:HRX655545 IBR655540:IBT655545 ILN655540:ILP655545 IVJ655540:IVL655545 JFF655540:JFH655545 JPB655540:JPD655545 JYX655540:JYZ655545 KIT655540:KIV655545 KSP655540:KSR655545 LCL655540:LCN655545 LMH655540:LMJ655545 LWD655540:LWF655545 MFZ655540:MGB655545 MPV655540:MPX655545 MZR655540:MZT655545 NJN655540:NJP655545 NTJ655540:NTL655545 ODF655540:ODH655545 ONB655540:OND655545 OWX655540:OWZ655545 PGT655540:PGV655545 PQP655540:PQR655545 QAL655540:QAN655545 QKH655540:QKJ655545 QUD655540:QUF655545 RDZ655540:REB655545 RNV655540:RNX655545 RXR655540:RXT655545 SHN655540:SHP655545 SRJ655540:SRL655545 TBF655540:TBH655545 TLB655540:TLD655545 TUX655540:TUZ655545 UET655540:UEV655545 UOP655540:UOR655545 UYL655540:UYN655545 VIH655540:VIJ655545 VSD655540:VSF655545 WBZ655540:WCB655545 WLV655540:WLX655545 WVR655540:WVT655545 J721076:L721081 JF721076:JH721081 TB721076:TD721081 ACX721076:ACZ721081 AMT721076:AMV721081 AWP721076:AWR721081 BGL721076:BGN721081 BQH721076:BQJ721081 CAD721076:CAF721081 CJZ721076:CKB721081 CTV721076:CTX721081 DDR721076:DDT721081 DNN721076:DNP721081 DXJ721076:DXL721081 EHF721076:EHH721081 ERB721076:ERD721081 FAX721076:FAZ721081 FKT721076:FKV721081 FUP721076:FUR721081 GEL721076:GEN721081 GOH721076:GOJ721081 GYD721076:GYF721081 HHZ721076:HIB721081 HRV721076:HRX721081 IBR721076:IBT721081 ILN721076:ILP721081 IVJ721076:IVL721081 JFF721076:JFH721081 JPB721076:JPD721081 JYX721076:JYZ721081 KIT721076:KIV721081 KSP721076:KSR721081 LCL721076:LCN721081 LMH721076:LMJ721081 LWD721076:LWF721081 MFZ721076:MGB721081 MPV721076:MPX721081 MZR721076:MZT721081 NJN721076:NJP721081 NTJ721076:NTL721081 ODF721076:ODH721081 ONB721076:OND721081 OWX721076:OWZ721081 PGT721076:PGV721081 PQP721076:PQR721081 QAL721076:QAN721081 QKH721076:QKJ721081 QUD721076:QUF721081 RDZ721076:REB721081 RNV721076:RNX721081 RXR721076:RXT721081 SHN721076:SHP721081 SRJ721076:SRL721081 TBF721076:TBH721081 TLB721076:TLD721081 TUX721076:TUZ721081 UET721076:UEV721081 UOP721076:UOR721081 UYL721076:UYN721081 VIH721076:VIJ721081 VSD721076:VSF721081 WBZ721076:WCB721081 WLV721076:WLX721081 WVR721076:WVT721081 J786612:L786617 JF786612:JH786617 TB786612:TD786617 ACX786612:ACZ786617 AMT786612:AMV786617 AWP786612:AWR786617 BGL786612:BGN786617 BQH786612:BQJ786617 CAD786612:CAF786617 CJZ786612:CKB786617 CTV786612:CTX786617 DDR786612:DDT786617 DNN786612:DNP786617 DXJ786612:DXL786617 EHF786612:EHH786617 ERB786612:ERD786617 FAX786612:FAZ786617 FKT786612:FKV786617 FUP786612:FUR786617 GEL786612:GEN786617 GOH786612:GOJ786617 GYD786612:GYF786617 HHZ786612:HIB786617 HRV786612:HRX786617 IBR786612:IBT786617 ILN786612:ILP786617 IVJ786612:IVL786617 JFF786612:JFH786617 JPB786612:JPD786617 JYX786612:JYZ786617 KIT786612:KIV786617 KSP786612:KSR786617 LCL786612:LCN786617 LMH786612:LMJ786617 LWD786612:LWF786617 MFZ786612:MGB786617 MPV786612:MPX786617 MZR786612:MZT786617 NJN786612:NJP786617 NTJ786612:NTL786617 ODF786612:ODH786617 ONB786612:OND786617 OWX786612:OWZ786617 PGT786612:PGV786617 PQP786612:PQR786617 QAL786612:QAN786617 QKH786612:QKJ786617 QUD786612:QUF786617 RDZ786612:REB786617 RNV786612:RNX786617 RXR786612:RXT786617 SHN786612:SHP786617 SRJ786612:SRL786617 TBF786612:TBH786617 TLB786612:TLD786617 TUX786612:TUZ786617 UET786612:UEV786617 UOP786612:UOR786617 UYL786612:UYN786617 VIH786612:VIJ786617 VSD786612:VSF786617 WBZ786612:WCB786617 WLV786612:WLX786617 WVR786612:WVT786617 J852148:L852153 JF852148:JH852153 TB852148:TD852153 ACX852148:ACZ852153 AMT852148:AMV852153 AWP852148:AWR852153 BGL852148:BGN852153 BQH852148:BQJ852153 CAD852148:CAF852153 CJZ852148:CKB852153 CTV852148:CTX852153 DDR852148:DDT852153 DNN852148:DNP852153 DXJ852148:DXL852153 EHF852148:EHH852153 ERB852148:ERD852153 FAX852148:FAZ852153 FKT852148:FKV852153 FUP852148:FUR852153 GEL852148:GEN852153 GOH852148:GOJ852153 GYD852148:GYF852153 HHZ852148:HIB852153 HRV852148:HRX852153 IBR852148:IBT852153 ILN852148:ILP852153 IVJ852148:IVL852153 JFF852148:JFH852153 JPB852148:JPD852153 JYX852148:JYZ852153 KIT852148:KIV852153 KSP852148:KSR852153 LCL852148:LCN852153 LMH852148:LMJ852153 LWD852148:LWF852153 MFZ852148:MGB852153 MPV852148:MPX852153 MZR852148:MZT852153 NJN852148:NJP852153 NTJ852148:NTL852153 ODF852148:ODH852153 ONB852148:OND852153 OWX852148:OWZ852153 PGT852148:PGV852153 PQP852148:PQR852153 QAL852148:QAN852153 QKH852148:QKJ852153 QUD852148:QUF852153 RDZ852148:REB852153 RNV852148:RNX852153 RXR852148:RXT852153 SHN852148:SHP852153 SRJ852148:SRL852153 TBF852148:TBH852153 TLB852148:TLD852153 TUX852148:TUZ852153 UET852148:UEV852153 UOP852148:UOR852153 UYL852148:UYN852153 VIH852148:VIJ852153 VSD852148:VSF852153 WBZ852148:WCB852153 WLV852148:WLX852153 WVR852148:WVT852153 J917684:L917689 JF917684:JH917689 TB917684:TD917689 ACX917684:ACZ917689 AMT917684:AMV917689 AWP917684:AWR917689 BGL917684:BGN917689 BQH917684:BQJ917689 CAD917684:CAF917689 CJZ917684:CKB917689 CTV917684:CTX917689 DDR917684:DDT917689 DNN917684:DNP917689 DXJ917684:DXL917689 EHF917684:EHH917689 ERB917684:ERD917689 FAX917684:FAZ917689 FKT917684:FKV917689 FUP917684:FUR917689 GEL917684:GEN917689 GOH917684:GOJ917689 GYD917684:GYF917689 HHZ917684:HIB917689 HRV917684:HRX917689 IBR917684:IBT917689 ILN917684:ILP917689 IVJ917684:IVL917689 JFF917684:JFH917689 JPB917684:JPD917689 JYX917684:JYZ917689 KIT917684:KIV917689 KSP917684:KSR917689 LCL917684:LCN917689 LMH917684:LMJ917689 LWD917684:LWF917689 MFZ917684:MGB917689 MPV917684:MPX917689 MZR917684:MZT917689 NJN917684:NJP917689 NTJ917684:NTL917689 ODF917684:ODH917689 ONB917684:OND917689 OWX917684:OWZ917689 PGT917684:PGV917689 PQP917684:PQR917689 QAL917684:QAN917689 QKH917684:QKJ917689 QUD917684:QUF917689 RDZ917684:REB917689 RNV917684:RNX917689 RXR917684:RXT917689 SHN917684:SHP917689 SRJ917684:SRL917689 TBF917684:TBH917689 TLB917684:TLD917689 TUX917684:TUZ917689 UET917684:UEV917689 UOP917684:UOR917689 UYL917684:UYN917689 VIH917684:VIJ917689 VSD917684:VSF917689 WBZ917684:WCB917689 WLV917684:WLX917689 WVR917684:WVT917689 J983220:L983225 JF983220:JH983225 TB983220:TD983225 ACX983220:ACZ983225 AMT983220:AMV983225 AWP983220:AWR983225 BGL983220:BGN983225 BQH983220:BQJ983225 CAD983220:CAF983225 CJZ983220:CKB983225 CTV983220:CTX983225 DDR983220:DDT983225 DNN983220:DNP983225 DXJ983220:DXL983225 EHF983220:EHH983225 ERB983220:ERD983225 FAX983220:FAZ983225 FKT983220:FKV983225 FUP983220:FUR983225 GEL983220:GEN983225 GOH983220:GOJ983225 GYD983220:GYF983225 HHZ983220:HIB983225 HRV983220:HRX983225 IBR983220:IBT983225 ILN983220:ILP983225 IVJ983220:IVL983225 JFF983220:JFH983225 JPB983220:JPD983225 JYX983220:JYZ983225 KIT983220:KIV983225 KSP983220:KSR983225 LCL983220:LCN983225 LMH983220:LMJ983225 LWD983220:LWF983225 MFZ983220:MGB983225 MPV983220:MPX983225 MZR983220:MZT983225 NJN983220:NJP983225 NTJ983220:NTL983225 ODF983220:ODH983225 ONB983220:OND983225 OWX983220:OWZ983225 PGT983220:PGV983225 PQP983220:PQR983225 QAL983220:QAN983225 QKH983220:QKJ983225 QUD983220:QUF983225 RDZ983220:REB983225 RNV983220:RNX983225 RXR983220:RXT983225 SHN983220:SHP983225 SRJ983220:SRL983225 TBF983220:TBH983225 TLB983220:TLD983225 TUX983220:TUZ983225 UET983220:UEV983225 UOP983220:UOR983225 UYL983220:UYN983225 VIH983220:VIJ983225 VSD983220:VSF983225 WBZ983220:WCB983225 WLV983220:WLX983225 WVR983220:WVT983225 D113:G113 IZ113:JC113 SV113:SY113 ACR113:ACU113 AMN113:AMQ113 AWJ113:AWM113 BGF113:BGI113 BQB113:BQE113 BZX113:CAA113 CJT113:CJW113 CTP113:CTS113 DDL113:DDO113 DNH113:DNK113 DXD113:DXG113 EGZ113:EHC113 EQV113:EQY113 FAR113:FAU113 FKN113:FKQ113 FUJ113:FUM113 GEF113:GEI113 GOB113:GOE113 GXX113:GYA113 HHT113:HHW113 HRP113:HRS113 IBL113:IBO113 ILH113:ILK113 IVD113:IVG113 JEZ113:JFC113 JOV113:JOY113 JYR113:JYU113 KIN113:KIQ113 KSJ113:KSM113 LCF113:LCI113 LMB113:LME113 LVX113:LWA113 MFT113:MFW113 MPP113:MPS113 MZL113:MZO113 NJH113:NJK113 NTD113:NTG113 OCZ113:ODC113 OMV113:OMY113 OWR113:OWU113 PGN113:PGQ113 PQJ113:PQM113 QAF113:QAI113 QKB113:QKE113 QTX113:QUA113 RDT113:RDW113 RNP113:RNS113 RXL113:RXO113 SHH113:SHK113 SRD113:SRG113 TAZ113:TBC113 TKV113:TKY113 TUR113:TUU113 UEN113:UEQ113 UOJ113:UOM113 UYF113:UYI113 VIB113:VIE113 VRX113:VSA113 WBT113:WBW113 WLP113:WLS113 WVL113:WVO113 D65722:G65722 IZ65722:JC65722 SV65722:SY65722 ACR65722:ACU65722 AMN65722:AMQ65722 AWJ65722:AWM65722 BGF65722:BGI65722 BQB65722:BQE65722 BZX65722:CAA65722 CJT65722:CJW65722 CTP65722:CTS65722 DDL65722:DDO65722 DNH65722:DNK65722 DXD65722:DXG65722 EGZ65722:EHC65722 EQV65722:EQY65722 FAR65722:FAU65722 FKN65722:FKQ65722 FUJ65722:FUM65722 GEF65722:GEI65722 GOB65722:GOE65722 GXX65722:GYA65722 HHT65722:HHW65722 HRP65722:HRS65722 IBL65722:IBO65722 ILH65722:ILK65722 IVD65722:IVG65722 JEZ65722:JFC65722 JOV65722:JOY65722 JYR65722:JYU65722 KIN65722:KIQ65722 KSJ65722:KSM65722 LCF65722:LCI65722 LMB65722:LME65722 LVX65722:LWA65722 MFT65722:MFW65722 MPP65722:MPS65722 MZL65722:MZO65722 NJH65722:NJK65722 NTD65722:NTG65722 OCZ65722:ODC65722 OMV65722:OMY65722 OWR65722:OWU65722 PGN65722:PGQ65722 PQJ65722:PQM65722 QAF65722:QAI65722 QKB65722:QKE65722 QTX65722:QUA65722 RDT65722:RDW65722 RNP65722:RNS65722 RXL65722:RXO65722 SHH65722:SHK65722 SRD65722:SRG65722 TAZ65722:TBC65722 TKV65722:TKY65722 TUR65722:TUU65722 UEN65722:UEQ65722 UOJ65722:UOM65722 UYF65722:UYI65722 VIB65722:VIE65722 VRX65722:VSA65722 WBT65722:WBW65722 WLP65722:WLS65722 WVL65722:WVO65722 D131258:G131258 IZ131258:JC131258 SV131258:SY131258 ACR131258:ACU131258 AMN131258:AMQ131258 AWJ131258:AWM131258 BGF131258:BGI131258 BQB131258:BQE131258 BZX131258:CAA131258 CJT131258:CJW131258 CTP131258:CTS131258 DDL131258:DDO131258 DNH131258:DNK131258 DXD131258:DXG131258 EGZ131258:EHC131258 EQV131258:EQY131258 FAR131258:FAU131258 FKN131258:FKQ131258 FUJ131258:FUM131258 GEF131258:GEI131258 GOB131258:GOE131258 GXX131258:GYA131258 HHT131258:HHW131258 HRP131258:HRS131258 IBL131258:IBO131258 ILH131258:ILK131258 IVD131258:IVG131258 JEZ131258:JFC131258 JOV131258:JOY131258 JYR131258:JYU131258 KIN131258:KIQ131258 KSJ131258:KSM131258 LCF131258:LCI131258 LMB131258:LME131258 LVX131258:LWA131258 MFT131258:MFW131258 MPP131258:MPS131258 MZL131258:MZO131258 NJH131258:NJK131258 NTD131258:NTG131258 OCZ131258:ODC131258 OMV131258:OMY131258 OWR131258:OWU131258 PGN131258:PGQ131258 PQJ131258:PQM131258 QAF131258:QAI131258 QKB131258:QKE131258 QTX131258:QUA131258 RDT131258:RDW131258 RNP131258:RNS131258 RXL131258:RXO131258 SHH131258:SHK131258 SRD131258:SRG131258 TAZ131258:TBC131258 TKV131258:TKY131258 TUR131258:TUU131258 UEN131258:UEQ131258 UOJ131258:UOM131258 UYF131258:UYI131258 VIB131258:VIE131258 VRX131258:VSA131258 WBT131258:WBW131258 WLP131258:WLS131258 WVL131258:WVO131258 D196794:G196794 IZ196794:JC196794 SV196794:SY196794 ACR196794:ACU196794 AMN196794:AMQ196794 AWJ196794:AWM196794 BGF196794:BGI196794 BQB196794:BQE196794 BZX196794:CAA196794 CJT196794:CJW196794 CTP196794:CTS196794 DDL196794:DDO196794 DNH196794:DNK196794 DXD196794:DXG196794 EGZ196794:EHC196794 EQV196794:EQY196794 FAR196794:FAU196794 FKN196794:FKQ196794 FUJ196794:FUM196794 GEF196794:GEI196794 GOB196794:GOE196794 GXX196794:GYA196794 HHT196794:HHW196794 HRP196794:HRS196794 IBL196794:IBO196794 ILH196794:ILK196794 IVD196794:IVG196794 JEZ196794:JFC196794 JOV196794:JOY196794 JYR196794:JYU196794 KIN196794:KIQ196794 KSJ196794:KSM196794 LCF196794:LCI196794 LMB196794:LME196794 LVX196794:LWA196794 MFT196794:MFW196794 MPP196794:MPS196794 MZL196794:MZO196794 NJH196794:NJK196794 NTD196794:NTG196794 OCZ196794:ODC196794 OMV196794:OMY196794 OWR196794:OWU196794 PGN196794:PGQ196794 PQJ196794:PQM196794 QAF196794:QAI196794 QKB196794:QKE196794 QTX196794:QUA196794 RDT196794:RDW196794 RNP196794:RNS196794 RXL196794:RXO196794 SHH196794:SHK196794 SRD196794:SRG196794 TAZ196794:TBC196794 TKV196794:TKY196794 TUR196794:TUU196794 UEN196794:UEQ196794 UOJ196794:UOM196794 UYF196794:UYI196794 VIB196794:VIE196794 VRX196794:VSA196794 WBT196794:WBW196794 WLP196794:WLS196794 WVL196794:WVO196794 D262330:G262330 IZ262330:JC262330 SV262330:SY262330 ACR262330:ACU262330 AMN262330:AMQ262330 AWJ262330:AWM262330 BGF262330:BGI262330 BQB262330:BQE262330 BZX262330:CAA262330 CJT262330:CJW262330 CTP262330:CTS262330 DDL262330:DDO262330 DNH262330:DNK262330 DXD262330:DXG262330 EGZ262330:EHC262330 EQV262330:EQY262330 FAR262330:FAU262330 FKN262330:FKQ262330 FUJ262330:FUM262330 GEF262330:GEI262330 GOB262330:GOE262330 GXX262330:GYA262330 HHT262330:HHW262330 HRP262330:HRS262330 IBL262330:IBO262330 ILH262330:ILK262330 IVD262330:IVG262330 JEZ262330:JFC262330 JOV262330:JOY262330 JYR262330:JYU262330 KIN262330:KIQ262330 KSJ262330:KSM262330 LCF262330:LCI262330 LMB262330:LME262330 LVX262330:LWA262330 MFT262330:MFW262330 MPP262330:MPS262330 MZL262330:MZO262330 NJH262330:NJK262330 NTD262330:NTG262330 OCZ262330:ODC262330 OMV262330:OMY262330 OWR262330:OWU262330 PGN262330:PGQ262330 PQJ262330:PQM262330 QAF262330:QAI262330 QKB262330:QKE262330 QTX262330:QUA262330 RDT262330:RDW262330 RNP262330:RNS262330 RXL262330:RXO262330 SHH262330:SHK262330 SRD262330:SRG262330 TAZ262330:TBC262330 TKV262330:TKY262330 TUR262330:TUU262330 UEN262330:UEQ262330 UOJ262330:UOM262330 UYF262330:UYI262330 VIB262330:VIE262330 VRX262330:VSA262330 WBT262330:WBW262330 WLP262330:WLS262330 WVL262330:WVO262330 D327866:G327866 IZ327866:JC327866 SV327866:SY327866 ACR327866:ACU327866 AMN327866:AMQ327866 AWJ327866:AWM327866 BGF327866:BGI327866 BQB327866:BQE327866 BZX327866:CAA327866 CJT327866:CJW327866 CTP327866:CTS327866 DDL327866:DDO327866 DNH327866:DNK327866 DXD327866:DXG327866 EGZ327866:EHC327866 EQV327866:EQY327866 FAR327866:FAU327866 FKN327866:FKQ327866 FUJ327866:FUM327866 GEF327866:GEI327866 GOB327866:GOE327866 GXX327866:GYA327866 HHT327866:HHW327866 HRP327866:HRS327866 IBL327866:IBO327866 ILH327866:ILK327866 IVD327866:IVG327866 JEZ327866:JFC327866 JOV327866:JOY327866 JYR327866:JYU327866 KIN327866:KIQ327866 KSJ327866:KSM327866 LCF327866:LCI327866 LMB327866:LME327866 LVX327866:LWA327866 MFT327866:MFW327866 MPP327866:MPS327866 MZL327866:MZO327866 NJH327866:NJK327866 NTD327866:NTG327866 OCZ327866:ODC327866 OMV327866:OMY327866 OWR327866:OWU327866 PGN327866:PGQ327866 PQJ327866:PQM327866 QAF327866:QAI327866 QKB327866:QKE327866 QTX327866:QUA327866 RDT327866:RDW327866 RNP327866:RNS327866 RXL327866:RXO327866 SHH327866:SHK327866 SRD327866:SRG327866 TAZ327866:TBC327866 TKV327866:TKY327866 TUR327866:TUU327866 UEN327866:UEQ327866 UOJ327866:UOM327866 UYF327866:UYI327866 VIB327866:VIE327866 VRX327866:VSA327866 WBT327866:WBW327866 WLP327866:WLS327866 WVL327866:WVO327866 D393402:G393402 IZ393402:JC393402 SV393402:SY393402 ACR393402:ACU393402 AMN393402:AMQ393402 AWJ393402:AWM393402 BGF393402:BGI393402 BQB393402:BQE393402 BZX393402:CAA393402 CJT393402:CJW393402 CTP393402:CTS393402 DDL393402:DDO393402 DNH393402:DNK393402 DXD393402:DXG393402 EGZ393402:EHC393402 EQV393402:EQY393402 FAR393402:FAU393402 FKN393402:FKQ393402 FUJ393402:FUM393402 GEF393402:GEI393402 GOB393402:GOE393402 GXX393402:GYA393402 HHT393402:HHW393402 HRP393402:HRS393402 IBL393402:IBO393402 ILH393402:ILK393402 IVD393402:IVG393402 JEZ393402:JFC393402 JOV393402:JOY393402 JYR393402:JYU393402 KIN393402:KIQ393402 KSJ393402:KSM393402 LCF393402:LCI393402 LMB393402:LME393402 LVX393402:LWA393402 MFT393402:MFW393402 MPP393402:MPS393402 MZL393402:MZO393402 NJH393402:NJK393402 NTD393402:NTG393402 OCZ393402:ODC393402 OMV393402:OMY393402 OWR393402:OWU393402 PGN393402:PGQ393402 PQJ393402:PQM393402 QAF393402:QAI393402 QKB393402:QKE393402 QTX393402:QUA393402 RDT393402:RDW393402 RNP393402:RNS393402 RXL393402:RXO393402 SHH393402:SHK393402 SRD393402:SRG393402 TAZ393402:TBC393402 TKV393402:TKY393402 TUR393402:TUU393402 UEN393402:UEQ393402 UOJ393402:UOM393402 UYF393402:UYI393402 VIB393402:VIE393402 VRX393402:VSA393402 WBT393402:WBW393402 WLP393402:WLS393402 WVL393402:WVO393402 D458938:G458938 IZ458938:JC458938 SV458938:SY458938 ACR458938:ACU458938 AMN458938:AMQ458938 AWJ458938:AWM458938 BGF458938:BGI458938 BQB458938:BQE458938 BZX458938:CAA458938 CJT458938:CJW458938 CTP458938:CTS458938 DDL458938:DDO458938 DNH458938:DNK458938 DXD458938:DXG458938 EGZ458938:EHC458938 EQV458938:EQY458938 FAR458938:FAU458938 FKN458938:FKQ458938 FUJ458938:FUM458938 GEF458938:GEI458938 GOB458938:GOE458938 GXX458938:GYA458938 HHT458938:HHW458938 HRP458938:HRS458938 IBL458938:IBO458938 ILH458938:ILK458938 IVD458938:IVG458938 JEZ458938:JFC458938 JOV458938:JOY458938 JYR458938:JYU458938 KIN458938:KIQ458938 KSJ458938:KSM458938 LCF458938:LCI458938 LMB458938:LME458938 LVX458938:LWA458938 MFT458938:MFW458938 MPP458938:MPS458938 MZL458938:MZO458938 NJH458938:NJK458938 NTD458938:NTG458938 OCZ458938:ODC458938 OMV458938:OMY458938 OWR458938:OWU458938 PGN458938:PGQ458938 PQJ458938:PQM458938 QAF458938:QAI458938 QKB458938:QKE458938 QTX458938:QUA458938 RDT458938:RDW458938 RNP458938:RNS458938 RXL458938:RXO458938 SHH458938:SHK458938 SRD458938:SRG458938 TAZ458938:TBC458938 TKV458938:TKY458938 TUR458938:TUU458938 UEN458938:UEQ458938 UOJ458938:UOM458938 UYF458938:UYI458938 VIB458938:VIE458938 VRX458938:VSA458938 WBT458938:WBW458938 WLP458938:WLS458938 WVL458938:WVO458938 D524474:G524474 IZ524474:JC524474 SV524474:SY524474 ACR524474:ACU524474 AMN524474:AMQ524474 AWJ524474:AWM524474 BGF524474:BGI524474 BQB524474:BQE524474 BZX524474:CAA524474 CJT524474:CJW524474 CTP524474:CTS524474 DDL524474:DDO524474 DNH524474:DNK524474 DXD524474:DXG524474 EGZ524474:EHC524474 EQV524474:EQY524474 FAR524474:FAU524474 FKN524474:FKQ524474 FUJ524474:FUM524474 GEF524474:GEI524474 GOB524474:GOE524474 GXX524474:GYA524474 HHT524474:HHW524474 HRP524474:HRS524474 IBL524474:IBO524474 ILH524474:ILK524474 IVD524474:IVG524474 JEZ524474:JFC524474 JOV524474:JOY524474 JYR524474:JYU524474 KIN524474:KIQ524474 KSJ524474:KSM524474 LCF524474:LCI524474 LMB524474:LME524474 LVX524474:LWA524474 MFT524474:MFW524474 MPP524474:MPS524474 MZL524474:MZO524474 NJH524474:NJK524474 NTD524474:NTG524474 OCZ524474:ODC524474 OMV524474:OMY524474 OWR524474:OWU524474 PGN524474:PGQ524474 PQJ524474:PQM524474 QAF524474:QAI524474 QKB524474:QKE524474 QTX524474:QUA524474 RDT524474:RDW524474 RNP524474:RNS524474 RXL524474:RXO524474 SHH524474:SHK524474 SRD524474:SRG524474 TAZ524474:TBC524474 TKV524474:TKY524474 TUR524474:TUU524474 UEN524474:UEQ524474 UOJ524474:UOM524474 UYF524474:UYI524474 VIB524474:VIE524474 VRX524474:VSA524474 WBT524474:WBW524474 WLP524474:WLS524474 WVL524474:WVO524474 D590010:G590010 IZ590010:JC590010 SV590010:SY590010 ACR590010:ACU590010 AMN590010:AMQ590010 AWJ590010:AWM590010 BGF590010:BGI590010 BQB590010:BQE590010 BZX590010:CAA590010 CJT590010:CJW590010 CTP590010:CTS590010 DDL590010:DDO590010 DNH590010:DNK590010 DXD590010:DXG590010 EGZ590010:EHC590010 EQV590010:EQY590010 FAR590010:FAU590010 FKN590010:FKQ590010 FUJ590010:FUM590010 GEF590010:GEI590010 GOB590010:GOE590010 GXX590010:GYA590010 HHT590010:HHW590010 HRP590010:HRS590010 IBL590010:IBO590010 ILH590010:ILK590010 IVD590010:IVG590010 JEZ590010:JFC590010 JOV590010:JOY590010 JYR590010:JYU590010 KIN590010:KIQ590010 KSJ590010:KSM590010 LCF590010:LCI590010 LMB590010:LME590010 LVX590010:LWA590010 MFT590010:MFW590010 MPP590010:MPS590010 MZL590010:MZO590010 NJH590010:NJK590010 NTD590010:NTG590010 OCZ590010:ODC590010 OMV590010:OMY590010 OWR590010:OWU590010 PGN590010:PGQ590010 PQJ590010:PQM590010 QAF590010:QAI590010 QKB590010:QKE590010 QTX590010:QUA590010 RDT590010:RDW590010 RNP590010:RNS590010 RXL590010:RXO590010 SHH590010:SHK590010 SRD590010:SRG590010 TAZ590010:TBC590010 TKV590010:TKY590010 TUR590010:TUU590010 UEN590010:UEQ590010 UOJ590010:UOM590010 UYF590010:UYI590010 VIB590010:VIE590010 VRX590010:VSA590010 WBT590010:WBW590010 WLP590010:WLS590010 WVL590010:WVO590010 D655546:G655546 IZ655546:JC655546 SV655546:SY655546 ACR655546:ACU655546 AMN655546:AMQ655546 AWJ655546:AWM655546 BGF655546:BGI655546 BQB655546:BQE655546 BZX655546:CAA655546 CJT655546:CJW655546 CTP655546:CTS655546 DDL655546:DDO655546 DNH655546:DNK655546 DXD655546:DXG655546 EGZ655546:EHC655546 EQV655546:EQY655546 FAR655546:FAU655546 FKN655546:FKQ655546 FUJ655546:FUM655546 GEF655546:GEI655546 GOB655546:GOE655546 GXX655546:GYA655546 HHT655546:HHW655546 HRP655546:HRS655546 IBL655546:IBO655546 ILH655546:ILK655546 IVD655546:IVG655546 JEZ655546:JFC655546 JOV655546:JOY655546 JYR655546:JYU655546 KIN655546:KIQ655546 KSJ655546:KSM655546 LCF655546:LCI655546 LMB655546:LME655546 LVX655546:LWA655546 MFT655546:MFW655546 MPP655546:MPS655546 MZL655546:MZO655546 NJH655546:NJK655546 NTD655546:NTG655546 OCZ655546:ODC655546 OMV655546:OMY655546 OWR655546:OWU655546 PGN655546:PGQ655546 PQJ655546:PQM655546 QAF655546:QAI655546 QKB655546:QKE655546 QTX655546:QUA655546 RDT655546:RDW655546 RNP655546:RNS655546 RXL655546:RXO655546 SHH655546:SHK655546 SRD655546:SRG655546 TAZ655546:TBC655546 TKV655546:TKY655546 TUR655546:TUU655546 UEN655546:UEQ655546 UOJ655546:UOM655546 UYF655546:UYI655546 VIB655546:VIE655546 VRX655546:VSA655546 WBT655546:WBW655546 WLP655546:WLS655546 WVL655546:WVO655546 D721082:G721082 IZ721082:JC721082 SV721082:SY721082 ACR721082:ACU721082 AMN721082:AMQ721082 AWJ721082:AWM721082 BGF721082:BGI721082 BQB721082:BQE721082 BZX721082:CAA721082 CJT721082:CJW721082 CTP721082:CTS721082 DDL721082:DDO721082 DNH721082:DNK721082 DXD721082:DXG721082 EGZ721082:EHC721082 EQV721082:EQY721082 FAR721082:FAU721082 FKN721082:FKQ721082 FUJ721082:FUM721082 GEF721082:GEI721082 GOB721082:GOE721082 GXX721082:GYA721082 HHT721082:HHW721082 HRP721082:HRS721082 IBL721082:IBO721082 ILH721082:ILK721082 IVD721082:IVG721082 JEZ721082:JFC721082 JOV721082:JOY721082 JYR721082:JYU721082 KIN721082:KIQ721082 KSJ721082:KSM721082 LCF721082:LCI721082 LMB721082:LME721082 LVX721082:LWA721082 MFT721082:MFW721082 MPP721082:MPS721082 MZL721082:MZO721082 NJH721082:NJK721082 NTD721082:NTG721082 OCZ721082:ODC721082 OMV721082:OMY721082 OWR721082:OWU721082 PGN721082:PGQ721082 PQJ721082:PQM721082 QAF721082:QAI721082 QKB721082:QKE721082 QTX721082:QUA721082 RDT721082:RDW721082 RNP721082:RNS721082 RXL721082:RXO721082 SHH721082:SHK721082 SRD721082:SRG721082 TAZ721082:TBC721082 TKV721082:TKY721082 TUR721082:TUU721082 UEN721082:UEQ721082 UOJ721082:UOM721082 UYF721082:UYI721082 VIB721082:VIE721082 VRX721082:VSA721082 WBT721082:WBW721082 WLP721082:WLS721082 WVL721082:WVO721082 D786618:G786618 IZ786618:JC786618 SV786618:SY786618 ACR786618:ACU786618 AMN786618:AMQ786618 AWJ786618:AWM786618 BGF786618:BGI786618 BQB786618:BQE786618 BZX786618:CAA786618 CJT786618:CJW786618 CTP786618:CTS786618 DDL786618:DDO786618 DNH786618:DNK786618 DXD786618:DXG786618 EGZ786618:EHC786618 EQV786618:EQY786618 FAR786618:FAU786618 FKN786618:FKQ786618 FUJ786618:FUM786618 GEF786618:GEI786618 GOB786618:GOE786618 GXX786618:GYA786618 HHT786618:HHW786618 HRP786618:HRS786618 IBL786618:IBO786618 ILH786618:ILK786618 IVD786618:IVG786618 JEZ786618:JFC786618 JOV786618:JOY786618 JYR786618:JYU786618 KIN786618:KIQ786618 KSJ786618:KSM786618 LCF786618:LCI786618 LMB786618:LME786618 LVX786618:LWA786618 MFT786618:MFW786618 MPP786618:MPS786618 MZL786618:MZO786618 NJH786618:NJK786618 NTD786618:NTG786618 OCZ786618:ODC786618 OMV786618:OMY786618 OWR786618:OWU786618 PGN786618:PGQ786618 PQJ786618:PQM786618 QAF786618:QAI786618 QKB786618:QKE786618 QTX786618:QUA786618 RDT786618:RDW786618 RNP786618:RNS786618 RXL786618:RXO786618 SHH786618:SHK786618 SRD786618:SRG786618 TAZ786618:TBC786618 TKV786618:TKY786618 TUR786618:TUU786618 UEN786618:UEQ786618 UOJ786618:UOM786618 UYF786618:UYI786618 VIB786618:VIE786618 VRX786618:VSA786618 WBT786618:WBW786618 WLP786618:WLS786618 WVL786618:WVO786618 D852154:G852154 IZ852154:JC852154 SV852154:SY852154 ACR852154:ACU852154 AMN852154:AMQ852154 AWJ852154:AWM852154 BGF852154:BGI852154 BQB852154:BQE852154 BZX852154:CAA852154 CJT852154:CJW852154 CTP852154:CTS852154 DDL852154:DDO852154 DNH852154:DNK852154 DXD852154:DXG852154 EGZ852154:EHC852154 EQV852154:EQY852154 FAR852154:FAU852154 FKN852154:FKQ852154 FUJ852154:FUM852154 GEF852154:GEI852154 GOB852154:GOE852154 GXX852154:GYA852154 HHT852154:HHW852154 HRP852154:HRS852154 IBL852154:IBO852154 ILH852154:ILK852154 IVD852154:IVG852154 JEZ852154:JFC852154 JOV852154:JOY852154 JYR852154:JYU852154 KIN852154:KIQ852154 KSJ852154:KSM852154 LCF852154:LCI852154 LMB852154:LME852154 LVX852154:LWA852154 MFT852154:MFW852154 MPP852154:MPS852154 MZL852154:MZO852154 NJH852154:NJK852154 NTD852154:NTG852154 OCZ852154:ODC852154 OMV852154:OMY852154 OWR852154:OWU852154 PGN852154:PGQ852154 PQJ852154:PQM852154 QAF852154:QAI852154 QKB852154:QKE852154 QTX852154:QUA852154 RDT852154:RDW852154 RNP852154:RNS852154 RXL852154:RXO852154 SHH852154:SHK852154 SRD852154:SRG852154 TAZ852154:TBC852154 TKV852154:TKY852154 TUR852154:TUU852154 UEN852154:UEQ852154 UOJ852154:UOM852154 UYF852154:UYI852154 VIB852154:VIE852154 VRX852154:VSA852154 WBT852154:WBW852154 WLP852154:WLS852154 WVL852154:WVO852154 D917690:G917690 IZ917690:JC917690 SV917690:SY917690 ACR917690:ACU917690 AMN917690:AMQ917690 AWJ917690:AWM917690 BGF917690:BGI917690 BQB917690:BQE917690 BZX917690:CAA917690 CJT917690:CJW917690 CTP917690:CTS917690 DDL917690:DDO917690 DNH917690:DNK917690 DXD917690:DXG917690 EGZ917690:EHC917690 EQV917690:EQY917690 FAR917690:FAU917690 FKN917690:FKQ917690 FUJ917690:FUM917690 GEF917690:GEI917690 GOB917690:GOE917690 GXX917690:GYA917690 HHT917690:HHW917690 HRP917690:HRS917690 IBL917690:IBO917690 ILH917690:ILK917690 IVD917690:IVG917690 JEZ917690:JFC917690 JOV917690:JOY917690 JYR917690:JYU917690 KIN917690:KIQ917690 KSJ917690:KSM917690 LCF917690:LCI917690 LMB917690:LME917690 LVX917690:LWA917690 MFT917690:MFW917690 MPP917690:MPS917690 MZL917690:MZO917690 NJH917690:NJK917690 NTD917690:NTG917690 OCZ917690:ODC917690 OMV917690:OMY917690 OWR917690:OWU917690 PGN917690:PGQ917690 PQJ917690:PQM917690 QAF917690:QAI917690 QKB917690:QKE917690 QTX917690:QUA917690 RDT917690:RDW917690 RNP917690:RNS917690 RXL917690:RXO917690 SHH917690:SHK917690 SRD917690:SRG917690 TAZ917690:TBC917690 TKV917690:TKY917690 TUR917690:TUU917690 UEN917690:UEQ917690 UOJ917690:UOM917690 UYF917690:UYI917690 VIB917690:VIE917690 VRX917690:VSA917690 WBT917690:WBW917690 WLP917690:WLS917690 WVL917690:WVO917690 D983226:G983226 IZ983226:JC983226 SV983226:SY983226 ACR983226:ACU983226 AMN983226:AMQ983226 AWJ983226:AWM983226 BGF983226:BGI983226 BQB983226:BQE983226 BZX983226:CAA983226 CJT983226:CJW983226 CTP983226:CTS983226 DDL983226:DDO983226 DNH983226:DNK983226 DXD983226:DXG983226 EGZ983226:EHC983226 EQV983226:EQY983226 FAR983226:FAU983226 FKN983226:FKQ983226 FUJ983226:FUM983226 GEF983226:GEI983226 GOB983226:GOE983226 GXX983226:GYA983226 HHT983226:HHW983226 HRP983226:HRS983226 IBL983226:IBO983226 ILH983226:ILK983226 IVD983226:IVG983226 JEZ983226:JFC983226 JOV983226:JOY983226 JYR983226:JYU983226 KIN983226:KIQ983226 KSJ983226:KSM983226 LCF983226:LCI983226 LMB983226:LME983226 LVX983226:LWA983226 MFT983226:MFW983226 MPP983226:MPS983226 MZL983226:MZO983226 NJH983226:NJK983226 NTD983226:NTG983226 OCZ983226:ODC983226 OMV983226:OMY983226 OWR983226:OWU983226 PGN983226:PGQ983226 PQJ983226:PQM983226 QAF983226:QAI983226 QKB983226:QKE983226 QTX983226:QUA983226 RDT983226:RDW983226 RNP983226:RNS983226 RXL983226:RXO983226 SHH983226:SHK983226 SRD983226:SRG983226 TAZ983226:TBC983226 TKV983226:TKY983226 TUR983226:TUU983226 UEN983226:UEQ983226 UOJ983226:UOM983226 UYF983226:UYI983226 VIB983226:VIE983226 VRX983226:VSA983226 WBT983226:WBW983226 WLP983226:WLS983226 WVL983226:WVO983226 I113:K113 JE113:JG113 TA113:TC113 ACW113:ACY113 AMS113:AMU113 AWO113:AWQ113 BGK113:BGM113 BQG113:BQI113 CAC113:CAE113 CJY113:CKA113 CTU113:CTW113 DDQ113:DDS113 DNM113:DNO113 DXI113:DXK113 EHE113:EHG113 ERA113:ERC113 FAW113:FAY113 FKS113:FKU113 FUO113:FUQ113 GEK113:GEM113 GOG113:GOI113 GYC113:GYE113 HHY113:HIA113 HRU113:HRW113 IBQ113:IBS113 ILM113:ILO113 IVI113:IVK113 JFE113:JFG113 JPA113:JPC113 JYW113:JYY113 KIS113:KIU113 KSO113:KSQ113 LCK113:LCM113 LMG113:LMI113 LWC113:LWE113 MFY113:MGA113 MPU113:MPW113 MZQ113:MZS113 NJM113:NJO113 NTI113:NTK113 ODE113:ODG113 ONA113:ONC113 OWW113:OWY113 PGS113:PGU113 PQO113:PQQ113 QAK113:QAM113 QKG113:QKI113 QUC113:QUE113 RDY113:REA113 RNU113:RNW113 RXQ113:RXS113 SHM113:SHO113 SRI113:SRK113 TBE113:TBG113 TLA113:TLC113 TUW113:TUY113 UES113:UEU113 UOO113:UOQ113 UYK113:UYM113 VIG113:VII113 VSC113:VSE113 WBY113:WCA113 WLU113:WLW113 WVQ113:WVS113 I65722:K65722 JE65722:JG65722 TA65722:TC65722 ACW65722:ACY65722 AMS65722:AMU65722 AWO65722:AWQ65722 BGK65722:BGM65722 BQG65722:BQI65722 CAC65722:CAE65722 CJY65722:CKA65722 CTU65722:CTW65722 DDQ65722:DDS65722 DNM65722:DNO65722 DXI65722:DXK65722 EHE65722:EHG65722 ERA65722:ERC65722 FAW65722:FAY65722 FKS65722:FKU65722 FUO65722:FUQ65722 GEK65722:GEM65722 GOG65722:GOI65722 GYC65722:GYE65722 HHY65722:HIA65722 HRU65722:HRW65722 IBQ65722:IBS65722 ILM65722:ILO65722 IVI65722:IVK65722 JFE65722:JFG65722 JPA65722:JPC65722 JYW65722:JYY65722 KIS65722:KIU65722 KSO65722:KSQ65722 LCK65722:LCM65722 LMG65722:LMI65722 LWC65722:LWE65722 MFY65722:MGA65722 MPU65722:MPW65722 MZQ65722:MZS65722 NJM65722:NJO65722 NTI65722:NTK65722 ODE65722:ODG65722 ONA65722:ONC65722 OWW65722:OWY65722 PGS65722:PGU65722 PQO65722:PQQ65722 QAK65722:QAM65722 QKG65722:QKI65722 QUC65722:QUE65722 RDY65722:REA65722 RNU65722:RNW65722 RXQ65722:RXS65722 SHM65722:SHO65722 SRI65722:SRK65722 TBE65722:TBG65722 TLA65722:TLC65722 TUW65722:TUY65722 UES65722:UEU65722 UOO65722:UOQ65722 UYK65722:UYM65722 VIG65722:VII65722 VSC65722:VSE65722 WBY65722:WCA65722 WLU65722:WLW65722 WVQ65722:WVS65722 I131258:K131258 JE131258:JG131258 TA131258:TC131258 ACW131258:ACY131258 AMS131258:AMU131258 AWO131258:AWQ131258 BGK131258:BGM131258 BQG131258:BQI131258 CAC131258:CAE131258 CJY131258:CKA131258 CTU131258:CTW131258 DDQ131258:DDS131258 DNM131258:DNO131258 DXI131258:DXK131258 EHE131258:EHG131258 ERA131258:ERC131258 FAW131258:FAY131258 FKS131258:FKU131258 FUO131258:FUQ131258 GEK131258:GEM131258 GOG131258:GOI131258 GYC131258:GYE131258 HHY131258:HIA131258 HRU131258:HRW131258 IBQ131258:IBS131258 ILM131258:ILO131258 IVI131258:IVK131258 JFE131258:JFG131258 JPA131258:JPC131258 JYW131258:JYY131258 KIS131258:KIU131258 KSO131258:KSQ131258 LCK131258:LCM131258 LMG131258:LMI131258 LWC131258:LWE131258 MFY131258:MGA131258 MPU131258:MPW131258 MZQ131258:MZS131258 NJM131258:NJO131258 NTI131258:NTK131258 ODE131258:ODG131258 ONA131258:ONC131258 OWW131258:OWY131258 PGS131258:PGU131258 PQO131258:PQQ131258 QAK131258:QAM131258 QKG131258:QKI131258 QUC131258:QUE131258 RDY131258:REA131258 RNU131258:RNW131258 RXQ131258:RXS131258 SHM131258:SHO131258 SRI131258:SRK131258 TBE131258:TBG131258 TLA131258:TLC131258 TUW131258:TUY131258 UES131258:UEU131258 UOO131258:UOQ131258 UYK131258:UYM131258 VIG131258:VII131258 VSC131258:VSE131258 WBY131258:WCA131258 WLU131258:WLW131258 WVQ131258:WVS131258 I196794:K196794 JE196794:JG196794 TA196794:TC196794 ACW196794:ACY196794 AMS196794:AMU196794 AWO196794:AWQ196794 BGK196794:BGM196794 BQG196794:BQI196794 CAC196794:CAE196794 CJY196794:CKA196794 CTU196794:CTW196794 DDQ196794:DDS196794 DNM196794:DNO196794 DXI196794:DXK196794 EHE196794:EHG196794 ERA196794:ERC196794 FAW196794:FAY196794 FKS196794:FKU196794 FUO196794:FUQ196794 GEK196794:GEM196794 GOG196794:GOI196794 GYC196794:GYE196794 HHY196794:HIA196794 HRU196794:HRW196794 IBQ196794:IBS196794 ILM196794:ILO196794 IVI196794:IVK196794 JFE196794:JFG196794 JPA196794:JPC196794 JYW196794:JYY196794 KIS196794:KIU196794 KSO196794:KSQ196794 LCK196794:LCM196794 LMG196794:LMI196794 LWC196794:LWE196794 MFY196794:MGA196794 MPU196794:MPW196794 MZQ196794:MZS196794 NJM196794:NJO196794 NTI196794:NTK196794 ODE196794:ODG196794 ONA196794:ONC196794 OWW196794:OWY196794 PGS196794:PGU196794 PQO196794:PQQ196794 QAK196794:QAM196794 QKG196794:QKI196794 QUC196794:QUE196794 RDY196794:REA196794 RNU196794:RNW196794 RXQ196794:RXS196794 SHM196794:SHO196794 SRI196794:SRK196794 TBE196794:TBG196794 TLA196794:TLC196794 TUW196794:TUY196794 UES196794:UEU196794 UOO196794:UOQ196794 UYK196794:UYM196794 VIG196794:VII196794 VSC196794:VSE196794 WBY196794:WCA196794 WLU196794:WLW196794 WVQ196794:WVS196794 I262330:K262330 JE262330:JG262330 TA262330:TC262330 ACW262330:ACY262330 AMS262330:AMU262330 AWO262330:AWQ262330 BGK262330:BGM262330 BQG262330:BQI262330 CAC262330:CAE262330 CJY262330:CKA262330 CTU262330:CTW262330 DDQ262330:DDS262330 DNM262330:DNO262330 DXI262330:DXK262330 EHE262330:EHG262330 ERA262330:ERC262330 FAW262330:FAY262330 FKS262330:FKU262330 FUO262330:FUQ262330 GEK262330:GEM262330 GOG262330:GOI262330 GYC262330:GYE262330 HHY262330:HIA262330 HRU262330:HRW262330 IBQ262330:IBS262330 ILM262330:ILO262330 IVI262330:IVK262330 JFE262330:JFG262330 JPA262330:JPC262330 JYW262330:JYY262330 KIS262330:KIU262330 KSO262330:KSQ262330 LCK262330:LCM262330 LMG262330:LMI262330 LWC262330:LWE262330 MFY262330:MGA262330 MPU262330:MPW262330 MZQ262330:MZS262330 NJM262330:NJO262330 NTI262330:NTK262330 ODE262330:ODG262330 ONA262330:ONC262330 OWW262330:OWY262330 PGS262330:PGU262330 PQO262330:PQQ262330 QAK262330:QAM262330 QKG262330:QKI262330 QUC262330:QUE262330 RDY262330:REA262330 RNU262330:RNW262330 RXQ262330:RXS262330 SHM262330:SHO262330 SRI262330:SRK262330 TBE262330:TBG262330 TLA262330:TLC262330 TUW262330:TUY262330 UES262330:UEU262330 UOO262330:UOQ262330 UYK262330:UYM262330 VIG262330:VII262330 VSC262330:VSE262330 WBY262330:WCA262330 WLU262330:WLW262330 WVQ262330:WVS262330 I327866:K327866 JE327866:JG327866 TA327866:TC327866 ACW327866:ACY327866 AMS327866:AMU327866 AWO327866:AWQ327866 BGK327866:BGM327866 BQG327866:BQI327866 CAC327866:CAE327866 CJY327866:CKA327866 CTU327866:CTW327866 DDQ327866:DDS327866 DNM327866:DNO327866 DXI327866:DXK327866 EHE327866:EHG327866 ERA327866:ERC327866 FAW327866:FAY327866 FKS327866:FKU327866 FUO327866:FUQ327866 GEK327866:GEM327866 GOG327866:GOI327866 GYC327866:GYE327866 HHY327866:HIA327866 HRU327866:HRW327866 IBQ327866:IBS327866 ILM327866:ILO327866 IVI327866:IVK327866 JFE327866:JFG327866 JPA327866:JPC327866 JYW327866:JYY327866 KIS327866:KIU327866 KSO327866:KSQ327866 LCK327866:LCM327866 LMG327866:LMI327866 LWC327866:LWE327866 MFY327866:MGA327866 MPU327866:MPW327866 MZQ327866:MZS327866 NJM327866:NJO327866 NTI327866:NTK327866 ODE327866:ODG327866 ONA327866:ONC327866 OWW327866:OWY327866 PGS327866:PGU327866 PQO327866:PQQ327866 QAK327866:QAM327866 QKG327866:QKI327866 QUC327866:QUE327866 RDY327866:REA327866 RNU327866:RNW327866 RXQ327866:RXS327866 SHM327866:SHO327866 SRI327866:SRK327866 TBE327866:TBG327866 TLA327866:TLC327866 TUW327866:TUY327866 UES327866:UEU327866 UOO327866:UOQ327866 UYK327866:UYM327866 VIG327866:VII327866 VSC327866:VSE327866 WBY327866:WCA327866 WLU327866:WLW327866 WVQ327866:WVS327866 I393402:K393402 JE393402:JG393402 TA393402:TC393402 ACW393402:ACY393402 AMS393402:AMU393402 AWO393402:AWQ393402 BGK393402:BGM393402 BQG393402:BQI393402 CAC393402:CAE393402 CJY393402:CKA393402 CTU393402:CTW393402 DDQ393402:DDS393402 DNM393402:DNO393402 DXI393402:DXK393402 EHE393402:EHG393402 ERA393402:ERC393402 FAW393402:FAY393402 FKS393402:FKU393402 FUO393402:FUQ393402 GEK393402:GEM393402 GOG393402:GOI393402 GYC393402:GYE393402 HHY393402:HIA393402 HRU393402:HRW393402 IBQ393402:IBS393402 ILM393402:ILO393402 IVI393402:IVK393402 JFE393402:JFG393402 JPA393402:JPC393402 JYW393402:JYY393402 KIS393402:KIU393402 KSO393402:KSQ393402 LCK393402:LCM393402 LMG393402:LMI393402 LWC393402:LWE393402 MFY393402:MGA393402 MPU393402:MPW393402 MZQ393402:MZS393402 NJM393402:NJO393402 NTI393402:NTK393402 ODE393402:ODG393402 ONA393402:ONC393402 OWW393402:OWY393402 PGS393402:PGU393402 PQO393402:PQQ393402 QAK393402:QAM393402 QKG393402:QKI393402 QUC393402:QUE393402 RDY393402:REA393402 RNU393402:RNW393402 RXQ393402:RXS393402 SHM393402:SHO393402 SRI393402:SRK393402 TBE393402:TBG393402 TLA393402:TLC393402 TUW393402:TUY393402 UES393402:UEU393402 UOO393402:UOQ393402 UYK393402:UYM393402 VIG393402:VII393402 VSC393402:VSE393402 WBY393402:WCA393402 WLU393402:WLW393402 WVQ393402:WVS393402 I458938:K458938 JE458938:JG458938 TA458938:TC458938 ACW458938:ACY458938 AMS458938:AMU458938 AWO458938:AWQ458938 BGK458938:BGM458938 BQG458938:BQI458938 CAC458938:CAE458938 CJY458938:CKA458938 CTU458938:CTW458938 DDQ458938:DDS458938 DNM458938:DNO458938 DXI458938:DXK458938 EHE458938:EHG458938 ERA458938:ERC458938 FAW458938:FAY458938 FKS458938:FKU458938 FUO458938:FUQ458938 GEK458938:GEM458938 GOG458938:GOI458938 GYC458938:GYE458938 HHY458938:HIA458938 HRU458938:HRW458938 IBQ458938:IBS458938 ILM458938:ILO458938 IVI458938:IVK458938 JFE458938:JFG458938 JPA458938:JPC458938 JYW458938:JYY458938 KIS458938:KIU458938 KSO458938:KSQ458938 LCK458938:LCM458938 LMG458938:LMI458938 LWC458938:LWE458938 MFY458938:MGA458938 MPU458938:MPW458938 MZQ458938:MZS458938 NJM458938:NJO458938 NTI458938:NTK458938 ODE458938:ODG458938 ONA458938:ONC458938 OWW458938:OWY458938 PGS458938:PGU458938 PQO458938:PQQ458938 QAK458938:QAM458938 QKG458938:QKI458938 QUC458938:QUE458938 RDY458938:REA458938 RNU458938:RNW458938 RXQ458938:RXS458938 SHM458938:SHO458938 SRI458938:SRK458938 TBE458938:TBG458938 TLA458938:TLC458938 TUW458938:TUY458938 UES458938:UEU458938 UOO458938:UOQ458938 UYK458938:UYM458938 VIG458938:VII458938 VSC458938:VSE458938 WBY458938:WCA458938 WLU458938:WLW458938 WVQ458938:WVS458938 I524474:K524474 JE524474:JG524474 TA524474:TC524474 ACW524474:ACY524474 AMS524474:AMU524474 AWO524474:AWQ524474 BGK524474:BGM524474 BQG524474:BQI524474 CAC524474:CAE524474 CJY524474:CKA524474 CTU524474:CTW524474 DDQ524474:DDS524474 DNM524474:DNO524474 DXI524474:DXK524474 EHE524474:EHG524474 ERA524474:ERC524474 FAW524474:FAY524474 FKS524474:FKU524474 FUO524474:FUQ524474 GEK524474:GEM524474 GOG524474:GOI524474 GYC524474:GYE524474 HHY524474:HIA524474 HRU524474:HRW524474 IBQ524474:IBS524474 ILM524474:ILO524474 IVI524474:IVK524474 JFE524474:JFG524474 JPA524474:JPC524474 JYW524474:JYY524474 KIS524474:KIU524474 KSO524474:KSQ524474 LCK524474:LCM524474 LMG524474:LMI524474 LWC524474:LWE524474 MFY524474:MGA524474 MPU524474:MPW524474 MZQ524474:MZS524474 NJM524474:NJO524474 NTI524474:NTK524474 ODE524474:ODG524474 ONA524474:ONC524474 OWW524474:OWY524474 PGS524474:PGU524474 PQO524474:PQQ524474 QAK524474:QAM524474 QKG524474:QKI524474 QUC524474:QUE524474 RDY524474:REA524474 RNU524474:RNW524474 RXQ524474:RXS524474 SHM524474:SHO524474 SRI524474:SRK524474 TBE524474:TBG524474 TLA524474:TLC524474 TUW524474:TUY524474 UES524474:UEU524474 UOO524474:UOQ524474 UYK524474:UYM524474 VIG524474:VII524474 VSC524474:VSE524474 WBY524474:WCA524474 WLU524474:WLW524474 WVQ524474:WVS524474 I590010:K590010 JE590010:JG590010 TA590010:TC590010 ACW590010:ACY590010 AMS590010:AMU590010 AWO590010:AWQ590010 BGK590010:BGM590010 BQG590010:BQI590010 CAC590010:CAE590010 CJY590010:CKA590010 CTU590010:CTW590010 DDQ590010:DDS590010 DNM590010:DNO590010 DXI590010:DXK590010 EHE590010:EHG590010 ERA590010:ERC590010 FAW590010:FAY590010 FKS590010:FKU590010 FUO590010:FUQ590010 GEK590010:GEM590010 GOG590010:GOI590010 GYC590010:GYE590010 HHY590010:HIA590010 HRU590010:HRW590010 IBQ590010:IBS590010 ILM590010:ILO590010 IVI590010:IVK590010 JFE590010:JFG590010 JPA590010:JPC590010 JYW590010:JYY590010 KIS590010:KIU590010 KSO590010:KSQ590010 LCK590010:LCM590010 LMG590010:LMI590010 LWC590010:LWE590010 MFY590010:MGA590010 MPU590010:MPW590010 MZQ590010:MZS590010 NJM590010:NJO590010 NTI590010:NTK590010 ODE590010:ODG590010 ONA590010:ONC590010 OWW590010:OWY590010 PGS590010:PGU590010 PQO590010:PQQ590010 QAK590010:QAM590010 QKG590010:QKI590010 QUC590010:QUE590010 RDY590010:REA590010 RNU590010:RNW590010 RXQ590010:RXS590010 SHM590010:SHO590010 SRI590010:SRK590010 TBE590010:TBG590010 TLA590010:TLC590010 TUW590010:TUY590010 UES590010:UEU590010 UOO590010:UOQ590010 UYK590010:UYM590010 VIG590010:VII590010 VSC590010:VSE590010 WBY590010:WCA590010 WLU590010:WLW590010 WVQ590010:WVS590010 I655546:K655546 JE655546:JG655546 TA655546:TC655546 ACW655546:ACY655546 AMS655546:AMU655546 AWO655546:AWQ655546 BGK655546:BGM655546 BQG655546:BQI655546 CAC655546:CAE655546 CJY655546:CKA655546 CTU655546:CTW655546 DDQ655546:DDS655546 DNM655546:DNO655546 DXI655546:DXK655546 EHE655546:EHG655546 ERA655546:ERC655546 FAW655546:FAY655546 FKS655546:FKU655546 FUO655546:FUQ655546 GEK655546:GEM655546 GOG655546:GOI655546 GYC655546:GYE655546 HHY655546:HIA655546 HRU655546:HRW655546 IBQ655546:IBS655546 ILM655546:ILO655546 IVI655546:IVK655546 JFE655546:JFG655546 JPA655546:JPC655546 JYW655546:JYY655546 KIS655546:KIU655546 KSO655546:KSQ655546 LCK655546:LCM655546 LMG655546:LMI655546 LWC655546:LWE655546 MFY655546:MGA655546 MPU655546:MPW655546 MZQ655546:MZS655546 NJM655546:NJO655546 NTI655546:NTK655546 ODE655546:ODG655546 ONA655546:ONC655546 OWW655546:OWY655546 PGS655546:PGU655546 PQO655546:PQQ655546 QAK655546:QAM655546 QKG655546:QKI655546 QUC655546:QUE655546 RDY655546:REA655546 RNU655546:RNW655546 RXQ655546:RXS655546 SHM655546:SHO655546 SRI655546:SRK655546 TBE655546:TBG655546 TLA655546:TLC655546 TUW655546:TUY655546 UES655546:UEU655546 UOO655546:UOQ655546 UYK655546:UYM655546 VIG655546:VII655546 VSC655546:VSE655546 WBY655546:WCA655546 WLU655546:WLW655546 WVQ655546:WVS655546 I721082:K721082 JE721082:JG721082 TA721082:TC721082 ACW721082:ACY721082 AMS721082:AMU721082 AWO721082:AWQ721082 BGK721082:BGM721082 BQG721082:BQI721082 CAC721082:CAE721082 CJY721082:CKA721082 CTU721082:CTW721082 DDQ721082:DDS721082 DNM721082:DNO721082 DXI721082:DXK721082 EHE721082:EHG721082 ERA721082:ERC721082 FAW721082:FAY721082 FKS721082:FKU721082 FUO721082:FUQ721082 GEK721082:GEM721082 GOG721082:GOI721082 GYC721082:GYE721082 HHY721082:HIA721082 HRU721082:HRW721082 IBQ721082:IBS721082 ILM721082:ILO721082 IVI721082:IVK721082 JFE721082:JFG721082 JPA721082:JPC721082 JYW721082:JYY721082 KIS721082:KIU721082 KSO721082:KSQ721082 LCK721082:LCM721082 LMG721082:LMI721082 LWC721082:LWE721082 MFY721082:MGA721082 MPU721082:MPW721082 MZQ721082:MZS721082 NJM721082:NJO721082 NTI721082:NTK721082 ODE721082:ODG721082 ONA721082:ONC721082 OWW721082:OWY721082 PGS721082:PGU721082 PQO721082:PQQ721082 QAK721082:QAM721082 QKG721082:QKI721082 QUC721082:QUE721082 RDY721082:REA721082 RNU721082:RNW721082 RXQ721082:RXS721082 SHM721082:SHO721082 SRI721082:SRK721082 TBE721082:TBG721082 TLA721082:TLC721082 TUW721082:TUY721082 UES721082:UEU721082 UOO721082:UOQ721082 UYK721082:UYM721082 VIG721082:VII721082 VSC721082:VSE721082 WBY721082:WCA721082 WLU721082:WLW721082 WVQ721082:WVS721082 I786618:K786618 JE786618:JG786618 TA786618:TC786618 ACW786618:ACY786618 AMS786618:AMU786618 AWO786618:AWQ786618 BGK786618:BGM786618 BQG786618:BQI786618 CAC786618:CAE786618 CJY786618:CKA786618 CTU786618:CTW786618 DDQ786618:DDS786618 DNM786618:DNO786618 DXI786618:DXK786618 EHE786618:EHG786618 ERA786618:ERC786618 FAW786618:FAY786618 FKS786618:FKU786618 FUO786618:FUQ786618 GEK786618:GEM786618 GOG786618:GOI786618 GYC786618:GYE786618 HHY786618:HIA786618 HRU786618:HRW786618 IBQ786618:IBS786618 ILM786618:ILO786618 IVI786618:IVK786618 JFE786618:JFG786618 JPA786618:JPC786618 JYW786618:JYY786618 KIS786618:KIU786618 KSO786618:KSQ786618 LCK786618:LCM786618 LMG786618:LMI786618 LWC786618:LWE786618 MFY786618:MGA786618 MPU786618:MPW786618 MZQ786618:MZS786618 NJM786618:NJO786618 NTI786618:NTK786618 ODE786618:ODG786618 ONA786618:ONC786618 OWW786618:OWY786618 PGS786618:PGU786618 PQO786618:PQQ786618 QAK786618:QAM786618 QKG786618:QKI786618 QUC786618:QUE786618 RDY786618:REA786618 RNU786618:RNW786618 RXQ786618:RXS786618 SHM786618:SHO786618 SRI786618:SRK786618 TBE786618:TBG786618 TLA786618:TLC786618 TUW786618:TUY786618 UES786618:UEU786618 UOO786618:UOQ786618 UYK786618:UYM786618 VIG786618:VII786618 VSC786618:VSE786618 WBY786618:WCA786618 WLU786618:WLW786618 WVQ786618:WVS786618 I852154:K852154 JE852154:JG852154 TA852154:TC852154 ACW852154:ACY852154 AMS852154:AMU852154 AWO852154:AWQ852154 BGK852154:BGM852154 BQG852154:BQI852154 CAC852154:CAE852154 CJY852154:CKA852154 CTU852154:CTW852154 DDQ852154:DDS852154 DNM852154:DNO852154 DXI852154:DXK852154 EHE852154:EHG852154 ERA852154:ERC852154 FAW852154:FAY852154 FKS852154:FKU852154 FUO852154:FUQ852154 GEK852154:GEM852154 GOG852154:GOI852154 GYC852154:GYE852154 HHY852154:HIA852154 HRU852154:HRW852154 IBQ852154:IBS852154 ILM852154:ILO852154 IVI852154:IVK852154 JFE852154:JFG852154 JPA852154:JPC852154 JYW852154:JYY852154 KIS852154:KIU852154 KSO852154:KSQ852154 LCK852154:LCM852154 LMG852154:LMI852154 LWC852154:LWE852154 MFY852154:MGA852154 MPU852154:MPW852154 MZQ852154:MZS852154 NJM852154:NJO852154 NTI852154:NTK852154 ODE852154:ODG852154 ONA852154:ONC852154 OWW852154:OWY852154 PGS852154:PGU852154 PQO852154:PQQ852154 QAK852154:QAM852154 QKG852154:QKI852154 QUC852154:QUE852154 RDY852154:REA852154 RNU852154:RNW852154 RXQ852154:RXS852154 SHM852154:SHO852154 SRI852154:SRK852154 TBE852154:TBG852154 TLA852154:TLC852154 TUW852154:TUY852154 UES852154:UEU852154 UOO852154:UOQ852154 UYK852154:UYM852154 VIG852154:VII852154 VSC852154:VSE852154 WBY852154:WCA852154 WLU852154:WLW852154 WVQ852154:WVS852154 I917690:K917690 JE917690:JG917690 TA917690:TC917690 ACW917690:ACY917690 AMS917690:AMU917690 AWO917690:AWQ917690 BGK917690:BGM917690 BQG917690:BQI917690 CAC917690:CAE917690 CJY917690:CKA917690 CTU917690:CTW917690 DDQ917690:DDS917690 DNM917690:DNO917690 DXI917690:DXK917690 EHE917690:EHG917690 ERA917690:ERC917690 FAW917690:FAY917690 FKS917690:FKU917690 FUO917690:FUQ917690 GEK917690:GEM917690 GOG917690:GOI917690 GYC917690:GYE917690 HHY917690:HIA917690 HRU917690:HRW917690 IBQ917690:IBS917690 ILM917690:ILO917690 IVI917690:IVK917690 JFE917690:JFG917690 JPA917690:JPC917690 JYW917690:JYY917690 KIS917690:KIU917690 KSO917690:KSQ917690 LCK917690:LCM917690 LMG917690:LMI917690 LWC917690:LWE917690 MFY917690:MGA917690 MPU917690:MPW917690 MZQ917690:MZS917690 NJM917690:NJO917690 NTI917690:NTK917690 ODE917690:ODG917690 ONA917690:ONC917690 OWW917690:OWY917690 PGS917690:PGU917690 PQO917690:PQQ917690 QAK917690:QAM917690 QKG917690:QKI917690 QUC917690:QUE917690 RDY917690:REA917690 RNU917690:RNW917690 RXQ917690:RXS917690 SHM917690:SHO917690 SRI917690:SRK917690 TBE917690:TBG917690 TLA917690:TLC917690 TUW917690:TUY917690 UES917690:UEU917690 UOO917690:UOQ917690 UYK917690:UYM917690 VIG917690:VII917690 VSC917690:VSE917690 WBY917690:WCA917690 WLU917690:WLW917690 WVQ917690:WVS917690 I983226:K983226 JE983226:JG983226 TA983226:TC983226 ACW983226:ACY983226 AMS983226:AMU983226 AWO983226:AWQ983226 BGK983226:BGM983226 BQG983226:BQI983226 CAC983226:CAE983226 CJY983226:CKA983226 CTU983226:CTW983226 DDQ983226:DDS983226 DNM983226:DNO983226 DXI983226:DXK983226 EHE983226:EHG983226 ERA983226:ERC983226 FAW983226:FAY983226 FKS983226:FKU983226 FUO983226:FUQ983226 GEK983226:GEM983226 GOG983226:GOI983226 GYC983226:GYE983226 HHY983226:HIA983226 HRU983226:HRW983226 IBQ983226:IBS983226 ILM983226:ILO983226 IVI983226:IVK983226 JFE983226:JFG983226 JPA983226:JPC983226 JYW983226:JYY983226 KIS983226:KIU983226 KSO983226:KSQ983226 LCK983226:LCM983226 LMG983226:LMI983226 LWC983226:LWE983226 MFY983226:MGA983226 MPU983226:MPW983226 MZQ983226:MZS983226 NJM983226:NJO983226 NTI983226:NTK983226 ODE983226:ODG983226 ONA983226:ONC983226 OWW983226:OWY983226 PGS983226:PGU983226 PQO983226:PQQ983226 QAK983226:QAM983226 QKG983226:QKI983226 QUC983226:QUE983226 RDY983226:REA983226 RNU983226:RNW983226 RXQ983226:RXS983226 SHM983226:SHO983226 SRI983226:SRK983226 TBE983226:TBG983226 TLA983226:TLC983226 TUW983226:TUY983226 UES983226:UEU983226 UOO983226:UOQ983226 UYK983226:UYM983226 VIG983226:VII983226 VSC983226:VSE983226 WBY983226:WCA983226 WLU983226:WLW983226 WVQ983226:WVS983226 J130:L135 JF130:JH135 TB130:TD135 ACX130:ACZ135 AMT130:AMV135 AWP130:AWR135 BGL130:BGN135 BQH130:BQJ135 CAD130:CAF135 CJZ130:CKB135 CTV130:CTX135 DDR130:DDT135 DNN130:DNP135 DXJ130:DXL135 EHF130:EHH135 ERB130:ERD135 FAX130:FAZ135 FKT130:FKV135 FUP130:FUR135 GEL130:GEN135 GOH130:GOJ135 GYD130:GYF135 HHZ130:HIB135 HRV130:HRX135 IBR130:IBT135 ILN130:ILP135 IVJ130:IVL135 JFF130:JFH135 JPB130:JPD135 JYX130:JYZ135 KIT130:KIV135 KSP130:KSR135 LCL130:LCN135 LMH130:LMJ135 LWD130:LWF135 MFZ130:MGB135 MPV130:MPX135 MZR130:MZT135 NJN130:NJP135 NTJ130:NTL135 ODF130:ODH135 ONB130:OND135 OWX130:OWZ135 PGT130:PGV135 PQP130:PQR135 QAL130:QAN135 QKH130:QKJ135 QUD130:QUF135 RDZ130:REB135 RNV130:RNX135 RXR130:RXT135 SHN130:SHP135 SRJ130:SRL135 TBF130:TBH135 TLB130:TLD135 TUX130:TUZ135 UET130:UEV135 UOP130:UOR135 UYL130:UYN135 VIH130:VIJ135 VSD130:VSF135 WBZ130:WCB135 WLV130:WLX135 WVR130:WVT135 J65739:L65744 JF65739:JH65744 TB65739:TD65744 ACX65739:ACZ65744 AMT65739:AMV65744 AWP65739:AWR65744 BGL65739:BGN65744 BQH65739:BQJ65744 CAD65739:CAF65744 CJZ65739:CKB65744 CTV65739:CTX65744 DDR65739:DDT65744 DNN65739:DNP65744 DXJ65739:DXL65744 EHF65739:EHH65744 ERB65739:ERD65744 FAX65739:FAZ65744 FKT65739:FKV65744 FUP65739:FUR65744 GEL65739:GEN65744 GOH65739:GOJ65744 GYD65739:GYF65744 HHZ65739:HIB65744 HRV65739:HRX65744 IBR65739:IBT65744 ILN65739:ILP65744 IVJ65739:IVL65744 JFF65739:JFH65744 JPB65739:JPD65744 JYX65739:JYZ65744 KIT65739:KIV65744 KSP65739:KSR65744 LCL65739:LCN65744 LMH65739:LMJ65744 LWD65739:LWF65744 MFZ65739:MGB65744 MPV65739:MPX65744 MZR65739:MZT65744 NJN65739:NJP65744 NTJ65739:NTL65744 ODF65739:ODH65744 ONB65739:OND65744 OWX65739:OWZ65744 PGT65739:PGV65744 PQP65739:PQR65744 QAL65739:QAN65744 QKH65739:QKJ65744 QUD65739:QUF65744 RDZ65739:REB65744 RNV65739:RNX65744 RXR65739:RXT65744 SHN65739:SHP65744 SRJ65739:SRL65744 TBF65739:TBH65744 TLB65739:TLD65744 TUX65739:TUZ65744 UET65739:UEV65744 UOP65739:UOR65744 UYL65739:UYN65744 VIH65739:VIJ65744 VSD65739:VSF65744 WBZ65739:WCB65744 WLV65739:WLX65744 WVR65739:WVT65744 J131275:L131280 JF131275:JH131280 TB131275:TD131280 ACX131275:ACZ131280 AMT131275:AMV131280 AWP131275:AWR131280 BGL131275:BGN131280 BQH131275:BQJ131280 CAD131275:CAF131280 CJZ131275:CKB131280 CTV131275:CTX131280 DDR131275:DDT131280 DNN131275:DNP131280 DXJ131275:DXL131280 EHF131275:EHH131280 ERB131275:ERD131280 FAX131275:FAZ131280 FKT131275:FKV131280 FUP131275:FUR131280 GEL131275:GEN131280 GOH131275:GOJ131280 GYD131275:GYF131280 HHZ131275:HIB131280 HRV131275:HRX131280 IBR131275:IBT131280 ILN131275:ILP131280 IVJ131275:IVL131280 JFF131275:JFH131280 JPB131275:JPD131280 JYX131275:JYZ131280 KIT131275:KIV131280 KSP131275:KSR131280 LCL131275:LCN131280 LMH131275:LMJ131280 LWD131275:LWF131280 MFZ131275:MGB131280 MPV131275:MPX131280 MZR131275:MZT131280 NJN131275:NJP131280 NTJ131275:NTL131280 ODF131275:ODH131280 ONB131275:OND131280 OWX131275:OWZ131280 PGT131275:PGV131280 PQP131275:PQR131280 QAL131275:QAN131280 QKH131275:QKJ131280 QUD131275:QUF131280 RDZ131275:REB131280 RNV131275:RNX131280 RXR131275:RXT131280 SHN131275:SHP131280 SRJ131275:SRL131280 TBF131275:TBH131280 TLB131275:TLD131280 TUX131275:TUZ131280 UET131275:UEV131280 UOP131275:UOR131280 UYL131275:UYN131280 VIH131275:VIJ131280 VSD131275:VSF131280 WBZ131275:WCB131280 WLV131275:WLX131280 WVR131275:WVT131280 J196811:L196816 JF196811:JH196816 TB196811:TD196816 ACX196811:ACZ196816 AMT196811:AMV196816 AWP196811:AWR196816 BGL196811:BGN196816 BQH196811:BQJ196816 CAD196811:CAF196816 CJZ196811:CKB196816 CTV196811:CTX196816 DDR196811:DDT196816 DNN196811:DNP196816 DXJ196811:DXL196816 EHF196811:EHH196816 ERB196811:ERD196816 FAX196811:FAZ196816 FKT196811:FKV196816 FUP196811:FUR196816 GEL196811:GEN196816 GOH196811:GOJ196816 GYD196811:GYF196816 HHZ196811:HIB196816 HRV196811:HRX196816 IBR196811:IBT196816 ILN196811:ILP196816 IVJ196811:IVL196816 JFF196811:JFH196816 JPB196811:JPD196816 JYX196811:JYZ196816 KIT196811:KIV196816 KSP196811:KSR196816 LCL196811:LCN196816 LMH196811:LMJ196816 LWD196811:LWF196816 MFZ196811:MGB196816 MPV196811:MPX196816 MZR196811:MZT196816 NJN196811:NJP196816 NTJ196811:NTL196816 ODF196811:ODH196816 ONB196811:OND196816 OWX196811:OWZ196816 PGT196811:PGV196816 PQP196811:PQR196816 QAL196811:QAN196816 QKH196811:QKJ196816 QUD196811:QUF196816 RDZ196811:REB196816 RNV196811:RNX196816 RXR196811:RXT196816 SHN196811:SHP196816 SRJ196811:SRL196816 TBF196811:TBH196816 TLB196811:TLD196816 TUX196811:TUZ196816 UET196811:UEV196816 UOP196811:UOR196816 UYL196811:UYN196816 VIH196811:VIJ196816 VSD196811:VSF196816 WBZ196811:WCB196816 WLV196811:WLX196816 WVR196811:WVT196816 J262347:L262352 JF262347:JH262352 TB262347:TD262352 ACX262347:ACZ262352 AMT262347:AMV262352 AWP262347:AWR262352 BGL262347:BGN262352 BQH262347:BQJ262352 CAD262347:CAF262352 CJZ262347:CKB262352 CTV262347:CTX262352 DDR262347:DDT262352 DNN262347:DNP262352 DXJ262347:DXL262352 EHF262347:EHH262352 ERB262347:ERD262352 FAX262347:FAZ262352 FKT262347:FKV262352 FUP262347:FUR262352 GEL262347:GEN262352 GOH262347:GOJ262352 GYD262347:GYF262352 HHZ262347:HIB262352 HRV262347:HRX262352 IBR262347:IBT262352 ILN262347:ILP262352 IVJ262347:IVL262352 JFF262347:JFH262352 JPB262347:JPD262352 JYX262347:JYZ262352 KIT262347:KIV262352 KSP262347:KSR262352 LCL262347:LCN262352 LMH262347:LMJ262352 LWD262347:LWF262352 MFZ262347:MGB262352 MPV262347:MPX262352 MZR262347:MZT262352 NJN262347:NJP262352 NTJ262347:NTL262352 ODF262347:ODH262352 ONB262347:OND262352 OWX262347:OWZ262352 PGT262347:PGV262352 PQP262347:PQR262352 QAL262347:QAN262352 QKH262347:QKJ262352 QUD262347:QUF262352 RDZ262347:REB262352 RNV262347:RNX262352 RXR262347:RXT262352 SHN262347:SHP262352 SRJ262347:SRL262352 TBF262347:TBH262352 TLB262347:TLD262352 TUX262347:TUZ262352 UET262347:UEV262352 UOP262347:UOR262352 UYL262347:UYN262352 VIH262347:VIJ262352 VSD262347:VSF262352 WBZ262347:WCB262352 WLV262347:WLX262352 WVR262347:WVT262352 J327883:L327888 JF327883:JH327888 TB327883:TD327888 ACX327883:ACZ327888 AMT327883:AMV327888 AWP327883:AWR327888 BGL327883:BGN327888 BQH327883:BQJ327888 CAD327883:CAF327888 CJZ327883:CKB327888 CTV327883:CTX327888 DDR327883:DDT327888 DNN327883:DNP327888 DXJ327883:DXL327888 EHF327883:EHH327888 ERB327883:ERD327888 FAX327883:FAZ327888 FKT327883:FKV327888 FUP327883:FUR327888 GEL327883:GEN327888 GOH327883:GOJ327888 GYD327883:GYF327888 HHZ327883:HIB327888 HRV327883:HRX327888 IBR327883:IBT327888 ILN327883:ILP327888 IVJ327883:IVL327888 JFF327883:JFH327888 JPB327883:JPD327888 JYX327883:JYZ327888 KIT327883:KIV327888 KSP327883:KSR327888 LCL327883:LCN327888 LMH327883:LMJ327888 LWD327883:LWF327888 MFZ327883:MGB327888 MPV327883:MPX327888 MZR327883:MZT327888 NJN327883:NJP327888 NTJ327883:NTL327888 ODF327883:ODH327888 ONB327883:OND327888 OWX327883:OWZ327888 PGT327883:PGV327888 PQP327883:PQR327888 QAL327883:QAN327888 QKH327883:QKJ327888 QUD327883:QUF327888 RDZ327883:REB327888 RNV327883:RNX327888 RXR327883:RXT327888 SHN327883:SHP327888 SRJ327883:SRL327888 TBF327883:TBH327888 TLB327883:TLD327888 TUX327883:TUZ327888 UET327883:UEV327888 UOP327883:UOR327888 UYL327883:UYN327888 VIH327883:VIJ327888 VSD327883:VSF327888 WBZ327883:WCB327888 WLV327883:WLX327888 WVR327883:WVT327888 J393419:L393424 JF393419:JH393424 TB393419:TD393424 ACX393419:ACZ393424 AMT393419:AMV393424 AWP393419:AWR393424 BGL393419:BGN393424 BQH393419:BQJ393424 CAD393419:CAF393424 CJZ393419:CKB393424 CTV393419:CTX393424 DDR393419:DDT393424 DNN393419:DNP393424 DXJ393419:DXL393424 EHF393419:EHH393424 ERB393419:ERD393424 FAX393419:FAZ393424 FKT393419:FKV393424 FUP393419:FUR393424 GEL393419:GEN393424 GOH393419:GOJ393424 GYD393419:GYF393424 HHZ393419:HIB393424 HRV393419:HRX393424 IBR393419:IBT393424 ILN393419:ILP393424 IVJ393419:IVL393424 JFF393419:JFH393424 JPB393419:JPD393424 JYX393419:JYZ393424 KIT393419:KIV393424 KSP393419:KSR393424 LCL393419:LCN393424 LMH393419:LMJ393424 LWD393419:LWF393424 MFZ393419:MGB393424 MPV393419:MPX393424 MZR393419:MZT393424 NJN393419:NJP393424 NTJ393419:NTL393424 ODF393419:ODH393424 ONB393419:OND393424 OWX393419:OWZ393424 PGT393419:PGV393424 PQP393419:PQR393424 QAL393419:QAN393424 QKH393419:QKJ393424 QUD393419:QUF393424 RDZ393419:REB393424 RNV393419:RNX393424 RXR393419:RXT393424 SHN393419:SHP393424 SRJ393419:SRL393424 TBF393419:TBH393424 TLB393419:TLD393424 TUX393419:TUZ393424 UET393419:UEV393424 UOP393419:UOR393424 UYL393419:UYN393424 VIH393419:VIJ393424 VSD393419:VSF393424 WBZ393419:WCB393424 WLV393419:WLX393424 WVR393419:WVT393424 J458955:L458960 JF458955:JH458960 TB458955:TD458960 ACX458955:ACZ458960 AMT458955:AMV458960 AWP458955:AWR458960 BGL458955:BGN458960 BQH458955:BQJ458960 CAD458955:CAF458960 CJZ458955:CKB458960 CTV458955:CTX458960 DDR458955:DDT458960 DNN458955:DNP458960 DXJ458955:DXL458960 EHF458955:EHH458960 ERB458955:ERD458960 FAX458955:FAZ458960 FKT458955:FKV458960 FUP458955:FUR458960 GEL458955:GEN458960 GOH458955:GOJ458960 GYD458955:GYF458960 HHZ458955:HIB458960 HRV458955:HRX458960 IBR458955:IBT458960 ILN458955:ILP458960 IVJ458955:IVL458960 JFF458955:JFH458960 JPB458955:JPD458960 JYX458955:JYZ458960 KIT458955:KIV458960 KSP458955:KSR458960 LCL458955:LCN458960 LMH458955:LMJ458960 LWD458955:LWF458960 MFZ458955:MGB458960 MPV458955:MPX458960 MZR458955:MZT458960 NJN458955:NJP458960 NTJ458955:NTL458960 ODF458955:ODH458960 ONB458955:OND458960 OWX458955:OWZ458960 PGT458955:PGV458960 PQP458955:PQR458960 QAL458955:QAN458960 QKH458955:QKJ458960 QUD458955:QUF458960 RDZ458955:REB458960 RNV458955:RNX458960 RXR458955:RXT458960 SHN458955:SHP458960 SRJ458955:SRL458960 TBF458955:TBH458960 TLB458955:TLD458960 TUX458955:TUZ458960 UET458955:UEV458960 UOP458955:UOR458960 UYL458955:UYN458960 VIH458955:VIJ458960 VSD458955:VSF458960 WBZ458955:WCB458960 WLV458955:WLX458960 WVR458955:WVT458960 J524491:L524496 JF524491:JH524496 TB524491:TD524496 ACX524491:ACZ524496 AMT524491:AMV524496 AWP524491:AWR524496 BGL524491:BGN524496 BQH524491:BQJ524496 CAD524491:CAF524496 CJZ524491:CKB524496 CTV524491:CTX524496 DDR524491:DDT524496 DNN524491:DNP524496 DXJ524491:DXL524496 EHF524491:EHH524496 ERB524491:ERD524496 FAX524491:FAZ524496 FKT524491:FKV524496 FUP524491:FUR524496 GEL524491:GEN524496 GOH524491:GOJ524496 GYD524491:GYF524496 HHZ524491:HIB524496 HRV524491:HRX524496 IBR524491:IBT524496 ILN524491:ILP524496 IVJ524491:IVL524496 JFF524491:JFH524496 JPB524491:JPD524496 JYX524491:JYZ524496 KIT524491:KIV524496 KSP524491:KSR524496 LCL524491:LCN524496 LMH524491:LMJ524496 LWD524491:LWF524496 MFZ524491:MGB524496 MPV524491:MPX524496 MZR524491:MZT524496 NJN524491:NJP524496 NTJ524491:NTL524496 ODF524491:ODH524496 ONB524491:OND524496 OWX524491:OWZ524496 PGT524491:PGV524496 PQP524491:PQR524496 QAL524491:QAN524496 QKH524491:QKJ524496 QUD524491:QUF524496 RDZ524491:REB524496 RNV524491:RNX524496 RXR524491:RXT524496 SHN524491:SHP524496 SRJ524491:SRL524496 TBF524491:TBH524496 TLB524491:TLD524496 TUX524491:TUZ524496 UET524491:UEV524496 UOP524491:UOR524496 UYL524491:UYN524496 VIH524491:VIJ524496 VSD524491:VSF524496 WBZ524491:WCB524496 WLV524491:WLX524496 WVR524491:WVT524496 J590027:L590032 JF590027:JH590032 TB590027:TD590032 ACX590027:ACZ590032 AMT590027:AMV590032 AWP590027:AWR590032 BGL590027:BGN590032 BQH590027:BQJ590032 CAD590027:CAF590032 CJZ590027:CKB590032 CTV590027:CTX590032 DDR590027:DDT590032 DNN590027:DNP590032 DXJ590027:DXL590032 EHF590027:EHH590032 ERB590027:ERD590032 FAX590027:FAZ590032 FKT590027:FKV590032 FUP590027:FUR590032 GEL590027:GEN590032 GOH590027:GOJ590032 GYD590027:GYF590032 HHZ590027:HIB590032 HRV590027:HRX590032 IBR590027:IBT590032 ILN590027:ILP590032 IVJ590027:IVL590032 JFF590027:JFH590032 JPB590027:JPD590032 JYX590027:JYZ590032 KIT590027:KIV590032 KSP590027:KSR590032 LCL590027:LCN590032 LMH590027:LMJ590032 LWD590027:LWF590032 MFZ590027:MGB590032 MPV590027:MPX590032 MZR590027:MZT590032 NJN590027:NJP590032 NTJ590027:NTL590032 ODF590027:ODH590032 ONB590027:OND590032 OWX590027:OWZ590032 PGT590027:PGV590032 PQP590027:PQR590032 QAL590027:QAN590032 QKH590027:QKJ590032 QUD590027:QUF590032 RDZ590027:REB590032 RNV590027:RNX590032 RXR590027:RXT590032 SHN590027:SHP590032 SRJ590027:SRL590032 TBF590027:TBH590032 TLB590027:TLD590032 TUX590027:TUZ590032 UET590027:UEV590032 UOP590027:UOR590032 UYL590027:UYN590032 VIH590027:VIJ590032 VSD590027:VSF590032 WBZ590027:WCB590032 WLV590027:WLX590032 WVR590027:WVT590032 J655563:L655568 JF655563:JH655568 TB655563:TD655568 ACX655563:ACZ655568 AMT655563:AMV655568 AWP655563:AWR655568 BGL655563:BGN655568 BQH655563:BQJ655568 CAD655563:CAF655568 CJZ655563:CKB655568 CTV655563:CTX655568 DDR655563:DDT655568 DNN655563:DNP655568 DXJ655563:DXL655568 EHF655563:EHH655568 ERB655563:ERD655568 FAX655563:FAZ655568 FKT655563:FKV655568 FUP655563:FUR655568 GEL655563:GEN655568 GOH655563:GOJ655568 GYD655563:GYF655568 HHZ655563:HIB655568 HRV655563:HRX655568 IBR655563:IBT655568 ILN655563:ILP655568 IVJ655563:IVL655568 JFF655563:JFH655568 JPB655563:JPD655568 JYX655563:JYZ655568 KIT655563:KIV655568 KSP655563:KSR655568 LCL655563:LCN655568 LMH655563:LMJ655568 LWD655563:LWF655568 MFZ655563:MGB655568 MPV655563:MPX655568 MZR655563:MZT655568 NJN655563:NJP655568 NTJ655563:NTL655568 ODF655563:ODH655568 ONB655563:OND655568 OWX655563:OWZ655568 PGT655563:PGV655568 PQP655563:PQR655568 QAL655563:QAN655568 QKH655563:QKJ655568 QUD655563:QUF655568 RDZ655563:REB655568 RNV655563:RNX655568 RXR655563:RXT655568 SHN655563:SHP655568 SRJ655563:SRL655568 TBF655563:TBH655568 TLB655563:TLD655568 TUX655563:TUZ655568 UET655563:UEV655568 UOP655563:UOR655568 UYL655563:UYN655568 VIH655563:VIJ655568 VSD655563:VSF655568 WBZ655563:WCB655568 WLV655563:WLX655568 WVR655563:WVT655568 J721099:L721104 JF721099:JH721104 TB721099:TD721104 ACX721099:ACZ721104 AMT721099:AMV721104 AWP721099:AWR721104 BGL721099:BGN721104 BQH721099:BQJ721104 CAD721099:CAF721104 CJZ721099:CKB721104 CTV721099:CTX721104 DDR721099:DDT721104 DNN721099:DNP721104 DXJ721099:DXL721104 EHF721099:EHH721104 ERB721099:ERD721104 FAX721099:FAZ721104 FKT721099:FKV721104 FUP721099:FUR721104 GEL721099:GEN721104 GOH721099:GOJ721104 GYD721099:GYF721104 HHZ721099:HIB721104 HRV721099:HRX721104 IBR721099:IBT721104 ILN721099:ILP721104 IVJ721099:IVL721104 JFF721099:JFH721104 JPB721099:JPD721104 JYX721099:JYZ721104 KIT721099:KIV721104 KSP721099:KSR721104 LCL721099:LCN721104 LMH721099:LMJ721104 LWD721099:LWF721104 MFZ721099:MGB721104 MPV721099:MPX721104 MZR721099:MZT721104 NJN721099:NJP721104 NTJ721099:NTL721104 ODF721099:ODH721104 ONB721099:OND721104 OWX721099:OWZ721104 PGT721099:PGV721104 PQP721099:PQR721104 QAL721099:QAN721104 QKH721099:QKJ721104 QUD721099:QUF721104 RDZ721099:REB721104 RNV721099:RNX721104 RXR721099:RXT721104 SHN721099:SHP721104 SRJ721099:SRL721104 TBF721099:TBH721104 TLB721099:TLD721104 TUX721099:TUZ721104 UET721099:UEV721104 UOP721099:UOR721104 UYL721099:UYN721104 VIH721099:VIJ721104 VSD721099:VSF721104 WBZ721099:WCB721104 WLV721099:WLX721104 WVR721099:WVT721104 J786635:L786640 JF786635:JH786640 TB786635:TD786640 ACX786635:ACZ786640 AMT786635:AMV786640 AWP786635:AWR786640 BGL786635:BGN786640 BQH786635:BQJ786640 CAD786635:CAF786640 CJZ786635:CKB786640 CTV786635:CTX786640 DDR786635:DDT786640 DNN786635:DNP786640 DXJ786635:DXL786640 EHF786635:EHH786640 ERB786635:ERD786640 FAX786635:FAZ786640 FKT786635:FKV786640 FUP786635:FUR786640 GEL786635:GEN786640 GOH786635:GOJ786640 GYD786635:GYF786640 HHZ786635:HIB786640 HRV786635:HRX786640 IBR786635:IBT786640 ILN786635:ILP786640 IVJ786635:IVL786640 JFF786635:JFH786640 JPB786635:JPD786640 JYX786635:JYZ786640 KIT786635:KIV786640 KSP786635:KSR786640 LCL786635:LCN786640 LMH786635:LMJ786640 LWD786635:LWF786640 MFZ786635:MGB786640 MPV786635:MPX786640 MZR786635:MZT786640 NJN786635:NJP786640 NTJ786635:NTL786640 ODF786635:ODH786640 ONB786635:OND786640 OWX786635:OWZ786640 PGT786635:PGV786640 PQP786635:PQR786640 QAL786635:QAN786640 QKH786635:QKJ786640 QUD786635:QUF786640 RDZ786635:REB786640 RNV786635:RNX786640 RXR786635:RXT786640 SHN786635:SHP786640 SRJ786635:SRL786640 TBF786635:TBH786640 TLB786635:TLD786640 TUX786635:TUZ786640 UET786635:UEV786640 UOP786635:UOR786640 UYL786635:UYN786640 VIH786635:VIJ786640 VSD786635:VSF786640 WBZ786635:WCB786640 WLV786635:WLX786640 WVR786635:WVT786640 J852171:L852176 JF852171:JH852176 TB852171:TD852176 ACX852171:ACZ852176 AMT852171:AMV852176 AWP852171:AWR852176 BGL852171:BGN852176 BQH852171:BQJ852176 CAD852171:CAF852176 CJZ852171:CKB852176 CTV852171:CTX852176 DDR852171:DDT852176 DNN852171:DNP852176 DXJ852171:DXL852176 EHF852171:EHH852176 ERB852171:ERD852176 FAX852171:FAZ852176 FKT852171:FKV852176 FUP852171:FUR852176 GEL852171:GEN852176 GOH852171:GOJ852176 GYD852171:GYF852176 HHZ852171:HIB852176 HRV852171:HRX852176 IBR852171:IBT852176 ILN852171:ILP852176 IVJ852171:IVL852176 JFF852171:JFH852176 JPB852171:JPD852176 JYX852171:JYZ852176 KIT852171:KIV852176 KSP852171:KSR852176 LCL852171:LCN852176 LMH852171:LMJ852176 LWD852171:LWF852176 MFZ852171:MGB852176 MPV852171:MPX852176 MZR852171:MZT852176 NJN852171:NJP852176 NTJ852171:NTL852176 ODF852171:ODH852176 ONB852171:OND852176 OWX852171:OWZ852176 PGT852171:PGV852176 PQP852171:PQR852176 QAL852171:QAN852176 QKH852171:QKJ852176 QUD852171:QUF852176 RDZ852171:REB852176 RNV852171:RNX852176 RXR852171:RXT852176 SHN852171:SHP852176 SRJ852171:SRL852176 TBF852171:TBH852176 TLB852171:TLD852176 TUX852171:TUZ852176 UET852171:UEV852176 UOP852171:UOR852176 UYL852171:UYN852176 VIH852171:VIJ852176 VSD852171:VSF852176 WBZ852171:WCB852176 WLV852171:WLX852176 WVR852171:WVT852176 J917707:L917712 JF917707:JH917712 TB917707:TD917712 ACX917707:ACZ917712 AMT917707:AMV917712 AWP917707:AWR917712 BGL917707:BGN917712 BQH917707:BQJ917712 CAD917707:CAF917712 CJZ917707:CKB917712 CTV917707:CTX917712 DDR917707:DDT917712 DNN917707:DNP917712 DXJ917707:DXL917712 EHF917707:EHH917712 ERB917707:ERD917712 FAX917707:FAZ917712 FKT917707:FKV917712 FUP917707:FUR917712 GEL917707:GEN917712 GOH917707:GOJ917712 GYD917707:GYF917712 HHZ917707:HIB917712 HRV917707:HRX917712 IBR917707:IBT917712 ILN917707:ILP917712 IVJ917707:IVL917712 JFF917707:JFH917712 JPB917707:JPD917712 JYX917707:JYZ917712 KIT917707:KIV917712 KSP917707:KSR917712 LCL917707:LCN917712 LMH917707:LMJ917712 LWD917707:LWF917712 MFZ917707:MGB917712 MPV917707:MPX917712 MZR917707:MZT917712 NJN917707:NJP917712 NTJ917707:NTL917712 ODF917707:ODH917712 ONB917707:OND917712 OWX917707:OWZ917712 PGT917707:PGV917712 PQP917707:PQR917712 QAL917707:QAN917712 QKH917707:QKJ917712 QUD917707:QUF917712 RDZ917707:REB917712 RNV917707:RNX917712 RXR917707:RXT917712 SHN917707:SHP917712 SRJ917707:SRL917712 TBF917707:TBH917712 TLB917707:TLD917712 TUX917707:TUZ917712 UET917707:UEV917712 UOP917707:UOR917712 UYL917707:UYN917712 VIH917707:VIJ917712 VSD917707:VSF917712 WBZ917707:WCB917712 WLV917707:WLX917712 WVR917707:WVT917712 J983243:L983248 JF983243:JH983248 TB983243:TD983248 ACX983243:ACZ983248 AMT983243:AMV983248 AWP983243:AWR983248 BGL983243:BGN983248 BQH983243:BQJ983248 CAD983243:CAF983248 CJZ983243:CKB983248 CTV983243:CTX983248 DDR983243:DDT983248 DNN983243:DNP983248 DXJ983243:DXL983248 EHF983243:EHH983248 ERB983243:ERD983248 FAX983243:FAZ983248 FKT983243:FKV983248 FUP983243:FUR983248 GEL983243:GEN983248 GOH983243:GOJ983248 GYD983243:GYF983248 HHZ983243:HIB983248 HRV983243:HRX983248 IBR983243:IBT983248 ILN983243:ILP983248 IVJ983243:IVL983248 JFF983243:JFH983248 JPB983243:JPD983248 JYX983243:JYZ983248 KIT983243:KIV983248 KSP983243:KSR983248 LCL983243:LCN983248 LMH983243:LMJ983248 LWD983243:LWF983248 MFZ983243:MGB983248 MPV983243:MPX983248 MZR983243:MZT983248 NJN983243:NJP983248 NTJ983243:NTL983248 ODF983243:ODH983248 ONB983243:OND983248 OWX983243:OWZ983248 PGT983243:PGV983248 PQP983243:PQR983248 QAL983243:QAN983248 QKH983243:QKJ983248 QUD983243:QUF983248 RDZ983243:REB983248 RNV983243:RNX983248 RXR983243:RXT983248 SHN983243:SHP983248 SRJ983243:SRL983248 TBF983243:TBH983248 TLB983243:TLD983248 TUX983243:TUZ983248 UET983243:UEV983248 UOP983243:UOR983248 UYL983243:UYN983248 VIH983243:VIJ983248 VSD983243:VSF983248 WBZ983243:WCB983248 WLV983243:WLX983248 WVR983243:WVT983248 D136:G136 IZ136:JC136 SV136:SY136 ACR136:ACU136 AMN136:AMQ136 AWJ136:AWM136 BGF136:BGI136 BQB136:BQE136 BZX136:CAA136 CJT136:CJW136 CTP136:CTS136 DDL136:DDO136 DNH136:DNK136 DXD136:DXG136 EGZ136:EHC136 EQV136:EQY136 FAR136:FAU136 FKN136:FKQ136 FUJ136:FUM136 GEF136:GEI136 GOB136:GOE136 GXX136:GYA136 HHT136:HHW136 HRP136:HRS136 IBL136:IBO136 ILH136:ILK136 IVD136:IVG136 JEZ136:JFC136 JOV136:JOY136 JYR136:JYU136 KIN136:KIQ136 KSJ136:KSM136 LCF136:LCI136 LMB136:LME136 LVX136:LWA136 MFT136:MFW136 MPP136:MPS136 MZL136:MZO136 NJH136:NJK136 NTD136:NTG136 OCZ136:ODC136 OMV136:OMY136 OWR136:OWU136 PGN136:PGQ136 PQJ136:PQM136 QAF136:QAI136 QKB136:QKE136 QTX136:QUA136 RDT136:RDW136 RNP136:RNS136 RXL136:RXO136 SHH136:SHK136 SRD136:SRG136 TAZ136:TBC136 TKV136:TKY136 TUR136:TUU136 UEN136:UEQ136 UOJ136:UOM136 UYF136:UYI136 VIB136:VIE136 VRX136:VSA136 WBT136:WBW136 WLP136:WLS136 WVL136:WVO136 D65745:G65745 IZ65745:JC65745 SV65745:SY65745 ACR65745:ACU65745 AMN65745:AMQ65745 AWJ65745:AWM65745 BGF65745:BGI65745 BQB65745:BQE65745 BZX65745:CAA65745 CJT65745:CJW65745 CTP65745:CTS65745 DDL65745:DDO65745 DNH65745:DNK65745 DXD65745:DXG65745 EGZ65745:EHC65745 EQV65745:EQY65745 FAR65745:FAU65745 FKN65745:FKQ65745 FUJ65745:FUM65745 GEF65745:GEI65745 GOB65745:GOE65745 GXX65745:GYA65745 HHT65745:HHW65745 HRP65745:HRS65745 IBL65745:IBO65745 ILH65745:ILK65745 IVD65745:IVG65745 JEZ65745:JFC65745 JOV65745:JOY65745 JYR65745:JYU65745 KIN65745:KIQ65745 KSJ65745:KSM65745 LCF65745:LCI65745 LMB65745:LME65745 LVX65745:LWA65745 MFT65745:MFW65745 MPP65745:MPS65745 MZL65745:MZO65745 NJH65745:NJK65745 NTD65745:NTG65745 OCZ65745:ODC65745 OMV65745:OMY65745 OWR65745:OWU65745 PGN65745:PGQ65745 PQJ65745:PQM65745 QAF65745:QAI65745 QKB65745:QKE65745 QTX65745:QUA65745 RDT65745:RDW65745 RNP65745:RNS65745 RXL65745:RXO65745 SHH65745:SHK65745 SRD65745:SRG65745 TAZ65745:TBC65745 TKV65745:TKY65745 TUR65745:TUU65745 UEN65745:UEQ65745 UOJ65745:UOM65745 UYF65745:UYI65745 VIB65745:VIE65745 VRX65745:VSA65745 WBT65745:WBW65745 WLP65745:WLS65745 WVL65745:WVO65745 D131281:G131281 IZ131281:JC131281 SV131281:SY131281 ACR131281:ACU131281 AMN131281:AMQ131281 AWJ131281:AWM131281 BGF131281:BGI131281 BQB131281:BQE131281 BZX131281:CAA131281 CJT131281:CJW131281 CTP131281:CTS131281 DDL131281:DDO131281 DNH131281:DNK131281 DXD131281:DXG131281 EGZ131281:EHC131281 EQV131281:EQY131281 FAR131281:FAU131281 FKN131281:FKQ131281 FUJ131281:FUM131281 GEF131281:GEI131281 GOB131281:GOE131281 GXX131281:GYA131281 HHT131281:HHW131281 HRP131281:HRS131281 IBL131281:IBO131281 ILH131281:ILK131281 IVD131281:IVG131281 JEZ131281:JFC131281 JOV131281:JOY131281 JYR131281:JYU131281 KIN131281:KIQ131281 KSJ131281:KSM131281 LCF131281:LCI131281 LMB131281:LME131281 LVX131281:LWA131281 MFT131281:MFW131281 MPP131281:MPS131281 MZL131281:MZO131281 NJH131281:NJK131281 NTD131281:NTG131281 OCZ131281:ODC131281 OMV131281:OMY131281 OWR131281:OWU131281 PGN131281:PGQ131281 PQJ131281:PQM131281 QAF131281:QAI131281 QKB131281:QKE131281 QTX131281:QUA131281 RDT131281:RDW131281 RNP131281:RNS131281 RXL131281:RXO131281 SHH131281:SHK131281 SRD131281:SRG131281 TAZ131281:TBC131281 TKV131281:TKY131281 TUR131281:TUU131281 UEN131281:UEQ131281 UOJ131281:UOM131281 UYF131281:UYI131281 VIB131281:VIE131281 VRX131281:VSA131281 WBT131281:WBW131281 WLP131281:WLS131281 WVL131281:WVO131281 D196817:G196817 IZ196817:JC196817 SV196817:SY196817 ACR196817:ACU196817 AMN196817:AMQ196817 AWJ196817:AWM196817 BGF196817:BGI196817 BQB196817:BQE196817 BZX196817:CAA196817 CJT196817:CJW196817 CTP196817:CTS196817 DDL196817:DDO196817 DNH196817:DNK196817 DXD196817:DXG196817 EGZ196817:EHC196817 EQV196817:EQY196817 FAR196817:FAU196817 FKN196817:FKQ196817 FUJ196817:FUM196817 GEF196817:GEI196817 GOB196817:GOE196817 GXX196817:GYA196817 HHT196817:HHW196817 HRP196817:HRS196817 IBL196817:IBO196817 ILH196817:ILK196817 IVD196817:IVG196817 JEZ196817:JFC196817 JOV196817:JOY196817 JYR196817:JYU196817 KIN196817:KIQ196817 KSJ196817:KSM196817 LCF196817:LCI196817 LMB196817:LME196817 LVX196817:LWA196817 MFT196817:MFW196817 MPP196817:MPS196817 MZL196817:MZO196817 NJH196817:NJK196817 NTD196817:NTG196817 OCZ196817:ODC196817 OMV196817:OMY196817 OWR196817:OWU196817 PGN196817:PGQ196817 PQJ196817:PQM196817 QAF196817:QAI196817 QKB196817:QKE196817 QTX196817:QUA196817 RDT196817:RDW196817 RNP196817:RNS196817 RXL196817:RXO196817 SHH196817:SHK196817 SRD196817:SRG196817 TAZ196817:TBC196817 TKV196817:TKY196817 TUR196817:TUU196817 UEN196817:UEQ196817 UOJ196817:UOM196817 UYF196817:UYI196817 VIB196817:VIE196817 VRX196817:VSA196817 WBT196817:WBW196817 WLP196817:WLS196817 WVL196817:WVO196817 D262353:G262353 IZ262353:JC262353 SV262353:SY262353 ACR262353:ACU262353 AMN262353:AMQ262353 AWJ262353:AWM262353 BGF262353:BGI262353 BQB262353:BQE262353 BZX262353:CAA262353 CJT262353:CJW262353 CTP262353:CTS262353 DDL262353:DDO262353 DNH262353:DNK262353 DXD262353:DXG262353 EGZ262353:EHC262353 EQV262353:EQY262353 FAR262353:FAU262353 FKN262353:FKQ262353 FUJ262353:FUM262353 GEF262353:GEI262353 GOB262353:GOE262353 GXX262353:GYA262353 HHT262353:HHW262353 HRP262353:HRS262353 IBL262353:IBO262353 ILH262353:ILK262353 IVD262353:IVG262353 JEZ262353:JFC262353 JOV262353:JOY262353 JYR262353:JYU262353 KIN262353:KIQ262353 KSJ262353:KSM262353 LCF262353:LCI262353 LMB262353:LME262353 LVX262353:LWA262353 MFT262353:MFW262353 MPP262353:MPS262353 MZL262353:MZO262353 NJH262353:NJK262353 NTD262353:NTG262353 OCZ262353:ODC262353 OMV262353:OMY262353 OWR262353:OWU262353 PGN262353:PGQ262353 PQJ262353:PQM262353 QAF262353:QAI262353 QKB262353:QKE262353 QTX262353:QUA262353 RDT262353:RDW262353 RNP262353:RNS262353 RXL262353:RXO262353 SHH262353:SHK262353 SRD262353:SRG262353 TAZ262353:TBC262353 TKV262353:TKY262353 TUR262353:TUU262353 UEN262353:UEQ262353 UOJ262353:UOM262353 UYF262353:UYI262353 VIB262353:VIE262353 VRX262353:VSA262353 WBT262353:WBW262353 WLP262353:WLS262353 WVL262353:WVO262353 D327889:G327889 IZ327889:JC327889 SV327889:SY327889 ACR327889:ACU327889 AMN327889:AMQ327889 AWJ327889:AWM327889 BGF327889:BGI327889 BQB327889:BQE327889 BZX327889:CAA327889 CJT327889:CJW327889 CTP327889:CTS327889 DDL327889:DDO327889 DNH327889:DNK327889 DXD327889:DXG327889 EGZ327889:EHC327889 EQV327889:EQY327889 FAR327889:FAU327889 FKN327889:FKQ327889 FUJ327889:FUM327889 GEF327889:GEI327889 GOB327889:GOE327889 GXX327889:GYA327889 HHT327889:HHW327889 HRP327889:HRS327889 IBL327889:IBO327889 ILH327889:ILK327889 IVD327889:IVG327889 JEZ327889:JFC327889 JOV327889:JOY327889 JYR327889:JYU327889 KIN327889:KIQ327889 KSJ327889:KSM327889 LCF327889:LCI327889 LMB327889:LME327889 LVX327889:LWA327889 MFT327889:MFW327889 MPP327889:MPS327889 MZL327889:MZO327889 NJH327889:NJK327889 NTD327889:NTG327889 OCZ327889:ODC327889 OMV327889:OMY327889 OWR327889:OWU327889 PGN327889:PGQ327889 PQJ327889:PQM327889 QAF327889:QAI327889 QKB327889:QKE327889 QTX327889:QUA327889 RDT327889:RDW327889 RNP327889:RNS327889 RXL327889:RXO327889 SHH327889:SHK327889 SRD327889:SRG327889 TAZ327889:TBC327889 TKV327889:TKY327889 TUR327889:TUU327889 UEN327889:UEQ327889 UOJ327889:UOM327889 UYF327889:UYI327889 VIB327889:VIE327889 VRX327889:VSA327889 WBT327889:WBW327889 WLP327889:WLS327889 WVL327889:WVO327889 D393425:G393425 IZ393425:JC393425 SV393425:SY393425 ACR393425:ACU393425 AMN393425:AMQ393425 AWJ393425:AWM393425 BGF393425:BGI393425 BQB393425:BQE393425 BZX393425:CAA393425 CJT393425:CJW393425 CTP393425:CTS393425 DDL393425:DDO393425 DNH393425:DNK393425 DXD393425:DXG393425 EGZ393425:EHC393425 EQV393425:EQY393425 FAR393425:FAU393425 FKN393425:FKQ393425 FUJ393425:FUM393425 GEF393425:GEI393425 GOB393425:GOE393425 GXX393425:GYA393425 HHT393425:HHW393425 HRP393425:HRS393425 IBL393425:IBO393425 ILH393425:ILK393425 IVD393425:IVG393425 JEZ393425:JFC393425 JOV393425:JOY393425 JYR393425:JYU393425 KIN393425:KIQ393425 KSJ393425:KSM393425 LCF393425:LCI393425 LMB393425:LME393425 LVX393425:LWA393425 MFT393425:MFW393425 MPP393425:MPS393425 MZL393425:MZO393425 NJH393425:NJK393425 NTD393425:NTG393425 OCZ393425:ODC393425 OMV393425:OMY393425 OWR393425:OWU393425 PGN393425:PGQ393425 PQJ393425:PQM393425 QAF393425:QAI393425 QKB393425:QKE393425 QTX393425:QUA393425 RDT393425:RDW393425 RNP393425:RNS393425 RXL393425:RXO393425 SHH393425:SHK393425 SRD393425:SRG393425 TAZ393425:TBC393425 TKV393425:TKY393425 TUR393425:TUU393425 UEN393425:UEQ393425 UOJ393425:UOM393425 UYF393425:UYI393425 VIB393425:VIE393425 VRX393425:VSA393425 WBT393425:WBW393425 WLP393425:WLS393425 WVL393425:WVO393425 D458961:G458961 IZ458961:JC458961 SV458961:SY458961 ACR458961:ACU458961 AMN458961:AMQ458961 AWJ458961:AWM458961 BGF458961:BGI458961 BQB458961:BQE458961 BZX458961:CAA458961 CJT458961:CJW458961 CTP458961:CTS458961 DDL458961:DDO458961 DNH458961:DNK458961 DXD458961:DXG458961 EGZ458961:EHC458961 EQV458961:EQY458961 FAR458961:FAU458961 FKN458961:FKQ458961 FUJ458961:FUM458961 GEF458961:GEI458961 GOB458961:GOE458961 GXX458961:GYA458961 HHT458961:HHW458961 HRP458961:HRS458961 IBL458961:IBO458961 ILH458961:ILK458961 IVD458961:IVG458961 JEZ458961:JFC458961 JOV458961:JOY458961 JYR458961:JYU458961 KIN458961:KIQ458961 KSJ458961:KSM458961 LCF458961:LCI458961 LMB458961:LME458961 LVX458961:LWA458961 MFT458961:MFW458961 MPP458961:MPS458961 MZL458961:MZO458961 NJH458961:NJK458961 NTD458961:NTG458961 OCZ458961:ODC458961 OMV458961:OMY458961 OWR458961:OWU458961 PGN458961:PGQ458961 PQJ458961:PQM458961 QAF458961:QAI458961 QKB458961:QKE458961 QTX458961:QUA458961 RDT458961:RDW458961 RNP458961:RNS458961 RXL458961:RXO458961 SHH458961:SHK458961 SRD458961:SRG458961 TAZ458961:TBC458961 TKV458961:TKY458961 TUR458961:TUU458961 UEN458961:UEQ458961 UOJ458961:UOM458961 UYF458961:UYI458961 VIB458961:VIE458961 VRX458961:VSA458961 WBT458961:WBW458961 WLP458961:WLS458961 WVL458961:WVO458961 D524497:G524497 IZ524497:JC524497 SV524497:SY524497 ACR524497:ACU524497 AMN524497:AMQ524497 AWJ524497:AWM524497 BGF524497:BGI524497 BQB524497:BQE524497 BZX524497:CAA524497 CJT524497:CJW524497 CTP524497:CTS524497 DDL524497:DDO524497 DNH524497:DNK524497 DXD524497:DXG524497 EGZ524497:EHC524497 EQV524497:EQY524497 FAR524497:FAU524497 FKN524497:FKQ524497 FUJ524497:FUM524497 GEF524497:GEI524497 GOB524497:GOE524497 GXX524497:GYA524497 HHT524497:HHW524497 HRP524497:HRS524497 IBL524497:IBO524497 ILH524497:ILK524497 IVD524497:IVG524497 JEZ524497:JFC524497 JOV524497:JOY524497 JYR524497:JYU524497 KIN524497:KIQ524497 KSJ524497:KSM524497 LCF524497:LCI524497 LMB524497:LME524497 LVX524497:LWA524497 MFT524497:MFW524497 MPP524497:MPS524497 MZL524497:MZO524497 NJH524497:NJK524497 NTD524497:NTG524497 OCZ524497:ODC524497 OMV524497:OMY524497 OWR524497:OWU524497 PGN524497:PGQ524497 PQJ524497:PQM524497 QAF524497:QAI524497 QKB524497:QKE524497 QTX524497:QUA524497 RDT524497:RDW524497 RNP524497:RNS524497 RXL524497:RXO524497 SHH524497:SHK524497 SRD524497:SRG524497 TAZ524497:TBC524497 TKV524497:TKY524497 TUR524497:TUU524497 UEN524497:UEQ524497 UOJ524497:UOM524497 UYF524497:UYI524497 VIB524497:VIE524497 VRX524497:VSA524497 WBT524497:WBW524497 WLP524497:WLS524497 WVL524497:WVO524497 D590033:G590033 IZ590033:JC590033 SV590033:SY590033 ACR590033:ACU590033 AMN590033:AMQ590033 AWJ590033:AWM590033 BGF590033:BGI590033 BQB590033:BQE590033 BZX590033:CAA590033 CJT590033:CJW590033 CTP590033:CTS590033 DDL590033:DDO590033 DNH590033:DNK590033 DXD590033:DXG590033 EGZ590033:EHC590033 EQV590033:EQY590033 FAR590033:FAU590033 FKN590033:FKQ590033 FUJ590033:FUM590033 GEF590033:GEI590033 GOB590033:GOE590033 GXX590033:GYA590033 HHT590033:HHW590033 HRP590033:HRS590033 IBL590033:IBO590033 ILH590033:ILK590033 IVD590033:IVG590033 JEZ590033:JFC590033 JOV590033:JOY590033 JYR590033:JYU590033 KIN590033:KIQ590033 KSJ590033:KSM590033 LCF590033:LCI590033 LMB590033:LME590033 LVX590033:LWA590033 MFT590033:MFW590033 MPP590033:MPS590033 MZL590033:MZO590033 NJH590033:NJK590033 NTD590033:NTG590033 OCZ590033:ODC590033 OMV590033:OMY590033 OWR590033:OWU590033 PGN590033:PGQ590033 PQJ590033:PQM590033 QAF590033:QAI590033 QKB590033:QKE590033 QTX590033:QUA590033 RDT590033:RDW590033 RNP590033:RNS590033 RXL590033:RXO590033 SHH590033:SHK590033 SRD590033:SRG590033 TAZ590033:TBC590033 TKV590033:TKY590033 TUR590033:TUU590033 UEN590033:UEQ590033 UOJ590033:UOM590033 UYF590033:UYI590033 VIB590033:VIE590033 VRX590033:VSA590033 WBT590033:WBW590033 WLP590033:WLS590033 WVL590033:WVO590033 D655569:G655569 IZ655569:JC655569 SV655569:SY655569 ACR655569:ACU655569 AMN655569:AMQ655569 AWJ655569:AWM655569 BGF655569:BGI655569 BQB655569:BQE655569 BZX655569:CAA655569 CJT655569:CJW655569 CTP655569:CTS655569 DDL655569:DDO655569 DNH655569:DNK655569 DXD655569:DXG655569 EGZ655569:EHC655569 EQV655569:EQY655569 FAR655569:FAU655569 FKN655569:FKQ655569 FUJ655569:FUM655569 GEF655569:GEI655569 GOB655569:GOE655569 GXX655569:GYA655569 HHT655569:HHW655569 HRP655569:HRS655569 IBL655569:IBO655569 ILH655569:ILK655569 IVD655569:IVG655569 JEZ655569:JFC655569 JOV655569:JOY655569 JYR655569:JYU655569 KIN655569:KIQ655569 KSJ655569:KSM655569 LCF655569:LCI655569 LMB655569:LME655569 LVX655569:LWA655569 MFT655569:MFW655569 MPP655569:MPS655569 MZL655569:MZO655569 NJH655569:NJK655569 NTD655569:NTG655569 OCZ655569:ODC655569 OMV655569:OMY655569 OWR655569:OWU655569 PGN655569:PGQ655569 PQJ655569:PQM655569 QAF655569:QAI655569 QKB655569:QKE655569 QTX655569:QUA655569 RDT655569:RDW655569 RNP655569:RNS655569 RXL655569:RXO655569 SHH655569:SHK655569 SRD655569:SRG655569 TAZ655569:TBC655569 TKV655569:TKY655569 TUR655569:TUU655569 UEN655569:UEQ655569 UOJ655569:UOM655569 UYF655569:UYI655569 VIB655569:VIE655569 VRX655569:VSA655569 WBT655569:WBW655569 WLP655569:WLS655569 WVL655569:WVO655569 D721105:G721105 IZ721105:JC721105 SV721105:SY721105 ACR721105:ACU721105 AMN721105:AMQ721105 AWJ721105:AWM721105 BGF721105:BGI721105 BQB721105:BQE721105 BZX721105:CAA721105 CJT721105:CJW721105 CTP721105:CTS721105 DDL721105:DDO721105 DNH721105:DNK721105 DXD721105:DXG721105 EGZ721105:EHC721105 EQV721105:EQY721105 FAR721105:FAU721105 FKN721105:FKQ721105 FUJ721105:FUM721105 GEF721105:GEI721105 GOB721105:GOE721105 GXX721105:GYA721105 HHT721105:HHW721105 HRP721105:HRS721105 IBL721105:IBO721105 ILH721105:ILK721105 IVD721105:IVG721105 JEZ721105:JFC721105 JOV721105:JOY721105 JYR721105:JYU721105 KIN721105:KIQ721105 KSJ721105:KSM721105 LCF721105:LCI721105 LMB721105:LME721105 LVX721105:LWA721105 MFT721105:MFW721105 MPP721105:MPS721105 MZL721105:MZO721105 NJH721105:NJK721105 NTD721105:NTG721105 OCZ721105:ODC721105 OMV721105:OMY721105 OWR721105:OWU721105 PGN721105:PGQ721105 PQJ721105:PQM721105 QAF721105:QAI721105 QKB721105:QKE721105 QTX721105:QUA721105 RDT721105:RDW721105 RNP721105:RNS721105 RXL721105:RXO721105 SHH721105:SHK721105 SRD721105:SRG721105 TAZ721105:TBC721105 TKV721105:TKY721105 TUR721105:TUU721105 UEN721105:UEQ721105 UOJ721105:UOM721105 UYF721105:UYI721105 VIB721105:VIE721105 VRX721105:VSA721105 WBT721105:WBW721105 WLP721105:WLS721105 WVL721105:WVO721105 D786641:G786641 IZ786641:JC786641 SV786641:SY786641 ACR786641:ACU786641 AMN786641:AMQ786641 AWJ786641:AWM786641 BGF786641:BGI786641 BQB786641:BQE786641 BZX786641:CAA786641 CJT786641:CJW786641 CTP786641:CTS786641 DDL786641:DDO786641 DNH786641:DNK786641 DXD786641:DXG786641 EGZ786641:EHC786641 EQV786641:EQY786641 FAR786641:FAU786641 FKN786641:FKQ786641 FUJ786641:FUM786641 GEF786641:GEI786641 GOB786641:GOE786641 GXX786641:GYA786641 HHT786641:HHW786641 HRP786641:HRS786641 IBL786641:IBO786641 ILH786641:ILK786641 IVD786641:IVG786641 JEZ786641:JFC786641 JOV786641:JOY786641 JYR786641:JYU786641 KIN786641:KIQ786641 KSJ786641:KSM786641 LCF786641:LCI786641 LMB786641:LME786641 LVX786641:LWA786641 MFT786641:MFW786641 MPP786641:MPS786641 MZL786641:MZO786641 NJH786641:NJK786641 NTD786641:NTG786641 OCZ786641:ODC786641 OMV786641:OMY786641 OWR786641:OWU786641 PGN786641:PGQ786641 PQJ786641:PQM786641 QAF786641:QAI786641 QKB786641:QKE786641 QTX786641:QUA786641 RDT786641:RDW786641 RNP786641:RNS786641 RXL786641:RXO786641 SHH786641:SHK786641 SRD786641:SRG786641 TAZ786641:TBC786641 TKV786641:TKY786641 TUR786641:TUU786641 UEN786641:UEQ786641 UOJ786641:UOM786641 UYF786641:UYI786641 VIB786641:VIE786641 VRX786641:VSA786641 WBT786641:WBW786641 WLP786641:WLS786641 WVL786641:WVO786641 D852177:G852177 IZ852177:JC852177 SV852177:SY852177 ACR852177:ACU852177 AMN852177:AMQ852177 AWJ852177:AWM852177 BGF852177:BGI852177 BQB852177:BQE852177 BZX852177:CAA852177 CJT852177:CJW852177 CTP852177:CTS852177 DDL852177:DDO852177 DNH852177:DNK852177 DXD852177:DXG852177 EGZ852177:EHC852177 EQV852177:EQY852177 FAR852177:FAU852177 FKN852177:FKQ852177 FUJ852177:FUM852177 GEF852177:GEI852177 GOB852177:GOE852177 GXX852177:GYA852177 HHT852177:HHW852177 HRP852177:HRS852177 IBL852177:IBO852177 ILH852177:ILK852177 IVD852177:IVG852177 JEZ852177:JFC852177 JOV852177:JOY852177 JYR852177:JYU852177 KIN852177:KIQ852177 KSJ852177:KSM852177 LCF852177:LCI852177 LMB852177:LME852177 LVX852177:LWA852177 MFT852177:MFW852177 MPP852177:MPS852177 MZL852177:MZO852177 NJH852177:NJK852177 NTD852177:NTG852177 OCZ852177:ODC852177 OMV852177:OMY852177 OWR852177:OWU852177 PGN852177:PGQ852177 PQJ852177:PQM852177 QAF852177:QAI852177 QKB852177:QKE852177 QTX852177:QUA852177 RDT852177:RDW852177 RNP852177:RNS852177 RXL852177:RXO852177 SHH852177:SHK852177 SRD852177:SRG852177 TAZ852177:TBC852177 TKV852177:TKY852177 TUR852177:TUU852177 UEN852177:UEQ852177 UOJ852177:UOM852177 UYF852177:UYI852177 VIB852177:VIE852177 VRX852177:VSA852177 WBT852177:WBW852177 WLP852177:WLS852177 WVL852177:WVO852177 D917713:G917713 IZ917713:JC917713 SV917713:SY917713 ACR917713:ACU917713 AMN917713:AMQ917713 AWJ917713:AWM917713 BGF917713:BGI917713 BQB917713:BQE917713 BZX917713:CAA917713 CJT917713:CJW917713 CTP917713:CTS917713 DDL917713:DDO917713 DNH917713:DNK917713 DXD917713:DXG917713 EGZ917713:EHC917713 EQV917713:EQY917713 FAR917713:FAU917713 FKN917713:FKQ917713 FUJ917713:FUM917713 GEF917713:GEI917713 GOB917713:GOE917713 GXX917713:GYA917713 HHT917713:HHW917713 HRP917713:HRS917713 IBL917713:IBO917713 ILH917713:ILK917713 IVD917713:IVG917713 JEZ917713:JFC917713 JOV917713:JOY917713 JYR917713:JYU917713 KIN917713:KIQ917713 KSJ917713:KSM917713 LCF917713:LCI917713 LMB917713:LME917713 LVX917713:LWA917713 MFT917713:MFW917713 MPP917713:MPS917713 MZL917713:MZO917713 NJH917713:NJK917713 NTD917713:NTG917713 OCZ917713:ODC917713 OMV917713:OMY917713 OWR917713:OWU917713 PGN917713:PGQ917713 PQJ917713:PQM917713 QAF917713:QAI917713 QKB917713:QKE917713 QTX917713:QUA917713 RDT917713:RDW917713 RNP917713:RNS917713 RXL917713:RXO917713 SHH917713:SHK917713 SRD917713:SRG917713 TAZ917713:TBC917713 TKV917713:TKY917713 TUR917713:TUU917713 UEN917713:UEQ917713 UOJ917713:UOM917713 UYF917713:UYI917713 VIB917713:VIE917713 VRX917713:VSA917713 WBT917713:WBW917713 WLP917713:WLS917713 WVL917713:WVO917713 D983249:G983249 IZ983249:JC983249 SV983249:SY983249 ACR983249:ACU983249 AMN983249:AMQ983249 AWJ983249:AWM983249 BGF983249:BGI983249 BQB983249:BQE983249 BZX983249:CAA983249 CJT983249:CJW983249 CTP983249:CTS983249 DDL983249:DDO983249 DNH983249:DNK983249 DXD983249:DXG983249 EGZ983249:EHC983249 EQV983249:EQY983249 FAR983249:FAU983249 FKN983249:FKQ983249 FUJ983249:FUM983249 GEF983249:GEI983249 GOB983249:GOE983249 GXX983249:GYA983249 HHT983249:HHW983249 HRP983249:HRS983249 IBL983249:IBO983249 ILH983249:ILK983249 IVD983249:IVG983249 JEZ983249:JFC983249 JOV983249:JOY983249 JYR983249:JYU983249 KIN983249:KIQ983249 KSJ983249:KSM983249 LCF983249:LCI983249 LMB983249:LME983249 LVX983249:LWA983249 MFT983249:MFW983249 MPP983249:MPS983249 MZL983249:MZO983249 NJH983249:NJK983249 NTD983249:NTG983249 OCZ983249:ODC983249 OMV983249:OMY983249 OWR983249:OWU983249 PGN983249:PGQ983249 PQJ983249:PQM983249 QAF983249:QAI983249 QKB983249:QKE983249 QTX983249:QUA983249 RDT983249:RDW983249 RNP983249:RNS983249 RXL983249:RXO983249 SHH983249:SHK983249 SRD983249:SRG983249 TAZ983249:TBC983249 TKV983249:TKY983249 TUR983249:TUU983249 UEN983249:UEQ983249 UOJ983249:UOM983249 UYF983249:UYI983249 VIB983249:VIE983249 VRX983249:VSA983249 WBT983249:WBW983249 WLP983249:WLS983249 WVL983249:WVO983249 I136:K136 JE136:JG136 TA136:TC136 ACW136:ACY136 AMS136:AMU136 AWO136:AWQ136 BGK136:BGM136 BQG136:BQI136 CAC136:CAE136 CJY136:CKA136 CTU136:CTW136 DDQ136:DDS136 DNM136:DNO136 DXI136:DXK136 EHE136:EHG136 ERA136:ERC136 FAW136:FAY136 FKS136:FKU136 FUO136:FUQ136 GEK136:GEM136 GOG136:GOI136 GYC136:GYE136 HHY136:HIA136 HRU136:HRW136 IBQ136:IBS136 ILM136:ILO136 IVI136:IVK136 JFE136:JFG136 JPA136:JPC136 JYW136:JYY136 KIS136:KIU136 KSO136:KSQ136 LCK136:LCM136 LMG136:LMI136 LWC136:LWE136 MFY136:MGA136 MPU136:MPW136 MZQ136:MZS136 NJM136:NJO136 NTI136:NTK136 ODE136:ODG136 ONA136:ONC136 OWW136:OWY136 PGS136:PGU136 PQO136:PQQ136 QAK136:QAM136 QKG136:QKI136 QUC136:QUE136 RDY136:REA136 RNU136:RNW136 RXQ136:RXS136 SHM136:SHO136 SRI136:SRK136 TBE136:TBG136 TLA136:TLC136 TUW136:TUY136 UES136:UEU136 UOO136:UOQ136 UYK136:UYM136 VIG136:VII136 VSC136:VSE136 WBY136:WCA136 WLU136:WLW136 WVQ136:WVS136 I65745:K65745 JE65745:JG65745 TA65745:TC65745 ACW65745:ACY65745 AMS65745:AMU65745 AWO65745:AWQ65745 BGK65745:BGM65745 BQG65745:BQI65745 CAC65745:CAE65745 CJY65745:CKA65745 CTU65745:CTW65745 DDQ65745:DDS65745 DNM65745:DNO65745 DXI65745:DXK65745 EHE65745:EHG65745 ERA65745:ERC65745 FAW65745:FAY65745 FKS65745:FKU65745 FUO65745:FUQ65745 GEK65745:GEM65745 GOG65745:GOI65745 GYC65745:GYE65745 HHY65745:HIA65745 HRU65745:HRW65745 IBQ65745:IBS65745 ILM65745:ILO65745 IVI65745:IVK65745 JFE65745:JFG65745 JPA65745:JPC65745 JYW65745:JYY65745 KIS65745:KIU65745 KSO65745:KSQ65745 LCK65745:LCM65745 LMG65745:LMI65745 LWC65745:LWE65745 MFY65745:MGA65745 MPU65745:MPW65745 MZQ65745:MZS65745 NJM65745:NJO65745 NTI65745:NTK65745 ODE65745:ODG65745 ONA65745:ONC65745 OWW65745:OWY65745 PGS65745:PGU65745 PQO65745:PQQ65745 QAK65745:QAM65745 QKG65745:QKI65745 QUC65745:QUE65745 RDY65745:REA65745 RNU65745:RNW65745 RXQ65745:RXS65745 SHM65745:SHO65745 SRI65745:SRK65745 TBE65745:TBG65745 TLA65745:TLC65745 TUW65745:TUY65745 UES65745:UEU65745 UOO65745:UOQ65745 UYK65745:UYM65745 VIG65745:VII65745 VSC65745:VSE65745 WBY65745:WCA65745 WLU65745:WLW65745 WVQ65745:WVS65745 I131281:K131281 JE131281:JG131281 TA131281:TC131281 ACW131281:ACY131281 AMS131281:AMU131281 AWO131281:AWQ131281 BGK131281:BGM131281 BQG131281:BQI131281 CAC131281:CAE131281 CJY131281:CKA131281 CTU131281:CTW131281 DDQ131281:DDS131281 DNM131281:DNO131281 DXI131281:DXK131281 EHE131281:EHG131281 ERA131281:ERC131281 FAW131281:FAY131281 FKS131281:FKU131281 FUO131281:FUQ131281 GEK131281:GEM131281 GOG131281:GOI131281 GYC131281:GYE131281 HHY131281:HIA131281 HRU131281:HRW131281 IBQ131281:IBS131281 ILM131281:ILO131281 IVI131281:IVK131281 JFE131281:JFG131281 JPA131281:JPC131281 JYW131281:JYY131281 KIS131281:KIU131281 KSO131281:KSQ131281 LCK131281:LCM131281 LMG131281:LMI131281 LWC131281:LWE131281 MFY131281:MGA131281 MPU131281:MPW131281 MZQ131281:MZS131281 NJM131281:NJO131281 NTI131281:NTK131281 ODE131281:ODG131281 ONA131281:ONC131281 OWW131281:OWY131281 PGS131281:PGU131281 PQO131281:PQQ131281 QAK131281:QAM131281 QKG131281:QKI131281 QUC131281:QUE131281 RDY131281:REA131281 RNU131281:RNW131281 RXQ131281:RXS131281 SHM131281:SHO131281 SRI131281:SRK131281 TBE131281:TBG131281 TLA131281:TLC131281 TUW131281:TUY131281 UES131281:UEU131281 UOO131281:UOQ131281 UYK131281:UYM131281 VIG131281:VII131281 VSC131281:VSE131281 WBY131281:WCA131281 WLU131281:WLW131281 WVQ131281:WVS131281 I196817:K196817 JE196817:JG196817 TA196817:TC196817 ACW196817:ACY196817 AMS196817:AMU196817 AWO196817:AWQ196817 BGK196817:BGM196817 BQG196817:BQI196817 CAC196817:CAE196817 CJY196817:CKA196817 CTU196817:CTW196817 DDQ196817:DDS196817 DNM196817:DNO196817 DXI196817:DXK196817 EHE196817:EHG196817 ERA196817:ERC196817 FAW196817:FAY196817 FKS196817:FKU196817 FUO196817:FUQ196817 GEK196817:GEM196817 GOG196817:GOI196817 GYC196817:GYE196817 HHY196817:HIA196817 HRU196817:HRW196817 IBQ196817:IBS196817 ILM196817:ILO196817 IVI196817:IVK196817 JFE196817:JFG196817 JPA196817:JPC196817 JYW196817:JYY196817 KIS196817:KIU196817 KSO196817:KSQ196817 LCK196817:LCM196817 LMG196817:LMI196817 LWC196817:LWE196817 MFY196817:MGA196817 MPU196817:MPW196817 MZQ196817:MZS196817 NJM196817:NJO196817 NTI196817:NTK196817 ODE196817:ODG196817 ONA196817:ONC196817 OWW196817:OWY196817 PGS196817:PGU196817 PQO196817:PQQ196817 QAK196817:QAM196817 QKG196817:QKI196817 QUC196817:QUE196817 RDY196817:REA196817 RNU196817:RNW196817 RXQ196817:RXS196817 SHM196817:SHO196817 SRI196817:SRK196817 TBE196817:TBG196817 TLA196817:TLC196817 TUW196817:TUY196817 UES196817:UEU196817 UOO196817:UOQ196817 UYK196817:UYM196817 VIG196817:VII196817 VSC196817:VSE196817 WBY196817:WCA196817 WLU196817:WLW196817 WVQ196817:WVS196817 I262353:K262353 JE262353:JG262353 TA262353:TC262353 ACW262353:ACY262353 AMS262353:AMU262353 AWO262353:AWQ262353 BGK262353:BGM262353 BQG262353:BQI262353 CAC262353:CAE262353 CJY262353:CKA262353 CTU262353:CTW262353 DDQ262353:DDS262353 DNM262353:DNO262353 DXI262353:DXK262353 EHE262353:EHG262353 ERA262353:ERC262353 FAW262353:FAY262353 FKS262353:FKU262353 FUO262353:FUQ262353 GEK262353:GEM262353 GOG262353:GOI262353 GYC262353:GYE262353 HHY262353:HIA262353 HRU262353:HRW262353 IBQ262353:IBS262353 ILM262353:ILO262353 IVI262353:IVK262353 JFE262353:JFG262353 JPA262353:JPC262353 JYW262353:JYY262353 KIS262353:KIU262353 KSO262353:KSQ262353 LCK262353:LCM262353 LMG262353:LMI262353 LWC262353:LWE262353 MFY262353:MGA262353 MPU262353:MPW262353 MZQ262353:MZS262353 NJM262353:NJO262353 NTI262353:NTK262353 ODE262353:ODG262353 ONA262353:ONC262353 OWW262353:OWY262353 PGS262353:PGU262353 PQO262353:PQQ262353 QAK262353:QAM262353 QKG262353:QKI262353 QUC262353:QUE262353 RDY262353:REA262353 RNU262353:RNW262353 RXQ262353:RXS262353 SHM262353:SHO262353 SRI262353:SRK262353 TBE262353:TBG262353 TLA262353:TLC262353 TUW262353:TUY262353 UES262353:UEU262353 UOO262353:UOQ262353 UYK262353:UYM262353 VIG262353:VII262353 VSC262353:VSE262353 WBY262353:WCA262353 WLU262353:WLW262353 WVQ262353:WVS262353 I327889:K327889 JE327889:JG327889 TA327889:TC327889 ACW327889:ACY327889 AMS327889:AMU327889 AWO327889:AWQ327889 BGK327889:BGM327889 BQG327889:BQI327889 CAC327889:CAE327889 CJY327889:CKA327889 CTU327889:CTW327889 DDQ327889:DDS327889 DNM327889:DNO327889 DXI327889:DXK327889 EHE327889:EHG327889 ERA327889:ERC327889 FAW327889:FAY327889 FKS327889:FKU327889 FUO327889:FUQ327889 GEK327889:GEM327889 GOG327889:GOI327889 GYC327889:GYE327889 HHY327889:HIA327889 HRU327889:HRW327889 IBQ327889:IBS327889 ILM327889:ILO327889 IVI327889:IVK327889 JFE327889:JFG327889 JPA327889:JPC327889 JYW327889:JYY327889 KIS327889:KIU327889 KSO327889:KSQ327889 LCK327889:LCM327889 LMG327889:LMI327889 LWC327889:LWE327889 MFY327889:MGA327889 MPU327889:MPW327889 MZQ327889:MZS327889 NJM327889:NJO327889 NTI327889:NTK327889 ODE327889:ODG327889 ONA327889:ONC327889 OWW327889:OWY327889 PGS327889:PGU327889 PQO327889:PQQ327889 QAK327889:QAM327889 QKG327889:QKI327889 QUC327889:QUE327889 RDY327889:REA327889 RNU327889:RNW327889 RXQ327889:RXS327889 SHM327889:SHO327889 SRI327889:SRK327889 TBE327889:TBG327889 TLA327889:TLC327889 TUW327889:TUY327889 UES327889:UEU327889 UOO327889:UOQ327889 UYK327889:UYM327889 VIG327889:VII327889 VSC327889:VSE327889 WBY327889:WCA327889 WLU327889:WLW327889 WVQ327889:WVS327889 I393425:K393425 JE393425:JG393425 TA393425:TC393425 ACW393425:ACY393425 AMS393425:AMU393425 AWO393425:AWQ393425 BGK393425:BGM393425 BQG393425:BQI393425 CAC393425:CAE393425 CJY393425:CKA393425 CTU393425:CTW393425 DDQ393425:DDS393425 DNM393425:DNO393425 DXI393425:DXK393425 EHE393425:EHG393425 ERA393425:ERC393425 FAW393425:FAY393425 FKS393425:FKU393425 FUO393425:FUQ393425 GEK393425:GEM393425 GOG393425:GOI393425 GYC393425:GYE393425 HHY393425:HIA393425 HRU393425:HRW393425 IBQ393425:IBS393425 ILM393425:ILO393425 IVI393425:IVK393425 JFE393425:JFG393425 JPA393425:JPC393425 JYW393425:JYY393425 KIS393425:KIU393425 KSO393425:KSQ393425 LCK393425:LCM393425 LMG393425:LMI393425 LWC393425:LWE393425 MFY393425:MGA393425 MPU393425:MPW393425 MZQ393425:MZS393425 NJM393425:NJO393425 NTI393425:NTK393425 ODE393425:ODG393425 ONA393425:ONC393425 OWW393425:OWY393425 PGS393425:PGU393425 PQO393425:PQQ393425 QAK393425:QAM393425 QKG393425:QKI393425 QUC393425:QUE393425 RDY393425:REA393425 RNU393425:RNW393425 RXQ393425:RXS393425 SHM393425:SHO393425 SRI393425:SRK393425 TBE393425:TBG393425 TLA393425:TLC393425 TUW393425:TUY393425 UES393425:UEU393425 UOO393425:UOQ393425 UYK393425:UYM393425 VIG393425:VII393425 VSC393425:VSE393425 WBY393425:WCA393425 WLU393425:WLW393425 WVQ393425:WVS393425 I458961:K458961 JE458961:JG458961 TA458961:TC458961 ACW458961:ACY458961 AMS458961:AMU458961 AWO458961:AWQ458961 BGK458961:BGM458961 BQG458961:BQI458961 CAC458961:CAE458961 CJY458961:CKA458961 CTU458961:CTW458961 DDQ458961:DDS458961 DNM458961:DNO458961 DXI458961:DXK458961 EHE458961:EHG458961 ERA458961:ERC458961 FAW458961:FAY458961 FKS458961:FKU458961 FUO458961:FUQ458961 GEK458961:GEM458961 GOG458961:GOI458961 GYC458961:GYE458961 HHY458961:HIA458961 HRU458961:HRW458961 IBQ458961:IBS458961 ILM458961:ILO458961 IVI458961:IVK458961 JFE458961:JFG458961 JPA458961:JPC458961 JYW458961:JYY458961 KIS458961:KIU458961 KSO458961:KSQ458961 LCK458961:LCM458961 LMG458961:LMI458961 LWC458961:LWE458961 MFY458961:MGA458961 MPU458961:MPW458961 MZQ458961:MZS458961 NJM458961:NJO458961 NTI458961:NTK458961 ODE458961:ODG458961 ONA458961:ONC458961 OWW458961:OWY458961 PGS458961:PGU458961 PQO458961:PQQ458961 QAK458961:QAM458961 QKG458961:QKI458961 QUC458961:QUE458961 RDY458961:REA458961 RNU458961:RNW458961 RXQ458961:RXS458961 SHM458961:SHO458961 SRI458961:SRK458961 TBE458961:TBG458961 TLA458961:TLC458961 TUW458961:TUY458961 UES458961:UEU458961 UOO458961:UOQ458961 UYK458961:UYM458961 VIG458961:VII458961 VSC458961:VSE458961 WBY458961:WCA458961 WLU458961:WLW458961 WVQ458961:WVS458961 I524497:K524497 JE524497:JG524497 TA524497:TC524497 ACW524497:ACY524497 AMS524497:AMU524497 AWO524497:AWQ524497 BGK524497:BGM524497 BQG524497:BQI524497 CAC524497:CAE524497 CJY524497:CKA524497 CTU524497:CTW524497 DDQ524497:DDS524497 DNM524497:DNO524497 DXI524497:DXK524497 EHE524497:EHG524497 ERA524497:ERC524497 FAW524497:FAY524497 FKS524497:FKU524497 FUO524497:FUQ524497 GEK524497:GEM524497 GOG524497:GOI524497 GYC524497:GYE524497 HHY524497:HIA524497 HRU524497:HRW524497 IBQ524497:IBS524497 ILM524497:ILO524497 IVI524497:IVK524497 JFE524497:JFG524497 JPA524497:JPC524497 JYW524497:JYY524497 KIS524497:KIU524497 KSO524497:KSQ524497 LCK524497:LCM524497 LMG524497:LMI524497 LWC524497:LWE524497 MFY524497:MGA524497 MPU524497:MPW524497 MZQ524497:MZS524497 NJM524497:NJO524497 NTI524497:NTK524497 ODE524497:ODG524497 ONA524497:ONC524497 OWW524497:OWY524497 PGS524497:PGU524497 PQO524497:PQQ524497 QAK524497:QAM524497 QKG524497:QKI524497 QUC524497:QUE524497 RDY524497:REA524497 RNU524497:RNW524497 RXQ524497:RXS524497 SHM524497:SHO524497 SRI524497:SRK524497 TBE524497:TBG524497 TLA524497:TLC524497 TUW524497:TUY524497 UES524497:UEU524497 UOO524497:UOQ524497 UYK524497:UYM524497 VIG524497:VII524497 VSC524497:VSE524497 WBY524497:WCA524497 WLU524497:WLW524497 WVQ524497:WVS524497 I590033:K590033 JE590033:JG590033 TA590033:TC590033 ACW590033:ACY590033 AMS590033:AMU590033 AWO590033:AWQ590033 BGK590033:BGM590033 BQG590033:BQI590033 CAC590033:CAE590033 CJY590033:CKA590033 CTU590033:CTW590033 DDQ590033:DDS590033 DNM590033:DNO590033 DXI590033:DXK590033 EHE590033:EHG590033 ERA590033:ERC590033 FAW590033:FAY590033 FKS590033:FKU590033 FUO590033:FUQ590033 GEK590033:GEM590033 GOG590033:GOI590033 GYC590033:GYE590033 HHY590033:HIA590033 HRU590033:HRW590033 IBQ590033:IBS590033 ILM590033:ILO590033 IVI590033:IVK590033 JFE590033:JFG590033 JPA590033:JPC590033 JYW590033:JYY590033 KIS590033:KIU590033 KSO590033:KSQ590033 LCK590033:LCM590033 LMG590033:LMI590033 LWC590033:LWE590033 MFY590033:MGA590033 MPU590033:MPW590033 MZQ590033:MZS590033 NJM590033:NJO590033 NTI590033:NTK590033 ODE590033:ODG590033 ONA590033:ONC590033 OWW590033:OWY590033 PGS590033:PGU590033 PQO590033:PQQ590033 QAK590033:QAM590033 QKG590033:QKI590033 QUC590033:QUE590033 RDY590033:REA590033 RNU590033:RNW590033 RXQ590033:RXS590033 SHM590033:SHO590033 SRI590033:SRK590033 TBE590033:TBG590033 TLA590033:TLC590033 TUW590033:TUY590033 UES590033:UEU590033 UOO590033:UOQ590033 UYK590033:UYM590033 VIG590033:VII590033 VSC590033:VSE590033 WBY590033:WCA590033 WLU590033:WLW590033 WVQ590033:WVS590033 I655569:K655569 JE655569:JG655569 TA655569:TC655569 ACW655569:ACY655569 AMS655569:AMU655569 AWO655569:AWQ655569 BGK655569:BGM655569 BQG655569:BQI655569 CAC655569:CAE655569 CJY655569:CKA655569 CTU655569:CTW655569 DDQ655569:DDS655569 DNM655569:DNO655569 DXI655569:DXK655569 EHE655569:EHG655569 ERA655569:ERC655569 FAW655569:FAY655569 FKS655569:FKU655569 FUO655569:FUQ655569 GEK655569:GEM655569 GOG655569:GOI655569 GYC655569:GYE655569 HHY655569:HIA655569 HRU655569:HRW655569 IBQ655569:IBS655569 ILM655569:ILO655569 IVI655569:IVK655569 JFE655569:JFG655569 JPA655569:JPC655569 JYW655569:JYY655569 KIS655569:KIU655569 KSO655569:KSQ655569 LCK655569:LCM655569 LMG655569:LMI655569 LWC655569:LWE655569 MFY655569:MGA655569 MPU655569:MPW655569 MZQ655569:MZS655569 NJM655569:NJO655569 NTI655569:NTK655569 ODE655569:ODG655569 ONA655569:ONC655569 OWW655569:OWY655569 PGS655569:PGU655569 PQO655569:PQQ655569 QAK655569:QAM655569 QKG655569:QKI655569 QUC655569:QUE655569 RDY655569:REA655569 RNU655569:RNW655569 RXQ655569:RXS655569 SHM655569:SHO655569 SRI655569:SRK655569 TBE655569:TBG655569 TLA655569:TLC655569 TUW655569:TUY655569 UES655569:UEU655569 UOO655569:UOQ655569 UYK655569:UYM655569 VIG655569:VII655569 VSC655569:VSE655569 WBY655569:WCA655569 WLU655569:WLW655569 WVQ655569:WVS655569 I721105:K721105 JE721105:JG721105 TA721105:TC721105 ACW721105:ACY721105 AMS721105:AMU721105 AWO721105:AWQ721105 BGK721105:BGM721105 BQG721105:BQI721105 CAC721105:CAE721105 CJY721105:CKA721105 CTU721105:CTW721105 DDQ721105:DDS721105 DNM721105:DNO721105 DXI721105:DXK721105 EHE721105:EHG721105 ERA721105:ERC721105 FAW721105:FAY721105 FKS721105:FKU721105 FUO721105:FUQ721105 GEK721105:GEM721105 GOG721105:GOI721105 GYC721105:GYE721105 HHY721105:HIA721105 HRU721105:HRW721105 IBQ721105:IBS721105 ILM721105:ILO721105 IVI721105:IVK721105 JFE721105:JFG721105 JPA721105:JPC721105 JYW721105:JYY721105 KIS721105:KIU721105 KSO721105:KSQ721105 LCK721105:LCM721105 LMG721105:LMI721105 LWC721105:LWE721105 MFY721105:MGA721105 MPU721105:MPW721105 MZQ721105:MZS721105 NJM721105:NJO721105 NTI721105:NTK721105 ODE721105:ODG721105 ONA721105:ONC721105 OWW721105:OWY721105 PGS721105:PGU721105 PQO721105:PQQ721105 QAK721105:QAM721105 QKG721105:QKI721105 QUC721105:QUE721105 RDY721105:REA721105 RNU721105:RNW721105 RXQ721105:RXS721105 SHM721105:SHO721105 SRI721105:SRK721105 TBE721105:TBG721105 TLA721105:TLC721105 TUW721105:TUY721105 UES721105:UEU721105 UOO721105:UOQ721105 UYK721105:UYM721105 VIG721105:VII721105 VSC721105:VSE721105 WBY721105:WCA721105 WLU721105:WLW721105 WVQ721105:WVS721105 I786641:K786641 JE786641:JG786641 TA786641:TC786641 ACW786641:ACY786641 AMS786641:AMU786641 AWO786641:AWQ786641 BGK786641:BGM786641 BQG786641:BQI786641 CAC786641:CAE786641 CJY786641:CKA786641 CTU786641:CTW786641 DDQ786641:DDS786641 DNM786641:DNO786641 DXI786641:DXK786641 EHE786641:EHG786641 ERA786641:ERC786641 FAW786641:FAY786641 FKS786641:FKU786641 FUO786641:FUQ786641 GEK786641:GEM786641 GOG786641:GOI786641 GYC786641:GYE786641 HHY786641:HIA786641 HRU786641:HRW786641 IBQ786641:IBS786641 ILM786641:ILO786641 IVI786641:IVK786641 JFE786641:JFG786641 JPA786641:JPC786641 JYW786641:JYY786641 KIS786641:KIU786641 KSO786641:KSQ786641 LCK786641:LCM786641 LMG786641:LMI786641 LWC786641:LWE786641 MFY786641:MGA786641 MPU786641:MPW786641 MZQ786641:MZS786641 NJM786641:NJO786641 NTI786641:NTK786641 ODE786641:ODG786641 ONA786641:ONC786641 OWW786641:OWY786641 PGS786641:PGU786641 PQO786641:PQQ786641 QAK786641:QAM786641 QKG786641:QKI786641 QUC786641:QUE786641 RDY786641:REA786641 RNU786641:RNW786641 RXQ786641:RXS786641 SHM786641:SHO786641 SRI786641:SRK786641 TBE786641:TBG786641 TLA786641:TLC786641 TUW786641:TUY786641 UES786641:UEU786641 UOO786641:UOQ786641 UYK786641:UYM786641 VIG786641:VII786641 VSC786641:VSE786641 WBY786641:WCA786641 WLU786641:WLW786641 WVQ786641:WVS786641 I852177:K852177 JE852177:JG852177 TA852177:TC852177 ACW852177:ACY852177 AMS852177:AMU852177 AWO852177:AWQ852177 BGK852177:BGM852177 BQG852177:BQI852177 CAC852177:CAE852177 CJY852177:CKA852177 CTU852177:CTW852177 DDQ852177:DDS852177 DNM852177:DNO852177 DXI852177:DXK852177 EHE852177:EHG852177 ERA852177:ERC852177 FAW852177:FAY852177 FKS852177:FKU852177 FUO852177:FUQ852177 GEK852177:GEM852177 GOG852177:GOI852177 GYC852177:GYE852177 HHY852177:HIA852177 HRU852177:HRW852177 IBQ852177:IBS852177 ILM852177:ILO852177 IVI852177:IVK852177 JFE852177:JFG852177 JPA852177:JPC852177 JYW852177:JYY852177 KIS852177:KIU852177 KSO852177:KSQ852177 LCK852177:LCM852177 LMG852177:LMI852177 LWC852177:LWE852177 MFY852177:MGA852177 MPU852177:MPW852177 MZQ852177:MZS852177 NJM852177:NJO852177 NTI852177:NTK852177 ODE852177:ODG852177 ONA852177:ONC852177 OWW852177:OWY852177 PGS852177:PGU852177 PQO852177:PQQ852177 QAK852177:QAM852177 QKG852177:QKI852177 QUC852177:QUE852177 RDY852177:REA852177 RNU852177:RNW852177 RXQ852177:RXS852177 SHM852177:SHO852177 SRI852177:SRK852177 TBE852177:TBG852177 TLA852177:TLC852177 TUW852177:TUY852177 UES852177:UEU852177 UOO852177:UOQ852177 UYK852177:UYM852177 VIG852177:VII852177 VSC852177:VSE852177 WBY852177:WCA852177 WLU852177:WLW852177 WVQ852177:WVS852177 I917713:K917713 JE917713:JG917713 TA917713:TC917713 ACW917713:ACY917713 AMS917713:AMU917713 AWO917713:AWQ917713 BGK917713:BGM917713 BQG917713:BQI917713 CAC917713:CAE917713 CJY917713:CKA917713 CTU917713:CTW917713 DDQ917713:DDS917713 DNM917713:DNO917713 DXI917713:DXK917713 EHE917713:EHG917713 ERA917713:ERC917713 FAW917713:FAY917713 FKS917713:FKU917713 FUO917713:FUQ917713 GEK917713:GEM917713 GOG917713:GOI917713 GYC917713:GYE917713 HHY917713:HIA917713 HRU917713:HRW917713 IBQ917713:IBS917713 ILM917713:ILO917713 IVI917713:IVK917713 JFE917713:JFG917713 JPA917713:JPC917713 JYW917713:JYY917713 KIS917713:KIU917713 KSO917713:KSQ917713 LCK917713:LCM917713 LMG917713:LMI917713 LWC917713:LWE917713 MFY917713:MGA917713 MPU917713:MPW917713 MZQ917713:MZS917713 NJM917713:NJO917713 NTI917713:NTK917713 ODE917713:ODG917713 ONA917713:ONC917713 OWW917713:OWY917713 PGS917713:PGU917713 PQO917713:PQQ917713 QAK917713:QAM917713 QKG917713:QKI917713 QUC917713:QUE917713 RDY917713:REA917713 RNU917713:RNW917713 RXQ917713:RXS917713 SHM917713:SHO917713 SRI917713:SRK917713 TBE917713:TBG917713 TLA917713:TLC917713 TUW917713:TUY917713 UES917713:UEU917713 UOO917713:UOQ917713 UYK917713:UYM917713 VIG917713:VII917713 VSC917713:VSE917713 WBY917713:WCA917713 WLU917713:WLW917713 WVQ917713:WVS917713 I983249:K983249 JE983249:JG983249 TA983249:TC983249 ACW983249:ACY983249 AMS983249:AMU983249 AWO983249:AWQ983249 BGK983249:BGM983249 BQG983249:BQI983249 CAC983249:CAE983249 CJY983249:CKA983249 CTU983249:CTW983249 DDQ983249:DDS983249 DNM983249:DNO983249 DXI983249:DXK983249 EHE983249:EHG983249 ERA983249:ERC983249 FAW983249:FAY983249 FKS983249:FKU983249 FUO983249:FUQ983249 GEK983249:GEM983249 GOG983249:GOI983249 GYC983249:GYE983249 HHY983249:HIA983249 HRU983249:HRW983249 IBQ983249:IBS983249 ILM983249:ILO983249 IVI983249:IVK983249 JFE983249:JFG983249 JPA983249:JPC983249 JYW983249:JYY983249 KIS983249:KIU983249 KSO983249:KSQ983249 LCK983249:LCM983249 LMG983249:LMI983249 LWC983249:LWE983249 MFY983249:MGA983249 MPU983249:MPW983249 MZQ983249:MZS983249 NJM983249:NJO983249 NTI983249:NTK983249 ODE983249:ODG983249 ONA983249:ONC983249 OWW983249:OWY983249 PGS983249:PGU983249 PQO983249:PQQ983249 QAK983249:QAM983249 QKG983249:QKI983249 QUC983249:QUE983249 RDY983249:REA983249 RNU983249:RNW983249 RXQ983249:RXS983249 SHM983249:SHO983249 SRI983249:SRK983249 TBE983249:TBG983249 TLA983249:TLC983249 TUW983249:TUY983249 UES983249:UEU983249 UOO983249:UOQ983249 UYK983249:UYM983249 VIG983249:VII983249 VSC983249:VSE983249 WBY983249:WCA983249 WLU983249:WLW983249 WVQ983249:WVS983249 J153:L158 JF153:JH158 TB153:TD158 ACX153:ACZ158 AMT153:AMV158 AWP153:AWR158 BGL153:BGN158 BQH153:BQJ158 CAD153:CAF158 CJZ153:CKB158 CTV153:CTX158 DDR153:DDT158 DNN153:DNP158 DXJ153:DXL158 EHF153:EHH158 ERB153:ERD158 FAX153:FAZ158 FKT153:FKV158 FUP153:FUR158 GEL153:GEN158 GOH153:GOJ158 GYD153:GYF158 HHZ153:HIB158 HRV153:HRX158 IBR153:IBT158 ILN153:ILP158 IVJ153:IVL158 JFF153:JFH158 JPB153:JPD158 JYX153:JYZ158 KIT153:KIV158 KSP153:KSR158 LCL153:LCN158 LMH153:LMJ158 LWD153:LWF158 MFZ153:MGB158 MPV153:MPX158 MZR153:MZT158 NJN153:NJP158 NTJ153:NTL158 ODF153:ODH158 ONB153:OND158 OWX153:OWZ158 PGT153:PGV158 PQP153:PQR158 QAL153:QAN158 QKH153:QKJ158 QUD153:QUF158 RDZ153:REB158 RNV153:RNX158 RXR153:RXT158 SHN153:SHP158 SRJ153:SRL158 TBF153:TBH158 TLB153:TLD158 TUX153:TUZ158 UET153:UEV158 UOP153:UOR158 UYL153:UYN158 VIH153:VIJ158 VSD153:VSF158 WBZ153:WCB158 WLV153:WLX158 WVR153:WVT158 J65762:L65767 JF65762:JH65767 TB65762:TD65767 ACX65762:ACZ65767 AMT65762:AMV65767 AWP65762:AWR65767 BGL65762:BGN65767 BQH65762:BQJ65767 CAD65762:CAF65767 CJZ65762:CKB65767 CTV65762:CTX65767 DDR65762:DDT65767 DNN65762:DNP65767 DXJ65762:DXL65767 EHF65762:EHH65767 ERB65762:ERD65767 FAX65762:FAZ65767 FKT65762:FKV65767 FUP65762:FUR65767 GEL65762:GEN65767 GOH65762:GOJ65767 GYD65762:GYF65767 HHZ65762:HIB65767 HRV65762:HRX65767 IBR65762:IBT65767 ILN65762:ILP65767 IVJ65762:IVL65767 JFF65762:JFH65767 JPB65762:JPD65767 JYX65762:JYZ65767 KIT65762:KIV65767 KSP65762:KSR65767 LCL65762:LCN65767 LMH65762:LMJ65767 LWD65762:LWF65767 MFZ65762:MGB65767 MPV65762:MPX65767 MZR65762:MZT65767 NJN65762:NJP65767 NTJ65762:NTL65767 ODF65762:ODH65767 ONB65762:OND65767 OWX65762:OWZ65767 PGT65762:PGV65767 PQP65762:PQR65767 QAL65762:QAN65767 QKH65762:QKJ65767 QUD65762:QUF65767 RDZ65762:REB65767 RNV65762:RNX65767 RXR65762:RXT65767 SHN65762:SHP65767 SRJ65762:SRL65767 TBF65762:TBH65767 TLB65762:TLD65767 TUX65762:TUZ65767 UET65762:UEV65767 UOP65762:UOR65767 UYL65762:UYN65767 VIH65762:VIJ65767 VSD65762:VSF65767 WBZ65762:WCB65767 WLV65762:WLX65767 WVR65762:WVT65767 J131298:L131303 JF131298:JH131303 TB131298:TD131303 ACX131298:ACZ131303 AMT131298:AMV131303 AWP131298:AWR131303 BGL131298:BGN131303 BQH131298:BQJ131303 CAD131298:CAF131303 CJZ131298:CKB131303 CTV131298:CTX131303 DDR131298:DDT131303 DNN131298:DNP131303 DXJ131298:DXL131303 EHF131298:EHH131303 ERB131298:ERD131303 FAX131298:FAZ131303 FKT131298:FKV131303 FUP131298:FUR131303 GEL131298:GEN131303 GOH131298:GOJ131303 GYD131298:GYF131303 HHZ131298:HIB131303 HRV131298:HRX131303 IBR131298:IBT131303 ILN131298:ILP131303 IVJ131298:IVL131303 JFF131298:JFH131303 JPB131298:JPD131303 JYX131298:JYZ131303 KIT131298:KIV131303 KSP131298:KSR131303 LCL131298:LCN131303 LMH131298:LMJ131303 LWD131298:LWF131303 MFZ131298:MGB131303 MPV131298:MPX131303 MZR131298:MZT131303 NJN131298:NJP131303 NTJ131298:NTL131303 ODF131298:ODH131303 ONB131298:OND131303 OWX131298:OWZ131303 PGT131298:PGV131303 PQP131298:PQR131303 QAL131298:QAN131303 QKH131298:QKJ131303 QUD131298:QUF131303 RDZ131298:REB131303 RNV131298:RNX131303 RXR131298:RXT131303 SHN131298:SHP131303 SRJ131298:SRL131303 TBF131298:TBH131303 TLB131298:TLD131303 TUX131298:TUZ131303 UET131298:UEV131303 UOP131298:UOR131303 UYL131298:UYN131303 VIH131298:VIJ131303 VSD131298:VSF131303 WBZ131298:WCB131303 WLV131298:WLX131303 WVR131298:WVT131303 J196834:L196839 JF196834:JH196839 TB196834:TD196839 ACX196834:ACZ196839 AMT196834:AMV196839 AWP196834:AWR196839 BGL196834:BGN196839 BQH196834:BQJ196839 CAD196834:CAF196839 CJZ196834:CKB196839 CTV196834:CTX196839 DDR196834:DDT196839 DNN196834:DNP196839 DXJ196834:DXL196839 EHF196834:EHH196839 ERB196834:ERD196839 FAX196834:FAZ196839 FKT196834:FKV196839 FUP196834:FUR196839 GEL196834:GEN196839 GOH196834:GOJ196839 GYD196834:GYF196839 HHZ196834:HIB196839 HRV196834:HRX196839 IBR196834:IBT196839 ILN196834:ILP196839 IVJ196834:IVL196839 JFF196834:JFH196839 JPB196834:JPD196839 JYX196834:JYZ196839 KIT196834:KIV196839 KSP196834:KSR196839 LCL196834:LCN196839 LMH196834:LMJ196839 LWD196834:LWF196839 MFZ196834:MGB196839 MPV196834:MPX196839 MZR196834:MZT196839 NJN196834:NJP196839 NTJ196834:NTL196839 ODF196834:ODH196839 ONB196834:OND196839 OWX196834:OWZ196839 PGT196834:PGV196839 PQP196834:PQR196839 QAL196834:QAN196839 QKH196834:QKJ196839 QUD196834:QUF196839 RDZ196834:REB196839 RNV196834:RNX196839 RXR196834:RXT196839 SHN196834:SHP196839 SRJ196834:SRL196839 TBF196834:TBH196839 TLB196834:TLD196839 TUX196834:TUZ196839 UET196834:UEV196839 UOP196834:UOR196839 UYL196834:UYN196839 VIH196834:VIJ196839 VSD196834:VSF196839 WBZ196834:WCB196839 WLV196834:WLX196839 WVR196834:WVT196839 J262370:L262375 JF262370:JH262375 TB262370:TD262375 ACX262370:ACZ262375 AMT262370:AMV262375 AWP262370:AWR262375 BGL262370:BGN262375 BQH262370:BQJ262375 CAD262370:CAF262375 CJZ262370:CKB262375 CTV262370:CTX262375 DDR262370:DDT262375 DNN262370:DNP262375 DXJ262370:DXL262375 EHF262370:EHH262375 ERB262370:ERD262375 FAX262370:FAZ262375 FKT262370:FKV262375 FUP262370:FUR262375 GEL262370:GEN262375 GOH262370:GOJ262375 GYD262370:GYF262375 HHZ262370:HIB262375 HRV262370:HRX262375 IBR262370:IBT262375 ILN262370:ILP262375 IVJ262370:IVL262375 JFF262370:JFH262375 JPB262370:JPD262375 JYX262370:JYZ262375 KIT262370:KIV262375 KSP262370:KSR262375 LCL262370:LCN262375 LMH262370:LMJ262375 LWD262370:LWF262375 MFZ262370:MGB262375 MPV262370:MPX262375 MZR262370:MZT262375 NJN262370:NJP262375 NTJ262370:NTL262375 ODF262370:ODH262375 ONB262370:OND262375 OWX262370:OWZ262375 PGT262370:PGV262375 PQP262370:PQR262375 QAL262370:QAN262375 QKH262370:QKJ262375 QUD262370:QUF262375 RDZ262370:REB262375 RNV262370:RNX262375 RXR262370:RXT262375 SHN262370:SHP262375 SRJ262370:SRL262375 TBF262370:TBH262375 TLB262370:TLD262375 TUX262370:TUZ262375 UET262370:UEV262375 UOP262370:UOR262375 UYL262370:UYN262375 VIH262370:VIJ262375 VSD262370:VSF262375 WBZ262370:WCB262375 WLV262370:WLX262375 WVR262370:WVT262375 J327906:L327911 JF327906:JH327911 TB327906:TD327911 ACX327906:ACZ327911 AMT327906:AMV327911 AWP327906:AWR327911 BGL327906:BGN327911 BQH327906:BQJ327911 CAD327906:CAF327911 CJZ327906:CKB327911 CTV327906:CTX327911 DDR327906:DDT327911 DNN327906:DNP327911 DXJ327906:DXL327911 EHF327906:EHH327911 ERB327906:ERD327911 FAX327906:FAZ327911 FKT327906:FKV327911 FUP327906:FUR327911 GEL327906:GEN327911 GOH327906:GOJ327911 GYD327906:GYF327911 HHZ327906:HIB327911 HRV327906:HRX327911 IBR327906:IBT327911 ILN327906:ILP327911 IVJ327906:IVL327911 JFF327906:JFH327911 JPB327906:JPD327911 JYX327906:JYZ327911 KIT327906:KIV327911 KSP327906:KSR327911 LCL327906:LCN327911 LMH327906:LMJ327911 LWD327906:LWF327911 MFZ327906:MGB327911 MPV327906:MPX327911 MZR327906:MZT327911 NJN327906:NJP327911 NTJ327906:NTL327911 ODF327906:ODH327911 ONB327906:OND327911 OWX327906:OWZ327911 PGT327906:PGV327911 PQP327906:PQR327911 QAL327906:QAN327911 QKH327906:QKJ327911 QUD327906:QUF327911 RDZ327906:REB327911 RNV327906:RNX327911 RXR327906:RXT327911 SHN327906:SHP327911 SRJ327906:SRL327911 TBF327906:TBH327911 TLB327906:TLD327911 TUX327906:TUZ327911 UET327906:UEV327911 UOP327906:UOR327911 UYL327906:UYN327911 VIH327906:VIJ327911 VSD327906:VSF327911 WBZ327906:WCB327911 WLV327906:WLX327911 WVR327906:WVT327911 J393442:L393447 JF393442:JH393447 TB393442:TD393447 ACX393442:ACZ393447 AMT393442:AMV393447 AWP393442:AWR393447 BGL393442:BGN393447 BQH393442:BQJ393447 CAD393442:CAF393447 CJZ393442:CKB393447 CTV393442:CTX393447 DDR393442:DDT393447 DNN393442:DNP393447 DXJ393442:DXL393447 EHF393442:EHH393447 ERB393442:ERD393447 FAX393442:FAZ393447 FKT393442:FKV393447 FUP393442:FUR393447 GEL393442:GEN393447 GOH393442:GOJ393447 GYD393442:GYF393447 HHZ393442:HIB393447 HRV393442:HRX393447 IBR393442:IBT393447 ILN393442:ILP393447 IVJ393442:IVL393447 JFF393442:JFH393447 JPB393442:JPD393447 JYX393442:JYZ393447 KIT393442:KIV393447 KSP393442:KSR393447 LCL393442:LCN393447 LMH393442:LMJ393447 LWD393442:LWF393447 MFZ393442:MGB393447 MPV393442:MPX393447 MZR393442:MZT393447 NJN393442:NJP393447 NTJ393442:NTL393447 ODF393442:ODH393447 ONB393442:OND393447 OWX393442:OWZ393447 PGT393442:PGV393447 PQP393442:PQR393447 QAL393442:QAN393447 QKH393442:QKJ393447 QUD393442:QUF393447 RDZ393442:REB393447 RNV393442:RNX393447 RXR393442:RXT393447 SHN393442:SHP393447 SRJ393442:SRL393447 TBF393442:TBH393447 TLB393442:TLD393447 TUX393442:TUZ393447 UET393442:UEV393447 UOP393442:UOR393447 UYL393442:UYN393447 VIH393442:VIJ393447 VSD393442:VSF393447 WBZ393442:WCB393447 WLV393442:WLX393447 WVR393442:WVT393447 J458978:L458983 JF458978:JH458983 TB458978:TD458983 ACX458978:ACZ458983 AMT458978:AMV458983 AWP458978:AWR458983 BGL458978:BGN458983 BQH458978:BQJ458983 CAD458978:CAF458983 CJZ458978:CKB458983 CTV458978:CTX458983 DDR458978:DDT458983 DNN458978:DNP458983 DXJ458978:DXL458983 EHF458978:EHH458983 ERB458978:ERD458983 FAX458978:FAZ458983 FKT458978:FKV458983 FUP458978:FUR458983 GEL458978:GEN458983 GOH458978:GOJ458983 GYD458978:GYF458983 HHZ458978:HIB458983 HRV458978:HRX458983 IBR458978:IBT458983 ILN458978:ILP458983 IVJ458978:IVL458983 JFF458978:JFH458983 JPB458978:JPD458983 JYX458978:JYZ458983 KIT458978:KIV458983 KSP458978:KSR458983 LCL458978:LCN458983 LMH458978:LMJ458983 LWD458978:LWF458983 MFZ458978:MGB458983 MPV458978:MPX458983 MZR458978:MZT458983 NJN458978:NJP458983 NTJ458978:NTL458983 ODF458978:ODH458983 ONB458978:OND458983 OWX458978:OWZ458983 PGT458978:PGV458983 PQP458978:PQR458983 QAL458978:QAN458983 QKH458978:QKJ458983 QUD458978:QUF458983 RDZ458978:REB458983 RNV458978:RNX458983 RXR458978:RXT458983 SHN458978:SHP458983 SRJ458978:SRL458983 TBF458978:TBH458983 TLB458978:TLD458983 TUX458978:TUZ458983 UET458978:UEV458983 UOP458978:UOR458983 UYL458978:UYN458983 VIH458978:VIJ458983 VSD458978:VSF458983 WBZ458978:WCB458983 WLV458978:WLX458983 WVR458978:WVT458983 J524514:L524519 JF524514:JH524519 TB524514:TD524519 ACX524514:ACZ524519 AMT524514:AMV524519 AWP524514:AWR524519 BGL524514:BGN524519 BQH524514:BQJ524519 CAD524514:CAF524519 CJZ524514:CKB524519 CTV524514:CTX524519 DDR524514:DDT524519 DNN524514:DNP524519 DXJ524514:DXL524519 EHF524514:EHH524519 ERB524514:ERD524519 FAX524514:FAZ524519 FKT524514:FKV524519 FUP524514:FUR524519 GEL524514:GEN524519 GOH524514:GOJ524519 GYD524514:GYF524519 HHZ524514:HIB524519 HRV524514:HRX524519 IBR524514:IBT524519 ILN524514:ILP524519 IVJ524514:IVL524519 JFF524514:JFH524519 JPB524514:JPD524519 JYX524514:JYZ524519 KIT524514:KIV524519 KSP524514:KSR524519 LCL524514:LCN524519 LMH524514:LMJ524519 LWD524514:LWF524519 MFZ524514:MGB524519 MPV524514:MPX524519 MZR524514:MZT524519 NJN524514:NJP524519 NTJ524514:NTL524519 ODF524514:ODH524519 ONB524514:OND524519 OWX524514:OWZ524519 PGT524514:PGV524519 PQP524514:PQR524519 QAL524514:QAN524519 QKH524514:QKJ524519 QUD524514:QUF524519 RDZ524514:REB524519 RNV524514:RNX524519 RXR524514:RXT524519 SHN524514:SHP524519 SRJ524514:SRL524519 TBF524514:TBH524519 TLB524514:TLD524519 TUX524514:TUZ524519 UET524514:UEV524519 UOP524514:UOR524519 UYL524514:UYN524519 VIH524514:VIJ524519 VSD524514:VSF524519 WBZ524514:WCB524519 WLV524514:WLX524519 WVR524514:WVT524519 J590050:L590055 JF590050:JH590055 TB590050:TD590055 ACX590050:ACZ590055 AMT590050:AMV590055 AWP590050:AWR590055 BGL590050:BGN590055 BQH590050:BQJ590055 CAD590050:CAF590055 CJZ590050:CKB590055 CTV590050:CTX590055 DDR590050:DDT590055 DNN590050:DNP590055 DXJ590050:DXL590055 EHF590050:EHH590055 ERB590050:ERD590055 FAX590050:FAZ590055 FKT590050:FKV590055 FUP590050:FUR590055 GEL590050:GEN590055 GOH590050:GOJ590055 GYD590050:GYF590055 HHZ590050:HIB590055 HRV590050:HRX590055 IBR590050:IBT590055 ILN590050:ILP590055 IVJ590050:IVL590055 JFF590050:JFH590055 JPB590050:JPD590055 JYX590050:JYZ590055 KIT590050:KIV590055 KSP590050:KSR590055 LCL590050:LCN590055 LMH590050:LMJ590055 LWD590050:LWF590055 MFZ590050:MGB590055 MPV590050:MPX590055 MZR590050:MZT590055 NJN590050:NJP590055 NTJ590050:NTL590055 ODF590050:ODH590055 ONB590050:OND590055 OWX590050:OWZ590055 PGT590050:PGV590055 PQP590050:PQR590055 QAL590050:QAN590055 QKH590050:QKJ590055 QUD590050:QUF590055 RDZ590050:REB590055 RNV590050:RNX590055 RXR590050:RXT590055 SHN590050:SHP590055 SRJ590050:SRL590055 TBF590050:TBH590055 TLB590050:TLD590055 TUX590050:TUZ590055 UET590050:UEV590055 UOP590050:UOR590055 UYL590050:UYN590055 VIH590050:VIJ590055 VSD590050:VSF590055 WBZ590050:WCB590055 WLV590050:WLX590055 WVR590050:WVT590055 J655586:L655591 JF655586:JH655591 TB655586:TD655591 ACX655586:ACZ655591 AMT655586:AMV655591 AWP655586:AWR655591 BGL655586:BGN655591 BQH655586:BQJ655591 CAD655586:CAF655591 CJZ655586:CKB655591 CTV655586:CTX655591 DDR655586:DDT655591 DNN655586:DNP655591 DXJ655586:DXL655591 EHF655586:EHH655591 ERB655586:ERD655591 FAX655586:FAZ655591 FKT655586:FKV655591 FUP655586:FUR655591 GEL655586:GEN655591 GOH655586:GOJ655591 GYD655586:GYF655591 HHZ655586:HIB655591 HRV655586:HRX655591 IBR655586:IBT655591 ILN655586:ILP655591 IVJ655586:IVL655591 JFF655586:JFH655591 JPB655586:JPD655591 JYX655586:JYZ655591 KIT655586:KIV655591 KSP655586:KSR655591 LCL655586:LCN655591 LMH655586:LMJ655591 LWD655586:LWF655591 MFZ655586:MGB655591 MPV655586:MPX655591 MZR655586:MZT655591 NJN655586:NJP655591 NTJ655586:NTL655591 ODF655586:ODH655591 ONB655586:OND655591 OWX655586:OWZ655591 PGT655586:PGV655591 PQP655586:PQR655591 QAL655586:QAN655591 QKH655586:QKJ655591 QUD655586:QUF655591 RDZ655586:REB655591 RNV655586:RNX655591 RXR655586:RXT655591 SHN655586:SHP655591 SRJ655586:SRL655591 TBF655586:TBH655591 TLB655586:TLD655591 TUX655586:TUZ655591 UET655586:UEV655591 UOP655586:UOR655591 UYL655586:UYN655591 VIH655586:VIJ655591 VSD655586:VSF655591 WBZ655586:WCB655591 WLV655586:WLX655591 WVR655586:WVT655591 J721122:L721127 JF721122:JH721127 TB721122:TD721127 ACX721122:ACZ721127 AMT721122:AMV721127 AWP721122:AWR721127 BGL721122:BGN721127 BQH721122:BQJ721127 CAD721122:CAF721127 CJZ721122:CKB721127 CTV721122:CTX721127 DDR721122:DDT721127 DNN721122:DNP721127 DXJ721122:DXL721127 EHF721122:EHH721127 ERB721122:ERD721127 FAX721122:FAZ721127 FKT721122:FKV721127 FUP721122:FUR721127 GEL721122:GEN721127 GOH721122:GOJ721127 GYD721122:GYF721127 HHZ721122:HIB721127 HRV721122:HRX721127 IBR721122:IBT721127 ILN721122:ILP721127 IVJ721122:IVL721127 JFF721122:JFH721127 JPB721122:JPD721127 JYX721122:JYZ721127 KIT721122:KIV721127 KSP721122:KSR721127 LCL721122:LCN721127 LMH721122:LMJ721127 LWD721122:LWF721127 MFZ721122:MGB721127 MPV721122:MPX721127 MZR721122:MZT721127 NJN721122:NJP721127 NTJ721122:NTL721127 ODF721122:ODH721127 ONB721122:OND721127 OWX721122:OWZ721127 PGT721122:PGV721127 PQP721122:PQR721127 QAL721122:QAN721127 QKH721122:QKJ721127 QUD721122:QUF721127 RDZ721122:REB721127 RNV721122:RNX721127 RXR721122:RXT721127 SHN721122:SHP721127 SRJ721122:SRL721127 TBF721122:TBH721127 TLB721122:TLD721127 TUX721122:TUZ721127 UET721122:UEV721127 UOP721122:UOR721127 UYL721122:UYN721127 VIH721122:VIJ721127 VSD721122:VSF721127 WBZ721122:WCB721127 WLV721122:WLX721127 WVR721122:WVT721127 J786658:L786663 JF786658:JH786663 TB786658:TD786663 ACX786658:ACZ786663 AMT786658:AMV786663 AWP786658:AWR786663 BGL786658:BGN786663 BQH786658:BQJ786663 CAD786658:CAF786663 CJZ786658:CKB786663 CTV786658:CTX786663 DDR786658:DDT786663 DNN786658:DNP786663 DXJ786658:DXL786663 EHF786658:EHH786663 ERB786658:ERD786663 FAX786658:FAZ786663 FKT786658:FKV786663 FUP786658:FUR786663 GEL786658:GEN786663 GOH786658:GOJ786663 GYD786658:GYF786663 HHZ786658:HIB786663 HRV786658:HRX786663 IBR786658:IBT786663 ILN786658:ILP786663 IVJ786658:IVL786663 JFF786658:JFH786663 JPB786658:JPD786663 JYX786658:JYZ786663 KIT786658:KIV786663 KSP786658:KSR786663 LCL786658:LCN786663 LMH786658:LMJ786663 LWD786658:LWF786663 MFZ786658:MGB786663 MPV786658:MPX786663 MZR786658:MZT786663 NJN786658:NJP786663 NTJ786658:NTL786663 ODF786658:ODH786663 ONB786658:OND786663 OWX786658:OWZ786663 PGT786658:PGV786663 PQP786658:PQR786663 QAL786658:QAN786663 QKH786658:QKJ786663 QUD786658:QUF786663 RDZ786658:REB786663 RNV786658:RNX786663 RXR786658:RXT786663 SHN786658:SHP786663 SRJ786658:SRL786663 TBF786658:TBH786663 TLB786658:TLD786663 TUX786658:TUZ786663 UET786658:UEV786663 UOP786658:UOR786663 UYL786658:UYN786663 VIH786658:VIJ786663 VSD786658:VSF786663 WBZ786658:WCB786663 WLV786658:WLX786663 WVR786658:WVT786663 J852194:L852199 JF852194:JH852199 TB852194:TD852199 ACX852194:ACZ852199 AMT852194:AMV852199 AWP852194:AWR852199 BGL852194:BGN852199 BQH852194:BQJ852199 CAD852194:CAF852199 CJZ852194:CKB852199 CTV852194:CTX852199 DDR852194:DDT852199 DNN852194:DNP852199 DXJ852194:DXL852199 EHF852194:EHH852199 ERB852194:ERD852199 FAX852194:FAZ852199 FKT852194:FKV852199 FUP852194:FUR852199 GEL852194:GEN852199 GOH852194:GOJ852199 GYD852194:GYF852199 HHZ852194:HIB852199 HRV852194:HRX852199 IBR852194:IBT852199 ILN852194:ILP852199 IVJ852194:IVL852199 JFF852194:JFH852199 JPB852194:JPD852199 JYX852194:JYZ852199 KIT852194:KIV852199 KSP852194:KSR852199 LCL852194:LCN852199 LMH852194:LMJ852199 LWD852194:LWF852199 MFZ852194:MGB852199 MPV852194:MPX852199 MZR852194:MZT852199 NJN852194:NJP852199 NTJ852194:NTL852199 ODF852194:ODH852199 ONB852194:OND852199 OWX852194:OWZ852199 PGT852194:PGV852199 PQP852194:PQR852199 QAL852194:QAN852199 QKH852194:QKJ852199 QUD852194:QUF852199 RDZ852194:REB852199 RNV852194:RNX852199 RXR852194:RXT852199 SHN852194:SHP852199 SRJ852194:SRL852199 TBF852194:TBH852199 TLB852194:TLD852199 TUX852194:TUZ852199 UET852194:UEV852199 UOP852194:UOR852199 UYL852194:UYN852199 VIH852194:VIJ852199 VSD852194:VSF852199 WBZ852194:WCB852199 WLV852194:WLX852199 WVR852194:WVT852199 J917730:L917735 JF917730:JH917735 TB917730:TD917735 ACX917730:ACZ917735 AMT917730:AMV917735 AWP917730:AWR917735 BGL917730:BGN917735 BQH917730:BQJ917735 CAD917730:CAF917735 CJZ917730:CKB917735 CTV917730:CTX917735 DDR917730:DDT917735 DNN917730:DNP917735 DXJ917730:DXL917735 EHF917730:EHH917735 ERB917730:ERD917735 FAX917730:FAZ917735 FKT917730:FKV917735 FUP917730:FUR917735 GEL917730:GEN917735 GOH917730:GOJ917735 GYD917730:GYF917735 HHZ917730:HIB917735 HRV917730:HRX917735 IBR917730:IBT917735 ILN917730:ILP917735 IVJ917730:IVL917735 JFF917730:JFH917735 JPB917730:JPD917735 JYX917730:JYZ917735 KIT917730:KIV917735 KSP917730:KSR917735 LCL917730:LCN917735 LMH917730:LMJ917735 LWD917730:LWF917735 MFZ917730:MGB917735 MPV917730:MPX917735 MZR917730:MZT917735 NJN917730:NJP917735 NTJ917730:NTL917735 ODF917730:ODH917735 ONB917730:OND917735 OWX917730:OWZ917735 PGT917730:PGV917735 PQP917730:PQR917735 QAL917730:QAN917735 QKH917730:QKJ917735 QUD917730:QUF917735 RDZ917730:REB917735 RNV917730:RNX917735 RXR917730:RXT917735 SHN917730:SHP917735 SRJ917730:SRL917735 TBF917730:TBH917735 TLB917730:TLD917735 TUX917730:TUZ917735 UET917730:UEV917735 UOP917730:UOR917735 UYL917730:UYN917735 VIH917730:VIJ917735 VSD917730:VSF917735 WBZ917730:WCB917735 WLV917730:WLX917735 WVR917730:WVT917735 J983266:L983271 JF983266:JH983271 TB983266:TD983271 ACX983266:ACZ983271 AMT983266:AMV983271 AWP983266:AWR983271 BGL983266:BGN983271 BQH983266:BQJ983271 CAD983266:CAF983271 CJZ983266:CKB983271 CTV983266:CTX983271 DDR983266:DDT983271 DNN983266:DNP983271 DXJ983266:DXL983271 EHF983266:EHH983271 ERB983266:ERD983271 FAX983266:FAZ983271 FKT983266:FKV983271 FUP983266:FUR983271 GEL983266:GEN983271 GOH983266:GOJ983271 GYD983266:GYF983271 HHZ983266:HIB983271 HRV983266:HRX983271 IBR983266:IBT983271 ILN983266:ILP983271 IVJ983266:IVL983271 JFF983266:JFH983271 JPB983266:JPD983271 JYX983266:JYZ983271 KIT983266:KIV983271 KSP983266:KSR983271 LCL983266:LCN983271 LMH983266:LMJ983271 LWD983266:LWF983271 MFZ983266:MGB983271 MPV983266:MPX983271 MZR983266:MZT983271 NJN983266:NJP983271 NTJ983266:NTL983271 ODF983266:ODH983271 ONB983266:OND983271 OWX983266:OWZ983271 PGT983266:PGV983271 PQP983266:PQR983271 QAL983266:QAN983271 QKH983266:QKJ983271 QUD983266:QUF983271 RDZ983266:REB983271 RNV983266:RNX983271 RXR983266:RXT983271 SHN983266:SHP983271 SRJ983266:SRL983271 TBF983266:TBH983271 TLB983266:TLD983271 TUX983266:TUZ983271 UET983266:UEV983271 UOP983266:UOR983271 UYL983266:UYN983271 VIH983266:VIJ983271 VSD983266:VSF983271 WBZ983266:WCB983271 WLV983266:WLX983271 WVR983266:WVT983271 D159:G159 IZ159:JC159 SV159:SY159 ACR159:ACU159 AMN159:AMQ159 AWJ159:AWM159 BGF159:BGI159 BQB159:BQE159 BZX159:CAA159 CJT159:CJW159 CTP159:CTS159 DDL159:DDO159 DNH159:DNK159 DXD159:DXG159 EGZ159:EHC159 EQV159:EQY159 FAR159:FAU159 FKN159:FKQ159 FUJ159:FUM159 GEF159:GEI159 GOB159:GOE159 GXX159:GYA159 HHT159:HHW159 HRP159:HRS159 IBL159:IBO159 ILH159:ILK159 IVD159:IVG159 JEZ159:JFC159 JOV159:JOY159 JYR159:JYU159 KIN159:KIQ159 KSJ159:KSM159 LCF159:LCI159 LMB159:LME159 LVX159:LWA159 MFT159:MFW159 MPP159:MPS159 MZL159:MZO159 NJH159:NJK159 NTD159:NTG159 OCZ159:ODC159 OMV159:OMY159 OWR159:OWU159 PGN159:PGQ159 PQJ159:PQM159 QAF159:QAI159 QKB159:QKE159 QTX159:QUA159 RDT159:RDW159 RNP159:RNS159 RXL159:RXO159 SHH159:SHK159 SRD159:SRG159 TAZ159:TBC159 TKV159:TKY159 TUR159:TUU159 UEN159:UEQ159 UOJ159:UOM159 UYF159:UYI159 VIB159:VIE159 VRX159:VSA159 WBT159:WBW159 WLP159:WLS159 WVL159:WVO159 D65768:G65768 IZ65768:JC65768 SV65768:SY65768 ACR65768:ACU65768 AMN65768:AMQ65768 AWJ65768:AWM65768 BGF65768:BGI65768 BQB65768:BQE65768 BZX65768:CAA65768 CJT65768:CJW65768 CTP65768:CTS65768 DDL65768:DDO65768 DNH65768:DNK65768 DXD65768:DXG65768 EGZ65768:EHC65768 EQV65768:EQY65768 FAR65768:FAU65768 FKN65768:FKQ65768 FUJ65768:FUM65768 GEF65768:GEI65768 GOB65768:GOE65768 GXX65768:GYA65768 HHT65768:HHW65768 HRP65768:HRS65768 IBL65768:IBO65768 ILH65768:ILK65768 IVD65768:IVG65768 JEZ65768:JFC65768 JOV65768:JOY65768 JYR65768:JYU65768 KIN65768:KIQ65768 KSJ65768:KSM65768 LCF65768:LCI65768 LMB65768:LME65768 LVX65768:LWA65768 MFT65768:MFW65768 MPP65768:MPS65768 MZL65768:MZO65768 NJH65768:NJK65768 NTD65768:NTG65768 OCZ65768:ODC65768 OMV65768:OMY65768 OWR65768:OWU65768 PGN65768:PGQ65768 PQJ65768:PQM65768 QAF65768:QAI65768 QKB65768:QKE65768 QTX65768:QUA65768 RDT65768:RDW65768 RNP65768:RNS65768 RXL65768:RXO65768 SHH65768:SHK65768 SRD65768:SRG65768 TAZ65768:TBC65768 TKV65768:TKY65768 TUR65768:TUU65768 UEN65768:UEQ65768 UOJ65768:UOM65768 UYF65768:UYI65768 VIB65768:VIE65768 VRX65768:VSA65768 WBT65768:WBW65768 WLP65768:WLS65768 WVL65768:WVO65768 D131304:G131304 IZ131304:JC131304 SV131304:SY131304 ACR131304:ACU131304 AMN131304:AMQ131304 AWJ131304:AWM131304 BGF131304:BGI131304 BQB131304:BQE131304 BZX131304:CAA131304 CJT131304:CJW131304 CTP131304:CTS131304 DDL131304:DDO131304 DNH131304:DNK131304 DXD131304:DXG131304 EGZ131304:EHC131304 EQV131304:EQY131304 FAR131304:FAU131304 FKN131304:FKQ131304 FUJ131304:FUM131304 GEF131304:GEI131304 GOB131304:GOE131304 GXX131304:GYA131304 HHT131304:HHW131304 HRP131304:HRS131304 IBL131304:IBO131304 ILH131304:ILK131304 IVD131304:IVG131304 JEZ131304:JFC131304 JOV131304:JOY131304 JYR131304:JYU131304 KIN131304:KIQ131304 KSJ131304:KSM131304 LCF131304:LCI131304 LMB131304:LME131304 LVX131304:LWA131304 MFT131304:MFW131304 MPP131304:MPS131304 MZL131304:MZO131304 NJH131304:NJK131304 NTD131304:NTG131304 OCZ131304:ODC131304 OMV131304:OMY131304 OWR131304:OWU131304 PGN131304:PGQ131304 PQJ131304:PQM131304 QAF131304:QAI131304 QKB131304:QKE131304 QTX131304:QUA131304 RDT131304:RDW131304 RNP131304:RNS131304 RXL131304:RXO131304 SHH131304:SHK131304 SRD131304:SRG131304 TAZ131304:TBC131304 TKV131304:TKY131304 TUR131304:TUU131304 UEN131304:UEQ131304 UOJ131304:UOM131304 UYF131304:UYI131304 VIB131304:VIE131304 VRX131304:VSA131304 WBT131304:WBW131304 WLP131304:WLS131304 WVL131304:WVO131304 D196840:G196840 IZ196840:JC196840 SV196840:SY196840 ACR196840:ACU196840 AMN196840:AMQ196840 AWJ196840:AWM196840 BGF196840:BGI196840 BQB196840:BQE196840 BZX196840:CAA196840 CJT196840:CJW196840 CTP196840:CTS196840 DDL196840:DDO196840 DNH196840:DNK196840 DXD196840:DXG196840 EGZ196840:EHC196840 EQV196840:EQY196840 FAR196840:FAU196840 FKN196840:FKQ196840 FUJ196840:FUM196840 GEF196840:GEI196840 GOB196840:GOE196840 GXX196840:GYA196840 HHT196840:HHW196840 HRP196840:HRS196840 IBL196840:IBO196840 ILH196840:ILK196840 IVD196840:IVG196840 JEZ196840:JFC196840 JOV196840:JOY196840 JYR196840:JYU196840 KIN196840:KIQ196840 KSJ196840:KSM196840 LCF196840:LCI196840 LMB196840:LME196840 LVX196840:LWA196840 MFT196840:MFW196840 MPP196840:MPS196840 MZL196840:MZO196840 NJH196840:NJK196840 NTD196840:NTG196840 OCZ196840:ODC196840 OMV196840:OMY196840 OWR196840:OWU196840 PGN196840:PGQ196840 PQJ196840:PQM196840 QAF196840:QAI196840 QKB196840:QKE196840 QTX196840:QUA196840 RDT196840:RDW196840 RNP196840:RNS196840 RXL196840:RXO196840 SHH196840:SHK196840 SRD196840:SRG196840 TAZ196840:TBC196840 TKV196840:TKY196840 TUR196840:TUU196840 UEN196840:UEQ196840 UOJ196840:UOM196840 UYF196840:UYI196840 VIB196840:VIE196840 VRX196840:VSA196840 WBT196840:WBW196840 WLP196840:WLS196840 WVL196840:WVO196840 D262376:G262376 IZ262376:JC262376 SV262376:SY262376 ACR262376:ACU262376 AMN262376:AMQ262376 AWJ262376:AWM262376 BGF262376:BGI262376 BQB262376:BQE262376 BZX262376:CAA262376 CJT262376:CJW262376 CTP262376:CTS262376 DDL262376:DDO262376 DNH262376:DNK262376 DXD262376:DXG262376 EGZ262376:EHC262376 EQV262376:EQY262376 FAR262376:FAU262376 FKN262376:FKQ262376 FUJ262376:FUM262376 GEF262376:GEI262376 GOB262376:GOE262376 GXX262376:GYA262376 HHT262376:HHW262376 HRP262376:HRS262376 IBL262376:IBO262376 ILH262376:ILK262376 IVD262376:IVG262376 JEZ262376:JFC262376 JOV262376:JOY262376 JYR262376:JYU262376 KIN262376:KIQ262376 KSJ262376:KSM262376 LCF262376:LCI262376 LMB262376:LME262376 LVX262376:LWA262376 MFT262376:MFW262376 MPP262376:MPS262376 MZL262376:MZO262376 NJH262376:NJK262376 NTD262376:NTG262376 OCZ262376:ODC262376 OMV262376:OMY262376 OWR262376:OWU262376 PGN262376:PGQ262376 PQJ262376:PQM262376 QAF262376:QAI262376 QKB262376:QKE262376 QTX262376:QUA262376 RDT262376:RDW262376 RNP262376:RNS262376 RXL262376:RXO262376 SHH262376:SHK262376 SRD262376:SRG262376 TAZ262376:TBC262376 TKV262376:TKY262376 TUR262376:TUU262376 UEN262376:UEQ262376 UOJ262376:UOM262376 UYF262376:UYI262376 VIB262376:VIE262376 VRX262376:VSA262376 WBT262376:WBW262376 WLP262376:WLS262376 WVL262376:WVO262376 D327912:G327912 IZ327912:JC327912 SV327912:SY327912 ACR327912:ACU327912 AMN327912:AMQ327912 AWJ327912:AWM327912 BGF327912:BGI327912 BQB327912:BQE327912 BZX327912:CAA327912 CJT327912:CJW327912 CTP327912:CTS327912 DDL327912:DDO327912 DNH327912:DNK327912 DXD327912:DXG327912 EGZ327912:EHC327912 EQV327912:EQY327912 FAR327912:FAU327912 FKN327912:FKQ327912 FUJ327912:FUM327912 GEF327912:GEI327912 GOB327912:GOE327912 GXX327912:GYA327912 HHT327912:HHW327912 HRP327912:HRS327912 IBL327912:IBO327912 ILH327912:ILK327912 IVD327912:IVG327912 JEZ327912:JFC327912 JOV327912:JOY327912 JYR327912:JYU327912 KIN327912:KIQ327912 KSJ327912:KSM327912 LCF327912:LCI327912 LMB327912:LME327912 LVX327912:LWA327912 MFT327912:MFW327912 MPP327912:MPS327912 MZL327912:MZO327912 NJH327912:NJK327912 NTD327912:NTG327912 OCZ327912:ODC327912 OMV327912:OMY327912 OWR327912:OWU327912 PGN327912:PGQ327912 PQJ327912:PQM327912 QAF327912:QAI327912 QKB327912:QKE327912 QTX327912:QUA327912 RDT327912:RDW327912 RNP327912:RNS327912 RXL327912:RXO327912 SHH327912:SHK327912 SRD327912:SRG327912 TAZ327912:TBC327912 TKV327912:TKY327912 TUR327912:TUU327912 UEN327912:UEQ327912 UOJ327912:UOM327912 UYF327912:UYI327912 VIB327912:VIE327912 VRX327912:VSA327912 WBT327912:WBW327912 WLP327912:WLS327912 WVL327912:WVO327912 D393448:G393448 IZ393448:JC393448 SV393448:SY393448 ACR393448:ACU393448 AMN393448:AMQ393448 AWJ393448:AWM393448 BGF393448:BGI393448 BQB393448:BQE393448 BZX393448:CAA393448 CJT393448:CJW393448 CTP393448:CTS393448 DDL393448:DDO393448 DNH393448:DNK393448 DXD393448:DXG393448 EGZ393448:EHC393448 EQV393448:EQY393448 FAR393448:FAU393448 FKN393448:FKQ393448 FUJ393448:FUM393448 GEF393448:GEI393448 GOB393448:GOE393448 GXX393448:GYA393448 HHT393448:HHW393448 HRP393448:HRS393448 IBL393448:IBO393448 ILH393448:ILK393448 IVD393448:IVG393448 JEZ393448:JFC393448 JOV393448:JOY393448 JYR393448:JYU393448 KIN393448:KIQ393448 KSJ393448:KSM393448 LCF393448:LCI393448 LMB393448:LME393448 LVX393448:LWA393448 MFT393448:MFW393448 MPP393448:MPS393448 MZL393448:MZO393448 NJH393448:NJK393448 NTD393448:NTG393448 OCZ393448:ODC393448 OMV393448:OMY393448 OWR393448:OWU393448 PGN393448:PGQ393448 PQJ393448:PQM393448 QAF393448:QAI393448 QKB393448:QKE393448 QTX393448:QUA393448 RDT393448:RDW393448 RNP393448:RNS393448 RXL393448:RXO393448 SHH393448:SHK393448 SRD393448:SRG393448 TAZ393448:TBC393448 TKV393448:TKY393448 TUR393448:TUU393448 UEN393448:UEQ393448 UOJ393448:UOM393448 UYF393448:UYI393448 VIB393448:VIE393448 VRX393448:VSA393448 WBT393448:WBW393448 WLP393448:WLS393448 WVL393448:WVO393448 D458984:G458984 IZ458984:JC458984 SV458984:SY458984 ACR458984:ACU458984 AMN458984:AMQ458984 AWJ458984:AWM458984 BGF458984:BGI458984 BQB458984:BQE458984 BZX458984:CAA458984 CJT458984:CJW458984 CTP458984:CTS458984 DDL458984:DDO458984 DNH458984:DNK458984 DXD458984:DXG458984 EGZ458984:EHC458984 EQV458984:EQY458984 FAR458984:FAU458984 FKN458984:FKQ458984 FUJ458984:FUM458984 GEF458984:GEI458984 GOB458984:GOE458984 GXX458984:GYA458984 HHT458984:HHW458984 HRP458984:HRS458984 IBL458984:IBO458984 ILH458984:ILK458984 IVD458984:IVG458984 JEZ458984:JFC458984 JOV458984:JOY458984 JYR458984:JYU458984 KIN458984:KIQ458984 KSJ458984:KSM458984 LCF458984:LCI458984 LMB458984:LME458984 LVX458984:LWA458984 MFT458984:MFW458984 MPP458984:MPS458984 MZL458984:MZO458984 NJH458984:NJK458984 NTD458984:NTG458984 OCZ458984:ODC458984 OMV458984:OMY458984 OWR458984:OWU458984 PGN458984:PGQ458984 PQJ458984:PQM458984 QAF458984:QAI458984 QKB458984:QKE458984 QTX458984:QUA458984 RDT458984:RDW458984 RNP458984:RNS458984 RXL458984:RXO458984 SHH458984:SHK458984 SRD458984:SRG458984 TAZ458984:TBC458984 TKV458984:TKY458984 TUR458984:TUU458984 UEN458984:UEQ458984 UOJ458984:UOM458984 UYF458984:UYI458984 VIB458984:VIE458984 VRX458984:VSA458984 WBT458984:WBW458984 WLP458984:WLS458984 WVL458984:WVO458984 D524520:G524520 IZ524520:JC524520 SV524520:SY524520 ACR524520:ACU524520 AMN524520:AMQ524520 AWJ524520:AWM524520 BGF524520:BGI524520 BQB524520:BQE524520 BZX524520:CAA524520 CJT524520:CJW524520 CTP524520:CTS524520 DDL524520:DDO524520 DNH524520:DNK524520 DXD524520:DXG524520 EGZ524520:EHC524520 EQV524520:EQY524520 FAR524520:FAU524520 FKN524520:FKQ524520 FUJ524520:FUM524520 GEF524520:GEI524520 GOB524520:GOE524520 GXX524520:GYA524520 HHT524520:HHW524520 HRP524520:HRS524520 IBL524520:IBO524520 ILH524520:ILK524520 IVD524520:IVG524520 JEZ524520:JFC524520 JOV524520:JOY524520 JYR524520:JYU524520 KIN524520:KIQ524520 KSJ524520:KSM524520 LCF524520:LCI524520 LMB524520:LME524520 LVX524520:LWA524520 MFT524520:MFW524520 MPP524520:MPS524520 MZL524520:MZO524520 NJH524520:NJK524520 NTD524520:NTG524520 OCZ524520:ODC524520 OMV524520:OMY524520 OWR524520:OWU524520 PGN524520:PGQ524520 PQJ524520:PQM524520 QAF524520:QAI524520 QKB524520:QKE524520 QTX524520:QUA524520 RDT524520:RDW524520 RNP524520:RNS524520 RXL524520:RXO524520 SHH524520:SHK524520 SRD524520:SRG524520 TAZ524520:TBC524520 TKV524520:TKY524520 TUR524520:TUU524520 UEN524520:UEQ524520 UOJ524520:UOM524520 UYF524520:UYI524520 VIB524520:VIE524520 VRX524520:VSA524520 WBT524520:WBW524520 WLP524520:WLS524520 WVL524520:WVO524520 D590056:G590056 IZ590056:JC590056 SV590056:SY590056 ACR590056:ACU590056 AMN590056:AMQ590056 AWJ590056:AWM590056 BGF590056:BGI590056 BQB590056:BQE590056 BZX590056:CAA590056 CJT590056:CJW590056 CTP590056:CTS590056 DDL590056:DDO590056 DNH590056:DNK590056 DXD590056:DXG590056 EGZ590056:EHC590056 EQV590056:EQY590056 FAR590056:FAU590056 FKN590056:FKQ590056 FUJ590056:FUM590056 GEF590056:GEI590056 GOB590056:GOE590056 GXX590056:GYA590056 HHT590056:HHW590056 HRP590056:HRS590056 IBL590056:IBO590056 ILH590056:ILK590056 IVD590056:IVG590056 JEZ590056:JFC590056 JOV590056:JOY590056 JYR590056:JYU590056 KIN590056:KIQ590056 KSJ590056:KSM590056 LCF590056:LCI590056 LMB590056:LME590056 LVX590056:LWA590056 MFT590056:MFW590056 MPP590056:MPS590056 MZL590056:MZO590056 NJH590056:NJK590056 NTD590056:NTG590056 OCZ590056:ODC590056 OMV590056:OMY590056 OWR590056:OWU590056 PGN590056:PGQ590056 PQJ590056:PQM590056 QAF590056:QAI590056 QKB590056:QKE590056 QTX590056:QUA590056 RDT590056:RDW590056 RNP590056:RNS590056 RXL590056:RXO590056 SHH590056:SHK590056 SRD590056:SRG590056 TAZ590056:TBC590056 TKV590056:TKY590056 TUR590056:TUU590056 UEN590056:UEQ590056 UOJ590056:UOM590056 UYF590056:UYI590056 VIB590056:VIE590056 VRX590056:VSA590056 WBT590056:WBW590056 WLP590056:WLS590056 WVL590056:WVO590056 D655592:G655592 IZ655592:JC655592 SV655592:SY655592 ACR655592:ACU655592 AMN655592:AMQ655592 AWJ655592:AWM655592 BGF655592:BGI655592 BQB655592:BQE655592 BZX655592:CAA655592 CJT655592:CJW655592 CTP655592:CTS655592 DDL655592:DDO655592 DNH655592:DNK655592 DXD655592:DXG655592 EGZ655592:EHC655592 EQV655592:EQY655592 FAR655592:FAU655592 FKN655592:FKQ655592 FUJ655592:FUM655592 GEF655592:GEI655592 GOB655592:GOE655592 GXX655592:GYA655592 HHT655592:HHW655592 HRP655592:HRS655592 IBL655592:IBO655592 ILH655592:ILK655592 IVD655592:IVG655592 JEZ655592:JFC655592 JOV655592:JOY655592 JYR655592:JYU655592 KIN655592:KIQ655592 KSJ655592:KSM655592 LCF655592:LCI655592 LMB655592:LME655592 LVX655592:LWA655592 MFT655592:MFW655592 MPP655592:MPS655592 MZL655592:MZO655592 NJH655592:NJK655592 NTD655592:NTG655592 OCZ655592:ODC655592 OMV655592:OMY655592 OWR655592:OWU655592 PGN655592:PGQ655592 PQJ655592:PQM655592 QAF655592:QAI655592 QKB655592:QKE655592 QTX655592:QUA655592 RDT655592:RDW655592 RNP655592:RNS655592 RXL655592:RXO655592 SHH655592:SHK655592 SRD655592:SRG655592 TAZ655592:TBC655592 TKV655592:TKY655592 TUR655592:TUU655592 UEN655592:UEQ655592 UOJ655592:UOM655592 UYF655592:UYI655592 VIB655592:VIE655592 VRX655592:VSA655592 WBT655592:WBW655592 WLP655592:WLS655592 WVL655592:WVO655592 D721128:G721128 IZ721128:JC721128 SV721128:SY721128 ACR721128:ACU721128 AMN721128:AMQ721128 AWJ721128:AWM721128 BGF721128:BGI721128 BQB721128:BQE721128 BZX721128:CAA721128 CJT721128:CJW721128 CTP721128:CTS721128 DDL721128:DDO721128 DNH721128:DNK721128 DXD721128:DXG721128 EGZ721128:EHC721128 EQV721128:EQY721128 FAR721128:FAU721128 FKN721128:FKQ721128 FUJ721128:FUM721128 GEF721128:GEI721128 GOB721128:GOE721128 GXX721128:GYA721128 HHT721128:HHW721128 HRP721128:HRS721128 IBL721128:IBO721128 ILH721128:ILK721128 IVD721128:IVG721128 JEZ721128:JFC721128 JOV721128:JOY721128 JYR721128:JYU721128 KIN721128:KIQ721128 KSJ721128:KSM721128 LCF721128:LCI721128 LMB721128:LME721128 LVX721128:LWA721128 MFT721128:MFW721128 MPP721128:MPS721128 MZL721128:MZO721128 NJH721128:NJK721128 NTD721128:NTG721128 OCZ721128:ODC721128 OMV721128:OMY721128 OWR721128:OWU721128 PGN721128:PGQ721128 PQJ721128:PQM721128 QAF721128:QAI721128 QKB721128:QKE721128 QTX721128:QUA721128 RDT721128:RDW721128 RNP721128:RNS721128 RXL721128:RXO721128 SHH721128:SHK721128 SRD721128:SRG721128 TAZ721128:TBC721128 TKV721128:TKY721128 TUR721128:TUU721128 UEN721128:UEQ721128 UOJ721128:UOM721128 UYF721128:UYI721128 VIB721128:VIE721128 VRX721128:VSA721128 WBT721128:WBW721128 WLP721128:WLS721128 WVL721128:WVO721128 D786664:G786664 IZ786664:JC786664 SV786664:SY786664 ACR786664:ACU786664 AMN786664:AMQ786664 AWJ786664:AWM786664 BGF786664:BGI786664 BQB786664:BQE786664 BZX786664:CAA786664 CJT786664:CJW786664 CTP786664:CTS786664 DDL786664:DDO786664 DNH786664:DNK786664 DXD786664:DXG786664 EGZ786664:EHC786664 EQV786664:EQY786664 FAR786664:FAU786664 FKN786664:FKQ786664 FUJ786664:FUM786664 GEF786664:GEI786664 GOB786664:GOE786664 GXX786664:GYA786664 HHT786664:HHW786664 HRP786664:HRS786664 IBL786664:IBO786664 ILH786664:ILK786664 IVD786664:IVG786664 JEZ786664:JFC786664 JOV786664:JOY786664 JYR786664:JYU786664 KIN786664:KIQ786664 KSJ786664:KSM786664 LCF786664:LCI786664 LMB786664:LME786664 LVX786664:LWA786664 MFT786664:MFW786664 MPP786664:MPS786664 MZL786664:MZO786664 NJH786664:NJK786664 NTD786664:NTG786664 OCZ786664:ODC786664 OMV786664:OMY786664 OWR786664:OWU786664 PGN786664:PGQ786664 PQJ786664:PQM786664 QAF786664:QAI786664 QKB786664:QKE786664 QTX786664:QUA786664 RDT786664:RDW786664 RNP786664:RNS786664 RXL786664:RXO786664 SHH786664:SHK786664 SRD786664:SRG786664 TAZ786664:TBC786664 TKV786664:TKY786664 TUR786664:TUU786664 UEN786664:UEQ786664 UOJ786664:UOM786664 UYF786664:UYI786664 VIB786664:VIE786664 VRX786664:VSA786664 WBT786664:WBW786664 WLP786664:WLS786664 WVL786664:WVO786664 D852200:G852200 IZ852200:JC852200 SV852200:SY852200 ACR852200:ACU852200 AMN852200:AMQ852200 AWJ852200:AWM852200 BGF852200:BGI852200 BQB852200:BQE852200 BZX852200:CAA852200 CJT852200:CJW852200 CTP852200:CTS852200 DDL852200:DDO852200 DNH852200:DNK852200 DXD852200:DXG852200 EGZ852200:EHC852200 EQV852200:EQY852200 FAR852200:FAU852200 FKN852200:FKQ852200 FUJ852200:FUM852200 GEF852200:GEI852200 GOB852200:GOE852200 GXX852200:GYA852200 HHT852200:HHW852200 HRP852200:HRS852200 IBL852200:IBO852200 ILH852200:ILK852200 IVD852200:IVG852200 JEZ852200:JFC852200 JOV852200:JOY852200 JYR852200:JYU852200 KIN852200:KIQ852200 KSJ852200:KSM852200 LCF852200:LCI852200 LMB852200:LME852200 LVX852200:LWA852200 MFT852200:MFW852200 MPP852200:MPS852200 MZL852200:MZO852200 NJH852200:NJK852200 NTD852200:NTG852200 OCZ852200:ODC852200 OMV852200:OMY852200 OWR852200:OWU852200 PGN852200:PGQ852200 PQJ852200:PQM852200 QAF852200:QAI852200 QKB852200:QKE852200 QTX852200:QUA852200 RDT852200:RDW852200 RNP852200:RNS852200 RXL852200:RXO852200 SHH852200:SHK852200 SRD852200:SRG852200 TAZ852200:TBC852200 TKV852200:TKY852200 TUR852200:TUU852200 UEN852200:UEQ852200 UOJ852200:UOM852200 UYF852200:UYI852200 VIB852200:VIE852200 VRX852200:VSA852200 WBT852200:WBW852200 WLP852200:WLS852200 WVL852200:WVO852200 D917736:G917736 IZ917736:JC917736 SV917736:SY917736 ACR917736:ACU917736 AMN917736:AMQ917736 AWJ917736:AWM917736 BGF917736:BGI917736 BQB917736:BQE917736 BZX917736:CAA917736 CJT917736:CJW917736 CTP917736:CTS917736 DDL917736:DDO917736 DNH917736:DNK917736 DXD917736:DXG917736 EGZ917736:EHC917736 EQV917736:EQY917736 FAR917736:FAU917736 FKN917736:FKQ917736 FUJ917736:FUM917736 GEF917736:GEI917736 GOB917736:GOE917736 GXX917736:GYA917736 HHT917736:HHW917736 HRP917736:HRS917736 IBL917736:IBO917736 ILH917736:ILK917736 IVD917736:IVG917736 JEZ917736:JFC917736 JOV917736:JOY917736 JYR917736:JYU917736 KIN917736:KIQ917736 KSJ917736:KSM917736 LCF917736:LCI917736 LMB917736:LME917736 LVX917736:LWA917736 MFT917736:MFW917736 MPP917736:MPS917736 MZL917736:MZO917736 NJH917736:NJK917736 NTD917736:NTG917736 OCZ917736:ODC917736 OMV917736:OMY917736 OWR917736:OWU917736 PGN917736:PGQ917736 PQJ917736:PQM917736 QAF917736:QAI917736 QKB917736:QKE917736 QTX917736:QUA917736 RDT917736:RDW917736 RNP917736:RNS917736 RXL917736:RXO917736 SHH917736:SHK917736 SRD917736:SRG917736 TAZ917736:TBC917736 TKV917736:TKY917736 TUR917736:TUU917736 UEN917736:UEQ917736 UOJ917736:UOM917736 UYF917736:UYI917736 VIB917736:VIE917736 VRX917736:VSA917736 WBT917736:WBW917736 WLP917736:WLS917736 WVL917736:WVO917736 D983272:G983272 IZ983272:JC983272 SV983272:SY983272 ACR983272:ACU983272 AMN983272:AMQ983272 AWJ983272:AWM983272 BGF983272:BGI983272 BQB983272:BQE983272 BZX983272:CAA983272 CJT983272:CJW983272 CTP983272:CTS983272 DDL983272:DDO983272 DNH983272:DNK983272 DXD983272:DXG983272 EGZ983272:EHC983272 EQV983272:EQY983272 FAR983272:FAU983272 FKN983272:FKQ983272 FUJ983272:FUM983272 GEF983272:GEI983272 GOB983272:GOE983272 GXX983272:GYA983272 HHT983272:HHW983272 HRP983272:HRS983272 IBL983272:IBO983272 ILH983272:ILK983272 IVD983272:IVG983272 JEZ983272:JFC983272 JOV983272:JOY983272 JYR983272:JYU983272 KIN983272:KIQ983272 KSJ983272:KSM983272 LCF983272:LCI983272 LMB983272:LME983272 LVX983272:LWA983272 MFT983272:MFW983272 MPP983272:MPS983272 MZL983272:MZO983272 NJH983272:NJK983272 NTD983272:NTG983272 OCZ983272:ODC983272 OMV983272:OMY983272 OWR983272:OWU983272 PGN983272:PGQ983272 PQJ983272:PQM983272 QAF983272:QAI983272 QKB983272:QKE983272 QTX983272:QUA983272 RDT983272:RDW983272 RNP983272:RNS983272 RXL983272:RXO983272 SHH983272:SHK983272 SRD983272:SRG983272 TAZ983272:TBC983272 TKV983272:TKY983272 TUR983272:TUU983272 UEN983272:UEQ983272 UOJ983272:UOM983272 UYF983272:UYI983272 VIB983272:VIE983272 VRX983272:VSA983272 WBT983272:WBW983272 WLP983272:WLS983272 WVL983272:WVO983272 I159:K159 JE159:JG159 TA159:TC159 ACW159:ACY159 AMS159:AMU159 AWO159:AWQ159 BGK159:BGM159 BQG159:BQI159 CAC159:CAE159 CJY159:CKA159 CTU159:CTW159 DDQ159:DDS159 DNM159:DNO159 DXI159:DXK159 EHE159:EHG159 ERA159:ERC159 FAW159:FAY159 FKS159:FKU159 FUO159:FUQ159 GEK159:GEM159 GOG159:GOI159 GYC159:GYE159 HHY159:HIA159 HRU159:HRW159 IBQ159:IBS159 ILM159:ILO159 IVI159:IVK159 JFE159:JFG159 JPA159:JPC159 JYW159:JYY159 KIS159:KIU159 KSO159:KSQ159 LCK159:LCM159 LMG159:LMI159 LWC159:LWE159 MFY159:MGA159 MPU159:MPW159 MZQ159:MZS159 NJM159:NJO159 NTI159:NTK159 ODE159:ODG159 ONA159:ONC159 OWW159:OWY159 PGS159:PGU159 PQO159:PQQ159 QAK159:QAM159 QKG159:QKI159 QUC159:QUE159 RDY159:REA159 RNU159:RNW159 RXQ159:RXS159 SHM159:SHO159 SRI159:SRK159 TBE159:TBG159 TLA159:TLC159 TUW159:TUY159 UES159:UEU159 UOO159:UOQ159 UYK159:UYM159 VIG159:VII159 VSC159:VSE159 WBY159:WCA159 WLU159:WLW159 WVQ159:WVS159 I65768:K65768 JE65768:JG65768 TA65768:TC65768 ACW65768:ACY65768 AMS65768:AMU65768 AWO65768:AWQ65768 BGK65768:BGM65768 BQG65768:BQI65768 CAC65768:CAE65768 CJY65768:CKA65768 CTU65768:CTW65768 DDQ65768:DDS65768 DNM65768:DNO65768 DXI65768:DXK65768 EHE65768:EHG65768 ERA65768:ERC65768 FAW65768:FAY65768 FKS65768:FKU65768 FUO65768:FUQ65768 GEK65768:GEM65768 GOG65768:GOI65768 GYC65768:GYE65768 HHY65768:HIA65768 HRU65768:HRW65768 IBQ65768:IBS65768 ILM65768:ILO65768 IVI65768:IVK65768 JFE65768:JFG65768 JPA65768:JPC65768 JYW65768:JYY65768 KIS65768:KIU65768 KSO65768:KSQ65768 LCK65768:LCM65768 LMG65768:LMI65768 LWC65768:LWE65768 MFY65768:MGA65768 MPU65768:MPW65768 MZQ65768:MZS65768 NJM65768:NJO65768 NTI65768:NTK65768 ODE65768:ODG65768 ONA65768:ONC65768 OWW65768:OWY65768 PGS65768:PGU65768 PQO65768:PQQ65768 QAK65768:QAM65768 QKG65768:QKI65768 QUC65768:QUE65768 RDY65768:REA65768 RNU65768:RNW65768 RXQ65768:RXS65768 SHM65768:SHO65768 SRI65768:SRK65768 TBE65768:TBG65768 TLA65768:TLC65768 TUW65768:TUY65768 UES65768:UEU65768 UOO65768:UOQ65768 UYK65768:UYM65768 VIG65768:VII65768 VSC65768:VSE65768 WBY65768:WCA65768 WLU65768:WLW65768 WVQ65768:WVS65768 I131304:K131304 JE131304:JG131304 TA131304:TC131304 ACW131304:ACY131304 AMS131304:AMU131304 AWO131304:AWQ131304 BGK131304:BGM131304 BQG131304:BQI131304 CAC131304:CAE131304 CJY131304:CKA131304 CTU131304:CTW131304 DDQ131304:DDS131304 DNM131304:DNO131304 DXI131304:DXK131304 EHE131304:EHG131304 ERA131304:ERC131304 FAW131304:FAY131304 FKS131304:FKU131304 FUO131304:FUQ131304 GEK131304:GEM131304 GOG131304:GOI131304 GYC131304:GYE131304 HHY131304:HIA131304 HRU131304:HRW131304 IBQ131304:IBS131304 ILM131304:ILO131304 IVI131304:IVK131304 JFE131304:JFG131304 JPA131304:JPC131304 JYW131304:JYY131304 KIS131304:KIU131304 KSO131304:KSQ131304 LCK131304:LCM131304 LMG131304:LMI131304 LWC131304:LWE131304 MFY131304:MGA131304 MPU131304:MPW131304 MZQ131304:MZS131304 NJM131304:NJO131304 NTI131304:NTK131304 ODE131304:ODG131304 ONA131304:ONC131304 OWW131304:OWY131304 PGS131304:PGU131304 PQO131304:PQQ131304 QAK131304:QAM131304 QKG131304:QKI131304 QUC131304:QUE131304 RDY131304:REA131304 RNU131304:RNW131304 RXQ131304:RXS131304 SHM131304:SHO131304 SRI131304:SRK131304 TBE131304:TBG131304 TLA131304:TLC131304 TUW131304:TUY131304 UES131304:UEU131304 UOO131304:UOQ131304 UYK131304:UYM131304 VIG131304:VII131304 VSC131304:VSE131304 WBY131304:WCA131304 WLU131304:WLW131304 WVQ131304:WVS131304 I196840:K196840 JE196840:JG196840 TA196840:TC196840 ACW196840:ACY196840 AMS196840:AMU196840 AWO196840:AWQ196840 BGK196840:BGM196840 BQG196840:BQI196840 CAC196840:CAE196840 CJY196840:CKA196840 CTU196840:CTW196840 DDQ196840:DDS196840 DNM196840:DNO196840 DXI196840:DXK196840 EHE196840:EHG196840 ERA196840:ERC196840 FAW196840:FAY196840 FKS196840:FKU196840 FUO196840:FUQ196840 GEK196840:GEM196840 GOG196840:GOI196840 GYC196840:GYE196840 HHY196840:HIA196840 HRU196840:HRW196840 IBQ196840:IBS196840 ILM196840:ILO196840 IVI196840:IVK196840 JFE196840:JFG196840 JPA196840:JPC196840 JYW196840:JYY196840 KIS196840:KIU196840 KSO196840:KSQ196840 LCK196840:LCM196840 LMG196840:LMI196840 LWC196840:LWE196840 MFY196840:MGA196840 MPU196840:MPW196840 MZQ196840:MZS196840 NJM196840:NJO196840 NTI196840:NTK196840 ODE196840:ODG196840 ONA196840:ONC196840 OWW196840:OWY196840 PGS196840:PGU196840 PQO196840:PQQ196840 QAK196840:QAM196840 QKG196840:QKI196840 QUC196840:QUE196840 RDY196840:REA196840 RNU196840:RNW196840 RXQ196840:RXS196840 SHM196840:SHO196840 SRI196840:SRK196840 TBE196840:TBG196840 TLA196840:TLC196840 TUW196840:TUY196840 UES196840:UEU196840 UOO196840:UOQ196840 UYK196840:UYM196840 VIG196840:VII196840 VSC196840:VSE196840 WBY196840:WCA196840 WLU196840:WLW196840 WVQ196840:WVS196840 I262376:K262376 JE262376:JG262376 TA262376:TC262376 ACW262376:ACY262376 AMS262376:AMU262376 AWO262376:AWQ262376 BGK262376:BGM262376 BQG262376:BQI262376 CAC262376:CAE262376 CJY262376:CKA262376 CTU262376:CTW262376 DDQ262376:DDS262376 DNM262376:DNO262376 DXI262376:DXK262376 EHE262376:EHG262376 ERA262376:ERC262376 FAW262376:FAY262376 FKS262376:FKU262376 FUO262376:FUQ262376 GEK262376:GEM262376 GOG262376:GOI262376 GYC262376:GYE262376 HHY262376:HIA262376 HRU262376:HRW262376 IBQ262376:IBS262376 ILM262376:ILO262376 IVI262376:IVK262376 JFE262376:JFG262376 JPA262376:JPC262376 JYW262376:JYY262376 KIS262376:KIU262376 KSO262376:KSQ262376 LCK262376:LCM262376 LMG262376:LMI262376 LWC262376:LWE262376 MFY262376:MGA262376 MPU262376:MPW262376 MZQ262376:MZS262376 NJM262376:NJO262376 NTI262376:NTK262376 ODE262376:ODG262376 ONA262376:ONC262376 OWW262376:OWY262376 PGS262376:PGU262376 PQO262376:PQQ262376 QAK262376:QAM262376 QKG262376:QKI262376 QUC262376:QUE262376 RDY262376:REA262376 RNU262376:RNW262376 RXQ262376:RXS262376 SHM262376:SHO262376 SRI262376:SRK262376 TBE262376:TBG262376 TLA262376:TLC262376 TUW262376:TUY262376 UES262376:UEU262376 UOO262376:UOQ262376 UYK262376:UYM262376 VIG262376:VII262376 VSC262376:VSE262376 WBY262376:WCA262376 WLU262376:WLW262376 WVQ262376:WVS262376 I327912:K327912 JE327912:JG327912 TA327912:TC327912 ACW327912:ACY327912 AMS327912:AMU327912 AWO327912:AWQ327912 BGK327912:BGM327912 BQG327912:BQI327912 CAC327912:CAE327912 CJY327912:CKA327912 CTU327912:CTW327912 DDQ327912:DDS327912 DNM327912:DNO327912 DXI327912:DXK327912 EHE327912:EHG327912 ERA327912:ERC327912 FAW327912:FAY327912 FKS327912:FKU327912 FUO327912:FUQ327912 GEK327912:GEM327912 GOG327912:GOI327912 GYC327912:GYE327912 HHY327912:HIA327912 HRU327912:HRW327912 IBQ327912:IBS327912 ILM327912:ILO327912 IVI327912:IVK327912 JFE327912:JFG327912 JPA327912:JPC327912 JYW327912:JYY327912 KIS327912:KIU327912 KSO327912:KSQ327912 LCK327912:LCM327912 LMG327912:LMI327912 LWC327912:LWE327912 MFY327912:MGA327912 MPU327912:MPW327912 MZQ327912:MZS327912 NJM327912:NJO327912 NTI327912:NTK327912 ODE327912:ODG327912 ONA327912:ONC327912 OWW327912:OWY327912 PGS327912:PGU327912 PQO327912:PQQ327912 QAK327912:QAM327912 QKG327912:QKI327912 QUC327912:QUE327912 RDY327912:REA327912 RNU327912:RNW327912 RXQ327912:RXS327912 SHM327912:SHO327912 SRI327912:SRK327912 TBE327912:TBG327912 TLA327912:TLC327912 TUW327912:TUY327912 UES327912:UEU327912 UOO327912:UOQ327912 UYK327912:UYM327912 VIG327912:VII327912 VSC327912:VSE327912 WBY327912:WCA327912 WLU327912:WLW327912 WVQ327912:WVS327912 I393448:K393448 JE393448:JG393448 TA393448:TC393448 ACW393448:ACY393448 AMS393448:AMU393448 AWO393448:AWQ393448 BGK393448:BGM393448 BQG393448:BQI393448 CAC393448:CAE393448 CJY393448:CKA393448 CTU393448:CTW393448 DDQ393448:DDS393448 DNM393448:DNO393448 DXI393448:DXK393448 EHE393448:EHG393448 ERA393448:ERC393448 FAW393448:FAY393448 FKS393448:FKU393448 FUO393448:FUQ393448 GEK393448:GEM393448 GOG393448:GOI393448 GYC393448:GYE393448 HHY393448:HIA393448 HRU393448:HRW393448 IBQ393448:IBS393448 ILM393448:ILO393448 IVI393448:IVK393448 JFE393448:JFG393448 JPA393448:JPC393448 JYW393448:JYY393448 KIS393448:KIU393448 KSO393448:KSQ393448 LCK393448:LCM393448 LMG393448:LMI393448 LWC393448:LWE393448 MFY393448:MGA393448 MPU393448:MPW393448 MZQ393448:MZS393448 NJM393448:NJO393448 NTI393448:NTK393448 ODE393448:ODG393448 ONA393448:ONC393448 OWW393448:OWY393448 PGS393448:PGU393448 PQO393448:PQQ393448 QAK393448:QAM393448 QKG393448:QKI393448 QUC393448:QUE393448 RDY393448:REA393448 RNU393448:RNW393448 RXQ393448:RXS393448 SHM393448:SHO393448 SRI393448:SRK393448 TBE393448:TBG393448 TLA393448:TLC393448 TUW393448:TUY393448 UES393448:UEU393448 UOO393448:UOQ393448 UYK393448:UYM393448 VIG393448:VII393448 VSC393448:VSE393448 WBY393448:WCA393448 WLU393448:WLW393448 WVQ393448:WVS393448 I458984:K458984 JE458984:JG458984 TA458984:TC458984 ACW458984:ACY458984 AMS458984:AMU458984 AWO458984:AWQ458984 BGK458984:BGM458984 BQG458984:BQI458984 CAC458984:CAE458984 CJY458984:CKA458984 CTU458984:CTW458984 DDQ458984:DDS458984 DNM458984:DNO458984 DXI458984:DXK458984 EHE458984:EHG458984 ERA458984:ERC458984 FAW458984:FAY458984 FKS458984:FKU458984 FUO458984:FUQ458984 GEK458984:GEM458984 GOG458984:GOI458984 GYC458984:GYE458984 HHY458984:HIA458984 HRU458984:HRW458984 IBQ458984:IBS458984 ILM458984:ILO458984 IVI458984:IVK458984 JFE458984:JFG458984 JPA458984:JPC458984 JYW458984:JYY458984 KIS458984:KIU458984 KSO458984:KSQ458984 LCK458984:LCM458984 LMG458984:LMI458984 LWC458984:LWE458984 MFY458984:MGA458984 MPU458984:MPW458984 MZQ458984:MZS458984 NJM458984:NJO458984 NTI458984:NTK458984 ODE458984:ODG458984 ONA458984:ONC458984 OWW458984:OWY458984 PGS458984:PGU458984 PQO458984:PQQ458984 QAK458984:QAM458984 QKG458984:QKI458984 QUC458984:QUE458984 RDY458984:REA458984 RNU458984:RNW458984 RXQ458984:RXS458984 SHM458984:SHO458984 SRI458984:SRK458984 TBE458984:TBG458984 TLA458984:TLC458984 TUW458984:TUY458984 UES458984:UEU458984 UOO458984:UOQ458984 UYK458984:UYM458984 VIG458984:VII458984 VSC458984:VSE458984 WBY458984:WCA458984 WLU458984:WLW458984 WVQ458984:WVS458984 I524520:K524520 JE524520:JG524520 TA524520:TC524520 ACW524520:ACY524520 AMS524520:AMU524520 AWO524520:AWQ524520 BGK524520:BGM524520 BQG524520:BQI524520 CAC524520:CAE524520 CJY524520:CKA524520 CTU524520:CTW524520 DDQ524520:DDS524520 DNM524520:DNO524520 DXI524520:DXK524520 EHE524520:EHG524520 ERA524520:ERC524520 FAW524520:FAY524520 FKS524520:FKU524520 FUO524520:FUQ524520 GEK524520:GEM524520 GOG524520:GOI524520 GYC524520:GYE524520 HHY524520:HIA524520 HRU524520:HRW524520 IBQ524520:IBS524520 ILM524520:ILO524520 IVI524520:IVK524520 JFE524520:JFG524520 JPA524520:JPC524520 JYW524520:JYY524520 KIS524520:KIU524520 KSO524520:KSQ524520 LCK524520:LCM524520 LMG524520:LMI524520 LWC524520:LWE524520 MFY524520:MGA524520 MPU524520:MPW524520 MZQ524520:MZS524520 NJM524520:NJO524520 NTI524520:NTK524520 ODE524520:ODG524520 ONA524520:ONC524520 OWW524520:OWY524520 PGS524520:PGU524520 PQO524520:PQQ524520 QAK524520:QAM524520 QKG524520:QKI524520 QUC524520:QUE524520 RDY524520:REA524520 RNU524520:RNW524520 RXQ524520:RXS524520 SHM524520:SHO524520 SRI524520:SRK524520 TBE524520:TBG524520 TLA524520:TLC524520 TUW524520:TUY524520 UES524520:UEU524520 UOO524520:UOQ524520 UYK524520:UYM524520 VIG524520:VII524520 VSC524520:VSE524520 WBY524520:WCA524520 WLU524520:WLW524520 WVQ524520:WVS524520 I590056:K590056 JE590056:JG590056 TA590056:TC590056 ACW590056:ACY590056 AMS590056:AMU590056 AWO590056:AWQ590056 BGK590056:BGM590056 BQG590056:BQI590056 CAC590056:CAE590056 CJY590056:CKA590056 CTU590056:CTW590056 DDQ590056:DDS590056 DNM590056:DNO590056 DXI590056:DXK590056 EHE590056:EHG590056 ERA590056:ERC590056 FAW590056:FAY590056 FKS590056:FKU590056 FUO590056:FUQ590056 GEK590056:GEM590056 GOG590056:GOI590056 GYC590056:GYE590056 HHY590056:HIA590056 HRU590056:HRW590056 IBQ590056:IBS590056 ILM590056:ILO590056 IVI590056:IVK590056 JFE590056:JFG590056 JPA590056:JPC590056 JYW590056:JYY590056 KIS590056:KIU590056 KSO590056:KSQ590056 LCK590056:LCM590056 LMG590056:LMI590056 LWC590056:LWE590056 MFY590056:MGA590056 MPU590056:MPW590056 MZQ590056:MZS590056 NJM590056:NJO590056 NTI590056:NTK590056 ODE590056:ODG590056 ONA590056:ONC590056 OWW590056:OWY590056 PGS590056:PGU590056 PQO590056:PQQ590056 QAK590056:QAM590056 QKG590056:QKI590056 QUC590056:QUE590056 RDY590056:REA590056 RNU590056:RNW590056 RXQ590056:RXS590056 SHM590056:SHO590056 SRI590056:SRK590056 TBE590056:TBG590056 TLA590056:TLC590056 TUW590056:TUY590056 UES590056:UEU590056 UOO590056:UOQ590056 UYK590056:UYM590056 VIG590056:VII590056 VSC590056:VSE590056 WBY590056:WCA590056 WLU590056:WLW590056 WVQ590056:WVS590056 I655592:K655592 JE655592:JG655592 TA655592:TC655592 ACW655592:ACY655592 AMS655592:AMU655592 AWO655592:AWQ655592 BGK655592:BGM655592 BQG655592:BQI655592 CAC655592:CAE655592 CJY655592:CKA655592 CTU655592:CTW655592 DDQ655592:DDS655592 DNM655592:DNO655592 DXI655592:DXK655592 EHE655592:EHG655592 ERA655592:ERC655592 FAW655592:FAY655592 FKS655592:FKU655592 FUO655592:FUQ655592 GEK655592:GEM655592 GOG655592:GOI655592 GYC655592:GYE655592 HHY655592:HIA655592 HRU655592:HRW655592 IBQ655592:IBS655592 ILM655592:ILO655592 IVI655592:IVK655592 JFE655592:JFG655592 JPA655592:JPC655592 JYW655592:JYY655592 KIS655592:KIU655592 KSO655592:KSQ655592 LCK655592:LCM655592 LMG655592:LMI655592 LWC655592:LWE655592 MFY655592:MGA655592 MPU655592:MPW655592 MZQ655592:MZS655592 NJM655592:NJO655592 NTI655592:NTK655592 ODE655592:ODG655592 ONA655592:ONC655592 OWW655592:OWY655592 PGS655592:PGU655592 PQO655592:PQQ655592 QAK655592:QAM655592 QKG655592:QKI655592 QUC655592:QUE655592 RDY655592:REA655592 RNU655592:RNW655592 RXQ655592:RXS655592 SHM655592:SHO655592 SRI655592:SRK655592 TBE655592:TBG655592 TLA655592:TLC655592 TUW655592:TUY655592 UES655592:UEU655592 UOO655592:UOQ655592 UYK655592:UYM655592 VIG655592:VII655592 VSC655592:VSE655592 WBY655592:WCA655592 WLU655592:WLW655592 WVQ655592:WVS655592 I721128:K721128 JE721128:JG721128 TA721128:TC721128 ACW721128:ACY721128 AMS721128:AMU721128 AWO721128:AWQ721128 BGK721128:BGM721128 BQG721128:BQI721128 CAC721128:CAE721128 CJY721128:CKA721128 CTU721128:CTW721128 DDQ721128:DDS721128 DNM721128:DNO721128 DXI721128:DXK721128 EHE721128:EHG721128 ERA721128:ERC721128 FAW721128:FAY721128 FKS721128:FKU721128 FUO721128:FUQ721128 GEK721128:GEM721128 GOG721128:GOI721128 GYC721128:GYE721128 HHY721128:HIA721128 HRU721128:HRW721128 IBQ721128:IBS721128 ILM721128:ILO721128 IVI721128:IVK721128 JFE721128:JFG721128 JPA721128:JPC721128 JYW721128:JYY721128 KIS721128:KIU721128 KSO721128:KSQ721128 LCK721128:LCM721128 LMG721128:LMI721128 LWC721128:LWE721128 MFY721128:MGA721128 MPU721128:MPW721128 MZQ721128:MZS721128 NJM721128:NJO721128 NTI721128:NTK721128 ODE721128:ODG721128 ONA721128:ONC721128 OWW721128:OWY721128 PGS721128:PGU721128 PQO721128:PQQ721128 QAK721128:QAM721128 QKG721128:QKI721128 QUC721128:QUE721128 RDY721128:REA721128 RNU721128:RNW721128 RXQ721128:RXS721128 SHM721128:SHO721128 SRI721128:SRK721128 TBE721128:TBG721128 TLA721128:TLC721128 TUW721128:TUY721128 UES721128:UEU721128 UOO721128:UOQ721128 UYK721128:UYM721128 VIG721128:VII721128 VSC721128:VSE721128 WBY721128:WCA721128 WLU721128:WLW721128 WVQ721128:WVS721128 I786664:K786664 JE786664:JG786664 TA786664:TC786664 ACW786664:ACY786664 AMS786664:AMU786664 AWO786664:AWQ786664 BGK786664:BGM786664 BQG786664:BQI786664 CAC786664:CAE786664 CJY786664:CKA786664 CTU786664:CTW786664 DDQ786664:DDS786664 DNM786664:DNO786664 DXI786664:DXK786664 EHE786664:EHG786664 ERA786664:ERC786664 FAW786664:FAY786664 FKS786664:FKU786664 FUO786664:FUQ786664 GEK786664:GEM786664 GOG786664:GOI786664 GYC786664:GYE786664 HHY786664:HIA786664 HRU786664:HRW786664 IBQ786664:IBS786664 ILM786664:ILO786664 IVI786664:IVK786664 JFE786664:JFG786664 JPA786664:JPC786664 JYW786664:JYY786664 KIS786664:KIU786664 KSO786664:KSQ786664 LCK786664:LCM786664 LMG786664:LMI786664 LWC786664:LWE786664 MFY786664:MGA786664 MPU786664:MPW786664 MZQ786664:MZS786664 NJM786664:NJO786664 NTI786664:NTK786664 ODE786664:ODG786664 ONA786664:ONC786664 OWW786664:OWY786664 PGS786664:PGU786664 PQO786664:PQQ786664 QAK786664:QAM786664 QKG786664:QKI786664 QUC786664:QUE786664 RDY786664:REA786664 RNU786664:RNW786664 RXQ786664:RXS786664 SHM786664:SHO786664 SRI786664:SRK786664 TBE786664:TBG786664 TLA786664:TLC786664 TUW786664:TUY786664 UES786664:UEU786664 UOO786664:UOQ786664 UYK786664:UYM786664 VIG786664:VII786664 VSC786664:VSE786664 WBY786664:WCA786664 WLU786664:WLW786664 WVQ786664:WVS786664 I852200:K852200 JE852200:JG852200 TA852200:TC852200 ACW852200:ACY852200 AMS852200:AMU852200 AWO852200:AWQ852200 BGK852200:BGM852200 BQG852200:BQI852200 CAC852200:CAE852200 CJY852200:CKA852200 CTU852200:CTW852200 DDQ852200:DDS852200 DNM852200:DNO852200 DXI852200:DXK852200 EHE852200:EHG852200 ERA852200:ERC852200 FAW852200:FAY852200 FKS852200:FKU852200 FUO852200:FUQ852200 GEK852200:GEM852200 GOG852200:GOI852200 GYC852200:GYE852200 HHY852200:HIA852200 HRU852200:HRW852200 IBQ852200:IBS852200 ILM852200:ILO852200 IVI852200:IVK852200 JFE852200:JFG852200 JPA852200:JPC852200 JYW852200:JYY852200 KIS852200:KIU852200 KSO852200:KSQ852200 LCK852200:LCM852200 LMG852200:LMI852200 LWC852200:LWE852200 MFY852200:MGA852200 MPU852200:MPW852200 MZQ852200:MZS852200 NJM852200:NJO852200 NTI852200:NTK852200 ODE852200:ODG852200 ONA852200:ONC852200 OWW852200:OWY852200 PGS852200:PGU852200 PQO852200:PQQ852200 QAK852200:QAM852200 QKG852200:QKI852200 QUC852200:QUE852200 RDY852200:REA852200 RNU852200:RNW852200 RXQ852200:RXS852200 SHM852200:SHO852200 SRI852200:SRK852200 TBE852200:TBG852200 TLA852200:TLC852200 TUW852200:TUY852200 UES852200:UEU852200 UOO852200:UOQ852200 UYK852200:UYM852200 VIG852200:VII852200 VSC852200:VSE852200 WBY852200:WCA852200 WLU852200:WLW852200 WVQ852200:WVS852200 I917736:K917736 JE917736:JG917736 TA917736:TC917736 ACW917736:ACY917736 AMS917736:AMU917736 AWO917736:AWQ917736 BGK917736:BGM917736 BQG917736:BQI917736 CAC917736:CAE917736 CJY917736:CKA917736 CTU917736:CTW917736 DDQ917736:DDS917736 DNM917736:DNO917736 DXI917736:DXK917736 EHE917736:EHG917736 ERA917736:ERC917736 FAW917736:FAY917736 FKS917736:FKU917736 FUO917736:FUQ917736 GEK917736:GEM917736 GOG917736:GOI917736 GYC917736:GYE917736 HHY917736:HIA917736 HRU917736:HRW917736 IBQ917736:IBS917736 ILM917736:ILO917736 IVI917736:IVK917736 JFE917736:JFG917736 JPA917736:JPC917736 JYW917736:JYY917736 KIS917736:KIU917736 KSO917736:KSQ917736 LCK917736:LCM917736 LMG917736:LMI917736 LWC917736:LWE917736 MFY917736:MGA917736 MPU917736:MPW917736 MZQ917736:MZS917736 NJM917736:NJO917736 NTI917736:NTK917736 ODE917736:ODG917736 ONA917736:ONC917736 OWW917736:OWY917736 PGS917736:PGU917736 PQO917736:PQQ917736 QAK917736:QAM917736 QKG917736:QKI917736 QUC917736:QUE917736 RDY917736:REA917736 RNU917736:RNW917736 RXQ917736:RXS917736 SHM917736:SHO917736 SRI917736:SRK917736 TBE917736:TBG917736 TLA917736:TLC917736 TUW917736:TUY917736 UES917736:UEU917736 UOO917736:UOQ917736 UYK917736:UYM917736 VIG917736:VII917736 VSC917736:VSE917736 WBY917736:WCA917736 WLU917736:WLW917736 WVQ917736:WVS917736 I983272:K983272 JE983272:JG983272 TA983272:TC983272 ACW983272:ACY983272 AMS983272:AMU983272 AWO983272:AWQ983272 BGK983272:BGM983272 BQG983272:BQI983272 CAC983272:CAE983272 CJY983272:CKA983272 CTU983272:CTW983272 DDQ983272:DDS983272 DNM983272:DNO983272 DXI983272:DXK983272 EHE983272:EHG983272 ERA983272:ERC983272 FAW983272:FAY983272 FKS983272:FKU983272 FUO983272:FUQ983272 GEK983272:GEM983272 GOG983272:GOI983272 GYC983272:GYE983272 HHY983272:HIA983272 HRU983272:HRW983272 IBQ983272:IBS983272 ILM983272:ILO983272 IVI983272:IVK983272 JFE983272:JFG983272 JPA983272:JPC983272 JYW983272:JYY983272 KIS983272:KIU983272 KSO983272:KSQ983272 LCK983272:LCM983272 LMG983272:LMI983272 LWC983272:LWE983272 MFY983272:MGA983272 MPU983272:MPW983272 MZQ983272:MZS983272 NJM983272:NJO983272 NTI983272:NTK983272 ODE983272:ODG983272 ONA983272:ONC983272 OWW983272:OWY983272 PGS983272:PGU983272 PQO983272:PQQ983272 QAK983272:QAM983272 QKG983272:QKI983272 QUC983272:QUE983272 RDY983272:REA983272 RNU983272:RNW983272 RXQ983272:RXS983272 SHM983272:SHO983272 SRI983272:SRK983272 TBE983272:TBG983272 TLA983272:TLC983272 TUW983272:TUY983272 UES983272:UEU983272 UOO983272:UOQ983272 UYK983272:UYM983272 VIG983272:VII983272 VSC983272:VSE983272 WBY983272:WCA983272 WLU983272:WLW983272 WVQ983272:WVS983272 J176:L181 JF176:JH181 TB176:TD181 ACX176:ACZ181 AMT176:AMV181 AWP176:AWR181 BGL176:BGN181 BQH176:BQJ181 CAD176:CAF181 CJZ176:CKB181 CTV176:CTX181 DDR176:DDT181 DNN176:DNP181 DXJ176:DXL181 EHF176:EHH181 ERB176:ERD181 FAX176:FAZ181 FKT176:FKV181 FUP176:FUR181 GEL176:GEN181 GOH176:GOJ181 GYD176:GYF181 HHZ176:HIB181 HRV176:HRX181 IBR176:IBT181 ILN176:ILP181 IVJ176:IVL181 JFF176:JFH181 JPB176:JPD181 JYX176:JYZ181 KIT176:KIV181 KSP176:KSR181 LCL176:LCN181 LMH176:LMJ181 LWD176:LWF181 MFZ176:MGB181 MPV176:MPX181 MZR176:MZT181 NJN176:NJP181 NTJ176:NTL181 ODF176:ODH181 ONB176:OND181 OWX176:OWZ181 PGT176:PGV181 PQP176:PQR181 QAL176:QAN181 QKH176:QKJ181 QUD176:QUF181 RDZ176:REB181 RNV176:RNX181 RXR176:RXT181 SHN176:SHP181 SRJ176:SRL181 TBF176:TBH181 TLB176:TLD181 TUX176:TUZ181 UET176:UEV181 UOP176:UOR181 UYL176:UYN181 VIH176:VIJ181 VSD176:VSF181 WBZ176:WCB181 WLV176:WLX181 WVR176:WVT181 J65785:L65790 JF65785:JH65790 TB65785:TD65790 ACX65785:ACZ65790 AMT65785:AMV65790 AWP65785:AWR65790 BGL65785:BGN65790 BQH65785:BQJ65790 CAD65785:CAF65790 CJZ65785:CKB65790 CTV65785:CTX65790 DDR65785:DDT65790 DNN65785:DNP65790 DXJ65785:DXL65790 EHF65785:EHH65790 ERB65785:ERD65790 FAX65785:FAZ65790 FKT65785:FKV65790 FUP65785:FUR65790 GEL65785:GEN65790 GOH65785:GOJ65790 GYD65785:GYF65790 HHZ65785:HIB65790 HRV65785:HRX65790 IBR65785:IBT65790 ILN65785:ILP65790 IVJ65785:IVL65790 JFF65785:JFH65790 JPB65785:JPD65790 JYX65785:JYZ65790 KIT65785:KIV65790 KSP65785:KSR65790 LCL65785:LCN65790 LMH65785:LMJ65790 LWD65785:LWF65790 MFZ65785:MGB65790 MPV65785:MPX65790 MZR65785:MZT65790 NJN65785:NJP65790 NTJ65785:NTL65790 ODF65785:ODH65790 ONB65785:OND65790 OWX65785:OWZ65790 PGT65785:PGV65790 PQP65785:PQR65790 QAL65785:QAN65790 QKH65785:QKJ65790 QUD65785:QUF65790 RDZ65785:REB65790 RNV65785:RNX65790 RXR65785:RXT65790 SHN65785:SHP65790 SRJ65785:SRL65790 TBF65785:TBH65790 TLB65785:TLD65790 TUX65785:TUZ65790 UET65785:UEV65790 UOP65785:UOR65790 UYL65785:UYN65790 VIH65785:VIJ65790 VSD65785:VSF65790 WBZ65785:WCB65790 WLV65785:WLX65790 WVR65785:WVT65790 J131321:L131326 JF131321:JH131326 TB131321:TD131326 ACX131321:ACZ131326 AMT131321:AMV131326 AWP131321:AWR131326 BGL131321:BGN131326 BQH131321:BQJ131326 CAD131321:CAF131326 CJZ131321:CKB131326 CTV131321:CTX131326 DDR131321:DDT131326 DNN131321:DNP131326 DXJ131321:DXL131326 EHF131321:EHH131326 ERB131321:ERD131326 FAX131321:FAZ131326 FKT131321:FKV131326 FUP131321:FUR131326 GEL131321:GEN131326 GOH131321:GOJ131326 GYD131321:GYF131326 HHZ131321:HIB131326 HRV131321:HRX131326 IBR131321:IBT131326 ILN131321:ILP131326 IVJ131321:IVL131326 JFF131321:JFH131326 JPB131321:JPD131326 JYX131321:JYZ131326 KIT131321:KIV131326 KSP131321:KSR131326 LCL131321:LCN131326 LMH131321:LMJ131326 LWD131321:LWF131326 MFZ131321:MGB131326 MPV131321:MPX131326 MZR131321:MZT131326 NJN131321:NJP131326 NTJ131321:NTL131326 ODF131321:ODH131326 ONB131321:OND131326 OWX131321:OWZ131326 PGT131321:PGV131326 PQP131321:PQR131326 QAL131321:QAN131326 QKH131321:QKJ131326 QUD131321:QUF131326 RDZ131321:REB131326 RNV131321:RNX131326 RXR131321:RXT131326 SHN131321:SHP131326 SRJ131321:SRL131326 TBF131321:TBH131326 TLB131321:TLD131326 TUX131321:TUZ131326 UET131321:UEV131326 UOP131321:UOR131326 UYL131321:UYN131326 VIH131321:VIJ131326 VSD131321:VSF131326 WBZ131321:WCB131326 WLV131321:WLX131326 WVR131321:WVT131326 J196857:L196862 JF196857:JH196862 TB196857:TD196862 ACX196857:ACZ196862 AMT196857:AMV196862 AWP196857:AWR196862 BGL196857:BGN196862 BQH196857:BQJ196862 CAD196857:CAF196862 CJZ196857:CKB196862 CTV196857:CTX196862 DDR196857:DDT196862 DNN196857:DNP196862 DXJ196857:DXL196862 EHF196857:EHH196862 ERB196857:ERD196862 FAX196857:FAZ196862 FKT196857:FKV196862 FUP196857:FUR196862 GEL196857:GEN196862 GOH196857:GOJ196862 GYD196857:GYF196862 HHZ196857:HIB196862 HRV196857:HRX196862 IBR196857:IBT196862 ILN196857:ILP196862 IVJ196857:IVL196862 JFF196857:JFH196862 JPB196857:JPD196862 JYX196857:JYZ196862 KIT196857:KIV196862 KSP196857:KSR196862 LCL196857:LCN196862 LMH196857:LMJ196862 LWD196857:LWF196862 MFZ196857:MGB196862 MPV196857:MPX196862 MZR196857:MZT196862 NJN196857:NJP196862 NTJ196857:NTL196862 ODF196857:ODH196862 ONB196857:OND196862 OWX196857:OWZ196862 PGT196857:PGV196862 PQP196857:PQR196862 QAL196857:QAN196862 QKH196857:QKJ196862 QUD196857:QUF196862 RDZ196857:REB196862 RNV196857:RNX196862 RXR196857:RXT196862 SHN196857:SHP196862 SRJ196857:SRL196862 TBF196857:TBH196862 TLB196857:TLD196862 TUX196857:TUZ196862 UET196857:UEV196862 UOP196857:UOR196862 UYL196857:UYN196862 VIH196857:VIJ196862 VSD196857:VSF196862 WBZ196857:WCB196862 WLV196857:WLX196862 WVR196857:WVT196862 J262393:L262398 JF262393:JH262398 TB262393:TD262398 ACX262393:ACZ262398 AMT262393:AMV262398 AWP262393:AWR262398 BGL262393:BGN262398 BQH262393:BQJ262398 CAD262393:CAF262398 CJZ262393:CKB262398 CTV262393:CTX262398 DDR262393:DDT262398 DNN262393:DNP262398 DXJ262393:DXL262398 EHF262393:EHH262398 ERB262393:ERD262398 FAX262393:FAZ262398 FKT262393:FKV262398 FUP262393:FUR262398 GEL262393:GEN262398 GOH262393:GOJ262398 GYD262393:GYF262398 HHZ262393:HIB262398 HRV262393:HRX262398 IBR262393:IBT262398 ILN262393:ILP262398 IVJ262393:IVL262398 JFF262393:JFH262398 JPB262393:JPD262398 JYX262393:JYZ262398 KIT262393:KIV262398 KSP262393:KSR262398 LCL262393:LCN262398 LMH262393:LMJ262398 LWD262393:LWF262398 MFZ262393:MGB262398 MPV262393:MPX262398 MZR262393:MZT262398 NJN262393:NJP262398 NTJ262393:NTL262398 ODF262393:ODH262398 ONB262393:OND262398 OWX262393:OWZ262398 PGT262393:PGV262398 PQP262393:PQR262398 QAL262393:QAN262398 QKH262393:QKJ262398 QUD262393:QUF262398 RDZ262393:REB262398 RNV262393:RNX262398 RXR262393:RXT262398 SHN262393:SHP262398 SRJ262393:SRL262398 TBF262393:TBH262398 TLB262393:TLD262398 TUX262393:TUZ262398 UET262393:UEV262398 UOP262393:UOR262398 UYL262393:UYN262398 VIH262393:VIJ262398 VSD262393:VSF262398 WBZ262393:WCB262398 WLV262393:WLX262398 WVR262393:WVT262398 J327929:L327934 JF327929:JH327934 TB327929:TD327934 ACX327929:ACZ327934 AMT327929:AMV327934 AWP327929:AWR327934 BGL327929:BGN327934 BQH327929:BQJ327934 CAD327929:CAF327934 CJZ327929:CKB327934 CTV327929:CTX327934 DDR327929:DDT327934 DNN327929:DNP327934 DXJ327929:DXL327934 EHF327929:EHH327934 ERB327929:ERD327934 FAX327929:FAZ327934 FKT327929:FKV327934 FUP327929:FUR327934 GEL327929:GEN327934 GOH327929:GOJ327934 GYD327929:GYF327934 HHZ327929:HIB327934 HRV327929:HRX327934 IBR327929:IBT327934 ILN327929:ILP327934 IVJ327929:IVL327934 JFF327929:JFH327934 JPB327929:JPD327934 JYX327929:JYZ327934 KIT327929:KIV327934 KSP327929:KSR327934 LCL327929:LCN327934 LMH327929:LMJ327934 LWD327929:LWF327934 MFZ327929:MGB327934 MPV327929:MPX327934 MZR327929:MZT327934 NJN327929:NJP327934 NTJ327929:NTL327934 ODF327929:ODH327934 ONB327929:OND327934 OWX327929:OWZ327934 PGT327929:PGV327934 PQP327929:PQR327934 QAL327929:QAN327934 QKH327929:QKJ327934 QUD327929:QUF327934 RDZ327929:REB327934 RNV327929:RNX327934 RXR327929:RXT327934 SHN327929:SHP327934 SRJ327929:SRL327934 TBF327929:TBH327934 TLB327929:TLD327934 TUX327929:TUZ327934 UET327929:UEV327934 UOP327929:UOR327934 UYL327929:UYN327934 VIH327929:VIJ327934 VSD327929:VSF327934 WBZ327929:WCB327934 WLV327929:WLX327934 WVR327929:WVT327934 J393465:L393470 JF393465:JH393470 TB393465:TD393470 ACX393465:ACZ393470 AMT393465:AMV393470 AWP393465:AWR393470 BGL393465:BGN393470 BQH393465:BQJ393470 CAD393465:CAF393470 CJZ393465:CKB393470 CTV393465:CTX393470 DDR393465:DDT393470 DNN393465:DNP393470 DXJ393465:DXL393470 EHF393465:EHH393470 ERB393465:ERD393470 FAX393465:FAZ393470 FKT393465:FKV393470 FUP393465:FUR393470 GEL393465:GEN393470 GOH393465:GOJ393470 GYD393465:GYF393470 HHZ393465:HIB393470 HRV393465:HRX393470 IBR393465:IBT393470 ILN393465:ILP393470 IVJ393465:IVL393470 JFF393465:JFH393470 JPB393465:JPD393470 JYX393465:JYZ393470 KIT393465:KIV393470 KSP393465:KSR393470 LCL393465:LCN393470 LMH393465:LMJ393470 LWD393465:LWF393470 MFZ393465:MGB393470 MPV393465:MPX393470 MZR393465:MZT393470 NJN393465:NJP393470 NTJ393465:NTL393470 ODF393465:ODH393470 ONB393465:OND393470 OWX393465:OWZ393470 PGT393465:PGV393470 PQP393465:PQR393470 QAL393465:QAN393470 QKH393465:QKJ393470 QUD393465:QUF393470 RDZ393465:REB393470 RNV393465:RNX393470 RXR393465:RXT393470 SHN393465:SHP393470 SRJ393465:SRL393470 TBF393465:TBH393470 TLB393465:TLD393470 TUX393465:TUZ393470 UET393465:UEV393470 UOP393465:UOR393470 UYL393465:UYN393470 VIH393465:VIJ393470 VSD393465:VSF393470 WBZ393465:WCB393470 WLV393465:WLX393470 WVR393465:WVT393470 J459001:L459006 JF459001:JH459006 TB459001:TD459006 ACX459001:ACZ459006 AMT459001:AMV459006 AWP459001:AWR459006 BGL459001:BGN459006 BQH459001:BQJ459006 CAD459001:CAF459006 CJZ459001:CKB459006 CTV459001:CTX459006 DDR459001:DDT459006 DNN459001:DNP459006 DXJ459001:DXL459006 EHF459001:EHH459006 ERB459001:ERD459006 FAX459001:FAZ459006 FKT459001:FKV459006 FUP459001:FUR459006 GEL459001:GEN459006 GOH459001:GOJ459006 GYD459001:GYF459006 HHZ459001:HIB459006 HRV459001:HRX459006 IBR459001:IBT459006 ILN459001:ILP459006 IVJ459001:IVL459006 JFF459001:JFH459006 JPB459001:JPD459006 JYX459001:JYZ459006 KIT459001:KIV459006 KSP459001:KSR459006 LCL459001:LCN459006 LMH459001:LMJ459006 LWD459001:LWF459006 MFZ459001:MGB459006 MPV459001:MPX459006 MZR459001:MZT459006 NJN459001:NJP459006 NTJ459001:NTL459006 ODF459001:ODH459006 ONB459001:OND459006 OWX459001:OWZ459006 PGT459001:PGV459006 PQP459001:PQR459006 QAL459001:QAN459006 QKH459001:QKJ459006 QUD459001:QUF459006 RDZ459001:REB459006 RNV459001:RNX459006 RXR459001:RXT459006 SHN459001:SHP459006 SRJ459001:SRL459006 TBF459001:TBH459006 TLB459001:TLD459006 TUX459001:TUZ459006 UET459001:UEV459006 UOP459001:UOR459006 UYL459001:UYN459006 VIH459001:VIJ459006 VSD459001:VSF459006 WBZ459001:WCB459006 WLV459001:WLX459006 WVR459001:WVT459006 J524537:L524542 JF524537:JH524542 TB524537:TD524542 ACX524537:ACZ524542 AMT524537:AMV524542 AWP524537:AWR524542 BGL524537:BGN524542 BQH524537:BQJ524542 CAD524537:CAF524542 CJZ524537:CKB524542 CTV524537:CTX524542 DDR524537:DDT524542 DNN524537:DNP524542 DXJ524537:DXL524542 EHF524537:EHH524542 ERB524537:ERD524542 FAX524537:FAZ524542 FKT524537:FKV524542 FUP524537:FUR524542 GEL524537:GEN524542 GOH524537:GOJ524542 GYD524537:GYF524542 HHZ524537:HIB524542 HRV524537:HRX524542 IBR524537:IBT524542 ILN524537:ILP524542 IVJ524537:IVL524542 JFF524537:JFH524542 JPB524537:JPD524542 JYX524537:JYZ524542 KIT524537:KIV524542 KSP524537:KSR524542 LCL524537:LCN524542 LMH524537:LMJ524542 LWD524537:LWF524542 MFZ524537:MGB524542 MPV524537:MPX524542 MZR524537:MZT524542 NJN524537:NJP524542 NTJ524537:NTL524542 ODF524537:ODH524542 ONB524537:OND524542 OWX524537:OWZ524542 PGT524537:PGV524542 PQP524537:PQR524542 QAL524537:QAN524542 QKH524537:QKJ524542 QUD524537:QUF524542 RDZ524537:REB524542 RNV524537:RNX524542 RXR524537:RXT524542 SHN524537:SHP524542 SRJ524537:SRL524542 TBF524537:TBH524542 TLB524537:TLD524542 TUX524537:TUZ524542 UET524537:UEV524542 UOP524537:UOR524542 UYL524537:UYN524542 VIH524537:VIJ524542 VSD524537:VSF524542 WBZ524537:WCB524542 WLV524537:WLX524542 WVR524537:WVT524542 J590073:L590078 JF590073:JH590078 TB590073:TD590078 ACX590073:ACZ590078 AMT590073:AMV590078 AWP590073:AWR590078 BGL590073:BGN590078 BQH590073:BQJ590078 CAD590073:CAF590078 CJZ590073:CKB590078 CTV590073:CTX590078 DDR590073:DDT590078 DNN590073:DNP590078 DXJ590073:DXL590078 EHF590073:EHH590078 ERB590073:ERD590078 FAX590073:FAZ590078 FKT590073:FKV590078 FUP590073:FUR590078 GEL590073:GEN590078 GOH590073:GOJ590078 GYD590073:GYF590078 HHZ590073:HIB590078 HRV590073:HRX590078 IBR590073:IBT590078 ILN590073:ILP590078 IVJ590073:IVL590078 JFF590073:JFH590078 JPB590073:JPD590078 JYX590073:JYZ590078 KIT590073:KIV590078 KSP590073:KSR590078 LCL590073:LCN590078 LMH590073:LMJ590078 LWD590073:LWF590078 MFZ590073:MGB590078 MPV590073:MPX590078 MZR590073:MZT590078 NJN590073:NJP590078 NTJ590073:NTL590078 ODF590073:ODH590078 ONB590073:OND590078 OWX590073:OWZ590078 PGT590073:PGV590078 PQP590073:PQR590078 QAL590073:QAN590078 QKH590073:QKJ590078 QUD590073:QUF590078 RDZ590073:REB590078 RNV590073:RNX590078 RXR590073:RXT590078 SHN590073:SHP590078 SRJ590073:SRL590078 TBF590073:TBH590078 TLB590073:TLD590078 TUX590073:TUZ590078 UET590073:UEV590078 UOP590073:UOR590078 UYL590073:UYN590078 VIH590073:VIJ590078 VSD590073:VSF590078 WBZ590073:WCB590078 WLV590073:WLX590078 WVR590073:WVT590078 J655609:L655614 JF655609:JH655614 TB655609:TD655614 ACX655609:ACZ655614 AMT655609:AMV655614 AWP655609:AWR655614 BGL655609:BGN655614 BQH655609:BQJ655614 CAD655609:CAF655614 CJZ655609:CKB655614 CTV655609:CTX655614 DDR655609:DDT655614 DNN655609:DNP655614 DXJ655609:DXL655614 EHF655609:EHH655614 ERB655609:ERD655614 FAX655609:FAZ655614 FKT655609:FKV655614 FUP655609:FUR655614 GEL655609:GEN655614 GOH655609:GOJ655614 GYD655609:GYF655614 HHZ655609:HIB655614 HRV655609:HRX655614 IBR655609:IBT655614 ILN655609:ILP655614 IVJ655609:IVL655614 JFF655609:JFH655614 JPB655609:JPD655614 JYX655609:JYZ655614 KIT655609:KIV655614 KSP655609:KSR655614 LCL655609:LCN655614 LMH655609:LMJ655614 LWD655609:LWF655614 MFZ655609:MGB655614 MPV655609:MPX655614 MZR655609:MZT655614 NJN655609:NJP655614 NTJ655609:NTL655614 ODF655609:ODH655614 ONB655609:OND655614 OWX655609:OWZ655614 PGT655609:PGV655614 PQP655609:PQR655614 QAL655609:QAN655614 QKH655609:QKJ655614 QUD655609:QUF655614 RDZ655609:REB655614 RNV655609:RNX655614 RXR655609:RXT655614 SHN655609:SHP655614 SRJ655609:SRL655614 TBF655609:TBH655614 TLB655609:TLD655614 TUX655609:TUZ655614 UET655609:UEV655614 UOP655609:UOR655614 UYL655609:UYN655614 VIH655609:VIJ655614 VSD655609:VSF655614 WBZ655609:WCB655614 WLV655609:WLX655614 WVR655609:WVT655614 J721145:L721150 JF721145:JH721150 TB721145:TD721150 ACX721145:ACZ721150 AMT721145:AMV721150 AWP721145:AWR721150 BGL721145:BGN721150 BQH721145:BQJ721150 CAD721145:CAF721150 CJZ721145:CKB721150 CTV721145:CTX721150 DDR721145:DDT721150 DNN721145:DNP721150 DXJ721145:DXL721150 EHF721145:EHH721150 ERB721145:ERD721150 FAX721145:FAZ721150 FKT721145:FKV721150 FUP721145:FUR721150 GEL721145:GEN721150 GOH721145:GOJ721150 GYD721145:GYF721150 HHZ721145:HIB721150 HRV721145:HRX721150 IBR721145:IBT721150 ILN721145:ILP721150 IVJ721145:IVL721150 JFF721145:JFH721150 JPB721145:JPD721150 JYX721145:JYZ721150 KIT721145:KIV721150 KSP721145:KSR721150 LCL721145:LCN721150 LMH721145:LMJ721150 LWD721145:LWF721150 MFZ721145:MGB721150 MPV721145:MPX721150 MZR721145:MZT721150 NJN721145:NJP721150 NTJ721145:NTL721150 ODF721145:ODH721150 ONB721145:OND721150 OWX721145:OWZ721150 PGT721145:PGV721150 PQP721145:PQR721150 QAL721145:QAN721150 QKH721145:QKJ721150 QUD721145:QUF721150 RDZ721145:REB721150 RNV721145:RNX721150 RXR721145:RXT721150 SHN721145:SHP721150 SRJ721145:SRL721150 TBF721145:TBH721150 TLB721145:TLD721150 TUX721145:TUZ721150 UET721145:UEV721150 UOP721145:UOR721150 UYL721145:UYN721150 VIH721145:VIJ721150 VSD721145:VSF721150 WBZ721145:WCB721150 WLV721145:WLX721150 WVR721145:WVT721150 J786681:L786686 JF786681:JH786686 TB786681:TD786686 ACX786681:ACZ786686 AMT786681:AMV786686 AWP786681:AWR786686 BGL786681:BGN786686 BQH786681:BQJ786686 CAD786681:CAF786686 CJZ786681:CKB786686 CTV786681:CTX786686 DDR786681:DDT786686 DNN786681:DNP786686 DXJ786681:DXL786686 EHF786681:EHH786686 ERB786681:ERD786686 FAX786681:FAZ786686 FKT786681:FKV786686 FUP786681:FUR786686 GEL786681:GEN786686 GOH786681:GOJ786686 GYD786681:GYF786686 HHZ786681:HIB786686 HRV786681:HRX786686 IBR786681:IBT786686 ILN786681:ILP786686 IVJ786681:IVL786686 JFF786681:JFH786686 JPB786681:JPD786686 JYX786681:JYZ786686 KIT786681:KIV786686 KSP786681:KSR786686 LCL786681:LCN786686 LMH786681:LMJ786686 LWD786681:LWF786686 MFZ786681:MGB786686 MPV786681:MPX786686 MZR786681:MZT786686 NJN786681:NJP786686 NTJ786681:NTL786686 ODF786681:ODH786686 ONB786681:OND786686 OWX786681:OWZ786686 PGT786681:PGV786686 PQP786681:PQR786686 QAL786681:QAN786686 QKH786681:QKJ786686 QUD786681:QUF786686 RDZ786681:REB786686 RNV786681:RNX786686 RXR786681:RXT786686 SHN786681:SHP786686 SRJ786681:SRL786686 TBF786681:TBH786686 TLB786681:TLD786686 TUX786681:TUZ786686 UET786681:UEV786686 UOP786681:UOR786686 UYL786681:UYN786686 VIH786681:VIJ786686 VSD786681:VSF786686 WBZ786681:WCB786686 WLV786681:WLX786686 WVR786681:WVT786686 J852217:L852222 JF852217:JH852222 TB852217:TD852222 ACX852217:ACZ852222 AMT852217:AMV852222 AWP852217:AWR852222 BGL852217:BGN852222 BQH852217:BQJ852222 CAD852217:CAF852222 CJZ852217:CKB852222 CTV852217:CTX852222 DDR852217:DDT852222 DNN852217:DNP852222 DXJ852217:DXL852222 EHF852217:EHH852222 ERB852217:ERD852222 FAX852217:FAZ852222 FKT852217:FKV852222 FUP852217:FUR852222 GEL852217:GEN852222 GOH852217:GOJ852222 GYD852217:GYF852222 HHZ852217:HIB852222 HRV852217:HRX852222 IBR852217:IBT852222 ILN852217:ILP852222 IVJ852217:IVL852222 JFF852217:JFH852222 JPB852217:JPD852222 JYX852217:JYZ852222 KIT852217:KIV852222 KSP852217:KSR852222 LCL852217:LCN852222 LMH852217:LMJ852222 LWD852217:LWF852222 MFZ852217:MGB852222 MPV852217:MPX852222 MZR852217:MZT852222 NJN852217:NJP852222 NTJ852217:NTL852222 ODF852217:ODH852222 ONB852217:OND852222 OWX852217:OWZ852222 PGT852217:PGV852222 PQP852217:PQR852222 QAL852217:QAN852222 QKH852217:QKJ852222 QUD852217:QUF852222 RDZ852217:REB852222 RNV852217:RNX852222 RXR852217:RXT852222 SHN852217:SHP852222 SRJ852217:SRL852222 TBF852217:TBH852222 TLB852217:TLD852222 TUX852217:TUZ852222 UET852217:UEV852222 UOP852217:UOR852222 UYL852217:UYN852222 VIH852217:VIJ852222 VSD852217:VSF852222 WBZ852217:WCB852222 WLV852217:WLX852222 WVR852217:WVT852222 J917753:L917758 JF917753:JH917758 TB917753:TD917758 ACX917753:ACZ917758 AMT917753:AMV917758 AWP917753:AWR917758 BGL917753:BGN917758 BQH917753:BQJ917758 CAD917753:CAF917758 CJZ917753:CKB917758 CTV917753:CTX917758 DDR917753:DDT917758 DNN917753:DNP917758 DXJ917753:DXL917758 EHF917753:EHH917758 ERB917753:ERD917758 FAX917753:FAZ917758 FKT917753:FKV917758 FUP917753:FUR917758 GEL917753:GEN917758 GOH917753:GOJ917758 GYD917753:GYF917758 HHZ917753:HIB917758 HRV917753:HRX917758 IBR917753:IBT917758 ILN917753:ILP917758 IVJ917753:IVL917758 JFF917753:JFH917758 JPB917753:JPD917758 JYX917753:JYZ917758 KIT917753:KIV917758 KSP917753:KSR917758 LCL917753:LCN917758 LMH917753:LMJ917758 LWD917753:LWF917758 MFZ917753:MGB917758 MPV917753:MPX917758 MZR917753:MZT917758 NJN917753:NJP917758 NTJ917753:NTL917758 ODF917753:ODH917758 ONB917753:OND917758 OWX917753:OWZ917758 PGT917753:PGV917758 PQP917753:PQR917758 QAL917753:QAN917758 QKH917753:QKJ917758 QUD917753:QUF917758 RDZ917753:REB917758 RNV917753:RNX917758 RXR917753:RXT917758 SHN917753:SHP917758 SRJ917753:SRL917758 TBF917753:TBH917758 TLB917753:TLD917758 TUX917753:TUZ917758 UET917753:UEV917758 UOP917753:UOR917758 UYL917753:UYN917758 VIH917753:VIJ917758 VSD917753:VSF917758 WBZ917753:WCB917758 WLV917753:WLX917758 WVR917753:WVT917758 J983289:L983294 JF983289:JH983294 TB983289:TD983294 ACX983289:ACZ983294 AMT983289:AMV983294 AWP983289:AWR983294 BGL983289:BGN983294 BQH983289:BQJ983294 CAD983289:CAF983294 CJZ983289:CKB983294 CTV983289:CTX983294 DDR983289:DDT983294 DNN983289:DNP983294 DXJ983289:DXL983294 EHF983289:EHH983294 ERB983289:ERD983294 FAX983289:FAZ983294 FKT983289:FKV983294 FUP983289:FUR983294 GEL983289:GEN983294 GOH983289:GOJ983294 GYD983289:GYF983294 HHZ983289:HIB983294 HRV983289:HRX983294 IBR983289:IBT983294 ILN983289:ILP983294 IVJ983289:IVL983294 JFF983289:JFH983294 JPB983289:JPD983294 JYX983289:JYZ983294 KIT983289:KIV983294 KSP983289:KSR983294 LCL983289:LCN983294 LMH983289:LMJ983294 LWD983289:LWF983294 MFZ983289:MGB983294 MPV983289:MPX983294 MZR983289:MZT983294 NJN983289:NJP983294 NTJ983289:NTL983294 ODF983289:ODH983294 ONB983289:OND983294 OWX983289:OWZ983294 PGT983289:PGV983294 PQP983289:PQR983294 QAL983289:QAN983294 QKH983289:QKJ983294 QUD983289:QUF983294 RDZ983289:REB983294 RNV983289:RNX983294 RXR983289:RXT983294 SHN983289:SHP983294 SRJ983289:SRL983294 TBF983289:TBH983294 TLB983289:TLD983294 TUX983289:TUZ983294 UET983289:UEV983294 UOP983289:UOR983294 UYL983289:UYN983294 VIH983289:VIJ983294 VSD983289:VSF983294 WBZ983289:WCB983294 WLV983289:WLX983294 WVR983289:WVT983294 D182:G182 IZ182:JC182 SV182:SY182 ACR182:ACU182 AMN182:AMQ182 AWJ182:AWM182 BGF182:BGI182 BQB182:BQE182 BZX182:CAA182 CJT182:CJW182 CTP182:CTS182 DDL182:DDO182 DNH182:DNK182 DXD182:DXG182 EGZ182:EHC182 EQV182:EQY182 FAR182:FAU182 FKN182:FKQ182 FUJ182:FUM182 GEF182:GEI182 GOB182:GOE182 GXX182:GYA182 HHT182:HHW182 HRP182:HRS182 IBL182:IBO182 ILH182:ILK182 IVD182:IVG182 JEZ182:JFC182 JOV182:JOY182 JYR182:JYU182 KIN182:KIQ182 KSJ182:KSM182 LCF182:LCI182 LMB182:LME182 LVX182:LWA182 MFT182:MFW182 MPP182:MPS182 MZL182:MZO182 NJH182:NJK182 NTD182:NTG182 OCZ182:ODC182 OMV182:OMY182 OWR182:OWU182 PGN182:PGQ182 PQJ182:PQM182 QAF182:QAI182 QKB182:QKE182 QTX182:QUA182 RDT182:RDW182 RNP182:RNS182 RXL182:RXO182 SHH182:SHK182 SRD182:SRG182 TAZ182:TBC182 TKV182:TKY182 TUR182:TUU182 UEN182:UEQ182 UOJ182:UOM182 UYF182:UYI182 VIB182:VIE182 VRX182:VSA182 WBT182:WBW182 WLP182:WLS182 WVL182:WVO182 D65791:G65791 IZ65791:JC65791 SV65791:SY65791 ACR65791:ACU65791 AMN65791:AMQ65791 AWJ65791:AWM65791 BGF65791:BGI65791 BQB65791:BQE65791 BZX65791:CAA65791 CJT65791:CJW65791 CTP65791:CTS65791 DDL65791:DDO65791 DNH65791:DNK65791 DXD65791:DXG65791 EGZ65791:EHC65791 EQV65791:EQY65791 FAR65791:FAU65791 FKN65791:FKQ65791 FUJ65791:FUM65791 GEF65791:GEI65791 GOB65791:GOE65791 GXX65791:GYA65791 HHT65791:HHW65791 HRP65791:HRS65791 IBL65791:IBO65791 ILH65791:ILK65791 IVD65791:IVG65791 JEZ65791:JFC65791 JOV65791:JOY65791 JYR65791:JYU65791 KIN65791:KIQ65791 KSJ65791:KSM65791 LCF65791:LCI65791 LMB65791:LME65791 LVX65791:LWA65791 MFT65791:MFW65791 MPP65791:MPS65791 MZL65791:MZO65791 NJH65791:NJK65791 NTD65791:NTG65791 OCZ65791:ODC65791 OMV65791:OMY65791 OWR65791:OWU65791 PGN65791:PGQ65791 PQJ65791:PQM65791 QAF65791:QAI65791 QKB65791:QKE65791 QTX65791:QUA65791 RDT65791:RDW65791 RNP65791:RNS65791 RXL65791:RXO65791 SHH65791:SHK65791 SRD65791:SRG65791 TAZ65791:TBC65791 TKV65791:TKY65791 TUR65791:TUU65791 UEN65791:UEQ65791 UOJ65791:UOM65791 UYF65791:UYI65791 VIB65791:VIE65791 VRX65791:VSA65791 WBT65791:WBW65791 WLP65791:WLS65791 WVL65791:WVO65791 D131327:G131327 IZ131327:JC131327 SV131327:SY131327 ACR131327:ACU131327 AMN131327:AMQ131327 AWJ131327:AWM131327 BGF131327:BGI131327 BQB131327:BQE131327 BZX131327:CAA131327 CJT131327:CJW131327 CTP131327:CTS131327 DDL131327:DDO131327 DNH131327:DNK131327 DXD131327:DXG131327 EGZ131327:EHC131327 EQV131327:EQY131327 FAR131327:FAU131327 FKN131327:FKQ131327 FUJ131327:FUM131327 GEF131327:GEI131327 GOB131327:GOE131327 GXX131327:GYA131327 HHT131327:HHW131327 HRP131327:HRS131327 IBL131327:IBO131327 ILH131327:ILK131327 IVD131327:IVG131327 JEZ131327:JFC131327 JOV131327:JOY131327 JYR131327:JYU131327 KIN131327:KIQ131327 KSJ131327:KSM131327 LCF131327:LCI131327 LMB131327:LME131327 LVX131327:LWA131327 MFT131327:MFW131327 MPP131327:MPS131327 MZL131327:MZO131327 NJH131327:NJK131327 NTD131327:NTG131327 OCZ131327:ODC131327 OMV131327:OMY131327 OWR131327:OWU131327 PGN131327:PGQ131327 PQJ131327:PQM131327 QAF131327:QAI131327 QKB131327:QKE131327 QTX131327:QUA131327 RDT131327:RDW131327 RNP131327:RNS131327 RXL131327:RXO131327 SHH131327:SHK131327 SRD131327:SRG131327 TAZ131327:TBC131327 TKV131327:TKY131327 TUR131327:TUU131327 UEN131327:UEQ131327 UOJ131327:UOM131327 UYF131327:UYI131327 VIB131327:VIE131327 VRX131327:VSA131327 WBT131327:WBW131327 WLP131327:WLS131327 WVL131327:WVO131327 D196863:G196863 IZ196863:JC196863 SV196863:SY196863 ACR196863:ACU196863 AMN196863:AMQ196863 AWJ196863:AWM196863 BGF196863:BGI196863 BQB196863:BQE196863 BZX196863:CAA196863 CJT196863:CJW196863 CTP196863:CTS196863 DDL196863:DDO196863 DNH196863:DNK196863 DXD196863:DXG196863 EGZ196863:EHC196863 EQV196863:EQY196863 FAR196863:FAU196863 FKN196863:FKQ196863 FUJ196863:FUM196863 GEF196863:GEI196863 GOB196863:GOE196863 GXX196863:GYA196863 HHT196863:HHW196863 HRP196863:HRS196863 IBL196863:IBO196863 ILH196863:ILK196863 IVD196863:IVG196863 JEZ196863:JFC196863 JOV196863:JOY196863 JYR196863:JYU196863 KIN196863:KIQ196863 KSJ196863:KSM196863 LCF196863:LCI196863 LMB196863:LME196863 LVX196863:LWA196863 MFT196863:MFW196863 MPP196863:MPS196863 MZL196863:MZO196863 NJH196863:NJK196863 NTD196863:NTG196863 OCZ196863:ODC196863 OMV196863:OMY196863 OWR196863:OWU196863 PGN196863:PGQ196863 PQJ196863:PQM196863 QAF196863:QAI196863 QKB196863:QKE196863 QTX196863:QUA196863 RDT196863:RDW196863 RNP196863:RNS196863 RXL196863:RXO196863 SHH196863:SHK196863 SRD196863:SRG196863 TAZ196863:TBC196863 TKV196863:TKY196863 TUR196863:TUU196863 UEN196863:UEQ196863 UOJ196863:UOM196863 UYF196863:UYI196863 VIB196863:VIE196863 VRX196863:VSA196863 WBT196863:WBW196863 WLP196863:WLS196863 WVL196863:WVO196863 D262399:G262399 IZ262399:JC262399 SV262399:SY262399 ACR262399:ACU262399 AMN262399:AMQ262399 AWJ262399:AWM262399 BGF262399:BGI262399 BQB262399:BQE262399 BZX262399:CAA262399 CJT262399:CJW262399 CTP262399:CTS262399 DDL262399:DDO262399 DNH262399:DNK262399 DXD262399:DXG262399 EGZ262399:EHC262399 EQV262399:EQY262399 FAR262399:FAU262399 FKN262399:FKQ262399 FUJ262399:FUM262399 GEF262399:GEI262399 GOB262399:GOE262399 GXX262399:GYA262399 HHT262399:HHW262399 HRP262399:HRS262399 IBL262399:IBO262399 ILH262399:ILK262399 IVD262399:IVG262399 JEZ262399:JFC262399 JOV262399:JOY262399 JYR262399:JYU262399 KIN262399:KIQ262399 KSJ262399:KSM262399 LCF262399:LCI262399 LMB262399:LME262399 LVX262399:LWA262399 MFT262399:MFW262399 MPP262399:MPS262399 MZL262399:MZO262399 NJH262399:NJK262399 NTD262399:NTG262399 OCZ262399:ODC262399 OMV262399:OMY262399 OWR262399:OWU262399 PGN262399:PGQ262399 PQJ262399:PQM262399 QAF262399:QAI262399 QKB262399:QKE262399 QTX262399:QUA262399 RDT262399:RDW262399 RNP262399:RNS262399 RXL262399:RXO262399 SHH262399:SHK262399 SRD262399:SRG262399 TAZ262399:TBC262399 TKV262399:TKY262399 TUR262399:TUU262399 UEN262399:UEQ262399 UOJ262399:UOM262399 UYF262399:UYI262399 VIB262399:VIE262399 VRX262399:VSA262399 WBT262399:WBW262399 WLP262399:WLS262399 WVL262399:WVO262399 D327935:G327935 IZ327935:JC327935 SV327935:SY327935 ACR327935:ACU327935 AMN327935:AMQ327935 AWJ327935:AWM327935 BGF327935:BGI327935 BQB327935:BQE327935 BZX327935:CAA327935 CJT327935:CJW327935 CTP327935:CTS327935 DDL327935:DDO327935 DNH327935:DNK327935 DXD327935:DXG327935 EGZ327935:EHC327935 EQV327935:EQY327935 FAR327935:FAU327935 FKN327935:FKQ327935 FUJ327935:FUM327935 GEF327935:GEI327935 GOB327935:GOE327935 GXX327935:GYA327935 HHT327935:HHW327935 HRP327935:HRS327935 IBL327935:IBO327935 ILH327935:ILK327935 IVD327935:IVG327935 JEZ327935:JFC327935 JOV327935:JOY327935 JYR327935:JYU327935 KIN327935:KIQ327935 KSJ327935:KSM327935 LCF327935:LCI327935 LMB327935:LME327935 LVX327935:LWA327935 MFT327935:MFW327935 MPP327935:MPS327935 MZL327935:MZO327935 NJH327935:NJK327935 NTD327935:NTG327935 OCZ327935:ODC327935 OMV327935:OMY327935 OWR327935:OWU327935 PGN327935:PGQ327935 PQJ327935:PQM327935 QAF327935:QAI327935 QKB327935:QKE327935 QTX327935:QUA327935 RDT327935:RDW327935 RNP327935:RNS327935 RXL327935:RXO327935 SHH327935:SHK327935 SRD327935:SRG327935 TAZ327935:TBC327935 TKV327935:TKY327935 TUR327935:TUU327935 UEN327935:UEQ327935 UOJ327935:UOM327935 UYF327935:UYI327935 VIB327935:VIE327935 VRX327935:VSA327935 WBT327935:WBW327935 WLP327935:WLS327935 WVL327935:WVO327935 D393471:G393471 IZ393471:JC393471 SV393471:SY393471 ACR393471:ACU393471 AMN393471:AMQ393471 AWJ393471:AWM393471 BGF393471:BGI393471 BQB393471:BQE393471 BZX393471:CAA393471 CJT393471:CJW393471 CTP393471:CTS393471 DDL393471:DDO393471 DNH393471:DNK393471 DXD393471:DXG393471 EGZ393471:EHC393471 EQV393471:EQY393471 FAR393471:FAU393471 FKN393471:FKQ393471 FUJ393471:FUM393471 GEF393471:GEI393471 GOB393471:GOE393471 GXX393471:GYA393471 HHT393471:HHW393471 HRP393471:HRS393471 IBL393471:IBO393471 ILH393471:ILK393471 IVD393471:IVG393471 JEZ393471:JFC393471 JOV393471:JOY393471 JYR393471:JYU393471 KIN393471:KIQ393471 KSJ393471:KSM393471 LCF393471:LCI393471 LMB393471:LME393471 LVX393471:LWA393471 MFT393471:MFW393471 MPP393471:MPS393471 MZL393471:MZO393471 NJH393471:NJK393471 NTD393471:NTG393471 OCZ393471:ODC393471 OMV393471:OMY393471 OWR393471:OWU393471 PGN393471:PGQ393471 PQJ393471:PQM393471 QAF393471:QAI393471 QKB393471:QKE393471 QTX393471:QUA393471 RDT393471:RDW393471 RNP393471:RNS393471 RXL393471:RXO393471 SHH393471:SHK393471 SRD393471:SRG393471 TAZ393471:TBC393471 TKV393471:TKY393471 TUR393471:TUU393471 UEN393471:UEQ393471 UOJ393471:UOM393471 UYF393471:UYI393471 VIB393471:VIE393471 VRX393471:VSA393471 WBT393471:WBW393471 WLP393471:WLS393471 WVL393471:WVO393471 D459007:G459007 IZ459007:JC459007 SV459007:SY459007 ACR459007:ACU459007 AMN459007:AMQ459007 AWJ459007:AWM459007 BGF459007:BGI459007 BQB459007:BQE459007 BZX459007:CAA459007 CJT459007:CJW459007 CTP459007:CTS459007 DDL459007:DDO459007 DNH459007:DNK459007 DXD459007:DXG459007 EGZ459007:EHC459007 EQV459007:EQY459007 FAR459007:FAU459007 FKN459007:FKQ459007 FUJ459007:FUM459007 GEF459007:GEI459007 GOB459007:GOE459007 GXX459007:GYA459007 HHT459007:HHW459007 HRP459007:HRS459007 IBL459007:IBO459007 ILH459007:ILK459007 IVD459007:IVG459007 JEZ459007:JFC459007 JOV459007:JOY459007 JYR459007:JYU459007 KIN459007:KIQ459007 KSJ459007:KSM459007 LCF459007:LCI459007 LMB459007:LME459007 LVX459007:LWA459007 MFT459007:MFW459007 MPP459007:MPS459007 MZL459007:MZO459007 NJH459007:NJK459007 NTD459007:NTG459007 OCZ459007:ODC459007 OMV459007:OMY459007 OWR459007:OWU459007 PGN459007:PGQ459007 PQJ459007:PQM459007 QAF459007:QAI459007 QKB459007:QKE459007 QTX459007:QUA459007 RDT459007:RDW459007 RNP459007:RNS459007 RXL459007:RXO459007 SHH459007:SHK459007 SRD459007:SRG459007 TAZ459007:TBC459007 TKV459007:TKY459007 TUR459007:TUU459007 UEN459007:UEQ459007 UOJ459007:UOM459007 UYF459007:UYI459007 VIB459007:VIE459007 VRX459007:VSA459007 WBT459007:WBW459007 WLP459007:WLS459007 WVL459007:WVO459007 D524543:G524543 IZ524543:JC524543 SV524543:SY524543 ACR524543:ACU524543 AMN524543:AMQ524543 AWJ524543:AWM524543 BGF524543:BGI524543 BQB524543:BQE524543 BZX524543:CAA524543 CJT524543:CJW524543 CTP524543:CTS524543 DDL524543:DDO524543 DNH524543:DNK524543 DXD524543:DXG524543 EGZ524543:EHC524543 EQV524543:EQY524543 FAR524543:FAU524543 FKN524543:FKQ524543 FUJ524543:FUM524543 GEF524543:GEI524543 GOB524543:GOE524543 GXX524543:GYA524543 HHT524543:HHW524543 HRP524543:HRS524543 IBL524543:IBO524543 ILH524543:ILK524543 IVD524543:IVG524543 JEZ524543:JFC524543 JOV524543:JOY524543 JYR524543:JYU524543 KIN524543:KIQ524543 KSJ524543:KSM524543 LCF524543:LCI524543 LMB524543:LME524543 LVX524543:LWA524543 MFT524543:MFW524543 MPP524543:MPS524543 MZL524543:MZO524543 NJH524543:NJK524543 NTD524543:NTG524543 OCZ524543:ODC524543 OMV524543:OMY524543 OWR524543:OWU524543 PGN524543:PGQ524543 PQJ524543:PQM524543 QAF524543:QAI524543 QKB524543:QKE524543 QTX524543:QUA524543 RDT524543:RDW524543 RNP524543:RNS524543 RXL524543:RXO524543 SHH524543:SHK524543 SRD524543:SRG524543 TAZ524543:TBC524543 TKV524543:TKY524543 TUR524543:TUU524543 UEN524543:UEQ524543 UOJ524543:UOM524543 UYF524543:UYI524543 VIB524543:VIE524543 VRX524543:VSA524543 WBT524543:WBW524543 WLP524543:WLS524543 WVL524543:WVO524543 D590079:G590079 IZ590079:JC590079 SV590079:SY590079 ACR590079:ACU590079 AMN590079:AMQ590079 AWJ590079:AWM590079 BGF590079:BGI590079 BQB590079:BQE590079 BZX590079:CAA590079 CJT590079:CJW590079 CTP590079:CTS590079 DDL590079:DDO590079 DNH590079:DNK590079 DXD590079:DXG590079 EGZ590079:EHC590079 EQV590079:EQY590079 FAR590079:FAU590079 FKN590079:FKQ590079 FUJ590079:FUM590079 GEF590079:GEI590079 GOB590079:GOE590079 GXX590079:GYA590079 HHT590079:HHW590079 HRP590079:HRS590079 IBL590079:IBO590079 ILH590079:ILK590079 IVD590079:IVG590079 JEZ590079:JFC590079 JOV590079:JOY590079 JYR590079:JYU590079 KIN590079:KIQ590079 KSJ590079:KSM590079 LCF590079:LCI590079 LMB590079:LME590079 LVX590079:LWA590079 MFT590079:MFW590079 MPP590079:MPS590079 MZL590079:MZO590079 NJH590079:NJK590079 NTD590079:NTG590079 OCZ590079:ODC590079 OMV590079:OMY590079 OWR590079:OWU590079 PGN590079:PGQ590079 PQJ590079:PQM590079 QAF590079:QAI590079 QKB590079:QKE590079 QTX590079:QUA590079 RDT590079:RDW590079 RNP590079:RNS590079 RXL590079:RXO590079 SHH590079:SHK590079 SRD590079:SRG590079 TAZ590079:TBC590079 TKV590079:TKY590079 TUR590079:TUU590079 UEN590079:UEQ590079 UOJ590079:UOM590079 UYF590079:UYI590079 VIB590079:VIE590079 VRX590079:VSA590079 WBT590079:WBW590079 WLP590079:WLS590079 WVL590079:WVO590079 D655615:G655615 IZ655615:JC655615 SV655615:SY655615 ACR655615:ACU655615 AMN655615:AMQ655615 AWJ655615:AWM655615 BGF655615:BGI655615 BQB655615:BQE655615 BZX655615:CAA655615 CJT655615:CJW655615 CTP655615:CTS655615 DDL655615:DDO655615 DNH655615:DNK655615 DXD655615:DXG655615 EGZ655615:EHC655615 EQV655615:EQY655615 FAR655615:FAU655615 FKN655615:FKQ655615 FUJ655615:FUM655615 GEF655615:GEI655615 GOB655615:GOE655615 GXX655615:GYA655615 HHT655615:HHW655615 HRP655615:HRS655615 IBL655615:IBO655615 ILH655615:ILK655615 IVD655615:IVG655615 JEZ655615:JFC655615 JOV655615:JOY655615 JYR655615:JYU655615 KIN655615:KIQ655615 KSJ655615:KSM655615 LCF655615:LCI655615 LMB655615:LME655615 LVX655615:LWA655615 MFT655615:MFW655615 MPP655615:MPS655615 MZL655615:MZO655615 NJH655615:NJK655615 NTD655615:NTG655615 OCZ655615:ODC655615 OMV655615:OMY655615 OWR655615:OWU655615 PGN655615:PGQ655615 PQJ655615:PQM655615 QAF655615:QAI655615 QKB655615:QKE655615 QTX655615:QUA655615 RDT655615:RDW655615 RNP655615:RNS655615 RXL655615:RXO655615 SHH655615:SHK655615 SRD655615:SRG655615 TAZ655615:TBC655615 TKV655615:TKY655615 TUR655615:TUU655615 UEN655615:UEQ655615 UOJ655615:UOM655615 UYF655615:UYI655615 VIB655615:VIE655615 VRX655615:VSA655615 WBT655615:WBW655615 WLP655615:WLS655615 WVL655615:WVO655615 D721151:G721151 IZ721151:JC721151 SV721151:SY721151 ACR721151:ACU721151 AMN721151:AMQ721151 AWJ721151:AWM721151 BGF721151:BGI721151 BQB721151:BQE721151 BZX721151:CAA721151 CJT721151:CJW721151 CTP721151:CTS721151 DDL721151:DDO721151 DNH721151:DNK721151 DXD721151:DXG721151 EGZ721151:EHC721151 EQV721151:EQY721151 FAR721151:FAU721151 FKN721151:FKQ721151 FUJ721151:FUM721151 GEF721151:GEI721151 GOB721151:GOE721151 GXX721151:GYA721151 HHT721151:HHW721151 HRP721151:HRS721151 IBL721151:IBO721151 ILH721151:ILK721151 IVD721151:IVG721151 JEZ721151:JFC721151 JOV721151:JOY721151 JYR721151:JYU721151 KIN721151:KIQ721151 KSJ721151:KSM721151 LCF721151:LCI721151 LMB721151:LME721151 LVX721151:LWA721151 MFT721151:MFW721151 MPP721151:MPS721151 MZL721151:MZO721151 NJH721151:NJK721151 NTD721151:NTG721151 OCZ721151:ODC721151 OMV721151:OMY721151 OWR721151:OWU721151 PGN721151:PGQ721151 PQJ721151:PQM721151 QAF721151:QAI721151 QKB721151:QKE721151 QTX721151:QUA721151 RDT721151:RDW721151 RNP721151:RNS721151 RXL721151:RXO721151 SHH721151:SHK721151 SRD721151:SRG721151 TAZ721151:TBC721151 TKV721151:TKY721151 TUR721151:TUU721151 UEN721151:UEQ721151 UOJ721151:UOM721151 UYF721151:UYI721151 VIB721151:VIE721151 VRX721151:VSA721151 WBT721151:WBW721151 WLP721151:WLS721151 WVL721151:WVO721151 D786687:G786687 IZ786687:JC786687 SV786687:SY786687 ACR786687:ACU786687 AMN786687:AMQ786687 AWJ786687:AWM786687 BGF786687:BGI786687 BQB786687:BQE786687 BZX786687:CAA786687 CJT786687:CJW786687 CTP786687:CTS786687 DDL786687:DDO786687 DNH786687:DNK786687 DXD786687:DXG786687 EGZ786687:EHC786687 EQV786687:EQY786687 FAR786687:FAU786687 FKN786687:FKQ786687 FUJ786687:FUM786687 GEF786687:GEI786687 GOB786687:GOE786687 GXX786687:GYA786687 HHT786687:HHW786687 HRP786687:HRS786687 IBL786687:IBO786687 ILH786687:ILK786687 IVD786687:IVG786687 JEZ786687:JFC786687 JOV786687:JOY786687 JYR786687:JYU786687 KIN786687:KIQ786687 KSJ786687:KSM786687 LCF786687:LCI786687 LMB786687:LME786687 LVX786687:LWA786687 MFT786687:MFW786687 MPP786687:MPS786687 MZL786687:MZO786687 NJH786687:NJK786687 NTD786687:NTG786687 OCZ786687:ODC786687 OMV786687:OMY786687 OWR786687:OWU786687 PGN786687:PGQ786687 PQJ786687:PQM786687 QAF786687:QAI786687 QKB786687:QKE786687 QTX786687:QUA786687 RDT786687:RDW786687 RNP786687:RNS786687 RXL786687:RXO786687 SHH786687:SHK786687 SRD786687:SRG786687 TAZ786687:TBC786687 TKV786687:TKY786687 TUR786687:TUU786687 UEN786687:UEQ786687 UOJ786687:UOM786687 UYF786687:UYI786687 VIB786687:VIE786687 VRX786687:VSA786687 WBT786687:WBW786687 WLP786687:WLS786687 WVL786687:WVO786687 D852223:G852223 IZ852223:JC852223 SV852223:SY852223 ACR852223:ACU852223 AMN852223:AMQ852223 AWJ852223:AWM852223 BGF852223:BGI852223 BQB852223:BQE852223 BZX852223:CAA852223 CJT852223:CJW852223 CTP852223:CTS852223 DDL852223:DDO852223 DNH852223:DNK852223 DXD852223:DXG852223 EGZ852223:EHC852223 EQV852223:EQY852223 FAR852223:FAU852223 FKN852223:FKQ852223 FUJ852223:FUM852223 GEF852223:GEI852223 GOB852223:GOE852223 GXX852223:GYA852223 HHT852223:HHW852223 HRP852223:HRS852223 IBL852223:IBO852223 ILH852223:ILK852223 IVD852223:IVG852223 JEZ852223:JFC852223 JOV852223:JOY852223 JYR852223:JYU852223 KIN852223:KIQ852223 KSJ852223:KSM852223 LCF852223:LCI852223 LMB852223:LME852223 LVX852223:LWA852223 MFT852223:MFW852223 MPP852223:MPS852223 MZL852223:MZO852223 NJH852223:NJK852223 NTD852223:NTG852223 OCZ852223:ODC852223 OMV852223:OMY852223 OWR852223:OWU852223 PGN852223:PGQ852223 PQJ852223:PQM852223 QAF852223:QAI852223 QKB852223:QKE852223 QTX852223:QUA852223 RDT852223:RDW852223 RNP852223:RNS852223 RXL852223:RXO852223 SHH852223:SHK852223 SRD852223:SRG852223 TAZ852223:TBC852223 TKV852223:TKY852223 TUR852223:TUU852223 UEN852223:UEQ852223 UOJ852223:UOM852223 UYF852223:UYI852223 VIB852223:VIE852223 VRX852223:VSA852223 WBT852223:WBW852223 WLP852223:WLS852223 WVL852223:WVO852223 D917759:G917759 IZ917759:JC917759 SV917759:SY917759 ACR917759:ACU917759 AMN917759:AMQ917759 AWJ917759:AWM917759 BGF917759:BGI917759 BQB917759:BQE917759 BZX917759:CAA917759 CJT917759:CJW917759 CTP917759:CTS917759 DDL917759:DDO917759 DNH917759:DNK917759 DXD917759:DXG917759 EGZ917759:EHC917759 EQV917759:EQY917759 FAR917759:FAU917759 FKN917759:FKQ917759 FUJ917759:FUM917759 GEF917759:GEI917759 GOB917759:GOE917759 GXX917759:GYA917759 HHT917759:HHW917759 HRP917759:HRS917759 IBL917759:IBO917759 ILH917759:ILK917759 IVD917759:IVG917759 JEZ917759:JFC917759 JOV917759:JOY917759 JYR917759:JYU917759 KIN917759:KIQ917759 KSJ917759:KSM917759 LCF917759:LCI917759 LMB917759:LME917759 LVX917759:LWA917759 MFT917759:MFW917759 MPP917759:MPS917759 MZL917759:MZO917759 NJH917759:NJK917759 NTD917759:NTG917759 OCZ917759:ODC917759 OMV917759:OMY917759 OWR917759:OWU917759 PGN917759:PGQ917759 PQJ917759:PQM917759 QAF917759:QAI917759 QKB917759:QKE917759 QTX917759:QUA917759 RDT917759:RDW917759 RNP917759:RNS917759 RXL917759:RXO917759 SHH917759:SHK917759 SRD917759:SRG917759 TAZ917759:TBC917759 TKV917759:TKY917759 TUR917759:TUU917759 UEN917759:UEQ917759 UOJ917759:UOM917759 UYF917759:UYI917759 VIB917759:VIE917759 VRX917759:VSA917759 WBT917759:WBW917759 WLP917759:WLS917759 WVL917759:WVO917759 D983295:G983295 IZ983295:JC983295 SV983295:SY983295 ACR983295:ACU983295 AMN983295:AMQ983295 AWJ983295:AWM983295 BGF983295:BGI983295 BQB983295:BQE983295 BZX983295:CAA983295 CJT983295:CJW983295 CTP983295:CTS983295 DDL983295:DDO983295 DNH983295:DNK983295 DXD983295:DXG983295 EGZ983295:EHC983295 EQV983295:EQY983295 FAR983295:FAU983295 FKN983295:FKQ983295 FUJ983295:FUM983295 GEF983295:GEI983295 GOB983295:GOE983295 GXX983295:GYA983295 HHT983295:HHW983295 HRP983295:HRS983295 IBL983295:IBO983295 ILH983295:ILK983295 IVD983295:IVG983295 JEZ983295:JFC983295 JOV983295:JOY983295 JYR983295:JYU983295 KIN983295:KIQ983295 KSJ983295:KSM983295 LCF983295:LCI983295 LMB983295:LME983295 LVX983295:LWA983295 MFT983295:MFW983295 MPP983295:MPS983295 MZL983295:MZO983295 NJH983295:NJK983295 NTD983295:NTG983295 OCZ983295:ODC983295 OMV983295:OMY983295 OWR983295:OWU983295 PGN983295:PGQ983295 PQJ983295:PQM983295 QAF983295:QAI983295 QKB983295:QKE983295 QTX983295:QUA983295 RDT983295:RDW983295 RNP983295:RNS983295 RXL983295:RXO983295 SHH983295:SHK983295 SRD983295:SRG983295 TAZ983295:TBC983295 TKV983295:TKY983295 TUR983295:TUU983295 UEN983295:UEQ983295 UOJ983295:UOM983295 UYF983295:UYI983295 VIB983295:VIE983295 VRX983295:VSA983295 WBT983295:WBW983295 WLP983295:WLS983295 WVL983295:WVO983295 E181:H181 JA181:JD181 SW181:SZ181 ACS181:ACV181 AMO181:AMR181 AWK181:AWN181 BGG181:BGJ181 BQC181:BQF181 BZY181:CAB181 CJU181:CJX181 CTQ181:CTT181 DDM181:DDP181 DNI181:DNL181 DXE181:DXH181 EHA181:EHD181 EQW181:EQZ181 FAS181:FAV181 FKO181:FKR181 FUK181:FUN181 GEG181:GEJ181 GOC181:GOF181 GXY181:GYB181 HHU181:HHX181 HRQ181:HRT181 IBM181:IBP181 ILI181:ILL181 IVE181:IVH181 JFA181:JFD181 JOW181:JOZ181 JYS181:JYV181 KIO181:KIR181 KSK181:KSN181 LCG181:LCJ181 LMC181:LMF181 LVY181:LWB181 MFU181:MFX181 MPQ181:MPT181 MZM181:MZP181 NJI181:NJL181 NTE181:NTH181 ODA181:ODD181 OMW181:OMZ181 OWS181:OWV181 PGO181:PGR181 PQK181:PQN181 QAG181:QAJ181 QKC181:QKF181 QTY181:QUB181 RDU181:RDX181 RNQ181:RNT181 RXM181:RXP181 SHI181:SHL181 SRE181:SRH181 TBA181:TBD181 TKW181:TKZ181 TUS181:TUV181 UEO181:UER181 UOK181:UON181 UYG181:UYJ181 VIC181:VIF181 VRY181:VSB181 WBU181:WBX181 WLQ181:WLT181 WVM181:WVP181 E65790:H65790 JA65790:JD65790 SW65790:SZ65790 ACS65790:ACV65790 AMO65790:AMR65790 AWK65790:AWN65790 BGG65790:BGJ65790 BQC65790:BQF65790 BZY65790:CAB65790 CJU65790:CJX65790 CTQ65790:CTT65790 DDM65790:DDP65790 DNI65790:DNL65790 DXE65790:DXH65790 EHA65790:EHD65790 EQW65790:EQZ65790 FAS65790:FAV65790 FKO65790:FKR65790 FUK65790:FUN65790 GEG65790:GEJ65790 GOC65790:GOF65790 GXY65790:GYB65790 HHU65790:HHX65790 HRQ65790:HRT65790 IBM65790:IBP65790 ILI65790:ILL65790 IVE65790:IVH65790 JFA65790:JFD65790 JOW65790:JOZ65790 JYS65790:JYV65790 KIO65790:KIR65790 KSK65790:KSN65790 LCG65790:LCJ65790 LMC65790:LMF65790 LVY65790:LWB65790 MFU65790:MFX65790 MPQ65790:MPT65790 MZM65790:MZP65790 NJI65790:NJL65790 NTE65790:NTH65790 ODA65790:ODD65790 OMW65790:OMZ65790 OWS65790:OWV65790 PGO65790:PGR65790 PQK65790:PQN65790 QAG65790:QAJ65790 QKC65790:QKF65790 QTY65790:QUB65790 RDU65790:RDX65790 RNQ65790:RNT65790 RXM65790:RXP65790 SHI65790:SHL65790 SRE65790:SRH65790 TBA65790:TBD65790 TKW65790:TKZ65790 TUS65790:TUV65790 UEO65790:UER65790 UOK65790:UON65790 UYG65790:UYJ65790 VIC65790:VIF65790 VRY65790:VSB65790 WBU65790:WBX65790 WLQ65790:WLT65790 WVM65790:WVP65790 E131326:H131326 JA131326:JD131326 SW131326:SZ131326 ACS131326:ACV131326 AMO131326:AMR131326 AWK131326:AWN131326 BGG131326:BGJ131326 BQC131326:BQF131326 BZY131326:CAB131326 CJU131326:CJX131326 CTQ131326:CTT131326 DDM131326:DDP131326 DNI131326:DNL131326 DXE131326:DXH131326 EHA131326:EHD131326 EQW131326:EQZ131326 FAS131326:FAV131326 FKO131326:FKR131326 FUK131326:FUN131326 GEG131326:GEJ131326 GOC131326:GOF131326 GXY131326:GYB131326 HHU131326:HHX131326 HRQ131326:HRT131326 IBM131326:IBP131326 ILI131326:ILL131326 IVE131326:IVH131326 JFA131326:JFD131326 JOW131326:JOZ131326 JYS131326:JYV131326 KIO131326:KIR131326 KSK131326:KSN131326 LCG131326:LCJ131326 LMC131326:LMF131326 LVY131326:LWB131326 MFU131326:MFX131326 MPQ131326:MPT131326 MZM131326:MZP131326 NJI131326:NJL131326 NTE131326:NTH131326 ODA131326:ODD131326 OMW131326:OMZ131326 OWS131326:OWV131326 PGO131326:PGR131326 PQK131326:PQN131326 QAG131326:QAJ131326 QKC131326:QKF131326 QTY131326:QUB131326 RDU131326:RDX131326 RNQ131326:RNT131326 RXM131326:RXP131326 SHI131326:SHL131326 SRE131326:SRH131326 TBA131326:TBD131326 TKW131326:TKZ131326 TUS131326:TUV131326 UEO131326:UER131326 UOK131326:UON131326 UYG131326:UYJ131326 VIC131326:VIF131326 VRY131326:VSB131326 WBU131326:WBX131326 WLQ131326:WLT131326 WVM131326:WVP131326 E196862:H196862 JA196862:JD196862 SW196862:SZ196862 ACS196862:ACV196862 AMO196862:AMR196862 AWK196862:AWN196862 BGG196862:BGJ196862 BQC196862:BQF196862 BZY196862:CAB196862 CJU196862:CJX196862 CTQ196862:CTT196862 DDM196862:DDP196862 DNI196862:DNL196862 DXE196862:DXH196862 EHA196862:EHD196862 EQW196862:EQZ196862 FAS196862:FAV196862 FKO196862:FKR196862 FUK196862:FUN196862 GEG196862:GEJ196862 GOC196862:GOF196862 GXY196862:GYB196862 HHU196862:HHX196862 HRQ196862:HRT196862 IBM196862:IBP196862 ILI196862:ILL196862 IVE196862:IVH196862 JFA196862:JFD196862 JOW196862:JOZ196862 JYS196862:JYV196862 KIO196862:KIR196862 KSK196862:KSN196862 LCG196862:LCJ196862 LMC196862:LMF196862 LVY196862:LWB196862 MFU196862:MFX196862 MPQ196862:MPT196862 MZM196862:MZP196862 NJI196862:NJL196862 NTE196862:NTH196862 ODA196862:ODD196862 OMW196862:OMZ196862 OWS196862:OWV196862 PGO196862:PGR196862 PQK196862:PQN196862 QAG196862:QAJ196862 QKC196862:QKF196862 QTY196862:QUB196862 RDU196862:RDX196862 RNQ196862:RNT196862 RXM196862:RXP196862 SHI196862:SHL196862 SRE196862:SRH196862 TBA196862:TBD196862 TKW196862:TKZ196862 TUS196862:TUV196862 UEO196862:UER196862 UOK196862:UON196862 UYG196862:UYJ196862 VIC196862:VIF196862 VRY196862:VSB196862 WBU196862:WBX196862 WLQ196862:WLT196862 WVM196862:WVP196862 E262398:H262398 JA262398:JD262398 SW262398:SZ262398 ACS262398:ACV262398 AMO262398:AMR262398 AWK262398:AWN262398 BGG262398:BGJ262398 BQC262398:BQF262398 BZY262398:CAB262398 CJU262398:CJX262398 CTQ262398:CTT262398 DDM262398:DDP262398 DNI262398:DNL262398 DXE262398:DXH262398 EHA262398:EHD262398 EQW262398:EQZ262398 FAS262398:FAV262398 FKO262398:FKR262398 FUK262398:FUN262398 GEG262398:GEJ262398 GOC262398:GOF262398 GXY262398:GYB262398 HHU262398:HHX262398 HRQ262398:HRT262398 IBM262398:IBP262398 ILI262398:ILL262398 IVE262398:IVH262398 JFA262398:JFD262398 JOW262398:JOZ262398 JYS262398:JYV262398 KIO262398:KIR262398 KSK262398:KSN262398 LCG262398:LCJ262398 LMC262398:LMF262398 LVY262398:LWB262398 MFU262398:MFX262398 MPQ262398:MPT262398 MZM262398:MZP262398 NJI262398:NJL262398 NTE262398:NTH262398 ODA262398:ODD262398 OMW262398:OMZ262398 OWS262398:OWV262398 PGO262398:PGR262398 PQK262398:PQN262398 QAG262398:QAJ262398 QKC262398:QKF262398 QTY262398:QUB262398 RDU262398:RDX262398 RNQ262398:RNT262398 RXM262398:RXP262398 SHI262398:SHL262398 SRE262398:SRH262398 TBA262398:TBD262398 TKW262398:TKZ262398 TUS262398:TUV262398 UEO262398:UER262398 UOK262398:UON262398 UYG262398:UYJ262398 VIC262398:VIF262398 VRY262398:VSB262398 WBU262398:WBX262398 WLQ262398:WLT262398 WVM262398:WVP262398 E327934:H327934 JA327934:JD327934 SW327934:SZ327934 ACS327934:ACV327934 AMO327934:AMR327934 AWK327934:AWN327934 BGG327934:BGJ327934 BQC327934:BQF327934 BZY327934:CAB327934 CJU327934:CJX327934 CTQ327934:CTT327934 DDM327934:DDP327934 DNI327934:DNL327934 DXE327934:DXH327934 EHA327934:EHD327934 EQW327934:EQZ327934 FAS327934:FAV327934 FKO327934:FKR327934 FUK327934:FUN327934 GEG327934:GEJ327934 GOC327934:GOF327934 GXY327934:GYB327934 HHU327934:HHX327934 HRQ327934:HRT327934 IBM327934:IBP327934 ILI327934:ILL327934 IVE327934:IVH327934 JFA327934:JFD327934 JOW327934:JOZ327934 JYS327934:JYV327934 KIO327934:KIR327934 KSK327934:KSN327934 LCG327934:LCJ327934 LMC327934:LMF327934 LVY327934:LWB327934 MFU327934:MFX327934 MPQ327934:MPT327934 MZM327934:MZP327934 NJI327934:NJL327934 NTE327934:NTH327934 ODA327934:ODD327934 OMW327934:OMZ327934 OWS327934:OWV327934 PGO327934:PGR327934 PQK327934:PQN327934 QAG327934:QAJ327934 QKC327934:QKF327934 QTY327934:QUB327934 RDU327934:RDX327934 RNQ327934:RNT327934 RXM327934:RXP327934 SHI327934:SHL327934 SRE327934:SRH327934 TBA327934:TBD327934 TKW327934:TKZ327934 TUS327934:TUV327934 UEO327934:UER327934 UOK327934:UON327934 UYG327934:UYJ327934 VIC327934:VIF327934 VRY327934:VSB327934 WBU327934:WBX327934 WLQ327934:WLT327934 WVM327934:WVP327934 E393470:H393470 JA393470:JD393470 SW393470:SZ393470 ACS393470:ACV393470 AMO393470:AMR393470 AWK393470:AWN393470 BGG393470:BGJ393470 BQC393470:BQF393470 BZY393470:CAB393470 CJU393470:CJX393470 CTQ393470:CTT393470 DDM393470:DDP393470 DNI393470:DNL393470 DXE393470:DXH393470 EHA393470:EHD393470 EQW393470:EQZ393470 FAS393470:FAV393470 FKO393470:FKR393470 FUK393470:FUN393470 GEG393470:GEJ393470 GOC393470:GOF393470 GXY393470:GYB393470 HHU393470:HHX393470 HRQ393470:HRT393470 IBM393470:IBP393470 ILI393470:ILL393470 IVE393470:IVH393470 JFA393470:JFD393470 JOW393470:JOZ393470 JYS393470:JYV393470 KIO393470:KIR393470 KSK393470:KSN393470 LCG393470:LCJ393470 LMC393470:LMF393470 LVY393470:LWB393470 MFU393470:MFX393470 MPQ393470:MPT393470 MZM393470:MZP393470 NJI393470:NJL393470 NTE393470:NTH393470 ODA393470:ODD393470 OMW393470:OMZ393470 OWS393470:OWV393470 PGO393470:PGR393470 PQK393470:PQN393470 QAG393470:QAJ393470 QKC393470:QKF393470 QTY393470:QUB393470 RDU393470:RDX393470 RNQ393470:RNT393470 RXM393470:RXP393470 SHI393470:SHL393470 SRE393470:SRH393470 TBA393470:TBD393470 TKW393470:TKZ393470 TUS393470:TUV393470 UEO393470:UER393470 UOK393470:UON393470 UYG393470:UYJ393470 VIC393470:VIF393470 VRY393470:VSB393470 WBU393470:WBX393470 WLQ393470:WLT393470 WVM393470:WVP393470 E459006:H459006 JA459006:JD459006 SW459006:SZ459006 ACS459006:ACV459006 AMO459006:AMR459006 AWK459006:AWN459006 BGG459006:BGJ459006 BQC459006:BQF459006 BZY459006:CAB459006 CJU459006:CJX459006 CTQ459006:CTT459006 DDM459006:DDP459006 DNI459006:DNL459006 DXE459006:DXH459006 EHA459006:EHD459006 EQW459006:EQZ459006 FAS459006:FAV459006 FKO459006:FKR459006 FUK459006:FUN459006 GEG459006:GEJ459006 GOC459006:GOF459006 GXY459006:GYB459006 HHU459006:HHX459006 HRQ459006:HRT459006 IBM459006:IBP459006 ILI459006:ILL459006 IVE459006:IVH459006 JFA459006:JFD459006 JOW459006:JOZ459006 JYS459006:JYV459006 KIO459006:KIR459006 KSK459006:KSN459006 LCG459006:LCJ459006 LMC459006:LMF459006 LVY459006:LWB459006 MFU459006:MFX459006 MPQ459006:MPT459006 MZM459006:MZP459006 NJI459006:NJL459006 NTE459006:NTH459006 ODA459006:ODD459006 OMW459006:OMZ459006 OWS459006:OWV459006 PGO459006:PGR459006 PQK459006:PQN459006 QAG459006:QAJ459006 QKC459006:QKF459006 QTY459006:QUB459006 RDU459006:RDX459006 RNQ459006:RNT459006 RXM459006:RXP459006 SHI459006:SHL459006 SRE459006:SRH459006 TBA459006:TBD459006 TKW459006:TKZ459006 TUS459006:TUV459006 UEO459006:UER459006 UOK459006:UON459006 UYG459006:UYJ459006 VIC459006:VIF459006 VRY459006:VSB459006 WBU459006:WBX459006 WLQ459006:WLT459006 WVM459006:WVP459006 E524542:H524542 JA524542:JD524542 SW524542:SZ524542 ACS524542:ACV524542 AMO524542:AMR524542 AWK524542:AWN524542 BGG524542:BGJ524542 BQC524542:BQF524542 BZY524542:CAB524542 CJU524542:CJX524542 CTQ524542:CTT524542 DDM524542:DDP524542 DNI524542:DNL524542 DXE524542:DXH524542 EHA524542:EHD524542 EQW524542:EQZ524542 FAS524542:FAV524542 FKO524542:FKR524542 FUK524542:FUN524542 GEG524542:GEJ524542 GOC524542:GOF524542 GXY524542:GYB524542 HHU524542:HHX524542 HRQ524542:HRT524542 IBM524542:IBP524542 ILI524542:ILL524542 IVE524542:IVH524542 JFA524542:JFD524542 JOW524542:JOZ524542 JYS524542:JYV524542 KIO524542:KIR524542 KSK524542:KSN524542 LCG524542:LCJ524542 LMC524542:LMF524542 LVY524542:LWB524542 MFU524542:MFX524542 MPQ524542:MPT524542 MZM524542:MZP524542 NJI524542:NJL524542 NTE524542:NTH524542 ODA524542:ODD524542 OMW524542:OMZ524542 OWS524542:OWV524542 PGO524542:PGR524542 PQK524542:PQN524542 QAG524542:QAJ524542 QKC524542:QKF524542 QTY524542:QUB524542 RDU524542:RDX524542 RNQ524542:RNT524542 RXM524542:RXP524542 SHI524542:SHL524542 SRE524542:SRH524542 TBA524542:TBD524542 TKW524542:TKZ524542 TUS524542:TUV524542 UEO524542:UER524542 UOK524542:UON524542 UYG524542:UYJ524542 VIC524542:VIF524542 VRY524542:VSB524542 WBU524542:WBX524542 WLQ524542:WLT524542 WVM524542:WVP524542 E590078:H590078 JA590078:JD590078 SW590078:SZ590078 ACS590078:ACV590078 AMO590078:AMR590078 AWK590078:AWN590078 BGG590078:BGJ590078 BQC590078:BQF590078 BZY590078:CAB590078 CJU590078:CJX590078 CTQ590078:CTT590078 DDM590078:DDP590078 DNI590078:DNL590078 DXE590078:DXH590078 EHA590078:EHD590078 EQW590078:EQZ590078 FAS590078:FAV590078 FKO590078:FKR590078 FUK590078:FUN590078 GEG590078:GEJ590078 GOC590078:GOF590078 GXY590078:GYB590078 HHU590078:HHX590078 HRQ590078:HRT590078 IBM590078:IBP590078 ILI590078:ILL590078 IVE590078:IVH590078 JFA590078:JFD590078 JOW590078:JOZ590078 JYS590078:JYV590078 KIO590078:KIR590078 KSK590078:KSN590078 LCG590078:LCJ590078 LMC590078:LMF590078 LVY590078:LWB590078 MFU590078:MFX590078 MPQ590078:MPT590078 MZM590078:MZP590078 NJI590078:NJL590078 NTE590078:NTH590078 ODA590078:ODD590078 OMW590078:OMZ590078 OWS590078:OWV590078 PGO590078:PGR590078 PQK590078:PQN590078 QAG590078:QAJ590078 QKC590078:QKF590078 QTY590078:QUB590078 RDU590078:RDX590078 RNQ590078:RNT590078 RXM590078:RXP590078 SHI590078:SHL590078 SRE590078:SRH590078 TBA590078:TBD590078 TKW590078:TKZ590078 TUS590078:TUV590078 UEO590078:UER590078 UOK590078:UON590078 UYG590078:UYJ590078 VIC590078:VIF590078 VRY590078:VSB590078 WBU590078:WBX590078 WLQ590078:WLT590078 WVM590078:WVP590078 E655614:H655614 JA655614:JD655614 SW655614:SZ655614 ACS655614:ACV655614 AMO655614:AMR655614 AWK655614:AWN655614 BGG655614:BGJ655614 BQC655614:BQF655614 BZY655614:CAB655614 CJU655614:CJX655614 CTQ655614:CTT655614 DDM655614:DDP655614 DNI655614:DNL655614 DXE655614:DXH655614 EHA655614:EHD655614 EQW655614:EQZ655614 FAS655614:FAV655614 FKO655614:FKR655614 FUK655614:FUN655614 GEG655614:GEJ655614 GOC655614:GOF655614 GXY655614:GYB655614 HHU655614:HHX655614 HRQ655614:HRT655614 IBM655614:IBP655614 ILI655614:ILL655614 IVE655614:IVH655614 JFA655614:JFD655614 JOW655614:JOZ655614 JYS655614:JYV655614 KIO655614:KIR655614 KSK655614:KSN655614 LCG655614:LCJ655614 LMC655614:LMF655614 LVY655614:LWB655614 MFU655614:MFX655614 MPQ655614:MPT655614 MZM655614:MZP655614 NJI655614:NJL655614 NTE655614:NTH655614 ODA655614:ODD655614 OMW655614:OMZ655614 OWS655614:OWV655614 PGO655614:PGR655614 PQK655614:PQN655614 QAG655614:QAJ655614 QKC655614:QKF655614 QTY655614:QUB655614 RDU655614:RDX655614 RNQ655614:RNT655614 RXM655614:RXP655614 SHI655614:SHL655614 SRE655614:SRH655614 TBA655614:TBD655614 TKW655614:TKZ655614 TUS655614:TUV655614 UEO655614:UER655614 UOK655614:UON655614 UYG655614:UYJ655614 VIC655614:VIF655614 VRY655614:VSB655614 WBU655614:WBX655614 WLQ655614:WLT655614 WVM655614:WVP655614 E721150:H721150 JA721150:JD721150 SW721150:SZ721150 ACS721150:ACV721150 AMO721150:AMR721150 AWK721150:AWN721150 BGG721150:BGJ721150 BQC721150:BQF721150 BZY721150:CAB721150 CJU721150:CJX721150 CTQ721150:CTT721150 DDM721150:DDP721150 DNI721150:DNL721150 DXE721150:DXH721150 EHA721150:EHD721150 EQW721150:EQZ721150 FAS721150:FAV721150 FKO721150:FKR721150 FUK721150:FUN721150 GEG721150:GEJ721150 GOC721150:GOF721150 GXY721150:GYB721150 HHU721150:HHX721150 HRQ721150:HRT721150 IBM721150:IBP721150 ILI721150:ILL721150 IVE721150:IVH721150 JFA721150:JFD721150 JOW721150:JOZ721150 JYS721150:JYV721150 KIO721150:KIR721150 KSK721150:KSN721150 LCG721150:LCJ721150 LMC721150:LMF721150 LVY721150:LWB721150 MFU721150:MFX721150 MPQ721150:MPT721150 MZM721150:MZP721150 NJI721150:NJL721150 NTE721150:NTH721150 ODA721150:ODD721150 OMW721150:OMZ721150 OWS721150:OWV721150 PGO721150:PGR721150 PQK721150:PQN721150 QAG721150:QAJ721150 QKC721150:QKF721150 QTY721150:QUB721150 RDU721150:RDX721150 RNQ721150:RNT721150 RXM721150:RXP721150 SHI721150:SHL721150 SRE721150:SRH721150 TBA721150:TBD721150 TKW721150:TKZ721150 TUS721150:TUV721150 UEO721150:UER721150 UOK721150:UON721150 UYG721150:UYJ721150 VIC721150:VIF721150 VRY721150:VSB721150 WBU721150:WBX721150 WLQ721150:WLT721150 WVM721150:WVP721150 E786686:H786686 JA786686:JD786686 SW786686:SZ786686 ACS786686:ACV786686 AMO786686:AMR786686 AWK786686:AWN786686 BGG786686:BGJ786686 BQC786686:BQF786686 BZY786686:CAB786686 CJU786686:CJX786686 CTQ786686:CTT786686 DDM786686:DDP786686 DNI786686:DNL786686 DXE786686:DXH786686 EHA786686:EHD786686 EQW786686:EQZ786686 FAS786686:FAV786686 FKO786686:FKR786686 FUK786686:FUN786686 GEG786686:GEJ786686 GOC786686:GOF786686 GXY786686:GYB786686 HHU786686:HHX786686 HRQ786686:HRT786686 IBM786686:IBP786686 ILI786686:ILL786686 IVE786686:IVH786686 JFA786686:JFD786686 JOW786686:JOZ786686 JYS786686:JYV786686 KIO786686:KIR786686 KSK786686:KSN786686 LCG786686:LCJ786686 LMC786686:LMF786686 LVY786686:LWB786686 MFU786686:MFX786686 MPQ786686:MPT786686 MZM786686:MZP786686 NJI786686:NJL786686 NTE786686:NTH786686 ODA786686:ODD786686 OMW786686:OMZ786686 OWS786686:OWV786686 PGO786686:PGR786686 PQK786686:PQN786686 QAG786686:QAJ786686 QKC786686:QKF786686 QTY786686:QUB786686 RDU786686:RDX786686 RNQ786686:RNT786686 RXM786686:RXP786686 SHI786686:SHL786686 SRE786686:SRH786686 TBA786686:TBD786686 TKW786686:TKZ786686 TUS786686:TUV786686 UEO786686:UER786686 UOK786686:UON786686 UYG786686:UYJ786686 VIC786686:VIF786686 VRY786686:VSB786686 WBU786686:WBX786686 WLQ786686:WLT786686 WVM786686:WVP786686 E852222:H852222 JA852222:JD852222 SW852222:SZ852222 ACS852222:ACV852222 AMO852222:AMR852222 AWK852222:AWN852222 BGG852222:BGJ852222 BQC852222:BQF852222 BZY852222:CAB852222 CJU852222:CJX852222 CTQ852222:CTT852222 DDM852222:DDP852222 DNI852222:DNL852222 DXE852222:DXH852222 EHA852222:EHD852222 EQW852222:EQZ852222 FAS852222:FAV852222 FKO852222:FKR852222 FUK852222:FUN852222 GEG852222:GEJ852222 GOC852222:GOF852222 GXY852222:GYB852222 HHU852222:HHX852222 HRQ852222:HRT852222 IBM852222:IBP852222 ILI852222:ILL852222 IVE852222:IVH852222 JFA852222:JFD852222 JOW852222:JOZ852222 JYS852222:JYV852222 KIO852222:KIR852222 KSK852222:KSN852222 LCG852222:LCJ852222 LMC852222:LMF852222 LVY852222:LWB852222 MFU852222:MFX852222 MPQ852222:MPT852222 MZM852222:MZP852222 NJI852222:NJL852222 NTE852222:NTH852222 ODA852222:ODD852222 OMW852222:OMZ852222 OWS852222:OWV852222 PGO852222:PGR852222 PQK852222:PQN852222 QAG852222:QAJ852222 QKC852222:QKF852222 QTY852222:QUB852222 RDU852222:RDX852222 RNQ852222:RNT852222 RXM852222:RXP852222 SHI852222:SHL852222 SRE852222:SRH852222 TBA852222:TBD852222 TKW852222:TKZ852222 TUS852222:TUV852222 UEO852222:UER852222 UOK852222:UON852222 UYG852222:UYJ852222 VIC852222:VIF852222 VRY852222:VSB852222 WBU852222:WBX852222 WLQ852222:WLT852222 WVM852222:WVP852222 E917758:H917758 JA917758:JD917758 SW917758:SZ917758 ACS917758:ACV917758 AMO917758:AMR917758 AWK917758:AWN917758 BGG917758:BGJ917758 BQC917758:BQF917758 BZY917758:CAB917758 CJU917758:CJX917758 CTQ917758:CTT917758 DDM917758:DDP917758 DNI917758:DNL917758 DXE917758:DXH917758 EHA917758:EHD917758 EQW917758:EQZ917758 FAS917758:FAV917758 FKO917758:FKR917758 FUK917758:FUN917758 GEG917758:GEJ917758 GOC917758:GOF917758 GXY917758:GYB917758 HHU917758:HHX917758 HRQ917758:HRT917758 IBM917758:IBP917758 ILI917758:ILL917758 IVE917758:IVH917758 JFA917758:JFD917758 JOW917758:JOZ917758 JYS917758:JYV917758 KIO917758:KIR917758 KSK917758:KSN917758 LCG917758:LCJ917758 LMC917758:LMF917758 LVY917758:LWB917758 MFU917758:MFX917758 MPQ917758:MPT917758 MZM917758:MZP917758 NJI917758:NJL917758 NTE917758:NTH917758 ODA917758:ODD917758 OMW917758:OMZ917758 OWS917758:OWV917758 PGO917758:PGR917758 PQK917758:PQN917758 QAG917758:QAJ917758 QKC917758:QKF917758 QTY917758:QUB917758 RDU917758:RDX917758 RNQ917758:RNT917758 RXM917758:RXP917758 SHI917758:SHL917758 SRE917758:SRH917758 TBA917758:TBD917758 TKW917758:TKZ917758 TUS917758:TUV917758 UEO917758:UER917758 UOK917758:UON917758 UYG917758:UYJ917758 VIC917758:VIF917758 VRY917758:VSB917758 WBU917758:WBX917758 WLQ917758:WLT917758 WVM917758:WVP917758 E983294:H983294 JA983294:JD983294 SW983294:SZ983294 ACS983294:ACV983294 AMO983294:AMR983294 AWK983294:AWN983294 BGG983294:BGJ983294 BQC983294:BQF983294 BZY983294:CAB983294 CJU983294:CJX983294 CTQ983294:CTT983294 DDM983294:DDP983294 DNI983294:DNL983294 DXE983294:DXH983294 EHA983294:EHD983294 EQW983294:EQZ983294 FAS983294:FAV983294 FKO983294:FKR983294 FUK983294:FUN983294 GEG983294:GEJ983294 GOC983294:GOF983294 GXY983294:GYB983294 HHU983294:HHX983294 HRQ983294:HRT983294 IBM983294:IBP983294 ILI983294:ILL983294 IVE983294:IVH983294 JFA983294:JFD983294 JOW983294:JOZ983294 JYS983294:JYV983294 KIO983294:KIR983294 KSK983294:KSN983294 LCG983294:LCJ983294 LMC983294:LMF983294 LVY983294:LWB983294 MFU983294:MFX983294 MPQ983294:MPT983294 MZM983294:MZP983294 NJI983294:NJL983294 NTE983294:NTH983294 ODA983294:ODD983294 OMW983294:OMZ983294 OWS983294:OWV983294 PGO983294:PGR983294 PQK983294:PQN983294 QAG983294:QAJ983294 QKC983294:QKF983294 QTY983294:QUB983294 RDU983294:RDX983294 RNQ983294:RNT983294 RXM983294:RXP983294 SHI983294:SHL983294 SRE983294:SRH983294 TBA983294:TBD983294 TKW983294:TKZ983294 TUS983294:TUV983294 UEO983294:UER983294 UOK983294:UON983294 UYG983294:UYJ983294 VIC983294:VIF983294 VRY983294:VSB983294 WBU983294:WBX983294 WLQ983294:WLT983294 WVM983294:WVP983294 I182:K182 JE182:JG182 TA182:TC182 ACW182:ACY182 AMS182:AMU182 AWO182:AWQ182 BGK182:BGM182 BQG182:BQI182 CAC182:CAE182 CJY182:CKA182 CTU182:CTW182 DDQ182:DDS182 DNM182:DNO182 DXI182:DXK182 EHE182:EHG182 ERA182:ERC182 FAW182:FAY182 FKS182:FKU182 FUO182:FUQ182 GEK182:GEM182 GOG182:GOI182 GYC182:GYE182 HHY182:HIA182 HRU182:HRW182 IBQ182:IBS182 ILM182:ILO182 IVI182:IVK182 JFE182:JFG182 JPA182:JPC182 JYW182:JYY182 KIS182:KIU182 KSO182:KSQ182 LCK182:LCM182 LMG182:LMI182 LWC182:LWE182 MFY182:MGA182 MPU182:MPW182 MZQ182:MZS182 NJM182:NJO182 NTI182:NTK182 ODE182:ODG182 ONA182:ONC182 OWW182:OWY182 PGS182:PGU182 PQO182:PQQ182 QAK182:QAM182 QKG182:QKI182 QUC182:QUE182 RDY182:REA182 RNU182:RNW182 RXQ182:RXS182 SHM182:SHO182 SRI182:SRK182 TBE182:TBG182 TLA182:TLC182 TUW182:TUY182 UES182:UEU182 UOO182:UOQ182 UYK182:UYM182 VIG182:VII182 VSC182:VSE182 WBY182:WCA182 WLU182:WLW182 WVQ182:WVS182 I65791:K65791 JE65791:JG65791 TA65791:TC65791 ACW65791:ACY65791 AMS65791:AMU65791 AWO65791:AWQ65791 BGK65791:BGM65791 BQG65791:BQI65791 CAC65791:CAE65791 CJY65791:CKA65791 CTU65791:CTW65791 DDQ65791:DDS65791 DNM65791:DNO65791 DXI65791:DXK65791 EHE65791:EHG65791 ERA65791:ERC65791 FAW65791:FAY65791 FKS65791:FKU65791 FUO65791:FUQ65791 GEK65791:GEM65791 GOG65791:GOI65791 GYC65791:GYE65791 HHY65791:HIA65791 HRU65791:HRW65791 IBQ65791:IBS65791 ILM65791:ILO65791 IVI65791:IVK65791 JFE65791:JFG65791 JPA65791:JPC65791 JYW65791:JYY65791 KIS65791:KIU65791 KSO65791:KSQ65791 LCK65791:LCM65791 LMG65791:LMI65791 LWC65791:LWE65791 MFY65791:MGA65791 MPU65791:MPW65791 MZQ65791:MZS65791 NJM65791:NJO65791 NTI65791:NTK65791 ODE65791:ODG65791 ONA65791:ONC65791 OWW65791:OWY65791 PGS65791:PGU65791 PQO65791:PQQ65791 QAK65791:QAM65791 QKG65791:QKI65791 QUC65791:QUE65791 RDY65791:REA65791 RNU65791:RNW65791 RXQ65791:RXS65791 SHM65791:SHO65791 SRI65791:SRK65791 TBE65791:TBG65791 TLA65791:TLC65791 TUW65791:TUY65791 UES65791:UEU65791 UOO65791:UOQ65791 UYK65791:UYM65791 VIG65791:VII65791 VSC65791:VSE65791 WBY65791:WCA65791 WLU65791:WLW65791 WVQ65791:WVS65791 I131327:K131327 JE131327:JG131327 TA131327:TC131327 ACW131327:ACY131327 AMS131327:AMU131327 AWO131327:AWQ131327 BGK131327:BGM131327 BQG131327:BQI131327 CAC131327:CAE131327 CJY131327:CKA131327 CTU131327:CTW131327 DDQ131327:DDS131327 DNM131327:DNO131327 DXI131327:DXK131327 EHE131327:EHG131327 ERA131327:ERC131327 FAW131327:FAY131327 FKS131327:FKU131327 FUO131327:FUQ131327 GEK131327:GEM131327 GOG131327:GOI131327 GYC131327:GYE131327 HHY131327:HIA131327 HRU131327:HRW131327 IBQ131327:IBS131327 ILM131327:ILO131327 IVI131327:IVK131327 JFE131327:JFG131327 JPA131327:JPC131327 JYW131327:JYY131327 KIS131327:KIU131327 KSO131327:KSQ131327 LCK131327:LCM131327 LMG131327:LMI131327 LWC131327:LWE131327 MFY131327:MGA131327 MPU131327:MPW131327 MZQ131327:MZS131327 NJM131327:NJO131327 NTI131327:NTK131327 ODE131327:ODG131327 ONA131327:ONC131327 OWW131327:OWY131327 PGS131327:PGU131327 PQO131327:PQQ131327 QAK131327:QAM131327 QKG131327:QKI131327 QUC131327:QUE131327 RDY131327:REA131327 RNU131327:RNW131327 RXQ131327:RXS131327 SHM131327:SHO131327 SRI131327:SRK131327 TBE131327:TBG131327 TLA131327:TLC131327 TUW131327:TUY131327 UES131327:UEU131327 UOO131327:UOQ131327 UYK131327:UYM131327 VIG131327:VII131327 VSC131327:VSE131327 WBY131327:WCA131327 WLU131327:WLW131327 WVQ131327:WVS131327 I196863:K196863 JE196863:JG196863 TA196863:TC196863 ACW196863:ACY196863 AMS196863:AMU196863 AWO196863:AWQ196863 BGK196863:BGM196863 BQG196863:BQI196863 CAC196863:CAE196863 CJY196863:CKA196863 CTU196863:CTW196863 DDQ196863:DDS196863 DNM196863:DNO196863 DXI196863:DXK196863 EHE196863:EHG196863 ERA196863:ERC196863 FAW196863:FAY196863 FKS196863:FKU196863 FUO196863:FUQ196863 GEK196863:GEM196863 GOG196863:GOI196863 GYC196863:GYE196863 HHY196863:HIA196863 HRU196863:HRW196863 IBQ196863:IBS196863 ILM196863:ILO196863 IVI196863:IVK196863 JFE196863:JFG196863 JPA196863:JPC196863 JYW196863:JYY196863 KIS196863:KIU196863 KSO196863:KSQ196863 LCK196863:LCM196863 LMG196863:LMI196863 LWC196863:LWE196863 MFY196863:MGA196863 MPU196863:MPW196863 MZQ196863:MZS196863 NJM196863:NJO196863 NTI196863:NTK196863 ODE196863:ODG196863 ONA196863:ONC196863 OWW196863:OWY196863 PGS196863:PGU196863 PQO196863:PQQ196863 QAK196863:QAM196863 QKG196863:QKI196863 QUC196863:QUE196863 RDY196863:REA196863 RNU196863:RNW196863 RXQ196863:RXS196863 SHM196863:SHO196863 SRI196863:SRK196863 TBE196863:TBG196863 TLA196863:TLC196863 TUW196863:TUY196863 UES196863:UEU196863 UOO196863:UOQ196863 UYK196863:UYM196863 VIG196863:VII196863 VSC196863:VSE196863 WBY196863:WCA196863 WLU196863:WLW196863 WVQ196863:WVS196863 I262399:K262399 JE262399:JG262399 TA262399:TC262399 ACW262399:ACY262399 AMS262399:AMU262399 AWO262399:AWQ262399 BGK262399:BGM262399 BQG262399:BQI262399 CAC262399:CAE262399 CJY262399:CKA262399 CTU262399:CTW262399 DDQ262399:DDS262399 DNM262399:DNO262399 DXI262399:DXK262399 EHE262399:EHG262399 ERA262399:ERC262399 FAW262399:FAY262399 FKS262399:FKU262399 FUO262399:FUQ262399 GEK262399:GEM262399 GOG262399:GOI262399 GYC262399:GYE262399 HHY262399:HIA262399 HRU262399:HRW262399 IBQ262399:IBS262399 ILM262399:ILO262399 IVI262399:IVK262399 JFE262399:JFG262399 JPA262399:JPC262399 JYW262399:JYY262399 KIS262399:KIU262399 KSO262399:KSQ262399 LCK262399:LCM262399 LMG262399:LMI262399 LWC262399:LWE262399 MFY262399:MGA262399 MPU262399:MPW262399 MZQ262399:MZS262399 NJM262399:NJO262399 NTI262399:NTK262399 ODE262399:ODG262399 ONA262399:ONC262399 OWW262399:OWY262399 PGS262399:PGU262399 PQO262399:PQQ262399 QAK262399:QAM262399 QKG262399:QKI262399 QUC262399:QUE262399 RDY262399:REA262399 RNU262399:RNW262399 RXQ262399:RXS262399 SHM262399:SHO262399 SRI262399:SRK262399 TBE262399:TBG262399 TLA262399:TLC262399 TUW262399:TUY262399 UES262399:UEU262399 UOO262399:UOQ262399 UYK262399:UYM262399 VIG262399:VII262399 VSC262399:VSE262399 WBY262399:WCA262399 WLU262399:WLW262399 WVQ262399:WVS262399 I327935:K327935 JE327935:JG327935 TA327935:TC327935 ACW327935:ACY327935 AMS327935:AMU327935 AWO327935:AWQ327935 BGK327935:BGM327935 BQG327935:BQI327935 CAC327935:CAE327935 CJY327935:CKA327935 CTU327935:CTW327935 DDQ327935:DDS327935 DNM327935:DNO327935 DXI327935:DXK327935 EHE327935:EHG327935 ERA327935:ERC327935 FAW327935:FAY327935 FKS327935:FKU327935 FUO327935:FUQ327935 GEK327935:GEM327935 GOG327935:GOI327935 GYC327935:GYE327935 HHY327935:HIA327935 HRU327935:HRW327935 IBQ327935:IBS327935 ILM327935:ILO327935 IVI327935:IVK327935 JFE327935:JFG327935 JPA327935:JPC327935 JYW327935:JYY327935 KIS327935:KIU327935 KSO327935:KSQ327935 LCK327935:LCM327935 LMG327935:LMI327935 LWC327935:LWE327935 MFY327935:MGA327935 MPU327935:MPW327935 MZQ327935:MZS327935 NJM327935:NJO327935 NTI327935:NTK327935 ODE327935:ODG327935 ONA327935:ONC327935 OWW327935:OWY327935 PGS327935:PGU327935 PQO327935:PQQ327935 QAK327935:QAM327935 QKG327935:QKI327935 QUC327935:QUE327935 RDY327935:REA327935 RNU327935:RNW327935 RXQ327935:RXS327935 SHM327935:SHO327935 SRI327935:SRK327935 TBE327935:TBG327935 TLA327935:TLC327935 TUW327935:TUY327935 UES327935:UEU327935 UOO327935:UOQ327935 UYK327935:UYM327935 VIG327935:VII327935 VSC327935:VSE327935 WBY327935:WCA327935 WLU327935:WLW327935 WVQ327935:WVS327935 I393471:K393471 JE393471:JG393471 TA393471:TC393471 ACW393471:ACY393471 AMS393471:AMU393471 AWO393471:AWQ393471 BGK393471:BGM393471 BQG393471:BQI393471 CAC393471:CAE393471 CJY393471:CKA393471 CTU393471:CTW393471 DDQ393471:DDS393471 DNM393471:DNO393471 DXI393471:DXK393471 EHE393471:EHG393471 ERA393471:ERC393471 FAW393471:FAY393471 FKS393471:FKU393471 FUO393471:FUQ393471 GEK393471:GEM393471 GOG393471:GOI393471 GYC393471:GYE393471 HHY393471:HIA393471 HRU393471:HRW393471 IBQ393471:IBS393471 ILM393471:ILO393471 IVI393471:IVK393471 JFE393471:JFG393471 JPA393471:JPC393471 JYW393471:JYY393471 KIS393471:KIU393471 KSO393471:KSQ393471 LCK393471:LCM393471 LMG393471:LMI393471 LWC393471:LWE393471 MFY393471:MGA393471 MPU393471:MPW393471 MZQ393471:MZS393471 NJM393471:NJO393471 NTI393471:NTK393471 ODE393471:ODG393471 ONA393471:ONC393471 OWW393471:OWY393471 PGS393471:PGU393471 PQO393471:PQQ393471 QAK393471:QAM393471 QKG393471:QKI393471 QUC393471:QUE393471 RDY393471:REA393471 RNU393471:RNW393471 RXQ393471:RXS393471 SHM393471:SHO393471 SRI393471:SRK393471 TBE393471:TBG393471 TLA393471:TLC393471 TUW393471:TUY393471 UES393471:UEU393471 UOO393471:UOQ393471 UYK393471:UYM393471 VIG393471:VII393471 VSC393471:VSE393471 WBY393471:WCA393471 WLU393471:WLW393471 WVQ393471:WVS393471 I459007:K459007 JE459007:JG459007 TA459007:TC459007 ACW459007:ACY459007 AMS459007:AMU459007 AWO459007:AWQ459007 BGK459007:BGM459007 BQG459007:BQI459007 CAC459007:CAE459007 CJY459007:CKA459007 CTU459007:CTW459007 DDQ459007:DDS459007 DNM459007:DNO459007 DXI459007:DXK459007 EHE459007:EHG459007 ERA459007:ERC459007 FAW459007:FAY459007 FKS459007:FKU459007 FUO459007:FUQ459007 GEK459007:GEM459007 GOG459007:GOI459007 GYC459007:GYE459007 HHY459007:HIA459007 HRU459007:HRW459007 IBQ459007:IBS459007 ILM459007:ILO459007 IVI459007:IVK459007 JFE459007:JFG459007 JPA459007:JPC459007 JYW459007:JYY459007 KIS459007:KIU459007 KSO459007:KSQ459007 LCK459007:LCM459007 LMG459007:LMI459007 LWC459007:LWE459007 MFY459007:MGA459007 MPU459007:MPW459007 MZQ459007:MZS459007 NJM459007:NJO459007 NTI459007:NTK459007 ODE459007:ODG459007 ONA459007:ONC459007 OWW459007:OWY459007 PGS459007:PGU459007 PQO459007:PQQ459007 QAK459007:QAM459007 QKG459007:QKI459007 QUC459007:QUE459007 RDY459007:REA459007 RNU459007:RNW459007 RXQ459007:RXS459007 SHM459007:SHO459007 SRI459007:SRK459007 TBE459007:TBG459007 TLA459007:TLC459007 TUW459007:TUY459007 UES459007:UEU459007 UOO459007:UOQ459007 UYK459007:UYM459007 VIG459007:VII459007 VSC459007:VSE459007 WBY459007:WCA459007 WLU459007:WLW459007 WVQ459007:WVS459007 I524543:K524543 JE524543:JG524543 TA524543:TC524543 ACW524543:ACY524543 AMS524543:AMU524543 AWO524543:AWQ524543 BGK524543:BGM524543 BQG524543:BQI524543 CAC524543:CAE524543 CJY524543:CKA524543 CTU524543:CTW524543 DDQ524543:DDS524543 DNM524543:DNO524543 DXI524543:DXK524543 EHE524543:EHG524543 ERA524543:ERC524543 FAW524543:FAY524543 FKS524543:FKU524543 FUO524543:FUQ524543 GEK524543:GEM524543 GOG524543:GOI524543 GYC524543:GYE524543 HHY524543:HIA524543 HRU524543:HRW524543 IBQ524543:IBS524543 ILM524543:ILO524543 IVI524543:IVK524543 JFE524543:JFG524543 JPA524543:JPC524543 JYW524543:JYY524543 KIS524543:KIU524543 KSO524543:KSQ524543 LCK524543:LCM524543 LMG524543:LMI524543 LWC524543:LWE524543 MFY524543:MGA524543 MPU524543:MPW524543 MZQ524543:MZS524543 NJM524543:NJO524543 NTI524543:NTK524543 ODE524543:ODG524543 ONA524543:ONC524543 OWW524543:OWY524543 PGS524543:PGU524543 PQO524543:PQQ524543 QAK524543:QAM524543 QKG524543:QKI524543 QUC524543:QUE524543 RDY524543:REA524543 RNU524543:RNW524543 RXQ524543:RXS524543 SHM524543:SHO524543 SRI524543:SRK524543 TBE524543:TBG524543 TLA524543:TLC524543 TUW524543:TUY524543 UES524543:UEU524543 UOO524543:UOQ524543 UYK524543:UYM524543 VIG524543:VII524543 VSC524543:VSE524543 WBY524543:WCA524543 WLU524543:WLW524543 WVQ524543:WVS524543 I590079:K590079 JE590079:JG590079 TA590079:TC590079 ACW590079:ACY590079 AMS590079:AMU590079 AWO590079:AWQ590079 BGK590079:BGM590079 BQG590079:BQI590079 CAC590079:CAE590079 CJY590079:CKA590079 CTU590079:CTW590079 DDQ590079:DDS590079 DNM590079:DNO590079 DXI590079:DXK590079 EHE590079:EHG590079 ERA590079:ERC590079 FAW590079:FAY590079 FKS590079:FKU590079 FUO590079:FUQ590079 GEK590079:GEM590079 GOG590079:GOI590079 GYC590079:GYE590079 HHY590079:HIA590079 HRU590079:HRW590079 IBQ590079:IBS590079 ILM590079:ILO590079 IVI590079:IVK590079 JFE590079:JFG590079 JPA590079:JPC590079 JYW590079:JYY590079 KIS590079:KIU590079 KSO590079:KSQ590079 LCK590079:LCM590079 LMG590079:LMI590079 LWC590079:LWE590079 MFY590079:MGA590079 MPU590079:MPW590079 MZQ590079:MZS590079 NJM590079:NJO590079 NTI590079:NTK590079 ODE590079:ODG590079 ONA590079:ONC590079 OWW590079:OWY590079 PGS590079:PGU590079 PQO590079:PQQ590079 QAK590079:QAM590079 QKG590079:QKI590079 QUC590079:QUE590079 RDY590079:REA590079 RNU590079:RNW590079 RXQ590079:RXS590079 SHM590079:SHO590079 SRI590079:SRK590079 TBE590079:TBG590079 TLA590079:TLC590079 TUW590079:TUY590079 UES590079:UEU590079 UOO590079:UOQ590079 UYK590079:UYM590079 VIG590079:VII590079 VSC590079:VSE590079 WBY590079:WCA590079 WLU590079:WLW590079 WVQ590079:WVS590079 I655615:K655615 JE655615:JG655615 TA655615:TC655615 ACW655615:ACY655615 AMS655615:AMU655615 AWO655615:AWQ655615 BGK655615:BGM655615 BQG655615:BQI655615 CAC655615:CAE655615 CJY655615:CKA655615 CTU655615:CTW655615 DDQ655615:DDS655615 DNM655615:DNO655615 DXI655615:DXK655615 EHE655615:EHG655615 ERA655615:ERC655615 FAW655615:FAY655615 FKS655615:FKU655615 FUO655615:FUQ655615 GEK655615:GEM655615 GOG655615:GOI655615 GYC655615:GYE655615 HHY655615:HIA655615 HRU655615:HRW655615 IBQ655615:IBS655615 ILM655615:ILO655615 IVI655615:IVK655615 JFE655615:JFG655615 JPA655615:JPC655615 JYW655615:JYY655615 KIS655615:KIU655615 KSO655615:KSQ655615 LCK655615:LCM655615 LMG655615:LMI655615 LWC655615:LWE655615 MFY655615:MGA655615 MPU655615:MPW655615 MZQ655615:MZS655615 NJM655615:NJO655615 NTI655615:NTK655615 ODE655615:ODG655615 ONA655615:ONC655615 OWW655615:OWY655615 PGS655615:PGU655615 PQO655615:PQQ655615 QAK655615:QAM655615 QKG655615:QKI655615 QUC655615:QUE655615 RDY655615:REA655615 RNU655615:RNW655615 RXQ655615:RXS655615 SHM655615:SHO655615 SRI655615:SRK655615 TBE655615:TBG655615 TLA655615:TLC655615 TUW655615:TUY655615 UES655615:UEU655615 UOO655615:UOQ655615 UYK655615:UYM655615 VIG655615:VII655615 VSC655615:VSE655615 WBY655615:WCA655615 WLU655615:WLW655615 WVQ655615:WVS655615 I721151:K721151 JE721151:JG721151 TA721151:TC721151 ACW721151:ACY721151 AMS721151:AMU721151 AWO721151:AWQ721151 BGK721151:BGM721151 BQG721151:BQI721151 CAC721151:CAE721151 CJY721151:CKA721151 CTU721151:CTW721151 DDQ721151:DDS721151 DNM721151:DNO721151 DXI721151:DXK721151 EHE721151:EHG721151 ERA721151:ERC721151 FAW721151:FAY721151 FKS721151:FKU721151 FUO721151:FUQ721151 GEK721151:GEM721151 GOG721151:GOI721151 GYC721151:GYE721151 HHY721151:HIA721151 HRU721151:HRW721151 IBQ721151:IBS721151 ILM721151:ILO721151 IVI721151:IVK721151 JFE721151:JFG721151 JPA721151:JPC721151 JYW721151:JYY721151 KIS721151:KIU721151 KSO721151:KSQ721151 LCK721151:LCM721151 LMG721151:LMI721151 LWC721151:LWE721151 MFY721151:MGA721151 MPU721151:MPW721151 MZQ721151:MZS721151 NJM721151:NJO721151 NTI721151:NTK721151 ODE721151:ODG721151 ONA721151:ONC721151 OWW721151:OWY721151 PGS721151:PGU721151 PQO721151:PQQ721151 QAK721151:QAM721151 QKG721151:QKI721151 QUC721151:QUE721151 RDY721151:REA721151 RNU721151:RNW721151 RXQ721151:RXS721151 SHM721151:SHO721151 SRI721151:SRK721151 TBE721151:TBG721151 TLA721151:TLC721151 TUW721151:TUY721151 UES721151:UEU721151 UOO721151:UOQ721151 UYK721151:UYM721151 VIG721151:VII721151 VSC721151:VSE721151 WBY721151:WCA721151 WLU721151:WLW721151 WVQ721151:WVS721151 I786687:K786687 JE786687:JG786687 TA786687:TC786687 ACW786687:ACY786687 AMS786687:AMU786687 AWO786687:AWQ786687 BGK786687:BGM786687 BQG786687:BQI786687 CAC786687:CAE786687 CJY786687:CKA786687 CTU786687:CTW786687 DDQ786687:DDS786687 DNM786687:DNO786687 DXI786687:DXK786687 EHE786687:EHG786687 ERA786687:ERC786687 FAW786687:FAY786687 FKS786687:FKU786687 FUO786687:FUQ786687 GEK786687:GEM786687 GOG786687:GOI786687 GYC786687:GYE786687 HHY786687:HIA786687 HRU786687:HRW786687 IBQ786687:IBS786687 ILM786687:ILO786687 IVI786687:IVK786687 JFE786687:JFG786687 JPA786687:JPC786687 JYW786687:JYY786687 KIS786687:KIU786687 KSO786687:KSQ786687 LCK786687:LCM786687 LMG786687:LMI786687 LWC786687:LWE786687 MFY786687:MGA786687 MPU786687:MPW786687 MZQ786687:MZS786687 NJM786687:NJO786687 NTI786687:NTK786687 ODE786687:ODG786687 ONA786687:ONC786687 OWW786687:OWY786687 PGS786687:PGU786687 PQO786687:PQQ786687 QAK786687:QAM786687 QKG786687:QKI786687 QUC786687:QUE786687 RDY786687:REA786687 RNU786687:RNW786687 RXQ786687:RXS786687 SHM786687:SHO786687 SRI786687:SRK786687 TBE786687:TBG786687 TLA786687:TLC786687 TUW786687:TUY786687 UES786687:UEU786687 UOO786687:UOQ786687 UYK786687:UYM786687 VIG786687:VII786687 VSC786687:VSE786687 WBY786687:WCA786687 WLU786687:WLW786687 WVQ786687:WVS786687 I852223:K852223 JE852223:JG852223 TA852223:TC852223 ACW852223:ACY852223 AMS852223:AMU852223 AWO852223:AWQ852223 BGK852223:BGM852223 BQG852223:BQI852223 CAC852223:CAE852223 CJY852223:CKA852223 CTU852223:CTW852223 DDQ852223:DDS852223 DNM852223:DNO852223 DXI852223:DXK852223 EHE852223:EHG852223 ERA852223:ERC852223 FAW852223:FAY852223 FKS852223:FKU852223 FUO852223:FUQ852223 GEK852223:GEM852223 GOG852223:GOI852223 GYC852223:GYE852223 HHY852223:HIA852223 HRU852223:HRW852223 IBQ852223:IBS852223 ILM852223:ILO852223 IVI852223:IVK852223 JFE852223:JFG852223 JPA852223:JPC852223 JYW852223:JYY852223 KIS852223:KIU852223 KSO852223:KSQ852223 LCK852223:LCM852223 LMG852223:LMI852223 LWC852223:LWE852223 MFY852223:MGA852223 MPU852223:MPW852223 MZQ852223:MZS852223 NJM852223:NJO852223 NTI852223:NTK852223 ODE852223:ODG852223 ONA852223:ONC852223 OWW852223:OWY852223 PGS852223:PGU852223 PQO852223:PQQ852223 QAK852223:QAM852223 QKG852223:QKI852223 QUC852223:QUE852223 RDY852223:REA852223 RNU852223:RNW852223 RXQ852223:RXS852223 SHM852223:SHO852223 SRI852223:SRK852223 TBE852223:TBG852223 TLA852223:TLC852223 TUW852223:TUY852223 UES852223:UEU852223 UOO852223:UOQ852223 UYK852223:UYM852223 VIG852223:VII852223 VSC852223:VSE852223 WBY852223:WCA852223 WLU852223:WLW852223 WVQ852223:WVS852223 I917759:K917759 JE917759:JG917759 TA917759:TC917759 ACW917759:ACY917759 AMS917759:AMU917759 AWO917759:AWQ917759 BGK917759:BGM917759 BQG917759:BQI917759 CAC917759:CAE917759 CJY917759:CKA917759 CTU917759:CTW917759 DDQ917759:DDS917759 DNM917759:DNO917759 DXI917759:DXK917759 EHE917759:EHG917759 ERA917759:ERC917759 FAW917759:FAY917759 FKS917759:FKU917759 FUO917759:FUQ917759 GEK917759:GEM917759 GOG917759:GOI917759 GYC917759:GYE917759 HHY917759:HIA917759 HRU917759:HRW917759 IBQ917759:IBS917759 ILM917759:ILO917759 IVI917759:IVK917759 JFE917759:JFG917759 JPA917759:JPC917759 JYW917759:JYY917759 KIS917759:KIU917759 KSO917759:KSQ917759 LCK917759:LCM917759 LMG917759:LMI917759 LWC917759:LWE917759 MFY917759:MGA917759 MPU917759:MPW917759 MZQ917759:MZS917759 NJM917759:NJO917759 NTI917759:NTK917759 ODE917759:ODG917759 ONA917759:ONC917759 OWW917759:OWY917759 PGS917759:PGU917759 PQO917759:PQQ917759 QAK917759:QAM917759 QKG917759:QKI917759 QUC917759:QUE917759 RDY917759:REA917759 RNU917759:RNW917759 RXQ917759:RXS917759 SHM917759:SHO917759 SRI917759:SRK917759 TBE917759:TBG917759 TLA917759:TLC917759 TUW917759:TUY917759 UES917759:UEU917759 UOO917759:UOQ917759 UYK917759:UYM917759 VIG917759:VII917759 VSC917759:VSE917759 WBY917759:WCA917759 WLU917759:WLW917759 WVQ917759:WVS917759 I983295:K983295 JE983295:JG983295 TA983295:TC983295 ACW983295:ACY983295 AMS983295:AMU983295 AWO983295:AWQ983295 BGK983295:BGM983295 BQG983295:BQI983295 CAC983295:CAE983295 CJY983295:CKA983295 CTU983295:CTW983295 DDQ983295:DDS983295 DNM983295:DNO983295 DXI983295:DXK983295 EHE983295:EHG983295 ERA983295:ERC983295 FAW983295:FAY983295 FKS983295:FKU983295 FUO983295:FUQ983295 GEK983295:GEM983295 GOG983295:GOI983295 GYC983295:GYE983295 HHY983295:HIA983295 HRU983295:HRW983295 IBQ983295:IBS983295 ILM983295:ILO983295 IVI983295:IVK983295 JFE983295:JFG983295 JPA983295:JPC983295 JYW983295:JYY983295 KIS983295:KIU983295 KSO983295:KSQ983295 LCK983295:LCM983295 LMG983295:LMI983295 LWC983295:LWE983295 MFY983295:MGA983295 MPU983295:MPW983295 MZQ983295:MZS983295 NJM983295:NJO983295 NTI983295:NTK983295 ODE983295:ODG983295 ONA983295:ONC983295 OWW983295:OWY983295 PGS983295:PGU983295 PQO983295:PQQ983295 QAK983295:QAM983295 QKG983295:QKI983295 QUC983295:QUE983295 RDY983295:REA983295 RNU983295:RNW983295 RXQ983295:RXS983295 SHM983295:SHO983295 SRI983295:SRK983295 TBE983295:TBG983295 TLA983295:TLC983295 TUW983295:TUY983295 UES983295:UEU983295 UOO983295:UOQ983295 UYK983295:UYM983295 VIG983295:VII983295 VSC983295:VSE983295 WBY983295:WCA983295 WLU983295:WLW983295 WVQ983295:WVS983295 J199:L204 JF199:JH204 TB199:TD204 ACX199:ACZ204 AMT199:AMV204 AWP199:AWR204 BGL199:BGN204 BQH199:BQJ204 CAD199:CAF204 CJZ199:CKB204 CTV199:CTX204 DDR199:DDT204 DNN199:DNP204 DXJ199:DXL204 EHF199:EHH204 ERB199:ERD204 FAX199:FAZ204 FKT199:FKV204 FUP199:FUR204 GEL199:GEN204 GOH199:GOJ204 GYD199:GYF204 HHZ199:HIB204 HRV199:HRX204 IBR199:IBT204 ILN199:ILP204 IVJ199:IVL204 JFF199:JFH204 JPB199:JPD204 JYX199:JYZ204 KIT199:KIV204 KSP199:KSR204 LCL199:LCN204 LMH199:LMJ204 LWD199:LWF204 MFZ199:MGB204 MPV199:MPX204 MZR199:MZT204 NJN199:NJP204 NTJ199:NTL204 ODF199:ODH204 ONB199:OND204 OWX199:OWZ204 PGT199:PGV204 PQP199:PQR204 QAL199:QAN204 QKH199:QKJ204 QUD199:QUF204 RDZ199:REB204 RNV199:RNX204 RXR199:RXT204 SHN199:SHP204 SRJ199:SRL204 TBF199:TBH204 TLB199:TLD204 TUX199:TUZ204 UET199:UEV204 UOP199:UOR204 UYL199:UYN204 VIH199:VIJ204 VSD199:VSF204 WBZ199:WCB204 WLV199:WLX204 WVR199:WVT204 J65808:L65813 JF65808:JH65813 TB65808:TD65813 ACX65808:ACZ65813 AMT65808:AMV65813 AWP65808:AWR65813 BGL65808:BGN65813 BQH65808:BQJ65813 CAD65808:CAF65813 CJZ65808:CKB65813 CTV65808:CTX65813 DDR65808:DDT65813 DNN65808:DNP65813 DXJ65808:DXL65813 EHF65808:EHH65813 ERB65808:ERD65813 FAX65808:FAZ65813 FKT65808:FKV65813 FUP65808:FUR65813 GEL65808:GEN65813 GOH65808:GOJ65813 GYD65808:GYF65813 HHZ65808:HIB65813 HRV65808:HRX65813 IBR65808:IBT65813 ILN65808:ILP65813 IVJ65808:IVL65813 JFF65808:JFH65813 JPB65808:JPD65813 JYX65808:JYZ65813 KIT65808:KIV65813 KSP65808:KSR65813 LCL65808:LCN65813 LMH65808:LMJ65813 LWD65808:LWF65813 MFZ65808:MGB65813 MPV65808:MPX65813 MZR65808:MZT65813 NJN65808:NJP65813 NTJ65808:NTL65813 ODF65808:ODH65813 ONB65808:OND65813 OWX65808:OWZ65813 PGT65808:PGV65813 PQP65808:PQR65813 QAL65808:QAN65813 QKH65808:QKJ65813 QUD65808:QUF65813 RDZ65808:REB65813 RNV65808:RNX65813 RXR65808:RXT65813 SHN65808:SHP65813 SRJ65808:SRL65813 TBF65808:TBH65813 TLB65808:TLD65813 TUX65808:TUZ65813 UET65808:UEV65813 UOP65808:UOR65813 UYL65808:UYN65813 VIH65808:VIJ65813 VSD65808:VSF65813 WBZ65808:WCB65813 WLV65808:WLX65813 WVR65808:WVT65813 J131344:L131349 JF131344:JH131349 TB131344:TD131349 ACX131344:ACZ131349 AMT131344:AMV131349 AWP131344:AWR131349 BGL131344:BGN131349 BQH131344:BQJ131349 CAD131344:CAF131349 CJZ131344:CKB131349 CTV131344:CTX131349 DDR131344:DDT131349 DNN131344:DNP131349 DXJ131344:DXL131349 EHF131344:EHH131349 ERB131344:ERD131349 FAX131344:FAZ131349 FKT131344:FKV131349 FUP131344:FUR131349 GEL131344:GEN131349 GOH131344:GOJ131349 GYD131344:GYF131349 HHZ131344:HIB131349 HRV131344:HRX131349 IBR131344:IBT131349 ILN131344:ILP131349 IVJ131344:IVL131349 JFF131344:JFH131349 JPB131344:JPD131349 JYX131344:JYZ131349 KIT131344:KIV131349 KSP131344:KSR131349 LCL131344:LCN131349 LMH131344:LMJ131349 LWD131344:LWF131349 MFZ131344:MGB131349 MPV131344:MPX131349 MZR131344:MZT131349 NJN131344:NJP131349 NTJ131344:NTL131349 ODF131344:ODH131349 ONB131344:OND131349 OWX131344:OWZ131349 PGT131344:PGV131349 PQP131344:PQR131349 QAL131344:QAN131349 QKH131344:QKJ131349 QUD131344:QUF131349 RDZ131344:REB131349 RNV131344:RNX131349 RXR131344:RXT131349 SHN131344:SHP131349 SRJ131344:SRL131349 TBF131344:TBH131349 TLB131344:TLD131349 TUX131344:TUZ131349 UET131344:UEV131349 UOP131344:UOR131349 UYL131344:UYN131349 VIH131344:VIJ131349 VSD131344:VSF131349 WBZ131344:WCB131349 WLV131344:WLX131349 WVR131344:WVT131349 J196880:L196885 JF196880:JH196885 TB196880:TD196885 ACX196880:ACZ196885 AMT196880:AMV196885 AWP196880:AWR196885 BGL196880:BGN196885 BQH196880:BQJ196885 CAD196880:CAF196885 CJZ196880:CKB196885 CTV196880:CTX196885 DDR196880:DDT196885 DNN196880:DNP196885 DXJ196880:DXL196885 EHF196880:EHH196885 ERB196880:ERD196885 FAX196880:FAZ196885 FKT196880:FKV196885 FUP196880:FUR196885 GEL196880:GEN196885 GOH196880:GOJ196885 GYD196880:GYF196885 HHZ196880:HIB196885 HRV196880:HRX196885 IBR196880:IBT196885 ILN196880:ILP196885 IVJ196880:IVL196885 JFF196880:JFH196885 JPB196880:JPD196885 JYX196880:JYZ196885 KIT196880:KIV196885 KSP196880:KSR196885 LCL196880:LCN196885 LMH196880:LMJ196885 LWD196880:LWF196885 MFZ196880:MGB196885 MPV196880:MPX196885 MZR196880:MZT196885 NJN196880:NJP196885 NTJ196880:NTL196885 ODF196880:ODH196885 ONB196880:OND196885 OWX196880:OWZ196885 PGT196880:PGV196885 PQP196880:PQR196885 QAL196880:QAN196885 QKH196880:QKJ196885 QUD196880:QUF196885 RDZ196880:REB196885 RNV196880:RNX196885 RXR196880:RXT196885 SHN196880:SHP196885 SRJ196880:SRL196885 TBF196880:TBH196885 TLB196880:TLD196885 TUX196880:TUZ196885 UET196880:UEV196885 UOP196880:UOR196885 UYL196880:UYN196885 VIH196880:VIJ196885 VSD196880:VSF196885 WBZ196880:WCB196885 WLV196880:WLX196885 WVR196880:WVT196885 J262416:L262421 JF262416:JH262421 TB262416:TD262421 ACX262416:ACZ262421 AMT262416:AMV262421 AWP262416:AWR262421 BGL262416:BGN262421 BQH262416:BQJ262421 CAD262416:CAF262421 CJZ262416:CKB262421 CTV262416:CTX262421 DDR262416:DDT262421 DNN262416:DNP262421 DXJ262416:DXL262421 EHF262416:EHH262421 ERB262416:ERD262421 FAX262416:FAZ262421 FKT262416:FKV262421 FUP262416:FUR262421 GEL262416:GEN262421 GOH262416:GOJ262421 GYD262416:GYF262421 HHZ262416:HIB262421 HRV262416:HRX262421 IBR262416:IBT262421 ILN262416:ILP262421 IVJ262416:IVL262421 JFF262416:JFH262421 JPB262416:JPD262421 JYX262416:JYZ262421 KIT262416:KIV262421 KSP262416:KSR262421 LCL262416:LCN262421 LMH262416:LMJ262421 LWD262416:LWF262421 MFZ262416:MGB262421 MPV262416:MPX262421 MZR262416:MZT262421 NJN262416:NJP262421 NTJ262416:NTL262421 ODF262416:ODH262421 ONB262416:OND262421 OWX262416:OWZ262421 PGT262416:PGV262421 PQP262416:PQR262421 QAL262416:QAN262421 QKH262416:QKJ262421 QUD262416:QUF262421 RDZ262416:REB262421 RNV262416:RNX262421 RXR262416:RXT262421 SHN262416:SHP262421 SRJ262416:SRL262421 TBF262416:TBH262421 TLB262416:TLD262421 TUX262416:TUZ262421 UET262416:UEV262421 UOP262416:UOR262421 UYL262416:UYN262421 VIH262416:VIJ262421 VSD262416:VSF262421 WBZ262416:WCB262421 WLV262416:WLX262421 WVR262416:WVT262421 J327952:L327957 JF327952:JH327957 TB327952:TD327957 ACX327952:ACZ327957 AMT327952:AMV327957 AWP327952:AWR327957 BGL327952:BGN327957 BQH327952:BQJ327957 CAD327952:CAF327957 CJZ327952:CKB327957 CTV327952:CTX327957 DDR327952:DDT327957 DNN327952:DNP327957 DXJ327952:DXL327957 EHF327952:EHH327957 ERB327952:ERD327957 FAX327952:FAZ327957 FKT327952:FKV327957 FUP327952:FUR327957 GEL327952:GEN327957 GOH327952:GOJ327957 GYD327952:GYF327957 HHZ327952:HIB327957 HRV327952:HRX327957 IBR327952:IBT327957 ILN327952:ILP327957 IVJ327952:IVL327957 JFF327952:JFH327957 JPB327952:JPD327957 JYX327952:JYZ327957 KIT327952:KIV327957 KSP327952:KSR327957 LCL327952:LCN327957 LMH327952:LMJ327957 LWD327952:LWF327957 MFZ327952:MGB327957 MPV327952:MPX327957 MZR327952:MZT327957 NJN327952:NJP327957 NTJ327952:NTL327957 ODF327952:ODH327957 ONB327952:OND327957 OWX327952:OWZ327957 PGT327952:PGV327957 PQP327952:PQR327957 QAL327952:QAN327957 QKH327952:QKJ327957 QUD327952:QUF327957 RDZ327952:REB327957 RNV327952:RNX327957 RXR327952:RXT327957 SHN327952:SHP327957 SRJ327952:SRL327957 TBF327952:TBH327957 TLB327952:TLD327957 TUX327952:TUZ327957 UET327952:UEV327957 UOP327952:UOR327957 UYL327952:UYN327957 VIH327952:VIJ327957 VSD327952:VSF327957 WBZ327952:WCB327957 WLV327952:WLX327957 WVR327952:WVT327957 J393488:L393493 JF393488:JH393493 TB393488:TD393493 ACX393488:ACZ393493 AMT393488:AMV393493 AWP393488:AWR393493 BGL393488:BGN393493 BQH393488:BQJ393493 CAD393488:CAF393493 CJZ393488:CKB393493 CTV393488:CTX393493 DDR393488:DDT393493 DNN393488:DNP393493 DXJ393488:DXL393493 EHF393488:EHH393493 ERB393488:ERD393493 FAX393488:FAZ393493 FKT393488:FKV393493 FUP393488:FUR393493 GEL393488:GEN393493 GOH393488:GOJ393493 GYD393488:GYF393493 HHZ393488:HIB393493 HRV393488:HRX393493 IBR393488:IBT393493 ILN393488:ILP393493 IVJ393488:IVL393493 JFF393488:JFH393493 JPB393488:JPD393493 JYX393488:JYZ393493 KIT393488:KIV393493 KSP393488:KSR393493 LCL393488:LCN393493 LMH393488:LMJ393493 LWD393488:LWF393493 MFZ393488:MGB393493 MPV393488:MPX393493 MZR393488:MZT393493 NJN393488:NJP393493 NTJ393488:NTL393493 ODF393488:ODH393493 ONB393488:OND393493 OWX393488:OWZ393493 PGT393488:PGV393493 PQP393488:PQR393493 QAL393488:QAN393493 QKH393488:QKJ393493 QUD393488:QUF393493 RDZ393488:REB393493 RNV393488:RNX393493 RXR393488:RXT393493 SHN393488:SHP393493 SRJ393488:SRL393493 TBF393488:TBH393493 TLB393488:TLD393493 TUX393488:TUZ393493 UET393488:UEV393493 UOP393488:UOR393493 UYL393488:UYN393493 VIH393488:VIJ393493 VSD393488:VSF393493 WBZ393488:WCB393493 WLV393488:WLX393493 WVR393488:WVT393493 J459024:L459029 JF459024:JH459029 TB459024:TD459029 ACX459024:ACZ459029 AMT459024:AMV459029 AWP459024:AWR459029 BGL459024:BGN459029 BQH459024:BQJ459029 CAD459024:CAF459029 CJZ459024:CKB459029 CTV459024:CTX459029 DDR459024:DDT459029 DNN459024:DNP459029 DXJ459024:DXL459029 EHF459024:EHH459029 ERB459024:ERD459029 FAX459024:FAZ459029 FKT459024:FKV459029 FUP459024:FUR459029 GEL459024:GEN459029 GOH459024:GOJ459029 GYD459024:GYF459029 HHZ459024:HIB459029 HRV459024:HRX459029 IBR459024:IBT459029 ILN459024:ILP459029 IVJ459024:IVL459029 JFF459024:JFH459029 JPB459024:JPD459029 JYX459024:JYZ459029 KIT459024:KIV459029 KSP459024:KSR459029 LCL459024:LCN459029 LMH459024:LMJ459029 LWD459024:LWF459029 MFZ459024:MGB459029 MPV459024:MPX459029 MZR459024:MZT459029 NJN459024:NJP459029 NTJ459024:NTL459029 ODF459024:ODH459029 ONB459024:OND459029 OWX459024:OWZ459029 PGT459024:PGV459029 PQP459024:PQR459029 QAL459024:QAN459029 QKH459024:QKJ459029 QUD459024:QUF459029 RDZ459024:REB459029 RNV459024:RNX459029 RXR459024:RXT459029 SHN459024:SHP459029 SRJ459024:SRL459029 TBF459024:TBH459029 TLB459024:TLD459029 TUX459024:TUZ459029 UET459024:UEV459029 UOP459024:UOR459029 UYL459024:UYN459029 VIH459024:VIJ459029 VSD459024:VSF459029 WBZ459024:WCB459029 WLV459024:WLX459029 WVR459024:WVT459029 J524560:L524565 JF524560:JH524565 TB524560:TD524565 ACX524560:ACZ524565 AMT524560:AMV524565 AWP524560:AWR524565 BGL524560:BGN524565 BQH524560:BQJ524565 CAD524560:CAF524565 CJZ524560:CKB524565 CTV524560:CTX524565 DDR524560:DDT524565 DNN524560:DNP524565 DXJ524560:DXL524565 EHF524560:EHH524565 ERB524560:ERD524565 FAX524560:FAZ524565 FKT524560:FKV524565 FUP524560:FUR524565 GEL524560:GEN524565 GOH524560:GOJ524565 GYD524560:GYF524565 HHZ524560:HIB524565 HRV524560:HRX524565 IBR524560:IBT524565 ILN524560:ILP524565 IVJ524560:IVL524565 JFF524560:JFH524565 JPB524560:JPD524565 JYX524560:JYZ524565 KIT524560:KIV524565 KSP524560:KSR524565 LCL524560:LCN524565 LMH524560:LMJ524565 LWD524560:LWF524565 MFZ524560:MGB524565 MPV524560:MPX524565 MZR524560:MZT524565 NJN524560:NJP524565 NTJ524560:NTL524565 ODF524560:ODH524565 ONB524560:OND524565 OWX524560:OWZ524565 PGT524560:PGV524565 PQP524560:PQR524565 QAL524560:QAN524565 QKH524560:QKJ524565 QUD524560:QUF524565 RDZ524560:REB524565 RNV524560:RNX524565 RXR524560:RXT524565 SHN524560:SHP524565 SRJ524560:SRL524565 TBF524560:TBH524565 TLB524560:TLD524565 TUX524560:TUZ524565 UET524560:UEV524565 UOP524560:UOR524565 UYL524560:UYN524565 VIH524560:VIJ524565 VSD524560:VSF524565 WBZ524560:WCB524565 WLV524560:WLX524565 WVR524560:WVT524565 J590096:L590101 JF590096:JH590101 TB590096:TD590101 ACX590096:ACZ590101 AMT590096:AMV590101 AWP590096:AWR590101 BGL590096:BGN590101 BQH590096:BQJ590101 CAD590096:CAF590101 CJZ590096:CKB590101 CTV590096:CTX590101 DDR590096:DDT590101 DNN590096:DNP590101 DXJ590096:DXL590101 EHF590096:EHH590101 ERB590096:ERD590101 FAX590096:FAZ590101 FKT590096:FKV590101 FUP590096:FUR590101 GEL590096:GEN590101 GOH590096:GOJ590101 GYD590096:GYF590101 HHZ590096:HIB590101 HRV590096:HRX590101 IBR590096:IBT590101 ILN590096:ILP590101 IVJ590096:IVL590101 JFF590096:JFH590101 JPB590096:JPD590101 JYX590096:JYZ590101 KIT590096:KIV590101 KSP590096:KSR590101 LCL590096:LCN590101 LMH590096:LMJ590101 LWD590096:LWF590101 MFZ590096:MGB590101 MPV590096:MPX590101 MZR590096:MZT590101 NJN590096:NJP590101 NTJ590096:NTL590101 ODF590096:ODH590101 ONB590096:OND590101 OWX590096:OWZ590101 PGT590096:PGV590101 PQP590096:PQR590101 QAL590096:QAN590101 QKH590096:QKJ590101 QUD590096:QUF590101 RDZ590096:REB590101 RNV590096:RNX590101 RXR590096:RXT590101 SHN590096:SHP590101 SRJ590096:SRL590101 TBF590096:TBH590101 TLB590096:TLD590101 TUX590096:TUZ590101 UET590096:UEV590101 UOP590096:UOR590101 UYL590096:UYN590101 VIH590096:VIJ590101 VSD590096:VSF590101 WBZ590096:WCB590101 WLV590096:WLX590101 WVR590096:WVT590101 J655632:L655637 JF655632:JH655637 TB655632:TD655637 ACX655632:ACZ655637 AMT655632:AMV655637 AWP655632:AWR655637 BGL655632:BGN655637 BQH655632:BQJ655637 CAD655632:CAF655637 CJZ655632:CKB655637 CTV655632:CTX655637 DDR655632:DDT655637 DNN655632:DNP655637 DXJ655632:DXL655637 EHF655632:EHH655637 ERB655632:ERD655637 FAX655632:FAZ655637 FKT655632:FKV655637 FUP655632:FUR655637 GEL655632:GEN655637 GOH655632:GOJ655637 GYD655632:GYF655637 HHZ655632:HIB655637 HRV655632:HRX655637 IBR655632:IBT655637 ILN655632:ILP655637 IVJ655632:IVL655637 JFF655632:JFH655637 JPB655632:JPD655637 JYX655632:JYZ655637 KIT655632:KIV655637 KSP655632:KSR655637 LCL655632:LCN655637 LMH655632:LMJ655637 LWD655632:LWF655637 MFZ655632:MGB655637 MPV655632:MPX655637 MZR655632:MZT655637 NJN655632:NJP655637 NTJ655632:NTL655637 ODF655632:ODH655637 ONB655632:OND655637 OWX655632:OWZ655637 PGT655632:PGV655637 PQP655632:PQR655637 QAL655632:QAN655637 QKH655632:QKJ655637 QUD655632:QUF655637 RDZ655632:REB655637 RNV655632:RNX655637 RXR655632:RXT655637 SHN655632:SHP655637 SRJ655632:SRL655637 TBF655632:TBH655637 TLB655632:TLD655637 TUX655632:TUZ655637 UET655632:UEV655637 UOP655632:UOR655637 UYL655632:UYN655637 VIH655632:VIJ655637 VSD655632:VSF655637 WBZ655632:WCB655637 WLV655632:WLX655637 WVR655632:WVT655637 J721168:L721173 JF721168:JH721173 TB721168:TD721173 ACX721168:ACZ721173 AMT721168:AMV721173 AWP721168:AWR721173 BGL721168:BGN721173 BQH721168:BQJ721173 CAD721168:CAF721173 CJZ721168:CKB721173 CTV721168:CTX721173 DDR721168:DDT721173 DNN721168:DNP721173 DXJ721168:DXL721173 EHF721168:EHH721173 ERB721168:ERD721173 FAX721168:FAZ721173 FKT721168:FKV721173 FUP721168:FUR721173 GEL721168:GEN721173 GOH721168:GOJ721173 GYD721168:GYF721173 HHZ721168:HIB721173 HRV721168:HRX721173 IBR721168:IBT721173 ILN721168:ILP721173 IVJ721168:IVL721173 JFF721168:JFH721173 JPB721168:JPD721173 JYX721168:JYZ721173 KIT721168:KIV721173 KSP721168:KSR721173 LCL721168:LCN721173 LMH721168:LMJ721173 LWD721168:LWF721173 MFZ721168:MGB721173 MPV721168:MPX721173 MZR721168:MZT721173 NJN721168:NJP721173 NTJ721168:NTL721173 ODF721168:ODH721173 ONB721168:OND721173 OWX721168:OWZ721173 PGT721168:PGV721173 PQP721168:PQR721173 QAL721168:QAN721173 QKH721168:QKJ721173 QUD721168:QUF721173 RDZ721168:REB721173 RNV721168:RNX721173 RXR721168:RXT721173 SHN721168:SHP721173 SRJ721168:SRL721173 TBF721168:TBH721173 TLB721168:TLD721173 TUX721168:TUZ721173 UET721168:UEV721173 UOP721168:UOR721173 UYL721168:UYN721173 VIH721168:VIJ721173 VSD721168:VSF721173 WBZ721168:WCB721173 WLV721168:WLX721173 WVR721168:WVT721173 J786704:L786709 JF786704:JH786709 TB786704:TD786709 ACX786704:ACZ786709 AMT786704:AMV786709 AWP786704:AWR786709 BGL786704:BGN786709 BQH786704:BQJ786709 CAD786704:CAF786709 CJZ786704:CKB786709 CTV786704:CTX786709 DDR786704:DDT786709 DNN786704:DNP786709 DXJ786704:DXL786709 EHF786704:EHH786709 ERB786704:ERD786709 FAX786704:FAZ786709 FKT786704:FKV786709 FUP786704:FUR786709 GEL786704:GEN786709 GOH786704:GOJ786709 GYD786704:GYF786709 HHZ786704:HIB786709 HRV786704:HRX786709 IBR786704:IBT786709 ILN786704:ILP786709 IVJ786704:IVL786709 JFF786704:JFH786709 JPB786704:JPD786709 JYX786704:JYZ786709 KIT786704:KIV786709 KSP786704:KSR786709 LCL786704:LCN786709 LMH786704:LMJ786709 LWD786704:LWF786709 MFZ786704:MGB786709 MPV786704:MPX786709 MZR786704:MZT786709 NJN786704:NJP786709 NTJ786704:NTL786709 ODF786704:ODH786709 ONB786704:OND786709 OWX786704:OWZ786709 PGT786704:PGV786709 PQP786704:PQR786709 QAL786704:QAN786709 QKH786704:QKJ786709 QUD786704:QUF786709 RDZ786704:REB786709 RNV786704:RNX786709 RXR786704:RXT786709 SHN786704:SHP786709 SRJ786704:SRL786709 TBF786704:TBH786709 TLB786704:TLD786709 TUX786704:TUZ786709 UET786704:UEV786709 UOP786704:UOR786709 UYL786704:UYN786709 VIH786704:VIJ786709 VSD786704:VSF786709 WBZ786704:WCB786709 WLV786704:WLX786709 WVR786704:WVT786709 J852240:L852245 JF852240:JH852245 TB852240:TD852245 ACX852240:ACZ852245 AMT852240:AMV852245 AWP852240:AWR852245 BGL852240:BGN852245 BQH852240:BQJ852245 CAD852240:CAF852245 CJZ852240:CKB852245 CTV852240:CTX852245 DDR852240:DDT852245 DNN852240:DNP852245 DXJ852240:DXL852245 EHF852240:EHH852245 ERB852240:ERD852245 FAX852240:FAZ852245 FKT852240:FKV852245 FUP852240:FUR852245 GEL852240:GEN852245 GOH852240:GOJ852245 GYD852240:GYF852245 HHZ852240:HIB852245 HRV852240:HRX852245 IBR852240:IBT852245 ILN852240:ILP852245 IVJ852240:IVL852245 JFF852240:JFH852245 JPB852240:JPD852245 JYX852240:JYZ852245 KIT852240:KIV852245 KSP852240:KSR852245 LCL852240:LCN852245 LMH852240:LMJ852245 LWD852240:LWF852245 MFZ852240:MGB852245 MPV852240:MPX852245 MZR852240:MZT852245 NJN852240:NJP852245 NTJ852240:NTL852245 ODF852240:ODH852245 ONB852240:OND852245 OWX852240:OWZ852245 PGT852240:PGV852245 PQP852240:PQR852245 QAL852240:QAN852245 QKH852240:QKJ852245 QUD852240:QUF852245 RDZ852240:REB852245 RNV852240:RNX852245 RXR852240:RXT852245 SHN852240:SHP852245 SRJ852240:SRL852245 TBF852240:TBH852245 TLB852240:TLD852245 TUX852240:TUZ852245 UET852240:UEV852245 UOP852240:UOR852245 UYL852240:UYN852245 VIH852240:VIJ852245 VSD852240:VSF852245 WBZ852240:WCB852245 WLV852240:WLX852245 WVR852240:WVT852245 J917776:L917781 JF917776:JH917781 TB917776:TD917781 ACX917776:ACZ917781 AMT917776:AMV917781 AWP917776:AWR917781 BGL917776:BGN917781 BQH917776:BQJ917781 CAD917776:CAF917781 CJZ917776:CKB917781 CTV917776:CTX917781 DDR917776:DDT917781 DNN917776:DNP917781 DXJ917776:DXL917781 EHF917776:EHH917781 ERB917776:ERD917781 FAX917776:FAZ917781 FKT917776:FKV917781 FUP917776:FUR917781 GEL917776:GEN917781 GOH917776:GOJ917781 GYD917776:GYF917781 HHZ917776:HIB917781 HRV917776:HRX917781 IBR917776:IBT917781 ILN917776:ILP917781 IVJ917776:IVL917781 JFF917776:JFH917781 JPB917776:JPD917781 JYX917776:JYZ917781 KIT917776:KIV917781 KSP917776:KSR917781 LCL917776:LCN917781 LMH917776:LMJ917781 LWD917776:LWF917781 MFZ917776:MGB917781 MPV917776:MPX917781 MZR917776:MZT917781 NJN917776:NJP917781 NTJ917776:NTL917781 ODF917776:ODH917781 ONB917776:OND917781 OWX917776:OWZ917781 PGT917776:PGV917781 PQP917776:PQR917781 QAL917776:QAN917781 QKH917776:QKJ917781 QUD917776:QUF917781 RDZ917776:REB917781 RNV917776:RNX917781 RXR917776:RXT917781 SHN917776:SHP917781 SRJ917776:SRL917781 TBF917776:TBH917781 TLB917776:TLD917781 TUX917776:TUZ917781 UET917776:UEV917781 UOP917776:UOR917781 UYL917776:UYN917781 VIH917776:VIJ917781 VSD917776:VSF917781 WBZ917776:WCB917781 WLV917776:WLX917781 WVR917776:WVT917781 J983312:L983317 JF983312:JH983317 TB983312:TD983317 ACX983312:ACZ983317 AMT983312:AMV983317 AWP983312:AWR983317 BGL983312:BGN983317 BQH983312:BQJ983317 CAD983312:CAF983317 CJZ983312:CKB983317 CTV983312:CTX983317 DDR983312:DDT983317 DNN983312:DNP983317 DXJ983312:DXL983317 EHF983312:EHH983317 ERB983312:ERD983317 FAX983312:FAZ983317 FKT983312:FKV983317 FUP983312:FUR983317 GEL983312:GEN983317 GOH983312:GOJ983317 GYD983312:GYF983317 HHZ983312:HIB983317 HRV983312:HRX983317 IBR983312:IBT983317 ILN983312:ILP983317 IVJ983312:IVL983317 JFF983312:JFH983317 JPB983312:JPD983317 JYX983312:JYZ983317 KIT983312:KIV983317 KSP983312:KSR983317 LCL983312:LCN983317 LMH983312:LMJ983317 LWD983312:LWF983317 MFZ983312:MGB983317 MPV983312:MPX983317 MZR983312:MZT983317 NJN983312:NJP983317 NTJ983312:NTL983317 ODF983312:ODH983317 ONB983312:OND983317 OWX983312:OWZ983317 PGT983312:PGV983317 PQP983312:PQR983317 QAL983312:QAN983317 QKH983312:QKJ983317 QUD983312:QUF983317 RDZ983312:REB983317 RNV983312:RNX983317 RXR983312:RXT983317 SHN983312:SHP983317 SRJ983312:SRL983317 TBF983312:TBH983317 TLB983312:TLD983317 TUX983312:TUZ983317 UET983312:UEV983317 UOP983312:UOR983317 UYL983312:UYN983317 VIH983312:VIJ983317 VSD983312:VSF983317 WBZ983312:WCB983317 WLV983312:WLX983317 WVR983312:WVT983317 D205:G205 IZ205:JC205 SV205:SY205 ACR205:ACU205 AMN205:AMQ205 AWJ205:AWM205 BGF205:BGI205 BQB205:BQE205 BZX205:CAA205 CJT205:CJW205 CTP205:CTS205 DDL205:DDO205 DNH205:DNK205 DXD205:DXG205 EGZ205:EHC205 EQV205:EQY205 FAR205:FAU205 FKN205:FKQ205 FUJ205:FUM205 GEF205:GEI205 GOB205:GOE205 GXX205:GYA205 HHT205:HHW205 HRP205:HRS205 IBL205:IBO205 ILH205:ILK205 IVD205:IVG205 JEZ205:JFC205 JOV205:JOY205 JYR205:JYU205 KIN205:KIQ205 KSJ205:KSM205 LCF205:LCI205 LMB205:LME205 LVX205:LWA205 MFT205:MFW205 MPP205:MPS205 MZL205:MZO205 NJH205:NJK205 NTD205:NTG205 OCZ205:ODC205 OMV205:OMY205 OWR205:OWU205 PGN205:PGQ205 PQJ205:PQM205 QAF205:QAI205 QKB205:QKE205 QTX205:QUA205 RDT205:RDW205 RNP205:RNS205 RXL205:RXO205 SHH205:SHK205 SRD205:SRG205 TAZ205:TBC205 TKV205:TKY205 TUR205:TUU205 UEN205:UEQ205 UOJ205:UOM205 UYF205:UYI205 VIB205:VIE205 VRX205:VSA205 WBT205:WBW205 WLP205:WLS205 WVL205:WVO205 D65814:G65814 IZ65814:JC65814 SV65814:SY65814 ACR65814:ACU65814 AMN65814:AMQ65814 AWJ65814:AWM65814 BGF65814:BGI65814 BQB65814:BQE65814 BZX65814:CAA65814 CJT65814:CJW65814 CTP65814:CTS65814 DDL65814:DDO65814 DNH65814:DNK65814 DXD65814:DXG65814 EGZ65814:EHC65814 EQV65814:EQY65814 FAR65814:FAU65814 FKN65814:FKQ65814 FUJ65814:FUM65814 GEF65814:GEI65814 GOB65814:GOE65814 GXX65814:GYA65814 HHT65814:HHW65814 HRP65814:HRS65814 IBL65814:IBO65814 ILH65814:ILK65814 IVD65814:IVG65814 JEZ65814:JFC65814 JOV65814:JOY65814 JYR65814:JYU65814 KIN65814:KIQ65814 KSJ65814:KSM65814 LCF65814:LCI65814 LMB65814:LME65814 LVX65814:LWA65814 MFT65814:MFW65814 MPP65814:MPS65814 MZL65814:MZO65814 NJH65814:NJK65814 NTD65814:NTG65814 OCZ65814:ODC65814 OMV65814:OMY65814 OWR65814:OWU65814 PGN65814:PGQ65814 PQJ65814:PQM65814 QAF65814:QAI65814 QKB65814:QKE65814 QTX65814:QUA65814 RDT65814:RDW65814 RNP65814:RNS65814 RXL65814:RXO65814 SHH65814:SHK65814 SRD65814:SRG65814 TAZ65814:TBC65814 TKV65814:TKY65814 TUR65814:TUU65814 UEN65814:UEQ65814 UOJ65814:UOM65814 UYF65814:UYI65814 VIB65814:VIE65814 VRX65814:VSA65814 WBT65814:WBW65814 WLP65814:WLS65814 WVL65814:WVO65814 D131350:G131350 IZ131350:JC131350 SV131350:SY131350 ACR131350:ACU131350 AMN131350:AMQ131350 AWJ131350:AWM131350 BGF131350:BGI131350 BQB131350:BQE131350 BZX131350:CAA131350 CJT131350:CJW131350 CTP131350:CTS131350 DDL131350:DDO131350 DNH131350:DNK131350 DXD131350:DXG131350 EGZ131350:EHC131350 EQV131350:EQY131350 FAR131350:FAU131350 FKN131350:FKQ131350 FUJ131350:FUM131350 GEF131350:GEI131350 GOB131350:GOE131350 GXX131350:GYA131350 HHT131350:HHW131350 HRP131350:HRS131350 IBL131350:IBO131350 ILH131350:ILK131350 IVD131350:IVG131350 JEZ131350:JFC131350 JOV131350:JOY131350 JYR131350:JYU131350 KIN131350:KIQ131350 KSJ131350:KSM131350 LCF131350:LCI131350 LMB131350:LME131350 LVX131350:LWA131350 MFT131350:MFW131350 MPP131350:MPS131350 MZL131350:MZO131350 NJH131350:NJK131350 NTD131350:NTG131350 OCZ131350:ODC131350 OMV131350:OMY131350 OWR131350:OWU131350 PGN131350:PGQ131350 PQJ131350:PQM131350 QAF131350:QAI131350 QKB131350:QKE131350 QTX131350:QUA131350 RDT131350:RDW131350 RNP131350:RNS131350 RXL131350:RXO131350 SHH131350:SHK131350 SRD131350:SRG131350 TAZ131350:TBC131350 TKV131350:TKY131350 TUR131350:TUU131350 UEN131350:UEQ131350 UOJ131350:UOM131350 UYF131350:UYI131350 VIB131350:VIE131350 VRX131350:VSA131350 WBT131350:WBW131350 WLP131350:WLS131350 WVL131350:WVO131350 D196886:G196886 IZ196886:JC196886 SV196886:SY196886 ACR196886:ACU196886 AMN196886:AMQ196886 AWJ196886:AWM196886 BGF196886:BGI196886 BQB196886:BQE196886 BZX196886:CAA196886 CJT196886:CJW196886 CTP196886:CTS196886 DDL196886:DDO196886 DNH196886:DNK196886 DXD196886:DXG196886 EGZ196886:EHC196886 EQV196886:EQY196886 FAR196886:FAU196886 FKN196886:FKQ196886 FUJ196886:FUM196886 GEF196886:GEI196886 GOB196886:GOE196886 GXX196886:GYA196886 HHT196886:HHW196886 HRP196886:HRS196886 IBL196886:IBO196886 ILH196886:ILK196886 IVD196886:IVG196886 JEZ196886:JFC196886 JOV196886:JOY196886 JYR196886:JYU196886 KIN196886:KIQ196886 KSJ196886:KSM196886 LCF196886:LCI196886 LMB196886:LME196886 LVX196886:LWA196886 MFT196886:MFW196886 MPP196886:MPS196886 MZL196886:MZO196886 NJH196886:NJK196886 NTD196886:NTG196886 OCZ196886:ODC196886 OMV196886:OMY196886 OWR196886:OWU196886 PGN196886:PGQ196886 PQJ196886:PQM196886 QAF196886:QAI196886 QKB196886:QKE196886 QTX196886:QUA196886 RDT196886:RDW196886 RNP196886:RNS196886 RXL196886:RXO196886 SHH196886:SHK196886 SRD196886:SRG196886 TAZ196886:TBC196886 TKV196886:TKY196886 TUR196886:TUU196886 UEN196886:UEQ196886 UOJ196886:UOM196886 UYF196886:UYI196886 VIB196886:VIE196886 VRX196886:VSA196886 WBT196886:WBW196886 WLP196886:WLS196886 WVL196886:WVO196886 D262422:G262422 IZ262422:JC262422 SV262422:SY262422 ACR262422:ACU262422 AMN262422:AMQ262422 AWJ262422:AWM262422 BGF262422:BGI262422 BQB262422:BQE262422 BZX262422:CAA262422 CJT262422:CJW262422 CTP262422:CTS262422 DDL262422:DDO262422 DNH262422:DNK262422 DXD262422:DXG262422 EGZ262422:EHC262422 EQV262422:EQY262422 FAR262422:FAU262422 FKN262422:FKQ262422 FUJ262422:FUM262422 GEF262422:GEI262422 GOB262422:GOE262422 GXX262422:GYA262422 HHT262422:HHW262422 HRP262422:HRS262422 IBL262422:IBO262422 ILH262422:ILK262422 IVD262422:IVG262422 JEZ262422:JFC262422 JOV262422:JOY262422 JYR262422:JYU262422 KIN262422:KIQ262422 KSJ262422:KSM262422 LCF262422:LCI262422 LMB262422:LME262422 LVX262422:LWA262422 MFT262422:MFW262422 MPP262422:MPS262422 MZL262422:MZO262422 NJH262422:NJK262422 NTD262422:NTG262422 OCZ262422:ODC262422 OMV262422:OMY262422 OWR262422:OWU262422 PGN262422:PGQ262422 PQJ262422:PQM262422 QAF262422:QAI262422 QKB262422:QKE262422 QTX262422:QUA262422 RDT262422:RDW262422 RNP262422:RNS262422 RXL262422:RXO262422 SHH262422:SHK262422 SRD262422:SRG262422 TAZ262422:TBC262422 TKV262422:TKY262422 TUR262422:TUU262422 UEN262422:UEQ262422 UOJ262422:UOM262422 UYF262422:UYI262422 VIB262422:VIE262422 VRX262422:VSA262422 WBT262422:WBW262422 WLP262422:WLS262422 WVL262422:WVO262422 D327958:G327958 IZ327958:JC327958 SV327958:SY327958 ACR327958:ACU327958 AMN327958:AMQ327958 AWJ327958:AWM327958 BGF327958:BGI327958 BQB327958:BQE327958 BZX327958:CAA327958 CJT327958:CJW327958 CTP327958:CTS327958 DDL327958:DDO327958 DNH327958:DNK327958 DXD327958:DXG327958 EGZ327958:EHC327958 EQV327958:EQY327958 FAR327958:FAU327958 FKN327958:FKQ327958 FUJ327958:FUM327958 GEF327958:GEI327958 GOB327958:GOE327958 GXX327958:GYA327958 HHT327958:HHW327958 HRP327958:HRS327958 IBL327958:IBO327958 ILH327958:ILK327958 IVD327958:IVG327958 JEZ327958:JFC327958 JOV327958:JOY327958 JYR327958:JYU327958 KIN327958:KIQ327958 KSJ327958:KSM327958 LCF327958:LCI327958 LMB327958:LME327958 LVX327958:LWA327958 MFT327958:MFW327958 MPP327958:MPS327958 MZL327958:MZO327958 NJH327958:NJK327958 NTD327958:NTG327958 OCZ327958:ODC327958 OMV327958:OMY327958 OWR327958:OWU327958 PGN327958:PGQ327958 PQJ327958:PQM327958 QAF327958:QAI327958 QKB327958:QKE327958 QTX327958:QUA327958 RDT327958:RDW327958 RNP327958:RNS327958 RXL327958:RXO327958 SHH327958:SHK327958 SRD327958:SRG327958 TAZ327958:TBC327958 TKV327958:TKY327958 TUR327958:TUU327958 UEN327958:UEQ327958 UOJ327958:UOM327958 UYF327958:UYI327958 VIB327958:VIE327958 VRX327958:VSA327958 WBT327958:WBW327958 WLP327958:WLS327958 WVL327958:WVO327958 D393494:G393494 IZ393494:JC393494 SV393494:SY393494 ACR393494:ACU393494 AMN393494:AMQ393494 AWJ393494:AWM393494 BGF393494:BGI393494 BQB393494:BQE393494 BZX393494:CAA393494 CJT393494:CJW393494 CTP393494:CTS393494 DDL393494:DDO393494 DNH393494:DNK393494 DXD393494:DXG393494 EGZ393494:EHC393494 EQV393494:EQY393494 FAR393494:FAU393494 FKN393494:FKQ393494 FUJ393494:FUM393494 GEF393494:GEI393494 GOB393494:GOE393494 GXX393494:GYA393494 HHT393494:HHW393494 HRP393494:HRS393494 IBL393494:IBO393494 ILH393494:ILK393494 IVD393494:IVG393494 JEZ393494:JFC393494 JOV393494:JOY393494 JYR393494:JYU393494 KIN393494:KIQ393494 KSJ393494:KSM393494 LCF393494:LCI393494 LMB393494:LME393494 LVX393494:LWA393494 MFT393494:MFW393494 MPP393494:MPS393494 MZL393494:MZO393494 NJH393494:NJK393494 NTD393494:NTG393494 OCZ393494:ODC393494 OMV393494:OMY393494 OWR393494:OWU393494 PGN393494:PGQ393494 PQJ393494:PQM393494 QAF393494:QAI393494 QKB393494:QKE393494 QTX393494:QUA393494 RDT393494:RDW393494 RNP393494:RNS393494 RXL393494:RXO393494 SHH393494:SHK393494 SRD393494:SRG393494 TAZ393494:TBC393494 TKV393494:TKY393494 TUR393494:TUU393494 UEN393494:UEQ393494 UOJ393494:UOM393494 UYF393494:UYI393494 VIB393494:VIE393494 VRX393494:VSA393494 WBT393494:WBW393494 WLP393494:WLS393494 WVL393494:WVO393494 D459030:G459030 IZ459030:JC459030 SV459030:SY459030 ACR459030:ACU459030 AMN459030:AMQ459030 AWJ459030:AWM459030 BGF459030:BGI459030 BQB459030:BQE459030 BZX459030:CAA459030 CJT459030:CJW459030 CTP459030:CTS459030 DDL459030:DDO459030 DNH459030:DNK459030 DXD459030:DXG459030 EGZ459030:EHC459030 EQV459030:EQY459030 FAR459030:FAU459030 FKN459030:FKQ459030 FUJ459030:FUM459030 GEF459030:GEI459030 GOB459030:GOE459030 GXX459030:GYA459030 HHT459030:HHW459030 HRP459030:HRS459030 IBL459030:IBO459030 ILH459030:ILK459030 IVD459030:IVG459030 JEZ459030:JFC459030 JOV459030:JOY459030 JYR459030:JYU459030 KIN459030:KIQ459030 KSJ459030:KSM459030 LCF459030:LCI459030 LMB459030:LME459030 LVX459030:LWA459030 MFT459030:MFW459030 MPP459030:MPS459030 MZL459030:MZO459030 NJH459030:NJK459030 NTD459030:NTG459030 OCZ459030:ODC459030 OMV459030:OMY459030 OWR459030:OWU459030 PGN459030:PGQ459030 PQJ459030:PQM459030 QAF459030:QAI459030 QKB459030:QKE459030 QTX459030:QUA459030 RDT459030:RDW459030 RNP459030:RNS459030 RXL459030:RXO459030 SHH459030:SHK459030 SRD459030:SRG459030 TAZ459030:TBC459030 TKV459030:TKY459030 TUR459030:TUU459030 UEN459030:UEQ459030 UOJ459030:UOM459030 UYF459030:UYI459030 VIB459030:VIE459030 VRX459030:VSA459030 WBT459030:WBW459030 WLP459030:WLS459030 WVL459030:WVO459030 D524566:G524566 IZ524566:JC524566 SV524566:SY524566 ACR524566:ACU524566 AMN524566:AMQ524566 AWJ524566:AWM524566 BGF524566:BGI524566 BQB524566:BQE524566 BZX524566:CAA524566 CJT524566:CJW524566 CTP524566:CTS524566 DDL524566:DDO524566 DNH524566:DNK524566 DXD524566:DXG524566 EGZ524566:EHC524566 EQV524566:EQY524566 FAR524566:FAU524566 FKN524566:FKQ524566 FUJ524566:FUM524566 GEF524566:GEI524566 GOB524566:GOE524566 GXX524566:GYA524566 HHT524566:HHW524566 HRP524566:HRS524566 IBL524566:IBO524566 ILH524566:ILK524566 IVD524566:IVG524566 JEZ524566:JFC524566 JOV524566:JOY524566 JYR524566:JYU524566 KIN524566:KIQ524566 KSJ524566:KSM524566 LCF524566:LCI524566 LMB524566:LME524566 LVX524566:LWA524566 MFT524566:MFW524566 MPP524566:MPS524566 MZL524566:MZO524566 NJH524566:NJK524566 NTD524566:NTG524566 OCZ524566:ODC524566 OMV524566:OMY524566 OWR524566:OWU524566 PGN524566:PGQ524566 PQJ524566:PQM524566 QAF524566:QAI524566 QKB524566:QKE524566 QTX524566:QUA524566 RDT524566:RDW524566 RNP524566:RNS524566 RXL524566:RXO524566 SHH524566:SHK524566 SRD524566:SRG524566 TAZ524566:TBC524566 TKV524566:TKY524566 TUR524566:TUU524566 UEN524566:UEQ524566 UOJ524566:UOM524566 UYF524566:UYI524566 VIB524566:VIE524566 VRX524566:VSA524566 WBT524566:WBW524566 WLP524566:WLS524566 WVL524566:WVO524566 D590102:G590102 IZ590102:JC590102 SV590102:SY590102 ACR590102:ACU590102 AMN590102:AMQ590102 AWJ590102:AWM590102 BGF590102:BGI590102 BQB590102:BQE590102 BZX590102:CAA590102 CJT590102:CJW590102 CTP590102:CTS590102 DDL590102:DDO590102 DNH590102:DNK590102 DXD590102:DXG590102 EGZ590102:EHC590102 EQV590102:EQY590102 FAR590102:FAU590102 FKN590102:FKQ590102 FUJ590102:FUM590102 GEF590102:GEI590102 GOB590102:GOE590102 GXX590102:GYA590102 HHT590102:HHW590102 HRP590102:HRS590102 IBL590102:IBO590102 ILH590102:ILK590102 IVD590102:IVG590102 JEZ590102:JFC590102 JOV590102:JOY590102 JYR590102:JYU590102 KIN590102:KIQ590102 KSJ590102:KSM590102 LCF590102:LCI590102 LMB590102:LME590102 LVX590102:LWA590102 MFT590102:MFW590102 MPP590102:MPS590102 MZL590102:MZO590102 NJH590102:NJK590102 NTD590102:NTG590102 OCZ590102:ODC590102 OMV590102:OMY590102 OWR590102:OWU590102 PGN590102:PGQ590102 PQJ590102:PQM590102 QAF590102:QAI590102 QKB590102:QKE590102 QTX590102:QUA590102 RDT590102:RDW590102 RNP590102:RNS590102 RXL590102:RXO590102 SHH590102:SHK590102 SRD590102:SRG590102 TAZ590102:TBC590102 TKV590102:TKY590102 TUR590102:TUU590102 UEN590102:UEQ590102 UOJ590102:UOM590102 UYF590102:UYI590102 VIB590102:VIE590102 VRX590102:VSA590102 WBT590102:WBW590102 WLP590102:WLS590102 WVL590102:WVO590102 D655638:G655638 IZ655638:JC655638 SV655638:SY655638 ACR655638:ACU655638 AMN655638:AMQ655638 AWJ655638:AWM655638 BGF655638:BGI655638 BQB655638:BQE655638 BZX655638:CAA655638 CJT655638:CJW655638 CTP655638:CTS655638 DDL655638:DDO655638 DNH655638:DNK655638 DXD655638:DXG655638 EGZ655638:EHC655638 EQV655638:EQY655638 FAR655638:FAU655638 FKN655638:FKQ655638 FUJ655638:FUM655638 GEF655638:GEI655638 GOB655638:GOE655638 GXX655638:GYA655638 HHT655638:HHW655638 HRP655638:HRS655638 IBL655638:IBO655638 ILH655638:ILK655638 IVD655638:IVG655638 JEZ655638:JFC655638 JOV655638:JOY655638 JYR655638:JYU655638 KIN655638:KIQ655638 KSJ655638:KSM655638 LCF655638:LCI655638 LMB655638:LME655638 LVX655638:LWA655638 MFT655638:MFW655638 MPP655638:MPS655638 MZL655638:MZO655638 NJH655638:NJK655638 NTD655638:NTG655638 OCZ655638:ODC655638 OMV655638:OMY655638 OWR655638:OWU655638 PGN655638:PGQ655638 PQJ655638:PQM655638 QAF655638:QAI655638 QKB655638:QKE655638 QTX655638:QUA655638 RDT655638:RDW655638 RNP655638:RNS655638 RXL655638:RXO655638 SHH655638:SHK655638 SRD655638:SRG655638 TAZ655638:TBC655638 TKV655638:TKY655638 TUR655638:TUU655638 UEN655638:UEQ655638 UOJ655638:UOM655638 UYF655638:UYI655638 VIB655638:VIE655638 VRX655638:VSA655638 WBT655638:WBW655638 WLP655638:WLS655638 WVL655638:WVO655638 D721174:G721174 IZ721174:JC721174 SV721174:SY721174 ACR721174:ACU721174 AMN721174:AMQ721174 AWJ721174:AWM721174 BGF721174:BGI721174 BQB721174:BQE721174 BZX721174:CAA721174 CJT721174:CJW721174 CTP721174:CTS721174 DDL721174:DDO721174 DNH721174:DNK721174 DXD721174:DXG721174 EGZ721174:EHC721174 EQV721174:EQY721174 FAR721174:FAU721174 FKN721174:FKQ721174 FUJ721174:FUM721174 GEF721174:GEI721174 GOB721174:GOE721174 GXX721174:GYA721174 HHT721174:HHW721174 HRP721174:HRS721174 IBL721174:IBO721174 ILH721174:ILK721174 IVD721174:IVG721174 JEZ721174:JFC721174 JOV721174:JOY721174 JYR721174:JYU721174 KIN721174:KIQ721174 KSJ721174:KSM721174 LCF721174:LCI721174 LMB721174:LME721174 LVX721174:LWA721174 MFT721174:MFW721174 MPP721174:MPS721174 MZL721174:MZO721174 NJH721174:NJK721174 NTD721174:NTG721174 OCZ721174:ODC721174 OMV721174:OMY721174 OWR721174:OWU721174 PGN721174:PGQ721174 PQJ721174:PQM721174 QAF721174:QAI721174 QKB721174:QKE721174 QTX721174:QUA721174 RDT721174:RDW721174 RNP721174:RNS721174 RXL721174:RXO721174 SHH721174:SHK721174 SRD721174:SRG721174 TAZ721174:TBC721174 TKV721174:TKY721174 TUR721174:TUU721174 UEN721174:UEQ721174 UOJ721174:UOM721174 UYF721174:UYI721174 VIB721174:VIE721174 VRX721174:VSA721174 WBT721174:WBW721174 WLP721174:WLS721174 WVL721174:WVO721174 D786710:G786710 IZ786710:JC786710 SV786710:SY786710 ACR786710:ACU786710 AMN786710:AMQ786710 AWJ786710:AWM786710 BGF786710:BGI786710 BQB786710:BQE786710 BZX786710:CAA786710 CJT786710:CJW786710 CTP786710:CTS786710 DDL786710:DDO786710 DNH786710:DNK786710 DXD786710:DXG786710 EGZ786710:EHC786710 EQV786710:EQY786710 FAR786710:FAU786710 FKN786710:FKQ786710 FUJ786710:FUM786710 GEF786710:GEI786710 GOB786710:GOE786710 GXX786710:GYA786710 HHT786710:HHW786710 HRP786710:HRS786710 IBL786710:IBO786710 ILH786710:ILK786710 IVD786710:IVG786710 JEZ786710:JFC786710 JOV786710:JOY786710 JYR786710:JYU786710 KIN786710:KIQ786710 KSJ786710:KSM786710 LCF786710:LCI786710 LMB786710:LME786710 LVX786710:LWA786710 MFT786710:MFW786710 MPP786710:MPS786710 MZL786710:MZO786710 NJH786710:NJK786710 NTD786710:NTG786710 OCZ786710:ODC786710 OMV786710:OMY786710 OWR786710:OWU786710 PGN786710:PGQ786710 PQJ786710:PQM786710 QAF786710:QAI786710 QKB786710:QKE786710 QTX786710:QUA786710 RDT786710:RDW786710 RNP786710:RNS786710 RXL786710:RXO786710 SHH786710:SHK786710 SRD786710:SRG786710 TAZ786710:TBC786710 TKV786710:TKY786710 TUR786710:TUU786710 UEN786710:UEQ786710 UOJ786710:UOM786710 UYF786710:UYI786710 VIB786710:VIE786710 VRX786710:VSA786710 WBT786710:WBW786710 WLP786710:WLS786710 WVL786710:WVO786710 D852246:G852246 IZ852246:JC852246 SV852246:SY852246 ACR852246:ACU852246 AMN852246:AMQ852246 AWJ852246:AWM852246 BGF852246:BGI852246 BQB852246:BQE852246 BZX852246:CAA852246 CJT852246:CJW852246 CTP852246:CTS852246 DDL852246:DDO852246 DNH852246:DNK852246 DXD852246:DXG852246 EGZ852246:EHC852246 EQV852246:EQY852246 FAR852246:FAU852246 FKN852246:FKQ852246 FUJ852246:FUM852246 GEF852246:GEI852246 GOB852246:GOE852246 GXX852246:GYA852246 HHT852246:HHW852246 HRP852246:HRS852246 IBL852246:IBO852246 ILH852246:ILK852246 IVD852246:IVG852246 JEZ852246:JFC852246 JOV852246:JOY852246 JYR852246:JYU852246 KIN852246:KIQ852246 KSJ852246:KSM852246 LCF852246:LCI852246 LMB852246:LME852246 LVX852246:LWA852246 MFT852246:MFW852246 MPP852246:MPS852246 MZL852246:MZO852246 NJH852246:NJK852246 NTD852246:NTG852246 OCZ852246:ODC852246 OMV852246:OMY852246 OWR852246:OWU852246 PGN852246:PGQ852246 PQJ852246:PQM852246 QAF852246:QAI852246 QKB852246:QKE852246 QTX852246:QUA852246 RDT852246:RDW852246 RNP852246:RNS852246 RXL852246:RXO852246 SHH852246:SHK852246 SRD852246:SRG852246 TAZ852246:TBC852246 TKV852246:TKY852246 TUR852246:TUU852246 UEN852246:UEQ852246 UOJ852246:UOM852246 UYF852246:UYI852246 VIB852246:VIE852246 VRX852246:VSA852246 WBT852246:WBW852246 WLP852246:WLS852246 WVL852246:WVO852246 D917782:G917782 IZ917782:JC917782 SV917782:SY917782 ACR917782:ACU917782 AMN917782:AMQ917782 AWJ917782:AWM917782 BGF917782:BGI917782 BQB917782:BQE917782 BZX917782:CAA917782 CJT917782:CJW917782 CTP917782:CTS917782 DDL917782:DDO917782 DNH917782:DNK917782 DXD917782:DXG917782 EGZ917782:EHC917782 EQV917782:EQY917782 FAR917782:FAU917782 FKN917782:FKQ917782 FUJ917782:FUM917782 GEF917782:GEI917782 GOB917782:GOE917782 GXX917782:GYA917782 HHT917782:HHW917782 HRP917782:HRS917782 IBL917782:IBO917782 ILH917782:ILK917782 IVD917782:IVG917782 JEZ917782:JFC917782 JOV917782:JOY917782 JYR917782:JYU917782 KIN917782:KIQ917782 KSJ917782:KSM917782 LCF917782:LCI917782 LMB917782:LME917782 LVX917782:LWA917782 MFT917782:MFW917782 MPP917782:MPS917782 MZL917782:MZO917782 NJH917782:NJK917782 NTD917782:NTG917782 OCZ917782:ODC917782 OMV917782:OMY917782 OWR917782:OWU917782 PGN917782:PGQ917782 PQJ917782:PQM917782 QAF917782:QAI917782 QKB917782:QKE917782 QTX917782:QUA917782 RDT917782:RDW917782 RNP917782:RNS917782 RXL917782:RXO917782 SHH917782:SHK917782 SRD917782:SRG917782 TAZ917782:TBC917782 TKV917782:TKY917782 TUR917782:TUU917782 UEN917782:UEQ917782 UOJ917782:UOM917782 UYF917782:UYI917782 VIB917782:VIE917782 VRX917782:VSA917782 WBT917782:WBW917782 WLP917782:WLS917782 WVL917782:WVO917782 D983318:G983318 IZ983318:JC983318 SV983318:SY983318 ACR983318:ACU983318 AMN983318:AMQ983318 AWJ983318:AWM983318 BGF983318:BGI983318 BQB983318:BQE983318 BZX983318:CAA983318 CJT983318:CJW983318 CTP983318:CTS983318 DDL983318:DDO983318 DNH983318:DNK983318 DXD983318:DXG983318 EGZ983318:EHC983318 EQV983318:EQY983318 FAR983318:FAU983318 FKN983318:FKQ983318 FUJ983318:FUM983318 GEF983318:GEI983318 GOB983318:GOE983318 GXX983318:GYA983318 HHT983318:HHW983318 HRP983318:HRS983318 IBL983318:IBO983318 ILH983318:ILK983318 IVD983318:IVG983318 JEZ983318:JFC983318 JOV983318:JOY983318 JYR983318:JYU983318 KIN983318:KIQ983318 KSJ983318:KSM983318 LCF983318:LCI983318 LMB983318:LME983318 LVX983318:LWA983318 MFT983318:MFW983318 MPP983318:MPS983318 MZL983318:MZO983318 NJH983318:NJK983318 NTD983318:NTG983318 OCZ983318:ODC983318 OMV983318:OMY983318 OWR983318:OWU983318 PGN983318:PGQ983318 PQJ983318:PQM983318 QAF983318:QAI983318 QKB983318:QKE983318 QTX983318:QUA983318 RDT983318:RDW983318 RNP983318:RNS983318 RXL983318:RXO983318 SHH983318:SHK983318 SRD983318:SRG983318 TAZ983318:TBC983318 TKV983318:TKY983318 TUR983318:TUU983318 UEN983318:UEQ983318 UOJ983318:UOM983318 UYF983318:UYI983318 VIB983318:VIE983318 VRX983318:VSA983318 WBT983318:WBW983318 WLP983318:WLS983318 WVL983318:WVO983318 E204:H204 JA204:JD204 SW204:SZ204 ACS204:ACV204 AMO204:AMR204 AWK204:AWN204 BGG204:BGJ204 BQC204:BQF204 BZY204:CAB204 CJU204:CJX204 CTQ204:CTT204 DDM204:DDP204 DNI204:DNL204 DXE204:DXH204 EHA204:EHD204 EQW204:EQZ204 FAS204:FAV204 FKO204:FKR204 FUK204:FUN204 GEG204:GEJ204 GOC204:GOF204 GXY204:GYB204 HHU204:HHX204 HRQ204:HRT204 IBM204:IBP204 ILI204:ILL204 IVE204:IVH204 JFA204:JFD204 JOW204:JOZ204 JYS204:JYV204 KIO204:KIR204 KSK204:KSN204 LCG204:LCJ204 LMC204:LMF204 LVY204:LWB204 MFU204:MFX204 MPQ204:MPT204 MZM204:MZP204 NJI204:NJL204 NTE204:NTH204 ODA204:ODD204 OMW204:OMZ204 OWS204:OWV204 PGO204:PGR204 PQK204:PQN204 QAG204:QAJ204 QKC204:QKF204 QTY204:QUB204 RDU204:RDX204 RNQ204:RNT204 RXM204:RXP204 SHI204:SHL204 SRE204:SRH204 TBA204:TBD204 TKW204:TKZ204 TUS204:TUV204 UEO204:UER204 UOK204:UON204 UYG204:UYJ204 VIC204:VIF204 VRY204:VSB204 WBU204:WBX204 WLQ204:WLT204 WVM204:WVP204 E65813:H65813 JA65813:JD65813 SW65813:SZ65813 ACS65813:ACV65813 AMO65813:AMR65813 AWK65813:AWN65813 BGG65813:BGJ65813 BQC65813:BQF65813 BZY65813:CAB65813 CJU65813:CJX65813 CTQ65813:CTT65813 DDM65813:DDP65813 DNI65813:DNL65813 DXE65813:DXH65813 EHA65813:EHD65813 EQW65813:EQZ65813 FAS65813:FAV65813 FKO65813:FKR65813 FUK65813:FUN65813 GEG65813:GEJ65813 GOC65813:GOF65813 GXY65813:GYB65813 HHU65813:HHX65813 HRQ65813:HRT65813 IBM65813:IBP65813 ILI65813:ILL65813 IVE65813:IVH65813 JFA65813:JFD65813 JOW65813:JOZ65813 JYS65813:JYV65813 KIO65813:KIR65813 KSK65813:KSN65813 LCG65813:LCJ65813 LMC65813:LMF65813 LVY65813:LWB65813 MFU65813:MFX65813 MPQ65813:MPT65813 MZM65813:MZP65813 NJI65813:NJL65813 NTE65813:NTH65813 ODA65813:ODD65813 OMW65813:OMZ65813 OWS65813:OWV65813 PGO65813:PGR65813 PQK65813:PQN65813 QAG65813:QAJ65813 QKC65813:QKF65813 QTY65813:QUB65813 RDU65813:RDX65813 RNQ65813:RNT65813 RXM65813:RXP65813 SHI65813:SHL65813 SRE65813:SRH65813 TBA65813:TBD65813 TKW65813:TKZ65813 TUS65813:TUV65813 UEO65813:UER65813 UOK65813:UON65813 UYG65813:UYJ65813 VIC65813:VIF65813 VRY65813:VSB65813 WBU65813:WBX65813 WLQ65813:WLT65813 WVM65813:WVP65813 E131349:H131349 JA131349:JD131349 SW131349:SZ131349 ACS131349:ACV131349 AMO131349:AMR131349 AWK131349:AWN131349 BGG131349:BGJ131349 BQC131349:BQF131349 BZY131349:CAB131349 CJU131349:CJX131349 CTQ131349:CTT131349 DDM131349:DDP131349 DNI131349:DNL131349 DXE131349:DXH131349 EHA131349:EHD131349 EQW131349:EQZ131349 FAS131349:FAV131349 FKO131349:FKR131349 FUK131349:FUN131349 GEG131349:GEJ131349 GOC131349:GOF131349 GXY131349:GYB131349 HHU131349:HHX131349 HRQ131349:HRT131349 IBM131349:IBP131349 ILI131349:ILL131349 IVE131349:IVH131349 JFA131349:JFD131349 JOW131349:JOZ131349 JYS131349:JYV131349 KIO131349:KIR131349 KSK131349:KSN131349 LCG131349:LCJ131349 LMC131349:LMF131349 LVY131349:LWB131349 MFU131349:MFX131349 MPQ131349:MPT131349 MZM131349:MZP131349 NJI131349:NJL131349 NTE131349:NTH131349 ODA131349:ODD131349 OMW131349:OMZ131349 OWS131349:OWV131349 PGO131349:PGR131349 PQK131349:PQN131349 QAG131349:QAJ131349 QKC131349:QKF131349 QTY131349:QUB131349 RDU131349:RDX131349 RNQ131349:RNT131349 RXM131349:RXP131349 SHI131349:SHL131349 SRE131349:SRH131349 TBA131349:TBD131349 TKW131349:TKZ131349 TUS131349:TUV131349 UEO131349:UER131349 UOK131349:UON131349 UYG131349:UYJ131349 VIC131349:VIF131349 VRY131349:VSB131349 WBU131349:WBX131349 WLQ131349:WLT131349 WVM131349:WVP131349 E196885:H196885 JA196885:JD196885 SW196885:SZ196885 ACS196885:ACV196885 AMO196885:AMR196885 AWK196885:AWN196885 BGG196885:BGJ196885 BQC196885:BQF196885 BZY196885:CAB196885 CJU196885:CJX196885 CTQ196885:CTT196885 DDM196885:DDP196885 DNI196885:DNL196885 DXE196885:DXH196885 EHA196885:EHD196885 EQW196885:EQZ196885 FAS196885:FAV196885 FKO196885:FKR196885 FUK196885:FUN196885 GEG196885:GEJ196885 GOC196885:GOF196885 GXY196885:GYB196885 HHU196885:HHX196885 HRQ196885:HRT196885 IBM196885:IBP196885 ILI196885:ILL196885 IVE196885:IVH196885 JFA196885:JFD196885 JOW196885:JOZ196885 JYS196885:JYV196885 KIO196885:KIR196885 KSK196885:KSN196885 LCG196885:LCJ196885 LMC196885:LMF196885 LVY196885:LWB196885 MFU196885:MFX196885 MPQ196885:MPT196885 MZM196885:MZP196885 NJI196885:NJL196885 NTE196885:NTH196885 ODA196885:ODD196885 OMW196885:OMZ196885 OWS196885:OWV196885 PGO196885:PGR196885 PQK196885:PQN196885 QAG196885:QAJ196885 QKC196885:QKF196885 QTY196885:QUB196885 RDU196885:RDX196885 RNQ196885:RNT196885 RXM196885:RXP196885 SHI196885:SHL196885 SRE196885:SRH196885 TBA196885:TBD196885 TKW196885:TKZ196885 TUS196885:TUV196885 UEO196885:UER196885 UOK196885:UON196885 UYG196885:UYJ196885 VIC196885:VIF196885 VRY196885:VSB196885 WBU196885:WBX196885 WLQ196885:WLT196885 WVM196885:WVP196885 E262421:H262421 JA262421:JD262421 SW262421:SZ262421 ACS262421:ACV262421 AMO262421:AMR262421 AWK262421:AWN262421 BGG262421:BGJ262421 BQC262421:BQF262421 BZY262421:CAB262421 CJU262421:CJX262421 CTQ262421:CTT262421 DDM262421:DDP262421 DNI262421:DNL262421 DXE262421:DXH262421 EHA262421:EHD262421 EQW262421:EQZ262421 FAS262421:FAV262421 FKO262421:FKR262421 FUK262421:FUN262421 GEG262421:GEJ262421 GOC262421:GOF262421 GXY262421:GYB262421 HHU262421:HHX262421 HRQ262421:HRT262421 IBM262421:IBP262421 ILI262421:ILL262421 IVE262421:IVH262421 JFA262421:JFD262421 JOW262421:JOZ262421 JYS262421:JYV262421 KIO262421:KIR262421 KSK262421:KSN262421 LCG262421:LCJ262421 LMC262421:LMF262421 LVY262421:LWB262421 MFU262421:MFX262421 MPQ262421:MPT262421 MZM262421:MZP262421 NJI262421:NJL262421 NTE262421:NTH262421 ODA262421:ODD262421 OMW262421:OMZ262421 OWS262421:OWV262421 PGO262421:PGR262421 PQK262421:PQN262421 QAG262421:QAJ262421 QKC262421:QKF262421 QTY262421:QUB262421 RDU262421:RDX262421 RNQ262421:RNT262421 RXM262421:RXP262421 SHI262421:SHL262421 SRE262421:SRH262421 TBA262421:TBD262421 TKW262421:TKZ262421 TUS262421:TUV262421 UEO262421:UER262421 UOK262421:UON262421 UYG262421:UYJ262421 VIC262421:VIF262421 VRY262421:VSB262421 WBU262421:WBX262421 WLQ262421:WLT262421 WVM262421:WVP262421 E327957:H327957 JA327957:JD327957 SW327957:SZ327957 ACS327957:ACV327957 AMO327957:AMR327957 AWK327957:AWN327957 BGG327957:BGJ327957 BQC327957:BQF327957 BZY327957:CAB327957 CJU327957:CJX327957 CTQ327957:CTT327957 DDM327957:DDP327957 DNI327957:DNL327957 DXE327957:DXH327957 EHA327957:EHD327957 EQW327957:EQZ327957 FAS327957:FAV327957 FKO327957:FKR327957 FUK327957:FUN327957 GEG327957:GEJ327957 GOC327957:GOF327957 GXY327957:GYB327957 HHU327957:HHX327957 HRQ327957:HRT327957 IBM327957:IBP327957 ILI327957:ILL327957 IVE327957:IVH327957 JFA327957:JFD327957 JOW327957:JOZ327957 JYS327957:JYV327957 KIO327957:KIR327957 KSK327957:KSN327957 LCG327957:LCJ327957 LMC327957:LMF327957 LVY327957:LWB327957 MFU327957:MFX327957 MPQ327957:MPT327957 MZM327957:MZP327957 NJI327957:NJL327957 NTE327957:NTH327957 ODA327957:ODD327957 OMW327957:OMZ327957 OWS327957:OWV327957 PGO327957:PGR327957 PQK327957:PQN327957 QAG327957:QAJ327957 QKC327957:QKF327957 QTY327957:QUB327957 RDU327957:RDX327957 RNQ327957:RNT327957 RXM327957:RXP327957 SHI327957:SHL327957 SRE327957:SRH327957 TBA327957:TBD327957 TKW327957:TKZ327957 TUS327957:TUV327957 UEO327957:UER327957 UOK327957:UON327957 UYG327957:UYJ327957 VIC327957:VIF327957 VRY327957:VSB327957 WBU327957:WBX327957 WLQ327957:WLT327957 WVM327957:WVP327957 E393493:H393493 JA393493:JD393493 SW393493:SZ393493 ACS393493:ACV393493 AMO393493:AMR393493 AWK393493:AWN393493 BGG393493:BGJ393493 BQC393493:BQF393493 BZY393493:CAB393493 CJU393493:CJX393493 CTQ393493:CTT393493 DDM393493:DDP393493 DNI393493:DNL393493 DXE393493:DXH393493 EHA393493:EHD393493 EQW393493:EQZ393493 FAS393493:FAV393493 FKO393493:FKR393493 FUK393493:FUN393493 GEG393493:GEJ393493 GOC393493:GOF393493 GXY393493:GYB393493 HHU393493:HHX393493 HRQ393493:HRT393493 IBM393493:IBP393493 ILI393493:ILL393493 IVE393493:IVH393493 JFA393493:JFD393493 JOW393493:JOZ393493 JYS393493:JYV393493 KIO393493:KIR393493 KSK393493:KSN393493 LCG393493:LCJ393493 LMC393493:LMF393493 LVY393493:LWB393493 MFU393493:MFX393493 MPQ393493:MPT393493 MZM393493:MZP393493 NJI393493:NJL393493 NTE393493:NTH393493 ODA393493:ODD393493 OMW393493:OMZ393493 OWS393493:OWV393493 PGO393493:PGR393493 PQK393493:PQN393493 QAG393493:QAJ393493 QKC393493:QKF393493 QTY393493:QUB393493 RDU393493:RDX393493 RNQ393493:RNT393493 RXM393493:RXP393493 SHI393493:SHL393493 SRE393493:SRH393493 TBA393493:TBD393493 TKW393493:TKZ393493 TUS393493:TUV393493 UEO393493:UER393493 UOK393493:UON393493 UYG393493:UYJ393493 VIC393493:VIF393493 VRY393493:VSB393493 WBU393493:WBX393493 WLQ393493:WLT393493 WVM393493:WVP393493 E459029:H459029 JA459029:JD459029 SW459029:SZ459029 ACS459029:ACV459029 AMO459029:AMR459029 AWK459029:AWN459029 BGG459029:BGJ459029 BQC459029:BQF459029 BZY459029:CAB459029 CJU459029:CJX459029 CTQ459029:CTT459029 DDM459029:DDP459029 DNI459029:DNL459029 DXE459029:DXH459029 EHA459029:EHD459029 EQW459029:EQZ459029 FAS459029:FAV459029 FKO459029:FKR459029 FUK459029:FUN459029 GEG459029:GEJ459029 GOC459029:GOF459029 GXY459029:GYB459029 HHU459029:HHX459029 HRQ459029:HRT459029 IBM459029:IBP459029 ILI459029:ILL459029 IVE459029:IVH459029 JFA459029:JFD459029 JOW459029:JOZ459029 JYS459029:JYV459029 KIO459029:KIR459029 KSK459029:KSN459029 LCG459029:LCJ459029 LMC459029:LMF459029 LVY459029:LWB459029 MFU459029:MFX459029 MPQ459029:MPT459029 MZM459029:MZP459029 NJI459029:NJL459029 NTE459029:NTH459029 ODA459029:ODD459029 OMW459029:OMZ459029 OWS459029:OWV459029 PGO459029:PGR459029 PQK459029:PQN459029 QAG459029:QAJ459029 QKC459029:QKF459029 QTY459029:QUB459029 RDU459029:RDX459029 RNQ459029:RNT459029 RXM459029:RXP459029 SHI459029:SHL459029 SRE459029:SRH459029 TBA459029:TBD459029 TKW459029:TKZ459029 TUS459029:TUV459029 UEO459029:UER459029 UOK459029:UON459029 UYG459029:UYJ459029 VIC459029:VIF459029 VRY459029:VSB459029 WBU459029:WBX459029 WLQ459029:WLT459029 WVM459029:WVP459029 E524565:H524565 JA524565:JD524565 SW524565:SZ524565 ACS524565:ACV524565 AMO524565:AMR524565 AWK524565:AWN524565 BGG524565:BGJ524565 BQC524565:BQF524565 BZY524565:CAB524565 CJU524565:CJX524565 CTQ524565:CTT524565 DDM524565:DDP524565 DNI524565:DNL524565 DXE524565:DXH524565 EHA524565:EHD524565 EQW524565:EQZ524565 FAS524565:FAV524565 FKO524565:FKR524565 FUK524565:FUN524565 GEG524565:GEJ524565 GOC524565:GOF524565 GXY524565:GYB524565 HHU524565:HHX524565 HRQ524565:HRT524565 IBM524565:IBP524565 ILI524565:ILL524565 IVE524565:IVH524565 JFA524565:JFD524565 JOW524565:JOZ524565 JYS524565:JYV524565 KIO524565:KIR524565 KSK524565:KSN524565 LCG524565:LCJ524565 LMC524565:LMF524565 LVY524565:LWB524565 MFU524565:MFX524565 MPQ524565:MPT524565 MZM524565:MZP524565 NJI524565:NJL524565 NTE524565:NTH524565 ODA524565:ODD524565 OMW524565:OMZ524565 OWS524565:OWV524565 PGO524565:PGR524565 PQK524565:PQN524565 QAG524565:QAJ524565 QKC524565:QKF524565 QTY524565:QUB524565 RDU524565:RDX524565 RNQ524565:RNT524565 RXM524565:RXP524565 SHI524565:SHL524565 SRE524565:SRH524565 TBA524565:TBD524565 TKW524565:TKZ524565 TUS524565:TUV524565 UEO524565:UER524565 UOK524565:UON524565 UYG524565:UYJ524565 VIC524565:VIF524565 VRY524565:VSB524565 WBU524565:WBX524565 WLQ524565:WLT524565 WVM524565:WVP524565 E590101:H590101 JA590101:JD590101 SW590101:SZ590101 ACS590101:ACV590101 AMO590101:AMR590101 AWK590101:AWN590101 BGG590101:BGJ590101 BQC590101:BQF590101 BZY590101:CAB590101 CJU590101:CJX590101 CTQ590101:CTT590101 DDM590101:DDP590101 DNI590101:DNL590101 DXE590101:DXH590101 EHA590101:EHD590101 EQW590101:EQZ590101 FAS590101:FAV590101 FKO590101:FKR590101 FUK590101:FUN590101 GEG590101:GEJ590101 GOC590101:GOF590101 GXY590101:GYB590101 HHU590101:HHX590101 HRQ590101:HRT590101 IBM590101:IBP590101 ILI590101:ILL590101 IVE590101:IVH590101 JFA590101:JFD590101 JOW590101:JOZ590101 JYS590101:JYV590101 KIO590101:KIR590101 KSK590101:KSN590101 LCG590101:LCJ590101 LMC590101:LMF590101 LVY590101:LWB590101 MFU590101:MFX590101 MPQ590101:MPT590101 MZM590101:MZP590101 NJI590101:NJL590101 NTE590101:NTH590101 ODA590101:ODD590101 OMW590101:OMZ590101 OWS590101:OWV590101 PGO590101:PGR590101 PQK590101:PQN590101 QAG590101:QAJ590101 QKC590101:QKF590101 QTY590101:QUB590101 RDU590101:RDX590101 RNQ590101:RNT590101 RXM590101:RXP590101 SHI590101:SHL590101 SRE590101:SRH590101 TBA590101:TBD590101 TKW590101:TKZ590101 TUS590101:TUV590101 UEO590101:UER590101 UOK590101:UON590101 UYG590101:UYJ590101 VIC590101:VIF590101 VRY590101:VSB590101 WBU590101:WBX590101 WLQ590101:WLT590101 WVM590101:WVP590101 E655637:H655637 JA655637:JD655637 SW655637:SZ655637 ACS655637:ACV655637 AMO655637:AMR655637 AWK655637:AWN655637 BGG655637:BGJ655637 BQC655637:BQF655637 BZY655637:CAB655637 CJU655637:CJX655637 CTQ655637:CTT655637 DDM655637:DDP655637 DNI655637:DNL655637 DXE655637:DXH655637 EHA655637:EHD655637 EQW655637:EQZ655637 FAS655637:FAV655637 FKO655637:FKR655637 FUK655637:FUN655637 GEG655637:GEJ655637 GOC655637:GOF655637 GXY655637:GYB655637 HHU655637:HHX655637 HRQ655637:HRT655637 IBM655637:IBP655637 ILI655637:ILL655637 IVE655637:IVH655637 JFA655637:JFD655637 JOW655637:JOZ655637 JYS655637:JYV655637 KIO655637:KIR655637 KSK655637:KSN655637 LCG655637:LCJ655637 LMC655637:LMF655637 LVY655637:LWB655637 MFU655637:MFX655637 MPQ655637:MPT655637 MZM655637:MZP655637 NJI655637:NJL655637 NTE655637:NTH655637 ODA655637:ODD655637 OMW655637:OMZ655637 OWS655637:OWV655637 PGO655637:PGR655637 PQK655637:PQN655637 QAG655637:QAJ655637 QKC655637:QKF655637 QTY655637:QUB655637 RDU655637:RDX655637 RNQ655637:RNT655637 RXM655637:RXP655637 SHI655637:SHL655637 SRE655637:SRH655637 TBA655637:TBD655637 TKW655637:TKZ655637 TUS655637:TUV655637 UEO655637:UER655637 UOK655637:UON655637 UYG655637:UYJ655637 VIC655637:VIF655637 VRY655637:VSB655637 WBU655637:WBX655637 WLQ655637:WLT655637 WVM655637:WVP655637 E721173:H721173 JA721173:JD721173 SW721173:SZ721173 ACS721173:ACV721173 AMO721173:AMR721173 AWK721173:AWN721173 BGG721173:BGJ721173 BQC721173:BQF721173 BZY721173:CAB721173 CJU721173:CJX721173 CTQ721173:CTT721173 DDM721173:DDP721173 DNI721173:DNL721173 DXE721173:DXH721173 EHA721173:EHD721173 EQW721173:EQZ721173 FAS721173:FAV721173 FKO721173:FKR721173 FUK721173:FUN721173 GEG721173:GEJ721173 GOC721173:GOF721173 GXY721173:GYB721173 HHU721173:HHX721173 HRQ721173:HRT721173 IBM721173:IBP721173 ILI721173:ILL721173 IVE721173:IVH721173 JFA721173:JFD721173 JOW721173:JOZ721173 JYS721173:JYV721173 KIO721173:KIR721173 KSK721173:KSN721173 LCG721173:LCJ721173 LMC721173:LMF721173 LVY721173:LWB721173 MFU721173:MFX721173 MPQ721173:MPT721173 MZM721173:MZP721173 NJI721173:NJL721173 NTE721173:NTH721173 ODA721173:ODD721173 OMW721173:OMZ721173 OWS721173:OWV721173 PGO721173:PGR721173 PQK721173:PQN721173 QAG721173:QAJ721173 QKC721173:QKF721173 QTY721173:QUB721173 RDU721173:RDX721173 RNQ721173:RNT721173 RXM721173:RXP721173 SHI721173:SHL721173 SRE721173:SRH721173 TBA721173:TBD721173 TKW721173:TKZ721173 TUS721173:TUV721173 UEO721173:UER721173 UOK721173:UON721173 UYG721173:UYJ721173 VIC721173:VIF721173 VRY721173:VSB721173 WBU721173:WBX721173 WLQ721173:WLT721173 WVM721173:WVP721173 E786709:H786709 JA786709:JD786709 SW786709:SZ786709 ACS786709:ACV786709 AMO786709:AMR786709 AWK786709:AWN786709 BGG786709:BGJ786709 BQC786709:BQF786709 BZY786709:CAB786709 CJU786709:CJX786709 CTQ786709:CTT786709 DDM786709:DDP786709 DNI786709:DNL786709 DXE786709:DXH786709 EHA786709:EHD786709 EQW786709:EQZ786709 FAS786709:FAV786709 FKO786709:FKR786709 FUK786709:FUN786709 GEG786709:GEJ786709 GOC786709:GOF786709 GXY786709:GYB786709 HHU786709:HHX786709 HRQ786709:HRT786709 IBM786709:IBP786709 ILI786709:ILL786709 IVE786709:IVH786709 JFA786709:JFD786709 JOW786709:JOZ786709 JYS786709:JYV786709 KIO786709:KIR786709 KSK786709:KSN786709 LCG786709:LCJ786709 LMC786709:LMF786709 LVY786709:LWB786709 MFU786709:MFX786709 MPQ786709:MPT786709 MZM786709:MZP786709 NJI786709:NJL786709 NTE786709:NTH786709 ODA786709:ODD786709 OMW786709:OMZ786709 OWS786709:OWV786709 PGO786709:PGR786709 PQK786709:PQN786709 QAG786709:QAJ786709 QKC786709:QKF786709 QTY786709:QUB786709 RDU786709:RDX786709 RNQ786709:RNT786709 RXM786709:RXP786709 SHI786709:SHL786709 SRE786709:SRH786709 TBA786709:TBD786709 TKW786709:TKZ786709 TUS786709:TUV786709 UEO786709:UER786709 UOK786709:UON786709 UYG786709:UYJ786709 VIC786709:VIF786709 VRY786709:VSB786709 WBU786709:WBX786709 WLQ786709:WLT786709 WVM786709:WVP786709 E852245:H852245 JA852245:JD852245 SW852245:SZ852245 ACS852245:ACV852245 AMO852245:AMR852245 AWK852245:AWN852245 BGG852245:BGJ852245 BQC852245:BQF852245 BZY852245:CAB852245 CJU852245:CJX852245 CTQ852245:CTT852245 DDM852245:DDP852245 DNI852245:DNL852245 DXE852245:DXH852245 EHA852245:EHD852245 EQW852245:EQZ852245 FAS852245:FAV852245 FKO852245:FKR852245 FUK852245:FUN852245 GEG852245:GEJ852245 GOC852245:GOF852245 GXY852245:GYB852245 HHU852245:HHX852245 HRQ852245:HRT852245 IBM852245:IBP852245 ILI852245:ILL852245 IVE852245:IVH852245 JFA852245:JFD852245 JOW852245:JOZ852245 JYS852245:JYV852245 KIO852245:KIR852245 KSK852245:KSN852245 LCG852245:LCJ852245 LMC852245:LMF852245 LVY852245:LWB852245 MFU852245:MFX852245 MPQ852245:MPT852245 MZM852245:MZP852245 NJI852245:NJL852245 NTE852245:NTH852245 ODA852245:ODD852245 OMW852245:OMZ852245 OWS852245:OWV852245 PGO852245:PGR852245 PQK852245:PQN852245 QAG852245:QAJ852245 QKC852245:QKF852245 QTY852245:QUB852245 RDU852245:RDX852245 RNQ852245:RNT852245 RXM852245:RXP852245 SHI852245:SHL852245 SRE852245:SRH852245 TBA852245:TBD852245 TKW852245:TKZ852245 TUS852245:TUV852245 UEO852245:UER852245 UOK852245:UON852245 UYG852245:UYJ852245 VIC852245:VIF852245 VRY852245:VSB852245 WBU852245:WBX852245 WLQ852245:WLT852245 WVM852245:WVP852245 E917781:H917781 JA917781:JD917781 SW917781:SZ917781 ACS917781:ACV917781 AMO917781:AMR917781 AWK917781:AWN917781 BGG917781:BGJ917781 BQC917781:BQF917781 BZY917781:CAB917781 CJU917781:CJX917781 CTQ917781:CTT917781 DDM917781:DDP917781 DNI917781:DNL917781 DXE917781:DXH917781 EHA917781:EHD917781 EQW917781:EQZ917781 FAS917781:FAV917781 FKO917781:FKR917781 FUK917781:FUN917781 GEG917781:GEJ917781 GOC917781:GOF917781 GXY917781:GYB917781 HHU917781:HHX917781 HRQ917781:HRT917781 IBM917781:IBP917781 ILI917781:ILL917781 IVE917781:IVH917781 JFA917781:JFD917781 JOW917781:JOZ917781 JYS917781:JYV917781 KIO917781:KIR917781 KSK917781:KSN917781 LCG917781:LCJ917781 LMC917781:LMF917781 LVY917781:LWB917781 MFU917781:MFX917781 MPQ917781:MPT917781 MZM917781:MZP917781 NJI917781:NJL917781 NTE917781:NTH917781 ODA917781:ODD917781 OMW917781:OMZ917781 OWS917781:OWV917781 PGO917781:PGR917781 PQK917781:PQN917781 QAG917781:QAJ917781 QKC917781:QKF917781 QTY917781:QUB917781 RDU917781:RDX917781 RNQ917781:RNT917781 RXM917781:RXP917781 SHI917781:SHL917781 SRE917781:SRH917781 TBA917781:TBD917781 TKW917781:TKZ917781 TUS917781:TUV917781 UEO917781:UER917781 UOK917781:UON917781 UYG917781:UYJ917781 VIC917781:VIF917781 VRY917781:VSB917781 WBU917781:WBX917781 WLQ917781:WLT917781 WVM917781:WVP917781 E983317:H983317 JA983317:JD983317 SW983317:SZ983317 ACS983317:ACV983317 AMO983317:AMR983317 AWK983317:AWN983317 BGG983317:BGJ983317 BQC983317:BQF983317 BZY983317:CAB983317 CJU983317:CJX983317 CTQ983317:CTT983317 DDM983317:DDP983317 DNI983317:DNL983317 DXE983317:DXH983317 EHA983317:EHD983317 EQW983317:EQZ983317 FAS983317:FAV983317 FKO983317:FKR983317 FUK983317:FUN983317 GEG983317:GEJ983317 GOC983317:GOF983317 GXY983317:GYB983317 HHU983317:HHX983317 HRQ983317:HRT983317 IBM983317:IBP983317 ILI983317:ILL983317 IVE983317:IVH983317 JFA983317:JFD983317 JOW983317:JOZ983317 JYS983317:JYV983317 KIO983317:KIR983317 KSK983317:KSN983317 LCG983317:LCJ983317 LMC983317:LMF983317 LVY983317:LWB983317 MFU983317:MFX983317 MPQ983317:MPT983317 MZM983317:MZP983317 NJI983317:NJL983317 NTE983317:NTH983317 ODA983317:ODD983317 OMW983317:OMZ983317 OWS983317:OWV983317 PGO983317:PGR983317 PQK983317:PQN983317 QAG983317:QAJ983317 QKC983317:QKF983317 QTY983317:QUB983317 RDU983317:RDX983317 RNQ983317:RNT983317 RXM983317:RXP983317 SHI983317:SHL983317 SRE983317:SRH983317 TBA983317:TBD983317 TKW983317:TKZ983317 TUS983317:TUV983317 UEO983317:UER983317 UOK983317:UON983317 UYG983317:UYJ983317 VIC983317:VIF983317 VRY983317:VSB983317 WBU983317:WBX983317 WLQ983317:WLT983317 WVM983317:WVP983317 I205:K205 JE205:JG205 TA205:TC205 ACW205:ACY205 AMS205:AMU205 AWO205:AWQ205 BGK205:BGM205 BQG205:BQI205 CAC205:CAE205 CJY205:CKA205 CTU205:CTW205 DDQ205:DDS205 DNM205:DNO205 DXI205:DXK205 EHE205:EHG205 ERA205:ERC205 FAW205:FAY205 FKS205:FKU205 FUO205:FUQ205 GEK205:GEM205 GOG205:GOI205 GYC205:GYE205 HHY205:HIA205 HRU205:HRW205 IBQ205:IBS205 ILM205:ILO205 IVI205:IVK205 JFE205:JFG205 JPA205:JPC205 JYW205:JYY205 KIS205:KIU205 KSO205:KSQ205 LCK205:LCM205 LMG205:LMI205 LWC205:LWE205 MFY205:MGA205 MPU205:MPW205 MZQ205:MZS205 NJM205:NJO205 NTI205:NTK205 ODE205:ODG205 ONA205:ONC205 OWW205:OWY205 PGS205:PGU205 PQO205:PQQ205 QAK205:QAM205 QKG205:QKI205 QUC205:QUE205 RDY205:REA205 RNU205:RNW205 RXQ205:RXS205 SHM205:SHO205 SRI205:SRK205 TBE205:TBG205 TLA205:TLC205 TUW205:TUY205 UES205:UEU205 UOO205:UOQ205 UYK205:UYM205 VIG205:VII205 VSC205:VSE205 WBY205:WCA205 WLU205:WLW205 WVQ205:WVS205 I65814:K65814 JE65814:JG65814 TA65814:TC65814 ACW65814:ACY65814 AMS65814:AMU65814 AWO65814:AWQ65814 BGK65814:BGM65814 BQG65814:BQI65814 CAC65814:CAE65814 CJY65814:CKA65814 CTU65814:CTW65814 DDQ65814:DDS65814 DNM65814:DNO65814 DXI65814:DXK65814 EHE65814:EHG65814 ERA65814:ERC65814 FAW65814:FAY65814 FKS65814:FKU65814 FUO65814:FUQ65814 GEK65814:GEM65814 GOG65814:GOI65814 GYC65814:GYE65814 HHY65814:HIA65814 HRU65814:HRW65814 IBQ65814:IBS65814 ILM65814:ILO65814 IVI65814:IVK65814 JFE65814:JFG65814 JPA65814:JPC65814 JYW65814:JYY65814 KIS65814:KIU65814 KSO65814:KSQ65814 LCK65814:LCM65814 LMG65814:LMI65814 LWC65814:LWE65814 MFY65814:MGA65814 MPU65814:MPW65814 MZQ65814:MZS65814 NJM65814:NJO65814 NTI65814:NTK65814 ODE65814:ODG65814 ONA65814:ONC65814 OWW65814:OWY65814 PGS65814:PGU65814 PQO65814:PQQ65814 QAK65814:QAM65814 QKG65814:QKI65814 QUC65814:QUE65814 RDY65814:REA65814 RNU65814:RNW65814 RXQ65814:RXS65814 SHM65814:SHO65814 SRI65814:SRK65814 TBE65814:TBG65814 TLA65814:TLC65814 TUW65814:TUY65814 UES65814:UEU65814 UOO65814:UOQ65814 UYK65814:UYM65814 VIG65814:VII65814 VSC65814:VSE65814 WBY65814:WCA65814 WLU65814:WLW65814 WVQ65814:WVS65814 I131350:K131350 JE131350:JG131350 TA131350:TC131350 ACW131350:ACY131350 AMS131350:AMU131350 AWO131350:AWQ131350 BGK131350:BGM131350 BQG131350:BQI131350 CAC131350:CAE131350 CJY131350:CKA131350 CTU131350:CTW131350 DDQ131350:DDS131350 DNM131350:DNO131350 DXI131350:DXK131350 EHE131350:EHG131350 ERA131350:ERC131350 FAW131350:FAY131350 FKS131350:FKU131350 FUO131350:FUQ131350 GEK131350:GEM131350 GOG131350:GOI131350 GYC131350:GYE131350 HHY131350:HIA131350 HRU131350:HRW131350 IBQ131350:IBS131350 ILM131350:ILO131350 IVI131350:IVK131350 JFE131350:JFG131350 JPA131350:JPC131350 JYW131350:JYY131350 KIS131350:KIU131350 KSO131350:KSQ131350 LCK131350:LCM131350 LMG131350:LMI131350 LWC131350:LWE131350 MFY131350:MGA131350 MPU131350:MPW131350 MZQ131350:MZS131350 NJM131350:NJO131350 NTI131350:NTK131350 ODE131350:ODG131350 ONA131350:ONC131350 OWW131350:OWY131350 PGS131350:PGU131350 PQO131350:PQQ131350 QAK131350:QAM131350 QKG131350:QKI131350 QUC131350:QUE131350 RDY131350:REA131350 RNU131350:RNW131350 RXQ131350:RXS131350 SHM131350:SHO131350 SRI131350:SRK131350 TBE131350:TBG131350 TLA131350:TLC131350 TUW131350:TUY131350 UES131350:UEU131350 UOO131350:UOQ131350 UYK131350:UYM131350 VIG131350:VII131350 VSC131350:VSE131350 WBY131350:WCA131350 WLU131350:WLW131350 WVQ131350:WVS131350 I196886:K196886 JE196886:JG196886 TA196886:TC196886 ACW196886:ACY196886 AMS196886:AMU196886 AWO196886:AWQ196886 BGK196886:BGM196886 BQG196886:BQI196886 CAC196886:CAE196886 CJY196886:CKA196886 CTU196886:CTW196886 DDQ196886:DDS196886 DNM196886:DNO196886 DXI196886:DXK196886 EHE196886:EHG196886 ERA196886:ERC196886 FAW196886:FAY196886 FKS196886:FKU196886 FUO196886:FUQ196886 GEK196886:GEM196886 GOG196886:GOI196886 GYC196886:GYE196886 HHY196886:HIA196886 HRU196886:HRW196886 IBQ196886:IBS196886 ILM196886:ILO196886 IVI196886:IVK196886 JFE196886:JFG196886 JPA196886:JPC196886 JYW196886:JYY196886 KIS196886:KIU196886 KSO196886:KSQ196886 LCK196886:LCM196886 LMG196886:LMI196886 LWC196886:LWE196886 MFY196886:MGA196886 MPU196886:MPW196886 MZQ196886:MZS196886 NJM196886:NJO196886 NTI196886:NTK196886 ODE196886:ODG196886 ONA196886:ONC196886 OWW196886:OWY196886 PGS196886:PGU196886 PQO196886:PQQ196886 QAK196886:QAM196886 QKG196886:QKI196886 QUC196886:QUE196886 RDY196886:REA196886 RNU196886:RNW196886 RXQ196886:RXS196886 SHM196886:SHO196886 SRI196886:SRK196886 TBE196886:TBG196886 TLA196886:TLC196886 TUW196886:TUY196886 UES196886:UEU196886 UOO196886:UOQ196886 UYK196886:UYM196886 VIG196886:VII196886 VSC196886:VSE196886 WBY196886:WCA196886 WLU196886:WLW196886 WVQ196886:WVS196886 I262422:K262422 JE262422:JG262422 TA262422:TC262422 ACW262422:ACY262422 AMS262422:AMU262422 AWO262422:AWQ262422 BGK262422:BGM262422 BQG262422:BQI262422 CAC262422:CAE262422 CJY262422:CKA262422 CTU262422:CTW262422 DDQ262422:DDS262422 DNM262422:DNO262422 DXI262422:DXK262422 EHE262422:EHG262422 ERA262422:ERC262422 FAW262422:FAY262422 FKS262422:FKU262422 FUO262422:FUQ262422 GEK262422:GEM262422 GOG262422:GOI262422 GYC262422:GYE262422 HHY262422:HIA262422 HRU262422:HRW262422 IBQ262422:IBS262422 ILM262422:ILO262422 IVI262422:IVK262422 JFE262422:JFG262422 JPA262422:JPC262422 JYW262422:JYY262422 KIS262422:KIU262422 KSO262422:KSQ262422 LCK262422:LCM262422 LMG262422:LMI262422 LWC262422:LWE262422 MFY262422:MGA262422 MPU262422:MPW262422 MZQ262422:MZS262422 NJM262422:NJO262422 NTI262422:NTK262422 ODE262422:ODG262422 ONA262422:ONC262422 OWW262422:OWY262422 PGS262422:PGU262422 PQO262422:PQQ262422 QAK262422:QAM262422 QKG262422:QKI262422 QUC262422:QUE262422 RDY262422:REA262422 RNU262422:RNW262422 RXQ262422:RXS262422 SHM262422:SHO262422 SRI262422:SRK262422 TBE262422:TBG262422 TLA262422:TLC262422 TUW262422:TUY262422 UES262422:UEU262422 UOO262422:UOQ262422 UYK262422:UYM262422 VIG262422:VII262422 VSC262422:VSE262422 WBY262422:WCA262422 WLU262422:WLW262422 WVQ262422:WVS262422 I327958:K327958 JE327958:JG327958 TA327958:TC327958 ACW327958:ACY327958 AMS327958:AMU327958 AWO327958:AWQ327958 BGK327958:BGM327958 BQG327958:BQI327958 CAC327958:CAE327958 CJY327958:CKA327958 CTU327958:CTW327958 DDQ327958:DDS327958 DNM327958:DNO327958 DXI327958:DXK327958 EHE327958:EHG327958 ERA327958:ERC327958 FAW327958:FAY327958 FKS327958:FKU327958 FUO327958:FUQ327958 GEK327958:GEM327958 GOG327958:GOI327958 GYC327958:GYE327958 HHY327958:HIA327958 HRU327958:HRW327958 IBQ327958:IBS327958 ILM327958:ILO327958 IVI327958:IVK327958 JFE327958:JFG327958 JPA327958:JPC327958 JYW327958:JYY327958 KIS327958:KIU327958 KSO327958:KSQ327958 LCK327958:LCM327958 LMG327958:LMI327958 LWC327958:LWE327958 MFY327958:MGA327958 MPU327958:MPW327958 MZQ327958:MZS327958 NJM327958:NJO327958 NTI327958:NTK327958 ODE327958:ODG327958 ONA327958:ONC327958 OWW327958:OWY327958 PGS327958:PGU327958 PQO327958:PQQ327958 QAK327958:QAM327958 QKG327958:QKI327958 QUC327958:QUE327958 RDY327958:REA327958 RNU327958:RNW327958 RXQ327958:RXS327958 SHM327958:SHO327958 SRI327958:SRK327958 TBE327958:TBG327958 TLA327958:TLC327958 TUW327958:TUY327958 UES327958:UEU327958 UOO327958:UOQ327958 UYK327958:UYM327958 VIG327958:VII327958 VSC327958:VSE327958 WBY327958:WCA327958 WLU327958:WLW327958 WVQ327958:WVS327958 I393494:K393494 JE393494:JG393494 TA393494:TC393494 ACW393494:ACY393494 AMS393494:AMU393494 AWO393494:AWQ393494 BGK393494:BGM393494 BQG393494:BQI393494 CAC393494:CAE393494 CJY393494:CKA393494 CTU393494:CTW393494 DDQ393494:DDS393494 DNM393494:DNO393494 DXI393494:DXK393494 EHE393494:EHG393494 ERA393494:ERC393494 FAW393494:FAY393494 FKS393494:FKU393494 FUO393494:FUQ393494 GEK393494:GEM393494 GOG393494:GOI393494 GYC393494:GYE393494 HHY393494:HIA393494 HRU393494:HRW393494 IBQ393494:IBS393494 ILM393494:ILO393494 IVI393494:IVK393494 JFE393494:JFG393494 JPA393494:JPC393494 JYW393494:JYY393494 KIS393494:KIU393494 KSO393494:KSQ393494 LCK393494:LCM393494 LMG393494:LMI393494 LWC393494:LWE393494 MFY393494:MGA393494 MPU393494:MPW393494 MZQ393494:MZS393494 NJM393494:NJO393494 NTI393494:NTK393494 ODE393494:ODG393494 ONA393494:ONC393494 OWW393494:OWY393494 PGS393494:PGU393494 PQO393494:PQQ393494 QAK393494:QAM393494 QKG393494:QKI393494 QUC393494:QUE393494 RDY393494:REA393494 RNU393494:RNW393494 RXQ393494:RXS393494 SHM393494:SHO393494 SRI393494:SRK393494 TBE393494:TBG393494 TLA393494:TLC393494 TUW393494:TUY393494 UES393494:UEU393494 UOO393494:UOQ393494 UYK393494:UYM393494 VIG393494:VII393494 VSC393494:VSE393494 WBY393494:WCA393494 WLU393494:WLW393494 WVQ393494:WVS393494 I459030:K459030 JE459030:JG459030 TA459030:TC459030 ACW459030:ACY459030 AMS459030:AMU459030 AWO459030:AWQ459030 BGK459030:BGM459030 BQG459030:BQI459030 CAC459030:CAE459030 CJY459030:CKA459030 CTU459030:CTW459030 DDQ459030:DDS459030 DNM459030:DNO459030 DXI459030:DXK459030 EHE459030:EHG459030 ERA459030:ERC459030 FAW459030:FAY459030 FKS459030:FKU459030 FUO459030:FUQ459030 GEK459030:GEM459030 GOG459030:GOI459030 GYC459030:GYE459030 HHY459030:HIA459030 HRU459030:HRW459030 IBQ459030:IBS459030 ILM459030:ILO459030 IVI459030:IVK459030 JFE459030:JFG459030 JPA459030:JPC459030 JYW459030:JYY459030 KIS459030:KIU459030 KSO459030:KSQ459030 LCK459030:LCM459030 LMG459030:LMI459030 LWC459030:LWE459030 MFY459030:MGA459030 MPU459030:MPW459030 MZQ459030:MZS459030 NJM459030:NJO459030 NTI459030:NTK459030 ODE459030:ODG459030 ONA459030:ONC459030 OWW459030:OWY459030 PGS459030:PGU459030 PQO459030:PQQ459030 QAK459030:QAM459030 QKG459030:QKI459030 QUC459030:QUE459030 RDY459030:REA459030 RNU459030:RNW459030 RXQ459030:RXS459030 SHM459030:SHO459030 SRI459030:SRK459030 TBE459030:TBG459030 TLA459030:TLC459030 TUW459030:TUY459030 UES459030:UEU459030 UOO459030:UOQ459030 UYK459030:UYM459030 VIG459030:VII459030 VSC459030:VSE459030 WBY459030:WCA459030 WLU459030:WLW459030 WVQ459030:WVS459030 I524566:K524566 JE524566:JG524566 TA524566:TC524566 ACW524566:ACY524566 AMS524566:AMU524566 AWO524566:AWQ524566 BGK524566:BGM524566 BQG524566:BQI524566 CAC524566:CAE524566 CJY524566:CKA524566 CTU524566:CTW524566 DDQ524566:DDS524566 DNM524566:DNO524566 DXI524566:DXK524566 EHE524566:EHG524566 ERA524566:ERC524566 FAW524566:FAY524566 FKS524566:FKU524566 FUO524566:FUQ524566 GEK524566:GEM524566 GOG524566:GOI524566 GYC524566:GYE524566 HHY524566:HIA524566 HRU524566:HRW524566 IBQ524566:IBS524566 ILM524566:ILO524566 IVI524566:IVK524566 JFE524566:JFG524566 JPA524566:JPC524566 JYW524566:JYY524566 KIS524566:KIU524566 KSO524566:KSQ524566 LCK524566:LCM524566 LMG524566:LMI524566 LWC524566:LWE524566 MFY524566:MGA524566 MPU524566:MPW524566 MZQ524566:MZS524566 NJM524566:NJO524566 NTI524566:NTK524566 ODE524566:ODG524566 ONA524566:ONC524566 OWW524566:OWY524566 PGS524566:PGU524566 PQO524566:PQQ524566 QAK524566:QAM524566 QKG524566:QKI524566 QUC524566:QUE524566 RDY524566:REA524566 RNU524566:RNW524566 RXQ524566:RXS524566 SHM524566:SHO524566 SRI524566:SRK524566 TBE524566:TBG524566 TLA524566:TLC524566 TUW524566:TUY524566 UES524566:UEU524566 UOO524566:UOQ524566 UYK524566:UYM524566 VIG524566:VII524566 VSC524566:VSE524566 WBY524566:WCA524566 WLU524566:WLW524566 WVQ524566:WVS524566 I590102:K590102 JE590102:JG590102 TA590102:TC590102 ACW590102:ACY590102 AMS590102:AMU590102 AWO590102:AWQ590102 BGK590102:BGM590102 BQG590102:BQI590102 CAC590102:CAE590102 CJY590102:CKA590102 CTU590102:CTW590102 DDQ590102:DDS590102 DNM590102:DNO590102 DXI590102:DXK590102 EHE590102:EHG590102 ERA590102:ERC590102 FAW590102:FAY590102 FKS590102:FKU590102 FUO590102:FUQ590102 GEK590102:GEM590102 GOG590102:GOI590102 GYC590102:GYE590102 HHY590102:HIA590102 HRU590102:HRW590102 IBQ590102:IBS590102 ILM590102:ILO590102 IVI590102:IVK590102 JFE590102:JFG590102 JPA590102:JPC590102 JYW590102:JYY590102 KIS590102:KIU590102 KSO590102:KSQ590102 LCK590102:LCM590102 LMG590102:LMI590102 LWC590102:LWE590102 MFY590102:MGA590102 MPU590102:MPW590102 MZQ590102:MZS590102 NJM590102:NJO590102 NTI590102:NTK590102 ODE590102:ODG590102 ONA590102:ONC590102 OWW590102:OWY590102 PGS590102:PGU590102 PQO590102:PQQ590102 QAK590102:QAM590102 QKG590102:QKI590102 QUC590102:QUE590102 RDY590102:REA590102 RNU590102:RNW590102 RXQ590102:RXS590102 SHM590102:SHO590102 SRI590102:SRK590102 TBE590102:TBG590102 TLA590102:TLC590102 TUW590102:TUY590102 UES590102:UEU590102 UOO590102:UOQ590102 UYK590102:UYM590102 VIG590102:VII590102 VSC590102:VSE590102 WBY590102:WCA590102 WLU590102:WLW590102 WVQ590102:WVS590102 I655638:K655638 JE655638:JG655638 TA655638:TC655638 ACW655638:ACY655638 AMS655638:AMU655638 AWO655638:AWQ655638 BGK655638:BGM655638 BQG655638:BQI655638 CAC655638:CAE655638 CJY655638:CKA655638 CTU655638:CTW655638 DDQ655638:DDS655638 DNM655638:DNO655638 DXI655638:DXK655638 EHE655638:EHG655638 ERA655638:ERC655638 FAW655638:FAY655638 FKS655638:FKU655638 FUO655638:FUQ655638 GEK655638:GEM655638 GOG655638:GOI655638 GYC655638:GYE655638 HHY655638:HIA655638 HRU655638:HRW655638 IBQ655638:IBS655638 ILM655638:ILO655638 IVI655638:IVK655638 JFE655638:JFG655638 JPA655638:JPC655638 JYW655638:JYY655638 KIS655638:KIU655638 KSO655638:KSQ655638 LCK655638:LCM655638 LMG655638:LMI655638 LWC655638:LWE655638 MFY655638:MGA655638 MPU655638:MPW655638 MZQ655638:MZS655638 NJM655638:NJO655638 NTI655638:NTK655638 ODE655638:ODG655638 ONA655638:ONC655638 OWW655638:OWY655638 PGS655638:PGU655638 PQO655638:PQQ655638 QAK655638:QAM655638 QKG655638:QKI655638 QUC655638:QUE655638 RDY655638:REA655638 RNU655638:RNW655638 RXQ655638:RXS655638 SHM655638:SHO655638 SRI655638:SRK655638 TBE655638:TBG655638 TLA655638:TLC655638 TUW655638:TUY655638 UES655638:UEU655638 UOO655638:UOQ655638 UYK655638:UYM655638 VIG655638:VII655638 VSC655638:VSE655638 WBY655638:WCA655638 WLU655638:WLW655638 WVQ655638:WVS655638 I721174:K721174 JE721174:JG721174 TA721174:TC721174 ACW721174:ACY721174 AMS721174:AMU721174 AWO721174:AWQ721174 BGK721174:BGM721174 BQG721174:BQI721174 CAC721174:CAE721174 CJY721174:CKA721174 CTU721174:CTW721174 DDQ721174:DDS721174 DNM721174:DNO721174 DXI721174:DXK721174 EHE721174:EHG721174 ERA721174:ERC721174 FAW721174:FAY721174 FKS721174:FKU721174 FUO721174:FUQ721174 GEK721174:GEM721174 GOG721174:GOI721174 GYC721174:GYE721174 HHY721174:HIA721174 HRU721174:HRW721174 IBQ721174:IBS721174 ILM721174:ILO721174 IVI721174:IVK721174 JFE721174:JFG721174 JPA721174:JPC721174 JYW721174:JYY721174 KIS721174:KIU721174 KSO721174:KSQ721174 LCK721174:LCM721174 LMG721174:LMI721174 LWC721174:LWE721174 MFY721174:MGA721174 MPU721174:MPW721174 MZQ721174:MZS721174 NJM721174:NJO721174 NTI721174:NTK721174 ODE721174:ODG721174 ONA721174:ONC721174 OWW721174:OWY721174 PGS721174:PGU721174 PQO721174:PQQ721174 QAK721174:QAM721174 QKG721174:QKI721174 QUC721174:QUE721174 RDY721174:REA721174 RNU721174:RNW721174 RXQ721174:RXS721174 SHM721174:SHO721174 SRI721174:SRK721174 TBE721174:TBG721174 TLA721174:TLC721174 TUW721174:TUY721174 UES721174:UEU721174 UOO721174:UOQ721174 UYK721174:UYM721174 VIG721174:VII721174 VSC721174:VSE721174 WBY721174:WCA721174 WLU721174:WLW721174 WVQ721174:WVS721174 I786710:K786710 JE786710:JG786710 TA786710:TC786710 ACW786710:ACY786710 AMS786710:AMU786710 AWO786710:AWQ786710 BGK786710:BGM786710 BQG786710:BQI786710 CAC786710:CAE786710 CJY786710:CKA786710 CTU786710:CTW786710 DDQ786710:DDS786710 DNM786710:DNO786710 DXI786710:DXK786710 EHE786710:EHG786710 ERA786710:ERC786710 FAW786710:FAY786710 FKS786710:FKU786710 FUO786710:FUQ786710 GEK786710:GEM786710 GOG786710:GOI786710 GYC786710:GYE786710 HHY786710:HIA786710 HRU786710:HRW786710 IBQ786710:IBS786710 ILM786710:ILO786710 IVI786710:IVK786710 JFE786710:JFG786710 JPA786710:JPC786710 JYW786710:JYY786710 KIS786710:KIU786710 KSO786710:KSQ786710 LCK786710:LCM786710 LMG786710:LMI786710 LWC786710:LWE786710 MFY786710:MGA786710 MPU786710:MPW786710 MZQ786710:MZS786710 NJM786710:NJO786710 NTI786710:NTK786710 ODE786710:ODG786710 ONA786710:ONC786710 OWW786710:OWY786710 PGS786710:PGU786710 PQO786710:PQQ786710 QAK786710:QAM786710 QKG786710:QKI786710 QUC786710:QUE786710 RDY786710:REA786710 RNU786710:RNW786710 RXQ786710:RXS786710 SHM786710:SHO786710 SRI786710:SRK786710 TBE786710:TBG786710 TLA786710:TLC786710 TUW786710:TUY786710 UES786710:UEU786710 UOO786710:UOQ786710 UYK786710:UYM786710 VIG786710:VII786710 VSC786710:VSE786710 WBY786710:WCA786710 WLU786710:WLW786710 WVQ786710:WVS786710 I852246:K852246 JE852246:JG852246 TA852246:TC852246 ACW852246:ACY852246 AMS852246:AMU852246 AWO852246:AWQ852246 BGK852246:BGM852246 BQG852246:BQI852246 CAC852246:CAE852246 CJY852246:CKA852246 CTU852246:CTW852246 DDQ852246:DDS852246 DNM852246:DNO852246 DXI852246:DXK852246 EHE852246:EHG852246 ERA852246:ERC852246 FAW852246:FAY852246 FKS852246:FKU852246 FUO852246:FUQ852246 GEK852246:GEM852246 GOG852246:GOI852246 GYC852246:GYE852246 HHY852246:HIA852246 HRU852246:HRW852246 IBQ852246:IBS852246 ILM852246:ILO852246 IVI852246:IVK852246 JFE852246:JFG852246 JPA852246:JPC852246 JYW852246:JYY852246 KIS852246:KIU852246 KSO852246:KSQ852246 LCK852246:LCM852246 LMG852246:LMI852246 LWC852246:LWE852246 MFY852246:MGA852246 MPU852246:MPW852246 MZQ852246:MZS852246 NJM852246:NJO852246 NTI852246:NTK852246 ODE852246:ODG852246 ONA852246:ONC852246 OWW852246:OWY852246 PGS852246:PGU852246 PQO852246:PQQ852246 QAK852246:QAM852246 QKG852246:QKI852246 QUC852246:QUE852246 RDY852246:REA852246 RNU852246:RNW852246 RXQ852246:RXS852246 SHM852246:SHO852246 SRI852246:SRK852246 TBE852246:TBG852246 TLA852246:TLC852246 TUW852246:TUY852246 UES852246:UEU852246 UOO852246:UOQ852246 UYK852246:UYM852246 VIG852246:VII852246 VSC852246:VSE852246 WBY852246:WCA852246 WLU852246:WLW852246 WVQ852246:WVS852246 I917782:K917782 JE917782:JG917782 TA917782:TC917782 ACW917782:ACY917782 AMS917782:AMU917782 AWO917782:AWQ917782 BGK917782:BGM917782 BQG917782:BQI917782 CAC917782:CAE917782 CJY917782:CKA917782 CTU917782:CTW917782 DDQ917782:DDS917782 DNM917782:DNO917782 DXI917782:DXK917782 EHE917782:EHG917782 ERA917782:ERC917782 FAW917782:FAY917782 FKS917782:FKU917782 FUO917782:FUQ917782 GEK917782:GEM917782 GOG917782:GOI917782 GYC917782:GYE917782 HHY917782:HIA917782 HRU917782:HRW917782 IBQ917782:IBS917782 ILM917782:ILO917782 IVI917782:IVK917782 JFE917782:JFG917782 JPA917782:JPC917782 JYW917782:JYY917782 KIS917782:KIU917782 KSO917782:KSQ917782 LCK917782:LCM917782 LMG917782:LMI917782 LWC917782:LWE917782 MFY917782:MGA917782 MPU917782:MPW917782 MZQ917782:MZS917782 NJM917782:NJO917782 NTI917782:NTK917782 ODE917782:ODG917782 ONA917782:ONC917782 OWW917782:OWY917782 PGS917782:PGU917782 PQO917782:PQQ917782 QAK917782:QAM917782 QKG917782:QKI917782 QUC917782:QUE917782 RDY917782:REA917782 RNU917782:RNW917782 RXQ917782:RXS917782 SHM917782:SHO917782 SRI917782:SRK917782 TBE917782:TBG917782 TLA917782:TLC917782 TUW917782:TUY917782 UES917782:UEU917782 UOO917782:UOQ917782 UYK917782:UYM917782 VIG917782:VII917782 VSC917782:VSE917782 WBY917782:WCA917782 WLU917782:WLW917782 WVQ917782:WVS917782 I983318:K983318 JE983318:JG983318 TA983318:TC983318 ACW983318:ACY983318 AMS983318:AMU983318 AWO983318:AWQ983318 BGK983318:BGM983318 BQG983318:BQI983318 CAC983318:CAE983318 CJY983318:CKA983318 CTU983318:CTW983318 DDQ983318:DDS983318 DNM983318:DNO983318 DXI983318:DXK983318 EHE983318:EHG983318 ERA983318:ERC983318 FAW983318:FAY983318 FKS983318:FKU983318 FUO983318:FUQ983318 GEK983318:GEM983318 GOG983318:GOI983318 GYC983318:GYE983318 HHY983318:HIA983318 HRU983318:HRW983318 IBQ983318:IBS983318 ILM983318:ILO983318 IVI983318:IVK983318 JFE983318:JFG983318 JPA983318:JPC983318 JYW983318:JYY983318 KIS983318:KIU983318 KSO983318:KSQ983318 LCK983318:LCM983318 LMG983318:LMI983318 LWC983318:LWE983318 MFY983318:MGA983318 MPU983318:MPW983318 MZQ983318:MZS983318 NJM983318:NJO983318 NTI983318:NTK983318 ODE983318:ODG983318 ONA983318:ONC983318 OWW983318:OWY983318 PGS983318:PGU983318 PQO983318:PQQ983318 QAK983318:QAM983318 QKG983318:QKI983318 QUC983318:QUE983318 RDY983318:REA983318 RNU983318:RNW983318 RXQ983318:RXS983318 SHM983318:SHO983318 SRI983318:SRK983318 TBE983318:TBG983318 TLA983318:TLC983318 TUW983318:TUY983318 UES983318:UEU983318 UOO983318:UOQ983318 UYK983318:UYM983318 VIG983318:VII983318 VSC983318:VSE983318 WBY983318:WCA983318 WLU983318:WLW983318 WVQ983318:WVS983318 D336:G336 IZ336:JC336 SV336:SY336 ACR336:ACU336 AMN336:AMQ336 AWJ336:AWM336 BGF336:BGI336 BQB336:BQE336 BZX336:CAA336 CJT336:CJW336 CTP336:CTS336 DDL336:DDO336 DNH336:DNK336 DXD336:DXG336 EGZ336:EHC336 EQV336:EQY336 FAR336:FAU336 FKN336:FKQ336 FUJ336:FUM336 GEF336:GEI336 GOB336:GOE336 GXX336:GYA336 HHT336:HHW336 HRP336:HRS336 IBL336:IBO336 ILH336:ILK336 IVD336:IVG336 JEZ336:JFC336 JOV336:JOY336 JYR336:JYU336 KIN336:KIQ336 KSJ336:KSM336 LCF336:LCI336 LMB336:LME336 LVX336:LWA336 MFT336:MFW336 MPP336:MPS336 MZL336:MZO336 NJH336:NJK336 NTD336:NTG336 OCZ336:ODC336 OMV336:OMY336 OWR336:OWU336 PGN336:PGQ336 PQJ336:PQM336 QAF336:QAI336 QKB336:QKE336 QTX336:QUA336 RDT336:RDW336 RNP336:RNS336 RXL336:RXO336 SHH336:SHK336 SRD336:SRG336 TAZ336:TBC336 TKV336:TKY336 TUR336:TUU336 UEN336:UEQ336 UOJ336:UOM336 UYF336:UYI336 VIB336:VIE336 VRX336:VSA336 WBT336:WBW336 WLP336:WLS336 WVL336:WVO336 D65895:G65895 IZ65895:JC65895 SV65895:SY65895 ACR65895:ACU65895 AMN65895:AMQ65895 AWJ65895:AWM65895 BGF65895:BGI65895 BQB65895:BQE65895 BZX65895:CAA65895 CJT65895:CJW65895 CTP65895:CTS65895 DDL65895:DDO65895 DNH65895:DNK65895 DXD65895:DXG65895 EGZ65895:EHC65895 EQV65895:EQY65895 FAR65895:FAU65895 FKN65895:FKQ65895 FUJ65895:FUM65895 GEF65895:GEI65895 GOB65895:GOE65895 GXX65895:GYA65895 HHT65895:HHW65895 HRP65895:HRS65895 IBL65895:IBO65895 ILH65895:ILK65895 IVD65895:IVG65895 JEZ65895:JFC65895 JOV65895:JOY65895 JYR65895:JYU65895 KIN65895:KIQ65895 KSJ65895:KSM65895 LCF65895:LCI65895 LMB65895:LME65895 LVX65895:LWA65895 MFT65895:MFW65895 MPP65895:MPS65895 MZL65895:MZO65895 NJH65895:NJK65895 NTD65895:NTG65895 OCZ65895:ODC65895 OMV65895:OMY65895 OWR65895:OWU65895 PGN65895:PGQ65895 PQJ65895:PQM65895 QAF65895:QAI65895 QKB65895:QKE65895 QTX65895:QUA65895 RDT65895:RDW65895 RNP65895:RNS65895 RXL65895:RXO65895 SHH65895:SHK65895 SRD65895:SRG65895 TAZ65895:TBC65895 TKV65895:TKY65895 TUR65895:TUU65895 UEN65895:UEQ65895 UOJ65895:UOM65895 UYF65895:UYI65895 VIB65895:VIE65895 VRX65895:VSA65895 WBT65895:WBW65895 WLP65895:WLS65895 WVL65895:WVO65895 D131431:G131431 IZ131431:JC131431 SV131431:SY131431 ACR131431:ACU131431 AMN131431:AMQ131431 AWJ131431:AWM131431 BGF131431:BGI131431 BQB131431:BQE131431 BZX131431:CAA131431 CJT131431:CJW131431 CTP131431:CTS131431 DDL131431:DDO131431 DNH131431:DNK131431 DXD131431:DXG131431 EGZ131431:EHC131431 EQV131431:EQY131431 FAR131431:FAU131431 FKN131431:FKQ131431 FUJ131431:FUM131431 GEF131431:GEI131431 GOB131431:GOE131431 GXX131431:GYA131431 HHT131431:HHW131431 HRP131431:HRS131431 IBL131431:IBO131431 ILH131431:ILK131431 IVD131431:IVG131431 JEZ131431:JFC131431 JOV131431:JOY131431 JYR131431:JYU131431 KIN131431:KIQ131431 KSJ131431:KSM131431 LCF131431:LCI131431 LMB131431:LME131431 LVX131431:LWA131431 MFT131431:MFW131431 MPP131431:MPS131431 MZL131431:MZO131431 NJH131431:NJK131431 NTD131431:NTG131431 OCZ131431:ODC131431 OMV131431:OMY131431 OWR131431:OWU131431 PGN131431:PGQ131431 PQJ131431:PQM131431 QAF131431:QAI131431 QKB131431:QKE131431 QTX131431:QUA131431 RDT131431:RDW131431 RNP131431:RNS131431 RXL131431:RXO131431 SHH131431:SHK131431 SRD131431:SRG131431 TAZ131431:TBC131431 TKV131431:TKY131431 TUR131431:TUU131431 UEN131431:UEQ131431 UOJ131431:UOM131431 UYF131431:UYI131431 VIB131431:VIE131431 VRX131431:VSA131431 WBT131431:WBW131431 WLP131431:WLS131431 WVL131431:WVO131431 D196967:G196967 IZ196967:JC196967 SV196967:SY196967 ACR196967:ACU196967 AMN196967:AMQ196967 AWJ196967:AWM196967 BGF196967:BGI196967 BQB196967:BQE196967 BZX196967:CAA196967 CJT196967:CJW196967 CTP196967:CTS196967 DDL196967:DDO196967 DNH196967:DNK196967 DXD196967:DXG196967 EGZ196967:EHC196967 EQV196967:EQY196967 FAR196967:FAU196967 FKN196967:FKQ196967 FUJ196967:FUM196967 GEF196967:GEI196967 GOB196967:GOE196967 GXX196967:GYA196967 HHT196967:HHW196967 HRP196967:HRS196967 IBL196967:IBO196967 ILH196967:ILK196967 IVD196967:IVG196967 JEZ196967:JFC196967 JOV196967:JOY196967 JYR196967:JYU196967 KIN196967:KIQ196967 KSJ196967:KSM196967 LCF196967:LCI196967 LMB196967:LME196967 LVX196967:LWA196967 MFT196967:MFW196967 MPP196967:MPS196967 MZL196967:MZO196967 NJH196967:NJK196967 NTD196967:NTG196967 OCZ196967:ODC196967 OMV196967:OMY196967 OWR196967:OWU196967 PGN196967:PGQ196967 PQJ196967:PQM196967 QAF196967:QAI196967 QKB196967:QKE196967 QTX196967:QUA196967 RDT196967:RDW196967 RNP196967:RNS196967 RXL196967:RXO196967 SHH196967:SHK196967 SRD196967:SRG196967 TAZ196967:TBC196967 TKV196967:TKY196967 TUR196967:TUU196967 UEN196967:UEQ196967 UOJ196967:UOM196967 UYF196967:UYI196967 VIB196967:VIE196967 VRX196967:VSA196967 WBT196967:WBW196967 WLP196967:WLS196967 WVL196967:WVO196967 D262503:G262503 IZ262503:JC262503 SV262503:SY262503 ACR262503:ACU262503 AMN262503:AMQ262503 AWJ262503:AWM262503 BGF262503:BGI262503 BQB262503:BQE262503 BZX262503:CAA262503 CJT262503:CJW262503 CTP262503:CTS262503 DDL262503:DDO262503 DNH262503:DNK262503 DXD262503:DXG262503 EGZ262503:EHC262503 EQV262503:EQY262503 FAR262503:FAU262503 FKN262503:FKQ262503 FUJ262503:FUM262503 GEF262503:GEI262503 GOB262503:GOE262503 GXX262503:GYA262503 HHT262503:HHW262503 HRP262503:HRS262503 IBL262503:IBO262503 ILH262503:ILK262503 IVD262503:IVG262503 JEZ262503:JFC262503 JOV262503:JOY262503 JYR262503:JYU262503 KIN262503:KIQ262503 KSJ262503:KSM262503 LCF262503:LCI262503 LMB262503:LME262503 LVX262503:LWA262503 MFT262503:MFW262503 MPP262503:MPS262503 MZL262503:MZO262503 NJH262503:NJK262503 NTD262503:NTG262503 OCZ262503:ODC262503 OMV262503:OMY262503 OWR262503:OWU262503 PGN262503:PGQ262503 PQJ262503:PQM262503 QAF262503:QAI262503 QKB262503:QKE262503 QTX262503:QUA262503 RDT262503:RDW262503 RNP262503:RNS262503 RXL262503:RXO262503 SHH262503:SHK262503 SRD262503:SRG262503 TAZ262503:TBC262503 TKV262503:TKY262503 TUR262503:TUU262503 UEN262503:UEQ262503 UOJ262503:UOM262503 UYF262503:UYI262503 VIB262503:VIE262503 VRX262503:VSA262503 WBT262503:WBW262503 WLP262503:WLS262503 WVL262503:WVO262503 D328039:G328039 IZ328039:JC328039 SV328039:SY328039 ACR328039:ACU328039 AMN328039:AMQ328039 AWJ328039:AWM328039 BGF328039:BGI328039 BQB328039:BQE328039 BZX328039:CAA328039 CJT328039:CJW328039 CTP328039:CTS328039 DDL328039:DDO328039 DNH328039:DNK328039 DXD328039:DXG328039 EGZ328039:EHC328039 EQV328039:EQY328039 FAR328039:FAU328039 FKN328039:FKQ328039 FUJ328039:FUM328039 GEF328039:GEI328039 GOB328039:GOE328039 GXX328039:GYA328039 HHT328039:HHW328039 HRP328039:HRS328039 IBL328039:IBO328039 ILH328039:ILK328039 IVD328039:IVG328039 JEZ328039:JFC328039 JOV328039:JOY328039 JYR328039:JYU328039 KIN328039:KIQ328039 KSJ328039:KSM328039 LCF328039:LCI328039 LMB328039:LME328039 LVX328039:LWA328039 MFT328039:MFW328039 MPP328039:MPS328039 MZL328039:MZO328039 NJH328039:NJK328039 NTD328039:NTG328039 OCZ328039:ODC328039 OMV328039:OMY328039 OWR328039:OWU328039 PGN328039:PGQ328039 PQJ328039:PQM328039 QAF328039:QAI328039 QKB328039:QKE328039 QTX328039:QUA328039 RDT328039:RDW328039 RNP328039:RNS328039 RXL328039:RXO328039 SHH328039:SHK328039 SRD328039:SRG328039 TAZ328039:TBC328039 TKV328039:TKY328039 TUR328039:TUU328039 UEN328039:UEQ328039 UOJ328039:UOM328039 UYF328039:UYI328039 VIB328039:VIE328039 VRX328039:VSA328039 WBT328039:WBW328039 WLP328039:WLS328039 WVL328039:WVO328039 D393575:G393575 IZ393575:JC393575 SV393575:SY393575 ACR393575:ACU393575 AMN393575:AMQ393575 AWJ393575:AWM393575 BGF393575:BGI393575 BQB393575:BQE393575 BZX393575:CAA393575 CJT393575:CJW393575 CTP393575:CTS393575 DDL393575:DDO393575 DNH393575:DNK393575 DXD393575:DXG393575 EGZ393575:EHC393575 EQV393575:EQY393575 FAR393575:FAU393575 FKN393575:FKQ393575 FUJ393575:FUM393575 GEF393575:GEI393575 GOB393575:GOE393575 GXX393575:GYA393575 HHT393575:HHW393575 HRP393575:HRS393575 IBL393575:IBO393575 ILH393575:ILK393575 IVD393575:IVG393575 JEZ393575:JFC393575 JOV393575:JOY393575 JYR393575:JYU393575 KIN393575:KIQ393575 KSJ393575:KSM393575 LCF393575:LCI393575 LMB393575:LME393575 LVX393575:LWA393575 MFT393575:MFW393575 MPP393575:MPS393575 MZL393575:MZO393575 NJH393575:NJK393575 NTD393575:NTG393575 OCZ393575:ODC393575 OMV393575:OMY393575 OWR393575:OWU393575 PGN393575:PGQ393575 PQJ393575:PQM393575 QAF393575:QAI393575 QKB393575:QKE393575 QTX393575:QUA393575 RDT393575:RDW393575 RNP393575:RNS393575 RXL393575:RXO393575 SHH393575:SHK393575 SRD393575:SRG393575 TAZ393575:TBC393575 TKV393575:TKY393575 TUR393575:TUU393575 UEN393575:UEQ393575 UOJ393575:UOM393575 UYF393575:UYI393575 VIB393575:VIE393575 VRX393575:VSA393575 WBT393575:WBW393575 WLP393575:WLS393575 WVL393575:WVO393575 D459111:G459111 IZ459111:JC459111 SV459111:SY459111 ACR459111:ACU459111 AMN459111:AMQ459111 AWJ459111:AWM459111 BGF459111:BGI459111 BQB459111:BQE459111 BZX459111:CAA459111 CJT459111:CJW459111 CTP459111:CTS459111 DDL459111:DDO459111 DNH459111:DNK459111 DXD459111:DXG459111 EGZ459111:EHC459111 EQV459111:EQY459111 FAR459111:FAU459111 FKN459111:FKQ459111 FUJ459111:FUM459111 GEF459111:GEI459111 GOB459111:GOE459111 GXX459111:GYA459111 HHT459111:HHW459111 HRP459111:HRS459111 IBL459111:IBO459111 ILH459111:ILK459111 IVD459111:IVG459111 JEZ459111:JFC459111 JOV459111:JOY459111 JYR459111:JYU459111 KIN459111:KIQ459111 KSJ459111:KSM459111 LCF459111:LCI459111 LMB459111:LME459111 LVX459111:LWA459111 MFT459111:MFW459111 MPP459111:MPS459111 MZL459111:MZO459111 NJH459111:NJK459111 NTD459111:NTG459111 OCZ459111:ODC459111 OMV459111:OMY459111 OWR459111:OWU459111 PGN459111:PGQ459111 PQJ459111:PQM459111 QAF459111:QAI459111 QKB459111:QKE459111 QTX459111:QUA459111 RDT459111:RDW459111 RNP459111:RNS459111 RXL459111:RXO459111 SHH459111:SHK459111 SRD459111:SRG459111 TAZ459111:TBC459111 TKV459111:TKY459111 TUR459111:TUU459111 UEN459111:UEQ459111 UOJ459111:UOM459111 UYF459111:UYI459111 VIB459111:VIE459111 VRX459111:VSA459111 WBT459111:WBW459111 WLP459111:WLS459111 WVL459111:WVO459111 D524647:G524647 IZ524647:JC524647 SV524647:SY524647 ACR524647:ACU524647 AMN524647:AMQ524647 AWJ524647:AWM524647 BGF524647:BGI524647 BQB524647:BQE524647 BZX524647:CAA524647 CJT524647:CJW524647 CTP524647:CTS524647 DDL524647:DDO524647 DNH524647:DNK524647 DXD524647:DXG524647 EGZ524647:EHC524647 EQV524647:EQY524647 FAR524647:FAU524647 FKN524647:FKQ524647 FUJ524647:FUM524647 GEF524647:GEI524647 GOB524647:GOE524647 GXX524647:GYA524647 HHT524647:HHW524647 HRP524647:HRS524647 IBL524647:IBO524647 ILH524647:ILK524647 IVD524647:IVG524647 JEZ524647:JFC524647 JOV524647:JOY524647 JYR524647:JYU524647 KIN524647:KIQ524647 KSJ524647:KSM524647 LCF524647:LCI524647 LMB524647:LME524647 LVX524647:LWA524647 MFT524647:MFW524647 MPP524647:MPS524647 MZL524647:MZO524647 NJH524647:NJK524647 NTD524647:NTG524647 OCZ524647:ODC524647 OMV524647:OMY524647 OWR524647:OWU524647 PGN524647:PGQ524647 PQJ524647:PQM524647 QAF524647:QAI524647 QKB524647:QKE524647 QTX524647:QUA524647 RDT524647:RDW524647 RNP524647:RNS524647 RXL524647:RXO524647 SHH524647:SHK524647 SRD524647:SRG524647 TAZ524647:TBC524647 TKV524647:TKY524647 TUR524647:TUU524647 UEN524647:UEQ524647 UOJ524647:UOM524647 UYF524647:UYI524647 VIB524647:VIE524647 VRX524647:VSA524647 WBT524647:WBW524647 WLP524647:WLS524647 WVL524647:WVO524647 D590183:G590183 IZ590183:JC590183 SV590183:SY590183 ACR590183:ACU590183 AMN590183:AMQ590183 AWJ590183:AWM590183 BGF590183:BGI590183 BQB590183:BQE590183 BZX590183:CAA590183 CJT590183:CJW590183 CTP590183:CTS590183 DDL590183:DDO590183 DNH590183:DNK590183 DXD590183:DXG590183 EGZ590183:EHC590183 EQV590183:EQY590183 FAR590183:FAU590183 FKN590183:FKQ590183 FUJ590183:FUM590183 GEF590183:GEI590183 GOB590183:GOE590183 GXX590183:GYA590183 HHT590183:HHW590183 HRP590183:HRS590183 IBL590183:IBO590183 ILH590183:ILK590183 IVD590183:IVG590183 JEZ590183:JFC590183 JOV590183:JOY590183 JYR590183:JYU590183 KIN590183:KIQ590183 KSJ590183:KSM590183 LCF590183:LCI590183 LMB590183:LME590183 LVX590183:LWA590183 MFT590183:MFW590183 MPP590183:MPS590183 MZL590183:MZO590183 NJH590183:NJK590183 NTD590183:NTG590183 OCZ590183:ODC590183 OMV590183:OMY590183 OWR590183:OWU590183 PGN590183:PGQ590183 PQJ590183:PQM590183 QAF590183:QAI590183 QKB590183:QKE590183 QTX590183:QUA590183 RDT590183:RDW590183 RNP590183:RNS590183 RXL590183:RXO590183 SHH590183:SHK590183 SRD590183:SRG590183 TAZ590183:TBC590183 TKV590183:TKY590183 TUR590183:TUU590183 UEN590183:UEQ590183 UOJ590183:UOM590183 UYF590183:UYI590183 VIB590183:VIE590183 VRX590183:VSA590183 WBT590183:WBW590183 WLP590183:WLS590183 WVL590183:WVO590183 D655719:G655719 IZ655719:JC655719 SV655719:SY655719 ACR655719:ACU655719 AMN655719:AMQ655719 AWJ655719:AWM655719 BGF655719:BGI655719 BQB655719:BQE655719 BZX655719:CAA655719 CJT655719:CJW655719 CTP655719:CTS655719 DDL655719:DDO655719 DNH655719:DNK655719 DXD655719:DXG655719 EGZ655719:EHC655719 EQV655719:EQY655719 FAR655719:FAU655719 FKN655719:FKQ655719 FUJ655719:FUM655719 GEF655719:GEI655719 GOB655719:GOE655719 GXX655719:GYA655719 HHT655719:HHW655719 HRP655719:HRS655719 IBL655719:IBO655719 ILH655719:ILK655719 IVD655719:IVG655719 JEZ655719:JFC655719 JOV655719:JOY655719 JYR655719:JYU655719 KIN655719:KIQ655719 KSJ655719:KSM655719 LCF655719:LCI655719 LMB655719:LME655719 LVX655719:LWA655719 MFT655719:MFW655719 MPP655719:MPS655719 MZL655719:MZO655719 NJH655719:NJK655719 NTD655719:NTG655719 OCZ655719:ODC655719 OMV655719:OMY655719 OWR655719:OWU655719 PGN655719:PGQ655719 PQJ655719:PQM655719 QAF655719:QAI655719 QKB655719:QKE655719 QTX655719:QUA655719 RDT655719:RDW655719 RNP655719:RNS655719 RXL655719:RXO655719 SHH655719:SHK655719 SRD655719:SRG655719 TAZ655719:TBC655719 TKV655719:TKY655719 TUR655719:TUU655719 UEN655719:UEQ655719 UOJ655719:UOM655719 UYF655719:UYI655719 VIB655719:VIE655719 VRX655719:VSA655719 WBT655719:WBW655719 WLP655719:WLS655719 WVL655719:WVO655719 D721255:G721255 IZ721255:JC721255 SV721255:SY721255 ACR721255:ACU721255 AMN721255:AMQ721255 AWJ721255:AWM721255 BGF721255:BGI721255 BQB721255:BQE721255 BZX721255:CAA721255 CJT721255:CJW721255 CTP721255:CTS721255 DDL721255:DDO721255 DNH721255:DNK721255 DXD721255:DXG721255 EGZ721255:EHC721255 EQV721255:EQY721255 FAR721255:FAU721255 FKN721255:FKQ721255 FUJ721255:FUM721255 GEF721255:GEI721255 GOB721255:GOE721255 GXX721255:GYA721255 HHT721255:HHW721255 HRP721255:HRS721255 IBL721255:IBO721255 ILH721255:ILK721255 IVD721255:IVG721255 JEZ721255:JFC721255 JOV721255:JOY721255 JYR721255:JYU721255 KIN721255:KIQ721255 KSJ721255:KSM721255 LCF721255:LCI721255 LMB721255:LME721255 LVX721255:LWA721255 MFT721255:MFW721255 MPP721255:MPS721255 MZL721255:MZO721255 NJH721255:NJK721255 NTD721255:NTG721255 OCZ721255:ODC721255 OMV721255:OMY721255 OWR721255:OWU721255 PGN721255:PGQ721255 PQJ721255:PQM721255 QAF721255:QAI721255 QKB721255:QKE721255 QTX721255:QUA721255 RDT721255:RDW721255 RNP721255:RNS721255 RXL721255:RXO721255 SHH721255:SHK721255 SRD721255:SRG721255 TAZ721255:TBC721255 TKV721255:TKY721255 TUR721255:TUU721255 UEN721255:UEQ721255 UOJ721255:UOM721255 UYF721255:UYI721255 VIB721255:VIE721255 VRX721255:VSA721255 WBT721255:WBW721255 WLP721255:WLS721255 WVL721255:WVO721255 D786791:G786791 IZ786791:JC786791 SV786791:SY786791 ACR786791:ACU786791 AMN786791:AMQ786791 AWJ786791:AWM786791 BGF786791:BGI786791 BQB786791:BQE786791 BZX786791:CAA786791 CJT786791:CJW786791 CTP786791:CTS786791 DDL786791:DDO786791 DNH786791:DNK786791 DXD786791:DXG786791 EGZ786791:EHC786791 EQV786791:EQY786791 FAR786791:FAU786791 FKN786791:FKQ786791 FUJ786791:FUM786791 GEF786791:GEI786791 GOB786791:GOE786791 GXX786791:GYA786791 HHT786791:HHW786791 HRP786791:HRS786791 IBL786791:IBO786791 ILH786791:ILK786791 IVD786791:IVG786791 JEZ786791:JFC786791 JOV786791:JOY786791 JYR786791:JYU786791 KIN786791:KIQ786791 KSJ786791:KSM786791 LCF786791:LCI786791 LMB786791:LME786791 LVX786791:LWA786791 MFT786791:MFW786791 MPP786791:MPS786791 MZL786791:MZO786791 NJH786791:NJK786791 NTD786791:NTG786791 OCZ786791:ODC786791 OMV786791:OMY786791 OWR786791:OWU786791 PGN786791:PGQ786791 PQJ786791:PQM786791 QAF786791:QAI786791 QKB786791:QKE786791 QTX786791:QUA786791 RDT786791:RDW786791 RNP786791:RNS786791 RXL786791:RXO786791 SHH786791:SHK786791 SRD786791:SRG786791 TAZ786791:TBC786791 TKV786791:TKY786791 TUR786791:TUU786791 UEN786791:UEQ786791 UOJ786791:UOM786791 UYF786791:UYI786791 VIB786791:VIE786791 VRX786791:VSA786791 WBT786791:WBW786791 WLP786791:WLS786791 WVL786791:WVO786791 D852327:G852327 IZ852327:JC852327 SV852327:SY852327 ACR852327:ACU852327 AMN852327:AMQ852327 AWJ852327:AWM852327 BGF852327:BGI852327 BQB852327:BQE852327 BZX852327:CAA852327 CJT852327:CJW852327 CTP852327:CTS852327 DDL852327:DDO852327 DNH852327:DNK852327 DXD852327:DXG852327 EGZ852327:EHC852327 EQV852327:EQY852327 FAR852327:FAU852327 FKN852327:FKQ852327 FUJ852327:FUM852327 GEF852327:GEI852327 GOB852327:GOE852327 GXX852327:GYA852327 HHT852327:HHW852327 HRP852327:HRS852327 IBL852327:IBO852327 ILH852327:ILK852327 IVD852327:IVG852327 JEZ852327:JFC852327 JOV852327:JOY852327 JYR852327:JYU852327 KIN852327:KIQ852327 KSJ852327:KSM852327 LCF852327:LCI852327 LMB852327:LME852327 LVX852327:LWA852327 MFT852327:MFW852327 MPP852327:MPS852327 MZL852327:MZO852327 NJH852327:NJK852327 NTD852327:NTG852327 OCZ852327:ODC852327 OMV852327:OMY852327 OWR852327:OWU852327 PGN852327:PGQ852327 PQJ852327:PQM852327 QAF852327:QAI852327 QKB852327:QKE852327 QTX852327:QUA852327 RDT852327:RDW852327 RNP852327:RNS852327 RXL852327:RXO852327 SHH852327:SHK852327 SRD852327:SRG852327 TAZ852327:TBC852327 TKV852327:TKY852327 TUR852327:TUU852327 UEN852327:UEQ852327 UOJ852327:UOM852327 UYF852327:UYI852327 VIB852327:VIE852327 VRX852327:VSA852327 WBT852327:WBW852327 WLP852327:WLS852327 WVL852327:WVO852327 D917863:G917863 IZ917863:JC917863 SV917863:SY917863 ACR917863:ACU917863 AMN917863:AMQ917863 AWJ917863:AWM917863 BGF917863:BGI917863 BQB917863:BQE917863 BZX917863:CAA917863 CJT917863:CJW917863 CTP917863:CTS917863 DDL917863:DDO917863 DNH917863:DNK917863 DXD917863:DXG917863 EGZ917863:EHC917863 EQV917863:EQY917863 FAR917863:FAU917863 FKN917863:FKQ917863 FUJ917863:FUM917863 GEF917863:GEI917863 GOB917863:GOE917863 GXX917863:GYA917863 HHT917863:HHW917863 HRP917863:HRS917863 IBL917863:IBO917863 ILH917863:ILK917863 IVD917863:IVG917863 JEZ917863:JFC917863 JOV917863:JOY917863 JYR917863:JYU917863 KIN917863:KIQ917863 KSJ917863:KSM917863 LCF917863:LCI917863 LMB917863:LME917863 LVX917863:LWA917863 MFT917863:MFW917863 MPP917863:MPS917863 MZL917863:MZO917863 NJH917863:NJK917863 NTD917863:NTG917863 OCZ917863:ODC917863 OMV917863:OMY917863 OWR917863:OWU917863 PGN917863:PGQ917863 PQJ917863:PQM917863 QAF917863:QAI917863 QKB917863:QKE917863 QTX917863:QUA917863 RDT917863:RDW917863 RNP917863:RNS917863 RXL917863:RXO917863 SHH917863:SHK917863 SRD917863:SRG917863 TAZ917863:TBC917863 TKV917863:TKY917863 TUR917863:TUU917863 UEN917863:UEQ917863 UOJ917863:UOM917863 UYF917863:UYI917863 VIB917863:VIE917863 VRX917863:VSA917863 WBT917863:WBW917863 WLP917863:WLS917863 WVL917863:WVO917863 D983399:G983399 IZ983399:JC983399 SV983399:SY983399 ACR983399:ACU983399 AMN983399:AMQ983399 AWJ983399:AWM983399 BGF983399:BGI983399 BQB983399:BQE983399 BZX983399:CAA983399 CJT983399:CJW983399 CTP983399:CTS983399 DDL983399:DDO983399 DNH983399:DNK983399 DXD983399:DXG983399 EGZ983399:EHC983399 EQV983399:EQY983399 FAR983399:FAU983399 FKN983399:FKQ983399 FUJ983399:FUM983399 GEF983399:GEI983399 GOB983399:GOE983399 GXX983399:GYA983399 HHT983399:HHW983399 HRP983399:HRS983399 IBL983399:IBO983399 ILH983399:ILK983399 IVD983399:IVG983399 JEZ983399:JFC983399 JOV983399:JOY983399 JYR983399:JYU983399 KIN983399:KIQ983399 KSJ983399:KSM983399 LCF983399:LCI983399 LMB983399:LME983399 LVX983399:LWA983399 MFT983399:MFW983399 MPP983399:MPS983399 MZL983399:MZO983399 NJH983399:NJK983399 NTD983399:NTG983399 OCZ983399:ODC983399 OMV983399:OMY983399 OWR983399:OWU983399 PGN983399:PGQ983399 PQJ983399:PQM983399 QAF983399:QAI983399 QKB983399:QKE983399 QTX983399:QUA983399 RDT983399:RDW983399 RNP983399:RNS983399 RXL983399:RXO983399 SHH983399:SHK983399 SRD983399:SRG983399 TAZ983399:TBC983399 TKV983399:TKY983399 TUR983399:TUU983399 UEN983399:UEQ983399 UOJ983399:UOM983399 UYF983399:UYI983399 VIB983399:VIE983399 VRX983399:VSA983399 WBT983399:WBW983399 WLP983399:WLS983399 WVL983399:WVO983399 E330:H335 JA330:JD335 SW330:SZ335 ACS330:ACV335 AMO330:AMR335 AWK330:AWN335 BGG330:BGJ335 BQC330:BQF335 BZY330:CAB335 CJU330:CJX335 CTQ330:CTT335 DDM330:DDP335 DNI330:DNL335 DXE330:DXH335 EHA330:EHD335 EQW330:EQZ335 FAS330:FAV335 FKO330:FKR335 FUK330:FUN335 GEG330:GEJ335 GOC330:GOF335 GXY330:GYB335 HHU330:HHX335 HRQ330:HRT335 IBM330:IBP335 ILI330:ILL335 IVE330:IVH335 JFA330:JFD335 JOW330:JOZ335 JYS330:JYV335 KIO330:KIR335 KSK330:KSN335 LCG330:LCJ335 LMC330:LMF335 LVY330:LWB335 MFU330:MFX335 MPQ330:MPT335 MZM330:MZP335 NJI330:NJL335 NTE330:NTH335 ODA330:ODD335 OMW330:OMZ335 OWS330:OWV335 PGO330:PGR335 PQK330:PQN335 QAG330:QAJ335 QKC330:QKF335 QTY330:QUB335 RDU330:RDX335 RNQ330:RNT335 RXM330:RXP335 SHI330:SHL335 SRE330:SRH335 TBA330:TBD335 TKW330:TKZ335 TUS330:TUV335 UEO330:UER335 UOK330:UON335 UYG330:UYJ335 VIC330:VIF335 VRY330:VSB335 WBU330:WBX335 WLQ330:WLT335 WVM330:WVP335 E65889:H65894 JA65889:JD65894 SW65889:SZ65894 ACS65889:ACV65894 AMO65889:AMR65894 AWK65889:AWN65894 BGG65889:BGJ65894 BQC65889:BQF65894 BZY65889:CAB65894 CJU65889:CJX65894 CTQ65889:CTT65894 DDM65889:DDP65894 DNI65889:DNL65894 DXE65889:DXH65894 EHA65889:EHD65894 EQW65889:EQZ65894 FAS65889:FAV65894 FKO65889:FKR65894 FUK65889:FUN65894 GEG65889:GEJ65894 GOC65889:GOF65894 GXY65889:GYB65894 HHU65889:HHX65894 HRQ65889:HRT65894 IBM65889:IBP65894 ILI65889:ILL65894 IVE65889:IVH65894 JFA65889:JFD65894 JOW65889:JOZ65894 JYS65889:JYV65894 KIO65889:KIR65894 KSK65889:KSN65894 LCG65889:LCJ65894 LMC65889:LMF65894 LVY65889:LWB65894 MFU65889:MFX65894 MPQ65889:MPT65894 MZM65889:MZP65894 NJI65889:NJL65894 NTE65889:NTH65894 ODA65889:ODD65894 OMW65889:OMZ65894 OWS65889:OWV65894 PGO65889:PGR65894 PQK65889:PQN65894 QAG65889:QAJ65894 QKC65889:QKF65894 QTY65889:QUB65894 RDU65889:RDX65894 RNQ65889:RNT65894 RXM65889:RXP65894 SHI65889:SHL65894 SRE65889:SRH65894 TBA65889:TBD65894 TKW65889:TKZ65894 TUS65889:TUV65894 UEO65889:UER65894 UOK65889:UON65894 UYG65889:UYJ65894 VIC65889:VIF65894 VRY65889:VSB65894 WBU65889:WBX65894 WLQ65889:WLT65894 WVM65889:WVP65894 E131425:H131430 JA131425:JD131430 SW131425:SZ131430 ACS131425:ACV131430 AMO131425:AMR131430 AWK131425:AWN131430 BGG131425:BGJ131430 BQC131425:BQF131430 BZY131425:CAB131430 CJU131425:CJX131430 CTQ131425:CTT131430 DDM131425:DDP131430 DNI131425:DNL131430 DXE131425:DXH131430 EHA131425:EHD131430 EQW131425:EQZ131430 FAS131425:FAV131430 FKO131425:FKR131430 FUK131425:FUN131430 GEG131425:GEJ131430 GOC131425:GOF131430 GXY131425:GYB131430 HHU131425:HHX131430 HRQ131425:HRT131430 IBM131425:IBP131430 ILI131425:ILL131430 IVE131425:IVH131430 JFA131425:JFD131430 JOW131425:JOZ131430 JYS131425:JYV131430 KIO131425:KIR131430 KSK131425:KSN131430 LCG131425:LCJ131430 LMC131425:LMF131430 LVY131425:LWB131430 MFU131425:MFX131430 MPQ131425:MPT131430 MZM131425:MZP131430 NJI131425:NJL131430 NTE131425:NTH131430 ODA131425:ODD131430 OMW131425:OMZ131430 OWS131425:OWV131430 PGO131425:PGR131430 PQK131425:PQN131430 QAG131425:QAJ131430 QKC131425:QKF131430 QTY131425:QUB131430 RDU131425:RDX131430 RNQ131425:RNT131430 RXM131425:RXP131430 SHI131425:SHL131430 SRE131425:SRH131430 TBA131425:TBD131430 TKW131425:TKZ131430 TUS131425:TUV131430 UEO131425:UER131430 UOK131425:UON131430 UYG131425:UYJ131430 VIC131425:VIF131430 VRY131425:VSB131430 WBU131425:WBX131430 WLQ131425:WLT131430 WVM131425:WVP131430 E196961:H196966 JA196961:JD196966 SW196961:SZ196966 ACS196961:ACV196966 AMO196961:AMR196966 AWK196961:AWN196966 BGG196961:BGJ196966 BQC196961:BQF196966 BZY196961:CAB196966 CJU196961:CJX196966 CTQ196961:CTT196966 DDM196961:DDP196966 DNI196961:DNL196966 DXE196961:DXH196966 EHA196961:EHD196966 EQW196961:EQZ196966 FAS196961:FAV196966 FKO196961:FKR196966 FUK196961:FUN196966 GEG196961:GEJ196966 GOC196961:GOF196966 GXY196961:GYB196966 HHU196961:HHX196966 HRQ196961:HRT196966 IBM196961:IBP196966 ILI196961:ILL196966 IVE196961:IVH196966 JFA196961:JFD196966 JOW196961:JOZ196966 JYS196961:JYV196966 KIO196961:KIR196966 KSK196961:KSN196966 LCG196961:LCJ196966 LMC196961:LMF196966 LVY196961:LWB196966 MFU196961:MFX196966 MPQ196961:MPT196966 MZM196961:MZP196966 NJI196961:NJL196966 NTE196961:NTH196966 ODA196961:ODD196966 OMW196961:OMZ196966 OWS196961:OWV196966 PGO196961:PGR196966 PQK196961:PQN196966 QAG196961:QAJ196966 QKC196961:QKF196966 QTY196961:QUB196966 RDU196961:RDX196966 RNQ196961:RNT196966 RXM196961:RXP196966 SHI196961:SHL196966 SRE196961:SRH196966 TBA196961:TBD196966 TKW196961:TKZ196966 TUS196961:TUV196966 UEO196961:UER196966 UOK196961:UON196966 UYG196961:UYJ196966 VIC196961:VIF196966 VRY196961:VSB196966 WBU196961:WBX196966 WLQ196961:WLT196966 WVM196961:WVP196966 E262497:H262502 JA262497:JD262502 SW262497:SZ262502 ACS262497:ACV262502 AMO262497:AMR262502 AWK262497:AWN262502 BGG262497:BGJ262502 BQC262497:BQF262502 BZY262497:CAB262502 CJU262497:CJX262502 CTQ262497:CTT262502 DDM262497:DDP262502 DNI262497:DNL262502 DXE262497:DXH262502 EHA262497:EHD262502 EQW262497:EQZ262502 FAS262497:FAV262502 FKO262497:FKR262502 FUK262497:FUN262502 GEG262497:GEJ262502 GOC262497:GOF262502 GXY262497:GYB262502 HHU262497:HHX262502 HRQ262497:HRT262502 IBM262497:IBP262502 ILI262497:ILL262502 IVE262497:IVH262502 JFA262497:JFD262502 JOW262497:JOZ262502 JYS262497:JYV262502 KIO262497:KIR262502 KSK262497:KSN262502 LCG262497:LCJ262502 LMC262497:LMF262502 LVY262497:LWB262502 MFU262497:MFX262502 MPQ262497:MPT262502 MZM262497:MZP262502 NJI262497:NJL262502 NTE262497:NTH262502 ODA262497:ODD262502 OMW262497:OMZ262502 OWS262497:OWV262502 PGO262497:PGR262502 PQK262497:PQN262502 QAG262497:QAJ262502 QKC262497:QKF262502 QTY262497:QUB262502 RDU262497:RDX262502 RNQ262497:RNT262502 RXM262497:RXP262502 SHI262497:SHL262502 SRE262497:SRH262502 TBA262497:TBD262502 TKW262497:TKZ262502 TUS262497:TUV262502 UEO262497:UER262502 UOK262497:UON262502 UYG262497:UYJ262502 VIC262497:VIF262502 VRY262497:VSB262502 WBU262497:WBX262502 WLQ262497:WLT262502 WVM262497:WVP262502 E328033:H328038 JA328033:JD328038 SW328033:SZ328038 ACS328033:ACV328038 AMO328033:AMR328038 AWK328033:AWN328038 BGG328033:BGJ328038 BQC328033:BQF328038 BZY328033:CAB328038 CJU328033:CJX328038 CTQ328033:CTT328038 DDM328033:DDP328038 DNI328033:DNL328038 DXE328033:DXH328038 EHA328033:EHD328038 EQW328033:EQZ328038 FAS328033:FAV328038 FKO328033:FKR328038 FUK328033:FUN328038 GEG328033:GEJ328038 GOC328033:GOF328038 GXY328033:GYB328038 HHU328033:HHX328038 HRQ328033:HRT328038 IBM328033:IBP328038 ILI328033:ILL328038 IVE328033:IVH328038 JFA328033:JFD328038 JOW328033:JOZ328038 JYS328033:JYV328038 KIO328033:KIR328038 KSK328033:KSN328038 LCG328033:LCJ328038 LMC328033:LMF328038 LVY328033:LWB328038 MFU328033:MFX328038 MPQ328033:MPT328038 MZM328033:MZP328038 NJI328033:NJL328038 NTE328033:NTH328038 ODA328033:ODD328038 OMW328033:OMZ328038 OWS328033:OWV328038 PGO328033:PGR328038 PQK328033:PQN328038 QAG328033:QAJ328038 QKC328033:QKF328038 QTY328033:QUB328038 RDU328033:RDX328038 RNQ328033:RNT328038 RXM328033:RXP328038 SHI328033:SHL328038 SRE328033:SRH328038 TBA328033:TBD328038 TKW328033:TKZ328038 TUS328033:TUV328038 UEO328033:UER328038 UOK328033:UON328038 UYG328033:UYJ328038 VIC328033:VIF328038 VRY328033:VSB328038 WBU328033:WBX328038 WLQ328033:WLT328038 WVM328033:WVP328038 E393569:H393574 JA393569:JD393574 SW393569:SZ393574 ACS393569:ACV393574 AMO393569:AMR393574 AWK393569:AWN393574 BGG393569:BGJ393574 BQC393569:BQF393574 BZY393569:CAB393574 CJU393569:CJX393574 CTQ393569:CTT393574 DDM393569:DDP393574 DNI393569:DNL393574 DXE393569:DXH393574 EHA393569:EHD393574 EQW393569:EQZ393574 FAS393569:FAV393574 FKO393569:FKR393574 FUK393569:FUN393574 GEG393569:GEJ393574 GOC393569:GOF393574 GXY393569:GYB393574 HHU393569:HHX393574 HRQ393569:HRT393574 IBM393569:IBP393574 ILI393569:ILL393574 IVE393569:IVH393574 JFA393569:JFD393574 JOW393569:JOZ393574 JYS393569:JYV393574 KIO393569:KIR393574 KSK393569:KSN393574 LCG393569:LCJ393574 LMC393569:LMF393574 LVY393569:LWB393574 MFU393569:MFX393574 MPQ393569:MPT393574 MZM393569:MZP393574 NJI393569:NJL393574 NTE393569:NTH393574 ODA393569:ODD393574 OMW393569:OMZ393574 OWS393569:OWV393574 PGO393569:PGR393574 PQK393569:PQN393574 QAG393569:QAJ393574 QKC393569:QKF393574 QTY393569:QUB393574 RDU393569:RDX393574 RNQ393569:RNT393574 RXM393569:RXP393574 SHI393569:SHL393574 SRE393569:SRH393574 TBA393569:TBD393574 TKW393569:TKZ393574 TUS393569:TUV393574 UEO393569:UER393574 UOK393569:UON393574 UYG393569:UYJ393574 VIC393569:VIF393574 VRY393569:VSB393574 WBU393569:WBX393574 WLQ393569:WLT393574 WVM393569:WVP393574 E459105:H459110 JA459105:JD459110 SW459105:SZ459110 ACS459105:ACV459110 AMO459105:AMR459110 AWK459105:AWN459110 BGG459105:BGJ459110 BQC459105:BQF459110 BZY459105:CAB459110 CJU459105:CJX459110 CTQ459105:CTT459110 DDM459105:DDP459110 DNI459105:DNL459110 DXE459105:DXH459110 EHA459105:EHD459110 EQW459105:EQZ459110 FAS459105:FAV459110 FKO459105:FKR459110 FUK459105:FUN459110 GEG459105:GEJ459110 GOC459105:GOF459110 GXY459105:GYB459110 HHU459105:HHX459110 HRQ459105:HRT459110 IBM459105:IBP459110 ILI459105:ILL459110 IVE459105:IVH459110 JFA459105:JFD459110 JOW459105:JOZ459110 JYS459105:JYV459110 KIO459105:KIR459110 KSK459105:KSN459110 LCG459105:LCJ459110 LMC459105:LMF459110 LVY459105:LWB459110 MFU459105:MFX459110 MPQ459105:MPT459110 MZM459105:MZP459110 NJI459105:NJL459110 NTE459105:NTH459110 ODA459105:ODD459110 OMW459105:OMZ459110 OWS459105:OWV459110 PGO459105:PGR459110 PQK459105:PQN459110 QAG459105:QAJ459110 QKC459105:QKF459110 QTY459105:QUB459110 RDU459105:RDX459110 RNQ459105:RNT459110 RXM459105:RXP459110 SHI459105:SHL459110 SRE459105:SRH459110 TBA459105:TBD459110 TKW459105:TKZ459110 TUS459105:TUV459110 UEO459105:UER459110 UOK459105:UON459110 UYG459105:UYJ459110 VIC459105:VIF459110 VRY459105:VSB459110 WBU459105:WBX459110 WLQ459105:WLT459110 WVM459105:WVP459110 E524641:H524646 JA524641:JD524646 SW524641:SZ524646 ACS524641:ACV524646 AMO524641:AMR524646 AWK524641:AWN524646 BGG524641:BGJ524646 BQC524641:BQF524646 BZY524641:CAB524646 CJU524641:CJX524646 CTQ524641:CTT524646 DDM524641:DDP524646 DNI524641:DNL524646 DXE524641:DXH524646 EHA524641:EHD524646 EQW524641:EQZ524646 FAS524641:FAV524646 FKO524641:FKR524646 FUK524641:FUN524646 GEG524641:GEJ524646 GOC524641:GOF524646 GXY524641:GYB524646 HHU524641:HHX524646 HRQ524641:HRT524646 IBM524641:IBP524646 ILI524641:ILL524646 IVE524641:IVH524646 JFA524641:JFD524646 JOW524641:JOZ524646 JYS524641:JYV524646 KIO524641:KIR524646 KSK524641:KSN524646 LCG524641:LCJ524646 LMC524641:LMF524646 LVY524641:LWB524646 MFU524641:MFX524646 MPQ524641:MPT524646 MZM524641:MZP524646 NJI524641:NJL524646 NTE524641:NTH524646 ODA524641:ODD524646 OMW524641:OMZ524646 OWS524641:OWV524646 PGO524641:PGR524646 PQK524641:PQN524646 QAG524641:QAJ524646 QKC524641:QKF524646 QTY524641:QUB524646 RDU524641:RDX524646 RNQ524641:RNT524646 RXM524641:RXP524646 SHI524641:SHL524646 SRE524641:SRH524646 TBA524641:TBD524646 TKW524641:TKZ524646 TUS524641:TUV524646 UEO524641:UER524646 UOK524641:UON524646 UYG524641:UYJ524646 VIC524641:VIF524646 VRY524641:VSB524646 WBU524641:WBX524646 WLQ524641:WLT524646 WVM524641:WVP524646 E590177:H590182 JA590177:JD590182 SW590177:SZ590182 ACS590177:ACV590182 AMO590177:AMR590182 AWK590177:AWN590182 BGG590177:BGJ590182 BQC590177:BQF590182 BZY590177:CAB590182 CJU590177:CJX590182 CTQ590177:CTT590182 DDM590177:DDP590182 DNI590177:DNL590182 DXE590177:DXH590182 EHA590177:EHD590182 EQW590177:EQZ590182 FAS590177:FAV590182 FKO590177:FKR590182 FUK590177:FUN590182 GEG590177:GEJ590182 GOC590177:GOF590182 GXY590177:GYB590182 HHU590177:HHX590182 HRQ590177:HRT590182 IBM590177:IBP590182 ILI590177:ILL590182 IVE590177:IVH590182 JFA590177:JFD590182 JOW590177:JOZ590182 JYS590177:JYV590182 KIO590177:KIR590182 KSK590177:KSN590182 LCG590177:LCJ590182 LMC590177:LMF590182 LVY590177:LWB590182 MFU590177:MFX590182 MPQ590177:MPT590182 MZM590177:MZP590182 NJI590177:NJL590182 NTE590177:NTH590182 ODA590177:ODD590182 OMW590177:OMZ590182 OWS590177:OWV590182 PGO590177:PGR590182 PQK590177:PQN590182 QAG590177:QAJ590182 QKC590177:QKF590182 QTY590177:QUB590182 RDU590177:RDX590182 RNQ590177:RNT590182 RXM590177:RXP590182 SHI590177:SHL590182 SRE590177:SRH590182 TBA590177:TBD590182 TKW590177:TKZ590182 TUS590177:TUV590182 UEO590177:UER590182 UOK590177:UON590182 UYG590177:UYJ590182 VIC590177:VIF590182 VRY590177:VSB590182 WBU590177:WBX590182 WLQ590177:WLT590182 WVM590177:WVP590182 E655713:H655718 JA655713:JD655718 SW655713:SZ655718 ACS655713:ACV655718 AMO655713:AMR655718 AWK655713:AWN655718 BGG655713:BGJ655718 BQC655713:BQF655718 BZY655713:CAB655718 CJU655713:CJX655718 CTQ655713:CTT655718 DDM655713:DDP655718 DNI655713:DNL655718 DXE655713:DXH655718 EHA655713:EHD655718 EQW655713:EQZ655718 FAS655713:FAV655718 FKO655713:FKR655718 FUK655713:FUN655718 GEG655713:GEJ655718 GOC655713:GOF655718 GXY655713:GYB655718 HHU655713:HHX655718 HRQ655713:HRT655718 IBM655713:IBP655718 ILI655713:ILL655718 IVE655713:IVH655718 JFA655713:JFD655718 JOW655713:JOZ655718 JYS655713:JYV655718 KIO655713:KIR655718 KSK655713:KSN655718 LCG655713:LCJ655718 LMC655713:LMF655718 LVY655713:LWB655718 MFU655713:MFX655718 MPQ655713:MPT655718 MZM655713:MZP655718 NJI655713:NJL655718 NTE655713:NTH655718 ODA655713:ODD655718 OMW655713:OMZ655718 OWS655713:OWV655718 PGO655713:PGR655718 PQK655713:PQN655718 QAG655713:QAJ655718 QKC655713:QKF655718 QTY655713:QUB655718 RDU655713:RDX655718 RNQ655713:RNT655718 RXM655713:RXP655718 SHI655713:SHL655718 SRE655713:SRH655718 TBA655713:TBD655718 TKW655713:TKZ655718 TUS655713:TUV655718 UEO655713:UER655718 UOK655713:UON655718 UYG655713:UYJ655718 VIC655713:VIF655718 VRY655713:VSB655718 WBU655713:WBX655718 WLQ655713:WLT655718 WVM655713:WVP655718 E721249:H721254 JA721249:JD721254 SW721249:SZ721254 ACS721249:ACV721254 AMO721249:AMR721254 AWK721249:AWN721254 BGG721249:BGJ721254 BQC721249:BQF721254 BZY721249:CAB721254 CJU721249:CJX721254 CTQ721249:CTT721254 DDM721249:DDP721254 DNI721249:DNL721254 DXE721249:DXH721254 EHA721249:EHD721254 EQW721249:EQZ721254 FAS721249:FAV721254 FKO721249:FKR721254 FUK721249:FUN721254 GEG721249:GEJ721254 GOC721249:GOF721254 GXY721249:GYB721254 HHU721249:HHX721254 HRQ721249:HRT721254 IBM721249:IBP721254 ILI721249:ILL721254 IVE721249:IVH721254 JFA721249:JFD721254 JOW721249:JOZ721254 JYS721249:JYV721254 KIO721249:KIR721254 KSK721249:KSN721254 LCG721249:LCJ721254 LMC721249:LMF721254 LVY721249:LWB721254 MFU721249:MFX721254 MPQ721249:MPT721254 MZM721249:MZP721254 NJI721249:NJL721254 NTE721249:NTH721254 ODA721249:ODD721254 OMW721249:OMZ721254 OWS721249:OWV721254 PGO721249:PGR721254 PQK721249:PQN721254 QAG721249:QAJ721254 QKC721249:QKF721254 QTY721249:QUB721254 RDU721249:RDX721254 RNQ721249:RNT721254 RXM721249:RXP721254 SHI721249:SHL721254 SRE721249:SRH721254 TBA721249:TBD721254 TKW721249:TKZ721254 TUS721249:TUV721254 UEO721249:UER721254 UOK721249:UON721254 UYG721249:UYJ721254 VIC721249:VIF721254 VRY721249:VSB721254 WBU721249:WBX721254 WLQ721249:WLT721254 WVM721249:WVP721254 E786785:H786790 JA786785:JD786790 SW786785:SZ786790 ACS786785:ACV786790 AMO786785:AMR786790 AWK786785:AWN786790 BGG786785:BGJ786790 BQC786785:BQF786790 BZY786785:CAB786790 CJU786785:CJX786790 CTQ786785:CTT786790 DDM786785:DDP786790 DNI786785:DNL786790 DXE786785:DXH786790 EHA786785:EHD786790 EQW786785:EQZ786790 FAS786785:FAV786790 FKO786785:FKR786790 FUK786785:FUN786790 GEG786785:GEJ786790 GOC786785:GOF786790 GXY786785:GYB786790 HHU786785:HHX786790 HRQ786785:HRT786790 IBM786785:IBP786790 ILI786785:ILL786790 IVE786785:IVH786790 JFA786785:JFD786790 JOW786785:JOZ786790 JYS786785:JYV786790 KIO786785:KIR786790 KSK786785:KSN786790 LCG786785:LCJ786790 LMC786785:LMF786790 LVY786785:LWB786790 MFU786785:MFX786790 MPQ786785:MPT786790 MZM786785:MZP786790 NJI786785:NJL786790 NTE786785:NTH786790 ODA786785:ODD786790 OMW786785:OMZ786790 OWS786785:OWV786790 PGO786785:PGR786790 PQK786785:PQN786790 QAG786785:QAJ786790 QKC786785:QKF786790 QTY786785:QUB786790 RDU786785:RDX786790 RNQ786785:RNT786790 RXM786785:RXP786790 SHI786785:SHL786790 SRE786785:SRH786790 TBA786785:TBD786790 TKW786785:TKZ786790 TUS786785:TUV786790 UEO786785:UER786790 UOK786785:UON786790 UYG786785:UYJ786790 VIC786785:VIF786790 VRY786785:VSB786790 WBU786785:WBX786790 WLQ786785:WLT786790 WVM786785:WVP786790 E852321:H852326 JA852321:JD852326 SW852321:SZ852326 ACS852321:ACV852326 AMO852321:AMR852326 AWK852321:AWN852326 BGG852321:BGJ852326 BQC852321:BQF852326 BZY852321:CAB852326 CJU852321:CJX852326 CTQ852321:CTT852326 DDM852321:DDP852326 DNI852321:DNL852326 DXE852321:DXH852326 EHA852321:EHD852326 EQW852321:EQZ852326 FAS852321:FAV852326 FKO852321:FKR852326 FUK852321:FUN852326 GEG852321:GEJ852326 GOC852321:GOF852326 GXY852321:GYB852326 HHU852321:HHX852326 HRQ852321:HRT852326 IBM852321:IBP852326 ILI852321:ILL852326 IVE852321:IVH852326 JFA852321:JFD852326 JOW852321:JOZ852326 JYS852321:JYV852326 KIO852321:KIR852326 KSK852321:KSN852326 LCG852321:LCJ852326 LMC852321:LMF852326 LVY852321:LWB852326 MFU852321:MFX852326 MPQ852321:MPT852326 MZM852321:MZP852326 NJI852321:NJL852326 NTE852321:NTH852326 ODA852321:ODD852326 OMW852321:OMZ852326 OWS852321:OWV852326 PGO852321:PGR852326 PQK852321:PQN852326 QAG852321:QAJ852326 QKC852321:QKF852326 QTY852321:QUB852326 RDU852321:RDX852326 RNQ852321:RNT852326 RXM852321:RXP852326 SHI852321:SHL852326 SRE852321:SRH852326 TBA852321:TBD852326 TKW852321:TKZ852326 TUS852321:TUV852326 UEO852321:UER852326 UOK852321:UON852326 UYG852321:UYJ852326 VIC852321:VIF852326 VRY852321:VSB852326 WBU852321:WBX852326 WLQ852321:WLT852326 WVM852321:WVP852326 E917857:H917862 JA917857:JD917862 SW917857:SZ917862 ACS917857:ACV917862 AMO917857:AMR917862 AWK917857:AWN917862 BGG917857:BGJ917862 BQC917857:BQF917862 BZY917857:CAB917862 CJU917857:CJX917862 CTQ917857:CTT917862 DDM917857:DDP917862 DNI917857:DNL917862 DXE917857:DXH917862 EHA917857:EHD917862 EQW917857:EQZ917862 FAS917857:FAV917862 FKO917857:FKR917862 FUK917857:FUN917862 GEG917857:GEJ917862 GOC917857:GOF917862 GXY917857:GYB917862 HHU917857:HHX917862 HRQ917857:HRT917862 IBM917857:IBP917862 ILI917857:ILL917862 IVE917857:IVH917862 JFA917857:JFD917862 JOW917857:JOZ917862 JYS917857:JYV917862 KIO917857:KIR917862 KSK917857:KSN917862 LCG917857:LCJ917862 LMC917857:LMF917862 LVY917857:LWB917862 MFU917857:MFX917862 MPQ917857:MPT917862 MZM917857:MZP917862 NJI917857:NJL917862 NTE917857:NTH917862 ODA917857:ODD917862 OMW917857:OMZ917862 OWS917857:OWV917862 PGO917857:PGR917862 PQK917857:PQN917862 QAG917857:QAJ917862 QKC917857:QKF917862 QTY917857:QUB917862 RDU917857:RDX917862 RNQ917857:RNT917862 RXM917857:RXP917862 SHI917857:SHL917862 SRE917857:SRH917862 TBA917857:TBD917862 TKW917857:TKZ917862 TUS917857:TUV917862 UEO917857:UER917862 UOK917857:UON917862 UYG917857:UYJ917862 VIC917857:VIF917862 VRY917857:VSB917862 WBU917857:WBX917862 WLQ917857:WLT917862 WVM917857:WVP917862 E983393:H983398 JA983393:JD983398 SW983393:SZ983398 ACS983393:ACV983398 AMO983393:AMR983398 AWK983393:AWN983398 BGG983393:BGJ983398 BQC983393:BQF983398 BZY983393:CAB983398 CJU983393:CJX983398 CTQ983393:CTT983398 DDM983393:DDP983398 DNI983393:DNL983398 DXE983393:DXH983398 EHA983393:EHD983398 EQW983393:EQZ983398 FAS983393:FAV983398 FKO983393:FKR983398 FUK983393:FUN983398 GEG983393:GEJ983398 GOC983393:GOF983398 GXY983393:GYB983398 HHU983393:HHX983398 HRQ983393:HRT983398 IBM983393:IBP983398 ILI983393:ILL983398 IVE983393:IVH983398 JFA983393:JFD983398 JOW983393:JOZ983398 JYS983393:JYV983398 KIO983393:KIR983398 KSK983393:KSN983398 LCG983393:LCJ983398 LMC983393:LMF983398 LVY983393:LWB983398 MFU983393:MFX983398 MPQ983393:MPT983398 MZM983393:MZP983398 NJI983393:NJL983398 NTE983393:NTH983398 ODA983393:ODD983398 OMW983393:OMZ983398 OWS983393:OWV983398 PGO983393:PGR983398 PQK983393:PQN983398 QAG983393:QAJ983398 QKC983393:QKF983398 QTY983393:QUB983398 RDU983393:RDX983398 RNQ983393:RNT983398 RXM983393:RXP983398 SHI983393:SHL983398 SRE983393:SRH983398 TBA983393:TBD983398 TKW983393:TKZ983398 TUS983393:TUV983398 UEO983393:UER983398 UOK983393:UON983398 UYG983393:UYJ983398 VIC983393:VIF983398 VRY983393:VSB983398 WBU983393:WBX983398 WLQ983393:WLT983398 WVM983393:WVP983398 I336:K336 JE336:JG336 TA336:TC336 ACW336:ACY336 AMS336:AMU336 AWO336:AWQ336 BGK336:BGM336 BQG336:BQI336 CAC336:CAE336 CJY336:CKA336 CTU336:CTW336 DDQ336:DDS336 DNM336:DNO336 DXI336:DXK336 EHE336:EHG336 ERA336:ERC336 FAW336:FAY336 FKS336:FKU336 FUO336:FUQ336 GEK336:GEM336 GOG336:GOI336 GYC336:GYE336 HHY336:HIA336 HRU336:HRW336 IBQ336:IBS336 ILM336:ILO336 IVI336:IVK336 JFE336:JFG336 JPA336:JPC336 JYW336:JYY336 KIS336:KIU336 KSO336:KSQ336 LCK336:LCM336 LMG336:LMI336 LWC336:LWE336 MFY336:MGA336 MPU336:MPW336 MZQ336:MZS336 NJM336:NJO336 NTI336:NTK336 ODE336:ODG336 ONA336:ONC336 OWW336:OWY336 PGS336:PGU336 PQO336:PQQ336 QAK336:QAM336 QKG336:QKI336 QUC336:QUE336 RDY336:REA336 RNU336:RNW336 RXQ336:RXS336 SHM336:SHO336 SRI336:SRK336 TBE336:TBG336 TLA336:TLC336 TUW336:TUY336 UES336:UEU336 UOO336:UOQ336 UYK336:UYM336 VIG336:VII336 VSC336:VSE336 WBY336:WCA336 WLU336:WLW336 WVQ336:WVS336 I65895:K65895 JE65895:JG65895 TA65895:TC65895 ACW65895:ACY65895 AMS65895:AMU65895 AWO65895:AWQ65895 BGK65895:BGM65895 BQG65895:BQI65895 CAC65895:CAE65895 CJY65895:CKA65895 CTU65895:CTW65895 DDQ65895:DDS65895 DNM65895:DNO65895 DXI65895:DXK65895 EHE65895:EHG65895 ERA65895:ERC65895 FAW65895:FAY65895 FKS65895:FKU65895 FUO65895:FUQ65895 GEK65895:GEM65895 GOG65895:GOI65895 GYC65895:GYE65895 HHY65895:HIA65895 HRU65895:HRW65895 IBQ65895:IBS65895 ILM65895:ILO65895 IVI65895:IVK65895 JFE65895:JFG65895 JPA65895:JPC65895 JYW65895:JYY65895 KIS65895:KIU65895 KSO65895:KSQ65895 LCK65895:LCM65895 LMG65895:LMI65895 LWC65895:LWE65895 MFY65895:MGA65895 MPU65895:MPW65895 MZQ65895:MZS65895 NJM65895:NJO65895 NTI65895:NTK65895 ODE65895:ODG65895 ONA65895:ONC65895 OWW65895:OWY65895 PGS65895:PGU65895 PQO65895:PQQ65895 QAK65895:QAM65895 QKG65895:QKI65895 QUC65895:QUE65895 RDY65895:REA65895 RNU65895:RNW65895 RXQ65895:RXS65895 SHM65895:SHO65895 SRI65895:SRK65895 TBE65895:TBG65895 TLA65895:TLC65895 TUW65895:TUY65895 UES65895:UEU65895 UOO65895:UOQ65895 UYK65895:UYM65895 VIG65895:VII65895 VSC65895:VSE65895 WBY65895:WCA65895 WLU65895:WLW65895 WVQ65895:WVS65895 I131431:K131431 JE131431:JG131431 TA131431:TC131431 ACW131431:ACY131431 AMS131431:AMU131431 AWO131431:AWQ131431 BGK131431:BGM131431 BQG131431:BQI131431 CAC131431:CAE131431 CJY131431:CKA131431 CTU131431:CTW131431 DDQ131431:DDS131431 DNM131431:DNO131431 DXI131431:DXK131431 EHE131431:EHG131431 ERA131431:ERC131431 FAW131431:FAY131431 FKS131431:FKU131431 FUO131431:FUQ131431 GEK131431:GEM131431 GOG131431:GOI131431 GYC131431:GYE131431 HHY131431:HIA131431 HRU131431:HRW131431 IBQ131431:IBS131431 ILM131431:ILO131431 IVI131431:IVK131431 JFE131431:JFG131431 JPA131431:JPC131431 JYW131431:JYY131431 KIS131431:KIU131431 KSO131431:KSQ131431 LCK131431:LCM131431 LMG131431:LMI131431 LWC131431:LWE131431 MFY131431:MGA131431 MPU131431:MPW131431 MZQ131431:MZS131431 NJM131431:NJO131431 NTI131431:NTK131431 ODE131431:ODG131431 ONA131431:ONC131431 OWW131431:OWY131431 PGS131431:PGU131431 PQO131431:PQQ131431 QAK131431:QAM131431 QKG131431:QKI131431 QUC131431:QUE131431 RDY131431:REA131431 RNU131431:RNW131431 RXQ131431:RXS131431 SHM131431:SHO131431 SRI131431:SRK131431 TBE131431:TBG131431 TLA131431:TLC131431 TUW131431:TUY131431 UES131431:UEU131431 UOO131431:UOQ131431 UYK131431:UYM131431 VIG131431:VII131431 VSC131431:VSE131431 WBY131431:WCA131431 WLU131431:WLW131431 WVQ131431:WVS131431 I196967:K196967 JE196967:JG196967 TA196967:TC196967 ACW196967:ACY196967 AMS196967:AMU196967 AWO196967:AWQ196967 BGK196967:BGM196967 BQG196967:BQI196967 CAC196967:CAE196967 CJY196967:CKA196967 CTU196967:CTW196967 DDQ196967:DDS196967 DNM196967:DNO196967 DXI196967:DXK196967 EHE196967:EHG196967 ERA196967:ERC196967 FAW196967:FAY196967 FKS196967:FKU196967 FUO196967:FUQ196967 GEK196967:GEM196967 GOG196967:GOI196967 GYC196967:GYE196967 HHY196967:HIA196967 HRU196967:HRW196967 IBQ196967:IBS196967 ILM196967:ILO196967 IVI196967:IVK196967 JFE196967:JFG196967 JPA196967:JPC196967 JYW196967:JYY196967 KIS196967:KIU196967 KSO196967:KSQ196967 LCK196967:LCM196967 LMG196967:LMI196967 LWC196967:LWE196967 MFY196967:MGA196967 MPU196967:MPW196967 MZQ196967:MZS196967 NJM196967:NJO196967 NTI196967:NTK196967 ODE196967:ODG196967 ONA196967:ONC196967 OWW196967:OWY196967 PGS196967:PGU196967 PQO196967:PQQ196967 QAK196967:QAM196967 QKG196967:QKI196967 QUC196967:QUE196967 RDY196967:REA196967 RNU196967:RNW196967 RXQ196967:RXS196967 SHM196967:SHO196967 SRI196967:SRK196967 TBE196967:TBG196967 TLA196967:TLC196967 TUW196967:TUY196967 UES196967:UEU196967 UOO196967:UOQ196967 UYK196967:UYM196967 VIG196967:VII196967 VSC196967:VSE196967 WBY196967:WCA196967 WLU196967:WLW196967 WVQ196967:WVS196967 I262503:K262503 JE262503:JG262503 TA262503:TC262503 ACW262503:ACY262503 AMS262503:AMU262503 AWO262503:AWQ262503 BGK262503:BGM262503 BQG262503:BQI262503 CAC262503:CAE262503 CJY262503:CKA262503 CTU262503:CTW262503 DDQ262503:DDS262503 DNM262503:DNO262503 DXI262503:DXK262503 EHE262503:EHG262503 ERA262503:ERC262503 FAW262503:FAY262503 FKS262503:FKU262503 FUO262503:FUQ262503 GEK262503:GEM262503 GOG262503:GOI262503 GYC262503:GYE262503 HHY262503:HIA262503 HRU262503:HRW262503 IBQ262503:IBS262503 ILM262503:ILO262503 IVI262503:IVK262503 JFE262503:JFG262503 JPA262503:JPC262503 JYW262503:JYY262503 KIS262503:KIU262503 KSO262503:KSQ262503 LCK262503:LCM262503 LMG262503:LMI262503 LWC262503:LWE262503 MFY262503:MGA262503 MPU262503:MPW262503 MZQ262503:MZS262503 NJM262503:NJO262503 NTI262503:NTK262503 ODE262503:ODG262503 ONA262503:ONC262503 OWW262503:OWY262503 PGS262503:PGU262503 PQO262503:PQQ262503 QAK262503:QAM262503 QKG262503:QKI262503 QUC262503:QUE262503 RDY262503:REA262503 RNU262503:RNW262503 RXQ262503:RXS262503 SHM262503:SHO262503 SRI262503:SRK262503 TBE262503:TBG262503 TLA262503:TLC262503 TUW262503:TUY262503 UES262503:UEU262503 UOO262503:UOQ262503 UYK262503:UYM262503 VIG262503:VII262503 VSC262503:VSE262503 WBY262503:WCA262503 WLU262503:WLW262503 WVQ262503:WVS262503 I328039:K328039 JE328039:JG328039 TA328039:TC328039 ACW328039:ACY328039 AMS328039:AMU328039 AWO328039:AWQ328039 BGK328039:BGM328039 BQG328039:BQI328039 CAC328039:CAE328039 CJY328039:CKA328039 CTU328039:CTW328039 DDQ328039:DDS328039 DNM328039:DNO328039 DXI328039:DXK328039 EHE328039:EHG328039 ERA328039:ERC328039 FAW328039:FAY328039 FKS328039:FKU328039 FUO328039:FUQ328039 GEK328039:GEM328039 GOG328039:GOI328039 GYC328039:GYE328039 HHY328039:HIA328039 HRU328039:HRW328039 IBQ328039:IBS328039 ILM328039:ILO328039 IVI328039:IVK328039 JFE328039:JFG328039 JPA328039:JPC328039 JYW328039:JYY328039 KIS328039:KIU328039 KSO328039:KSQ328039 LCK328039:LCM328039 LMG328039:LMI328039 LWC328039:LWE328039 MFY328039:MGA328039 MPU328039:MPW328039 MZQ328039:MZS328039 NJM328039:NJO328039 NTI328039:NTK328039 ODE328039:ODG328039 ONA328039:ONC328039 OWW328039:OWY328039 PGS328039:PGU328039 PQO328039:PQQ328039 QAK328039:QAM328039 QKG328039:QKI328039 QUC328039:QUE328039 RDY328039:REA328039 RNU328039:RNW328039 RXQ328039:RXS328039 SHM328039:SHO328039 SRI328039:SRK328039 TBE328039:TBG328039 TLA328039:TLC328039 TUW328039:TUY328039 UES328039:UEU328039 UOO328039:UOQ328039 UYK328039:UYM328039 VIG328039:VII328039 VSC328039:VSE328039 WBY328039:WCA328039 WLU328039:WLW328039 WVQ328039:WVS328039 I393575:K393575 JE393575:JG393575 TA393575:TC393575 ACW393575:ACY393575 AMS393575:AMU393575 AWO393575:AWQ393575 BGK393575:BGM393575 BQG393575:BQI393575 CAC393575:CAE393575 CJY393575:CKA393575 CTU393575:CTW393575 DDQ393575:DDS393575 DNM393575:DNO393575 DXI393575:DXK393575 EHE393575:EHG393575 ERA393575:ERC393575 FAW393575:FAY393575 FKS393575:FKU393575 FUO393575:FUQ393575 GEK393575:GEM393575 GOG393575:GOI393575 GYC393575:GYE393575 HHY393575:HIA393575 HRU393575:HRW393575 IBQ393575:IBS393575 ILM393575:ILO393575 IVI393575:IVK393575 JFE393575:JFG393575 JPA393575:JPC393575 JYW393575:JYY393575 KIS393575:KIU393575 KSO393575:KSQ393575 LCK393575:LCM393575 LMG393575:LMI393575 LWC393575:LWE393575 MFY393575:MGA393575 MPU393575:MPW393575 MZQ393575:MZS393575 NJM393575:NJO393575 NTI393575:NTK393575 ODE393575:ODG393575 ONA393575:ONC393575 OWW393575:OWY393575 PGS393575:PGU393575 PQO393575:PQQ393575 QAK393575:QAM393575 QKG393575:QKI393575 QUC393575:QUE393575 RDY393575:REA393575 RNU393575:RNW393575 RXQ393575:RXS393575 SHM393575:SHO393575 SRI393575:SRK393575 TBE393575:TBG393575 TLA393575:TLC393575 TUW393575:TUY393575 UES393575:UEU393575 UOO393575:UOQ393575 UYK393575:UYM393575 VIG393575:VII393575 VSC393575:VSE393575 WBY393575:WCA393575 WLU393575:WLW393575 WVQ393575:WVS393575 I459111:K459111 JE459111:JG459111 TA459111:TC459111 ACW459111:ACY459111 AMS459111:AMU459111 AWO459111:AWQ459111 BGK459111:BGM459111 BQG459111:BQI459111 CAC459111:CAE459111 CJY459111:CKA459111 CTU459111:CTW459111 DDQ459111:DDS459111 DNM459111:DNO459111 DXI459111:DXK459111 EHE459111:EHG459111 ERA459111:ERC459111 FAW459111:FAY459111 FKS459111:FKU459111 FUO459111:FUQ459111 GEK459111:GEM459111 GOG459111:GOI459111 GYC459111:GYE459111 HHY459111:HIA459111 HRU459111:HRW459111 IBQ459111:IBS459111 ILM459111:ILO459111 IVI459111:IVK459111 JFE459111:JFG459111 JPA459111:JPC459111 JYW459111:JYY459111 KIS459111:KIU459111 KSO459111:KSQ459111 LCK459111:LCM459111 LMG459111:LMI459111 LWC459111:LWE459111 MFY459111:MGA459111 MPU459111:MPW459111 MZQ459111:MZS459111 NJM459111:NJO459111 NTI459111:NTK459111 ODE459111:ODG459111 ONA459111:ONC459111 OWW459111:OWY459111 PGS459111:PGU459111 PQO459111:PQQ459111 QAK459111:QAM459111 QKG459111:QKI459111 QUC459111:QUE459111 RDY459111:REA459111 RNU459111:RNW459111 RXQ459111:RXS459111 SHM459111:SHO459111 SRI459111:SRK459111 TBE459111:TBG459111 TLA459111:TLC459111 TUW459111:TUY459111 UES459111:UEU459111 UOO459111:UOQ459111 UYK459111:UYM459111 VIG459111:VII459111 VSC459111:VSE459111 WBY459111:WCA459111 WLU459111:WLW459111 WVQ459111:WVS459111 I524647:K524647 JE524647:JG524647 TA524647:TC524647 ACW524647:ACY524647 AMS524647:AMU524647 AWO524647:AWQ524647 BGK524647:BGM524647 BQG524647:BQI524647 CAC524647:CAE524647 CJY524647:CKA524647 CTU524647:CTW524647 DDQ524647:DDS524647 DNM524647:DNO524647 DXI524647:DXK524647 EHE524647:EHG524647 ERA524647:ERC524647 FAW524647:FAY524647 FKS524647:FKU524647 FUO524647:FUQ524647 GEK524647:GEM524647 GOG524647:GOI524647 GYC524647:GYE524647 HHY524647:HIA524647 HRU524647:HRW524647 IBQ524647:IBS524647 ILM524647:ILO524647 IVI524647:IVK524647 JFE524647:JFG524647 JPA524647:JPC524647 JYW524647:JYY524647 KIS524647:KIU524647 KSO524647:KSQ524647 LCK524647:LCM524647 LMG524647:LMI524647 LWC524647:LWE524647 MFY524647:MGA524647 MPU524647:MPW524647 MZQ524647:MZS524647 NJM524647:NJO524647 NTI524647:NTK524647 ODE524647:ODG524647 ONA524647:ONC524647 OWW524647:OWY524647 PGS524647:PGU524647 PQO524647:PQQ524647 QAK524647:QAM524647 QKG524647:QKI524647 QUC524647:QUE524647 RDY524647:REA524647 RNU524647:RNW524647 RXQ524647:RXS524647 SHM524647:SHO524647 SRI524647:SRK524647 TBE524647:TBG524647 TLA524647:TLC524647 TUW524647:TUY524647 UES524647:UEU524647 UOO524647:UOQ524647 UYK524647:UYM524647 VIG524647:VII524647 VSC524647:VSE524647 WBY524647:WCA524647 WLU524647:WLW524647 WVQ524647:WVS524647 I590183:K590183 JE590183:JG590183 TA590183:TC590183 ACW590183:ACY590183 AMS590183:AMU590183 AWO590183:AWQ590183 BGK590183:BGM590183 BQG590183:BQI590183 CAC590183:CAE590183 CJY590183:CKA590183 CTU590183:CTW590183 DDQ590183:DDS590183 DNM590183:DNO590183 DXI590183:DXK590183 EHE590183:EHG590183 ERA590183:ERC590183 FAW590183:FAY590183 FKS590183:FKU590183 FUO590183:FUQ590183 GEK590183:GEM590183 GOG590183:GOI590183 GYC590183:GYE590183 HHY590183:HIA590183 HRU590183:HRW590183 IBQ590183:IBS590183 ILM590183:ILO590183 IVI590183:IVK590183 JFE590183:JFG590183 JPA590183:JPC590183 JYW590183:JYY590183 KIS590183:KIU590183 KSO590183:KSQ590183 LCK590183:LCM590183 LMG590183:LMI590183 LWC590183:LWE590183 MFY590183:MGA590183 MPU590183:MPW590183 MZQ590183:MZS590183 NJM590183:NJO590183 NTI590183:NTK590183 ODE590183:ODG590183 ONA590183:ONC590183 OWW590183:OWY590183 PGS590183:PGU590183 PQO590183:PQQ590183 QAK590183:QAM590183 QKG590183:QKI590183 QUC590183:QUE590183 RDY590183:REA590183 RNU590183:RNW590183 RXQ590183:RXS590183 SHM590183:SHO590183 SRI590183:SRK590183 TBE590183:TBG590183 TLA590183:TLC590183 TUW590183:TUY590183 UES590183:UEU590183 UOO590183:UOQ590183 UYK590183:UYM590183 VIG590183:VII590183 VSC590183:VSE590183 WBY590183:WCA590183 WLU590183:WLW590183 WVQ590183:WVS590183 I655719:K655719 JE655719:JG655719 TA655719:TC655719 ACW655719:ACY655719 AMS655719:AMU655719 AWO655719:AWQ655719 BGK655719:BGM655719 BQG655719:BQI655719 CAC655719:CAE655719 CJY655719:CKA655719 CTU655719:CTW655719 DDQ655719:DDS655719 DNM655719:DNO655719 DXI655719:DXK655719 EHE655719:EHG655719 ERA655719:ERC655719 FAW655719:FAY655719 FKS655719:FKU655719 FUO655719:FUQ655719 GEK655719:GEM655719 GOG655719:GOI655719 GYC655719:GYE655719 HHY655719:HIA655719 HRU655719:HRW655719 IBQ655719:IBS655719 ILM655719:ILO655719 IVI655719:IVK655719 JFE655719:JFG655719 JPA655719:JPC655719 JYW655719:JYY655719 KIS655719:KIU655719 KSO655719:KSQ655719 LCK655719:LCM655719 LMG655719:LMI655719 LWC655719:LWE655719 MFY655719:MGA655719 MPU655719:MPW655719 MZQ655719:MZS655719 NJM655719:NJO655719 NTI655719:NTK655719 ODE655719:ODG655719 ONA655719:ONC655719 OWW655719:OWY655719 PGS655719:PGU655719 PQO655719:PQQ655719 QAK655719:QAM655719 QKG655719:QKI655719 QUC655719:QUE655719 RDY655719:REA655719 RNU655719:RNW655719 RXQ655719:RXS655719 SHM655719:SHO655719 SRI655719:SRK655719 TBE655719:TBG655719 TLA655719:TLC655719 TUW655719:TUY655719 UES655719:UEU655719 UOO655719:UOQ655719 UYK655719:UYM655719 VIG655719:VII655719 VSC655719:VSE655719 WBY655719:WCA655719 WLU655719:WLW655719 WVQ655719:WVS655719 I721255:K721255 JE721255:JG721255 TA721255:TC721255 ACW721255:ACY721255 AMS721255:AMU721255 AWO721255:AWQ721255 BGK721255:BGM721255 BQG721255:BQI721255 CAC721255:CAE721255 CJY721255:CKA721255 CTU721255:CTW721255 DDQ721255:DDS721255 DNM721255:DNO721255 DXI721255:DXK721255 EHE721255:EHG721255 ERA721255:ERC721255 FAW721255:FAY721255 FKS721255:FKU721255 FUO721255:FUQ721255 GEK721255:GEM721255 GOG721255:GOI721255 GYC721255:GYE721255 HHY721255:HIA721255 HRU721255:HRW721255 IBQ721255:IBS721255 ILM721255:ILO721255 IVI721255:IVK721255 JFE721255:JFG721255 JPA721255:JPC721255 JYW721255:JYY721255 KIS721255:KIU721255 KSO721255:KSQ721255 LCK721255:LCM721255 LMG721255:LMI721255 LWC721255:LWE721255 MFY721255:MGA721255 MPU721255:MPW721255 MZQ721255:MZS721255 NJM721255:NJO721255 NTI721255:NTK721255 ODE721255:ODG721255 ONA721255:ONC721255 OWW721255:OWY721255 PGS721255:PGU721255 PQO721255:PQQ721255 QAK721255:QAM721255 QKG721255:QKI721255 QUC721255:QUE721255 RDY721255:REA721255 RNU721255:RNW721255 RXQ721255:RXS721255 SHM721255:SHO721255 SRI721255:SRK721255 TBE721255:TBG721255 TLA721255:TLC721255 TUW721255:TUY721255 UES721255:UEU721255 UOO721255:UOQ721255 UYK721255:UYM721255 VIG721255:VII721255 VSC721255:VSE721255 WBY721255:WCA721255 WLU721255:WLW721255 WVQ721255:WVS721255 I786791:K786791 JE786791:JG786791 TA786791:TC786791 ACW786791:ACY786791 AMS786791:AMU786791 AWO786791:AWQ786791 BGK786791:BGM786791 BQG786791:BQI786791 CAC786791:CAE786791 CJY786791:CKA786791 CTU786791:CTW786791 DDQ786791:DDS786791 DNM786791:DNO786791 DXI786791:DXK786791 EHE786791:EHG786791 ERA786791:ERC786791 FAW786791:FAY786791 FKS786791:FKU786791 FUO786791:FUQ786791 GEK786791:GEM786791 GOG786791:GOI786791 GYC786791:GYE786791 HHY786791:HIA786791 HRU786791:HRW786791 IBQ786791:IBS786791 ILM786791:ILO786791 IVI786791:IVK786791 JFE786791:JFG786791 JPA786791:JPC786791 JYW786791:JYY786791 KIS786791:KIU786791 KSO786791:KSQ786791 LCK786791:LCM786791 LMG786791:LMI786791 LWC786791:LWE786791 MFY786791:MGA786791 MPU786791:MPW786791 MZQ786791:MZS786791 NJM786791:NJO786791 NTI786791:NTK786791 ODE786791:ODG786791 ONA786791:ONC786791 OWW786791:OWY786791 PGS786791:PGU786791 PQO786791:PQQ786791 QAK786791:QAM786791 QKG786791:QKI786791 QUC786791:QUE786791 RDY786791:REA786791 RNU786791:RNW786791 RXQ786791:RXS786791 SHM786791:SHO786791 SRI786791:SRK786791 TBE786791:TBG786791 TLA786791:TLC786791 TUW786791:TUY786791 UES786791:UEU786791 UOO786791:UOQ786791 UYK786791:UYM786791 VIG786791:VII786791 VSC786791:VSE786791 WBY786791:WCA786791 WLU786791:WLW786791 WVQ786791:WVS786791 I852327:K852327 JE852327:JG852327 TA852327:TC852327 ACW852327:ACY852327 AMS852327:AMU852327 AWO852327:AWQ852327 BGK852327:BGM852327 BQG852327:BQI852327 CAC852327:CAE852327 CJY852327:CKA852327 CTU852327:CTW852327 DDQ852327:DDS852327 DNM852327:DNO852327 DXI852327:DXK852327 EHE852327:EHG852327 ERA852327:ERC852327 FAW852327:FAY852327 FKS852327:FKU852327 FUO852327:FUQ852327 GEK852327:GEM852327 GOG852327:GOI852327 GYC852327:GYE852327 HHY852327:HIA852327 HRU852327:HRW852327 IBQ852327:IBS852327 ILM852327:ILO852327 IVI852327:IVK852327 JFE852327:JFG852327 JPA852327:JPC852327 JYW852327:JYY852327 KIS852327:KIU852327 KSO852327:KSQ852327 LCK852327:LCM852327 LMG852327:LMI852327 LWC852327:LWE852327 MFY852327:MGA852327 MPU852327:MPW852327 MZQ852327:MZS852327 NJM852327:NJO852327 NTI852327:NTK852327 ODE852327:ODG852327 ONA852327:ONC852327 OWW852327:OWY852327 PGS852327:PGU852327 PQO852327:PQQ852327 QAK852327:QAM852327 QKG852327:QKI852327 QUC852327:QUE852327 RDY852327:REA852327 RNU852327:RNW852327 RXQ852327:RXS852327 SHM852327:SHO852327 SRI852327:SRK852327 TBE852327:TBG852327 TLA852327:TLC852327 TUW852327:TUY852327 UES852327:UEU852327 UOO852327:UOQ852327 UYK852327:UYM852327 VIG852327:VII852327 VSC852327:VSE852327 WBY852327:WCA852327 WLU852327:WLW852327 WVQ852327:WVS852327 I917863:K917863 JE917863:JG917863 TA917863:TC917863 ACW917863:ACY917863 AMS917863:AMU917863 AWO917863:AWQ917863 BGK917863:BGM917863 BQG917863:BQI917863 CAC917863:CAE917863 CJY917863:CKA917863 CTU917863:CTW917863 DDQ917863:DDS917863 DNM917863:DNO917863 DXI917863:DXK917863 EHE917863:EHG917863 ERA917863:ERC917863 FAW917863:FAY917863 FKS917863:FKU917863 FUO917863:FUQ917863 GEK917863:GEM917863 GOG917863:GOI917863 GYC917863:GYE917863 HHY917863:HIA917863 HRU917863:HRW917863 IBQ917863:IBS917863 ILM917863:ILO917863 IVI917863:IVK917863 JFE917863:JFG917863 JPA917863:JPC917863 JYW917863:JYY917863 KIS917863:KIU917863 KSO917863:KSQ917863 LCK917863:LCM917863 LMG917863:LMI917863 LWC917863:LWE917863 MFY917863:MGA917863 MPU917863:MPW917863 MZQ917863:MZS917863 NJM917863:NJO917863 NTI917863:NTK917863 ODE917863:ODG917863 ONA917863:ONC917863 OWW917863:OWY917863 PGS917863:PGU917863 PQO917863:PQQ917863 QAK917863:QAM917863 QKG917863:QKI917863 QUC917863:QUE917863 RDY917863:REA917863 RNU917863:RNW917863 RXQ917863:RXS917863 SHM917863:SHO917863 SRI917863:SRK917863 TBE917863:TBG917863 TLA917863:TLC917863 TUW917863:TUY917863 UES917863:UEU917863 UOO917863:UOQ917863 UYK917863:UYM917863 VIG917863:VII917863 VSC917863:VSE917863 WBY917863:WCA917863 WLU917863:WLW917863 WVQ917863:WVS917863 I983399:K983399 JE983399:JG983399 TA983399:TC983399 ACW983399:ACY983399 AMS983399:AMU983399 AWO983399:AWQ983399 BGK983399:BGM983399 BQG983399:BQI983399 CAC983399:CAE983399 CJY983399:CKA983399 CTU983399:CTW983399 DDQ983399:DDS983399 DNM983399:DNO983399 DXI983399:DXK983399 EHE983399:EHG983399 ERA983399:ERC983399 FAW983399:FAY983399 FKS983399:FKU983399 FUO983399:FUQ983399 GEK983399:GEM983399 GOG983399:GOI983399 GYC983399:GYE983399 HHY983399:HIA983399 HRU983399:HRW983399 IBQ983399:IBS983399 ILM983399:ILO983399 IVI983399:IVK983399 JFE983399:JFG983399 JPA983399:JPC983399 JYW983399:JYY983399 KIS983399:KIU983399 KSO983399:KSQ983399 LCK983399:LCM983399 LMG983399:LMI983399 LWC983399:LWE983399 MFY983399:MGA983399 MPU983399:MPW983399 MZQ983399:MZS983399 NJM983399:NJO983399 NTI983399:NTK983399 ODE983399:ODG983399 ONA983399:ONC983399 OWW983399:OWY983399 PGS983399:PGU983399 PQO983399:PQQ983399 QAK983399:QAM983399 QKG983399:QKI983399 QUC983399:QUE983399 RDY983399:REA983399 RNU983399:RNW983399 RXQ983399:RXS983399 SHM983399:SHO983399 SRI983399:SRK983399 TBE983399:TBG983399 TLA983399:TLC983399 TUW983399:TUY983399 UES983399:UEU983399 UOO983399:UOQ983399 UYK983399:UYM983399 VIG983399:VII983399 VSC983399:VSE983399 WBY983399:WCA983399 WLU983399:WLW983399 WVQ983399:WVS983399 J330:L335 JF330:JH335 TB330:TD335 ACX330:ACZ335 AMT330:AMV335 AWP330:AWR335 BGL330:BGN335 BQH330:BQJ335 CAD330:CAF335 CJZ330:CKB335 CTV330:CTX335 DDR330:DDT335 DNN330:DNP335 DXJ330:DXL335 EHF330:EHH335 ERB330:ERD335 FAX330:FAZ335 FKT330:FKV335 FUP330:FUR335 GEL330:GEN335 GOH330:GOJ335 GYD330:GYF335 HHZ330:HIB335 HRV330:HRX335 IBR330:IBT335 ILN330:ILP335 IVJ330:IVL335 JFF330:JFH335 JPB330:JPD335 JYX330:JYZ335 KIT330:KIV335 KSP330:KSR335 LCL330:LCN335 LMH330:LMJ335 LWD330:LWF335 MFZ330:MGB335 MPV330:MPX335 MZR330:MZT335 NJN330:NJP335 NTJ330:NTL335 ODF330:ODH335 ONB330:OND335 OWX330:OWZ335 PGT330:PGV335 PQP330:PQR335 QAL330:QAN335 QKH330:QKJ335 QUD330:QUF335 RDZ330:REB335 RNV330:RNX335 RXR330:RXT335 SHN330:SHP335 SRJ330:SRL335 TBF330:TBH335 TLB330:TLD335 TUX330:TUZ335 UET330:UEV335 UOP330:UOR335 UYL330:UYN335 VIH330:VIJ335 VSD330:VSF335 WBZ330:WCB335 WLV330:WLX335 WVR330:WVT335 J65889:L65894 JF65889:JH65894 TB65889:TD65894 ACX65889:ACZ65894 AMT65889:AMV65894 AWP65889:AWR65894 BGL65889:BGN65894 BQH65889:BQJ65894 CAD65889:CAF65894 CJZ65889:CKB65894 CTV65889:CTX65894 DDR65889:DDT65894 DNN65889:DNP65894 DXJ65889:DXL65894 EHF65889:EHH65894 ERB65889:ERD65894 FAX65889:FAZ65894 FKT65889:FKV65894 FUP65889:FUR65894 GEL65889:GEN65894 GOH65889:GOJ65894 GYD65889:GYF65894 HHZ65889:HIB65894 HRV65889:HRX65894 IBR65889:IBT65894 ILN65889:ILP65894 IVJ65889:IVL65894 JFF65889:JFH65894 JPB65889:JPD65894 JYX65889:JYZ65894 KIT65889:KIV65894 KSP65889:KSR65894 LCL65889:LCN65894 LMH65889:LMJ65894 LWD65889:LWF65894 MFZ65889:MGB65894 MPV65889:MPX65894 MZR65889:MZT65894 NJN65889:NJP65894 NTJ65889:NTL65894 ODF65889:ODH65894 ONB65889:OND65894 OWX65889:OWZ65894 PGT65889:PGV65894 PQP65889:PQR65894 QAL65889:QAN65894 QKH65889:QKJ65894 QUD65889:QUF65894 RDZ65889:REB65894 RNV65889:RNX65894 RXR65889:RXT65894 SHN65889:SHP65894 SRJ65889:SRL65894 TBF65889:TBH65894 TLB65889:TLD65894 TUX65889:TUZ65894 UET65889:UEV65894 UOP65889:UOR65894 UYL65889:UYN65894 VIH65889:VIJ65894 VSD65889:VSF65894 WBZ65889:WCB65894 WLV65889:WLX65894 WVR65889:WVT65894 J131425:L131430 JF131425:JH131430 TB131425:TD131430 ACX131425:ACZ131430 AMT131425:AMV131430 AWP131425:AWR131430 BGL131425:BGN131430 BQH131425:BQJ131430 CAD131425:CAF131430 CJZ131425:CKB131430 CTV131425:CTX131430 DDR131425:DDT131430 DNN131425:DNP131430 DXJ131425:DXL131430 EHF131425:EHH131430 ERB131425:ERD131430 FAX131425:FAZ131430 FKT131425:FKV131430 FUP131425:FUR131430 GEL131425:GEN131430 GOH131425:GOJ131430 GYD131425:GYF131430 HHZ131425:HIB131430 HRV131425:HRX131430 IBR131425:IBT131430 ILN131425:ILP131430 IVJ131425:IVL131430 JFF131425:JFH131430 JPB131425:JPD131430 JYX131425:JYZ131430 KIT131425:KIV131430 KSP131425:KSR131430 LCL131425:LCN131430 LMH131425:LMJ131430 LWD131425:LWF131430 MFZ131425:MGB131430 MPV131425:MPX131430 MZR131425:MZT131430 NJN131425:NJP131430 NTJ131425:NTL131430 ODF131425:ODH131430 ONB131425:OND131430 OWX131425:OWZ131430 PGT131425:PGV131430 PQP131425:PQR131430 QAL131425:QAN131430 QKH131425:QKJ131430 QUD131425:QUF131430 RDZ131425:REB131430 RNV131425:RNX131430 RXR131425:RXT131430 SHN131425:SHP131430 SRJ131425:SRL131430 TBF131425:TBH131430 TLB131425:TLD131430 TUX131425:TUZ131430 UET131425:UEV131430 UOP131425:UOR131430 UYL131425:UYN131430 VIH131425:VIJ131430 VSD131425:VSF131430 WBZ131425:WCB131430 WLV131425:WLX131430 WVR131425:WVT131430 J196961:L196966 JF196961:JH196966 TB196961:TD196966 ACX196961:ACZ196966 AMT196961:AMV196966 AWP196961:AWR196966 BGL196961:BGN196966 BQH196961:BQJ196966 CAD196961:CAF196966 CJZ196961:CKB196966 CTV196961:CTX196966 DDR196961:DDT196966 DNN196961:DNP196966 DXJ196961:DXL196966 EHF196961:EHH196966 ERB196961:ERD196966 FAX196961:FAZ196966 FKT196961:FKV196966 FUP196961:FUR196966 GEL196961:GEN196966 GOH196961:GOJ196966 GYD196961:GYF196966 HHZ196961:HIB196966 HRV196961:HRX196966 IBR196961:IBT196966 ILN196961:ILP196966 IVJ196961:IVL196966 JFF196961:JFH196966 JPB196961:JPD196966 JYX196961:JYZ196966 KIT196961:KIV196966 KSP196961:KSR196966 LCL196961:LCN196966 LMH196961:LMJ196966 LWD196961:LWF196966 MFZ196961:MGB196966 MPV196961:MPX196966 MZR196961:MZT196966 NJN196961:NJP196966 NTJ196961:NTL196966 ODF196961:ODH196966 ONB196961:OND196966 OWX196961:OWZ196966 PGT196961:PGV196966 PQP196961:PQR196966 QAL196961:QAN196966 QKH196961:QKJ196966 QUD196961:QUF196966 RDZ196961:REB196966 RNV196961:RNX196966 RXR196961:RXT196966 SHN196961:SHP196966 SRJ196961:SRL196966 TBF196961:TBH196966 TLB196961:TLD196966 TUX196961:TUZ196966 UET196961:UEV196966 UOP196961:UOR196966 UYL196961:UYN196966 VIH196961:VIJ196966 VSD196961:VSF196966 WBZ196961:WCB196966 WLV196961:WLX196966 WVR196961:WVT196966 J262497:L262502 JF262497:JH262502 TB262497:TD262502 ACX262497:ACZ262502 AMT262497:AMV262502 AWP262497:AWR262502 BGL262497:BGN262502 BQH262497:BQJ262502 CAD262497:CAF262502 CJZ262497:CKB262502 CTV262497:CTX262502 DDR262497:DDT262502 DNN262497:DNP262502 DXJ262497:DXL262502 EHF262497:EHH262502 ERB262497:ERD262502 FAX262497:FAZ262502 FKT262497:FKV262502 FUP262497:FUR262502 GEL262497:GEN262502 GOH262497:GOJ262502 GYD262497:GYF262502 HHZ262497:HIB262502 HRV262497:HRX262502 IBR262497:IBT262502 ILN262497:ILP262502 IVJ262497:IVL262502 JFF262497:JFH262502 JPB262497:JPD262502 JYX262497:JYZ262502 KIT262497:KIV262502 KSP262497:KSR262502 LCL262497:LCN262502 LMH262497:LMJ262502 LWD262497:LWF262502 MFZ262497:MGB262502 MPV262497:MPX262502 MZR262497:MZT262502 NJN262497:NJP262502 NTJ262497:NTL262502 ODF262497:ODH262502 ONB262497:OND262502 OWX262497:OWZ262502 PGT262497:PGV262502 PQP262497:PQR262502 QAL262497:QAN262502 QKH262497:QKJ262502 QUD262497:QUF262502 RDZ262497:REB262502 RNV262497:RNX262502 RXR262497:RXT262502 SHN262497:SHP262502 SRJ262497:SRL262502 TBF262497:TBH262502 TLB262497:TLD262502 TUX262497:TUZ262502 UET262497:UEV262502 UOP262497:UOR262502 UYL262497:UYN262502 VIH262497:VIJ262502 VSD262497:VSF262502 WBZ262497:WCB262502 WLV262497:WLX262502 WVR262497:WVT262502 J328033:L328038 JF328033:JH328038 TB328033:TD328038 ACX328033:ACZ328038 AMT328033:AMV328038 AWP328033:AWR328038 BGL328033:BGN328038 BQH328033:BQJ328038 CAD328033:CAF328038 CJZ328033:CKB328038 CTV328033:CTX328038 DDR328033:DDT328038 DNN328033:DNP328038 DXJ328033:DXL328038 EHF328033:EHH328038 ERB328033:ERD328038 FAX328033:FAZ328038 FKT328033:FKV328038 FUP328033:FUR328038 GEL328033:GEN328038 GOH328033:GOJ328038 GYD328033:GYF328038 HHZ328033:HIB328038 HRV328033:HRX328038 IBR328033:IBT328038 ILN328033:ILP328038 IVJ328033:IVL328038 JFF328033:JFH328038 JPB328033:JPD328038 JYX328033:JYZ328038 KIT328033:KIV328038 KSP328033:KSR328038 LCL328033:LCN328038 LMH328033:LMJ328038 LWD328033:LWF328038 MFZ328033:MGB328038 MPV328033:MPX328038 MZR328033:MZT328038 NJN328033:NJP328038 NTJ328033:NTL328038 ODF328033:ODH328038 ONB328033:OND328038 OWX328033:OWZ328038 PGT328033:PGV328038 PQP328033:PQR328038 QAL328033:QAN328038 QKH328033:QKJ328038 QUD328033:QUF328038 RDZ328033:REB328038 RNV328033:RNX328038 RXR328033:RXT328038 SHN328033:SHP328038 SRJ328033:SRL328038 TBF328033:TBH328038 TLB328033:TLD328038 TUX328033:TUZ328038 UET328033:UEV328038 UOP328033:UOR328038 UYL328033:UYN328038 VIH328033:VIJ328038 VSD328033:VSF328038 WBZ328033:WCB328038 WLV328033:WLX328038 WVR328033:WVT328038 J393569:L393574 JF393569:JH393574 TB393569:TD393574 ACX393569:ACZ393574 AMT393569:AMV393574 AWP393569:AWR393574 BGL393569:BGN393574 BQH393569:BQJ393574 CAD393569:CAF393574 CJZ393569:CKB393574 CTV393569:CTX393574 DDR393569:DDT393574 DNN393569:DNP393574 DXJ393569:DXL393574 EHF393569:EHH393574 ERB393569:ERD393574 FAX393569:FAZ393574 FKT393569:FKV393574 FUP393569:FUR393574 GEL393569:GEN393574 GOH393569:GOJ393574 GYD393569:GYF393574 HHZ393569:HIB393574 HRV393569:HRX393574 IBR393569:IBT393574 ILN393569:ILP393574 IVJ393569:IVL393574 JFF393569:JFH393574 JPB393569:JPD393574 JYX393569:JYZ393574 KIT393569:KIV393574 KSP393569:KSR393574 LCL393569:LCN393574 LMH393569:LMJ393574 LWD393569:LWF393574 MFZ393569:MGB393574 MPV393569:MPX393574 MZR393569:MZT393574 NJN393569:NJP393574 NTJ393569:NTL393574 ODF393569:ODH393574 ONB393569:OND393574 OWX393569:OWZ393574 PGT393569:PGV393574 PQP393569:PQR393574 QAL393569:QAN393574 QKH393569:QKJ393574 QUD393569:QUF393574 RDZ393569:REB393574 RNV393569:RNX393574 RXR393569:RXT393574 SHN393569:SHP393574 SRJ393569:SRL393574 TBF393569:TBH393574 TLB393569:TLD393574 TUX393569:TUZ393574 UET393569:UEV393574 UOP393569:UOR393574 UYL393569:UYN393574 VIH393569:VIJ393574 VSD393569:VSF393574 WBZ393569:WCB393574 WLV393569:WLX393574 WVR393569:WVT393574 J459105:L459110 JF459105:JH459110 TB459105:TD459110 ACX459105:ACZ459110 AMT459105:AMV459110 AWP459105:AWR459110 BGL459105:BGN459110 BQH459105:BQJ459110 CAD459105:CAF459110 CJZ459105:CKB459110 CTV459105:CTX459110 DDR459105:DDT459110 DNN459105:DNP459110 DXJ459105:DXL459110 EHF459105:EHH459110 ERB459105:ERD459110 FAX459105:FAZ459110 FKT459105:FKV459110 FUP459105:FUR459110 GEL459105:GEN459110 GOH459105:GOJ459110 GYD459105:GYF459110 HHZ459105:HIB459110 HRV459105:HRX459110 IBR459105:IBT459110 ILN459105:ILP459110 IVJ459105:IVL459110 JFF459105:JFH459110 JPB459105:JPD459110 JYX459105:JYZ459110 KIT459105:KIV459110 KSP459105:KSR459110 LCL459105:LCN459110 LMH459105:LMJ459110 LWD459105:LWF459110 MFZ459105:MGB459110 MPV459105:MPX459110 MZR459105:MZT459110 NJN459105:NJP459110 NTJ459105:NTL459110 ODF459105:ODH459110 ONB459105:OND459110 OWX459105:OWZ459110 PGT459105:PGV459110 PQP459105:PQR459110 QAL459105:QAN459110 QKH459105:QKJ459110 QUD459105:QUF459110 RDZ459105:REB459110 RNV459105:RNX459110 RXR459105:RXT459110 SHN459105:SHP459110 SRJ459105:SRL459110 TBF459105:TBH459110 TLB459105:TLD459110 TUX459105:TUZ459110 UET459105:UEV459110 UOP459105:UOR459110 UYL459105:UYN459110 VIH459105:VIJ459110 VSD459105:VSF459110 WBZ459105:WCB459110 WLV459105:WLX459110 WVR459105:WVT459110 J524641:L524646 JF524641:JH524646 TB524641:TD524646 ACX524641:ACZ524646 AMT524641:AMV524646 AWP524641:AWR524646 BGL524641:BGN524646 BQH524641:BQJ524646 CAD524641:CAF524646 CJZ524641:CKB524646 CTV524641:CTX524646 DDR524641:DDT524646 DNN524641:DNP524646 DXJ524641:DXL524646 EHF524641:EHH524646 ERB524641:ERD524646 FAX524641:FAZ524646 FKT524641:FKV524646 FUP524641:FUR524646 GEL524641:GEN524646 GOH524641:GOJ524646 GYD524641:GYF524646 HHZ524641:HIB524646 HRV524641:HRX524646 IBR524641:IBT524646 ILN524641:ILP524646 IVJ524641:IVL524646 JFF524641:JFH524646 JPB524641:JPD524646 JYX524641:JYZ524646 KIT524641:KIV524646 KSP524641:KSR524646 LCL524641:LCN524646 LMH524641:LMJ524646 LWD524641:LWF524646 MFZ524641:MGB524646 MPV524641:MPX524646 MZR524641:MZT524646 NJN524641:NJP524646 NTJ524641:NTL524646 ODF524641:ODH524646 ONB524641:OND524646 OWX524641:OWZ524646 PGT524641:PGV524646 PQP524641:PQR524646 QAL524641:QAN524646 QKH524641:QKJ524646 QUD524641:QUF524646 RDZ524641:REB524646 RNV524641:RNX524646 RXR524641:RXT524646 SHN524641:SHP524646 SRJ524641:SRL524646 TBF524641:TBH524646 TLB524641:TLD524646 TUX524641:TUZ524646 UET524641:UEV524646 UOP524641:UOR524646 UYL524641:UYN524646 VIH524641:VIJ524646 VSD524641:VSF524646 WBZ524641:WCB524646 WLV524641:WLX524646 WVR524641:WVT524646 J590177:L590182 JF590177:JH590182 TB590177:TD590182 ACX590177:ACZ590182 AMT590177:AMV590182 AWP590177:AWR590182 BGL590177:BGN590182 BQH590177:BQJ590182 CAD590177:CAF590182 CJZ590177:CKB590182 CTV590177:CTX590182 DDR590177:DDT590182 DNN590177:DNP590182 DXJ590177:DXL590182 EHF590177:EHH590182 ERB590177:ERD590182 FAX590177:FAZ590182 FKT590177:FKV590182 FUP590177:FUR590182 GEL590177:GEN590182 GOH590177:GOJ590182 GYD590177:GYF590182 HHZ590177:HIB590182 HRV590177:HRX590182 IBR590177:IBT590182 ILN590177:ILP590182 IVJ590177:IVL590182 JFF590177:JFH590182 JPB590177:JPD590182 JYX590177:JYZ590182 KIT590177:KIV590182 KSP590177:KSR590182 LCL590177:LCN590182 LMH590177:LMJ590182 LWD590177:LWF590182 MFZ590177:MGB590182 MPV590177:MPX590182 MZR590177:MZT590182 NJN590177:NJP590182 NTJ590177:NTL590182 ODF590177:ODH590182 ONB590177:OND590182 OWX590177:OWZ590182 PGT590177:PGV590182 PQP590177:PQR590182 QAL590177:QAN590182 QKH590177:QKJ590182 QUD590177:QUF590182 RDZ590177:REB590182 RNV590177:RNX590182 RXR590177:RXT590182 SHN590177:SHP590182 SRJ590177:SRL590182 TBF590177:TBH590182 TLB590177:TLD590182 TUX590177:TUZ590182 UET590177:UEV590182 UOP590177:UOR590182 UYL590177:UYN590182 VIH590177:VIJ590182 VSD590177:VSF590182 WBZ590177:WCB590182 WLV590177:WLX590182 WVR590177:WVT590182 J655713:L655718 JF655713:JH655718 TB655713:TD655718 ACX655713:ACZ655718 AMT655713:AMV655718 AWP655713:AWR655718 BGL655713:BGN655718 BQH655713:BQJ655718 CAD655713:CAF655718 CJZ655713:CKB655718 CTV655713:CTX655718 DDR655713:DDT655718 DNN655713:DNP655718 DXJ655713:DXL655718 EHF655713:EHH655718 ERB655713:ERD655718 FAX655713:FAZ655718 FKT655713:FKV655718 FUP655713:FUR655718 GEL655713:GEN655718 GOH655713:GOJ655718 GYD655713:GYF655718 HHZ655713:HIB655718 HRV655713:HRX655718 IBR655713:IBT655718 ILN655713:ILP655718 IVJ655713:IVL655718 JFF655713:JFH655718 JPB655713:JPD655718 JYX655713:JYZ655718 KIT655713:KIV655718 KSP655713:KSR655718 LCL655713:LCN655718 LMH655713:LMJ655718 LWD655713:LWF655718 MFZ655713:MGB655718 MPV655713:MPX655718 MZR655713:MZT655718 NJN655713:NJP655718 NTJ655713:NTL655718 ODF655713:ODH655718 ONB655713:OND655718 OWX655713:OWZ655718 PGT655713:PGV655718 PQP655713:PQR655718 QAL655713:QAN655718 QKH655713:QKJ655718 QUD655713:QUF655718 RDZ655713:REB655718 RNV655713:RNX655718 RXR655713:RXT655718 SHN655713:SHP655718 SRJ655713:SRL655718 TBF655713:TBH655718 TLB655713:TLD655718 TUX655713:TUZ655718 UET655713:UEV655718 UOP655713:UOR655718 UYL655713:UYN655718 VIH655713:VIJ655718 VSD655713:VSF655718 WBZ655713:WCB655718 WLV655713:WLX655718 WVR655713:WVT655718 J721249:L721254 JF721249:JH721254 TB721249:TD721254 ACX721249:ACZ721254 AMT721249:AMV721254 AWP721249:AWR721254 BGL721249:BGN721254 BQH721249:BQJ721254 CAD721249:CAF721254 CJZ721249:CKB721254 CTV721249:CTX721254 DDR721249:DDT721254 DNN721249:DNP721254 DXJ721249:DXL721254 EHF721249:EHH721254 ERB721249:ERD721254 FAX721249:FAZ721254 FKT721249:FKV721254 FUP721249:FUR721254 GEL721249:GEN721254 GOH721249:GOJ721254 GYD721249:GYF721254 HHZ721249:HIB721254 HRV721249:HRX721254 IBR721249:IBT721254 ILN721249:ILP721254 IVJ721249:IVL721254 JFF721249:JFH721254 JPB721249:JPD721254 JYX721249:JYZ721254 KIT721249:KIV721254 KSP721249:KSR721254 LCL721249:LCN721254 LMH721249:LMJ721254 LWD721249:LWF721254 MFZ721249:MGB721254 MPV721249:MPX721254 MZR721249:MZT721254 NJN721249:NJP721254 NTJ721249:NTL721254 ODF721249:ODH721254 ONB721249:OND721254 OWX721249:OWZ721254 PGT721249:PGV721254 PQP721249:PQR721254 QAL721249:QAN721254 QKH721249:QKJ721254 QUD721249:QUF721254 RDZ721249:REB721254 RNV721249:RNX721254 RXR721249:RXT721254 SHN721249:SHP721254 SRJ721249:SRL721254 TBF721249:TBH721254 TLB721249:TLD721254 TUX721249:TUZ721254 UET721249:UEV721254 UOP721249:UOR721254 UYL721249:UYN721254 VIH721249:VIJ721254 VSD721249:VSF721254 WBZ721249:WCB721254 WLV721249:WLX721254 WVR721249:WVT721254 J786785:L786790 JF786785:JH786790 TB786785:TD786790 ACX786785:ACZ786790 AMT786785:AMV786790 AWP786785:AWR786790 BGL786785:BGN786790 BQH786785:BQJ786790 CAD786785:CAF786790 CJZ786785:CKB786790 CTV786785:CTX786790 DDR786785:DDT786790 DNN786785:DNP786790 DXJ786785:DXL786790 EHF786785:EHH786790 ERB786785:ERD786790 FAX786785:FAZ786790 FKT786785:FKV786790 FUP786785:FUR786790 GEL786785:GEN786790 GOH786785:GOJ786790 GYD786785:GYF786790 HHZ786785:HIB786790 HRV786785:HRX786790 IBR786785:IBT786790 ILN786785:ILP786790 IVJ786785:IVL786790 JFF786785:JFH786790 JPB786785:JPD786790 JYX786785:JYZ786790 KIT786785:KIV786790 KSP786785:KSR786790 LCL786785:LCN786790 LMH786785:LMJ786790 LWD786785:LWF786790 MFZ786785:MGB786790 MPV786785:MPX786790 MZR786785:MZT786790 NJN786785:NJP786790 NTJ786785:NTL786790 ODF786785:ODH786790 ONB786785:OND786790 OWX786785:OWZ786790 PGT786785:PGV786790 PQP786785:PQR786790 QAL786785:QAN786790 QKH786785:QKJ786790 QUD786785:QUF786790 RDZ786785:REB786790 RNV786785:RNX786790 RXR786785:RXT786790 SHN786785:SHP786790 SRJ786785:SRL786790 TBF786785:TBH786790 TLB786785:TLD786790 TUX786785:TUZ786790 UET786785:UEV786790 UOP786785:UOR786790 UYL786785:UYN786790 VIH786785:VIJ786790 VSD786785:VSF786790 WBZ786785:WCB786790 WLV786785:WLX786790 WVR786785:WVT786790 J852321:L852326 JF852321:JH852326 TB852321:TD852326 ACX852321:ACZ852326 AMT852321:AMV852326 AWP852321:AWR852326 BGL852321:BGN852326 BQH852321:BQJ852326 CAD852321:CAF852326 CJZ852321:CKB852326 CTV852321:CTX852326 DDR852321:DDT852326 DNN852321:DNP852326 DXJ852321:DXL852326 EHF852321:EHH852326 ERB852321:ERD852326 FAX852321:FAZ852326 FKT852321:FKV852326 FUP852321:FUR852326 GEL852321:GEN852326 GOH852321:GOJ852326 GYD852321:GYF852326 HHZ852321:HIB852326 HRV852321:HRX852326 IBR852321:IBT852326 ILN852321:ILP852326 IVJ852321:IVL852326 JFF852321:JFH852326 JPB852321:JPD852326 JYX852321:JYZ852326 KIT852321:KIV852326 KSP852321:KSR852326 LCL852321:LCN852326 LMH852321:LMJ852326 LWD852321:LWF852326 MFZ852321:MGB852326 MPV852321:MPX852326 MZR852321:MZT852326 NJN852321:NJP852326 NTJ852321:NTL852326 ODF852321:ODH852326 ONB852321:OND852326 OWX852321:OWZ852326 PGT852321:PGV852326 PQP852321:PQR852326 QAL852321:QAN852326 QKH852321:QKJ852326 QUD852321:QUF852326 RDZ852321:REB852326 RNV852321:RNX852326 RXR852321:RXT852326 SHN852321:SHP852326 SRJ852321:SRL852326 TBF852321:TBH852326 TLB852321:TLD852326 TUX852321:TUZ852326 UET852321:UEV852326 UOP852321:UOR852326 UYL852321:UYN852326 VIH852321:VIJ852326 VSD852321:VSF852326 WBZ852321:WCB852326 WLV852321:WLX852326 WVR852321:WVT852326 J917857:L917862 JF917857:JH917862 TB917857:TD917862 ACX917857:ACZ917862 AMT917857:AMV917862 AWP917857:AWR917862 BGL917857:BGN917862 BQH917857:BQJ917862 CAD917857:CAF917862 CJZ917857:CKB917862 CTV917857:CTX917862 DDR917857:DDT917862 DNN917857:DNP917862 DXJ917857:DXL917862 EHF917857:EHH917862 ERB917857:ERD917862 FAX917857:FAZ917862 FKT917857:FKV917862 FUP917857:FUR917862 GEL917857:GEN917862 GOH917857:GOJ917862 GYD917857:GYF917862 HHZ917857:HIB917862 HRV917857:HRX917862 IBR917857:IBT917862 ILN917857:ILP917862 IVJ917857:IVL917862 JFF917857:JFH917862 JPB917857:JPD917862 JYX917857:JYZ917862 KIT917857:KIV917862 KSP917857:KSR917862 LCL917857:LCN917862 LMH917857:LMJ917862 LWD917857:LWF917862 MFZ917857:MGB917862 MPV917857:MPX917862 MZR917857:MZT917862 NJN917857:NJP917862 NTJ917857:NTL917862 ODF917857:ODH917862 ONB917857:OND917862 OWX917857:OWZ917862 PGT917857:PGV917862 PQP917857:PQR917862 QAL917857:QAN917862 QKH917857:QKJ917862 QUD917857:QUF917862 RDZ917857:REB917862 RNV917857:RNX917862 RXR917857:RXT917862 SHN917857:SHP917862 SRJ917857:SRL917862 TBF917857:TBH917862 TLB917857:TLD917862 TUX917857:TUZ917862 UET917857:UEV917862 UOP917857:UOR917862 UYL917857:UYN917862 VIH917857:VIJ917862 VSD917857:VSF917862 WBZ917857:WCB917862 WLV917857:WLX917862 WVR917857:WVT917862 J983393:L983398 JF983393:JH983398 TB983393:TD983398 ACX983393:ACZ983398 AMT983393:AMV983398 AWP983393:AWR983398 BGL983393:BGN983398 BQH983393:BQJ983398 CAD983393:CAF983398 CJZ983393:CKB983398 CTV983393:CTX983398 DDR983393:DDT983398 DNN983393:DNP983398 DXJ983393:DXL983398 EHF983393:EHH983398 ERB983393:ERD983398 FAX983393:FAZ983398 FKT983393:FKV983398 FUP983393:FUR983398 GEL983393:GEN983398 GOH983393:GOJ983398 GYD983393:GYF983398 HHZ983393:HIB983398 HRV983393:HRX983398 IBR983393:IBT983398 ILN983393:ILP983398 IVJ983393:IVL983398 JFF983393:JFH983398 JPB983393:JPD983398 JYX983393:JYZ983398 KIT983393:KIV983398 KSP983393:KSR983398 LCL983393:LCN983398 LMH983393:LMJ983398 LWD983393:LWF983398 MFZ983393:MGB983398 MPV983393:MPX983398 MZR983393:MZT983398 NJN983393:NJP983398 NTJ983393:NTL983398 ODF983393:ODH983398 ONB983393:OND983398 OWX983393:OWZ983398 PGT983393:PGV983398 PQP983393:PQR983398 QAL983393:QAN983398 QKH983393:QKJ983398 QUD983393:QUF983398 RDZ983393:REB983398 RNV983393:RNX983398 RXR983393:RXT983398 SHN983393:SHP983398 SRJ983393:SRL983398 TBF983393:TBH983398 TLB983393:TLD983398 TUX983393:TUZ983398 UET983393:UEV983398 UOP983393:UOR983398 UYL983393:UYN983398 VIH983393:VIJ983398 VSD983393:VSF983398 WBZ983393:WCB983398 WLV983393:WLX983398 WVR983393:WVT983398 J353:L358 JF353:JH358 TB353:TD358 ACX353:ACZ358 AMT353:AMV358 AWP353:AWR358 BGL353:BGN358 BQH353:BQJ358 CAD353:CAF358 CJZ353:CKB358 CTV353:CTX358 DDR353:DDT358 DNN353:DNP358 DXJ353:DXL358 EHF353:EHH358 ERB353:ERD358 FAX353:FAZ358 FKT353:FKV358 FUP353:FUR358 GEL353:GEN358 GOH353:GOJ358 GYD353:GYF358 HHZ353:HIB358 HRV353:HRX358 IBR353:IBT358 ILN353:ILP358 IVJ353:IVL358 JFF353:JFH358 JPB353:JPD358 JYX353:JYZ358 KIT353:KIV358 KSP353:KSR358 LCL353:LCN358 LMH353:LMJ358 LWD353:LWF358 MFZ353:MGB358 MPV353:MPX358 MZR353:MZT358 NJN353:NJP358 NTJ353:NTL358 ODF353:ODH358 ONB353:OND358 OWX353:OWZ358 PGT353:PGV358 PQP353:PQR358 QAL353:QAN358 QKH353:QKJ358 QUD353:QUF358 RDZ353:REB358 RNV353:RNX358 RXR353:RXT358 SHN353:SHP358 SRJ353:SRL358 TBF353:TBH358 TLB353:TLD358 TUX353:TUZ358 UET353:UEV358 UOP353:UOR358 UYL353:UYN358 VIH353:VIJ358 VSD353:VSF358 WBZ353:WCB358 WLV353:WLX358 WVR353:WVT358 J65912:L65917 JF65912:JH65917 TB65912:TD65917 ACX65912:ACZ65917 AMT65912:AMV65917 AWP65912:AWR65917 BGL65912:BGN65917 BQH65912:BQJ65917 CAD65912:CAF65917 CJZ65912:CKB65917 CTV65912:CTX65917 DDR65912:DDT65917 DNN65912:DNP65917 DXJ65912:DXL65917 EHF65912:EHH65917 ERB65912:ERD65917 FAX65912:FAZ65917 FKT65912:FKV65917 FUP65912:FUR65917 GEL65912:GEN65917 GOH65912:GOJ65917 GYD65912:GYF65917 HHZ65912:HIB65917 HRV65912:HRX65917 IBR65912:IBT65917 ILN65912:ILP65917 IVJ65912:IVL65917 JFF65912:JFH65917 JPB65912:JPD65917 JYX65912:JYZ65917 KIT65912:KIV65917 KSP65912:KSR65917 LCL65912:LCN65917 LMH65912:LMJ65917 LWD65912:LWF65917 MFZ65912:MGB65917 MPV65912:MPX65917 MZR65912:MZT65917 NJN65912:NJP65917 NTJ65912:NTL65917 ODF65912:ODH65917 ONB65912:OND65917 OWX65912:OWZ65917 PGT65912:PGV65917 PQP65912:PQR65917 QAL65912:QAN65917 QKH65912:QKJ65917 QUD65912:QUF65917 RDZ65912:REB65917 RNV65912:RNX65917 RXR65912:RXT65917 SHN65912:SHP65917 SRJ65912:SRL65917 TBF65912:TBH65917 TLB65912:TLD65917 TUX65912:TUZ65917 UET65912:UEV65917 UOP65912:UOR65917 UYL65912:UYN65917 VIH65912:VIJ65917 VSD65912:VSF65917 WBZ65912:WCB65917 WLV65912:WLX65917 WVR65912:WVT65917 J131448:L131453 JF131448:JH131453 TB131448:TD131453 ACX131448:ACZ131453 AMT131448:AMV131453 AWP131448:AWR131453 BGL131448:BGN131453 BQH131448:BQJ131453 CAD131448:CAF131453 CJZ131448:CKB131453 CTV131448:CTX131453 DDR131448:DDT131453 DNN131448:DNP131453 DXJ131448:DXL131453 EHF131448:EHH131453 ERB131448:ERD131453 FAX131448:FAZ131453 FKT131448:FKV131453 FUP131448:FUR131453 GEL131448:GEN131453 GOH131448:GOJ131453 GYD131448:GYF131453 HHZ131448:HIB131453 HRV131448:HRX131453 IBR131448:IBT131453 ILN131448:ILP131453 IVJ131448:IVL131453 JFF131448:JFH131453 JPB131448:JPD131453 JYX131448:JYZ131453 KIT131448:KIV131453 KSP131448:KSR131453 LCL131448:LCN131453 LMH131448:LMJ131453 LWD131448:LWF131453 MFZ131448:MGB131453 MPV131448:MPX131453 MZR131448:MZT131453 NJN131448:NJP131453 NTJ131448:NTL131453 ODF131448:ODH131453 ONB131448:OND131453 OWX131448:OWZ131453 PGT131448:PGV131453 PQP131448:PQR131453 QAL131448:QAN131453 QKH131448:QKJ131453 QUD131448:QUF131453 RDZ131448:REB131453 RNV131448:RNX131453 RXR131448:RXT131453 SHN131448:SHP131453 SRJ131448:SRL131453 TBF131448:TBH131453 TLB131448:TLD131453 TUX131448:TUZ131453 UET131448:UEV131453 UOP131448:UOR131453 UYL131448:UYN131453 VIH131448:VIJ131453 VSD131448:VSF131453 WBZ131448:WCB131453 WLV131448:WLX131453 WVR131448:WVT131453 J196984:L196989 JF196984:JH196989 TB196984:TD196989 ACX196984:ACZ196989 AMT196984:AMV196989 AWP196984:AWR196989 BGL196984:BGN196989 BQH196984:BQJ196989 CAD196984:CAF196989 CJZ196984:CKB196989 CTV196984:CTX196989 DDR196984:DDT196989 DNN196984:DNP196989 DXJ196984:DXL196989 EHF196984:EHH196989 ERB196984:ERD196989 FAX196984:FAZ196989 FKT196984:FKV196989 FUP196984:FUR196989 GEL196984:GEN196989 GOH196984:GOJ196989 GYD196984:GYF196989 HHZ196984:HIB196989 HRV196984:HRX196989 IBR196984:IBT196989 ILN196984:ILP196989 IVJ196984:IVL196989 JFF196984:JFH196989 JPB196984:JPD196989 JYX196984:JYZ196989 KIT196984:KIV196989 KSP196984:KSR196989 LCL196984:LCN196989 LMH196984:LMJ196989 LWD196984:LWF196989 MFZ196984:MGB196989 MPV196984:MPX196989 MZR196984:MZT196989 NJN196984:NJP196989 NTJ196984:NTL196989 ODF196984:ODH196989 ONB196984:OND196989 OWX196984:OWZ196989 PGT196984:PGV196989 PQP196984:PQR196989 QAL196984:QAN196989 QKH196984:QKJ196989 QUD196984:QUF196989 RDZ196984:REB196989 RNV196984:RNX196989 RXR196984:RXT196989 SHN196984:SHP196989 SRJ196984:SRL196989 TBF196984:TBH196989 TLB196984:TLD196989 TUX196984:TUZ196989 UET196984:UEV196989 UOP196984:UOR196989 UYL196984:UYN196989 VIH196984:VIJ196989 VSD196984:VSF196989 WBZ196984:WCB196989 WLV196984:WLX196989 WVR196984:WVT196989 J262520:L262525 JF262520:JH262525 TB262520:TD262525 ACX262520:ACZ262525 AMT262520:AMV262525 AWP262520:AWR262525 BGL262520:BGN262525 BQH262520:BQJ262525 CAD262520:CAF262525 CJZ262520:CKB262525 CTV262520:CTX262525 DDR262520:DDT262525 DNN262520:DNP262525 DXJ262520:DXL262525 EHF262520:EHH262525 ERB262520:ERD262525 FAX262520:FAZ262525 FKT262520:FKV262525 FUP262520:FUR262525 GEL262520:GEN262525 GOH262520:GOJ262525 GYD262520:GYF262525 HHZ262520:HIB262525 HRV262520:HRX262525 IBR262520:IBT262525 ILN262520:ILP262525 IVJ262520:IVL262525 JFF262520:JFH262525 JPB262520:JPD262525 JYX262520:JYZ262525 KIT262520:KIV262525 KSP262520:KSR262525 LCL262520:LCN262525 LMH262520:LMJ262525 LWD262520:LWF262525 MFZ262520:MGB262525 MPV262520:MPX262525 MZR262520:MZT262525 NJN262520:NJP262525 NTJ262520:NTL262525 ODF262520:ODH262525 ONB262520:OND262525 OWX262520:OWZ262525 PGT262520:PGV262525 PQP262520:PQR262525 QAL262520:QAN262525 QKH262520:QKJ262525 QUD262520:QUF262525 RDZ262520:REB262525 RNV262520:RNX262525 RXR262520:RXT262525 SHN262520:SHP262525 SRJ262520:SRL262525 TBF262520:TBH262525 TLB262520:TLD262525 TUX262520:TUZ262525 UET262520:UEV262525 UOP262520:UOR262525 UYL262520:UYN262525 VIH262520:VIJ262525 VSD262520:VSF262525 WBZ262520:WCB262525 WLV262520:WLX262525 WVR262520:WVT262525 J328056:L328061 JF328056:JH328061 TB328056:TD328061 ACX328056:ACZ328061 AMT328056:AMV328061 AWP328056:AWR328061 BGL328056:BGN328061 BQH328056:BQJ328061 CAD328056:CAF328061 CJZ328056:CKB328061 CTV328056:CTX328061 DDR328056:DDT328061 DNN328056:DNP328061 DXJ328056:DXL328061 EHF328056:EHH328061 ERB328056:ERD328061 FAX328056:FAZ328061 FKT328056:FKV328061 FUP328056:FUR328061 GEL328056:GEN328061 GOH328056:GOJ328061 GYD328056:GYF328061 HHZ328056:HIB328061 HRV328056:HRX328061 IBR328056:IBT328061 ILN328056:ILP328061 IVJ328056:IVL328061 JFF328056:JFH328061 JPB328056:JPD328061 JYX328056:JYZ328061 KIT328056:KIV328061 KSP328056:KSR328061 LCL328056:LCN328061 LMH328056:LMJ328061 LWD328056:LWF328061 MFZ328056:MGB328061 MPV328056:MPX328061 MZR328056:MZT328061 NJN328056:NJP328061 NTJ328056:NTL328061 ODF328056:ODH328061 ONB328056:OND328061 OWX328056:OWZ328061 PGT328056:PGV328061 PQP328056:PQR328061 QAL328056:QAN328061 QKH328056:QKJ328061 QUD328056:QUF328061 RDZ328056:REB328061 RNV328056:RNX328061 RXR328056:RXT328061 SHN328056:SHP328061 SRJ328056:SRL328061 TBF328056:TBH328061 TLB328056:TLD328061 TUX328056:TUZ328061 UET328056:UEV328061 UOP328056:UOR328061 UYL328056:UYN328061 VIH328056:VIJ328061 VSD328056:VSF328061 WBZ328056:WCB328061 WLV328056:WLX328061 WVR328056:WVT328061 J393592:L393597 JF393592:JH393597 TB393592:TD393597 ACX393592:ACZ393597 AMT393592:AMV393597 AWP393592:AWR393597 BGL393592:BGN393597 BQH393592:BQJ393597 CAD393592:CAF393597 CJZ393592:CKB393597 CTV393592:CTX393597 DDR393592:DDT393597 DNN393592:DNP393597 DXJ393592:DXL393597 EHF393592:EHH393597 ERB393592:ERD393597 FAX393592:FAZ393597 FKT393592:FKV393597 FUP393592:FUR393597 GEL393592:GEN393597 GOH393592:GOJ393597 GYD393592:GYF393597 HHZ393592:HIB393597 HRV393592:HRX393597 IBR393592:IBT393597 ILN393592:ILP393597 IVJ393592:IVL393597 JFF393592:JFH393597 JPB393592:JPD393597 JYX393592:JYZ393597 KIT393592:KIV393597 KSP393592:KSR393597 LCL393592:LCN393597 LMH393592:LMJ393597 LWD393592:LWF393597 MFZ393592:MGB393597 MPV393592:MPX393597 MZR393592:MZT393597 NJN393592:NJP393597 NTJ393592:NTL393597 ODF393592:ODH393597 ONB393592:OND393597 OWX393592:OWZ393597 PGT393592:PGV393597 PQP393592:PQR393597 QAL393592:QAN393597 QKH393592:QKJ393597 QUD393592:QUF393597 RDZ393592:REB393597 RNV393592:RNX393597 RXR393592:RXT393597 SHN393592:SHP393597 SRJ393592:SRL393597 TBF393592:TBH393597 TLB393592:TLD393597 TUX393592:TUZ393597 UET393592:UEV393597 UOP393592:UOR393597 UYL393592:UYN393597 VIH393592:VIJ393597 VSD393592:VSF393597 WBZ393592:WCB393597 WLV393592:WLX393597 WVR393592:WVT393597 J459128:L459133 JF459128:JH459133 TB459128:TD459133 ACX459128:ACZ459133 AMT459128:AMV459133 AWP459128:AWR459133 BGL459128:BGN459133 BQH459128:BQJ459133 CAD459128:CAF459133 CJZ459128:CKB459133 CTV459128:CTX459133 DDR459128:DDT459133 DNN459128:DNP459133 DXJ459128:DXL459133 EHF459128:EHH459133 ERB459128:ERD459133 FAX459128:FAZ459133 FKT459128:FKV459133 FUP459128:FUR459133 GEL459128:GEN459133 GOH459128:GOJ459133 GYD459128:GYF459133 HHZ459128:HIB459133 HRV459128:HRX459133 IBR459128:IBT459133 ILN459128:ILP459133 IVJ459128:IVL459133 JFF459128:JFH459133 JPB459128:JPD459133 JYX459128:JYZ459133 KIT459128:KIV459133 KSP459128:KSR459133 LCL459128:LCN459133 LMH459128:LMJ459133 LWD459128:LWF459133 MFZ459128:MGB459133 MPV459128:MPX459133 MZR459128:MZT459133 NJN459128:NJP459133 NTJ459128:NTL459133 ODF459128:ODH459133 ONB459128:OND459133 OWX459128:OWZ459133 PGT459128:PGV459133 PQP459128:PQR459133 QAL459128:QAN459133 QKH459128:QKJ459133 QUD459128:QUF459133 RDZ459128:REB459133 RNV459128:RNX459133 RXR459128:RXT459133 SHN459128:SHP459133 SRJ459128:SRL459133 TBF459128:TBH459133 TLB459128:TLD459133 TUX459128:TUZ459133 UET459128:UEV459133 UOP459128:UOR459133 UYL459128:UYN459133 VIH459128:VIJ459133 VSD459128:VSF459133 WBZ459128:WCB459133 WLV459128:WLX459133 WVR459128:WVT459133 J524664:L524669 JF524664:JH524669 TB524664:TD524669 ACX524664:ACZ524669 AMT524664:AMV524669 AWP524664:AWR524669 BGL524664:BGN524669 BQH524664:BQJ524669 CAD524664:CAF524669 CJZ524664:CKB524669 CTV524664:CTX524669 DDR524664:DDT524669 DNN524664:DNP524669 DXJ524664:DXL524669 EHF524664:EHH524669 ERB524664:ERD524669 FAX524664:FAZ524669 FKT524664:FKV524669 FUP524664:FUR524669 GEL524664:GEN524669 GOH524664:GOJ524669 GYD524664:GYF524669 HHZ524664:HIB524669 HRV524664:HRX524669 IBR524664:IBT524669 ILN524664:ILP524669 IVJ524664:IVL524669 JFF524664:JFH524669 JPB524664:JPD524669 JYX524664:JYZ524669 KIT524664:KIV524669 KSP524664:KSR524669 LCL524664:LCN524669 LMH524664:LMJ524669 LWD524664:LWF524669 MFZ524664:MGB524669 MPV524664:MPX524669 MZR524664:MZT524669 NJN524664:NJP524669 NTJ524664:NTL524669 ODF524664:ODH524669 ONB524664:OND524669 OWX524664:OWZ524669 PGT524664:PGV524669 PQP524664:PQR524669 QAL524664:QAN524669 QKH524664:QKJ524669 QUD524664:QUF524669 RDZ524664:REB524669 RNV524664:RNX524669 RXR524664:RXT524669 SHN524664:SHP524669 SRJ524664:SRL524669 TBF524664:TBH524669 TLB524664:TLD524669 TUX524664:TUZ524669 UET524664:UEV524669 UOP524664:UOR524669 UYL524664:UYN524669 VIH524664:VIJ524669 VSD524664:VSF524669 WBZ524664:WCB524669 WLV524664:WLX524669 WVR524664:WVT524669 J590200:L590205 JF590200:JH590205 TB590200:TD590205 ACX590200:ACZ590205 AMT590200:AMV590205 AWP590200:AWR590205 BGL590200:BGN590205 BQH590200:BQJ590205 CAD590200:CAF590205 CJZ590200:CKB590205 CTV590200:CTX590205 DDR590200:DDT590205 DNN590200:DNP590205 DXJ590200:DXL590205 EHF590200:EHH590205 ERB590200:ERD590205 FAX590200:FAZ590205 FKT590200:FKV590205 FUP590200:FUR590205 GEL590200:GEN590205 GOH590200:GOJ590205 GYD590200:GYF590205 HHZ590200:HIB590205 HRV590200:HRX590205 IBR590200:IBT590205 ILN590200:ILP590205 IVJ590200:IVL590205 JFF590200:JFH590205 JPB590200:JPD590205 JYX590200:JYZ590205 KIT590200:KIV590205 KSP590200:KSR590205 LCL590200:LCN590205 LMH590200:LMJ590205 LWD590200:LWF590205 MFZ590200:MGB590205 MPV590200:MPX590205 MZR590200:MZT590205 NJN590200:NJP590205 NTJ590200:NTL590205 ODF590200:ODH590205 ONB590200:OND590205 OWX590200:OWZ590205 PGT590200:PGV590205 PQP590200:PQR590205 QAL590200:QAN590205 QKH590200:QKJ590205 QUD590200:QUF590205 RDZ590200:REB590205 RNV590200:RNX590205 RXR590200:RXT590205 SHN590200:SHP590205 SRJ590200:SRL590205 TBF590200:TBH590205 TLB590200:TLD590205 TUX590200:TUZ590205 UET590200:UEV590205 UOP590200:UOR590205 UYL590200:UYN590205 VIH590200:VIJ590205 VSD590200:VSF590205 WBZ590200:WCB590205 WLV590200:WLX590205 WVR590200:WVT590205 J655736:L655741 JF655736:JH655741 TB655736:TD655741 ACX655736:ACZ655741 AMT655736:AMV655741 AWP655736:AWR655741 BGL655736:BGN655741 BQH655736:BQJ655741 CAD655736:CAF655741 CJZ655736:CKB655741 CTV655736:CTX655741 DDR655736:DDT655741 DNN655736:DNP655741 DXJ655736:DXL655741 EHF655736:EHH655741 ERB655736:ERD655741 FAX655736:FAZ655741 FKT655736:FKV655741 FUP655736:FUR655741 GEL655736:GEN655741 GOH655736:GOJ655741 GYD655736:GYF655741 HHZ655736:HIB655741 HRV655736:HRX655741 IBR655736:IBT655741 ILN655736:ILP655741 IVJ655736:IVL655741 JFF655736:JFH655741 JPB655736:JPD655741 JYX655736:JYZ655741 KIT655736:KIV655741 KSP655736:KSR655741 LCL655736:LCN655741 LMH655736:LMJ655741 LWD655736:LWF655741 MFZ655736:MGB655741 MPV655736:MPX655741 MZR655736:MZT655741 NJN655736:NJP655741 NTJ655736:NTL655741 ODF655736:ODH655741 ONB655736:OND655741 OWX655736:OWZ655741 PGT655736:PGV655741 PQP655736:PQR655741 QAL655736:QAN655741 QKH655736:QKJ655741 QUD655736:QUF655741 RDZ655736:REB655741 RNV655736:RNX655741 RXR655736:RXT655741 SHN655736:SHP655741 SRJ655736:SRL655741 TBF655736:TBH655741 TLB655736:TLD655741 TUX655736:TUZ655741 UET655736:UEV655741 UOP655736:UOR655741 UYL655736:UYN655741 VIH655736:VIJ655741 VSD655736:VSF655741 WBZ655736:WCB655741 WLV655736:WLX655741 WVR655736:WVT655741 J721272:L721277 JF721272:JH721277 TB721272:TD721277 ACX721272:ACZ721277 AMT721272:AMV721277 AWP721272:AWR721277 BGL721272:BGN721277 BQH721272:BQJ721277 CAD721272:CAF721277 CJZ721272:CKB721277 CTV721272:CTX721277 DDR721272:DDT721277 DNN721272:DNP721277 DXJ721272:DXL721277 EHF721272:EHH721277 ERB721272:ERD721277 FAX721272:FAZ721277 FKT721272:FKV721277 FUP721272:FUR721277 GEL721272:GEN721277 GOH721272:GOJ721277 GYD721272:GYF721277 HHZ721272:HIB721277 HRV721272:HRX721277 IBR721272:IBT721277 ILN721272:ILP721277 IVJ721272:IVL721277 JFF721272:JFH721277 JPB721272:JPD721277 JYX721272:JYZ721277 KIT721272:KIV721277 KSP721272:KSR721277 LCL721272:LCN721277 LMH721272:LMJ721277 LWD721272:LWF721277 MFZ721272:MGB721277 MPV721272:MPX721277 MZR721272:MZT721277 NJN721272:NJP721277 NTJ721272:NTL721277 ODF721272:ODH721277 ONB721272:OND721277 OWX721272:OWZ721277 PGT721272:PGV721277 PQP721272:PQR721277 QAL721272:QAN721277 QKH721272:QKJ721277 QUD721272:QUF721277 RDZ721272:REB721277 RNV721272:RNX721277 RXR721272:RXT721277 SHN721272:SHP721277 SRJ721272:SRL721277 TBF721272:TBH721277 TLB721272:TLD721277 TUX721272:TUZ721277 UET721272:UEV721277 UOP721272:UOR721277 UYL721272:UYN721277 VIH721272:VIJ721277 VSD721272:VSF721277 WBZ721272:WCB721277 WLV721272:WLX721277 WVR721272:WVT721277 J786808:L786813 JF786808:JH786813 TB786808:TD786813 ACX786808:ACZ786813 AMT786808:AMV786813 AWP786808:AWR786813 BGL786808:BGN786813 BQH786808:BQJ786813 CAD786808:CAF786813 CJZ786808:CKB786813 CTV786808:CTX786813 DDR786808:DDT786813 DNN786808:DNP786813 DXJ786808:DXL786813 EHF786808:EHH786813 ERB786808:ERD786813 FAX786808:FAZ786813 FKT786808:FKV786813 FUP786808:FUR786813 GEL786808:GEN786813 GOH786808:GOJ786813 GYD786808:GYF786813 HHZ786808:HIB786813 HRV786808:HRX786813 IBR786808:IBT786813 ILN786808:ILP786813 IVJ786808:IVL786813 JFF786808:JFH786813 JPB786808:JPD786813 JYX786808:JYZ786813 KIT786808:KIV786813 KSP786808:KSR786813 LCL786808:LCN786813 LMH786808:LMJ786813 LWD786808:LWF786813 MFZ786808:MGB786813 MPV786808:MPX786813 MZR786808:MZT786813 NJN786808:NJP786813 NTJ786808:NTL786813 ODF786808:ODH786813 ONB786808:OND786813 OWX786808:OWZ786813 PGT786808:PGV786813 PQP786808:PQR786813 QAL786808:QAN786813 QKH786808:QKJ786813 QUD786808:QUF786813 RDZ786808:REB786813 RNV786808:RNX786813 RXR786808:RXT786813 SHN786808:SHP786813 SRJ786808:SRL786813 TBF786808:TBH786813 TLB786808:TLD786813 TUX786808:TUZ786813 UET786808:UEV786813 UOP786808:UOR786813 UYL786808:UYN786813 VIH786808:VIJ786813 VSD786808:VSF786813 WBZ786808:WCB786813 WLV786808:WLX786813 WVR786808:WVT786813 J852344:L852349 JF852344:JH852349 TB852344:TD852349 ACX852344:ACZ852349 AMT852344:AMV852349 AWP852344:AWR852349 BGL852344:BGN852349 BQH852344:BQJ852349 CAD852344:CAF852349 CJZ852344:CKB852349 CTV852344:CTX852349 DDR852344:DDT852349 DNN852344:DNP852349 DXJ852344:DXL852349 EHF852344:EHH852349 ERB852344:ERD852349 FAX852344:FAZ852349 FKT852344:FKV852349 FUP852344:FUR852349 GEL852344:GEN852349 GOH852344:GOJ852349 GYD852344:GYF852349 HHZ852344:HIB852349 HRV852344:HRX852349 IBR852344:IBT852349 ILN852344:ILP852349 IVJ852344:IVL852349 JFF852344:JFH852349 JPB852344:JPD852349 JYX852344:JYZ852349 KIT852344:KIV852349 KSP852344:KSR852349 LCL852344:LCN852349 LMH852344:LMJ852349 LWD852344:LWF852349 MFZ852344:MGB852349 MPV852344:MPX852349 MZR852344:MZT852349 NJN852344:NJP852349 NTJ852344:NTL852349 ODF852344:ODH852349 ONB852344:OND852349 OWX852344:OWZ852349 PGT852344:PGV852349 PQP852344:PQR852349 QAL852344:QAN852349 QKH852344:QKJ852349 QUD852344:QUF852349 RDZ852344:REB852349 RNV852344:RNX852349 RXR852344:RXT852349 SHN852344:SHP852349 SRJ852344:SRL852349 TBF852344:TBH852349 TLB852344:TLD852349 TUX852344:TUZ852349 UET852344:UEV852349 UOP852344:UOR852349 UYL852344:UYN852349 VIH852344:VIJ852349 VSD852344:VSF852349 WBZ852344:WCB852349 WLV852344:WLX852349 WVR852344:WVT852349 J917880:L917885 JF917880:JH917885 TB917880:TD917885 ACX917880:ACZ917885 AMT917880:AMV917885 AWP917880:AWR917885 BGL917880:BGN917885 BQH917880:BQJ917885 CAD917880:CAF917885 CJZ917880:CKB917885 CTV917880:CTX917885 DDR917880:DDT917885 DNN917880:DNP917885 DXJ917880:DXL917885 EHF917880:EHH917885 ERB917880:ERD917885 FAX917880:FAZ917885 FKT917880:FKV917885 FUP917880:FUR917885 GEL917880:GEN917885 GOH917880:GOJ917885 GYD917880:GYF917885 HHZ917880:HIB917885 HRV917880:HRX917885 IBR917880:IBT917885 ILN917880:ILP917885 IVJ917880:IVL917885 JFF917880:JFH917885 JPB917880:JPD917885 JYX917880:JYZ917885 KIT917880:KIV917885 KSP917880:KSR917885 LCL917880:LCN917885 LMH917880:LMJ917885 LWD917880:LWF917885 MFZ917880:MGB917885 MPV917880:MPX917885 MZR917880:MZT917885 NJN917880:NJP917885 NTJ917880:NTL917885 ODF917880:ODH917885 ONB917880:OND917885 OWX917880:OWZ917885 PGT917880:PGV917885 PQP917880:PQR917885 QAL917880:QAN917885 QKH917880:QKJ917885 QUD917880:QUF917885 RDZ917880:REB917885 RNV917880:RNX917885 RXR917880:RXT917885 SHN917880:SHP917885 SRJ917880:SRL917885 TBF917880:TBH917885 TLB917880:TLD917885 TUX917880:TUZ917885 UET917880:UEV917885 UOP917880:UOR917885 UYL917880:UYN917885 VIH917880:VIJ917885 VSD917880:VSF917885 WBZ917880:WCB917885 WLV917880:WLX917885 WVR917880:WVT917885 J983416:L983421 JF983416:JH983421 TB983416:TD983421 ACX983416:ACZ983421 AMT983416:AMV983421 AWP983416:AWR983421 BGL983416:BGN983421 BQH983416:BQJ983421 CAD983416:CAF983421 CJZ983416:CKB983421 CTV983416:CTX983421 DDR983416:DDT983421 DNN983416:DNP983421 DXJ983416:DXL983421 EHF983416:EHH983421 ERB983416:ERD983421 FAX983416:FAZ983421 FKT983416:FKV983421 FUP983416:FUR983421 GEL983416:GEN983421 GOH983416:GOJ983421 GYD983416:GYF983421 HHZ983416:HIB983421 HRV983416:HRX983421 IBR983416:IBT983421 ILN983416:ILP983421 IVJ983416:IVL983421 JFF983416:JFH983421 JPB983416:JPD983421 JYX983416:JYZ983421 KIT983416:KIV983421 KSP983416:KSR983421 LCL983416:LCN983421 LMH983416:LMJ983421 LWD983416:LWF983421 MFZ983416:MGB983421 MPV983416:MPX983421 MZR983416:MZT983421 NJN983416:NJP983421 NTJ983416:NTL983421 ODF983416:ODH983421 ONB983416:OND983421 OWX983416:OWZ983421 PGT983416:PGV983421 PQP983416:PQR983421 QAL983416:QAN983421 QKH983416:QKJ983421 QUD983416:QUF983421 RDZ983416:REB983421 RNV983416:RNX983421 RXR983416:RXT983421 SHN983416:SHP983421 SRJ983416:SRL983421 TBF983416:TBH983421 TLB983416:TLD983421 TUX983416:TUZ983421 UET983416:UEV983421 UOP983416:UOR983421 UYL983416:UYN983421 VIH983416:VIJ983421 VSD983416:VSF983421 WBZ983416:WCB983421 WLV983416:WLX983421 WVR983416:WVT983421 B359 IX359 ST359 ACP359 AML359 AWH359 BGD359 BPZ359 BZV359 CJR359 CTN359 DDJ359 DNF359 DXB359 EGX359 EQT359 FAP359 FKL359 FUH359 GED359 GNZ359 GXV359 HHR359 HRN359 IBJ359 ILF359 IVB359 JEX359 JOT359 JYP359 KIL359 KSH359 LCD359 LLZ359 LVV359 MFR359 MPN359 MZJ359 NJF359 NTB359 OCX359 OMT359 OWP359 PGL359 PQH359 QAD359 QJZ359 QTV359 RDR359 RNN359 RXJ359 SHF359 SRB359 TAX359 TKT359 TUP359 UEL359 UOH359 UYD359 VHZ359 VRV359 WBR359 WLN359 WVJ359 B65918 IX65918 ST65918 ACP65918 AML65918 AWH65918 BGD65918 BPZ65918 BZV65918 CJR65918 CTN65918 DDJ65918 DNF65918 DXB65918 EGX65918 EQT65918 FAP65918 FKL65918 FUH65918 GED65918 GNZ65918 GXV65918 HHR65918 HRN65918 IBJ65918 ILF65918 IVB65918 JEX65918 JOT65918 JYP65918 KIL65918 KSH65918 LCD65918 LLZ65918 LVV65918 MFR65918 MPN65918 MZJ65918 NJF65918 NTB65918 OCX65918 OMT65918 OWP65918 PGL65918 PQH65918 QAD65918 QJZ65918 QTV65918 RDR65918 RNN65918 RXJ65918 SHF65918 SRB65918 TAX65918 TKT65918 TUP65918 UEL65918 UOH65918 UYD65918 VHZ65918 VRV65918 WBR65918 WLN65918 WVJ65918 B131454 IX131454 ST131454 ACP131454 AML131454 AWH131454 BGD131454 BPZ131454 BZV131454 CJR131454 CTN131454 DDJ131454 DNF131454 DXB131454 EGX131454 EQT131454 FAP131454 FKL131454 FUH131454 GED131454 GNZ131454 GXV131454 HHR131454 HRN131454 IBJ131454 ILF131454 IVB131454 JEX131454 JOT131454 JYP131454 KIL131454 KSH131454 LCD131454 LLZ131454 LVV131454 MFR131454 MPN131454 MZJ131454 NJF131454 NTB131454 OCX131454 OMT131454 OWP131454 PGL131454 PQH131454 QAD131454 QJZ131454 QTV131454 RDR131454 RNN131454 RXJ131454 SHF131454 SRB131454 TAX131454 TKT131454 TUP131454 UEL131454 UOH131454 UYD131454 VHZ131454 VRV131454 WBR131454 WLN131454 WVJ131454 B196990 IX196990 ST196990 ACP196990 AML196990 AWH196990 BGD196990 BPZ196990 BZV196990 CJR196990 CTN196990 DDJ196990 DNF196990 DXB196990 EGX196990 EQT196990 FAP196990 FKL196990 FUH196990 GED196990 GNZ196990 GXV196990 HHR196990 HRN196990 IBJ196990 ILF196990 IVB196990 JEX196990 JOT196990 JYP196990 KIL196990 KSH196990 LCD196990 LLZ196990 LVV196990 MFR196990 MPN196990 MZJ196990 NJF196990 NTB196990 OCX196990 OMT196990 OWP196990 PGL196990 PQH196990 QAD196990 QJZ196990 QTV196990 RDR196990 RNN196990 RXJ196990 SHF196990 SRB196990 TAX196990 TKT196990 TUP196990 UEL196990 UOH196990 UYD196990 VHZ196990 VRV196990 WBR196990 WLN196990 WVJ196990 B262526 IX262526 ST262526 ACP262526 AML262526 AWH262526 BGD262526 BPZ262526 BZV262526 CJR262526 CTN262526 DDJ262526 DNF262526 DXB262526 EGX262526 EQT262526 FAP262526 FKL262526 FUH262526 GED262526 GNZ262526 GXV262526 HHR262526 HRN262526 IBJ262526 ILF262526 IVB262526 JEX262526 JOT262526 JYP262526 KIL262526 KSH262526 LCD262526 LLZ262526 LVV262526 MFR262526 MPN262526 MZJ262526 NJF262526 NTB262526 OCX262526 OMT262526 OWP262526 PGL262526 PQH262526 QAD262526 QJZ262526 QTV262526 RDR262526 RNN262526 RXJ262526 SHF262526 SRB262526 TAX262526 TKT262526 TUP262526 UEL262526 UOH262526 UYD262526 VHZ262526 VRV262526 WBR262526 WLN262526 WVJ262526 B328062 IX328062 ST328062 ACP328062 AML328062 AWH328062 BGD328062 BPZ328062 BZV328062 CJR328062 CTN328062 DDJ328062 DNF328062 DXB328062 EGX328062 EQT328062 FAP328062 FKL328062 FUH328062 GED328062 GNZ328062 GXV328062 HHR328062 HRN328062 IBJ328062 ILF328062 IVB328062 JEX328062 JOT328062 JYP328062 KIL328062 KSH328062 LCD328062 LLZ328062 LVV328062 MFR328062 MPN328062 MZJ328062 NJF328062 NTB328062 OCX328062 OMT328062 OWP328062 PGL328062 PQH328062 QAD328062 QJZ328062 QTV328062 RDR328062 RNN328062 RXJ328062 SHF328062 SRB328062 TAX328062 TKT328062 TUP328062 UEL328062 UOH328062 UYD328062 VHZ328062 VRV328062 WBR328062 WLN328062 WVJ328062 B393598 IX393598 ST393598 ACP393598 AML393598 AWH393598 BGD393598 BPZ393598 BZV393598 CJR393598 CTN393598 DDJ393598 DNF393598 DXB393598 EGX393598 EQT393598 FAP393598 FKL393598 FUH393598 GED393598 GNZ393598 GXV393598 HHR393598 HRN393598 IBJ393598 ILF393598 IVB393598 JEX393598 JOT393598 JYP393598 KIL393598 KSH393598 LCD393598 LLZ393598 LVV393598 MFR393598 MPN393598 MZJ393598 NJF393598 NTB393598 OCX393598 OMT393598 OWP393598 PGL393598 PQH393598 QAD393598 QJZ393598 QTV393598 RDR393598 RNN393598 RXJ393598 SHF393598 SRB393598 TAX393598 TKT393598 TUP393598 UEL393598 UOH393598 UYD393598 VHZ393598 VRV393598 WBR393598 WLN393598 WVJ393598 B459134 IX459134 ST459134 ACP459134 AML459134 AWH459134 BGD459134 BPZ459134 BZV459134 CJR459134 CTN459134 DDJ459134 DNF459134 DXB459134 EGX459134 EQT459134 FAP459134 FKL459134 FUH459134 GED459134 GNZ459134 GXV459134 HHR459134 HRN459134 IBJ459134 ILF459134 IVB459134 JEX459134 JOT459134 JYP459134 KIL459134 KSH459134 LCD459134 LLZ459134 LVV459134 MFR459134 MPN459134 MZJ459134 NJF459134 NTB459134 OCX459134 OMT459134 OWP459134 PGL459134 PQH459134 QAD459134 QJZ459134 QTV459134 RDR459134 RNN459134 RXJ459134 SHF459134 SRB459134 TAX459134 TKT459134 TUP459134 UEL459134 UOH459134 UYD459134 VHZ459134 VRV459134 WBR459134 WLN459134 WVJ459134 B524670 IX524670 ST524670 ACP524670 AML524670 AWH524670 BGD524670 BPZ524670 BZV524670 CJR524670 CTN524670 DDJ524670 DNF524670 DXB524670 EGX524670 EQT524670 FAP524670 FKL524670 FUH524670 GED524670 GNZ524670 GXV524670 HHR524670 HRN524670 IBJ524670 ILF524670 IVB524670 JEX524670 JOT524670 JYP524670 KIL524670 KSH524670 LCD524670 LLZ524670 LVV524670 MFR524670 MPN524670 MZJ524670 NJF524670 NTB524670 OCX524670 OMT524670 OWP524670 PGL524670 PQH524670 QAD524670 QJZ524670 QTV524670 RDR524670 RNN524670 RXJ524670 SHF524670 SRB524670 TAX524670 TKT524670 TUP524670 UEL524670 UOH524670 UYD524670 VHZ524670 VRV524670 WBR524670 WLN524670 WVJ524670 B590206 IX590206 ST590206 ACP590206 AML590206 AWH590206 BGD590206 BPZ590206 BZV590206 CJR590206 CTN590206 DDJ590206 DNF590206 DXB590206 EGX590206 EQT590206 FAP590206 FKL590206 FUH590206 GED590206 GNZ590206 GXV590206 HHR590206 HRN590206 IBJ590206 ILF590206 IVB590206 JEX590206 JOT590206 JYP590206 KIL590206 KSH590206 LCD590206 LLZ590206 LVV590206 MFR590206 MPN590206 MZJ590206 NJF590206 NTB590206 OCX590206 OMT590206 OWP590206 PGL590206 PQH590206 QAD590206 QJZ590206 QTV590206 RDR590206 RNN590206 RXJ590206 SHF590206 SRB590206 TAX590206 TKT590206 TUP590206 UEL590206 UOH590206 UYD590206 VHZ590206 VRV590206 WBR590206 WLN590206 WVJ590206 B655742 IX655742 ST655742 ACP655742 AML655742 AWH655742 BGD655742 BPZ655742 BZV655742 CJR655742 CTN655742 DDJ655742 DNF655742 DXB655742 EGX655742 EQT655742 FAP655742 FKL655742 FUH655742 GED655742 GNZ655742 GXV655742 HHR655742 HRN655742 IBJ655742 ILF655742 IVB655742 JEX655742 JOT655742 JYP655742 KIL655742 KSH655742 LCD655742 LLZ655742 LVV655742 MFR655742 MPN655742 MZJ655742 NJF655742 NTB655742 OCX655742 OMT655742 OWP655742 PGL655742 PQH655742 QAD655742 QJZ655742 QTV655742 RDR655742 RNN655742 RXJ655742 SHF655742 SRB655742 TAX655742 TKT655742 TUP655742 UEL655742 UOH655742 UYD655742 VHZ655742 VRV655742 WBR655742 WLN655742 WVJ655742 B721278 IX721278 ST721278 ACP721278 AML721278 AWH721278 BGD721278 BPZ721278 BZV721278 CJR721278 CTN721278 DDJ721278 DNF721278 DXB721278 EGX721278 EQT721278 FAP721278 FKL721278 FUH721278 GED721278 GNZ721278 GXV721278 HHR721278 HRN721278 IBJ721278 ILF721278 IVB721278 JEX721278 JOT721278 JYP721278 KIL721278 KSH721278 LCD721278 LLZ721278 LVV721278 MFR721278 MPN721278 MZJ721278 NJF721278 NTB721278 OCX721278 OMT721278 OWP721278 PGL721278 PQH721278 QAD721278 QJZ721278 QTV721278 RDR721278 RNN721278 RXJ721278 SHF721278 SRB721278 TAX721278 TKT721278 TUP721278 UEL721278 UOH721278 UYD721278 VHZ721278 VRV721278 WBR721278 WLN721278 WVJ721278 B786814 IX786814 ST786814 ACP786814 AML786814 AWH786814 BGD786814 BPZ786814 BZV786814 CJR786814 CTN786814 DDJ786814 DNF786814 DXB786814 EGX786814 EQT786814 FAP786814 FKL786814 FUH786814 GED786814 GNZ786814 GXV786814 HHR786814 HRN786814 IBJ786814 ILF786814 IVB786814 JEX786814 JOT786814 JYP786814 KIL786814 KSH786814 LCD786814 LLZ786814 LVV786814 MFR786814 MPN786814 MZJ786814 NJF786814 NTB786814 OCX786814 OMT786814 OWP786814 PGL786814 PQH786814 QAD786814 QJZ786814 QTV786814 RDR786814 RNN786814 RXJ786814 SHF786814 SRB786814 TAX786814 TKT786814 TUP786814 UEL786814 UOH786814 UYD786814 VHZ786814 VRV786814 WBR786814 WLN786814 WVJ786814 B852350 IX852350 ST852350 ACP852350 AML852350 AWH852350 BGD852350 BPZ852350 BZV852350 CJR852350 CTN852350 DDJ852350 DNF852350 DXB852350 EGX852350 EQT852350 FAP852350 FKL852350 FUH852350 GED852350 GNZ852350 GXV852350 HHR852350 HRN852350 IBJ852350 ILF852350 IVB852350 JEX852350 JOT852350 JYP852350 KIL852350 KSH852350 LCD852350 LLZ852350 LVV852350 MFR852350 MPN852350 MZJ852350 NJF852350 NTB852350 OCX852350 OMT852350 OWP852350 PGL852350 PQH852350 QAD852350 QJZ852350 QTV852350 RDR852350 RNN852350 RXJ852350 SHF852350 SRB852350 TAX852350 TKT852350 TUP852350 UEL852350 UOH852350 UYD852350 VHZ852350 VRV852350 WBR852350 WLN852350 WVJ852350 B917886 IX917886 ST917886 ACP917886 AML917886 AWH917886 BGD917886 BPZ917886 BZV917886 CJR917886 CTN917886 DDJ917886 DNF917886 DXB917886 EGX917886 EQT917886 FAP917886 FKL917886 FUH917886 GED917886 GNZ917886 GXV917886 HHR917886 HRN917886 IBJ917886 ILF917886 IVB917886 JEX917886 JOT917886 JYP917886 KIL917886 KSH917886 LCD917886 LLZ917886 LVV917886 MFR917886 MPN917886 MZJ917886 NJF917886 NTB917886 OCX917886 OMT917886 OWP917886 PGL917886 PQH917886 QAD917886 QJZ917886 QTV917886 RDR917886 RNN917886 RXJ917886 SHF917886 SRB917886 TAX917886 TKT917886 TUP917886 UEL917886 UOH917886 UYD917886 VHZ917886 VRV917886 WBR917886 WLN917886 WVJ917886 B983422 IX983422 ST983422 ACP983422 AML983422 AWH983422 BGD983422 BPZ983422 BZV983422 CJR983422 CTN983422 DDJ983422 DNF983422 DXB983422 EGX983422 EQT983422 FAP983422 FKL983422 FUH983422 GED983422 GNZ983422 GXV983422 HHR983422 HRN983422 IBJ983422 ILF983422 IVB983422 JEX983422 JOT983422 JYP983422 KIL983422 KSH983422 LCD983422 LLZ983422 LVV983422 MFR983422 MPN983422 MZJ983422 NJF983422 NTB983422 OCX983422 OMT983422 OWP983422 PGL983422 PQH983422 QAD983422 QJZ983422 QTV983422 RDR983422 RNN983422 RXJ983422 SHF983422 SRB983422 TAX983422 TKT983422 TUP983422 UEL983422 UOH983422 UYD983422 VHZ983422 VRV983422 WBR983422 WLN983422 WVJ983422 D359:G359 IZ359:JC359 SV359:SY359 ACR359:ACU359 AMN359:AMQ359 AWJ359:AWM359 BGF359:BGI359 BQB359:BQE359 BZX359:CAA359 CJT359:CJW359 CTP359:CTS359 DDL359:DDO359 DNH359:DNK359 DXD359:DXG359 EGZ359:EHC359 EQV359:EQY359 FAR359:FAU359 FKN359:FKQ359 FUJ359:FUM359 GEF359:GEI359 GOB359:GOE359 GXX359:GYA359 HHT359:HHW359 HRP359:HRS359 IBL359:IBO359 ILH359:ILK359 IVD359:IVG359 JEZ359:JFC359 JOV359:JOY359 JYR359:JYU359 KIN359:KIQ359 KSJ359:KSM359 LCF359:LCI359 LMB359:LME359 LVX359:LWA359 MFT359:MFW359 MPP359:MPS359 MZL359:MZO359 NJH359:NJK359 NTD359:NTG359 OCZ359:ODC359 OMV359:OMY359 OWR359:OWU359 PGN359:PGQ359 PQJ359:PQM359 QAF359:QAI359 QKB359:QKE359 QTX359:QUA359 RDT359:RDW359 RNP359:RNS359 RXL359:RXO359 SHH359:SHK359 SRD359:SRG359 TAZ359:TBC359 TKV359:TKY359 TUR359:TUU359 UEN359:UEQ359 UOJ359:UOM359 UYF359:UYI359 VIB359:VIE359 VRX359:VSA359 WBT359:WBW359 WLP359:WLS359 WVL359:WVO359 D65918:G65918 IZ65918:JC65918 SV65918:SY65918 ACR65918:ACU65918 AMN65918:AMQ65918 AWJ65918:AWM65918 BGF65918:BGI65918 BQB65918:BQE65918 BZX65918:CAA65918 CJT65918:CJW65918 CTP65918:CTS65918 DDL65918:DDO65918 DNH65918:DNK65918 DXD65918:DXG65918 EGZ65918:EHC65918 EQV65918:EQY65918 FAR65918:FAU65918 FKN65918:FKQ65918 FUJ65918:FUM65918 GEF65918:GEI65918 GOB65918:GOE65918 GXX65918:GYA65918 HHT65918:HHW65918 HRP65918:HRS65918 IBL65918:IBO65918 ILH65918:ILK65918 IVD65918:IVG65918 JEZ65918:JFC65918 JOV65918:JOY65918 JYR65918:JYU65918 KIN65918:KIQ65918 KSJ65918:KSM65918 LCF65918:LCI65918 LMB65918:LME65918 LVX65918:LWA65918 MFT65918:MFW65918 MPP65918:MPS65918 MZL65918:MZO65918 NJH65918:NJK65918 NTD65918:NTG65918 OCZ65918:ODC65918 OMV65918:OMY65918 OWR65918:OWU65918 PGN65918:PGQ65918 PQJ65918:PQM65918 QAF65918:QAI65918 QKB65918:QKE65918 QTX65918:QUA65918 RDT65918:RDW65918 RNP65918:RNS65918 RXL65918:RXO65918 SHH65918:SHK65918 SRD65918:SRG65918 TAZ65918:TBC65918 TKV65918:TKY65918 TUR65918:TUU65918 UEN65918:UEQ65918 UOJ65918:UOM65918 UYF65918:UYI65918 VIB65918:VIE65918 VRX65918:VSA65918 WBT65918:WBW65918 WLP65918:WLS65918 WVL65918:WVO65918 D131454:G131454 IZ131454:JC131454 SV131454:SY131454 ACR131454:ACU131454 AMN131454:AMQ131454 AWJ131454:AWM131454 BGF131454:BGI131454 BQB131454:BQE131454 BZX131454:CAA131454 CJT131454:CJW131454 CTP131454:CTS131454 DDL131454:DDO131454 DNH131454:DNK131454 DXD131454:DXG131454 EGZ131454:EHC131454 EQV131454:EQY131454 FAR131454:FAU131454 FKN131454:FKQ131454 FUJ131454:FUM131454 GEF131454:GEI131454 GOB131454:GOE131454 GXX131454:GYA131454 HHT131454:HHW131454 HRP131454:HRS131454 IBL131454:IBO131454 ILH131454:ILK131454 IVD131454:IVG131454 JEZ131454:JFC131454 JOV131454:JOY131454 JYR131454:JYU131454 KIN131454:KIQ131454 KSJ131454:KSM131454 LCF131454:LCI131454 LMB131454:LME131454 LVX131454:LWA131454 MFT131454:MFW131454 MPP131454:MPS131454 MZL131454:MZO131454 NJH131454:NJK131454 NTD131454:NTG131454 OCZ131454:ODC131454 OMV131454:OMY131454 OWR131454:OWU131454 PGN131454:PGQ131454 PQJ131454:PQM131454 QAF131454:QAI131454 QKB131454:QKE131454 QTX131454:QUA131454 RDT131454:RDW131454 RNP131454:RNS131454 RXL131454:RXO131454 SHH131454:SHK131454 SRD131454:SRG131454 TAZ131454:TBC131454 TKV131454:TKY131454 TUR131454:TUU131454 UEN131454:UEQ131454 UOJ131454:UOM131454 UYF131454:UYI131454 VIB131454:VIE131454 VRX131454:VSA131454 WBT131454:WBW131454 WLP131454:WLS131454 WVL131454:WVO131454 D196990:G196990 IZ196990:JC196990 SV196990:SY196990 ACR196990:ACU196990 AMN196990:AMQ196990 AWJ196990:AWM196990 BGF196990:BGI196990 BQB196990:BQE196990 BZX196990:CAA196990 CJT196990:CJW196990 CTP196990:CTS196990 DDL196990:DDO196990 DNH196990:DNK196990 DXD196990:DXG196990 EGZ196990:EHC196990 EQV196990:EQY196990 FAR196990:FAU196990 FKN196990:FKQ196990 FUJ196990:FUM196990 GEF196990:GEI196990 GOB196990:GOE196990 GXX196990:GYA196990 HHT196990:HHW196990 HRP196990:HRS196990 IBL196990:IBO196990 ILH196990:ILK196990 IVD196990:IVG196990 JEZ196990:JFC196990 JOV196990:JOY196990 JYR196990:JYU196990 KIN196990:KIQ196990 KSJ196990:KSM196990 LCF196990:LCI196990 LMB196990:LME196990 LVX196990:LWA196990 MFT196990:MFW196990 MPP196990:MPS196990 MZL196990:MZO196990 NJH196990:NJK196990 NTD196990:NTG196990 OCZ196990:ODC196990 OMV196990:OMY196990 OWR196990:OWU196990 PGN196990:PGQ196990 PQJ196990:PQM196990 QAF196990:QAI196990 QKB196990:QKE196990 QTX196990:QUA196990 RDT196990:RDW196990 RNP196990:RNS196990 RXL196990:RXO196990 SHH196990:SHK196990 SRD196990:SRG196990 TAZ196990:TBC196990 TKV196990:TKY196990 TUR196990:TUU196990 UEN196990:UEQ196990 UOJ196990:UOM196990 UYF196990:UYI196990 VIB196990:VIE196990 VRX196990:VSA196990 WBT196990:WBW196990 WLP196990:WLS196990 WVL196990:WVO196990 D262526:G262526 IZ262526:JC262526 SV262526:SY262526 ACR262526:ACU262526 AMN262526:AMQ262526 AWJ262526:AWM262526 BGF262526:BGI262526 BQB262526:BQE262526 BZX262526:CAA262526 CJT262526:CJW262526 CTP262526:CTS262526 DDL262526:DDO262526 DNH262526:DNK262526 DXD262526:DXG262526 EGZ262526:EHC262526 EQV262526:EQY262526 FAR262526:FAU262526 FKN262526:FKQ262526 FUJ262526:FUM262526 GEF262526:GEI262526 GOB262526:GOE262526 GXX262526:GYA262526 HHT262526:HHW262526 HRP262526:HRS262526 IBL262526:IBO262526 ILH262526:ILK262526 IVD262526:IVG262526 JEZ262526:JFC262526 JOV262526:JOY262526 JYR262526:JYU262526 KIN262526:KIQ262526 KSJ262526:KSM262526 LCF262526:LCI262526 LMB262526:LME262526 LVX262526:LWA262526 MFT262526:MFW262526 MPP262526:MPS262526 MZL262526:MZO262526 NJH262526:NJK262526 NTD262526:NTG262526 OCZ262526:ODC262526 OMV262526:OMY262526 OWR262526:OWU262526 PGN262526:PGQ262526 PQJ262526:PQM262526 QAF262526:QAI262526 QKB262526:QKE262526 QTX262526:QUA262526 RDT262526:RDW262526 RNP262526:RNS262526 RXL262526:RXO262526 SHH262526:SHK262526 SRD262526:SRG262526 TAZ262526:TBC262526 TKV262526:TKY262526 TUR262526:TUU262526 UEN262526:UEQ262526 UOJ262526:UOM262526 UYF262526:UYI262526 VIB262526:VIE262526 VRX262526:VSA262526 WBT262526:WBW262526 WLP262526:WLS262526 WVL262526:WVO262526 D328062:G328062 IZ328062:JC328062 SV328062:SY328062 ACR328062:ACU328062 AMN328062:AMQ328062 AWJ328062:AWM328062 BGF328062:BGI328062 BQB328062:BQE328062 BZX328062:CAA328062 CJT328062:CJW328062 CTP328062:CTS328062 DDL328062:DDO328062 DNH328062:DNK328062 DXD328062:DXG328062 EGZ328062:EHC328062 EQV328062:EQY328062 FAR328062:FAU328062 FKN328062:FKQ328062 FUJ328062:FUM328062 GEF328062:GEI328062 GOB328062:GOE328062 GXX328062:GYA328062 HHT328062:HHW328062 HRP328062:HRS328062 IBL328062:IBO328062 ILH328062:ILK328062 IVD328062:IVG328062 JEZ328062:JFC328062 JOV328062:JOY328062 JYR328062:JYU328062 KIN328062:KIQ328062 KSJ328062:KSM328062 LCF328062:LCI328062 LMB328062:LME328062 LVX328062:LWA328062 MFT328062:MFW328062 MPP328062:MPS328062 MZL328062:MZO328062 NJH328062:NJK328062 NTD328062:NTG328062 OCZ328062:ODC328062 OMV328062:OMY328062 OWR328062:OWU328062 PGN328062:PGQ328062 PQJ328062:PQM328062 QAF328062:QAI328062 QKB328062:QKE328062 QTX328062:QUA328062 RDT328062:RDW328062 RNP328062:RNS328062 RXL328062:RXO328062 SHH328062:SHK328062 SRD328062:SRG328062 TAZ328062:TBC328062 TKV328062:TKY328062 TUR328062:TUU328062 UEN328062:UEQ328062 UOJ328062:UOM328062 UYF328062:UYI328062 VIB328062:VIE328062 VRX328062:VSA328062 WBT328062:WBW328062 WLP328062:WLS328062 WVL328062:WVO328062 D393598:G393598 IZ393598:JC393598 SV393598:SY393598 ACR393598:ACU393598 AMN393598:AMQ393598 AWJ393598:AWM393598 BGF393598:BGI393598 BQB393598:BQE393598 BZX393598:CAA393598 CJT393598:CJW393598 CTP393598:CTS393598 DDL393598:DDO393598 DNH393598:DNK393598 DXD393598:DXG393598 EGZ393598:EHC393598 EQV393598:EQY393598 FAR393598:FAU393598 FKN393598:FKQ393598 FUJ393598:FUM393598 GEF393598:GEI393598 GOB393598:GOE393598 GXX393598:GYA393598 HHT393598:HHW393598 HRP393598:HRS393598 IBL393598:IBO393598 ILH393598:ILK393598 IVD393598:IVG393598 JEZ393598:JFC393598 JOV393598:JOY393598 JYR393598:JYU393598 KIN393598:KIQ393598 KSJ393598:KSM393598 LCF393598:LCI393598 LMB393598:LME393598 LVX393598:LWA393598 MFT393598:MFW393598 MPP393598:MPS393598 MZL393598:MZO393598 NJH393598:NJK393598 NTD393598:NTG393598 OCZ393598:ODC393598 OMV393598:OMY393598 OWR393598:OWU393598 PGN393598:PGQ393598 PQJ393598:PQM393598 QAF393598:QAI393598 QKB393598:QKE393598 QTX393598:QUA393598 RDT393598:RDW393598 RNP393598:RNS393598 RXL393598:RXO393598 SHH393598:SHK393598 SRD393598:SRG393598 TAZ393598:TBC393598 TKV393598:TKY393598 TUR393598:TUU393598 UEN393598:UEQ393598 UOJ393598:UOM393598 UYF393598:UYI393598 VIB393598:VIE393598 VRX393598:VSA393598 WBT393598:WBW393598 WLP393598:WLS393598 WVL393598:WVO393598 D459134:G459134 IZ459134:JC459134 SV459134:SY459134 ACR459134:ACU459134 AMN459134:AMQ459134 AWJ459134:AWM459134 BGF459134:BGI459134 BQB459134:BQE459134 BZX459134:CAA459134 CJT459134:CJW459134 CTP459134:CTS459134 DDL459134:DDO459134 DNH459134:DNK459134 DXD459134:DXG459134 EGZ459134:EHC459134 EQV459134:EQY459134 FAR459134:FAU459134 FKN459134:FKQ459134 FUJ459134:FUM459134 GEF459134:GEI459134 GOB459134:GOE459134 GXX459134:GYA459134 HHT459134:HHW459134 HRP459134:HRS459134 IBL459134:IBO459134 ILH459134:ILK459134 IVD459134:IVG459134 JEZ459134:JFC459134 JOV459134:JOY459134 JYR459134:JYU459134 KIN459134:KIQ459134 KSJ459134:KSM459134 LCF459134:LCI459134 LMB459134:LME459134 LVX459134:LWA459134 MFT459134:MFW459134 MPP459134:MPS459134 MZL459134:MZO459134 NJH459134:NJK459134 NTD459134:NTG459134 OCZ459134:ODC459134 OMV459134:OMY459134 OWR459134:OWU459134 PGN459134:PGQ459134 PQJ459134:PQM459134 QAF459134:QAI459134 QKB459134:QKE459134 QTX459134:QUA459134 RDT459134:RDW459134 RNP459134:RNS459134 RXL459134:RXO459134 SHH459134:SHK459134 SRD459134:SRG459134 TAZ459134:TBC459134 TKV459134:TKY459134 TUR459134:TUU459134 UEN459134:UEQ459134 UOJ459134:UOM459134 UYF459134:UYI459134 VIB459134:VIE459134 VRX459134:VSA459134 WBT459134:WBW459134 WLP459134:WLS459134 WVL459134:WVO459134 D524670:G524670 IZ524670:JC524670 SV524670:SY524670 ACR524670:ACU524670 AMN524670:AMQ524670 AWJ524670:AWM524670 BGF524670:BGI524670 BQB524670:BQE524670 BZX524670:CAA524670 CJT524670:CJW524670 CTP524670:CTS524670 DDL524670:DDO524670 DNH524670:DNK524670 DXD524670:DXG524670 EGZ524670:EHC524670 EQV524670:EQY524670 FAR524670:FAU524670 FKN524670:FKQ524670 FUJ524670:FUM524670 GEF524670:GEI524670 GOB524670:GOE524670 GXX524670:GYA524670 HHT524670:HHW524670 HRP524670:HRS524670 IBL524670:IBO524670 ILH524670:ILK524670 IVD524670:IVG524670 JEZ524670:JFC524670 JOV524670:JOY524670 JYR524670:JYU524670 KIN524670:KIQ524670 KSJ524670:KSM524670 LCF524670:LCI524670 LMB524670:LME524670 LVX524670:LWA524670 MFT524670:MFW524670 MPP524670:MPS524670 MZL524670:MZO524670 NJH524670:NJK524670 NTD524670:NTG524670 OCZ524670:ODC524670 OMV524670:OMY524670 OWR524670:OWU524670 PGN524670:PGQ524670 PQJ524670:PQM524670 QAF524670:QAI524670 QKB524670:QKE524670 QTX524670:QUA524670 RDT524670:RDW524670 RNP524670:RNS524670 RXL524670:RXO524670 SHH524670:SHK524670 SRD524670:SRG524670 TAZ524670:TBC524670 TKV524670:TKY524670 TUR524670:TUU524670 UEN524670:UEQ524670 UOJ524670:UOM524670 UYF524670:UYI524670 VIB524670:VIE524670 VRX524670:VSA524670 WBT524670:WBW524670 WLP524670:WLS524670 WVL524670:WVO524670 D590206:G590206 IZ590206:JC590206 SV590206:SY590206 ACR590206:ACU590206 AMN590206:AMQ590206 AWJ590206:AWM590206 BGF590206:BGI590206 BQB590206:BQE590206 BZX590206:CAA590206 CJT590206:CJW590206 CTP590206:CTS590206 DDL590206:DDO590206 DNH590206:DNK590206 DXD590206:DXG590206 EGZ590206:EHC590206 EQV590206:EQY590206 FAR590206:FAU590206 FKN590206:FKQ590206 FUJ590206:FUM590206 GEF590206:GEI590206 GOB590206:GOE590206 GXX590206:GYA590206 HHT590206:HHW590206 HRP590206:HRS590206 IBL590206:IBO590206 ILH590206:ILK590206 IVD590206:IVG590206 JEZ590206:JFC590206 JOV590206:JOY590206 JYR590206:JYU590206 KIN590206:KIQ590206 KSJ590206:KSM590206 LCF590206:LCI590206 LMB590206:LME590206 LVX590206:LWA590206 MFT590206:MFW590206 MPP590206:MPS590206 MZL590206:MZO590206 NJH590206:NJK590206 NTD590206:NTG590206 OCZ590206:ODC590206 OMV590206:OMY590206 OWR590206:OWU590206 PGN590206:PGQ590206 PQJ590206:PQM590206 QAF590206:QAI590206 QKB590206:QKE590206 QTX590206:QUA590206 RDT590206:RDW590206 RNP590206:RNS590206 RXL590206:RXO590206 SHH590206:SHK590206 SRD590206:SRG590206 TAZ590206:TBC590206 TKV590206:TKY590206 TUR590206:TUU590206 UEN590206:UEQ590206 UOJ590206:UOM590206 UYF590206:UYI590206 VIB590206:VIE590206 VRX590206:VSA590206 WBT590206:WBW590206 WLP590206:WLS590206 WVL590206:WVO590206 D655742:G655742 IZ655742:JC655742 SV655742:SY655742 ACR655742:ACU655742 AMN655742:AMQ655742 AWJ655742:AWM655742 BGF655742:BGI655742 BQB655742:BQE655742 BZX655742:CAA655742 CJT655742:CJW655742 CTP655742:CTS655742 DDL655742:DDO655742 DNH655742:DNK655742 DXD655742:DXG655742 EGZ655742:EHC655742 EQV655742:EQY655742 FAR655742:FAU655742 FKN655742:FKQ655742 FUJ655742:FUM655742 GEF655742:GEI655742 GOB655742:GOE655742 GXX655742:GYA655742 HHT655742:HHW655742 HRP655742:HRS655742 IBL655742:IBO655742 ILH655742:ILK655742 IVD655742:IVG655742 JEZ655742:JFC655742 JOV655742:JOY655742 JYR655742:JYU655742 KIN655742:KIQ655742 KSJ655742:KSM655742 LCF655742:LCI655742 LMB655742:LME655742 LVX655742:LWA655742 MFT655742:MFW655742 MPP655742:MPS655742 MZL655742:MZO655742 NJH655742:NJK655742 NTD655742:NTG655742 OCZ655742:ODC655742 OMV655742:OMY655742 OWR655742:OWU655742 PGN655742:PGQ655742 PQJ655742:PQM655742 QAF655742:QAI655742 QKB655742:QKE655742 QTX655742:QUA655742 RDT655742:RDW655742 RNP655742:RNS655742 RXL655742:RXO655742 SHH655742:SHK655742 SRD655742:SRG655742 TAZ655742:TBC655742 TKV655742:TKY655742 TUR655742:TUU655742 UEN655742:UEQ655742 UOJ655742:UOM655742 UYF655742:UYI655742 VIB655742:VIE655742 VRX655742:VSA655742 WBT655742:WBW655742 WLP655742:WLS655742 WVL655742:WVO655742 D721278:G721278 IZ721278:JC721278 SV721278:SY721278 ACR721278:ACU721278 AMN721278:AMQ721278 AWJ721278:AWM721278 BGF721278:BGI721278 BQB721278:BQE721278 BZX721278:CAA721278 CJT721278:CJW721278 CTP721278:CTS721278 DDL721278:DDO721278 DNH721278:DNK721278 DXD721278:DXG721278 EGZ721278:EHC721278 EQV721278:EQY721278 FAR721278:FAU721278 FKN721278:FKQ721278 FUJ721278:FUM721278 GEF721278:GEI721278 GOB721278:GOE721278 GXX721278:GYA721278 HHT721278:HHW721278 HRP721278:HRS721278 IBL721278:IBO721278 ILH721278:ILK721278 IVD721278:IVG721278 JEZ721278:JFC721278 JOV721278:JOY721278 JYR721278:JYU721278 KIN721278:KIQ721278 KSJ721278:KSM721278 LCF721278:LCI721278 LMB721278:LME721278 LVX721278:LWA721278 MFT721278:MFW721278 MPP721278:MPS721278 MZL721278:MZO721278 NJH721278:NJK721278 NTD721278:NTG721278 OCZ721278:ODC721278 OMV721278:OMY721278 OWR721278:OWU721278 PGN721278:PGQ721278 PQJ721278:PQM721278 QAF721278:QAI721278 QKB721278:QKE721278 QTX721278:QUA721278 RDT721278:RDW721278 RNP721278:RNS721278 RXL721278:RXO721278 SHH721278:SHK721278 SRD721278:SRG721278 TAZ721278:TBC721278 TKV721278:TKY721278 TUR721278:TUU721278 UEN721278:UEQ721278 UOJ721278:UOM721278 UYF721278:UYI721278 VIB721278:VIE721278 VRX721278:VSA721278 WBT721278:WBW721278 WLP721278:WLS721278 WVL721278:WVO721278 D786814:G786814 IZ786814:JC786814 SV786814:SY786814 ACR786814:ACU786814 AMN786814:AMQ786814 AWJ786814:AWM786814 BGF786814:BGI786814 BQB786814:BQE786814 BZX786814:CAA786814 CJT786814:CJW786814 CTP786814:CTS786814 DDL786814:DDO786814 DNH786814:DNK786814 DXD786814:DXG786814 EGZ786814:EHC786814 EQV786814:EQY786814 FAR786814:FAU786814 FKN786814:FKQ786814 FUJ786814:FUM786814 GEF786814:GEI786814 GOB786814:GOE786814 GXX786814:GYA786814 HHT786814:HHW786814 HRP786814:HRS786814 IBL786814:IBO786814 ILH786814:ILK786814 IVD786814:IVG786814 JEZ786814:JFC786814 JOV786814:JOY786814 JYR786814:JYU786814 KIN786814:KIQ786814 KSJ786814:KSM786814 LCF786814:LCI786814 LMB786814:LME786814 LVX786814:LWA786814 MFT786814:MFW786814 MPP786814:MPS786814 MZL786814:MZO786814 NJH786814:NJK786814 NTD786814:NTG786814 OCZ786814:ODC786814 OMV786814:OMY786814 OWR786814:OWU786814 PGN786814:PGQ786814 PQJ786814:PQM786814 QAF786814:QAI786814 QKB786814:QKE786814 QTX786814:QUA786814 RDT786814:RDW786814 RNP786814:RNS786814 RXL786814:RXO786814 SHH786814:SHK786814 SRD786814:SRG786814 TAZ786814:TBC786814 TKV786814:TKY786814 TUR786814:TUU786814 UEN786814:UEQ786814 UOJ786814:UOM786814 UYF786814:UYI786814 VIB786814:VIE786814 VRX786814:VSA786814 WBT786814:WBW786814 WLP786814:WLS786814 WVL786814:WVO786814 D852350:G852350 IZ852350:JC852350 SV852350:SY852350 ACR852350:ACU852350 AMN852350:AMQ852350 AWJ852350:AWM852350 BGF852350:BGI852350 BQB852350:BQE852350 BZX852350:CAA852350 CJT852350:CJW852350 CTP852350:CTS852350 DDL852350:DDO852350 DNH852350:DNK852350 DXD852350:DXG852350 EGZ852350:EHC852350 EQV852350:EQY852350 FAR852350:FAU852350 FKN852350:FKQ852350 FUJ852350:FUM852350 GEF852350:GEI852350 GOB852350:GOE852350 GXX852350:GYA852350 HHT852350:HHW852350 HRP852350:HRS852350 IBL852350:IBO852350 ILH852350:ILK852350 IVD852350:IVG852350 JEZ852350:JFC852350 JOV852350:JOY852350 JYR852350:JYU852350 KIN852350:KIQ852350 KSJ852350:KSM852350 LCF852350:LCI852350 LMB852350:LME852350 LVX852350:LWA852350 MFT852350:MFW852350 MPP852350:MPS852350 MZL852350:MZO852350 NJH852350:NJK852350 NTD852350:NTG852350 OCZ852350:ODC852350 OMV852350:OMY852350 OWR852350:OWU852350 PGN852350:PGQ852350 PQJ852350:PQM852350 QAF852350:QAI852350 QKB852350:QKE852350 QTX852350:QUA852350 RDT852350:RDW852350 RNP852350:RNS852350 RXL852350:RXO852350 SHH852350:SHK852350 SRD852350:SRG852350 TAZ852350:TBC852350 TKV852350:TKY852350 TUR852350:TUU852350 UEN852350:UEQ852350 UOJ852350:UOM852350 UYF852350:UYI852350 VIB852350:VIE852350 VRX852350:VSA852350 WBT852350:WBW852350 WLP852350:WLS852350 WVL852350:WVO852350 D917886:G917886 IZ917886:JC917886 SV917886:SY917886 ACR917886:ACU917886 AMN917886:AMQ917886 AWJ917886:AWM917886 BGF917886:BGI917886 BQB917886:BQE917886 BZX917886:CAA917886 CJT917886:CJW917886 CTP917886:CTS917886 DDL917886:DDO917886 DNH917886:DNK917886 DXD917886:DXG917886 EGZ917886:EHC917886 EQV917886:EQY917886 FAR917886:FAU917886 FKN917886:FKQ917886 FUJ917886:FUM917886 GEF917886:GEI917886 GOB917886:GOE917886 GXX917886:GYA917886 HHT917886:HHW917886 HRP917886:HRS917886 IBL917886:IBO917886 ILH917886:ILK917886 IVD917886:IVG917886 JEZ917886:JFC917886 JOV917886:JOY917886 JYR917886:JYU917886 KIN917886:KIQ917886 KSJ917886:KSM917886 LCF917886:LCI917886 LMB917886:LME917886 LVX917886:LWA917886 MFT917886:MFW917886 MPP917886:MPS917886 MZL917886:MZO917886 NJH917886:NJK917886 NTD917886:NTG917886 OCZ917886:ODC917886 OMV917886:OMY917886 OWR917886:OWU917886 PGN917886:PGQ917886 PQJ917886:PQM917886 QAF917886:QAI917886 QKB917886:QKE917886 QTX917886:QUA917886 RDT917886:RDW917886 RNP917886:RNS917886 RXL917886:RXO917886 SHH917886:SHK917886 SRD917886:SRG917886 TAZ917886:TBC917886 TKV917886:TKY917886 TUR917886:TUU917886 UEN917886:UEQ917886 UOJ917886:UOM917886 UYF917886:UYI917886 VIB917886:VIE917886 VRX917886:VSA917886 WBT917886:WBW917886 WLP917886:WLS917886 WVL917886:WVO917886 D983422:G983422 IZ983422:JC983422 SV983422:SY983422 ACR983422:ACU983422 AMN983422:AMQ983422 AWJ983422:AWM983422 BGF983422:BGI983422 BQB983422:BQE983422 BZX983422:CAA983422 CJT983422:CJW983422 CTP983422:CTS983422 DDL983422:DDO983422 DNH983422:DNK983422 DXD983422:DXG983422 EGZ983422:EHC983422 EQV983422:EQY983422 FAR983422:FAU983422 FKN983422:FKQ983422 FUJ983422:FUM983422 GEF983422:GEI983422 GOB983422:GOE983422 GXX983422:GYA983422 HHT983422:HHW983422 HRP983422:HRS983422 IBL983422:IBO983422 ILH983422:ILK983422 IVD983422:IVG983422 JEZ983422:JFC983422 JOV983422:JOY983422 JYR983422:JYU983422 KIN983422:KIQ983422 KSJ983422:KSM983422 LCF983422:LCI983422 LMB983422:LME983422 LVX983422:LWA983422 MFT983422:MFW983422 MPP983422:MPS983422 MZL983422:MZO983422 NJH983422:NJK983422 NTD983422:NTG983422 OCZ983422:ODC983422 OMV983422:OMY983422 OWR983422:OWU983422 PGN983422:PGQ983422 PQJ983422:PQM983422 QAF983422:QAI983422 QKB983422:QKE983422 QTX983422:QUA983422 RDT983422:RDW983422 RNP983422:RNS983422 RXL983422:RXO983422 SHH983422:SHK983422 SRD983422:SRG983422 TAZ983422:TBC983422 TKV983422:TKY983422 TUR983422:TUU983422 UEN983422:UEQ983422 UOJ983422:UOM983422 UYF983422:UYI983422 VIB983422:VIE983422 VRX983422:VSA983422 WBT983422:WBW983422 WLP983422:WLS983422 WVL983422:WVO983422 E353:H358 JA353:JD358 SW353:SZ358 ACS353:ACV358 AMO353:AMR358 AWK353:AWN358 BGG353:BGJ358 BQC353:BQF358 BZY353:CAB358 CJU353:CJX358 CTQ353:CTT358 DDM353:DDP358 DNI353:DNL358 DXE353:DXH358 EHA353:EHD358 EQW353:EQZ358 FAS353:FAV358 FKO353:FKR358 FUK353:FUN358 GEG353:GEJ358 GOC353:GOF358 GXY353:GYB358 HHU353:HHX358 HRQ353:HRT358 IBM353:IBP358 ILI353:ILL358 IVE353:IVH358 JFA353:JFD358 JOW353:JOZ358 JYS353:JYV358 KIO353:KIR358 KSK353:KSN358 LCG353:LCJ358 LMC353:LMF358 LVY353:LWB358 MFU353:MFX358 MPQ353:MPT358 MZM353:MZP358 NJI353:NJL358 NTE353:NTH358 ODA353:ODD358 OMW353:OMZ358 OWS353:OWV358 PGO353:PGR358 PQK353:PQN358 QAG353:QAJ358 QKC353:QKF358 QTY353:QUB358 RDU353:RDX358 RNQ353:RNT358 RXM353:RXP358 SHI353:SHL358 SRE353:SRH358 TBA353:TBD358 TKW353:TKZ358 TUS353:TUV358 UEO353:UER358 UOK353:UON358 UYG353:UYJ358 VIC353:VIF358 VRY353:VSB358 WBU353:WBX358 WLQ353:WLT358 WVM353:WVP358 E65912:H65917 JA65912:JD65917 SW65912:SZ65917 ACS65912:ACV65917 AMO65912:AMR65917 AWK65912:AWN65917 BGG65912:BGJ65917 BQC65912:BQF65917 BZY65912:CAB65917 CJU65912:CJX65917 CTQ65912:CTT65917 DDM65912:DDP65917 DNI65912:DNL65917 DXE65912:DXH65917 EHA65912:EHD65917 EQW65912:EQZ65917 FAS65912:FAV65917 FKO65912:FKR65917 FUK65912:FUN65917 GEG65912:GEJ65917 GOC65912:GOF65917 GXY65912:GYB65917 HHU65912:HHX65917 HRQ65912:HRT65917 IBM65912:IBP65917 ILI65912:ILL65917 IVE65912:IVH65917 JFA65912:JFD65917 JOW65912:JOZ65917 JYS65912:JYV65917 KIO65912:KIR65917 KSK65912:KSN65917 LCG65912:LCJ65917 LMC65912:LMF65917 LVY65912:LWB65917 MFU65912:MFX65917 MPQ65912:MPT65917 MZM65912:MZP65917 NJI65912:NJL65917 NTE65912:NTH65917 ODA65912:ODD65917 OMW65912:OMZ65917 OWS65912:OWV65917 PGO65912:PGR65917 PQK65912:PQN65917 QAG65912:QAJ65917 QKC65912:QKF65917 QTY65912:QUB65917 RDU65912:RDX65917 RNQ65912:RNT65917 RXM65912:RXP65917 SHI65912:SHL65917 SRE65912:SRH65917 TBA65912:TBD65917 TKW65912:TKZ65917 TUS65912:TUV65917 UEO65912:UER65917 UOK65912:UON65917 UYG65912:UYJ65917 VIC65912:VIF65917 VRY65912:VSB65917 WBU65912:WBX65917 WLQ65912:WLT65917 WVM65912:WVP65917 E131448:H131453 JA131448:JD131453 SW131448:SZ131453 ACS131448:ACV131453 AMO131448:AMR131453 AWK131448:AWN131453 BGG131448:BGJ131453 BQC131448:BQF131453 BZY131448:CAB131453 CJU131448:CJX131453 CTQ131448:CTT131453 DDM131448:DDP131453 DNI131448:DNL131453 DXE131448:DXH131453 EHA131448:EHD131453 EQW131448:EQZ131453 FAS131448:FAV131453 FKO131448:FKR131453 FUK131448:FUN131453 GEG131448:GEJ131453 GOC131448:GOF131453 GXY131448:GYB131453 HHU131448:HHX131453 HRQ131448:HRT131453 IBM131448:IBP131453 ILI131448:ILL131453 IVE131448:IVH131453 JFA131448:JFD131453 JOW131448:JOZ131453 JYS131448:JYV131453 KIO131448:KIR131453 KSK131448:KSN131453 LCG131448:LCJ131453 LMC131448:LMF131453 LVY131448:LWB131453 MFU131448:MFX131453 MPQ131448:MPT131453 MZM131448:MZP131453 NJI131448:NJL131453 NTE131448:NTH131453 ODA131448:ODD131453 OMW131448:OMZ131453 OWS131448:OWV131453 PGO131448:PGR131453 PQK131448:PQN131453 QAG131448:QAJ131453 QKC131448:QKF131453 QTY131448:QUB131453 RDU131448:RDX131453 RNQ131448:RNT131453 RXM131448:RXP131453 SHI131448:SHL131453 SRE131448:SRH131453 TBA131448:TBD131453 TKW131448:TKZ131453 TUS131448:TUV131453 UEO131448:UER131453 UOK131448:UON131453 UYG131448:UYJ131453 VIC131448:VIF131453 VRY131448:VSB131453 WBU131448:WBX131453 WLQ131448:WLT131453 WVM131448:WVP131453 E196984:H196989 JA196984:JD196989 SW196984:SZ196989 ACS196984:ACV196989 AMO196984:AMR196989 AWK196984:AWN196989 BGG196984:BGJ196989 BQC196984:BQF196989 BZY196984:CAB196989 CJU196984:CJX196989 CTQ196984:CTT196989 DDM196984:DDP196989 DNI196984:DNL196989 DXE196984:DXH196989 EHA196984:EHD196989 EQW196984:EQZ196989 FAS196984:FAV196989 FKO196984:FKR196989 FUK196984:FUN196989 GEG196984:GEJ196989 GOC196984:GOF196989 GXY196984:GYB196989 HHU196984:HHX196989 HRQ196984:HRT196989 IBM196984:IBP196989 ILI196984:ILL196989 IVE196984:IVH196989 JFA196984:JFD196989 JOW196984:JOZ196989 JYS196984:JYV196989 KIO196984:KIR196989 KSK196984:KSN196989 LCG196984:LCJ196989 LMC196984:LMF196989 LVY196984:LWB196989 MFU196984:MFX196989 MPQ196984:MPT196989 MZM196984:MZP196989 NJI196984:NJL196989 NTE196984:NTH196989 ODA196984:ODD196989 OMW196984:OMZ196989 OWS196984:OWV196989 PGO196984:PGR196989 PQK196984:PQN196989 QAG196984:QAJ196989 QKC196984:QKF196989 QTY196984:QUB196989 RDU196984:RDX196989 RNQ196984:RNT196989 RXM196984:RXP196989 SHI196984:SHL196989 SRE196984:SRH196989 TBA196984:TBD196989 TKW196984:TKZ196989 TUS196984:TUV196989 UEO196984:UER196989 UOK196984:UON196989 UYG196984:UYJ196989 VIC196984:VIF196989 VRY196984:VSB196989 WBU196984:WBX196989 WLQ196984:WLT196989 WVM196984:WVP196989 E262520:H262525 JA262520:JD262525 SW262520:SZ262525 ACS262520:ACV262525 AMO262520:AMR262525 AWK262520:AWN262525 BGG262520:BGJ262525 BQC262520:BQF262525 BZY262520:CAB262525 CJU262520:CJX262525 CTQ262520:CTT262525 DDM262520:DDP262525 DNI262520:DNL262525 DXE262520:DXH262525 EHA262520:EHD262525 EQW262520:EQZ262525 FAS262520:FAV262525 FKO262520:FKR262525 FUK262520:FUN262525 GEG262520:GEJ262525 GOC262520:GOF262525 GXY262520:GYB262525 HHU262520:HHX262525 HRQ262520:HRT262525 IBM262520:IBP262525 ILI262520:ILL262525 IVE262520:IVH262525 JFA262520:JFD262525 JOW262520:JOZ262525 JYS262520:JYV262525 KIO262520:KIR262525 KSK262520:KSN262525 LCG262520:LCJ262525 LMC262520:LMF262525 LVY262520:LWB262525 MFU262520:MFX262525 MPQ262520:MPT262525 MZM262520:MZP262525 NJI262520:NJL262525 NTE262520:NTH262525 ODA262520:ODD262525 OMW262520:OMZ262525 OWS262520:OWV262525 PGO262520:PGR262525 PQK262520:PQN262525 QAG262520:QAJ262525 QKC262520:QKF262525 QTY262520:QUB262525 RDU262520:RDX262525 RNQ262520:RNT262525 RXM262520:RXP262525 SHI262520:SHL262525 SRE262520:SRH262525 TBA262520:TBD262525 TKW262520:TKZ262525 TUS262520:TUV262525 UEO262520:UER262525 UOK262520:UON262525 UYG262520:UYJ262525 VIC262520:VIF262525 VRY262520:VSB262525 WBU262520:WBX262525 WLQ262520:WLT262525 WVM262520:WVP262525 E328056:H328061 JA328056:JD328061 SW328056:SZ328061 ACS328056:ACV328061 AMO328056:AMR328061 AWK328056:AWN328061 BGG328056:BGJ328061 BQC328056:BQF328061 BZY328056:CAB328061 CJU328056:CJX328061 CTQ328056:CTT328061 DDM328056:DDP328061 DNI328056:DNL328061 DXE328056:DXH328061 EHA328056:EHD328061 EQW328056:EQZ328061 FAS328056:FAV328061 FKO328056:FKR328061 FUK328056:FUN328061 GEG328056:GEJ328061 GOC328056:GOF328061 GXY328056:GYB328061 HHU328056:HHX328061 HRQ328056:HRT328061 IBM328056:IBP328061 ILI328056:ILL328061 IVE328056:IVH328061 JFA328056:JFD328061 JOW328056:JOZ328061 JYS328056:JYV328061 KIO328056:KIR328061 KSK328056:KSN328061 LCG328056:LCJ328061 LMC328056:LMF328061 LVY328056:LWB328061 MFU328056:MFX328061 MPQ328056:MPT328061 MZM328056:MZP328061 NJI328056:NJL328061 NTE328056:NTH328061 ODA328056:ODD328061 OMW328056:OMZ328061 OWS328056:OWV328061 PGO328056:PGR328061 PQK328056:PQN328061 QAG328056:QAJ328061 QKC328056:QKF328061 QTY328056:QUB328061 RDU328056:RDX328061 RNQ328056:RNT328061 RXM328056:RXP328061 SHI328056:SHL328061 SRE328056:SRH328061 TBA328056:TBD328061 TKW328056:TKZ328061 TUS328056:TUV328061 UEO328056:UER328061 UOK328056:UON328061 UYG328056:UYJ328061 VIC328056:VIF328061 VRY328056:VSB328061 WBU328056:WBX328061 WLQ328056:WLT328061 WVM328056:WVP328061 E393592:H393597 JA393592:JD393597 SW393592:SZ393597 ACS393592:ACV393597 AMO393592:AMR393597 AWK393592:AWN393597 BGG393592:BGJ393597 BQC393592:BQF393597 BZY393592:CAB393597 CJU393592:CJX393597 CTQ393592:CTT393597 DDM393592:DDP393597 DNI393592:DNL393597 DXE393592:DXH393597 EHA393592:EHD393597 EQW393592:EQZ393597 FAS393592:FAV393597 FKO393592:FKR393597 FUK393592:FUN393597 GEG393592:GEJ393597 GOC393592:GOF393597 GXY393592:GYB393597 HHU393592:HHX393597 HRQ393592:HRT393597 IBM393592:IBP393597 ILI393592:ILL393597 IVE393592:IVH393597 JFA393592:JFD393597 JOW393592:JOZ393597 JYS393592:JYV393597 KIO393592:KIR393597 KSK393592:KSN393597 LCG393592:LCJ393597 LMC393592:LMF393597 LVY393592:LWB393597 MFU393592:MFX393597 MPQ393592:MPT393597 MZM393592:MZP393597 NJI393592:NJL393597 NTE393592:NTH393597 ODA393592:ODD393597 OMW393592:OMZ393597 OWS393592:OWV393597 PGO393592:PGR393597 PQK393592:PQN393597 QAG393592:QAJ393597 QKC393592:QKF393597 QTY393592:QUB393597 RDU393592:RDX393597 RNQ393592:RNT393597 RXM393592:RXP393597 SHI393592:SHL393597 SRE393592:SRH393597 TBA393592:TBD393597 TKW393592:TKZ393597 TUS393592:TUV393597 UEO393592:UER393597 UOK393592:UON393597 UYG393592:UYJ393597 VIC393592:VIF393597 VRY393592:VSB393597 WBU393592:WBX393597 WLQ393592:WLT393597 WVM393592:WVP393597 E459128:H459133 JA459128:JD459133 SW459128:SZ459133 ACS459128:ACV459133 AMO459128:AMR459133 AWK459128:AWN459133 BGG459128:BGJ459133 BQC459128:BQF459133 BZY459128:CAB459133 CJU459128:CJX459133 CTQ459128:CTT459133 DDM459128:DDP459133 DNI459128:DNL459133 DXE459128:DXH459133 EHA459128:EHD459133 EQW459128:EQZ459133 FAS459128:FAV459133 FKO459128:FKR459133 FUK459128:FUN459133 GEG459128:GEJ459133 GOC459128:GOF459133 GXY459128:GYB459133 HHU459128:HHX459133 HRQ459128:HRT459133 IBM459128:IBP459133 ILI459128:ILL459133 IVE459128:IVH459133 JFA459128:JFD459133 JOW459128:JOZ459133 JYS459128:JYV459133 KIO459128:KIR459133 KSK459128:KSN459133 LCG459128:LCJ459133 LMC459128:LMF459133 LVY459128:LWB459133 MFU459128:MFX459133 MPQ459128:MPT459133 MZM459128:MZP459133 NJI459128:NJL459133 NTE459128:NTH459133 ODA459128:ODD459133 OMW459128:OMZ459133 OWS459128:OWV459133 PGO459128:PGR459133 PQK459128:PQN459133 QAG459128:QAJ459133 QKC459128:QKF459133 QTY459128:QUB459133 RDU459128:RDX459133 RNQ459128:RNT459133 RXM459128:RXP459133 SHI459128:SHL459133 SRE459128:SRH459133 TBA459128:TBD459133 TKW459128:TKZ459133 TUS459128:TUV459133 UEO459128:UER459133 UOK459128:UON459133 UYG459128:UYJ459133 VIC459128:VIF459133 VRY459128:VSB459133 WBU459128:WBX459133 WLQ459128:WLT459133 WVM459128:WVP459133 E524664:H524669 JA524664:JD524669 SW524664:SZ524669 ACS524664:ACV524669 AMO524664:AMR524669 AWK524664:AWN524669 BGG524664:BGJ524669 BQC524664:BQF524669 BZY524664:CAB524669 CJU524664:CJX524669 CTQ524664:CTT524669 DDM524664:DDP524669 DNI524664:DNL524669 DXE524664:DXH524669 EHA524664:EHD524669 EQW524664:EQZ524669 FAS524664:FAV524669 FKO524664:FKR524669 FUK524664:FUN524669 GEG524664:GEJ524669 GOC524664:GOF524669 GXY524664:GYB524669 HHU524664:HHX524669 HRQ524664:HRT524669 IBM524664:IBP524669 ILI524664:ILL524669 IVE524664:IVH524669 JFA524664:JFD524669 JOW524664:JOZ524669 JYS524664:JYV524669 KIO524664:KIR524669 KSK524664:KSN524669 LCG524664:LCJ524669 LMC524664:LMF524669 LVY524664:LWB524669 MFU524664:MFX524669 MPQ524664:MPT524669 MZM524664:MZP524669 NJI524664:NJL524669 NTE524664:NTH524669 ODA524664:ODD524669 OMW524664:OMZ524669 OWS524664:OWV524669 PGO524664:PGR524669 PQK524664:PQN524669 QAG524664:QAJ524669 QKC524664:QKF524669 QTY524664:QUB524669 RDU524664:RDX524669 RNQ524664:RNT524669 RXM524664:RXP524669 SHI524664:SHL524669 SRE524664:SRH524669 TBA524664:TBD524669 TKW524664:TKZ524669 TUS524664:TUV524669 UEO524664:UER524669 UOK524664:UON524669 UYG524664:UYJ524669 VIC524664:VIF524669 VRY524664:VSB524669 WBU524664:WBX524669 WLQ524664:WLT524669 WVM524664:WVP524669 E590200:H590205 JA590200:JD590205 SW590200:SZ590205 ACS590200:ACV590205 AMO590200:AMR590205 AWK590200:AWN590205 BGG590200:BGJ590205 BQC590200:BQF590205 BZY590200:CAB590205 CJU590200:CJX590205 CTQ590200:CTT590205 DDM590200:DDP590205 DNI590200:DNL590205 DXE590200:DXH590205 EHA590200:EHD590205 EQW590200:EQZ590205 FAS590200:FAV590205 FKO590200:FKR590205 FUK590200:FUN590205 GEG590200:GEJ590205 GOC590200:GOF590205 GXY590200:GYB590205 HHU590200:HHX590205 HRQ590200:HRT590205 IBM590200:IBP590205 ILI590200:ILL590205 IVE590200:IVH590205 JFA590200:JFD590205 JOW590200:JOZ590205 JYS590200:JYV590205 KIO590200:KIR590205 KSK590200:KSN590205 LCG590200:LCJ590205 LMC590200:LMF590205 LVY590200:LWB590205 MFU590200:MFX590205 MPQ590200:MPT590205 MZM590200:MZP590205 NJI590200:NJL590205 NTE590200:NTH590205 ODA590200:ODD590205 OMW590200:OMZ590205 OWS590200:OWV590205 PGO590200:PGR590205 PQK590200:PQN590205 QAG590200:QAJ590205 QKC590200:QKF590205 QTY590200:QUB590205 RDU590200:RDX590205 RNQ590200:RNT590205 RXM590200:RXP590205 SHI590200:SHL590205 SRE590200:SRH590205 TBA590200:TBD590205 TKW590200:TKZ590205 TUS590200:TUV590205 UEO590200:UER590205 UOK590200:UON590205 UYG590200:UYJ590205 VIC590200:VIF590205 VRY590200:VSB590205 WBU590200:WBX590205 WLQ590200:WLT590205 WVM590200:WVP590205 E655736:H655741 JA655736:JD655741 SW655736:SZ655741 ACS655736:ACV655741 AMO655736:AMR655741 AWK655736:AWN655741 BGG655736:BGJ655741 BQC655736:BQF655741 BZY655736:CAB655741 CJU655736:CJX655741 CTQ655736:CTT655741 DDM655736:DDP655741 DNI655736:DNL655741 DXE655736:DXH655741 EHA655736:EHD655741 EQW655736:EQZ655741 FAS655736:FAV655741 FKO655736:FKR655741 FUK655736:FUN655741 GEG655736:GEJ655741 GOC655736:GOF655741 GXY655736:GYB655741 HHU655736:HHX655741 HRQ655736:HRT655741 IBM655736:IBP655741 ILI655736:ILL655741 IVE655736:IVH655741 JFA655736:JFD655741 JOW655736:JOZ655741 JYS655736:JYV655741 KIO655736:KIR655741 KSK655736:KSN655741 LCG655736:LCJ655741 LMC655736:LMF655741 LVY655736:LWB655741 MFU655736:MFX655741 MPQ655736:MPT655741 MZM655736:MZP655741 NJI655736:NJL655741 NTE655736:NTH655741 ODA655736:ODD655741 OMW655736:OMZ655741 OWS655736:OWV655741 PGO655736:PGR655741 PQK655736:PQN655741 QAG655736:QAJ655741 QKC655736:QKF655741 QTY655736:QUB655741 RDU655736:RDX655741 RNQ655736:RNT655741 RXM655736:RXP655741 SHI655736:SHL655741 SRE655736:SRH655741 TBA655736:TBD655741 TKW655736:TKZ655741 TUS655736:TUV655741 UEO655736:UER655741 UOK655736:UON655741 UYG655736:UYJ655741 VIC655736:VIF655741 VRY655736:VSB655741 WBU655736:WBX655741 WLQ655736:WLT655741 WVM655736:WVP655741 E721272:H721277 JA721272:JD721277 SW721272:SZ721277 ACS721272:ACV721277 AMO721272:AMR721277 AWK721272:AWN721277 BGG721272:BGJ721277 BQC721272:BQF721277 BZY721272:CAB721277 CJU721272:CJX721277 CTQ721272:CTT721277 DDM721272:DDP721277 DNI721272:DNL721277 DXE721272:DXH721277 EHA721272:EHD721277 EQW721272:EQZ721277 FAS721272:FAV721277 FKO721272:FKR721277 FUK721272:FUN721277 GEG721272:GEJ721277 GOC721272:GOF721277 GXY721272:GYB721277 HHU721272:HHX721277 HRQ721272:HRT721277 IBM721272:IBP721277 ILI721272:ILL721277 IVE721272:IVH721277 JFA721272:JFD721277 JOW721272:JOZ721277 JYS721272:JYV721277 KIO721272:KIR721277 KSK721272:KSN721277 LCG721272:LCJ721277 LMC721272:LMF721277 LVY721272:LWB721277 MFU721272:MFX721277 MPQ721272:MPT721277 MZM721272:MZP721277 NJI721272:NJL721277 NTE721272:NTH721277 ODA721272:ODD721277 OMW721272:OMZ721277 OWS721272:OWV721277 PGO721272:PGR721277 PQK721272:PQN721277 QAG721272:QAJ721277 QKC721272:QKF721277 QTY721272:QUB721277 RDU721272:RDX721277 RNQ721272:RNT721277 RXM721272:RXP721277 SHI721272:SHL721277 SRE721272:SRH721277 TBA721272:TBD721277 TKW721272:TKZ721277 TUS721272:TUV721277 UEO721272:UER721277 UOK721272:UON721277 UYG721272:UYJ721277 VIC721272:VIF721277 VRY721272:VSB721277 WBU721272:WBX721277 WLQ721272:WLT721277 WVM721272:WVP721277 E786808:H786813 JA786808:JD786813 SW786808:SZ786813 ACS786808:ACV786813 AMO786808:AMR786813 AWK786808:AWN786813 BGG786808:BGJ786813 BQC786808:BQF786813 BZY786808:CAB786813 CJU786808:CJX786813 CTQ786808:CTT786813 DDM786808:DDP786813 DNI786808:DNL786813 DXE786808:DXH786813 EHA786808:EHD786813 EQW786808:EQZ786813 FAS786808:FAV786813 FKO786808:FKR786813 FUK786808:FUN786813 GEG786808:GEJ786813 GOC786808:GOF786813 GXY786808:GYB786813 HHU786808:HHX786813 HRQ786808:HRT786813 IBM786808:IBP786813 ILI786808:ILL786813 IVE786808:IVH786813 JFA786808:JFD786813 JOW786808:JOZ786813 JYS786808:JYV786813 KIO786808:KIR786813 KSK786808:KSN786813 LCG786808:LCJ786813 LMC786808:LMF786813 LVY786808:LWB786813 MFU786808:MFX786813 MPQ786808:MPT786813 MZM786808:MZP786813 NJI786808:NJL786813 NTE786808:NTH786813 ODA786808:ODD786813 OMW786808:OMZ786813 OWS786808:OWV786813 PGO786808:PGR786813 PQK786808:PQN786813 QAG786808:QAJ786813 QKC786808:QKF786813 QTY786808:QUB786813 RDU786808:RDX786813 RNQ786808:RNT786813 RXM786808:RXP786813 SHI786808:SHL786813 SRE786808:SRH786813 TBA786808:TBD786813 TKW786808:TKZ786813 TUS786808:TUV786813 UEO786808:UER786813 UOK786808:UON786813 UYG786808:UYJ786813 VIC786808:VIF786813 VRY786808:VSB786813 WBU786808:WBX786813 WLQ786808:WLT786813 WVM786808:WVP786813 E852344:H852349 JA852344:JD852349 SW852344:SZ852349 ACS852344:ACV852349 AMO852344:AMR852349 AWK852344:AWN852349 BGG852344:BGJ852349 BQC852344:BQF852349 BZY852344:CAB852349 CJU852344:CJX852349 CTQ852344:CTT852349 DDM852344:DDP852349 DNI852344:DNL852349 DXE852344:DXH852349 EHA852344:EHD852349 EQW852344:EQZ852349 FAS852344:FAV852349 FKO852344:FKR852349 FUK852344:FUN852349 GEG852344:GEJ852349 GOC852344:GOF852349 GXY852344:GYB852349 HHU852344:HHX852349 HRQ852344:HRT852349 IBM852344:IBP852349 ILI852344:ILL852349 IVE852344:IVH852349 JFA852344:JFD852349 JOW852344:JOZ852349 JYS852344:JYV852349 KIO852344:KIR852349 KSK852344:KSN852349 LCG852344:LCJ852349 LMC852344:LMF852349 LVY852344:LWB852349 MFU852344:MFX852349 MPQ852344:MPT852349 MZM852344:MZP852349 NJI852344:NJL852349 NTE852344:NTH852349 ODA852344:ODD852349 OMW852344:OMZ852349 OWS852344:OWV852349 PGO852344:PGR852349 PQK852344:PQN852349 QAG852344:QAJ852349 QKC852344:QKF852349 QTY852344:QUB852349 RDU852344:RDX852349 RNQ852344:RNT852349 RXM852344:RXP852349 SHI852344:SHL852349 SRE852344:SRH852349 TBA852344:TBD852349 TKW852344:TKZ852349 TUS852344:TUV852349 UEO852344:UER852349 UOK852344:UON852349 UYG852344:UYJ852349 VIC852344:VIF852349 VRY852344:VSB852349 WBU852344:WBX852349 WLQ852344:WLT852349 WVM852344:WVP852349 E917880:H917885 JA917880:JD917885 SW917880:SZ917885 ACS917880:ACV917885 AMO917880:AMR917885 AWK917880:AWN917885 BGG917880:BGJ917885 BQC917880:BQF917885 BZY917880:CAB917885 CJU917880:CJX917885 CTQ917880:CTT917885 DDM917880:DDP917885 DNI917880:DNL917885 DXE917880:DXH917885 EHA917880:EHD917885 EQW917880:EQZ917885 FAS917880:FAV917885 FKO917880:FKR917885 FUK917880:FUN917885 GEG917880:GEJ917885 GOC917880:GOF917885 GXY917880:GYB917885 HHU917880:HHX917885 HRQ917880:HRT917885 IBM917880:IBP917885 ILI917880:ILL917885 IVE917880:IVH917885 JFA917880:JFD917885 JOW917880:JOZ917885 JYS917880:JYV917885 KIO917880:KIR917885 KSK917880:KSN917885 LCG917880:LCJ917885 LMC917880:LMF917885 LVY917880:LWB917885 MFU917880:MFX917885 MPQ917880:MPT917885 MZM917880:MZP917885 NJI917880:NJL917885 NTE917880:NTH917885 ODA917880:ODD917885 OMW917880:OMZ917885 OWS917880:OWV917885 PGO917880:PGR917885 PQK917880:PQN917885 QAG917880:QAJ917885 QKC917880:QKF917885 QTY917880:QUB917885 RDU917880:RDX917885 RNQ917880:RNT917885 RXM917880:RXP917885 SHI917880:SHL917885 SRE917880:SRH917885 TBA917880:TBD917885 TKW917880:TKZ917885 TUS917880:TUV917885 UEO917880:UER917885 UOK917880:UON917885 UYG917880:UYJ917885 VIC917880:VIF917885 VRY917880:VSB917885 WBU917880:WBX917885 WLQ917880:WLT917885 WVM917880:WVP917885 E983416:H983421 JA983416:JD983421 SW983416:SZ983421 ACS983416:ACV983421 AMO983416:AMR983421 AWK983416:AWN983421 BGG983416:BGJ983421 BQC983416:BQF983421 BZY983416:CAB983421 CJU983416:CJX983421 CTQ983416:CTT983421 DDM983416:DDP983421 DNI983416:DNL983421 DXE983416:DXH983421 EHA983416:EHD983421 EQW983416:EQZ983421 FAS983416:FAV983421 FKO983416:FKR983421 FUK983416:FUN983421 GEG983416:GEJ983421 GOC983416:GOF983421 GXY983416:GYB983421 HHU983416:HHX983421 HRQ983416:HRT983421 IBM983416:IBP983421 ILI983416:ILL983421 IVE983416:IVH983421 JFA983416:JFD983421 JOW983416:JOZ983421 JYS983416:JYV983421 KIO983416:KIR983421 KSK983416:KSN983421 LCG983416:LCJ983421 LMC983416:LMF983421 LVY983416:LWB983421 MFU983416:MFX983421 MPQ983416:MPT983421 MZM983416:MZP983421 NJI983416:NJL983421 NTE983416:NTH983421 ODA983416:ODD983421 OMW983416:OMZ983421 OWS983416:OWV983421 PGO983416:PGR983421 PQK983416:PQN983421 QAG983416:QAJ983421 QKC983416:QKF983421 QTY983416:QUB983421 RDU983416:RDX983421 RNQ983416:RNT983421 RXM983416:RXP983421 SHI983416:SHL983421 SRE983416:SRH983421 TBA983416:TBD983421 TKW983416:TKZ983421 TUS983416:TUV983421 UEO983416:UER983421 UOK983416:UON983421 UYG983416:UYJ983421 VIC983416:VIF983421 VRY983416:VSB983421 WBU983416:WBX983421 WLQ983416:WLT983421 WVM983416:WVP983421 I359:K359 JE359:JG359 TA359:TC359 ACW359:ACY359 AMS359:AMU359 AWO359:AWQ359 BGK359:BGM359 BQG359:BQI359 CAC359:CAE359 CJY359:CKA359 CTU359:CTW359 DDQ359:DDS359 DNM359:DNO359 DXI359:DXK359 EHE359:EHG359 ERA359:ERC359 FAW359:FAY359 FKS359:FKU359 FUO359:FUQ359 GEK359:GEM359 GOG359:GOI359 GYC359:GYE359 HHY359:HIA359 HRU359:HRW359 IBQ359:IBS359 ILM359:ILO359 IVI359:IVK359 JFE359:JFG359 JPA359:JPC359 JYW359:JYY359 KIS359:KIU359 KSO359:KSQ359 LCK359:LCM359 LMG359:LMI359 LWC359:LWE359 MFY359:MGA359 MPU359:MPW359 MZQ359:MZS359 NJM359:NJO359 NTI359:NTK359 ODE359:ODG359 ONA359:ONC359 OWW359:OWY359 PGS359:PGU359 PQO359:PQQ359 QAK359:QAM359 QKG359:QKI359 QUC359:QUE359 RDY359:REA359 RNU359:RNW359 RXQ359:RXS359 SHM359:SHO359 SRI359:SRK359 TBE359:TBG359 TLA359:TLC359 TUW359:TUY359 UES359:UEU359 UOO359:UOQ359 UYK359:UYM359 VIG359:VII359 VSC359:VSE359 WBY359:WCA359 WLU359:WLW359 WVQ359:WVS359 I65918:K65918 JE65918:JG65918 TA65918:TC65918 ACW65918:ACY65918 AMS65918:AMU65918 AWO65918:AWQ65918 BGK65918:BGM65918 BQG65918:BQI65918 CAC65918:CAE65918 CJY65918:CKA65918 CTU65918:CTW65918 DDQ65918:DDS65918 DNM65918:DNO65918 DXI65918:DXK65918 EHE65918:EHG65918 ERA65918:ERC65918 FAW65918:FAY65918 FKS65918:FKU65918 FUO65918:FUQ65918 GEK65918:GEM65918 GOG65918:GOI65918 GYC65918:GYE65918 HHY65918:HIA65918 HRU65918:HRW65918 IBQ65918:IBS65918 ILM65918:ILO65918 IVI65918:IVK65918 JFE65918:JFG65918 JPA65918:JPC65918 JYW65918:JYY65918 KIS65918:KIU65918 KSO65918:KSQ65918 LCK65918:LCM65918 LMG65918:LMI65918 LWC65918:LWE65918 MFY65918:MGA65918 MPU65918:MPW65918 MZQ65918:MZS65918 NJM65918:NJO65918 NTI65918:NTK65918 ODE65918:ODG65918 ONA65918:ONC65918 OWW65918:OWY65918 PGS65918:PGU65918 PQO65918:PQQ65918 QAK65918:QAM65918 QKG65918:QKI65918 QUC65918:QUE65918 RDY65918:REA65918 RNU65918:RNW65918 RXQ65918:RXS65918 SHM65918:SHO65918 SRI65918:SRK65918 TBE65918:TBG65918 TLA65918:TLC65918 TUW65918:TUY65918 UES65918:UEU65918 UOO65918:UOQ65918 UYK65918:UYM65918 VIG65918:VII65918 VSC65918:VSE65918 WBY65918:WCA65918 WLU65918:WLW65918 WVQ65918:WVS65918 I131454:K131454 JE131454:JG131454 TA131454:TC131454 ACW131454:ACY131454 AMS131454:AMU131454 AWO131454:AWQ131454 BGK131454:BGM131454 BQG131454:BQI131454 CAC131454:CAE131454 CJY131454:CKA131454 CTU131454:CTW131454 DDQ131454:DDS131454 DNM131454:DNO131454 DXI131454:DXK131454 EHE131454:EHG131454 ERA131454:ERC131454 FAW131454:FAY131454 FKS131454:FKU131454 FUO131454:FUQ131454 GEK131454:GEM131454 GOG131454:GOI131454 GYC131454:GYE131454 HHY131454:HIA131454 HRU131454:HRW131454 IBQ131454:IBS131454 ILM131454:ILO131454 IVI131454:IVK131454 JFE131454:JFG131454 JPA131454:JPC131454 JYW131454:JYY131454 KIS131454:KIU131454 KSO131454:KSQ131454 LCK131454:LCM131454 LMG131454:LMI131454 LWC131454:LWE131454 MFY131454:MGA131454 MPU131454:MPW131454 MZQ131454:MZS131454 NJM131454:NJO131454 NTI131454:NTK131454 ODE131454:ODG131454 ONA131454:ONC131454 OWW131454:OWY131454 PGS131454:PGU131454 PQO131454:PQQ131454 QAK131454:QAM131454 QKG131454:QKI131454 QUC131454:QUE131454 RDY131454:REA131454 RNU131454:RNW131454 RXQ131454:RXS131454 SHM131454:SHO131454 SRI131454:SRK131454 TBE131454:TBG131454 TLA131454:TLC131454 TUW131454:TUY131454 UES131454:UEU131454 UOO131454:UOQ131454 UYK131454:UYM131454 VIG131454:VII131454 VSC131454:VSE131454 WBY131454:WCA131454 WLU131454:WLW131454 WVQ131454:WVS131454 I196990:K196990 JE196990:JG196990 TA196990:TC196990 ACW196990:ACY196990 AMS196990:AMU196990 AWO196990:AWQ196990 BGK196990:BGM196990 BQG196990:BQI196990 CAC196990:CAE196990 CJY196990:CKA196990 CTU196990:CTW196990 DDQ196990:DDS196990 DNM196990:DNO196990 DXI196990:DXK196990 EHE196990:EHG196990 ERA196990:ERC196990 FAW196990:FAY196990 FKS196990:FKU196990 FUO196990:FUQ196990 GEK196990:GEM196990 GOG196990:GOI196990 GYC196990:GYE196990 HHY196990:HIA196990 HRU196990:HRW196990 IBQ196990:IBS196990 ILM196990:ILO196990 IVI196990:IVK196990 JFE196990:JFG196990 JPA196990:JPC196990 JYW196990:JYY196990 KIS196990:KIU196990 KSO196990:KSQ196990 LCK196990:LCM196990 LMG196990:LMI196990 LWC196990:LWE196990 MFY196990:MGA196990 MPU196990:MPW196990 MZQ196990:MZS196990 NJM196990:NJO196990 NTI196990:NTK196990 ODE196990:ODG196990 ONA196990:ONC196990 OWW196990:OWY196990 PGS196990:PGU196990 PQO196990:PQQ196990 QAK196990:QAM196990 QKG196990:QKI196990 QUC196990:QUE196990 RDY196990:REA196990 RNU196990:RNW196990 RXQ196990:RXS196990 SHM196990:SHO196990 SRI196990:SRK196990 TBE196990:TBG196990 TLA196990:TLC196990 TUW196990:TUY196990 UES196990:UEU196990 UOO196990:UOQ196990 UYK196990:UYM196990 VIG196990:VII196990 VSC196990:VSE196990 WBY196990:WCA196990 WLU196990:WLW196990 WVQ196990:WVS196990 I262526:K262526 JE262526:JG262526 TA262526:TC262526 ACW262526:ACY262526 AMS262526:AMU262526 AWO262526:AWQ262526 BGK262526:BGM262526 BQG262526:BQI262526 CAC262526:CAE262526 CJY262526:CKA262526 CTU262526:CTW262526 DDQ262526:DDS262526 DNM262526:DNO262526 DXI262526:DXK262526 EHE262526:EHG262526 ERA262526:ERC262526 FAW262526:FAY262526 FKS262526:FKU262526 FUO262526:FUQ262526 GEK262526:GEM262526 GOG262526:GOI262526 GYC262526:GYE262526 HHY262526:HIA262526 HRU262526:HRW262526 IBQ262526:IBS262526 ILM262526:ILO262526 IVI262526:IVK262526 JFE262526:JFG262526 JPA262526:JPC262526 JYW262526:JYY262526 KIS262526:KIU262526 KSO262526:KSQ262526 LCK262526:LCM262526 LMG262526:LMI262526 LWC262526:LWE262526 MFY262526:MGA262526 MPU262526:MPW262526 MZQ262526:MZS262526 NJM262526:NJO262526 NTI262526:NTK262526 ODE262526:ODG262526 ONA262526:ONC262526 OWW262526:OWY262526 PGS262526:PGU262526 PQO262526:PQQ262526 QAK262526:QAM262526 QKG262526:QKI262526 QUC262526:QUE262526 RDY262526:REA262526 RNU262526:RNW262526 RXQ262526:RXS262526 SHM262526:SHO262526 SRI262526:SRK262526 TBE262526:TBG262526 TLA262526:TLC262526 TUW262526:TUY262526 UES262526:UEU262526 UOO262526:UOQ262526 UYK262526:UYM262526 VIG262526:VII262526 VSC262526:VSE262526 WBY262526:WCA262526 WLU262526:WLW262526 WVQ262526:WVS262526 I328062:K328062 JE328062:JG328062 TA328062:TC328062 ACW328062:ACY328062 AMS328062:AMU328062 AWO328062:AWQ328062 BGK328062:BGM328062 BQG328062:BQI328062 CAC328062:CAE328062 CJY328062:CKA328062 CTU328062:CTW328062 DDQ328062:DDS328062 DNM328062:DNO328062 DXI328062:DXK328062 EHE328062:EHG328062 ERA328062:ERC328062 FAW328062:FAY328062 FKS328062:FKU328062 FUO328062:FUQ328062 GEK328062:GEM328062 GOG328062:GOI328062 GYC328062:GYE328062 HHY328062:HIA328062 HRU328062:HRW328062 IBQ328062:IBS328062 ILM328062:ILO328062 IVI328062:IVK328062 JFE328062:JFG328062 JPA328062:JPC328062 JYW328062:JYY328062 KIS328062:KIU328062 KSO328062:KSQ328062 LCK328062:LCM328062 LMG328062:LMI328062 LWC328062:LWE328062 MFY328062:MGA328062 MPU328062:MPW328062 MZQ328062:MZS328062 NJM328062:NJO328062 NTI328062:NTK328062 ODE328062:ODG328062 ONA328062:ONC328062 OWW328062:OWY328062 PGS328062:PGU328062 PQO328062:PQQ328062 QAK328062:QAM328062 QKG328062:QKI328062 QUC328062:QUE328062 RDY328062:REA328062 RNU328062:RNW328062 RXQ328062:RXS328062 SHM328062:SHO328062 SRI328062:SRK328062 TBE328062:TBG328062 TLA328062:TLC328062 TUW328062:TUY328062 UES328062:UEU328062 UOO328062:UOQ328062 UYK328062:UYM328062 VIG328062:VII328062 VSC328062:VSE328062 WBY328062:WCA328062 WLU328062:WLW328062 WVQ328062:WVS328062 I393598:K393598 JE393598:JG393598 TA393598:TC393598 ACW393598:ACY393598 AMS393598:AMU393598 AWO393598:AWQ393598 BGK393598:BGM393598 BQG393598:BQI393598 CAC393598:CAE393598 CJY393598:CKA393598 CTU393598:CTW393598 DDQ393598:DDS393598 DNM393598:DNO393598 DXI393598:DXK393598 EHE393598:EHG393598 ERA393598:ERC393598 FAW393598:FAY393598 FKS393598:FKU393598 FUO393598:FUQ393598 GEK393598:GEM393598 GOG393598:GOI393598 GYC393598:GYE393598 HHY393598:HIA393598 HRU393598:HRW393598 IBQ393598:IBS393598 ILM393598:ILO393598 IVI393598:IVK393598 JFE393598:JFG393598 JPA393598:JPC393598 JYW393598:JYY393598 KIS393598:KIU393598 KSO393598:KSQ393598 LCK393598:LCM393598 LMG393598:LMI393598 LWC393598:LWE393598 MFY393598:MGA393598 MPU393598:MPW393598 MZQ393598:MZS393598 NJM393598:NJO393598 NTI393598:NTK393598 ODE393598:ODG393598 ONA393598:ONC393598 OWW393598:OWY393598 PGS393598:PGU393598 PQO393598:PQQ393598 QAK393598:QAM393598 QKG393598:QKI393598 QUC393598:QUE393598 RDY393598:REA393598 RNU393598:RNW393598 RXQ393598:RXS393598 SHM393598:SHO393598 SRI393598:SRK393598 TBE393598:TBG393598 TLA393598:TLC393598 TUW393598:TUY393598 UES393598:UEU393598 UOO393598:UOQ393598 UYK393598:UYM393598 VIG393598:VII393598 VSC393598:VSE393598 WBY393598:WCA393598 WLU393598:WLW393598 WVQ393598:WVS393598 I459134:K459134 JE459134:JG459134 TA459134:TC459134 ACW459134:ACY459134 AMS459134:AMU459134 AWO459134:AWQ459134 BGK459134:BGM459134 BQG459134:BQI459134 CAC459134:CAE459134 CJY459134:CKA459134 CTU459134:CTW459134 DDQ459134:DDS459134 DNM459134:DNO459134 DXI459134:DXK459134 EHE459134:EHG459134 ERA459134:ERC459134 FAW459134:FAY459134 FKS459134:FKU459134 FUO459134:FUQ459134 GEK459134:GEM459134 GOG459134:GOI459134 GYC459134:GYE459134 HHY459134:HIA459134 HRU459134:HRW459134 IBQ459134:IBS459134 ILM459134:ILO459134 IVI459134:IVK459134 JFE459134:JFG459134 JPA459134:JPC459134 JYW459134:JYY459134 KIS459134:KIU459134 KSO459134:KSQ459134 LCK459134:LCM459134 LMG459134:LMI459134 LWC459134:LWE459134 MFY459134:MGA459134 MPU459134:MPW459134 MZQ459134:MZS459134 NJM459134:NJO459134 NTI459134:NTK459134 ODE459134:ODG459134 ONA459134:ONC459134 OWW459134:OWY459134 PGS459134:PGU459134 PQO459134:PQQ459134 QAK459134:QAM459134 QKG459134:QKI459134 QUC459134:QUE459134 RDY459134:REA459134 RNU459134:RNW459134 RXQ459134:RXS459134 SHM459134:SHO459134 SRI459134:SRK459134 TBE459134:TBG459134 TLA459134:TLC459134 TUW459134:TUY459134 UES459134:UEU459134 UOO459134:UOQ459134 UYK459134:UYM459134 VIG459134:VII459134 VSC459134:VSE459134 WBY459134:WCA459134 WLU459134:WLW459134 WVQ459134:WVS459134 I524670:K524670 JE524670:JG524670 TA524670:TC524670 ACW524670:ACY524670 AMS524670:AMU524670 AWO524670:AWQ524670 BGK524670:BGM524670 BQG524670:BQI524670 CAC524670:CAE524670 CJY524670:CKA524670 CTU524670:CTW524670 DDQ524670:DDS524670 DNM524670:DNO524670 DXI524670:DXK524670 EHE524670:EHG524670 ERA524670:ERC524670 FAW524670:FAY524670 FKS524670:FKU524670 FUO524670:FUQ524670 GEK524670:GEM524670 GOG524670:GOI524670 GYC524670:GYE524670 HHY524670:HIA524670 HRU524670:HRW524670 IBQ524670:IBS524670 ILM524670:ILO524670 IVI524670:IVK524670 JFE524670:JFG524670 JPA524670:JPC524670 JYW524670:JYY524670 KIS524670:KIU524670 KSO524670:KSQ524670 LCK524670:LCM524670 LMG524670:LMI524670 LWC524670:LWE524670 MFY524670:MGA524670 MPU524670:MPW524670 MZQ524670:MZS524670 NJM524670:NJO524670 NTI524670:NTK524670 ODE524670:ODG524670 ONA524670:ONC524670 OWW524670:OWY524670 PGS524670:PGU524670 PQO524670:PQQ524670 QAK524670:QAM524670 QKG524670:QKI524670 QUC524670:QUE524670 RDY524670:REA524670 RNU524670:RNW524670 RXQ524670:RXS524670 SHM524670:SHO524670 SRI524670:SRK524670 TBE524670:TBG524670 TLA524670:TLC524670 TUW524670:TUY524670 UES524670:UEU524670 UOO524670:UOQ524670 UYK524670:UYM524670 VIG524670:VII524670 VSC524670:VSE524670 WBY524670:WCA524670 WLU524670:WLW524670 WVQ524670:WVS524670 I590206:K590206 JE590206:JG590206 TA590206:TC590206 ACW590206:ACY590206 AMS590206:AMU590206 AWO590206:AWQ590206 BGK590206:BGM590206 BQG590206:BQI590206 CAC590206:CAE590206 CJY590206:CKA590206 CTU590206:CTW590206 DDQ590206:DDS590206 DNM590206:DNO590206 DXI590206:DXK590206 EHE590206:EHG590206 ERA590206:ERC590206 FAW590206:FAY590206 FKS590206:FKU590206 FUO590206:FUQ590206 GEK590206:GEM590206 GOG590206:GOI590206 GYC590206:GYE590206 HHY590206:HIA590206 HRU590206:HRW590206 IBQ590206:IBS590206 ILM590206:ILO590206 IVI590206:IVK590206 JFE590206:JFG590206 JPA590206:JPC590206 JYW590206:JYY590206 KIS590206:KIU590206 KSO590206:KSQ590206 LCK590206:LCM590206 LMG590206:LMI590206 LWC590206:LWE590206 MFY590206:MGA590206 MPU590206:MPW590206 MZQ590206:MZS590206 NJM590206:NJO590206 NTI590206:NTK590206 ODE590206:ODG590206 ONA590206:ONC590206 OWW590206:OWY590206 PGS590206:PGU590206 PQO590206:PQQ590206 QAK590206:QAM590206 QKG590206:QKI590206 QUC590206:QUE590206 RDY590206:REA590206 RNU590206:RNW590206 RXQ590206:RXS590206 SHM590206:SHO590206 SRI590206:SRK590206 TBE590206:TBG590206 TLA590206:TLC590206 TUW590206:TUY590206 UES590206:UEU590206 UOO590206:UOQ590206 UYK590206:UYM590206 VIG590206:VII590206 VSC590206:VSE590206 WBY590206:WCA590206 WLU590206:WLW590206 WVQ590206:WVS590206 I655742:K655742 JE655742:JG655742 TA655742:TC655742 ACW655742:ACY655742 AMS655742:AMU655742 AWO655742:AWQ655742 BGK655742:BGM655742 BQG655742:BQI655742 CAC655742:CAE655742 CJY655742:CKA655742 CTU655742:CTW655742 DDQ655742:DDS655742 DNM655742:DNO655742 DXI655742:DXK655742 EHE655742:EHG655742 ERA655742:ERC655742 FAW655742:FAY655742 FKS655742:FKU655742 FUO655742:FUQ655742 GEK655742:GEM655742 GOG655742:GOI655742 GYC655742:GYE655742 HHY655742:HIA655742 HRU655742:HRW655742 IBQ655742:IBS655742 ILM655742:ILO655742 IVI655742:IVK655742 JFE655742:JFG655742 JPA655742:JPC655742 JYW655742:JYY655742 KIS655742:KIU655742 KSO655742:KSQ655742 LCK655742:LCM655742 LMG655742:LMI655742 LWC655742:LWE655742 MFY655742:MGA655742 MPU655742:MPW655742 MZQ655742:MZS655742 NJM655742:NJO655742 NTI655742:NTK655742 ODE655742:ODG655742 ONA655742:ONC655742 OWW655742:OWY655742 PGS655742:PGU655742 PQO655742:PQQ655742 QAK655742:QAM655742 QKG655742:QKI655742 QUC655742:QUE655742 RDY655742:REA655742 RNU655742:RNW655742 RXQ655742:RXS655742 SHM655742:SHO655742 SRI655742:SRK655742 TBE655742:TBG655742 TLA655742:TLC655742 TUW655742:TUY655742 UES655742:UEU655742 UOO655742:UOQ655742 UYK655742:UYM655742 VIG655742:VII655742 VSC655742:VSE655742 WBY655742:WCA655742 WLU655742:WLW655742 WVQ655742:WVS655742 I721278:K721278 JE721278:JG721278 TA721278:TC721278 ACW721278:ACY721278 AMS721278:AMU721278 AWO721278:AWQ721278 BGK721278:BGM721278 BQG721278:BQI721278 CAC721278:CAE721278 CJY721278:CKA721278 CTU721278:CTW721278 DDQ721278:DDS721278 DNM721278:DNO721278 DXI721278:DXK721278 EHE721278:EHG721278 ERA721278:ERC721278 FAW721278:FAY721278 FKS721278:FKU721278 FUO721278:FUQ721278 GEK721278:GEM721278 GOG721278:GOI721278 GYC721278:GYE721278 HHY721278:HIA721278 HRU721278:HRW721278 IBQ721278:IBS721278 ILM721278:ILO721278 IVI721278:IVK721278 JFE721278:JFG721278 JPA721278:JPC721278 JYW721278:JYY721278 KIS721278:KIU721278 KSO721278:KSQ721278 LCK721278:LCM721278 LMG721278:LMI721278 LWC721278:LWE721278 MFY721278:MGA721278 MPU721278:MPW721278 MZQ721278:MZS721278 NJM721278:NJO721278 NTI721278:NTK721278 ODE721278:ODG721278 ONA721278:ONC721278 OWW721278:OWY721278 PGS721278:PGU721278 PQO721278:PQQ721278 QAK721278:QAM721278 QKG721278:QKI721278 QUC721278:QUE721278 RDY721278:REA721278 RNU721278:RNW721278 RXQ721278:RXS721278 SHM721278:SHO721278 SRI721278:SRK721278 TBE721278:TBG721278 TLA721278:TLC721278 TUW721278:TUY721278 UES721278:UEU721278 UOO721278:UOQ721278 UYK721278:UYM721278 VIG721278:VII721278 VSC721278:VSE721278 WBY721278:WCA721278 WLU721278:WLW721278 WVQ721278:WVS721278 I786814:K786814 JE786814:JG786814 TA786814:TC786814 ACW786814:ACY786814 AMS786814:AMU786814 AWO786814:AWQ786814 BGK786814:BGM786814 BQG786814:BQI786814 CAC786814:CAE786814 CJY786814:CKA786814 CTU786814:CTW786814 DDQ786814:DDS786814 DNM786814:DNO786814 DXI786814:DXK786814 EHE786814:EHG786814 ERA786814:ERC786814 FAW786814:FAY786814 FKS786814:FKU786814 FUO786814:FUQ786814 GEK786814:GEM786814 GOG786814:GOI786814 GYC786814:GYE786814 HHY786814:HIA786814 HRU786814:HRW786814 IBQ786814:IBS786814 ILM786814:ILO786814 IVI786814:IVK786814 JFE786814:JFG786814 JPA786814:JPC786814 JYW786814:JYY786814 KIS786814:KIU786814 KSO786814:KSQ786814 LCK786814:LCM786814 LMG786814:LMI786814 LWC786814:LWE786814 MFY786814:MGA786814 MPU786814:MPW786814 MZQ786814:MZS786814 NJM786814:NJO786814 NTI786814:NTK786814 ODE786814:ODG786814 ONA786814:ONC786814 OWW786814:OWY786814 PGS786814:PGU786814 PQO786814:PQQ786814 QAK786814:QAM786814 QKG786814:QKI786814 QUC786814:QUE786814 RDY786814:REA786814 RNU786814:RNW786814 RXQ786814:RXS786814 SHM786814:SHO786814 SRI786814:SRK786814 TBE786814:TBG786814 TLA786814:TLC786814 TUW786814:TUY786814 UES786814:UEU786814 UOO786814:UOQ786814 UYK786814:UYM786814 VIG786814:VII786814 VSC786814:VSE786814 WBY786814:WCA786814 WLU786814:WLW786814 WVQ786814:WVS786814 I852350:K852350 JE852350:JG852350 TA852350:TC852350 ACW852350:ACY852350 AMS852350:AMU852350 AWO852350:AWQ852350 BGK852350:BGM852350 BQG852350:BQI852350 CAC852350:CAE852350 CJY852350:CKA852350 CTU852350:CTW852350 DDQ852350:DDS852350 DNM852350:DNO852350 DXI852350:DXK852350 EHE852350:EHG852350 ERA852350:ERC852350 FAW852350:FAY852350 FKS852350:FKU852350 FUO852350:FUQ852350 GEK852350:GEM852350 GOG852350:GOI852350 GYC852350:GYE852350 HHY852350:HIA852350 HRU852350:HRW852350 IBQ852350:IBS852350 ILM852350:ILO852350 IVI852350:IVK852350 JFE852350:JFG852350 JPA852350:JPC852350 JYW852350:JYY852350 KIS852350:KIU852350 KSO852350:KSQ852350 LCK852350:LCM852350 LMG852350:LMI852350 LWC852350:LWE852350 MFY852350:MGA852350 MPU852350:MPW852350 MZQ852350:MZS852350 NJM852350:NJO852350 NTI852350:NTK852350 ODE852350:ODG852350 ONA852350:ONC852350 OWW852350:OWY852350 PGS852350:PGU852350 PQO852350:PQQ852350 QAK852350:QAM852350 QKG852350:QKI852350 QUC852350:QUE852350 RDY852350:REA852350 RNU852350:RNW852350 RXQ852350:RXS852350 SHM852350:SHO852350 SRI852350:SRK852350 TBE852350:TBG852350 TLA852350:TLC852350 TUW852350:TUY852350 UES852350:UEU852350 UOO852350:UOQ852350 UYK852350:UYM852350 VIG852350:VII852350 VSC852350:VSE852350 WBY852350:WCA852350 WLU852350:WLW852350 WVQ852350:WVS852350 I917886:K917886 JE917886:JG917886 TA917886:TC917886 ACW917886:ACY917886 AMS917886:AMU917886 AWO917886:AWQ917886 BGK917886:BGM917886 BQG917886:BQI917886 CAC917886:CAE917886 CJY917886:CKA917886 CTU917886:CTW917886 DDQ917886:DDS917886 DNM917886:DNO917886 DXI917886:DXK917886 EHE917886:EHG917886 ERA917886:ERC917886 FAW917886:FAY917886 FKS917886:FKU917886 FUO917886:FUQ917886 GEK917886:GEM917886 GOG917886:GOI917886 GYC917886:GYE917886 HHY917886:HIA917886 HRU917886:HRW917886 IBQ917886:IBS917886 ILM917886:ILO917886 IVI917886:IVK917886 JFE917886:JFG917886 JPA917886:JPC917886 JYW917886:JYY917886 KIS917886:KIU917886 KSO917886:KSQ917886 LCK917886:LCM917886 LMG917886:LMI917886 LWC917886:LWE917886 MFY917886:MGA917886 MPU917886:MPW917886 MZQ917886:MZS917886 NJM917886:NJO917886 NTI917886:NTK917886 ODE917886:ODG917886 ONA917886:ONC917886 OWW917886:OWY917886 PGS917886:PGU917886 PQO917886:PQQ917886 QAK917886:QAM917886 QKG917886:QKI917886 QUC917886:QUE917886 RDY917886:REA917886 RNU917886:RNW917886 RXQ917886:RXS917886 SHM917886:SHO917886 SRI917886:SRK917886 TBE917886:TBG917886 TLA917886:TLC917886 TUW917886:TUY917886 UES917886:UEU917886 UOO917886:UOQ917886 UYK917886:UYM917886 VIG917886:VII917886 VSC917886:VSE917886 WBY917886:WCA917886 WLU917886:WLW917886 WVQ917886:WVS917886 I983422:K983422 JE983422:JG983422 TA983422:TC983422 ACW983422:ACY983422 AMS983422:AMU983422 AWO983422:AWQ983422 BGK983422:BGM983422 BQG983422:BQI983422 CAC983422:CAE983422 CJY983422:CKA983422 CTU983422:CTW983422 DDQ983422:DDS983422 DNM983422:DNO983422 DXI983422:DXK983422 EHE983422:EHG983422 ERA983422:ERC983422 FAW983422:FAY983422 FKS983422:FKU983422 FUO983422:FUQ983422 GEK983422:GEM983422 GOG983422:GOI983422 GYC983422:GYE983422 HHY983422:HIA983422 HRU983422:HRW983422 IBQ983422:IBS983422 ILM983422:ILO983422 IVI983422:IVK983422 JFE983422:JFG983422 JPA983422:JPC983422 JYW983422:JYY983422 KIS983422:KIU983422 KSO983422:KSQ983422 LCK983422:LCM983422 LMG983422:LMI983422 LWC983422:LWE983422 MFY983422:MGA983422 MPU983422:MPW983422 MZQ983422:MZS983422 NJM983422:NJO983422 NTI983422:NTK983422 ODE983422:ODG983422 ONA983422:ONC983422 OWW983422:OWY983422 PGS983422:PGU983422 PQO983422:PQQ983422 QAK983422:QAM983422 QKG983422:QKI983422 QUC983422:QUE983422 RDY983422:REA983422 RNU983422:RNW983422 RXQ983422:RXS983422 SHM983422:SHO983422 SRI983422:SRK983422 TBE983422:TBG983422 TLA983422:TLC983422 TUW983422:TUY983422 UES983422:UEU983422 UOO983422:UOQ983422 UYK983422:UYM983422 VIG983422:VII983422 VSC983422:VSE983422 WBY983422:WCA983422 WLU983422:WLW983422 WVQ983422:WVS983422 J376:L381 JF376:JH381 TB376:TD381 ACX376:ACZ381 AMT376:AMV381 AWP376:AWR381 BGL376:BGN381 BQH376:BQJ381 CAD376:CAF381 CJZ376:CKB381 CTV376:CTX381 DDR376:DDT381 DNN376:DNP381 DXJ376:DXL381 EHF376:EHH381 ERB376:ERD381 FAX376:FAZ381 FKT376:FKV381 FUP376:FUR381 GEL376:GEN381 GOH376:GOJ381 GYD376:GYF381 HHZ376:HIB381 HRV376:HRX381 IBR376:IBT381 ILN376:ILP381 IVJ376:IVL381 JFF376:JFH381 JPB376:JPD381 JYX376:JYZ381 KIT376:KIV381 KSP376:KSR381 LCL376:LCN381 LMH376:LMJ381 LWD376:LWF381 MFZ376:MGB381 MPV376:MPX381 MZR376:MZT381 NJN376:NJP381 NTJ376:NTL381 ODF376:ODH381 ONB376:OND381 OWX376:OWZ381 PGT376:PGV381 PQP376:PQR381 QAL376:QAN381 QKH376:QKJ381 QUD376:QUF381 RDZ376:REB381 RNV376:RNX381 RXR376:RXT381 SHN376:SHP381 SRJ376:SRL381 TBF376:TBH381 TLB376:TLD381 TUX376:TUZ381 UET376:UEV381 UOP376:UOR381 UYL376:UYN381 VIH376:VIJ381 VSD376:VSF381 WBZ376:WCB381 WLV376:WLX381 WVR376:WVT381 J65935:L65940 JF65935:JH65940 TB65935:TD65940 ACX65935:ACZ65940 AMT65935:AMV65940 AWP65935:AWR65940 BGL65935:BGN65940 BQH65935:BQJ65940 CAD65935:CAF65940 CJZ65935:CKB65940 CTV65935:CTX65940 DDR65935:DDT65940 DNN65935:DNP65940 DXJ65935:DXL65940 EHF65935:EHH65940 ERB65935:ERD65940 FAX65935:FAZ65940 FKT65935:FKV65940 FUP65935:FUR65940 GEL65935:GEN65940 GOH65935:GOJ65940 GYD65935:GYF65940 HHZ65935:HIB65940 HRV65935:HRX65940 IBR65935:IBT65940 ILN65935:ILP65940 IVJ65935:IVL65940 JFF65935:JFH65940 JPB65935:JPD65940 JYX65935:JYZ65940 KIT65935:KIV65940 KSP65935:KSR65940 LCL65935:LCN65940 LMH65935:LMJ65940 LWD65935:LWF65940 MFZ65935:MGB65940 MPV65935:MPX65940 MZR65935:MZT65940 NJN65935:NJP65940 NTJ65935:NTL65940 ODF65935:ODH65940 ONB65935:OND65940 OWX65935:OWZ65940 PGT65935:PGV65940 PQP65935:PQR65940 QAL65935:QAN65940 QKH65935:QKJ65940 QUD65935:QUF65940 RDZ65935:REB65940 RNV65935:RNX65940 RXR65935:RXT65940 SHN65935:SHP65940 SRJ65935:SRL65940 TBF65935:TBH65940 TLB65935:TLD65940 TUX65935:TUZ65940 UET65935:UEV65940 UOP65935:UOR65940 UYL65935:UYN65940 VIH65935:VIJ65940 VSD65935:VSF65940 WBZ65935:WCB65940 WLV65935:WLX65940 WVR65935:WVT65940 J131471:L131476 JF131471:JH131476 TB131471:TD131476 ACX131471:ACZ131476 AMT131471:AMV131476 AWP131471:AWR131476 BGL131471:BGN131476 BQH131471:BQJ131476 CAD131471:CAF131476 CJZ131471:CKB131476 CTV131471:CTX131476 DDR131471:DDT131476 DNN131471:DNP131476 DXJ131471:DXL131476 EHF131471:EHH131476 ERB131471:ERD131476 FAX131471:FAZ131476 FKT131471:FKV131476 FUP131471:FUR131476 GEL131471:GEN131476 GOH131471:GOJ131476 GYD131471:GYF131476 HHZ131471:HIB131476 HRV131471:HRX131476 IBR131471:IBT131476 ILN131471:ILP131476 IVJ131471:IVL131476 JFF131471:JFH131476 JPB131471:JPD131476 JYX131471:JYZ131476 KIT131471:KIV131476 KSP131471:KSR131476 LCL131471:LCN131476 LMH131471:LMJ131476 LWD131471:LWF131476 MFZ131471:MGB131476 MPV131471:MPX131476 MZR131471:MZT131476 NJN131471:NJP131476 NTJ131471:NTL131476 ODF131471:ODH131476 ONB131471:OND131476 OWX131471:OWZ131476 PGT131471:PGV131476 PQP131471:PQR131476 QAL131471:QAN131476 QKH131471:QKJ131476 QUD131471:QUF131476 RDZ131471:REB131476 RNV131471:RNX131476 RXR131471:RXT131476 SHN131471:SHP131476 SRJ131471:SRL131476 TBF131471:TBH131476 TLB131471:TLD131476 TUX131471:TUZ131476 UET131471:UEV131476 UOP131471:UOR131476 UYL131471:UYN131476 VIH131471:VIJ131476 VSD131471:VSF131476 WBZ131471:WCB131476 WLV131471:WLX131476 WVR131471:WVT131476 J197007:L197012 JF197007:JH197012 TB197007:TD197012 ACX197007:ACZ197012 AMT197007:AMV197012 AWP197007:AWR197012 BGL197007:BGN197012 BQH197007:BQJ197012 CAD197007:CAF197012 CJZ197007:CKB197012 CTV197007:CTX197012 DDR197007:DDT197012 DNN197007:DNP197012 DXJ197007:DXL197012 EHF197007:EHH197012 ERB197007:ERD197012 FAX197007:FAZ197012 FKT197007:FKV197012 FUP197007:FUR197012 GEL197007:GEN197012 GOH197007:GOJ197012 GYD197007:GYF197012 HHZ197007:HIB197012 HRV197007:HRX197012 IBR197007:IBT197012 ILN197007:ILP197012 IVJ197007:IVL197012 JFF197007:JFH197012 JPB197007:JPD197012 JYX197007:JYZ197012 KIT197007:KIV197012 KSP197007:KSR197012 LCL197007:LCN197012 LMH197007:LMJ197012 LWD197007:LWF197012 MFZ197007:MGB197012 MPV197007:MPX197012 MZR197007:MZT197012 NJN197007:NJP197012 NTJ197007:NTL197012 ODF197007:ODH197012 ONB197007:OND197012 OWX197007:OWZ197012 PGT197007:PGV197012 PQP197007:PQR197012 QAL197007:QAN197012 QKH197007:QKJ197012 QUD197007:QUF197012 RDZ197007:REB197012 RNV197007:RNX197012 RXR197007:RXT197012 SHN197007:SHP197012 SRJ197007:SRL197012 TBF197007:TBH197012 TLB197007:TLD197012 TUX197007:TUZ197012 UET197007:UEV197012 UOP197007:UOR197012 UYL197007:UYN197012 VIH197007:VIJ197012 VSD197007:VSF197012 WBZ197007:WCB197012 WLV197007:WLX197012 WVR197007:WVT197012 J262543:L262548 JF262543:JH262548 TB262543:TD262548 ACX262543:ACZ262548 AMT262543:AMV262548 AWP262543:AWR262548 BGL262543:BGN262548 BQH262543:BQJ262548 CAD262543:CAF262548 CJZ262543:CKB262548 CTV262543:CTX262548 DDR262543:DDT262548 DNN262543:DNP262548 DXJ262543:DXL262548 EHF262543:EHH262548 ERB262543:ERD262548 FAX262543:FAZ262548 FKT262543:FKV262548 FUP262543:FUR262548 GEL262543:GEN262548 GOH262543:GOJ262548 GYD262543:GYF262548 HHZ262543:HIB262548 HRV262543:HRX262548 IBR262543:IBT262548 ILN262543:ILP262548 IVJ262543:IVL262548 JFF262543:JFH262548 JPB262543:JPD262548 JYX262543:JYZ262548 KIT262543:KIV262548 KSP262543:KSR262548 LCL262543:LCN262548 LMH262543:LMJ262548 LWD262543:LWF262548 MFZ262543:MGB262548 MPV262543:MPX262548 MZR262543:MZT262548 NJN262543:NJP262548 NTJ262543:NTL262548 ODF262543:ODH262548 ONB262543:OND262548 OWX262543:OWZ262548 PGT262543:PGV262548 PQP262543:PQR262548 QAL262543:QAN262548 QKH262543:QKJ262548 QUD262543:QUF262548 RDZ262543:REB262548 RNV262543:RNX262548 RXR262543:RXT262548 SHN262543:SHP262548 SRJ262543:SRL262548 TBF262543:TBH262548 TLB262543:TLD262548 TUX262543:TUZ262548 UET262543:UEV262548 UOP262543:UOR262548 UYL262543:UYN262548 VIH262543:VIJ262548 VSD262543:VSF262548 WBZ262543:WCB262548 WLV262543:WLX262548 WVR262543:WVT262548 J328079:L328084 JF328079:JH328084 TB328079:TD328084 ACX328079:ACZ328084 AMT328079:AMV328084 AWP328079:AWR328084 BGL328079:BGN328084 BQH328079:BQJ328084 CAD328079:CAF328084 CJZ328079:CKB328084 CTV328079:CTX328084 DDR328079:DDT328084 DNN328079:DNP328084 DXJ328079:DXL328084 EHF328079:EHH328084 ERB328079:ERD328084 FAX328079:FAZ328084 FKT328079:FKV328084 FUP328079:FUR328084 GEL328079:GEN328084 GOH328079:GOJ328084 GYD328079:GYF328084 HHZ328079:HIB328084 HRV328079:HRX328084 IBR328079:IBT328084 ILN328079:ILP328084 IVJ328079:IVL328084 JFF328079:JFH328084 JPB328079:JPD328084 JYX328079:JYZ328084 KIT328079:KIV328084 KSP328079:KSR328084 LCL328079:LCN328084 LMH328079:LMJ328084 LWD328079:LWF328084 MFZ328079:MGB328084 MPV328079:MPX328084 MZR328079:MZT328084 NJN328079:NJP328084 NTJ328079:NTL328084 ODF328079:ODH328084 ONB328079:OND328084 OWX328079:OWZ328084 PGT328079:PGV328084 PQP328079:PQR328084 QAL328079:QAN328084 QKH328079:QKJ328084 QUD328079:QUF328084 RDZ328079:REB328084 RNV328079:RNX328084 RXR328079:RXT328084 SHN328079:SHP328084 SRJ328079:SRL328084 TBF328079:TBH328084 TLB328079:TLD328084 TUX328079:TUZ328084 UET328079:UEV328084 UOP328079:UOR328084 UYL328079:UYN328084 VIH328079:VIJ328084 VSD328079:VSF328084 WBZ328079:WCB328084 WLV328079:WLX328084 WVR328079:WVT328084 J393615:L393620 JF393615:JH393620 TB393615:TD393620 ACX393615:ACZ393620 AMT393615:AMV393620 AWP393615:AWR393620 BGL393615:BGN393620 BQH393615:BQJ393620 CAD393615:CAF393620 CJZ393615:CKB393620 CTV393615:CTX393620 DDR393615:DDT393620 DNN393615:DNP393620 DXJ393615:DXL393620 EHF393615:EHH393620 ERB393615:ERD393620 FAX393615:FAZ393620 FKT393615:FKV393620 FUP393615:FUR393620 GEL393615:GEN393620 GOH393615:GOJ393620 GYD393615:GYF393620 HHZ393615:HIB393620 HRV393615:HRX393620 IBR393615:IBT393620 ILN393615:ILP393620 IVJ393615:IVL393620 JFF393615:JFH393620 JPB393615:JPD393620 JYX393615:JYZ393620 KIT393615:KIV393620 KSP393615:KSR393620 LCL393615:LCN393620 LMH393615:LMJ393620 LWD393615:LWF393620 MFZ393615:MGB393620 MPV393615:MPX393620 MZR393615:MZT393620 NJN393615:NJP393620 NTJ393615:NTL393620 ODF393615:ODH393620 ONB393615:OND393620 OWX393615:OWZ393620 PGT393615:PGV393620 PQP393615:PQR393620 QAL393615:QAN393620 QKH393615:QKJ393620 QUD393615:QUF393620 RDZ393615:REB393620 RNV393615:RNX393620 RXR393615:RXT393620 SHN393615:SHP393620 SRJ393615:SRL393620 TBF393615:TBH393620 TLB393615:TLD393620 TUX393615:TUZ393620 UET393615:UEV393620 UOP393615:UOR393620 UYL393615:UYN393620 VIH393615:VIJ393620 VSD393615:VSF393620 WBZ393615:WCB393620 WLV393615:WLX393620 WVR393615:WVT393620 J459151:L459156 JF459151:JH459156 TB459151:TD459156 ACX459151:ACZ459156 AMT459151:AMV459156 AWP459151:AWR459156 BGL459151:BGN459156 BQH459151:BQJ459156 CAD459151:CAF459156 CJZ459151:CKB459156 CTV459151:CTX459156 DDR459151:DDT459156 DNN459151:DNP459156 DXJ459151:DXL459156 EHF459151:EHH459156 ERB459151:ERD459156 FAX459151:FAZ459156 FKT459151:FKV459156 FUP459151:FUR459156 GEL459151:GEN459156 GOH459151:GOJ459156 GYD459151:GYF459156 HHZ459151:HIB459156 HRV459151:HRX459156 IBR459151:IBT459156 ILN459151:ILP459156 IVJ459151:IVL459156 JFF459151:JFH459156 JPB459151:JPD459156 JYX459151:JYZ459156 KIT459151:KIV459156 KSP459151:KSR459156 LCL459151:LCN459156 LMH459151:LMJ459156 LWD459151:LWF459156 MFZ459151:MGB459156 MPV459151:MPX459156 MZR459151:MZT459156 NJN459151:NJP459156 NTJ459151:NTL459156 ODF459151:ODH459156 ONB459151:OND459156 OWX459151:OWZ459156 PGT459151:PGV459156 PQP459151:PQR459156 QAL459151:QAN459156 QKH459151:QKJ459156 QUD459151:QUF459156 RDZ459151:REB459156 RNV459151:RNX459156 RXR459151:RXT459156 SHN459151:SHP459156 SRJ459151:SRL459156 TBF459151:TBH459156 TLB459151:TLD459156 TUX459151:TUZ459156 UET459151:UEV459156 UOP459151:UOR459156 UYL459151:UYN459156 VIH459151:VIJ459156 VSD459151:VSF459156 WBZ459151:WCB459156 WLV459151:WLX459156 WVR459151:WVT459156 J524687:L524692 JF524687:JH524692 TB524687:TD524692 ACX524687:ACZ524692 AMT524687:AMV524692 AWP524687:AWR524692 BGL524687:BGN524692 BQH524687:BQJ524692 CAD524687:CAF524692 CJZ524687:CKB524692 CTV524687:CTX524692 DDR524687:DDT524692 DNN524687:DNP524692 DXJ524687:DXL524692 EHF524687:EHH524692 ERB524687:ERD524692 FAX524687:FAZ524692 FKT524687:FKV524692 FUP524687:FUR524692 GEL524687:GEN524692 GOH524687:GOJ524692 GYD524687:GYF524692 HHZ524687:HIB524692 HRV524687:HRX524692 IBR524687:IBT524692 ILN524687:ILP524692 IVJ524687:IVL524692 JFF524687:JFH524692 JPB524687:JPD524692 JYX524687:JYZ524692 KIT524687:KIV524692 KSP524687:KSR524692 LCL524687:LCN524692 LMH524687:LMJ524692 LWD524687:LWF524692 MFZ524687:MGB524692 MPV524687:MPX524692 MZR524687:MZT524692 NJN524687:NJP524692 NTJ524687:NTL524692 ODF524687:ODH524692 ONB524687:OND524692 OWX524687:OWZ524692 PGT524687:PGV524692 PQP524687:PQR524692 QAL524687:QAN524692 QKH524687:QKJ524692 QUD524687:QUF524692 RDZ524687:REB524692 RNV524687:RNX524692 RXR524687:RXT524692 SHN524687:SHP524692 SRJ524687:SRL524692 TBF524687:TBH524692 TLB524687:TLD524692 TUX524687:TUZ524692 UET524687:UEV524692 UOP524687:UOR524692 UYL524687:UYN524692 VIH524687:VIJ524692 VSD524687:VSF524692 WBZ524687:WCB524692 WLV524687:WLX524692 WVR524687:WVT524692 J590223:L590228 JF590223:JH590228 TB590223:TD590228 ACX590223:ACZ590228 AMT590223:AMV590228 AWP590223:AWR590228 BGL590223:BGN590228 BQH590223:BQJ590228 CAD590223:CAF590228 CJZ590223:CKB590228 CTV590223:CTX590228 DDR590223:DDT590228 DNN590223:DNP590228 DXJ590223:DXL590228 EHF590223:EHH590228 ERB590223:ERD590228 FAX590223:FAZ590228 FKT590223:FKV590228 FUP590223:FUR590228 GEL590223:GEN590228 GOH590223:GOJ590228 GYD590223:GYF590228 HHZ590223:HIB590228 HRV590223:HRX590228 IBR590223:IBT590228 ILN590223:ILP590228 IVJ590223:IVL590228 JFF590223:JFH590228 JPB590223:JPD590228 JYX590223:JYZ590228 KIT590223:KIV590228 KSP590223:KSR590228 LCL590223:LCN590228 LMH590223:LMJ590228 LWD590223:LWF590228 MFZ590223:MGB590228 MPV590223:MPX590228 MZR590223:MZT590228 NJN590223:NJP590228 NTJ590223:NTL590228 ODF590223:ODH590228 ONB590223:OND590228 OWX590223:OWZ590228 PGT590223:PGV590228 PQP590223:PQR590228 QAL590223:QAN590228 QKH590223:QKJ590228 QUD590223:QUF590228 RDZ590223:REB590228 RNV590223:RNX590228 RXR590223:RXT590228 SHN590223:SHP590228 SRJ590223:SRL590228 TBF590223:TBH590228 TLB590223:TLD590228 TUX590223:TUZ590228 UET590223:UEV590228 UOP590223:UOR590228 UYL590223:UYN590228 VIH590223:VIJ590228 VSD590223:VSF590228 WBZ590223:WCB590228 WLV590223:WLX590228 WVR590223:WVT590228 J655759:L655764 JF655759:JH655764 TB655759:TD655764 ACX655759:ACZ655764 AMT655759:AMV655764 AWP655759:AWR655764 BGL655759:BGN655764 BQH655759:BQJ655764 CAD655759:CAF655764 CJZ655759:CKB655764 CTV655759:CTX655764 DDR655759:DDT655764 DNN655759:DNP655764 DXJ655759:DXL655764 EHF655759:EHH655764 ERB655759:ERD655764 FAX655759:FAZ655764 FKT655759:FKV655764 FUP655759:FUR655764 GEL655759:GEN655764 GOH655759:GOJ655764 GYD655759:GYF655764 HHZ655759:HIB655764 HRV655759:HRX655764 IBR655759:IBT655764 ILN655759:ILP655764 IVJ655759:IVL655764 JFF655759:JFH655764 JPB655759:JPD655764 JYX655759:JYZ655764 KIT655759:KIV655764 KSP655759:KSR655764 LCL655759:LCN655764 LMH655759:LMJ655764 LWD655759:LWF655764 MFZ655759:MGB655764 MPV655759:MPX655764 MZR655759:MZT655764 NJN655759:NJP655764 NTJ655759:NTL655764 ODF655759:ODH655764 ONB655759:OND655764 OWX655759:OWZ655764 PGT655759:PGV655764 PQP655759:PQR655764 QAL655759:QAN655764 QKH655759:QKJ655764 QUD655759:QUF655764 RDZ655759:REB655764 RNV655759:RNX655764 RXR655759:RXT655764 SHN655759:SHP655764 SRJ655759:SRL655764 TBF655759:TBH655764 TLB655759:TLD655764 TUX655759:TUZ655764 UET655759:UEV655764 UOP655759:UOR655764 UYL655759:UYN655764 VIH655759:VIJ655764 VSD655759:VSF655764 WBZ655759:WCB655764 WLV655759:WLX655764 WVR655759:WVT655764 J721295:L721300 JF721295:JH721300 TB721295:TD721300 ACX721295:ACZ721300 AMT721295:AMV721300 AWP721295:AWR721300 BGL721295:BGN721300 BQH721295:BQJ721300 CAD721295:CAF721300 CJZ721295:CKB721300 CTV721295:CTX721300 DDR721295:DDT721300 DNN721295:DNP721300 DXJ721295:DXL721300 EHF721295:EHH721300 ERB721295:ERD721300 FAX721295:FAZ721300 FKT721295:FKV721300 FUP721295:FUR721300 GEL721295:GEN721300 GOH721295:GOJ721300 GYD721295:GYF721300 HHZ721295:HIB721300 HRV721295:HRX721300 IBR721295:IBT721300 ILN721295:ILP721300 IVJ721295:IVL721300 JFF721295:JFH721300 JPB721295:JPD721300 JYX721295:JYZ721300 KIT721295:KIV721300 KSP721295:KSR721300 LCL721295:LCN721300 LMH721295:LMJ721300 LWD721295:LWF721300 MFZ721295:MGB721300 MPV721295:MPX721300 MZR721295:MZT721300 NJN721295:NJP721300 NTJ721295:NTL721300 ODF721295:ODH721300 ONB721295:OND721300 OWX721295:OWZ721300 PGT721295:PGV721300 PQP721295:PQR721300 QAL721295:QAN721300 QKH721295:QKJ721300 QUD721295:QUF721300 RDZ721295:REB721300 RNV721295:RNX721300 RXR721295:RXT721300 SHN721295:SHP721300 SRJ721295:SRL721300 TBF721295:TBH721300 TLB721295:TLD721300 TUX721295:TUZ721300 UET721295:UEV721300 UOP721295:UOR721300 UYL721295:UYN721300 VIH721295:VIJ721300 VSD721295:VSF721300 WBZ721295:WCB721300 WLV721295:WLX721300 WVR721295:WVT721300 J786831:L786836 JF786831:JH786836 TB786831:TD786836 ACX786831:ACZ786836 AMT786831:AMV786836 AWP786831:AWR786836 BGL786831:BGN786836 BQH786831:BQJ786836 CAD786831:CAF786836 CJZ786831:CKB786836 CTV786831:CTX786836 DDR786831:DDT786836 DNN786831:DNP786836 DXJ786831:DXL786836 EHF786831:EHH786836 ERB786831:ERD786836 FAX786831:FAZ786836 FKT786831:FKV786836 FUP786831:FUR786836 GEL786831:GEN786836 GOH786831:GOJ786836 GYD786831:GYF786836 HHZ786831:HIB786836 HRV786831:HRX786836 IBR786831:IBT786836 ILN786831:ILP786836 IVJ786831:IVL786836 JFF786831:JFH786836 JPB786831:JPD786836 JYX786831:JYZ786836 KIT786831:KIV786836 KSP786831:KSR786836 LCL786831:LCN786836 LMH786831:LMJ786836 LWD786831:LWF786836 MFZ786831:MGB786836 MPV786831:MPX786836 MZR786831:MZT786836 NJN786831:NJP786836 NTJ786831:NTL786836 ODF786831:ODH786836 ONB786831:OND786836 OWX786831:OWZ786836 PGT786831:PGV786836 PQP786831:PQR786836 QAL786831:QAN786836 QKH786831:QKJ786836 QUD786831:QUF786836 RDZ786831:REB786836 RNV786831:RNX786836 RXR786831:RXT786836 SHN786831:SHP786836 SRJ786831:SRL786836 TBF786831:TBH786836 TLB786831:TLD786836 TUX786831:TUZ786836 UET786831:UEV786836 UOP786831:UOR786836 UYL786831:UYN786836 VIH786831:VIJ786836 VSD786831:VSF786836 WBZ786831:WCB786836 WLV786831:WLX786836 WVR786831:WVT786836 J852367:L852372 JF852367:JH852372 TB852367:TD852372 ACX852367:ACZ852372 AMT852367:AMV852372 AWP852367:AWR852372 BGL852367:BGN852372 BQH852367:BQJ852372 CAD852367:CAF852372 CJZ852367:CKB852372 CTV852367:CTX852372 DDR852367:DDT852372 DNN852367:DNP852372 DXJ852367:DXL852372 EHF852367:EHH852372 ERB852367:ERD852372 FAX852367:FAZ852372 FKT852367:FKV852372 FUP852367:FUR852372 GEL852367:GEN852372 GOH852367:GOJ852372 GYD852367:GYF852372 HHZ852367:HIB852372 HRV852367:HRX852372 IBR852367:IBT852372 ILN852367:ILP852372 IVJ852367:IVL852372 JFF852367:JFH852372 JPB852367:JPD852372 JYX852367:JYZ852372 KIT852367:KIV852372 KSP852367:KSR852372 LCL852367:LCN852372 LMH852367:LMJ852372 LWD852367:LWF852372 MFZ852367:MGB852372 MPV852367:MPX852372 MZR852367:MZT852372 NJN852367:NJP852372 NTJ852367:NTL852372 ODF852367:ODH852372 ONB852367:OND852372 OWX852367:OWZ852372 PGT852367:PGV852372 PQP852367:PQR852372 QAL852367:QAN852372 QKH852367:QKJ852372 QUD852367:QUF852372 RDZ852367:REB852372 RNV852367:RNX852372 RXR852367:RXT852372 SHN852367:SHP852372 SRJ852367:SRL852372 TBF852367:TBH852372 TLB852367:TLD852372 TUX852367:TUZ852372 UET852367:UEV852372 UOP852367:UOR852372 UYL852367:UYN852372 VIH852367:VIJ852372 VSD852367:VSF852372 WBZ852367:WCB852372 WLV852367:WLX852372 WVR852367:WVT852372 J917903:L917908 JF917903:JH917908 TB917903:TD917908 ACX917903:ACZ917908 AMT917903:AMV917908 AWP917903:AWR917908 BGL917903:BGN917908 BQH917903:BQJ917908 CAD917903:CAF917908 CJZ917903:CKB917908 CTV917903:CTX917908 DDR917903:DDT917908 DNN917903:DNP917908 DXJ917903:DXL917908 EHF917903:EHH917908 ERB917903:ERD917908 FAX917903:FAZ917908 FKT917903:FKV917908 FUP917903:FUR917908 GEL917903:GEN917908 GOH917903:GOJ917908 GYD917903:GYF917908 HHZ917903:HIB917908 HRV917903:HRX917908 IBR917903:IBT917908 ILN917903:ILP917908 IVJ917903:IVL917908 JFF917903:JFH917908 JPB917903:JPD917908 JYX917903:JYZ917908 KIT917903:KIV917908 KSP917903:KSR917908 LCL917903:LCN917908 LMH917903:LMJ917908 LWD917903:LWF917908 MFZ917903:MGB917908 MPV917903:MPX917908 MZR917903:MZT917908 NJN917903:NJP917908 NTJ917903:NTL917908 ODF917903:ODH917908 ONB917903:OND917908 OWX917903:OWZ917908 PGT917903:PGV917908 PQP917903:PQR917908 QAL917903:QAN917908 QKH917903:QKJ917908 QUD917903:QUF917908 RDZ917903:REB917908 RNV917903:RNX917908 RXR917903:RXT917908 SHN917903:SHP917908 SRJ917903:SRL917908 TBF917903:TBH917908 TLB917903:TLD917908 TUX917903:TUZ917908 UET917903:UEV917908 UOP917903:UOR917908 UYL917903:UYN917908 VIH917903:VIJ917908 VSD917903:VSF917908 WBZ917903:WCB917908 WLV917903:WLX917908 WVR917903:WVT917908 J983439:L983444 JF983439:JH983444 TB983439:TD983444 ACX983439:ACZ983444 AMT983439:AMV983444 AWP983439:AWR983444 BGL983439:BGN983444 BQH983439:BQJ983444 CAD983439:CAF983444 CJZ983439:CKB983444 CTV983439:CTX983444 DDR983439:DDT983444 DNN983439:DNP983444 DXJ983439:DXL983444 EHF983439:EHH983444 ERB983439:ERD983444 FAX983439:FAZ983444 FKT983439:FKV983444 FUP983439:FUR983444 GEL983439:GEN983444 GOH983439:GOJ983444 GYD983439:GYF983444 HHZ983439:HIB983444 HRV983439:HRX983444 IBR983439:IBT983444 ILN983439:ILP983444 IVJ983439:IVL983444 JFF983439:JFH983444 JPB983439:JPD983444 JYX983439:JYZ983444 KIT983439:KIV983444 KSP983439:KSR983444 LCL983439:LCN983444 LMH983439:LMJ983444 LWD983439:LWF983444 MFZ983439:MGB983444 MPV983439:MPX983444 MZR983439:MZT983444 NJN983439:NJP983444 NTJ983439:NTL983444 ODF983439:ODH983444 ONB983439:OND983444 OWX983439:OWZ983444 PGT983439:PGV983444 PQP983439:PQR983444 QAL983439:QAN983444 QKH983439:QKJ983444 QUD983439:QUF983444 RDZ983439:REB983444 RNV983439:RNX983444 RXR983439:RXT983444 SHN983439:SHP983444 SRJ983439:SRL983444 TBF983439:TBH983444 TLB983439:TLD983444 TUX983439:TUZ983444 UET983439:UEV983444 UOP983439:UOR983444 UYL983439:UYN983444 VIH983439:VIJ983444 VSD983439:VSF983444 WBZ983439:WCB983444 WLV983439:WLX983444 WVR983439:WVT983444 B382 IX382 ST382 ACP382 AML382 AWH382 BGD382 BPZ382 BZV382 CJR382 CTN382 DDJ382 DNF382 DXB382 EGX382 EQT382 FAP382 FKL382 FUH382 GED382 GNZ382 GXV382 HHR382 HRN382 IBJ382 ILF382 IVB382 JEX382 JOT382 JYP382 KIL382 KSH382 LCD382 LLZ382 LVV382 MFR382 MPN382 MZJ382 NJF382 NTB382 OCX382 OMT382 OWP382 PGL382 PQH382 QAD382 QJZ382 QTV382 RDR382 RNN382 RXJ382 SHF382 SRB382 TAX382 TKT382 TUP382 UEL382 UOH382 UYD382 VHZ382 VRV382 WBR382 WLN382 WVJ382 B65941 IX65941 ST65941 ACP65941 AML65941 AWH65941 BGD65941 BPZ65941 BZV65941 CJR65941 CTN65941 DDJ65941 DNF65941 DXB65941 EGX65941 EQT65941 FAP65941 FKL65941 FUH65941 GED65941 GNZ65941 GXV65941 HHR65941 HRN65941 IBJ65941 ILF65941 IVB65941 JEX65941 JOT65941 JYP65941 KIL65941 KSH65941 LCD65941 LLZ65941 LVV65941 MFR65941 MPN65941 MZJ65941 NJF65941 NTB65941 OCX65941 OMT65941 OWP65941 PGL65941 PQH65941 QAD65941 QJZ65941 QTV65941 RDR65941 RNN65941 RXJ65941 SHF65941 SRB65941 TAX65941 TKT65941 TUP65941 UEL65941 UOH65941 UYD65941 VHZ65941 VRV65941 WBR65941 WLN65941 WVJ65941 B131477 IX131477 ST131477 ACP131477 AML131477 AWH131477 BGD131477 BPZ131477 BZV131477 CJR131477 CTN131477 DDJ131477 DNF131477 DXB131477 EGX131477 EQT131477 FAP131477 FKL131477 FUH131477 GED131477 GNZ131477 GXV131477 HHR131477 HRN131477 IBJ131477 ILF131477 IVB131477 JEX131477 JOT131477 JYP131477 KIL131477 KSH131477 LCD131477 LLZ131477 LVV131477 MFR131477 MPN131477 MZJ131477 NJF131477 NTB131477 OCX131477 OMT131477 OWP131477 PGL131477 PQH131477 QAD131477 QJZ131477 QTV131477 RDR131477 RNN131477 RXJ131477 SHF131477 SRB131477 TAX131477 TKT131477 TUP131477 UEL131477 UOH131477 UYD131477 VHZ131477 VRV131477 WBR131477 WLN131477 WVJ131477 B197013 IX197013 ST197013 ACP197013 AML197013 AWH197013 BGD197013 BPZ197013 BZV197013 CJR197013 CTN197013 DDJ197013 DNF197013 DXB197013 EGX197013 EQT197013 FAP197013 FKL197013 FUH197013 GED197013 GNZ197013 GXV197013 HHR197013 HRN197013 IBJ197013 ILF197013 IVB197013 JEX197013 JOT197013 JYP197013 KIL197013 KSH197013 LCD197013 LLZ197013 LVV197013 MFR197013 MPN197013 MZJ197013 NJF197013 NTB197013 OCX197013 OMT197013 OWP197013 PGL197013 PQH197013 QAD197013 QJZ197013 QTV197013 RDR197013 RNN197013 RXJ197013 SHF197013 SRB197013 TAX197013 TKT197013 TUP197013 UEL197013 UOH197013 UYD197013 VHZ197013 VRV197013 WBR197013 WLN197013 WVJ197013 B262549 IX262549 ST262549 ACP262549 AML262549 AWH262549 BGD262549 BPZ262549 BZV262549 CJR262549 CTN262549 DDJ262549 DNF262549 DXB262549 EGX262549 EQT262549 FAP262549 FKL262549 FUH262549 GED262549 GNZ262549 GXV262549 HHR262549 HRN262549 IBJ262549 ILF262549 IVB262549 JEX262549 JOT262549 JYP262549 KIL262549 KSH262549 LCD262549 LLZ262549 LVV262549 MFR262549 MPN262549 MZJ262549 NJF262549 NTB262549 OCX262549 OMT262549 OWP262549 PGL262549 PQH262549 QAD262549 QJZ262549 QTV262549 RDR262549 RNN262549 RXJ262549 SHF262549 SRB262549 TAX262549 TKT262549 TUP262549 UEL262549 UOH262549 UYD262549 VHZ262549 VRV262549 WBR262549 WLN262549 WVJ262549 B328085 IX328085 ST328085 ACP328085 AML328085 AWH328085 BGD328085 BPZ328085 BZV328085 CJR328085 CTN328085 DDJ328085 DNF328085 DXB328085 EGX328085 EQT328085 FAP328085 FKL328085 FUH328085 GED328085 GNZ328085 GXV328085 HHR328085 HRN328085 IBJ328085 ILF328085 IVB328085 JEX328085 JOT328085 JYP328085 KIL328085 KSH328085 LCD328085 LLZ328085 LVV328085 MFR328085 MPN328085 MZJ328085 NJF328085 NTB328085 OCX328085 OMT328085 OWP328085 PGL328085 PQH328085 QAD328085 QJZ328085 QTV328085 RDR328085 RNN328085 RXJ328085 SHF328085 SRB328085 TAX328085 TKT328085 TUP328085 UEL328085 UOH328085 UYD328085 VHZ328085 VRV328085 WBR328085 WLN328085 WVJ328085 B393621 IX393621 ST393621 ACP393621 AML393621 AWH393621 BGD393621 BPZ393621 BZV393621 CJR393621 CTN393621 DDJ393621 DNF393621 DXB393621 EGX393621 EQT393621 FAP393621 FKL393621 FUH393621 GED393621 GNZ393621 GXV393621 HHR393621 HRN393621 IBJ393621 ILF393621 IVB393621 JEX393621 JOT393621 JYP393621 KIL393621 KSH393621 LCD393621 LLZ393621 LVV393621 MFR393621 MPN393621 MZJ393621 NJF393621 NTB393621 OCX393621 OMT393621 OWP393621 PGL393621 PQH393621 QAD393621 QJZ393621 QTV393621 RDR393621 RNN393621 RXJ393621 SHF393621 SRB393621 TAX393621 TKT393621 TUP393621 UEL393621 UOH393621 UYD393621 VHZ393621 VRV393621 WBR393621 WLN393621 WVJ393621 B459157 IX459157 ST459157 ACP459157 AML459157 AWH459157 BGD459157 BPZ459157 BZV459157 CJR459157 CTN459157 DDJ459157 DNF459157 DXB459157 EGX459157 EQT459157 FAP459157 FKL459157 FUH459157 GED459157 GNZ459157 GXV459157 HHR459157 HRN459157 IBJ459157 ILF459157 IVB459157 JEX459157 JOT459157 JYP459157 KIL459157 KSH459157 LCD459157 LLZ459157 LVV459157 MFR459157 MPN459157 MZJ459157 NJF459157 NTB459157 OCX459157 OMT459157 OWP459157 PGL459157 PQH459157 QAD459157 QJZ459157 QTV459157 RDR459157 RNN459157 RXJ459157 SHF459157 SRB459157 TAX459157 TKT459157 TUP459157 UEL459157 UOH459157 UYD459157 VHZ459157 VRV459157 WBR459157 WLN459157 WVJ459157 B524693 IX524693 ST524693 ACP524693 AML524693 AWH524693 BGD524693 BPZ524693 BZV524693 CJR524693 CTN524693 DDJ524693 DNF524693 DXB524693 EGX524693 EQT524693 FAP524693 FKL524693 FUH524693 GED524693 GNZ524693 GXV524693 HHR524693 HRN524693 IBJ524693 ILF524693 IVB524693 JEX524693 JOT524693 JYP524693 KIL524693 KSH524693 LCD524693 LLZ524693 LVV524693 MFR524693 MPN524693 MZJ524693 NJF524693 NTB524693 OCX524693 OMT524693 OWP524693 PGL524693 PQH524693 QAD524693 QJZ524693 QTV524693 RDR524693 RNN524693 RXJ524693 SHF524693 SRB524693 TAX524693 TKT524693 TUP524693 UEL524693 UOH524693 UYD524693 VHZ524693 VRV524693 WBR524693 WLN524693 WVJ524693 B590229 IX590229 ST590229 ACP590229 AML590229 AWH590229 BGD590229 BPZ590229 BZV590229 CJR590229 CTN590229 DDJ590229 DNF590229 DXB590229 EGX590229 EQT590229 FAP590229 FKL590229 FUH590229 GED590229 GNZ590229 GXV590229 HHR590229 HRN590229 IBJ590229 ILF590229 IVB590229 JEX590229 JOT590229 JYP590229 KIL590229 KSH590229 LCD590229 LLZ590229 LVV590229 MFR590229 MPN590229 MZJ590229 NJF590229 NTB590229 OCX590229 OMT590229 OWP590229 PGL590229 PQH590229 QAD590229 QJZ590229 QTV590229 RDR590229 RNN590229 RXJ590229 SHF590229 SRB590229 TAX590229 TKT590229 TUP590229 UEL590229 UOH590229 UYD590229 VHZ590229 VRV590229 WBR590229 WLN590229 WVJ590229 B655765 IX655765 ST655765 ACP655765 AML655765 AWH655765 BGD655765 BPZ655765 BZV655765 CJR655765 CTN655765 DDJ655765 DNF655765 DXB655765 EGX655765 EQT655765 FAP655765 FKL655765 FUH655765 GED655765 GNZ655765 GXV655765 HHR655765 HRN655765 IBJ655765 ILF655765 IVB655765 JEX655765 JOT655765 JYP655765 KIL655765 KSH655765 LCD655765 LLZ655765 LVV655765 MFR655765 MPN655765 MZJ655765 NJF655765 NTB655765 OCX655765 OMT655765 OWP655765 PGL655765 PQH655765 QAD655765 QJZ655765 QTV655765 RDR655765 RNN655765 RXJ655765 SHF655765 SRB655765 TAX655765 TKT655765 TUP655765 UEL655765 UOH655765 UYD655765 VHZ655765 VRV655765 WBR655765 WLN655765 WVJ655765 B721301 IX721301 ST721301 ACP721301 AML721301 AWH721301 BGD721301 BPZ721301 BZV721301 CJR721301 CTN721301 DDJ721301 DNF721301 DXB721301 EGX721301 EQT721301 FAP721301 FKL721301 FUH721301 GED721301 GNZ721301 GXV721301 HHR721301 HRN721301 IBJ721301 ILF721301 IVB721301 JEX721301 JOT721301 JYP721301 KIL721301 KSH721301 LCD721301 LLZ721301 LVV721301 MFR721301 MPN721301 MZJ721301 NJF721301 NTB721301 OCX721301 OMT721301 OWP721301 PGL721301 PQH721301 QAD721301 QJZ721301 QTV721301 RDR721301 RNN721301 RXJ721301 SHF721301 SRB721301 TAX721301 TKT721301 TUP721301 UEL721301 UOH721301 UYD721301 VHZ721301 VRV721301 WBR721301 WLN721301 WVJ721301 B786837 IX786837 ST786837 ACP786837 AML786837 AWH786837 BGD786837 BPZ786837 BZV786837 CJR786837 CTN786837 DDJ786837 DNF786837 DXB786837 EGX786837 EQT786837 FAP786837 FKL786837 FUH786837 GED786837 GNZ786837 GXV786837 HHR786837 HRN786837 IBJ786837 ILF786837 IVB786837 JEX786837 JOT786837 JYP786837 KIL786837 KSH786837 LCD786837 LLZ786837 LVV786837 MFR786837 MPN786837 MZJ786837 NJF786837 NTB786837 OCX786837 OMT786837 OWP786837 PGL786837 PQH786837 QAD786837 QJZ786837 QTV786837 RDR786837 RNN786837 RXJ786837 SHF786837 SRB786837 TAX786837 TKT786837 TUP786837 UEL786837 UOH786837 UYD786837 VHZ786837 VRV786837 WBR786837 WLN786837 WVJ786837 B852373 IX852373 ST852373 ACP852373 AML852373 AWH852373 BGD852373 BPZ852373 BZV852373 CJR852373 CTN852373 DDJ852373 DNF852373 DXB852373 EGX852373 EQT852373 FAP852373 FKL852373 FUH852373 GED852373 GNZ852373 GXV852373 HHR852373 HRN852373 IBJ852373 ILF852373 IVB852373 JEX852373 JOT852373 JYP852373 KIL852373 KSH852373 LCD852373 LLZ852373 LVV852373 MFR852373 MPN852373 MZJ852373 NJF852373 NTB852373 OCX852373 OMT852373 OWP852373 PGL852373 PQH852373 QAD852373 QJZ852373 QTV852373 RDR852373 RNN852373 RXJ852373 SHF852373 SRB852373 TAX852373 TKT852373 TUP852373 UEL852373 UOH852373 UYD852373 VHZ852373 VRV852373 WBR852373 WLN852373 WVJ852373 B917909 IX917909 ST917909 ACP917909 AML917909 AWH917909 BGD917909 BPZ917909 BZV917909 CJR917909 CTN917909 DDJ917909 DNF917909 DXB917909 EGX917909 EQT917909 FAP917909 FKL917909 FUH917909 GED917909 GNZ917909 GXV917909 HHR917909 HRN917909 IBJ917909 ILF917909 IVB917909 JEX917909 JOT917909 JYP917909 KIL917909 KSH917909 LCD917909 LLZ917909 LVV917909 MFR917909 MPN917909 MZJ917909 NJF917909 NTB917909 OCX917909 OMT917909 OWP917909 PGL917909 PQH917909 QAD917909 QJZ917909 QTV917909 RDR917909 RNN917909 RXJ917909 SHF917909 SRB917909 TAX917909 TKT917909 TUP917909 UEL917909 UOH917909 UYD917909 VHZ917909 VRV917909 WBR917909 WLN917909 WVJ917909 B983445 IX983445 ST983445 ACP983445 AML983445 AWH983445 BGD983445 BPZ983445 BZV983445 CJR983445 CTN983445 DDJ983445 DNF983445 DXB983445 EGX983445 EQT983445 FAP983445 FKL983445 FUH983445 GED983445 GNZ983445 GXV983445 HHR983445 HRN983445 IBJ983445 ILF983445 IVB983445 JEX983445 JOT983445 JYP983445 KIL983445 KSH983445 LCD983445 LLZ983445 LVV983445 MFR983445 MPN983445 MZJ983445 NJF983445 NTB983445 OCX983445 OMT983445 OWP983445 PGL983445 PQH983445 QAD983445 QJZ983445 QTV983445 RDR983445 RNN983445 RXJ983445 SHF983445 SRB983445 TAX983445 TKT983445 TUP983445 UEL983445 UOH983445 UYD983445 VHZ983445 VRV983445 WBR983445 WLN983445 WVJ983445 D382:G382 IZ382:JC382 SV382:SY382 ACR382:ACU382 AMN382:AMQ382 AWJ382:AWM382 BGF382:BGI382 BQB382:BQE382 BZX382:CAA382 CJT382:CJW382 CTP382:CTS382 DDL382:DDO382 DNH382:DNK382 DXD382:DXG382 EGZ382:EHC382 EQV382:EQY382 FAR382:FAU382 FKN382:FKQ382 FUJ382:FUM382 GEF382:GEI382 GOB382:GOE382 GXX382:GYA382 HHT382:HHW382 HRP382:HRS382 IBL382:IBO382 ILH382:ILK382 IVD382:IVG382 JEZ382:JFC382 JOV382:JOY382 JYR382:JYU382 KIN382:KIQ382 KSJ382:KSM382 LCF382:LCI382 LMB382:LME382 LVX382:LWA382 MFT382:MFW382 MPP382:MPS382 MZL382:MZO382 NJH382:NJK382 NTD382:NTG382 OCZ382:ODC382 OMV382:OMY382 OWR382:OWU382 PGN382:PGQ382 PQJ382:PQM382 QAF382:QAI382 QKB382:QKE382 QTX382:QUA382 RDT382:RDW382 RNP382:RNS382 RXL382:RXO382 SHH382:SHK382 SRD382:SRG382 TAZ382:TBC382 TKV382:TKY382 TUR382:TUU382 UEN382:UEQ382 UOJ382:UOM382 UYF382:UYI382 VIB382:VIE382 VRX382:VSA382 WBT382:WBW382 WLP382:WLS382 WVL382:WVO382 D65941:G65941 IZ65941:JC65941 SV65941:SY65941 ACR65941:ACU65941 AMN65941:AMQ65941 AWJ65941:AWM65941 BGF65941:BGI65941 BQB65941:BQE65941 BZX65941:CAA65941 CJT65941:CJW65941 CTP65941:CTS65941 DDL65941:DDO65941 DNH65941:DNK65941 DXD65941:DXG65941 EGZ65941:EHC65941 EQV65941:EQY65941 FAR65941:FAU65941 FKN65941:FKQ65941 FUJ65941:FUM65941 GEF65941:GEI65941 GOB65941:GOE65941 GXX65941:GYA65941 HHT65941:HHW65941 HRP65941:HRS65941 IBL65941:IBO65941 ILH65941:ILK65941 IVD65941:IVG65941 JEZ65941:JFC65941 JOV65941:JOY65941 JYR65941:JYU65941 KIN65941:KIQ65941 KSJ65941:KSM65941 LCF65941:LCI65941 LMB65941:LME65941 LVX65941:LWA65941 MFT65941:MFW65941 MPP65941:MPS65941 MZL65941:MZO65941 NJH65941:NJK65941 NTD65941:NTG65941 OCZ65941:ODC65941 OMV65941:OMY65941 OWR65941:OWU65941 PGN65941:PGQ65941 PQJ65941:PQM65941 QAF65941:QAI65941 QKB65941:QKE65941 QTX65941:QUA65941 RDT65941:RDW65941 RNP65941:RNS65941 RXL65941:RXO65941 SHH65941:SHK65941 SRD65941:SRG65941 TAZ65941:TBC65941 TKV65941:TKY65941 TUR65941:TUU65941 UEN65941:UEQ65941 UOJ65941:UOM65941 UYF65941:UYI65941 VIB65941:VIE65941 VRX65941:VSA65941 WBT65941:WBW65941 WLP65941:WLS65941 WVL65941:WVO65941 D131477:G131477 IZ131477:JC131477 SV131477:SY131477 ACR131477:ACU131477 AMN131477:AMQ131477 AWJ131477:AWM131477 BGF131477:BGI131477 BQB131477:BQE131477 BZX131477:CAA131477 CJT131477:CJW131477 CTP131477:CTS131477 DDL131477:DDO131477 DNH131477:DNK131477 DXD131477:DXG131477 EGZ131477:EHC131477 EQV131477:EQY131477 FAR131477:FAU131477 FKN131477:FKQ131477 FUJ131477:FUM131477 GEF131477:GEI131477 GOB131477:GOE131477 GXX131477:GYA131477 HHT131477:HHW131477 HRP131477:HRS131477 IBL131477:IBO131477 ILH131477:ILK131477 IVD131477:IVG131477 JEZ131477:JFC131477 JOV131477:JOY131477 JYR131477:JYU131477 KIN131477:KIQ131477 KSJ131477:KSM131477 LCF131477:LCI131477 LMB131477:LME131477 LVX131477:LWA131477 MFT131477:MFW131477 MPP131477:MPS131477 MZL131477:MZO131477 NJH131477:NJK131477 NTD131477:NTG131477 OCZ131477:ODC131477 OMV131477:OMY131477 OWR131477:OWU131477 PGN131477:PGQ131477 PQJ131477:PQM131477 QAF131477:QAI131477 QKB131477:QKE131477 QTX131477:QUA131477 RDT131477:RDW131477 RNP131477:RNS131477 RXL131477:RXO131477 SHH131477:SHK131477 SRD131477:SRG131477 TAZ131477:TBC131477 TKV131477:TKY131477 TUR131477:TUU131477 UEN131477:UEQ131477 UOJ131477:UOM131477 UYF131477:UYI131477 VIB131477:VIE131477 VRX131477:VSA131477 WBT131477:WBW131477 WLP131477:WLS131477 WVL131477:WVO131477 D197013:G197013 IZ197013:JC197013 SV197013:SY197013 ACR197013:ACU197013 AMN197013:AMQ197013 AWJ197013:AWM197013 BGF197013:BGI197013 BQB197013:BQE197013 BZX197013:CAA197013 CJT197013:CJW197013 CTP197013:CTS197013 DDL197013:DDO197013 DNH197013:DNK197013 DXD197013:DXG197013 EGZ197013:EHC197013 EQV197013:EQY197013 FAR197013:FAU197013 FKN197013:FKQ197013 FUJ197013:FUM197013 GEF197013:GEI197013 GOB197013:GOE197013 GXX197013:GYA197013 HHT197013:HHW197013 HRP197013:HRS197013 IBL197013:IBO197013 ILH197013:ILK197013 IVD197013:IVG197013 JEZ197013:JFC197013 JOV197013:JOY197013 JYR197013:JYU197013 KIN197013:KIQ197013 KSJ197013:KSM197013 LCF197013:LCI197013 LMB197013:LME197013 LVX197013:LWA197013 MFT197013:MFW197013 MPP197013:MPS197013 MZL197013:MZO197013 NJH197013:NJK197013 NTD197013:NTG197013 OCZ197013:ODC197013 OMV197013:OMY197013 OWR197013:OWU197013 PGN197013:PGQ197013 PQJ197013:PQM197013 QAF197013:QAI197013 QKB197013:QKE197013 QTX197013:QUA197013 RDT197013:RDW197013 RNP197013:RNS197013 RXL197013:RXO197013 SHH197013:SHK197013 SRD197013:SRG197013 TAZ197013:TBC197013 TKV197013:TKY197013 TUR197013:TUU197013 UEN197013:UEQ197013 UOJ197013:UOM197013 UYF197013:UYI197013 VIB197013:VIE197013 VRX197013:VSA197013 WBT197013:WBW197013 WLP197013:WLS197013 WVL197013:WVO197013 D262549:G262549 IZ262549:JC262549 SV262549:SY262549 ACR262549:ACU262549 AMN262549:AMQ262549 AWJ262549:AWM262549 BGF262549:BGI262549 BQB262549:BQE262549 BZX262549:CAA262549 CJT262549:CJW262549 CTP262549:CTS262549 DDL262549:DDO262549 DNH262549:DNK262549 DXD262549:DXG262549 EGZ262549:EHC262549 EQV262549:EQY262549 FAR262549:FAU262549 FKN262549:FKQ262549 FUJ262549:FUM262549 GEF262549:GEI262549 GOB262549:GOE262549 GXX262549:GYA262549 HHT262549:HHW262549 HRP262549:HRS262549 IBL262549:IBO262549 ILH262549:ILK262549 IVD262549:IVG262549 JEZ262549:JFC262549 JOV262549:JOY262549 JYR262549:JYU262549 KIN262549:KIQ262549 KSJ262549:KSM262549 LCF262549:LCI262549 LMB262549:LME262549 LVX262549:LWA262549 MFT262549:MFW262549 MPP262549:MPS262549 MZL262549:MZO262549 NJH262549:NJK262549 NTD262549:NTG262549 OCZ262549:ODC262549 OMV262549:OMY262549 OWR262549:OWU262549 PGN262549:PGQ262549 PQJ262549:PQM262549 QAF262549:QAI262549 QKB262549:QKE262549 QTX262549:QUA262549 RDT262549:RDW262549 RNP262549:RNS262549 RXL262549:RXO262549 SHH262549:SHK262549 SRD262549:SRG262549 TAZ262549:TBC262549 TKV262549:TKY262549 TUR262549:TUU262549 UEN262549:UEQ262549 UOJ262549:UOM262549 UYF262549:UYI262549 VIB262549:VIE262549 VRX262549:VSA262549 WBT262549:WBW262549 WLP262549:WLS262549 WVL262549:WVO262549 D328085:G328085 IZ328085:JC328085 SV328085:SY328085 ACR328085:ACU328085 AMN328085:AMQ328085 AWJ328085:AWM328085 BGF328085:BGI328085 BQB328085:BQE328085 BZX328085:CAA328085 CJT328085:CJW328085 CTP328085:CTS328085 DDL328085:DDO328085 DNH328085:DNK328085 DXD328085:DXG328085 EGZ328085:EHC328085 EQV328085:EQY328085 FAR328085:FAU328085 FKN328085:FKQ328085 FUJ328085:FUM328085 GEF328085:GEI328085 GOB328085:GOE328085 GXX328085:GYA328085 HHT328085:HHW328085 HRP328085:HRS328085 IBL328085:IBO328085 ILH328085:ILK328085 IVD328085:IVG328085 JEZ328085:JFC328085 JOV328085:JOY328085 JYR328085:JYU328085 KIN328085:KIQ328085 KSJ328085:KSM328085 LCF328085:LCI328085 LMB328085:LME328085 LVX328085:LWA328085 MFT328085:MFW328085 MPP328085:MPS328085 MZL328085:MZO328085 NJH328085:NJK328085 NTD328085:NTG328085 OCZ328085:ODC328085 OMV328085:OMY328085 OWR328085:OWU328085 PGN328085:PGQ328085 PQJ328085:PQM328085 QAF328085:QAI328085 QKB328085:QKE328085 QTX328085:QUA328085 RDT328085:RDW328085 RNP328085:RNS328085 RXL328085:RXO328085 SHH328085:SHK328085 SRD328085:SRG328085 TAZ328085:TBC328085 TKV328085:TKY328085 TUR328085:TUU328085 UEN328085:UEQ328085 UOJ328085:UOM328085 UYF328085:UYI328085 VIB328085:VIE328085 VRX328085:VSA328085 WBT328085:WBW328085 WLP328085:WLS328085 WVL328085:WVO328085 D393621:G393621 IZ393621:JC393621 SV393621:SY393621 ACR393621:ACU393621 AMN393621:AMQ393621 AWJ393621:AWM393621 BGF393621:BGI393621 BQB393621:BQE393621 BZX393621:CAA393621 CJT393621:CJW393621 CTP393621:CTS393621 DDL393621:DDO393621 DNH393621:DNK393621 DXD393621:DXG393621 EGZ393621:EHC393621 EQV393621:EQY393621 FAR393621:FAU393621 FKN393621:FKQ393621 FUJ393621:FUM393621 GEF393621:GEI393621 GOB393621:GOE393621 GXX393621:GYA393621 HHT393621:HHW393621 HRP393621:HRS393621 IBL393621:IBO393621 ILH393621:ILK393621 IVD393621:IVG393621 JEZ393621:JFC393621 JOV393621:JOY393621 JYR393621:JYU393621 KIN393621:KIQ393621 KSJ393621:KSM393621 LCF393621:LCI393621 LMB393621:LME393621 LVX393621:LWA393621 MFT393621:MFW393621 MPP393621:MPS393621 MZL393621:MZO393621 NJH393621:NJK393621 NTD393621:NTG393621 OCZ393621:ODC393621 OMV393621:OMY393621 OWR393621:OWU393621 PGN393621:PGQ393621 PQJ393621:PQM393621 QAF393621:QAI393621 QKB393621:QKE393621 QTX393621:QUA393621 RDT393621:RDW393621 RNP393621:RNS393621 RXL393621:RXO393621 SHH393621:SHK393621 SRD393621:SRG393621 TAZ393621:TBC393621 TKV393621:TKY393621 TUR393621:TUU393621 UEN393621:UEQ393621 UOJ393621:UOM393621 UYF393621:UYI393621 VIB393621:VIE393621 VRX393621:VSA393621 WBT393621:WBW393621 WLP393621:WLS393621 WVL393621:WVO393621 D459157:G459157 IZ459157:JC459157 SV459157:SY459157 ACR459157:ACU459157 AMN459157:AMQ459157 AWJ459157:AWM459157 BGF459157:BGI459157 BQB459157:BQE459157 BZX459157:CAA459157 CJT459157:CJW459157 CTP459157:CTS459157 DDL459157:DDO459157 DNH459157:DNK459157 DXD459157:DXG459157 EGZ459157:EHC459157 EQV459157:EQY459157 FAR459157:FAU459157 FKN459157:FKQ459157 FUJ459157:FUM459157 GEF459157:GEI459157 GOB459157:GOE459157 GXX459157:GYA459157 HHT459157:HHW459157 HRP459157:HRS459157 IBL459157:IBO459157 ILH459157:ILK459157 IVD459157:IVG459157 JEZ459157:JFC459157 JOV459157:JOY459157 JYR459157:JYU459157 KIN459157:KIQ459157 KSJ459157:KSM459157 LCF459157:LCI459157 LMB459157:LME459157 LVX459157:LWA459157 MFT459157:MFW459157 MPP459157:MPS459157 MZL459157:MZO459157 NJH459157:NJK459157 NTD459157:NTG459157 OCZ459157:ODC459157 OMV459157:OMY459157 OWR459157:OWU459157 PGN459157:PGQ459157 PQJ459157:PQM459157 QAF459157:QAI459157 QKB459157:QKE459157 QTX459157:QUA459157 RDT459157:RDW459157 RNP459157:RNS459157 RXL459157:RXO459157 SHH459157:SHK459157 SRD459157:SRG459157 TAZ459157:TBC459157 TKV459157:TKY459157 TUR459157:TUU459157 UEN459157:UEQ459157 UOJ459157:UOM459157 UYF459157:UYI459157 VIB459157:VIE459157 VRX459157:VSA459157 WBT459157:WBW459157 WLP459157:WLS459157 WVL459157:WVO459157 D524693:G524693 IZ524693:JC524693 SV524693:SY524693 ACR524693:ACU524693 AMN524693:AMQ524693 AWJ524693:AWM524693 BGF524693:BGI524693 BQB524693:BQE524693 BZX524693:CAA524693 CJT524693:CJW524693 CTP524693:CTS524693 DDL524693:DDO524693 DNH524693:DNK524693 DXD524693:DXG524693 EGZ524693:EHC524693 EQV524693:EQY524693 FAR524693:FAU524693 FKN524693:FKQ524693 FUJ524693:FUM524693 GEF524693:GEI524693 GOB524693:GOE524693 GXX524693:GYA524693 HHT524693:HHW524693 HRP524693:HRS524693 IBL524693:IBO524693 ILH524693:ILK524693 IVD524693:IVG524693 JEZ524693:JFC524693 JOV524693:JOY524693 JYR524693:JYU524693 KIN524693:KIQ524693 KSJ524693:KSM524693 LCF524693:LCI524693 LMB524693:LME524693 LVX524693:LWA524693 MFT524693:MFW524693 MPP524693:MPS524693 MZL524693:MZO524693 NJH524693:NJK524693 NTD524693:NTG524693 OCZ524693:ODC524693 OMV524693:OMY524693 OWR524693:OWU524693 PGN524693:PGQ524693 PQJ524693:PQM524693 QAF524693:QAI524693 QKB524693:QKE524693 QTX524693:QUA524693 RDT524693:RDW524693 RNP524693:RNS524693 RXL524693:RXO524693 SHH524693:SHK524693 SRD524693:SRG524693 TAZ524693:TBC524693 TKV524693:TKY524693 TUR524693:TUU524693 UEN524693:UEQ524693 UOJ524693:UOM524693 UYF524693:UYI524693 VIB524693:VIE524693 VRX524693:VSA524693 WBT524693:WBW524693 WLP524693:WLS524693 WVL524693:WVO524693 D590229:G590229 IZ590229:JC590229 SV590229:SY590229 ACR590229:ACU590229 AMN590229:AMQ590229 AWJ590229:AWM590229 BGF590229:BGI590229 BQB590229:BQE590229 BZX590229:CAA590229 CJT590229:CJW590229 CTP590229:CTS590229 DDL590229:DDO590229 DNH590229:DNK590229 DXD590229:DXG590229 EGZ590229:EHC590229 EQV590229:EQY590229 FAR590229:FAU590229 FKN590229:FKQ590229 FUJ590229:FUM590229 GEF590229:GEI590229 GOB590229:GOE590229 GXX590229:GYA590229 HHT590229:HHW590229 HRP590229:HRS590229 IBL590229:IBO590229 ILH590229:ILK590229 IVD590229:IVG590229 JEZ590229:JFC590229 JOV590229:JOY590229 JYR590229:JYU590229 KIN590229:KIQ590229 KSJ590229:KSM590229 LCF590229:LCI590229 LMB590229:LME590229 LVX590229:LWA590229 MFT590229:MFW590229 MPP590229:MPS590229 MZL590229:MZO590229 NJH590229:NJK590229 NTD590229:NTG590229 OCZ590229:ODC590229 OMV590229:OMY590229 OWR590229:OWU590229 PGN590229:PGQ590229 PQJ590229:PQM590229 QAF590229:QAI590229 QKB590229:QKE590229 QTX590229:QUA590229 RDT590229:RDW590229 RNP590229:RNS590229 RXL590229:RXO590229 SHH590229:SHK590229 SRD590229:SRG590229 TAZ590229:TBC590229 TKV590229:TKY590229 TUR590229:TUU590229 UEN590229:UEQ590229 UOJ590229:UOM590229 UYF590229:UYI590229 VIB590229:VIE590229 VRX590229:VSA590229 WBT590229:WBW590229 WLP590229:WLS590229 WVL590229:WVO590229 D655765:G655765 IZ655765:JC655765 SV655765:SY655765 ACR655765:ACU655765 AMN655765:AMQ655765 AWJ655765:AWM655765 BGF655765:BGI655765 BQB655765:BQE655765 BZX655765:CAA655765 CJT655765:CJW655765 CTP655765:CTS655765 DDL655765:DDO655765 DNH655765:DNK655765 DXD655765:DXG655765 EGZ655765:EHC655765 EQV655765:EQY655765 FAR655765:FAU655765 FKN655765:FKQ655765 FUJ655765:FUM655765 GEF655765:GEI655765 GOB655765:GOE655765 GXX655765:GYA655765 HHT655765:HHW655765 HRP655765:HRS655765 IBL655765:IBO655765 ILH655765:ILK655765 IVD655765:IVG655765 JEZ655765:JFC655765 JOV655765:JOY655765 JYR655765:JYU655765 KIN655765:KIQ655765 KSJ655765:KSM655765 LCF655765:LCI655765 LMB655765:LME655765 LVX655765:LWA655765 MFT655765:MFW655765 MPP655765:MPS655765 MZL655765:MZO655765 NJH655765:NJK655765 NTD655765:NTG655765 OCZ655765:ODC655765 OMV655765:OMY655765 OWR655765:OWU655765 PGN655765:PGQ655765 PQJ655765:PQM655765 QAF655765:QAI655765 QKB655765:QKE655765 QTX655765:QUA655765 RDT655765:RDW655765 RNP655765:RNS655765 RXL655765:RXO655765 SHH655765:SHK655765 SRD655765:SRG655765 TAZ655765:TBC655765 TKV655765:TKY655765 TUR655765:TUU655765 UEN655765:UEQ655765 UOJ655765:UOM655765 UYF655765:UYI655765 VIB655765:VIE655765 VRX655765:VSA655765 WBT655765:WBW655765 WLP655765:WLS655765 WVL655765:WVO655765 D721301:G721301 IZ721301:JC721301 SV721301:SY721301 ACR721301:ACU721301 AMN721301:AMQ721301 AWJ721301:AWM721301 BGF721301:BGI721301 BQB721301:BQE721301 BZX721301:CAA721301 CJT721301:CJW721301 CTP721301:CTS721301 DDL721301:DDO721301 DNH721301:DNK721301 DXD721301:DXG721301 EGZ721301:EHC721301 EQV721301:EQY721301 FAR721301:FAU721301 FKN721301:FKQ721301 FUJ721301:FUM721301 GEF721301:GEI721301 GOB721301:GOE721301 GXX721301:GYA721301 HHT721301:HHW721301 HRP721301:HRS721301 IBL721301:IBO721301 ILH721301:ILK721301 IVD721301:IVG721301 JEZ721301:JFC721301 JOV721301:JOY721301 JYR721301:JYU721301 KIN721301:KIQ721301 KSJ721301:KSM721301 LCF721301:LCI721301 LMB721301:LME721301 LVX721301:LWA721301 MFT721301:MFW721301 MPP721301:MPS721301 MZL721301:MZO721301 NJH721301:NJK721301 NTD721301:NTG721301 OCZ721301:ODC721301 OMV721301:OMY721301 OWR721301:OWU721301 PGN721301:PGQ721301 PQJ721301:PQM721301 QAF721301:QAI721301 QKB721301:QKE721301 QTX721301:QUA721301 RDT721301:RDW721301 RNP721301:RNS721301 RXL721301:RXO721301 SHH721301:SHK721301 SRD721301:SRG721301 TAZ721301:TBC721301 TKV721301:TKY721301 TUR721301:TUU721301 UEN721301:UEQ721301 UOJ721301:UOM721301 UYF721301:UYI721301 VIB721301:VIE721301 VRX721301:VSA721301 WBT721301:WBW721301 WLP721301:WLS721301 WVL721301:WVO721301 D786837:G786837 IZ786837:JC786837 SV786837:SY786837 ACR786837:ACU786837 AMN786837:AMQ786837 AWJ786837:AWM786837 BGF786837:BGI786837 BQB786837:BQE786837 BZX786837:CAA786837 CJT786837:CJW786837 CTP786837:CTS786837 DDL786837:DDO786837 DNH786837:DNK786837 DXD786837:DXG786837 EGZ786837:EHC786837 EQV786837:EQY786837 FAR786837:FAU786837 FKN786837:FKQ786837 FUJ786837:FUM786837 GEF786837:GEI786837 GOB786837:GOE786837 GXX786837:GYA786837 HHT786837:HHW786837 HRP786837:HRS786837 IBL786837:IBO786837 ILH786837:ILK786837 IVD786837:IVG786837 JEZ786837:JFC786837 JOV786837:JOY786837 JYR786837:JYU786837 KIN786837:KIQ786837 KSJ786837:KSM786837 LCF786837:LCI786837 LMB786837:LME786837 LVX786837:LWA786837 MFT786837:MFW786837 MPP786837:MPS786837 MZL786837:MZO786837 NJH786837:NJK786837 NTD786837:NTG786837 OCZ786837:ODC786837 OMV786837:OMY786837 OWR786837:OWU786837 PGN786837:PGQ786837 PQJ786837:PQM786837 QAF786837:QAI786837 QKB786837:QKE786837 QTX786837:QUA786837 RDT786837:RDW786837 RNP786837:RNS786837 RXL786837:RXO786837 SHH786837:SHK786837 SRD786837:SRG786837 TAZ786837:TBC786837 TKV786837:TKY786837 TUR786837:TUU786837 UEN786837:UEQ786837 UOJ786837:UOM786837 UYF786837:UYI786837 VIB786837:VIE786837 VRX786837:VSA786837 WBT786837:WBW786837 WLP786837:WLS786837 WVL786837:WVO786837 D852373:G852373 IZ852373:JC852373 SV852373:SY852373 ACR852373:ACU852373 AMN852373:AMQ852373 AWJ852373:AWM852373 BGF852373:BGI852373 BQB852373:BQE852373 BZX852373:CAA852373 CJT852373:CJW852373 CTP852373:CTS852373 DDL852373:DDO852373 DNH852373:DNK852373 DXD852373:DXG852373 EGZ852373:EHC852373 EQV852373:EQY852373 FAR852373:FAU852373 FKN852373:FKQ852373 FUJ852373:FUM852373 GEF852373:GEI852373 GOB852373:GOE852373 GXX852373:GYA852373 HHT852373:HHW852373 HRP852373:HRS852373 IBL852373:IBO852373 ILH852373:ILK852373 IVD852373:IVG852373 JEZ852373:JFC852373 JOV852373:JOY852373 JYR852373:JYU852373 KIN852373:KIQ852373 KSJ852373:KSM852373 LCF852373:LCI852373 LMB852373:LME852373 LVX852373:LWA852373 MFT852373:MFW852373 MPP852373:MPS852373 MZL852373:MZO852373 NJH852373:NJK852373 NTD852373:NTG852373 OCZ852373:ODC852373 OMV852373:OMY852373 OWR852373:OWU852373 PGN852373:PGQ852373 PQJ852373:PQM852373 QAF852373:QAI852373 QKB852373:QKE852373 QTX852373:QUA852373 RDT852373:RDW852373 RNP852373:RNS852373 RXL852373:RXO852373 SHH852373:SHK852373 SRD852373:SRG852373 TAZ852373:TBC852373 TKV852373:TKY852373 TUR852373:TUU852373 UEN852373:UEQ852373 UOJ852373:UOM852373 UYF852373:UYI852373 VIB852373:VIE852373 VRX852373:VSA852373 WBT852373:WBW852373 WLP852373:WLS852373 WVL852373:WVO852373 D917909:G917909 IZ917909:JC917909 SV917909:SY917909 ACR917909:ACU917909 AMN917909:AMQ917909 AWJ917909:AWM917909 BGF917909:BGI917909 BQB917909:BQE917909 BZX917909:CAA917909 CJT917909:CJW917909 CTP917909:CTS917909 DDL917909:DDO917909 DNH917909:DNK917909 DXD917909:DXG917909 EGZ917909:EHC917909 EQV917909:EQY917909 FAR917909:FAU917909 FKN917909:FKQ917909 FUJ917909:FUM917909 GEF917909:GEI917909 GOB917909:GOE917909 GXX917909:GYA917909 HHT917909:HHW917909 HRP917909:HRS917909 IBL917909:IBO917909 ILH917909:ILK917909 IVD917909:IVG917909 JEZ917909:JFC917909 JOV917909:JOY917909 JYR917909:JYU917909 KIN917909:KIQ917909 KSJ917909:KSM917909 LCF917909:LCI917909 LMB917909:LME917909 LVX917909:LWA917909 MFT917909:MFW917909 MPP917909:MPS917909 MZL917909:MZO917909 NJH917909:NJK917909 NTD917909:NTG917909 OCZ917909:ODC917909 OMV917909:OMY917909 OWR917909:OWU917909 PGN917909:PGQ917909 PQJ917909:PQM917909 QAF917909:QAI917909 QKB917909:QKE917909 QTX917909:QUA917909 RDT917909:RDW917909 RNP917909:RNS917909 RXL917909:RXO917909 SHH917909:SHK917909 SRD917909:SRG917909 TAZ917909:TBC917909 TKV917909:TKY917909 TUR917909:TUU917909 UEN917909:UEQ917909 UOJ917909:UOM917909 UYF917909:UYI917909 VIB917909:VIE917909 VRX917909:VSA917909 WBT917909:WBW917909 WLP917909:WLS917909 WVL917909:WVO917909 D983445:G983445 IZ983445:JC983445 SV983445:SY983445 ACR983445:ACU983445 AMN983445:AMQ983445 AWJ983445:AWM983445 BGF983445:BGI983445 BQB983445:BQE983445 BZX983445:CAA983445 CJT983445:CJW983445 CTP983445:CTS983445 DDL983445:DDO983445 DNH983445:DNK983445 DXD983445:DXG983445 EGZ983445:EHC983445 EQV983445:EQY983445 FAR983445:FAU983445 FKN983445:FKQ983445 FUJ983445:FUM983445 GEF983445:GEI983445 GOB983445:GOE983445 GXX983445:GYA983445 HHT983445:HHW983445 HRP983445:HRS983445 IBL983445:IBO983445 ILH983445:ILK983445 IVD983445:IVG983445 JEZ983445:JFC983445 JOV983445:JOY983445 JYR983445:JYU983445 KIN983445:KIQ983445 KSJ983445:KSM983445 LCF983445:LCI983445 LMB983445:LME983445 LVX983445:LWA983445 MFT983445:MFW983445 MPP983445:MPS983445 MZL983445:MZO983445 NJH983445:NJK983445 NTD983445:NTG983445 OCZ983445:ODC983445 OMV983445:OMY983445 OWR983445:OWU983445 PGN983445:PGQ983445 PQJ983445:PQM983445 QAF983445:QAI983445 QKB983445:QKE983445 QTX983445:QUA983445 RDT983445:RDW983445 RNP983445:RNS983445 RXL983445:RXO983445 SHH983445:SHK983445 SRD983445:SRG983445 TAZ983445:TBC983445 TKV983445:TKY983445 TUR983445:TUU983445 UEN983445:UEQ983445 UOJ983445:UOM983445 UYF983445:UYI983445 VIB983445:VIE983445 VRX983445:VSA983445 WBT983445:WBW983445 WLP983445:WLS983445 WVL983445:WVO983445 E376:H381 JA376:JD381 SW376:SZ381 ACS376:ACV381 AMO376:AMR381 AWK376:AWN381 BGG376:BGJ381 BQC376:BQF381 BZY376:CAB381 CJU376:CJX381 CTQ376:CTT381 DDM376:DDP381 DNI376:DNL381 DXE376:DXH381 EHA376:EHD381 EQW376:EQZ381 FAS376:FAV381 FKO376:FKR381 FUK376:FUN381 GEG376:GEJ381 GOC376:GOF381 GXY376:GYB381 HHU376:HHX381 HRQ376:HRT381 IBM376:IBP381 ILI376:ILL381 IVE376:IVH381 JFA376:JFD381 JOW376:JOZ381 JYS376:JYV381 KIO376:KIR381 KSK376:KSN381 LCG376:LCJ381 LMC376:LMF381 LVY376:LWB381 MFU376:MFX381 MPQ376:MPT381 MZM376:MZP381 NJI376:NJL381 NTE376:NTH381 ODA376:ODD381 OMW376:OMZ381 OWS376:OWV381 PGO376:PGR381 PQK376:PQN381 QAG376:QAJ381 QKC376:QKF381 QTY376:QUB381 RDU376:RDX381 RNQ376:RNT381 RXM376:RXP381 SHI376:SHL381 SRE376:SRH381 TBA376:TBD381 TKW376:TKZ381 TUS376:TUV381 UEO376:UER381 UOK376:UON381 UYG376:UYJ381 VIC376:VIF381 VRY376:VSB381 WBU376:WBX381 WLQ376:WLT381 WVM376:WVP381 E65935:H65940 JA65935:JD65940 SW65935:SZ65940 ACS65935:ACV65940 AMO65935:AMR65940 AWK65935:AWN65940 BGG65935:BGJ65940 BQC65935:BQF65940 BZY65935:CAB65940 CJU65935:CJX65940 CTQ65935:CTT65940 DDM65935:DDP65940 DNI65935:DNL65940 DXE65935:DXH65940 EHA65935:EHD65940 EQW65935:EQZ65940 FAS65935:FAV65940 FKO65935:FKR65940 FUK65935:FUN65940 GEG65935:GEJ65940 GOC65935:GOF65940 GXY65935:GYB65940 HHU65935:HHX65940 HRQ65935:HRT65940 IBM65935:IBP65940 ILI65935:ILL65940 IVE65935:IVH65940 JFA65935:JFD65940 JOW65935:JOZ65940 JYS65935:JYV65940 KIO65935:KIR65940 KSK65935:KSN65940 LCG65935:LCJ65940 LMC65935:LMF65940 LVY65935:LWB65940 MFU65935:MFX65940 MPQ65935:MPT65940 MZM65935:MZP65940 NJI65935:NJL65940 NTE65935:NTH65940 ODA65935:ODD65940 OMW65935:OMZ65940 OWS65935:OWV65940 PGO65935:PGR65940 PQK65935:PQN65940 QAG65935:QAJ65940 QKC65935:QKF65940 QTY65935:QUB65940 RDU65935:RDX65940 RNQ65935:RNT65940 RXM65935:RXP65940 SHI65935:SHL65940 SRE65935:SRH65940 TBA65935:TBD65940 TKW65935:TKZ65940 TUS65935:TUV65940 UEO65935:UER65940 UOK65935:UON65940 UYG65935:UYJ65940 VIC65935:VIF65940 VRY65935:VSB65940 WBU65935:WBX65940 WLQ65935:WLT65940 WVM65935:WVP65940 E131471:H131476 JA131471:JD131476 SW131471:SZ131476 ACS131471:ACV131476 AMO131471:AMR131476 AWK131471:AWN131476 BGG131471:BGJ131476 BQC131471:BQF131476 BZY131471:CAB131476 CJU131471:CJX131476 CTQ131471:CTT131476 DDM131471:DDP131476 DNI131471:DNL131476 DXE131471:DXH131476 EHA131471:EHD131476 EQW131471:EQZ131476 FAS131471:FAV131476 FKO131471:FKR131476 FUK131471:FUN131476 GEG131471:GEJ131476 GOC131471:GOF131476 GXY131471:GYB131476 HHU131471:HHX131476 HRQ131471:HRT131476 IBM131471:IBP131476 ILI131471:ILL131476 IVE131471:IVH131476 JFA131471:JFD131476 JOW131471:JOZ131476 JYS131471:JYV131476 KIO131471:KIR131476 KSK131471:KSN131476 LCG131471:LCJ131476 LMC131471:LMF131476 LVY131471:LWB131476 MFU131471:MFX131476 MPQ131471:MPT131476 MZM131471:MZP131476 NJI131471:NJL131476 NTE131471:NTH131476 ODA131471:ODD131476 OMW131471:OMZ131476 OWS131471:OWV131476 PGO131471:PGR131476 PQK131471:PQN131476 QAG131471:QAJ131476 QKC131471:QKF131476 QTY131471:QUB131476 RDU131471:RDX131476 RNQ131471:RNT131476 RXM131471:RXP131476 SHI131471:SHL131476 SRE131471:SRH131476 TBA131471:TBD131476 TKW131471:TKZ131476 TUS131471:TUV131476 UEO131471:UER131476 UOK131471:UON131476 UYG131471:UYJ131476 VIC131471:VIF131476 VRY131471:VSB131476 WBU131471:WBX131476 WLQ131471:WLT131476 WVM131471:WVP131476 E197007:H197012 JA197007:JD197012 SW197007:SZ197012 ACS197007:ACV197012 AMO197007:AMR197012 AWK197007:AWN197012 BGG197007:BGJ197012 BQC197007:BQF197012 BZY197007:CAB197012 CJU197007:CJX197012 CTQ197007:CTT197012 DDM197007:DDP197012 DNI197007:DNL197012 DXE197007:DXH197012 EHA197007:EHD197012 EQW197007:EQZ197012 FAS197007:FAV197012 FKO197007:FKR197012 FUK197007:FUN197012 GEG197007:GEJ197012 GOC197007:GOF197012 GXY197007:GYB197012 HHU197007:HHX197012 HRQ197007:HRT197012 IBM197007:IBP197012 ILI197007:ILL197012 IVE197007:IVH197012 JFA197007:JFD197012 JOW197007:JOZ197012 JYS197007:JYV197012 KIO197007:KIR197012 KSK197007:KSN197012 LCG197007:LCJ197012 LMC197007:LMF197012 LVY197007:LWB197012 MFU197007:MFX197012 MPQ197007:MPT197012 MZM197007:MZP197012 NJI197007:NJL197012 NTE197007:NTH197012 ODA197007:ODD197012 OMW197007:OMZ197012 OWS197007:OWV197012 PGO197007:PGR197012 PQK197007:PQN197012 QAG197007:QAJ197012 QKC197007:QKF197012 QTY197007:QUB197012 RDU197007:RDX197012 RNQ197007:RNT197012 RXM197007:RXP197012 SHI197007:SHL197012 SRE197007:SRH197012 TBA197007:TBD197012 TKW197007:TKZ197012 TUS197007:TUV197012 UEO197007:UER197012 UOK197007:UON197012 UYG197007:UYJ197012 VIC197007:VIF197012 VRY197007:VSB197012 WBU197007:WBX197012 WLQ197007:WLT197012 WVM197007:WVP197012 E262543:H262548 JA262543:JD262548 SW262543:SZ262548 ACS262543:ACV262548 AMO262543:AMR262548 AWK262543:AWN262548 BGG262543:BGJ262548 BQC262543:BQF262548 BZY262543:CAB262548 CJU262543:CJX262548 CTQ262543:CTT262548 DDM262543:DDP262548 DNI262543:DNL262548 DXE262543:DXH262548 EHA262543:EHD262548 EQW262543:EQZ262548 FAS262543:FAV262548 FKO262543:FKR262548 FUK262543:FUN262548 GEG262543:GEJ262548 GOC262543:GOF262548 GXY262543:GYB262548 HHU262543:HHX262548 HRQ262543:HRT262548 IBM262543:IBP262548 ILI262543:ILL262548 IVE262543:IVH262548 JFA262543:JFD262548 JOW262543:JOZ262548 JYS262543:JYV262548 KIO262543:KIR262548 KSK262543:KSN262548 LCG262543:LCJ262548 LMC262543:LMF262548 LVY262543:LWB262548 MFU262543:MFX262548 MPQ262543:MPT262548 MZM262543:MZP262548 NJI262543:NJL262548 NTE262543:NTH262548 ODA262543:ODD262548 OMW262543:OMZ262548 OWS262543:OWV262548 PGO262543:PGR262548 PQK262543:PQN262548 QAG262543:QAJ262548 QKC262543:QKF262548 QTY262543:QUB262548 RDU262543:RDX262548 RNQ262543:RNT262548 RXM262543:RXP262548 SHI262543:SHL262548 SRE262543:SRH262548 TBA262543:TBD262548 TKW262543:TKZ262548 TUS262543:TUV262548 UEO262543:UER262548 UOK262543:UON262548 UYG262543:UYJ262548 VIC262543:VIF262548 VRY262543:VSB262548 WBU262543:WBX262548 WLQ262543:WLT262548 WVM262543:WVP262548 E328079:H328084 JA328079:JD328084 SW328079:SZ328084 ACS328079:ACV328084 AMO328079:AMR328084 AWK328079:AWN328084 BGG328079:BGJ328084 BQC328079:BQF328084 BZY328079:CAB328084 CJU328079:CJX328084 CTQ328079:CTT328084 DDM328079:DDP328084 DNI328079:DNL328084 DXE328079:DXH328084 EHA328079:EHD328084 EQW328079:EQZ328084 FAS328079:FAV328084 FKO328079:FKR328084 FUK328079:FUN328084 GEG328079:GEJ328084 GOC328079:GOF328084 GXY328079:GYB328084 HHU328079:HHX328084 HRQ328079:HRT328084 IBM328079:IBP328084 ILI328079:ILL328084 IVE328079:IVH328084 JFA328079:JFD328084 JOW328079:JOZ328084 JYS328079:JYV328084 KIO328079:KIR328084 KSK328079:KSN328084 LCG328079:LCJ328084 LMC328079:LMF328084 LVY328079:LWB328084 MFU328079:MFX328084 MPQ328079:MPT328084 MZM328079:MZP328084 NJI328079:NJL328084 NTE328079:NTH328084 ODA328079:ODD328084 OMW328079:OMZ328084 OWS328079:OWV328084 PGO328079:PGR328084 PQK328079:PQN328084 QAG328079:QAJ328084 QKC328079:QKF328084 QTY328079:QUB328084 RDU328079:RDX328084 RNQ328079:RNT328084 RXM328079:RXP328084 SHI328079:SHL328084 SRE328079:SRH328084 TBA328079:TBD328084 TKW328079:TKZ328084 TUS328079:TUV328084 UEO328079:UER328084 UOK328079:UON328084 UYG328079:UYJ328084 VIC328079:VIF328084 VRY328079:VSB328084 WBU328079:WBX328084 WLQ328079:WLT328084 WVM328079:WVP328084 E393615:H393620 JA393615:JD393620 SW393615:SZ393620 ACS393615:ACV393620 AMO393615:AMR393620 AWK393615:AWN393620 BGG393615:BGJ393620 BQC393615:BQF393620 BZY393615:CAB393620 CJU393615:CJX393620 CTQ393615:CTT393620 DDM393615:DDP393620 DNI393615:DNL393620 DXE393615:DXH393620 EHA393615:EHD393620 EQW393615:EQZ393620 FAS393615:FAV393620 FKO393615:FKR393620 FUK393615:FUN393620 GEG393615:GEJ393620 GOC393615:GOF393620 GXY393615:GYB393620 HHU393615:HHX393620 HRQ393615:HRT393620 IBM393615:IBP393620 ILI393615:ILL393620 IVE393615:IVH393620 JFA393615:JFD393620 JOW393615:JOZ393620 JYS393615:JYV393620 KIO393615:KIR393620 KSK393615:KSN393620 LCG393615:LCJ393620 LMC393615:LMF393620 LVY393615:LWB393620 MFU393615:MFX393620 MPQ393615:MPT393620 MZM393615:MZP393620 NJI393615:NJL393620 NTE393615:NTH393620 ODA393615:ODD393620 OMW393615:OMZ393620 OWS393615:OWV393620 PGO393615:PGR393620 PQK393615:PQN393620 QAG393615:QAJ393620 QKC393615:QKF393620 QTY393615:QUB393620 RDU393615:RDX393620 RNQ393615:RNT393620 RXM393615:RXP393620 SHI393615:SHL393620 SRE393615:SRH393620 TBA393615:TBD393620 TKW393615:TKZ393620 TUS393615:TUV393620 UEO393615:UER393620 UOK393615:UON393620 UYG393615:UYJ393620 VIC393615:VIF393620 VRY393615:VSB393620 WBU393615:WBX393620 WLQ393615:WLT393620 WVM393615:WVP393620 E459151:H459156 JA459151:JD459156 SW459151:SZ459156 ACS459151:ACV459156 AMO459151:AMR459156 AWK459151:AWN459156 BGG459151:BGJ459156 BQC459151:BQF459156 BZY459151:CAB459156 CJU459151:CJX459156 CTQ459151:CTT459156 DDM459151:DDP459156 DNI459151:DNL459156 DXE459151:DXH459156 EHA459151:EHD459156 EQW459151:EQZ459156 FAS459151:FAV459156 FKO459151:FKR459156 FUK459151:FUN459156 GEG459151:GEJ459156 GOC459151:GOF459156 GXY459151:GYB459156 HHU459151:HHX459156 HRQ459151:HRT459156 IBM459151:IBP459156 ILI459151:ILL459156 IVE459151:IVH459156 JFA459151:JFD459156 JOW459151:JOZ459156 JYS459151:JYV459156 KIO459151:KIR459156 KSK459151:KSN459156 LCG459151:LCJ459156 LMC459151:LMF459156 LVY459151:LWB459156 MFU459151:MFX459156 MPQ459151:MPT459156 MZM459151:MZP459156 NJI459151:NJL459156 NTE459151:NTH459156 ODA459151:ODD459156 OMW459151:OMZ459156 OWS459151:OWV459156 PGO459151:PGR459156 PQK459151:PQN459156 QAG459151:QAJ459156 QKC459151:QKF459156 QTY459151:QUB459156 RDU459151:RDX459156 RNQ459151:RNT459156 RXM459151:RXP459156 SHI459151:SHL459156 SRE459151:SRH459156 TBA459151:TBD459156 TKW459151:TKZ459156 TUS459151:TUV459156 UEO459151:UER459156 UOK459151:UON459156 UYG459151:UYJ459156 VIC459151:VIF459156 VRY459151:VSB459156 WBU459151:WBX459156 WLQ459151:WLT459156 WVM459151:WVP459156 E524687:H524692 JA524687:JD524692 SW524687:SZ524692 ACS524687:ACV524692 AMO524687:AMR524692 AWK524687:AWN524692 BGG524687:BGJ524692 BQC524687:BQF524692 BZY524687:CAB524692 CJU524687:CJX524692 CTQ524687:CTT524692 DDM524687:DDP524692 DNI524687:DNL524692 DXE524687:DXH524692 EHA524687:EHD524692 EQW524687:EQZ524692 FAS524687:FAV524692 FKO524687:FKR524692 FUK524687:FUN524692 GEG524687:GEJ524692 GOC524687:GOF524692 GXY524687:GYB524692 HHU524687:HHX524692 HRQ524687:HRT524692 IBM524687:IBP524692 ILI524687:ILL524692 IVE524687:IVH524692 JFA524687:JFD524692 JOW524687:JOZ524692 JYS524687:JYV524692 KIO524687:KIR524692 KSK524687:KSN524692 LCG524687:LCJ524692 LMC524687:LMF524692 LVY524687:LWB524692 MFU524687:MFX524692 MPQ524687:MPT524692 MZM524687:MZP524692 NJI524687:NJL524692 NTE524687:NTH524692 ODA524687:ODD524692 OMW524687:OMZ524692 OWS524687:OWV524692 PGO524687:PGR524692 PQK524687:PQN524692 QAG524687:QAJ524692 QKC524687:QKF524692 QTY524687:QUB524692 RDU524687:RDX524692 RNQ524687:RNT524692 RXM524687:RXP524692 SHI524687:SHL524692 SRE524687:SRH524692 TBA524687:TBD524692 TKW524687:TKZ524692 TUS524687:TUV524692 UEO524687:UER524692 UOK524687:UON524692 UYG524687:UYJ524692 VIC524687:VIF524692 VRY524687:VSB524692 WBU524687:WBX524692 WLQ524687:WLT524692 WVM524687:WVP524692 E590223:H590228 JA590223:JD590228 SW590223:SZ590228 ACS590223:ACV590228 AMO590223:AMR590228 AWK590223:AWN590228 BGG590223:BGJ590228 BQC590223:BQF590228 BZY590223:CAB590228 CJU590223:CJX590228 CTQ590223:CTT590228 DDM590223:DDP590228 DNI590223:DNL590228 DXE590223:DXH590228 EHA590223:EHD590228 EQW590223:EQZ590228 FAS590223:FAV590228 FKO590223:FKR590228 FUK590223:FUN590228 GEG590223:GEJ590228 GOC590223:GOF590228 GXY590223:GYB590228 HHU590223:HHX590228 HRQ590223:HRT590228 IBM590223:IBP590228 ILI590223:ILL590228 IVE590223:IVH590228 JFA590223:JFD590228 JOW590223:JOZ590228 JYS590223:JYV590228 KIO590223:KIR590228 KSK590223:KSN590228 LCG590223:LCJ590228 LMC590223:LMF590228 LVY590223:LWB590228 MFU590223:MFX590228 MPQ590223:MPT590228 MZM590223:MZP590228 NJI590223:NJL590228 NTE590223:NTH590228 ODA590223:ODD590228 OMW590223:OMZ590228 OWS590223:OWV590228 PGO590223:PGR590228 PQK590223:PQN590228 QAG590223:QAJ590228 QKC590223:QKF590228 QTY590223:QUB590228 RDU590223:RDX590228 RNQ590223:RNT590228 RXM590223:RXP590228 SHI590223:SHL590228 SRE590223:SRH590228 TBA590223:TBD590228 TKW590223:TKZ590228 TUS590223:TUV590228 UEO590223:UER590228 UOK590223:UON590228 UYG590223:UYJ590228 VIC590223:VIF590228 VRY590223:VSB590228 WBU590223:WBX590228 WLQ590223:WLT590228 WVM590223:WVP590228 E655759:H655764 JA655759:JD655764 SW655759:SZ655764 ACS655759:ACV655764 AMO655759:AMR655764 AWK655759:AWN655764 BGG655759:BGJ655764 BQC655759:BQF655764 BZY655759:CAB655764 CJU655759:CJX655764 CTQ655759:CTT655764 DDM655759:DDP655764 DNI655759:DNL655764 DXE655759:DXH655764 EHA655759:EHD655764 EQW655759:EQZ655764 FAS655759:FAV655764 FKO655759:FKR655764 FUK655759:FUN655764 GEG655759:GEJ655764 GOC655759:GOF655764 GXY655759:GYB655764 HHU655759:HHX655764 HRQ655759:HRT655764 IBM655759:IBP655764 ILI655759:ILL655764 IVE655759:IVH655764 JFA655759:JFD655764 JOW655759:JOZ655764 JYS655759:JYV655764 KIO655759:KIR655764 KSK655759:KSN655764 LCG655759:LCJ655764 LMC655759:LMF655764 LVY655759:LWB655764 MFU655759:MFX655764 MPQ655759:MPT655764 MZM655759:MZP655764 NJI655759:NJL655764 NTE655759:NTH655764 ODA655759:ODD655764 OMW655759:OMZ655764 OWS655759:OWV655764 PGO655759:PGR655764 PQK655759:PQN655764 QAG655759:QAJ655764 QKC655759:QKF655764 QTY655759:QUB655764 RDU655759:RDX655764 RNQ655759:RNT655764 RXM655759:RXP655764 SHI655759:SHL655764 SRE655759:SRH655764 TBA655759:TBD655764 TKW655759:TKZ655764 TUS655759:TUV655764 UEO655759:UER655764 UOK655759:UON655764 UYG655759:UYJ655764 VIC655759:VIF655764 VRY655759:VSB655764 WBU655759:WBX655764 WLQ655759:WLT655764 WVM655759:WVP655764 E721295:H721300 JA721295:JD721300 SW721295:SZ721300 ACS721295:ACV721300 AMO721295:AMR721300 AWK721295:AWN721300 BGG721295:BGJ721300 BQC721295:BQF721300 BZY721295:CAB721300 CJU721295:CJX721300 CTQ721295:CTT721300 DDM721295:DDP721300 DNI721295:DNL721300 DXE721295:DXH721300 EHA721295:EHD721300 EQW721295:EQZ721300 FAS721295:FAV721300 FKO721295:FKR721300 FUK721295:FUN721300 GEG721295:GEJ721300 GOC721295:GOF721300 GXY721295:GYB721300 HHU721295:HHX721300 HRQ721295:HRT721300 IBM721295:IBP721300 ILI721295:ILL721300 IVE721295:IVH721300 JFA721295:JFD721300 JOW721295:JOZ721300 JYS721295:JYV721300 KIO721295:KIR721300 KSK721295:KSN721300 LCG721295:LCJ721300 LMC721295:LMF721300 LVY721295:LWB721300 MFU721295:MFX721300 MPQ721295:MPT721300 MZM721295:MZP721300 NJI721295:NJL721300 NTE721295:NTH721300 ODA721295:ODD721300 OMW721295:OMZ721300 OWS721295:OWV721300 PGO721295:PGR721300 PQK721295:PQN721300 QAG721295:QAJ721300 QKC721295:QKF721300 QTY721295:QUB721300 RDU721295:RDX721300 RNQ721295:RNT721300 RXM721295:RXP721300 SHI721295:SHL721300 SRE721295:SRH721300 TBA721295:TBD721300 TKW721295:TKZ721300 TUS721295:TUV721300 UEO721295:UER721300 UOK721295:UON721300 UYG721295:UYJ721300 VIC721295:VIF721300 VRY721295:VSB721300 WBU721295:WBX721300 WLQ721295:WLT721300 WVM721295:WVP721300 E786831:H786836 JA786831:JD786836 SW786831:SZ786836 ACS786831:ACV786836 AMO786831:AMR786836 AWK786831:AWN786836 BGG786831:BGJ786836 BQC786831:BQF786836 BZY786831:CAB786836 CJU786831:CJX786836 CTQ786831:CTT786836 DDM786831:DDP786836 DNI786831:DNL786836 DXE786831:DXH786836 EHA786831:EHD786836 EQW786831:EQZ786836 FAS786831:FAV786836 FKO786831:FKR786836 FUK786831:FUN786836 GEG786831:GEJ786836 GOC786831:GOF786836 GXY786831:GYB786836 HHU786831:HHX786836 HRQ786831:HRT786836 IBM786831:IBP786836 ILI786831:ILL786836 IVE786831:IVH786836 JFA786831:JFD786836 JOW786831:JOZ786836 JYS786831:JYV786836 KIO786831:KIR786836 KSK786831:KSN786836 LCG786831:LCJ786836 LMC786831:LMF786836 LVY786831:LWB786836 MFU786831:MFX786836 MPQ786831:MPT786836 MZM786831:MZP786836 NJI786831:NJL786836 NTE786831:NTH786836 ODA786831:ODD786836 OMW786831:OMZ786836 OWS786831:OWV786836 PGO786831:PGR786836 PQK786831:PQN786836 QAG786831:QAJ786836 QKC786831:QKF786836 QTY786831:QUB786836 RDU786831:RDX786836 RNQ786831:RNT786836 RXM786831:RXP786836 SHI786831:SHL786836 SRE786831:SRH786836 TBA786831:TBD786836 TKW786831:TKZ786836 TUS786831:TUV786836 UEO786831:UER786836 UOK786831:UON786836 UYG786831:UYJ786836 VIC786831:VIF786836 VRY786831:VSB786836 WBU786831:WBX786836 WLQ786831:WLT786836 WVM786831:WVP786836 E852367:H852372 JA852367:JD852372 SW852367:SZ852372 ACS852367:ACV852372 AMO852367:AMR852372 AWK852367:AWN852372 BGG852367:BGJ852372 BQC852367:BQF852372 BZY852367:CAB852372 CJU852367:CJX852372 CTQ852367:CTT852372 DDM852367:DDP852372 DNI852367:DNL852372 DXE852367:DXH852372 EHA852367:EHD852372 EQW852367:EQZ852372 FAS852367:FAV852372 FKO852367:FKR852372 FUK852367:FUN852372 GEG852367:GEJ852372 GOC852367:GOF852372 GXY852367:GYB852372 HHU852367:HHX852372 HRQ852367:HRT852372 IBM852367:IBP852372 ILI852367:ILL852372 IVE852367:IVH852372 JFA852367:JFD852372 JOW852367:JOZ852372 JYS852367:JYV852372 KIO852367:KIR852372 KSK852367:KSN852372 LCG852367:LCJ852372 LMC852367:LMF852372 LVY852367:LWB852372 MFU852367:MFX852372 MPQ852367:MPT852372 MZM852367:MZP852372 NJI852367:NJL852372 NTE852367:NTH852372 ODA852367:ODD852372 OMW852367:OMZ852372 OWS852367:OWV852372 PGO852367:PGR852372 PQK852367:PQN852372 QAG852367:QAJ852372 QKC852367:QKF852372 QTY852367:QUB852372 RDU852367:RDX852372 RNQ852367:RNT852372 RXM852367:RXP852372 SHI852367:SHL852372 SRE852367:SRH852372 TBA852367:TBD852372 TKW852367:TKZ852372 TUS852367:TUV852372 UEO852367:UER852372 UOK852367:UON852372 UYG852367:UYJ852372 VIC852367:VIF852372 VRY852367:VSB852372 WBU852367:WBX852372 WLQ852367:WLT852372 WVM852367:WVP852372 E917903:H917908 JA917903:JD917908 SW917903:SZ917908 ACS917903:ACV917908 AMO917903:AMR917908 AWK917903:AWN917908 BGG917903:BGJ917908 BQC917903:BQF917908 BZY917903:CAB917908 CJU917903:CJX917908 CTQ917903:CTT917908 DDM917903:DDP917908 DNI917903:DNL917908 DXE917903:DXH917908 EHA917903:EHD917908 EQW917903:EQZ917908 FAS917903:FAV917908 FKO917903:FKR917908 FUK917903:FUN917908 GEG917903:GEJ917908 GOC917903:GOF917908 GXY917903:GYB917908 HHU917903:HHX917908 HRQ917903:HRT917908 IBM917903:IBP917908 ILI917903:ILL917908 IVE917903:IVH917908 JFA917903:JFD917908 JOW917903:JOZ917908 JYS917903:JYV917908 KIO917903:KIR917908 KSK917903:KSN917908 LCG917903:LCJ917908 LMC917903:LMF917908 LVY917903:LWB917908 MFU917903:MFX917908 MPQ917903:MPT917908 MZM917903:MZP917908 NJI917903:NJL917908 NTE917903:NTH917908 ODA917903:ODD917908 OMW917903:OMZ917908 OWS917903:OWV917908 PGO917903:PGR917908 PQK917903:PQN917908 QAG917903:QAJ917908 QKC917903:QKF917908 QTY917903:QUB917908 RDU917903:RDX917908 RNQ917903:RNT917908 RXM917903:RXP917908 SHI917903:SHL917908 SRE917903:SRH917908 TBA917903:TBD917908 TKW917903:TKZ917908 TUS917903:TUV917908 UEO917903:UER917908 UOK917903:UON917908 UYG917903:UYJ917908 VIC917903:VIF917908 VRY917903:VSB917908 WBU917903:WBX917908 WLQ917903:WLT917908 WVM917903:WVP917908 E983439:H983444 JA983439:JD983444 SW983439:SZ983444 ACS983439:ACV983444 AMO983439:AMR983444 AWK983439:AWN983444 BGG983439:BGJ983444 BQC983439:BQF983444 BZY983439:CAB983444 CJU983439:CJX983444 CTQ983439:CTT983444 DDM983439:DDP983444 DNI983439:DNL983444 DXE983439:DXH983444 EHA983439:EHD983444 EQW983439:EQZ983444 FAS983439:FAV983444 FKO983439:FKR983444 FUK983439:FUN983444 GEG983439:GEJ983444 GOC983439:GOF983444 GXY983439:GYB983444 HHU983439:HHX983444 HRQ983439:HRT983444 IBM983439:IBP983444 ILI983439:ILL983444 IVE983439:IVH983444 JFA983439:JFD983444 JOW983439:JOZ983444 JYS983439:JYV983444 KIO983439:KIR983444 KSK983439:KSN983444 LCG983439:LCJ983444 LMC983439:LMF983444 LVY983439:LWB983444 MFU983439:MFX983444 MPQ983439:MPT983444 MZM983439:MZP983444 NJI983439:NJL983444 NTE983439:NTH983444 ODA983439:ODD983444 OMW983439:OMZ983444 OWS983439:OWV983444 PGO983439:PGR983444 PQK983439:PQN983444 QAG983439:QAJ983444 QKC983439:QKF983444 QTY983439:QUB983444 RDU983439:RDX983444 RNQ983439:RNT983444 RXM983439:RXP983444 SHI983439:SHL983444 SRE983439:SRH983444 TBA983439:TBD983444 TKW983439:TKZ983444 TUS983439:TUV983444 UEO983439:UER983444 UOK983439:UON983444 UYG983439:UYJ983444 VIC983439:VIF983444 VRY983439:VSB983444 WBU983439:WBX983444 WLQ983439:WLT983444 WVM983439:WVP983444 E399:H404 JA399:JD404 SW399:SZ404 ACS399:ACV404 AMO399:AMR404 AWK399:AWN404 BGG399:BGJ404 BQC399:BQF404 BZY399:CAB404 CJU399:CJX404 CTQ399:CTT404 DDM399:DDP404 DNI399:DNL404 DXE399:DXH404 EHA399:EHD404 EQW399:EQZ404 FAS399:FAV404 FKO399:FKR404 FUK399:FUN404 GEG399:GEJ404 GOC399:GOF404 GXY399:GYB404 HHU399:HHX404 HRQ399:HRT404 IBM399:IBP404 ILI399:ILL404 IVE399:IVH404 JFA399:JFD404 JOW399:JOZ404 JYS399:JYV404 KIO399:KIR404 KSK399:KSN404 LCG399:LCJ404 LMC399:LMF404 LVY399:LWB404 MFU399:MFX404 MPQ399:MPT404 MZM399:MZP404 NJI399:NJL404 NTE399:NTH404 ODA399:ODD404 OMW399:OMZ404 OWS399:OWV404 PGO399:PGR404 PQK399:PQN404 QAG399:QAJ404 QKC399:QKF404 QTY399:QUB404 RDU399:RDX404 RNQ399:RNT404 RXM399:RXP404 SHI399:SHL404 SRE399:SRH404 TBA399:TBD404 TKW399:TKZ404 TUS399:TUV404 UEO399:UER404 UOK399:UON404 UYG399:UYJ404 VIC399:VIF404 VRY399:VSB404 WBU399:WBX404 WLQ399:WLT404 WVM399:WVP404 E65958:H65963 JA65958:JD65963 SW65958:SZ65963 ACS65958:ACV65963 AMO65958:AMR65963 AWK65958:AWN65963 BGG65958:BGJ65963 BQC65958:BQF65963 BZY65958:CAB65963 CJU65958:CJX65963 CTQ65958:CTT65963 DDM65958:DDP65963 DNI65958:DNL65963 DXE65958:DXH65963 EHA65958:EHD65963 EQW65958:EQZ65963 FAS65958:FAV65963 FKO65958:FKR65963 FUK65958:FUN65963 GEG65958:GEJ65963 GOC65958:GOF65963 GXY65958:GYB65963 HHU65958:HHX65963 HRQ65958:HRT65963 IBM65958:IBP65963 ILI65958:ILL65963 IVE65958:IVH65963 JFA65958:JFD65963 JOW65958:JOZ65963 JYS65958:JYV65963 KIO65958:KIR65963 KSK65958:KSN65963 LCG65958:LCJ65963 LMC65958:LMF65963 LVY65958:LWB65963 MFU65958:MFX65963 MPQ65958:MPT65963 MZM65958:MZP65963 NJI65958:NJL65963 NTE65958:NTH65963 ODA65958:ODD65963 OMW65958:OMZ65963 OWS65958:OWV65963 PGO65958:PGR65963 PQK65958:PQN65963 QAG65958:QAJ65963 QKC65958:QKF65963 QTY65958:QUB65963 RDU65958:RDX65963 RNQ65958:RNT65963 RXM65958:RXP65963 SHI65958:SHL65963 SRE65958:SRH65963 TBA65958:TBD65963 TKW65958:TKZ65963 TUS65958:TUV65963 UEO65958:UER65963 UOK65958:UON65963 UYG65958:UYJ65963 VIC65958:VIF65963 VRY65958:VSB65963 WBU65958:WBX65963 WLQ65958:WLT65963 WVM65958:WVP65963 E131494:H131499 JA131494:JD131499 SW131494:SZ131499 ACS131494:ACV131499 AMO131494:AMR131499 AWK131494:AWN131499 BGG131494:BGJ131499 BQC131494:BQF131499 BZY131494:CAB131499 CJU131494:CJX131499 CTQ131494:CTT131499 DDM131494:DDP131499 DNI131494:DNL131499 DXE131494:DXH131499 EHA131494:EHD131499 EQW131494:EQZ131499 FAS131494:FAV131499 FKO131494:FKR131499 FUK131494:FUN131499 GEG131494:GEJ131499 GOC131494:GOF131499 GXY131494:GYB131499 HHU131494:HHX131499 HRQ131494:HRT131499 IBM131494:IBP131499 ILI131494:ILL131499 IVE131494:IVH131499 JFA131494:JFD131499 JOW131494:JOZ131499 JYS131494:JYV131499 KIO131494:KIR131499 KSK131494:KSN131499 LCG131494:LCJ131499 LMC131494:LMF131499 LVY131494:LWB131499 MFU131494:MFX131499 MPQ131494:MPT131499 MZM131494:MZP131499 NJI131494:NJL131499 NTE131494:NTH131499 ODA131494:ODD131499 OMW131494:OMZ131499 OWS131494:OWV131499 PGO131494:PGR131499 PQK131494:PQN131499 QAG131494:QAJ131499 QKC131494:QKF131499 QTY131494:QUB131499 RDU131494:RDX131499 RNQ131494:RNT131499 RXM131494:RXP131499 SHI131494:SHL131499 SRE131494:SRH131499 TBA131494:TBD131499 TKW131494:TKZ131499 TUS131494:TUV131499 UEO131494:UER131499 UOK131494:UON131499 UYG131494:UYJ131499 VIC131494:VIF131499 VRY131494:VSB131499 WBU131494:WBX131499 WLQ131494:WLT131499 WVM131494:WVP131499 E197030:H197035 JA197030:JD197035 SW197030:SZ197035 ACS197030:ACV197035 AMO197030:AMR197035 AWK197030:AWN197035 BGG197030:BGJ197035 BQC197030:BQF197035 BZY197030:CAB197035 CJU197030:CJX197035 CTQ197030:CTT197035 DDM197030:DDP197035 DNI197030:DNL197035 DXE197030:DXH197035 EHA197030:EHD197035 EQW197030:EQZ197035 FAS197030:FAV197035 FKO197030:FKR197035 FUK197030:FUN197035 GEG197030:GEJ197035 GOC197030:GOF197035 GXY197030:GYB197035 HHU197030:HHX197035 HRQ197030:HRT197035 IBM197030:IBP197035 ILI197030:ILL197035 IVE197030:IVH197035 JFA197030:JFD197035 JOW197030:JOZ197035 JYS197030:JYV197035 KIO197030:KIR197035 KSK197030:KSN197035 LCG197030:LCJ197035 LMC197030:LMF197035 LVY197030:LWB197035 MFU197030:MFX197035 MPQ197030:MPT197035 MZM197030:MZP197035 NJI197030:NJL197035 NTE197030:NTH197035 ODA197030:ODD197035 OMW197030:OMZ197035 OWS197030:OWV197035 PGO197030:PGR197035 PQK197030:PQN197035 QAG197030:QAJ197035 QKC197030:QKF197035 QTY197030:QUB197035 RDU197030:RDX197035 RNQ197030:RNT197035 RXM197030:RXP197035 SHI197030:SHL197035 SRE197030:SRH197035 TBA197030:TBD197035 TKW197030:TKZ197035 TUS197030:TUV197035 UEO197030:UER197035 UOK197030:UON197035 UYG197030:UYJ197035 VIC197030:VIF197035 VRY197030:VSB197035 WBU197030:WBX197035 WLQ197030:WLT197035 WVM197030:WVP197035 E262566:H262571 JA262566:JD262571 SW262566:SZ262571 ACS262566:ACV262571 AMO262566:AMR262571 AWK262566:AWN262571 BGG262566:BGJ262571 BQC262566:BQF262571 BZY262566:CAB262571 CJU262566:CJX262571 CTQ262566:CTT262571 DDM262566:DDP262571 DNI262566:DNL262571 DXE262566:DXH262571 EHA262566:EHD262571 EQW262566:EQZ262571 FAS262566:FAV262571 FKO262566:FKR262571 FUK262566:FUN262571 GEG262566:GEJ262571 GOC262566:GOF262571 GXY262566:GYB262571 HHU262566:HHX262571 HRQ262566:HRT262571 IBM262566:IBP262571 ILI262566:ILL262571 IVE262566:IVH262571 JFA262566:JFD262571 JOW262566:JOZ262571 JYS262566:JYV262571 KIO262566:KIR262571 KSK262566:KSN262571 LCG262566:LCJ262571 LMC262566:LMF262571 LVY262566:LWB262571 MFU262566:MFX262571 MPQ262566:MPT262571 MZM262566:MZP262571 NJI262566:NJL262571 NTE262566:NTH262571 ODA262566:ODD262571 OMW262566:OMZ262571 OWS262566:OWV262571 PGO262566:PGR262571 PQK262566:PQN262571 QAG262566:QAJ262571 QKC262566:QKF262571 QTY262566:QUB262571 RDU262566:RDX262571 RNQ262566:RNT262571 RXM262566:RXP262571 SHI262566:SHL262571 SRE262566:SRH262571 TBA262566:TBD262571 TKW262566:TKZ262571 TUS262566:TUV262571 UEO262566:UER262571 UOK262566:UON262571 UYG262566:UYJ262571 VIC262566:VIF262571 VRY262566:VSB262571 WBU262566:WBX262571 WLQ262566:WLT262571 WVM262566:WVP262571 E328102:H328107 JA328102:JD328107 SW328102:SZ328107 ACS328102:ACV328107 AMO328102:AMR328107 AWK328102:AWN328107 BGG328102:BGJ328107 BQC328102:BQF328107 BZY328102:CAB328107 CJU328102:CJX328107 CTQ328102:CTT328107 DDM328102:DDP328107 DNI328102:DNL328107 DXE328102:DXH328107 EHA328102:EHD328107 EQW328102:EQZ328107 FAS328102:FAV328107 FKO328102:FKR328107 FUK328102:FUN328107 GEG328102:GEJ328107 GOC328102:GOF328107 GXY328102:GYB328107 HHU328102:HHX328107 HRQ328102:HRT328107 IBM328102:IBP328107 ILI328102:ILL328107 IVE328102:IVH328107 JFA328102:JFD328107 JOW328102:JOZ328107 JYS328102:JYV328107 KIO328102:KIR328107 KSK328102:KSN328107 LCG328102:LCJ328107 LMC328102:LMF328107 LVY328102:LWB328107 MFU328102:MFX328107 MPQ328102:MPT328107 MZM328102:MZP328107 NJI328102:NJL328107 NTE328102:NTH328107 ODA328102:ODD328107 OMW328102:OMZ328107 OWS328102:OWV328107 PGO328102:PGR328107 PQK328102:PQN328107 QAG328102:QAJ328107 QKC328102:QKF328107 QTY328102:QUB328107 RDU328102:RDX328107 RNQ328102:RNT328107 RXM328102:RXP328107 SHI328102:SHL328107 SRE328102:SRH328107 TBA328102:TBD328107 TKW328102:TKZ328107 TUS328102:TUV328107 UEO328102:UER328107 UOK328102:UON328107 UYG328102:UYJ328107 VIC328102:VIF328107 VRY328102:VSB328107 WBU328102:WBX328107 WLQ328102:WLT328107 WVM328102:WVP328107 E393638:H393643 JA393638:JD393643 SW393638:SZ393643 ACS393638:ACV393643 AMO393638:AMR393643 AWK393638:AWN393643 BGG393638:BGJ393643 BQC393638:BQF393643 BZY393638:CAB393643 CJU393638:CJX393643 CTQ393638:CTT393643 DDM393638:DDP393643 DNI393638:DNL393643 DXE393638:DXH393643 EHA393638:EHD393643 EQW393638:EQZ393643 FAS393638:FAV393643 FKO393638:FKR393643 FUK393638:FUN393643 GEG393638:GEJ393643 GOC393638:GOF393643 GXY393638:GYB393643 HHU393638:HHX393643 HRQ393638:HRT393643 IBM393638:IBP393643 ILI393638:ILL393643 IVE393638:IVH393643 JFA393638:JFD393643 JOW393638:JOZ393643 JYS393638:JYV393643 KIO393638:KIR393643 KSK393638:KSN393643 LCG393638:LCJ393643 LMC393638:LMF393643 LVY393638:LWB393643 MFU393638:MFX393643 MPQ393638:MPT393643 MZM393638:MZP393643 NJI393638:NJL393643 NTE393638:NTH393643 ODA393638:ODD393643 OMW393638:OMZ393643 OWS393638:OWV393643 PGO393638:PGR393643 PQK393638:PQN393643 QAG393638:QAJ393643 QKC393638:QKF393643 QTY393638:QUB393643 RDU393638:RDX393643 RNQ393638:RNT393643 RXM393638:RXP393643 SHI393638:SHL393643 SRE393638:SRH393643 TBA393638:TBD393643 TKW393638:TKZ393643 TUS393638:TUV393643 UEO393638:UER393643 UOK393638:UON393643 UYG393638:UYJ393643 VIC393638:VIF393643 VRY393638:VSB393643 WBU393638:WBX393643 WLQ393638:WLT393643 WVM393638:WVP393643 E459174:H459179 JA459174:JD459179 SW459174:SZ459179 ACS459174:ACV459179 AMO459174:AMR459179 AWK459174:AWN459179 BGG459174:BGJ459179 BQC459174:BQF459179 BZY459174:CAB459179 CJU459174:CJX459179 CTQ459174:CTT459179 DDM459174:DDP459179 DNI459174:DNL459179 DXE459174:DXH459179 EHA459174:EHD459179 EQW459174:EQZ459179 FAS459174:FAV459179 FKO459174:FKR459179 FUK459174:FUN459179 GEG459174:GEJ459179 GOC459174:GOF459179 GXY459174:GYB459179 HHU459174:HHX459179 HRQ459174:HRT459179 IBM459174:IBP459179 ILI459174:ILL459179 IVE459174:IVH459179 JFA459174:JFD459179 JOW459174:JOZ459179 JYS459174:JYV459179 KIO459174:KIR459179 KSK459174:KSN459179 LCG459174:LCJ459179 LMC459174:LMF459179 LVY459174:LWB459179 MFU459174:MFX459179 MPQ459174:MPT459179 MZM459174:MZP459179 NJI459174:NJL459179 NTE459174:NTH459179 ODA459174:ODD459179 OMW459174:OMZ459179 OWS459174:OWV459179 PGO459174:PGR459179 PQK459174:PQN459179 QAG459174:QAJ459179 QKC459174:QKF459179 QTY459174:QUB459179 RDU459174:RDX459179 RNQ459174:RNT459179 RXM459174:RXP459179 SHI459174:SHL459179 SRE459174:SRH459179 TBA459174:TBD459179 TKW459174:TKZ459179 TUS459174:TUV459179 UEO459174:UER459179 UOK459174:UON459179 UYG459174:UYJ459179 VIC459174:VIF459179 VRY459174:VSB459179 WBU459174:WBX459179 WLQ459174:WLT459179 WVM459174:WVP459179 E524710:H524715 JA524710:JD524715 SW524710:SZ524715 ACS524710:ACV524715 AMO524710:AMR524715 AWK524710:AWN524715 BGG524710:BGJ524715 BQC524710:BQF524715 BZY524710:CAB524715 CJU524710:CJX524715 CTQ524710:CTT524715 DDM524710:DDP524715 DNI524710:DNL524715 DXE524710:DXH524715 EHA524710:EHD524715 EQW524710:EQZ524715 FAS524710:FAV524715 FKO524710:FKR524715 FUK524710:FUN524715 GEG524710:GEJ524715 GOC524710:GOF524715 GXY524710:GYB524715 HHU524710:HHX524715 HRQ524710:HRT524715 IBM524710:IBP524715 ILI524710:ILL524715 IVE524710:IVH524715 JFA524710:JFD524715 JOW524710:JOZ524715 JYS524710:JYV524715 KIO524710:KIR524715 KSK524710:KSN524715 LCG524710:LCJ524715 LMC524710:LMF524715 LVY524710:LWB524715 MFU524710:MFX524715 MPQ524710:MPT524715 MZM524710:MZP524715 NJI524710:NJL524715 NTE524710:NTH524715 ODA524710:ODD524715 OMW524710:OMZ524715 OWS524710:OWV524715 PGO524710:PGR524715 PQK524710:PQN524715 QAG524710:QAJ524715 QKC524710:QKF524715 QTY524710:QUB524715 RDU524710:RDX524715 RNQ524710:RNT524715 RXM524710:RXP524715 SHI524710:SHL524715 SRE524710:SRH524715 TBA524710:TBD524715 TKW524710:TKZ524715 TUS524710:TUV524715 UEO524710:UER524715 UOK524710:UON524715 UYG524710:UYJ524715 VIC524710:VIF524715 VRY524710:VSB524715 WBU524710:WBX524715 WLQ524710:WLT524715 WVM524710:WVP524715 E590246:H590251 JA590246:JD590251 SW590246:SZ590251 ACS590246:ACV590251 AMO590246:AMR590251 AWK590246:AWN590251 BGG590246:BGJ590251 BQC590246:BQF590251 BZY590246:CAB590251 CJU590246:CJX590251 CTQ590246:CTT590251 DDM590246:DDP590251 DNI590246:DNL590251 DXE590246:DXH590251 EHA590246:EHD590251 EQW590246:EQZ590251 FAS590246:FAV590251 FKO590246:FKR590251 FUK590246:FUN590251 GEG590246:GEJ590251 GOC590246:GOF590251 GXY590246:GYB590251 HHU590246:HHX590251 HRQ590246:HRT590251 IBM590246:IBP590251 ILI590246:ILL590251 IVE590246:IVH590251 JFA590246:JFD590251 JOW590246:JOZ590251 JYS590246:JYV590251 KIO590246:KIR590251 KSK590246:KSN590251 LCG590246:LCJ590251 LMC590246:LMF590251 LVY590246:LWB590251 MFU590246:MFX590251 MPQ590246:MPT590251 MZM590246:MZP590251 NJI590246:NJL590251 NTE590246:NTH590251 ODA590246:ODD590251 OMW590246:OMZ590251 OWS590246:OWV590251 PGO590246:PGR590251 PQK590246:PQN590251 QAG590246:QAJ590251 QKC590246:QKF590251 QTY590246:QUB590251 RDU590246:RDX590251 RNQ590246:RNT590251 RXM590246:RXP590251 SHI590246:SHL590251 SRE590246:SRH590251 TBA590246:TBD590251 TKW590246:TKZ590251 TUS590246:TUV590251 UEO590246:UER590251 UOK590246:UON590251 UYG590246:UYJ590251 VIC590246:VIF590251 VRY590246:VSB590251 WBU590246:WBX590251 WLQ590246:WLT590251 WVM590246:WVP590251 E655782:H655787 JA655782:JD655787 SW655782:SZ655787 ACS655782:ACV655787 AMO655782:AMR655787 AWK655782:AWN655787 BGG655782:BGJ655787 BQC655782:BQF655787 BZY655782:CAB655787 CJU655782:CJX655787 CTQ655782:CTT655787 DDM655782:DDP655787 DNI655782:DNL655787 DXE655782:DXH655787 EHA655782:EHD655787 EQW655782:EQZ655787 FAS655782:FAV655787 FKO655782:FKR655787 FUK655782:FUN655787 GEG655782:GEJ655787 GOC655782:GOF655787 GXY655782:GYB655787 HHU655782:HHX655787 HRQ655782:HRT655787 IBM655782:IBP655787 ILI655782:ILL655787 IVE655782:IVH655787 JFA655782:JFD655787 JOW655782:JOZ655787 JYS655782:JYV655787 KIO655782:KIR655787 KSK655782:KSN655787 LCG655782:LCJ655787 LMC655782:LMF655787 LVY655782:LWB655787 MFU655782:MFX655787 MPQ655782:MPT655787 MZM655782:MZP655787 NJI655782:NJL655787 NTE655782:NTH655787 ODA655782:ODD655787 OMW655782:OMZ655787 OWS655782:OWV655787 PGO655782:PGR655787 PQK655782:PQN655787 QAG655782:QAJ655787 QKC655782:QKF655787 QTY655782:QUB655787 RDU655782:RDX655787 RNQ655782:RNT655787 RXM655782:RXP655787 SHI655782:SHL655787 SRE655782:SRH655787 TBA655782:TBD655787 TKW655782:TKZ655787 TUS655782:TUV655787 UEO655782:UER655787 UOK655782:UON655787 UYG655782:UYJ655787 VIC655782:VIF655787 VRY655782:VSB655787 WBU655782:WBX655787 WLQ655782:WLT655787 WVM655782:WVP655787 E721318:H721323 JA721318:JD721323 SW721318:SZ721323 ACS721318:ACV721323 AMO721318:AMR721323 AWK721318:AWN721323 BGG721318:BGJ721323 BQC721318:BQF721323 BZY721318:CAB721323 CJU721318:CJX721323 CTQ721318:CTT721323 DDM721318:DDP721323 DNI721318:DNL721323 DXE721318:DXH721323 EHA721318:EHD721323 EQW721318:EQZ721323 FAS721318:FAV721323 FKO721318:FKR721323 FUK721318:FUN721323 GEG721318:GEJ721323 GOC721318:GOF721323 GXY721318:GYB721323 HHU721318:HHX721323 HRQ721318:HRT721323 IBM721318:IBP721323 ILI721318:ILL721323 IVE721318:IVH721323 JFA721318:JFD721323 JOW721318:JOZ721323 JYS721318:JYV721323 KIO721318:KIR721323 KSK721318:KSN721323 LCG721318:LCJ721323 LMC721318:LMF721323 LVY721318:LWB721323 MFU721318:MFX721323 MPQ721318:MPT721323 MZM721318:MZP721323 NJI721318:NJL721323 NTE721318:NTH721323 ODA721318:ODD721323 OMW721318:OMZ721323 OWS721318:OWV721323 PGO721318:PGR721323 PQK721318:PQN721323 QAG721318:QAJ721323 QKC721318:QKF721323 QTY721318:QUB721323 RDU721318:RDX721323 RNQ721318:RNT721323 RXM721318:RXP721323 SHI721318:SHL721323 SRE721318:SRH721323 TBA721318:TBD721323 TKW721318:TKZ721323 TUS721318:TUV721323 UEO721318:UER721323 UOK721318:UON721323 UYG721318:UYJ721323 VIC721318:VIF721323 VRY721318:VSB721323 WBU721318:WBX721323 WLQ721318:WLT721323 WVM721318:WVP721323 E786854:H786859 JA786854:JD786859 SW786854:SZ786859 ACS786854:ACV786859 AMO786854:AMR786859 AWK786854:AWN786859 BGG786854:BGJ786859 BQC786854:BQF786859 BZY786854:CAB786859 CJU786854:CJX786859 CTQ786854:CTT786859 DDM786854:DDP786859 DNI786854:DNL786859 DXE786854:DXH786859 EHA786854:EHD786859 EQW786854:EQZ786859 FAS786854:FAV786859 FKO786854:FKR786859 FUK786854:FUN786859 GEG786854:GEJ786859 GOC786854:GOF786859 GXY786854:GYB786859 HHU786854:HHX786859 HRQ786854:HRT786859 IBM786854:IBP786859 ILI786854:ILL786859 IVE786854:IVH786859 JFA786854:JFD786859 JOW786854:JOZ786859 JYS786854:JYV786859 KIO786854:KIR786859 KSK786854:KSN786859 LCG786854:LCJ786859 LMC786854:LMF786859 LVY786854:LWB786859 MFU786854:MFX786859 MPQ786854:MPT786859 MZM786854:MZP786859 NJI786854:NJL786859 NTE786854:NTH786859 ODA786854:ODD786859 OMW786854:OMZ786859 OWS786854:OWV786859 PGO786854:PGR786859 PQK786854:PQN786859 QAG786854:QAJ786859 QKC786854:QKF786859 QTY786854:QUB786859 RDU786854:RDX786859 RNQ786854:RNT786859 RXM786854:RXP786859 SHI786854:SHL786859 SRE786854:SRH786859 TBA786854:TBD786859 TKW786854:TKZ786859 TUS786854:TUV786859 UEO786854:UER786859 UOK786854:UON786859 UYG786854:UYJ786859 VIC786854:VIF786859 VRY786854:VSB786859 WBU786854:WBX786859 WLQ786854:WLT786859 WVM786854:WVP786859 E852390:H852395 JA852390:JD852395 SW852390:SZ852395 ACS852390:ACV852395 AMO852390:AMR852395 AWK852390:AWN852395 BGG852390:BGJ852395 BQC852390:BQF852395 BZY852390:CAB852395 CJU852390:CJX852395 CTQ852390:CTT852395 DDM852390:DDP852395 DNI852390:DNL852395 DXE852390:DXH852395 EHA852390:EHD852395 EQW852390:EQZ852395 FAS852390:FAV852395 FKO852390:FKR852395 FUK852390:FUN852395 GEG852390:GEJ852395 GOC852390:GOF852395 GXY852390:GYB852395 HHU852390:HHX852395 HRQ852390:HRT852395 IBM852390:IBP852395 ILI852390:ILL852395 IVE852390:IVH852395 JFA852390:JFD852395 JOW852390:JOZ852395 JYS852390:JYV852395 KIO852390:KIR852395 KSK852390:KSN852395 LCG852390:LCJ852395 LMC852390:LMF852395 LVY852390:LWB852395 MFU852390:MFX852395 MPQ852390:MPT852395 MZM852390:MZP852395 NJI852390:NJL852395 NTE852390:NTH852395 ODA852390:ODD852395 OMW852390:OMZ852395 OWS852390:OWV852395 PGO852390:PGR852395 PQK852390:PQN852395 QAG852390:QAJ852395 QKC852390:QKF852395 QTY852390:QUB852395 RDU852390:RDX852395 RNQ852390:RNT852395 RXM852390:RXP852395 SHI852390:SHL852395 SRE852390:SRH852395 TBA852390:TBD852395 TKW852390:TKZ852395 TUS852390:TUV852395 UEO852390:UER852395 UOK852390:UON852395 UYG852390:UYJ852395 VIC852390:VIF852395 VRY852390:VSB852395 WBU852390:WBX852395 WLQ852390:WLT852395 WVM852390:WVP852395 E917926:H917931 JA917926:JD917931 SW917926:SZ917931 ACS917926:ACV917931 AMO917926:AMR917931 AWK917926:AWN917931 BGG917926:BGJ917931 BQC917926:BQF917931 BZY917926:CAB917931 CJU917926:CJX917931 CTQ917926:CTT917931 DDM917926:DDP917931 DNI917926:DNL917931 DXE917926:DXH917931 EHA917926:EHD917931 EQW917926:EQZ917931 FAS917926:FAV917931 FKO917926:FKR917931 FUK917926:FUN917931 GEG917926:GEJ917931 GOC917926:GOF917931 GXY917926:GYB917931 HHU917926:HHX917931 HRQ917926:HRT917931 IBM917926:IBP917931 ILI917926:ILL917931 IVE917926:IVH917931 JFA917926:JFD917931 JOW917926:JOZ917931 JYS917926:JYV917931 KIO917926:KIR917931 KSK917926:KSN917931 LCG917926:LCJ917931 LMC917926:LMF917931 LVY917926:LWB917931 MFU917926:MFX917931 MPQ917926:MPT917931 MZM917926:MZP917931 NJI917926:NJL917931 NTE917926:NTH917931 ODA917926:ODD917931 OMW917926:OMZ917931 OWS917926:OWV917931 PGO917926:PGR917931 PQK917926:PQN917931 QAG917926:QAJ917931 QKC917926:QKF917931 QTY917926:QUB917931 RDU917926:RDX917931 RNQ917926:RNT917931 RXM917926:RXP917931 SHI917926:SHL917931 SRE917926:SRH917931 TBA917926:TBD917931 TKW917926:TKZ917931 TUS917926:TUV917931 UEO917926:UER917931 UOK917926:UON917931 UYG917926:UYJ917931 VIC917926:VIF917931 VRY917926:VSB917931 WBU917926:WBX917931 WLQ917926:WLT917931 WVM917926:WVP917931 E983462:H983467 JA983462:JD983467 SW983462:SZ983467 ACS983462:ACV983467 AMO983462:AMR983467 AWK983462:AWN983467 BGG983462:BGJ983467 BQC983462:BQF983467 BZY983462:CAB983467 CJU983462:CJX983467 CTQ983462:CTT983467 DDM983462:DDP983467 DNI983462:DNL983467 DXE983462:DXH983467 EHA983462:EHD983467 EQW983462:EQZ983467 FAS983462:FAV983467 FKO983462:FKR983467 FUK983462:FUN983467 GEG983462:GEJ983467 GOC983462:GOF983467 GXY983462:GYB983467 HHU983462:HHX983467 HRQ983462:HRT983467 IBM983462:IBP983467 ILI983462:ILL983467 IVE983462:IVH983467 JFA983462:JFD983467 JOW983462:JOZ983467 JYS983462:JYV983467 KIO983462:KIR983467 KSK983462:KSN983467 LCG983462:LCJ983467 LMC983462:LMF983467 LVY983462:LWB983467 MFU983462:MFX983467 MPQ983462:MPT983467 MZM983462:MZP983467 NJI983462:NJL983467 NTE983462:NTH983467 ODA983462:ODD983467 OMW983462:OMZ983467 OWS983462:OWV983467 PGO983462:PGR983467 PQK983462:PQN983467 QAG983462:QAJ983467 QKC983462:QKF983467 QTY983462:QUB983467 RDU983462:RDX983467 RNQ983462:RNT983467 RXM983462:RXP983467 SHI983462:SHL983467 SRE983462:SRH983467 TBA983462:TBD983467 TKW983462:TKZ983467 TUS983462:TUV983467 UEO983462:UER983467 UOK983462:UON983467 UYG983462:UYJ983467 VIC983462:VIF983467 VRY983462:VSB983467 WBU983462:WBX983467 WLQ983462:WLT983467 WVM983462:WVP983467 I405:K405 JE405:JG405 TA405:TC405 ACW405:ACY405 AMS405:AMU405 AWO405:AWQ405 BGK405:BGM405 BQG405:BQI405 CAC405:CAE405 CJY405:CKA405 CTU405:CTW405 DDQ405:DDS405 DNM405:DNO405 DXI405:DXK405 EHE405:EHG405 ERA405:ERC405 FAW405:FAY405 FKS405:FKU405 FUO405:FUQ405 GEK405:GEM405 GOG405:GOI405 GYC405:GYE405 HHY405:HIA405 HRU405:HRW405 IBQ405:IBS405 ILM405:ILO405 IVI405:IVK405 JFE405:JFG405 JPA405:JPC405 JYW405:JYY405 KIS405:KIU405 KSO405:KSQ405 LCK405:LCM405 LMG405:LMI405 LWC405:LWE405 MFY405:MGA405 MPU405:MPW405 MZQ405:MZS405 NJM405:NJO405 NTI405:NTK405 ODE405:ODG405 ONA405:ONC405 OWW405:OWY405 PGS405:PGU405 PQO405:PQQ405 QAK405:QAM405 QKG405:QKI405 QUC405:QUE405 RDY405:REA405 RNU405:RNW405 RXQ405:RXS405 SHM405:SHO405 SRI405:SRK405 TBE405:TBG405 TLA405:TLC405 TUW405:TUY405 UES405:UEU405 UOO405:UOQ405 UYK405:UYM405 VIG405:VII405 VSC405:VSE405 WBY405:WCA405 WLU405:WLW405 WVQ405:WVS405 I65964:K65964 JE65964:JG65964 TA65964:TC65964 ACW65964:ACY65964 AMS65964:AMU65964 AWO65964:AWQ65964 BGK65964:BGM65964 BQG65964:BQI65964 CAC65964:CAE65964 CJY65964:CKA65964 CTU65964:CTW65964 DDQ65964:DDS65964 DNM65964:DNO65964 DXI65964:DXK65964 EHE65964:EHG65964 ERA65964:ERC65964 FAW65964:FAY65964 FKS65964:FKU65964 FUO65964:FUQ65964 GEK65964:GEM65964 GOG65964:GOI65964 GYC65964:GYE65964 HHY65964:HIA65964 HRU65964:HRW65964 IBQ65964:IBS65964 ILM65964:ILO65964 IVI65964:IVK65964 JFE65964:JFG65964 JPA65964:JPC65964 JYW65964:JYY65964 KIS65964:KIU65964 KSO65964:KSQ65964 LCK65964:LCM65964 LMG65964:LMI65964 LWC65964:LWE65964 MFY65964:MGA65964 MPU65964:MPW65964 MZQ65964:MZS65964 NJM65964:NJO65964 NTI65964:NTK65964 ODE65964:ODG65964 ONA65964:ONC65964 OWW65964:OWY65964 PGS65964:PGU65964 PQO65964:PQQ65964 QAK65964:QAM65964 QKG65964:QKI65964 QUC65964:QUE65964 RDY65964:REA65964 RNU65964:RNW65964 RXQ65964:RXS65964 SHM65964:SHO65964 SRI65964:SRK65964 TBE65964:TBG65964 TLA65964:TLC65964 TUW65964:TUY65964 UES65964:UEU65964 UOO65964:UOQ65964 UYK65964:UYM65964 VIG65964:VII65964 VSC65964:VSE65964 WBY65964:WCA65964 WLU65964:WLW65964 WVQ65964:WVS65964 I131500:K131500 JE131500:JG131500 TA131500:TC131500 ACW131500:ACY131500 AMS131500:AMU131500 AWO131500:AWQ131500 BGK131500:BGM131500 BQG131500:BQI131500 CAC131500:CAE131500 CJY131500:CKA131500 CTU131500:CTW131500 DDQ131500:DDS131500 DNM131500:DNO131500 DXI131500:DXK131500 EHE131500:EHG131500 ERA131500:ERC131500 FAW131500:FAY131500 FKS131500:FKU131500 FUO131500:FUQ131500 GEK131500:GEM131500 GOG131500:GOI131500 GYC131500:GYE131500 HHY131500:HIA131500 HRU131500:HRW131500 IBQ131500:IBS131500 ILM131500:ILO131500 IVI131500:IVK131500 JFE131500:JFG131500 JPA131500:JPC131500 JYW131500:JYY131500 KIS131500:KIU131500 KSO131500:KSQ131500 LCK131500:LCM131500 LMG131500:LMI131500 LWC131500:LWE131500 MFY131500:MGA131500 MPU131500:MPW131500 MZQ131500:MZS131500 NJM131500:NJO131500 NTI131500:NTK131500 ODE131500:ODG131500 ONA131500:ONC131500 OWW131500:OWY131500 PGS131500:PGU131500 PQO131500:PQQ131500 QAK131500:QAM131500 QKG131500:QKI131500 QUC131500:QUE131500 RDY131500:REA131500 RNU131500:RNW131500 RXQ131500:RXS131500 SHM131500:SHO131500 SRI131500:SRK131500 TBE131500:TBG131500 TLA131500:TLC131500 TUW131500:TUY131500 UES131500:UEU131500 UOO131500:UOQ131500 UYK131500:UYM131500 VIG131500:VII131500 VSC131500:VSE131500 WBY131500:WCA131500 WLU131500:WLW131500 WVQ131500:WVS131500 I197036:K197036 JE197036:JG197036 TA197036:TC197036 ACW197036:ACY197036 AMS197036:AMU197036 AWO197036:AWQ197036 BGK197036:BGM197036 BQG197036:BQI197036 CAC197036:CAE197036 CJY197036:CKA197036 CTU197036:CTW197036 DDQ197036:DDS197036 DNM197036:DNO197036 DXI197036:DXK197036 EHE197036:EHG197036 ERA197036:ERC197036 FAW197036:FAY197036 FKS197036:FKU197036 FUO197036:FUQ197036 GEK197036:GEM197036 GOG197036:GOI197036 GYC197036:GYE197036 HHY197036:HIA197036 HRU197036:HRW197036 IBQ197036:IBS197036 ILM197036:ILO197036 IVI197036:IVK197036 JFE197036:JFG197036 JPA197036:JPC197036 JYW197036:JYY197036 KIS197036:KIU197036 KSO197036:KSQ197036 LCK197036:LCM197036 LMG197036:LMI197036 LWC197036:LWE197036 MFY197036:MGA197036 MPU197036:MPW197036 MZQ197036:MZS197036 NJM197036:NJO197036 NTI197036:NTK197036 ODE197036:ODG197036 ONA197036:ONC197036 OWW197036:OWY197036 PGS197036:PGU197036 PQO197036:PQQ197036 QAK197036:QAM197036 QKG197036:QKI197036 QUC197036:QUE197036 RDY197036:REA197036 RNU197036:RNW197036 RXQ197036:RXS197036 SHM197036:SHO197036 SRI197036:SRK197036 TBE197036:TBG197036 TLA197036:TLC197036 TUW197036:TUY197036 UES197036:UEU197036 UOO197036:UOQ197036 UYK197036:UYM197036 VIG197036:VII197036 VSC197036:VSE197036 WBY197036:WCA197036 WLU197036:WLW197036 WVQ197036:WVS197036 I262572:K262572 JE262572:JG262572 TA262572:TC262572 ACW262572:ACY262572 AMS262572:AMU262572 AWO262572:AWQ262572 BGK262572:BGM262572 BQG262572:BQI262572 CAC262572:CAE262572 CJY262572:CKA262572 CTU262572:CTW262572 DDQ262572:DDS262572 DNM262572:DNO262572 DXI262572:DXK262572 EHE262572:EHG262572 ERA262572:ERC262572 FAW262572:FAY262572 FKS262572:FKU262572 FUO262572:FUQ262572 GEK262572:GEM262572 GOG262572:GOI262572 GYC262572:GYE262572 HHY262572:HIA262572 HRU262572:HRW262572 IBQ262572:IBS262572 ILM262572:ILO262572 IVI262572:IVK262572 JFE262572:JFG262572 JPA262572:JPC262572 JYW262572:JYY262572 KIS262572:KIU262572 KSO262572:KSQ262572 LCK262572:LCM262572 LMG262572:LMI262572 LWC262572:LWE262572 MFY262572:MGA262572 MPU262572:MPW262572 MZQ262572:MZS262572 NJM262572:NJO262572 NTI262572:NTK262572 ODE262572:ODG262572 ONA262572:ONC262572 OWW262572:OWY262572 PGS262572:PGU262572 PQO262572:PQQ262572 QAK262572:QAM262572 QKG262572:QKI262572 QUC262572:QUE262572 RDY262572:REA262572 RNU262572:RNW262572 RXQ262572:RXS262572 SHM262572:SHO262572 SRI262572:SRK262572 TBE262572:TBG262572 TLA262572:TLC262572 TUW262572:TUY262572 UES262572:UEU262572 UOO262572:UOQ262572 UYK262572:UYM262572 VIG262572:VII262572 VSC262572:VSE262572 WBY262572:WCA262572 WLU262572:WLW262572 WVQ262572:WVS262572 I328108:K328108 JE328108:JG328108 TA328108:TC328108 ACW328108:ACY328108 AMS328108:AMU328108 AWO328108:AWQ328108 BGK328108:BGM328108 BQG328108:BQI328108 CAC328108:CAE328108 CJY328108:CKA328108 CTU328108:CTW328108 DDQ328108:DDS328108 DNM328108:DNO328108 DXI328108:DXK328108 EHE328108:EHG328108 ERA328108:ERC328108 FAW328108:FAY328108 FKS328108:FKU328108 FUO328108:FUQ328108 GEK328108:GEM328108 GOG328108:GOI328108 GYC328108:GYE328108 HHY328108:HIA328108 HRU328108:HRW328108 IBQ328108:IBS328108 ILM328108:ILO328108 IVI328108:IVK328108 JFE328108:JFG328108 JPA328108:JPC328108 JYW328108:JYY328108 KIS328108:KIU328108 KSO328108:KSQ328108 LCK328108:LCM328108 LMG328108:LMI328108 LWC328108:LWE328108 MFY328108:MGA328108 MPU328108:MPW328108 MZQ328108:MZS328108 NJM328108:NJO328108 NTI328108:NTK328108 ODE328108:ODG328108 ONA328108:ONC328108 OWW328108:OWY328108 PGS328108:PGU328108 PQO328108:PQQ328108 QAK328108:QAM328108 QKG328108:QKI328108 QUC328108:QUE328108 RDY328108:REA328108 RNU328108:RNW328108 RXQ328108:RXS328108 SHM328108:SHO328108 SRI328108:SRK328108 TBE328108:TBG328108 TLA328108:TLC328108 TUW328108:TUY328108 UES328108:UEU328108 UOO328108:UOQ328108 UYK328108:UYM328108 VIG328108:VII328108 VSC328108:VSE328108 WBY328108:WCA328108 WLU328108:WLW328108 WVQ328108:WVS328108 I393644:K393644 JE393644:JG393644 TA393644:TC393644 ACW393644:ACY393644 AMS393644:AMU393644 AWO393644:AWQ393644 BGK393644:BGM393644 BQG393644:BQI393644 CAC393644:CAE393644 CJY393644:CKA393644 CTU393644:CTW393644 DDQ393644:DDS393644 DNM393644:DNO393644 DXI393644:DXK393644 EHE393644:EHG393644 ERA393644:ERC393644 FAW393644:FAY393644 FKS393644:FKU393644 FUO393644:FUQ393644 GEK393644:GEM393644 GOG393644:GOI393644 GYC393644:GYE393644 HHY393644:HIA393644 HRU393644:HRW393644 IBQ393644:IBS393644 ILM393644:ILO393644 IVI393644:IVK393644 JFE393644:JFG393644 JPA393644:JPC393644 JYW393644:JYY393644 KIS393644:KIU393644 KSO393644:KSQ393644 LCK393644:LCM393644 LMG393644:LMI393644 LWC393644:LWE393644 MFY393644:MGA393644 MPU393644:MPW393644 MZQ393644:MZS393644 NJM393644:NJO393644 NTI393644:NTK393644 ODE393644:ODG393644 ONA393644:ONC393644 OWW393644:OWY393644 PGS393644:PGU393644 PQO393644:PQQ393644 QAK393644:QAM393644 QKG393644:QKI393644 QUC393644:QUE393644 RDY393644:REA393644 RNU393644:RNW393644 RXQ393644:RXS393644 SHM393644:SHO393644 SRI393644:SRK393644 TBE393644:TBG393644 TLA393644:TLC393644 TUW393644:TUY393644 UES393644:UEU393644 UOO393644:UOQ393644 UYK393644:UYM393644 VIG393644:VII393644 VSC393644:VSE393644 WBY393644:WCA393644 WLU393644:WLW393644 WVQ393644:WVS393644 I459180:K459180 JE459180:JG459180 TA459180:TC459180 ACW459180:ACY459180 AMS459180:AMU459180 AWO459180:AWQ459180 BGK459180:BGM459180 BQG459180:BQI459180 CAC459180:CAE459180 CJY459180:CKA459180 CTU459180:CTW459180 DDQ459180:DDS459180 DNM459180:DNO459180 DXI459180:DXK459180 EHE459180:EHG459180 ERA459180:ERC459180 FAW459180:FAY459180 FKS459180:FKU459180 FUO459180:FUQ459180 GEK459180:GEM459180 GOG459180:GOI459180 GYC459180:GYE459180 HHY459180:HIA459180 HRU459180:HRW459180 IBQ459180:IBS459180 ILM459180:ILO459180 IVI459180:IVK459180 JFE459180:JFG459180 JPA459180:JPC459180 JYW459180:JYY459180 KIS459180:KIU459180 KSO459180:KSQ459180 LCK459180:LCM459180 LMG459180:LMI459180 LWC459180:LWE459180 MFY459180:MGA459180 MPU459180:MPW459180 MZQ459180:MZS459180 NJM459180:NJO459180 NTI459180:NTK459180 ODE459180:ODG459180 ONA459180:ONC459180 OWW459180:OWY459180 PGS459180:PGU459180 PQO459180:PQQ459180 QAK459180:QAM459180 QKG459180:QKI459180 QUC459180:QUE459180 RDY459180:REA459180 RNU459180:RNW459180 RXQ459180:RXS459180 SHM459180:SHO459180 SRI459180:SRK459180 TBE459180:TBG459180 TLA459180:TLC459180 TUW459180:TUY459180 UES459180:UEU459180 UOO459180:UOQ459180 UYK459180:UYM459180 VIG459180:VII459180 VSC459180:VSE459180 WBY459180:WCA459180 WLU459180:WLW459180 WVQ459180:WVS459180 I524716:K524716 JE524716:JG524716 TA524716:TC524716 ACW524716:ACY524716 AMS524716:AMU524716 AWO524716:AWQ524716 BGK524716:BGM524716 BQG524716:BQI524716 CAC524716:CAE524716 CJY524716:CKA524716 CTU524716:CTW524716 DDQ524716:DDS524716 DNM524716:DNO524716 DXI524716:DXK524716 EHE524716:EHG524716 ERA524716:ERC524716 FAW524716:FAY524716 FKS524716:FKU524716 FUO524716:FUQ524716 GEK524716:GEM524716 GOG524716:GOI524716 GYC524716:GYE524716 HHY524716:HIA524716 HRU524716:HRW524716 IBQ524716:IBS524716 ILM524716:ILO524716 IVI524716:IVK524716 JFE524716:JFG524716 JPA524716:JPC524716 JYW524716:JYY524716 KIS524716:KIU524716 KSO524716:KSQ524716 LCK524716:LCM524716 LMG524716:LMI524716 LWC524716:LWE524716 MFY524716:MGA524716 MPU524716:MPW524716 MZQ524716:MZS524716 NJM524716:NJO524716 NTI524716:NTK524716 ODE524716:ODG524716 ONA524716:ONC524716 OWW524716:OWY524716 PGS524716:PGU524716 PQO524716:PQQ524716 QAK524716:QAM524716 QKG524716:QKI524716 QUC524716:QUE524716 RDY524716:REA524716 RNU524716:RNW524716 RXQ524716:RXS524716 SHM524716:SHO524716 SRI524716:SRK524716 TBE524716:TBG524716 TLA524716:TLC524716 TUW524716:TUY524716 UES524716:UEU524716 UOO524716:UOQ524716 UYK524716:UYM524716 VIG524716:VII524716 VSC524716:VSE524716 WBY524716:WCA524716 WLU524716:WLW524716 WVQ524716:WVS524716 I590252:K590252 JE590252:JG590252 TA590252:TC590252 ACW590252:ACY590252 AMS590252:AMU590252 AWO590252:AWQ590252 BGK590252:BGM590252 BQG590252:BQI590252 CAC590252:CAE590252 CJY590252:CKA590252 CTU590252:CTW590252 DDQ590252:DDS590252 DNM590252:DNO590252 DXI590252:DXK590252 EHE590252:EHG590252 ERA590252:ERC590252 FAW590252:FAY590252 FKS590252:FKU590252 FUO590252:FUQ590252 GEK590252:GEM590252 GOG590252:GOI590252 GYC590252:GYE590252 HHY590252:HIA590252 HRU590252:HRW590252 IBQ590252:IBS590252 ILM590252:ILO590252 IVI590252:IVK590252 JFE590252:JFG590252 JPA590252:JPC590252 JYW590252:JYY590252 KIS590252:KIU590252 KSO590252:KSQ590252 LCK590252:LCM590252 LMG590252:LMI590252 LWC590252:LWE590252 MFY590252:MGA590252 MPU590252:MPW590252 MZQ590252:MZS590252 NJM590252:NJO590252 NTI590252:NTK590252 ODE590252:ODG590252 ONA590252:ONC590252 OWW590252:OWY590252 PGS590252:PGU590252 PQO590252:PQQ590252 QAK590252:QAM590252 QKG590252:QKI590252 QUC590252:QUE590252 RDY590252:REA590252 RNU590252:RNW590252 RXQ590252:RXS590252 SHM590252:SHO590252 SRI590252:SRK590252 TBE590252:TBG590252 TLA590252:TLC590252 TUW590252:TUY590252 UES590252:UEU590252 UOO590252:UOQ590252 UYK590252:UYM590252 VIG590252:VII590252 VSC590252:VSE590252 WBY590252:WCA590252 WLU590252:WLW590252 WVQ590252:WVS590252 I655788:K655788 JE655788:JG655788 TA655788:TC655788 ACW655788:ACY655788 AMS655788:AMU655788 AWO655788:AWQ655788 BGK655788:BGM655788 BQG655788:BQI655788 CAC655788:CAE655788 CJY655788:CKA655788 CTU655788:CTW655788 DDQ655788:DDS655788 DNM655788:DNO655788 DXI655788:DXK655788 EHE655788:EHG655788 ERA655788:ERC655788 FAW655788:FAY655788 FKS655788:FKU655788 FUO655788:FUQ655788 GEK655788:GEM655788 GOG655788:GOI655788 GYC655788:GYE655788 HHY655788:HIA655788 HRU655788:HRW655788 IBQ655788:IBS655788 ILM655788:ILO655788 IVI655788:IVK655788 JFE655788:JFG655788 JPA655788:JPC655788 JYW655788:JYY655788 KIS655788:KIU655788 KSO655788:KSQ655788 LCK655788:LCM655788 LMG655788:LMI655788 LWC655788:LWE655788 MFY655788:MGA655788 MPU655788:MPW655788 MZQ655788:MZS655788 NJM655788:NJO655788 NTI655788:NTK655788 ODE655788:ODG655788 ONA655788:ONC655788 OWW655788:OWY655788 PGS655788:PGU655788 PQO655788:PQQ655788 QAK655788:QAM655788 QKG655788:QKI655788 QUC655788:QUE655788 RDY655788:REA655788 RNU655788:RNW655788 RXQ655788:RXS655788 SHM655788:SHO655788 SRI655788:SRK655788 TBE655788:TBG655788 TLA655788:TLC655788 TUW655788:TUY655788 UES655788:UEU655788 UOO655788:UOQ655788 UYK655788:UYM655788 VIG655788:VII655788 VSC655788:VSE655788 WBY655788:WCA655788 WLU655788:WLW655788 WVQ655788:WVS655788 I721324:K721324 JE721324:JG721324 TA721324:TC721324 ACW721324:ACY721324 AMS721324:AMU721324 AWO721324:AWQ721324 BGK721324:BGM721324 BQG721324:BQI721324 CAC721324:CAE721324 CJY721324:CKA721324 CTU721324:CTW721324 DDQ721324:DDS721324 DNM721324:DNO721324 DXI721324:DXK721324 EHE721324:EHG721324 ERA721324:ERC721324 FAW721324:FAY721324 FKS721324:FKU721324 FUO721324:FUQ721324 GEK721324:GEM721324 GOG721324:GOI721324 GYC721324:GYE721324 HHY721324:HIA721324 HRU721324:HRW721324 IBQ721324:IBS721324 ILM721324:ILO721324 IVI721324:IVK721324 JFE721324:JFG721324 JPA721324:JPC721324 JYW721324:JYY721324 KIS721324:KIU721324 KSO721324:KSQ721324 LCK721324:LCM721324 LMG721324:LMI721324 LWC721324:LWE721324 MFY721324:MGA721324 MPU721324:MPW721324 MZQ721324:MZS721324 NJM721324:NJO721324 NTI721324:NTK721324 ODE721324:ODG721324 ONA721324:ONC721324 OWW721324:OWY721324 PGS721324:PGU721324 PQO721324:PQQ721324 QAK721324:QAM721324 QKG721324:QKI721324 QUC721324:QUE721324 RDY721324:REA721324 RNU721324:RNW721324 RXQ721324:RXS721324 SHM721324:SHO721324 SRI721324:SRK721324 TBE721324:TBG721324 TLA721324:TLC721324 TUW721324:TUY721324 UES721324:UEU721324 UOO721324:UOQ721324 UYK721324:UYM721324 VIG721324:VII721324 VSC721324:VSE721324 WBY721324:WCA721324 WLU721324:WLW721324 WVQ721324:WVS721324 I786860:K786860 JE786860:JG786860 TA786860:TC786860 ACW786860:ACY786860 AMS786860:AMU786860 AWO786860:AWQ786860 BGK786860:BGM786860 BQG786860:BQI786860 CAC786860:CAE786860 CJY786860:CKA786860 CTU786860:CTW786860 DDQ786860:DDS786860 DNM786860:DNO786860 DXI786860:DXK786860 EHE786860:EHG786860 ERA786860:ERC786860 FAW786860:FAY786860 FKS786860:FKU786860 FUO786860:FUQ786860 GEK786860:GEM786860 GOG786860:GOI786860 GYC786860:GYE786860 HHY786860:HIA786860 HRU786860:HRW786860 IBQ786860:IBS786860 ILM786860:ILO786860 IVI786860:IVK786860 JFE786860:JFG786860 JPA786860:JPC786860 JYW786860:JYY786860 KIS786860:KIU786860 KSO786860:KSQ786860 LCK786860:LCM786860 LMG786860:LMI786860 LWC786860:LWE786860 MFY786860:MGA786860 MPU786860:MPW786860 MZQ786860:MZS786860 NJM786860:NJO786860 NTI786860:NTK786860 ODE786860:ODG786860 ONA786860:ONC786860 OWW786860:OWY786860 PGS786860:PGU786860 PQO786860:PQQ786860 QAK786860:QAM786860 QKG786860:QKI786860 QUC786860:QUE786860 RDY786860:REA786860 RNU786860:RNW786860 RXQ786860:RXS786860 SHM786860:SHO786860 SRI786860:SRK786860 TBE786860:TBG786860 TLA786860:TLC786860 TUW786860:TUY786860 UES786860:UEU786860 UOO786860:UOQ786860 UYK786860:UYM786860 VIG786860:VII786860 VSC786860:VSE786860 WBY786860:WCA786860 WLU786860:WLW786860 WVQ786860:WVS786860 I852396:K852396 JE852396:JG852396 TA852396:TC852396 ACW852396:ACY852396 AMS852396:AMU852396 AWO852396:AWQ852396 BGK852396:BGM852396 BQG852396:BQI852396 CAC852396:CAE852396 CJY852396:CKA852396 CTU852396:CTW852396 DDQ852396:DDS852396 DNM852396:DNO852396 DXI852396:DXK852396 EHE852396:EHG852396 ERA852396:ERC852396 FAW852396:FAY852396 FKS852396:FKU852396 FUO852396:FUQ852396 GEK852396:GEM852396 GOG852396:GOI852396 GYC852396:GYE852396 HHY852396:HIA852396 HRU852396:HRW852396 IBQ852396:IBS852396 ILM852396:ILO852396 IVI852396:IVK852396 JFE852396:JFG852396 JPA852396:JPC852396 JYW852396:JYY852396 KIS852396:KIU852396 KSO852396:KSQ852396 LCK852396:LCM852396 LMG852396:LMI852396 LWC852396:LWE852396 MFY852396:MGA852396 MPU852396:MPW852396 MZQ852396:MZS852396 NJM852396:NJO852396 NTI852396:NTK852396 ODE852396:ODG852396 ONA852396:ONC852396 OWW852396:OWY852396 PGS852396:PGU852396 PQO852396:PQQ852396 QAK852396:QAM852396 QKG852396:QKI852396 QUC852396:QUE852396 RDY852396:REA852396 RNU852396:RNW852396 RXQ852396:RXS852396 SHM852396:SHO852396 SRI852396:SRK852396 TBE852396:TBG852396 TLA852396:TLC852396 TUW852396:TUY852396 UES852396:UEU852396 UOO852396:UOQ852396 UYK852396:UYM852396 VIG852396:VII852396 VSC852396:VSE852396 WBY852396:WCA852396 WLU852396:WLW852396 WVQ852396:WVS852396 I917932:K917932 JE917932:JG917932 TA917932:TC917932 ACW917932:ACY917932 AMS917932:AMU917932 AWO917932:AWQ917932 BGK917932:BGM917932 BQG917932:BQI917932 CAC917932:CAE917932 CJY917932:CKA917932 CTU917932:CTW917932 DDQ917932:DDS917932 DNM917932:DNO917932 DXI917932:DXK917932 EHE917932:EHG917932 ERA917932:ERC917932 FAW917932:FAY917932 FKS917932:FKU917932 FUO917932:FUQ917932 GEK917932:GEM917932 GOG917932:GOI917932 GYC917932:GYE917932 HHY917932:HIA917932 HRU917932:HRW917932 IBQ917932:IBS917932 ILM917932:ILO917932 IVI917932:IVK917932 JFE917932:JFG917932 JPA917932:JPC917932 JYW917932:JYY917932 KIS917932:KIU917932 KSO917932:KSQ917932 LCK917932:LCM917932 LMG917932:LMI917932 LWC917932:LWE917932 MFY917932:MGA917932 MPU917932:MPW917932 MZQ917932:MZS917932 NJM917932:NJO917932 NTI917932:NTK917932 ODE917932:ODG917932 ONA917932:ONC917932 OWW917932:OWY917932 PGS917932:PGU917932 PQO917932:PQQ917932 QAK917932:QAM917932 QKG917932:QKI917932 QUC917932:QUE917932 RDY917932:REA917932 RNU917932:RNW917932 RXQ917932:RXS917932 SHM917932:SHO917932 SRI917932:SRK917932 TBE917932:TBG917932 TLA917932:TLC917932 TUW917932:TUY917932 UES917932:UEU917932 UOO917932:UOQ917932 UYK917932:UYM917932 VIG917932:VII917932 VSC917932:VSE917932 WBY917932:WCA917932 WLU917932:WLW917932 WVQ917932:WVS917932 I983468:K983468 JE983468:JG983468 TA983468:TC983468 ACW983468:ACY983468 AMS983468:AMU983468 AWO983468:AWQ983468 BGK983468:BGM983468 BQG983468:BQI983468 CAC983468:CAE983468 CJY983468:CKA983468 CTU983468:CTW983468 DDQ983468:DDS983468 DNM983468:DNO983468 DXI983468:DXK983468 EHE983468:EHG983468 ERA983468:ERC983468 FAW983468:FAY983468 FKS983468:FKU983468 FUO983468:FUQ983468 GEK983468:GEM983468 GOG983468:GOI983468 GYC983468:GYE983468 HHY983468:HIA983468 HRU983468:HRW983468 IBQ983468:IBS983468 ILM983468:ILO983468 IVI983468:IVK983468 JFE983468:JFG983468 JPA983468:JPC983468 JYW983468:JYY983468 KIS983468:KIU983468 KSO983468:KSQ983468 LCK983468:LCM983468 LMG983468:LMI983468 LWC983468:LWE983468 MFY983468:MGA983468 MPU983468:MPW983468 MZQ983468:MZS983468 NJM983468:NJO983468 NTI983468:NTK983468 ODE983468:ODG983468 ONA983468:ONC983468 OWW983468:OWY983468 PGS983468:PGU983468 PQO983468:PQQ983468 QAK983468:QAM983468 QKG983468:QKI983468 QUC983468:QUE983468 RDY983468:REA983468 RNU983468:RNW983468 RXQ983468:RXS983468 SHM983468:SHO983468 SRI983468:SRK983468 TBE983468:TBG983468 TLA983468:TLC983468 TUW983468:TUY983468 UES983468:UEU983468 UOO983468:UOQ983468 UYK983468:UYM983468 VIG983468:VII983468 VSC983468:VSE983468 WBY983468:WCA983468 WLU983468:WLW983468 WVQ983468:WVS983468 J399:L404 JF399:JH404 TB399:TD404 ACX399:ACZ404 AMT399:AMV404 AWP399:AWR404 BGL399:BGN404 BQH399:BQJ404 CAD399:CAF404 CJZ399:CKB404 CTV399:CTX404 DDR399:DDT404 DNN399:DNP404 DXJ399:DXL404 EHF399:EHH404 ERB399:ERD404 FAX399:FAZ404 FKT399:FKV404 FUP399:FUR404 GEL399:GEN404 GOH399:GOJ404 GYD399:GYF404 HHZ399:HIB404 HRV399:HRX404 IBR399:IBT404 ILN399:ILP404 IVJ399:IVL404 JFF399:JFH404 JPB399:JPD404 JYX399:JYZ404 KIT399:KIV404 KSP399:KSR404 LCL399:LCN404 LMH399:LMJ404 LWD399:LWF404 MFZ399:MGB404 MPV399:MPX404 MZR399:MZT404 NJN399:NJP404 NTJ399:NTL404 ODF399:ODH404 ONB399:OND404 OWX399:OWZ404 PGT399:PGV404 PQP399:PQR404 QAL399:QAN404 QKH399:QKJ404 QUD399:QUF404 RDZ399:REB404 RNV399:RNX404 RXR399:RXT404 SHN399:SHP404 SRJ399:SRL404 TBF399:TBH404 TLB399:TLD404 TUX399:TUZ404 UET399:UEV404 UOP399:UOR404 UYL399:UYN404 VIH399:VIJ404 VSD399:VSF404 WBZ399:WCB404 WLV399:WLX404 WVR399:WVT404 J65958:L65963 JF65958:JH65963 TB65958:TD65963 ACX65958:ACZ65963 AMT65958:AMV65963 AWP65958:AWR65963 BGL65958:BGN65963 BQH65958:BQJ65963 CAD65958:CAF65963 CJZ65958:CKB65963 CTV65958:CTX65963 DDR65958:DDT65963 DNN65958:DNP65963 DXJ65958:DXL65963 EHF65958:EHH65963 ERB65958:ERD65963 FAX65958:FAZ65963 FKT65958:FKV65963 FUP65958:FUR65963 GEL65958:GEN65963 GOH65958:GOJ65963 GYD65958:GYF65963 HHZ65958:HIB65963 HRV65958:HRX65963 IBR65958:IBT65963 ILN65958:ILP65963 IVJ65958:IVL65963 JFF65958:JFH65963 JPB65958:JPD65963 JYX65958:JYZ65963 KIT65958:KIV65963 KSP65958:KSR65963 LCL65958:LCN65963 LMH65958:LMJ65963 LWD65958:LWF65963 MFZ65958:MGB65963 MPV65958:MPX65963 MZR65958:MZT65963 NJN65958:NJP65963 NTJ65958:NTL65963 ODF65958:ODH65963 ONB65958:OND65963 OWX65958:OWZ65963 PGT65958:PGV65963 PQP65958:PQR65963 QAL65958:QAN65963 QKH65958:QKJ65963 QUD65958:QUF65963 RDZ65958:REB65963 RNV65958:RNX65963 RXR65958:RXT65963 SHN65958:SHP65963 SRJ65958:SRL65963 TBF65958:TBH65963 TLB65958:TLD65963 TUX65958:TUZ65963 UET65958:UEV65963 UOP65958:UOR65963 UYL65958:UYN65963 VIH65958:VIJ65963 VSD65958:VSF65963 WBZ65958:WCB65963 WLV65958:WLX65963 WVR65958:WVT65963 J131494:L131499 JF131494:JH131499 TB131494:TD131499 ACX131494:ACZ131499 AMT131494:AMV131499 AWP131494:AWR131499 BGL131494:BGN131499 BQH131494:BQJ131499 CAD131494:CAF131499 CJZ131494:CKB131499 CTV131494:CTX131499 DDR131494:DDT131499 DNN131494:DNP131499 DXJ131494:DXL131499 EHF131494:EHH131499 ERB131494:ERD131499 FAX131494:FAZ131499 FKT131494:FKV131499 FUP131494:FUR131499 GEL131494:GEN131499 GOH131494:GOJ131499 GYD131494:GYF131499 HHZ131494:HIB131499 HRV131494:HRX131499 IBR131494:IBT131499 ILN131494:ILP131499 IVJ131494:IVL131499 JFF131494:JFH131499 JPB131494:JPD131499 JYX131494:JYZ131499 KIT131494:KIV131499 KSP131494:KSR131499 LCL131494:LCN131499 LMH131494:LMJ131499 LWD131494:LWF131499 MFZ131494:MGB131499 MPV131494:MPX131499 MZR131494:MZT131499 NJN131494:NJP131499 NTJ131494:NTL131499 ODF131494:ODH131499 ONB131494:OND131499 OWX131494:OWZ131499 PGT131494:PGV131499 PQP131494:PQR131499 QAL131494:QAN131499 QKH131494:QKJ131499 QUD131494:QUF131499 RDZ131494:REB131499 RNV131494:RNX131499 RXR131494:RXT131499 SHN131494:SHP131499 SRJ131494:SRL131499 TBF131494:TBH131499 TLB131494:TLD131499 TUX131494:TUZ131499 UET131494:UEV131499 UOP131494:UOR131499 UYL131494:UYN131499 VIH131494:VIJ131499 VSD131494:VSF131499 WBZ131494:WCB131499 WLV131494:WLX131499 WVR131494:WVT131499 J197030:L197035 JF197030:JH197035 TB197030:TD197035 ACX197030:ACZ197035 AMT197030:AMV197035 AWP197030:AWR197035 BGL197030:BGN197035 BQH197030:BQJ197035 CAD197030:CAF197035 CJZ197030:CKB197035 CTV197030:CTX197035 DDR197030:DDT197035 DNN197030:DNP197035 DXJ197030:DXL197035 EHF197030:EHH197035 ERB197030:ERD197035 FAX197030:FAZ197035 FKT197030:FKV197035 FUP197030:FUR197035 GEL197030:GEN197035 GOH197030:GOJ197035 GYD197030:GYF197035 HHZ197030:HIB197035 HRV197030:HRX197035 IBR197030:IBT197035 ILN197030:ILP197035 IVJ197030:IVL197035 JFF197030:JFH197035 JPB197030:JPD197035 JYX197030:JYZ197035 KIT197030:KIV197035 KSP197030:KSR197035 LCL197030:LCN197035 LMH197030:LMJ197035 LWD197030:LWF197035 MFZ197030:MGB197035 MPV197030:MPX197035 MZR197030:MZT197035 NJN197030:NJP197035 NTJ197030:NTL197035 ODF197030:ODH197035 ONB197030:OND197035 OWX197030:OWZ197035 PGT197030:PGV197035 PQP197030:PQR197035 QAL197030:QAN197035 QKH197030:QKJ197035 QUD197030:QUF197035 RDZ197030:REB197035 RNV197030:RNX197035 RXR197030:RXT197035 SHN197030:SHP197035 SRJ197030:SRL197035 TBF197030:TBH197035 TLB197030:TLD197035 TUX197030:TUZ197035 UET197030:UEV197035 UOP197030:UOR197035 UYL197030:UYN197035 VIH197030:VIJ197035 VSD197030:VSF197035 WBZ197030:WCB197035 WLV197030:WLX197035 WVR197030:WVT197035 J262566:L262571 JF262566:JH262571 TB262566:TD262571 ACX262566:ACZ262571 AMT262566:AMV262571 AWP262566:AWR262571 BGL262566:BGN262571 BQH262566:BQJ262571 CAD262566:CAF262571 CJZ262566:CKB262571 CTV262566:CTX262571 DDR262566:DDT262571 DNN262566:DNP262571 DXJ262566:DXL262571 EHF262566:EHH262571 ERB262566:ERD262571 FAX262566:FAZ262571 FKT262566:FKV262571 FUP262566:FUR262571 GEL262566:GEN262571 GOH262566:GOJ262571 GYD262566:GYF262571 HHZ262566:HIB262571 HRV262566:HRX262571 IBR262566:IBT262571 ILN262566:ILP262571 IVJ262566:IVL262571 JFF262566:JFH262571 JPB262566:JPD262571 JYX262566:JYZ262571 KIT262566:KIV262571 KSP262566:KSR262571 LCL262566:LCN262571 LMH262566:LMJ262571 LWD262566:LWF262571 MFZ262566:MGB262571 MPV262566:MPX262571 MZR262566:MZT262571 NJN262566:NJP262571 NTJ262566:NTL262571 ODF262566:ODH262571 ONB262566:OND262571 OWX262566:OWZ262571 PGT262566:PGV262571 PQP262566:PQR262571 QAL262566:QAN262571 QKH262566:QKJ262571 QUD262566:QUF262571 RDZ262566:REB262571 RNV262566:RNX262571 RXR262566:RXT262571 SHN262566:SHP262571 SRJ262566:SRL262571 TBF262566:TBH262571 TLB262566:TLD262571 TUX262566:TUZ262571 UET262566:UEV262571 UOP262566:UOR262571 UYL262566:UYN262571 VIH262566:VIJ262571 VSD262566:VSF262571 WBZ262566:WCB262571 WLV262566:WLX262571 WVR262566:WVT262571 J328102:L328107 JF328102:JH328107 TB328102:TD328107 ACX328102:ACZ328107 AMT328102:AMV328107 AWP328102:AWR328107 BGL328102:BGN328107 BQH328102:BQJ328107 CAD328102:CAF328107 CJZ328102:CKB328107 CTV328102:CTX328107 DDR328102:DDT328107 DNN328102:DNP328107 DXJ328102:DXL328107 EHF328102:EHH328107 ERB328102:ERD328107 FAX328102:FAZ328107 FKT328102:FKV328107 FUP328102:FUR328107 GEL328102:GEN328107 GOH328102:GOJ328107 GYD328102:GYF328107 HHZ328102:HIB328107 HRV328102:HRX328107 IBR328102:IBT328107 ILN328102:ILP328107 IVJ328102:IVL328107 JFF328102:JFH328107 JPB328102:JPD328107 JYX328102:JYZ328107 KIT328102:KIV328107 KSP328102:KSR328107 LCL328102:LCN328107 LMH328102:LMJ328107 LWD328102:LWF328107 MFZ328102:MGB328107 MPV328102:MPX328107 MZR328102:MZT328107 NJN328102:NJP328107 NTJ328102:NTL328107 ODF328102:ODH328107 ONB328102:OND328107 OWX328102:OWZ328107 PGT328102:PGV328107 PQP328102:PQR328107 QAL328102:QAN328107 QKH328102:QKJ328107 QUD328102:QUF328107 RDZ328102:REB328107 RNV328102:RNX328107 RXR328102:RXT328107 SHN328102:SHP328107 SRJ328102:SRL328107 TBF328102:TBH328107 TLB328102:TLD328107 TUX328102:TUZ328107 UET328102:UEV328107 UOP328102:UOR328107 UYL328102:UYN328107 VIH328102:VIJ328107 VSD328102:VSF328107 WBZ328102:WCB328107 WLV328102:WLX328107 WVR328102:WVT328107 J393638:L393643 JF393638:JH393643 TB393638:TD393643 ACX393638:ACZ393643 AMT393638:AMV393643 AWP393638:AWR393643 BGL393638:BGN393643 BQH393638:BQJ393643 CAD393638:CAF393643 CJZ393638:CKB393643 CTV393638:CTX393643 DDR393638:DDT393643 DNN393638:DNP393643 DXJ393638:DXL393643 EHF393638:EHH393643 ERB393638:ERD393643 FAX393638:FAZ393643 FKT393638:FKV393643 FUP393638:FUR393643 GEL393638:GEN393643 GOH393638:GOJ393643 GYD393638:GYF393643 HHZ393638:HIB393643 HRV393638:HRX393643 IBR393638:IBT393643 ILN393638:ILP393643 IVJ393638:IVL393643 JFF393638:JFH393643 JPB393638:JPD393643 JYX393638:JYZ393643 KIT393638:KIV393643 KSP393638:KSR393643 LCL393638:LCN393643 LMH393638:LMJ393643 LWD393638:LWF393643 MFZ393638:MGB393643 MPV393638:MPX393643 MZR393638:MZT393643 NJN393638:NJP393643 NTJ393638:NTL393643 ODF393638:ODH393643 ONB393638:OND393643 OWX393638:OWZ393643 PGT393638:PGV393643 PQP393638:PQR393643 QAL393638:QAN393643 QKH393638:QKJ393643 QUD393638:QUF393643 RDZ393638:REB393643 RNV393638:RNX393643 RXR393638:RXT393643 SHN393638:SHP393643 SRJ393638:SRL393643 TBF393638:TBH393643 TLB393638:TLD393643 TUX393638:TUZ393643 UET393638:UEV393643 UOP393638:UOR393643 UYL393638:UYN393643 VIH393638:VIJ393643 VSD393638:VSF393643 WBZ393638:WCB393643 WLV393638:WLX393643 WVR393638:WVT393643 J459174:L459179 JF459174:JH459179 TB459174:TD459179 ACX459174:ACZ459179 AMT459174:AMV459179 AWP459174:AWR459179 BGL459174:BGN459179 BQH459174:BQJ459179 CAD459174:CAF459179 CJZ459174:CKB459179 CTV459174:CTX459179 DDR459174:DDT459179 DNN459174:DNP459179 DXJ459174:DXL459179 EHF459174:EHH459179 ERB459174:ERD459179 FAX459174:FAZ459179 FKT459174:FKV459179 FUP459174:FUR459179 GEL459174:GEN459179 GOH459174:GOJ459179 GYD459174:GYF459179 HHZ459174:HIB459179 HRV459174:HRX459179 IBR459174:IBT459179 ILN459174:ILP459179 IVJ459174:IVL459179 JFF459174:JFH459179 JPB459174:JPD459179 JYX459174:JYZ459179 KIT459174:KIV459179 KSP459174:KSR459179 LCL459174:LCN459179 LMH459174:LMJ459179 LWD459174:LWF459179 MFZ459174:MGB459179 MPV459174:MPX459179 MZR459174:MZT459179 NJN459174:NJP459179 NTJ459174:NTL459179 ODF459174:ODH459179 ONB459174:OND459179 OWX459174:OWZ459179 PGT459174:PGV459179 PQP459174:PQR459179 QAL459174:QAN459179 QKH459174:QKJ459179 QUD459174:QUF459179 RDZ459174:REB459179 RNV459174:RNX459179 RXR459174:RXT459179 SHN459174:SHP459179 SRJ459174:SRL459179 TBF459174:TBH459179 TLB459174:TLD459179 TUX459174:TUZ459179 UET459174:UEV459179 UOP459174:UOR459179 UYL459174:UYN459179 VIH459174:VIJ459179 VSD459174:VSF459179 WBZ459174:WCB459179 WLV459174:WLX459179 WVR459174:WVT459179 J524710:L524715 JF524710:JH524715 TB524710:TD524715 ACX524710:ACZ524715 AMT524710:AMV524715 AWP524710:AWR524715 BGL524710:BGN524715 BQH524710:BQJ524715 CAD524710:CAF524715 CJZ524710:CKB524715 CTV524710:CTX524715 DDR524710:DDT524715 DNN524710:DNP524715 DXJ524710:DXL524715 EHF524710:EHH524715 ERB524710:ERD524715 FAX524710:FAZ524715 FKT524710:FKV524715 FUP524710:FUR524715 GEL524710:GEN524715 GOH524710:GOJ524715 GYD524710:GYF524715 HHZ524710:HIB524715 HRV524710:HRX524715 IBR524710:IBT524715 ILN524710:ILP524715 IVJ524710:IVL524715 JFF524710:JFH524715 JPB524710:JPD524715 JYX524710:JYZ524715 KIT524710:KIV524715 KSP524710:KSR524715 LCL524710:LCN524715 LMH524710:LMJ524715 LWD524710:LWF524715 MFZ524710:MGB524715 MPV524710:MPX524715 MZR524710:MZT524715 NJN524710:NJP524715 NTJ524710:NTL524715 ODF524710:ODH524715 ONB524710:OND524715 OWX524710:OWZ524715 PGT524710:PGV524715 PQP524710:PQR524715 QAL524710:QAN524715 QKH524710:QKJ524715 QUD524710:QUF524715 RDZ524710:REB524715 RNV524710:RNX524715 RXR524710:RXT524715 SHN524710:SHP524715 SRJ524710:SRL524715 TBF524710:TBH524715 TLB524710:TLD524715 TUX524710:TUZ524715 UET524710:UEV524715 UOP524710:UOR524715 UYL524710:UYN524715 VIH524710:VIJ524715 VSD524710:VSF524715 WBZ524710:WCB524715 WLV524710:WLX524715 WVR524710:WVT524715 J590246:L590251 JF590246:JH590251 TB590246:TD590251 ACX590246:ACZ590251 AMT590246:AMV590251 AWP590246:AWR590251 BGL590246:BGN590251 BQH590246:BQJ590251 CAD590246:CAF590251 CJZ590246:CKB590251 CTV590246:CTX590251 DDR590246:DDT590251 DNN590246:DNP590251 DXJ590246:DXL590251 EHF590246:EHH590251 ERB590246:ERD590251 FAX590246:FAZ590251 FKT590246:FKV590251 FUP590246:FUR590251 GEL590246:GEN590251 GOH590246:GOJ590251 GYD590246:GYF590251 HHZ590246:HIB590251 HRV590246:HRX590251 IBR590246:IBT590251 ILN590246:ILP590251 IVJ590246:IVL590251 JFF590246:JFH590251 JPB590246:JPD590251 JYX590246:JYZ590251 KIT590246:KIV590251 KSP590246:KSR590251 LCL590246:LCN590251 LMH590246:LMJ590251 LWD590246:LWF590251 MFZ590246:MGB590251 MPV590246:MPX590251 MZR590246:MZT590251 NJN590246:NJP590251 NTJ590246:NTL590251 ODF590246:ODH590251 ONB590246:OND590251 OWX590246:OWZ590251 PGT590246:PGV590251 PQP590246:PQR590251 QAL590246:QAN590251 QKH590246:QKJ590251 QUD590246:QUF590251 RDZ590246:REB590251 RNV590246:RNX590251 RXR590246:RXT590251 SHN590246:SHP590251 SRJ590246:SRL590251 TBF590246:TBH590251 TLB590246:TLD590251 TUX590246:TUZ590251 UET590246:UEV590251 UOP590246:UOR590251 UYL590246:UYN590251 VIH590246:VIJ590251 VSD590246:VSF590251 WBZ590246:WCB590251 WLV590246:WLX590251 WVR590246:WVT590251 J655782:L655787 JF655782:JH655787 TB655782:TD655787 ACX655782:ACZ655787 AMT655782:AMV655787 AWP655782:AWR655787 BGL655782:BGN655787 BQH655782:BQJ655787 CAD655782:CAF655787 CJZ655782:CKB655787 CTV655782:CTX655787 DDR655782:DDT655787 DNN655782:DNP655787 DXJ655782:DXL655787 EHF655782:EHH655787 ERB655782:ERD655787 FAX655782:FAZ655787 FKT655782:FKV655787 FUP655782:FUR655787 GEL655782:GEN655787 GOH655782:GOJ655787 GYD655782:GYF655787 HHZ655782:HIB655787 HRV655782:HRX655787 IBR655782:IBT655787 ILN655782:ILP655787 IVJ655782:IVL655787 JFF655782:JFH655787 JPB655782:JPD655787 JYX655782:JYZ655787 KIT655782:KIV655787 KSP655782:KSR655787 LCL655782:LCN655787 LMH655782:LMJ655787 LWD655782:LWF655787 MFZ655782:MGB655787 MPV655782:MPX655787 MZR655782:MZT655787 NJN655782:NJP655787 NTJ655782:NTL655787 ODF655782:ODH655787 ONB655782:OND655787 OWX655782:OWZ655787 PGT655782:PGV655787 PQP655782:PQR655787 QAL655782:QAN655787 QKH655782:QKJ655787 QUD655782:QUF655787 RDZ655782:REB655787 RNV655782:RNX655787 RXR655782:RXT655787 SHN655782:SHP655787 SRJ655782:SRL655787 TBF655782:TBH655787 TLB655782:TLD655787 TUX655782:TUZ655787 UET655782:UEV655787 UOP655782:UOR655787 UYL655782:UYN655787 VIH655782:VIJ655787 VSD655782:VSF655787 WBZ655782:WCB655787 WLV655782:WLX655787 WVR655782:WVT655787 J721318:L721323 JF721318:JH721323 TB721318:TD721323 ACX721318:ACZ721323 AMT721318:AMV721323 AWP721318:AWR721323 BGL721318:BGN721323 BQH721318:BQJ721323 CAD721318:CAF721323 CJZ721318:CKB721323 CTV721318:CTX721323 DDR721318:DDT721323 DNN721318:DNP721323 DXJ721318:DXL721323 EHF721318:EHH721323 ERB721318:ERD721323 FAX721318:FAZ721323 FKT721318:FKV721323 FUP721318:FUR721323 GEL721318:GEN721323 GOH721318:GOJ721323 GYD721318:GYF721323 HHZ721318:HIB721323 HRV721318:HRX721323 IBR721318:IBT721323 ILN721318:ILP721323 IVJ721318:IVL721323 JFF721318:JFH721323 JPB721318:JPD721323 JYX721318:JYZ721323 KIT721318:KIV721323 KSP721318:KSR721323 LCL721318:LCN721323 LMH721318:LMJ721323 LWD721318:LWF721323 MFZ721318:MGB721323 MPV721318:MPX721323 MZR721318:MZT721323 NJN721318:NJP721323 NTJ721318:NTL721323 ODF721318:ODH721323 ONB721318:OND721323 OWX721318:OWZ721323 PGT721318:PGV721323 PQP721318:PQR721323 QAL721318:QAN721323 QKH721318:QKJ721323 QUD721318:QUF721323 RDZ721318:REB721323 RNV721318:RNX721323 RXR721318:RXT721323 SHN721318:SHP721323 SRJ721318:SRL721323 TBF721318:TBH721323 TLB721318:TLD721323 TUX721318:TUZ721323 UET721318:UEV721323 UOP721318:UOR721323 UYL721318:UYN721323 VIH721318:VIJ721323 VSD721318:VSF721323 WBZ721318:WCB721323 WLV721318:WLX721323 WVR721318:WVT721323 J786854:L786859 JF786854:JH786859 TB786854:TD786859 ACX786854:ACZ786859 AMT786854:AMV786859 AWP786854:AWR786859 BGL786854:BGN786859 BQH786854:BQJ786859 CAD786854:CAF786859 CJZ786854:CKB786859 CTV786854:CTX786859 DDR786854:DDT786859 DNN786854:DNP786859 DXJ786854:DXL786859 EHF786854:EHH786859 ERB786854:ERD786859 FAX786854:FAZ786859 FKT786854:FKV786859 FUP786854:FUR786859 GEL786854:GEN786859 GOH786854:GOJ786859 GYD786854:GYF786859 HHZ786854:HIB786859 HRV786854:HRX786859 IBR786854:IBT786859 ILN786854:ILP786859 IVJ786854:IVL786859 JFF786854:JFH786859 JPB786854:JPD786859 JYX786854:JYZ786859 KIT786854:KIV786859 KSP786854:KSR786859 LCL786854:LCN786859 LMH786854:LMJ786859 LWD786854:LWF786859 MFZ786854:MGB786859 MPV786854:MPX786859 MZR786854:MZT786859 NJN786854:NJP786859 NTJ786854:NTL786859 ODF786854:ODH786859 ONB786854:OND786859 OWX786854:OWZ786859 PGT786854:PGV786859 PQP786854:PQR786859 QAL786854:QAN786859 QKH786854:QKJ786859 QUD786854:QUF786859 RDZ786854:REB786859 RNV786854:RNX786859 RXR786854:RXT786859 SHN786854:SHP786859 SRJ786854:SRL786859 TBF786854:TBH786859 TLB786854:TLD786859 TUX786854:TUZ786859 UET786854:UEV786859 UOP786854:UOR786859 UYL786854:UYN786859 VIH786854:VIJ786859 VSD786854:VSF786859 WBZ786854:WCB786859 WLV786854:WLX786859 WVR786854:WVT786859 J852390:L852395 JF852390:JH852395 TB852390:TD852395 ACX852390:ACZ852395 AMT852390:AMV852395 AWP852390:AWR852395 BGL852390:BGN852395 BQH852390:BQJ852395 CAD852390:CAF852395 CJZ852390:CKB852395 CTV852390:CTX852395 DDR852390:DDT852395 DNN852390:DNP852395 DXJ852390:DXL852395 EHF852390:EHH852395 ERB852390:ERD852395 FAX852390:FAZ852395 FKT852390:FKV852395 FUP852390:FUR852395 GEL852390:GEN852395 GOH852390:GOJ852395 GYD852390:GYF852395 HHZ852390:HIB852395 HRV852390:HRX852395 IBR852390:IBT852395 ILN852390:ILP852395 IVJ852390:IVL852395 JFF852390:JFH852395 JPB852390:JPD852395 JYX852390:JYZ852395 KIT852390:KIV852395 KSP852390:KSR852395 LCL852390:LCN852395 LMH852390:LMJ852395 LWD852390:LWF852395 MFZ852390:MGB852395 MPV852390:MPX852395 MZR852390:MZT852395 NJN852390:NJP852395 NTJ852390:NTL852395 ODF852390:ODH852395 ONB852390:OND852395 OWX852390:OWZ852395 PGT852390:PGV852395 PQP852390:PQR852395 QAL852390:QAN852395 QKH852390:QKJ852395 QUD852390:QUF852395 RDZ852390:REB852395 RNV852390:RNX852395 RXR852390:RXT852395 SHN852390:SHP852395 SRJ852390:SRL852395 TBF852390:TBH852395 TLB852390:TLD852395 TUX852390:TUZ852395 UET852390:UEV852395 UOP852390:UOR852395 UYL852390:UYN852395 VIH852390:VIJ852395 VSD852390:VSF852395 WBZ852390:WCB852395 WLV852390:WLX852395 WVR852390:WVT852395 J917926:L917931 JF917926:JH917931 TB917926:TD917931 ACX917926:ACZ917931 AMT917926:AMV917931 AWP917926:AWR917931 BGL917926:BGN917931 BQH917926:BQJ917931 CAD917926:CAF917931 CJZ917926:CKB917931 CTV917926:CTX917931 DDR917926:DDT917931 DNN917926:DNP917931 DXJ917926:DXL917931 EHF917926:EHH917931 ERB917926:ERD917931 FAX917926:FAZ917931 FKT917926:FKV917931 FUP917926:FUR917931 GEL917926:GEN917931 GOH917926:GOJ917931 GYD917926:GYF917931 HHZ917926:HIB917931 HRV917926:HRX917931 IBR917926:IBT917931 ILN917926:ILP917931 IVJ917926:IVL917931 JFF917926:JFH917931 JPB917926:JPD917931 JYX917926:JYZ917931 KIT917926:KIV917931 KSP917926:KSR917931 LCL917926:LCN917931 LMH917926:LMJ917931 LWD917926:LWF917931 MFZ917926:MGB917931 MPV917926:MPX917931 MZR917926:MZT917931 NJN917926:NJP917931 NTJ917926:NTL917931 ODF917926:ODH917931 ONB917926:OND917931 OWX917926:OWZ917931 PGT917926:PGV917931 PQP917926:PQR917931 QAL917926:QAN917931 QKH917926:QKJ917931 QUD917926:QUF917931 RDZ917926:REB917931 RNV917926:RNX917931 RXR917926:RXT917931 SHN917926:SHP917931 SRJ917926:SRL917931 TBF917926:TBH917931 TLB917926:TLD917931 TUX917926:TUZ917931 UET917926:UEV917931 UOP917926:UOR917931 UYL917926:UYN917931 VIH917926:VIJ917931 VSD917926:VSF917931 WBZ917926:WCB917931 WLV917926:WLX917931 WVR917926:WVT917931 J983462:L983467 JF983462:JH983467 TB983462:TD983467 ACX983462:ACZ983467 AMT983462:AMV983467 AWP983462:AWR983467 BGL983462:BGN983467 BQH983462:BQJ983467 CAD983462:CAF983467 CJZ983462:CKB983467 CTV983462:CTX983467 DDR983462:DDT983467 DNN983462:DNP983467 DXJ983462:DXL983467 EHF983462:EHH983467 ERB983462:ERD983467 FAX983462:FAZ983467 FKT983462:FKV983467 FUP983462:FUR983467 GEL983462:GEN983467 GOH983462:GOJ983467 GYD983462:GYF983467 HHZ983462:HIB983467 HRV983462:HRX983467 IBR983462:IBT983467 ILN983462:ILP983467 IVJ983462:IVL983467 JFF983462:JFH983467 JPB983462:JPD983467 JYX983462:JYZ983467 KIT983462:KIV983467 KSP983462:KSR983467 LCL983462:LCN983467 LMH983462:LMJ983467 LWD983462:LWF983467 MFZ983462:MGB983467 MPV983462:MPX983467 MZR983462:MZT983467 NJN983462:NJP983467 NTJ983462:NTL983467 ODF983462:ODH983467 ONB983462:OND983467 OWX983462:OWZ983467 PGT983462:PGV983467 PQP983462:PQR983467 QAL983462:QAN983467 QKH983462:QKJ983467 QUD983462:QUF983467 RDZ983462:REB983467 RNV983462:RNX983467 RXR983462:RXT983467 SHN983462:SHP983467 SRJ983462:SRL983467 TBF983462:TBH983467 TLB983462:TLD983467 TUX983462:TUZ983467 UET983462:UEV983467 UOP983462:UOR983467 UYL983462:UYN983467 VIH983462:VIJ983467 VSD983462:VSF983467 WBZ983462:WCB983467 WLV983462:WLX983467 WVR983462:WVT983467 B405 IX405 ST405 ACP405 AML405 AWH405 BGD405 BPZ405 BZV405 CJR405 CTN405 DDJ405 DNF405 DXB405 EGX405 EQT405 FAP405 FKL405 FUH405 GED405 GNZ405 GXV405 HHR405 HRN405 IBJ405 ILF405 IVB405 JEX405 JOT405 JYP405 KIL405 KSH405 LCD405 LLZ405 LVV405 MFR405 MPN405 MZJ405 NJF405 NTB405 OCX405 OMT405 OWP405 PGL405 PQH405 QAD405 QJZ405 QTV405 RDR405 RNN405 RXJ405 SHF405 SRB405 TAX405 TKT405 TUP405 UEL405 UOH405 UYD405 VHZ405 VRV405 WBR405 WLN405 WVJ405 B65964 IX65964 ST65964 ACP65964 AML65964 AWH65964 BGD65964 BPZ65964 BZV65964 CJR65964 CTN65964 DDJ65964 DNF65964 DXB65964 EGX65964 EQT65964 FAP65964 FKL65964 FUH65964 GED65964 GNZ65964 GXV65964 HHR65964 HRN65964 IBJ65964 ILF65964 IVB65964 JEX65964 JOT65964 JYP65964 KIL65964 KSH65964 LCD65964 LLZ65964 LVV65964 MFR65964 MPN65964 MZJ65964 NJF65964 NTB65964 OCX65964 OMT65964 OWP65964 PGL65964 PQH65964 QAD65964 QJZ65964 QTV65964 RDR65964 RNN65964 RXJ65964 SHF65964 SRB65964 TAX65964 TKT65964 TUP65964 UEL65964 UOH65964 UYD65964 VHZ65964 VRV65964 WBR65964 WLN65964 WVJ65964 B131500 IX131500 ST131500 ACP131500 AML131500 AWH131500 BGD131500 BPZ131500 BZV131500 CJR131500 CTN131500 DDJ131500 DNF131500 DXB131500 EGX131500 EQT131500 FAP131500 FKL131500 FUH131500 GED131500 GNZ131500 GXV131500 HHR131500 HRN131500 IBJ131500 ILF131500 IVB131500 JEX131500 JOT131500 JYP131500 KIL131500 KSH131500 LCD131500 LLZ131500 LVV131500 MFR131500 MPN131500 MZJ131500 NJF131500 NTB131500 OCX131500 OMT131500 OWP131500 PGL131500 PQH131500 QAD131500 QJZ131500 QTV131500 RDR131500 RNN131500 RXJ131500 SHF131500 SRB131500 TAX131500 TKT131500 TUP131500 UEL131500 UOH131500 UYD131500 VHZ131500 VRV131500 WBR131500 WLN131500 WVJ131500 B197036 IX197036 ST197036 ACP197036 AML197036 AWH197036 BGD197036 BPZ197036 BZV197036 CJR197036 CTN197036 DDJ197036 DNF197036 DXB197036 EGX197036 EQT197036 FAP197036 FKL197036 FUH197036 GED197036 GNZ197036 GXV197036 HHR197036 HRN197036 IBJ197036 ILF197036 IVB197036 JEX197036 JOT197036 JYP197036 KIL197036 KSH197036 LCD197036 LLZ197036 LVV197036 MFR197036 MPN197036 MZJ197036 NJF197036 NTB197036 OCX197036 OMT197036 OWP197036 PGL197036 PQH197036 QAD197036 QJZ197036 QTV197036 RDR197036 RNN197036 RXJ197036 SHF197036 SRB197036 TAX197036 TKT197036 TUP197036 UEL197036 UOH197036 UYD197036 VHZ197036 VRV197036 WBR197036 WLN197036 WVJ197036 B262572 IX262572 ST262572 ACP262572 AML262572 AWH262572 BGD262572 BPZ262572 BZV262572 CJR262572 CTN262572 DDJ262572 DNF262572 DXB262572 EGX262572 EQT262572 FAP262572 FKL262572 FUH262572 GED262572 GNZ262572 GXV262572 HHR262572 HRN262572 IBJ262572 ILF262572 IVB262572 JEX262572 JOT262572 JYP262572 KIL262572 KSH262572 LCD262572 LLZ262572 LVV262572 MFR262572 MPN262572 MZJ262572 NJF262572 NTB262572 OCX262572 OMT262572 OWP262572 PGL262572 PQH262572 QAD262572 QJZ262572 QTV262572 RDR262572 RNN262572 RXJ262572 SHF262572 SRB262572 TAX262572 TKT262572 TUP262572 UEL262572 UOH262572 UYD262572 VHZ262572 VRV262572 WBR262572 WLN262572 WVJ262572 B328108 IX328108 ST328108 ACP328108 AML328108 AWH328108 BGD328108 BPZ328108 BZV328108 CJR328108 CTN328108 DDJ328108 DNF328108 DXB328108 EGX328108 EQT328108 FAP328108 FKL328108 FUH328108 GED328108 GNZ328108 GXV328108 HHR328108 HRN328108 IBJ328108 ILF328108 IVB328108 JEX328108 JOT328108 JYP328108 KIL328108 KSH328108 LCD328108 LLZ328108 LVV328108 MFR328108 MPN328108 MZJ328108 NJF328108 NTB328108 OCX328108 OMT328108 OWP328108 PGL328108 PQH328108 QAD328108 QJZ328108 QTV328108 RDR328108 RNN328108 RXJ328108 SHF328108 SRB328108 TAX328108 TKT328108 TUP328108 UEL328108 UOH328108 UYD328108 VHZ328108 VRV328108 WBR328108 WLN328108 WVJ328108 B393644 IX393644 ST393644 ACP393644 AML393644 AWH393644 BGD393644 BPZ393644 BZV393644 CJR393644 CTN393644 DDJ393644 DNF393644 DXB393644 EGX393644 EQT393644 FAP393644 FKL393644 FUH393644 GED393644 GNZ393644 GXV393644 HHR393644 HRN393644 IBJ393644 ILF393644 IVB393644 JEX393644 JOT393644 JYP393644 KIL393644 KSH393644 LCD393644 LLZ393644 LVV393644 MFR393644 MPN393644 MZJ393644 NJF393644 NTB393644 OCX393644 OMT393644 OWP393644 PGL393644 PQH393644 QAD393644 QJZ393644 QTV393644 RDR393644 RNN393644 RXJ393644 SHF393644 SRB393644 TAX393644 TKT393644 TUP393644 UEL393644 UOH393644 UYD393644 VHZ393644 VRV393644 WBR393644 WLN393644 WVJ393644 B459180 IX459180 ST459180 ACP459180 AML459180 AWH459180 BGD459180 BPZ459180 BZV459180 CJR459180 CTN459180 DDJ459180 DNF459180 DXB459180 EGX459180 EQT459180 FAP459180 FKL459180 FUH459180 GED459180 GNZ459180 GXV459180 HHR459180 HRN459180 IBJ459180 ILF459180 IVB459180 JEX459180 JOT459180 JYP459180 KIL459180 KSH459180 LCD459180 LLZ459180 LVV459180 MFR459180 MPN459180 MZJ459180 NJF459180 NTB459180 OCX459180 OMT459180 OWP459180 PGL459180 PQH459180 QAD459180 QJZ459180 QTV459180 RDR459180 RNN459180 RXJ459180 SHF459180 SRB459180 TAX459180 TKT459180 TUP459180 UEL459180 UOH459180 UYD459180 VHZ459180 VRV459180 WBR459180 WLN459180 WVJ459180 B524716 IX524716 ST524716 ACP524716 AML524716 AWH524716 BGD524716 BPZ524716 BZV524716 CJR524716 CTN524716 DDJ524716 DNF524716 DXB524716 EGX524716 EQT524716 FAP524716 FKL524716 FUH524716 GED524716 GNZ524716 GXV524716 HHR524716 HRN524716 IBJ524716 ILF524716 IVB524716 JEX524716 JOT524716 JYP524716 KIL524716 KSH524716 LCD524716 LLZ524716 LVV524716 MFR524716 MPN524716 MZJ524716 NJF524716 NTB524716 OCX524716 OMT524716 OWP524716 PGL524716 PQH524716 QAD524716 QJZ524716 QTV524716 RDR524716 RNN524716 RXJ524716 SHF524716 SRB524716 TAX524716 TKT524716 TUP524716 UEL524716 UOH524716 UYD524716 VHZ524716 VRV524716 WBR524716 WLN524716 WVJ524716 B590252 IX590252 ST590252 ACP590252 AML590252 AWH590252 BGD590252 BPZ590252 BZV590252 CJR590252 CTN590252 DDJ590252 DNF590252 DXB590252 EGX590252 EQT590252 FAP590252 FKL590252 FUH590252 GED590252 GNZ590252 GXV590252 HHR590252 HRN590252 IBJ590252 ILF590252 IVB590252 JEX590252 JOT590252 JYP590252 KIL590252 KSH590252 LCD590252 LLZ590252 LVV590252 MFR590252 MPN590252 MZJ590252 NJF590252 NTB590252 OCX590252 OMT590252 OWP590252 PGL590252 PQH590252 QAD590252 QJZ590252 QTV590252 RDR590252 RNN590252 RXJ590252 SHF590252 SRB590252 TAX590252 TKT590252 TUP590252 UEL590252 UOH590252 UYD590252 VHZ590252 VRV590252 WBR590252 WLN590252 WVJ590252 B655788 IX655788 ST655788 ACP655788 AML655788 AWH655788 BGD655788 BPZ655788 BZV655788 CJR655788 CTN655788 DDJ655788 DNF655788 DXB655788 EGX655788 EQT655788 FAP655788 FKL655788 FUH655788 GED655788 GNZ655788 GXV655788 HHR655788 HRN655788 IBJ655788 ILF655788 IVB655788 JEX655788 JOT655788 JYP655788 KIL655788 KSH655788 LCD655788 LLZ655788 LVV655788 MFR655788 MPN655788 MZJ655788 NJF655788 NTB655788 OCX655788 OMT655788 OWP655788 PGL655788 PQH655788 QAD655788 QJZ655788 QTV655788 RDR655788 RNN655788 RXJ655788 SHF655788 SRB655788 TAX655788 TKT655788 TUP655788 UEL655788 UOH655788 UYD655788 VHZ655788 VRV655788 WBR655788 WLN655788 WVJ655788 B721324 IX721324 ST721324 ACP721324 AML721324 AWH721324 BGD721324 BPZ721324 BZV721324 CJR721324 CTN721324 DDJ721324 DNF721324 DXB721324 EGX721324 EQT721324 FAP721324 FKL721324 FUH721324 GED721324 GNZ721324 GXV721324 HHR721324 HRN721324 IBJ721324 ILF721324 IVB721324 JEX721324 JOT721324 JYP721324 KIL721324 KSH721324 LCD721324 LLZ721324 LVV721324 MFR721324 MPN721324 MZJ721324 NJF721324 NTB721324 OCX721324 OMT721324 OWP721324 PGL721324 PQH721324 QAD721324 QJZ721324 QTV721324 RDR721324 RNN721324 RXJ721324 SHF721324 SRB721324 TAX721324 TKT721324 TUP721324 UEL721324 UOH721324 UYD721324 VHZ721324 VRV721324 WBR721324 WLN721324 WVJ721324 B786860 IX786860 ST786860 ACP786860 AML786860 AWH786860 BGD786860 BPZ786860 BZV786860 CJR786860 CTN786860 DDJ786860 DNF786860 DXB786860 EGX786860 EQT786860 FAP786860 FKL786860 FUH786860 GED786860 GNZ786860 GXV786860 HHR786860 HRN786860 IBJ786860 ILF786860 IVB786860 JEX786860 JOT786860 JYP786860 KIL786860 KSH786860 LCD786860 LLZ786860 LVV786860 MFR786860 MPN786860 MZJ786860 NJF786860 NTB786860 OCX786860 OMT786860 OWP786860 PGL786860 PQH786860 QAD786860 QJZ786860 QTV786860 RDR786860 RNN786860 RXJ786860 SHF786860 SRB786860 TAX786860 TKT786860 TUP786860 UEL786860 UOH786860 UYD786860 VHZ786860 VRV786860 WBR786860 WLN786860 WVJ786860 B852396 IX852396 ST852396 ACP852396 AML852396 AWH852396 BGD852396 BPZ852396 BZV852396 CJR852396 CTN852396 DDJ852396 DNF852396 DXB852396 EGX852396 EQT852396 FAP852396 FKL852396 FUH852396 GED852396 GNZ852396 GXV852396 HHR852396 HRN852396 IBJ852396 ILF852396 IVB852396 JEX852396 JOT852396 JYP852396 KIL852396 KSH852396 LCD852396 LLZ852396 LVV852396 MFR852396 MPN852396 MZJ852396 NJF852396 NTB852396 OCX852396 OMT852396 OWP852396 PGL852396 PQH852396 QAD852396 QJZ852396 QTV852396 RDR852396 RNN852396 RXJ852396 SHF852396 SRB852396 TAX852396 TKT852396 TUP852396 UEL852396 UOH852396 UYD852396 VHZ852396 VRV852396 WBR852396 WLN852396 WVJ852396 B917932 IX917932 ST917932 ACP917932 AML917932 AWH917932 BGD917932 BPZ917932 BZV917932 CJR917932 CTN917932 DDJ917932 DNF917932 DXB917932 EGX917932 EQT917932 FAP917932 FKL917932 FUH917932 GED917932 GNZ917932 GXV917932 HHR917932 HRN917932 IBJ917932 ILF917932 IVB917932 JEX917932 JOT917932 JYP917932 KIL917932 KSH917932 LCD917932 LLZ917932 LVV917932 MFR917932 MPN917932 MZJ917932 NJF917932 NTB917932 OCX917932 OMT917932 OWP917932 PGL917932 PQH917932 QAD917932 QJZ917932 QTV917932 RDR917932 RNN917932 RXJ917932 SHF917932 SRB917932 TAX917932 TKT917932 TUP917932 UEL917932 UOH917932 UYD917932 VHZ917932 VRV917932 WBR917932 WLN917932 WVJ917932 B983468 IX983468 ST983468 ACP983468 AML983468 AWH983468 BGD983468 BPZ983468 BZV983468 CJR983468 CTN983468 DDJ983468 DNF983468 DXB983468 EGX983468 EQT983468 FAP983468 FKL983468 FUH983468 GED983468 GNZ983468 GXV983468 HHR983468 HRN983468 IBJ983468 ILF983468 IVB983468 JEX983468 JOT983468 JYP983468 KIL983468 KSH983468 LCD983468 LLZ983468 LVV983468 MFR983468 MPN983468 MZJ983468 NJF983468 NTB983468 OCX983468 OMT983468 OWP983468 PGL983468 PQH983468 QAD983468 QJZ983468 QTV983468 RDR983468 RNN983468 RXJ983468 SHF983468 SRB983468 TAX983468 TKT983468 TUP983468 UEL983468 UOH983468 UYD983468 VHZ983468 VRV983468 WBR983468 WLN983468 WVJ983468 D405:G405 IZ405:JC405 SV405:SY405 ACR405:ACU405 AMN405:AMQ405 AWJ405:AWM405 BGF405:BGI405 BQB405:BQE405 BZX405:CAA405 CJT405:CJW405 CTP405:CTS405 DDL405:DDO405 DNH405:DNK405 DXD405:DXG405 EGZ405:EHC405 EQV405:EQY405 FAR405:FAU405 FKN405:FKQ405 FUJ405:FUM405 GEF405:GEI405 GOB405:GOE405 GXX405:GYA405 HHT405:HHW405 HRP405:HRS405 IBL405:IBO405 ILH405:ILK405 IVD405:IVG405 JEZ405:JFC405 JOV405:JOY405 JYR405:JYU405 KIN405:KIQ405 KSJ405:KSM405 LCF405:LCI405 LMB405:LME405 LVX405:LWA405 MFT405:MFW405 MPP405:MPS405 MZL405:MZO405 NJH405:NJK405 NTD405:NTG405 OCZ405:ODC405 OMV405:OMY405 OWR405:OWU405 PGN405:PGQ405 PQJ405:PQM405 QAF405:QAI405 QKB405:QKE405 QTX405:QUA405 RDT405:RDW405 RNP405:RNS405 RXL405:RXO405 SHH405:SHK405 SRD405:SRG405 TAZ405:TBC405 TKV405:TKY405 TUR405:TUU405 UEN405:UEQ405 UOJ405:UOM405 UYF405:UYI405 VIB405:VIE405 VRX405:VSA405 WBT405:WBW405 WLP405:WLS405 WVL405:WVO405 D65964:G65964 IZ65964:JC65964 SV65964:SY65964 ACR65964:ACU65964 AMN65964:AMQ65964 AWJ65964:AWM65964 BGF65964:BGI65964 BQB65964:BQE65964 BZX65964:CAA65964 CJT65964:CJW65964 CTP65964:CTS65964 DDL65964:DDO65964 DNH65964:DNK65964 DXD65964:DXG65964 EGZ65964:EHC65964 EQV65964:EQY65964 FAR65964:FAU65964 FKN65964:FKQ65964 FUJ65964:FUM65964 GEF65964:GEI65964 GOB65964:GOE65964 GXX65964:GYA65964 HHT65964:HHW65964 HRP65964:HRS65964 IBL65964:IBO65964 ILH65964:ILK65964 IVD65964:IVG65964 JEZ65964:JFC65964 JOV65964:JOY65964 JYR65964:JYU65964 KIN65964:KIQ65964 KSJ65964:KSM65964 LCF65964:LCI65964 LMB65964:LME65964 LVX65964:LWA65964 MFT65964:MFW65964 MPP65964:MPS65964 MZL65964:MZO65964 NJH65964:NJK65964 NTD65964:NTG65964 OCZ65964:ODC65964 OMV65964:OMY65964 OWR65964:OWU65964 PGN65964:PGQ65964 PQJ65964:PQM65964 QAF65964:QAI65964 QKB65964:QKE65964 QTX65964:QUA65964 RDT65964:RDW65964 RNP65964:RNS65964 RXL65964:RXO65964 SHH65964:SHK65964 SRD65964:SRG65964 TAZ65964:TBC65964 TKV65964:TKY65964 TUR65964:TUU65964 UEN65964:UEQ65964 UOJ65964:UOM65964 UYF65964:UYI65964 VIB65964:VIE65964 VRX65964:VSA65964 WBT65964:WBW65964 WLP65964:WLS65964 WVL65964:WVO65964 D131500:G131500 IZ131500:JC131500 SV131500:SY131500 ACR131500:ACU131500 AMN131500:AMQ131500 AWJ131500:AWM131500 BGF131500:BGI131500 BQB131500:BQE131500 BZX131500:CAA131500 CJT131500:CJW131500 CTP131500:CTS131500 DDL131500:DDO131500 DNH131500:DNK131500 DXD131500:DXG131500 EGZ131500:EHC131500 EQV131500:EQY131500 FAR131500:FAU131500 FKN131500:FKQ131500 FUJ131500:FUM131500 GEF131500:GEI131500 GOB131500:GOE131500 GXX131500:GYA131500 HHT131500:HHW131500 HRP131500:HRS131500 IBL131500:IBO131500 ILH131500:ILK131500 IVD131500:IVG131500 JEZ131500:JFC131500 JOV131500:JOY131500 JYR131500:JYU131500 KIN131500:KIQ131500 KSJ131500:KSM131500 LCF131500:LCI131500 LMB131500:LME131500 LVX131500:LWA131500 MFT131500:MFW131500 MPP131500:MPS131500 MZL131500:MZO131500 NJH131500:NJK131500 NTD131500:NTG131500 OCZ131500:ODC131500 OMV131500:OMY131500 OWR131500:OWU131500 PGN131500:PGQ131500 PQJ131500:PQM131500 QAF131500:QAI131500 QKB131500:QKE131500 QTX131500:QUA131500 RDT131500:RDW131500 RNP131500:RNS131500 RXL131500:RXO131500 SHH131500:SHK131500 SRD131500:SRG131500 TAZ131500:TBC131500 TKV131500:TKY131500 TUR131500:TUU131500 UEN131500:UEQ131500 UOJ131500:UOM131500 UYF131500:UYI131500 VIB131500:VIE131500 VRX131500:VSA131500 WBT131500:WBW131500 WLP131500:WLS131500 WVL131500:WVO131500 D197036:G197036 IZ197036:JC197036 SV197036:SY197036 ACR197036:ACU197036 AMN197036:AMQ197036 AWJ197036:AWM197036 BGF197036:BGI197036 BQB197036:BQE197036 BZX197036:CAA197036 CJT197036:CJW197036 CTP197036:CTS197036 DDL197036:DDO197036 DNH197036:DNK197036 DXD197036:DXG197036 EGZ197036:EHC197036 EQV197036:EQY197036 FAR197036:FAU197036 FKN197036:FKQ197036 FUJ197036:FUM197036 GEF197036:GEI197036 GOB197036:GOE197036 GXX197036:GYA197036 HHT197036:HHW197036 HRP197036:HRS197036 IBL197036:IBO197036 ILH197036:ILK197036 IVD197036:IVG197036 JEZ197036:JFC197036 JOV197036:JOY197036 JYR197036:JYU197036 KIN197036:KIQ197036 KSJ197036:KSM197036 LCF197036:LCI197036 LMB197036:LME197036 LVX197036:LWA197036 MFT197036:MFW197036 MPP197036:MPS197036 MZL197036:MZO197036 NJH197036:NJK197036 NTD197036:NTG197036 OCZ197036:ODC197036 OMV197036:OMY197036 OWR197036:OWU197036 PGN197036:PGQ197036 PQJ197036:PQM197036 QAF197036:QAI197036 QKB197036:QKE197036 QTX197036:QUA197036 RDT197036:RDW197036 RNP197036:RNS197036 RXL197036:RXO197036 SHH197036:SHK197036 SRD197036:SRG197036 TAZ197036:TBC197036 TKV197036:TKY197036 TUR197036:TUU197036 UEN197036:UEQ197036 UOJ197036:UOM197036 UYF197036:UYI197036 VIB197036:VIE197036 VRX197036:VSA197036 WBT197036:WBW197036 WLP197036:WLS197036 WVL197036:WVO197036 D262572:G262572 IZ262572:JC262572 SV262572:SY262572 ACR262572:ACU262572 AMN262572:AMQ262572 AWJ262572:AWM262572 BGF262572:BGI262572 BQB262572:BQE262572 BZX262572:CAA262572 CJT262572:CJW262572 CTP262572:CTS262572 DDL262572:DDO262572 DNH262572:DNK262572 DXD262572:DXG262572 EGZ262572:EHC262572 EQV262572:EQY262572 FAR262572:FAU262572 FKN262572:FKQ262572 FUJ262572:FUM262572 GEF262572:GEI262572 GOB262572:GOE262572 GXX262572:GYA262572 HHT262572:HHW262572 HRP262572:HRS262572 IBL262572:IBO262572 ILH262572:ILK262572 IVD262572:IVG262572 JEZ262572:JFC262572 JOV262572:JOY262572 JYR262572:JYU262572 KIN262572:KIQ262572 KSJ262572:KSM262572 LCF262572:LCI262572 LMB262572:LME262572 LVX262572:LWA262572 MFT262572:MFW262572 MPP262572:MPS262572 MZL262572:MZO262572 NJH262572:NJK262572 NTD262572:NTG262572 OCZ262572:ODC262572 OMV262572:OMY262572 OWR262572:OWU262572 PGN262572:PGQ262572 PQJ262572:PQM262572 QAF262572:QAI262572 QKB262572:QKE262572 QTX262572:QUA262572 RDT262572:RDW262572 RNP262572:RNS262572 RXL262572:RXO262572 SHH262572:SHK262572 SRD262572:SRG262572 TAZ262572:TBC262572 TKV262572:TKY262572 TUR262572:TUU262572 UEN262572:UEQ262572 UOJ262572:UOM262572 UYF262572:UYI262572 VIB262572:VIE262572 VRX262572:VSA262572 WBT262572:WBW262572 WLP262572:WLS262572 WVL262572:WVO262572 D328108:G328108 IZ328108:JC328108 SV328108:SY328108 ACR328108:ACU328108 AMN328108:AMQ328108 AWJ328108:AWM328108 BGF328108:BGI328108 BQB328108:BQE328108 BZX328108:CAA328108 CJT328108:CJW328108 CTP328108:CTS328108 DDL328108:DDO328108 DNH328108:DNK328108 DXD328108:DXG328108 EGZ328108:EHC328108 EQV328108:EQY328108 FAR328108:FAU328108 FKN328108:FKQ328108 FUJ328108:FUM328108 GEF328108:GEI328108 GOB328108:GOE328108 GXX328108:GYA328108 HHT328108:HHW328108 HRP328108:HRS328108 IBL328108:IBO328108 ILH328108:ILK328108 IVD328108:IVG328108 JEZ328108:JFC328108 JOV328108:JOY328108 JYR328108:JYU328108 KIN328108:KIQ328108 KSJ328108:KSM328108 LCF328108:LCI328108 LMB328108:LME328108 LVX328108:LWA328108 MFT328108:MFW328108 MPP328108:MPS328108 MZL328108:MZO328108 NJH328108:NJK328108 NTD328108:NTG328108 OCZ328108:ODC328108 OMV328108:OMY328108 OWR328108:OWU328108 PGN328108:PGQ328108 PQJ328108:PQM328108 QAF328108:QAI328108 QKB328108:QKE328108 QTX328108:QUA328108 RDT328108:RDW328108 RNP328108:RNS328108 RXL328108:RXO328108 SHH328108:SHK328108 SRD328108:SRG328108 TAZ328108:TBC328108 TKV328108:TKY328108 TUR328108:TUU328108 UEN328108:UEQ328108 UOJ328108:UOM328108 UYF328108:UYI328108 VIB328108:VIE328108 VRX328108:VSA328108 WBT328108:WBW328108 WLP328108:WLS328108 WVL328108:WVO328108 D393644:G393644 IZ393644:JC393644 SV393644:SY393644 ACR393644:ACU393644 AMN393644:AMQ393644 AWJ393644:AWM393644 BGF393644:BGI393644 BQB393644:BQE393644 BZX393644:CAA393644 CJT393644:CJW393644 CTP393644:CTS393644 DDL393644:DDO393644 DNH393644:DNK393644 DXD393644:DXG393644 EGZ393644:EHC393644 EQV393644:EQY393644 FAR393644:FAU393644 FKN393644:FKQ393644 FUJ393644:FUM393644 GEF393644:GEI393644 GOB393644:GOE393644 GXX393644:GYA393644 HHT393644:HHW393644 HRP393644:HRS393644 IBL393644:IBO393644 ILH393644:ILK393644 IVD393644:IVG393644 JEZ393644:JFC393644 JOV393644:JOY393644 JYR393644:JYU393644 KIN393644:KIQ393644 KSJ393644:KSM393644 LCF393644:LCI393644 LMB393644:LME393644 LVX393644:LWA393644 MFT393644:MFW393644 MPP393644:MPS393644 MZL393644:MZO393644 NJH393644:NJK393644 NTD393644:NTG393644 OCZ393644:ODC393644 OMV393644:OMY393644 OWR393644:OWU393644 PGN393644:PGQ393644 PQJ393644:PQM393644 QAF393644:QAI393644 QKB393644:QKE393644 QTX393644:QUA393644 RDT393644:RDW393644 RNP393644:RNS393644 RXL393644:RXO393644 SHH393644:SHK393644 SRD393644:SRG393644 TAZ393644:TBC393644 TKV393644:TKY393644 TUR393644:TUU393644 UEN393644:UEQ393644 UOJ393644:UOM393644 UYF393644:UYI393644 VIB393644:VIE393644 VRX393644:VSA393644 WBT393644:WBW393644 WLP393644:WLS393644 WVL393644:WVO393644 D459180:G459180 IZ459180:JC459180 SV459180:SY459180 ACR459180:ACU459180 AMN459180:AMQ459180 AWJ459180:AWM459180 BGF459180:BGI459180 BQB459180:BQE459180 BZX459180:CAA459180 CJT459180:CJW459180 CTP459180:CTS459180 DDL459180:DDO459180 DNH459180:DNK459180 DXD459180:DXG459180 EGZ459180:EHC459180 EQV459180:EQY459180 FAR459180:FAU459180 FKN459180:FKQ459180 FUJ459180:FUM459180 GEF459180:GEI459180 GOB459180:GOE459180 GXX459180:GYA459180 HHT459180:HHW459180 HRP459180:HRS459180 IBL459180:IBO459180 ILH459180:ILK459180 IVD459180:IVG459180 JEZ459180:JFC459180 JOV459180:JOY459180 JYR459180:JYU459180 KIN459180:KIQ459180 KSJ459180:KSM459180 LCF459180:LCI459180 LMB459180:LME459180 LVX459180:LWA459180 MFT459180:MFW459180 MPP459180:MPS459180 MZL459180:MZO459180 NJH459180:NJK459180 NTD459180:NTG459180 OCZ459180:ODC459180 OMV459180:OMY459180 OWR459180:OWU459180 PGN459180:PGQ459180 PQJ459180:PQM459180 QAF459180:QAI459180 QKB459180:QKE459180 QTX459180:QUA459180 RDT459180:RDW459180 RNP459180:RNS459180 RXL459180:RXO459180 SHH459180:SHK459180 SRD459180:SRG459180 TAZ459180:TBC459180 TKV459180:TKY459180 TUR459180:TUU459180 UEN459180:UEQ459180 UOJ459180:UOM459180 UYF459180:UYI459180 VIB459180:VIE459180 VRX459180:VSA459180 WBT459180:WBW459180 WLP459180:WLS459180 WVL459180:WVO459180 D524716:G524716 IZ524716:JC524716 SV524716:SY524716 ACR524716:ACU524716 AMN524716:AMQ524716 AWJ524716:AWM524716 BGF524716:BGI524716 BQB524716:BQE524716 BZX524716:CAA524716 CJT524716:CJW524716 CTP524716:CTS524716 DDL524716:DDO524716 DNH524716:DNK524716 DXD524716:DXG524716 EGZ524716:EHC524716 EQV524716:EQY524716 FAR524716:FAU524716 FKN524716:FKQ524716 FUJ524716:FUM524716 GEF524716:GEI524716 GOB524716:GOE524716 GXX524716:GYA524716 HHT524716:HHW524716 HRP524716:HRS524716 IBL524716:IBO524716 ILH524716:ILK524716 IVD524716:IVG524716 JEZ524716:JFC524716 JOV524716:JOY524716 JYR524716:JYU524716 KIN524716:KIQ524716 KSJ524716:KSM524716 LCF524716:LCI524716 LMB524716:LME524716 LVX524716:LWA524716 MFT524716:MFW524716 MPP524716:MPS524716 MZL524716:MZO524716 NJH524716:NJK524716 NTD524716:NTG524716 OCZ524716:ODC524716 OMV524716:OMY524716 OWR524716:OWU524716 PGN524716:PGQ524716 PQJ524716:PQM524716 QAF524716:QAI524716 QKB524716:QKE524716 QTX524716:QUA524716 RDT524716:RDW524716 RNP524716:RNS524716 RXL524716:RXO524716 SHH524716:SHK524716 SRD524716:SRG524716 TAZ524716:TBC524716 TKV524716:TKY524716 TUR524716:TUU524716 UEN524716:UEQ524716 UOJ524716:UOM524716 UYF524716:UYI524716 VIB524716:VIE524716 VRX524716:VSA524716 WBT524716:WBW524716 WLP524716:WLS524716 WVL524716:WVO524716 D590252:G590252 IZ590252:JC590252 SV590252:SY590252 ACR590252:ACU590252 AMN590252:AMQ590252 AWJ590252:AWM590252 BGF590252:BGI590252 BQB590252:BQE590252 BZX590252:CAA590252 CJT590252:CJW590252 CTP590252:CTS590252 DDL590252:DDO590252 DNH590252:DNK590252 DXD590252:DXG590252 EGZ590252:EHC590252 EQV590252:EQY590252 FAR590252:FAU590252 FKN590252:FKQ590252 FUJ590252:FUM590252 GEF590252:GEI590252 GOB590252:GOE590252 GXX590252:GYA590252 HHT590252:HHW590252 HRP590252:HRS590252 IBL590252:IBO590252 ILH590252:ILK590252 IVD590252:IVG590252 JEZ590252:JFC590252 JOV590252:JOY590252 JYR590252:JYU590252 KIN590252:KIQ590252 KSJ590252:KSM590252 LCF590252:LCI590252 LMB590252:LME590252 LVX590252:LWA590252 MFT590252:MFW590252 MPP590252:MPS590252 MZL590252:MZO590252 NJH590252:NJK590252 NTD590252:NTG590252 OCZ590252:ODC590252 OMV590252:OMY590252 OWR590252:OWU590252 PGN590252:PGQ590252 PQJ590252:PQM590252 QAF590252:QAI590252 QKB590252:QKE590252 QTX590252:QUA590252 RDT590252:RDW590252 RNP590252:RNS590252 RXL590252:RXO590252 SHH590252:SHK590252 SRD590252:SRG590252 TAZ590252:TBC590252 TKV590252:TKY590252 TUR590252:TUU590252 UEN590252:UEQ590252 UOJ590252:UOM590252 UYF590252:UYI590252 VIB590252:VIE590252 VRX590252:VSA590252 WBT590252:WBW590252 WLP590252:WLS590252 WVL590252:WVO590252 D655788:G655788 IZ655788:JC655788 SV655788:SY655788 ACR655788:ACU655788 AMN655788:AMQ655788 AWJ655788:AWM655788 BGF655788:BGI655788 BQB655788:BQE655788 BZX655788:CAA655788 CJT655788:CJW655788 CTP655788:CTS655788 DDL655788:DDO655788 DNH655788:DNK655788 DXD655788:DXG655788 EGZ655788:EHC655788 EQV655788:EQY655788 FAR655788:FAU655788 FKN655788:FKQ655788 FUJ655788:FUM655788 GEF655788:GEI655788 GOB655788:GOE655788 GXX655788:GYA655788 HHT655788:HHW655788 HRP655788:HRS655788 IBL655788:IBO655788 ILH655788:ILK655788 IVD655788:IVG655788 JEZ655788:JFC655788 JOV655788:JOY655788 JYR655788:JYU655788 KIN655788:KIQ655788 KSJ655788:KSM655788 LCF655788:LCI655788 LMB655788:LME655788 LVX655788:LWA655788 MFT655788:MFW655788 MPP655788:MPS655788 MZL655788:MZO655788 NJH655788:NJK655788 NTD655788:NTG655788 OCZ655788:ODC655788 OMV655788:OMY655788 OWR655788:OWU655788 PGN655788:PGQ655788 PQJ655788:PQM655788 QAF655788:QAI655788 QKB655788:QKE655788 QTX655788:QUA655788 RDT655788:RDW655788 RNP655788:RNS655788 RXL655788:RXO655788 SHH655788:SHK655788 SRD655788:SRG655788 TAZ655788:TBC655788 TKV655788:TKY655788 TUR655788:TUU655788 UEN655788:UEQ655788 UOJ655788:UOM655788 UYF655788:UYI655788 VIB655788:VIE655788 VRX655788:VSA655788 WBT655788:WBW655788 WLP655788:WLS655788 WVL655788:WVO655788 D721324:G721324 IZ721324:JC721324 SV721324:SY721324 ACR721324:ACU721324 AMN721324:AMQ721324 AWJ721324:AWM721324 BGF721324:BGI721324 BQB721324:BQE721324 BZX721324:CAA721324 CJT721324:CJW721324 CTP721324:CTS721324 DDL721324:DDO721324 DNH721324:DNK721324 DXD721324:DXG721324 EGZ721324:EHC721324 EQV721324:EQY721324 FAR721324:FAU721324 FKN721324:FKQ721324 FUJ721324:FUM721324 GEF721324:GEI721324 GOB721324:GOE721324 GXX721324:GYA721324 HHT721324:HHW721324 HRP721324:HRS721324 IBL721324:IBO721324 ILH721324:ILK721324 IVD721324:IVG721324 JEZ721324:JFC721324 JOV721324:JOY721324 JYR721324:JYU721324 KIN721324:KIQ721324 KSJ721324:KSM721324 LCF721324:LCI721324 LMB721324:LME721324 LVX721324:LWA721324 MFT721324:MFW721324 MPP721324:MPS721324 MZL721324:MZO721324 NJH721324:NJK721324 NTD721324:NTG721324 OCZ721324:ODC721324 OMV721324:OMY721324 OWR721324:OWU721324 PGN721324:PGQ721324 PQJ721324:PQM721324 QAF721324:QAI721324 QKB721324:QKE721324 QTX721324:QUA721324 RDT721324:RDW721324 RNP721324:RNS721324 RXL721324:RXO721324 SHH721324:SHK721324 SRD721324:SRG721324 TAZ721324:TBC721324 TKV721324:TKY721324 TUR721324:TUU721324 UEN721324:UEQ721324 UOJ721324:UOM721324 UYF721324:UYI721324 VIB721324:VIE721324 VRX721324:VSA721324 WBT721324:WBW721324 WLP721324:WLS721324 WVL721324:WVO721324 D786860:G786860 IZ786860:JC786860 SV786860:SY786860 ACR786860:ACU786860 AMN786860:AMQ786860 AWJ786860:AWM786860 BGF786860:BGI786860 BQB786860:BQE786860 BZX786860:CAA786860 CJT786860:CJW786860 CTP786860:CTS786860 DDL786860:DDO786860 DNH786860:DNK786860 DXD786860:DXG786860 EGZ786860:EHC786860 EQV786860:EQY786860 FAR786860:FAU786860 FKN786860:FKQ786860 FUJ786860:FUM786860 GEF786860:GEI786860 GOB786860:GOE786860 GXX786860:GYA786860 HHT786860:HHW786860 HRP786860:HRS786860 IBL786860:IBO786860 ILH786860:ILK786860 IVD786860:IVG786860 JEZ786860:JFC786860 JOV786860:JOY786860 JYR786860:JYU786860 KIN786860:KIQ786860 KSJ786860:KSM786860 LCF786860:LCI786860 LMB786860:LME786860 LVX786860:LWA786860 MFT786860:MFW786860 MPP786860:MPS786860 MZL786860:MZO786860 NJH786860:NJK786860 NTD786860:NTG786860 OCZ786860:ODC786860 OMV786860:OMY786860 OWR786860:OWU786860 PGN786860:PGQ786860 PQJ786860:PQM786860 QAF786860:QAI786860 QKB786860:QKE786860 QTX786860:QUA786860 RDT786860:RDW786860 RNP786860:RNS786860 RXL786860:RXO786860 SHH786860:SHK786860 SRD786860:SRG786860 TAZ786860:TBC786860 TKV786860:TKY786860 TUR786860:TUU786860 UEN786860:UEQ786860 UOJ786860:UOM786860 UYF786860:UYI786860 VIB786860:VIE786860 VRX786860:VSA786860 WBT786860:WBW786860 WLP786860:WLS786860 WVL786860:WVO786860 D852396:G852396 IZ852396:JC852396 SV852396:SY852396 ACR852396:ACU852396 AMN852396:AMQ852396 AWJ852396:AWM852396 BGF852396:BGI852396 BQB852396:BQE852396 BZX852396:CAA852396 CJT852396:CJW852396 CTP852396:CTS852396 DDL852396:DDO852396 DNH852396:DNK852396 DXD852396:DXG852396 EGZ852396:EHC852396 EQV852396:EQY852396 FAR852396:FAU852396 FKN852396:FKQ852396 FUJ852396:FUM852396 GEF852396:GEI852396 GOB852396:GOE852396 GXX852396:GYA852396 HHT852396:HHW852396 HRP852396:HRS852396 IBL852396:IBO852396 ILH852396:ILK852396 IVD852396:IVG852396 JEZ852396:JFC852396 JOV852396:JOY852396 JYR852396:JYU852396 KIN852396:KIQ852396 KSJ852396:KSM852396 LCF852396:LCI852396 LMB852396:LME852396 LVX852396:LWA852396 MFT852396:MFW852396 MPP852396:MPS852396 MZL852396:MZO852396 NJH852396:NJK852396 NTD852396:NTG852396 OCZ852396:ODC852396 OMV852396:OMY852396 OWR852396:OWU852396 PGN852396:PGQ852396 PQJ852396:PQM852396 QAF852396:QAI852396 QKB852396:QKE852396 QTX852396:QUA852396 RDT852396:RDW852396 RNP852396:RNS852396 RXL852396:RXO852396 SHH852396:SHK852396 SRD852396:SRG852396 TAZ852396:TBC852396 TKV852396:TKY852396 TUR852396:TUU852396 UEN852396:UEQ852396 UOJ852396:UOM852396 UYF852396:UYI852396 VIB852396:VIE852396 VRX852396:VSA852396 WBT852396:WBW852396 WLP852396:WLS852396 WVL852396:WVO852396 D917932:G917932 IZ917932:JC917932 SV917932:SY917932 ACR917932:ACU917932 AMN917932:AMQ917932 AWJ917932:AWM917932 BGF917932:BGI917932 BQB917932:BQE917932 BZX917932:CAA917932 CJT917932:CJW917932 CTP917932:CTS917932 DDL917932:DDO917932 DNH917932:DNK917932 DXD917932:DXG917932 EGZ917932:EHC917932 EQV917932:EQY917932 FAR917932:FAU917932 FKN917932:FKQ917932 FUJ917932:FUM917932 GEF917932:GEI917932 GOB917932:GOE917932 GXX917932:GYA917932 HHT917932:HHW917932 HRP917932:HRS917932 IBL917932:IBO917932 ILH917932:ILK917932 IVD917932:IVG917932 JEZ917932:JFC917932 JOV917932:JOY917932 JYR917932:JYU917932 KIN917932:KIQ917932 KSJ917932:KSM917932 LCF917932:LCI917932 LMB917932:LME917932 LVX917932:LWA917932 MFT917932:MFW917932 MPP917932:MPS917932 MZL917932:MZO917932 NJH917932:NJK917932 NTD917932:NTG917932 OCZ917932:ODC917932 OMV917932:OMY917932 OWR917932:OWU917932 PGN917932:PGQ917932 PQJ917932:PQM917932 QAF917932:QAI917932 QKB917932:QKE917932 QTX917932:QUA917932 RDT917932:RDW917932 RNP917932:RNS917932 RXL917932:RXO917932 SHH917932:SHK917932 SRD917932:SRG917932 TAZ917932:TBC917932 TKV917932:TKY917932 TUR917932:TUU917932 UEN917932:UEQ917932 UOJ917932:UOM917932 UYF917932:UYI917932 VIB917932:VIE917932 VRX917932:VSA917932 WBT917932:WBW917932 WLP917932:WLS917932 WVL917932:WVO917932 D983468:G983468 IZ983468:JC983468 SV983468:SY983468 ACR983468:ACU983468 AMN983468:AMQ983468 AWJ983468:AWM983468 BGF983468:BGI983468 BQB983468:BQE983468 BZX983468:CAA983468 CJT983468:CJW983468 CTP983468:CTS983468 DDL983468:DDO983468 DNH983468:DNK983468 DXD983468:DXG983468 EGZ983468:EHC983468 EQV983468:EQY983468 FAR983468:FAU983468 FKN983468:FKQ983468 FUJ983468:FUM983468 GEF983468:GEI983468 GOB983468:GOE983468 GXX983468:GYA983468 HHT983468:HHW983468 HRP983468:HRS983468 IBL983468:IBO983468 ILH983468:ILK983468 IVD983468:IVG983468 JEZ983468:JFC983468 JOV983468:JOY983468 JYR983468:JYU983468 KIN983468:KIQ983468 KSJ983468:KSM983468 LCF983468:LCI983468 LMB983468:LME983468 LVX983468:LWA983468 MFT983468:MFW983468 MPP983468:MPS983468 MZL983468:MZO983468 NJH983468:NJK983468 NTD983468:NTG983468 OCZ983468:ODC983468 OMV983468:OMY983468 OWR983468:OWU983468 PGN983468:PGQ983468 PQJ983468:PQM983468 QAF983468:QAI983468 QKB983468:QKE983468 QTX983468:QUA983468 RDT983468:RDW983468 RNP983468:RNS983468 RXL983468:RXO983468 SHH983468:SHK983468 SRD983468:SRG983468 TAZ983468:TBC983468 TKV983468:TKY983468 TUR983468:TUU983468 UEN983468:UEQ983468 UOJ983468:UOM983468 UYF983468:UYI983468 VIB983468:VIE983468 VRX983468:VSA983468 WBT983468:WBW983468 WLP983468:WLS983468 WVL983468:WVO983468 E427:H427 JA427:JD427 SW427:SZ427 ACS427:ACV427 AMO427:AMR427 AWK427:AWN427 BGG427:BGJ427 BQC427:BQF427 BZY427:CAB427 CJU427:CJX427 CTQ427:CTT427 DDM427:DDP427 DNI427:DNL427 DXE427:DXH427 EHA427:EHD427 EQW427:EQZ427 FAS427:FAV427 FKO427:FKR427 FUK427:FUN427 GEG427:GEJ427 GOC427:GOF427 GXY427:GYB427 HHU427:HHX427 HRQ427:HRT427 IBM427:IBP427 ILI427:ILL427 IVE427:IVH427 JFA427:JFD427 JOW427:JOZ427 JYS427:JYV427 KIO427:KIR427 KSK427:KSN427 LCG427:LCJ427 LMC427:LMF427 LVY427:LWB427 MFU427:MFX427 MPQ427:MPT427 MZM427:MZP427 NJI427:NJL427 NTE427:NTH427 ODA427:ODD427 OMW427:OMZ427 OWS427:OWV427 PGO427:PGR427 PQK427:PQN427 QAG427:QAJ427 QKC427:QKF427 QTY427:QUB427 RDU427:RDX427 RNQ427:RNT427 RXM427:RXP427 SHI427:SHL427 SRE427:SRH427 TBA427:TBD427 TKW427:TKZ427 TUS427:TUV427 UEO427:UER427 UOK427:UON427 UYG427:UYJ427 VIC427:VIF427 VRY427:VSB427 WBU427:WBX427 WLQ427:WLT427 WVM427:WVP427 E65986:H65986 JA65986:JD65986 SW65986:SZ65986 ACS65986:ACV65986 AMO65986:AMR65986 AWK65986:AWN65986 BGG65986:BGJ65986 BQC65986:BQF65986 BZY65986:CAB65986 CJU65986:CJX65986 CTQ65986:CTT65986 DDM65986:DDP65986 DNI65986:DNL65986 DXE65986:DXH65986 EHA65986:EHD65986 EQW65986:EQZ65986 FAS65986:FAV65986 FKO65986:FKR65986 FUK65986:FUN65986 GEG65986:GEJ65986 GOC65986:GOF65986 GXY65986:GYB65986 HHU65986:HHX65986 HRQ65986:HRT65986 IBM65986:IBP65986 ILI65986:ILL65986 IVE65986:IVH65986 JFA65986:JFD65986 JOW65986:JOZ65986 JYS65986:JYV65986 KIO65986:KIR65986 KSK65986:KSN65986 LCG65986:LCJ65986 LMC65986:LMF65986 LVY65986:LWB65986 MFU65986:MFX65986 MPQ65986:MPT65986 MZM65986:MZP65986 NJI65986:NJL65986 NTE65986:NTH65986 ODA65986:ODD65986 OMW65986:OMZ65986 OWS65986:OWV65986 PGO65986:PGR65986 PQK65986:PQN65986 QAG65986:QAJ65986 QKC65986:QKF65986 QTY65986:QUB65986 RDU65986:RDX65986 RNQ65986:RNT65986 RXM65986:RXP65986 SHI65986:SHL65986 SRE65986:SRH65986 TBA65986:TBD65986 TKW65986:TKZ65986 TUS65986:TUV65986 UEO65986:UER65986 UOK65986:UON65986 UYG65986:UYJ65986 VIC65986:VIF65986 VRY65986:VSB65986 WBU65986:WBX65986 WLQ65986:WLT65986 WVM65986:WVP65986 E131522:H131522 JA131522:JD131522 SW131522:SZ131522 ACS131522:ACV131522 AMO131522:AMR131522 AWK131522:AWN131522 BGG131522:BGJ131522 BQC131522:BQF131522 BZY131522:CAB131522 CJU131522:CJX131522 CTQ131522:CTT131522 DDM131522:DDP131522 DNI131522:DNL131522 DXE131522:DXH131522 EHA131522:EHD131522 EQW131522:EQZ131522 FAS131522:FAV131522 FKO131522:FKR131522 FUK131522:FUN131522 GEG131522:GEJ131522 GOC131522:GOF131522 GXY131522:GYB131522 HHU131522:HHX131522 HRQ131522:HRT131522 IBM131522:IBP131522 ILI131522:ILL131522 IVE131522:IVH131522 JFA131522:JFD131522 JOW131522:JOZ131522 JYS131522:JYV131522 KIO131522:KIR131522 KSK131522:KSN131522 LCG131522:LCJ131522 LMC131522:LMF131522 LVY131522:LWB131522 MFU131522:MFX131522 MPQ131522:MPT131522 MZM131522:MZP131522 NJI131522:NJL131522 NTE131522:NTH131522 ODA131522:ODD131522 OMW131522:OMZ131522 OWS131522:OWV131522 PGO131522:PGR131522 PQK131522:PQN131522 QAG131522:QAJ131522 QKC131522:QKF131522 QTY131522:QUB131522 RDU131522:RDX131522 RNQ131522:RNT131522 RXM131522:RXP131522 SHI131522:SHL131522 SRE131522:SRH131522 TBA131522:TBD131522 TKW131522:TKZ131522 TUS131522:TUV131522 UEO131522:UER131522 UOK131522:UON131522 UYG131522:UYJ131522 VIC131522:VIF131522 VRY131522:VSB131522 WBU131522:WBX131522 WLQ131522:WLT131522 WVM131522:WVP131522 E197058:H197058 JA197058:JD197058 SW197058:SZ197058 ACS197058:ACV197058 AMO197058:AMR197058 AWK197058:AWN197058 BGG197058:BGJ197058 BQC197058:BQF197058 BZY197058:CAB197058 CJU197058:CJX197058 CTQ197058:CTT197058 DDM197058:DDP197058 DNI197058:DNL197058 DXE197058:DXH197058 EHA197058:EHD197058 EQW197058:EQZ197058 FAS197058:FAV197058 FKO197058:FKR197058 FUK197058:FUN197058 GEG197058:GEJ197058 GOC197058:GOF197058 GXY197058:GYB197058 HHU197058:HHX197058 HRQ197058:HRT197058 IBM197058:IBP197058 ILI197058:ILL197058 IVE197058:IVH197058 JFA197058:JFD197058 JOW197058:JOZ197058 JYS197058:JYV197058 KIO197058:KIR197058 KSK197058:KSN197058 LCG197058:LCJ197058 LMC197058:LMF197058 LVY197058:LWB197058 MFU197058:MFX197058 MPQ197058:MPT197058 MZM197058:MZP197058 NJI197058:NJL197058 NTE197058:NTH197058 ODA197058:ODD197058 OMW197058:OMZ197058 OWS197058:OWV197058 PGO197058:PGR197058 PQK197058:PQN197058 QAG197058:QAJ197058 QKC197058:QKF197058 QTY197058:QUB197058 RDU197058:RDX197058 RNQ197058:RNT197058 RXM197058:RXP197058 SHI197058:SHL197058 SRE197058:SRH197058 TBA197058:TBD197058 TKW197058:TKZ197058 TUS197058:TUV197058 UEO197058:UER197058 UOK197058:UON197058 UYG197058:UYJ197058 VIC197058:VIF197058 VRY197058:VSB197058 WBU197058:WBX197058 WLQ197058:WLT197058 WVM197058:WVP197058 E262594:H262594 JA262594:JD262594 SW262594:SZ262594 ACS262594:ACV262594 AMO262594:AMR262594 AWK262594:AWN262594 BGG262594:BGJ262594 BQC262594:BQF262594 BZY262594:CAB262594 CJU262594:CJX262594 CTQ262594:CTT262594 DDM262594:DDP262594 DNI262594:DNL262594 DXE262594:DXH262594 EHA262594:EHD262594 EQW262594:EQZ262594 FAS262594:FAV262594 FKO262594:FKR262594 FUK262594:FUN262594 GEG262594:GEJ262594 GOC262594:GOF262594 GXY262594:GYB262594 HHU262594:HHX262594 HRQ262594:HRT262594 IBM262594:IBP262594 ILI262594:ILL262594 IVE262594:IVH262594 JFA262594:JFD262594 JOW262594:JOZ262594 JYS262594:JYV262594 KIO262594:KIR262594 KSK262594:KSN262594 LCG262594:LCJ262594 LMC262594:LMF262594 LVY262594:LWB262594 MFU262594:MFX262594 MPQ262594:MPT262594 MZM262594:MZP262594 NJI262594:NJL262594 NTE262594:NTH262594 ODA262594:ODD262594 OMW262594:OMZ262594 OWS262594:OWV262594 PGO262594:PGR262594 PQK262594:PQN262594 QAG262594:QAJ262594 QKC262594:QKF262594 QTY262594:QUB262594 RDU262594:RDX262594 RNQ262594:RNT262594 RXM262594:RXP262594 SHI262594:SHL262594 SRE262594:SRH262594 TBA262594:TBD262594 TKW262594:TKZ262594 TUS262594:TUV262594 UEO262594:UER262594 UOK262594:UON262594 UYG262594:UYJ262594 VIC262594:VIF262594 VRY262594:VSB262594 WBU262594:WBX262594 WLQ262594:WLT262594 WVM262594:WVP262594 E328130:H328130 JA328130:JD328130 SW328130:SZ328130 ACS328130:ACV328130 AMO328130:AMR328130 AWK328130:AWN328130 BGG328130:BGJ328130 BQC328130:BQF328130 BZY328130:CAB328130 CJU328130:CJX328130 CTQ328130:CTT328130 DDM328130:DDP328130 DNI328130:DNL328130 DXE328130:DXH328130 EHA328130:EHD328130 EQW328130:EQZ328130 FAS328130:FAV328130 FKO328130:FKR328130 FUK328130:FUN328130 GEG328130:GEJ328130 GOC328130:GOF328130 GXY328130:GYB328130 HHU328130:HHX328130 HRQ328130:HRT328130 IBM328130:IBP328130 ILI328130:ILL328130 IVE328130:IVH328130 JFA328130:JFD328130 JOW328130:JOZ328130 JYS328130:JYV328130 KIO328130:KIR328130 KSK328130:KSN328130 LCG328130:LCJ328130 LMC328130:LMF328130 LVY328130:LWB328130 MFU328130:MFX328130 MPQ328130:MPT328130 MZM328130:MZP328130 NJI328130:NJL328130 NTE328130:NTH328130 ODA328130:ODD328130 OMW328130:OMZ328130 OWS328130:OWV328130 PGO328130:PGR328130 PQK328130:PQN328130 QAG328130:QAJ328130 QKC328130:QKF328130 QTY328130:QUB328130 RDU328130:RDX328130 RNQ328130:RNT328130 RXM328130:RXP328130 SHI328130:SHL328130 SRE328130:SRH328130 TBA328130:TBD328130 TKW328130:TKZ328130 TUS328130:TUV328130 UEO328130:UER328130 UOK328130:UON328130 UYG328130:UYJ328130 VIC328130:VIF328130 VRY328130:VSB328130 WBU328130:WBX328130 WLQ328130:WLT328130 WVM328130:WVP328130 E393666:H393666 JA393666:JD393666 SW393666:SZ393666 ACS393666:ACV393666 AMO393666:AMR393666 AWK393666:AWN393666 BGG393666:BGJ393666 BQC393666:BQF393666 BZY393666:CAB393666 CJU393666:CJX393666 CTQ393666:CTT393666 DDM393666:DDP393666 DNI393666:DNL393666 DXE393666:DXH393666 EHA393666:EHD393666 EQW393666:EQZ393666 FAS393666:FAV393666 FKO393666:FKR393666 FUK393666:FUN393666 GEG393666:GEJ393666 GOC393666:GOF393666 GXY393666:GYB393666 HHU393666:HHX393666 HRQ393666:HRT393666 IBM393666:IBP393666 ILI393666:ILL393666 IVE393666:IVH393666 JFA393666:JFD393666 JOW393666:JOZ393666 JYS393666:JYV393666 KIO393666:KIR393666 KSK393666:KSN393666 LCG393666:LCJ393666 LMC393666:LMF393666 LVY393666:LWB393666 MFU393666:MFX393666 MPQ393666:MPT393666 MZM393666:MZP393666 NJI393666:NJL393666 NTE393666:NTH393666 ODA393666:ODD393666 OMW393666:OMZ393666 OWS393666:OWV393666 PGO393666:PGR393666 PQK393666:PQN393666 QAG393666:QAJ393666 QKC393666:QKF393666 QTY393666:QUB393666 RDU393666:RDX393666 RNQ393666:RNT393666 RXM393666:RXP393666 SHI393666:SHL393666 SRE393666:SRH393666 TBA393666:TBD393666 TKW393666:TKZ393666 TUS393666:TUV393666 UEO393666:UER393666 UOK393666:UON393666 UYG393666:UYJ393666 VIC393666:VIF393666 VRY393666:VSB393666 WBU393666:WBX393666 WLQ393666:WLT393666 WVM393666:WVP393666 E459202:H459202 JA459202:JD459202 SW459202:SZ459202 ACS459202:ACV459202 AMO459202:AMR459202 AWK459202:AWN459202 BGG459202:BGJ459202 BQC459202:BQF459202 BZY459202:CAB459202 CJU459202:CJX459202 CTQ459202:CTT459202 DDM459202:DDP459202 DNI459202:DNL459202 DXE459202:DXH459202 EHA459202:EHD459202 EQW459202:EQZ459202 FAS459202:FAV459202 FKO459202:FKR459202 FUK459202:FUN459202 GEG459202:GEJ459202 GOC459202:GOF459202 GXY459202:GYB459202 HHU459202:HHX459202 HRQ459202:HRT459202 IBM459202:IBP459202 ILI459202:ILL459202 IVE459202:IVH459202 JFA459202:JFD459202 JOW459202:JOZ459202 JYS459202:JYV459202 KIO459202:KIR459202 KSK459202:KSN459202 LCG459202:LCJ459202 LMC459202:LMF459202 LVY459202:LWB459202 MFU459202:MFX459202 MPQ459202:MPT459202 MZM459202:MZP459202 NJI459202:NJL459202 NTE459202:NTH459202 ODA459202:ODD459202 OMW459202:OMZ459202 OWS459202:OWV459202 PGO459202:PGR459202 PQK459202:PQN459202 QAG459202:QAJ459202 QKC459202:QKF459202 QTY459202:QUB459202 RDU459202:RDX459202 RNQ459202:RNT459202 RXM459202:RXP459202 SHI459202:SHL459202 SRE459202:SRH459202 TBA459202:TBD459202 TKW459202:TKZ459202 TUS459202:TUV459202 UEO459202:UER459202 UOK459202:UON459202 UYG459202:UYJ459202 VIC459202:VIF459202 VRY459202:VSB459202 WBU459202:WBX459202 WLQ459202:WLT459202 WVM459202:WVP459202 E524738:H524738 JA524738:JD524738 SW524738:SZ524738 ACS524738:ACV524738 AMO524738:AMR524738 AWK524738:AWN524738 BGG524738:BGJ524738 BQC524738:BQF524738 BZY524738:CAB524738 CJU524738:CJX524738 CTQ524738:CTT524738 DDM524738:DDP524738 DNI524738:DNL524738 DXE524738:DXH524738 EHA524738:EHD524738 EQW524738:EQZ524738 FAS524738:FAV524738 FKO524738:FKR524738 FUK524738:FUN524738 GEG524738:GEJ524738 GOC524738:GOF524738 GXY524738:GYB524738 HHU524738:HHX524738 HRQ524738:HRT524738 IBM524738:IBP524738 ILI524738:ILL524738 IVE524738:IVH524738 JFA524738:JFD524738 JOW524738:JOZ524738 JYS524738:JYV524738 KIO524738:KIR524738 KSK524738:KSN524738 LCG524738:LCJ524738 LMC524738:LMF524738 LVY524738:LWB524738 MFU524738:MFX524738 MPQ524738:MPT524738 MZM524738:MZP524738 NJI524738:NJL524738 NTE524738:NTH524738 ODA524738:ODD524738 OMW524738:OMZ524738 OWS524738:OWV524738 PGO524738:PGR524738 PQK524738:PQN524738 QAG524738:QAJ524738 QKC524738:QKF524738 QTY524738:QUB524738 RDU524738:RDX524738 RNQ524738:RNT524738 RXM524738:RXP524738 SHI524738:SHL524738 SRE524738:SRH524738 TBA524738:TBD524738 TKW524738:TKZ524738 TUS524738:TUV524738 UEO524738:UER524738 UOK524738:UON524738 UYG524738:UYJ524738 VIC524738:VIF524738 VRY524738:VSB524738 WBU524738:WBX524738 WLQ524738:WLT524738 WVM524738:WVP524738 E590274:H590274 JA590274:JD590274 SW590274:SZ590274 ACS590274:ACV590274 AMO590274:AMR590274 AWK590274:AWN590274 BGG590274:BGJ590274 BQC590274:BQF590274 BZY590274:CAB590274 CJU590274:CJX590274 CTQ590274:CTT590274 DDM590274:DDP590274 DNI590274:DNL590274 DXE590274:DXH590274 EHA590274:EHD590274 EQW590274:EQZ590274 FAS590274:FAV590274 FKO590274:FKR590274 FUK590274:FUN590274 GEG590274:GEJ590274 GOC590274:GOF590274 GXY590274:GYB590274 HHU590274:HHX590274 HRQ590274:HRT590274 IBM590274:IBP590274 ILI590274:ILL590274 IVE590274:IVH590274 JFA590274:JFD590274 JOW590274:JOZ590274 JYS590274:JYV590274 KIO590274:KIR590274 KSK590274:KSN590274 LCG590274:LCJ590274 LMC590274:LMF590274 LVY590274:LWB590274 MFU590274:MFX590274 MPQ590274:MPT590274 MZM590274:MZP590274 NJI590274:NJL590274 NTE590274:NTH590274 ODA590274:ODD590274 OMW590274:OMZ590274 OWS590274:OWV590274 PGO590274:PGR590274 PQK590274:PQN590274 QAG590274:QAJ590274 QKC590274:QKF590274 QTY590274:QUB590274 RDU590274:RDX590274 RNQ590274:RNT590274 RXM590274:RXP590274 SHI590274:SHL590274 SRE590274:SRH590274 TBA590274:TBD590274 TKW590274:TKZ590274 TUS590274:TUV590274 UEO590274:UER590274 UOK590274:UON590274 UYG590274:UYJ590274 VIC590274:VIF590274 VRY590274:VSB590274 WBU590274:WBX590274 WLQ590274:WLT590274 WVM590274:WVP590274 E655810:H655810 JA655810:JD655810 SW655810:SZ655810 ACS655810:ACV655810 AMO655810:AMR655810 AWK655810:AWN655810 BGG655810:BGJ655810 BQC655810:BQF655810 BZY655810:CAB655810 CJU655810:CJX655810 CTQ655810:CTT655810 DDM655810:DDP655810 DNI655810:DNL655810 DXE655810:DXH655810 EHA655810:EHD655810 EQW655810:EQZ655810 FAS655810:FAV655810 FKO655810:FKR655810 FUK655810:FUN655810 GEG655810:GEJ655810 GOC655810:GOF655810 GXY655810:GYB655810 HHU655810:HHX655810 HRQ655810:HRT655810 IBM655810:IBP655810 ILI655810:ILL655810 IVE655810:IVH655810 JFA655810:JFD655810 JOW655810:JOZ655810 JYS655810:JYV655810 KIO655810:KIR655810 KSK655810:KSN655810 LCG655810:LCJ655810 LMC655810:LMF655810 LVY655810:LWB655810 MFU655810:MFX655810 MPQ655810:MPT655810 MZM655810:MZP655810 NJI655810:NJL655810 NTE655810:NTH655810 ODA655810:ODD655810 OMW655810:OMZ655810 OWS655810:OWV655810 PGO655810:PGR655810 PQK655810:PQN655810 QAG655810:QAJ655810 QKC655810:QKF655810 QTY655810:QUB655810 RDU655810:RDX655810 RNQ655810:RNT655810 RXM655810:RXP655810 SHI655810:SHL655810 SRE655810:SRH655810 TBA655810:TBD655810 TKW655810:TKZ655810 TUS655810:TUV655810 UEO655810:UER655810 UOK655810:UON655810 UYG655810:UYJ655810 VIC655810:VIF655810 VRY655810:VSB655810 WBU655810:WBX655810 WLQ655810:WLT655810 WVM655810:WVP655810 E721346:H721346 JA721346:JD721346 SW721346:SZ721346 ACS721346:ACV721346 AMO721346:AMR721346 AWK721346:AWN721346 BGG721346:BGJ721346 BQC721346:BQF721346 BZY721346:CAB721346 CJU721346:CJX721346 CTQ721346:CTT721346 DDM721346:DDP721346 DNI721346:DNL721346 DXE721346:DXH721346 EHA721346:EHD721346 EQW721346:EQZ721346 FAS721346:FAV721346 FKO721346:FKR721346 FUK721346:FUN721346 GEG721346:GEJ721346 GOC721346:GOF721346 GXY721346:GYB721346 HHU721346:HHX721346 HRQ721346:HRT721346 IBM721346:IBP721346 ILI721346:ILL721346 IVE721346:IVH721346 JFA721346:JFD721346 JOW721346:JOZ721346 JYS721346:JYV721346 KIO721346:KIR721346 KSK721346:KSN721346 LCG721346:LCJ721346 LMC721346:LMF721346 LVY721346:LWB721346 MFU721346:MFX721346 MPQ721346:MPT721346 MZM721346:MZP721346 NJI721346:NJL721346 NTE721346:NTH721346 ODA721346:ODD721346 OMW721346:OMZ721346 OWS721346:OWV721346 PGO721346:PGR721346 PQK721346:PQN721346 QAG721346:QAJ721346 QKC721346:QKF721346 QTY721346:QUB721346 RDU721346:RDX721346 RNQ721346:RNT721346 RXM721346:RXP721346 SHI721346:SHL721346 SRE721346:SRH721346 TBA721346:TBD721346 TKW721346:TKZ721346 TUS721346:TUV721346 UEO721346:UER721346 UOK721346:UON721346 UYG721346:UYJ721346 VIC721346:VIF721346 VRY721346:VSB721346 WBU721346:WBX721346 WLQ721346:WLT721346 WVM721346:WVP721346 E786882:H786882 JA786882:JD786882 SW786882:SZ786882 ACS786882:ACV786882 AMO786882:AMR786882 AWK786882:AWN786882 BGG786882:BGJ786882 BQC786882:BQF786882 BZY786882:CAB786882 CJU786882:CJX786882 CTQ786882:CTT786882 DDM786882:DDP786882 DNI786882:DNL786882 DXE786882:DXH786882 EHA786882:EHD786882 EQW786882:EQZ786882 FAS786882:FAV786882 FKO786882:FKR786882 FUK786882:FUN786882 GEG786882:GEJ786882 GOC786882:GOF786882 GXY786882:GYB786882 HHU786882:HHX786882 HRQ786882:HRT786882 IBM786882:IBP786882 ILI786882:ILL786882 IVE786882:IVH786882 JFA786882:JFD786882 JOW786882:JOZ786882 JYS786882:JYV786882 KIO786882:KIR786882 KSK786882:KSN786882 LCG786882:LCJ786882 LMC786882:LMF786882 LVY786882:LWB786882 MFU786882:MFX786882 MPQ786882:MPT786882 MZM786882:MZP786882 NJI786882:NJL786882 NTE786882:NTH786882 ODA786882:ODD786882 OMW786882:OMZ786882 OWS786882:OWV786882 PGO786882:PGR786882 PQK786882:PQN786882 QAG786882:QAJ786882 QKC786882:QKF786882 QTY786882:QUB786882 RDU786882:RDX786882 RNQ786882:RNT786882 RXM786882:RXP786882 SHI786882:SHL786882 SRE786882:SRH786882 TBA786882:TBD786882 TKW786882:TKZ786882 TUS786882:TUV786882 UEO786882:UER786882 UOK786882:UON786882 UYG786882:UYJ786882 VIC786882:VIF786882 VRY786882:VSB786882 WBU786882:WBX786882 WLQ786882:WLT786882 WVM786882:WVP786882 E852418:H852418 JA852418:JD852418 SW852418:SZ852418 ACS852418:ACV852418 AMO852418:AMR852418 AWK852418:AWN852418 BGG852418:BGJ852418 BQC852418:BQF852418 BZY852418:CAB852418 CJU852418:CJX852418 CTQ852418:CTT852418 DDM852418:DDP852418 DNI852418:DNL852418 DXE852418:DXH852418 EHA852418:EHD852418 EQW852418:EQZ852418 FAS852418:FAV852418 FKO852418:FKR852418 FUK852418:FUN852418 GEG852418:GEJ852418 GOC852418:GOF852418 GXY852418:GYB852418 HHU852418:HHX852418 HRQ852418:HRT852418 IBM852418:IBP852418 ILI852418:ILL852418 IVE852418:IVH852418 JFA852418:JFD852418 JOW852418:JOZ852418 JYS852418:JYV852418 KIO852418:KIR852418 KSK852418:KSN852418 LCG852418:LCJ852418 LMC852418:LMF852418 LVY852418:LWB852418 MFU852418:MFX852418 MPQ852418:MPT852418 MZM852418:MZP852418 NJI852418:NJL852418 NTE852418:NTH852418 ODA852418:ODD852418 OMW852418:OMZ852418 OWS852418:OWV852418 PGO852418:PGR852418 PQK852418:PQN852418 QAG852418:QAJ852418 QKC852418:QKF852418 QTY852418:QUB852418 RDU852418:RDX852418 RNQ852418:RNT852418 RXM852418:RXP852418 SHI852418:SHL852418 SRE852418:SRH852418 TBA852418:TBD852418 TKW852418:TKZ852418 TUS852418:TUV852418 UEO852418:UER852418 UOK852418:UON852418 UYG852418:UYJ852418 VIC852418:VIF852418 VRY852418:VSB852418 WBU852418:WBX852418 WLQ852418:WLT852418 WVM852418:WVP852418 E917954:H917954 JA917954:JD917954 SW917954:SZ917954 ACS917954:ACV917954 AMO917954:AMR917954 AWK917954:AWN917954 BGG917954:BGJ917954 BQC917954:BQF917954 BZY917954:CAB917954 CJU917954:CJX917954 CTQ917954:CTT917954 DDM917954:DDP917954 DNI917954:DNL917954 DXE917954:DXH917954 EHA917954:EHD917954 EQW917954:EQZ917954 FAS917954:FAV917954 FKO917954:FKR917954 FUK917954:FUN917954 GEG917954:GEJ917954 GOC917954:GOF917954 GXY917954:GYB917954 HHU917954:HHX917954 HRQ917954:HRT917954 IBM917954:IBP917954 ILI917954:ILL917954 IVE917954:IVH917954 JFA917954:JFD917954 JOW917954:JOZ917954 JYS917954:JYV917954 KIO917954:KIR917954 KSK917954:KSN917954 LCG917954:LCJ917954 LMC917954:LMF917954 LVY917954:LWB917954 MFU917954:MFX917954 MPQ917954:MPT917954 MZM917954:MZP917954 NJI917954:NJL917954 NTE917954:NTH917954 ODA917954:ODD917954 OMW917954:OMZ917954 OWS917954:OWV917954 PGO917954:PGR917954 PQK917954:PQN917954 QAG917954:QAJ917954 QKC917954:QKF917954 QTY917954:QUB917954 RDU917954:RDX917954 RNQ917954:RNT917954 RXM917954:RXP917954 SHI917954:SHL917954 SRE917954:SRH917954 TBA917954:TBD917954 TKW917954:TKZ917954 TUS917954:TUV917954 UEO917954:UER917954 UOK917954:UON917954 UYG917954:UYJ917954 VIC917954:VIF917954 VRY917954:VSB917954 WBU917954:WBX917954 WLQ917954:WLT917954 WVM917954:WVP917954 E983490:H983490 JA983490:JD983490 SW983490:SZ983490 ACS983490:ACV983490 AMO983490:AMR983490 AWK983490:AWN983490 BGG983490:BGJ983490 BQC983490:BQF983490 BZY983490:CAB983490 CJU983490:CJX983490 CTQ983490:CTT983490 DDM983490:DDP983490 DNI983490:DNL983490 DXE983490:DXH983490 EHA983490:EHD983490 EQW983490:EQZ983490 FAS983490:FAV983490 FKO983490:FKR983490 FUK983490:FUN983490 GEG983490:GEJ983490 GOC983490:GOF983490 GXY983490:GYB983490 HHU983490:HHX983490 HRQ983490:HRT983490 IBM983490:IBP983490 ILI983490:ILL983490 IVE983490:IVH983490 JFA983490:JFD983490 JOW983490:JOZ983490 JYS983490:JYV983490 KIO983490:KIR983490 KSK983490:KSN983490 LCG983490:LCJ983490 LMC983490:LMF983490 LVY983490:LWB983490 MFU983490:MFX983490 MPQ983490:MPT983490 MZM983490:MZP983490 NJI983490:NJL983490 NTE983490:NTH983490 ODA983490:ODD983490 OMW983490:OMZ983490 OWS983490:OWV983490 PGO983490:PGR983490 PQK983490:PQN983490 QAG983490:QAJ983490 QKC983490:QKF983490 QTY983490:QUB983490 RDU983490:RDX983490 RNQ983490:RNT983490 RXM983490:RXP983490 SHI983490:SHL983490 SRE983490:SRH983490 TBA983490:TBD983490 TKW983490:TKZ983490 TUS983490:TUV983490 UEO983490:UER983490 UOK983490:UON983490 UYG983490:UYJ983490 VIC983490:VIF983490 VRY983490:VSB983490 WBU983490:WBX983490 WLQ983490:WLT983490 WVM983490:WVP983490 I428:K428 JE428:JG428 TA428:TC428 ACW428:ACY428 AMS428:AMU428 AWO428:AWQ428 BGK428:BGM428 BQG428:BQI428 CAC428:CAE428 CJY428:CKA428 CTU428:CTW428 DDQ428:DDS428 DNM428:DNO428 DXI428:DXK428 EHE428:EHG428 ERA428:ERC428 FAW428:FAY428 FKS428:FKU428 FUO428:FUQ428 GEK428:GEM428 GOG428:GOI428 GYC428:GYE428 HHY428:HIA428 HRU428:HRW428 IBQ428:IBS428 ILM428:ILO428 IVI428:IVK428 JFE428:JFG428 JPA428:JPC428 JYW428:JYY428 KIS428:KIU428 KSO428:KSQ428 LCK428:LCM428 LMG428:LMI428 LWC428:LWE428 MFY428:MGA428 MPU428:MPW428 MZQ428:MZS428 NJM428:NJO428 NTI428:NTK428 ODE428:ODG428 ONA428:ONC428 OWW428:OWY428 PGS428:PGU428 PQO428:PQQ428 QAK428:QAM428 QKG428:QKI428 QUC428:QUE428 RDY428:REA428 RNU428:RNW428 RXQ428:RXS428 SHM428:SHO428 SRI428:SRK428 TBE428:TBG428 TLA428:TLC428 TUW428:TUY428 UES428:UEU428 UOO428:UOQ428 UYK428:UYM428 VIG428:VII428 VSC428:VSE428 WBY428:WCA428 WLU428:WLW428 WVQ428:WVS428 I65987:K65987 JE65987:JG65987 TA65987:TC65987 ACW65987:ACY65987 AMS65987:AMU65987 AWO65987:AWQ65987 BGK65987:BGM65987 BQG65987:BQI65987 CAC65987:CAE65987 CJY65987:CKA65987 CTU65987:CTW65987 DDQ65987:DDS65987 DNM65987:DNO65987 DXI65987:DXK65987 EHE65987:EHG65987 ERA65987:ERC65987 FAW65987:FAY65987 FKS65987:FKU65987 FUO65987:FUQ65987 GEK65987:GEM65987 GOG65987:GOI65987 GYC65987:GYE65987 HHY65987:HIA65987 HRU65987:HRW65987 IBQ65987:IBS65987 ILM65987:ILO65987 IVI65987:IVK65987 JFE65987:JFG65987 JPA65987:JPC65987 JYW65987:JYY65987 KIS65987:KIU65987 KSO65987:KSQ65987 LCK65987:LCM65987 LMG65987:LMI65987 LWC65987:LWE65987 MFY65987:MGA65987 MPU65987:MPW65987 MZQ65987:MZS65987 NJM65987:NJO65987 NTI65987:NTK65987 ODE65987:ODG65987 ONA65987:ONC65987 OWW65987:OWY65987 PGS65987:PGU65987 PQO65987:PQQ65987 QAK65987:QAM65987 QKG65987:QKI65987 QUC65987:QUE65987 RDY65987:REA65987 RNU65987:RNW65987 RXQ65987:RXS65987 SHM65987:SHO65987 SRI65987:SRK65987 TBE65987:TBG65987 TLA65987:TLC65987 TUW65987:TUY65987 UES65987:UEU65987 UOO65987:UOQ65987 UYK65987:UYM65987 VIG65987:VII65987 VSC65987:VSE65987 WBY65987:WCA65987 WLU65987:WLW65987 WVQ65987:WVS65987 I131523:K131523 JE131523:JG131523 TA131523:TC131523 ACW131523:ACY131523 AMS131523:AMU131523 AWO131523:AWQ131523 BGK131523:BGM131523 BQG131523:BQI131523 CAC131523:CAE131523 CJY131523:CKA131523 CTU131523:CTW131523 DDQ131523:DDS131523 DNM131523:DNO131523 DXI131523:DXK131523 EHE131523:EHG131523 ERA131523:ERC131523 FAW131523:FAY131523 FKS131523:FKU131523 FUO131523:FUQ131523 GEK131523:GEM131523 GOG131523:GOI131523 GYC131523:GYE131523 HHY131523:HIA131523 HRU131523:HRW131523 IBQ131523:IBS131523 ILM131523:ILO131523 IVI131523:IVK131523 JFE131523:JFG131523 JPA131523:JPC131523 JYW131523:JYY131523 KIS131523:KIU131523 KSO131523:KSQ131523 LCK131523:LCM131523 LMG131523:LMI131523 LWC131523:LWE131523 MFY131523:MGA131523 MPU131523:MPW131523 MZQ131523:MZS131523 NJM131523:NJO131523 NTI131523:NTK131523 ODE131523:ODG131523 ONA131523:ONC131523 OWW131523:OWY131523 PGS131523:PGU131523 PQO131523:PQQ131523 QAK131523:QAM131523 QKG131523:QKI131523 QUC131523:QUE131523 RDY131523:REA131523 RNU131523:RNW131523 RXQ131523:RXS131523 SHM131523:SHO131523 SRI131523:SRK131523 TBE131523:TBG131523 TLA131523:TLC131523 TUW131523:TUY131523 UES131523:UEU131523 UOO131523:UOQ131523 UYK131523:UYM131523 VIG131523:VII131523 VSC131523:VSE131523 WBY131523:WCA131523 WLU131523:WLW131523 WVQ131523:WVS131523 I197059:K197059 JE197059:JG197059 TA197059:TC197059 ACW197059:ACY197059 AMS197059:AMU197059 AWO197059:AWQ197059 BGK197059:BGM197059 BQG197059:BQI197059 CAC197059:CAE197059 CJY197059:CKA197059 CTU197059:CTW197059 DDQ197059:DDS197059 DNM197059:DNO197059 DXI197059:DXK197059 EHE197059:EHG197059 ERA197059:ERC197059 FAW197059:FAY197059 FKS197059:FKU197059 FUO197059:FUQ197059 GEK197059:GEM197059 GOG197059:GOI197059 GYC197059:GYE197059 HHY197059:HIA197059 HRU197059:HRW197059 IBQ197059:IBS197059 ILM197059:ILO197059 IVI197059:IVK197059 JFE197059:JFG197059 JPA197059:JPC197059 JYW197059:JYY197059 KIS197059:KIU197059 KSO197059:KSQ197059 LCK197059:LCM197059 LMG197059:LMI197059 LWC197059:LWE197059 MFY197059:MGA197059 MPU197059:MPW197059 MZQ197059:MZS197059 NJM197059:NJO197059 NTI197059:NTK197059 ODE197059:ODG197059 ONA197059:ONC197059 OWW197059:OWY197059 PGS197059:PGU197059 PQO197059:PQQ197059 QAK197059:QAM197059 QKG197059:QKI197059 QUC197059:QUE197059 RDY197059:REA197059 RNU197059:RNW197059 RXQ197059:RXS197059 SHM197059:SHO197059 SRI197059:SRK197059 TBE197059:TBG197059 TLA197059:TLC197059 TUW197059:TUY197059 UES197059:UEU197059 UOO197059:UOQ197059 UYK197059:UYM197059 VIG197059:VII197059 VSC197059:VSE197059 WBY197059:WCA197059 WLU197059:WLW197059 WVQ197059:WVS197059 I262595:K262595 JE262595:JG262595 TA262595:TC262595 ACW262595:ACY262595 AMS262595:AMU262595 AWO262595:AWQ262595 BGK262595:BGM262595 BQG262595:BQI262595 CAC262595:CAE262595 CJY262595:CKA262595 CTU262595:CTW262595 DDQ262595:DDS262595 DNM262595:DNO262595 DXI262595:DXK262595 EHE262595:EHG262595 ERA262595:ERC262595 FAW262595:FAY262595 FKS262595:FKU262595 FUO262595:FUQ262595 GEK262595:GEM262595 GOG262595:GOI262595 GYC262595:GYE262595 HHY262595:HIA262595 HRU262595:HRW262595 IBQ262595:IBS262595 ILM262595:ILO262595 IVI262595:IVK262595 JFE262595:JFG262595 JPA262595:JPC262595 JYW262595:JYY262595 KIS262595:KIU262595 KSO262595:KSQ262595 LCK262595:LCM262595 LMG262595:LMI262595 LWC262595:LWE262595 MFY262595:MGA262595 MPU262595:MPW262595 MZQ262595:MZS262595 NJM262595:NJO262595 NTI262595:NTK262595 ODE262595:ODG262595 ONA262595:ONC262595 OWW262595:OWY262595 PGS262595:PGU262595 PQO262595:PQQ262595 QAK262595:QAM262595 QKG262595:QKI262595 QUC262595:QUE262595 RDY262595:REA262595 RNU262595:RNW262595 RXQ262595:RXS262595 SHM262595:SHO262595 SRI262595:SRK262595 TBE262595:TBG262595 TLA262595:TLC262595 TUW262595:TUY262595 UES262595:UEU262595 UOO262595:UOQ262595 UYK262595:UYM262595 VIG262595:VII262595 VSC262595:VSE262595 WBY262595:WCA262595 WLU262595:WLW262595 WVQ262595:WVS262595 I328131:K328131 JE328131:JG328131 TA328131:TC328131 ACW328131:ACY328131 AMS328131:AMU328131 AWO328131:AWQ328131 BGK328131:BGM328131 BQG328131:BQI328131 CAC328131:CAE328131 CJY328131:CKA328131 CTU328131:CTW328131 DDQ328131:DDS328131 DNM328131:DNO328131 DXI328131:DXK328131 EHE328131:EHG328131 ERA328131:ERC328131 FAW328131:FAY328131 FKS328131:FKU328131 FUO328131:FUQ328131 GEK328131:GEM328131 GOG328131:GOI328131 GYC328131:GYE328131 HHY328131:HIA328131 HRU328131:HRW328131 IBQ328131:IBS328131 ILM328131:ILO328131 IVI328131:IVK328131 JFE328131:JFG328131 JPA328131:JPC328131 JYW328131:JYY328131 KIS328131:KIU328131 KSO328131:KSQ328131 LCK328131:LCM328131 LMG328131:LMI328131 LWC328131:LWE328131 MFY328131:MGA328131 MPU328131:MPW328131 MZQ328131:MZS328131 NJM328131:NJO328131 NTI328131:NTK328131 ODE328131:ODG328131 ONA328131:ONC328131 OWW328131:OWY328131 PGS328131:PGU328131 PQO328131:PQQ328131 QAK328131:QAM328131 QKG328131:QKI328131 QUC328131:QUE328131 RDY328131:REA328131 RNU328131:RNW328131 RXQ328131:RXS328131 SHM328131:SHO328131 SRI328131:SRK328131 TBE328131:TBG328131 TLA328131:TLC328131 TUW328131:TUY328131 UES328131:UEU328131 UOO328131:UOQ328131 UYK328131:UYM328131 VIG328131:VII328131 VSC328131:VSE328131 WBY328131:WCA328131 WLU328131:WLW328131 WVQ328131:WVS328131 I393667:K393667 JE393667:JG393667 TA393667:TC393667 ACW393667:ACY393667 AMS393667:AMU393667 AWO393667:AWQ393667 BGK393667:BGM393667 BQG393667:BQI393667 CAC393667:CAE393667 CJY393667:CKA393667 CTU393667:CTW393667 DDQ393667:DDS393667 DNM393667:DNO393667 DXI393667:DXK393667 EHE393667:EHG393667 ERA393667:ERC393667 FAW393667:FAY393667 FKS393667:FKU393667 FUO393667:FUQ393667 GEK393667:GEM393667 GOG393667:GOI393667 GYC393667:GYE393667 HHY393667:HIA393667 HRU393667:HRW393667 IBQ393667:IBS393667 ILM393667:ILO393667 IVI393667:IVK393667 JFE393667:JFG393667 JPA393667:JPC393667 JYW393667:JYY393667 KIS393667:KIU393667 KSO393667:KSQ393667 LCK393667:LCM393667 LMG393667:LMI393667 LWC393667:LWE393667 MFY393667:MGA393667 MPU393667:MPW393667 MZQ393667:MZS393667 NJM393667:NJO393667 NTI393667:NTK393667 ODE393667:ODG393667 ONA393667:ONC393667 OWW393667:OWY393667 PGS393667:PGU393667 PQO393667:PQQ393667 QAK393667:QAM393667 QKG393667:QKI393667 QUC393667:QUE393667 RDY393667:REA393667 RNU393667:RNW393667 RXQ393667:RXS393667 SHM393667:SHO393667 SRI393667:SRK393667 TBE393667:TBG393667 TLA393667:TLC393667 TUW393667:TUY393667 UES393667:UEU393667 UOO393667:UOQ393667 UYK393667:UYM393667 VIG393667:VII393667 VSC393667:VSE393667 WBY393667:WCA393667 WLU393667:WLW393667 WVQ393667:WVS393667 I459203:K459203 JE459203:JG459203 TA459203:TC459203 ACW459203:ACY459203 AMS459203:AMU459203 AWO459203:AWQ459203 BGK459203:BGM459203 BQG459203:BQI459203 CAC459203:CAE459203 CJY459203:CKA459203 CTU459203:CTW459203 DDQ459203:DDS459203 DNM459203:DNO459203 DXI459203:DXK459203 EHE459203:EHG459203 ERA459203:ERC459203 FAW459203:FAY459203 FKS459203:FKU459203 FUO459203:FUQ459203 GEK459203:GEM459203 GOG459203:GOI459203 GYC459203:GYE459203 HHY459203:HIA459203 HRU459203:HRW459203 IBQ459203:IBS459203 ILM459203:ILO459203 IVI459203:IVK459203 JFE459203:JFG459203 JPA459203:JPC459203 JYW459203:JYY459203 KIS459203:KIU459203 KSO459203:KSQ459203 LCK459203:LCM459203 LMG459203:LMI459203 LWC459203:LWE459203 MFY459203:MGA459203 MPU459203:MPW459203 MZQ459203:MZS459203 NJM459203:NJO459203 NTI459203:NTK459203 ODE459203:ODG459203 ONA459203:ONC459203 OWW459203:OWY459203 PGS459203:PGU459203 PQO459203:PQQ459203 QAK459203:QAM459203 QKG459203:QKI459203 QUC459203:QUE459203 RDY459203:REA459203 RNU459203:RNW459203 RXQ459203:RXS459203 SHM459203:SHO459203 SRI459203:SRK459203 TBE459203:TBG459203 TLA459203:TLC459203 TUW459203:TUY459203 UES459203:UEU459203 UOO459203:UOQ459203 UYK459203:UYM459203 VIG459203:VII459203 VSC459203:VSE459203 WBY459203:WCA459203 WLU459203:WLW459203 WVQ459203:WVS459203 I524739:K524739 JE524739:JG524739 TA524739:TC524739 ACW524739:ACY524739 AMS524739:AMU524739 AWO524739:AWQ524739 BGK524739:BGM524739 BQG524739:BQI524739 CAC524739:CAE524739 CJY524739:CKA524739 CTU524739:CTW524739 DDQ524739:DDS524739 DNM524739:DNO524739 DXI524739:DXK524739 EHE524739:EHG524739 ERA524739:ERC524739 FAW524739:FAY524739 FKS524739:FKU524739 FUO524739:FUQ524739 GEK524739:GEM524739 GOG524739:GOI524739 GYC524739:GYE524739 HHY524739:HIA524739 HRU524739:HRW524739 IBQ524739:IBS524739 ILM524739:ILO524739 IVI524739:IVK524739 JFE524739:JFG524739 JPA524739:JPC524739 JYW524739:JYY524739 KIS524739:KIU524739 KSO524739:KSQ524739 LCK524739:LCM524739 LMG524739:LMI524739 LWC524739:LWE524739 MFY524739:MGA524739 MPU524739:MPW524739 MZQ524739:MZS524739 NJM524739:NJO524739 NTI524739:NTK524739 ODE524739:ODG524739 ONA524739:ONC524739 OWW524739:OWY524739 PGS524739:PGU524739 PQO524739:PQQ524739 QAK524739:QAM524739 QKG524739:QKI524739 QUC524739:QUE524739 RDY524739:REA524739 RNU524739:RNW524739 RXQ524739:RXS524739 SHM524739:SHO524739 SRI524739:SRK524739 TBE524739:TBG524739 TLA524739:TLC524739 TUW524739:TUY524739 UES524739:UEU524739 UOO524739:UOQ524739 UYK524739:UYM524739 VIG524739:VII524739 VSC524739:VSE524739 WBY524739:WCA524739 WLU524739:WLW524739 WVQ524739:WVS524739 I590275:K590275 JE590275:JG590275 TA590275:TC590275 ACW590275:ACY590275 AMS590275:AMU590275 AWO590275:AWQ590275 BGK590275:BGM590275 BQG590275:BQI590275 CAC590275:CAE590275 CJY590275:CKA590275 CTU590275:CTW590275 DDQ590275:DDS590275 DNM590275:DNO590275 DXI590275:DXK590275 EHE590275:EHG590275 ERA590275:ERC590275 FAW590275:FAY590275 FKS590275:FKU590275 FUO590275:FUQ590275 GEK590275:GEM590275 GOG590275:GOI590275 GYC590275:GYE590275 HHY590275:HIA590275 HRU590275:HRW590275 IBQ590275:IBS590275 ILM590275:ILO590275 IVI590275:IVK590275 JFE590275:JFG590275 JPA590275:JPC590275 JYW590275:JYY590275 KIS590275:KIU590275 KSO590275:KSQ590275 LCK590275:LCM590275 LMG590275:LMI590275 LWC590275:LWE590275 MFY590275:MGA590275 MPU590275:MPW590275 MZQ590275:MZS590275 NJM590275:NJO590275 NTI590275:NTK590275 ODE590275:ODG590275 ONA590275:ONC590275 OWW590275:OWY590275 PGS590275:PGU590275 PQO590275:PQQ590275 QAK590275:QAM590275 QKG590275:QKI590275 QUC590275:QUE590275 RDY590275:REA590275 RNU590275:RNW590275 RXQ590275:RXS590275 SHM590275:SHO590275 SRI590275:SRK590275 TBE590275:TBG590275 TLA590275:TLC590275 TUW590275:TUY590275 UES590275:UEU590275 UOO590275:UOQ590275 UYK590275:UYM590275 VIG590275:VII590275 VSC590275:VSE590275 WBY590275:WCA590275 WLU590275:WLW590275 WVQ590275:WVS590275 I655811:K655811 JE655811:JG655811 TA655811:TC655811 ACW655811:ACY655811 AMS655811:AMU655811 AWO655811:AWQ655811 BGK655811:BGM655811 BQG655811:BQI655811 CAC655811:CAE655811 CJY655811:CKA655811 CTU655811:CTW655811 DDQ655811:DDS655811 DNM655811:DNO655811 DXI655811:DXK655811 EHE655811:EHG655811 ERA655811:ERC655811 FAW655811:FAY655811 FKS655811:FKU655811 FUO655811:FUQ655811 GEK655811:GEM655811 GOG655811:GOI655811 GYC655811:GYE655811 HHY655811:HIA655811 HRU655811:HRW655811 IBQ655811:IBS655811 ILM655811:ILO655811 IVI655811:IVK655811 JFE655811:JFG655811 JPA655811:JPC655811 JYW655811:JYY655811 KIS655811:KIU655811 KSO655811:KSQ655811 LCK655811:LCM655811 LMG655811:LMI655811 LWC655811:LWE655811 MFY655811:MGA655811 MPU655811:MPW655811 MZQ655811:MZS655811 NJM655811:NJO655811 NTI655811:NTK655811 ODE655811:ODG655811 ONA655811:ONC655811 OWW655811:OWY655811 PGS655811:PGU655811 PQO655811:PQQ655811 QAK655811:QAM655811 QKG655811:QKI655811 QUC655811:QUE655811 RDY655811:REA655811 RNU655811:RNW655811 RXQ655811:RXS655811 SHM655811:SHO655811 SRI655811:SRK655811 TBE655811:TBG655811 TLA655811:TLC655811 TUW655811:TUY655811 UES655811:UEU655811 UOO655811:UOQ655811 UYK655811:UYM655811 VIG655811:VII655811 VSC655811:VSE655811 WBY655811:WCA655811 WLU655811:WLW655811 WVQ655811:WVS655811 I721347:K721347 JE721347:JG721347 TA721347:TC721347 ACW721347:ACY721347 AMS721347:AMU721347 AWO721347:AWQ721347 BGK721347:BGM721347 BQG721347:BQI721347 CAC721347:CAE721347 CJY721347:CKA721347 CTU721347:CTW721347 DDQ721347:DDS721347 DNM721347:DNO721347 DXI721347:DXK721347 EHE721347:EHG721347 ERA721347:ERC721347 FAW721347:FAY721347 FKS721347:FKU721347 FUO721347:FUQ721347 GEK721347:GEM721347 GOG721347:GOI721347 GYC721347:GYE721347 HHY721347:HIA721347 HRU721347:HRW721347 IBQ721347:IBS721347 ILM721347:ILO721347 IVI721347:IVK721347 JFE721347:JFG721347 JPA721347:JPC721347 JYW721347:JYY721347 KIS721347:KIU721347 KSO721347:KSQ721347 LCK721347:LCM721347 LMG721347:LMI721347 LWC721347:LWE721347 MFY721347:MGA721347 MPU721347:MPW721347 MZQ721347:MZS721347 NJM721347:NJO721347 NTI721347:NTK721347 ODE721347:ODG721347 ONA721347:ONC721347 OWW721347:OWY721347 PGS721347:PGU721347 PQO721347:PQQ721347 QAK721347:QAM721347 QKG721347:QKI721347 QUC721347:QUE721347 RDY721347:REA721347 RNU721347:RNW721347 RXQ721347:RXS721347 SHM721347:SHO721347 SRI721347:SRK721347 TBE721347:TBG721347 TLA721347:TLC721347 TUW721347:TUY721347 UES721347:UEU721347 UOO721347:UOQ721347 UYK721347:UYM721347 VIG721347:VII721347 VSC721347:VSE721347 WBY721347:WCA721347 WLU721347:WLW721347 WVQ721347:WVS721347 I786883:K786883 JE786883:JG786883 TA786883:TC786883 ACW786883:ACY786883 AMS786883:AMU786883 AWO786883:AWQ786883 BGK786883:BGM786883 BQG786883:BQI786883 CAC786883:CAE786883 CJY786883:CKA786883 CTU786883:CTW786883 DDQ786883:DDS786883 DNM786883:DNO786883 DXI786883:DXK786883 EHE786883:EHG786883 ERA786883:ERC786883 FAW786883:FAY786883 FKS786883:FKU786883 FUO786883:FUQ786883 GEK786883:GEM786883 GOG786883:GOI786883 GYC786883:GYE786883 HHY786883:HIA786883 HRU786883:HRW786883 IBQ786883:IBS786883 ILM786883:ILO786883 IVI786883:IVK786883 JFE786883:JFG786883 JPA786883:JPC786883 JYW786883:JYY786883 KIS786883:KIU786883 KSO786883:KSQ786883 LCK786883:LCM786883 LMG786883:LMI786883 LWC786883:LWE786883 MFY786883:MGA786883 MPU786883:MPW786883 MZQ786883:MZS786883 NJM786883:NJO786883 NTI786883:NTK786883 ODE786883:ODG786883 ONA786883:ONC786883 OWW786883:OWY786883 PGS786883:PGU786883 PQO786883:PQQ786883 QAK786883:QAM786883 QKG786883:QKI786883 QUC786883:QUE786883 RDY786883:REA786883 RNU786883:RNW786883 RXQ786883:RXS786883 SHM786883:SHO786883 SRI786883:SRK786883 TBE786883:TBG786883 TLA786883:TLC786883 TUW786883:TUY786883 UES786883:UEU786883 UOO786883:UOQ786883 UYK786883:UYM786883 VIG786883:VII786883 VSC786883:VSE786883 WBY786883:WCA786883 WLU786883:WLW786883 WVQ786883:WVS786883 I852419:K852419 JE852419:JG852419 TA852419:TC852419 ACW852419:ACY852419 AMS852419:AMU852419 AWO852419:AWQ852419 BGK852419:BGM852419 BQG852419:BQI852419 CAC852419:CAE852419 CJY852419:CKA852419 CTU852419:CTW852419 DDQ852419:DDS852419 DNM852419:DNO852419 DXI852419:DXK852419 EHE852419:EHG852419 ERA852419:ERC852419 FAW852419:FAY852419 FKS852419:FKU852419 FUO852419:FUQ852419 GEK852419:GEM852419 GOG852419:GOI852419 GYC852419:GYE852419 HHY852419:HIA852419 HRU852419:HRW852419 IBQ852419:IBS852419 ILM852419:ILO852419 IVI852419:IVK852419 JFE852419:JFG852419 JPA852419:JPC852419 JYW852419:JYY852419 KIS852419:KIU852419 KSO852419:KSQ852419 LCK852419:LCM852419 LMG852419:LMI852419 LWC852419:LWE852419 MFY852419:MGA852419 MPU852419:MPW852419 MZQ852419:MZS852419 NJM852419:NJO852419 NTI852419:NTK852419 ODE852419:ODG852419 ONA852419:ONC852419 OWW852419:OWY852419 PGS852419:PGU852419 PQO852419:PQQ852419 QAK852419:QAM852419 QKG852419:QKI852419 QUC852419:QUE852419 RDY852419:REA852419 RNU852419:RNW852419 RXQ852419:RXS852419 SHM852419:SHO852419 SRI852419:SRK852419 TBE852419:TBG852419 TLA852419:TLC852419 TUW852419:TUY852419 UES852419:UEU852419 UOO852419:UOQ852419 UYK852419:UYM852419 VIG852419:VII852419 VSC852419:VSE852419 WBY852419:WCA852419 WLU852419:WLW852419 WVQ852419:WVS852419 I917955:K917955 JE917955:JG917955 TA917955:TC917955 ACW917955:ACY917955 AMS917955:AMU917955 AWO917955:AWQ917955 BGK917955:BGM917955 BQG917955:BQI917955 CAC917955:CAE917955 CJY917955:CKA917955 CTU917955:CTW917955 DDQ917955:DDS917955 DNM917955:DNO917955 DXI917955:DXK917955 EHE917955:EHG917955 ERA917955:ERC917955 FAW917955:FAY917955 FKS917955:FKU917955 FUO917955:FUQ917955 GEK917955:GEM917955 GOG917955:GOI917955 GYC917955:GYE917955 HHY917955:HIA917955 HRU917955:HRW917955 IBQ917955:IBS917955 ILM917955:ILO917955 IVI917955:IVK917955 JFE917955:JFG917955 JPA917955:JPC917955 JYW917955:JYY917955 KIS917955:KIU917955 KSO917955:KSQ917955 LCK917955:LCM917955 LMG917955:LMI917955 LWC917955:LWE917955 MFY917955:MGA917955 MPU917955:MPW917955 MZQ917955:MZS917955 NJM917955:NJO917955 NTI917955:NTK917955 ODE917955:ODG917955 ONA917955:ONC917955 OWW917955:OWY917955 PGS917955:PGU917955 PQO917955:PQQ917955 QAK917955:QAM917955 QKG917955:QKI917955 QUC917955:QUE917955 RDY917955:REA917955 RNU917955:RNW917955 RXQ917955:RXS917955 SHM917955:SHO917955 SRI917955:SRK917955 TBE917955:TBG917955 TLA917955:TLC917955 TUW917955:TUY917955 UES917955:UEU917955 UOO917955:UOQ917955 UYK917955:UYM917955 VIG917955:VII917955 VSC917955:VSE917955 WBY917955:WCA917955 WLU917955:WLW917955 WVQ917955:WVS917955 I983491:K983491 JE983491:JG983491 TA983491:TC983491 ACW983491:ACY983491 AMS983491:AMU983491 AWO983491:AWQ983491 BGK983491:BGM983491 BQG983491:BQI983491 CAC983491:CAE983491 CJY983491:CKA983491 CTU983491:CTW983491 DDQ983491:DDS983491 DNM983491:DNO983491 DXI983491:DXK983491 EHE983491:EHG983491 ERA983491:ERC983491 FAW983491:FAY983491 FKS983491:FKU983491 FUO983491:FUQ983491 GEK983491:GEM983491 GOG983491:GOI983491 GYC983491:GYE983491 HHY983491:HIA983491 HRU983491:HRW983491 IBQ983491:IBS983491 ILM983491:ILO983491 IVI983491:IVK983491 JFE983491:JFG983491 JPA983491:JPC983491 JYW983491:JYY983491 KIS983491:KIU983491 KSO983491:KSQ983491 LCK983491:LCM983491 LMG983491:LMI983491 LWC983491:LWE983491 MFY983491:MGA983491 MPU983491:MPW983491 MZQ983491:MZS983491 NJM983491:NJO983491 NTI983491:NTK983491 ODE983491:ODG983491 ONA983491:ONC983491 OWW983491:OWY983491 PGS983491:PGU983491 PQO983491:PQQ983491 QAK983491:QAM983491 QKG983491:QKI983491 QUC983491:QUE983491 RDY983491:REA983491 RNU983491:RNW983491 RXQ983491:RXS983491 SHM983491:SHO983491 SRI983491:SRK983491 TBE983491:TBG983491 TLA983491:TLC983491 TUW983491:TUY983491 UES983491:UEU983491 UOO983491:UOQ983491 UYK983491:UYM983491 VIG983491:VII983491 VSC983491:VSE983491 WBY983491:WCA983491 WLU983491:WLW983491 WVQ983491:WVS983491 J422:L427 JF422:JH427 TB422:TD427 ACX422:ACZ427 AMT422:AMV427 AWP422:AWR427 BGL422:BGN427 BQH422:BQJ427 CAD422:CAF427 CJZ422:CKB427 CTV422:CTX427 DDR422:DDT427 DNN422:DNP427 DXJ422:DXL427 EHF422:EHH427 ERB422:ERD427 FAX422:FAZ427 FKT422:FKV427 FUP422:FUR427 GEL422:GEN427 GOH422:GOJ427 GYD422:GYF427 HHZ422:HIB427 HRV422:HRX427 IBR422:IBT427 ILN422:ILP427 IVJ422:IVL427 JFF422:JFH427 JPB422:JPD427 JYX422:JYZ427 KIT422:KIV427 KSP422:KSR427 LCL422:LCN427 LMH422:LMJ427 LWD422:LWF427 MFZ422:MGB427 MPV422:MPX427 MZR422:MZT427 NJN422:NJP427 NTJ422:NTL427 ODF422:ODH427 ONB422:OND427 OWX422:OWZ427 PGT422:PGV427 PQP422:PQR427 QAL422:QAN427 QKH422:QKJ427 QUD422:QUF427 RDZ422:REB427 RNV422:RNX427 RXR422:RXT427 SHN422:SHP427 SRJ422:SRL427 TBF422:TBH427 TLB422:TLD427 TUX422:TUZ427 UET422:UEV427 UOP422:UOR427 UYL422:UYN427 VIH422:VIJ427 VSD422:VSF427 WBZ422:WCB427 WLV422:WLX427 WVR422:WVT427 J65981:L65986 JF65981:JH65986 TB65981:TD65986 ACX65981:ACZ65986 AMT65981:AMV65986 AWP65981:AWR65986 BGL65981:BGN65986 BQH65981:BQJ65986 CAD65981:CAF65986 CJZ65981:CKB65986 CTV65981:CTX65986 DDR65981:DDT65986 DNN65981:DNP65986 DXJ65981:DXL65986 EHF65981:EHH65986 ERB65981:ERD65986 FAX65981:FAZ65986 FKT65981:FKV65986 FUP65981:FUR65986 GEL65981:GEN65986 GOH65981:GOJ65986 GYD65981:GYF65986 HHZ65981:HIB65986 HRV65981:HRX65986 IBR65981:IBT65986 ILN65981:ILP65986 IVJ65981:IVL65986 JFF65981:JFH65986 JPB65981:JPD65986 JYX65981:JYZ65986 KIT65981:KIV65986 KSP65981:KSR65986 LCL65981:LCN65986 LMH65981:LMJ65986 LWD65981:LWF65986 MFZ65981:MGB65986 MPV65981:MPX65986 MZR65981:MZT65986 NJN65981:NJP65986 NTJ65981:NTL65986 ODF65981:ODH65986 ONB65981:OND65986 OWX65981:OWZ65986 PGT65981:PGV65986 PQP65981:PQR65986 QAL65981:QAN65986 QKH65981:QKJ65986 QUD65981:QUF65986 RDZ65981:REB65986 RNV65981:RNX65986 RXR65981:RXT65986 SHN65981:SHP65986 SRJ65981:SRL65986 TBF65981:TBH65986 TLB65981:TLD65986 TUX65981:TUZ65986 UET65981:UEV65986 UOP65981:UOR65986 UYL65981:UYN65986 VIH65981:VIJ65986 VSD65981:VSF65986 WBZ65981:WCB65986 WLV65981:WLX65986 WVR65981:WVT65986 J131517:L131522 JF131517:JH131522 TB131517:TD131522 ACX131517:ACZ131522 AMT131517:AMV131522 AWP131517:AWR131522 BGL131517:BGN131522 BQH131517:BQJ131522 CAD131517:CAF131522 CJZ131517:CKB131522 CTV131517:CTX131522 DDR131517:DDT131522 DNN131517:DNP131522 DXJ131517:DXL131522 EHF131517:EHH131522 ERB131517:ERD131522 FAX131517:FAZ131522 FKT131517:FKV131522 FUP131517:FUR131522 GEL131517:GEN131522 GOH131517:GOJ131522 GYD131517:GYF131522 HHZ131517:HIB131522 HRV131517:HRX131522 IBR131517:IBT131522 ILN131517:ILP131522 IVJ131517:IVL131522 JFF131517:JFH131522 JPB131517:JPD131522 JYX131517:JYZ131522 KIT131517:KIV131522 KSP131517:KSR131522 LCL131517:LCN131522 LMH131517:LMJ131522 LWD131517:LWF131522 MFZ131517:MGB131522 MPV131517:MPX131522 MZR131517:MZT131522 NJN131517:NJP131522 NTJ131517:NTL131522 ODF131517:ODH131522 ONB131517:OND131522 OWX131517:OWZ131522 PGT131517:PGV131522 PQP131517:PQR131522 QAL131517:QAN131522 QKH131517:QKJ131522 QUD131517:QUF131522 RDZ131517:REB131522 RNV131517:RNX131522 RXR131517:RXT131522 SHN131517:SHP131522 SRJ131517:SRL131522 TBF131517:TBH131522 TLB131517:TLD131522 TUX131517:TUZ131522 UET131517:UEV131522 UOP131517:UOR131522 UYL131517:UYN131522 VIH131517:VIJ131522 VSD131517:VSF131522 WBZ131517:WCB131522 WLV131517:WLX131522 WVR131517:WVT131522 J197053:L197058 JF197053:JH197058 TB197053:TD197058 ACX197053:ACZ197058 AMT197053:AMV197058 AWP197053:AWR197058 BGL197053:BGN197058 BQH197053:BQJ197058 CAD197053:CAF197058 CJZ197053:CKB197058 CTV197053:CTX197058 DDR197053:DDT197058 DNN197053:DNP197058 DXJ197053:DXL197058 EHF197053:EHH197058 ERB197053:ERD197058 FAX197053:FAZ197058 FKT197053:FKV197058 FUP197053:FUR197058 GEL197053:GEN197058 GOH197053:GOJ197058 GYD197053:GYF197058 HHZ197053:HIB197058 HRV197053:HRX197058 IBR197053:IBT197058 ILN197053:ILP197058 IVJ197053:IVL197058 JFF197053:JFH197058 JPB197053:JPD197058 JYX197053:JYZ197058 KIT197053:KIV197058 KSP197053:KSR197058 LCL197053:LCN197058 LMH197053:LMJ197058 LWD197053:LWF197058 MFZ197053:MGB197058 MPV197053:MPX197058 MZR197053:MZT197058 NJN197053:NJP197058 NTJ197053:NTL197058 ODF197053:ODH197058 ONB197053:OND197058 OWX197053:OWZ197058 PGT197053:PGV197058 PQP197053:PQR197058 QAL197053:QAN197058 QKH197053:QKJ197058 QUD197053:QUF197058 RDZ197053:REB197058 RNV197053:RNX197058 RXR197053:RXT197058 SHN197053:SHP197058 SRJ197053:SRL197058 TBF197053:TBH197058 TLB197053:TLD197058 TUX197053:TUZ197058 UET197053:UEV197058 UOP197053:UOR197058 UYL197053:UYN197058 VIH197053:VIJ197058 VSD197053:VSF197058 WBZ197053:WCB197058 WLV197053:WLX197058 WVR197053:WVT197058 J262589:L262594 JF262589:JH262594 TB262589:TD262594 ACX262589:ACZ262594 AMT262589:AMV262594 AWP262589:AWR262594 BGL262589:BGN262594 BQH262589:BQJ262594 CAD262589:CAF262594 CJZ262589:CKB262594 CTV262589:CTX262594 DDR262589:DDT262594 DNN262589:DNP262594 DXJ262589:DXL262594 EHF262589:EHH262594 ERB262589:ERD262594 FAX262589:FAZ262594 FKT262589:FKV262594 FUP262589:FUR262594 GEL262589:GEN262594 GOH262589:GOJ262594 GYD262589:GYF262594 HHZ262589:HIB262594 HRV262589:HRX262594 IBR262589:IBT262594 ILN262589:ILP262594 IVJ262589:IVL262594 JFF262589:JFH262594 JPB262589:JPD262594 JYX262589:JYZ262594 KIT262589:KIV262594 KSP262589:KSR262594 LCL262589:LCN262594 LMH262589:LMJ262594 LWD262589:LWF262594 MFZ262589:MGB262594 MPV262589:MPX262594 MZR262589:MZT262594 NJN262589:NJP262594 NTJ262589:NTL262594 ODF262589:ODH262594 ONB262589:OND262594 OWX262589:OWZ262594 PGT262589:PGV262594 PQP262589:PQR262594 QAL262589:QAN262594 QKH262589:QKJ262594 QUD262589:QUF262594 RDZ262589:REB262594 RNV262589:RNX262594 RXR262589:RXT262594 SHN262589:SHP262594 SRJ262589:SRL262594 TBF262589:TBH262594 TLB262589:TLD262594 TUX262589:TUZ262594 UET262589:UEV262594 UOP262589:UOR262594 UYL262589:UYN262594 VIH262589:VIJ262594 VSD262589:VSF262594 WBZ262589:WCB262594 WLV262589:WLX262594 WVR262589:WVT262594 J328125:L328130 JF328125:JH328130 TB328125:TD328130 ACX328125:ACZ328130 AMT328125:AMV328130 AWP328125:AWR328130 BGL328125:BGN328130 BQH328125:BQJ328130 CAD328125:CAF328130 CJZ328125:CKB328130 CTV328125:CTX328130 DDR328125:DDT328130 DNN328125:DNP328130 DXJ328125:DXL328130 EHF328125:EHH328130 ERB328125:ERD328130 FAX328125:FAZ328130 FKT328125:FKV328130 FUP328125:FUR328130 GEL328125:GEN328130 GOH328125:GOJ328130 GYD328125:GYF328130 HHZ328125:HIB328130 HRV328125:HRX328130 IBR328125:IBT328130 ILN328125:ILP328130 IVJ328125:IVL328130 JFF328125:JFH328130 JPB328125:JPD328130 JYX328125:JYZ328130 KIT328125:KIV328130 KSP328125:KSR328130 LCL328125:LCN328130 LMH328125:LMJ328130 LWD328125:LWF328130 MFZ328125:MGB328130 MPV328125:MPX328130 MZR328125:MZT328130 NJN328125:NJP328130 NTJ328125:NTL328130 ODF328125:ODH328130 ONB328125:OND328130 OWX328125:OWZ328130 PGT328125:PGV328130 PQP328125:PQR328130 QAL328125:QAN328130 QKH328125:QKJ328130 QUD328125:QUF328130 RDZ328125:REB328130 RNV328125:RNX328130 RXR328125:RXT328130 SHN328125:SHP328130 SRJ328125:SRL328130 TBF328125:TBH328130 TLB328125:TLD328130 TUX328125:TUZ328130 UET328125:UEV328130 UOP328125:UOR328130 UYL328125:UYN328130 VIH328125:VIJ328130 VSD328125:VSF328130 WBZ328125:WCB328130 WLV328125:WLX328130 WVR328125:WVT328130 J393661:L393666 JF393661:JH393666 TB393661:TD393666 ACX393661:ACZ393666 AMT393661:AMV393666 AWP393661:AWR393666 BGL393661:BGN393666 BQH393661:BQJ393666 CAD393661:CAF393666 CJZ393661:CKB393666 CTV393661:CTX393666 DDR393661:DDT393666 DNN393661:DNP393666 DXJ393661:DXL393666 EHF393661:EHH393666 ERB393661:ERD393666 FAX393661:FAZ393666 FKT393661:FKV393666 FUP393661:FUR393666 GEL393661:GEN393666 GOH393661:GOJ393666 GYD393661:GYF393666 HHZ393661:HIB393666 HRV393661:HRX393666 IBR393661:IBT393666 ILN393661:ILP393666 IVJ393661:IVL393666 JFF393661:JFH393666 JPB393661:JPD393666 JYX393661:JYZ393666 KIT393661:KIV393666 KSP393661:KSR393666 LCL393661:LCN393666 LMH393661:LMJ393666 LWD393661:LWF393666 MFZ393661:MGB393666 MPV393661:MPX393666 MZR393661:MZT393666 NJN393661:NJP393666 NTJ393661:NTL393666 ODF393661:ODH393666 ONB393661:OND393666 OWX393661:OWZ393666 PGT393661:PGV393666 PQP393661:PQR393666 QAL393661:QAN393666 QKH393661:QKJ393666 QUD393661:QUF393666 RDZ393661:REB393666 RNV393661:RNX393666 RXR393661:RXT393666 SHN393661:SHP393666 SRJ393661:SRL393666 TBF393661:TBH393666 TLB393661:TLD393666 TUX393661:TUZ393666 UET393661:UEV393666 UOP393661:UOR393666 UYL393661:UYN393666 VIH393661:VIJ393666 VSD393661:VSF393666 WBZ393661:WCB393666 WLV393661:WLX393666 WVR393661:WVT393666 J459197:L459202 JF459197:JH459202 TB459197:TD459202 ACX459197:ACZ459202 AMT459197:AMV459202 AWP459197:AWR459202 BGL459197:BGN459202 BQH459197:BQJ459202 CAD459197:CAF459202 CJZ459197:CKB459202 CTV459197:CTX459202 DDR459197:DDT459202 DNN459197:DNP459202 DXJ459197:DXL459202 EHF459197:EHH459202 ERB459197:ERD459202 FAX459197:FAZ459202 FKT459197:FKV459202 FUP459197:FUR459202 GEL459197:GEN459202 GOH459197:GOJ459202 GYD459197:GYF459202 HHZ459197:HIB459202 HRV459197:HRX459202 IBR459197:IBT459202 ILN459197:ILP459202 IVJ459197:IVL459202 JFF459197:JFH459202 JPB459197:JPD459202 JYX459197:JYZ459202 KIT459197:KIV459202 KSP459197:KSR459202 LCL459197:LCN459202 LMH459197:LMJ459202 LWD459197:LWF459202 MFZ459197:MGB459202 MPV459197:MPX459202 MZR459197:MZT459202 NJN459197:NJP459202 NTJ459197:NTL459202 ODF459197:ODH459202 ONB459197:OND459202 OWX459197:OWZ459202 PGT459197:PGV459202 PQP459197:PQR459202 QAL459197:QAN459202 QKH459197:QKJ459202 QUD459197:QUF459202 RDZ459197:REB459202 RNV459197:RNX459202 RXR459197:RXT459202 SHN459197:SHP459202 SRJ459197:SRL459202 TBF459197:TBH459202 TLB459197:TLD459202 TUX459197:TUZ459202 UET459197:UEV459202 UOP459197:UOR459202 UYL459197:UYN459202 VIH459197:VIJ459202 VSD459197:VSF459202 WBZ459197:WCB459202 WLV459197:WLX459202 WVR459197:WVT459202 J524733:L524738 JF524733:JH524738 TB524733:TD524738 ACX524733:ACZ524738 AMT524733:AMV524738 AWP524733:AWR524738 BGL524733:BGN524738 BQH524733:BQJ524738 CAD524733:CAF524738 CJZ524733:CKB524738 CTV524733:CTX524738 DDR524733:DDT524738 DNN524733:DNP524738 DXJ524733:DXL524738 EHF524733:EHH524738 ERB524733:ERD524738 FAX524733:FAZ524738 FKT524733:FKV524738 FUP524733:FUR524738 GEL524733:GEN524738 GOH524733:GOJ524738 GYD524733:GYF524738 HHZ524733:HIB524738 HRV524733:HRX524738 IBR524733:IBT524738 ILN524733:ILP524738 IVJ524733:IVL524738 JFF524733:JFH524738 JPB524733:JPD524738 JYX524733:JYZ524738 KIT524733:KIV524738 KSP524733:KSR524738 LCL524733:LCN524738 LMH524733:LMJ524738 LWD524733:LWF524738 MFZ524733:MGB524738 MPV524733:MPX524738 MZR524733:MZT524738 NJN524733:NJP524738 NTJ524733:NTL524738 ODF524733:ODH524738 ONB524733:OND524738 OWX524733:OWZ524738 PGT524733:PGV524738 PQP524733:PQR524738 QAL524733:QAN524738 QKH524733:QKJ524738 QUD524733:QUF524738 RDZ524733:REB524738 RNV524733:RNX524738 RXR524733:RXT524738 SHN524733:SHP524738 SRJ524733:SRL524738 TBF524733:TBH524738 TLB524733:TLD524738 TUX524733:TUZ524738 UET524733:UEV524738 UOP524733:UOR524738 UYL524733:UYN524738 VIH524733:VIJ524738 VSD524733:VSF524738 WBZ524733:WCB524738 WLV524733:WLX524738 WVR524733:WVT524738 J590269:L590274 JF590269:JH590274 TB590269:TD590274 ACX590269:ACZ590274 AMT590269:AMV590274 AWP590269:AWR590274 BGL590269:BGN590274 BQH590269:BQJ590274 CAD590269:CAF590274 CJZ590269:CKB590274 CTV590269:CTX590274 DDR590269:DDT590274 DNN590269:DNP590274 DXJ590269:DXL590274 EHF590269:EHH590274 ERB590269:ERD590274 FAX590269:FAZ590274 FKT590269:FKV590274 FUP590269:FUR590274 GEL590269:GEN590274 GOH590269:GOJ590274 GYD590269:GYF590274 HHZ590269:HIB590274 HRV590269:HRX590274 IBR590269:IBT590274 ILN590269:ILP590274 IVJ590269:IVL590274 JFF590269:JFH590274 JPB590269:JPD590274 JYX590269:JYZ590274 KIT590269:KIV590274 KSP590269:KSR590274 LCL590269:LCN590274 LMH590269:LMJ590274 LWD590269:LWF590274 MFZ590269:MGB590274 MPV590269:MPX590274 MZR590269:MZT590274 NJN590269:NJP590274 NTJ590269:NTL590274 ODF590269:ODH590274 ONB590269:OND590274 OWX590269:OWZ590274 PGT590269:PGV590274 PQP590269:PQR590274 QAL590269:QAN590274 QKH590269:QKJ590274 QUD590269:QUF590274 RDZ590269:REB590274 RNV590269:RNX590274 RXR590269:RXT590274 SHN590269:SHP590274 SRJ590269:SRL590274 TBF590269:TBH590274 TLB590269:TLD590274 TUX590269:TUZ590274 UET590269:UEV590274 UOP590269:UOR590274 UYL590269:UYN590274 VIH590269:VIJ590274 VSD590269:VSF590274 WBZ590269:WCB590274 WLV590269:WLX590274 WVR590269:WVT590274 J655805:L655810 JF655805:JH655810 TB655805:TD655810 ACX655805:ACZ655810 AMT655805:AMV655810 AWP655805:AWR655810 BGL655805:BGN655810 BQH655805:BQJ655810 CAD655805:CAF655810 CJZ655805:CKB655810 CTV655805:CTX655810 DDR655805:DDT655810 DNN655805:DNP655810 DXJ655805:DXL655810 EHF655805:EHH655810 ERB655805:ERD655810 FAX655805:FAZ655810 FKT655805:FKV655810 FUP655805:FUR655810 GEL655805:GEN655810 GOH655805:GOJ655810 GYD655805:GYF655810 HHZ655805:HIB655810 HRV655805:HRX655810 IBR655805:IBT655810 ILN655805:ILP655810 IVJ655805:IVL655810 JFF655805:JFH655810 JPB655805:JPD655810 JYX655805:JYZ655810 KIT655805:KIV655810 KSP655805:KSR655810 LCL655805:LCN655810 LMH655805:LMJ655810 LWD655805:LWF655810 MFZ655805:MGB655810 MPV655805:MPX655810 MZR655805:MZT655810 NJN655805:NJP655810 NTJ655805:NTL655810 ODF655805:ODH655810 ONB655805:OND655810 OWX655805:OWZ655810 PGT655805:PGV655810 PQP655805:PQR655810 QAL655805:QAN655810 QKH655805:QKJ655810 QUD655805:QUF655810 RDZ655805:REB655810 RNV655805:RNX655810 RXR655805:RXT655810 SHN655805:SHP655810 SRJ655805:SRL655810 TBF655805:TBH655810 TLB655805:TLD655810 TUX655805:TUZ655810 UET655805:UEV655810 UOP655805:UOR655810 UYL655805:UYN655810 VIH655805:VIJ655810 VSD655805:VSF655810 WBZ655805:WCB655810 WLV655805:WLX655810 WVR655805:WVT655810 J721341:L721346 JF721341:JH721346 TB721341:TD721346 ACX721341:ACZ721346 AMT721341:AMV721346 AWP721341:AWR721346 BGL721341:BGN721346 BQH721341:BQJ721346 CAD721341:CAF721346 CJZ721341:CKB721346 CTV721341:CTX721346 DDR721341:DDT721346 DNN721341:DNP721346 DXJ721341:DXL721346 EHF721341:EHH721346 ERB721341:ERD721346 FAX721341:FAZ721346 FKT721341:FKV721346 FUP721341:FUR721346 GEL721341:GEN721346 GOH721341:GOJ721346 GYD721341:GYF721346 HHZ721341:HIB721346 HRV721341:HRX721346 IBR721341:IBT721346 ILN721341:ILP721346 IVJ721341:IVL721346 JFF721341:JFH721346 JPB721341:JPD721346 JYX721341:JYZ721346 KIT721341:KIV721346 KSP721341:KSR721346 LCL721341:LCN721346 LMH721341:LMJ721346 LWD721341:LWF721346 MFZ721341:MGB721346 MPV721341:MPX721346 MZR721341:MZT721346 NJN721341:NJP721346 NTJ721341:NTL721346 ODF721341:ODH721346 ONB721341:OND721346 OWX721341:OWZ721346 PGT721341:PGV721346 PQP721341:PQR721346 QAL721341:QAN721346 QKH721341:QKJ721346 QUD721341:QUF721346 RDZ721341:REB721346 RNV721341:RNX721346 RXR721341:RXT721346 SHN721341:SHP721346 SRJ721341:SRL721346 TBF721341:TBH721346 TLB721341:TLD721346 TUX721341:TUZ721346 UET721341:UEV721346 UOP721341:UOR721346 UYL721341:UYN721346 VIH721341:VIJ721346 VSD721341:VSF721346 WBZ721341:WCB721346 WLV721341:WLX721346 WVR721341:WVT721346 J786877:L786882 JF786877:JH786882 TB786877:TD786882 ACX786877:ACZ786882 AMT786877:AMV786882 AWP786877:AWR786882 BGL786877:BGN786882 BQH786877:BQJ786882 CAD786877:CAF786882 CJZ786877:CKB786882 CTV786877:CTX786882 DDR786877:DDT786882 DNN786877:DNP786882 DXJ786877:DXL786882 EHF786877:EHH786882 ERB786877:ERD786882 FAX786877:FAZ786882 FKT786877:FKV786882 FUP786877:FUR786882 GEL786877:GEN786882 GOH786877:GOJ786882 GYD786877:GYF786882 HHZ786877:HIB786882 HRV786877:HRX786882 IBR786877:IBT786882 ILN786877:ILP786882 IVJ786877:IVL786882 JFF786877:JFH786882 JPB786877:JPD786882 JYX786877:JYZ786882 KIT786877:KIV786882 KSP786877:KSR786882 LCL786877:LCN786882 LMH786877:LMJ786882 LWD786877:LWF786882 MFZ786877:MGB786882 MPV786877:MPX786882 MZR786877:MZT786882 NJN786877:NJP786882 NTJ786877:NTL786882 ODF786877:ODH786882 ONB786877:OND786882 OWX786877:OWZ786882 PGT786877:PGV786882 PQP786877:PQR786882 QAL786877:QAN786882 QKH786877:QKJ786882 QUD786877:QUF786882 RDZ786877:REB786882 RNV786877:RNX786882 RXR786877:RXT786882 SHN786877:SHP786882 SRJ786877:SRL786882 TBF786877:TBH786882 TLB786877:TLD786882 TUX786877:TUZ786882 UET786877:UEV786882 UOP786877:UOR786882 UYL786877:UYN786882 VIH786877:VIJ786882 VSD786877:VSF786882 WBZ786877:WCB786882 WLV786877:WLX786882 WVR786877:WVT786882 J852413:L852418 JF852413:JH852418 TB852413:TD852418 ACX852413:ACZ852418 AMT852413:AMV852418 AWP852413:AWR852418 BGL852413:BGN852418 BQH852413:BQJ852418 CAD852413:CAF852418 CJZ852413:CKB852418 CTV852413:CTX852418 DDR852413:DDT852418 DNN852413:DNP852418 DXJ852413:DXL852418 EHF852413:EHH852418 ERB852413:ERD852418 FAX852413:FAZ852418 FKT852413:FKV852418 FUP852413:FUR852418 GEL852413:GEN852418 GOH852413:GOJ852418 GYD852413:GYF852418 HHZ852413:HIB852418 HRV852413:HRX852418 IBR852413:IBT852418 ILN852413:ILP852418 IVJ852413:IVL852418 JFF852413:JFH852418 JPB852413:JPD852418 JYX852413:JYZ852418 KIT852413:KIV852418 KSP852413:KSR852418 LCL852413:LCN852418 LMH852413:LMJ852418 LWD852413:LWF852418 MFZ852413:MGB852418 MPV852413:MPX852418 MZR852413:MZT852418 NJN852413:NJP852418 NTJ852413:NTL852418 ODF852413:ODH852418 ONB852413:OND852418 OWX852413:OWZ852418 PGT852413:PGV852418 PQP852413:PQR852418 QAL852413:QAN852418 QKH852413:QKJ852418 QUD852413:QUF852418 RDZ852413:REB852418 RNV852413:RNX852418 RXR852413:RXT852418 SHN852413:SHP852418 SRJ852413:SRL852418 TBF852413:TBH852418 TLB852413:TLD852418 TUX852413:TUZ852418 UET852413:UEV852418 UOP852413:UOR852418 UYL852413:UYN852418 VIH852413:VIJ852418 VSD852413:VSF852418 WBZ852413:WCB852418 WLV852413:WLX852418 WVR852413:WVT852418 J917949:L917954 JF917949:JH917954 TB917949:TD917954 ACX917949:ACZ917954 AMT917949:AMV917954 AWP917949:AWR917954 BGL917949:BGN917954 BQH917949:BQJ917954 CAD917949:CAF917954 CJZ917949:CKB917954 CTV917949:CTX917954 DDR917949:DDT917954 DNN917949:DNP917954 DXJ917949:DXL917954 EHF917949:EHH917954 ERB917949:ERD917954 FAX917949:FAZ917954 FKT917949:FKV917954 FUP917949:FUR917954 GEL917949:GEN917954 GOH917949:GOJ917954 GYD917949:GYF917954 HHZ917949:HIB917954 HRV917949:HRX917954 IBR917949:IBT917954 ILN917949:ILP917954 IVJ917949:IVL917954 JFF917949:JFH917954 JPB917949:JPD917954 JYX917949:JYZ917954 KIT917949:KIV917954 KSP917949:KSR917954 LCL917949:LCN917954 LMH917949:LMJ917954 LWD917949:LWF917954 MFZ917949:MGB917954 MPV917949:MPX917954 MZR917949:MZT917954 NJN917949:NJP917954 NTJ917949:NTL917954 ODF917949:ODH917954 ONB917949:OND917954 OWX917949:OWZ917954 PGT917949:PGV917954 PQP917949:PQR917954 QAL917949:QAN917954 QKH917949:QKJ917954 QUD917949:QUF917954 RDZ917949:REB917954 RNV917949:RNX917954 RXR917949:RXT917954 SHN917949:SHP917954 SRJ917949:SRL917954 TBF917949:TBH917954 TLB917949:TLD917954 TUX917949:TUZ917954 UET917949:UEV917954 UOP917949:UOR917954 UYL917949:UYN917954 VIH917949:VIJ917954 VSD917949:VSF917954 WBZ917949:WCB917954 WLV917949:WLX917954 WVR917949:WVT917954 J983485:L983490 JF983485:JH983490 TB983485:TD983490 ACX983485:ACZ983490 AMT983485:AMV983490 AWP983485:AWR983490 BGL983485:BGN983490 BQH983485:BQJ983490 CAD983485:CAF983490 CJZ983485:CKB983490 CTV983485:CTX983490 DDR983485:DDT983490 DNN983485:DNP983490 DXJ983485:DXL983490 EHF983485:EHH983490 ERB983485:ERD983490 FAX983485:FAZ983490 FKT983485:FKV983490 FUP983485:FUR983490 GEL983485:GEN983490 GOH983485:GOJ983490 GYD983485:GYF983490 HHZ983485:HIB983490 HRV983485:HRX983490 IBR983485:IBT983490 ILN983485:ILP983490 IVJ983485:IVL983490 JFF983485:JFH983490 JPB983485:JPD983490 JYX983485:JYZ983490 KIT983485:KIV983490 KSP983485:KSR983490 LCL983485:LCN983490 LMH983485:LMJ983490 LWD983485:LWF983490 MFZ983485:MGB983490 MPV983485:MPX983490 MZR983485:MZT983490 NJN983485:NJP983490 NTJ983485:NTL983490 ODF983485:ODH983490 ONB983485:OND983490 OWX983485:OWZ983490 PGT983485:PGV983490 PQP983485:PQR983490 QAL983485:QAN983490 QKH983485:QKJ983490 QUD983485:QUF983490 RDZ983485:REB983490 RNV983485:RNX983490 RXR983485:RXT983490 SHN983485:SHP983490 SRJ983485:SRL983490 TBF983485:TBH983490 TLB983485:TLD983490 TUX983485:TUZ983490 UET983485:UEV983490 UOP983485:UOR983490 UYL983485:UYN983490 VIH983485:VIJ983490 VSD983485:VSF983490 WBZ983485:WCB983490 WLV983485:WLX983490 WVR983485:WVT983490 B428 IX428 ST428 ACP428 AML428 AWH428 BGD428 BPZ428 BZV428 CJR428 CTN428 DDJ428 DNF428 DXB428 EGX428 EQT428 FAP428 FKL428 FUH428 GED428 GNZ428 GXV428 HHR428 HRN428 IBJ428 ILF428 IVB428 JEX428 JOT428 JYP428 KIL428 KSH428 LCD428 LLZ428 LVV428 MFR428 MPN428 MZJ428 NJF428 NTB428 OCX428 OMT428 OWP428 PGL428 PQH428 QAD428 QJZ428 QTV428 RDR428 RNN428 RXJ428 SHF428 SRB428 TAX428 TKT428 TUP428 UEL428 UOH428 UYD428 VHZ428 VRV428 WBR428 WLN428 WVJ428 B65987 IX65987 ST65987 ACP65987 AML65987 AWH65987 BGD65987 BPZ65987 BZV65987 CJR65987 CTN65987 DDJ65987 DNF65987 DXB65987 EGX65987 EQT65987 FAP65987 FKL65987 FUH65987 GED65987 GNZ65987 GXV65987 HHR65987 HRN65987 IBJ65987 ILF65987 IVB65987 JEX65987 JOT65987 JYP65987 KIL65987 KSH65987 LCD65987 LLZ65987 LVV65987 MFR65987 MPN65987 MZJ65987 NJF65987 NTB65987 OCX65987 OMT65987 OWP65987 PGL65987 PQH65987 QAD65987 QJZ65987 QTV65987 RDR65987 RNN65987 RXJ65987 SHF65987 SRB65987 TAX65987 TKT65987 TUP65987 UEL65987 UOH65987 UYD65987 VHZ65987 VRV65987 WBR65987 WLN65987 WVJ65987 B131523 IX131523 ST131523 ACP131523 AML131523 AWH131523 BGD131523 BPZ131523 BZV131523 CJR131523 CTN131523 DDJ131523 DNF131523 DXB131523 EGX131523 EQT131523 FAP131523 FKL131523 FUH131523 GED131523 GNZ131523 GXV131523 HHR131523 HRN131523 IBJ131523 ILF131523 IVB131523 JEX131523 JOT131523 JYP131523 KIL131523 KSH131523 LCD131523 LLZ131523 LVV131523 MFR131523 MPN131523 MZJ131523 NJF131523 NTB131523 OCX131523 OMT131523 OWP131523 PGL131523 PQH131523 QAD131523 QJZ131523 QTV131523 RDR131523 RNN131523 RXJ131523 SHF131523 SRB131523 TAX131523 TKT131523 TUP131523 UEL131523 UOH131523 UYD131523 VHZ131523 VRV131523 WBR131523 WLN131523 WVJ131523 B197059 IX197059 ST197059 ACP197059 AML197059 AWH197059 BGD197059 BPZ197059 BZV197059 CJR197059 CTN197059 DDJ197059 DNF197059 DXB197059 EGX197059 EQT197059 FAP197059 FKL197059 FUH197059 GED197059 GNZ197059 GXV197059 HHR197059 HRN197059 IBJ197059 ILF197059 IVB197059 JEX197059 JOT197059 JYP197059 KIL197059 KSH197059 LCD197059 LLZ197059 LVV197059 MFR197059 MPN197059 MZJ197059 NJF197059 NTB197059 OCX197059 OMT197059 OWP197059 PGL197059 PQH197059 QAD197059 QJZ197059 QTV197059 RDR197059 RNN197059 RXJ197059 SHF197059 SRB197059 TAX197059 TKT197059 TUP197059 UEL197059 UOH197059 UYD197059 VHZ197059 VRV197059 WBR197059 WLN197059 WVJ197059 B262595 IX262595 ST262595 ACP262595 AML262595 AWH262595 BGD262595 BPZ262595 BZV262595 CJR262595 CTN262595 DDJ262595 DNF262595 DXB262595 EGX262595 EQT262595 FAP262595 FKL262595 FUH262595 GED262595 GNZ262595 GXV262595 HHR262595 HRN262595 IBJ262595 ILF262595 IVB262595 JEX262595 JOT262595 JYP262595 KIL262595 KSH262595 LCD262595 LLZ262595 LVV262595 MFR262595 MPN262595 MZJ262595 NJF262595 NTB262595 OCX262595 OMT262595 OWP262595 PGL262595 PQH262595 QAD262595 QJZ262595 QTV262595 RDR262595 RNN262595 RXJ262595 SHF262595 SRB262595 TAX262595 TKT262595 TUP262595 UEL262595 UOH262595 UYD262595 VHZ262595 VRV262595 WBR262595 WLN262595 WVJ262595 B328131 IX328131 ST328131 ACP328131 AML328131 AWH328131 BGD328131 BPZ328131 BZV328131 CJR328131 CTN328131 DDJ328131 DNF328131 DXB328131 EGX328131 EQT328131 FAP328131 FKL328131 FUH328131 GED328131 GNZ328131 GXV328131 HHR328131 HRN328131 IBJ328131 ILF328131 IVB328131 JEX328131 JOT328131 JYP328131 KIL328131 KSH328131 LCD328131 LLZ328131 LVV328131 MFR328131 MPN328131 MZJ328131 NJF328131 NTB328131 OCX328131 OMT328131 OWP328131 PGL328131 PQH328131 QAD328131 QJZ328131 QTV328131 RDR328131 RNN328131 RXJ328131 SHF328131 SRB328131 TAX328131 TKT328131 TUP328131 UEL328131 UOH328131 UYD328131 VHZ328131 VRV328131 WBR328131 WLN328131 WVJ328131 B393667 IX393667 ST393667 ACP393667 AML393667 AWH393667 BGD393667 BPZ393667 BZV393667 CJR393667 CTN393667 DDJ393667 DNF393667 DXB393667 EGX393667 EQT393667 FAP393667 FKL393667 FUH393667 GED393667 GNZ393667 GXV393667 HHR393667 HRN393667 IBJ393667 ILF393667 IVB393667 JEX393667 JOT393667 JYP393667 KIL393667 KSH393667 LCD393667 LLZ393667 LVV393667 MFR393667 MPN393667 MZJ393667 NJF393667 NTB393667 OCX393667 OMT393667 OWP393667 PGL393667 PQH393667 QAD393667 QJZ393667 QTV393667 RDR393667 RNN393667 RXJ393667 SHF393667 SRB393667 TAX393667 TKT393667 TUP393667 UEL393667 UOH393667 UYD393667 VHZ393667 VRV393667 WBR393667 WLN393667 WVJ393667 B459203 IX459203 ST459203 ACP459203 AML459203 AWH459203 BGD459203 BPZ459203 BZV459203 CJR459203 CTN459203 DDJ459203 DNF459203 DXB459203 EGX459203 EQT459203 FAP459203 FKL459203 FUH459203 GED459203 GNZ459203 GXV459203 HHR459203 HRN459203 IBJ459203 ILF459203 IVB459203 JEX459203 JOT459203 JYP459203 KIL459203 KSH459203 LCD459203 LLZ459203 LVV459203 MFR459203 MPN459203 MZJ459203 NJF459203 NTB459203 OCX459203 OMT459203 OWP459203 PGL459203 PQH459203 QAD459203 QJZ459203 QTV459203 RDR459203 RNN459203 RXJ459203 SHF459203 SRB459203 TAX459203 TKT459203 TUP459203 UEL459203 UOH459203 UYD459203 VHZ459203 VRV459203 WBR459203 WLN459203 WVJ459203 B524739 IX524739 ST524739 ACP524739 AML524739 AWH524739 BGD524739 BPZ524739 BZV524739 CJR524739 CTN524739 DDJ524739 DNF524739 DXB524739 EGX524739 EQT524739 FAP524739 FKL524739 FUH524739 GED524739 GNZ524739 GXV524739 HHR524739 HRN524739 IBJ524739 ILF524739 IVB524739 JEX524739 JOT524739 JYP524739 KIL524739 KSH524739 LCD524739 LLZ524739 LVV524739 MFR524739 MPN524739 MZJ524739 NJF524739 NTB524739 OCX524739 OMT524739 OWP524739 PGL524739 PQH524739 QAD524739 QJZ524739 QTV524739 RDR524739 RNN524739 RXJ524739 SHF524739 SRB524739 TAX524739 TKT524739 TUP524739 UEL524739 UOH524739 UYD524739 VHZ524739 VRV524739 WBR524739 WLN524739 WVJ524739 B590275 IX590275 ST590275 ACP590275 AML590275 AWH590275 BGD590275 BPZ590275 BZV590275 CJR590275 CTN590275 DDJ590275 DNF590275 DXB590275 EGX590275 EQT590275 FAP590275 FKL590275 FUH590275 GED590275 GNZ590275 GXV590275 HHR590275 HRN590275 IBJ590275 ILF590275 IVB590275 JEX590275 JOT590275 JYP590275 KIL590275 KSH590275 LCD590275 LLZ590275 LVV590275 MFR590275 MPN590275 MZJ590275 NJF590275 NTB590275 OCX590275 OMT590275 OWP590275 PGL590275 PQH590275 QAD590275 QJZ590275 QTV590275 RDR590275 RNN590275 RXJ590275 SHF590275 SRB590275 TAX590275 TKT590275 TUP590275 UEL590275 UOH590275 UYD590275 VHZ590275 VRV590275 WBR590275 WLN590275 WVJ590275 B655811 IX655811 ST655811 ACP655811 AML655811 AWH655811 BGD655811 BPZ655811 BZV655811 CJR655811 CTN655811 DDJ655811 DNF655811 DXB655811 EGX655811 EQT655811 FAP655811 FKL655811 FUH655811 GED655811 GNZ655811 GXV655811 HHR655811 HRN655811 IBJ655811 ILF655811 IVB655811 JEX655811 JOT655811 JYP655811 KIL655811 KSH655811 LCD655811 LLZ655811 LVV655811 MFR655811 MPN655811 MZJ655811 NJF655811 NTB655811 OCX655811 OMT655811 OWP655811 PGL655811 PQH655811 QAD655811 QJZ655811 QTV655811 RDR655811 RNN655811 RXJ655811 SHF655811 SRB655811 TAX655811 TKT655811 TUP655811 UEL655811 UOH655811 UYD655811 VHZ655811 VRV655811 WBR655811 WLN655811 WVJ655811 B721347 IX721347 ST721347 ACP721347 AML721347 AWH721347 BGD721347 BPZ721347 BZV721347 CJR721347 CTN721347 DDJ721347 DNF721347 DXB721347 EGX721347 EQT721347 FAP721347 FKL721347 FUH721347 GED721347 GNZ721347 GXV721347 HHR721347 HRN721347 IBJ721347 ILF721347 IVB721347 JEX721347 JOT721347 JYP721347 KIL721347 KSH721347 LCD721347 LLZ721347 LVV721347 MFR721347 MPN721347 MZJ721347 NJF721347 NTB721347 OCX721347 OMT721347 OWP721347 PGL721347 PQH721347 QAD721347 QJZ721347 QTV721347 RDR721347 RNN721347 RXJ721347 SHF721347 SRB721347 TAX721347 TKT721347 TUP721347 UEL721347 UOH721347 UYD721347 VHZ721347 VRV721347 WBR721347 WLN721347 WVJ721347 B786883 IX786883 ST786883 ACP786883 AML786883 AWH786883 BGD786883 BPZ786883 BZV786883 CJR786883 CTN786883 DDJ786883 DNF786883 DXB786883 EGX786883 EQT786883 FAP786883 FKL786883 FUH786883 GED786883 GNZ786883 GXV786883 HHR786883 HRN786883 IBJ786883 ILF786883 IVB786883 JEX786883 JOT786883 JYP786883 KIL786883 KSH786883 LCD786883 LLZ786883 LVV786883 MFR786883 MPN786883 MZJ786883 NJF786883 NTB786883 OCX786883 OMT786883 OWP786883 PGL786883 PQH786883 QAD786883 QJZ786883 QTV786883 RDR786883 RNN786883 RXJ786883 SHF786883 SRB786883 TAX786883 TKT786883 TUP786883 UEL786883 UOH786883 UYD786883 VHZ786883 VRV786883 WBR786883 WLN786883 WVJ786883 B852419 IX852419 ST852419 ACP852419 AML852419 AWH852419 BGD852419 BPZ852419 BZV852419 CJR852419 CTN852419 DDJ852419 DNF852419 DXB852419 EGX852419 EQT852419 FAP852419 FKL852419 FUH852419 GED852419 GNZ852419 GXV852419 HHR852419 HRN852419 IBJ852419 ILF852419 IVB852419 JEX852419 JOT852419 JYP852419 KIL852419 KSH852419 LCD852419 LLZ852419 LVV852419 MFR852419 MPN852419 MZJ852419 NJF852419 NTB852419 OCX852419 OMT852419 OWP852419 PGL852419 PQH852419 QAD852419 QJZ852419 QTV852419 RDR852419 RNN852419 RXJ852419 SHF852419 SRB852419 TAX852419 TKT852419 TUP852419 UEL852419 UOH852419 UYD852419 VHZ852419 VRV852419 WBR852419 WLN852419 WVJ852419 B917955 IX917955 ST917955 ACP917955 AML917955 AWH917955 BGD917955 BPZ917955 BZV917955 CJR917955 CTN917955 DDJ917955 DNF917955 DXB917955 EGX917955 EQT917955 FAP917955 FKL917955 FUH917955 GED917955 GNZ917955 GXV917955 HHR917955 HRN917955 IBJ917955 ILF917955 IVB917955 JEX917955 JOT917955 JYP917955 KIL917955 KSH917955 LCD917955 LLZ917955 LVV917955 MFR917955 MPN917955 MZJ917955 NJF917955 NTB917955 OCX917955 OMT917955 OWP917955 PGL917955 PQH917955 QAD917955 QJZ917955 QTV917955 RDR917955 RNN917955 RXJ917955 SHF917955 SRB917955 TAX917955 TKT917955 TUP917955 UEL917955 UOH917955 UYD917955 VHZ917955 VRV917955 WBR917955 WLN917955 WVJ917955 B983491 IX983491 ST983491 ACP983491 AML983491 AWH983491 BGD983491 BPZ983491 BZV983491 CJR983491 CTN983491 DDJ983491 DNF983491 DXB983491 EGX983491 EQT983491 FAP983491 FKL983491 FUH983491 GED983491 GNZ983491 GXV983491 HHR983491 HRN983491 IBJ983491 ILF983491 IVB983491 JEX983491 JOT983491 JYP983491 KIL983491 KSH983491 LCD983491 LLZ983491 LVV983491 MFR983491 MPN983491 MZJ983491 NJF983491 NTB983491 OCX983491 OMT983491 OWP983491 PGL983491 PQH983491 QAD983491 QJZ983491 QTV983491 RDR983491 RNN983491 RXJ983491 SHF983491 SRB983491 TAX983491 TKT983491 TUP983491 UEL983491 UOH983491 UYD983491 VHZ983491 VRV983491 WBR983491 WLN983491 WVJ983491 J445:L450 JF445:JH450 TB445:TD450 ACX445:ACZ450 AMT445:AMV450 AWP445:AWR450 BGL445:BGN450 BQH445:BQJ450 CAD445:CAF450 CJZ445:CKB450 CTV445:CTX450 DDR445:DDT450 DNN445:DNP450 DXJ445:DXL450 EHF445:EHH450 ERB445:ERD450 FAX445:FAZ450 FKT445:FKV450 FUP445:FUR450 GEL445:GEN450 GOH445:GOJ450 GYD445:GYF450 HHZ445:HIB450 HRV445:HRX450 IBR445:IBT450 ILN445:ILP450 IVJ445:IVL450 JFF445:JFH450 JPB445:JPD450 JYX445:JYZ450 KIT445:KIV450 KSP445:KSR450 LCL445:LCN450 LMH445:LMJ450 LWD445:LWF450 MFZ445:MGB450 MPV445:MPX450 MZR445:MZT450 NJN445:NJP450 NTJ445:NTL450 ODF445:ODH450 ONB445:OND450 OWX445:OWZ450 PGT445:PGV450 PQP445:PQR450 QAL445:QAN450 QKH445:QKJ450 QUD445:QUF450 RDZ445:REB450 RNV445:RNX450 RXR445:RXT450 SHN445:SHP450 SRJ445:SRL450 TBF445:TBH450 TLB445:TLD450 TUX445:TUZ450 UET445:UEV450 UOP445:UOR450 UYL445:UYN450 VIH445:VIJ450 VSD445:VSF450 WBZ445:WCB450 WLV445:WLX450 WVR445:WVT450 J66004:L66009 JF66004:JH66009 TB66004:TD66009 ACX66004:ACZ66009 AMT66004:AMV66009 AWP66004:AWR66009 BGL66004:BGN66009 BQH66004:BQJ66009 CAD66004:CAF66009 CJZ66004:CKB66009 CTV66004:CTX66009 DDR66004:DDT66009 DNN66004:DNP66009 DXJ66004:DXL66009 EHF66004:EHH66009 ERB66004:ERD66009 FAX66004:FAZ66009 FKT66004:FKV66009 FUP66004:FUR66009 GEL66004:GEN66009 GOH66004:GOJ66009 GYD66004:GYF66009 HHZ66004:HIB66009 HRV66004:HRX66009 IBR66004:IBT66009 ILN66004:ILP66009 IVJ66004:IVL66009 JFF66004:JFH66009 JPB66004:JPD66009 JYX66004:JYZ66009 KIT66004:KIV66009 KSP66004:KSR66009 LCL66004:LCN66009 LMH66004:LMJ66009 LWD66004:LWF66009 MFZ66004:MGB66009 MPV66004:MPX66009 MZR66004:MZT66009 NJN66004:NJP66009 NTJ66004:NTL66009 ODF66004:ODH66009 ONB66004:OND66009 OWX66004:OWZ66009 PGT66004:PGV66009 PQP66004:PQR66009 QAL66004:QAN66009 QKH66004:QKJ66009 QUD66004:QUF66009 RDZ66004:REB66009 RNV66004:RNX66009 RXR66004:RXT66009 SHN66004:SHP66009 SRJ66004:SRL66009 TBF66004:TBH66009 TLB66004:TLD66009 TUX66004:TUZ66009 UET66004:UEV66009 UOP66004:UOR66009 UYL66004:UYN66009 VIH66004:VIJ66009 VSD66004:VSF66009 WBZ66004:WCB66009 WLV66004:WLX66009 WVR66004:WVT66009 J131540:L131545 JF131540:JH131545 TB131540:TD131545 ACX131540:ACZ131545 AMT131540:AMV131545 AWP131540:AWR131545 BGL131540:BGN131545 BQH131540:BQJ131545 CAD131540:CAF131545 CJZ131540:CKB131545 CTV131540:CTX131545 DDR131540:DDT131545 DNN131540:DNP131545 DXJ131540:DXL131545 EHF131540:EHH131545 ERB131540:ERD131545 FAX131540:FAZ131545 FKT131540:FKV131545 FUP131540:FUR131545 GEL131540:GEN131545 GOH131540:GOJ131545 GYD131540:GYF131545 HHZ131540:HIB131545 HRV131540:HRX131545 IBR131540:IBT131545 ILN131540:ILP131545 IVJ131540:IVL131545 JFF131540:JFH131545 JPB131540:JPD131545 JYX131540:JYZ131545 KIT131540:KIV131545 KSP131540:KSR131545 LCL131540:LCN131545 LMH131540:LMJ131545 LWD131540:LWF131545 MFZ131540:MGB131545 MPV131540:MPX131545 MZR131540:MZT131545 NJN131540:NJP131545 NTJ131540:NTL131545 ODF131540:ODH131545 ONB131540:OND131545 OWX131540:OWZ131545 PGT131540:PGV131545 PQP131540:PQR131545 QAL131540:QAN131545 QKH131540:QKJ131545 QUD131540:QUF131545 RDZ131540:REB131545 RNV131540:RNX131545 RXR131540:RXT131545 SHN131540:SHP131545 SRJ131540:SRL131545 TBF131540:TBH131545 TLB131540:TLD131545 TUX131540:TUZ131545 UET131540:UEV131545 UOP131540:UOR131545 UYL131540:UYN131545 VIH131540:VIJ131545 VSD131540:VSF131545 WBZ131540:WCB131545 WLV131540:WLX131545 WVR131540:WVT131545 J197076:L197081 JF197076:JH197081 TB197076:TD197081 ACX197076:ACZ197081 AMT197076:AMV197081 AWP197076:AWR197081 BGL197076:BGN197081 BQH197076:BQJ197081 CAD197076:CAF197081 CJZ197076:CKB197081 CTV197076:CTX197081 DDR197076:DDT197081 DNN197076:DNP197081 DXJ197076:DXL197081 EHF197076:EHH197081 ERB197076:ERD197081 FAX197076:FAZ197081 FKT197076:FKV197081 FUP197076:FUR197081 GEL197076:GEN197081 GOH197076:GOJ197081 GYD197076:GYF197081 HHZ197076:HIB197081 HRV197076:HRX197081 IBR197076:IBT197081 ILN197076:ILP197081 IVJ197076:IVL197081 JFF197076:JFH197081 JPB197076:JPD197081 JYX197076:JYZ197081 KIT197076:KIV197081 KSP197076:KSR197081 LCL197076:LCN197081 LMH197076:LMJ197081 LWD197076:LWF197081 MFZ197076:MGB197081 MPV197076:MPX197081 MZR197076:MZT197081 NJN197076:NJP197081 NTJ197076:NTL197081 ODF197076:ODH197081 ONB197076:OND197081 OWX197076:OWZ197081 PGT197076:PGV197081 PQP197076:PQR197081 QAL197076:QAN197081 QKH197076:QKJ197081 QUD197076:QUF197081 RDZ197076:REB197081 RNV197076:RNX197081 RXR197076:RXT197081 SHN197076:SHP197081 SRJ197076:SRL197081 TBF197076:TBH197081 TLB197076:TLD197081 TUX197076:TUZ197081 UET197076:UEV197081 UOP197076:UOR197081 UYL197076:UYN197081 VIH197076:VIJ197081 VSD197076:VSF197081 WBZ197076:WCB197081 WLV197076:WLX197081 WVR197076:WVT197081 J262612:L262617 JF262612:JH262617 TB262612:TD262617 ACX262612:ACZ262617 AMT262612:AMV262617 AWP262612:AWR262617 BGL262612:BGN262617 BQH262612:BQJ262617 CAD262612:CAF262617 CJZ262612:CKB262617 CTV262612:CTX262617 DDR262612:DDT262617 DNN262612:DNP262617 DXJ262612:DXL262617 EHF262612:EHH262617 ERB262612:ERD262617 FAX262612:FAZ262617 FKT262612:FKV262617 FUP262612:FUR262617 GEL262612:GEN262617 GOH262612:GOJ262617 GYD262612:GYF262617 HHZ262612:HIB262617 HRV262612:HRX262617 IBR262612:IBT262617 ILN262612:ILP262617 IVJ262612:IVL262617 JFF262612:JFH262617 JPB262612:JPD262617 JYX262612:JYZ262617 KIT262612:KIV262617 KSP262612:KSR262617 LCL262612:LCN262617 LMH262612:LMJ262617 LWD262612:LWF262617 MFZ262612:MGB262617 MPV262612:MPX262617 MZR262612:MZT262617 NJN262612:NJP262617 NTJ262612:NTL262617 ODF262612:ODH262617 ONB262612:OND262617 OWX262612:OWZ262617 PGT262612:PGV262617 PQP262612:PQR262617 QAL262612:QAN262617 QKH262612:QKJ262617 QUD262612:QUF262617 RDZ262612:REB262617 RNV262612:RNX262617 RXR262612:RXT262617 SHN262612:SHP262617 SRJ262612:SRL262617 TBF262612:TBH262617 TLB262612:TLD262617 TUX262612:TUZ262617 UET262612:UEV262617 UOP262612:UOR262617 UYL262612:UYN262617 VIH262612:VIJ262617 VSD262612:VSF262617 WBZ262612:WCB262617 WLV262612:WLX262617 WVR262612:WVT262617 J328148:L328153 JF328148:JH328153 TB328148:TD328153 ACX328148:ACZ328153 AMT328148:AMV328153 AWP328148:AWR328153 BGL328148:BGN328153 BQH328148:BQJ328153 CAD328148:CAF328153 CJZ328148:CKB328153 CTV328148:CTX328153 DDR328148:DDT328153 DNN328148:DNP328153 DXJ328148:DXL328153 EHF328148:EHH328153 ERB328148:ERD328153 FAX328148:FAZ328153 FKT328148:FKV328153 FUP328148:FUR328153 GEL328148:GEN328153 GOH328148:GOJ328153 GYD328148:GYF328153 HHZ328148:HIB328153 HRV328148:HRX328153 IBR328148:IBT328153 ILN328148:ILP328153 IVJ328148:IVL328153 JFF328148:JFH328153 JPB328148:JPD328153 JYX328148:JYZ328153 KIT328148:KIV328153 KSP328148:KSR328153 LCL328148:LCN328153 LMH328148:LMJ328153 LWD328148:LWF328153 MFZ328148:MGB328153 MPV328148:MPX328153 MZR328148:MZT328153 NJN328148:NJP328153 NTJ328148:NTL328153 ODF328148:ODH328153 ONB328148:OND328153 OWX328148:OWZ328153 PGT328148:PGV328153 PQP328148:PQR328153 QAL328148:QAN328153 QKH328148:QKJ328153 QUD328148:QUF328153 RDZ328148:REB328153 RNV328148:RNX328153 RXR328148:RXT328153 SHN328148:SHP328153 SRJ328148:SRL328153 TBF328148:TBH328153 TLB328148:TLD328153 TUX328148:TUZ328153 UET328148:UEV328153 UOP328148:UOR328153 UYL328148:UYN328153 VIH328148:VIJ328153 VSD328148:VSF328153 WBZ328148:WCB328153 WLV328148:WLX328153 WVR328148:WVT328153 J393684:L393689 JF393684:JH393689 TB393684:TD393689 ACX393684:ACZ393689 AMT393684:AMV393689 AWP393684:AWR393689 BGL393684:BGN393689 BQH393684:BQJ393689 CAD393684:CAF393689 CJZ393684:CKB393689 CTV393684:CTX393689 DDR393684:DDT393689 DNN393684:DNP393689 DXJ393684:DXL393689 EHF393684:EHH393689 ERB393684:ERD393689 FAX393684:FAZ393689 FKT393684:FKV393689 FUP393684:FUR393689 GEL393684:GEN393689 GOH393684:GOJ393689 GYD393684:GYF393689 HHZ393684:HIB393689 HRV393684:HRX393689 IBR393684:IBT393689 ILN393684:ILP393689 IVJ393684:IVL393689 JFF393684:JFH393689 JPB393684:JPD393689 JYX393684:JYZ393689 KIT393684:KIV393689 KSP393684:KSR393689 LCL393684:LCN393689 LMH393684:LMJ393689 LWD393684:LWF393689 MFZ393684:MGB393689 MPV393684:MPX393689 MZR393684:MZT393689 NJN393684:NJP393689 NTJ393684:NTL393689 ODF393684:ODH393689 ONB393684:OND393689 OWX393684:OWZ393689 PGT393684:PGV393689 PQP393684:PQR393689 QAL393684:QAN393689 QKH393684:QKJ393689 QUD393684:QUF393689 RDZ393684:REB393689 RNV393684:RNX393689 RXR393684:RXT393689 SHN393684:SHP393689 SRJ393684:SRL393689 TBF393684:TBH393689 TLB393684:TLD393689 TUX393684:TUZ393689 UET393684:UEV393689 UOP393684:UOR393689 UYL393684:UYN393689 VIH393684:VIJ393689 VSD393684:VSF393689 WBZ393684:WCB393689 WLV393684:WLX393689 WVR393684:WVT393689 J459220:L459225 JF459220:JH459225 TB459220:TD459225 ACX459220:ACZ459225 AMT459220:AMV459225 AWP459220:AWR459225 BGL459220:BGN459225 BQH459220:BQJ459225 CAD459220:CAF459225 CJZ459220:CKB459225 CTV459220:CTX459225 DDR459220:DDT459225 DNN459220:DNP459225 DXJ459220:DXL459225 EHF459220:EHH459225 ERB459220:ERD459225 FAX459220:FAZ459225 FKT459220:FKV459225 FUP459220:FUR459225 GEL459220:GEN459225 GOH459220:GOJ459225 GYD459220:GYF459225 HHZ459220:HIB459225 HRV459220:HRX459225 IBR459220:IBT459225 ILN459220:ILP459225 IVJ459220:IVL459225 JFF459220:JFH459225 JPB459220:JPD459225 JYX459220:JYZ459225 KIT459220:KIV459225 KSP459220:KSR459225 LCL459220:LCN459225 LMH459220:LMJ459225 LWD459220:LWF459225 MFZ459220:MGB459225 MPV459220:MPX459225 MZR459220:MZT459225 NJN459220:NJP459225 NTJ459220:NTL459225 ODF459220:ODH459225 ONB459220:OND459225 OWX459220:OWZ459225 PGT459220:PGV459225 PQP459220:PQR459225 QAL459220:QAN459225 QKH459220:QKJ459225 QUD459220:QUF459225 RDZ459220:REB459225 RNV459220:RNX459225 RXR459220:RXT459225 SHN459220:SHP459225 SRJ459220:SRL459225 TBF459220:TBH459225 TLB459220:TLD459225 TUX459220:TUZ459225 UET459220:UEV459225 UOP459220:UOR459225 UYL459220:UYN459225 VIH459220:VIJ459225 VSD459220:VSF459225 WBZ459220:WCB459225 WLV459220:WLX459225 WVR459220:WVT459225 J524756:L524761 JF524756:JH524761 TB524756:TD524761 ACX524756:ACZ524761 AMT524756:AMV524761 AWP524756:AWR524761 BGL524756:BGN524761 BQH524756:BQJ524761 CAD524756:CAF524761 CJZ524756:CKB524761 CTV524756:CTX524761 DDR524756:DDT524761 DNN524756:DNP524761 DXJ524756:DXL524761 EHF524756:EHH524761 ERB524756:ERD524761 FAX524756:FAZ524761 FKT524756:FKV524761 FUP524756:FUR524761 GEL524756:GEN524761 GOH524756:GOJ524761 GYD524756:GYF524761 HHZ524756:HIB524761 HRV524756:HRX524761 IBR524756:IBT524761 ILN524756:ILP524761 IVJ524756:IVL524761 JFF524756:JFH524761 JPB524756:JPD524761 JYX524756:JYZ524761 KIT524756:KIV524761 KSP524756:KSR524761 LCL524756:LCN524761 LMH524756:LMJ524761 LWD524756:LWF524761 MFZ524756:MGB524761 MPV524756:MPX524761 MZR524756:MZT524761 NJN524756:NJP524761 NTJ524756:NTL524761 ODF524756:ODH524761 ONB524756:OND524761 OWX524756:OWZ524761 PGT524756:PGV524761 PQP524756:PQR524761 QAL524756:QAN524761 QKH524756:QKJ524761 QUD524756:QUF524761 RDZ524756:REB524761 RNV524756:RNX524761 RXR524756:RXT524761 SHN524756:SHP524761 SRJ524756:SRL524761 TBF524756:TBH524761 TLB524756:TLD524761 TUX524756:TUZ524761 UET524756:UEV524761 UOP524756:UOR524761 UYL524756:UYN524761 VIH524756:VIJ524761 VSD524756:VSF524761 WBZ524756:WCB524761 WLV524756:WLX524761 WVR524756:WVT524761 J590292:L590297 JF590292:JH590297 TB590292:TD590297 ACX590292:ACZ590297 AMT590292:AMV590297 AWP590292:AWR590297 BGL590292:BGN590297 BQH590292:BQJ590297 CAD590292:CAF590297 CJZ590292:CKB590297 CTV590292:CTX590297 DDR590292:DDT590297 DNN590292:DNP590297 DXJ590292:DXL590297 EHF590292:EHH590297 ERB590292:ERD590297 FAX590292:FAZ590297 FKT590292:FKV590297 FUP590292:FUR590297 GEL590292:GEN590297 GOH590292:GOJ590297 GYD590292:GYF590297 HHZ590292:HIB590297 HRV590292:HRX590297 IBR590292:IBT590297 ILN590292:ILP590297 IVJ590292:IVL590297 JFF590292:JFH590297 JPB590292:JPD590297 JYX590292:JYZ590297 KIT590292:KIV590297 KSP590292:KSR590297 LCL590292:LCN590297 LMH590292:LMJ590297 LWD590292:LWF590297 MFZ590292:MGB590297 MPV590292:MPX590297 MZR590292:MZT590297 NJN590292:NJP590297 NTJ590292:NTL590297 ODF590292:ODH590297 ONB590292:OND590297 OWX590292:OWZ590297 PGT590292:PGV590297 PQP590292:PQR590297 QAL590292:QAN590297 QKH590292:QKJ590297 QUD590292:QUF590297 RDZ590292:REB590297 RNV590292:RNX590297 RXR590292:RXT590297 SHN590292:SHP590297 SRJ590292:SRL590297 TBF590292:TBH590297 TLB590292:TLD590297 TUX590292:TUZ590297 UET590292:UEV590297 UOP590292:UOR590297 UYL590292:UYN590297 VIH590292:VIJ590297 VSD590292:VSF590297 WBZ590292:WCB590297 WLV590292:WLX590297 WVR590292:WVT590297 J655828:L655833 JF655828:JH655833 TB655828:TD655833 ACX655828:ACZ655833 AMT655828:AMV655833 AWP655828:AWR655833 BGL655828:BGN655833 BQH655828:BQJ655833 CAD655828:CAF655833 CJZ655828:CKB655833 CTV655828:CTX655833 DDR655828:DDT655833 DNN655828:DNP655833 DXJ655828:DXL655833 EHF655828:EHH655833 ERB655828:ERD655833 FAX655828:FAZ655833 FKT655828:FKV655833 FUP655828:FUR655833 GEL655828:GEN655833 GOH655828:GOJ655833 GYD655828:GYF655833 HHZ655828:HIB655833 HRV655828:HRX655833 IBR655828:IBT655833 ILN655828:ILP655833 IVJ655828:IVL655833 JFF655828:JFH655833 JPB655828:JPD655833 JYX655828:JYZ655833 KIT655828:KIV655833 KSP655828:KSR655833 LCL655828:LCN655833 LMH655828:LMJ655833 LWD655828:LWF655833 MFZ655828:MGB655833 MPV655828:MPX655833 MZR655828:MZT655833 NJN655828:NJP655833 NTJ655828:NTL655833 ODF655828:ODH655833 ONB655828:OND655833 OWX655828:OWZ655833 PGT655828:PGV655833 PQP655828:PQR655833 QAL655828:QAN655833 QKH655828:QKJ655833 QUD655828:QUF655833 RDZ655828:REB655833 RNV655828:RNX655833 RXR655828:RXT655833 SHN655828:SHP655833 SRJ655828:SRL655833 TBF655828:TBH655833 TLB655828:TLD655833 TUX655828:TUZ655833 UET655828:UEV655833 UOP655828:UOR655833 UYL655828:UYN655833 VIH655828:VIJ655833 VSD655828:VSF655833 WBZ655828:WCB655833 WLV655828:WLX655833 WVR655828:WVT655833 J721364:L721369 JF721364:JH721369 TB721364:TD721369 ACX721364:ACZ721369 AMT721364:AMV721369 AWP721364:AWR721369 BGL721364:BGN721369 BQH721364:BQJ721369 CAD721364:CAF721369 CJZ721364:CKB721369 CTV721364:CTX721369 DDR721364:DDT721369 DNN721364:DNP721369 DXJ721364:DXL721369 EHF721364:EHH721369 ERB721364:ERD721369 FAX721364:FAZ721369 FKT721364:FKV721369 FUP721364:FUR721369 GEL721364:GEN721369 GOH721364:GOJ721369 GYD721364:GYF721369 HHZ721364:HIB721369 HRV721364:HRX721369 IBR721364:IBT721369 ILN721364:ILP721369 IVJ721364:IVL721369 JFF721364:JFH721369 JPB721364:JPD721369 JYX721364:JYZ721369 KIT721364:KIV721369 KSP721364:KSR721369 LCL721364:LCN721369 LMH721364:LMJ721369 LWD721364:LWF721369 MFZ721364:MGB721369 MPV721364:MPX721369 MZR721364:MZT721369 NJN721364:NJP721369 NTJ721364:NTL721369 ODF721364:ODH721369 ONB721364:OND721369 OWX721364:OWZ721369 PGT721364:PGV721369 PQP721364:PQR721369 QAL721364:QAN721369 QKH721364:QKJ721369 QUD721364:QUF721369 RDZ721364:REB721369 RNV721364:RNX721369 RXR721364:RXT721369 SHN721364:SHP721369 SRJ721364:SRL721369 TBF721364:TBH721369 TLB721364:TLD721369 TUX721364:TUZ721369 UET721364:UEV721369 UOP721364:UOR721369 UYL721364:UYN721369 VIH721364:VIJ721369 VSD721364:VSF721369 WBZ721364:WCB721369 WLV721364:WLX721369 WVR721364:WVT721369 J786900:L786905 JF786900:JH786905 TB786900:TD786905 ACX786900:ACZ786905 AMT786900:AMV786905 AWP786900:AWR786905 BGL786900:BGN786905 BQH786900:BQJ786905 CAD786900:CAF786905 CJZ786900:CKB786905 CTV786900:CTX786905 DDR786900:DDT786905 DNN786900:DNP786905 DXJ786900:DXL786905 EHF786900:EHH786905 ERB786900:ERD786905 FAX786900:FAZ786905 FKT786900:FKV786905 FUP786900:FUR786905 GEL786900:GEN786905 GOH786900:GOJ786905 GYD786900:GYF786905 HHZ786900:HIB786905 HRV786900:HRX786905 IBR786900:IBT786905 ILN786900:ILP786905 IVJ786900:IVL786905 JFF786900:JFH786905 JPB786900:JPD786905 JYX786900:JYZ786905 KIT786900:KIV786905 KSP786900:KSR786905 LCL786900:LCN786905 LMH786900:LMJ786905 LWD786900:LWF786905 MFZ786900:MGB786905 MPV786900:MPX786905 MZR786900:MZT786905 NJN786900:NJP786905 NTJ786900:NTL786905 ODF786900:ODH786905 ONB786900:OND786905 OWX786900:OWZ786905 PGT786900:PGV786905 PQP786900:PQR786905 QAL786900:QAN786905 QKH786900:QKJ786905 QUD786900:QUF786905 RDZ786900:REB786905 RNV786900:RNX786905 RXR786900:RXT786905 SHN786900:SHP786905 SRJ786900:SRL786905 TBF786900:TBH786905 TLB786900:TLD786905 TUX786900:TUZ786905 UET786900:UEV786905 UOP786900:UOR786905 UYL786900:UYN786905 VIH786900:VIJ786905 VSD786900:VSF786905 WBZ786900:WCB786905 WLV786900:WLX786905 WVR786900:WVT786905 J852436:L852441 JF852436:JH852441 TB852436:TD852441 ACX852436:ACZ852441 AMT852436:AMV852441 AWP852436:AWR852441 BGL852436:BGN852441 BQH852436:BQJ852441 CAD852436:CAF852441 CJZ852436:CKB852441 CTV852436:CTX852441 DDR852436:DDT852441 DNN852436:DNP852441 DXJ852436:DXL852441 EHF852436:EHH852441 ERB852436:ERD852441 FAX852436:FAZ852441 FKT852436:FKV852441 FUP852436:FUR852441 GEL852436:GEN852441 GOH852436:GOJ852441 GYD852436:GYF852441 HHZ852436:HIB852441 HRV852436:HRX852441 IBR852436:IBT852441 ILN852436:ILP852441 IVJ852436:IVL852441 JFF852436:JFH852441 JPB852436:JPD852441 JYX852436:JYZ852441 KIT852436:KIV852441 KSP852436:KSR852441 LCL852436:LCN852441 LMH852436:LMJ852441 LWD852436:LWF852441 MFZ852436:MGB852441 MPV852436:MPX852441 MZR852436:MZT852441 NJN852436:NJP852441 NTJ852436:NTL852441 ODF852436:ODH852441 ONB852436:OND852441 OWX852436:OWZ852441 PGT852436:PGV852441 PQP852436:PQR852441 QAL852436:QAN852441 QKH852436:QKJ852441 QUD852436:QUF852441 RDZ852436:REB852441 RNV852436:RNX852441 RXR852436:RXT852441 SHN852436:SHP852441 SRJ852436:SRL852441 TBF852436:TBH852441 TLB852436:TLD852441 TUX852436:TUZ852441 UET852436:UEV852441 UOP852436:UOR852441 UYL852436:UYN852441 VIH852436:VIJ852441 VSD852436:VSF852441 WBZ852436:WCB852441 WLV852436:WLX852441 WVR852436:WVT852441 J917972:L917977 JF917972:JH917977 TB917972:TD917977 ACX917972:ACZ917977 AMT917972:AMV917977 AWP917972:AWR917977 BGL917972:BGN917977 BQH917972:BQJ917977 CAD917972:CAF917977 CJZ917972:CKB917977 CTV917972:CTX917977 DDR917972:DDT917977 DNN917972:DNP917977 DXJ917972:DXL917977 EHF917972:EHH917977 ERB917972:ERD917977 FAX917972:FAZ917977 FKT917972:FKV917977 FUP917972:FUR917977 GEL917972:GEN917977 GOH917972:GOJ917977 GYD917972:GYF917977 HHZ917972:HIB917977 HRV917972:HRX917977 IBR917972:IBT917977 ILN917972:ILP917977 IVJ917972:IVL917977 JFF917972:JFH917977 JPB917972:JPD917977 JYX917972:JYZ917977 KIT917972:KIV917977 KSP917972:KSR917977 LCL917972:LCN917977 LMH917972:LMJ917977 LWD917972:LWF917977 MFZ917972:MGB917977 MPV917972:MPX917977 MZR917972:MZT917977 NJN917972:NJP917977 NTJ917972:NTL917977 ODF917972:ODH917977 ONB917972:OND917977 OWX917972:OWZ917977 PGT917972:PGV917977 PQP917972:PQR917977 QAL917972:QAN917977 QKH917972:QKJ917977 QUD917972:QUF917977 RDZ917972:REB917977 RNV917972:RNX917977 RXR917972:RXT917977 SHN917972:SHP917977 SRJ917972:SRL917977 TBF917972:TBH917977 TLB917972:TLD917977 TUX917972:TUZ917977 UET917972:UEV917977 UOP917972:UOR917977 UYL917972:UYN917977 VIH917972:VIJ917977 VSD917972:VSF917977 WBZ917972:WCB917977 WLV917972:WLX917977 WVR917972:WVT917977 J983508:L983513 JF983508:JH983513 TB983508:TD983513 ACX983508:ACZ983513 AMT983508:AMV983513 AWP983508:AWR983513 BGL983508:BGN983513 BQH983508:BQJ983513 CAD983508:CAF983513 CJZ983508:CKB983513 CTV983508:CTX983513 DDR983508:DDT983513 DNN983508:DNP983513 DXJ983508:DXL983513 EHF983508:EHH983513 ERB983508:ERD983513 FAX983508:FAZ983513 FKT983508:FKV983513 FUP983508:FUR983513 GEL983508:GEN983513 GOH983508:GOJ983513 GYD983508:GYF983513 HHZ983508:HIB983513 HRV983508:HRX983513 IBR983508:IBT983513 ILN983508:ILP983513 IVJ983508:IVL983513 JFF983508:JFH983513 JPB983508:JPD983513 JYX983508:JYZ983513 KIT983508:KIV983513 KSP983508:KSR983513 LCL983508:LCN983513 LMH983508:LMJ983513 LWD983508:LWF983513 MFZ983508:MGB983513 MPV983508:MPX983513 MZR983508:MZT983513 NJN983508:NJP983513 NTJ983508:NTL983513 ODF983508:ODH983513 ONB983508:OND983513 OWX983508:OWZ983513 PGT983508:PGV983513 PQP983508:PQR983513 QAL983508:QAN983513 QKH983508:QKJ983513 QUD983508:QUF983513 RDZ983508:REB983513 RNV983508:RNX983513 RXR983508:RXT983513 SHN983508:SHP983513 SRJ983508:SRL983513 TBF983508:TBH983513 TLB983508:TLD983513 TUX983508:TUZ983513 UET983508:UEV983513 UOP983508:UOR983513 UYL983508:UYN983513 VIH983508:VIJ983513 VSD983508:VSF983513 WBZ983508:WCB983513 WLV983508:WLX983513 WVR983508:WVT983513 D451:G451 IZ451:JC451 SV451:SY451 ACR451:ACU451 AMN451:AMQ451 AWJ451:AWM451 BGF451:BGI451 BQB451:BQE451 BZX451:CAA451 CJT451:CJW451 CTP451:CTS451 DDL451:DDO451 DNH451:DNK451 DXD451:DXG451 EGZ451:EHC451 EQV451:EQY451 FAR451:FAU451 FKN451:FKQ451 FUJ451:FUM451 GEF451:GEI451 GOB451:GOE451 GXX451:GYA451 HHT451:HHW451 HRP451:HRS451 IBL451:IBO451 ILH451:ILK451 IVD451:IVG451 JEZ451:JFC451 JOV451:JOY451 JYR451:JYU451 KIN451:KIQ451 KSJ451:KSM451 LCF451:LCI451 LMB451:LME451 LVX451:LWA451 MFT451:MFW451 MPP451:MPS451 MZL451:MZO451 NJH451:NJK451 NTD451:NTG451 OCZ451:ODC451 OMV451:OMY451 OWR451:OWU451 PGN451:PGQ451 PQJ451:PQM451 QAF451:QAI451 QKB451:QKE451 QTX451:QUA451 RDT451:RDW451 RNP451:RNS451 RXL451:RXO451 SHH451:SHK451 SRD451:SRG451 TAZ451:TBC451 TKV451:TKY451 TUR451:TUU451 UEN451:UEQ451 UOJ451:UOM451 UYF451:UYI451 VIB451:VIE451 VRX451:VSA451 WBT451:WBW451 WLP451:WLS451 WVL451:WVO451 D66010:G66010 IZ66010:JC66010 SV66010:SY66010 ACR66010:ACU66010 AMN66010:AMQ66010 AWJ66010:AWM66010 BGF66010:BGI66010 BQB66010:BQE66010 BZX66010:CAA66010 CJT66010:CJW66010 CTP66010:CTS66010 DDL66010:DDO66010 DNH66010:DNK66010 DXD66010:DXG66010 EGZ66010:EHC66010 EQV66010:EQY66010 FAR66010:FAU66010 FKN66010:FKQ66010 FUJ66010:FUM66010 GEF66010:GEI66010 GOB66010:GOE66010 GXX66010:GYA66010 HHT66010:HHW66010 HRP66010:HRS66010 IBL66010:IBO66010 ILH66010:ILK66010 IVD66010:IVG66010 JEZ66010:JFC66010 JOV66010:JOY66010 JYR66010:JYU66010 KIN66010:KIQ66010 KSJ66010:KSM66010 LCF66010:LCI66010 LMB66010:LME66010 LVX66010:LWA66010 MFT66010:MFW66010 MPP66010:MPS66010 MZL66010:MZO66010 NJH66010:NJK66010 NTD66010:NTG66010 OCZ66010:ODC66010 OMV66010:OMY66010 OWR66010:OWU66010 PGN66010:PGQ66010 PQJ66010:PQM66010 QAF66010:QAI66010 QKB66010:QKE66010 QTX66010:QUA66010 RDT66010:RDW66010 RNP66010:RNS66010 RXL66010:RXO66010 SHH66010:SHK66010 SRD66010:SRG66010 TAZ66010:TBC66010 TKV66010:TKY66010 TUR66010:TUU66010 UEN66010:UEQ66010 UOJ66010:UOM66010 UYF66010:UYI66010 VIB66010:VIE66010 VRX66010:VSA66010 WBT66010:WBW66010 WLP66010:WLS66010 WVL66010:WVO66010 D131546:G131546 IZ131546:JC131546 SV131546:SY131546 ACR131546:ACU131546 AMN131546:AMQ131546 AWJ131546:AWM131546 BGF131546:BGI131546 BQB131546:BQE131546 BZX131546:CAA131546 CJT131546:CJW131546 CTP131546:CTS131546 DDL131546:DDO131546 DNH131546:DNK131546 DXD131546:DXG131546 EGZ131546:EHC131546 EQV131546:EQY131546 FAR131546:FAU131546 FKN131546:FKQ131546 FUJ131546:FUM131546 GEF131546:GEI131546 GOB131546:GOE131546 GXX131546:GYA131546 HHT131546:HHW131546 HRP131546:HRS131546 IBL131546:IBO131546 ILH131546:ILK131546 IVD131546:IVG131546 JEZ131546:JFC131546 JOV131546:JOY131546 JYR131546:JYU131546 KIN131546:KIQ131546 KSJ131546:KSM131546 LCF131546:LCI131546 LMB131546:LME131546 LVX131546:LWA131546 MFT131546:MFW131546 MPP131546:MPS131546 MZL131546:MZO131546 NJH131546:NJK131546 NTD131546:NTG131546 OCZ131546:ODC131546 OMV131546:OMY131546 OWR131546:OWU131546 PGN131546:PGQ131546 PQJ131546:PQM131546 QAF131546:QAI131546 QKB131546:QKE131546 QTX131546:QUA131546 RDT131546:RDW131546 RNP131546:RNS131546 RXL131546:RXO131546 SHH131546:SHK131546 SRD131546:SRG131546 TAZ131546:TBC131546 TKV131546:TKY131546 TUR131546:TUU131546 UEN131546:UEQ131546 UOJ131546:UOM131546 UYF131546:UYI131546 VIB131546:VIE131546 VRX131546:VSA131546 WBT131546:WBW131546 WLP131546:WLS131546 WVL131546:WVO131546 D197082:G197082 IZ197082:JC197082 SV197082:SY197082 ACR197082:ACU197082 AMN197082:AMQ197082 AWJ197082:AWM197082 BGF197082:BGI197082 BQB197082:BQE197082 BZX197082:CAA197082 CJT197082:CJW197082 CTP197082:CTS197082 DDL197082:DDO197082 DNH197082:DNK197082 DXD197082:DXG197082 EGZ197082:EHC197082 EQV197082:EQY197082 FAR197082:FAU197082 FKN197082:FKQ197082 FUJ197082:FUM197082 GEF197082:GEI197082 GOB197082:GOE197082 GXX197082:GYA197082 HHT197082:HHW197082 HRP197082:HRS197082 IBL197082:IBO197082 ILH197082:ILK197082 IVD197082:IVG197082 JEZ197082:JFC197082 JOV197082:JOY197082 JYR197082:JYU197082 KIN197082:KIQ197082 KSJ197082:KSM197082 LCF197082:LCI197082 LMB197082:LME197082 LVX197082:LWA197082 MFT197082:MFW197082 MPP197082:MPS197082 MZL197082:MZO197082 NJH197082:NJK197082 NTD197082:NTG197082 OCZ197082:ODC197082 OMV197082:OMY197082 OWR197082:OWU197082 PGN197082:PGQ197082 PQJ197082:PQM197082 QAF197082:QAI197082 QKB197082:QKE197082 QTX197082:QUA197082 RDT197082:RDW197082 RNP197082:RNS197082 RXL197082:RXO197082 SHH197082:SHK197082 SRD197082:SRG197082 TAZ197082:TBC197082 TKV197082:TKY197082 TUR197082:TUU197082 UEN197082:UEQ197082 UOJ197082:UOM197082 UYF197082:UYI197082 VIB197082:VIE197082 VRX197082:VSA197082 WBT197082:WBW197082 WLP197082:WLS197082 WVL197082:WVO197082 D262618:G262618 IZ262618:JC262618 SV262618:SY262618 ACR262618:ACU262618 AMN262618:AMQ262618 AWJ262618:AWM262618 BGF262618:BGI262618 BQB262618:BQE262618 BZX262618:CAA262618 CJT262618:CJW262618 CTP262618:CTS262618 DDL262618:DDO262618 DNH262618:DNK262618 DXD262618:DXG262618 EGZ262618:EHC262618 EQV262618:EQY262618 FAR262618:FAU262618 FKN262618:FKQ262618 FUJ262618:FUM262618 GEF262618:GEI262618 GOB262618:GOE262618 GXX262618:GYA262618 HHT262618:HHW262618 HRP262618:HRS262618 IBL262618:IBO262618 ILH262618:ILK262618 IVD262618:IVG262618 JEZ262618:JFC262618 JOV262618:JOY262618 JYR262618:JYU262618 KIN262618:KIQ262618 KSJ262618:KSM262618 LCF262618:LCI262618 LMB262618:LME262618 LVX262618:LWA262618 MFT262618:MFW262618 MPP262618:MPS262618 MZL262618:MZO262618 NJH262618:NJK262618 NTD262618:NTG262618 OCZ262618:ODC262618 OMV262618:OMY262618 OWR262618:OWU262618 PGN262618:PGQ262618 PQJ262618:PQM262618 QAF262618:QAI262618 QKB262618:QKE262618 QTX262618:QUA262618 RDT262618:RDW262618 RNP262618:RNS262618 RXL262618:RXO262618 SHH262618:SHK262618 SRD262618:SRG262618 TAZ262618:TBC262618 TKV262618:TKY262618 TUR262618:TUU262618 UEN262618:UEQ262618 UOJ262618:UOM262618 UYF262618:UYI262618 VIB262618:VIE262618 VRX262618:VSA262618 WBT262618:WBW262618 WLP262618:WLS262618 WVL262618:WVO262618 D328154:G328154 IZ328154:JC328154 SV328154:SY328154 ACR328154:ACU328154 AMN328154:AMQ328154 AWJ328154:AWM328154 BGF328154:BGI328154 BQB328154:BQE328154 BZX328154:CAA328154 CJT328154:CJW328154 CTP328154:CTS328154 DDL328154:DDO328154 DNH328154:DNK328154 DXD328154:DXG328154 EGZ328154:EHC328154 EQV328154:EQY328154 FAR328154:FAU328154 FKN328154:FKQ328154 FUJ328154:FUM328154 GEF328154:GEI328154 GOB328154:GOE328154 GXX328154:GYA328154 HHT328154:HHW328154 HRP328154:HRS328154 IBL328154:IBO328154 ILH328154:ILK328154 IVD328154:IVG328154 JEZ328154:JFC328154 JOV328154:JOY328154 JYR328154:JYU328154 KIN328154:KIQ328154 KSJ328154:KSM328154 LCF328154:LCI328154 LMB328154:LME328154 LVX328154:LWA328154 MFT328154:MFW328154 MPP328154:MPS328154 MZL328154:MZO328154 NJH328154:NJK328154 NTD328154:NTG328154 OCZ328154:ODC328154 OMV328154:OMY328154 OWR328154:OWU328154 PGN328154:PGQ328154 PQJ328154:PQM328154 QAF328154:QAI328154 QKB328154:QKE328154 QTX328154:QUA328154 RDT328154:RDW328154 RNP328154:RNS328154 RXL328154:RXO328154 SHH328154:SHK328154 SRD328154:SRG328154 TAZ328154:TBC328154 TKV328154:TKY328154 TUR328154:TUU328154 UEN328154:UEQ328154 UOJ328154:UOM328154 UYF328154:UYI328154 VIB328154:VIE328154 VRX328154:VSA328154 WBT328154:WBW328154 WLP328154:WLS328154 WVL328154:WVO328154 D393690:G393690 IZ393690:JC393690 SV393690:SY393690 ACR393690:ACU393690 AMN393690:AMQ393690 AWJ393690:AWM393690 BGF393690:BGI393690 BQB393690:BQE393690 BZX393690:CAA393690 CJT393690:CJW393690 CTP393690:CTS393690 DDL393690:DDO393690 DNH393690:DNK393690 DXD393690:DXG393690 EGZ393690:EHC393690 EQV393690:EQY393690 FAR393690:FAU393690 FKN393690:FKQ393690 FUJ393690:FUM393690 GEF393690:GEI393690 GOB393690:GOE393690 GXX393690:GYA393690 HHT393690:HHW393690 HRP393690:HRS393690 IBL393690:IBO393690 ILH393690:ILK393690 IVD393690:IVG393690 JEZ393690:JFC393690 JOV393690:JOY393690 JYR393690:JYU393690 KIN393690:KIQ393690 KSJ393690:KSM393690 LCF393690:LCI393690 LMB393690:LME393690 LVX393690:LWA393690 MFT393690:MFW393690 MPP393690:MPS393690 MZL393690:MZO393690 NJH393690:NJK393690 NTD393690:NTG393690 OCZ393690:ODC393690 OMV393690:OMY393690 OWR393690:OWU393690 PGN393690:PGQ393690 PQJ393690:PQM393690 QAF393690:QAI393690 QKB393690:QKE393690 QTX393690:QUA393690 RDT393690:RDW393690 RNP393690:RNS393690 RXL393690:RXO393690 SHH393690:SHK393690 SRD393690:SRG393690 TAZ393690:TBC393690 TKV393690:TKY393690 TUR393690:TUU393690 UEN393690:UEQ393690 UOJ393690:UOM393690 UYF393690:UYI393690 VIB393690:VIE393690 VRX393690:VSA393690 WBT393690:WBW393690 WLP393690:WLS393690 WVL393690:WVO393690 D459226:G459226 IZ459226:JC459226 SV459226:SY459226 ACR459226:ACU459226 AMN459226:AMQ459226 AWJ459226:AWM459226 BGF459226:BGI459226 BQB459226:BQE459226 BZX459226:CAA459226 CJT459226:CJW459226 CTP459226:CTS459226 DDL459226:DDO459226 DNH459226:DNK459226 DXD459226:DXG459226 EGZ459226:EHC459226 EQV459226:EQY459226 FAR459226:FAU459226 FKN459226:FKQ459226 FUJ459226:FUM459226 GEF459226:GEI459226 GOB459226:GOE459226 GXX459226:GYA459226 HHT459226:HHW459226 HRP459226:HRS459226 IBL459226:IBO459226 ILH459226:ILK459226 IVD459226:IVG459226 JEZ459226:JFC459226 JOV459226:JOY459226 JYR459226:JYU459226 KIN459226:KIQ459226 KSJ459226:KSM459226 LCF459226:LCI459226 LMB459226:LME459226 LVX459226:LWA459226 MFT459226:MFW459226 MPP459226:MPS459226 MZL459226:MZO459226 NJH459226:NJK459226 NTD459226:NTG459226 OCZ459226:ODC459226 OMV459226:OMY459226 OWR459226:OWU459226 PGN459226:PGQ459226 PQJ459226:PQM459226 QAF459226:QAI459226 QKB459226:QKE459226 QTX459226:QUA459226 RDT459226:RDW459226 RNP459226:RNS459226 RXL459226:RXO459226 SHH459226:SHK459226 SRD459226:SRG459226 TAZ459226:TBC459226 TKV459226:TKY459226 TUR459226:TUU459226 UEN459226:UEQ459226 UOJ459226:UOM459226 UYF459226:UYI459226 VIB459226:VIE459226 VRX459226:VSA459226 WBT459226:WBW459226 WLP459226:WLS459226 WVL459226:WVO459226 D524762:G524762 IZ524762:JC524762 SV524762:SY524762 ACR524762:ACU524762 AMN524762:AMQ524762 AWJ524762:AWM524762 BGF524762:BGI524762 BQB524762:BQE524762 BZX524762:CAA524762 CJT524762:CJW524762 CTP524762:CTS524762 DDL524762:DDO524762 DNH524762:DNK524762 DXD524762:DXG524762 EGZ524762:EHC524762 EQV524762:EQY524762 FAR524762:FAU524762 FKN524762:FKQ524762 FUJ524762:FUM524762 GEF524762:GEI524762 GOB524762:GOE524762 GXX524762:GYA524762 HHT524762:HHW524762 HRP524762:HRS524762 IBL524762:IBO524762 ILH524762:ILK524762 IVD524762:IVG524762 JEZ524762:JFC524762 JOV524762:JOY524762 JYR524762:JYU524762 KIN524762:KIQ524762 KSJ524762:KSM524762 LCF524762:LCI524762 LMB524762:LME524762 LVX524762:LWA524762 MFT524762:MFW524762 MPP524762:MPS524762 MZL524762:MZO524762 NJH524762:NJK524762 NTD524762:NTG524762 OCZ524762:ODC524762 OMV524762:OMY524762 OWR524762:OWU524762 PGN524762:PGQ524762 PQJ524762:PQM524762 QAF524762:QAI524762 QKB524762:QKE524762 QTX524762:QUA524762 RDT524762:RDW524762 RNP524762:RNS524762 RXL524762:RXO524762 SHH524762:SHK524762 SRD524762:SRG524762 TAZ524762:TBC524762 TKV524762:TKY524762 TUR524762:TUU524762 UEN524762:UEQ524762 UOJ524762:UOM524762 UYF524762:UYI524762 VIB524762:VIE524762 VRX524762:VSA524762 WBT524762:WBW524762 WLP524762:WLS524762 WVL524762:WVO524762 D590298:G590298 IZ590298:JC590298 SV590298:SY590298 ACR590298:ACU590298 AMN590298:AMQ590298 AWJ590298:AWM590298 BGF590298:BGI590298 BQB590298:BQE590298 BZX590298:CAA590298 CJT590298:CJW590298 CTP590298:CTS590298 DDL590298:DDO590298 DNH590298:DNK590298 DXD590298:DXG590298 EGZ590298:EHC590298 EQV590298:EQY590298 FAR590298:FAU590298 FKN590298:FKQ590298 FUJ590298:FUM590298 GEF590298:GEI590298 GOB590298:GOE590298 GXX590298:GYA590298 HHT590298:HHW590298 HRP590298:HRS590298 IBL590298:IBO590298 ILH590298:ILK590298 IVD590298:IVG590298 JEZ590298:JFC590298 JOV590298:JOY590298 JYR590298:JYU590298 KIN590298:KIQ590298 KSJ590298:KSM590298 LCF590298:LCI590298 LMB590298:LME590298 LVX590298:LWA590298 MFT590298:MFW590298 MPP590298:MPS590298 MZL590298:MZO590298 NJH590298:NJK590298 NTD590298:NTG590298 OCZ590298:ODC590298 OMV590298:OMY590298 OWR590298:OWU590298 PGN590298:PGQ590298 PQJ590298:PQM590298 QAF590298:QAI590298 QKB590298:QKE590298 QTX590298:QUA590298 RDT590298:RDW590298 RNP590298:RNS590298 RXL590298:RXO590298 SHH590298:SHK590298 SRD590298:SRG590298 TAZ590298:TBC590298 TKV590298:TKY590298 TUR590298:TUU590298 UEN590298:UEQ590298 UOJ590298:UOM590298 UYF590298:UYI590298 VIB590298:VIE590298 VRX590298:VSA590298 WBT590298:WBW590298 WLP590298:WLS590298 WVL590298:WVO590298 D655834:G655834 IZ655834:JC655834 SV655834:SY655834 ACR655834:ACU655834 AMN655834:AMQ655834 AWJ655834:AWM655834 BGF655834:BGI655834 BQB655834:BQE655834 BZX655834:CAA655834 CJT655834:CJW655834 CTP655834:CTS655834 DDL655834:DDO655834 DNH655834:DNK655834 DXD655834:DXG655834 EGZ655834:EHC655834 EQV655834:EQY655834 FAR655834:FAU655834 FKN655834:FKQ655834 FUJ655834:FUM655834 GEF655834:GEI655834 GOB655834:GOE655834 GXX655834:GYA655834 HHT655834:HHW655834 HRP655834:HRS655834 IBL655834:IBO655834 ILH655834:ILK655834 IVD655834:IVG655834 JEZ655834:JFC655834 JOV655834:JOY655834 JYR655834:JYU655834 KIN655834:KIQ655834 KSJ655834:KSM655834 LCF655834:LCI655834 LMB655834:LME655834 LVX655834:LWA655834 MFT655834:MFW655834 MPP655834:MPS655834 MZL655834:MZO655834 NJH655834:NJK655834 NTD655834:NTG655834 OCZ655834:ODC655834 OMV655834:OMY655834 OWR655834:OWU655834 PGN655834:PGQ655834 PQJ655834:PQM655834 QAF655834:QAI655834 QKB655834:QKE655834 QTX655834:QUA655834 RDT655834:RDW655834 RNP655834:RNS655834 RXL655834:RXO655834 SHH655834:SHK655834 SRD655834:SRG655834 TAZ655834:TBC655834 TKV655834:TKY655834 TUR655834:TUU655834 UEN655834:UEQ655834 UOJ655834:UOM655834 UYF655834:UYI655834 VIB655834:VIE655834 VRX655834:VSA655834 WBT655834:WBW655834 WLP655834:WLS655834 WVL655834:WVO655834 D721370:G721370 IZ721370:JC721370 SV721370:SY721370 ACR721370:ACU721370 AMN721370:AMQ721370 AWJ721370:AWM721370 BGF721370:BGI721370 BQB721370:BQE721370 BZX721370:CAA721370 CJT721370:CJW721370 CTP721370:CTS721370 DDL721370:DDO721370 DNH721370:DNK721370 DXD721370:DXG721370 EGZ721370:EHC721370 EQV721370:EQY721370 FAR721370:FAU721370 FKN721370:FKQ721370 FUJ721370:FUM721370 GEF721370:GEI721370 GOB721370:GOE721370 GXX721370:GYA721370 HHT721370:HHW721370 HRP721370:HRS721370 IBL721370:IBO721370 ILH721370:ILK721370 IVD721370:IVG721370 JEZ721370:JFC721370 JOV721370:JOY721370 JYR721370:JYU721370 KIN721370:KIQ721370 KSJ721370:KSM721370 LCF721370:LCI721370 LMB721370:LME721370 LVX721370:LWA721370 MFT721370:MFW721370 MPP721370:MPS721370 MZL721370:MZO721370 NJH721370:NJK721370 NTD721370:NTG721370 OCZ721370:ODC721370 OMV721370:OMY721370 OWR721370:OWU721370 PGN721370:PGQ721370 PQJ721370:PQM721370 QAF721370:QAI721370 QKB721370:QKE721370 QTX721370:QUA721370 RDT721370:RDW721370 RNP721370:RNS721370 RXL721370:RXO721370 SHH721370:SHK721370 SRD721370:SRG721370 TAZ721370:TBC721370 TKV721370:TKY721370 TUR721370:TUU721370 UEN721370:UEQ721370 UOJ721370:UOM721370 UYF721370:UYI721370 VIB721370:VIE721370 VRX721370:VSA721370 WBT721370:WBW721370 WLP721370:WLS721370 WVL721370:WVO721370 D786906:G786906 IZ786906:JC786906 SV786906:SY786906 ACR786906:ACU786906 AMN786906:AMQ786906 AWJ786906:AWM786906 BGF786906:BGI786906 BQB786906:BQE786906 BZX786906:CAA786906 CJT786906:CJW786906 CTP786906:CTS786906 DDL786906:DDO786906 DNH786906:DNK786906 DXD786906:DXG786906 EGZ786906:EHC786906 EQV786906:EQY786906 FAR786906:FAU786906 FKN786906:FKQ786906 FUJ786906:FUM786906 GEF786906:GEI786906 GOB786906:GOE786906 GXX786906:GYA786906 HHT786906:HHW786906 HRP786906:HRS786906 IBL786906:IBO786906 ILH786906:ILK786906 IVD786906:IVG786906 JEZ786906:JFC786906 JOV786906:JOY786906 JYR786906:JYU786906 KIN786906:KIQ786906 KSJ786906:KSM786906 LCF786906:LCI786906 LMB786906:LME786906 LVX786906:LWA786906 MFT786906:MFW786906 MPP786906:MPS786906 MZL786906:MZO786906 NJH786906:NJK786906 NTD786906:NTG786906 OCZ786906:ODC786906 OMV786906:OMY786906 OWR786906:OWU786906 PGN786906:PGQ786906 PQJ786906:PQM786906 QAF786906:QAI786906 QKB786906:QKE786906 QTX786906:QUA786906 RDT786906:RDW786906 RNP786906:RNS786906 RXL786906:RXO786906 SHH786906:SHK786906 SRD786906:SRG786906 TAZ786906:TBC786906 TKV786906:TKY786906 TUR786906:TUU786906 UEN786906:UEQ786906 UOJ786906:UOM786906 UYF786906:UYI786906 VIB786906:VIE786906 VRX786906:VSA786906 WBT786906:WBW786906 WLP786906:WLS786906 WVL786906:WVO786906 D852442:G852442 IZ852442:JC852442 SV852442:SY852442 ACR852442:ACU852442 AMN852442:AMQ852442 AWJ852442:AWM852442 BGF852442:BGI852442 BQB852442:BQE852442 BZX852442:CAA852442 CJT852442:CJW852442 CTP852442:CTS852442 DDL852442:DDO852442 DNH852442:DNK852442 DXD852442:DXG852442 EGZ852442:EHC852442 EQV852442:EQY852442 FAR852442:FAU852442 FKN852442:FKQ852442 FUJ852442:FUM852442 GEF852442:GEI852442 GOB852442:GOE852442 GXX852442:GYA852442 HHT852442:HHW852442 HRP852442:HRS852442 IBL852442:IBO852442 ILH852442:ILK852442 IVD852442:IVG852442 JEZ852442:JFC852442 JOV852442:JOY852442 JYR852442:JYU852442 KIN852442:KIQ852442 KSJ852442:KSM852442 LCF852442:LCI852442 LMB852442:LME852442 LVX852442:LWA852442 MFT852442:MFW852442 MPP852442:MPS852442 MZL852442:MZO852442 NJH852442:NJK852442 NTD852442:NTG852442 OCZ852442:ODC852442 OMV852442:OMY852442 OWR852442:OWU852442 PGN852442:PGQ852442 PQJ852442:PQM852442 QAF852442:QAI852442 QKB852442:QKE852442 QTX852442:QUA852442 RDT852442:RDW852442 RNP852442:RNS852442 RXL852442:RXO852442 SHH852442:SHK852442 SRD852442:SRG852442 TAZ852442:TBC852442 TKV852442:TKY852442 TUR852442:TUU852442 UEN852442:UEQ852442 UOJ852442:UOM852442 UYF852442:UYI852442 VIB852442:VIE852442 VRX852442:VSA852442 WBT852442:WBW852442 WLP852442:WLS852442 WVL852442:WVO852442 D917978:G917978 IZ917978:JC917978 SV917978:SY917978 ACR917978:ACU917978 AMN917978:AMQ917978 AWJ917978:AWM917978 BGF917978:BGI917978 BQB917978:BQE917978 BZX917978:CAA917978 CJT917978:CJW917978 CTP917978:CTS917978 DDL917978:DDO917978 DNH917978:DNK917978 DXD917978:DXG917978 EGZ917978:EHC917978 EQV917978:EQY917978 FAR917978:FAU917978 FKN917978:FKQ917978 FUJ917978:FUM917978 GEF917978:GEI917978 GOB917978:GOE917978 GXX917978:GYA917978 HHT917978:HHW917978 HRP917978:HRS917978 IBL917978:IBO917978 ILH917978:ILK917978 IVD917978:IVG917978 JEZ917978:JFC917978 JOV917978:JOY917978 JYR917978:JYU917978 KIN917978:KIQ917978 KSJ917978:KSM917978 LCF917978:LCI917978 LMB917978:LME917978 LVX917978:LWA917978 MFT917978:MFW917978 MPP917978:MPS917978 MZL917978:MZO917978 NJH917978:NJK917978 NTD917978:NTG917978 OCZ917978:ODC917978 OMV917978:OMY917978 OWR917978:OWU917978 PGN917978:PGQ917978 PQJ917978:PQM917978 QAF917978:QAI917978 QKB917978:QKE917978 QTX917978:QUA917978 RDT917978:RDW917978 RNP917978:RNS917978 RXL917978:RXO917978 SHH917978:SHK917978 SRD917978:SRG917978 TAZ917978:TBC917978 TKV917978:TKY917978 TUR917978:TUU917978 UEN917978:UEQ917978 UOJ917978:UOM917978 UYF917978:UYI917978 VIB917978:VIE917978 VRX917978:VSA917978 WBT917978:WBW917978 WLP917978:WLS917978 WVL917978:WVO917978 D983514:G983514 IZ983514:JC983514 SV983514:SY983514 ACR983514:ACU983514 AMN983514:AMQ983514 AWJ983514:AWM983514 BGF983514:BGI983514 BQB983514:BQE983514 BZX983514:CAA983514 CJT983514:CJW983514 CTP983514:CTS983514 DDL983514:DDO983514 DNH983514:DNK983514 DXD983514:DXG983514 EGZ983514:EHC983514 EQV983514:EQY983514 FAR983514:FAU983514 FKN983514:FKQ983514 FUJ983514:FUM983514 GEF983514:GEI983514 GOB983514:GOE983514 GXX983514:GYA983514 HHT983514:HHW983514 HRP983514:HRS983514 IBL983514:IBO983514 ILH983514:ILK983514 IVD983514:IVG983514 JEZ983514:JFC983514 JOV983514:JOY983514 JYR983514:JYU983514 KIN983514:KIQ983514 KSJ983514:KSM983514 LCF983514:LCI983514 LMB983514:LME983514 LVX983514:LWA983514 MFT983514:MFW983514 MPP983514:MPS983514 MZL983514:MZO983514 NJH983514:NJK983514 NTD983514:NTG983514 OCZ983514:ODC983514 OMV983514:OMY983514 OWR983514:OWU983514 PGN983514:PGQ983514 PQJ983514:PQM983514 QAF983514:QAI983514 QKB983514:QKE983514 QTX983514:QUA983514 RDT983514:RDW983514 RNP983514:RNS983514 RXL983514:RXO983514 SHH983514:SHK983514 SRD983514:SRG983514 TAZ983514:TBC983514 TKV983514:TKY983514 TUR983514:TUU983514 UEN983514:UEQ983514 UOJ983514:UOM983514 UYF983514:UYI983514 VIB983514:VIE983514 VRX983514:VSA983514 WBT983514:WBW983514 WLP983514:WLS983514 WVL983514:WVO983514 E450:H450 JA450:JD450 SW450:SZ450 ACS450:ACV450 AMO450:AMR450 AWK450:AWN450 BGG450:BGJ450 BQC450:BQF450 BZY450:CAB450 CJU450:CJX450 CTQ450:CTT450 DDM450:DDP450 DNI450:DNL450 DXE450:DXH450 EHA450:EHD450 EQW450:EQZ450 FAS450:FAV450 FKO450:FKR450 FUK450:FUN450 GEG450:GEJ450 GOC450:GOF450 GXY450:GYB450 HHU450:HHX450 HRQ450:HRT450 IBM450:IBP450 ILI450:ILL450 IVE450:IVH450 JFA450:JFD450 JOW450:JOZ450 JYS450:JYV450 KIO450:KIR450 KSK450:KSN450 LCG450:LCJ450 LMC450:LMF450 LVY450:LWB450 MFU450:MFX450 MPQ450:MPT450 MZM450:MZP450 NJI450:NJL450 NTE450:NTH450 ODA450:ODD450 OMW450:OMZ450 OWS450:OWV450 PGO450:PGR450 PQK450:PQN450 QAG450:QAJ450 QKC450:QKF450 QTY450:QUB450 RDU450:RDX450 RNQ450:RNT450 RXM450:RXP450 SHI450:SHL450 SRE450:SRH450 TBA450:TBD450 TKW450:TKZ450 TUS450:TUV450 UEO450:UER450 UOK450:UON450 UYG450:UYJ450 VIC450:VIF450 VRY450:VSB450 WBU450:WBX450 WLQ450:WLT450 WVM450:WVP450 E66009:H66009 JA66009:JD66009 SW66009:SZ66009 ACS66009:ACV66009 AMO66009:AMR66009 AWK66009:AWN66009 BGG66009:BGJ66009 BQC66009:BQF66009 BZY66009:CAB66009 CJU66009:CJX66009 CTQ66009:CTT66009 DDM66009:DDP66009 DNI66009:DNL66009 DXE66009:DXH66009 EHA66009:EHD66009 EQW66009:EQZ66009 FAS66009:FAV66009 FKO66009:FKR66009 FUK66009:FUN66009 GEG66009:GEJ66009 GOC66009:GOF66009 GXY66009:GYB66009 HHU66009:HHX66009 HRQ66009:HRT66009 IBM66009:IBP66009 ILI66009:ILL66009 IVE66009:IVH66009 JFA66009:JFD66009 JOW66009:JOZ66009 JYS66009:JYV66009 KIO66009:KIR66009 KSK66009:KSN66009 LCG66009:LCJ66009 LMC66009:LMF66009 LVY66009:LWB66009 MFU66009:MFX66009 MPQ66009:MPT66009 MZM66009:MZP66009 NJI66009:NJL66009 NTE66009:NTH66009 ODA66009:ODD66009 OMW66009:OMZ66009 OWS66009:OWV66009 PGO66009:PGR66009 PQK66009:PQN66009 QAG66009:QAJ66009 QKC66009:QKF66009 QTY66009:QUB66009 RDU66009:RDX66009 RNQ66009:RNT66009 RXM66009:RXP66009 SHI66009:SHL66009 SRE66009:SRH66009 TBA66009:TBD66009 TKW66009:TKZ66009 TUS66009:TUV66009 UEO66009:UER66009 UOK66009:UON66009 UYG66009:UYJ66009 VIC66009:VIF66009 VRY66009:VSB66009 WBU66009:WBX66009 WLQ66009:WLT66009 WVM66009:WVP66009 E131545:H131545 JA131545:JD131545 SW131545:SZ131545 ACS131545:ACV131545 AMO131545:AMR131545 AWK131545:AWN131545 BGG131545:BGJ131545 BQC131545:BQF131545 BZY131545:CAB131545 CJU131545:CJX131545 CTQ131545:CTT131545 DDM131545:DDP131545 DNI131545:DNL131545 DXE131545:DXH131545 EHA131545:EHD131545 EQW131545:EQZ131545 FAS131545:FAV131545 FKO131545:FKR131545 FUK131545:FUN131545 GEG131545:GEJ131545 GOC131545:GOF131545 GXY131545:GYB131545 HHU131545:HHX131545 HRQ131545:HRT131545 IBM131545:IBP131545 ILI131545:ILL131545 IVE131545:IVH131545 JFA131545:JFD131545 JOW131545:JOZ131545 JYS131545:JYV131545 KIO131545:KIR131545 KSK131545:KSN131545 LCG131545:LCJ131545 LMC131545:LMF131545 LVY131545:LWB131545 MFU131545:MFX131545 MPQ131545:MPT131545 MZM131545:MZP131545 NJI131545:NJL131545 NTE131545:NTH131545 ODA131545:ODD131545 OMW131545:OMZ131545 OWS131545:OWV131545 PGO131545:PGR131545 PQK131545:PQN131545 QAG131545:QAJ131545 QKC131545:QKF131545 QTY131545:QUB131545 RDU131545:RDX131545 RNQ131545:RNT131545 RXM131545:RXP131545 SHI131545:SHL131545 SRE131545:SRH131545 TBA131545:TBD131545 TKW131545:TKZ131545 TUS131545:TUV131545 UEO131545:UER131545 UOK131545:UON131545 UYG131545:UYJ131545 VIC131545:VIF131545 VRY131545:VSB131545 WBU131545:WBX131545 WLQ131545:WLT131545 WVM131545:WVP131545 E197081:H197081 JA197081:JD197081 SW197081:SZ197081 ACS197081:ACV197081 AMO197081:AMR197081 AWK197081:AWN197081 BGG197081:BGJ197081 BQC197081:BQF197081 BZY197081:CAB197081 CJU197081:CJX197081 CTQ197081:CTT197081 DDM197081:DDP197081 DNI197081:DNL197081 DXE197081:DXH197081 EHA197081:EHD197081 EQW197081:EQZ197081 FAS197081:FAV197081 FKO197081:FKR197081 FUK197081:FUN197081 GEG197081:GEJ197081 GOC197081:GOF197081 GXY197081:GYB197081 HHU197081:HHX197081 HRQ197081:HRT197081 IBM197081:IBP197081 ILI197081:ILL197081 IVE197081:IVH197081 JFA197081:JFD197081 JOW197081:JOZ197081 JYS197081:JYV197081 KIO197081:KIR197081 KSK197081:KSN197081 LCG197081:LCJ197081 LMC197081:LMF197081 LVY197081:LWB197081 MFU197081:MFX197081 MPQ197081:MPT197081 MZM197081:MZP197081 NJI197081:NJL197081 NTE197081:NTH197081 ODA197081:ODD197081 OMW197081:OMZ197081 OWS197081:OWV197081 PGO197081:PGR197081 PQK197081:PQN197081 QAG197081:QAJ197081 QKC197081:QKF197081 QTY197081:QUB197081 RDU197081:RDX197081 RNQ197081:RNT197081 RXM197081:RXP197081 SHI197081:SHL197081 SRE197081:SRH197081 TBA197081:TBD197081 TKW197081:TKZ197081 TUS197081:TUV197081 UEO197081:UER197081 UOK197081:UON197081 UYG197081:UYJ197081 VIC197081:VIF197081 VRY197081:VSB197081 WBU197081:WBX197081 WLQ197081:WLT197081 WVM197081:WVP197081 E262617:H262617 JA262617:JD262617 SW262617:SZ262617 ACS262617:ACV262617 AMO262617:AMR262617 AWK262617:AWN262617 BGG262617:BGJ262617 BQC262617:BQF262617 BZY262617:CAB262617 CJU262617:CJX262617 CTQ262617:CTT262617 DDM262617:DDP262617 DNI262617:DNL262617 DXE262617:DXH262617 EHA262617:EHD262617 EQW262617:EQZ262617 FAS262617:FAV262617 FKO262617:FKR262617 FUK262617:FUN262617 GEG262617:GEJ262617 GOC262617:GOF262617 GXY262617:GYB262617 HHU262617:HHX262617 HRQ262617:HRT262617 IBM262617:IBP262617 ILI262617:ILL262617 IVE262617:IVH262617 JFA262617:JFD262617 JOW262617:JOZ262617 JYS262617:JYV262617 KIO262617:KIR262617 KSK262617:KSN262617 LCG262617:LCJ262617 LMC262617:LMF262617 LVY262617:LWB262617 MFU262617:MFX262617 MPQ262617:MPT262617 MZM262617:MZP262617 NJI262617:NJL262617 NTE262617:NTH262617 ODA262617:ODD262617 OMW262617:OMZ262617 OWS262617:OWV262617 PGO262617:PGR262617 PQK262617:PQN262617 QAG262617:QAJ262617 QKC262617:QKF262617 QTY262617:QUB262617 RDU262617:RDX262617 RNQ262617:RNT262617 RXM262617:RXP262617 SHI262617:SHL262617 SRE262617:SRH262617 TBA262617:TBD262617 TKW262617:TKZ262617 TUS262617:TUV262617 UEO262617:UER262617 UOK262617:UON262617 UYG262617:UYJ262617 VIC262617:VIF262617 VRY262617:VSB262617 WBU262617:WBX262617 WLQ262617:WLT262617 WVM262617:WVP262617 E328153:H328153 JA328153:JD328153 SW328153:SZ328153 ACS328153:ACV328153 AMO328153:AMR328153 AWK328153:AWN328153 BGG328153:BGJ328153 BQC328153:BQF328153 BZY328153:CAB328153 CJU328153:CJX328153 CTQ328153:CTT328153 DDM328153:DDP328153 DNI328153:DNL328153 DXE328153:DXH328153 EHA328153:EHD328153 EQW328153:EQZ328153 FAS328153:FAV328153 FKO328153:FKR328153 FUK328153:FUN328153 GEG328153:GEJ328153 GOC328153:GOF328153 GXY328153:GYB328153 HHU328153:HHX328153 HRQ328153:HRT328153 IBM328153:IBP328153 ILI328153:ILL328153 IVE328153:IVH328153 JFA328153:JFD328153 JOW328153:JOZ328153 JYS328153:JYV328153 KIO328153:KIR328153 KSK328153:KSN328153 LCG328153:LCJ328153 LMC328153:LMF328153 LVY328153:LWB328153 MFU328153:MFX328153 MPQ328153:MPT328153 MZM328153:MZP328153 NJI328153:NJL328153 NTE328153:NTH328153 ODA328153:ODD328153 OMW328153:OMZ328153 OWS328153:OWV328153 PGO328153:PGR328153 PQK328153:PQN328153 QAG328153:QAJ328153 QKC328153:QKF328153 QTY328153:QUB328153 RDU328153:RDX328153 RNQ328153:RNT328153 RXM328153:RXP328153 SHI328153:SHL328153 SRE328153:SRH328153 TBA328153:TBD328153 TKW328153:TKZ328153 TUS328153:TUV328153 UEO328153:UER328153 UOK328153:UON328153 UYG328153:UYJ328153 VIC328153:VIF328153 VRY328153:VSB328153 WBU328153:WBX328153 WLQ328153:WLT328153 WVM328153:WVP328153 E393689:H393689 JA393689:JD393689 SW393689:SZ393689 ACS393689:ACV393689 AMO393689:AMR393689 AWK393689:AWN393689 BGG393689:BGJ393689 BQC393689:BQF393689 BZY393689:CAB393689 CJU393689:CJX393689 CTQ393689:CTT393689 DDM393689:DDP393689 DNI393689:DNL393689 DXE393689:DXH393689 EHA393689:EHD393689 EQW393689:EQZ393689 FAS393689:FAV393689 FKO393689:FKR393689 FUK393689:FUN393689 GEG393689:GEJ393689 GOC393689:GOF393689 GXY393689:GYB393689 HHU393689:HHX393689 HRQ393689:HRT393689 IBM393689:IBP393689 ILI393689:ILL393689 IVE393689:IVH393689 JFA393689:JFD393689 JOW393689:JOZ393689 JYS393689:JYV393689 KIO393689:KIR393689 KSK393689:KSN393689 LCG393689:LCJ393689 LMC393689:LMF393689 LVY393689:LWB393689 MFU393689:MFX393689 MPQ393689:MPT393689 MZM393689:MZP393689 NJI393689:NJL393689 NTE393689:NTH393689 ODA393689:ODD393689 OMW393689:OMZ393689 OWS393689:OWV393689 PGO393689:PGR393689 PQK393689:PQN393689 QAG393689:QAJ393689 QKC393689:QKF393689 QTY393689:QUB393689 RDU393689:RDX393689 RNQ393689:RNT393689 RXM393689:RXP393689 SHI393689:SHL393689 SRE393689:SRH393689 TBA393689:TBD393689 TKW393689:TKZ393689 TUS393689:TUV393689 UEO393689:UER393689 UOK393689:UON393689 UYG393689:UYJ393689 VIC393689:VIF393689 VRY393689:VSB393689 WBU393689:WBX393689 WLQ393689:WLT393689 WVM393689:WVP393689 E459225:H459225 JA459225:JD459225 SW459225:SZ459225 ACS459225:ACV459225 AMO459225:AMR459225 AWK459225:AWN459225 BGG459225:BGJ459225 BQC459225:BQF459225 BZY459225:CAB459225 CJU459225:CJX459225 CTQ459225:CTT459225 DDM459225:DDP459225 DNI459225:DNL459225 DXE459225:DXH459225 EHA459225:EHD459225 EQW459225:EQZ459225 FAS459225:FAV459225 FKO459225:FKR459225 FUK459225:FUN459225 GEG459225:GEJ459225 GOC459225:GOF459225 GXY459225:GYB459225 HHU459225:HHX459225 HRQ459225:HRT459225 IBM459225:IBP459225 ILI459225:ILL459225 IVE459225:IVH459225 JFA459225:JFD459225 JOW459225:JOZ459225 JYS459225:JYV459225 KIO459225:KIR459225 KSK459225:KSN459225 LCG459225:LCJ459225 LMC459225:LMF459225 LVY459225:LWB459225 MFU459225:MFX459225 MPQ459225:MPT459225 MZM459225:MZP459225 NJI459225:NJL459225 NTE459225:NTH459225 ODA459225:ODD459225 OMW459225:OMZ459225 OWS459225:OWV459225 PGO459225:PGR459225 PQK459225:PQN459225 QAG459225:QAJ459225 QKC459225:QKF459225 QTY459225:QUB459225 RDU459225:RDX459225 RNQ459225:RNT459225 RXM459225:RXP459225 SHI459225:SHL459225 SRE459225:SRH459225 TBA459225:TBD459225 TKW459225:TKZ459225 TUS459225:TUV459225 UEO459225:UER459225 UOK459225:UON459225 UYG459225:UYJ459225 VIC459225:VIF459225 VRY459225:VSB459225 WBU459225:WBX459225 WLQ459225:WLT459225 WVM459225:WVP459225 E524761:H524761 JA524761:JD524761 SW524761:SZ524761 ACS524761:ACV524761 AMO524761:AMR524761 AWK524761:AWN524761 BGG524761:BGJ524761 BQC524761:BQF524761 BZY524761:CAB524761 CJU524761:CJX524761 CTQ524761:CTT524761 DDM524761:DDP524761 DNI524761:DNL524761 DXE524761:DXH524761 EHA524761:EHD524761 EQW524761:EQZ524761 FAS524761:FAV524761 FKO524761:FKR524761 FUK524761:FUN524761 GEG524761:GEJ524761 GOC524761:GOF524761 GXY524761:GYB524761 HHU524761:HHX524761 HRQ524761:HRT524761 IBM524761:IBP524761 ILI524761:ILL524761 IVE524761:IVH524761 JFA524761:JFD524761 JOW524761:JOZ524761 JYS524761:JYV524761 KIO524761:KIR524761 KSK524761:KSN524761 LCG524761:LCJ524761 LMC524761:LMF524761 LVY524761:LWB524761 MFU524761:MFX524761 MPQ524761:MPT524761 MZM524761:MZP524761 NJI524761:NJL524761 NTE524761:NTH524761 ODA524761:ODD524761 OMW524761:OMZ524761 OWS524761:OWV524761 PGO524761:PGR524761 PQK524761:PQN524761 QAG524761:QAJ524761 QKC524761:QKF524761 QTY524761:QUB524761 RDU524761:RDX524761 RNQ524761:RNT524761 RXM524761:RXP524761 SHI524761:SHL524761 SRE524761:SRH524761 TBA524761:TBD524761 TKW524761:TKZ524761 TUS524761:TUV524761 UEO524761:UER524761 UOK524761:UON524761 UYG524761:UYJ524761 VIC524761:VIF524761 VRY524761:VSB524761 WBU524761:WBX524761 WLQ524761:WLT524761 WVM524761:WVP524761 E590297:H590297 JA590297:JD590297 SW590297:SZ590297 ACS590297:ACV590297 AMO590297:AMR590297 AWK590297:AWN590297 BGG590297:BGJ590297 BQC590297:BQF590297 BZY590297:CAB590297 CJU590297:CJX590297 CTQ590297:CTT590297 DDM590297:DDP590297 DNI590297:DNL590297 DXE590297:DXH590297 EHA590297:EHD590297 EQW590297:EQZ590297 FAS590297:FAV590297 FKO590297:FKR590297 FUK590297:FUN590297 GEG590297:GEJ590297 GOC590297:GOF590297 GXY590297:GYB590297 HHU590297:HHX590297 HRQ590297:HRT590297 IBM590297:IBP590297 ILI590297:ILL590297 IVE590297:IVH590297 JFA590297:JFD590297 JOW590297:JOZ590297 JYS590297:JYV590297 KIO590297:KIR590297 KSK590297:KSN590297 LCG590297:LCJ590297 LMC590297:LMF590297 LVY590297:LWB590297 MFU590297:MFX590297 MPQ590297:MPT590297 MZM590297:MZP590297 NJI590297:NJL590297 NTE590297:NTH590297 ODA590297:ODD590297 OMW590297:OMZ590297 OWS590297:OWV590297 PGO590297:PGR590297 PQK590297:PQN590297 QAG590297:QAJ590297 QKC590297:QKF590297 QTY590297:QUB590297 RDU590297:RDX590297 RNQ590297:RNT590297 RXM590297:RXP590297 SHI590297:SHL590297 SRE590297:SRH590297 TBA590297:TBD590297 TKW590297:TKZ590297 TUS590297:TUV590297 UEO590297:UER590297 UOK590297:UON590297 UYG590297:UYJ590297 VIC590297:VIF590297 VRY590297:VSB590297 WBU590297:WBX590297 WLQ590297:WLT590297 WVM590297:WVP590297 E655833:H655833 JA655833:JD655833 SW655833:SZ655833 ACS655833:ACV655833 AMO655833:AMR655833 AWK655833:AWN655833 BGG655833:BGJ655833 BQC655833:BQF655833 BZY655833:CAB655833 CJU655833:CJX655833 CTQ655833:CTT655833 DDM655833:DDP655833 DNI655833:DNL655833 DXE655833:DXH655833 EHA655833:EHD655833 EQW655833:EQZ655833 FAS655833:FAV655833 FKO655833:FKR655833 FUK655833:FUN655833 GEG655833:GEJ655833 GOC655833:GOF655833 GXY655833:GYB655833 HHU655833:HHX655833 HRQ655833:HRT655833 IBM655833:IBP655833 ILI655833:ILL655833 IVE655833:IVH655833 JFA655833:JFD655833 JOW655833:JOZ655833 JYS655833:JYV655833 KIO655833:KIR655833 KSK655833:KSN655833 LCG655833:LCJ655833 LMC655833:LMF655833 LVY655833:LWB655833 MFU655833:MFX655833 MPQ655833:MPT655833 MZM655833:MZP655833 NJI655833:NJL655833 NTE655833:NTH655833 ODA655833:ODD655833 OMW655833:OMZ655833 OWS655833:OWV655833 PGO655833:PGR655833 PQK655833:PQN655833 QAG655833:QAJ655833 QKC655833:QKF655833 QTY655833:QUB655833 RDU655833:RDX655833 RNQ655833:RNT655833 RXM655833:RXP655833 SHI655833:SHL655833 SRE655833:SRH655833 TBA655833:TBD655833 TKW655833:TKZ655833 TUS655833:TUV655833 UEO655833:UER655833 UOK655833:UON655833 UYG655833:UYJ655833 VIC655833:VIF655833 VRY655833:VSB655833 WBU655833:WBX655833 WLQ655833:WLT655833 WVM655833:WVP655833 E721369:H721369 JA721369:JD721369 SW721369:SZ721369 ACS721369:ACV721369 AMO721369:AMR721369 AWK721369:AWN721369 BGG721369:BGJ721369 BQC721369:BQF721369 BZY721369:CAB721369 CJU721369:CJX721369 CTQ721369:CTT721369 DDM721369:DDP721369 DNI721369:DNL721369 DXE721369:DXH721369 EHA721369:EHD721369 EQW721369:EQZ721369 FAS721369:FAV721369 FKO721369:FKR721369 FUK721369:FUN721369 GEG721369:GEJ721369 GOC721369:GOF721369 GXY721369:GYB721369 HHU721369:HHX721369 HRQ721369:HRT721369 IBM721369:IBP721369 ILI721369:ILL721369 IVE721369:IVH721369 JFA721369:JFD721369 JOW721369:JOZ721369 JYS721369:JYV721369 KIO721369:KIR721369 KSK721369:KSN721369 LCG721369:LCJ721369 LMC721369:LMF721369 LVY721369:LWB721369 MFU721369:MFX721369 MPQ721369:MPT721369 MZM721369:MZP721369 NJI721369:NJL721369 NTE721369:NTH721369 ODA721369:ODD721369 OMW721369:OMZ721369 OWS721369:OWV721369 PGO721369:PGR721369 PQK721369:PQN721369 QAG721369:QAJ721369 QKC721369:QKF721369 QTY721369:QUB721369 RDU721369:RDX721369 RNQ721369:RNT721369 RXM721369:RXP721369 SHI721369:SHL721369 SRE721369:SRH721369 TBA721369:TBD721369 TKW721369:TKZ721369 TUS721369:TUV721369 UEO721369:UER721369 UOK721369:UON721369 UYG721369:UYJ721369 VIC721369:VIF721369 VRY721369:VSB721369 WBU721369:WBX721369 WLQ721369:WLT721369 WVM721369:WVP721369 E786905:H786905 JA786905:JD786905 SW786905:SZ786905 ACS786905:ACV786905 AMO786905:AMR786905 AWK786905:AWN786905 BGG786905:BGJ786905 BQC786905:BQF786905 BZY786905:CAB786905 CJU786905:CJX786905 CTQ786905:CTT786905 DDM786905:DDP786905 DNI786905:DNL786905 DXE786905:DXH786905 EHA786905:EHD786905 EQW786905:EQZ786905 FAS786905:FAV786905 FKO786905:FKR786905 FUK786905:FUN786905 GEG786905:GEJ786905 GOC786905:GOF786905 GXY786905:GYB786905 HHU786905:HHX786905 HRQ786905:HRT786905 IBM786905:IBP786905 ILI786905:ILL786905 IVE786905:IVH786905 JFA786905:JFD786905 JOW786905:JOZ786905 JYS786905:JYV786905 KIO786905:KIR786905 KSK786905:KSN786905 LCG786905:LCJ786905 LMC786905:LMF786905 LVY786905:LWB786905 MFU786905:MFX786905 MPQ786905:MPT786905 MZM786905:MZP786905 NJI786905:NJL786905 NTE786905:NTH786905 ODA786905:ODD786905 OMW786905:OMZ786905 OWS786905:OWV786905 PGO786905:PGR786905 PQK786905:PQN786905 QAG786905:QAJ786905 QKC786905:QKF786905 QTY786905:QUB786905 RDU786905:RDX786905 RNQ786905:RNT786905 RXM786905:RXP786905 SHI786905:SHL786905 SRE786905:SRH786905 TBA786905:TBD786905 TKW786905:TKZ786905 TUS786905:TUV786905 UEO786905:UER786905 UOK786905:UON786905 UYG786905:UYJ786905 VIC786905:VIF786905 VRY786905:VSB786905 WBU786905:WBX786905 WLQ786905:WLT786905 WVM786905:WVP786905 E852441:H852441 JA852441:JD852441 SW852441:SZ852441 ACS852441:ACV852441 AMO852441:AMR852441 AWK852441:AWN852441 BGG852441:BGJ852441 BQC852441:BQF852441 BZY852441:CAB852441 CJU852441:CJX852441 CTQ852441:CTT852441 DDM852441:DDP852441 DNI852441:DNL852441 DXE852441:DXH852441 EHA852441:EHD852441 EQW852441:EQZ852441 FAS852441:FAV852441 FKO852441:FKR852441 FUK852441:FUN852441 GEG852441:GEJ852441 GOC852441:GOF852441 GXY852441:GYB852441 HHU852441:HHX852441 HRQ852441:HRT852441 IBM852441:IBP852441 ILI852441:ILL852441 IVE852441:IVH852441 JFA852441:JFD852441 JOW852441:JOZ852441 JYS852441:JYV852441 KIO852441:KIR852441 KSK852441:KSN852441 LCG852441:LCJ852441 LMC852441:LMF852441 LVY852441:LWB852441 MFU852441:MFX852441 MPQ852441:MPT852441 MZM852441:MZP852441 NJI852441:NJL852441 NTE852441:NTH852441 ODA852441:ODD852441 OMW852441:OMZ852441 OWS852441:OWV852441 PGO852441:PGR852441 PQK852441:PQN852441 QAG852441:QAJ852441 QKC852441:QKF852441 QTY852441:QUB852441 RDU852441:RDX852441 RNQ852441:RNT852441 RXM852441:RXP852441 SHI852441:SHL852441 SRE852441:SRH852441 TBA852441:TBD852441 TKW852441:TKZ852441 TUS852441:TUV852441 UEO852441:UER852441 UOK852441:UON852441 UYG852441:UYJ852441 VIC852441:VIF852441 VRY852441:VSB852441 WBU852441:WBX852441 WLQ852441:WLT852441 WVM852441:WVP852441 E917977:H917977 JA917977:JD917977 SW917977:SZ917977 ACS917977:ACV917977 AMO917977:AMR917977 AWK917977:AWN917977 BGG917977:BGJ917977 BQC917977:BQF917977 BZY917977:CAB917977 CJU917977:CJX917977 CTQ917977:CTT917977 DDM917977:DDP917977 DNI917977:DNL917977 DXE917977:DXH917977 EHA917977:EHD917977 EQW917977:EQZ917977 FAS917977:FAV917977 FKO917977:FKR917977 FUK917977:FUN917977 GEG917977:GEJ917977 GOC917977:GOF917977 GXY917977:GYB917977 HHU917977:HHX917977 HRQ917977:HRT917977 IBM917977:IBP917977 ILI917977:ILL917977 IVE917977:IVH917977 JFA917977:JFD917977 JOW917977:JOZ917977 JYS917977:JYV917977 KIO917977:KIR917977 KSK917977:KSN917977 LCG917977:LCJ917977 LMC917977:LMF917977 LVY917977:LWB917977 MFU917977:MFX917977 MPQ917977:MPT917977 MZM917977:MZP917977 NJI917977:NJL917977 NTE917977:NTH917977 ODA917977:ODD917977 OMW917977:OMZ917977 OWS917977:OWV917977 PGO917977:PGR917977 PQK917977:PQN917977 QAG917977:QAJ917977 QKC917977:QKF917977 QTY917977:QUB917977 RDU917977:RDX917977 RNQ917977:RNT917977 RXM917977:RXP917977 SHI917977:SHL917977 SRE917977:SRH917977 TBA917977:TBD917977 TKW917977:TKZ917977 TUS917977:TUV917977 UEO917977:UER917977 UOK917977:UON917977 UYG917977:UYJ917977 VIC917977:VIF917977 VRY917977:VSB917977 WBU917977:WBX917977 WLQ917977:WLT917977 WVM917977:WVP917977 E983513:H983513 JA983513:JD983513 SW983513:SZ983513 ACS983513:ACV983513 AMO983513:AMR983513 AWK983513:AWN983513 BGG983513:BGJ983513 BQC983513:BQF983513 BZY983513:CAB983513 CJU983513:CJX983513 CTQ983513:CTT983513 DDM983513:DDP983513 DNI983513:DNL983513 DXE983513:DXH983513 EHA983513:EHD983513 EQW983513:EQZ983513 FAS983513:FAV983513 FKO983513:FKR983513 FUK983513:FUN983513 GEG983513:GEJ983513 GOC983513:GOF983513 GXY983513:GYB983513 HHU983513:HHX983513 HRQ983513:HRT983513 IBM983513:IBP983513 ILI983513:ILL983513 IVE983513:IVH983513 JFA983513:JFD983513 JOW983513:JOZ983513 JYS983513:JYV983513 KIO983513:KIR983513 KSK983513:KSN983513 LCG983513:LCJ983513 LMC983513:LMF983513 LVY983513:LWB983513 MFU983513:MFX983513 MPQ983513:MPT983513 MZM983513:MZP983513 NJI983513:NJL983513 NTE983513:NTH983513 ODA983513:ODD983513 OMW983513:OMZ983513 OWS983513:OWV983513 PGO983513:PGR983513 PQK983513:PQN983513 QAG983513:QAJ983513 QKC983513:QKF983513 QTY983513:QUB983513 RDU983513:RDX983513 RNQ983513:RNT983513 RXM983513:RXP983513 SHI983513:SHL983513 SRE983513:SRH983513 TBA983513:TBD983513 TKW983513:TKZ983513 TUS983513:TUV983513 UEO983513:UER983513 UOK983513:UON983513 UYG983513:UYJ983513 VIC983513:VIF983513 VRY983513:VSB983513 WBU983513:WBX983513 WLQ983513:WLT983513 WVM983513:WVP983513 I451:K451 JE451:JG451 TA451:TC451 ACW451:ACY451 AMS451:AMU451 AWO451:AWQ451 BGK451:BGM451 BQG451:BQI451 CAC451:CAE451 CJY451:CKA451 CTU451:CTW451 DDQ451:DDS451 DNM451:DNO451 DXI451:DXK451 EHE451:EHG451 ERA451:ERC451 FAW451:FAY451 FKS451:FKU451 FUO451:FUQ451 GEK451:GEM451 GOG451:GOI451 GYC451:GYE451 HHY451:HIA451 HRU451:HRW451 IBQ451:IBS451 ILM451:ILO451 IVI451:IVK451 JFE451:JFG451 JPA451:JPC451 JYW451:JYY451 KIS451:KIU451 KSO451:KSQ451 LCK451:LCM451 LMG451:LMI451 LWC451:LWE451 MFY451:MGA451 MPU451:MPW451 MZQ451:MZS451 NJM451:NJO451 NTI451:NTK451 ODE451:ODG451 ONA451:ONC451 OWW451:OWY451 PGS451:PGU451 PQO451:PQQ451 QAK451:QAM451 QKG451:QKI451 QUC451:QUE451 RDY451:REA451 RNU451:RNW451 RXQ451:RXS451 SHM451:SHO451 SRI451:SRK451 TBE451:TBG451 TLA451:TLC451 TUW451:TUY451 UES451:UEU451 UOO451:UOQ451 UYK451:UYM451 VIG451:VII451 VSC451:VSE451 WBY451:WCA451 WLU451:WLW451 WVQ451:WVS451 I66010:K66010 JE66010:JG66010 TA66010:TC66010 ACW66010:ACY66010 AMS66010:AMU66010 AWO66010:AWQ66010 BGK66010:BGM66010 BQG66010:BQI66010 CAC66010:CAE66010 CJY66010:CKA66010 CTU66010:CTW66010 DDQ66010:DDS66010 DNM66010:DNO66010 DXI66010:DXK66010 EHE66010:EHG66010 ERA66010:ERC66010 FAW66010:FAY66010 FKS66010:FKU66010 FUO66010:FUQ66010 GEK66010:GEM66010 GOG66010:GOI66010 GYC66010:GYE66010 HHY66010:HIA66010 HRU66010:HRW66010 IBQ66010:IBS66010 ILM66010:ILO66010 IVI66010:IVK66010 JFE66010:JFG66010 JPA66010:JPC66010 JYW66010:JYY66010 KIS66010:KIU66010 KSO66010:KSQ66010 LCK66010:LCM66010 LMG66010:LMI66010 LWC66010:LWE66010 MFY66010:MGA66010 MPU66010:MPW66010 MZQ66010:MZS66010 NJM66010:NJO66010 NTI66010:NTK66010 ODE66010:ODG66010 ONA66010:ONC66010 OWW66010:OWY66010 PGS66010:PGU66010 PQO66010:PQQ66010 QAK66010:QAM66010 QKG66010:QKI66010 QUC66010:QUE66010 RDY66010:REA66010 RNU66010:RNW66010 RXQ66010:RXS66010 SHM66010:SHO66010 SRI66010:SRK66010 TBE66010:TBG66010 TLA66010:TLC66010 TUW66010:TUY66010 UES66010:UEU66010 UOO66010:UOQ66010 UYK66010:UYM66010 VIG66010:VII66010 VSC66010:VSE66010 WBY66010:WCA66010 WLU66010:WLW66010 WVQ66010:WVS66010 I131546:K131546 JE131546:JG131546 TA131546:TC131546 ACW131546:ACY131546 AMS131546:AMU131546 AWO131546:AWQ131546 BGK131546:BGM131546 BQG131546:BQI131546 CAC131546:CAE131546 CJY131546:CKA131546 CTU131546:CTW131546 DDQ131546:DDS131546 DNM131546:DNO131546 DXI131546:DXK131546 EHE131546:EHG131546 ERA131546:ERC131546 FAW131546:FAY131546 FKS131546:FKU131546 FUO131546:FUQ131546 GEK131546:GEM131546 GOG131546:GOI131546 GYC131546:GYE131546 HHY131546:HIA131546 HRU131546:HRW131546 IBQ131546:IBS131546 ILM131546:ILO131546 IVI131546:IVK131546 JFE131546:JFG131546 JPA131546:JPC131546 JYW131546:JYY131546 KIS131546:KIU131546 KSO131546:KSQ131546 LCK131546:LCM131546 LMG131546:LMI131546 LWC131546:LWE131546 MFY131546:MGA131546 MPU131546:MPW131546 MZQ131546:MZS131546 NJM131546:NJO131546 NTI131546:NTK131546 ODE131546:ODG131546 ONA131546:ONC131546 OWW131546:OWY131546 PGS131546:PGU131546 PQO131546:PQQ131546 QAK131546:QAM131546 QKG131546:QKI131546 QUC131546:QUE131546 RDY131546:REA131546 RNU131546:RNW131546 RXQ131546:RXS131546 SHM131546:SHO131546 SRI131546:SRK131546 TBE131546:TBG131546 TLA131546:TLC131546 TUW131546:TUY131546 UES131546:UEU131546 UOO131546:UOQ131546 UYK131546:UYM131546 VIG131546:VII131546 VSC131546:VSE131546 WBY131546:WCA131546 WLU131546:WLW131546 WVQ131546:WVS131546 I197082:K197082 JE197082:JG197082 TA197082:TC197082 ACW197082:ACY197082 AMS197082:AMU197082 AWO197082:AWQ197082 BGK197082:BGM197082 BQG197082:BQI197082 CAC197082:CAE197082 CJY197082:CKA197082 CTU197082:CTW197082 DDQ197082:DDS197082 DNM197082:DNO197082 DXI197082:DXK197082 EHE197082:EHG197082 ERA197082:ERC197082 FAW197082:FAY197082 FKS197082:FKU197082 FUO197082:FUQ197082 GEK197082:GEM197082 GOG197082:GOI197082 GYC197082:GYE197082 HHY197082:HIA197082 HRU197082:HRW197082 IBQ197082:IBS197082 ILM197082:ILO197082 IVI197082:IVK197082 JFE197082:JFG197082 JPA197082:JPC197082 JYW197082:JYY197082 KIS197082:KIU197082 KSO197082:KSQ197082 LCK197082:LCM197082 LMG197082:LMI197082 LWC197082:LWE197082 MFY197082:MGA197082 MPU197082:MPW197082 MZQ197082:MZS197082 NJM197082:NJO197082 NTI197082:NTK197082 ODE197082:ODG197082 ONA197082:ONC197082 OWW197082:OWY197082 PGS197082:PGU197082 PQO197082:PQQ197082 QAK197082:QAM197082 QKG197082:QKI197082 QUC197082:QUE197082 RDY197082:REA197082 RNU197082:RNW197082 RXQ197082:RXS197082 SHM197082:SHO197082 SRI197082:SRK197082 TBE197082:TBG197082 TLA197082:TLC197082 TUW197082:TUY197082 UES197082:UEU197082 UOO197082:UOQ197082 UYK197082:UYM197082 VIG197082:VII197082 VSC197082:VSE197082 WBY197082:WCA197082 WLU197082:WLW197082 WVQ197082:WVS197082 I262618:K262618 JE262618:JG262618 TA262618:TC262618 ACW262618:ACY262618 AMS262618:AMU262618 AWO262618:AWQ262618 BGK262618:BGM262618 BQG262618:BQI262618 CAC262618:CAE262618 CJY262618:CKA262618 CTU262618:CTW262618 DDQ262618:DDS262618 DNM262618:DNO262618 DXI262618:DXK262618 EHE262618:EHG262618 ERA262618:ERC262618 FAW262618:FAY262618 FKS262618:FKU262618 FUO262618:FUQ262618 GEK262618:GEM262618 GOG262618:GOI262618 GYC262618:GYE262618 HHY262618:HIA262618 HRU262618:HRW262618 IBQ262618:IBS262618 ILM262618:ILO262618 IVI262618:IVK262618 JFE262618:JFG262618 JPA262618:JPC262618 JYW262618:JYY262618 KIS262618:KIU262618 KSO262618:KSQ262618 LCK262618:LCM262618 LMG262618:LMI262618 LWC262618:LWE262618 MFY262618:MGA262618 MPU262618:MPW262618 MZQ262618:MZS262618 NJM262618:NJO262618 NTI262618:NTK262618 ODE262618:ODG262618 ONA262618:ONC262618 OWW262618:OWY262618 PGS262618:PGU262618 PQO262618:PQQ262618 QAK262618:QAM262618 QKG262618:QKI262618 QUC262618:QUE262618 RDY262618:REA262618 RNU262618:RNW262618 RXQ262618:RXS262618 SHM262618:SHO262618 SRI262618:SRK262618 TBE262618:TBG262618 TLA262618:TLC262618 TUW262618:TUY262618 UES262618:UEU262618 UOO262618:UOQ262618 UYK262618:UYM262618 VIG262618:VII262618 VSC262618:VSE262618 WBY262618:WCA262618 WLU262618:WLW262618 WVQ262618:WVS262618 I328154:K328154 JE328154:JG328154 TA328154:TC328154 ACW328154:ACY328154 AMS328154:AMU328154 AWO328154:AWQ328154 BGK328154:BGM328154 BQG328154:BQI328154 CAC328154:CAE328154 CJY328154:CKA328154 CTU328154:CTW328154 DDQ328154:DDS328154 DNM328154:DNO328154 DXI328154:DXK328154 EHE328154:EHG328154 ERA328154:ERC328154 FAW328154:FAY328154 FKS328154:FKU328154 FUO328154:FUQ328154 GEK328154:GEM328154 GOG328154:GOI328154 GYC328154:GYE328154 HHY328154:HIA328154 HRU328154:HRW328154 IBQ328154:IBS328154 ILM328154:ILO328154 IVI328154:IVK328154 JFE328154:JFG328154 JPA328154:JPC328154 JYW328154:JYY328154 KIS328154:KIU328154 KSO328154:KSQ328154 LCK328154:LCM328154 LMG328154:LMI328154 LWC328154:LWE328154 MFY328154:MGA328154 MPU328154:MPW328154 MZQ328154:MZS328154 NJM328154:NJO328154 NTI328154:NTK328154 ODE328154:ODG328154 ONA328154:ONC328154 OWW328154:OWY328154 PGS328154:PGU328154 PQO328154:PQQ328154 QAK328154:QAM328154 QKG328154:QKI328154 QUC328154:QUE328154 RDY328154:REA328154 RNU328154:RNW328154 RXQ328154:RXS328154 SHM328154:SHO328154 SRI328154:SRK328154 TBE328154:TBG328154 TLA328154:TLC328154 TUW328154:TUY328154 UES328154:UEU328154 UOO328154:UOQ328154 UYK328154:UYM328154 VIG328154:VII328154 VSC328154:VSE328154 WBY328154:WCA328154 WLU328154:WLW328154 WVQ328154:WVS328154 I393690:K393690 JE393690:JG393690 TA393690:TC393690 ACW393690:ACY393690 AMS393690:AMU393690 AWO393690:AWQ393690 BGK393690:BGM393690 BQG393690:BQI393690 CAC393690:CAE393690 CJY393690:CKA393690 CTU393690:CTW393690 DDQ393690:DDS393690 DNM393690:DNO393690 DXI393690:DXK393690 EHE393690:EHG393690 ERA393690:ERC393690 FAW393690:FAY393690 FKS393690:FKU393690 FUO393690:FUQ393690 GEK393690:GEM393690 GOG393690:GOI393690 GYC393690:GYE393690 HHY393690:HIA393690 HRU393690:HRW393690 IBQ393690:IBS393690 ILM393690:ILO393690 IVI393690:IVK393690 JFE393690:JFG393690 JPA393690:JPC393690 JYW393690:JYY393690 KIS393690:KIU393690 KSO393690:KSQ393690 LCK393690:LCM393690 LMG393690:LMI393690 LWC393690:LWE393690 MFY393690:MGA393690 MPU393690:MPW393690 MZQ393690:MZS393690 NJM393690:NJO393690 NTI393690:NTK393690 ODE393690:ODG393690 ONA393690:ONC393690 OWW393690:OWY393690 PGS393690:PGU393690 PQO393690:PQQ393690 QAK393690:QAM393690 QKG393690:QKI393690 QUC393690:QUE393690 RDY393690:REA393690 RNU393690:RNW393690 RXQ393690:RXS393690 SHM393690:SHO393690 SRI393690:SRK393690 TBE393690:TBG393690 TLA393690:TLC393690 TUW393690:TUY393690 UES393690:UEU393690 UOO393690:UOQ393690 UYK393690:UYM393690 VIG393690:VII393690 VSC393690:VSE393690 WBY393690:WCA393690 WLU393690:WLW393690 WVQ393690:WVS393690 I459226:K459226 JE459226:JG459226 TA459226:TC459226 ACW459226:ACY459226 AMS459226:AMU459226 AWO459226:AWQ459226 BGK459226:BGM459226 BQG459226:BQI459226 CAC459226:CAE459226 CJY459226:CKA459226 CTU459226:CTW459226 DDQ459226:DDS459226 DNM459226:DNO459226 DXI459226:DXK459226 EHE459226:EHG459226 ERA459226:ERC459226 FAW459226:FAY459226 FKS459226:FKU459226 FUO459226:FUQ459226 GEK459226:GEM459226 GOG459226:GOI459226 GYC459226:GYE459226 HHY459226:HIA459226 HRU459226:HRW459226 IBQ459226:IBS459226 ILM459226:ILO459226 IVI459226:IVK459226 JFE459226:JFG459226 JPA459226:JPC459226 JYW459226:JYY459226 KIS459226:KIU459226 KSO459226:KSQ459226 LCK459226:LCM459226 LMG459226:LMI459226 LWC459226:LWE459226 MFY459226:MGA459226 MPU459226:MPW459226 MZQ459226:MZS459226 NJM459226:NJO459226 NTI459226:NTK459226 ODE459226:ODG459226 ONA459226:ONC459226 OWW459226:OWY459226 PGS459226:PGU459226 PQO459226:PQQ459226 QAK459226:QAM459226 QKG459226:QKI459226 QUC459226:QUE459226 RDY459226:REA459226 RNU459226:RNW459226 RXQ459226:RXS459226 SHM459226:SHO459226 SRI459226:SRK459226 TBE459226:TBG459226 TLA459226:TLC459226 TUW459226:TUY459226 UES459226:UEU459226 UOO459226:UOQ459226 UYK459226:UYM459226 VIG459226:VII459226 VSC459226:VSE459226 WBY459226:WCA459226 WLU459226:WLW459226 WVQ459226:WVS459226 I524762:K524762 JE524762:JG524762 TA524762:TC524762 ACW524762:ACY524762 AMS524762:AMU524762 AWO524762:AWQ524762 BGK524762:BGM524762 BQG524762:BQI524762 CAC524762:CAE524762 CJY524762:CKA524762 CTU524762:CTW524762 DDQ524762:DDS524762 DNM524762:DNO524762 DXI524762:DXK524762 EHE524762:EHG524762 ERA524762:ERC524762 FAW524762:FAY524762 FKS524762:FKU524762 FUO524762:FUQ524762 GEK524762:GEM524762 GOG524762:GOI524762 GYC524762:GYE524762 HHY524762:HIA524762 HRU524762:HRW524762 IBQ524762:IBS524762 ILM524762:ILO524762 IVI524762:IVK524762 JFE524762:JFG524762 JPA524762:JPC524762 JYW524762:JYY524762 KIS524762:KIU524762 KSO524762:KSQ524762 LCK524762:LCM524762 LMG524762:LMI524762 LWC524762:LWE524762 MFY524762:MGA524762 MPU524762:MPW524762 MZQ524762:MZS524762 NJM524762:NJO524762 NTI524762:NTK524762 ODE524762:ODG524762 ONA524762:ONC524762 OWW524762:OWY524762 PGS524762:PGU524762 PQO524762:PQQ524762 QAK524762:QAM524762 QKG524762:QKI524762 QUC524762:QUE524762 RDY524762:REA524762 RNU524762:RNW524762 RXQ524762:RXS524762 SHM524762:SHO524762 SRI524762:SRK524762 TBE524762:TBG524762 TLA524762:TLC524762 TUW524762:TUY524762 UES524762:UEU524762 UOO524762:UOQ524762 UYK524762:UYM524762 VIG524762:VII524762 VSC524762:VSE524762 WBY524762:WCA524762 WLU524762:WLW524762 WVQ524762:WVS524762 I590298:K590298 JE590298:JG590298 TA590298:TC590298 ACW590298:ACY590298 AMS590298:AMU590298 AWO590298:AWQ590298 BGK590298:BGM590298 BQG590298:BQI590298 CAC590298:CAE590298 CJY590298:CKA590298 CTU590298:CTW590298 DDQ590298:DDS590298 DNM590298:DNO590298 DXI590298:DXK590298 EHE590298:EHG590298 ERA590298:ERC590298 FAW590298:FAY590298 FKS590298:FKU590298 FUO590298:FUQ590298 GEK590298:GEM590298 GOG590298:GOI590298 GYC590298:GYE590298 HHY590298:HIA590298 HRU590298:HRW590298 IBQ590298:IBS590298 ILM590298:ILO590298 IVI590298:IVK590298 JFE590298:JFG590298 JPA590298:JPC590298 JYW590298:JYY590298 KIS590298:KIU590298 KSO590298:KSQ590298 LCK590298:LCM590298 LMG590298:LMI590298 LWC590298:LWE590298 MFY590298:MGA590298 MPU590298:MPW590298 MZQ590298:MZS590298 NJM590298:NJO590298 NTI590298:NTK590298 ODE590298:ODG590298 ONA590298:ONC590298 OWW590298:OWY590298 PGS590298:PGU590298 PQO590298:PQQ590298 QAK590298:QAM590298 QKG590298:QKI590298 QUC590298:QUE590298 RDY590298:REA590298 RNU590298:RNW590298 RXQ590298:RXS590298 SHM590298:SHO590298 SRI590298:SRK590298 TBE590298:TBG590298 TLA590298:TLC590298 TUW590298:TUY590298 UES590298:UEU590298 UOO590298:UOQ590298 UYK590298:UYM590298 VIG590298:VII590298 VSC590298:VSE590298 WBY590298:WCA590298 WLU590298:WLW590298 WVQ590298:WVS590298 I655834:K655834 JE655834:JG655834 TA655834:TC655834 ACW655834:ACY655834 AMS655834:AMU655834 AWO655834:AWQ655834 BGK655834:BGM655834 BQG655834:BQI655834 CAC655834:CAE655834 CJY655834:CKA655834 CTU655834:CTW655834 DDQ655834:DDS655834 DNM655834:DNO655834 DXI655834:DXK655834 EHE655834:EHG655834 ERA655834:ERC655834 FAW655834:FAY655834 FKS655834:FKU655834 FUO655834:FUQ655834 GEK655834:GEM655834 GOG655834:GOI655834 GYC655834:GYE655834 HHY655834:HIA655834 HRU655834:HRW655834 IBQ655834:IBS655834 ILM655834:ILO655834 IVI655834:IVK655834 JFE655834:JFG655834 JPA655834:JPC655834 JYW655834:JYY655834 KIS655834:KIU655834 KSO655834:KSQ655834 LCK655834:LCM655834 LMG655834:LMI655834 LWC655834:LWE655834 MFY655834:MGA655834 MPU655834:MPW655834 MZQ655834:MZS655834 NJM655834:NJO655834 NTI655834:NTK655834 ODE655834:ODG655834 ONA655834:ONC655834 OWW655834:OWY655834 PGS655834:PGU655834 PQO655834:PQQ655834 QAK655834:QAM655834 QKG655834:QKI655834 QUC655834:QUE655834 RDY655834:REA655834 RNU655834:RNW655834 RXQ655834:RXS655834 SHM655834:SHO655834 SRI655834:SRK655834 TBE655834:TBG655834 TLA655834:TLC655834 TUW655834:TUY655834 UES655834:UEU655834 UOO655834:UOQ655834 UYK655834:UYM655834 VIG655834:VII655834 VSC655834:VSE655834 WBY655834:WCA655834 WLU655834:WLW655834 WVQ655834:WVS655834 I721370:K721370 JE721370:JG721370 TA721370:TC721370 ACW721370:ACY721370 AMS721370:AMU721370 AWO721370:AWQ721370 BGK721370:BGM721370 BQG721370:BQI721370 CAC721370:CAE721370 CJY721370:CKA721370 CTU721370:CTW721370 DDQ721370:DDS721370 DNM721370:DNO721370 DXI721370:DXK721370 EHE721370:EHG721370 ERA721370:ERC721370 FAW721370:FAY721370 FKS721370:FKU721370 FUO721370:FUQ721370 GEK721370:GEM721370 GOG721370:GOI721370 GYC721370:GYE721370 HHY721370:HIA721370 HRU721370:HRW721370 IBQ721370:IBS721370 ILM721370:ILO721370 IVI721370:IVK721370 JFE721370:JFG721370 JPA721370:JPC721370 JYW721370:JYY721370 KIS721370:KIU721370 KSO721370:KSQ721370 LCK721370:LCM721370 LMG721370:LMI721370 LWC721370:LWE721370 MFY721370:MGA721370 MPU721370:MPW721370 MZQ721370:MZS721370 NJM721370:NJO721370 NTI721370:NTK721370 ODE721370:ODG721370 ONA721370:ONC721370 OWW721370:OWY721370 PGS721370:PGU721370 PQO721370:PQQ721370 QAK721370:QAM721370 QKG721370:QKI721370 QUC721370:QUE721370 RDY721370:REA721370 RNU721370:RNW721370 RXQ721370:RXS721370 SHM721370:SHO721370 SRI721370:SRK721370 TBE721370:TBG721370 TLA721370:TLC721370 TUW721370:TUY721370 UES721370:UEU721370 UOO721370:UOQ721370 UYK721370:UYM721370 VIG721370:VII721370 VSC721370:VSE721370 WBY721370:WCA721370 WLU721370:WLW721370 WVQ721370:WVS721370 I786906:K786906 JE786906:JG786906 TA786906:TC786906 ACW786906:ACY786906 AMS786906:AMU786906 AWO786906:AWQ786906 BGK786906:BGM786906 BQG786906:BQI786906 CAC786906:CAE786906 CJY786906:CKA786906 CTU786906:CTW786906 DDQ786906:DDS786906 DNM786906:DNO786906 DXI786906:DXK786906 EHE786906:EHG786906 ERA786906:ERC786906 FAW786906:FAY786906 FKS786906:FKU786906 FUO786906:FUQ786906 GEK786906:GEM786906 GOG786906:GOI786906 GYC786906:GYE786906 HHY786906:HIA786906 HRU786906:HRW786906 IBQ786906:IBS786906 ILM786906:ILO786906 IVI786906:IVK786906 JFE786906:JFG786906 JPA786906:JPC786906 JYW786906:JYY786906 KIS786906:KIU786906 KSO786906:KSQ786906 LCK786906:LCM786906 LMG786906:LMI786906 LWC786906:LWE786906 MFY786906:MGA786906 MPU786906:MPW786906 MZQ786906:MZS786906 NJM786906:NJO786906 NTI786906:NTK786906 ODE786906:ODG786906 ONA786906:ONC786906 OWW786906:OWY786906 PGS786906:PGU786906 PQO786906:PQQ786906 QAK786906:QAM786906 QKG786906:QKI786906 QUC786906:QUE786906 RDY786906:REA786906 RNU786906:RNW786906 RXQ786906:RXS786906 SHM786906:SHO786906 SRI786906:SRK786906 TBE786906:TBG786906 TLA786906:TLC786906 TUW786906:TUY786906 UES786906:UEU786906 UOO786906:UOQ786906 UYK786906:UYM786906 VIG786906:VII786906 VSC786906:VSE786906 WBY786906:WCA786906 WLU786906:WLW786906 WVQ786906:WVS786906 I852442:K852442 JE852442:JG852442 TA852442:TC852442 ACW852442:ACY852442 AMS852442:AMU852442 AWO852442:AWQ852442 BGK852442:BGM852442 BQG852442:BQI852442 CAC852442:CAE852442 CJY852442:CKA852442 CTU852442:CTW852442 DDQ852442:DDS852442 DNM852442:DNO852442 DXI852442:DXK852442 EHE852442:EHG852442 ERA852442:ERC852442 FAW852442:FAY852442 FKS852442:FKU852442 FUO852442:FUQ852442 GEK852442:GEM852442 GOG852442:GOI852442 GYC852442:GYE852442 HHY852442:HIA852442 HRU852442:HRW852442 IBQ852442:IBS852442 ILM852442:ILO852442 IVI852442:IVK852442 JFE852442:JFG852442 JPA852442:JPC852442 JYW852442:JYY852442 KIS852442:KIU852442 KSO852442:KSQ852442 LCK852442:LCM852442 LMG852442:LMI852442 LWC852442:LWE852442 MFY852442:MGA852442 MPU852442:MPW852442 MZQ852442:MZS852442 NJM852442:NJO852442 NTI852442:NTK852442 ODE852442:ODG852442 ONA852442:ONC852442 OWW852442:OWY852442 PGS852442:PGU852442 PQO852442:PQQ852442 QAK852442:QAM852442 QKG852442:QKI852442 QUC852442:QUE852442 RDY852442:REA852442 RNU852442:RNW852442 RXQ852442:RXS852442 SHM852442:SHO852442 SRI852442:SRK852442 TBE852442:TBG852442 TLA852442:TLC852442 TUW852442:TUY852442 UES852442:UEU852442 UOO852442:UOQ852442 UYK852442:UYM852442 VIG852442:VII852442 VSC852442:VSE852442 WBY852442:WCA852442 WLU852442:WLW852442 WVQ852442:WVS852442 I917978:K917978 JE917978:JG917978 TA917978:TC917978 ACW917978:ACY917978 AMS917978:AMU917978 AWO917978:AWQ917978 BGK917978:BGM917978 BQG917978:BQI917978 CAC917978:CAE917978 CJY917978:CKA917978 CTU917978:CTW917978 DDQ917978:DDS917978 DNM917978:DNO917978 DXI917978:DXK917978 EHE917978:EHG917978 ERA917978:ERC917978 FAW917978:FAY917978 FKS917978:FKU917978 FUO917978:FUQ917978 GEK917978:GEM917978 GOG917978:GOI917978 GYC917978:GYE917978 HHY917978:HIA917978 HRU917978:HRW917978 IBQ917978:IBS917978 ILM917978:ILO917978 IVI917978:IVK917978 JFE917978:JFG917978 JPA917978:JPC917978 JYW917978:JYY917978 KIS917978:KIU917978 KSO917978:KSQ917978 LCK917978:LCM917978 LMG917978:LMI917978 LWC917978:LWE917978 MFY917978:MGA917978 MPU917978:MPW917978 MZQ917978:MZS917978 NJM917978:NJO917978 NTI917978:NTK917978 ODE917978:ODG917978 ONA917978:ONC917978 OWW917978:OWY917978 PGS917978:PGU917978 PQO917978:PQQ917978 QAK917978:QAM917978 QKG917978:QKI917978 QUC917978:QUE917978 RDY917978:REA917978 RNU917978:RNW917978 RXQ917978:RXS917978 SHM917978:SHO917978 SRI917978:SRK917978 TBE917978:TBG917978 TLA917978:TLC917978 TUW917978:TUY917978 UES917978:UEU917978 UOO917978:UOQ917978 UYK917978:UYM917978 VIG917978:VII917978 VSC917978:VSE917978 WBY917978:WCA917978 WLU917978:WLW917978 WVQ917978:WVS917978 I983514:K983514 JE983514:JG983514 TA983514:TC983514 ACW983514:ACY983514 AMS983514:AMU983514 AWO983514:AWQ983514 BGK983514:BGM983514 BQG983514:BQI983514 CAC983514:CAE983514 CJY983514:CKA983514 CTU983514:CTW983514 DDQ983514:DDS983514 DNM983514:DNO983514 DXI983514:DXK983514 EHE983514:EHG983514 ERA983514:ERC983514 FAW983514:FAY983514 FKS983514:FKU983514 FUO983514:FUQ983514 GEK983514:GEM983514 GOG983514:GOI983514 GYC983514:GYE983514 HHY983514:HIA983514 HRU983514:HRW983514 IBQ983514:IBS983514 ILM983514:ILO983514 IVI983514:IVK983514 JFE983514:JFG983514 JPA983514:JPC983514 JYW983514:JYY983514 KIS983514:KIU983514 KSO983514:KSQ983514 LCK983514:LCM983514 LMG983514:LMI983514 LWC983514:LWE983514 MFY983514:MGA983514 MPU983514:MPW983514 MZQ983514:MZS983514 NJM983514:NJO983514 NTI983514:NTK983514 ODE983514:ODG983514 ONA983514:ONC983514 OWW983514:OWY983514 PGS983514:PGU983514 PQO983514:PQQ983514 QAK983514:QAM983514 QKG983514:QKI983514 QUC983514:QUE983514 RDY983514:REA983514 RNU983514:RNW983514 RXQ983514:RXS983514 SHM983514:SHO983514 SRI983514:SRK983514 TBE983514:TBG983514 TLA983514:TLC983514 TUW983514:TUY983514 UES983514:UEU983514 UOO983514:UOQ983514 UYK983514:UYM983514 VIG983514:VII983514 VSC983514:VSE983514 WBY983514:WCA983514 WLU983514:WLW983514 WVQ983514:WVS983514 B451 IX451 ST451 ACP451 AML451 AWH451 BGD451 BPZ451 BZV451 CJR451 CTN451 DDJ451 DNF451 DXB451 EGX451 EQT451 FAP451 FKL451 FUH451 GED451 GNZ451 GXV451 HHR451 HRN451 IBJ451 ILF451 IVB451 JEX451 JOT451 JYP451 KIL451 KSH451 LCD451 LLZ451 LVV451 MFR451 MPN451 MZJ451 NJF451 NTB451 OCX451 OMT451 OWP451 PGL451 PQH451 QAD451 QJZ451 QTV451 RDR451 RNN451 RXJ451 SHF451 SRB451 TAX451 TKT451 TUP451 UEL451 UOH451 UYD451 VHZ451 VRV451 WBR451 WLN451 WVJ451 B66010 IX66010 ST66010 ACP66010 AML66010 AWH66010 BGD66010 BPZ66010 BZV66010 CJR66010 CTN66010 DDJ66010 DNF66010 DXB66010 EGX66010 EQT66010 FAP66010 FKL66010 FUH66010 GED66010 GNZ66010 GXV66010 HHR66010 HRN66010 IBJ66010 ILF66010 IVB66010 JEX66010 JOT66010 JYP66010 KIL66010 KSH66010 LCD66010 LLZ66010 LVV66010 MFR66010 MPN66010 MZJ66010 NJF66010 NTB66010 OCX66010 OMT66010 OWP66010 PGL66010 PQH66010 QAD66010 QJZ66010 QTV66010 RDR66010 RNN66010 RXJ66010 SHF66010 SRB66010 TAX66010 TKT66010 TUP66010 UEL66010 UOH66010 UYD66010 VHZ66010 VRV66010 WBR66010 WLN66010 WVJ66010 B131546 IX131546 ST131546 ACP131546 AML131546 AWH131546 BGD131546 BPZ131546 BZV131546 CJR131546 CTN131546 DDJ131546 DNF131546 DXB131546 EGX131546 EQT131546 FAP131546 FKL131546 FUH131546 GED131546 GNZ131546 GXV131546 HHR131546 HRN131546 IBJ131546 ILF131546 IVB131546 JEX131546 JOT131546 JYP131546 KIL131546 KSH131546 LCD131546 LLZ131546 LVV131546 MFR131546 MPN131546 MZJ131546 NJF131546 NTB131546 OCX131546 OMT131546 OWP131546 PGL131546 PQH131546 QAD131546 QJZ131546 QTV131546 RDR131546 RNN131546 RXJ131546 SHF131546 SRB131546 TAX131546 TKT131546 TUP131546 UEL131546 UOH131546 UYD131546 VHZ131546 VRV131546 WBR131546 WLN131546 WVJ131546 B197082 IX197082 ST197082 ACP197082 AML197082 AWH197082 BGD197082 BPZ197082 BZV197082 CJR197082 CTN197082 DDJ197082 DNF197082 DXB197082 EGX197082 EQT197082 FAP197082 FKL197082 FUH197082 GED197082 GNZ197082 GXV197082 HHR197082 HRN197082 IBJ197082 ILF197082 IVB197082 JEX197082 JOT197082 JYP197082 KIL197082 KSH197082 LCD197082 LLZ197082 LVV197082 MFR197082 MPN197082 MZJ197082 NJF197082 NTB197082 OCX197082 OMT197082 OWP197082 PGL197082 PQH197082 QAD197082 QJZ197082 QTV197082 RDR197082 RNN197082 RXJ197082 SHF197082 SRB197082 TAX197082 TKT197082 TUP197082 UEL197082 UOH197082 UYD197082 VHZ197082 VRV197082 WBR197082 WLN197082 WVJ197082 B262618 IX262618 ST262618 ACP262618 AML262618 AWH262618 BGD262618 BPZ262618 BZV262618 CJR262618 CTN262618 DDJ262618 DNF262618 DXB262618 EGX262618 EQT262618 FAP262618 FKL262618 FUH262618 GED262618 GNZ262618 GXV262618 HHR262618 HRN262618 IBJ262618 ILF262618 IVB262618 JEX262618 JOT262618 JYP262618 KIL262618 KSH262618 LCD262618 LLZ262618 LVV262618 MFR262618 MPN262618 MZJ262618 NJF262618 NTB262618 OCX262618 OMT262618 OWP262618 PGL262618 PQH262618 QAD262618 QJZ262618 QTV262618 RDR262618 RNN262618 RXJ262618 SHF262618 SRB262618 TAX262618 TKT262618 TUP262618 UEL262618 UOH262618 UYD262618 VHZ262618 VRV262618 WBR262618 WLN262618 WVJ262618 B328154 IX328154 ST328154 ACP328154 AML328154 AWH328154 BGD328154 BPZ328154 BZV328154 CJR328154 CTN328154 DDJ328154 DNF328154 DXB328154 EGX328154 EQT328154 FAP328154 FKL328154 FUH328154 GED328154 GNZ328154 GXV328154 HHR328154 HRN328154 IBJ328154 ILF328154 IVB328154 JEX328154 JOT328154 JYP328154 KIL328154 KSH328154 LCD328154 LLZ328154 LVV328154 MFR328154 MPN328154 MZJ328154 NJF328154 NTB328154 OCX328154 OMT328154 OWP328154 PGL328154 PQH328154 QAD328154 QJZ328154 QTV328154 RDR328154 RNN328154 RXJ328154 SHF328154 SRB328154 TAX328154 TKT328154 TUP328154 UEL328154 UOH328154 UYD328154 VHZ328154 VRV328154 WBR328154 WLN328154 WVJ328154 B393690 IX393690 ST393690 ACP393690 AML393690 AWH393690 BGD393690 BPZ393690 BZV393690 CJR393690 CTN393690 DDJ393690 DNF393690 DXB393690 EGX393690 EQT393690 FAP393690 FKL393690 FUH393690 GED393690 GNZ393690 GXV393690 HHR393690 HRN393690 IBJ393690 ILF393690 IVB393690 JEX393690 JOT393690 JYP393690 KIL393690 KSH393690 LCD393690 LLZ393690 LVV393690 MFR393690 MPN393690 MZJ393690 NJF393690 NTB393690 OCX393690 OMT393690 OWP393690 PGL393690 PQH393690 QAD393690 QJZ393690 QTV393690 RDR393690 RNN393690 RXJ393690 SHF393690 SRB393690 TAX393690 TKT393690 TUP393690 UEL393690 UOH393690 UYD393690 VHZ393690 VRV393690 WBR393690 WLN393690 WVJ393690 B459226 IX459226 ST459226 ACP459226 AML459226 AWH459226 BGD459226 BPZ459226 BZV459226 CJR459226 CTN459226 DDJ459226 DNF459226 DXB459226 EGX459226 EQT459226 FAP459226 FKL459226 FUH459226 GED459226 GNZ459226 GXV459226 HHR459226 HRN459226 IBJ459226 ILF459226 IVB459226 JEX459226 JOT459226 JYP459226 KIL459226 KSH459226 LCD459226 LLZ459226 LVV459226 MFR459226 MPN459226 MZJ459226 NJF459226 NTB459226 OCX459226 OMT459226 OWP459226 PGL459226 PQH459226 QAD459226 QJZ459226 QTV459226 RDR459226 RNN459226 RXJ459226 SHF459226 SRB459226 TAX459226 TKT459226 TUP459226 UEL459226 UOH459226 UYD459226 VHZ459226 VRV459226 WBR459226 WLN459226 WVJ459226 B524762 IX524762 ST524762 ACP524762 AML524762 AWH524762 BGD524762 BPZ524762 BZV524762 CJR524762 CTN524762 DDJ524762 DNF524762 DXB524762 EGX524762 EQT524762 FAP524762 FKL524762 FUH524762 GED524762 GNZ524762 GXV524762 HHR524762 HRN524762 IBJ524762 ILF524762 IVB524762 JEX524762 JOT524762 JYP524762 KIL524762 KSH524762 LCD524762 LLZ524762 LVV524762 MFR524762 MPN524762 MZJ524762 NJF524762 NTB524762 OCX524762 OMT524762 OWP524762 PGL524762 PQH524762 QAD524762 QJZ524762 QTV524762 RDR524762 RNN524762 RXJ524762 SHF524762 SRB524762 TAX524762 TKT524762 TUP524762 UEL524762 UOH524762 UYD524762 VHZ524762 VRV524762 WBR524762 WLN524762 WVJ524762 B590298 IX590298 ST590298 ACP590298 AML590298 AWH590298 BGD590298 BPZ590298 BZV590298 CJR590298 CTN590298 DDJ590298 DNF590298 DXB590298 EGX590298 EQT590298 FAP590298 FKL590298 FUH590298 GED590298 GNZ590298 GXV590298 HHR590298 HRN590298 IBJ590298 ILF590298 IVB590298 JEX590298 JOT590298 JYP590298 KIL590298 KSH590298 LCD590298 LLZ590298 LVV590298 MFR590298 MPN590298 MZJ590298 NJF590298 NTB590298 OCX590298 OMT590298 OWP590298 PGL590298 PQH590298 QAD590298 QJZ590298 QTV590298 RDR590298 RNN590298 RXJ590298 SHF590298 SRB590298 TAX590298 TKT590298 TUP590298 UEL590298 UOH590298 UYD590298 VHZ590298 VRV590298 WBR590298 WLN590298 WVJ590298 B655834 IX655834 ST655834 ACP655834 AML655834 AWH655834 BGD655834 BPZ655834 BZV655834 CJR655834 CTN655834 DDJ655834 DNF655834 DXB655834 EGX655834 EQT655834 FAP655834 FKL655834 FUH655834 GED655834 GNZ655834 GXV655834 HHR655834 HRN655834 IBJ655834 ILF655834 IVB655834 JEX655834 JOT655834 JYP655834 KIL655834 KSH655834 LCD655834 LLZ655834 LVV655834 MFR655834 MPN655834 MZJ655834 NJF655834 NTB655834 OCX655834 OMT655834 OWP655834 PGL655834 PQH655834 QAD655834 QJZ655834 QTV655834 RDR655834 RNN655834 RXJ655834 SHF655834 SRB655834 TAX655834 TKT655834 TUP655834 UEL655834 UOH655834 UYD655834 VHZ655834 VRV655834 WBR655834 WLN655834 WVJ655834 B721370 IX721370 ST721370 ACP721370 AML721370 AWH721370 BGD721370 BPZ721370 BZV721370 CJR721370 CTN721370 DDJ721370 DNF721370 DXB721370 EGX721370 EQT721370 FAP721370 FKL721370 FUH721370 GED721370 GNZ721370 GXV721370 HHR721370 HRN721370 IBJ721370 ILF721370 IVB721370 JEX721370 JOT721370 JYP721370 KIL721370 KSH721370 LCD721370 LLZ721370 LVV721370 MFR721370 MPN721370 MZJ721370 NJF721370 NTB721370 OCX721370 OMT721370 OWP721370 PGL721370 PQH721370 QAD721370 QJZ721370 QTV721370 RDR721370 RNN721370 RXJ721370 SHF721370 SRB721370 TAX721370 TKT721370 TUP721370 UEL721370 UOH721370 UYD721370 VHZ721370 VRV721370 WBR721370 WLN721370 WVJ721370 B786906 IX786906 ST786906 ACP786906 AML786906 AWH786906 BGD786906 BPZ786906 BZV786906 CJR786906 CTN786906 DDJ786906 DNF786906 DXB786906 EGX786906 EQT786906 FAP786906 FKL786906 FUH786906 GED786906 GNZ786906 GXV786906 HHR786906 HRN786906 IBJ786906 ILF786906 IVB786906 JEX786906 JOT786906 JYP786906 KIL786906 KSH786906 LCD786906 LLZ786906 LVV786906 MFR786906 MPN786906 MZJ786906 NJF786906 NTB786906 OCX786906 OMT786906 OWP786906 PGL786906 PQH786906 QAD786906 QJZ786906 QTV786906 RDR786906 RNN786906 RXJ786906 SHF786906 SRB786906 TAX786906 TKT786906 TUP786906 UEL786906 UOH786906 UYD786906 VHZ786906 VRV786906 WBR786906 WLN786906 WVJ786906 B852442 IX852442 ST852442 ACP852442 AML852442 AWH852442 BGD852442 BPZ852442 BZV852442 CJR852442 CTN852442 DDJ852442 DNF852442 DXB852442 EGX852442 EQT852442 FAP852442 FKL852442 FUH852442 GED852442 GNZ852442 GXV852442 HHR852442 HRN852442 IBJ852442 ILF852442 IVB852442 JEX852442 JOT852442 JYP852442 KIL852442 KSH852442 LCD852442 LLZ852442 LVV852442 MFR852442 MPN852442 MZJ852442 NJF852442 NTB852442 OCX852442 OMT852442 OWP852442 PGL852442 PQH852442 QAD852442 QJZ852442 QTV852442 RDR852442 RNN852442 RXJ852442 SHF852442 SRB852442 TAX852442 TKT852442 TUP852442 UEL852442 UOH852442 UYD852442 VHZ852442 VRV852442 WBR852442 WLN852442 WVJ852442 B917978 IX917978 ST917978 ACP917978 AML917978 AWH917978 BGD917978 BPZ917978 BZV917978 CJR917978 CTN917978 DDJ917978 DNF917978 DXB917978 EGX917978 EQT917978 FAP917978 FKL917978 FUH917978 GED917978 GNZ917978 GXV917978 HHR917978 HRN917978 IBJ917978 ILF917978 IVB917978 JEX917978 JOT917978 JYP917978 KIL917978 KSH917978 LCD917978 LLZ917978 LVV917978 MFR917978 MPN917978 MZJ917978 NJF917978 NTB917978 OCX917978 OMT917978 OWP917978 PGL917978 PQH917978 QAD917978 QJZ917978 QTV917978 RDR917978 RNN917978 RXJ917978 SHF917978 SRB917978 TAX917978 TKT917978 TUP917978 UEL917978 UOH917978 UYD917978 VHZ917978 VRV917978 WBR917978 WLN917978 WVJ917978 B983514 IX983514 ST983514 ACP983514 AML983514 AWH983514 BGD983514 BPZ983514 BZV983514 CJR983514 CTN983514 DDJ983514 DNF983514 DXB983514 EGX983514 EQT983514 FAP983514 FKL983514 FUH983514 GED983514 GNZ983514 GXV983514 HHR983514 HRN983514 IBJ983514 ILF983514 IVB983514 JEX983514 JOT983514 JYP983514 KIL983514 KSH983514 LCD983514 LLZ983514 LVV983514 MFR983514 MPN983514 MZJ983514 NJF983514 NTB983514 OCX983514 OMT983514 OWP983514 PGL983514 PQH983514 QAD983514 QJZ983514 QTV983514 RDR983514 RNN983514 RXJ983514 SHF983514 SRB983514 TAX983514 TKT983514 TUP983514 UEL983514 UOH983514 UYD983514 VHZ983514 VRV983514 WBR983514 WLN983514 WVJ983514 JF61:JI67 TB61:TE67 ACX61:ADA67 AMT61:AMW67 AWP61:AWS67 BGL61:BGO67 BQH61:BQK67 CAD61:CAG67 CJZ61:CKC67 CTV61:CTY67 DDR61:DDU67 DNN61:DNQ67 DXJ61:DXM67 EHF61:EHI67 ERB61:ERE67 FAX61:FBA67 FKT61:FKW67 FUP61:FUS67 GEL61:GEO67 GOH61:GOK67 GYD61:GYG67 HHZ61:HIC67 HRV61:HRY67 IBR61:IBU67 ILN61:ILQ67 IVJ61:IVM67 JFF61:JFI67 JPB61:JPE67 JYX61:JZA67 KIT61:KIW67 KSP61:KSS67 LCL61:LCO67 LMH61:LMK67 LWD61:LWG67 MFZ61:MGC67 MPV61:MPY67 MZR61:MZU67 NJN61:NJQ67 NTJ61:NTM67 ODF61:ODI67 ONB61:ONE67 OWX61:OXA67 PGT61:PGW67 PQP61:PQS67 QAL61:QAO67 QKH61:QKK67 QUD61:QUG67 RDZ61:REC67 RNV61:RNY67 RXR61:RXU67 SHN61:SHQ67 SRJ61:SRM67 TBF61:TBI67 TLB61:TLE67 TUX61:TVA67 UET61:UEW67 UOP61:UOS67 UYL61:UYO67 VIH61:VIK67 VSD61:VSG67 WBZ61:WCC67 WLV61:WLY67 WVR61:WVU67 Q302:R302 J65671:M65676 JF65671:JI65676 TB65671:TE65676 ACX65671:ADA65676 AMT65671:AMW65676 AWP65671:AWS65676 BGL65671:BGO65676 BQH65671:BQK65676 CAD65671:CAG65676 CJZ65671:CKC65676 CTV65671:CTY65676 DDR65671:DDU65676 DNN65671:DNQ65676 DXJ65671:DXM65676 EHF65671:EHI65676 ERB65671:ERE65676 FAX65671:FBA65676 FKT65671:FKW65676 FUP65671:FUS65676 GEL65671:GEO65676 GOH65671:GOK65676 GYD65671:GYG65676 HHZ65671:HIC65676 HRV65671:HRY65676 IBR65671:IBU65676 ILN65671:ILQ65676 IVJ65671:IVM65676 JFF65671:JFI65676 JPB65671:JPE65676 JYX65671:JZA65676 KIT65671:KIW65676 KSP65671:KSS65676 LCL65671:LCO65676 LMH65671:LMK65676 LWD65671:LWG65676 MFZ65671:MGC65676 MPV65671:MPY65676 MZR65671:MZU65676 NJN65671:NJQ65676 NTJ65671:NTM65676 ODF65671:ODI65676 ONB65671:ONE65676 OWX65671:OXA65676 PGT65671:PGW65676 PQP65671:PQS65676 QAL65671:QAO65676 QKH65671:QKK65676 QUD65671:QUG65676 RDZ65671:REC65676 RNV65671:RNY65676 RXR65671:RXU65676 SHN65671:SHQ65676 SRJ65671:SRM65676 TBF65671:TBI65676 TLB65671:TLE65676 TUX65671:TVA65676 UET65671:UEW65676 UOP65671:UOS65676 UYL65671:UYO65676 VIH65671:VIK65676 VSD65671:VSG65676 WBZ65671:WCC65676 WLV65671:WLY65676 WVR65671:WVU65676 J131207:M131212 JF131207:JI131212 TB131207:TE131212 ACX131207:ADA131212 AMT131207:AMW131212 AWP131207:AWS131212 BGL131207:BGO131212 BQH131207:BQK131212 CAD131207:CAG131212 CJZ131207:CKC131212 CTV131207:CTY131212 DDR131207:DDU131212 DNN131207:DNQ131212 DXJ131207:DXM131212 EHF131207:EHI131212 ERB131207:ERE131212 FAX131207:FBA131212 FKT131207:FKW131212 FUP131207:FUS131212 GEL131207:GEO131212 GOH131207:GOK131212 GYD131207:GYG131212 HHZ131207:HIC131212 HRV131207:HRY131212 IBR131207:IBU131212 ILN131207:ILQ131212 IVJ131207:IVM131212 JFF131207:JFI131212 JPB131207:JPE131212 JYX131207:JZA131212 KIT131207:KIW131212 KSP131207:KSS131212 LCL131207:LCO131212 LMH131207:LMK131212 LWD131207:LWG131212 MFZ131207:MGC131212 MPV131207:MPY131212 MZR131207:MZU131212 NJN131207:NJQ131212 NTJ131207:NTM131212 ODF131207:ODI131212 ONB131207:ONE131212 OWX131207:OXA131212 PGT131207:PGW131212 PQP131207:PQS131212 QAL131207:QAO131212 QKH131207:QKK131212 QUD131207:QUG131212 RDZ131207:REC131212 RNV131207:RNY131212 RXR131207:RXU131212 SHN131207:SHQ131212 SRJ131207:SRM131212 TBF131207:TBI131212 TLB131207:TLE131212 TUX131207:TVA131212 UET131207:UEW131212 UOP131207:UOS131212 UYL131207:UYO131212 VIH131207:VIK131212 VSD131207:VSG131212 WBZ131207:WCC131212 WLV131207:WLY131212 WVR131207:WVU131212 J196743:M196748 JF196743:JI196748 TB196743:TE196748 ACX196743:ADA196748 AMT196743:AMW196748 AWP196743:AWS196748 BGL196743:BGO196748 BQH196743:BQK196748 CAD196743:CAG196748 CJZ196743:CKC196748 CTV196743:CTY196748 DDR196743:DDU196748 DNN196743:DNQ196748 DXJ196743:DXM196748 EHF196743:EHI196748 ERB196743:ERE196748 FAX196743:FBA196748 FKT196743:FKW196748 FUP196743:FUS196748 GEL196743:GEO196748 GOH196743:GOK196748 GYD196743:GYG196748 HHZ196743:HIC196748 HRV196743:HRY196748 IBR196743:IBU196748 ILN196743:ILQ196748 IVJ196743:IVM196748 JFF196743:JFI196748 JPB196743:JPE196748 JYX196743:JZA196748 KIT196743:KIW196748 KSP196743:KSS196748 LCL196743:LCO196748 LMH196743:LMK196748 LWD196743:LWG196748 MFZ196743:MGC196748 MPV196743:MPY196748 MZR196743:MZU196748 NJN196743:NJQ196748 NTJ196743:NTM196748 ODF196743:ODI196748 ONB196743:ONE196748 OWX196743:OXA196748 PGT196743:PGW196748 PQP196743:PQS196748 QAL196743:QAO196748 QKH196743:QKK196748 QUD196743:QUG196748 RDZ196743:REC196748 RNV196743:RNY196748 RXR196743:RXU196748 SHN196743:SHQ196748 SRJ196743:SRM196748 TBF196743:TBI196748 TLB196743:TLE196748 TUX196743:TVA196748 UET196743:UEW196748 UOP196743:UOS196748 UYL196743:UYO196748 VIH196743:VIK196748 VSD196743:VSG196748 WBZ196743:WCC196748 WLV196743:WLY196748 WVR196743:WVU196748 J262279:M262284 JF262279:JI262284 TB262279:TE262284 ACX262279:ADA262284 AMT262279:AMW262284 AWP262279:AWS262284 BGL262279:BGO262284 BQH262279:BQK262284 CAD262279:CAG262284 CJZ262279:CKC262284 CTV262279:CTY262284 DDR262279:DDU262284 DNN262279:DNQ262284 DXJ262279:DXM262284 EHF262279:EHI262284 ERB262279:ERE262284 FAX262279:FBA262284 FKT262279:FKW262284 FUP262279:FUS262284 GEL262279:GEO262284 GOH262279:GOK262284 GYD262279:GYG262284 HHZ262279:HIC262284 HRV262279:HRY262284 IBR262279:IBU262284 ILN262279:ILQ262284 IVJ262279:IVM262284 JFF262279:JFI262284 JPB262279:JPE262284 JYX262279:JZA262284 KIT262279:KIW262284 KSP262279:KSS262284 LCL262279:LCO262284 LMH262279:LMK262284 LWD262279:LWG262284 MFZ262279:MGC262284 MPV262279:MPY262284 MZR262279:MZU262284 NJN262279:NJQ262284 NTJ262279:NTM262284 ODF262279:ODI262284 ONB262279:ONE262284 OWX262279:OXA262284 PGT262279:PGW262284 PQP262279:PQS262284 QAL262279:QAO262284 QKH262279:QKK262284 QUD262279:QUG262284 RDZ262279:REC262284 RNV262279:RNY262284 RXR262279:RXU262284 SHN262279:SHQ262284 SRJ262279:SRM262284 TBF262279:TBI262284 TLB262279:TLE262284 TUX262279:TVA262284 UET262279:UEW262284 UOP262279:UOS262284 UYL262279:UYO262284 VIH262279:VIK262284 VSD262279:VSG262284 WBZ262279:WCC262284 WLV262279:WLY262284 WVR262279:WVU262284 J327815:M327820 JF327815:JI327820 TB327815:TE327820 ACX327815:ADA327820 AMT327815:AMW327820 AWP327815:AWS327820 BGL327815:BGO327820 BQH327815:BQK327820 CAD327815:CAG327820 CJZ327815:CKC327820 CTV327815:CTY327820 DDR327815:DDU327820 DNN327815:DNQ327820 DXJ327815:DXM327820 EHF327815:EHI327820 ERB327815:ERE327820 FAX327815:FBA327820 FKT327815:FKW327820 FUP327815:FUS327820 GEL327815:GEO327820 GOH327815:GOK327820 GYD327815:GYG327820 HHZ327815:HIC327820 HRV327815:HRY327820 IBR327815:IBU327820 ILN327815:ILQ327820 IVJ327815:IVM327820 JFF327815:JFI327820 JPB327815:JPE327820 JYX327815:JZA327820 KIT327815:KIW327820 KSP327815:KSS327820 LCL327815:LCO327820 LMH327815:LMK327820 LWD327815:LWG327820 MFZ327815:MGC327820 MPV327815:MPY327820 MZR327815:MZU327820 NJN327815:NJQ327820 NTJ327815:NTM327820 ODF327815:ODI327820 ONB327815:ONE327820 OWX327815:OXA327820 PGT327815:PGW327820 PQP327815:PQS327820 QAL327815:QAO327820 QKH327815:QKK327820 QUD327815:QUG327820 RDZ327815:REC327820 RNV327815:RNY327820 RXR327815:RXU327820 SHN327815:SHQ327820 SRJ327815:SRM327820 TBF327815:TBI327820 TLB327815:TLE327820 TUX327815:TVA327820 UET327815:UEW327820 UOP327815:UOS327820 UYL327815:UYO327820 VIH327815:VIK327820 VSD327815:VSG327820 WBZ327815:WCC327820 WLV327815:WLY327820 WVR327815:WVU327820 J393351:M393356 JF393351:JI393356 TB393351:TE393356 ACX393351:ADA393356 AMT393351:AMW393356 AWP393351:AWS393356 BGL393351:BGO393356 BQH393351:BQK393356 CAD393351:CAG393356 CJZ393351:CKC393356 CTV393351:CTY393356 DDR393351:DDU393356 DNN393351:DNQ393356 DXJ393351:DXM393356 EHF393351:EHI393356 ERB393351:ERE393356 FAX393351:FBA393356 FKT393351:FKW393356 FUP393351:FUS393356 GEL393351:GEO393356 GOH393351:GOK393356 GYD393351:GYG393356 HHZ393351:HIC393356 HRV393351:HRY393356 IBR393351:IBU393356 ILN393351:ILQ393356 IVJ393351:IVM393356 JFF393351:JFI393356 JPB393351:JPE393356 JYX393351:JZA393356 KIT393351:KIW393356 KSP393351:KSS393356 LCL393351:LCO393356 LMH393351:LMK393356 LWD393351:LWG393356 MFZ393351:MGC393356 MPV393351:MPY393356 MZR393351:MZU393356 NJN393351:NJQ393356 NTJ393351:NTM393356 ODF393351:ODI393356 ONB393351:ONE393356 OWX393351:OXA393356 PGT393351:PGW393356 PQP393351:PQS393356 QAL393351:QAO393356 QKH393351:QKK393356 QUD393351:QUG393356 RDZ393351:REC393356 RNV393351:RNY393356 RXR393351:RXU393356 SHN393351:SHQ393356 SRJ393351:SRM393356 TBF393351:TBI393356 TLB393351:TLE393356 TUX393351:TVA393356 UET393351:UEW393356 UOP393351:UOS393356 UYL393351:UYO393356 VIH393351:VIK393356 VSD393351:VSG393356 WBZ393351:WCC393356 WLV393351:WLY393356 WVR393351:WVU393356 J458887:M458892 JF458887:JI458892 TB458887:TE458892 ACX458887:ADA458892 AMT458887:AMW458892 AWP458887:AWS458892 BGL458887:BGO458892 BQH458887:BQK458892 CAD458887:CAG458892 CJZ458887:CKC458892 CTV458887:CTY458892 DDR458887:DDU458892 DNN458887:DNQ458892 DXJ458887:DXM458892 EHF458887:EHI458892 ERB458887:ERE458892 FAX458887:FBA458892 FKT458887:FKW458892 FUP458887:FUS458892 GEL458887:GEO458892 GOH458887:GOK458892 GYD458887:GYG458892 HHZ458887:HIC458892 HRV458887:HRY458892 IBR458887:IBU458892 ILN458887:ILQ458892 IVJ458887:IVM458892 JFF458887:JFI458892 JPB458887:JPE458892 JYX458887:JZA458892 KIT458887:KIW458892 KSP458887:KSS458892 LCL458887:LCO458892 LMH458887:LMK458892 LWD458887:LWG458892 MFZ458887:MGC458892 MPV458887:MPY458892 MZR458887:MZU458892 NJN458887:NJQ458892 NTJ458887:NTM458892 ODF458887:ODI458892 ONB458887:ONE458892 OWX458887:OXA458892 PGT458887:PGW458892 PQP458887:PQS458892 QAL458887:QAO458892 QKH458887:QKK458892 QUD458887:QUG458892 RDZ458887:REC458892 RNV458887:RNY458892 RXR458887:RXU458892 SHN458887:SHQ458892 SRJ458887:SRM458892 TBF458887:TBI458892 TLB458887:TLE458892 TUX458887:TVA458892 UET458887:UEW458892 UOP458887:UOS458892 UYL458887:UYO458892 VIH458887:VIK458892 VSD458887:VSG458892 WBZ458887:WCC458892 WLV458887:WLY458892 WVR458887:WVU458892 J524423:M524428 JF524423:JI524428 TB524423:TE524428 ACX524423:ADA524428 AMT524423:AMW524428 AWP524423:AWS524428 BGL524423:BGO524428 BQH524423:BQK524428 CAD524423:CAG524428 CJZ524423:CKC524428 CTV524423:CTY524428 DDR524423:DDU524428 DNN524423:DNQ524428 DXJ524423:DXM524428 EHF524423:EHI524428 ERB524423:ERE524428 FAX524423:FBA524428 FKT524423:FKW524428 FUP524423:FUS524428 GEL524423:GEO524428 GOH524423:GOK524428 GYD524423:GYG524428 HHZ524423:HIC524428 HRV524423:HRY524428 IBR524423:IBU524428 ILN524423:ILQ524428 IVJ524423:IVM524428 JFF524423:JFI524428 JPB524423:JPE524428 JYX524423:JZA524428 KIT524423:KIW524428 KSP524423:KSS524428 LCL524423:LCO524428 LMH524423:LMK524428 LWD524423:LWG524428 MFZ524423:MGC524428 MPV524423:MPY524428 MZR524423:MZU524428 NJN524423:NJQ524428 NTJ524423:NTM524428 ODF524423:ODI524428 ONB524423:ONE524428 OWX524423:OXA524428 PGT524423:PGW524428 PQP524423:PQS524428 QAL524423:QAO524428 QKH524423:QKK524428 QUD524423:QUG524428 RDZ524423:REC524428 RNV524423:RNY524428 RXR524423:RXU524428 SHN524423:SHQ524428 SRJ524423:SRM524428 TBF524423:TBI524428 TLB524423:TLE524428 TUX524423:TVA524428 UET524423:UEW524428 UOP524423:UOS524428 UYL524423:UYO524428 VIH524423:VIK524428 VSD524423:VSG524428 WBZ524423:WCC524428 WLV524423:WLY524428 WVR524423:WVU524428 J589959:M589964 JF589959:JI589964 TB589959:TE589964 ACX589959:ADA589964 AMT589959:AMW589964 AWP589959:AWS589964 BGL589959:BGO589964 BQH589959:BQK589964 CAD589959:CAG589964 CJZ589959:CKC589964 CTV589959:CTY589964 DDR589959:DDU589964 DNN589959:DNQ589964 DXJ589959:DXM589964 EHF589959:EHI589964 ERB589959:ERE589964 FAX589959:FBA589964 FKT589959:FKW589964 FUP589959:FUS589964 GEL589959:GEO589964 GOH589959:GOK589964 GYD589959:GYG589964 HHZ589959:HIC589964 HRV589959:HRY589964 IBR589959:IBU589964 ILN589959:ILQ589964 IVJ589959:IVM589964 JFF589959:JFI589964 JPB589959:JPE589964 JYX589959:JZA589964 KIT589959:KIW589964 KSP589959:KSS589964 LCL589959:LCO589964 LMH589959:LMK589964 LWD589959:LWG589964 MFZ589959:MGC589964 MPV589959:MPY589964 MZR589959:MZU589964 NJN589959:NJQ589964 NTJ589959:NTM589964 ODF589959:ODI589964 ONB589959:ONE589964 OWX589959:OXA589964 PGT589959:PGW589964 PQP589959:PQS589964 QAL589959:QAO589964 QKH589959:QKK589964 QUD589959:QUG589964 RDZ589959:REC589964 RNV589959:RNY589964 RXR589959:RXU589964 SHN589959:SHQ589964 SRJ589959:SRM589964 TBF589959:TBI589964 TLB589959:TLE589964 TUX589959:TVA589964 UET589959:UEW589964 UOP589959:UOS589964 UYL589959:UYO589964 VIH589959:VIK589964 VSD589959:VSG589964 WBZ589959:WCC589964 WLV589959:WLY589964 WVR589959:WVU589964 J655495:M655500 JF655495:JI655500 TB655495:TE655500 ACX655495:ADA655500 AMT655495:AMW655500 AWP655495:AWS655500 BGL655495:BGO655500 BQH655495:BQK655500 CAD655495:CAG655500 CJZ655495:CKC655500 CTV655495:CTY655500 DDR655495:DDU655500 DNN655495:DNQ655500 DXJ655495:DXM655500 EHF655495:EHI655500 ERB655495:ERE655500 FAX655495:FBA655500 FKT655495:FKW655500 FUP655495:FUS655500 GEL655495:GEO655500 GOH655495:GOK655500 GYD655495:GYG655500 HHZ655495:HIC655500 HRV655495:HRY655500 IBR655495:IBU655500 ILN655495:ILQ655500 IVJ655495:IVM655500 JFF655495:JFI655500 JPB655495:JPE655500 JYX655495:JZA655500 KIT655495:KIW655500 KSP655495:KSS655500 LCL655495:LCO655500 LMH655495:LMK655500 LWD655495:LWG655500 MFZ655495:MGC655500 MPV655495:MPY655500 MZR655495:MZU655500 NJN655495:NJQ655500 NTJ655495:NTM655500 ODF655495:ODI655500 ONB655495:ONE655500 OWX655495:OXA655500 PGT655495:PGW655500 PQP655495:PQS655500 QAL655495:QAO655500 QKH655495:QKK655500 QUD655495:QUG655500 RDZ655495:REC655500 RNV655495:RNY655500 RXR655495:RXU655500 SHN655495:SHQ655500 SRJ655495:SRM655500 TBF655495:TBI655500 TLB655495:TLE655500 TUX655495:TVA655500 UET655495:UEW655500 UOP655495:UOS655500 UYL655495:UYO655500 VIH655495:VIK655500 VSD655495:VSG655500 WBZ655495:WCC655500 WLV655495:WLY655500 WVR655495:WVU655500 J721031:M721036 JF721031:JI721036 TB721031:TE721036 ACX721031:ADA721036 AMT721031:AMW721036 AWP721031:AWS721036 BGL721031:BGO721036 BQH721031:BQK721036 CAD721031:CAG721036 CJZ721031:CKC721036 CTV721031:CTY721036 DDR721031:DDU721036 DNN721031:DNQ721036 DXJ721031:DXM721036 EHF721031:EHI721036 ERB721031:ERE721036 FAX721031:FBA721036 FKT721031:FKW721036 FUP721031:FUS721036 GEL721031:GEO721036 GOH721031:GOK721036 GYD721031:GYG721036 HHZ721031:HIC721036 HRV721031:HRY721036 IBR721031:IBU721036 ILN721031:ILQ721036 IVJ721031:IVM721036 JFF721031:JFI721036 JPB721031:JPE721036 JYX721031:JZA721036 KIT721031:KIW721036 KSP721031:KSS721036 LCL721031:LCO721036 LMH721031:LMK721036 LWD721031:LWG721036 MFZ721031:MGC721036 MPV721031:MPY721036 MZR721031:MZU721036 NJN721031:NJQ721036 NTJ721031:NTM721036 ODF721031:ODI721036 ONB721031:ONE721036 OWX721031:OXA721036 PGT721031:PGW721036 PQP721031:PQS721036 QAL721031:QAO721036 QKH721031:QKK721036 QUD721031:QUG721036 RDZ721031:REC721036 RNV721031:RNY721036 RXR721031:RXU721036 SHN721031:SHQ721036 SRJ721031:SRM721036 TBF721031:TBI721036 TLB721031:TLE721036 TUX721031:TVA721036 UET721031:UEW721036 UOP721031:UOS721036 UYL721031:UYO721036 VIH721031:VIK721036 VSD721031:VSG721036 WBZ721031:WCC721036 WLV721031:WLY721036 WVR721031:WVU721036 J786567:M786572 JF786567:JI786572 TB786567:TE786572 ACX786567:ADA786572 AMT786567:AMW786572 AWP786567:AWS786572 BGL786567:BGO786572 BQH786567:BQK786572 CAD786567:CAG786572 CJZ786567:CKC786572 CTV786567:CTY786572 DDR786567:DDU786572 DNN786567:DNQ786572 DXJ786567:DXM786572 EHF786567:EHI786572 ERB786567:ERE786572 FAX786567:FBA786572 FKT786567:FKW786572 FUP786567:FUS786572 GEL786567:GEO786572 GOH786567:GOK786572 GYD786567:GYG786572 HHZ786567:HIC786572 HRV786567:HRY786572 IBR786567:IBU786572 ILN786567:ILQ786572 IVJ786567:IVM786572 JFF786567:JFI786572 JPB786567:JPE786572 JYX786567:JZA786572 KIT786567:KIW786572 KSP786567:KSS786572 LCL786567:LCO786572 LMH786567:LMK786572 LWD786567:LWG786572 MFZ786567:MGC786572 MPV786567:MPY786572 MZR786567:MZU786572 NJN786567:NJQ786572 NTJ786567:NTM786572 ODF786567:ODI786572 ONB786567:ONE786572 OWX786567:OXA786572 PGT786567:PGW786572 PQP786567:PQS786572 QAL786567:QAO786572 QKH786567:QKK786572 QUD786567:QUG786572 RDZ786567:REC786572 RNV786567:RNY786572 RXR786567:RXU786572 SHN786567:SHQ786572 SRJ786567:SRM786572 TBF786567:TBI786572 TLB786567:TLE786572 TUX786567:TVA786572 UET786567:UEW786572 UOP786567:UOS786572 UYL786567:UYO786572 VIH786567:VIK786572 VSD786567:VSG786572 WBZ786567:WCC786572 WLV786567:WLY786572 WVR786567:WVU786572 J852103:M852108 JF852103:JI852108 TB852103:TE852108 ACX852103:ADA852108 AMT852103:AMW852108 AWP852103:AWS852108 BGL852103:BGO852108 BQH852103:BQK852108 CAD852103:CAG852108 CJZ852103:CKC852108 CTV852103:CTY852108 DDR852103:DDU852108 DNN852103:DNQ852108 DXJ852103:DXM852108 EHF852103:EHI852108 ERB852103:ERE852108 FAX852103:FBA852108 FKT852103:FKW852108 FUP852103:FUS852108 GEL852103:GEO852108 GOH852103:GOK852108 GYD852103:GYG852108 HHZ852103:HIC852108 HRV852103:HRY852108 IBR852103:IBU852108 ILN852103:ILQ852108 IVJ852103:IVM852108 JFF852103:JFI852108 JPB852103:JPE852108 JYX852103:JZA852108 KIT852103:KIW852108 KSP852103:KSS852108 LCL852103:LCO852108 LMH852103:LMK852108 LWD852103:LWG852108 MFZ852103:MGC852108 MPV852103:MPY852108 MZR852103:MZU852108 NJN852103:NJQ852108 NTJ852103:NTM852108 ODF852103:ODI852108 ONB852103:ONE852108 OWX852103:OXA852108 PGT852103:PGW852108 PQP852103:PQS852108 QAL852103:QAO852108 QKH852103:QKK852108 QUD852103:QUG852108 RDZ852103:REC852108 RNV852103:RNY852108 RXR852103:RXU852108 SHN852103:SHQ852108 SRJ852103:SRM852108 TBF852103:TBI852108 TLB852103:TLE852108 TUX852103:TVA852108 UET852103:UEW852108 UOP852103:UOS852108 UYL852103:UYO852108 VIH852103:VIK852108 VSD852103:VSG852108 WBZ852103:WCC852108 WLV852103:WLY852108 WVR852103:WVU852108 J917639:M917644 JF917639:JI917644 TB917639:TE917644 ACX917639:ADA917644 AMT917639:AMW917644 AWP917639:AWS917644 BGL917639:BGO917644 BQH917639:BQK917644 CAD917639:CAG917644 CJZ917639:CKC917644 CTV917639:CTY917644 DDR917639:DDU917644 DNN917639:DNQ917644 DXJ917639:DXM917644 EHF917639:EHI917644 ERB917639:ERE917644 FAX917639:FBA917644 FKT917639:FKW917644 FUP917639:FUS917644 GEL917639:GEO917644 GOH917639:GOK917644 GYD917639:GYG917644 HHZ917639:HIC917644 HRV917639:HRY917644 IBR917639:IBU917644 ILN917639:ILQ917644 IVJ917639:IVM917644 JFF917639:JFI917644 JPB917639:JPE917644 JYX917639:JZA917644 KIT917639:KIW917644 KSP917639:KSS917644 LCL917639:LCO917644 LMH917639:LMK917644 LWD917639:LWG917644 MFZ917639:MGC917644 MPV917639:MPY917644 MZR917639:MZU917644 NJN917639:NJQ917644 NTJ917639:NTM917644 ODF917639:ODI917644 ONB917639:ONE917644 OWX917639:OXA917644 PGT917639:PGW917644 PQP917639:PQS917644 QAL917639:QAO917644 QKH917639:QKK917644 QUD917639:QUG917644 RDZ917639:REC917644 RNV917639:RNY917644 RXR917639:RXU917644 SHN917639:SHQ917644 SRJ917639:SRM917644 TBF917639:TBI917644 TLB917639:TLE917644 TUX917639:TVA917644 UET917639:UEW917644 UOP917639:UOS917644 UYL917639:UYO917644 VIH917639:VIK917644 VSD917639:VSG917644 WBZ917639:WCC917644 WLV917639:WLY917644 WVR917639:WVU917644 J983175:M983180 JF983175:JI983180 TB983175:TE983180 ACX983175:ADA983180 AMT983175:AMW983180 AWP983175:AWS983180 BGL983175:BGO983180 BQH983175:BQK983180 CAD983175:CAG983180 CJZ983175:CKC983180 CTV983175:CTY983180 DDR983175:DDU983180 DNN983175:DNQ983180 DXJ983175:DXM983180 EHF983175:EHI983180 ERB983175:ERE983180 FAX983175:FBA983180 FKT983175:FKW983180 FUP983175:FUS983180 GEL983175:GEO983180 GOH983175:GOK983180 GYD983175:GYG983180 HHZ983175:HIC983180 HRV983175:HRY983180 IBR983175:IBU983180 ILN983175:ILQ983180 IVJ983175:IVM983180 JFF983175:JFI983180 JPB983175:JPE983180 JYX983175:JZA983180 KIT983175:KIW983180 KSP983175:KSS983180 LCL983175:LCO983180 LMH983175:LMK983180 LWD983175:LWG983180 MFZ983175:MGC983180 MPV983175:MPY983180 MZR983175:MZU983180 NJN983175:NJQ983180 NTJ983175:NTM983180 ODF983175:ODI983180 ONB983175:ONE983180 OWX983175:OXA983180 PGT983175:PGW983180 PQP983175:PQS983180 QAL983175:QAO983180 QKH983175:QKK983180 QUD983175:QUG983180 RDZ983175:REC983180 RNV983175:RNY983180 RXR983175:RXU983180 SHN983175:SHQ983180 SRJ983175:SRM983180 TBF983175:TBI983180 TLB983175:TLE983180 TUX983175:TVA983180 UET983175:UEW983180 UOP983175:UOS983180 UYL983175:UYO983180 VIH983175:VIK983180 VSD983175:VSG983180 WBZ983175:WCC983180 WLV983175:WLY983180 WVR983175:WVU983180 JL61:JO67 TH61:TK67 ADD61:ADG67 AMZ61:ANC67 AWV61:AWY67 BGR61:BGU67 BQN61:BQQ67 CAJ61:CAM67 CKF61:CKI67 CUB61:CUE67 DDX61:DEA67 DNT61:DNW67 DXP61:DXS67 EHL61:EHO67 ERH61:ERK67 FBD61:FBG67 FKZ61:FLC67 FUV61:FUY67 GER61:GEU67 GON61:GOQ67 GYJ61:GYM67 HIF61:HII67 HSB61:HSE67 IBX61:ICA67 ILT61:ILW67 IVP61:IVS67 JFL61:JFO67 JPH61:JPK67 JZD61:JZG67 KIZ61:KJC67 KSV61:KSY67 LCR61:LCU67 LMN61:LMQ67 LWJ61:LWM67 MGF61:MGI67 MQB61:MQE67 MZX61:NAA67 NJT61:NJW67 NTP61:NTS67 ODL61:ODO67 ONH61:ONK67 OXD61:OXG67 PGZ61:PHC67 PQV61:PQY67 QAR61:QAU67 QKN61:QKQ67 QUJ61:QUM67 REF61:REI67 ROB61:ROE67 RXX61:RYA67 SHT61:SHW67 SRP61:SRS67 TBL61:TBO67 TLH61:TLK67 TVD61:TVG67 UEZ61:UFC67 UOV61:UOY67 UYR61:UYU67 VIN61:VIQ67 VSJ61:VSM67 WCF61:WCI67 WMB61:WME67 WVX61:WWA67 WVL983187:WVP983187 P65671:S65676 JL65671:JO65676 TH65671:TK65676 ADD65671:ADG65676 AMZ65671:ANC65676 AWV65671:AWY65676 BGR65671:BGU65676 BQN65671:BQQ65676 CAJ65671:CAM65676 CKF65671:CKI65676 CUB65671:CUE65676 DDX65671:DEA65676 DNT65671:DNW65676 DXP65671:DXS65676 EHL65671:EHO65676 ERH65671:ERK65676 FBD65671:FBG65676 FKZ65671:FLC65676 FUV65671:FUY65676 GER65671:GEU65676 GON65671:GOQ65676 GYJ65671:GYM65676 HIF65671:HII65676 HSB65671:HSE65676 IBX65671:ICA65676 ILT65671:ILW65676 IVP65671:IVS65676 JFL65671:JFO65676 JPH65671:JPK65676 JZD65671:JZG65676 KIZ65671:KJC65676 KSV65671:KSY65676 LCR65671:LCU65676 LMN65671:LMQ65676 LWJ65671:LWM65676 MGF65671:MGI65676 MQB65671:MQE65676 MZX65671:NAA65676 NJT65671:NJW65676 NTP65671:NTS65676 ODL65671:ODO65676 ONH65671:ONK65676 OXD65671:OXG65676 PGZ65671:PHC65676 PQV65671:PQY65676 QAR65671:QAU65676 QKN65671:QKQ65676 QUJ65671:QUM65676 REF65671:REI65676 ROB65671:ROE65676 RXX65671:RYA65676 SHT65671:SHW65676 SRP65671:SRS65676 TBL65671:TBO65676 TLH65671:TLK65676 TVD65671:TVG65676 UEZ65671:UFC65676 UOV65671:UOY65676 UYR65671:UYU65676 VIN65671:VIQ65676 VSJ65671:VSM65676 WCF65671:WCI65676 WMB65671:WME65676 WVX65671:WWA65676 P131207:S131212 JL131207:JO131212 TH131207:TK131212 ADD131207:ADG131212 AMZ131207:ANC131212 AWV131207:AWY131212 BGR131207:BGU131212 BQN131207:BQQ131212 CAJ131207:CAM131212 CKF131207:CKI131212 CUB131207:CUE131212 DDX131207:DEA131212 DNT131207:DNW131212 DXP131207:DXS131212 EHL131207:EHO131212 ERH131207:ERK131212 FBD131207:FBG131212 FKZ131207:FLC131212 FUV131207:FUY131212 GER131207:GEU131212 GON131207:GOQ131212 GYJ131207:GYM131212 HIF131207:HII131212 HSB131207:HSE131212 IBX131207:ICA131212 ILT131207:ILW131212 IVP131207:IVS131212 JFL131207:JFO131212 JPH131207:JPK131212 JZD131207:JZG131212 KIZ131207:KJC131212 KSV131207:KSY131212 LCR131207:LCU131212 LMN131207:LMQ131212 LWJ131207:LWM131212 MGF131207:MGI131212 MQB131207:MQE131212 MZX131207:NAA131212 NJT131207:NJW131212 NTP131207:NTS131212 ODL131207:ODO131212 ONH131207:ONK131212 OXD131207:OXG131212 PGZ131207:PHC131212 PQV131207:PQY131212 QAR131207:QAU131212 QKN131207:QKQ131212 QUJ131207:QUM131212 REF131207:REI131212 ROB131207:ROE131212 RXX131207:RYA131212 SHT131207:SHW131212 SRP131207:SRS131212 TBL131207:TBO131212 TLH131207:TLK131212 TVD131207:TVG131212 UEZ131207:UFC131212 UOV131207:UOY131212 UYR131207:UYU131212 VIN131207:VIQ131212 VSJ131207:VSM131212 WCF131207:WCI131212 WMB131207:WME131212 WVX131207:WWA131212 P196743:S196748 JL196743:JO196748 TH196743:TK196748 ADD196743:ADG196748 AMZ196743:ANC196748 AWV196743:AWY196748 BGR196743:BGU196748 BQN196743:BQQ196748 CAJ196743:CAM196748 CKF196743:CKI196748 CUB196743:CUE196748 DDX196743:DEA196748 DNT196743:DNW196748 DXP196743:DXS196748 EHL196743:EHO196748 ERH196743:ERK196748 FBD196743:FBG196748 FKZ196743:FLC196748 FUV196743:FUY196748 GER196743:GEU196748 GON196743:GOQ196748 GYJ196743:GYM196748 HIF196743:HII196748 HSB196743:HSE196748 IBX196743:ICA196748 ILT196743:ILW196748 IVP196743:IVS196748 JFL196743:JFO196748 JPH196743:JPK196748 JZD196743:JZG196748 KIZ196743:KJC196748 KSV196743:KSY196748 LCR196743:LCU196748 LMN196743:LMQ196748 LWJ196743:LWM196748 MGF196743:MGI196748 MQB196743:MQE196748 MZX196743:NAA196748 NJT196743:NJW196748 NTP196743:NTS196748 ODL196743:ODO196748 ONH196743:ONK196748 OXD196743:OXG196748 PGZ196743:PHC196748 PQV196743:PQY196748 QAR196743:QAU196748 QKN196743:QKQ196748 QUJ196743:QUM196748 REF196743:REI196748 ROB196743:ROE196748 RXX196743:RYA196748 SHT196743:SHW196748 SRP196743:SRS196748 TBL196743:TBO196748 TLH196743:TLK196748 TVD196743:TVG196748 UEZ196743:UFC196748 UOV196743:UOY196748 UYR196743:UYU196748 VIN196743:VIQ196748 VSJ196743:VSM196748 WCF196743:WCI196748 WMB196743:WME196748 WVX196743:WWA196748 P262279:S262284 JL262279:JO262284 TH262279:TK262284 ADD262279:ADG262284 AMZ262279:ANC262284 AWV262279:AWY262284 BGR262279:BGU262284 BQN262279:BQQ262284 CAJ262279:CAM262284 CKF262279:CKI262284 CUB262279:CUE262284 DDX262279:DEA262284 DNT262279:DNW262284 DXP262279:DXS262284 EHL262279:EHO262284 ERH262279:ERK262284 FBD262279:FBG262284 FKZ262279:FLC262284 FUV262279:FUY262284 GER262279:GEU262284 GON262279:GOQ262284 GYJ262279:GYM262284 HIF262279:HII262284 HSB262279:HSE262284 IBX262279:ICA262284 ILT262279:ILW262284 IVP262279:IVS262284 JFL262279:JFO262284 JPH262279:JPK262284 JZD262279:JZG262284 KIZ262279:KJC262284 KSV262279:KSY262284 LCR262279:LCU262284 LMN262279:LMQ262284 LWJ262279:LWM262284 MGF262279:MGI262284 MQB262279:MQE262284 MZX262279:NAA262284 NJT262279:NJW262284 NTP262279:NTS262284 ODL262279:ODO262284 ONH262279:ONK262284 OXD262279:OXG262284 PGZ262279:PHC262284 PQV262279:PQY262284 QAR262279:QAU262284 QKN262279:QKQ262284 QUJ262279:QUM262284 REF262279:REI262284 ROB262279:ROE262284 RXX262279:RYA262284 SHT262279:SHW262284 SRP262279:SRS262284 TBL262279:TBO262284 TLH262279:TLK262284 TVD262279:TVG262284 UEZ262279:UFC262284 UOV262279:UOY262284 UYR262279:UYU262284 VIN262279:VIQ262284 VSJ262279:VSM262284 WCF262279:WCI262284 WMB262279:WME262284 WVX262279:WWA262284 P327815:S327820 JL327815:JO327820 TH327815:TK327820 ADD327815:ADG327820 AMZ327815:ANC327820 AWV327815:AWY327820 BGR327815:BGU327820 BQN327815:BQQ327820 CAJ327815:CAM327820 CKF327815:CKI327820 CUB327815:CUE327820 DDX327815:DEA327820 DNT327815:DNW327820 DXP327815:DXS327820 EHL327815:EHO327820 ERH327815:ERK327820 FBD327815:FBG327820 FKZ327815:FLC327820 FUV327815:FUY327820 GER327815:GEU327820 GON327815:GOQ327820 GYJ327815:GYM327820 HIF327815:HII327820 HSB327815:HSE327820 IBX327815:ICA327820 ILT327815:ILW327820 IVP327815:IVS327820 JFL327815:JFO327820 JPH327815:JPK327820 JZD327815:JZG327820 KIZ327815:KJC327820 KSV327815:KSY327820 LCR327815:LCU327820 LMN327815:LMQ327820 LWJ327815:LWM327820 MGF327815:MGI327820 MQB327815:MQE327820 MZX327815:NAA327820 NJT327815:NJW327820 NTP327815:NTS327820 ODL327815:ODO327820 ONH327815:ONK327820 OXD327815:OXG327820 PGZ327815:PHC327820 PQV327815:PQY327820 QAR327815:QAU327820 QKN327815:QKQ327820 QUJ327815:QUM327820 REF327815:REI327820 ROB327815:ROE327820 RXX327815:RYA327820 SHT327815:SHW327820 SRP327815:SRS327820 TBL327815:TBO327820 TLH327815:TLK327820 TVD327815:TVG327820 UEZ327815:UFC327820 UOV327815:UOY327820 UYR327815:UYU327820 VIN327815:VIQ327820 VSJ327815:VSM327820 WCF327815:WCI327820 WMB327815:WME327820 WVX327815:WWA327820 P393351:S393356 JL393351:JO393356 TH393351:TK393356 ADD393351:ADG393356 AMZ393351:ANC393356 AWV393351:AWY393356 BGR393351:BGU393356 BQN393351:BQQ393356 CAJ393351:CAM393356 CKF393351:CKI393356 CUB393351:CUE393356 DDX393351:DEA393356 DNT393351:DNW393356 DXP393351:DXS393356 EHL393351:EHO393356 ERH393351:ERK393356 FBD393351:FBG393356 FKZ393351:FLC393356 FUV393351:FUY393356 GER393351:GEU393356 GON393351:GOQ393356 GYJ393351:GYM393356 HIF393351:HII393356 HSB393351:HSE393356 IBX393351:ICA393356 ILT393351:ILW393356 IVP393351:IVS393356 JFL393351:JFO393356 JPH393351:JPK393356 JZD393351:JZG393356 KIZ393351:KJC393356 KSV393351:KSY393356 LCR393351:LCU393356 LMN393351:LMQ393356 LWJ393351:LWM393356 MGF393351:MGI393356 MQB393351:MQE393356 MZX393351:NAA393356 NJT393351:NJW393356 NTP393351:NTS393356 ODL393351:ODO393356 ONH393351:ONK393356 OXD393351:OXG393356 PGZ393351:PHC393356 PQV393351:PQY393356 QAR393351:QAU393356 QKN393351:QKQ393356 QUJ393351:QUM393356 REF393351:REI393356 ROB393351:ROE393356 RXX393351:RYA393356 SHT393351:SHW393356 SRP393351:SRS393356 TBL393351:TBO393356 TLH393351:TLK393356 TVD393351:TVG393356 UEZ393351:UFC393356 UOV393351:UOY393356 UYR393351:UYU393356 VIN393351:VIQ393356 VSJ393351:VSM393356 WCF393351:WCI393356 WMB393351:WME393356 WVX393351:WWA393356 P458887:S458892 JL458887:JO458892 TH458887:TK458892 ADD458887:ADG458892 AMZ458887:ANC458892 AWV458887:AWY458892 BGR458887:BGU458892 BQN458887:BQQ458892 CAJ458887:CAM458892 CKF458887:CKI458892 CUB458887:CUE458892 DDX458887:DEA458892 DNT458887:DNW458892 DXP458887:DXS458892 EHL458887:EHO458892 ERH458887:ERK458892 FBD458887:FBG458892 FKZ458887:FLC458892 FUV458887:FUY458892 GER458887:GEU458892 GON458887:GOQ458892 GYJ458887:GYM458892 HIF458887:HII458892 HSB458887:HSE458892 IBX458887:ICA458892 ILT458887:ILW458892 IVP458887:IVS458892 JFL458887:JFO458892 JPH458887:JPK458892 JZD458887:JZG458892 KIZ458887:KJC458892 KSV458887:KSY458892 LCR458887:LCU458892 LMN458887:LMQ458892 LWJ458887:LWM458892 MGF458887:MGI458892 MQB458887:MQE458892 MZX458887:NAA458892 NJT458887:NJW458892 NTP458887:NTS458892 ODL458887:ODO458892 ONH458887:ONK458892 OXD458887:OXG458892 PGZ458887:PHC458892 PQV458887:PQY458892 QAR458887:QAU458892 QKN458887:QKQ458892 QUJ458887:QUM458892 REF458887:REI458892 ROB458887:ROE458892 RXX458887:RYA458892 SHT458887:SHW458892 SRP458887:SRS458892 TBL458887:TBO458892 TLH458887:TLK458892 TVD458887:TVG458892 UEZ458887:UFC458892 UOV458887:UOY458892 UYR458887:UYU458892 VIN458887:VIQ458892 VSJ458887:VSM458892 WCF458887:WCI458892 WMB458887:WME458892 WVX458887:WWA458892 P524423:S524428 JL524423:JO524428 TH524423:TK524428 ADD524423:ADG524428 AMZ524423:ANC524428 AWV524423:AWY524428 BGR524423:BGU524428 BQN524423:BQQ524428 CAJ524423:CAM524428 CKF524423:CKI524428 CUB524423:CUE524428 DDX524423:DEA524428 DNT524423:DNW524428 DXP524423:DXS524428 EHL524423:EHO524428 ERH524423:ERK524428 FBD524423:FBG524428 FKZ524423:FLC524428 FUV524423:FUY524428 GER524423:GEU524428 GON524423:GOQ524428 GYJ524423:GYM524428 HIF524423:HII524428 HSB524423:HSE524428 IBX524423:ICA524428 ILT524423:ILW524428 IVP524423:IVS524428 JFL524423:JFO524428 JPH524423:JPK524428 JZD524423:JZG524428 KIZ524423:KJC524428 KSV524423:KSY524428 LCR524423:LCU524428 LMN524423:LMQ524428 LWJ524423:LWM524428 MGF524423:MGI524428 MQB524423:MQE524428 MZX524423:NAA524428 NJT524423:NJW524428 NTP524423:NTS524428 ODL524423:ODO524428 ONH524423:ONK524428 OXD524423:OXG524428 PGZ524423:PHC524428 PQV524423:PQY524428 QAR524423:QAU524428 QKN524423:QKQ524428 QUJ524423:QUM524428 REF524423:REI524428 ROB524423:ROE524428 RXX524423:RYA524428 SHT524423:SHW524428 SRP524423:SRS524428 TBL524423:TBO524428 TLH524423:TLK524428 TVD524423:TVG524428 UEZ524423:UFC524428 UOV524423:UOY524428 UYR524423:UYU524428 VIN524423:VIQ524428 VSJ524423:VSM524428 WCF524423:WCI524428 WMB524423:WME524428 WVX524423:WWA524428 P589959:S589964 JL589959:JO589964 TH589959:TK589964 ADD589959:ADG589964 AMZ589959:ANC589964 AWV589959:AWY589964 BGR589959:BGU589964 BQN589959:BQQ589964 CAJ589959:CAM589964 CKF589959:CKI589964 CUB589959:CUE589964 DDX589959:DEA589964 DNT589959:DNW589964 DXP589959:DXS589964 EHL589959:EHO589964 ERH589959:ERK589964 FBD589959:FBG589964 FKZ589959:FLC589964 FUV589959:FUY589964 GER589959:GEU589964 GON589959:GOQ589964 GYJ589959:GYM589964 HIF589959:HII589964 HSB589959:HSE589964 IBX589959:ICA589964 ILT589959:ILW589964 IVP589959:IVS589964 JFL589959:JFO589964 JPH589959:JPK589964 JZD589959:JZG589964 KIZ589959:KJC589964 KSV589959:KSY589964 LCR589959:LCU589964 LMN589959:LMQ589964 LWJ589959:LWM589964 MGF589959:MGI589964 MQB589959:MQE589964 MZX589959:NAA589964 NJT589959:NJW589964 NTP589959:NTS589964 ODL589959:ODO589964 ONH589959:ONK589964 OXD589959:OXG589964 PGZ589959:PHC589964 PQV589959:PQY589964 QAR589959:QAU589964 QKN589959:QKQ589964 QUJ589959:QUM589964 REF589959:REI589964 ROB589959:ROE589964 RXX589959:RYA589964 SHT589959:SHW589964 SRP589959:SRS589964 TBL589959:TBO589964 TLH589959:TLK589964 TVD589959:TVG589964 UEZ589959:UFC589964 UOV589959:UOY589964 UYR589959:UYU589964 VIN589959:VIQ589964 VSJ589959:VSM589964 WCF589959:WCI589964 WMB589959:WME589964 WVX589959:WWA589964 P655495:S655500 JL655495:JO655500 TH655495:TK655500 ADD655495:ADG655500 AMZ655495:ANC655500 AWV655495:AWY655500 BGR655495:BGU655500 BQN655495:BQQ655500 CAJ655495:CAM655500 CKF655495:CKI655500 CUB655495:CUE655500 DDX655495:DEA655500 DNT655495:DNW655500 DXP655495:DXS655500 EHL655495:EHO655500 ERH655495:ERK655500 FBD655495:FBG655500 FKZ655495:FLC655500 FUV655495:FUY655500 GER655495:GEU655500 GON655495:GOQ655500 GYJ655495:GYM655500 HIF655495:HII655500 HSB655495:HSE655500 IBX655495:ICA655500 ILT655495:ILW655500 IVP655495:IVS655500 JFL655495:JFO655500 JPH655495:JPK655500 JZD655495:JZG655500 KIZ655495:KJC655500 KSV655495:KSY655500 LCR655495:LCU655500 LMN655495:LMQ655500 LWJ655495:LWM655500 MGF655495:MGI655500 MQB655495:MQE655500 MZX655495:NAA655500 NJT655495:NJW655500 NTP655495:NTS655500 ODL655495:ODO655500 ONH655495:ONK655500 OXD655495:OXG655500 PGZ655495:PHC655500 PQV655495:PQY655500 QAR655495:QAU655500 QKN655495:QKQ655500 QUJ655495:QUM655500 REF655495:REI655500 ROB655495:ROE655500 RXX655495:RYA655500 SHT655495:SHW655500 SRP655495:SRS655500 TBL655495:TBO655500 TLH655495:TLK655500 TVD655495:TVG655500 UEZ655495:UFC655500 UOV655495:UOY655500 UYR655495:UYU655500 VIN655495:VIQ655500 VSJ655495:VSM655500 WCF655495:WCI655500 WMB655495:WME655500 WVX655495:WWA655500 P721031:S721036 JL721031:JO721036 TH721031:TK721036 ADD721031:ADG721036 AMZ721031:ANC721036 AWV721031:AWY721036 BGR721031:BGU721036 BQN721031:BQQ721036 CAJ721031:CAM721036 CKF721031:CKI721036 CUB721031:CUE721036 DDX721031:DEA721036 DNT721031:DNW721036 DXP721031:DXS721036 EHL721031:EHO721036 ERH721031:ERK721036 FBD721031:FBG721036 FKZ721031:FLC721036 FUV721031:FUY721036 GER721031:GEU721036 GON721031:GOQ721036 GYJ721031:GYM721036 HIF721031:HII721036 HSB721031:HSE721036 IBX721031:ICA721036 ILT721031:ILW721036 IVP721031:IVS721036 JFL721031:JFO721036 JPH721031:JPK721036 JZD721031:JZG721036 KIZ721031:KJC721036 KSV721031:KSY721036 LCR721031:LCU721036 LMN721031:LMQ721036 LWJ721031:LWM721036 MGF721031:MGI721036 MQB721031:MQE721036 MZX721031:NAA721036 NJT721031:NJW721036 NTP721031:NTS721036 ODL721031:ODO721036 ONH721031:ONK721036 OXD721031:OXG721036 PGZ721031:PHC721036 PQV721031:PQY721036 QAR721031:QAU721036 QKN721031:QKQ721036 QUJ721031:QUM721036 REF721031:REI721036 ROB721031:ROE721036 RXX721031:RYA721036 SHT721031:SHW721036 SRP721031:SRS721036 TBL721031:TBO721036 TLH721031:TLK721036 TVD721031:TVG721036 UEZ721031:UFC721036 UOV721031:UOY721036 UYR721031:UYU721036 VIN721031:VIQ721036 VSJ721031:VSM721036 WCF721031:WCI721036 WMB721031:WME721036 WVX721031:WWA721036 P786567:S786572 JL786567:JO786572 TH786567:TK786572 ADD786567:ADG786572 AMZ786567:ANC786572 AWV786567:AWY786572 BGR786567:BGU786572 BQN786567:BQQ786572 CAJ786567:CAM786572 CKF786567:CKI786572 CUB786567:CUE786572 DDX786567:DEA786572 DNT786567:DNW786572 DXP786567:DXS786572 EHL786567:EHO786572 ERH786567:ERK786572 FBD786567:FBG786572 FKZ786567:FLC786572 FUV786567:FUY786572 GER786567:GEU786572 GON786567:GOQ786572 GYJ786567:GYM786572 HIF786567:HII786572 HSB786567:HSE786572 IBX786567:ICA786572 ILT786567:ILW786572 IVP786567:IVS786572 JFL786567:JFO786572 JPH786567:JPK786572 JZD786567:JZG786572 KIZ786567:KJC786572 KSV786567:KSY786572 LCR786567:LCU786572 LMN786567:LMQ786572 LWJ786567:LWM786572 MGF786567:MGI786572 MQB786567:MQE786572 MZX786567:NAA786572 NJT786567:NJW786572 NTP786567:NTS786572 ODL786567:ODO786572 ONH786567:ONK786572 OXD786567:OXG786572 PGZ786567:PHC786572 PQV786567:PQY786572 QAR786567:QAU786572 QKN786567:QKQ786572 QUJ786567:QUM786572 REF786567:REI786572 ROB786567:ROE786572 RXX786567:RYA786572 SHT786567:SHW786572 SRP786567:SRS786572 TBL786567:TBO786572 TLH786567:TLK786572 TVD786567:TVG786572 UEZ786567:UFC786572 UOV786567:UOY786572 UYR786567:UYU786572 VIN786567:VIQ786572 VSJ786567:VSM786572 WCF786567:WCI786572 WMB786567:WME786572 WVX786567:WWA786572 P852103:S852108 JL852103:JO852108 TH852103:TK852108 ADD852103:ADG852108 AMZ852103:ANC852108 AWV852103:AWY852108 BGR852103:BGU852108 BQN852103:BQQ852108 CAJ852103:CAM852108 CKF852103:CKI852108 CUB852103:CUE852108 DDX852103:DEA852108 DNT852103:DNW852108 DXP852103:DXS852108 EHL852103:EHO852108 ERH852103:ERK852108 FBD852103:FBG852108 FKZ852103:FLC852108 FUV852103:FUY852108 GER852103:GEU852108 GON852103:GOQ852108 GYJ852103:GYM852108 HIF852103:HII852108 HSB852103:HSE852108 IBX852103:ICA852108 ILT852103:ILW852108 IVP852103:IVS852108 JFL852103:JFO852108 JPH852103:JPK852108 JZD852103:JZG852108 KIZ852103:KJC852108 KSV852103:KSY852108 LCR852103:LCU852108 LMN852103:LMQ852108 LWJ852103:LWM852108 MGF852103:MGI852108 MQB852103:MQE852108 MZX852103:NAA852108 NJT852103:NJW852108 NTP852103:NTS852108 ODL852103:ODO852108 ONH852103:ONK852108 OXD852103:OXG852108 PGZ852103:PHC852108 PQV852103:PQY852108 QAR852103:QAU852108 QKN852103:QKQ852108 QUJ852103:QUM852108 REF852103:REI852108 ROB852103:ROE852108 RXX852103:RYA852108 SHT852103:SHW852108 SRP852103:SRS852108 TBL852103:TBO852108 TLH852103:TLK852108 TVD852103:TVG852108 UEZ852103:UFC852108 UOV852103:UOY852108 UYR852103:UYU852108 VIN852103:VIQ852108 VSJ852103:VSM852108 WCF852103:WCI852108 WMB852103:WME852108 WVX852103:WWA852108 P917639:S917644 JL917639:JO917644 TH917639:TK917644 ADD917639:ADG917644 AMZ917639:ANC917644 AWV917639:AWY917644 BGR917639:BGU917644 BQN917639:BQQ917644 CAJ917639:CAM917644 CKF917639:CKI917644 CUB917639:CUE917644 DDX917639:DEA917644 DNT917639:DNW917644 DXP917639:DXS917644 EHL917639:EHO917644 ERH917639:ERK917644 FBD917639:FBG917644 FKZ917639:FLC917644 FUV917639:FUY917644 GER917639:GEU917644 GON917639:GOQ917644 GYJ917639:GYM917644 HIF917639:HII917644 HSB917639:HSE917644 IBX917639:ICA917644 ILT917639:ILW917644 IVP917639:IVS917644 JFL917639:JFO917644 JPH917639:JPK917644 JZD917639:JZG917644 KIZ917639:KJC917644 KSV917639:KSY917644 LCR917639:LCU917644 LMN917639:LMQ917644 LWJ917639:LWM917644 MGF917639:MGI917644 MQB917639:MQE917644 MZX917639:NAA917644 NJT917639:NJW917644 NTP917639:NTS917644 ODL917639:ODO917644 ONH917639:ONK917644 OXD917639:OXG917644 PGZ917639:PHC917644 PQV917639:PQY917644 QAR917639:QAU917644 QKN917639:QKQ917644 QUJ917639:QUM917644 REF917639:REI917644 ROB917639:ROE917644 RXX917639:RYA917644 SHT917639:SHW917644 SRP917639:SRS917644 TBL917639:TBO917644 TLH917639:TLK917644 TVD917639:TVG917644 UEZ917639:UFC917644 UOV917639:UOY917644 UYR917639:UYU917644 VIN917639:VIQ917644 VSJ917639:VSM917644 WCF917639:WCI917644 WMB917639:WME917644 WVX917639:WWA917644 P983175:S983180 JL983175:JO983180 TH983175:TK983180 ADD983175:ADG983180 AMZ983175:ANC983180 AWV983175:AWY983180 BGR983175:BGU983180 BQN983175:BQQ983180 CAJ983175:CAM983180 CKF983175:CKI983180 CUB983175:CUE983180 DDX983175:DEA983180 DNT983175:DNW983180 DXP983175:DXS983180 EHL983175:EHO983180 ERH983175:ERK983180 FBD983175:FBG983180 FKZ983175:FLC983180 FUV983175:FUY983180 GER983175:GEU983180 GON983175:GOQ983180 GYJ983175:GYM983180 HIF983175:HII983180 HSB983175:HSE983180 IBX983175:ICA983180 ILT983175:ILW983180 IVP983175:IVS983180 JFL983175:JFO983180 JPH983175:JPK983180 JZD983175:JZG983180 KIZ983175:KJC983180 KSV983175:KSY983180 LCR983175:LCU983180 LMN983175:LMQ983180 LWJ983175:LWM983180 MGF983175:MGI983180 MQB983175:MQE983180 MZX983175:NAA983180 NJT983175:NJW983180 NTP983175:NTS983180 ODL983175:ODO983180 ONH983175:ONK983180 OXD983175:OXG983180 PGZ983175:PHC983180 PQV983175:PQY983180 QAR983175:QAU983180 QKN983175:QKQ983180 QUJ983175:QUM983180 REF983175:REI983180 ROB983175:ROE983180 RXX983175:RYA983180 SHT983175:SHW983180 SRP983175:SRS983180 TBL983175:TBO983180 TLH983175:TLK983180 TVD983175:TVG983180 UEZ983175:UFC983180 UOV983175:UOY983180 UYR983175:UYU983180 VIN983175:VIQ983180 VSJ983175:VSM983180 WCF983175:WCI983180 WMB983175:WME983180 WVX983175:WWA983180 D74:H74 IZ74:JD74 SV74:SZ74 ACR74:ACV74 AMN74:AMR74 AWJ74:AWN74 BGF74:BGJ74 BQB74:BQF74 BZX74:CAB74 CJT74:CJX74 CTP74:CTT74 DDL74:DDP74 DNH74:DNL74 DXD74:DXH74 EGZ74:EHD74 EQV74:EQZ74 FAR74:FAV74 FKN74:FKR74 FUJ74:FUN74 GEF74:GEJ74 GOB74:GOF74 GXX74:GYB74 HHT74:HHX74 HRP74:HRT74 IBL74:IBP74 ILH74:ILL74 IVD74:IVH74 JEZ74:JFD74 JOV74:JOZ74 JYR74:JYV74 KIN74:KIR74 KSJ74:KSN74 LCF74:LCJ74 LMB74:LMF74 LVX74:LWB74 MFT74:MFX74 MPP74:MPT74 MZL74:MZP74 NJH74:NJL74 NTD74:NTH74 OCZ74:ODD74 OMV74:OMZ74 OWR74:OWV74 PGN74:PGR74 PQJ74:PQN74 QAF74:QAJ74 QKB74:QKF74 QTX74:QUB74 RDT74:RDX74 RNP74:RNT74 RXL74:RXP74 SHH74:SHL74 SRD74:SRH74 TAZ74:TBD74 TKV74:TKZ74 TUR74:TUV74 UEN74:UER74 UOJ74:UON74 UYF74:UYJ74 VIB74:VIF74 VRX74:VSB74 WBT74:WBX74 WLP74:WLT74 WVL74:WVP74 D65683:H65683 IZ65683:JD65683 SV65683:SZ65683 ACR65683:ACV65683 AMN65683:AMR65683 AWJ65683:AWN65683 BGF65683:BGJ65683 BQB65683:BQF65683 BZX65683:CAB65683 CJT65683:CJX65683 CTP65683:CTT65683 DDL65683:DDP65683 DNH65683:DNL65683 DXD65683:DXH65683 EGZ65683:EHD65683 EQV65683:EQZ65683 FAR65683:FAV65683 FKN65683:FKR65683 FUJ65683:FUN65683 GEF65683:GEJ65683 GOB65683:GOF65683 GXX65683:GYB65683 HHT65683:HHX65683 HRP65683:HRT65683 IBL65683:IBP65683 ILH65683:ILL65683 IVD65683:IVH65683 JEZ65683:JFD65683 JOV65683:JOZ65683 JYR65683:JYV65683 KIN65683:KIR65683 KSJ65683:KSN65683 LCF65683:LCJ65683 LMB65683:LMF65683 LVX65683:LWB65683 MFT65683:MFX65683 MPP65683:MPT65683 MZL65683:MZP65683 NJH65683:NJL65683 NTD65683:NTH65683 OCZ65683:ODD65683 OMV65683:OMZ65683 OWR65683:OWV65683 PGN65683:PGR65683 PQJ65683:PQN65683 QAF65683:QAJ65683 QKB65683:QKF65683 QTX65683:QUB65683 RDT65683:RDX65683 RNP65683:RNT65683 RXL65683:RXP65683 SHH65683:SHL65683 SRD65683:SRH65683 TAZ65683:TBD65683 TKV65683:TKZ65683 TUR65683:TUV65683 UEN65683:UER65683 UOJ65683:UON65683 UYF65683:UYJ65683 VIB65683:VIF65683 VRX65683:VSB65683 WBT65683:WBX65683 WLP65683:WLT65683 WVL65683:WVP65683 D131219:H131219 IZ131219:JD131219 SV131219:SZ131219 ACR131219:ACV131219 AMN131219:AMR131219 AWJ131219:AWN131219 BGF131219:BGJ131219 BQB131219:BQF131219 BZX131219:CAB131219 CJT131219:CJX131219 CTP131219:CTT131219 DDL131219:DDP131219 DNH131219:DNL131219 DXD131219:DXH131219 EGZ131219:EHD131219 EQV131219:EQZ131219 FAR131219:FAV131219 FKN131219:FKR131219 FUJ131219:FUN131219 GEF131219:GEJ131219 GOB131219:GOF131219 GXX131219:GYB131219 HHT131219:HHX131219 HRP131219:HRT131219 IBL131219:IBP131219 ILH131219:ILL131219 IVD131219:IVH131219 JEZ131219:JFD131219 JOV131219:JOZ131219 JYR131219:JYV131219 KIN131219:KIR131219 KSJ131219:KSN131219 LCF131219:LCJ131219 LMB131219:LMF131219 LVX131219:LWB131219 MFT131219:MFX131219 MPP131219:MPT131219 MZL131219:MZP131219 NJH131219:NJL131219 NTD131219:NTH131219 OCZ131219:ODD131219 OMV131219:OMZ131219 OWR131219:OWV131219 PGN131219:PGR131219 PQJ131219:PQN131219 QAF131219:QAJ131219 QKB131219:QKF131219 QTX131219:QUB131219 RDT131219:RDX131219 RNP131219:RNT131219 RXL131219:RXP131219 SHH131219:SHL131219 SRD131219:SRH131219 TAZ131219:TBD131219 TKV131219:TKZ131219 TUR131219:TUV131219 UEN131219:UER131219 UOJ131219:UON131219 UYF131219:UYJ131219 VIB131219:VIF131219 VRX131219:VSB131219 WBT131219:WBX131219 WLP131219:WLT131219 WVL131219:WVP131219 D196755:H196755 IZ196755:JD196755 SV196755:SZ196755 ACR196755:ACV196755 AMN196755:AMR196755 AWJ196755:AWN196755 BGF196755:BGJ196755 BQB196755:BQF196755 BZX196755:CAB196755 CJT196755:CJX196755 CTP196755:CTT196755 DDL196755:DDP196755 DNH196755:DNL196755 DXD196755:DXH196755 EGZ196755:EHD196755 EQV196755:EQZ196755 FAR196755:FAV196755 FKN196755:FKR196755 FUJ196755:FUN196755 GEF196755:GEJ196755 GOB196755:GOF196755 GXX196755:GYB196755 HHT196755:HHX196755 HRP196755:HRT196755 IBL196755:IBP196755 ILH196755:ILL196755 IVD196755:IVH196755 JEZ196755:JFD196755 JOV196755:JOZ196755 JYR196755:JYV196755 KIN196755:KIR196755 KSJ196755:KSN196755 LCF196755:LCJ196755 LMB196755:LMF196755 LVX196755:LWB196755 MFT196755:MFX196755 MPP196755:MPT196755 MZL196755:MZP196755 NJH196755:NJL196755 NTD196755:NTH196755 OCZ196755:ODD196755 OMV196755:OMZ196755 OWR196755:OWV196755 PGN196755:PGR196755 PQJ196755:PQN196755 QAF196755:QAJ196755 QKB196755:QKF196755 QTX196755:QUB196755 RDT196755:RDX196755 RNP196755:RNT196755 RXL196755:RXP196755 SHH196755:SHL196755 SRD196755:SRH196755 TAZ196755:TBD196755 TKV196755:TKZ196755 TUR196755:TUV196755 UEN196755:UER196755 UOJ196755:UON196755 UYF196755:UYJ196755 VIB196755:VIF196755 VRX196755:VSB196755 WBT196755:WBX196755 WLP196755:WLT196755 WVL196755:WVP196755 D262291:H262291 IZ262291:JD262291 SV262291:SZ262291 ACR262291:ACV262291 AMN262291:AMR262291 AWJ262291:AWN262291 BGF262291:BGJ262291 BQB262291:BQF262291 BZX262291:CAB262291 CJT262291:CJX262291 CTP262291:CTT262291 DDL262291:DDP262291 DNH262291:DNL262291 DXD262291:DXH262291 EGZ262291:EHD262291 EQV262291:EQZ262291 FAR262291:FAV262291 FKN262291:FKR262291 FUJ262291:FUN262291 GEF262291:GEJ262291 GOB262291:GOF262291 GXX262291:GYB262291 HHT262291:HHX262291 HRP262291:HRT262291 IBL262291:IBP262291 ILH262291:ILL262291 IVD262291:IVH262291 JEZ262291:JFD262291 JOV262291:JOZ262291 JYR262291:JYV262291 KIN262291:KIR262291 KSJ262291:KSN262291 LCF262291:LCJ262291 LMB262291:LMF262291 LVX262291:LWB262291 MFT262291:MFX262291 MPP262291:MPT262291 MZL262291:MZP262291 NJH262291:NJL262291 NTD262291:NTH262291 OCZ262291:ODD262291 OMV262291:OMZ262291 OWR262291:OWV262291 PGN262291:PGR262291 PQJ262291:PQN262291 QAF262291:QAJ262291 QKB262291:QKF262291 QTX262291:QUB262291 RDT262291:RDX262291 RNP262291:RNT262291 RXL262291:RXP262291 SHH262291:SHL262291 SRD262291:SRH262291 TAZ262291:TBD262291 TKV262291:TKZ262291 TUR262291:TUV262291 UEN262291:UER262291 UOJ262291:UON262291 UYF262291:UYJ262291 VIB262291:VIF262291 VRX262291:VSB262291 WBT262291:WBX262291 WLP262291:WLT262291 WVL262291:WVP262291 D327827:H327827 IZ327827:JD327827 SV327827:SZ327827 ACR327827:ACV327827 AMN327827:AMR327827 AWJ327827:AWN327827 BGF327827:BGJ327827 BQB327827:BQF327827 BZX327827:CAB327827 CJT327827:CJX327827 CTP327827:CTT327827 DDL327827:DDP327827 DNH327827:DNL327827 DXD327827:DXH327827 EGZ327827:EHD327827 EQV327827:EQZ327827 FAR327827:FAV327827 FKN327827:FKR327827 FUJ327827:FUN327827 GEF327827:GEJ327827 GOB327827:GOF327827 GXX327827:GYB327827 HHT327827:HHX327827 HRP327827:HRT327827 IBL327827:IBP327827 ILH327827:ILL327827 IVD327827:IVH327827 JEZ327827:JFD327827 JOV327827:JOZ327827 JYR327827:JYV327827 KIN327827:KIR327827 KSJ327827:KSN327827 LCF327827:LCJ327827 LMB327827:LMF327827 LVX327827:LWB327827 MFT327827:MFX327827 MPP327827:MPT327827 MZL327827:MZP327827 NJH327827:NJL327827 NTD327827:NTH327827 OCZ327827:ODD327827 OMV327827:OMZ327827 OWR327827:OWV327827 PGN327827:PGR327827 PQJ327827:PQN327827 QAF327827:QAJ327827 QKB327827:QKF327827 QTX327827:QUB327827 RDT327827:RDX327827 RNP327827:RNT327827 RXL327827:RXP327827 SHH327827:SHL327827 SRD327827:SRH327827 TAZ327827:TBD327827 TKV327827:TKZ327827 TUR327827:TUV327827 UEN327827:UER327827 UOJ327827:UON327827 UYF327827:UYJ327827 VIB327827:VIF327827 VRX327827:VSB327827 WBT327827:WBX327827 WLP327827:WLT327827 WVL327827:WVP327827 D393363:H393363 IZ393363:JD393363 SV393363:SZ393363 ACR393363:ACV393363 AMN393363:AMR393363 AWJ393363:AWN393363 BGF393363:BGJ393363 BQB393363:BQF393363 BZX393363:CAB393363 CJT393363:CJX393363 CTP393363:CTT393363 DDL393363:DDP393363 DNH393363:DNL393363 DXD393363:DXH393363 EGZ393363:EHD393363 EQV393363:EQZ393363 FAR393363:FAV393363 FKN393363:FKR393363 FUJ393363:FUN393363 GEF393363:GEJ393363 GOB393363:GOF393363 GXX393363:GYB393363 HHT393363:HHX393363 HRP393363:HRT393363 IBL393363:IBP393363 ILH393363:ILL393363 IVD393363:IVH393363 JEZ393363:JFD393363 JOV393363:JOZ393363 JYR393363:JYV393363 KIN393363:KIR393363 KSJ393363:KSN393363 LCF393363:LCJ393363 LMB393363:LMF393363 LVX393363:LWB393363 MFT393363:MFX393363 MPP393363:MPT393363 MZL393363:MZP393363 NJH393363:NJL393363 NTD393363:NTH393363 OCZ393363:ODD393363 OMV393363:OMZ393363 OWR393363:OWV393363 PGN393363:PGR393363 PQJ393363:PQN393363 QAF393363:QAJ393363 QKB393363:QKF393363 QTX393363:QUB393363 RDT393363:RDX393363 RNP393363:RNT393363 RXL393363:RXP393363 SHH393363:SHL393363 SRD393363:SRH393363 TAZ393363:TBD393363 TKV393363:TKZ393363 TUR393363:TUV393363 UEN393363:UER393363 UOJ393363:UON393363 UYF393363:UYJ393363 VIB393363:VIF393363 VRX393363:VSB393363 WBT393363:WBX393363 WLP393363:WLT393363 WVL393363:WVP393363 D458899:H458899 IZ458899:JD458899 SV458899:SZ458899 ACR458899:ACV458899 AMN458899:AMR458899 AWJ458899:AWN458899 BGF458899:BGJ458899 BQB458899:BQF458899 BZX458899:CAB458899 CJT458899:CJX458899 CTP458899:CTT458899 DDL458899:DDP458899 DNH458899:DNL458899 DXD458899:DXH458899 EGZ458899:EHD458899 EQV458899:EQZ458899 FAR458899:FAV458899 FKN458899:FKR458899 FUJ458899:FUN458899 GEF458899:GEJ458899 GOB458899:GOF458899 GXX458899:GYB458899 HHT458899:HHX458899 HRP458899:HRT458899 IBL458899:IBP458899 ILH458899:ILL458899 IVD458899:IVH458899 JEZ458899:JFD458899 JOV458899:JOZ458899 JYR458899:JYV458899 KIN458899:KIR458899 KSJ458899:KSN458899 LCF458899:LCJ458899 LMB458899:LMF458899 LVX458899:LWB458899 MFT458899:MFX458899 MPP458899:MPT458899 MZL458899:MZP458899 NJH458899:NJL458899 NTD458899:NTH458899 OCZ458899:ODD458899 OMV458899:OMZ458899 OWR458899:OWV458899 PGN458899:PGR458899 PQJ458899:PQN458899 QAF458899:QAJ458899 QKB458899:QKF458899 QTX458899:QUB458899 RDT458899:RDX458899 RNP458899:RNT458899 RXL458899:RXP458899 SHH458899:SHL458899 SRD458899:SRH458899 TAZ458899:TBD458899 TKV458899:TKZ458899 TUR458899:TUV458899 UEN458899:UER458899 UOJ458899:UON458899 UYF458899:UYJ458899 VIB458899:VIF458899 VRX458899:VSB458899 WBT458899:WBX458899 WLP458899:WLT458899 WVL458899:WVP458899 D524435:H524435 IZ524435:JD524435 SV524435:SZ524435 ACR524435:ACV524435 AMN524435:AMR524435 AWJ524435:AWN524435 BGF524435:BGJ524435 BQB524435:BQF524435 BZX524435:CAB524435 CJT524435:CJX524435 CTP524435:CTT524435 DDL524435:DDP524435 DNH524435:DNL524435 DXD524435:DXH524435 EGZ524435:EHD524435 EQV524435:EQZ524435 FAR524435:FAV524435 FKN524435:FKR524435 FUJ524435:FUN524435 GEF524435:GEJ524435 GOB524435:GOF524435 GXX524435:GYB524435 HHT524435:HHX524435 HRP524435:HRT524435 IBL524435:IBP524435 ILH524435:ILL524435 IVD524435:IVH524435 JEZ524435:JFD524435 JOV524435:JOZ524435 JYR524435:JYV524435 KIN524435:KIR524435 KSJ524435:KSN524435 LCF524435:LCJ524435 LMB524435:LMF524435 LVX524435:LWB524435 MFT524435:MFX524435 MPP524435:MPT524435 MZL524435:MZP524435 NJH524435:NJL524435 NTD524435:NTH524435 OCZ524435:ODD524435 OMV524435:OMZ524435 OWR524435:OWV524435 PGN524435:PGR524435 PQJ524435:PQN524435 QAF524435:QAJ524435 QKB524435:QKF524435 QTX524435:QUB524435 RDT524435:RDX524435 RNP524435:RNT524435 RXL524435:RXP524435 SHH524435:SHL524435 SRD524435:SRH524435 TAZ524435:TBD524435 TKV524435:TKZ524435 TUR524435:TUV524435 UEN524435:UER524435 UOJ524435:UON524435 UYF524435:UYJ524435 VIB524435:VIF524435 VRX524435:VSB524435 WBT524435:WBX524435 WLP524435:WLT524435 WVL524435:WVP524435 D589971:H589971 IZ589971:JD589971 SV589971:SZ589971 ACR589971:ACV589971 AMN589971:AMR589971 AWJ589971:AWN589971 BGF589971:BGJ589971 BQB589971:BQF589971 BZX589971:CAB589971 CJT589971:CJX589971 CTP589971:CTT589971 DDL589971:DDP589971 DNH589971:DNL589971 DXD589971:DXH589971 EGZ589971:EHD589971 EQV589971:EQZ589971 FAR589971:FAV589971 FKN589971:FKR589971 FUJ589971:FUN589971 GEF589971:GEJ589971 GOB589971:GOF589971 GXX589971:GYB589971 HHT589971:HHX589971 HRP589971:HRT589971 IBL589971:IBP589971 ILH589971:ILL589971 IVD589971:IVH589971 JEZ589971:JFD589971 JOV589971:JOZ589971 JYR589971:JYV589971 KIN589971:KIR589971 KSJ589971:KSN589971 LCF589971:LCJ589971 LMB589971:LMF589971 LVX589971:LWB589971 MFT589971:MFX589971 MPP589971:MPT589971 MZL589971:MZP589971 NJH589971:NJL589971 NTD589971:NTH589971 OCZ589971:ODD589971 OMV589971:OMZ589971 OWR589971:OWV589971 PGN589971:PGR589971 PQJ589971:PQN589971 QAF589971:QAJ589971 QKB589971:QKF589971 QTX589971:QUB589971 RDT589971:RDX589971 RNP589971:RNT589971 RXL589971:RXP589971 SHH589971:SHL589971 SRD589971:SRH589971 TAZ589971:TBD589971 TKV589971:TKZ589971 TUR589971:TUV589971 UEN589971:UER589971 UOJ589971:UON589971 UYF589971:UYJ589971 VIB589971:VIF589971 VRX589971:VSB589971 WBT589971:WBX589971 WLP589971:WLT589971 WVL589971:WVP589971 D655507:H655507 IZ655507:JD655507 SV655507:SZ655507 ACR655507:ACV655507 AMN655507:AMR655507 AWJ655507:AWN655507 BGF655507:BGJ655507 BQB655507:BQF655507 BZX655507:CAB655507 CJT655507:CJX655507 CTP655507:CTT655507 DDL655507:DDP655507 DNH655507:DNL655507 DXD655507:DXH655507 EGZ655507:EHD655507 EQV655507:EQZ655507 FAR655507:FAV655507 FKN655507:FKR655507 FUJ655507:FUN655507 GEF655507:GEJ655507 GOB655507:GOF655507 GXX655507:GYB655507 HHT655507:HHX655507 HRP655507:HRT655507 IBL655507:IBP655507 ILH655507:ILL655507 IVD655507:IVH655507 JEZ655507:JFD655507 JOV655507:JOZ655507 JYR655507:JYV655507 KIN655507:KIR655507 KSJ655507:KSN655507 LCF655507:LCJ655507 LMB655507:LMF655507 LVX655507:LWB655507 MFT655507:MFX655507 MPP655507:MPT655507 MZL655507:MZP655507 NJH655507:NJL655507 NTD655507:NTH655507 OCZ655507:ODD655507 OMV655507:OMZ655507 OWR655507:OWV655507 PGN655507:PGR655507 PQJ655507:PQN655507 QAF655507:QAJ655507 QKB655507:QKF655507 QTX655507:QUB655507 RDT655507:RDX655507 RNP655507:RNT655507 RXL655507:RXP655507 SHH655507:SHL655507 SRD655507:SRH655507 TAZ655507:TBD655507 TKV655507:TKZ655507 TUR655507:TUV655507 UEN655507:UER655507 UOJ655507:UON655507 UYF655507:UYJ655507 VIB655507:VIF655507 VRX655507:VSB655507 WBT655507:WBX655507 WLP655507:WLT655507 WVL655507:WVP655507 D721043:H721043 IZ721043:JD721043 SV721043:SZ721043 ACR721043:ACV721043 AMN721043:AMR721043 AWJ721043:AWN721043 BGF721043:BGJ721043 BQB721043:BQF721043 BZX721043:CAB721043 CJT721043:CJX721043 CTP721043:CTT721043 DDL721043:DDP721043 DNH721043:DNL721043 DXD721043:DXH721043 EGZ721043:EHD721043 EQV721043:EQZ721043 FAR721043:FAV721043 FKN721043:FKR721043 FUJ721043:FUN721043 GEF721043:GEJ721043 GOB721043:GOF721043 GXX721043:GYB721043 HHT721043:HHX721043 HRP721043:HRT721043 IBL721043:IBP721043 ILH721043:ILL721043 IVD721043:IVH721043 JEZ721043:JFD721043 JOV721043:JOZ721043 JYR721043:JYV721043 KIN721043:KIR721043 KSJ721043:KSN721043 LCF721043:LCJ721043 LMB721043:LMF721043 LVX721043:LWB721043 MFT721043:MFX721043 MPP721043:MPT721043 MZL721043:MZP721043 NJH721043:NJL721043 NTD721043:NTH721043 OCZ721043:ODD721043 OMV721043:OMZ721043 OWR721043:OWV721043 PGN721043:PGR721043 PQJ721043:PQN721043 QAF721043:QAJ721043 QKB721043:QKF721043 QTX721043:QUB721043 RDT721043:RDX721043 RNP721043:RNT721043 RXL721043:RXP721043 SHH721043:SHL721043 SRD721043:SRH721043 TAZ721043:TBD721043 TKV721043:TKZ721043 TUR721043:TUV721043 UEN721043:UER721043 UOJ721043:UON721043 UYF721043:UYJ721043 VIB721043:VIF721043 VRX721043:VSB721043 WBT721043:WBX721043 WLP721043:WLT721043 WVL721043:WVP721043 D786579:H786579 IZ786579:JD786579 SV786579:SZ786579 ACR786579:ACV786579 AMN786579:AMR786579 AWJ786579:AWN786579 BGF786579:BGJ786579 BQB786579:BQF786579 BZX786579:CAB786579 CJT786579:CJX786579 CTP786579:CTT786579 DDL786579:DDP786579 DNH786579:DNL786579 DXD786579:DXH786579 EGZ786579:EHD786579 EQV786579:EQZ786579 FAR786579:FAV786579 FKN786579:FKR786579 FUJ786579:FUN786579 GEF786579:GEJ786579 GOB786579:GOF786579 GXX786579:GYB786579 HHT786579:HHX786579 HRP786579:HRT786579 IBL786579:IBP786579 ILH786579:ILL786579 IVD786579:IVH786579 JEZ786579:JFD786579 JOV786579:JOZ786579 JYR786579:JYV786579 KIN786579:KIR786579 KSJ786579:KSN786579 LCF786579:LCJ786579 LMB786579:LMF786579 LVX786579:LWB786579 MFT786579:MFX786579 MPP786579:MPT786579 MZL786579:MZP786579 NJH786579:NJL786579 NTD786579:NTH786579 OCZ786579:ODD786579 OMV786579:OMZ786579 OWR786579:OWV786579 PGN786579:PGR786579 PQJ786579:PQN786579 QAF786579:QAJ786579 QKB786579:QKF786579 QTX786579:QUB786579 RDT786579:RDX786579 RNP786579:RNT786579 RXL786579:RXP786579 SHH786579:SHL786579 SRD786579:SRH786579 TAZ786579:TBD786579 TKV786579:TKZ786579 TUR786579:TUV786579 UEN786579:UER786579 UOJ786579:UON786579 UYF786579:UYJ786579 VIB786579:VIF786579 VRX786579:VSB786579 WBT786579:WBX786579 WLP786579:WLT786579 WVL786579:WVP786579 D852115:H852115 IZ852115:JD852115 SV852115:SZ852115 ACR852115:ACV852115 AMN852115:AMR852115 AWJ852115:AWN852115 BGF852115:BGJ852115 BQB852115:BQF852115 BZX852115:CAB852115 CJT852115:CJX852115 CTP852115:CTT852115 DDL852115:DDP852115 DNH852115:DNL852115 DXD852115:DXH852115 EGZ852115:EHD852115 EQV852115:EQZ852115 FAR852115:FAV852115 FKN852115:FKR852115 FUJ852115:FUN852115 GEF852115:GEJ852115 GOB852115:GOF852115 GXX852115:GYB852115 HHT852115:HHX852115 HRP852115:HRT852115 IBL852115:IBP852115 ILH852115:ILL852115 IVD852115:IVH852115 JEZ852115:JFD852115 JOV852115:JOZ852115 JYR852115:JYV852115 KIN852115:KIR852115 KSJ852115:KSN852115 LCF852115:LCJ852115 LMB852115:LMF852115 LVX852115:LWB852115 MFT852115:MFX852115 MPP852115:MPT852115 MZL852115:MZP852115 NJH852115:NJL852115 NTD852115:NTH852115 OCZ852115:ODD852115 OMV852115:OMZ852115 OWR852115:OWV852115 PGN852115:PGR852115 PQJ852115:PQN852115 QAF852115:QAJ852115 QKB852115:QKF852115 QTX852115:QUB852115 RDT852115:RDX852115 RNP852115:RNT852115 RXL852115:RXP852115 SHH852115:SHL852115 SRD852115:SRH852115 TAZ852115:TBD852115 TKV852115:TKZ852115 TUR852115:TUV852115 UEN852115:UER852115 UOJ852115:UON852115 UYF852115:UYJ852115 VIB852115:VIF852115 VRX852115:VSB852115 WBT852115:WBX852115 WLP852115:WLT852115 WVL852115:WVP852115 D917651:H917651 IZ917651:JD917651 SV917651:SZ917651 ACR917651:ACV917651 AMN917651:AMR917651 AWJ917651:AWN917651 BGF917651:BGJ917651 BQB917651:BQF917651 BZX917651:CAB917651 CJT917651:CJX917651 CTP917651:CTT917651 DDL917651:DDP917651 DNH917651:DNL917651 DXD917651:DXH917651 EGZ917651:EHD917651 EQV917651:EQZ917651 FAR917651:FAV917651 FKN917651:FKR917651 FUJ917651:FUN917651 GEF917651:GEJ917651 GOB917651:GOF917651 GXX917651:GYB917651 HHT917651:HHX917651 HRP917651:HRT917651 IBL917651:IBP917651 ILH917651:ILL917651 IVD917651:IVH917651 JEZ917651:JFD917651 JOV917651:JOZ917651 JYR917651:JYV917651 KIN917651:KIR917651 KSJ917651:KSN917651 LCF917651:LCJ917651 LMB917651:LMF917651 LVX917651:LWB917651 MFT917651:MFX917651 MPP917651:MPT917651 MZL917651:MZP917651 NJH917651:NJL917651 NTD917651:NTH917651 OCZ917651:ODD917651 OMV917651:OMZ917651 OWR917651:OWV917651 PGN917651:PGR917651 PQJ917651:PQN917651 QAF917651:QAJ917651 QKB917651:QKF917651 QTX917651:QUB917651 RDT917651:RDX917651 RNP917651:RNT917651 RXL917651:RXP917651 SHH917651:SHL917651 SRD917651:SRH917651 TAZ917651:TBD917651 TKV917651:TKZ917651 TUR917651:TUV917651 UEN917651:UER917651 UOJ917651:UON917651 UYF917651:UYJ917651 VIB917651:VIF917651 VRX917651:VSB917651 WBT917651:WBX917651 WLP917651:WLT917651 WVL917651:WVP917651 D983187:H983187 IZ983187:JD983187 SV983187:SZ983187 ACR983187:ACV983187 AMN983187:AMR983187 AWJ983187:AWN983187 BGF983187:BGJ983187 BQB983187:BQF983187 BZX983187:CAB983187 CJT983187:CJX983187 CTP983187:CTT983187 DDL983187:DDP983187 DNH983187:DNL983187 DXD983187:DXH983187 EGZ983187:EHD983187 EQV983187:EQZ983187 FAR983187:FAV983187 FKN983187:FKR983187 FUJ983187:FUN983187 GEF983187:GEJ983187 GOB983187:GOF983187 GXX983187:GYB983187 HHT983187:HHX983187 HRP983187:HRT983187 IBL983187:IBP983187 ILH983187:ILL983187 IVD983187:IVH983187 JEZ983187:JFD983187 JOV983187:JOZ983187 JYR983187:JYV983187 KIN983187:KIR983187 KSJ983187:KSN983187 LCF983187:LCJ983187 LMB983187:LMF983187 LVX983187:LWB983187 MFT983187:MFX983187 MPP983187:MPT983187 MZL983187:MZP983187 NJH983187:NJL983187 NTD983187:NTH983187 OCZ983187:ODD983187 OMV983187:OMZ983187 OWR983187:OWV983187 PGN983187:PGR983187 PQJ983187:PQN983187 QAF983187:QAJ983187 QKB983187:QKF983187 QTX983187:QUB983187 RDT983187:RDX983187 RNP983187:RNT983187 RXL983187:RXP983187 SHH983187:SHL983187 SRD983187:SRH983187 TAZ983187:TBD983187 TKV983187:TKZ983187 TUR983187:TUV983187 UEN983187:UER983187 UOJ983187:UON983187 UYF983187:UYJ983187 VIB983187:VIF983187 VRX983187:VSB983187 WBT983187:WBX983187 WLP983187:WLT983187 B228 IX228 ST228 ACP228 AML228 AWH228 BGD228 BPZ228 BZV228 CJR228 CTN228 DDJ228 DNF228 DXB228 EGX228 EQT228 FAP228 FKL228 FUH228 GED228 GNZ228 GXV228 HHR228 HRN228 IBJ228 ILF228 IVB228 JEX228 JOT228 JYP228 KIL228 KSH228 LCD228 LLZ228 LVV228 MFR228 MPN228 MZJ228 NJF228 NTB228 OCX228 OMT228 OWP228 PGL228 PQH228 QAD228 QJZ228 QTV228 RDR228 RNN228 RXJ228 SHF228 SRB228 TAX228 TKT228 TUP228 UEL228 UOH228 UYD228 VHZ228 VRV228 WBR228 WLN228 WVJ228 E222:H222 JA222:JD222 SW222:SZ222 ACS222:ACV222 AMO222:AMR222 AWK222:AWN222 BGG222:BGJ222 BQC222:BQF222 BZY222:CAB222 CJU222:CJX222 CTQ222:CTT222 DDM222:DDP222 DNI222:DNL222 DXE222:DXH222 EHA222:EHD222 EQW222:EQZ222 FAS222:FAV222 FKO222:FKR222 FUK222:FUN222 GEG222:GEJ222 GOC222:GOF222 GXY222:GYB222 HHU222:HHX222 HRQ222:HRT222 IBM222:IBP222 ILI222:ILL222 IVE222:IVH222 JFA222:JFD222 JOW222:JOZ222 JYS222:JYV222 KIO222:KIR222 KSK222:KSN222 LCG222:LCJ222 LMC222:LMF222 LVY222:LWB222 MFU222:MFX222 MPQ222:MPT222 MZM222:MZP222 NJI222:NJL222 NTE222:NTH222 ODA222:ODD222 OMW222:OMZ222 OWS222:OWV222 PGO222:PGR222 PQK222:PQN222 QAG222:QAJ222 QKC222:QKF222 QTY222:QUB222 RDU222:RDX222 RNQ222:RNT222 RXM222:RXP222 SHI222:SHL222 SRE222:SRH222 TBA222:TBD222 TKW222:TKZ222 TUS222:TUV222 UEO222:UER222 UOK222:UON222 UYG222:UYJ222 VIC222:VIF222 VRY222:VSB222 WBU222:WBX222 WLQ222:WLT222 WVM222:WVP222 J222:L227 JF222:JH227 TB222:TD227 ACX222:ACZ227 AMT222:AMV227 AWP222:AWR227 BGL222:BGN227 BQH222:BQJ227 CAD222:CAF227 CJZ222:CKB227 CTV222:CTX227 DDR222:DDT227 DNN222:DNP227 DXJ222:DXL227 EHF222:EHH227 ERB222:ERD227 FAX222:FAZ227 FKT222:FKV227 FUP222:FUR227 GEL222:GEN227 GOH222:GOJ227 GYD222:GYF227 HHZ222:HIB227 HRV222:HRX227 IBR222:IBT227 ILN222:ILP227 IVJ222:IVL227 JFF222:JFH227 JPB222:JPD227 JYX222:JYZ227 KIT222:KIV227 KSP222:KSR227 LCL222:LCN227 LMH222:LMJ227 LWD222:LWF227 MFZ222:MGB227 MPV222:MPX227 MZR222:MZT227 NJN222:NJP227 NTJ222:NTL227 ODF222:ODH227 ONB222:OND227 OWX222:OWZ227 PGT222:PGV227 PQP222:PQR227 QAL222:QAN227 QKH222:QKJ227 QUD222:QUF227 RDZ222:REB227 RNV222:RNX227 RXR222:RXT227 SHN222:SHP227 SRJ222:SRL227 TBF222:TBH227 TLB222:TLD227 TUX222:TUZ227 UET222:UEV227 UOP222:UOR227 UYL222:UYN227 VIH222:VIJ227 VSD222:VSF227 WBZ222:WCB227 WLV222:WLX227 WVR222:WVT227 D228:G228 IZ228:JC228 SV228:SY228 ACR228:ACU228 AMN228:AMQ228 AWJ228:AWM228 BGF228:BGI228 BQB228:BQE228 BZX228:CAA228 CJT228:CJW228 CTP228:CTS228 DDL228:DDO228 DNH228:DNK228 DXD228:DXG228 EGZ228:EHC228 EQV228:EQY228 FAR228:FAU228 FKN228:FKQ228 FUJ228:FUM228 GEF228:GEI228 GOB228:GOE228 GXX228:GYA228 HHT228:HHW228 HRP228:HRS228 IBL228:IBO228 ILH228:ILK228 IVD228:IVG228 JEZ228:JFC228 JOV228:JOY228 JYR228:JYU228 KIN228:KIQ228 KSJ228:KSM228 LCF228:LCI228 LMB228:LME228 LVX228:LWA228 MFT228:MFW228 MPP228:MPS228 MZL228:MZO228 NJH228:NJK228 NTD228:NTG228 OCZ228:ODC228 OMV228:OMY228 OWR228:OWU228 PGN228:PGQ228 PQJ228:PQM228 QAF228:QAI228 QKB228:QKE228 QTX228:QUA228 RDT228:RDW228 RNP228:RNS228 RXL228:RXO228 SHH228:SHK228 SRD228:SRG228 TAZ228:TBC228 TKV228:TKY228 TUR228:TUU228 UEN228:UEQ228 UOJ228:UOM228 UYF228:UYI228 VIB228:VIE228 VRX228:VSA228 WBT228:WBW228 WLP228:WLS228 WVL228:WVO228 E227:H227 JA227:JD227 SW227:SZ227 ACS227:ACV227 AMO227:AMR227 AWK227:AWN227 BGG227:BGJ227 BQC227:BQF227 BZY227:CAB227 CJU227:CJX227 CTQ227:CTT227 DDM227:DDP227 DNI227:DNL227 DXE227:DXH227 EHA227:EHD227 EQW227:EQZ227 FAS227:FAV227 FKO227:FKR227 FUK227:FUN227 GEG227:GEJ227 GOC227:GOF227 GXY227:GYB227 HHU227:HHX227 HRQ227:HRT227 IBM227:IBP227 ILI227:ILL227 IVE227:IVH227 JFA227:JFD227 JOW227:JOZ227 JYS227:JYV227 KIO227:KIR227 KSK227:KSN227 LCG227:LCJ227 LMC227:LMF227 LVY227:LWB227 MFU227:MFX227 MPQ227:MPT227 MZM227:MZP227 NJI227:NJL227 NTE227:NTH227 ODA227:ODD227 OMW227:OMZ227 OWS227:OWV227 PGO227:PGR227 PQK227:PQN227 QAG227:QAJ227 QKC227:QKF227 QTY227:QUB227 RDU227:RDX227 RNQ227:RNT227 RXM227:RXP227 SHI227:SHL227 SRE227:SRH227 TBA227:TBD227 TKW227:TKZ227 TUS227:TUV227 UEO227:UER227 UOK227:UON227 UYG227:UYJ227 VIC227:VIF227 VRY227:VSB227 WBU227:WBX227 WLQ227:WLT227 WVM227:WVP227 I228:K228 JE228:JG228 TA228:TC228 ACW228:ACY228 AMS228:AMU228 AWO228:AWQ228 BGK228:BGM228 BQG228:BQI228 CAC228:CAE228 CJY228:CKA228 CTU228:CTW228 DDQ228:DDS228 DNM228:DNO228 DXI228:DXK228 EHE228:EHG228 ERA228:ERC228 FAW228:FAY228 FKS228:FKU228 FUO228:FUQ228 GEK228:GEM228 GOG228:GOI228 GYC228:GYE228 HHY228:HIA228 HRU228:HRW228 IBQ228:IBS228 ILM228:ILO228 IVI228:IVK228 JFE228:JFG228 JPA228:JPC228 JYW228:JYY228 KIS228:KIU228 KSO228:KSQ228 LCK228:LCM228 LMG228:LMI228 LWC228:LWE228 MFY228:MGA228 MPU228:MPW228 MZQ228:MZS228 NJM228:NJO228 NTI228:NTK228 ODE228:ODG228 ONA228:ONC228 OWW228:OWY228 PGS228:PGU228 PQO228:PQQ228 QAK228:QAM228 QKG228:QKI228 QUC228:QUE228 RDY228:REA228 RNU228:RNW228 RXQ228:RXS228 SHM228:SHO228 SRI228:SRK228 TBE228:TBG228 TLA228:TLC228 TUW228:TUY228 UES228:UEU228 UOO228:UOQ228 UYK228:UYM228 VIG228:VII228 VSC228:VSE228 WBY228:WCA228 WLU228:WLW228 WVQ228:WVS228 E469:H469 JA469:JD469 SW469:SZ469 ACS469:ACV469 AMO469:AMR469 AWK469:AWN469 BGG469:BGJ469 BQC469:BQF469 BZY469:CAB469 CJU469:CJX469 CTQ469:CTT469 DDM469:DDP469 DNI469:DNL469 DXE469:DXH469 EHA469:EHD469 EQW469:EQZ469 FAS469:FAV469 FKO469:FKR469 FUK469:FUN469 GEG469:GEJ469 GOC469:GOF469 GXY469:GYB469 HHU469:HHX469 HRQ469:HRT469 IBM469:IBP469 ILI469:ILL469 IVE469:IVH469 JFA469:JFD469 JOW469:JOZ469 JYS469:JYV469 KIO469:KIR469 KSK469:KSN469 LCG469:LCJ469 LMC469:LMF469 LVY469:LWB469 MFU469:MFX469 MPQ469:MPT469 MZM469:MZP469 NJI469:NJL469 NTE469:NTH469 ODA469:ODD469 OMW469:OMZ469 OWS469:OWV469 PGO469:PGR469 PQK469:PQN469 QAG469:QAJ469 QKC469:QKF469 QTY469:QUB469 RDU469:RDX469 RNQ469:RNT469 RXM469:RXP469 SHI469:SHL469 SRE469:SRH469 TBA469:TBD469 TKW469:TKZ469 TUS469:TUV469 UEO469:UER469 UOK469:UON469 UYG469:UYJ469 VIC469:VIF469 VRY469:VSB469 WBU469:WBX469 WLQ469:WLT469 WVM469:WVP469 J469:L474 JF469:JH474 TB469:TD474 ACX469:ACZ474 AMT469:AMV474 AWP469:AWR474 BGL469:BGN474 BQH469:BQJ474 CAD469:CAF474 CJZ469:CKB474 CTV469:CTX474 DDR469:DDT474 DNN469:DNP474 DXJ469:DXL474 EHF469:EHH474 ERB469:ERD474 FAX469:FAZ474 FKT469:FKV474 FUP469:FUR474 GEL469:GEN474 GOH469:GOJ474 GYD469:GYF474 HHZ469:HIB474 HRV469:HRX474 IBR469:IBT474 ILN469:ILP474 IVJ469:IVL474 JFF469:JFH474 JPB469:JPD474 JYX469:JYZ474 KIT469:KIV474 KSP469:KSR474 LCL469:LCN474 LMH469:LMJ474 LWD469:LWF474 MFZ469:MGB474 MPV469:MPX474 MZR469:MZT474 NJN469:NJP474 NTJ469:NTL474 ODF469:ODH474 ONB469:OND474 OWX469:OWZ474 PGT469:PGV474 PQP469:PQR474 QAL469:QAN474 QKH469:QKJ474 QUD469:QUF474 RDZ469:REB474 RNV469:RNX474 RXR469:RXT474 SHN469:SHP474 SRJ469:SRL474 TBF469:TBH474 TLB469:TLD474 TUX469:TUZ474 UET469:UEV474 UOP469:UOR474 UYL469:UYN474 VIH469:VIJ474 VSD469:VSF474 WBZ469:WCB474 WLV469:WLX474 WVR469:WVT474 D475:G475 IZ475:JC475 SV475:SY475 ACR475:ACU475 AMN475:AMQ475 AWJ475:AWM475 BGF475:BGI475 BQB475:BQE475 BZX475:CAA475 CJT475:CJW475 CTP475:CTS475 DDL475:DDO475 DNH475:DNK475 DXD475:DXG475 EGZ475:EHC475 EQV475:EQY475 FAR475:FAU475 FKN475:FKQ475 FUJ475:FUM475 GEF475:GEI475 GOB475:GOE475 GXX475:GYA475 HHT475:HHW475 HRP475:HRS475 IBL475:IBO475 ILH475:ILK475 IVD475:IVG475 JEZ475:JFC475 JOV475:JOY475 JYR475:JYU475 KIN475:KIQ475 KSJ475:KSM475 LCF475:LCI475 LMB475:LME475 LVX475:LWA475 MFT475:MFW475 MPP475:MPS475 MZL475:MZO475 NJH475:NJK475 NTD475:NTG475 OCZ475:ODC475 OMV475:OMY475 OWR475:OWU475 PGN475:PGQ475 PQJ475:PQM475 QAF475:QAI475 QKB475:QKE475 QTX475:QUA475 RDT475:RDW475 RNP475:RNS475 RXL475:RXO475 SHH475:SHK475 SRD475:SRG475 TAZ475:TBC475 TKV475:TKY475 TUR475:TUU475 UEN475:UEQ475 UOJ475:UOM475 UYF475:UYI475 VIB475:VIE475 VRX475:VSA475 WBT475:WBW475 WLP475:WLS475 WVL475:WVO475 E474:H474 JA474:JD474 SW474:SZ474 ACS474:ACV474 AMO474:AMR474 AWK474:AWN474 BGG474:BGJ474 BQC474:BQF474 BZY474:CAB474 CJU474:CJX474 CTQ474:CTT474 DDM474:DDP474 DNI474:DNL474 DXE474:DXH474 EHA474:EHD474 EQW474:EQZ474 FAS474:FAV474 FKO474:FKR474 FUK474:FUN474 GEG474:GEJ474 GOC474:GOF474 GXY474:GYB474 HHU474:HHX474 HRQ474:HRT474 IBM474:IBP474 ILI474:ILL474 IVE474:IVH474 JFA474:JFD474 JOW474:JOZ474 JYS474:JYV474 KIO474:KIR474 KSK474:KSN474 LCG474:LCJ474 LMC474:LMF474 LVY474:LWB474 MFU474:MFX474 MPQ474:MPT474 MZM474:MZP474 NJI474:NJL474 NTE474:NTH474 ODA474:ODD474 OMW474:OMZ474 OWS474:OWV474 PGO474:PGR474 PQK474:PQN474 QAG474:QAJ474 QKC474:QKF474 QTY474:QUB474 RDU474:RDX474 RNQ474:RNT474 RXM474:RXP474 SHI474:SHL474 SRE474:SRH474 TBA474:TBD474 TKW474:TKZ474 TUS474:TUV474 UEO474:UER474 UOK474:UON474 UYG474:UYJ474 VIC474:VIF474 VRY474:VSB474 WBU474:WBX474 WLQ474:WLT474 WVM474:WVP474 I475:K475 JE475:JG475 TA475:TC475 ACW475:ACY475 AMS475:AMU475 AWO475:AWQ475 BGK475:BGM475 BQG475:BQI475 CAC475:CAE475 CJY475:CKA475 CTU475:CTW475 DDQ475:DDS475 DNM475:DNO475 DXI475:DXK475 EHE475:EHG475 ERA475:ERC475 FAW475:FAY475 FKS475:FKU475 FUO475:FUQ475 GEK475:GEM475 GOG475:GOI475 GYC475:GYE475 HHY475:HIA475 HRU475:HRW475 IBQ475:IBS475 ILM475:ILO475 IVI475:IVK475 JFE475:JFG475 JPA475:JPC475 JYW475:JYY475 KIS475:KIU475 KSO475:KSQ475 LCK475:LCM475 LMG475:LMI475 LWC475:LWE475 MFY475:MGA475 MPU475:MPW475 MZQ475:MZS475 NJM475:NJO475 NTI475:NTK475 ODE475:ODG475 ONA475:ONC475 OWW475:OWY475 PGS475:PGU475 PQO475:PQQ475 QAK475:QAM475 QKG475:QKI475 QUC475:QUE475 RDY475:REA475 RNU475:RNW475 RXQ475:RXS475 SHM475:SHO475 SRI475:SRK475 TBE475:TBG475 TLA475:TLC475 TUW475:TUY475 UES475:UEU475 UOO475:UOQ475 UYK475:UYM475 VIG475:VII475 VSC475:VSE475 WBY475:WCA475 WLU475:WLW475 WVQ475:WVS475 B475 IX475 ST475 ACP475 AML475 AWH475 BGD475 BPZ475 BZV475 CJR475 CTN475 DDJ475 DNF475 DXB475 EGX475 EQT475 FAP475 FKL475 FUH475 GED475 GNZ475 GXV475 HHR475 HRN475 IBJ475 ILF475 IVB475 JEX475 JOT475 JYP475 KIL475 KSH475 LCD475 LLZ475 LVV475 MFR475 MPN475 MZJ475 NJF475 NTB475 OCX475 OMT475 OWP475 PGL475 PQH475 QAD475 QJZ475 QTV475 RDR475 RNN475 RXJ475 SHF475 SRB475 TAX475 TKT475 TUP475 UEL475 UOH475 UYD475 VHZ475 VRV475 WBR475 WLN475 WVJ475 V455:Y460 V139:Y145 WVY56:WWJ56 WWH55:WWS55 WMC56:WMN56 WML55:WMW55 WCG56:WCR56 WCP55:WDA55 VSK56:VSV56 VST55:VTE55 VIO56:VIZ56 VIX55:VJI55 UYS56:UZD56 UZB55:UZM55 UOW56:UPH56 UPF55:UPQ55 UFA56:UFL56 UFJ55:UFU55 TVE56:TVP56 TVN55:TVY55 TLI56:TLT56 TLR55:TMC55 TBM56:TBX56 TBV55:TCG55 SRQ56:SSB56 SRZ55:SSK55 SHU56:SIF56 SID55:SIO55 RXY56:RYJ56 RYH55:RYS55 ROC56:RON56 ROL55:ROW55 REG56:RER56 REP55:RFA55 QUK56:QUV56 QUT55:QVE55 QKO56:QKZ56 QKX55:QLI55 QAS56:QBD56 QBB55:QBM55 PQW56:PRH56 PRF55:PRQ55 PHA56:PHL56 PHJ55:PHU55 OXE56:OXP56 OXN55:OXY55 ONI56:ONT56 ONR55:OOC55 ODM56:ODX56 ODV55:OEG55 NTQ56:NUB56 NTZ55:NUK55 NJU56:NKF56 NKD55:NKO55 MZY56:NAJ56 NAH55:NAS55 MQC56:MQN56 MQL55:MQW55 MGG56:MGR56 MGP55:MHA55 LWK56:LWV56 LWT55:LXE55 LMO56:LMZ56 LMX55:LNI55 LCS56:LDD56 LDB55:LDM55 KSW56:KTH56 KTF55:KTQ55 KJA56:KJL56 KJJ55:KJU55 JZE56:JZP56 JZN55:JZY55 JPI56:JPT56 JPR55:JQC55 JFM56:JFX56 JFV55:JGG55 IVQ56:IWB56 IVZ55:IWK55 ILU56:IMF56 IMD55:IMO55 IBY56:ICJ56 ICH55:ICS55 HSC56:HSN56 HSL55:HSW55 HIG56:HIR56 HIP55:HJA55 GYK56:GYV56 GYT55:GZE55 GOO56:GOZ56 GOX55:GPI55 GES56:GFD56 GFB55:GFM55 FUW56:FVH56 FVF55:FVQ55 FLA56:FLL56 FLJ55:FLU55 FBE56:FBP56 FBN55:FBY55 ERI56:ERT56 ERR55:ESC55 EHM56:EHX56 EHV55:EIG55 DXQ56:DYB56 DXZ55:DYK55 DNU56:DOF56 DOD55:DOO55 DDY56:DEJ56 DEH55:DES55 CUC56:CUN56 CUL55:CUW55 CKG56:CKR56 CKP55:CLA55 CAK56:CAV56 CAT55:CBE55 BQO56:BQZ56 BQX55:BRI55 BGS56:BHD56 BHB55:BHM55 AWW56:AXH56 AXF55:AXQ55 ANA56:ANL56 ANJ55:ANU55 ADE56:ADP56 ADN55:ADY55 TI56:TT56 TR55:UC55 JM56:JX56 JV55:KG55 Z300:AK300 Z55:AK55 WVY301:WWJ302 WWH300:WWS300 WMC301:WMN302 WML300:WMW300 WCG301:WCR302 WCP300:WDA300 VSK301:VSV302 VST300:VTE300 VIO301:VIZ302 VIX300:VJI300 UYS301:UZD302 UZB300:UZM300 UOW301:UPH302 UPF300:UPQ300 UFA301:UFL302 UFJ300:UFU300 TVE301:TVP302 TVN300:TVY300 TLI301:TLT302 TLR300:TMC300 TBM301:TBX302 TBV300:TCG300 SRQ301:SSB302 SRZ300:SSK300 SHU301:SIF302 SID300:SIO300 RXY301:RYJ302 RYH300:RYS300 ROC301:RON302 ROL300:ROW300 REG301:RER302 REP300:RFA300 QUK301:QUV302 QUT300:QVE300 QKO301:QKZ302 QKX300:QLI300 QAS301:QBD302 QBB300:QBM300 PQW301:PRH302 PRF300:PRQ300 PHA301:PHL302 PHJ300:PHU300 OXE301:OXP302 OXN300:OXY300 ONI301:ONT302 ONR300:OOC300 ODM301:ODX302 ODV300:OEG300 NTQ301:NUB302 NTZ300:NUK300 NJU301:NKF302 NKD300:NKO300 MZY301:NAJ302 NAH300:NAS300 MQC301:MQN302 MQL300:MQW300 MGG301:MGR302 MGP300:MHA300 LWK301:LWV302 LWT300:LXE300 LMO301:LMZ302 LMX300:LNI300 LCS301:LDD302 LDB300:LDM300 KSW301:KTH302 KTF300:KTQ300 KJA301:KJL302 KJJ300:KJU300 JZE301:JZP302 JZN300:JZY300 JPI301:JPT302 JPR300:JQC300 JFM301:JFX302 JFV300:JGG300 IVQ301:IWB302 IVZ300:IWK300 ILU301:IMF302 IMD300:IMO300 IBY301:ICJ302 ICH300:ICS300 HSC301:HSN302 HSL300:HSW300 HIG301:HIR302 HIP300:HJA300 GYK301:GYV302 GYT300:GZE300 GOO301:GOZ302 GOX300:GPI300 GES301:GFD302 GFB300:GFM300 FUW301:FVH302 FVF300:FVQ300 FLA301:FLL302 FLJ300:FLU300 FBE301:FBP302 FBN300:FBY300 ERI301:ERT302 ERR300:ESC300 EHM301:EHX302 EHV300:EIG300 DXQ301:DYB302 DXZ300:DYK300 DNU301:DOF302 DOD300:DOO300 DDY301:DEJ302 DEH300:DES300 CUC301:CUN302 CUL300:CUW300 CKG301:CKR302 CKP300:CLA300 CAK301:CAV302 CAT300:CBE300 BQO301:BQZ302 BQX300:BRI300 BGS301:BHD302 BHB300:BHM300 AWW301:AXH302 AXF300:AXQ300 ANA301:ANL302 ANJ300:ANU300 ADE301:ADP302 ADN300:ADY300 TI301:TT302 TR300:UC300 JM301:JX302 JV300:KG300 S56:AB56 S301:AB302 J61:M68 P61:S68 Q58:AB58 Q53:AB53 Q51:AB51</xm:sqref>
        </x14:dataValidation>
        <x14:dataValidation imeMode="hiragana" allowBlank="1" showInputMessage="1" showErrorMessage="1" xr:uid="{00000000-0002-0000-0400-000002000000}">
          <xm:sqref>J463:Z463 JF463:JV463 TB463:TR463 ACX463:ADN463 AMT463:ANJ463 AWP463:AXF463 BGL463:BHB463 BQH463:BQX463 CAD463:CAT463 CJZ463:CKP463 CTV463:CUL463 DDR463:DEH463 DNN463:DOD463 DXJ463:DXZ463 EHF463:EHV463 ERB463:ERR463 FAX463:FBN463 FKT463:FLJ463 FUP463:FVF463 GEL463:GFB463 GOH463:GOX463 GYD463:GYT463 HHZ463:HIP463 HRV463:HSL463 IBR463:ICH463 ILN463:IMD463 IVJ463:IVZ463 JFF463:JFV463 JPB463:JPR463 JYX463:JZN463 KIT463:KJJ463 KSP463:KTF463 LCL463:LDB463 LMH463:LMX463 LWD463:LWT463 MFZ463:MGP463 MPV463:MQL463 MZR463:NAH463 NJN463:NKD463 NTJ463:NTZ463 ODF463:ODV463 ONB463:ONR463 OWX463:OXN463 PGT463:PHJ463 PQP463:PRF463 QAL463:QBB463 QKH463:QKX463 QUD463:QUT463 RDZ463:REP463 RNV463:ROL463 RXR463:RYH463 SHN463:SID463 SRJ463:SRZ463 TBF463:TBV463 TLB463:TLR463 TUX463:TVN463 UET463:UFJ463 UOP463:UPF463 UYL463:UZB463 VIH463:VIX463 VSD463:VST463 WBZ463:WCP463 WLV463:WML463 WVR463:WWH463 J66022:Z66022 JF66022:JV66022 TB66022:TR66022 ACX66022:ADN66022 AMT66022:ANJ66022 AWP66022:AXF66022 BGL66022:BHB66022 BQH66022:BQX66022 CAD66022:CAT66022 CJZ66022:CKP66022 CTV66022:CUL66022 DDR66022:DEH66022 DNN66022:DOD66022 DXJ66022:DXZ66022 EHF66022:EHV66022 ERB66022:ERR66022 FAX66022:FBN66022 FKT66022:FLJ66022 FUP66022:FVF66022 GEL66022:GFB66022 GOH66022:GOX66022 GYD66022:GYT66022 HHZ66022:HIP66022 HRV66022:HSL66022 IBR66022:ICH66022 ILN66022:IMD66022 IVJ66022:IVZ66022 JFF66022:JFV66022 JPB66022:JPR66022 JYX66022:JZN66022 KIT66022:KJJ66022 KSP66022:KTF66022 LCL66022:LDB66022 LMH66022:LMX66022 LWD66022:LWT66022 MFZ66022:MGP66022 MPV66022:MQL66022 MZR66022:NAH66022 NJN66022:NKD66022 NTJ66022:NTZ66022 ODF66022:ODV66022 ONB66022:ONR66022 OWX66022:OXN66022 PGT66022:PHJ66022 PQP66022:PRF66022 QAL66022:QBB66022 QKH66022:QKX66022 QUD66022:QUT66022 RDZ66022:REP66022 RNV66022:ROL66022 RXR66022:RYH66022 SHN66022:SID66022 SRJ66022:SRZ66022 TBF66022:TBV66022 TLB66022:TLR66022 TUX66022:TVN66022 UET66022:UFJ66022 UOP66022:UPF66022 UYL66022:UZB66022 VIH66022:VIX66022 VSD66022:VST66022 WBZ66022:WCP66022 WLV66022:WML66022 WVR66022:WWH66022 J131558:Z131558 JF131558:JV131558 TB131558:TR131558 ACX131558:ADN131558 AMT131558:ANJ131558 AWP131558:AXF131558 BGL131558:BHB131558 BQH131558:BQX131558 CAD131558:CAT131558 CJZ131558:CKP131558 CTV131558:CUL131558 DDR131558:DEH131558 DNN131558:DOD131558 DXJ131558:DXZ131558 EHF131558:EHV131558 ERB131558:ERR131558 FAX131558:FBN131558 FKT131558:FLJ131558 FUP131558:FVF131558 GEL131558:GFB131558 GOH131558:GOX131558 GYD131558:GYT131558 HHZ131558:HIP131558 HRV131558:HSL131558 IBR131558:ICH131558 ILN131558:IMD131558 IVJ131558:IVZ131558 JFF131558:JFV131558 JPB131558:JPR131558 JYX131558:JZN131558 KIT131558:KJJ131558 KSP131558:KTF131558 LCL131558:LDB131558 LMH131558:LMX131558 LWD131558:LWT131558 MFZ131558:MGP131558 MPV131558:MQL131558 MZR131558:NAH131558 NJN131558:NKD131558 NTJ131558:NTZ131558 ODF131558:ODV131558 ONB131558:ONR131558 OWX131558:OXN131558 PGT131558:PHJ131558 PQP131558:PRF131558 QAL131558:QBB131558 QKH131558:QKX131558 QUD131558:QUT131558 RDZ131558:REP131558 RNV131558:ROL131558 RXR131558:RYH131558 SHN131558:SID131558 SRJ131558:SRZ131558 TBF131558:TBV131558 TLB131558:TLR131558 TUX131558:TVN131558 UET131558:UFJ131558 UOP131558:UPF131558 UYL131558:UZB131558 VIH131558:VIX131558 VSD131558:VST131558 WBZ131558:WCP131558 WLV131558:WML131558 WVR131558:WWH131558 J197094:Z197094 JF197094:JV197094 TB197094:TR197094 ACX197094:ADN197094 AMT197094:ANJ197094 AWP197094:AXF197094 BGL197094:BHB197094 BQH197094:BQX197094 CAD197094:CAT197094 CJZ197094:CKP197094 CTV197094:CUL197094 DDR197094:DEH197094 DNN197094:DOD197094 DXJ197094:DXZ197094 EHF197094:EHV197094 ERB197094:ERR197094 FAX197094:FBN197094 FKT197094:FLJ197094 FUP197094:FVF197094 GEL197094:GFB197094 GOH197094:GOX197094 GYD197094:GYT197094 HHZ197094:HIP197094 HRV197094:HSL197094 IBR197094:ICH197094 ILN197094:IMD197094 IVJ197094:IVZ197094 JFF197094:JFV197094 JPB197094:JPR197094 JYX197094:JZN197094 KIT197094:KJJ197094 KSP197094:KTF197094 LCL197094:LDB197094 LMH197094:LMX197094 LWD197094:LWT197094 MFZ197094:MGP197094 MPV197094:MQL197094 MZR197094:NAH197094 NJN197094:NKD197094 NTJ197094:NTZ197094 ODF197094:ODV197094 ONB197094:ONR197094 OWX197094:OXN197094 PGT197094:PHJ197094 PQP197094:PRF197094 QAL197094:QBB197094 QKH197094:QKX197094 QUD197094:QUT197094 RDZ197094:REP197094 RNV197094:ROL197094 RXR197094:RYH197094 SHN197094:SID197094 SRJ197094:SRZ197094 TBF197094:TBV197094 TLB197094:TLR197094 TUX197094:TVN197094 UET197094:UFJ197094 UOP197094:UPF197094 UYL197094:UZB197094 VIH197094:VIX197094 VSD197094:VST197094 WBZ197094:WCP197094 WLV197094:WML197094 WVR197094:WWH197094 J262630:Z262630 JF262630:JV262630 TB262630:TR262630 ACX262630:ADN262630 AMT262630:ANJ262630 AWP262630:AXF262630 BGL262630:BHB262630 BQH262630:BQX262630 CAD262630:CAT262630 CJZ262630:CKP262630 CTV262630:CUL262630 DDR262630:DEH262630 DNN262630:DOD262630 DXJ262630:DXZ262630 EHF262630:EHV262630 ERB262630:ERR262630 FAX262630:FBN262630 FKT262630:FLJ262630 FUP262630:FVF262630 GEL262630:GFB262630 GOH262630:GOX262630 GYD262630:GYT262630 HHZ262630:HIP262630 HRV262630:HSL262630 IBR262630:ICH262630 ILN262630:IMD262630 IVJ262630:IVZ262630 JFF262630:JFV262630 JPB262630:JPR262630 JYX262630:JZN262630 KIT262630:KJJ262630 KSP262630:KTF262630 LCL262630:LDB262630 LMH262630:LMX262630 LWD262630:LWT262630 MFZ262630:MGP262630 MPV262630:MQL262630 MZR262630:NAH262630 NJN262630:NKD262630 NTJ262630:NTZ262630 ODF262630:ODV262630 ONB262630:ONR262630 OWX262630:OXN262630 PGT262630:PHJ262630 PQP262630:PRF262630 QAL262630:QBB262630 QKH262630:QKX262630 QUD262630:QUT262630 RDZ262630:REP262630 RNV262630:ROL262630 RXR262630:RYH262630 SHN262630:SID262630 SRJ262630:SRZ262630 TBF262630:TBV262630 TLB262630:TLR262630 TUX262630:TVN262630 UET262630:UFJ262630 UOP262630:UPF262630 UYL262630:UZB262630 VIH262630:VIX262630 VSD262630:VST262630 WBZ262630:WCP262630 WLV262630:WML262630 WVR262630:WWH262630 J328166:Z328166 JF328166:JV328166 TB328166:TR328166 ACX328166:ADN328166 AMT328166:ANJ328166 AWP328166:AXF328166 BGL328166:BHB328166 BQH328166:BQX328166 CAD328166:CAT328166 CJZ328166:CKP328166 CTV328166:CUL328166 DDR328166:DEH328166 DNN328166:DOD328166 DXJ328166:DXZ328166 EHF328166:EHV328166 ERB328166:ERR328166 FAX328166:FBN328166 FKT328166:FLJ328166 FUP328166:FVF328166 GEL328166:GFB328166 GOH328166:GOX328166 GYD328166:GYT328166 HHZ328166:HIP328166 HRV328166:HSL328166 IBR328166:ICH328166 ILN328166:IMD328166 IVJ328166:IVZ328166 JFF328166:JFV328166 JPB328166:JPR328166 JYX328166:JZN328166 KIT328166:KJJ328166 KSP328166:KTF328166 LCL328166:LDB328166 LMH328166:LMX328166 LWD328166:LWT328166 MFZ328166:MGP328166 MPV328166:MQL328166 MZR328166:NAH328166 NJN328166:NKD328166 NTJ328166:NTZ328166 ODF328166:ODV328166 ONB328166:ONR328166 OWX328166:OXN328166 PGT328166:PHJ328166 PQP328166:PRF328166 QAL328166:QBB328166 QKH328166:QKX328166 QUD328166:QUT328166 RDZ328166:REP328166 RNV328166:ROL328166 RXR328166:RYH328166 SHN328166:SID328166 SRJ328166:SRZ328166 TBF328166:TBV328166 TLB328166:TLR328166 TUX328166:TVN328166 UET328166:UFJ328166 UOP328166:UPF328166 UYL328166:UZB328166 VIH328166:VIX328166 VSD328166:VST328166 WBZ328166:WCP328166 WLV328166:WML328166 WVR328166:WWH328166 J393702:Z393702 JF393702:JV393702 TB393702:TR393702 ACX393702:ADN393702 AMT393702:ANJ393702 AWP393702:AXF393702 BGL393702:BHB393702 BQH393702:BQX393702 CAD393702:CAT393702 CJZ393702:CKP393702 CTV393702:CUL393702 DDR393702:DEH393702 DNN393702:DOD393702 DXJ393702:DXZ393702 EHF393702:EHV393702 ERB393702:ERR393702 FAX393702:FBN393702 FKT393702:FLJ393702 FUP393702:FVF393702 GEL393702:GFB393702 GOH393702:GOX393702 GYD393702:GYT393702 HHZ393702:HIP393702 HRV393702:HSL393702 IBR393702:ICH393702 ILN393702:IMD393702 IVJ393702:IVZ393702 JFF393702:JFV393702 JPB393702:JPR393702 JYX393702:JZN393702 KIT393702:KJJ393702 KSP393702:KTF393702 LCL393702:LDB393702 LMH393702:LMX393702 LWD393702:LWT393702 MFZ393702:MGP393702 MPV393702:MQL393702 MZR393702:NAH393702 NJN393702:NKD393702 NTJ393702:NTZ393702 ODF393702:ODV393702 ONB393702:ONR393702 OWX393702:OXN393702 PGT393702:PHJ393702 PQP393702:PRF393702 QAL393702:QBB393702 QKH393702:QKX393702 QUD393702:QUT393702 RDZ393702:REP393702 RNV393702:ROL393702 RXR393702:RYH393702 SHN393702:SID393702 SRJ393702:SRZ393702 TBF393702:TBV393702 TLB393702:TLR393702 TUX393702:TVN393702 UET393702:UFJ393702 UOP393702:UPF393702 UYL393702:UZB393702 VIH393702:VIX393702 VSD393702:VST393702 WBZ393702:WCP393702 WLV393702:WML393702 WVR393702:WWH393702 J459238:Z459238 JF459238:JV459238 TB459238:TR459238 ACX459238:ADN459238 AMT459238:ANJ459238 AWP459238:AXF459238 BGL459238:BHB459238 BQH459238:BQX459238 CAD459238:CAT459238 CJZ459238:CKP459238 CTV459238:CUL459238 DDR459238:DEH459238 DNN459238:DOD459238 DXJ459238:DXZ459238 EHF459238:EHV459238 ERB459238:ERR459238 FAX459238:FBN459238 FKT459238:FLJ459238 FUP459238:FVF459238 GEL459238:GFB459238 GOH459238:GOX459238 GYD459238:GYT459238 HHZ459238:HIP459238 HRV459238:HSL459238 IBR459238:ICH459238 ILN459238:IMD459238 IVJ459238:IVZ459238 JFF459238:JFV459238 JPB459238:JPR459238 JYX459238:JZN459238 KIT459238:KJJ459238 KSP459238:KTF459238 LCL459238:LDB459238 LMH459238:LMX459238 LWD459238:LWT459238 MFZ459238:MGP459238 MPV459238:MQL459238 MZR459238:NAH459238 NJN459238:NKD459238 NTJ459238:NTZ459238 ODF459238:ODV459238 ONB459238:ONR459238 OWX459238:OXN459238 PGT459238:PHJ459238 PQP459238:PRF459238 QAL459238:QBB459238 QKH459238:QKX459238 QUD459238:QUT459238 RDZ459238:REP459238 RNV459238:ROL459238 RXR459238:RYH459238 SHN459238:SID459238 SRJ459238:SRZ459238 TBF459238:TBV459238 TLB459238:TLR459238 TUX459238:TVN459238 UET459238:UFJ459238 UOP459238:UPF459238 UYL459238:UZB459238 VIH459238:VIX459238 VSD459238:VST459238 WBZ459238:WCP459238 WLV459238:WML459238 WVR459238:WWH459238 J524774:Z524774 JF524774:JV524774 TB524774:TR524774 ACX524774:ADN524774 AMT524774:ANJ524774 AWP524774:AXF524774 BGL524774:BHB524774 BQH524774:BQX524774 CAD524774:CAT524774 CJZ524774:CKP524774 CTV524774:CUL524774 DDR524774:DEH524774 DNN524774:DOD524774 DXJ524774:DXZ524774 EHF524774:EHV524774 ERB524774:ERR524774 FAX524774:FBN524774 FKT524774:FLJ524774 FUP524774:FVF524774 GEL524774:GFB524774 GOH524774:GOX524774 GYD524774:GYT524774 HHZ524774:HIP524774 HRV524774:HSL524774 IBR524774:ICH524774 ILN524774:IMD524774 IVJ524774:IVZ524774 JFF524774:JFV524774 JPB524774:JPR524774 JYX524774:JZN524774 KIT524774:KJJ524774 KSP524774:KTF524774 LCL524774:LDB524774 LMH524774:LMX524774 LWD524774:LWT524774 MFZ524774:MGP524774 MPV524774:MQL524774 MZR524774:NAH524774 NJN524774:NKD524774 NTJ524774:NTZ524774 ODF524774:ODV524774 ONB524774:ONR524774 OWX524774:OXN524774 PGT524774:PHJ524774 PQP524774:PRF524774 QAL524774:QBB524774 QKH524774:QKX524774 QUD524774:QUT524774 RDZ524774:REP524774 RNV524774:ROL524774 RXR524774:RYH524774 SHN524774:SID524774 SRJ524774:SRZ524774 TBF524774:TBV524774 TLB524774:TLR524774 TUX524774:TVN524774 UET524774:UFJ524774 UOP524774:UPF524774 UYL524774:UZB524774 VIH524774:VIX524774 VSD524774:VST524774 WBZ524774:WCP524774 WLV524774:WML524774 WVR524774:WWH524774 J590310:Z590310 JF590310:JV590310 TB590310:TR590310 ACX590310:ADN590310 AMT590310:ANJ590310 AWP590310:AXF590310 BGL590310:BHB590310 BQH590310:BQX590310 CAD590310:CAT590310 CJZ590310:CKP590310 CTV590310:CUL590310 DDR590310:DEH590310 DNN590310:DOD590310 DXJ590310:DXZ590310 EHF590310:EHV590310 ERB590310:ERR590310 FAX590310:FBN590310 FKT590310:FLJ590310 FUP590310:FVF590310 GEL590310:GFB590310 GOH590310:GOX590310 GYD590310:GYT590310 HHZ590310:HIP590310 HRV590310:HSL590310 IBR590310:ICH590310 ILN590310:IMD590310 IVJ590310:IVZ590310 JFF590310:JFV590310 JPB590310:JPR590310 JYX590310:JZN590310 KIT590310:KJJ590310 KSP590310:KTF590310 LCL590310:LDB590310 LMH590310:LMX590310 LWD590310:LWT590310 MFZ590310:MGP590310 MPV590310:MQL590310 MZR590310:NAH590310 NJN590310:NKD590310 NTJ590310:NTZ590310 ODF590310:ODV590310 ONB590310:ONR590310 OWX590310:OXN590310 PGT590310:PHJ590310 PQP590310:PRF590310 QAL590310:QBB590310 QKH590310:QKX590310 QUD590310:QUT590310 RDZ590310:REP590310 RNV590310:ROL590310 RXR590310:RYH590310 SHN590310:SID590310 SRJ590310:SRZ590310 TBF590310:TBV590310 TLB590310:TLR590310 TUX590310:TVN590310 UET590310:UFJ590310 UOP590310:UPF590310 UYL590310:UZB590310 VIH590310:VIX590310 VSD590310:VST590310 WBZ590310:WCP590310 WLV590310:WML590310 WVR590310:WWH590310 J655846:Z655846 JF655846:JV655846 TB655846:TR655846 ACX655846:ADN655846 AMT655846:ANJ655846 AWP655846:AXF655846 BGL655846:BHB655846 BQH655846:BQX655846 CAD655846:CAT655846 CJZ655846:CKP655846 CTV655846:CUL655846 DDR655846:DEH655846 DNN655846:DOD655846 DXJ655846:DXZ655846 EHF655846:EHV655846 ERB655846:ERR655846 FAX655846:FBN655846 FKT655846:FLJ655846 FUP655846:FVF655846 GEL655846:GFB655846 GOH655846:GOX655846 GYD655846:GYT655846 HHZ655846:HIP655846 HRV655846:HSL655846 IBR655846:ICH655846 ILN655846:IMD655846 IVJ655846:IVZ655846 JFF655846:JFV655846 JPB655846:JPR655846 JYX655846:JZN655846 KIT655846:KJJ655846 KSP655846:KTF655846 LCL655846:LDB655846 LMH655846:LMX655846 LWD655846:LWT655846 MFZ655846:MGP655846 MPV655846:MQL655846 MZR655846:NAH655846 NJN655846:NKD655846 NTJ655846:NTZ655846 ODF655846:ODV655846 ONB655846:ONR655846 OWX655846:OXN655846 PGT655846:PHJ655846 PQP655846:PRF655846 QAL655846:QBB655846 QKH655846:QKX655846 QUD655846:QUT655846 RDZ655846:REP655846 RNV655846:ROL655846 RXR655846:RYH655846 SHN655846:SID655846 SRJ655846:SRZ655846 TBF655846:TBV655846 TLB655846:TLR655846 TUX655846:TVN655846 UET655846:UFJ655846 UOP655846:UPF655846 UYL655846:UZB655846 VIH655846:VIX655846 VSD655846:VST655846 WBZ655846:WCP655846 WLV655846:WML655846 WVR655846:WWH655846 J721382:Z721382 JF721382:JV721382 TB721382:TR721382 ACX721382:ADN721382 AMT721382:ANJ721382 AWP721382:AXF721382 BGL721382:BHB721382 BQH721382:BQX721382 CAD721382:CAT721382 CJZ721382:CKP721382 CTV721382:CUL721382 DDR721382:DEH721382 DNN721382:DOD721382 DXJ721382:DXZ721382 EHF721382:EHV721382 ERB721382:ERR721382 FAX721382:FBN721382 FKT721382:FLJ721382 FUP721382:FVF721382 GEL721382:GFB721382 GOH721382:GOX721382 GYD721382:GYT721382 HHZ721382:HIP721382 HRV721382:HSL721382 IBR721382:ICH721382 ILN721382:IMD721382 IVJ721382:IVZ721382 JFF721382:JFV721382 JPB721382:JPR721382 JYX721382:JZN721382 KIT721382:KJJ721382 KSP721382:KTF721382 LCL721382:LDB721382 LMH721382:LMX721382 LWD721382:LWT721382 MFZ721382:MGP721382 MPV721382:MQL721382 MZR721382:NAH721382 NJN721382:NKD721382 NTJ721382:NTZ721382 ODF721382:ODV721382 ONB721382:ONR721382 OWX721382:OXN721382 PGT721382:PHJ721382 PQP721382:PRF721382 QAL721382:QBB721382 QKH721382:QKX721382 QUD721382:QUT721382 RDZ721382:REP721382 RNV721382:ROL721382 RXR721382:RYH721382 SHN721382:SID721382 SRJ721382:SRZ721382 TBF721382:TBV721382 TLB721382:TLR721382 TUX721382:TVN721382 UET721382:UFJ721382 UOP721382:UPF721382 UYL721382:UZB721382 VIH721382:VIX721382 VSD721382:VST721382 WBZ721382:WCP721382 WLV721382:WML721382 WVR721382:WWH721382 J786918:Z786918 JF786918:JV786918 TB786918:TR786918 ACX786918:ADN786918 AMT786918:ANJ786918 AWP786918:AXF786918 BGL786918:BHB786918 BQH786918:BQX786918 CAD786918:CAT786918 CJZ786918:CKP786918 CTV786918:CUL786918 DDR786918:DEH786918 DNN786918:DOD786918 DXJ786918:DXZ786918 EHF786918:EHV786918 ERB786918:ERR786918 FAX786918:FBN786918 FKT786918:FLJ786918 FUP786918:FVF786918 GEL786918:GFB786918 GOH786918:GOX786918 GYD786918:GYT786918 HHZ786918:HIP786918 HRV786918:HSL786918 IBR786918:ICH786918 ILN786918:IMD786918 IVJ786918:IVZ786918 JFF786918:JFV786918 JPB786918:JPR786918 JYX786918:JZN786918 KIT786918:KJJ786918 KSP786918:KTF786918 LCL786918:LDB786918 LMH786918:LMX786918 LWD786918:LWT786918 MFZ786918:MGP786918 MPV786918:MQL786918 MZR786918:NAH786918 NJN786918:NKD786918 NTJ786918:NTZ786918 ODF786918:ODV786918 ONB786918:ONR786918 OWX786918:OXN786918 PGT786918:PHJ786918 PQP786918:PRF786918 QAL786918:QBB786918 QKH786918:QKX786918 QUD786918:QUT786918 RDZ786918:REP786918 RNV786918:ROL786918 RXR786918:RYH786918 SHN786918:SID786918 SRJ786918:SRZ786918 TBF786918:TBV786918 TLB786918:TLR786918 TUX786918:TVN786918 UET786918:UFJ786918 UOP786918:UPF786918 UYL786918:UZB786918 VIH786918:VIX786918 VSD786918:VST786918 WBZ786918:WCP786918 WLV786918:WML786918 WVR786918:WWH786918 J852454:Z852454 JF852454:JV852454 TB852454:TR852454 ACX852454:ADN852454 AMT852454:ANJ852454 AWP852454:AXF852454 BGL852454:BHB852454 BQH852454:BQX852454 CAD852454:CAT852454 CJZ852454:CKP852454 CTV852454:CUL852454 DDR852454:DEH852454 DNN852454:DOD852454 DXJ852454:DXZ852454 EHF852454:EHV852454 ERB852454:ERR852454 FAX852454:FBN852454 FKT852454:FLJ852454 FUP852454:FVF852454 GEL852454:GFB852454 GOH852454:GOX852454 GYD852454:GYT852454 HHZ852454:HIP852454 HRV852454:HSL852454 IBR852454:ICH852454 ILN852454:IMD852454 IVJ852454:IVZ852454 JFF852454:JFV852454 JPB852454:JPR852454 JYX852454:JZN852454 KIT852454:KJJ852454 KSP852454:KTF852454 LCL852454:LDB852454 LMH852454:LMX852454 LWD852454:LWT852454 MFZ852454:MGP852454 MPV852454:MQL852454 MZR852454:NAH852454 NJN852454:NKD852454 NTJ852454:NTZ852454 ODF852454:ODV852454 ONB852454:ONR852454 OWX852454:OXN852454 PGT852454:PHJ852454 PQP852454:PRF852454 QAL852454:QBB852454 QKH852454:QKX852454 QUD852454:QUT852454 RDZ852454:REP852454 RNV852454:ROL852454 RXR852454:RYH852454 SHN852454:SID852454 SRJ852454:SRZ852454 TBF852454:TBV852454 TLB852454:TLR852454 TUX852454:TVN852454 UET852454:UFJ852454 UOP852454:UPF852454 UYL852454:UZB852454 VIH852454:VIX852454 VSD852454:VST852454 WBZ852454:WCP852454 WLV852454:WML852454 WVR852454:WWH852454 J917990:Z917990 JF917990:JV917990 TB917990:TR917990 ACX917990:ADN917990 AMT917990:ANJ917990 AWP917990:AXF917990 BGL917990:BHB917990 BQH917990:BQX917990 CAD917990:CAT917990 CJZ917990:CKP917990 CTV917990:CUL917990 DDR917990:DEH917990 DNN917990:DOD917990 DXJ917990:DXZ917990 EHF917990:EHV917990 ERB917990:ERR917990 FAX917990:FBN917990 FKT917990:FLJ917990 FUP917990:FVF917990 GEL917990:GFB917990 GOH917990:GOX917990 GYD917990:GYT917990 HHZ917990:HIP917990 HRV917990:HSL917990 IBR917990:ICH917990 ILN917990:IMD917990 IVJ917990:IVZ917990 JFF917990:JFV917990 JPB917990:JPR917990 JYX917990:JZN917990 KIT917990:KJJ917990 KSP917990:KTF917990 LCL917990:LDB917990 LMH917990:LMX917990 LWD917990:LWT917990 MFZ917990:MGP917990 MPV917990:MQL917990 MZR917990:NAH917990 NJN917990:NKD917990 NTJ917990:NTZ917990 ODF917990:ODV917990 ONB917990:ONR917990 OWX917990:OXN917990 PGT917990:PHJ917990 PQP917990:PRF917990 QAL917990:QBB917990 QKH917990:QKX917990 QUD917990:QUT917990 RDZ917990:REP917990 RNV917990:ROL917990 RXR917990:RYH917990 SHN917990:SID917990 SRJ917990:SRZ917990 TBF917990:TBV917990 TLB917990:TLR917990 TUX917990:TVN917990 UET917990:UFJ917990 UOP917990:UPF917990 UYL917990:UZB917990 VIH917990:VIX917990 VSD917990:VST917990 WBZ917990:WCP917990 WLV917990:WML917990 WVR917990:WWH917990 J983526:Z983526 JF983526:JV983526 TB983526:TR983526 ACX983526:ADN983526 AMT983526:ANJ983526 AWP983526:AXF983526 BGL983526:BHB983526 BQH983526:BQX983526 CAD983526:CAT983526 CJZ983526:CKP983526 CTV983526:CUL983526 DDR983526:DEH983526 DNN983526:DOD983526 DXJ983526:DXZ983526 EHF983526:EHV983526 ERB983526:ERR983526 FAX983526:FBN983526 FKT983526:FLJ983526 FUP983526:FVF983526 GEL983526:GFB983526 GOH983526:GOX983526 GYD983526:GYT983526 HHZ983526:HIP983526 HRV983526:HSL983526 IBR983526:ICH983526 ILN983526:IMD983526 IVJ983526:IVZ983526 JFF983526:JFV983526 JPB983526:JPR983526 JYX983526:JZN983526 KIT983526:KJJ983526 KSP983526:KTF983526 LCL983526:LDB983526 LMH983526:LMX983526 LWD983526:LWT983526 MFZ983526:MGP983526 MPV983526:MQL983526 MZR983526:NAH983526 NJN983526:NKD983526 NTJ983526:NTZ983526 ODF983526:ODV983526 ONB983526:ONR983526 OWX983526:OXN983526 PGT983526:PHJ983526 PQP983526:PRF983526 QAL983526:QBB983526 QKH983526:QKX983526 QUD983526:QUT983526 RDZ983526:REP983526 RNV983526:ROL983526 RXR983526:RYH983526 SHN983526:SID983526 SRJ983526:SRZ983526 TBF983526:TBV983526 TLB983526:TLR983526 TUX983526:TVN983526 UET983526:UFJ983526 UOP983526:UPF983526 UYL983526:UZB983526 VIH983526:VIX983526 VSD983526:VST983526 WBZ983526:WCP983526 WLV983526:WML983526 WVR983526:WWH983526 J371:Z371 JF371:JV371 TB371:TR371 ACX371:ADN371 AMT371:ANJ371 AWP371:AXF371 BGL371:BHB371 BQH371:BQX371 CAD371:CAT371 CJZ371:CKP371 CTV371:CUL371 DDR371:DEH371 DNN371:DOD371 DXJ371:DXZ371 EHF371:EHV371 ERB371:ERR371 FAX371:FBN371 FKT371:FLJ371 FUP371:FVF371 GEL371:GFB371 GOH371:GOX371 GYD371:GYT371 HHZ371:HIP371 HRV371:HSL371 IBR371:ICH371 ILN371:IMD371 IVJ371:IVZ371 JFF371:JFV371 JPB371:JPR371 JYX371:JZN371 KIT371:KJJ371 KSP371:KTF371 LCL371:LDB371 LMH371:LMX371 LWD371:LWT371 MFZ371:MGP371 MPV371:MQL371 MZR371:NAH371 NJN371:NKD371 NTJ371:NTZ371 ODF371:ODV371 ONB371:ONR371 OWX371:OXN371 PGT371:PHJ371 PQP371:PRF371 QAL371:QBB371 QKH371:QKX371 QUD371:QUT371 RDZ371:REP371 RNV371:ROL371 RXR371:RYH371 SHN371:SID371 SRJ371:SRZ371 TBF371:TBV371 TLB371:TLR371 TUX371:TVN371 UET371:UFJ371 UOP371:UPF371 UYL371:UZB371 VIH371:VIX371 VSD371:VST371 WBZ371:WCP371 WLV371:WML371 WVR371:WWH371 J65930:Z65930 JF65930:JV65930 TB65930:TR65930 ACX65930:ADN65930 AMT65930:ANJ65930 AWP65930:AXF65930 BGL65930:BHB65930 BQH65930:BQX65930 CAD65930:CAT65930 CJZ65930:CKP65930 CTV65930:CUL65930 DDR65930:DEH65930 DNN65930:DOD65930 DXJ65930:DXZ65930 EHF65930:EHV65930 ERB65930:ERR65930 FAX65930:FBN65930 FKT65930:FLJ65930 FUP65930:FVF65930 GEL65930:GFB65930 GOH65930:GOX65930 GYD65930:GYT65930 HHZ65930:HIP65930 HRV65930:HSL65930 IBR65930:ICH65930 ILN65930:IMD65930 IVJ65930:IVZ65930 JFF65930:JFV65930 JPB65930:JPR65930 JYX65930:JZN65930 KIT65930:KJJ65930 KSP65930:KTF65930 LCL65930:LDB65930 LMH65930:LMX65930 LWD65930:LWT65930 MFZ65930:MGP65930 MPV65930:MQL65930 MZR65930:NAH65930 NJN65930:NKD65930 NTJ65930:NTZ65930 ODF65930:ODV65930 ONB65930:ONR65930 OWX65930:OXN65930 PGT65930:PHJ65930 PQP65930:PRF65930 QAL65930:QBB65930 QKH65930:QKX65930 QUD65930:QUT65930 RDZ65930:REP65930 RNV65930:ROL65930 RXR65930:RYH65930 SHN65930:SID65930 SRJ65930:SRZ65930 TBF65930:TBV65930 TLB65930:TLR65930 TUX65930:TVN65930 UET65930:UFJ65930 UOP65930:UPF65930 UYL65930:UZB65930 VIH65930:VIX65930 VSD65930:VST65930 WBZ65930:WCP65930 WLV65930:WML65930 WVR65930:WWH65930 J131466:Z131466 JF131466:JV131466 TB131466:TR131466 ACX131466:ADN131466 AMT131466:ANJ131466 AWP131466:AXF131466 BGL131466:BHB131466 BQH131466:BQX131466 CAD131466:CAT131466 CJZ131466:CKP131466 CTV131466:CUL131466 DDR131466:DEH131466 DNN131466:DOD131466 DXJ131466:DXZ131466 EHF131466:EHV131466 ERB131466:ERR131466 FAX131466:FBN131466 FKT131466:FLJ131466 FUP131466:FVF131466 GEL131466:GFB131466 GOH131466:GOX131466 GYD131466:GYT131466 HHZ131466:HIP131466 HRV131466:HSL131466 IBR131466:ICH131466 ILN131466:IMD131466 IVJ131466:IVZ131466 JFF131466:JFV131466 JPB131466:JPR131466 JYX131466:JZN131466 KIT131466:KJJ131466 KSP131466:KTF131466 LCL131466:LDB131466 LMH131466:LMX131466 LWD131466:LWT131466 MFZ131466:MGP131466 MPV131466:MQL131466 MZR131466:NAH131466 NJN131466:NKD131466 NTJ131466:NTZ131466 ODF131466:ODV131466 ONB131466:ONR131466 OWX131466:OXN131466 PGT131466:PHJ131466 PQP131466:PRF131466 QAL131466:QBB131466 QKH131466:QKX131466 QUD131466:QUT131466 RDZ131466:REP131466 RNV131466:ROL131466 RXR131466:RYH131466 SHN131466:SID131466 SRJ131466:SRZ131466 TBF131466:TBV131466 TLB131466:TLR131466 TUX131466:TVN131466 UET131466:UFJ131466 UOP131466:UPF131466 UYL131466:UZB131466 VIH131466:VIX131466 VSD131466:VST131466 WBZ131466:WCP131466 WLV131466:WML131466 WVR131466:WWH131466 J197002:Z197002 JF197002:JV197002 TB197002:TR197002 ACX197002:ADN197002 AMT197002:ANJ197002 AWP197002:AXF197002 BGL197002:BHB197002 BQH197002:BQX197002 CAD197002:CAT197002 CJZ197002:CKP197002 CTV197002:CUL197002 DDR197002:DEH197002 DNN197002:DOD197002 DXJ197002:DXZ197002 EHF197002:EHV197002 ERB197002:ERR197002 FAX197002:FBN197002 FKT197002:FLJ197002 FUP197002:FVF197002 GEL197002:GFB197002 GOH197002:GOX197002 GYD197002:GYT197002 HHZ197002:HIP197002 HRV197002:HSL197002 IBR197002:ICH197002 ILN197002:IMD197002 IVJ197002:IVZ197002 JFF197002:JFV197002 JPB197002:JPR197002 JYX197002:JZN197002 KIT197002:KJJ197002 KSP197002:KTF197002 LCL197002:LDB197002 LMH197002:LMX197002 LWD197002:LWT197002 MFZ197002:MGP197002 MPV197002:MQL197002 MZR197002:NAH197002 NJN197002:NKD197002 NTJ197002:NTZ197002 ODF197002:ODV197002 ONB197002:ONR197002 OWX197002:OXN197002 PGT197002:PHJ197002 PQP197002:PRF197002 QAL197002:QBB197002 QKH197002:QKX197002 QUD197002:QUT197002 RDZ197002:REP197002 RNV197002:ROL197002 RXR197002:RYH197002 SHN197002:SID197002 SRJ197002:SRZ197002 TBF197002:TBV197002 TLB197002:TLR197002 TUX197002:TVN197002 UET197002:UFJ197002 UOP197002:UPF197002 UYL197002:UZB197002 VIH197002:VIX197002 VSD197002:VST197002 WBZ197002:WCP197002 WLV197002:WML197002 WVR197002:WWH197002 J262538:Z262538 JF262538:JV262538 TB262538:TR262538 ACX262538:ADN262538 AMT262538:ANJ262538 AWP262538:AXF262538 BGL262538:BHB262538 BQH262538:BQX262538 CAD262538:CAT262538 CJZ262538:CKP262538 CTV262538:CUL262538 DDR262538:DEH262538 DNN262538:DOD262538 DXJ262538:DXZ262538 EHF262538:EHV262538 ERB262538:ERR262538 FAX262538:FBN262538 FKT262538:FLJ262538 FUP262538:FVF262538 GEL262538:GFB262538 GOH262538:GOX262538 GYD262538:GYT262538 HHZ262538:HIP262538 HRV262538:HSL262538 IBR262538:ICH262538 ILN262538:IMD262538 IVJ262538:IVZ262538 JFF262538:JFV262538 JPB262538:JPR262538 JYX262538:JZN262538 KIT262538:KJJ262538 KSP262538:KTF262538 LCL262538:LDB262538 LMH262538:LMX262538 LWD262538:LWT262538 MFZ262538:MGP262538 MPV262538:MQL262538 MZR262538:NAH262538 NJN262538:NKD262538 NTJ262538:NTZ262538 ODF262538:ODV262538 ONB262538:ONR262538 OWX262538:OXN262538 PGT262538:PHJ262538 PQP262538:PRF262538 QAL262538:QBB262538 QKH262538:QKX262538 QUD262538:QUT262538 RDZ262538:REP262538 RNV262538:ROL262538 RXR262538:RYH262538 SHN262538:SID262538 SRJ262538:SRZ262538 TBF262538:TBV262538 TLB262538:TLR262538 TUX262538:TVN262538 UET262538:UFJ262538 UOP262538:UPF262538 UYL262538:UZB262538 VIH262538:VIX262538 VSD262538:VST262538 WBZ262538:WCP262538 WLV262538:WML262538 WVR262538:WWH262538 J328074:Z328074 JF328074:JV328074 TB328074:TR328074 ACX328074:ADN328074 AMT328074:ANJ328074 AWP328074:AXF328074 BGL328074:BHB328074 BQH328074:BQX328074 CAD328074:CAT328074 CJZ328074:CKP328074 CTV328074:CUL328074 DDR328074:DEH328074 DNN328074:DOD328074 DXJ328074:DXZ328074 EHF328074:EHV328074 ERB328074:ERR328074 FAX328074:FBN328074 FKT328074:FLJ328074 FUP328074:FVF328074 GEL328074:GFB328074 GOH328074:GOX328074 GYD328074:GYT328074 HHZ328074:HIP328074 HRV328074:HSL328074 IBR328074:ICH328074 ILN328074:IMD328074 IVJ328074:IVZ328074 JFF328074:JFV328074 JPB328074:JPR328074 JYX328074:JZN328074 KIT328074:KJJ328074 KSP328074:KTF328074 LCL328074:LDB328074 LMH328074:LMX328074 LWD328074:LWT328074 MFZ328074:MGP328074 MPV328074:MQL328074 MZR328074:NAH328074 NJN328074:NKD328074 NTJ328074:NTZ328074 ODF328074:ODV328074 ONB328074:ONR328074 OWX328074:OXN328074 PGT328074:PHJ328074 PQP328074:PRF328074 QAL328074:QBB328074 QKH328074:QKX328074 QUD328074:QUT328074 RDZ328074:REP328074 RNV328074:ROL328074 RXR328074:RYH328074 SHN328074:SID328074 SRJ328074:SRZ328074 TBF328074:TBV328074 TLB328074:TLR328074 TUX328074:TVN328074 UET328074:UFJ328074 UOP328074:UPF328074 UYL328074:UZB328074 VIH328074:VIX328074 VSD328074:VST328074 WBZ328074:WCP328074 WLV328074:WML328074 WVR328074:WWH328074 J393610:Z393610 JF393610:JV393610 TB393610:TR393610 ACX393610:ADN393610 AMT393610:ANJ393610 AWP393610:AXF393610 BGL393610:BHB393610 BQH393610:BQX393610 CAD393610:CAT393610 CJZ393610:CKP393610 CTV393610:CUL393610 DDR393610:DEH393610 DNN393610:DOD393610 DXJ393610:DXZ393610 EHF393610:EHV393610 ERB393610:ERR393610 FAX393610:FBN393610 FKT393610:FLJ393610 FUP393610:FVF393610 GEL393610:GFB393610 GOH393610:GOX393610 GYD393610:GYT393610 HHZ393610:HIP393610 HRV393610:HSL393610 IBR393610:ICH393610 ILN393610:IMD393610 IVJ393610:IVZ393610 JFF393610:JFV393610 JPB393610:JPR393610 JYX393610:JZN393610 KIT393610:KJJ393610 KSP393610:KTF393610 LCL393610:LDB393610 LMH393610:LMX393610 LWD393610:LWT393610 MFZ393610:MGP393610 MPV393610:MQL393610 MZR393610:NAH393610 NJN393610:NKD393610 NTJ393610:NTZ393610 ODF393610:ODV393610 ONB393610:ONR393610 OWX393610:OXN393610 PGT393610:PHJ393610 PQP393610:PRF393610 QAL393610:QBB393610 QKH393610:QKX393610 QUD393610:QUT393610 RDZ393610:REP393610 RNV393610:ROL393610 RXR393610:RYH393610 SHN393610:SID393610 SRJ393610:SRZ393610 TBF393610:TBV393610 TLB393610:TLR393610 TUX393610:TVN393610 UET393610:UFJ393610 UOP393610:UPF393610 UYL393610:UZB393610 VIH393610:VIX393610 VSD393610:VST393610 WBZ393610:WCP393610 WLV393610:WML393610 WVR393610:WWH393610 J459146:Z459146 JF459146:JV459146 TB459146:TR459146 ACX459146:ADN459146 AMT459146:ANJ459146 AWP459146:AXF459146 BGL459146:BHB459146 BQH459146:BQX459146 CAD459146:CAT459146 CJZ459146:CKP459146 CTV459146:CUL459146 DDR459146:DEH459146 DNN459146:DOD459146 DXJ459146:DXZ459146 EHF459146:EHV459146 ERB459146:ERR459146 FAX459146:FBN459146 FKT459146:FLJ459146 FUP459146:FVF459146 GEL459146:GFB459146 GOH459146:GOX459146 GYD459146:GYT459146 HHZ459146:HIP459146 HRV459146:HSL459146 IBR459146:ICH459146 ILN459146:IMD459146 IVJ459146:IVZ459146 JFF459146:JFV459146 JPB459146:JPR459146 JYX459146:JZN459146 KIT459146:KJJ459146 KSP459146:KTF459146 LCL459146:LDB459146 LMH459146:LMX459146 LWD459146:LWT459146 MFZ459146:MGP459146 MPV459146:MQL459146 MZR459146:NAH459146 NJN459146:NKD459146 NTJ459146:NTZ459146 ODF459146:ODV459146 ONB459146:ONR459146 OWX459146:OXN459146 PGT459146:PHJ459146 PQP459146:PRF459146 QAL459146:QBB459146 QKH459146:QKX459146 QUD459146:QUT459146 RDZ459146:REP459146 RNV459146:ROL459146 RXR459146:RYH459146 SHN459146:SID459146 SRJ459146:SRZ459146 TBF459146:TBV459146 TLB459146:TLR459146 TUX459146:TVN459146 UET459146:UFJ459146 UOP459146:UPF459146 UYL459146:UZB459146 VIH459146:VIX459146 VSD459146:VST459146 WBZ459146:WCP459146 WLV459146:WML459146 WVR459146:WWH459146 J524682:Z524682 JF524682:JV524682 TB524682:TR524682 ACX524682:ADN524682 AMT524682:ANJ524682 AWP524682:AXF524682 BGL524682:BHB524682 BQH524682:BQX524682 CAD524682:CAT524682 CJZ524682:CKP524682 CTV524682:CUL524682 DDR524682:DEH524682 DNN524682:DOD524682 DXJ524682:DXZ524682 EHF524682:EHV524682 ERB524682:ERR524682 FAX524682:FBN524682 FKT524682:FLJ524682 FUP524682:FVF524682 GEL524682:GFB524682 GOH524682:GOX524682 GYD524682:GYT524682 HHZ524682:HIP524682 HRV524682:HSL524682 IBR524682:ICH524682 ILN524682:IMD524682 IVJ524682:IVZ524682 JFF524682:JFV524682 JPB524682:JPR524682 JYX524682:JZN524682 KIT524682:KJJ524682 KSP524682:KTF524682 LCL524682:LDB524682 LMH524682:LMX524682 LWD524682:LWT524682 MFZ524682:MGP524682 MPV524682:MQL524682 MZR524682:NAH524682 NJN524682:NKD524682 NTJ524682:NTZ524682 ODF524682:ODV524682 ONB524682:ONR524682 OWX524682:OXN524682 PGT524682:PHJ524682 PQP524682:PRF524682 QAL524682:QBB524682 QKH524682:QKX524682 QUD524682:QUT524682 RDZ524682:REP524682 RNV524682:ROL524682 RXR524682:RYH524682 SHN524682:SID524682 SRJ524682:SRZ524682 TBF524682:TBV524682 TLB524682:TLR524682 TUX524682:TVN524682 UET524682:UFJ524682 UOP524682:UPF524682 UYL524682:UZB524682 VIH524682:VIX524682 VSD524682:VST524682 WBZ524682:WCP524682 WLV524682:WML524682 WVR524682:WWH524682 J590218:Z590218 JF590218:JV590218 TB590218:TR590218 ACX590218:ADN590218 AMT590218:ANJ590218 AWP590218:AXF590218 BGL590218:BHB590218 BQH590218:BQX590218 CAD590218:CAT590218 CJZ590218:CKP590218 CTV590218:CUL590218 DDR590218:DEH590218 DNN590218:DOD590218 DXJ590218:DXZ590218 EHF590218:EHV590218 ERB590218:ERR590218 FAX590218:FBN590218 FKT590218:FLJ590218 FUP590218:FVF590218 GEL590218:GFB590218 GOH590218:GOX590218 GYD590218:GYT590218 HHZ590218:HIP590218 HRV590218:HSL590218 IBR590218:ICH590218 ILN590218:IMD590218 IVJ590218:IVZ590218 JFF590218:JFV590218 JPB590218:JPR590218 JYX590218:JZN590218 KIT590218:KJJ590218 KSP590218:KTF590218 LCL590218:LDB590218 LMH590218:LMX590218 LWD590218:LWT590218 MFZ590218:MGP590218 MPV590218:MQL590218 MZR590218:NAH590218 NJN590218:NKD590218 NTJ590218:NTZ590218 ODF590218:ODV590218 ONB590218:ONR590218 OWX590218:OXN590218 PGT590218:PHJ590218 PQP590218:PRF590218 QAL590218:QBB590218 QKH590218:QKX590218 QUD590218:QUT590218 RDZ590218:REP590218 RNV590218:ROL590218 RXR590218:RYH590218 SHN590218:SID590218 SRJ590218:SRZ590218 TBF590218:TBV590218 TLB590218:TLR590218 TUX590218:TVN590218 UET590218:UFJ590218 UOP590218:UPF590218 UYL590218:UZB590218 VIH590218:VIX590218 VSD590218:VST590218 WBZ590218:WCP590218 WLV590218:WML590218 WVR590218:WWH590218 J655754:Z655754 JF655754:JV655754 TB655754:TR655754 ACX655754:ADN655754 AMT655754:ANJ655754 AWP655754:AXF655754 BGL655754:BHB655754 BQH655754:BQX655754 CAD655754:CAT655754 CJZ655754:CKP655754 CTV655754:CUL655754 DDR655754:DEH655754 DNN655754:DOD655754 DXJ655754:DXZ655754 EHF655754:EHV655754 ERB655754:ERR655754 FAX655754:FBN655754 FKT655754:FLJ655754 FUP655754:FVF655754 GEL655754:GFB655754 GOH655754:GOX655754 GYD655754:GYT655754 HHZ655754:HIP655754 HRV655754:HSL655754 IBR655754:ICH655754 ILN655754:IMD655754 IVJ655754:IVZ655754 JFF655754:JFV655754 JPB655754:JPR655754 JYX655754:JZN655754 KIT655754:KJJ655754 KSP655754:KTF655754 LCL655754:LDB655754 LMH655754:LMX655754 LWD655754:LWT655754 MFZ655754:MGP655754 MPV655754:MQL655754 MZR655754:NAH655754 NJN655754:NKD655754 NTJ655754:NTZ655754 ODF655754:ODV655754 ONB655754:ONR655754 OWX655754:OXN655754 PGT655754:PHJ655754 PQP655754:PRF655754 QAL655754:QBB655754 QKH655754:QKX655754 QUD655754:QUT655754 RDZ655754:REP655754 RNV655754:ROL655754 RXR655754:RYH655754 SHN655754:SID655754 SRJ655754:SRZ655754 TBF655754:TBV655754 TLB655754:TLR655754 TUX655754:TVN655754 UET655754:UFJ655754 UOP655754:UPF655754 UYL655754:UZB655754 VIH655754:VIX655754 VSD655754:VST655754 WBZ655754:WCP655754 WLV655754:WML655754 WVR655754:WWH655754 J721290:Z721290 JF721290:JV721290 TB721290:TR721290 ACX721290:ADN721290 AMT721290:ANJ721290 AWP721290:AXF721290 BGL721290:BHB721290 BQH721290:BQX721290 CAD721290:CAT721290 CJZ721290:CKP721290 CTV721290:CUL721290 DDR721290:DEH721290 DNN721290:DOD721290 DXJ721290:DXZ721290 EHF721290:EHV721290 ERB721290:ERR721290 FAX721290:FBN721290 FKT721290:FLJ721290 FUP721290:FVF721290 GEL721290:GFB721290 GOH721290:GOX721290 GYD721290:GYT721290 HHZ721290:HIP721290 HRV721290:HSL721290 IBR721290:ICH721290 ILN721290:IMD721290 IVJ721290:IVZ721290 JFF721290:JFV721290 JPB721290:JPR721290 JYX721290:JZN721290 KIT721290:KJJ721290 KSP721290:KTF721290 LCL721290:LDB721290 LMH721290:LMX721290 LWD721290:LWT721290 MFZ721290:MGP721290 MPV721290:MQL721290 MZR721290:NAH721290 NJN721290:NKD721290 NTJ721290:NTZ721290 ODF721290:ODV721290 ONB721290:ONR721290 OWX721290:OXN721290 PGT721290:PHJ721290 PQP721290:PRF721290 QAL721290:QBB721290 QKH721290:QKX721290 QUD721290:QUT721290 RDZ721290:REP721290 RNV721290:ROL721290 RXR721290:RYH721290 SHN721290:SID721290 SRJ721290:SRZ721290 TBF721290:TBV721290 TLB721290:TLR721290 TUX721290:TVN721290 UET721290:UFJ721290 UOP721290:UPF721290 UYL721290:UZB721290 VIH721290:VIX721290 VSD721290:VST721290 WBZ721290:WCP721290 WLV721290:WML721290 WVR721290:WWH721290 J786826:Z786826 JF786826:JV786826 TB786826:TR786826 ACX786826:ADN786826 AMT786826:ANJ786826 AWP786826:AXF786826 BGL786826:BHB786826 BQH786826:BQX786826 CAD786826:CAT786826 CJZ786826:CKP786826 CTV786826:CUL786826 DDR786826:DEH786826 DNN786826:DOD786826 DXJ786826:DXZ786826 EHF786826:EHV786826 ERB786826:ERR786826 FAX786826:FBN786826 FKT786826:FLJ786826 FUP786826:FVF786826 GEL786826:GFB786826 GOH786826:GOX786826 GYD786826:GYT786826 HHZ786826:HIP786826 HRV786826:HSL786826 IBR786826:ICH786826 ILN786826:IMD786826 IVJ786826:IVZ786826 JFF786826:JFV786826 JPB786826:JPR786826 JYX786826:JZN786826 KIT786826:KJJ786826 KSP786826:KTF786826 LCL786826:LDB786826 LMH786826:LMX786826 LWD786826:LWT786826 MFZ786826:MGP786826 MPV786826:MQL786826 MZR786826:NAH786826 NJN786826:NKD786826 NTJ786826:NTZ786826 ODF786826:ODV786826 ONB786826:ONR786826 OWX786826:OXN786826 PGT786826:PHJ786826 PQP786826:PRF786826 QAL786826:QBB786826 QKH786826:QKX786826 QUD786826:QUT786826 RDZ786826:REP786826 RNV786826:ROL786826 RXR786826:RYH786826 SHN786826:SID786826 SRJ786826:SRZ786826 TBF786826:TBV786826 TLB786826:TLR786826 TUX786826:TVN786826 UET786826:UFJ786826 UOP786826:UPF786826 UYL786826:UZB786826 VIH786826:VIX786826 VSD786826:VST786826 WBZ786826:WCP786826 WLV786826:WML786826 WVR786826:WWH786826 J852362:Z852362 JF852362:JV852362 TB852362:TR852362 ACX852362:ADN852362 AMT852362:ANJ852362 AWP852362:AXF852362 BGL852362:BHB852362 BQH852362:BQX852362 CAD852362:CAT852362 CJZ852362:CKP852362 CTV852362:CUL852362 DDR852362:DEH852362 DNN852362:DOD852362 DXJ852362:DXZ852362 EHF852362:EHV852362 ERB852362:ERR852362 FAX852362:FBN852362 FKT852362:FLJ852362 FUP852362:FVF852362 GEL852362:GFB852362 GOH852362:GOX852362 GYD852362:GYT852362 HHZ852362:HIP852362 HRV852362:HSL852362 IBR852362:ICH852362 ILN852362:IMD852362 IVJ852362:IVZ852362 JFF852362:JFV852362 JPB852362:JPR852362 JYX852362:JZN852362 KIT852362:KJJ852362 KSP852362:KTF852362 LCL852362:LDB852362 LMH852362:LMX852362 LWD852362:LWT852362 MFZ852362:MGP852362 MPV852362:MQL852362 MZR852362:NAH852362 NJN852362:NKD852362 NTJ852362:NTZ852362 ODF852362:ODV852362 ONB852362:ONR852362 OWX852362:OXN852362 PGT852362:PHJ852362 PQP852362:PRF852362 QAL852362:QBB852362 QKH852362:QKX852362 QUD852362:QUT852362 RDZ852362:REP852362 RNV852362:ROL852362 RXR852362:RYH852362 SHN852362:SID852362 SRJ852362:SRZ852362 TBF852362:TBV852362 TLB852362:TLR852362 TUX852362:TVN852362 UET852362:UFJ852362 UOP852362:UPF852362 UYL852362:UZB852362 VIH852362:VIX852362 VSD852362:VST852362 WBZ852362:WCP852362 WLV852362:WML852362 WVR852362:WWH852362 J917898:Z917898 JF917898:JV917898 TB917898:TR917898 ACX917898:ADN917898 AMT917898:ANJ917898 AWP917898:AXF917898 BGL917898:BHB917898 BQH917898:BQX917898 CAD917898:CAT917898 CJZ917898:CKP917898 CTV917898:CUL917898 DDR917898:DEH917898 DNN917898:DOD917898 DXJ917898:DXZ917898 EHF917898:EHV917898 ERB917898:ERR917898 FAX917898:FBN917898 FKT917898:FLJ917898 FUP917898:FVF917898 GEL917898:GFB917898 GOH917898:GOX917898 GYD917898:GYT917898 HHZ917898:HIP917898 HRV917898:HSL917898 IBR917898:ICH917898 ILN917898:IMD917898 IVJ917898:IVZ917898 JFF917898:JFV917898 JPB917898:JPR917898 JYX917898:JZN917898 KIT917898:KJJ917898 KSP917898:KTF917898 LCL917898:LDB917898 LMH917898:LMX917898 LWD917898:LWT917898 MFZ917898:MGP917898 MPV917898:MQL917898 MZR917898:NAH917898 NJN917898:NKD917898 NTJ917898:NTZ917898 ODF917898:ODV917898 ONB917898:ONR917898 OWX917898:OXN917898 PGT917898:PHJ917898 PQP917898:PRF917898 QAL917898:QBB917898 QKH917898:QKX917898 QUD917898:QUT917898 RDZ917898:REP917898 RNV917898:ROL917898 RXR917898:RYH917898 SHN917898:SID917898 SRJ917898:SRZ917898 TBF917898:TBV917898 TLB917898:TLR917898 TUX917898:TVN917898 UET917898:UFJ917898 UOP917898:UPF917898 UYL917898:UZB917898 VIH917898:VIX917898 VSD917898:VST917898 WBZ917898:WCP917898 WLV917898:WML917898 WVR917898:WWH917898 J983434:Z983434 JF983434:JV983434 TB983434:TR983434 ACX983434:ADN983434 AMT983434:ANJ983434 AWP983434:AXF983434 BGL983434:BHB983434 BQH983434:BQX983434 CAD983434:CAT983434 CJZ983434:CKP983434 CTV983434:CUL983434 DDR983434:DEH983434 DNN983434:DOD983434 DXJ983434:DXZ983434 EHF983434:EHV983434 ERB983434:ERR983434 FAX983434:FBN983434 FKT983434:FLJ983434 FUP983434:FVF983434 GEL983434:GFB983434 GOH983434:GOX983434 GYD983434:GYT983434 HHZ983434:HIP983434 HRV983434:HSL983434 IBR983434:ICH983434 ILN983434:IMD983434 IVJ983434:IVZ983434 JFF983434:JFV983434 JPB983434:JPR983434 JYX983434:JZN983434 KIT983434:KJJ983434 KSP983434:KTF983434 LCL983434:LDB983434 LMH983434:LMX983434 LWD983434:LWT983434 MFZ983434:MGP983434 MPV983434:MQL983434 MZR983434:NAH983434 NJN983434:NKD983434 NTJ983434:NTZ983434 ODF983434:ODV983434 ONB983434:ONR983434 OWX983434:OXN983434 PGT983434:PHJ983434 PQP983434:PRF983434 QAL983434:QBB983434 QKH983434:QKX983434 QUD983434:QUT983434 RDZ983434:REP983434 RNV983434:ROL983434 RXR983434:RYH983434 SHN983434:SID983434 SRJ983434:SRZ983434 TBF983434:TBV983434 TLB983434:TLR983434 TUX983434:TVN983434 UET983434:UFJ983434 UOP983434:UPF983434 UYL983434:UZB983434 VIH983434:VIX983434 VSD983434:VST983434 WBZ983434:WCP983434 WLV983434:WML983434 WVR983434:WWH983434 J348:Z348 JF348:JV348 TB348:TR348 ACX348:ADN348 AMT348:ANJ348 AWP348:AXF348 BGL348:BHB348 BQH348:BQX348 CAD348:CAT348 CJZ348:CKP348 CTV348:CUL348 DDR348:DEH348 DNN348:DOD348 DXJ348:DXZ348 EHF348:EHV348 ERB348:ERR348 FAX348:FBN348 FKT348:FLJ348 FUP348:FVF348 GEL348:GFB348 GOH348:GOX348 GYD348:GYT348 HHZ348:HIP348 HRV348:HSL348 IBR348:ICH348 ILN348:IMD348 IVJ348:IVZ348 JFF348:JFV348 JPB348:JPR348 JYX348:JZN348 KIT348:KJJ348 KSP348:KTF348 LCL348:LDB348 LMH348:LMX348 LWD348:LWT348 MFZ348:MGP348 MPV348:MQL348 MZR348:NAH348 NJN348:NKD348 NTJ348:NTZ348 ODF348:ODV348 ONB348:ONR348 OWX348:OXN348 PGT348:PHJ348 PQP348:PRF348 QAL348:QBB348 QKH348:QKX348 QUD348:QUT348 RDZ348:REP348 RNV348:ROL348 RXR348:RYH348 SHN348:SID348 SRJ348:SRZ348 TBF348:TBV348 TLB348:TLR348 TUX348:TVN348 UET348:UFJ348 UOP348:UPF348 UYL348:UZB348 VIH348:VIX348 VSD348:VST348 WBZ348:WCP348 WLV348:WML348 WVR348:WWH348 J65907:Z65907 JF65907:JV65907 TB65907:TR65907 ACX65907:ADN65907 AMT65907:ANJ65907 AWP65907:AXF65907 BGL65907:BHB65907 BQH65907:BQX65907 CAD65907:CAT65907 CJZ65907:CKP65907 CTV65907:CUL65907 DDR65907:DEH65907 DNN65907:DOD65907 DXJ65907:DXZ65907 EHF65907:EHV65907 ERB65907:ERR65907 FAX65907:FBN65907 FKT65907:FLJ65907 FUP65907:FVF65907 GEL65907:GFB65907 GOH65907:GOX65907 GYD65907:GYT65907 HHZ65907:HIP65907 HRV65907:HSL65907 IBR65907:ICH65907 ILN65907:IMD65907 IVJ65907:IVZ65907 JFF65907:JFV65907 JPB65907:JPR65907 JYX65907:JZN65907 KIT65907:KJJ65907 KSP65907:KTF65907 LCL65907:LDB65907 LMH65907:LMX65907 LWD65907:LWT65907 MFZ65907:MGP65907 MPV65907:MQL65907 MZR65907:NAH65907 NJN65907:NKD65907 NTJ65907:NTZ65907 ODF65907:ODV65907 ONB65907:ONR65907 OWX65907:OXN65907 PGT65907:PHJ65907 PQP65907:PRF65907 QAL65907:QBB65907 QKH65907:QKX65907 QUD65907:QUT65907 RDZ65907:REP65907 RNV65907:ROL65907 RXR65907:RYH65907 SHN65907:SID65907 SRJ65907:SRZ65907 TBF65907:TBV65907 TLB65907:TLR65907 TUX65907:TVN65907 UET65907:UFJ65907 UOP65907:UPF65907 UYL65907:UZB65907 VIH65907:VIX65907 VSD65907:VST65907 WBZ65907:WCP65907 WLV65907:WML65907 WVR65907:WWH65907 J131443:Z131443 JF131443:JV131443 TB131443:TR131443 ACX131443:ADN131443 AMT131443:ANJ131443 AWP131443:AXF131443 BGL131443:BHB131443 BQH131443:BQX131443 CAD131443:CAT131443 CJZ131443:CKP131443 CTV131443:CUL131443 DDR131443:DEH131443 DNN131443:DOD131443 DXJ131443:DXZ131443 EHF131443:EHV131443 ERB131443:ERR131443 FAX131443:FBN131443 FKT131443:FLJ131443 FUP131443:FVF131443 GEL131443:GFB131443 GOH131443:GOX131443 GYD131443:GYT131443 HHZ131443:HIP131443 HRV131443:HSL131443 IBR131443:ICH131443 ILN131443:IMD131443 IVJ131443:IVZ131443 JFF131443:JFV131443 JPB131443:JPR131443 JYX131443:JZN131443 KIT131443:KJJ131443 KSP131443:KTF131443 LCL131443:LDB131443 LMH131443:LMX131443 LWD131443:LWT131443 MFZ131443:MGP131443 MPV131443:MQL131443 MZR131443:NAH131443 NJN131443:NKD131443 NTJ131443:NTZ131443 ODF131443:ODV131443 ONB131443:ONR131443 OWX131443:OXN131443 PGT131443:PHJ131443 PQP131443:PRF131443 QAL131443:QBB131443 QKH131443:QKX131443 QUD131443:QUT131443 RDZ131443:REP131443 RNV131443:ROL131443 RXR131443:RYH131443 SHN131443:SID131443 SRJ131443:SRZ131443 TBF131443:TBV131443 TLB131443:TLR131443 TUX131443:TVN131443 UET131443:UFJ131443 UOP131443:UPF131443 UYL131443:UZB131443 VIH131443:VIX131443 VSD131443:VST131443 WBZ131443:WCP131443 WLV131443:WML131443 WVR131443:WWH131443 J196979:Z196979 JF196979:JV196979 TB196979:TR196979 ACX196979:ADN196979 AMT196979:ANJ196979 AWP196979:AXF196979 BGL196979:BHB196979 BQH196979:BQX196979 CAD196979:CAT196979 CJZ196979:CKP196979 CTV196979:CUL196979 DDR196979:DEH196979 DNN196979:DOD196979 DXJ196979:DXZ196979 EHF196979:EHV196979 ERB196979:ERR196979 FAX196979:FBN196979 FKT196979:FLJ196979 FUP196979:FVF196979 GEL196979:GFB196979 GOH196979:GOX196979 GYD196979:GYT196979 HHZ196979:HIP196979 HRV196979:HSL196979 IBR196979:ICH196979 ILN196979:IMD196979 IVJ196979:IVZ196979 JFF196979:JFV196979 JPB196979:JPR196979 JYX196979:JZN196979 KIT196979:KJJ196979 KSP196979:KTF196979 LCL196979:LDB196979 LMH196979:LMX196979 LWD196979:LWT196979 MFZ196979:MGP196979 MPV196979:MQL196979 MZR196979:NAH196979 NJN196979:NKD196979 NTJ196979:NTZ196979 ODF196979:ODV196979 ONB196979:ONR196979 OWX196979:OXN196979 PGT196979:PHJ196979 PQP196979:PRF196979 QAL196979:QBB196979 QKH196979:QKX196979 QUD196979:QUT196979 RDZ196979:REP196979 RNV196979:ROL196979 RXR196979:RYH196979 SHN196979:SID196979 SRJ196979:SRZ196979 TBF196979:TBV196979 TLB196979:TLR196979 TUX196979:TVN196979 UET196979:UFJ196979 UOP196979:UPF196979 UYL196979:UZB196979 VIH196979:VIX196979 VSD196979:VST196979 WBZ196979:WCP196979 WLV196979:WML196979 WVR196979:WWH196979 J262515:Z262515 JF262515:JV262515 TB262515:TR262515 ACX262515:ADN262515 AMT262515:ANJ262515 AWP262515:AXF262515 BGL262515:BHB262515 BQH262515:BQX262515 CAD262515:CAT262515 CJZ262515:CKP262515 CTV262515:CUL262515 DDR262515:DEH262515 DNN262515:DOD262515 DXJ262515:DXZ262515 EHF262515:EHV262515 ERB262515:ERR262515 FAX262515:FBN262515 FKT262515:FLJ262515 FUP262515:FVF262515 GEL262515:GFB262515 GOH262515:GOX262515 GYD262515:GYT262515 HHZ262515:HIP262515 HRV262515:HSL262515 IBR262515:ICH262515 ILN262515:IMD262515 IVJ262515:IVZ262515 JFF262515:JFV262515 JPB262515:JPR262515 JYX262515:JZN262515 KIT262515:KJJ262515 KSP262515:KTF262515 LCL262515:LDB262515 LMH262515:LMX262515 LWD262515:LWT262515 MFZ262515:MGP262515 MPV262515:MQL262515 MZR262515:NAH262515 NJN262515:NKD262515 NTJ262515:NTZ262515 ODF262515:ODV262515 ONB262515:ONR262515 OWX262515:OXN262515 PGT262515:PHJ262515 PQP262515:PRF262515 QAL262515:QBB262515 QKH262515:QKX262515 QUD262515:QUT262515 RDZ262515:REP262515 RNV262515:ROL262515 RXR262515:RYH262515 SHN262515:SID262515 SRJ262515:SRZ262515 TBF262515:TBV262515 TLB262515:TLR262515 TUX262515:TVN262515 UET262515:UFJ262515 UOP262515:UPF262515 UYL262515:UZB262515 VIH262515:VIX262515 VSD262515:VST262515 WBZ262515:WCP262515 WLV262515:WML262515 WVR262515:WWH262515 J328051:Z328051 JF328051:JV328051 TB328051:TR328051 ACX328051:ADN328051 AMT328051:ANJ328051 AWP328051:AXF328051 BGL328051:BHB328051 BQH328051:BQX328051 CAD328051:CAT328051 CJZ328051:CKP328051 CTV328051:CUL328051 DDR328051:DEH328051 DNN328051:DOD328051 DXJ328051:DXZ328051 EHF328051:EHV328051 ERB328051:ERR328051 FAX328051:FBN328051 FKT328051:FLJ328051 FUP328051:FVF328051 GEL328051:GFB328051 GOH328051:GOX328051 GYD328051:GYT328051 HHZ328051:HIP328051 HRV328051:HSL328051 IBR328051:ICH328051 ILN328051:IMD328051 IVJ328051:IVZ328051 JFF328051:JFV328051 JPB328051:JPR328051 JYX328051:JZN328051 KIT328051:KJJ328051 KSP328051:KTF328051 LCL328051:LDB328051 LMH328051:LMX328051 LWD328051:LWT328051 MFZ328051:MGP328051 MPV328051:MQL328051 MZR328051:NAH328051 NJN328051:NKD328051 NTJ328051:NTZ328051 ODF328051:ODV328051 ONB328051:ONR328051 OWX328051:OXN328051 PGT328051:PHJ328051 PQP328051:PRF328051 QAL328051:QBB328051 QKH328051:QKX328051 QUD328051:QUT328051 RDZ328051:REP328051 RNV328051:ROL328051 RXR328051:RYH328051 SHN328051:SID328051 SRJ328051:SRZ328051 TBF328051:TBV328051 TLB328051:TLR328051 TUX328051:TVN328051 UET328051:UFJ328051 UOP328051:UPF328051 UYL328051:UZB328051 VIH328051:VIX328051 VSD328051:VST328051 WBZ328051:WCP328051 WLV328051:WML328051 WVR328051:WWH328051 J393587:Z393587 JF393587:JV393587 TB393587:TR393587 ACX393587:ADN393587 AMT393587:ANJ393587 AWP393587:AXF393587 BGL393587:BHB393587 BQH393587:BQX393587 CAD393587:CAT393587 CJZ393587:CKP393587 CTV393587:CUL393587 DDR393587:DEH393587 DNN393587:DOD393587 DXJ393587:DXZ393587 EHF393587:EHV393587 ERB393587:ERR393587 FAX393587:FBN393587 FKT393587:FLJ393587 FUP393587:FVF393587 GEL393587:GFB393587 GOH393587:GOX393587 GYD393587:GYT393587 HHZ393587:HIP393587 HRV393587:HSL393587 IBR393587:ICH393587 ILN393587:IMD393587 IVJ393587:IVZ393587 JFF393587:JFV393587 JPB393587:JPR393587 JYX393587:JZN393587 KIT393587:KJJ393587 KSP393587:KTF393587 LCL393587:LDB393587 LMH393587:LMX393587 LWD393587:LWT393587 MFZ393587:MGP393587 MPV393587:MQL393587 MZR393587:NAH393587 NJN393587:NKD393587 NTJ393587:NTZ393587 ODF393587:ODV393587 ONB393587:ONR393587 OWX393587:OXN393587 PGT393587:PHJ393587 PQP393587:PRF393587 QAL393587:QBB393587 QKH393587:QKX393587 QUD393587:QUT393587 RDZ393587:REP393587 RNV393587:ROL393587 RXR393587:RYH393587 SHN393587:SID393587 SRJ393587:SRZ393587 TBF393587:TBV393587 TLB393587:TLR393587 TUX393587:TVN393587 UET393587:UFJ393587 UOP393587:UPF393587 UYL393587:UZB393587 VIH393587:VIX393587 VSD393587:VST393587 WBZ393587:WCP393587 WLV393587:WML393587 WVR393587:WWH393587 J459123:Z459123 JF459123:JV459123 TB459123:TR459123 ACX459123:ADN459123 AMT459123:ANJ459123 AWP459123:AXF459123 BGL459123:BHB459123 BQH459123:BQX459123 CAD459123:CAT459123 CJZ459123:CKP459123 CTV459123:CUL459123 DDR459123:DEH459123 DNN459123:DOD459123 DXJ459123:DXZ459123 EHF459123:EHV459123 ERB459123:ERR459123 FAX459123:FBN459123 FKT459123:FLJ459123 FUP459123:FVF459123 GEL459123:GFB459123 GOH459123:GOX459123 GYD459123:GYT459123 HHZ459123:HIP459123 HRV459123:HSL459123 IBR459123:ICH459123 ILN459123:IMD459123 IVJ459123:IVZ459123 JFF459123:JFV459123 JPB459123:JPR459123 JYX459123:JZN459123 KIT459123:KJJ459123 KSP459123:KTF459123 LCL459123:LDB459123 LMH459123:LMX459123 LWD459123:LWT459123 MFZ459123:MGP459123 MPV459123:MQL459123 MZR459123:NAH459123 NJN459123:NKD459123 NTJ459123:NTZ459123 ODF459123:ODV459123 ONB459123:ONR459123 OWX459123:OXN459123 PGT459123:PHJ459123 PQP459123:PRF459123 QAL459123:QBB459123 QKH459123:QKX459123 QUD459123:QUT459123 RDZ459123:REP459123 RNV459123:ROL459123 RXR459123:RYH459123 SHN459123:SID459123 SRJ459123:SRZ459123 TBF459123:TBV459123 TLB459123:TLR459123 TUX459123:TVN459123 UET459123:UFJ459123 UOP459123:UPF459123 UYL459123:UZB459123 VIH459123:VIX459123 VSD459123:VST459123 WBZ459123:WCP459123 WLV459123:WML459123 WVR459123:WWH459123 J524659:Z524659 JF524659:JV524659 TB524659:TR524659 ACX524659:ADN524659 AMT524659:ANJ524659 AWP524659:AXF524659 BGL524659:BHB524659 BQH524659:BQX524659 CAD524659:CAT524659 CJZ524659:CKP524659 CTV524659:CUL524659 DDR524659:DEH524659 DNN524659:DOD524659 DXJ524659:DXZ524659 EHF524659:EHV524659 ERB524659:ERR524659 FAX524659:FBN524659 FKT524659:FLJ524659 FUP524659:FVF524659 GEL524659:GFB524659 GOH524659:GOX524659 GYD524659:GYT524659 HHZ524659:HIP524659 HRV524659:HSL524659 IBR524659:ICH524659 ILN524659:IMD524659 IVJ524659:IVZ524659 JFF524659:JFV524659 JPB524659:JPR524659 JYX524659:JZN524659 KIT524659:KJJ524659 KSP524659:KTF524659 LCL524659:LDB524659 LMH524659:LMX524659 LWD524659:LWT524659 MFZ524659:MGP524659 MPV524659:MQL524659 MZR524659:NAH524659 NJN524659:NKD524659 NTJ524659:NTZ524659 ODF524659:ODV524659 ONB524659:ONR524659 OWX524659:OXN524659 PGT524659:PHJ524659 PQP524659:PRF524659 QAL524659:QBB524659 QKH524659:QKX524659 QUD524659:QUT524659 RDZ524659:REP524659 RNV524659:ROL524659 RXR524659:RYH524659 SHN524659:SID524659 SRJ524659:SRZ524659 TBF524659:TBV524659 TLB524659:TLR524659 TUX524659:TVN524659 UET524659:UFJ524659 UOP524659:UPF524659 UYL524659:UZB524659 VIH524659:VIX524659 VSD524659:VST524659 WBZ524659:WCP524659 WLV524659:WML524659 WVR524659:WWH524659 J590195:Z590195 JF590195:JV590195 TB590195:TR590195 ACX590195:ADN590195 AMT590195:ANJ590195 AWP590195:AXF590195 BGL590195:BHB590195 BQH590195:BQX590195 CAD590195:CAT590195 CJZ590195:CKP590195 CTV590195:CUL590195 DDR590195:DEH590195 DNN590195:DOD590195 DXJ590195:DXZ590195 EHF590195:EHV590195 ERB590195:ERR590195 FAX590195:FBN590195 FKT590195:FLJ590195 FUP590195:FVF590195 GEL590195:GFB590195 GOH590195:GOX590195 GYD590195:GYT590195 HHZ590195:HIP590195 HRV590195:HSL590195 IBR590195:ICH590195 ILN590195:IMD590195 IVJ590195:IVZ590195 JFF590195:JFV590195 JPB590195:JPR590195 JYX590195:JZN590195 KIT590195:KJJ590195 KSP590195:KTF590195 LCL590195:LDB590195 LMH590195:LMX590195 LWD590195:LWT590195 MFZ590195:MGP590195 MPV590195:MQL590195 MZR590195:NAH590195 NJN590195:NKD590195 NTJ590195:NTZ590195 ODF590195:ODV590195 ONB590195:ONR590195 OWX590195:OXN590195 PGT590195:PHJ590195 PQP590195:PRF590195 QAL590195:QBB590195 QKH590195:QKX590195 QUD590195:QUT590195 RDZ590195:REP590195 RNV590195:ROL590195 RXR590195:RYH590195 SHN590195:SID590195 SRJ590195:SRZ590195 TBF590195:TBV590195 TLB590195:TLR590195 TUX590195:TVN590195 UET590195:UFJ590195 UOP590195:UPF590195 UYL590195:UZB590195 VIH590195:VIX590195 VSD590195:VST590195 WBZ590195:WCP590195 WLV590195:WML590195 WVR590195:WWH590195 J655731:Z655731 JF655731:JV655731 TB655731:TR655731 ACX655731:ADN655731 AMT655731:ANJ655731 AWP655731:AXF655731 BGL655731:BHB655731 BQH655731:BQX655731 CAD655731:CAT655731 CJZ655731:CKP655731 CTV655731:CUL655731 DDR655731:DEH655731 DNN655731:DOD655731 DXJ655731:DXZ655731 EHF655731:EHV655731 ERB655731:ERR655731 FAX655731:FBN655731 FKT655731:FLJ655731 FUP655731:FVF655731 GEL655731:GFB655731 GOH655731:GOX655731 GYD655731:GYT655731 HHZ655731:HIP655731 HRV655731:HSL655731 IBR655731:ICH655731 ILN655731:IMD655731 IVJ655731:IVZ655731 JFF655731:JFV655731 JPB655731:JPR655731 JYX655731:JZN655731 KIT655731:KJJ655731 KSP655731:KTF655731 LCL655731:LDB655731 LMH655731:LMX655731 LWD655731:LWT655731 MFZ655731:MGP655731 MPV655731:MQL655731 MZR655731:NAH655731 NJN655731:NKD655731 NTJ655731:NTZ655731 ODF655731:ODV655731 ONB655731:ONR655731 OWX655731:OXN655731 PGT655731:PHJ655731 PQP655731:PRF655731 QAL655731:QBB655731 QKH655731:QKX655731 QUD655731:QUT655731 RDZ655731:REP655731 RNV655731:ROL655731 RXR655731:RYH655731 SHN655731:SID655731 SRJ655731:SRZ655731 TBF655731:TBV655731 TLB655731:TLR655731 TUX655731:TVN655731 UET655731:UFJ655731 UOP655731:UPF655731 UYL655731:UZB655731 VIH655731:VIX655731 VSD655731:VST655731 WBZ655731:WCP655731 WLV655731:WML655731 WVR655731:WWH655731 J721267:Z721267 JF721267:JV721267 TB721267:TR721267 ACX721267:ADN721267 AMT721267:ANJ721267 AWP721267:AXF721267 BGL721267:BHB721267 BQH721267:BQX721267 CAD721267:CAT721267 CJZ721267:CKP721267 CTV721267:CUL721267 DDR721267:DEH721267 DNN721267:DOD721267 DXJ721267:DXZ721267 EHF721267:EHV721267 ERB721267:ERR721267 FAX721267:FBN721267 FKT721267:FLJ721267 FUP721267:FVF721267 GEL721267:GFB721267 GOH721267:GOX721267 GYD721267:GYT721267 HHZ721267:HIP721267 HRV721267:HSL721267 IBR721267:ICH721267 ILN721267:IMD721267 IVJ721267:IVZ721267 JFF721267:JFV721267 JPB721267:JPR721267 JYX721267:JZN721267 KIT721267:KJJ721267 KSP721267:KTF721267 LCL721267:LDB721267 LMH721267:LMX721267 LWD721267:LWT721267 MFZ721267:MGP721267 MPV721267:MQL721267 MZR721267:NAH721267 NJN721267:NKD721267 NTJ721267:NTZ721267 ODF721267:ODV721267 ONB721267:ONR721267 OWX721267:OXN721267 PGT721267:PHJ721267 PQP721267:PRF721267 QAL721267:QBB721267 QKH721267:QKX721267 QUD721267:QUT721267 RDZ721267:REP721267 RNV721267:ROL721267 RXR721267:RYH721267 SHN721267:SID721267 SRJ721267:SRZ721267 TBF721267:TBV721267 TLB721267:TLR721267 TUX721267:TVN721267 UET721267:UFJ721267 UOP721267:UPF721267 UYL721267:UZB721267 VIH721267:VIX721267 VSD721267:VST721267 WBZ721267:WCP721267 WLV721267:WML721267 WVR721267:WWH721267 J786803:Z786803 JF786803:JV786803 TB786803:TR786803 ACX786803:ADN786803 AMT786803:ANJ786803 AWP786803:AXF786803 BGL786803:BHB786803 BQH786803:BQX786803 CAD786803:CAT786803 CJZ786803:CKP786803 CTV786803:CUL786803 DDR786803:DEH786803 DNN786803:DOD786803 DXJ786803:DXZ786803 EHF786803:EHV786803 ERB786803:ERR786803 FAX786803:FBN786803 FKT786803:FLJ786803 FUP786803:FVF786803 GEL786803:GFB786803 GOH786803:GOX786803 GYD786803:GYT786803 HHZ786803:HIP786803 HRV786803:HSL786803 IBR786803:ICH786803 ILN786803:IMD786803 IVJ786803:IVZ786803 JFF786803:JFV786803 JPB786803:JPR786803 JYX786803:JZN786803 KIT786803:KJJ786803 KSP786803:KTF786803 LCL786803:LDB786803 LMH786803:LMX786803 LWD786803:LWT786803 MFZ786803:MGP786803 MPV786803:MQL786803 MZR786803:NAH786803 NJN786803:NKD786803 NTJ786803:NTZ786803 ODF786803:ODV786803 ONB786803:ONR786803 OWX786803:OXN786803 PGT786803:PHJ786803 PQP786803:PRF786803 QAL786803:QBB786803 QKH786803:QKX786803 QUD786803:QUT786803 RDZ786803:REP786803 RNV786803:ROL786803 RXR786803:RYH786803 SHN786803:SID786803 SRJ786803:SRZ786803 TBF786803:TBV786803 TLB786803:TLR786803 TUX786803:TVN786803 UET786803:UFJ786803 UOP786803:UPF786803 UYL786803:UZB786803 VIH786803:VIX786803 VSD786803:VST786803 WBZ786803:WCP786803 WLV786803:WML786803 WVR786803:WWH786803 J852339:Z852339 JF852339:JV852339 TB852339:TR852339 ACX852339:ADN852339 AMT852339:ANJ852339 AWP852339:AXF852339 BGL852339:BHB852339 BQH852339:BQX852339 CAD852339:CAT852339 CJZ852339:CKP852339 CTV852339:CUL852339 DDR852339:DEH852339 DNN852339:DOD852339 DXJ852339:DXZ852339 EHF852339:EHV852339 ERB852339:ERR852339 FAX852339:FBN852339 FKT852339:FLJ852339 FUP852339:FVF852339 GEL852339:GFB852339 GOH852339:GOX852339 GYD852339:GYT852339 HHZ852339:HIP852339 HRV852339:HSL852339 IBR852339:ICH852339 ILN852339:IMD852339 IVJ852339:IVZ852339 JFF852339:JFV852339 JPB852339:JPR852339 JYX852339:JZN852339 KIT852339:KJJ852339 KSP852339:KTF852339 LCL852339:LDB852339 LMH852339:LMX852339 LWD852339:LWT852339 MFZ852339:MGP852339 MPV852339:MQL852339 MZR852339:NAH852339 NJN852339:NKD852339 NTJ852339:NTZ852339 ODF852339:ODV852339 ONB852339:ONR852339 OWX852339:OXN852339 PGT852339:PHJ852339 PQP852339:PRF852339 QAL852339:QBB852339 QKH852339:QKX852339 QUD852339:QUT852339 RDZ852339:REP852339 RNV852339:ROL852339 RXR852339:RYH852339 SHN852339:SID852339 SRJ852339:SRZ852339 TBF852339:TBV852339 TLB852339:TLR852339 TUX852339:TVN852339 UET852339:UFJ852339 UOP852339:UPF852339 UYL852339:UZB852339 VIH852339:VIX852339 VSD852339:VST852339 WBZ852339:WCP852339 WLV852339:WML852339 WVR852339:WWH852339 J917875:Z917875 JF917875:JV917875 TB917875:TR917875 ACX917875:ADN917875 AMT917875:ANJ917875 AWP917875:AXF917875 BGL917875:BHB917875 BQH917875:BQX917875 CAD917875:CAT917875 CJZ917875:CKP917875 CTV917875:CUL917875 DDR917875:DEH917875 DNN917875:DOD917875 DXJ917875:DXZ917875 EHF917875:EHV917875 ERB917875:ERR917875 FAX917875:FBN917875 FKT917875:FLJ917875 FUP917875:FVF917875 GEL917875:GFB917875 GOH917875:GOX917875 GYD917875:GYT917875 HHZ917875:HIP917875 HRV917875:HSL917875 IBR917875:ICH917875 ILN917875:IMD917875 IVJ917875:IVZ917875 JFF917875:JFV917875 JPB917875:JPR917875 JYX917875:JZN917875 KIT917875:KJJ917875 KSP917875:KTF917875 LCL917875:LDB917875 LMH917875:LMX917875 LWD917875:LWT917875 MFZ917875:MGP917875 MPV917875:MQL917875 MZR917875:NAH917875 NJN917875:NKD917875 NTJ917875:NTZ917875 ODF917875:ODV917875 ONB917875:ONR917875 OWX917875:OXN917875 PGT917875:PHJ917875 PQP917875:PRF917875 QAL917875:QBB917875 QKH917875:QKX917875 QUD917875:QUT917875 RDZ917875:REP917875 RNV917875:ROL917875 RXR917875:RYH917875 SHN917875:SID917875 SRJ917875:SRZ917875 TBF917875:TBV917875 TLB917875:TLR917875 TUX917875:TVN917875 UET917875:UFJ917875 UOP917875:UPF917875 UYL917875:UZB917875 VIH917875:VIX917875 VSD917875:VST917875 WBZ917875:WCP917875 WLV917875:WML917875 WVR917875:WWH917875 J983411:Z983411 JF983411:JV983411 TB983411:TR983411 ACX983411:ADN983411 AMT983411:ANJ983411 AWP983411:AXF983411 BGL983411:BHB983411 BQH983411:BQX983411 CAD983411:CAT983411 CJZ983411:CKP983411 CTV983411:CUL983411 DDR983411:DEH983411 DNN983411:DOD983411 DXJ983411:DXZ983411 EHF983411:EHV983411 ERB983411:ERR983411 FAX983411:FBN983411 FKT983411:FLJ983411 FUP983411:FVF983411 GEL983411:GFB983411 GOH983411:GOX983411 GYD983411:GYT983411 HHZ983411:HIP983411 HRV983411:HSL983411 IBR983411:ICH983411 ILN983411:IMD983411 IVJ983411:IVZ983411 JFF983411:JFV983411 JPB983411:JPR983411 JYX983411:JZN983411 KIT983411:KJJ983411 KSP983411:KTF983411 LCL983411:LDB983411 LMH983411:LMX983411 LWD983411:LWT983411 MFZ983411:MGP983411 MPV983411:MQL983411 MZR983411:NAH983411 NJN983411:NKD983411 NTJ983411:NTZ983411 ODF983411:ODV983411 ONB983411:ONR983411 OWX983411:OXN983411 PGT983411:PHJ983411 PQP983411:PRF983411 QAL983411:QBB983411 QKH983411:QKX983411 QUD983411:QUT983411 RDZ983411:REP983411 RNV983411:ROL983411 RXR983411:RYH983411 SHN983411:SID983411 SRJ983411:SRZ983411 TBF983411:TBV983411 TLB983411:TLR983411 TUX983411:TVN983411 UET983411:UFJ983411 UOP983411:UPF983411 UYL983411:UZB983411 VIH983411:VIX983411 VSD983411:VST983411 WBZ983411:WCP983411 WLV983411:WML983411 WVR983411:WWH983411 J125:Z125 JF125:JV125 TB125:TR125 ACX125:ADN125 AMT125:ANJ125 AWP125:AXF125 BGL125:BHB125 BQH125:BQX125 CAD125:CAT125 CJZ125:CKP125 CTV125:CUL125 DDR125:DEH125 DNN125:DOD125 DXJ125:DXZ125 EHF125:EHV125 ERB125:ERR125 FAX125:FBN125 FKT125:FLJ125 FUP125:FVF125 GEL125:GFB125 GOH125:GOX125 GYD125:GYT125 HHZ125:HIP125 HRV125:HSL125 IBR125:ICH125 ILN125:IMD125 IVJ125:IVZ125 JFF125:JFV125 JPB125:JPR125 JYX125:JZN125 KIT125:KJJ125 KSP125:KTF125 LCL125:LDB125 LMH125:LMX125 LWD125:LWT125 MFZ125:MGP125 MPV125:MQL125 MZR125:NAH125 NJN125:NKD125 NTJ125:NTZ125 ODF125:ODV125 ONB125:ONR125 OWX125:OXN125 PGT125:PHJ125 PQP125:PRF125 QAL125:QBB125 QKH125:QKX125 QUD125:QUT125 RDZ125:REP125 RNV125:ROL125 RXR125:RYH125 SHN125:SID125 SRJ125:SRZ125 TBF125:TBV125 TLB125:TLR125 TUX125:TVN125 UET125:UFJ125 UOP125:UPF125 UYL125:UZB125 VIH125:VIX125 VSD125:VST125 WBZ125:WCP125 WLV125:WML125 WVR125:WWH125 J65734:Z65734 JF65734:JV65734 TB65734:TR65734 ACX65734:ADN65734 AMT65734:ANJ65734 AWP65734:AXF65734 BGL65734:BHB65734 BQH65734:BQX65734 CAD65734:CAT65734 CJZ65734:CKP65734 CTV65734:CUL65734 DDR65734:DEH65734 DNN65734:DOD65734 DXJ65734:DXZ65734 EHF65734:EHV65734 ERB65734:ERR65734 FAX65734:FBN65734 FKT65734:FLJ65734 FUP65734:FVF65734 GEL65734:GFB65734 GOH65734:GOX65734 GYD65734:GYT65734 HHZ65734:HIP65734 HRV65734:HSL65734 IBR65734:ICH65734 ILN65734:IMD65734 IVJ65734:IVZ65734 JFF65734:JFV65734 JPB65734:JPR65734 JYX65734:JZN65734 KIT65734:KJJ65734 KSP65734:KTF65734 LCL65734:LDB65734 LMH65734:LMX65734 LWD65734:LWT65734 MFZ65734:MGP65734 MPV65734:MQL65734 MZR65734:NAH65734 NJN65734:NKD65734 NTJ65734:NTZ65734 ODF65734:ODV65734 ONB65734:ONR65734 OWX65734:OXN65734 PGT65734:PHJ65734 PQP65734:PRF65734 QAL65734:QBB65734 QKH65734:QKX65734 QUD65734:QUT65734 RDZ65734:REP65734 RNV65734:ROL65734 RXR65734:RYH65734 SHN65734:SID65734 SRJ65734:SRZ65734 TBF65734:TBV65734 TLB65734:TLR65734 TUX65734:TVN65734 UET65734:UFJ65734 UOP65734:UPF65734 UYL65734:UZB65734 VIH65734:VIX65734 VSD65734:VST65734 WBZ65734:WCP65734 WLV65734:WML65734 WVR65734:WWH65734 J131270:Z131270 JF131270:JV131270 TB131270:TR131270 ACX131270:ADN131270 AMT131270:ANJ131270 AWP131270:AXF131270 BGL131270:BHB131270 BQH131270:BQX131270 CAD131270:CAT131270 CJZ131270:CKP131270 CTV131270:CUL131270 DDR131270:DEH131270 DNN131270:DOD131270 DXJ131270:DXZ131270 EHF131270:EHV131270 ERB131270:ERR131270 FAX131270:FBN131270 FKT131270:FLJ131270 FUP131270:FVF131270 GEL131270:GFB131270 GOH131270:GOX131270 GYD131270:GYT131270 HHZ131270:HIP131270 HRV131270:HSL131270 IBR131270:ICH131270 ILN131270:IMD131270 IVJ131270:IVZ131270 JFF131270:JFV131270 JPB131270:JPR131270 JYX131270:JZN131270 KIT131270:KJJ131270 KSP131270:KTF131270 LCL131270:LDB131270 LMH131270:LMX131270 LWD131270:LWT131270 MFZ131270:MGP131270 MPV131270:MQL131270 MZR131270:NAH131270 NJN131270:NKD131270 NTJ131270:NTZ131270 ODF131270:ODV131270 ONB131270:ONR131270 OWX131270:OXN131270 PGT131270:PHJ131270 PQP131270:PRF131270 QAL131270:QBB131270 QKH131270:QKX131270 QUD131270:QUT131270 RDZ131270:REP131270 RNV131270:ROL131270 RXR131270:RYH131270 SHN131270:SID131270 SRJ131270:SRZ131270 TBF131270:TBV131270 TLB131270:TLR131270 TUX131270:TVN131270 UET131270:UFJ131270 UOP131270:UPF131270 UYL131270:UZB131270 VIH131270:VIX131270 VSD131270:VST131270 WBZ131270:WCP131270 WLV131270:WML131270 WVR131270:WWH131270 J196806:Z196806 JF196806:JV196806 TB196806:TR196806 ACX196806:ADN196806 AMT196806:ANJ196806 AWP196806:AXF196806 BGL196806:BHB196806 BQH196806:BQX196806 CAD196806:CAT196806 CJZ196806:CKP196806 CTV196806:CUL196806 DDR196806:DEH196806 DNN196806:DOD196806 DXJ196806:DXZ196806 EHF196806:EHV196806 ERB196806:ERR196806 FAX196806:FBN196806 FKT196806:FLJ196806 FUP196806:FVF196806 GEL196806:GFB196806 GOH196806:GOX196806 GYD196806:GYT196806 HHZ196806:HIP196806 HRV196806:HSL196806 IBR196806:ICH196806 ILN196806:IMD196806 IVJ196806:IVZ196806 JFF196806:JFV196806 JPB196806:JPR196806 JYX196806:JZN196806 KIT196806:KJJ196806 KSP196806:KTF196806 LCL196806:LDB196806 LMH196806:LMX196806 LWD196806:LWT196806 MFZ196806:MGP196806 MPV196806:MQL196806 MZR196806:NAH196806 NJN196806:NKD196806 NTJ196806:NTZ196806 ODF196806:ODV196806 ONB196806:ONR196806 OWX196806:OXN196806 PGT196806:PHJ196806 PQP196806:PRF196806 QAL196806:QBB196806 QKH196806:QKX196806 QUD196806:QUT196806 RDZ196806:REP196806 RNV196806:ROL196806 RXR196806:RYH196806 SHN196806:SID196806 SRJ196806:SRZ196806 TBF196806:TBV196806 TLB196806:TLR196806 TUX196806:TVN196806 UET196806:UFJ196806 UOP196806:UPF196806 UYL196806:UZB196806 VIH196806:VIX196806 VSD196806:VST196806 WBZ196806:WCP196806 WLV196806:WML196806 WVR196806:WWH196806 J262342:Z262342 JF262342:JV262342 TB262342:TR262342 ACX262342:ADN262342 AMT262342:ANJ262342 AWP262342:AXF262342 BGL262342:BHB262342 BQH262342:BQX262342 CAD262342:CAT262342 CJZ262342:CKP262342 CTV262342:CUL262342 DDR262342:DEH262342 DNN262342:DOD262342 DXJ262342:DXZ262342 EHF262342:EHV262342 ERB262342:ERR262342 FAX262342:FBN262342 FKT262342:FLJ262342 FUP262342:FVF262342 GEL262342:GFB262342 GOH262342:GOX262342 GYD262342:GYT262342 HHZ262342:HIP262342 HRV262342:HSL262342 IBR262342:ICH262342 ILN262342:IMD262342 IVJ262342:IVZ262342 JFF262342:JFV262342 JPB262342:JPR262342 JYX262342:JZN262342 KIT262342:KJJ262342 KSP262342:KTF262342 LCL262342:LDB262342 LMH262342:LMX262342 LWD262342:LWT262342 MFZ262342:MGP262342 MPV262342:MQL262342 MZR262342:NAH262342 NJN262342:NKD262342 NTJ262342:NTZ262342 ODF262342:ODV262342 ONB262342:ONR262342 OWX262342:OXN262342 PGT262342:PHJ262342 PQP262342:PRF262342 QAL262342:QBB262342 QKH262342:QKX262342 QUD262342:QUT262342 RDZ262342:REP262342 RNV262342:ROL262342 RXR262342:RYH262342 SHN262342:SID262342 SRJ262342:SRZ262342 TBF262342:TBV262342 TLB262342:TLR262342 TUX262342:TVN262342 UET262342:UFJ262342 UOP262342:UPF262342 UYL262342:UZB262342 VIH262342:VIX262342 VSD262342:VST262342 WBZ262342:WCP262342 WLV262342:WML262342 WVR262342:WWH262342 J327878:Z327878 JF327878:JV327878 TB327878:TR327878 ACX327878:ADN327878 AMT327878:ANJ327878 AWP327878:AXF327878 BGL327878:BHB327878 BQH327878:BQX327878 CAD327878:CAT327878 CJZ327878:CKP327878 CTV327878:CUL327878 DDR327878:DEH327878 DNN327878:DOD327878 DXJ327878:DXZ327878 EHF327878:EHV327878 ERB327878:ERR327878 FAX327878:FBN327878 FKT327878:FLJ327878 FUP327878:FVF327878 GEL327878:GFB327878 GOH327878:GOX327878 GYD327878:GYT327878 HHZ327878:HIP327878 HRV327878:HSL327878 IBR327878:ICH327878 ILN327878:IMD327878 IVJ327878:IVZ327878 JFF327878:JFV327878 JPB327878:JPR327878 JYX327878:JZN327878 KIT327878:KJJ327878 KSP327878:KTF327878 LCL327878:LDB327878 LMH327878:LMX327878 LWD327878:LWT327878 MFZ327878:MGP327878 MPV327878:MQL327878 MZR327878:NAH327878 NJN327878:NKD327878 NTJ327878:NTZ327878 ODF327878:ODV327878 ONB327878:ONR327878 OWX327878:OXN327878 PGT327878:PHJ327878 PQP327878:PRF327878 QAL327878:QBB327878 QKH327878:QKX327878 QUD327878:QUT327878 RDZ327878:REP327878 RNV327878:ROL327878 RXR327878:RYH327878 SHN327878:SID327878 SRJ327878:SRZ327878 TBF327878:TBV327878 TLB327878:TLR327878 TUX327878:TVN327878 UET327878:UFJ327878 UOP327878:UPF327878 UYL327878:UZB327878 VIH327878:VIX327878 VSD327878:VST327878 WBZ327878:WCP327878 WLV327878:WML327878 WVR327878:WWH327878 J393414:Z393414 JF393414:JV393414 TB393414:TR393414 ACX393414:ADN393414 AMT393414:ANJ393414 AWP393414:AXF393414 BGL393414:BHB393414 BQH393414:BQX393414 CAD393414:CAT393414 CJZ393414:CKP393414 CTV393414:CUL393414 DDR393414:DEH393414 DNN393414:DOD393414 DXJ393414:DXZ393414 EHF393414:EHV393414 ERB393414:ERR393414 FAX393414:FBN393414 FKT393414:FLJ393414 FUP393414:FVF393414 GEL393414:GFB393414 GOH393414:GOX393414 GYD393414:GYT393414 HHZ393414:HIP393414 HRV393414:HSL393414 IBR393414:ICH393414 ILN393414:IMD393414 IVJ393414:IVZ393414 JFF393414:JFV393414 JPB393414:JPR393414 JYX393414:JZN393414 KIT393414:KJJ393414 KSP393414:KTF393414 LCL393414:LDB393414 LMH393414:LMX393414 LWD393414:LWT393414 MFZ393414:MGP393414 MPV393414:MQL393414 MZR393414:NAH393414 NJN393414:NKD393414 NTJ393414:NTZ393414 ODF393414:ODV393414 ONB393414:ONR393414 OWX393414:OXN393414 PGT393414:PHJ393414 PQP393414:PRF393414 QAL393414:QBB393414 QKH393414:QKX393414 QUD393414:QUT393414 RDZ393414:REP393414 RNV393414:ROL393414 RXR393414:RYH393414 SHN393414:SID393414 SRJ393414:SRZ393414 TBF393414:TBV393414 TLB393414:TLR393414 TUX393414:TVN393414 UET393414:UFJ393414 UOP393414:UPF393414 UYL393414:UZB393414 VIH393414:VIX393414 VSD393414:VST393414 WBZ393414:WCP393414 WLV393414:WML393414 WVR393414:WWH393414 J458950:Z458950 JF458950:JV458950 TB458950:TR458950 ACX458950:ADN458950 AMT458950:ANJ458950 AWP458950:AXF458950 BGL458950:BHB458950 BQH458950:BQX458950 CAD458950:CAT458950 CJZ458950:CKP458950 CTV458950:CUL458950 DDR458950:DEH458950 DNN458950:DOD458950 DXJ458950:DXZ458950 EHF458950:EHV458950 ERB458950:ERR458950 FAX458950:FBN458950 FKT458950:FLJ458950 FUP458950:FVF458950 GEL458950:GFB458950 GOH458950:GOX458950 GYD458950:GYT458950 HHZ458950:HIP458950 HRV458950:HSL458950 IBR458950:ICH458950 ILN458950:IMD458950 IVJ458950:IVZ458950 JFF458950:JFV458950 JPB458950:JPR458950 JYX458950:JZN458950 KIT458950:KJJ458950 KSP458950:KTF458950 LCL458950:LDB458950 LMH458950:LMX458950 LWD458950:LWT458950 MFZ458950:MGP458950 MPV458950:MQL458950 MZR458950:NAH458950 NJN458950:NKD458950 NTJ458950:NTZ458950 ODF458950:ODV458950 ONB458950:ONR458950 OWX458950:OXN458950 PGT458950:PHJ458950 PQP458950:PRF458950 QAL458950:QBB458950 QKH458950:QKX458950 QUD458950:QUT458950 RDZ458950:REP458950 RNV458950:ROL458950 RXR458950:RYH458950 SHN458950:SID458950 SRJ458950:SRZ458950 TBF458950:TBV458950 TLB458950:TLR458950 TUX458950:TVN458950 UET458950:UFJ458950 UOP458950:UPF458950 UYL458950:UZB458950 VIH458950:VIX458950 VSD458950:VST458950 WBZ458950:WCP458950 WLV458950:WML458950 WVR458950:WWH458950 J524486:Z524486 JF524486:JV524486 TB524486:TR524486 ACX524486:ADN524486 AMT524486:ANJ524486 AWP524486:AXF524486 BGL524486:BHB524486 BQH524486:BQX524486 CAD524486:CAT524486 CJZ524486:CKP524486 CTV524486:CUL524486 DDR524486:DEH524486 DNN524486:DOD524486 DXJ524486:DXZ524486 EHF524486:EHV524486 ERB524486:ERR524486 FAX524486:FBN524486 FKT524486:FLJ524486 FUP524486:FVF524486 GEL524486:GFB524486 GOH524486:GOX524486 GYD524486:GYT524486 HHZ524486:HIP524486 HRV524486:HSL524486 IBR524486:ICH524486 ILN524486:IMD524486 IVJ524486:IVZ524486 JFF524486:JFV524486 JPB524486:JPR524486 JYX524486:JZN524486 KIT524486:KJJ524486 KSP524486:KTF524486 LCL524486:LDB524486 LMH524486:LMX524486 LWD524486:LWT524486 MFZ524486:MGP524486 MPV524486:MQL524486 MZR524486:NAH524486 NJN524486:NKD524486 NTJ524486:NTZ524486 ODF524486:ODV524486 ONB524486:ONR524486 OWX524486:OXN524486 PGT524486:PHJ524486 PQP524486:PRF524486 QAL524486:QBB524486 QKH524486:QKX524486 QUD524486:QUT524486 RDZ524486:REP524486 RNV524486:ROL524486 RXR524486:RYH524486 SHN524486:SID524486 SRJ524486:SRZ524486 TBF524486:TBV524486 TLB524486:TLR524486 TUX524486:TVN524486 UET524486:UFJ524486 UOP524486:UPF524486 UYL524486:UZB524486 VIH524486:VIX524486 VSD524486:VST524486 WBZ524486:WCP524486 WLV524486:WML524486 WVR524486:WWH524486 J590022:Z590022 JF590022:JV590022 TB590022:TR590022 ACX590022:ADN590022 AMT590022:ANJ590022 AWP590022:AXF590022 BGL590022:BHB590022 BQH590022:BQX590022 CAD590022:CAT590022 CJZ590022:CKP590022 CTV590022:CUL590022 DDR590022:DEH590022 DNN590022:DOD590022 DXJ590022:DXZ590022 EHF590022:EHV590022 ERB590022:ERR590022 FAX590022:FBN590022 FKT590022:FLJ590022 FUP590022:FVF590022 GEL590022:GFB590022 GOH590022:GOX590022 GYD590022:GYT590022 HHZ590022:HIP590022 HRV590022:HSL590022 IBR590022:ICH590022 ILN590022:IMD590022 IVJ590022:IVZ590022 JFF590022:JFV590022 JPB590022:JPR590022 JYX590022:JZN590022 KIT590022:KJJ590022 KSP590022:KTF590022 LCL590022:LDB590022 LMH590022:LMX590022 LWD590022:LWT590022 MFZ590022:MGP590022 MPV590022:MQL590022 MZR590022:NAH590022 NJN590022:NKD590022 NTJ590022:NTZ590022 ODF590022:ODV590022 ONB590022:ONR590022 OWX590022:OXN590022 PGT590022:PHJ590022 PQP590022:PRF590022 QAL590022:QBB590022 QKH590022:QKX590022 QUD590022:QUT590022 RDZ590022:REP590022 RNV590022:ROL590022 RXR590022:RYH590022 SHN590022:SID590022 SRJ590022:SRZ590022 TBF590022:TBV590022 TLB590022:TLR590022 TUX590022:TVN590022 UET590022:UFJ590022 UOP590022:UPF590022 UYL590022:UZB590022 VIH590022:VIX590022 VSD590022:VST590022 WBZ590022:WCP590022 WLV590022:WML590022 WVR590022:WWH590022 J655558:Z655558 JF655558:JV655558 TB655558:TR655558 ACX655558:ADN655558 AMT655558:ANJ655558 AWP655558:AXF655558 BGL655558:BHB655558 BQH655558:BQX655558 CAD655558:CAT655558 CJZ655558:CKP655558 CTV655558:CUL655558 DDR655558:DEH655558 DNN655558:DOD655558 DXJ655558:DXZ655558 EHF655558:EHV655558 ERB655558:ERR655558 FAX655558:FBN655558 FKT655558:FLJ655558 FUP655558:FVF655558 GEL655558:GFB655558 GOH655558:GOX655558 GYD655558:GYT655558 HHZ655558:HIP655558 HRV655558:HSL655558 IBR655558:ICH655558 ILN655558:IMD655558 IVJ655558:IVZ655558 JFF655558:JFV655558 JPB655558:JPR655558 JYX655558:JZN655558 KIT655558:KJJ655558 KSP655558:KTF655558 LCL655558:LDB655558 LMH655558:LMX655558 LWD655558:LWT655558 MFZ655558:MGP655558 MPV655558:MQL655558 MZR655558:NAH655558 NJN655558:NKD655558 NTJ655558:NTZ655558 ODF655558:ODV655558 ONB655558:ONR655558 OWX655558:OXN655558 PGT655558:PHJ655558 PQP655558:PRF655558 QAL655558:QBB655558 QKH655558:QKX655558 QUD655558:QUT655558 RDZ655558:REP655558 RNV655558:ROL655558 RXR655558:RYH655558 SHN655558:SID655558 SRJ655558:SRZ655558 TBF655558:TBV655558 TLB655558:TLR655558 TUX655558:TVN655558 UET655558:UFJ655558 UOP655558:UPF655558 UYL655558:UZB655558 VIH655558:VIX655558 VSD655558:VST655558 WBZ655558:WCP655558 WLV655558:WML655558 WVR655558:WWH655558 J721094:Z721094 JF721094:JV721094 TB721094:TR721094 ACX721094:ADN721094 AMT721094:ANJ721094 AWP721094:AXF721094 BGL721094:BHB721094 BQH721094:BQX721094 CAD721094:CAT721094 CJZ721094:CKP721094 CTV721094:CUL721094 DDR721094:DEH721094 DNN721094:DOD721094 DXJ721094:DXZ721094 EHF721094:EHV721094 ERB721094:ERR721094 FAX721094:FBN721094 FKT721094:FLJ721094 FUP721094:FVF721094 GEL721094:GFB721094 GOH721094:GOX721094 GYD721094:GYT721094 HHZ721094:HIP721094 HRV721094:HSL721094 IBR721094:ICH721094 ILN721094:IMD721094 IVJ721094:IVZ721094 JFF721094:JFV721094 JPB721094:JPR721094 JYX721094:JZN721094 KIT721094:KJJ721094 KSP721094:KTF721094 LCL721094:LDB721094 LMH721094:LMX721094 LWD721094:LWT721094 MFZ721094:MGP721094 MPV721094:MQL721094 MZR721094:NAH721094 NJN721094:NKD721094 NTJ721094:NTZ721094 ODF721094:ODV721094 ONB721094:ONR721094 OWX721094:OXN721094 PGT721094:PHJ721094 PQP721094:PRF721094 QAL721094:QBB721094 QKH721094:QKX721094 QUD721094:QUT721094 RDZ721094:REP721094 RNV721094:ROL721094 RXR721094:RYH721094 SHN721094:SID721094 SRJ721094:SRZ721094 TBF721094:TBV721094 TLB721094:TLR721094 TUX721094:TVN721094 UET721094:UFJ721094 UOP721094:UPF721094 UYL721094:UZB721094 VIH721094:VIX721094 VSD721094:VST721094 WBZ721094:WCP721094 WLV721094:WML721094 WVR721094:WWH721094 J786630:Z786630 JF786630:JV786630 TB786630:TR786630 ACX786630:ADN786630 AMT786630:ANJ786630 AWP786630:AXF786630 BGL786630:BHB786630 BQH786630:BQX786630 CAD786630:CAT786630 CJZ786630:CKP786630 CTV786630:CUL786630 DDR786630:DEH786630 DNN786630:DOD786630 DXJ786630:DXZ786630 EHF786630:EHV786630 ERB786630:ERR786630 FAX786630:FBN786630 FKT786630:FLJ786630 FUP786630:FVF786630 GEL786630:GFB786630 GOH786630:GOX786630 GYD786630:GYT786630 HHZ786630:HIP786630 HRV786630:HSL786630 IBR786630:ICH786630 ILN786630:IMD786630 IVJ786630:IVZ786630 JFF786630:JFV786630 JPB786630:JPR786630 JYX786630:JZN786630 KIT786630:KJJ786630 KSP786630:KTF786630 LCL786630:LDB786630 LMH786630:LMX786630 LWD786630:LWT786630 MFZ786630:MGP786630 MPV786630:MQL786630 MZR786630:NAH786630 NJN786630:NKD786630 NTJ786630:NTZ786630 ODF786630:ODV786630 ONB786630:ONR786630 OWX786630:OXN786630 PGT786630:PHJ786630 PQP786630:PRF786630 QAL786630:QBB786630 QKH786630:QKX786630 QUD786630:QUT786630 RDZ786630:REP786630 RNV786630:ROL786630 RXR786630:RYH786630 SHN786630:SID786630 SRJ786630:SRZ786630 TBF786630:TBV786630 TLB786630:TLR786630 TUX786630:TVN786630 UET786630:UFJ786630 UOP786630:UPF786630 UYL786630:UZB786630 VIH786630:VIX786630 VSD786630:VST786630 WBZ786630:WCP786630 WLV786630:WML786630 WVR786630:WWH786630 J852166:Z852166 JF852166:JV852166 TB852166:TR852166 ACX852166:ADN852166 AMT852166:ANJ852166 AWP852166:AXF852166 BGL852166:BHB852166 BQH852166:BQX852166 CAD852166:CAT852166 CJZ852166:CKP852166 CTV852166:CUL852166 DDR852166:DEH852166 DNN852166:DOD852166 DXJ852166:DXZ852166 EHF852166:EHV852166 ERB852166:ERR852166 FAX852166:FBN852166 FKT852166:FLJ852166 FUP852166:FVF852166 GEL852166:GFB852166 GOH852166:GOX852166 GYD852166:GYT852166 HHZ852166:HIP852166 HRV852166:HSL852166 IBR852166:ICH852166 ILN852166:IMD852166 IVJ852166:IVZ852166 JFF852166:JFV852166 JPB852166:JPR852166 JYX852166:JZN852166 KIT852166:KJJ852166 KSP852166:KTF852166 LCL852166:LDB852166 LMH852166:LMX852166 LWD852166:LWT852166 MFZ852166:MGP852166 MPV852166:MQL852166 MZR852166:NAH852166 NJN852166:NKD852166 NTJ852166:NTZ852166 ODF852166:ODV852166 ONB852166:ONR852166 OWX852166:OXN852166 PGT852166:PHJ852166 PQP852166:PRF852166 QAL852166:QBB852166 QKH852166:QKX852166 QUD852166:QUT852166 RDZ852166:REP852166 RNV852166:ROL852166 RXR852166:RYH852166 SHN852166:SID852166 SRJ852166:SRZ852166 TBF852166:TBV852166 TLB852166:TLR852166 TUX852166:TVN852166 UET852166:UFJ852166 UOP852166:UPF852166 UYL852166:UZB852166 VIH852166:VIX852166 VSD852166:VST852166 WBZ852166:WCP852166 WLV852166:WML852166 WVR852166:WWH852166 J917702:Z917702 JF917702:JV917702 TB917702:TR917702 ACX917702:ADN917702 AMT917702:ANJ917702 AWP917702:AXF917702 BGL917702:BHB917702 BQH917702:BQX917702 CAD917702:CAT917702 CJZ917702:CKP917702 CTV917702:CUL917702 DDR917702:DEH917702 DNN917702:DOD917702 DXJ917702:DXZ917702 EHF917702:EHV917702 ERB917702:ERR917702 FAX917702:FBN917702 FKT917702:FLJ917702 FUP917702:FVF917702 GEL917702:GFB917702 GOH917702:GOX917702 GYD917702:GYT917702 HHZ917702:HIP917702 HRV917702:HSL917702 IBR917702:ICH917702 ILN917702:IMD917702 IVJ917702:IVZ917702 JFF917702:JFV917702 JPB917702:JPR917702 JYX917702:JZN917702 KIT917702:KJJ917702 KSP917702:KTF917702 LCL917702:LDB917702 LMH917702:LMX917702 LWD917702:LWT917702 MFZ917702:MGP917702 MPV917702:MQL917702 MZR917702:NAH917702 NJN917702:NKD917702 NTJ917702:NTZ917702 ODF917702:ODV917702 ONB917702:ONR917702 OWX917702:OXN917702 PGT917702:PHJ917702 PQP917702:PRF917702 QAL917702:QBB917702 QKH917702:QKX917702 QUD917702:QUT917702 RDZ917702:REP917702 RNV917702:ROL917702 RXR917702:RYH917702 SHN917702:SID917702 SRJ917702:SRZ917702 TBF917702:TBV917702 TLB917702:TLR917702 TUX917702:TVN917702 UET917702:UFJ917702 UOP917702:UPF917702 UYL917702:UZB917702 VIH917702:VIX917702 VSD917702:VST917702 WBZ917702:WCP917702 WLV917702:WML917702 WVR917702:WWH917702 J983238:Z983238 JF983238:JV983238 TB983238:TR983238 ACX983238:ADN983238 AMT983238:ANJ983238 AWP983238:AXF983238 BGL983238:BHB983238 BQH983238:BQX983238 CAD983238:CAT983238 CJZ983238:CKP983238 CTV983238:CUL983238 DDR983238:DEH983238 DNN983238:DOD983238 DXJ983238:DXZ983238 EHF983238:EHV983238 ERB983238:ERR983238 FAX983238:FBN983238 FKT983238:FLJ983238 FUP983238:FVF983238 GEL983238:GFB983238 GOH983238:GOX983238 GYD983238:GYT983238 HHZ983238:HIP983238 HRV983238:HSL983238 IBR983238:ICH983238 ILN983238:IMD983238 IVJ983238:IVZ983238 JFF983238:JFV983238 JPB983238:JPR983238 JYX983238:JZN983238 KIT983238:KJJ983238 KSP983238:KTF983238 LCL983238:LDB983238 LMH983238:LMX983238 LWD983238:LWT983238 MFZ983238:MGP983238 MPV983238:MQL983238 MZR983238:NAH983238 NJN983238:NKD983238 NTJ983238:NTZ983238 ODF983238:ODV983238 ONB983238:ONR983238 OWX983238:OXN983238 PGT983238:PHJ983238 PQP983238:PRF983238 QAL983238:QBB983238 QKH983238:QKX983238 QUD983238:QUT983238 RDZ983238:REP983238 RNV983238:ROL983238 RXR983238:RYH983238 SHN983238:SID983238 SRJ983238:SRZ983238 TBF983238:TBV983238 TLB983238:TLR983238 TUX983238:TVN983238 UET983238:UFJ983238 UOP983238:UPF983238 UYL983238:UZB983238 VIH983238:VIX983238 VSD983238:VST983238 WBZ983238:WCP983238 WLV983238:WML983238 WVR983238:WWH983238 J102:Z102 JF102:JV102 TB102:TR102 ACX102:ADN102 AMT102:ANJ102 AWP102:AXF102 BGL102:BHB102 BQH102:BQX102 CAD102:CAT102 CJZ102:CKP102 CTV102:CUL102 DDR102:DEH102 DNN102:DOD102 DXJ102:DXZ102 EHF102:EHV102 ERB102:ERR102 FAX102:FBN102 FKT102:FLJ102 FUP102:FVF102 GEL102:GFB102 GOH102:GOX102 GYD102:GYT102 HHZ102:HIP102 HRV102:HSL102 IBR102:ICH102 ILN102:IMD102 IVJ102:IVZ102 JFF102:JFV102 JPB102:JPR102 JYX102:JZN102 KIT102:KJJ102 KSP102:KTF102 LCL102:LDB102 LMH102:LMX102 LWD102:LWT102 MFZ102:MGP102 MPV102:MQL102 MZR102:NAH102 NJN102:NKD102 NTJ102:NTZ102 ODF102:ODV102 ONB102:ONR102 OWX102:OXN102 PGT102:PHJ102 PQP102:PRF102 QAL102:QBB102 QKH102:QKX102 QUD102:QUT102 RDZ102:REP102 RNV102:ROL102 RXR102:RYH102 SHN102:SID102 SRJ102:SRZ102 TBF102:TBV102 TLB102:TLR102 TUX102:TVN102 UET102:UFJ102 UOP102:UPF102 UYL102:UZB102 VIH102:VIX102 VSD102:VST102 WBZ102:WCP102 WLV102:WML102 WVR102:WWH102 J65711:Z65711 JF65711:JV65711 TB65711:TR65711 ACX65711:ADN65711 AMT65711:ANJ65711 AWP65711:AXF65711 BGL65711:BHB65711 BQH65711:BQX65711 CAD65711:CAT65711 CJZ65711:CKP65711 CTV65711:CUL65711 DDR65711:DEH65711 DNN65711:DOD65711 DXJ65711:DXZ65711 EHF65711:EHV65711 ERB65711:ERR65711 FAX65711:FBN65711 FKT65711:FLJ65711 FUP65711:FVF65711 GEL65711:GFB65711 GOH65711:GOX65711 GYD65711:GYT65711 HHZ65711:HIP65711 HRV65711:HSL65711 IBR65711:ICH65711 ILN65711:IMD65711 IVJ65711:IVZ65711 JFF65711:JFV65711 JPB65711:JPR65711 JYX65711:JZN65711 KIT65711:KJJ65711 KSP65711:KTF65711 LCL65711:LDB65711 LMH65711:LMX65711 LWD65711:LWT65711 MFZ65711:MGP65711 MPV65711:MQL65711 MZR65711:NAH65711 NJN65711:NKD65711 NTJ65711:NTZ65711 ODF65711:ODV65711 ONB65711:ONR65711 OWX65711:OXN65711 PGT65711:PHJ65711 PQP65711:PRF65711 QAL65711:QBB65711 QKH65711:QKX65711 QUD65711:QUT65711 RDZ65711:REP65711 RNV65711:ROL65711 RXR65711:RYH65711 SHN65711:SID65711 SRJ65711:SRZ65711 TBF65711:TBV65711 TLB65711:TLR65711 TUX65711:TVN65711 UET65711:UFJ65711 UOP65711:UPF65711 UYL65711:UZB65711 VIH65711:VIX65711 VSD65711:VST65711 WBZ65711:WCP65711 WLV65711:WML65711 WVR65711:WWH65711 J131247:Z131247 JF131247:JV131247 TB131247:TR131247 ACX131247:ADN131247 AMT131247:ANJ131247 AWP131247:AXF131247 BGL131247:BHB131247 BQH131247:BQX131247 CAD131247:CAT131247 CJZ131247:CKP131247 CTV131247:CUL131247 DDR131247:DEH131247 DNN131247:DOD131247 DXJ131247:DXZ131247 EHF131247:EHV131247 ERB131247:ERR131247 FAX131247:FBN131247 FKT131247:FLJ131247 FUP131247:FVF131247 GEL131247:GFB131247 GOH131247:GOX131247 GYD131247:GYT131247 HHZ131247:HIP131247 HRV131247:HSL131247 IBR131247:ICH131247 ILN131247:IMD131247 IVJ131247:IVZ131247 JFF131247:JFV131247 JPB131247:JPR131247 JYX131247:JZN131247 KIT131247:KJJ131247 KSP131247:KTF131247 LCL131247:LDB131247 LMH131247:LMX131247 LWD131247:LWT131247 MFZ131247:MGP131247 MPV131247:MQL131247 MZR131247:NAH131247 NJN131247:NKD131247 NTJ131247:NTZ131247 ODF131247:ODV131247 ONB131247:ONR131247 OWX131247:OXN131247 PGT131247:PHJ131247 PQP131247:PRF131247 QAL131247:QBB131247 QKH131247:QKX131247 QUD131247:QUT131247 RDZ131247:REP131247 RNV131247:ROL131247 RXR131247:RYH131247 SHN131247:SID131247 SRJ131247:SRZ131247 TBF131247:TBV131247 TLB131247:TLR131247 TUX131247:TVN131247 UET131247:UFJ131247 UOP131247:UPF131247 UYL131247:UZB131247 VIH131247:VIX131247 VSD131247:VST131247 WBZ131247:WCP131247 WLV131247:WML131247 WVR131247:WWH131247 J196783:Z196783 JF196783:JV196783 TB196783:TR196783 ACX196783:ADN196783 AMT196783:ANJ196783 AWP196783:AXF196783 BGL196783:BHB196783 BQH196783:BQX196783 CAD196783:CAT196783 CJZ196783:CKP196783 CTV196783:CUL196783 DDR196783:DEH196783 DNN196783:DOD196783 DXJ196783:DXZ196783 EHF196783:EHV196783 ERB196783:ERR196783 FAX196783:FBN196783 FKT196783:FLJ196783 FUP196783:FVF196783 GEL196783:GFB196783 GOH196783:GOX196783 GYD196783:GYT196783 HHZ196783:HIP196783 HRV196783:HSL196783 IBR196783:ICH196783 ILN196783:IMD196783 IVJ196783:IVZ196783 JFF196783:JFV196783 JPB196783:JPR196783 JYX196783:JZN196783 KIT196783:KJJ196783 KSP196783:KTF196783 LCL196783:LDB196783 LMH196783:LMX196783 LWD196783:LWT196783 MFZ196783:MGP196783 MPV196783:MQL196783 MZR196783:NAH196783 NJN196783:NKD196783 NTJ196783:NTZ196783 ODF196783:ODV196783 ONB196783:ONR196783 OWX196783:OXN196783 PGT196783:PHJ196783 PQP196783:PRF196783 QAL196783:QBB196783 QKH196783:QKX196783 QUD196783:QUT196783 RDZ196783:REP196783 RNV196783:ROL196783 RXR196783:RYH196783 SHN196783:SID196783 SRJ196783:SRZ196783 TBF196783:TBV196783 TLB196783:TLR196783 TUX196783:TVN196783 UET196783:UFJ196783 UOP196783:UPF196783 UYL196783:UZB196783 VIH196783:VIX196783 VSD196783:VST196783 WBZ196783:WCP196783 WLV196783:WML196783 WVR196783:WWH196783 J262319:Z262319 JF262319:JV262319 TB262319:TR262319 ACX262319:ADN262319 AMT262319:ANJ262319 AWP262319:AXF262319 BGL262319:BHB262319 BQH262319:BQX262319 CAD262319:CAT262319 CJZ262319:CKP262319 CTV262319:CUL262319 DDR262319:DEH262319 DNN262319:DOD262319 DXJ262319:DXZ262319 EHF262319:EHV262319 ERB262319:ERR262319 FAX262319:FBN262319 FKT262319:FLJ262319 FUP262319:FVF262319 GEL262319:GFB262319 GOH262319:GOX262319 GYD262319:GYT262319 HHZ262319:HIP262319 HRV262319:HSL262319 IBR262319:ICH262319 ILN262319:IMD262319 IVJ262319:IVZ262319 JFF262319:JFV262319 JPB262319:JPR262319 JYX262319:JZN262319 KIT262319:KJJ262319 KSP262319:KTF262319 LCL262319:LDB262319 LMH262319:LMX262319 LWD262319:LWT262319 MFZ262319:MGP262319 MPV262319:MQL262319 MZR262319:NAH262319 NJN262319:NKD262319 NTJ262319:NTZ262319 ODF262319:ODV262319 ONB262319:ONR262319 OWX262319:OXN262319 PGT262319:PHJ262319 PQP262319:PRF262319 QAL262319:QBB262319 QKH262319:QKX262319 QUD262319:QUT262319 RDZ262319:REP262319 RNV262319:ROL262319 RXR262319:RYH262319 SHN262319:SID262319 SRJ262319:SRZ262319 TBF262319:TBV262319 TLB262319:TLR262319 TUX262319:TVN262319 UET262319:UFJ262319 UOP262319:UPF262319 UYL262319:UZB262319 VIH262319:VIX262319 VSD262319:VST262319 WBZ262319:WCP262319 WLV262319:WML262319 WVR262319:WWH262319 J327855:Z327855 JF327855:JV327855 TB327855:TR327855 ACX327855:ADN327855 AMT327855:ANJ327855 AWP327855:AXF327855 BGL327855:BHB327855 BQH327855:BQX327855 CAD327855:CAT327855 CJZ327855:CKP327855 CTV327855:CUL327855 DDR327855:DEH327855 DNN327855:DOD327855 DXJ327855:DXZ327855 EHF327855:EHV327855 ERB327855:ERR327855 FAX327855:FBN327855 FKT327855:FLJ327855 FUP327855:FVF327855 GEL327855:GFB327855 GOH327855:GOX327855 GYD327855:GYT327855 HHZ327855:HIP327855 HRV327855:HSL327855 IBR327855:ICH327855 ILN327855:IMD327855 IVJ327855:IVZ327855 JFF327855:JFV327855 JPB327855:JPR327855 JYX327855:JZN327855 KIT327855:KJJ327855 KSP327855:KTF327855 LCL327855:LDB327855 LMH327855:LMX327855 LWD327855:LWT327855 MFZ327855:MGP327855 MPV327855:MQL327855 MZR327855:NAH327855 NJN327855:NKD327855 NTJ327855:NTZ327855 ODF327855:ODV327855 ONB327855:ONR327855 OWX327855:OXN327855 PGT327855:PHJ327855 PQP327855:PRF327855 QAL327855:QBB327855 QKH327855:QKX327855 QUD327855:QUT327855 RDZ327855:REP327855 RNV327855:ROL327855 RXR327855:RYH327855 SHN327855:SID327855 SRJ327855:SRZ327855 TBF327855:TBV327855 TLB327855:TLR327855 TUX327855:TVN327855 UET327855:UFJ327855 UOP327855:UPF327855 UYL327855:UZB327855 VIH327855:VIX327855 VSD327855:VST327855 WBZ327855:WCP327855 WLV327855:WML327855 WVR327855:WWH327855 J393391:Z393391 JF393391:JV393391 TB393391:TR393391 ACX393391:ADN393391 AMT393391:ANJ393391 AWP393391:AXF393391 BGL393391:BHB393391 BQH393391:BQX393391 CAD393391:CAT393391 CJZ393391:CKP393391 CTV393391:CUL393391 DDR393391:DEH393391 DNN393391:DOD393391 DXJ393391:DXZ393391 EHF393391:EHV393391 ERB393391:ERR393391 FAX393391:FBN393391 FKT393391:FLJ393391 FUP393391:FVF393391 GEL393391:GFB393391 GOH393391:GOX393391 GYD393391:GYT393391 HHZ393391:HIP393391 HRV393391:HSL393391 IBR393391:ICH393391 ILN393391:IMD393391 IVJ393391:IVZ393391 JFF393391:JFV393391 JPB393391:JPR393391 JYX393391:JZN393391 KIT393391:KJJ393391 KSP393391:KTF393391 LCL393391:LDB393391 LMH393391:LMX393391 LWD393391:LWT393391 MFZ393391:MGP393391 MPV393391:MQL393391 MZR393391:NAH393391 NJN393391:NKD393391 NTJ393391:NTZ393391 ODF393391:ODV393391 ONB393391:ONR393391 OWX393391:OXN393391 PGT393391:PHJ393391 PQP393391:PRF393391 QAL393391:QBB393391 QKH393391:QKX393391 QUD393391:QUT393391 RDZ393391:REP393391 RNV393391:ROL393391 RXR393391:RYH393391 SHN393391:SID393391 SRJ393391:SRZ393391 TBF393391:TBV393391 TLB393391:TLR393391 TUX393391:TVN393391 UET393391:UFJ393391 UOP393391:UPF393391 UYL393391:UZB393391 VIH393391:VIX393391 VSD393391:VST393391 WBZ393391:WCP393391 WLV393391:WML393391 WVR393391:WWH393391 J458927:Z458927 JF458927:JV458927 TB458927:TR458927 ACX458927:ADN458927 AMT458927:ANJ458927 AWP458927:AXF458927 BGL458927:BHB458927 BQH458927:BQX458927 CAD458927:CAT458927 CJZ458927:CKP458927 CTV458927:CUL458927 DDR458927:DEH458927 DNN458927:DOD458927 DXJ458927:DXZ458927 EHF458927:EHV458927 ERB458927:ERR458927 FAX458927:FBN458927 FKT458927:FLJ458927 FUP458927:FVF458927 GEL458927:GFB458927 GOH458927:GOX458927 GYD458927:GYT458927 HHZ458927:HIP458927 HRV458927:HSL458927 IBR458927:ICH458927 ILN458927:IMD458927 IVJ458927:IVZ458927 JFF458927:JFV458927 JPB458927:JPR458927 JYX458927:JZN458927 KIT458927:KJJ458927 KSP458927:KTF458927 LCL458927:LDB458927 LMH458927:LMX458927 LWD458927:LWT458927 MFZ458927:MGP458927 MPV458927:MQL458927 MZR458927:NAH458927 NJN458927:NKD458927 NTJ458927:NTZ458927 ODF458927:ODV458927 ONB458927:ONR458927 OWX458927:OXN458927 PGT458927:PHJ458927 PQP458927:PRF458927 QAL458927:QBB458927 QKH458927:QKX458927 QUD458927:QUT458927 RDZ458927:REP458927 RNV458927:ROL458927 RXR458927:RYH458927 SHN458927:SID458927 SRJ458927:SRZ458927 TBF458927:TBV458927 TLB458927:TLR458927 TUX458927:TVN458927 UET458927:UFJ458927 UOP458927:UPF458927 UYL458927:UZB458927 VIH458927:VIX458927 VSD458927:VST458927 WBZ458927:WCP458927 WLV458927:WML458927 WVR458927:WWH458927 J524463:Z524463 JF524463:JV524463 TB524463:TR524463 ACX524463:ADN524463 AMT524463:ANJ524463 AWP524463:AXF524463 BGL524463:BHB524463 BQH524463:BQX524463 CAD524463:CAT524463 CJZ524463:CKP524463 CTV524463:CUL524463 DDR524463:DEH524463 DNN524463:DOD524463 DXJ524463:DXZ524463 EHF524463:EHV524463 ERB524463:ERR524463 FAX524463:FBN524463 FKT524463:FLJ524463 FUP524463:FVF524463 GEL524463:GFB524463 GOH524463:GOX524463 GYD524463:GYT524463 HHZ524463:HIP524463 HRV524463:HSL524463 IBR524463:ICH524463 ILN524463:IMD524463 IVJ524463:IVZ524463 JFF524463:JFV524463 JPB524463:JPR524463 JYX524463:JZN524463 KIT524463:KJJ524463 KSP524463:KTF524463 LCL524463:LDB524463 LMH524463:LMX524463 LWD524463:LWT524463 MFZ524463:MGP524463 MPV524463:MQL524463 MZR524463:NAH524463 NJN524463:NKD524463 NTJ524463:NTZ524463 ODF524463:ODV524463 ONB524463:ONR524463 OWX524463:OXN524463 PGT524463:PHJ524463 PQP524463:PRF524463 QAL524463:QBB524463 QKH524463:QKX524463 QUD524463:QUT524463 RDZ524463:REP524463 RNV524463:ROL524463 RXR524463:RYH524463 SHN524463:SID524463 SRJ524463:SRZ524463 TBF524463:TBV524463 TLB524463:TLR524463 TUX524463:TVN524463 UET524463:UFJ524463 UOP524463:UPF524463 UYL524463:UZB524463 VIH524463:VIX524463 VSD524463:VST524463 WBZ524463:WCP524463 WLV524463:WML524463 WVR524463:WWH524463 J589999:Z589999 JF589999:JV589999 TB589999:TR589999 ACX589999:ADN589999 AMT589999:ANJ589999 AWP589999:AXF589999 BGL589999:BHB589999 BQH589999:BQX589999 CAD589999:CAT589999 CJZ589999:CKP589999 CTV589999:CUL589999 DDR589999:DEH589999 DNN589999:DOD589999 DXJ589999:DXZ589999 EHF589999:EHV589999 ERB589999:ERR589999 FAX589999:FBN589999 FKT589999:FLJ589999 FUP589999:FVF589999 GEL589999:GFB589999 GOH589999:GOX589999 GYD589999:GYT589999 HHZ589999:HIP589999 HRV589999:HSL589999 IBR589999:ICH589999 ILN589999:IMD589999 IVJ589999:IVZ589999 JFF589999:JFV589999 JPB589999:JPR589999 JYX589999:JZN589999 KIT589999:KJJ589999 KSP589999:KTF589999 LCL589999:LDB589999 LMH589999:LMX589999 LWD589999:LWT589999 MFZ589999:MGP589999 MPV589999:MQL589999 MZR589999:NAH589999 NJN589999:NKD589999 NTJ589999:NTZ589999 ODF589999:ODV589999 ONB589999:ONR589999 OWX589999:OXN589999 PGT589999:PHJ589999 PQP589999:PRF589999 QAL589999:QBB589999 QKH589999:QKX589999 QUD589999:QUT589999 RDZ589999:REP589999 RNV589999:ROL589999 RXR589999:RYH589999 SHN589999:SID589999 SRJ589999:SRZ589999 TBF589999:TBV589999 TLB589999:TLR589999 TUX589999:TVN589999 UET589999:UFJ589999 UOP589999:UPF589999 UYL589999:UZB589999 VIH589999:VIX589999 VSD589999:VST589999 WBZ589999:WCP589999 WLV589999:WML589999 WVR589999:WWH589999 J655535:Z655535 JF655535:JV655535 TB655535:TR655535 ACX655535:ADN655535 AMT655535:ANJ655535 AWP655535:AXF655535 BGL655535:BHB655535 BQH655535:BQX655535 CAD655535:CAT655535 CJZ655535:CKP655535 CTV655535:CUL655535 DDR655535:DEH655535 DNN655535:DOD655535 DXJ655535:DXZ655535 EHF655535:EHV655535 ERB655535:ERR655535 FAX655535:FBN655535 FKT655535:FLJ655535 FUP655535:FVF655535 GEL655535:GFB655535 GOH655535:GOX655535 GYD655535:GYT655535 HHZ655535:HIP655535 HRV655535:HSL655535 IBR655535:ICH655535 ILN655535:IMD655535 IVJ655535:IVZ655535 JFF655535:JFV655535 JPB655535:JPR655535 JYX655535:JZN655535 KIT655535:KJJ655535 KSP655535:KTF655535 LCL655535:LDB655535 LMH655535:LMX655535 LWD655535:LWT655535 MFZ655535:MGP655535 MPV655535:MQL655535 MZR655535:NAH655535 NJN655535:NKD655535 NTJ655535:NTZ655535 ODF655535:ODV655535 ONB655535:ONR655535 OWX655535:OXN655535 PGT655535:PHJ655535 PQP655535:PRF655535 QAL655535:QBB655535 QKH655535:QKX655535 QUD655535:QUT655535 RDZ655535:REP655535 RNV655535:ROL655535 RXR655535:RYH655535 SHN655535:SID655535 SRJ655535:SRZ655535 TBF655535:TBV655535 TLB655535:TLR655535 TUX655535:TVN655535 UET655535:UFJ655535 UOP655535:UPF655535 UYL655535:UZB655535 VIH655535:VIX655535 VSD655535:VST655535 WBZ655535:WCP655535 WLV655535:WML655535 WVR655535:WWH655535 J721071:Z721071 JF721071:JV721071 TB721071:TR721071 ACX721071:ADN721071 AMT721071:ANJ721071 AWP721071:AXF721071 BGL721071:BHB721071 BQH721071:BQX721071 CAD721071:CAT721071 CJZ721071:CKP721071 CTV721071:CUL721071 DDR721071:DEH721071 DNN721071:DOD721071 DXJ721071:DXZ721071 EHF721071:EHV721071 ERB721071:ERR721071 FAX721071:FBN721071 FKT721071:FLJ721071 FUP721071:FVF721071 GEL721071:GFB721071 GOH721071:GOX721071 GYD721071:GYT721071 HHZ721071:HIP721071 HRV721071:HSL721071 IBR721071:ICH721071 ILN721071:IMD721071 IVJ721071:IVZ721071 JFF721071:JFV721071 JPB721071:JPR721071 JYX721071:JZN721071 KIT721071:KJJ721071 KSP721071:KTF721071 LCL721071:LDB721071 LMH721071:LMX721071 LWD721071:LWT721071 MFZ721071:MGP721071 MPV721071:MQL721071 MZR721071:NAH721071 NJN721071:NKD721071 NTJ721071:NTZ721071 ODF721071:ODV721071 ONB721071:ONR721071 OWX721071:OXN721071 PGT721071:PHJ721071 PQP721071:PRF721071 QAL721071:QBB721071 QKH721071:QKX721071 QUD721071:QUT721071 RDZ721071:REP721071 RNV721071:ROL721071 RXR721071:RYH721071 SHN721071:SID721071 SRJ721071:SRZ721071 TBF721071:TBV721071 TLB721071:TLR721071 TUX721071:TVN721071 UET721071:UFJ721071 UOP721071:UPF721071 UYL721071:UZB721071 VIH721071:VIX721071 VSD721071:VST721071 WBZ721071:WCP721071 WLV721071:WML721071 WVR721071:WWH721071 J786607:Z786607 JF786607:JV786607 TB786607:TR786607 ACX786607:ADN786607 AMT786607:ANJ786607 AWP786607:AXF786607 BGL786607:BHB786607 BQH786607:BQX786607 CAD786607:CAT786607 CJZ786607:CKP786607 CTV786607:CUL786607 DDR786607:DEH786607 DNN786607:DOD786607 DXJ786607:DXZ786607 EHF786607:EHV786607 ERB786607:ERR786607 FAX786607:FBN786607 FKT786607:FLJ786607 FUP786607:FVF786607 GEL786607:GFB786607 GOH786607:GOX786607 GYD786607:GYT786607 HHZ786607:HIP786607 HRV786607:HSL786607 IBR786607:ICH786607 ILN786607:IMD786607 IVJ786607:IVZ786607 JFF786607:JFV786607 JPB786607:JPR786607 JYX786607:JZN786607 KIT786607:KJJ786607 KSP786607:KTF786607 LCL786607:LDB786607 LMH786607:LMX786607 LWD786607:LWT786607 MFZ786607:MGP786607 MPV786607:MQL786607 MZR786607:NAH786607 NJN786607:NKD786607 NTJ786607:NTZ786607 ODF786607:ODV786607 ONB786607:ONR786607 OWX786607:OXN786607 PGT786607:PHJ786607 PQP786607:PRF786607 QAL786607:QBB786607 QKH786607:QKX786607 QUD786607:QUT786607 RDZ786607:REP786607 RNV786607:ROL786607 RXR786607:RYH786607 SHN786607:SID786607 SRJ786607:SRZ786607 TBF786607:TBV786607 TLB786607:TLR786607 TUX786607:TVN786607 UET786607:UFJ786607 UOP786607:UPF786607 UYL786607:UZB786607 VIH786607:VIX786607 VSD786607:VST786607 WBZ786607:WCP786607 WLV786607:WML786607 WVR786607:WWH786607 J852143:Z852143 JF852143:JV852143 TB852143:TR852143 ACX852143:ADN852143 AMT852143:ANJ852143 AWP852143:AXF852143 BGL852143:BHB852143 BQH852143:BQX852143 CAD852143:CAT852143 CJZ852143:CKP852143 CTV852143:CUL852143 DDR852143:DEH852143 DNN852143:DOD852143 DXJ852143:DXZ852143 EHF852143:EHV852143 ERB852143:ERR852143 FAX852143:FBN852143 FKT852143:FLJ852143 FUP852143:FVF852143 GEL852143:GFB852143 GOH852143:GOX852143 GYD852143:GYT852143 HHZ852143:HIP852143 HRV852143:HSL852143 IBR852143:ICH852143 ILN852143:IMD852143 IVJ852143:IVZ852143 JFF852143:JFV852143 JPB852143:JPR852143 JYX852143:JZN852143 KIT852143:KJJ852143 KSP852143:KTF852143 LCL852143:LDB852143 LMH852143:LMX852143 LWD852143:LWT852143 MFZ852143:MGP852143 MPV852143:MQL852143 MZR852143:NAH852143 NJN852143:NKD852143 NTJ852143:NTZ852143 ODF852143:ODV852143 ONB852143:ONR852143 OWX852143:OXN852143 PGT852143:PHJ852143 PQP852143:PRF852143 QAL852143:QBB852143 QKH852143:QKX852143 QUD852143:QUT852143 RDZ852143:REP852143 RNV852143:ROL852143 RXR852143:RYH852143 SHN852143:SID852143 SRJ852143:SRZ852143 TBF852143:TBV852143 TLB852143:TLR852143 TUX852143:TVN852143 UET852143:UFJ852143 UOP852143:UPF852143 UYL852143:UZB852143 VIH852143:VIX852143 VSD852143:VST852143 WBZ852143:WCP852143 WLV852143:WML852143 WVR852143:WWH852143 J917679:Z917679 JF917679:JV917679 TB917679:TR917679 ACX917679:ADN917679 AMT917679:ANJ917679 AWP917679:AXF917679 BGL917679:BHB917679 BQH917679:BQX917679 CAD917679:CAT917679 CJZ917679:CKP917679 CTV917679:CUL917679 DDR917679:DEH917679 DNN917679:DOD917679 DXJ917679:DXZ917679 EHF917679:EHV917679 ERB917679:ERR917679 FAX917679:FBN917679 FKT917679:FLJ917679 FUP917679:FVF917679 GEL917679:GFB917679 GOH917679:GOX917679 GYD917679:GYT917679 HHZ917679:HIP917679 HRV917679:HSL917679 IBR917679:ICH917679 ILN917679:IMD917679 IVJ917679:IVZ917679 JFF917679:JFV917679 JPB917679:JPR917679 JYX917679:JZN917679 KIT917679:KJJ917679 KSP917679:KTF917679 LCL917679:LDB917679 LMH917679:LMX917679 LWD917679:LWT917679 MFZ917679:MGP917679 MPV917679:MQL917679 MZR917679:NAH917679 NJN917679:NKD917679 NTJ917679:NTZ917679 ODF917679:ODV917679 ONB917679:ONR917679 OWX917679:OXN917679 PGT917679:PHJ917679 PQP917679:PRF917679 QAL917679:QBB917679 QKH917679:QKX917679 QUD917679:QUT917679 RDZ917679:REP917679 RNV917679:ROL917679 RXR917679:RYH917679 SHN917679:SID917679 SRJ917679:SRZ917679 TBF917679:TBV917679 TLB917679:TLR917679 TUX917679:TVN917679 UET917679:UFJ917679 UOP917679:UPF917679 UYL917679:UZB917679 VIH917679:VIX917679 VSD917679:VST917679 WBZ917679:WCP917679 WLV917679:WML917679 WVR917679:WWH917679 J983215:Z983215 JF983215:JV983215 TB983215:TR983215 ACX983215:ADN983215 AMT983215:ANJ983215 AWP983215:AXF983215 BGL983215:BHB983215 BQH983215:BQX983215 CAD983215:CAT983215 CJZ983215:CKP983215 CTV983215:CUL983215 DDR983215:DEH983215 DNN983215:DOD983215 DXJ983215:DXZ983215 EHF983215:EHV983215 ERB983215:ERR983215 FAX983215:FBN983215 FKT983215:FLJ983215 FUP983215:FVF983215 GEL983215:GFB983215 GOH983215:GOX983215 GYD983215:GYT983215 HHZ983215:HIP983215 HRV983215:HSL983215 IBR983215:ICH983215 ILN983215:IMD983215 IVJ983215:IVZ983215 JFF983215:JFV983215 JPB983215:JPR983215 JYX983215:JZN983215 KIT983215:KJJ983215 KSP983215:KTF983215 LCL983215:LDB983215 LMH983215:LMX983215 LWD983215:LWT983215 MFZ983215:MGP983215 MPV983215:MQL983215 MZR983215:NAH983215 NJN983215:NKD983215 NTJ983215:NTZ983215 ODF983215:ODV983215 ONB983215:ONR983215 OWX983215:OXN983215 PGT983215:PHJ983215 PQP983215:PRF983215 QAL983215:QBB983215 QKH983215:QKX983215 QUD983215:QUT983215 RDZ983215:REP983215 RNV983215:ROL983215 RXR983215:RYH983215 SHN983215:SID983215 SRJ983215:SRZ983215 TBF983215:TBV983215 TLB983215:TLR983215 TUX983215:TVN983215 UET983215:UFJ983215 UOP983215:UPF983215 UYL983215:UZB983215 VIH983215:VIX983215 VSD983215:VST983215 WBZ983215:WCP983215 WLV983215:WML983215 WVR983215:WWH983215 Z145 JG99:JV99 TC99:TR99 ACY99:ADN99 AMU99:ANJ99 AWQ99:AXF99 BGM99:BHB99 BQI99:BQX99 CAE99:CAT99 CKA99:CKP99 CTW99:CUL99 DDS99:DEH99 DNO99:DOD99 DXK99:DXZ99 EHG99:EHV99 ERC99:ERR99 FAY99:FBN99 FKU99:FLJ99 FUQ99:FVF99 GEM99:GFB99 GOI99:GOX99 GYE99:GYT99 HIA99:HIP99 HRW99:HSL99 IBS99:ICH99 ILO99:IMD99 IVK99:IVZ99 JFG99:JFV99 JPC99:JPR99 JYY99:JZN99 KIU99:KJJ99 KSQ99:KTF99 LCM99:LDB99 LMI99:LMX99 LWE99:LWT99 MGA99:MGP99 MPW99:MQL99 MZS99:NAH99 NJO99:NKD99 NTK99:NTZ99 ODG99:ODV99 ONC99:ONR99 OWY99:OXN99 PGU99:PHJ99 PQQ99:PRF99 QAM99:QBB99 QKI99:QKX99 QUE99:QUT99 REA99:REP99 RNW99:ROL99 RXS99:RYH99 SHO99:SID99 SRK99:SRZ99 TBG99:TBV99 TLC99:TLR99 TUY99:TVN99 UEU99:UFJ99 UOQ99:UPF99 UYM99:UZB99 VII99:VIX99 VSE99:VST99 WCA99:WCP99 WLW99:WML99 WVS99:WWH99 K65708:Z65708 JG65708:JV65708 TC65708:TR65708 ACY65708:ADN65708 AMU65708:ANJ65708 AWQ65708:AXF65708 BGM65708:BHB65708 BQI65708:BQX65708 CAE65708:CAT65708 CKA65708:CKP65708 CTW65708:CUL65708 DDS65708:DEH65708 DNO65708:DOD65708 DXK65708:DXZ65708 EHG65708:EHV65708 ERC65708:ERR65708 FAY65708:FBN65708 FKU65708:FLJ65708 FUQ65708:FVF65708 GEM65708:GFB65708 GOI65708:GOX65708 GYE65708:GYT65708 HIA65708:HIP65708 HRW65708:HSL65708 IBS65708:ICH65708 ILO65708:IMD65708 IVK65708:IVZ65708 JFG65708:JFV65708 JPC65708:JPR65708 JYY65708:JZN65708 KIU65708:KJJ65708 KSQ65708:KTF65708 LCM65708:LDB65708 LMI65708:LMX65708 LWE65708:LWT65708 MGA65708:MGP65708 MPW65708:MQL65708 MZS65708:NAH65708 NJO65708:NKD65708 NTK65708:NTZ65708 ODG65708:ODV65708 ONC65708:ONR65708 OWY65708:OXN65708 PGU65708:PHJ65708 PQQ65708:PRF65708 QAM65708:QBB65708 QKI65708:QKX65708 QUE65708:QUT65708 REA65708:REP65708 RNW65708:ROL65708 RXS65708:RYH65708 SHO65708:SID65708 SRK65708:SRZ65708 TBG65708:TBV65708 TLC65708:TLR65708 TUY65708:TVN65708 UEU65708:UFJ65708 UOQ65708:UPF65708 UYM65708:UZB65708 VII65708:VIX65708 VSE65708:VST65708 WCA65708:WCP65708 WLW65708:WML65708 WVS65708:WWH65708 K131244:Z131244 JG131244:JV131244 TC131244:TR131244 ACY131244:ADN131244 AMU131244:ANJ131244 AWQ131244:AXF131244 BGM131244:BHB131244 BQI131244:BQX131244 CAE131244:CAT131244 CKA131244:CKP131244 CTW131244:CUL131244 DDS131244:DEH131244 DNO131244:DOD131244 DXK131244:DXZ131244 EHG131244:EHV131244 ERC131244:ERR131244 FAY131244:FBN131244 FKU131244:FLJ131244 FUQ131244:FVF131244 GEM131244:GFB131244 GOI131244:GOX131244 GYE131244:GYT131244 HIA131244:HIP131244 HRW131244:HSL131244 IBS131244:ICH131244 ILO131244:IMD131244 IVK131244:IVZ131244 JFG131244:JFV131244 JPC131244:JPR131244 JYY131244:JZN131244 KIU131244:KJJ131244 KSQ131244:KTF131244 LCM131244:LDB131244 LMI131244:LMX131244 LWE131244:LWT131244 MGA131244:MGP131244 MPW131244:MQL131244 MZS131244:NAH131244 NJO131244:NKD131244 NTK131244:NTZ131244 ODG131244:ODV131244 ONC131244:ONR131244 OWY131244:OXN131244 PGU131244:PHJ131244 PQQ131244:PRF131244 QAM131244:QBB131244 QKI131244:QKX131244 QUE131244:QUT131244 REA131244:REP131244 RNW131244:ROL131244 RXS131244:RYH131244 SHO131244:SID131244 SRK131244:SRZ131244 TBG131244:TBV131244 TLC131244:TLR131244 TUY131244:TVN131244 UEU131244:UFJ131244 UOQ131244:UPF131244 UYM131244:UZB131244 VII131244:VIX131244 VSE131244:VST131244 WCA131244:WCP131244 WLW131244:WML131244 WVS131244:WWH131244 K196780:Z196780 JG196780:JV196780 TC196780:TR196780 ACY196780:ADN196780 AMU196780:ANJ196780 AWQ196780:AXF196780 BGM196780:BHB196780 BQI196780:BQX196780 CAE196780:CAT196780 CKA196780:CKP196780 CTW196780:CUL196780 DDS196780:DEH196780 DNO196780:DOD196780 DXK196780:DXZ196780 EHG196780:EHV196780 ERC196780:ERR196780 FAY196780:FBN196780 FKU196780:FLJ196780 FUQ196780:FVF196780 GEM196780:GFB196780 GOI196780:GOX196780 GYE196780:GYT196780 HIA196780:HIP196780 HRW196780:HSL196780 IBS196780:ICH196780 ILO196780:IMD196780 IVK196780:IVZ196780 JFG196780:JFV196780 JPC196780:JPR196780 JYY196780:JZN196780 KIU196780:KJJ196780 KSQ196780:KTF196780 LCM196780:LDB196780 LMI196780:LMX196780 LWE196780:LWT196780 MGA196780:MGP196780 MPW196780:MQL196780 MZS196780:NAH196780 NJO196780:NKD196780 NTK196780:NTZ196780 ODG196780:ODV196780 ONC196780:ONR196780 OWY196780:OXN196780 PGU196780:PHJ196780 PQQ196780:PRF196780 QAM196780:QBB196780 QKI196780:QKX196780 QUE196780:QUT196780 REA196780:REP196780 RNW196780:ROL196780 RXS196780:RYH196780 SHO196780:SID196780 SRK196780:SRZ196780 TBG196780:TBV196780 TLC196780:TLR196780 TUY196780:TVN196780 UEU196780:UFJ196780 UOQ196780:UPF196780 UYM196780:UZB196780 VII196780:VIX196780 VSE196780:VST196780 WCA196780:WCP196780 WLW196780:WML196780 WVS196780:WWH196780 K262316:Z262316 JG262316:JV262316 TC262316:TR262316 ACY262316:ADN262316 AMU262316:ANJ262316 AWQ262316:AXF262316 BGM262316:BHB262316 BQI262316:BQX262316 CAE262316:CAT262316 CKA262316:CKP262316 CTW262316:CUL262316 DDS262316:DEH262316 DNO262316:DOD262316 DXK262316:DXZ262316 EHG262316:EHV262316 ERC262316:ERR262316 FAY262316:FBN262316 FKU262316:FLJ262316 FUQ262316:FVF262316 GEM262316:GFB262316 GOI262316:GOX262316 GYE262316:GYT262316 HIA262316:HIP262316 HRW262316:HSL262316 IBS262316:ICH262316 ILO262316:IMD262316 IVK262316:IVZ262316 JFG262316:JFV262316 JPC262316:JPR262316 JYY262316:JZN262316 KIU262316:KJJ262316 KSQ262316:KTF262316 LCM262316:LDB262316 LMI262316:LMX262316 LWE262316:LWT262316 MGA262316:MGP262316 MPW262316:MQL262316 MZS262316:NAH262316 NJO262316:NKD262316 NTK262316:NTZ262316 ODG262316:ODV262316 ONC262316:ONR262316 OWY262316:OXN262316 PGU262316:PHJ262316 PQQ262316:PRF262316 QAM262316:QBB262316 QKI262316:QKX262316 QUE262316:QUT262316 REA262316:REP262316 RNW262316:ROL262316 RXS262316:RYH262316 SHO262316:SID262316 SRK262316:SRZ262316 TBG262316:TBV262316 TLC262316:TLR262316 TUY262316:TVN262316 UEU262316:UFJ262316 UOQ262316:UPF262316 UYM262316:UZB262316 VII262316:VIX262316 VSE262316:VST262316 WCA262316:WCP262316 WLW262316:WML262316 WVS262316:WWH262316 K327852:Z327852 JG327852:JV327852 TC327852:TR327852 ACY327852:ADN327852 AMU327852:ANJ327852 AWQ327852:AXF327852 BGM327852:BHB327852 BQI327852:BQX327852 CAE327852:CAT327852 CKA327852:CKP327852 CTW327852:CUL327852 DDS327852:DEH327852 DNO327852:DOD327852 DXK327852:DXZ327852 EHG327852:EHV327852 ERC327852:ERR327852 FAY327852:FBN327852 FKU327852:FLJ327852 FUQ327852:FVF327852 GEM327852:GFB327852 GOI327852:GOX327852 GYE327852:GYT327852 HIA327852:HIP327852 HRW327852:HSL327852 IBS327852:ICH327852 ILO327852:IMD327852 IVK327852:IVZ327852 JFG327852:JFV327852 JPC327852:JPR327852 JYY327852:JZN327852 KIU327852:KJJ327852 KSQ327852:KTF327852 LCM327852:LDB327852 LMI327852:LMX327852 LWE327852:LWT327852 MGA327852:MGP327852 MPW327852:MQL327852 MZS327852:NAH327852 NJO327852:NKD327852 NTK327852:NTZ327852 ODG327852:ODV327852 ONC327852:ONR327852 OWY327852:OXN327852 PGU327852:PHJ327852 PQQ327852:PRF327852 QAM327852:QBB327852 QKI327852:QKX327852 QUE327852:QUT327852 REA327852:REP327852 RNW327852:ROL327852 RXS327852:RYH327852 SHO327852:SID327852 SRK327852:SRZ327852 TBG327852:TBV327852 TLC327852:TLR327852 TUY327852:TVN327852 UEU327852:UFJ327852 UOQ327852:UPF327852 UYM327852:UZB327852 VII327852:VIX327852 VSE327852:VST327852 WCA327852:WCP327852 WLW327852:WML327852 WVS327852:WWH327852 K393388:Z393388 JG393388:JV393388 TC393388:TR393388 ACY393388:ADN393388 AMU393388:ANJ393388 AWQ393388:AXF393388 BGM393388:BHB393388 BQI393388:BQX393388 CAE393388:CAT393388 CKA393388:CKP393388 CTW393388:CUL393388 DDS393388:DEH393388 DNO393388:DOD393388 DXK393388:DXZ393388 EHG393388:EHV393388 ERC393388:ERR393388 FAY393388:FBN393388 FKU393388:FLJ393388 FUQ393388:FVF393388 GEM393388:GFB393388 GOI393388:GOX393388 GYE393388:GYT393388 HIA393388:HIP393388 HRW393388:HSL393388 IBS393388:ICH393388 ILO393388:IMD393388 IVK393388:IVZ393388 JFG393388:JFV393388 JPC393388:JPR393388 JYY393388:JZN393388 KIU393388:KJJ393388 KSQ393388:KTF393388 LCM393388:LDB393388 LMI393388:LMX393388 LWE393388:LWT393388 MGA393388:MGP393388 MPW393388:MQL393388 MZS393388:NAH393388 NJO393388:NKD393388 NTK393388:NTZ393388 ODG393388:ODV393388 ONC393388:ONR393388 OWY393388:OXN393388 PGU393388:PHJ393388 PQQ393388:PRF393388 QAM393388:QBB393388 QKI393388:QKX393388 QUE393388:QUT393388 REA393388:REP393388 RNW393388:ROL393388 RXS393388:RYH393388 SHO393388:SID393388 SRK393388:SRZ393388 TBG393388:TBV393388 TLC393388:TLR393388 TUY393388:TVN393388 UEU393388:UFJ393388 UOQ393388:UPF393388 UYM393388:UZB393388 VII393388:VIX393388 VSE393388:VST393388 WCA393388:WCP393388 WLW393388:WML393388 WVS393388:WWH393388 K458924:Z458924 JG458924:JV458924 TC458924:TR458924 ACY458924:ADN458924 AMU458924:ANJ458924 AWQ458924:AXF458924 BGM458924:BHB458924 BQI458924:BQX458924 CAE458924:CAT458924 CKA458924:CKP458924 CTW458924:CUL458924 DDS458924:DEH458924 DNO458924:DOD458924 DXK458924:DXZ458924 EHG458924:EHV458924 ERC458924:ERR458924 FAY458924:FBN458924 FKU458924:FLJ458924 FUQ458924:FVF458924 GEM458924:GFB458924 GOI458924:GOX458924 GYE458924:GYT458924 HIA458924:HIP458924 HRW458924:HSL458924 IBS458924:ICH458924 ILO458924:IMD458924 IVK458924:IVZ458924 JFG458924:JFV458924 JPC458924:JPR458924 JYY458924:JZN458924 KIU458924:KJJ458924 KSQ458924:KTF458924 LCM458924:LDB458924 LMI458924:LMX458924 LWE458924:LWT458924 MGA458924:MGP458924 MPW458924:MQL458924 MZS458924:NAH458924 NJO458924:NKD458924 NTK458924:NTZ458924 ODG458924:ODV458924 ONC458924:ONR458924 OWY458924:OXN458924 PGU458924:PHJ458924 PQQ458924:PRF458924 QAM458924:QBB458924 QKI458924:QKX458924 QUE458924:QUT458924 REA458924:REP458924 RNW458924:ROL458924 RXS458924:RYH458924 SHO458924:SID458924 SRK458924:SRZ458924 TBG458924:TBV458924 TLC458924:TLR458924 TUY458924:TVN458924 UEU458924:UFJ458924 UOQ458924:UPF458924 UYM458924:UZB458924 VII458924:VIX458924 VSE458924:VST458924 WCA458924:WCP458924 WLW458924:WML458924 WVS458924:WWH458924 K524460:Z524460 JG524460:JV524460 TC524460:TR524460 ACY524460:ADN524460 AMU524460:ANJ524460 AWQ524460:AXF524460 BGM524460:BHB524460 BQI524460:BQX524460 CAE524460:CAT524460 CKA524460:CKP524460 CTW524460:CUL524460 DDS524460:DEH524460 DNO524460:DOD524460 DXK524460:DXZ524460 EHG524460:EHV524460 ERC524460:ERR524460 FAY524460:FBN524460 FKU524460:FLJ524460 FUQ524460:FVF524460 GEM524460:GFB524460 GOI524460:GOX524460 GYE524460:GYT524460 HIA524460:HIP524460 HRW524460:HSL524460 IBS524460:ICH524460 ILO524460:IMD524460 IVK524460:IVZ524460 JFG524460:JFV524460 JPC524460:JPR524460 JYY524460:JZN524460 KIU524460:KJJ524460 KSQ524460:KTF524460 LCM524460:LDB524460 LMI524460:LMX524460 LWE524460:LWT524460 MGA524460:MGP524460 MPW524460:MQL524460 MZS524460:NAH524460 NJO524460:NKD524460 NTK524460:NTZ524460 ODG524460:ODV524460 ONC524460:ONR524460 OWY524460:OXN524460 PGU524460:PHJ524460 PQQ524460:PRF524460 QAM524460:QBB524460 QKI524460:QKX524460 QUE524460:QUT524460 REA524460:REP524460 RNW524460:ROL524460 RXS524460:RYH524460 SHO524460:SID524460 SRK524460:SRZ524460 TBG524460:TBV524460 TLC524460:TLR524460 TUY524460:TVN524460 UEU524460:UFJ524460 UOQ524460:UPF524460 UYM524460:UZB524460 VII524460:VIX524460 VSE524460:VST524460 WCA524460:WCP524460 WLW524460:WML524460 WVS524460:WWH524460 K589996:Z589996 JG589996:JV589996 TC589996:TR589996 ACY589996:ADN589996 AMU589996:ANJ589996 AWQ589996:AXF589996 BGM589996:BHB589996 BQI589996:BQX589996 CAE589996:CAT589996 CKA589996:CKP589996 CTW589996:CUL589996 DDS589996:DEH589996 DNO589996:DOD589996 DXK589996:DXZ589996 EHG589996:EHV589996 ERC589996:ERR589996 FAY589996:FBN589996 FKU589996:FLJ589996 FUQ589996:FVF589996 GEM589996:GFB589996 GOI589996:GOX589996 GYE589996:GYT589996 HIA589996:HIP589996 HRW589996:HSL589996 IBS589996:ICH589996 ILO589996:IMD589996 IVK589996:IVZ589996 JFG589996:JFV589996 JPC589996:JPR589996 JYY589996:JZN589996 KIU589996:KJJ589996 KSQ589996:KTF589996 LCM589996:LDB589996 LMI589996:LMX589996 LWE589996:LWT589996 MGA589996:MGP589996 MPW589996:MQL589996 MZS589996:NAH589996 NJO589996:NKD589996 NTK589996:NTZ589996 ODG589996:ODV589996 ONC589996:ONR589996 OWY589996:OXN589996 PGU589996:PHJ589996 PQQ589996:PRF589996 QAM589996:QBB589996 QKI589996:QKX589996 QUE589996:QUT589996 REA589996:REP589996 RNW589996:ROL589996 RXS589996:RYH589996 SHO589996:SID589996 SRK589996:SRZ589996 TBG589996:TBV589996 TLC589996:TLR589996 TUY589996:TVN589996 UEU589996:UFJ589996 UOQ589996:UPF589996 UYM589996:UZB589996 VII589996:VIX589996 VSE589996:VST589996 WCA589996:WCP589996 WLW589996:WML589996 WVS589996:WWH589996 K655532:Z655532 JG655532:JV655532 TC655532:TR655532 ACY655532:ADN655532 AMU655532:ANJ655532 AWQ655532:AXF655532 BGM655532:BHB655532 BQI655532:BQX655532 CAE655532:CAT655532 CKA655532:CKP655532 CTW655532:CUL655532 DDS655532:DEH655532 DNO655532:DOD655532 DXK655532:DXZ655532 EHG655532:EHV655532 ERC655532:ERR655532 FAY655532:FBN655532 FKU655532:FLJ655532 FUQ655532:FVF655532 GEM655532:GFB655532 GOI655532:GOX655532 GYE655532:GYT655532 HIA655532:HIP655532 HRW655532:HSL655532 IBS655532:ICH655532 ILO655532:IMD655532 IVK655532:IVZ655532 JFG655532:JFV655532 JPC655532:JPR655532 JYY655532:JZN655532 KIU655532:KJJ655532 KSQ655532:KTF655532 LCM655532:LDB655532 LMI655532:LMX655532 LWE655532:LWT655532 MGA655532:MGP655532 MPW655532:MQL655532 MZS655532:NAH655532 NJO655532:NKD655532 NTK655532:NTZ655532 ODG655532:ODV655532 ONC655532:ONR655532 OWY655532:OXN655532 PGU655532:PHJ655532 PQQ655532:PRF655532 QAM655532:QBB655532 QKI655532:QKX655532 QUE655532:QUT655532 REA655532:REP655532 RNW655532:ROL655532 RXS655532:RYH655532 SHO655532:SID655532 SRK655532:SRZ655532 TBG655532:TBV655532 TLC655532:TLR655532 TUY655532:TVN655532 UEU655532:UFJ655532 UOQ655532:UPF655532 UYM655532:UZB655532 VII655532:VIX655532 VSE655532:VST655532 WCA655532:WCP655532 WLW655532:WML655532 WVS655532:WWH655532 K721068:Z721068 JG721068:JV721068 TC721068:TR721068 ACY721068:ADN721068 AMU721068:ANJ721068 AWQ721068:AXF721068 BGM721068:BHB721068 BQI721068:BQX721068 CAE721068:CAT721068 CKA721068:CKP721068 CTW721068:CUL721068 DDS721068:DEH721068 DNO721068:DOD721068 DXK721068:DXZ721068 EHG721068:EHV721068 ERC721068:ERR721068 FAY721068:FBN721068 FKU721068:FLJ721068 FUQ721068:FVF721068 GEM721068:GFB721068 GOI721068:GOX721068 GYE721068:GYT721068 HIA721068:HIP721068 HRW721068:HSL721068 IBS721068:ICH721068 ILO721068:IMD721068 IVK721068:IVZ721068 JFG721068:JFV721068 JPC721068:JPR721068 JYY721068:JZN721068 KIU721068:KJJ721068 KSQ721068:KTF721068 LCM721068:LDB721068 LMI721068:LMX721068 LWE721068:LWT721068 MGA721068:MGP721068 MPW721068:MQL721068 MZS721068:NAH721068 NJO721068:NKD721068 NTK721068:NTZ721068 ODG721068:ODV721068 ONC721068:ONR721068 OWY721068:OXN721068 PGU721068:PHJ721068 PQQ721068:PRF721068 QAM721068:QBB721068 QKI721068:QKX721068 QUE721068:QUT721068 REA721068:REP721068 RNW721068:ROL721068 RXS721068:RYH721068 SHO721068:SID721068 SRK721068:SRZ721068 TBG721068:TBV721068 TLC721068:TLR721068 TUY721068:TVN721068 UEU721068:UFJ721068 UOQ721068:UPF721068 UYM721068:UZB721068 VII721068:VIX721068 VSE721068:VST721068 WCA721068:WCP721068 WLW721068:WML721068 WVS721068:WWH721068 K786604:Z786604 JG786604:JV786604 TC786604:TR786604 ACY786604:ADN786604 AMU786604:ANJ786604 AWQ786604:AXF786604 BGM786604:BHB786604 BQI786604:BQX786604 CAE786604:CAT786604 CKA786604:CKP786604 CTW786604:CUL786604 DDS786604:DEH786604 DNO786604:DOD786604 DXK786604:DXZ786604 EHG786604:EHV786604 ERC786604:ERR786604 FAY786604:FBN786604 FKU786604:FLJ786604 FUQ786604:FVF786604 GEM786604:GFB786604 GOI786604:GOX786604 GYE786604:GYT786604 HIA786604:HIP786604 HRW786604:HSL786604 IBS786604:ICH786604 ILO786604:IMD786604 IVK786604:IVZ786604 JFG786604:JFV786604 JPC786604:JPR786604 JYY786604:JZN786604 KIU786604:KJJ786604 KSQ786604:KTF786604 LCM786604:LDB786604 LMI786604:LMX786604 LWE786604:LWT786604 MGA786604:MGP786604 MPW786604:MQL786604 MZS786604:NAH786604 NJO786604:NKD786604 NTK786604:NTZ786604 ODG786604:ODV786604 ONC786604:ONR786604 OWY786604:OXN786604 PGU786604:PHJ786604 PQQ786604:PRF786604 QAM786604:QBB786604 QKI786604:QKX786604 QUE786604:QUT786604 REA786604:REP786604 RNW786604:ROL786604 RXS786604:RYH786604 SHO786604:SID786604 SRK786604:SRZ786604 TBG786604:TBV786604 TLC786604:TLR786604 TUY786604:TVN786604 UEU786604:UFJ786604 UOQ786604:UPF786604 UYM786604:UZB786604 VII786604:VIX786604 VSE786604:VST786604 WCA786604:WCP786604 WLW786604:WML786604 WVS786604:WWH786604 K852140:Z852140 JG852140:JV852140 TC852140:TR852140 ACY852140:ADN852140 AMU852140:ANJ852140 AWQ852140:AXF852140 BGM852140:BHB852140 BQI852140:BQX852140 CAE852140:CAT852140 CKA852140:CKP852140 CTW852140:CUL852140 DDS852140:DEH852140 DNO852140:DOD852140 DXK852140:DXZ852140 EHG852140:EHV852140 ERC852140:ERR852140 FAY852140:FBN852140 FKU852140:FLJ852140 FUQ852140:FVF852140 GEM852140:GFB852140 GOI852140:GOX852140 GYE852140:GYT852140 HIA852140:HIP852140 HRW852140:HSL852140 IBS852140:ICH852140 ILO852140:IMD852140 IVK852140:IVZ852140 JFG852140:JFV852140 JPC852140:JPR852140 JYY852140:JZN852140 KIU852140:KJJ852140 KSQ852140:KTF852140 LCM852140:LDB852140 LMI852140:LMX852140 LWE852140:LWT852140 MGA852140:MGP852140 MPW852140:MQL852140 MZS852140:NAH852140 NJO852140:NKD852140 NTK852140:NTZ852140 ODG852140:ODV852140 ONC852140:ONR852140 OWY852140:OXN852140 PGU852140:PHJ852140 PQQ852140:PRF852140 QAM852140:QBB852140 QKI852140:QKX852140 QUE852140:QUT852140 REA852140:REP852140 RNW852140:ROL852140 RXS852140:RYH852140 SHO852140:SID852140 SRK852140:SRZ852140 TBG852140:TBV852140 TLC852140:TLR852140 TUY852140:TVN852140 UEU852140:UFJ852140 UOQ852140:UPF852140 UYM852140:UZB852140 VII852140:VIX852140 VSE852140:VST852140 WCA852140:WCP852140 WLW852140:WML852140 WVS852140:WWH852140 K917676:Z917676 JG917676:JV917676 TC917676:TR917676 ACY917676:ADN917676 AMU917676:ANJ917676 AWQ917676:AXF917676 BGM917676:BHB917676 BQI917676:BQX917676 CAE917676:CAT917676 CKA917676:CKP917676 CTW917676:CUL917676 DDS917676:DEH917676 DNO917676:DOD917676 DXK917676:DXZ917676 EHG917676:EHV917676 ERC917676:ERR917676 FAY917676:FBN917676 FKU917676:FLJ917676 FUQ917676:FVF917676 GEM917676:GFB917676 GOI917676:GOX917676 GYE917676:GYT917676 HIA917676:HIP917676 HRW917676:HSL917676 IBS917676:ICH917676 ILO917676:IMD917676 IVK917676:IVZ917676 JFG917676:JFV917676 JPC917676:JPR917676 JYY917676:JZN917676 KIU917676:KJJ917676 KSQ917676:KTF917676 LCM917676:LDB917676 LMI917676:LMX917676 LWE917676:LWT917676 MGA917676:MGP917676 MPW917676:MQL917676 MZS917676:NAH917676 NJO917676:NKD917676 NTK917676:NTZ917676 ODG917676:ODV917676 ONC917676:ONR917676 OWY917676:OXN917676 PGU917676:PHJ917676 PQQ917676:PRF917676 QAM917676:QBB917676 QKI917676:QKX917676 QUE917676:QUT917676 REA917676:REP917676 RNW917676:ROL917676 RXS917676:RYH917676 SHO917676:SID917676 SRK917676:SRZ917676 TBG917676:TBV917676 TLC917676:TLR917676 TUY917676:TVN917676 UEU917676:UFJ917676 UOQ917676:UPF917676 UYM917676:UZB917676 VII917676:VIX917676 VSE917676:VST917676 WCA917676:WCP917676 WLW917676:WML917676 WVS917676:WWH917676 K983212:Z983212 JG983212:JV983212 TC983212:TR983212 ACY983212:ADN983212 AMU983212:ANJ983212 AWQ983212:AXF983212 BGM983212:BHB983212 BQI983212:BQX983212 CAE983212:CAT983212 CKA983212:CKP983212 CTW983212:CUL983212 DDS983212:DEH983212 DNO983212:DOD983212 DXK983212:DXZ983212 EHG983212:EHV983212 ERC983212:ERR983212 FAY983212:FBN983212 FKU983212:FLJ983212 FUQ983212:FVF983212 GEM983212:GFB983212 GOI983212:GOX983212 GYE983212:GYT983212 HIA983212:HIP983212 HRW983212:HSL983212 IBS983212:ICH983212 ILO983212:IMD983212 IVK983212:IVZ983212 JFG983212:JFV983212 JPC983212:JPR983212 JYY983212:JZN983212 KIU983212:KJJ983212 KSQ983212:KTF983212 LCM983212:LDB983212 LMI983212:LMX983212 LWE983212:LWT983212 MGA983212:MGP983212 MPW983212:MQL983212 MZS983212:NAH983212 NJO983212:NKD983212 NTK983212:NTZ983212 ODG983212:ODV983212 ONC983212:ONR983212 OWY983212:OXN983212 PGU983212:PHJ983212 PQQ983212:PRF983212 QAM983212:QBB983212 QKI983212:QKX983212 QUE983212:QUT983212 REA983212:REP983212 RNW983212:ROL983212 RXS983212:RYH983212 SHO983212:SID983212 SRK983212:SRZ983212 TBG983212:TBV983212 TLC983212:TLR983212 TUY983212:TVN983212 UEU983212:UFJ983212 UOQ983212:UPF983212 UYM983212:UZB983212 VII983212:VIX983212 VSE983212:VST983212 WCA983212:WCP983212 WLW983212:WML983212 WVS983212:WWH983212 AA99:AC103 JW99:JY103 TS99:TU103 ADO99:ADQ103 ANK99:ANM103 AXG99:AXI103 BHC99:BHE103 BQY99:BRA103 CAU99:CAW103 CKQ99:CKS103 CUM99:CUO103 DEI99:DEK103 DOE99:DOG103 DYA99:DYC103 EHW99:EHY103 ERS99:ERU103 FBO99:FBQ103 FLK99:FLM103 FVG99:FVI103 GFC99:GFE103 GOY99:GPA103 GYU99:GYW103 HIQ99:HIS103 HSM99:HSO103 ICI99:ICK103 IME99:IMG103 IWA99:IWC103 JFW99:JFY103 JPS99:JPU103 JZO99:JZQ103 KJK99:KJM103 KTG99:KTI103 LDC99:LDE103 LMY99:LNA103 LWU99:LWW103 MGQ99:MGS103 MQM99:MQO103 NAI99:NAK103 NKE99:NKG103 NUA99:NUC103 ODW99:ODY103 ONS99:ONU103 OXO99:OXQ103 PHK99:PHM103 PRG99:PRI103 QBC99:QBE103 QKY99:QLA103 QUU99:QUW103 REQ99:RES103 ROM99:ROO103 RYI99:RYK103 SIE99:SIG103 SSA99:SSC103 TBW99:TBY103 TLS99:TLU103 TVO99:TVQ103 UFK99:UFM103 UPG99:UPI103 UZC99:UZE103 VIY99:VJA103 VSU99:VSW103 WCQ99:WCS103 WMM99:WMO103 WWI99:WWK103 AA65708:AC65712 JW65708:JY65712 TS65708:TU65712 ADO65708:ADQ65712 ANK65708:ANM65712 AXG65708:AXI65712 BHC65708:BHE65712 BQY65708:BRA65712 CAU65708:CAW65712 CKQ65708:CKS65712 CUM65708:CUO65712 DEI65708:DEK65712 DOE65708:DOG65712 DYA65708:DYC65712 EHW65708:EHY65712 ERS65708:ERU65712 FBO65708:FBQ65712 FLK65708:FLM65712 FVG65708:FVI65712 GFC65708:GFE65712 GOY65708:GPA65712 GYU65708:GYW65712 HIQ65708:HIS65712 HSM65708:HSO65712 ICI65708:ICK65712 IME65708:IMG65712 IWA65708:IWC65712 JFW65708:JFY65712 JPS65708:JPU65712 JZO65708:JZQ65712 KJK65708:KJM65712 KTG65708:KTI65712 LDC65708:LDE65712 LMY65708:LNA65712 LWU65708:LWW65712 MGQ65708:MGS65712 MQM65708:MQO65712 NAI65708:NAK65712 NKE65708:NKG65712 NUA65708:NUC65712 ODW65708:ODY65712 ONS65708:ONU65712 OXO65708:OXQ65712 PHK65708:PHM65712 PRG65708:PRI65712 QBC65708:QBE65712 QKY65708:QLA65712 QUU65708:QUW65712 REQ65708:RES65712 ROM65708:ROO65712 RYI65708:RYK65712 SIE65708:SIG65712 SSA65708:SSC65712 TBW65708:TBY65712 TLS65708:TLU65712 TVO65708:TVQ65712 UFK65708:UFM65712 UPG65708:UPI65712 UZC65708:UZE65712 VIY65708:VJA65712 VSU65708:VSW65712 WCQ65708:WCS65712 WMM65708:WMO65712 WWI65708:WWK65712 AA131244:AC131248 JW131244:JY131248 TS131244:TU131248 ADO131244:ADQ131248 ANK131244:ANM131248 AXG131244:AXI131248 BHC131244:BHE131248 BQY131244:BRA131248 CAU131244:CAW131248 CKQ131244:CKS131248 CUM131244:CUO131248 DEI131244:DEK131248 DOE131244:DOG131248 DYA131244:DYC131248 EHW131244:EHY131248 ERS131244:ERU131248 FBO131244:FBQ131248 FLK131244:FLM131248 FVG131244:FVI131248 GFC131244:GFE131248 GOY131244:GPA131248 GYU131244:GYW131248 HIQ131244:HIS131248 HSM131244:HSO131248 ICI131244:ICK131248 IME131244:IMG131248 IWA131244:IWC131248 JFW131244:JFY131248 JPS131244:JPU131248 JZO131244:JZQ131248 KJK131244:KJM131248 KTG131244:KTI131248 LDC131244:LDE131248 LMY131244:LNA131248 LWU131244:LWW131248 MGQ131244:MGS131248 MQM131244:MQO131248 NAI131244:NAK131248 NKE131244:NKG131248 NUA131244:NUC131248 ODW131244:ODY131248 ONS131244:ONU131248 OXO131244:OXQ131248 PHK131244:PHM131248 PRG131244:PRI131248 QBC131244:QBE131248 QKY131244:QLA131248 QUU131244:QUW131248 REQ131244:RES131248 ROM131244:ROO131248 RYI131244:RYK131248 SIE131244:SIG131248 SSA131244:SSC131248 TBW131244:TBY131248 TLS131244:TLU131248 TVO131244:TVQ131248 UFK131244:UFM131248 UPG131244:UPI131248 UZC131244:UZE131248 VIY131244:VJA131248 VSU131244:VSW131248 WCQ131244:WCS131248 WMM131244:WMO131248 WWI131244:WWK131248 AA196780:AC196784 JW196780:JY196784 TS196780:TU196784 ADO196780:ADQ196784 ANK196780:ANM196784 AXG196780:AXI196784 BHC196780:BHE196784 BQY196780:BRA196784 CAU196780:CAW196784 CKQ196780:CKS196784 CUM196780:CUO196784 DEI196780:DEK196784 DOE196780:DOG196784 DYA196780:DYC196784 EHW196780:EHY196784 ERS196780:ERU196784 FBO196780:FBQ196784 FLK196780:FLM196784 FVG196780:FVI196784 GFC196780:GFE196784 GOY196780:GPA196784 GYU196780:GYW196784 HIQ196780:HIS196784 HSM196780:HSO196784 ICI196780:ICK196784 IME196780:IMG196784 IWA196780:IWC196784 JFW196780:JFY196784 JPS196780:JPU196784 JZO196780:JZQ196784 KJK196780:KJM196784 KTG196780:KTI196784 LDC196780:LDE196784 LMY196780:LNA196784 LWU196780:LWW196784 MGQ196780:MGS196784 MQM196780:MQO196784 NAI196780:NAK196784 NKE196780:NKG196784 NUA196780:NUC196784 ODW196780:ODY196784 ONS196780:ONU196784 OXO196780:OXQ196784 PHK196780:PHM196784 PRG196780:PRI196784 QBC196780:QBE196784 QKY196780:QLA196784 QUU196780:QUW196784 REQ196780:RES196784 ROM196780:ROO196784 RYI196780:RYK196784 SIE196780:SIG196784 SSA196780:SSC196784 TBW196780:TBY196784 TLS196780:TLU196784 TVO196780:TVQ196784 UFK196780:UFM196784 UPG196780:UPI196784 UZC196780:UZE196784 VIY196780:VJA196784 VSU196780:VSW196784 WCQ196780:WCS196784 WMM196780:WMO196784 WWI196780:WWK196784 AA262316:AC262320 JW262316:JY262320 TS262316:TU262320 ADO262316:ADQ262320 ANK262316:ANM262320 AXG262316:AXI262320 BHC262316:BHE262320 BQY262316:BRA262320 CAU262316:CAW262320 CKQ262316:CKS262320 CUM262316:CUO262320 DEI262316:DEK262320 DOE262316:DOG262320 DYA262316:DYC262320 EHW262316:EHY262320 ERS262316:ERU262320 FBO262316:FBQ262320 FLK262316:FLM262320 FVG262316:FVI262320 GFC262316:GFE262320 GOY262316:GPA262320 GYU262316:GYW262320 HIQ262316:HIS262320 HSM262316:HSO262320 ICI262316:ICK262320 IME262316:IMG262320 IWA262316:IWC262320 JFW262316:JFY262320 JPS262316:JPU262320 JZO262316:JZQ262320 KJK262316:KJM262320 KTG262316:KTI262320 LDC262316:LDE262320 LMY262316:LNA262320 LWU262316:LWW262320 MGQ262316:MGS262320 MQM262316:MQO262320 NAI262316:NAK262320 NKE262316:NKG262320 NUA262316:NUC262320 ODW262316:ODY262320 ONS262316:ONU262320 OXO262316:OXQ262320 PHK262316:PHM262320 PRG262316:PRI262320 QBC262316:QBE262320 QKY262316:QLA262320 QUU262316:QUW262320 REQ262316:RES262320 ROM262316:ROO262320 RYI262316:RYK262320 SIE262316:SIG262320 SSA262316:SSC262320 TBW262316:TBY262320 TLS262316:TLU262320 TVO262316:TVQ262320 UFK262316:UFM262320 UPG262316:UPI262320 UZC262316:UZE262320 VIY262316:VJA262320 VSU262316:VSW262320 WCQ262316:WCS262320 WMM262316:WMO262320 WWI262316:WWK262320 AA327852:AC327856 JW327852:JY327856 TS327852:TU327856 ADO327852:ADQ327856 ANK327852:ANM327856 AXG327852:AXI327856 BHC327852:BHE327856 BQY327852:BRA327856 CAU327852:CAW327856 CKQ327852:CKS327856 CUM327852:CUO327856 DEI327852:DEK327856 DOE327852:DOG327856 DYA327852:DYC327856 EHW327852:EHY327856 ERS327852:ERU327856 FBO327852:FBQ327856 FLK327852:FLM327856 FVG327852:FVI327856 GFC327852:GFE327856 GOY327852:GPA327856 GYU327852:GYW327856 HIQ327852:HIS327856 HSM327852:HSO327856 ICI327852:ICK327856 IME327852:IMG327856 IWA327852:IWC327856 JFW327852:JFY327856 JPS327852:JPU327856 JZO327852:JZQ327856 KJK327852:KJM327856 KTG327852:KTI327856 LDC327852:LDE327856 LMY327852:LNA327856 LWU327852:LWW327856 MGQ327852:MGS327856 MQM327852:MQO327856 NAI327852:NAK327856 NKE327852:NKG327856 NUA327852:NUC327856 ODW327852:ODY327856 ONS327852:ONU327856 OXO327852:OXQ327856 PHK327852:PHM327856 PRG327852:PRI327856 QBC327852:QBE327856 QKY327852:QLA327856 QUU327852:QUW327856 REQ327852:RES327856 ROM327852:ROO327856 RYI327852:RYK327856 SIE327852:SIG327856 SSA327852:SSC327856 TBW327852:TBY327856 TLS327852:TLU327856 TVO327852:TVQ327856 UFK327852:UFM327856 UPG327852:UPI327856 UZC327852:UZE327856 VIY327852:VJA327856 VSU327852:VSW327856 WCQ327852:WCS327856 WMM327852:WMO327856 WWI327852:WWK327856 AA393388:AC393392 JW393388:JY393392 TS393388:TU393392 ADO393388:ADQ393392 ANK393388:ANM393392 AXG393388:AXI393392 BHC393388:BHE393392 BQY393388:BRA393392 CAU393388:CAW393392 CKQ393388:CKS393392 CUM393388:CUO393392 DEI393388:DEK393392 DOE393388:DOG393392 DYA393388:DYC393392 EHW393388:EHY393392 ERS393388:ERU393392 FBO393388:FBQ393392 FLK393388:FLM393392 FVG393388:FVI393392 GFC393388:GFE393392 GOY393388:GPA393392 GYU393388:GYW393392 HIQ393388:HIS393392 HSM393388:HSO393392 ICI393388:ICK393392 IME393388:IMG393392 IWA393388:IWC393392 JFW393388:JFY393392 JPS393388:JPU393392 JZO393388:JZQ393392 KJK393388:KJM393392 KTG393388:KTI393392 LDC393388:LDE393392 LMY393388:LNA393392 LWU393388:LWW393392 MGQ393388:MGS393392 MQM393388:MQO393392 NAI393388:NAK393392 NKE393388:NKG393392 NUA393388:NUC393392 ODW393388:ODY393392 ONS393388:ONU393392 OXO393388:OXQ393392 PHK393388:PHM393392 PRG393388:PRI393392 QBC393388:QBE393392 QKY393388:QLA393392 QUU393388:QUW393392 REQ393388:RES393392 ROM393388:ROO393392 RYI393388:RYK393392 SIE393388:SIG393392 SSA393388:SSC393392 TBW393388:TBY393392 TLS393388:TLU393392 TVO393388:TVQ393392 UFK393388:UFM393392 UPG393388:UPI393392 UZC393388:UZE393392 VIY393388:VJA393392 VSU393388:VSW393392 WCQ393388:WCS393392 WMM393388:WMO393392 WWI393388:WWK393392 AA458924:AC458928 JW458924:JY458928 TS458924:TU458928 ADO458924:ADQ458928 ANK458924:ANM458928 AXG458924:AXI458928 BHC458924:BHE458928 BQY458924:BRA458928 CAU458924:CAW458928 CKQ458924:CKS458928 CUM458924:CUO458928 DEI458924:DEK458928 DOE458924:DOG458928 DYA458924:DYC458928 EHW458924:EHY458928 ERS458924:ERU458928 FBO458924:FBQ458928 FLK458924:FLM458928 FVG458924:FVI458928 GFC458924:GFE458928 GOY458924:GPA458928 GYU458924:GYW458928 HIQ458924:HIS458928 HSM458924:HSO458928 ICI458924:ICK458928 IME458924:IMG458928 IWA458924:IWC458928 JFW458924:JFY458928 JPS458924:JPU458928 JZO458924:JZQ458928 KJK458924:KJM458928 KTG458924:KTI458928 LDC458924:LDE458928 LMY458924:LNA458928 LWU458924:LWW458928 MGQ458924:MGS458928 MQM458924:MQO458928 NAI458924:NAK458928 NKE458924:NKG458928 NUA458924:NUC458928 ODW458924:ODY458928 ONS458924:ONU458928 OXO458924:OXQ458928 PHK458924:PHM458928 PRG458924:PRI458928 QBC458924:QBE458928 QKY458924:QLA458928 QUU458924:QUW458928 REQ458924:RES458928 ROM458924:ROO458928 RYI458924:RYK458928 SIE458924:SIG458928 SSA458924:SSC458928 TBW458924:TBY458928 TLS458924:TLU458928 TVO458924:TVQ458928 UFK458924:UFM458928 UPG458924:UPI458928 UZC458924:UZE458928 VIY458924:VJA458928 VSU458924:VSW458928 WCQ458924:WCS458928 WMM458924:WMO458928 WWI458924:WWK458928 AA524460:AC524464 JW524460:JY524464 TS524460:TU524464 ADO524460:ADQ524464 ANK524460:ANM524464 AXG524460:AXI524464 BHC524460:BHE524464 BQY524460:BRA524464 CAU524460:CAW524464 CKQ524460:CKS524464 CUM524460:CUO524464 DEI524460:DEK524464 DOE524460:DOG524464 DYA524460:DYC524464 EHW524460:EHY524464 ERS524460:ERU524464 FBO524460:FBQ524464 FLK524460:FLM524464 FVG524460:FVI524464 GFC524460:GFE524464 GOY524460:GPA524464 GYU524460:GYW524464 HIQ524460:HIS524464 HSM524460:HSO524464 ICI524460:ICK524464 IME524460:IMG524464 IWA524460:IWC524464 JFW524460:JFY524464 JPS524460:JPU524464 JZO524460:JZQ524464 KJK524460:KJM524464 KTG524460:KTI524464 LDC524460:LDE524464 LMY524460:LNA524464 LWU524460:LWW524464 MGQ524460:MGS524464 MQM524460:MQO524464 NAI524460:NAK524464 NKE524460:NKG524464 NUA524460:NUC524464 ODW524460:ODY524464 ONS524460:ONU524464 OXO524460:OXQ524464 PHK524460:PHM524464 PRG524460:PRI524464 QBC524460:QBE524464 QKY524460:QLA524464 QUU524460:QUW524464 REQ524460:RES524464 ROM524460:ROO524464 RYI524460:RYK524464 SIE524460:SIG524464 SSA524460:SSC524464 TBW524460:TBY524464 TLS524460:TLU524464 TVO524460:TVQ524464 UFK524460:UFM524464 UPG524460:UPI524464 UZC524460:UZE524464 VIY524460:VJA524464 VSU524460:VSW524464 WCQ524460:WCS524464 WMM524460:WMO524464 WWI524460:WWK524464 AA589996:AC590000 JW589996:JY590000 TS589996:TU590000 ADO589996:ADQ590000 ANK589996:ANM590000 AXG589996:AXI590000 BHC589996:BHE590000 BQY589996:BRA590000 CAU589996:CAW590000 CKQ589996:CKS590000 CUM589996:CUO590000 DEI589996:DEK590000 DOE589996:DOG590000 DYA589996:DYC590000 EHW589996:EHY590000 ERS589996:ERU590000 FBO589996:FBQ590000 FLK589996:FLM590000 FVG589996:FVI590000 GFC589996:GFE590000 GOY589996:GPA590000 GYU589996:GYW590000 HIQ589996:HIS590000 HSM589996:HSO590000 ICI589996:ICK590000 IME589996:IMG590000 IWA589996:IWC590000 JFW589996:JFY590000 JPS589996:JPU590000 JZO589996:JZQ590000 KJK589996:KJM590000 KTG589996:KTI590000 LDC589996:LDE590000 LMY589996:LNA590000 LWU589996:LWW590000 MGQ589996:MGS590000 MQM589996:MQO590000 NAI589996:NAK590000 NKE589996:NKG590000 NUA589996:NUC590000 ODW589996:ODY590000 ONS589996:ONU590000 OXO589996:OXQ590000 PHK589996:PHM590000 PRG589996:PRI590000 QBC589996:QBE590000 QKY589996:QLA590000 QUU589996:QUW590000 REQ589996:RES590000 ROM589996:ROO590000 RYI589996:RYK590000 SIE589996:SIG590000 SSA589996:SSC590000 TBW589996:TBY590000 TLS589996:TLU590000 TVO589996:TVQ590000 UFK589996:UFM590000 UPG589996:UPI590000 UZC589996:UZE590000 VIY589996:VJA590000 VSU589996:VSW590000 WCQ589996:WCS590000 WMM589996:WMO590000 WWI589996:WWK590000 AA655532:AC655536 JW655532:JY655536 TS655532:TU655536 ADO655532:ADQ655536 ANK655532:ANM655536 AXG655532:AXI655536 BHC655532:BHE655536 BQY655532:BRA655536 CAU655532:CAW655536 CKQ655532:CKS655536 CUM655532:CUO655536 DEI655532:DEK655536 DOE655532:DOG655536 DYA655532:DYC655536 EHW655532:EHY655536 ERS655532:ERU655536 FBO655532:FBQ655536 FLK655532:FLM655536 FVG655532:FVI655536 GFC655532:GFE655536 GOY655532:GPA655536 GYU655532:GYW655536 HIQ655532:HIS655536 HSM655532:HSO655536 ICI655532:ICK655536 IME655532:IMG655536 IWA655532:IWC655536 JFW655532:JFY655536 JPS655532:JPU655536 JZO655532:JZQ655536 KJK655532:KJM655536 KTG655532:KTI655536 LDC655532:LDE655536 LMY655532:LNA655536 LWU655532:LWW655536 MGQ655532:MGS655536 MQM655532:MQO655536 NAI655532:NAK655536 NKE655532:NKG655536 NUA655532:NUC655536 ODW655532:ODY655536 ONS655532:ONU655536 OXO655532:OXQ655536 PHK655532:PHM655536 PRG655532:PRI655536 QBC655532:QBE655536 QKY655532:QLA655536 QUU655532:QUW655536 REQ655532:RES655536 ROM655532:ROO655536 RYI655532:RYK655536 SIE655532:SIG655536 SSA655532:SSC655536 TBW655532:TBY655536 TLS655532:TLU655536 TVO655532:TVQ655536 UFK655532:UFM655536 UPG655532:UPI655536 UZC655532:UZE655536 VIY655532:VJA655536 VSU655532:VSW655536 WCQ655532:WCS655536 WMM655532:WMO655536 WWI655532:WWK655536 AA721068:AC721072 JW721068:JY721072 TS721068:TU721072 ADO721068:ADQ721072 ANK721068:ANM721072 AXG721068:AXI721072 BHC721068:BHE721072 BQY721068:BRA721072 CAU721068:CAW721072 CKQ721068:CKS721072 CUM721068:CUO721072 DEI721068:DEK721072 DOE721068:DOG721072 DYA721068:DYC721072 EHW721068:EHY721072 ERS721068:ERU721072 FBO721068:FBQ721072 FLK721068:FLM721072 FVG721068:FVI721072 GFC721068:GFE721072 GOY721068:GPA721072 GYU721068:GYW721072 HIQ721068:HIS721072 HSM721068:HSO721072 ICI721068:ICK721072 IME721068:IMG721072 IWA721068:IWC721072 JFW721068:JFY721072 JPS721068:JPU721072 JZO721068:JZQ721072 KJK721068:KJM721072 KTG721068:KTI721072 LDC721068:LDE721072 LMY721068:LNA721072 LWU721068:LWW721072 MGQ721068:MGS721072 MQM721068:MQO721072 NAI721068:NAK721072 NKE721068:NKG721072 NUA721068:NUC721072 ODW721068:ODY721072 ONS721068:ONU721072 OXO721068:OXQ721072 PHK721068:PHM721072 PRG721068:PRI721072 QBC721068:QBE721072 QKY721068:QLA721072 QUU721068:QUW721072 REQ721068:RES721072 ROM721068:ROO721072 RYI721068:RYK721072 SIE721068:SIG721072 SSA721068:SSC721072 TBW721068:TBY721072 TLS721068:TLU721072 TVO721068:TVQ721072 UFK721068:UFM721072 UPG721068:UPI721072 UZC721068:UZE721072 VIY721068:VJA721072 VSU721068:VSW721072 WCQ721068:WCS721072 WMM721068:WMO721072 WWI721068:WWK721072 AA786604:AC786608 JW786604:JY786608 TS786604:TU786608 ADO786604:ADQ786608 ANK786604:ANM786608 AXG786604:AXI786608 BHC786604:BHE786608 BQY786604:BRA786608 CAU786604:CAW786608 CKQ786604:CKS786608 CUM786604:CUO786608 DEI786604:DEK786608 DOE786604:DOG786608 DYA786604:DYC786608 EHW786604:EHY786608 ERS786604:ERU786608 FBO786604:FBQ786608 FLK786604:FLM786608 FVG786604:FVI786608 GFC786604:GFE786608 GOY786604:GPA786608 GYU786604:GYW786608 HIQ786604:HIS786608 HSM786604:HSO786608 ICI786604:ICK786608 IME786604:IMG786608 IWA786604:IWC786608 JFW786604:JFY786608 JPS786604:JPU786608 JZO786604:JZQ786608 KJK786604:KJM786608 KTG786604:KTI786608 LDC786604:LDE786608 LMY786604:LNA786608 LWU786604:LWW786608 MGQ786604:MGS786608 MQM786604:MQO786608 NAI786604:NAK786608 NKE786604:NKG786608 NUA786604:NUC786608 ODW786604:ODY786608 ONS786604:ONU786608 OXO786604:OXQ786608 PHK786604:PHM786608 PRG786604:PRI786608 QBC786604:QBE786608 QKY786604:QLA786608 QUU786604:QUW786608 REQ786604:RES786608 ROM786604:ROO786608 RYI786604:RYK786608 SIE786604:SIG786608 SSA786604:SSC786608 TBW786604:TBY786608 TLS786604:TLU786608 TVO786604:TVQ786608 UFK786604:UFM786608 UPG786604:UPI786608 UZC786604:UZE786608 VIY786604:VJA786608 VSU786604:VSW786608 WCQ786604:WCS786608 WMM786604:WMO786608 WWI786604:WWK786608 AA852140:AC852144 JW852140:JY852144 TS852140:TU852144 ADO852140:ADQ852144 ANK852140:ANM852144 AXG852140:AXI852144 BHC852140:BHE852144 BQY852140:BRA852144 CAU852140:CAW852144 CKQ852140:CKS852144 CUM852140:CUO852144 DEI852140:DEK852144 DOE852140:DOG852144 DYA852140:DYC852144 EHW852140:EHY852144 ERS852140:ERU852144 FBO852140:FBQ852144 FLK852140:FLM852144 FVG852140:FVI852144 GFC852140:GFE852144 GOY852140:GPA852144 GYU852140:GYW852144 HIQ852140:HIS852144 HSM852140:HSO852144 ICI852140:ICK852144 IME852140:IMG852144 IWA852140:IWC852144 JFW852140:JFY852144 JPS852140:JPU852144 JZO852140:JZQ852144 KJK852140:KJM852144 KTG852140:KTI852144 LDC852140:LDE852144 LMY852140:LNA852144 LWU852140:LWW852144 MGQ852140:MGS852144 MQM852140:MQO852144 NAI852140:NAK852144 NKE852140:NKG852144 NUA852140:NUC852144 ODW852140:ODY852144 ONS852140:ONU852144 OXO852140:OXQ852144 PHK852140:PHM852144 PRG852140:PRI852144 QBC852140:QBE852144 QKY852140:QLA852144 QUU852140:QUW852144 REQ852140:RES852144 ROM852140:ROO852144 RYI852140:RYK852144 SIE852140:SIG852144 SSA852140:SSC852144 TBW852140:TBY852144 TLS852140:TLU852144 TVO852140:TVQ852144 UFK852140:UFM852144 UPG852140:UPI852144 UZC852140:UZE852144 VIY852140:VJA852144 VSU852140:VSW852144 WCQ852140:WCS852144 WMM852140:WMO852144 WWI852140:WWK852144 AA917676:AC917680 JW917676:JY917680 TS917676:TU917680 ADO917676:ADQ917680 ANK917676:ANM917680 AXG917676:AXI917680 BHC917676:BHE917680 BQY917676:BRA917680 CAU917676:CAW917680 CKQ917676:CKS917680 CUM917676:CUO917680 DEI917676:DEK917680 DOE917676:DOG917680 DYA917676:DYC917680 EHW917676:EHY917680 ERS917676:ERU917680 FBO917676:FBQ917680 FLK917676:FLM917680 FVG917676:FVI917680 GFC917676:GFE917680 GOY917676:GPA917680 GYU917676:GYW917680 HIQ917676:HIS917680 HSM917676:HSO917680 ICI917676:ICK917680 IME917676:IMG917680 IWA917676:IWC917680 JFW917676:JFY917680 JPS917676:JPU917680 JZO917676:JZQ917680 KJK917676:KJM917680 KTG917676:KTI917680 LDC917676:LDE917680 LMY917676:LNA917680 LWU917676:LWW917680 MGQ917676:MGS917680 MQM917676:MQO917680 NAI917676:NAK917680 NKE917676:NKG917680 NUA917676:NUC917680 ODW917676:ODY917680 ONS917676:ONU917680 OXO917676:OXQ917680 PHK917676:PHM917680 PRG917676:PRI917680 QBC917676:QBE917680 QKY917676:QLA917680 QUU917676:QUW917680 REQ917676:RES917680 ROM917676:ROO917680 RYI917676:RYK917680 SIE917676:SIG917680 SSA917676:SSC917680 TBW917676:TBY917680 TLS917676:TLU917680 TVO917676:TVQ917680 UFK917676:UFM917680 UPG917676:UPI917680 UZC917676:UZE917680 VIY917676:VJA917680 VSU917676:VSW917680 WCQ917676:WCS917680 WMM917676:WMO917680 WWI917676:WWK917680 AA983212:AC983216 JW983212:JY983216 TS983212:TU983216 ADO983212:ADQ983216 ANK983212:ANM983216 AXG983212:AXI983216 BHC983212:BHE983216 BQY983212:BRA983216 CAU983212:CAW983216 CKQ983212:CKS983216 CUM983212:CUO983216 DEI983212:DEK983216 DOE983212:DOG983216 DYA983212:DYC983216 EHW983212:EHY983216 ERS983212:ERU983216 FBO983212:FBQ983216 FLK983212:FLM983216 FVG983212:FVI983216 GFC983212:GFE983216 GOY983212:GPA983216 GYU983212:GYW983216 HIQ983212:HIS983216 HSM983212:HSO983216 ICI983212:ICK983216 IME983212:IMG983216 IWA983212:IWC983216 JFW983212:JFY983216 JPS983212:JPU983216 JZO983212:JZQ983216 KJK983212:KJM983216 KTG983212:KTI983216 LDC983212:LDE983216 LMY983212:LNA983216 LWU983212:LWW983216 MGQ983212:MGS983216 MQM983212:MQO983216 NAI983212:NAK983216 NKE983212:NKG983216 NUA983212:NUC983216 ODW983212:ODY983216 ONS983212:ONU983216 OXO983212:OXQ983216 PHK983212:PHM983216 PRG983212:PRI983216 QBC983212:QBE983216 QKY983212:QLA983216 QUU983212:QUW983216 REQ983212:RES983216 ROM983212:ROO983216 RYI983212:RYK983216 SIE983212:SIG983216 SSA983212:SSC983216 TBW983212:TBY983216 TLS983212:TLU983216 TVO983212:TVQ983216 UFK983212:UFM983216 UPG983212:UPI983216 UZC983212:UZE983216 VIY983212:VJA983216 VSU983212:VSW983216 WCQ983212:WCS983216 WMM983212:WMO983216 WWI983212:WWK983216 AA122:AC126 JW122:JY126 TS122:TU126 ADO122:ADQ126 ANK122:ANM126 AXG122:AXI126 BHC122:BHE126 BQY122:BRA126 CAU122:CAW126 CKQ122:CKS126 CUM122:CUO126 DEI122:DEK126 DOE122:DOG126 DYA122:DYC126 EHW122:EHY126 ERS122:ERU126 FBO122:FBQ126 FLK122:FLM126 FVG122:FVI126 GFC122:GFE126 GOY122:GPA126 GYU122:GYW126 HIQ122:HIS126 HSM122:HSO126 ICI122:ICK126 IME122:IMG126 IWA122:IWC126 JFW122:JFY126 JPS122:JPU126 JZO122:JZQ126 KJK122:KJM126 KTG122:KTI126 LDC122:LDE126 LMY122:LNA126 LWU122:LWW126 MGQ122:MGS126 MQM122:MQO126 NAI122:NAK126 NKE122:NKG126 NUA122:NUC126 ODW122:ODY126 ONS122:ONU126 OXO122:OXQ126 PHK122:PHM126 PRG122:PRI126 QBC122:QBE126 QKY122:QLA126 QUU122:QUW126 REQ122:RES126 ROM122:ROO126 RYI122:RYK126 SIE122:SIG126 SSA122:SSC126 TBW122:TBY126 TLS122:TLU126 TVO122:TVQ126 UFK122:UFM126 UPG122:UPI126 UZC122:UZE126 VIY122:VJA126 VSU122:VSW126 WCQ122:WCS126 WMM122:WMO126 WWI122:WWK126 AA65731:AC65735 JW65731:JY65735 TS65731:TU65735 ADO65731:ADQ65735 ANK65731:ANM65735 AXG65731:AXI65735 BHC65731:BHE65735 BQY65731:BRA65735 CAU65731:CAW65735 CKQ65731:CKS65735 CUM65731:CUO65735 DEI65731:DEK65735 DOE65731:DOG65735 DYA65731:DYC65735 EHW65731:EHY65735 ERS65731:ERU65735 FBO65731:FBQ65735 FLK65731:FLM65735 FVG65731:FVI65735 GFC65731:GFE65735 GOY65731:GPA65735 GYU65731:GYW65735 HIQ65731:HIS65735 HSM65731:HSO65735 ICI65731:ICK65735 IME65731:IMG65735 IWA65731:IWC65735 JFW65731:JFY65735 JPS65731:JPU65735 JZO65731:JZQ65735 KJK65731:KJM65735 KTG65731:KTI65735 LDC65731:LDE65735 LMY65731:LNA65735 LWU65731:LWW65735 MGQ65731:MGS65735 MQM65731:MQO65735 NAI65731:NAK65735 NKE65731:NKG65735 NUA65731:NUC65735 ODW65731:ODY65735 ONS65731:ONU65735 OXO65731:OXQ65735 PHK65731:PHM65735 PRG65731:PRI65735 QBC65731:QBE65735 QKY65731:QLA65735 QUU65731:QUW65735 REQ65731:RES65735 ROM65731:ROO65735 RYI65731:RYK65735 SIE65731:SIG65735 SSA65731:SSC65735 TBW65731:TBY65735 TLS65731:TLU65735 TVO65731:TVQ65735 UFK65731:UFM65735 UPG65731:UPI65735 UZC65731:UZE65735 VIY65731:VJA65735 VSU65731:VSW65735 WCQ65731:WCS65735 WMM65731:WMO65735 WWI65731:WWK65735 AA131267:AC131271 JW131267:JY131271 TS131267:TU131271 ADO131267:ADQ131271 ANK131267:ANM131271 AXG131267:AXI131271 BHC131267:BHE131271 BQY131267:BRA131271 CAU131267:CAW131271 CKQ131267:CKS131271 CUM131267:CUO131271 DEI131267:DEK131271 DOE131267:DOG131271 DYA131267:DYC131271 EHW131267:EHY131271 ERS131267:ERU131271 FBO131267:FBQ131271 FLK131267:FLM131271 FVG131267:FVI131271 GFC131267:GFE131271 GOY131267:GPA131271 GYU131267:GYW131271 HIQ131267:HIS131271 HSM131267:HSO131271 ICI131267:ICK131271 IME131267:IMG131271 IWA131267:IWC131271 JFW131267:JFY131271 JPS131267:JPU131271 JZO131267:JZQ131271 KJK131267:KJM131271 KTG131267:KTI131271 LDC131267:LDE131271 LMY131267:LNA131271 LWU131267:LWW131271 MGQ131267:MGS131271 MQM131267:MQO131271 NAI131267:NAK131271 NKE131267:NKG131271 NUA131267:NUC131271 ODW131267:ODY131271 ONS131267:ONU131271 OXO131267:OXQ131271 PHK131267:PHM131271 PRG131267:PRI131271 QBC131267:QBE131271 QKY131267:QLA131271 QUU131267:QUW131271 REQ131267:RES131271 ROM131267:ROO131271 RYI131267:RYK131271 SIE131267:SIG131271 SSA131267:SSC131271 TBW131267:TBY131271 TLS131267:TLU131271 TVO131267:TVQ131271 UFK131267:UFM131271 UPG131267:UPI131271 UZC131267:UZE131271 VIY131267:VJA131271 VSU131267:VSW131271 WCQ131267:WCS131271 WMM131267:WMO131271 WWI131267:WWK131271 AA196803:AC196807 JW196803:JY196807 TS196803:TU196807 ADO196803:ADQ196807 ANK196803:ANM196807 AXG196803:AXI196807 BHC196803:BHE196807 BQY196803:BRA196807 CAU196803:CAW196807 CKQ196803:CKS196807 CUM196803:CUO196807 DEI196803:DEK196807 DOE196803:DOG196807 DYA196803:DYC196807 EHW196803:EHY196807 ERS196803:ERU196807 FBO196803:FBQ196807 FLK196803:FLM196807 FVG196803:FVI196807 GFC196803:GFE196807 GOY196803:GPA196807 GYU196803:GYW196807 HIQ196803:HIS196807 HSM196803:HSO196807 ICI196803:ICK196807 IME196803:IMG196807 IWA196803:IWC196807 JFW196803:JFY196807 JPS196803:JPU196807 JZO196803:JZQ196807 KJK196803:KJM196807 KTG196803:KTI196807 LDC196803:LDE196807 LMY196803:LNA196807 LWU196803:LWW196807 MGQ196803:MGS196807 MQM196803:MQO196807 NAI196803:NAK196807 NKE196803:NKG196807 NUA196803:NUC196807 ODW196803:ODY196807 ONS196803:ONU196807 OXO196803:OXQ196807 PHK196803:PHM196807 PRG196803:PRI196807 QBC196803:QBE196807 QKY196803:QLA196807 QUU196803:QUW196807 REQ196803:RES196807 ROM196803:ROO196807 RYI196803:RYK196807 SIE196803:SIG196807 SSA196803:SSC196807 TBW196803:TBY196807 TLS196803:TLU196807 TVO196803:TVQ196807 UFK196803:UFM196807 UPG196803:UPI196807 UZC196803:UZE196807 VIY196803:VJA196807 VSU196803:VSW196807 WCQ196803:WCS196807 WMM196803:WMO196807 WWI196803:WWK196807 AA262339:AC262343 JW262339:JY262343 TS262339:TU262343 ADO262339:ADQ262343 ANK262339:ANM262343 AXG262339:AXI262343 BHC262339:BHE262343 BQY262339:BRA262343 CAU262339:CAW262343 CKQ262339:CKS262343 CUM262339:CUO262343 DEI262339:DEK262343 DOE262339:DOG262343 DYA262339:DYC262343 EHW262339:EHY262343 ERS262339:ERU262343 FBO262339:FBQ262343 FLK262339:FLM262343 FVG262339:FVI262343 GFC262339:GFE262343 GOY262339:GPA262343 GYU262339:GYW262343 HIQ262339:HIS262343 HSM262339:HSO262343 ICI262339:ICK262343 IME262339:IMG262343 IWA262339:IWC262343 JFW262339:JFY262343 JPS262339:JPU262343 JZO262339:JZQ262343 KJK262339:KJM262343 KTG262339:KTI262343 LDC262339:LDE262343 LMY262339:LNA262343 LWU262339:LWW262343 MGQ262339:MGS262343 MQM262339:MQO262343 NAI262339:NAK262343 NKE262339:NKG262343 NUA262339:NUC262343 ODW262339:ODY262343 ONS262339:ONU262343 OXO262339:OXQ262343 PHK262339:PHM262343 PRG262339:PRI262343 QBC262339:QBE262343 QKY262339:QLA262343 QUU262339:QUW262343 REQ262339:RES262343 ROM262339:ROO262343 RYI262339:RYK262343 SIE262339:SIG262343 SSA262339:SSC262343 TBW262339:TBY262343 TLS262339:TLU262343 TVO262339:TVQ262343 UFK262339:UFM262343 UPG262339:UPI262343 UZC262339:UZE262343 VIY262339:VJA262343 VSU262339:VSW262343 WCQ262339:WCS262343 WMM262339:WMO262343 WWI262339:WWK262343 AA327875:AC327879 JW327875:JY327879 TS327875:TU327879 ADO327875:ADQ327879 ANK327875:ANM327879 AXG327875:AXI327879 BHC327875:BHE327879 BQY327875:BRA327879 CAU327875:CAW327879 CKQ327875:CKS327879 CUM327875:CUO327879 DEI327875:DEK327879 DOE327875:DOG327879 DYA327875:DYC327879 EHW327875:EHY327879 ERS327875:ERU327879 FBO327875:FBQ327879 FLK327875:FLM327879 FVG327875:FVI327879 GFC327875:GFE327879 GOY327875:GPA327879 GYU327875:GYW327879 HIQ327875:HIS327879 HSM327875:HSO327879 ICI327875:ICK327879 IME327875:IMG327879 IWA327875:IWC327879 JFW327875:JFY327879 JPS327875:JPU327879 JZO327875:JZQ327879 KJK327875:KJM327879 KTG327875:KTI327879 LDC327875:LDE327879 LMY327875:LNA327879 LWU327875:LWW327879 MGQ327875:MGS327879 MQM327875:MQO327879 NAI327875:NAK327879 NKE327875:NKG327879 NUA327875:NUC327879 ODW327875:ODY327879 ONS327875:ONU327879 OXO327875:OXQ327879 PHK327875:PHM327879 PRG327875:PRI327879 QBC327875:QBE327879 QKY327875:QLA327879 QUU327875:QUW327879 REQ327875:RES327879 ROM327875:ROO327879 RYI327875:RYK327879 SIE327875:SIG327879 SSA327875:SSC327879 TBW327875:TBY327879 TLS327875:TLU327879 TVO327875:TVQ327879 UFK327875:UFM327879 UPG327875:UPI327879 UZC327875:UZE327879 VIY327875:VJA327879 VSU327875:VSW327879 WCQ327875:WCS327879 WMM327875:WMO327879 WWI327875:WWK327879 AA393411:AC393415 JW393411:JY393415 TS393411:TU393415 ADO393411:ADQ393415 ANK393411:ANM393415 AXG393411:AXI393415 BHC393411:BHE393415 BQY393411:BRA393415 CAU393411:CAW393415 CKQ393411:CKS393415 CUM393411:CUO393415 DEI393411:DEK393415 DOE393411:DOG393415 DYA393411:DYC393415 EHW393411:EHY393415 ERS393411:ERU393415 FBO393411:FBQ393415 FLK393411:FLM393415 FVG393411:FVI393415 GFC393411:GFE393415 GOY393411:GPA393415 GYU393411:GYW393415 HIQ393411:HIS393415 HSM393411:HSO393415 ICI393411:ICK393415 IME393411:IMG393415 IWA393411:IWC393415 JFW393411:JFY393415 JPS393411:JPU393415 JZO393411:JZQ393415 KJK393411:KJM393415 KTG393411:KTI393415 LDC393411:LDE393415 LMY393411:LNA393415 LWU393411:LWW393415 MGQ393411:MGS393415 MQM393411:MQO393415 NAI393411:NAK393415 NKE393411:NKG393415 NUA393411:NUC393415 ODW393411:ODY393415 ONS393411:ONU393415 OXO393411:OXQ393415 PHK393411:PHM393415 PRG393411:PRI393415 QBC393411:QBE393415 QKY393411:QLA393415 QUU393411:QUW393415 REQ393411:RES393415 ROM393411:ROO393415 RYI393411:RYK393415 SIE393411:SIG393415 SSA393411:SSC393415 TBW393411:TBY393415 TLS393411:TLU393415 TVO393411:TVQ393415 UFK393411:UFM393415 UPG393411:UPI393415 UZC393411:UZE393415 VIY393411:VJA393415 VSU393411:VSW393415 WCQ393411:WCS393415 WMM393411:WMO393415 WWI393411:WWK393415 AA458947:AC458951 JW458947:JY458951 TS458947:TU458951 ADO458947:ADQ458951 ANK458947:ANM458951 AXG458947:AXI458951 BHC458947:BHE458951 BQY458947:BRA458951 CAU458947:CAW458951 CKQ458947:CKS458951 CUM458947:CUO458951 DEI458947:DEK458951 DOE458947:DOG458951 DYA458947:DYC458951 EHW458947:EHY458951 ERS458947:ERU458951 FBO458947:FBQ458951 FLK458947:FLM458951 FVG458947:FVI458951 GFC458947:GFE458951 GOY458947:GPA458951 GYU458947:GYW458951 HIQ458947:HIS458951 HSM458947:HSO458951 ICI458947:ICK458951 IME458947:IMG458951 IWA458947:IWC458951 JFW458947:JFY458951 JPS458947:JPU458951 JZO458947:JZQ458951 KJK458947:KJM458951 KTG458947:KTI458951 LDC458947:LDE458951 LMY458947:LNA458951 LWU458947:LWW458951 MGQ458947:MGS458951 MQM458947:MQO458951 NAI458947:NAK458951 NKE458947:NKG458951 NUA458947:NUC458951 ODW458947:ODY458951 ONS458947:ONU458951 OXO458947:OXQ458951 PHK458947:PHM458951 PRG458947:PRI458951 QBC458947:QBE458951 QKY458947:QLA458951 QUU458947:QUW458951 REQ458947:RES458951 ROM458947:ROO458951 RYI458947:RYK458951 SIE458947:SIG458951 SSA458947:SSC458951 TBW458947:TBY458951 TLS458947:TLU458951 TVO458947:TVQ458951 UFK458947:UFM458951 UPG458947:UPI458951 UZC458947:UZE458951 VIY458947:VJA458951 VSU458947:VSW458951 WCQ458947:WCS458951 WMM458947:WMO458951 WWI458947:WWK458951 AA524483:AC524487 JW524483:JY524487 TS524483:TU524487 ADO524483:ADQ524487 ANK524483:ANM524487 AXG524483:AXI524487 BHC524483:BHE524487 BQY524483:BRA524487 CAU524483:CAW524487 CKQ524483:CKS524487 CUM524483:CUO524487 DEI524483:DEK524487 DOE524483:DOG524487 DYA524483:DYC524487 EHW524483:EHY524487 ERS524483:ERU524487 FBO524483:FBQ524487 FLK524483:FLM524487 FVG524483:FVI524487 GFC524483:GFE524487 GOY524483:GPA524487 GYU524483:GYW524487 HIQ524483:HIS524487 HSM524483:HSO524487 ICI524483:ICK524487 IME524483:IMG524487 IWA524483:IWC524487 JFW524483:JFY524487 JPS524483:JPU524487 JZO524483:JZQ524487 KJK524483:KJM524487 KTG524483:KTI524487 LDC524483:LDE524487 LMY524483:LNA524487 LWU524483:LWW524487 MGQ524483:MGS524487 MQM524483:MQO524487 NAI524483:NAK524487 NKE524483:NKG524487 NUA524483:NUC524487 ODW524483:ODY524487 ONS524483:ONU524487 OXO524483:OXQ524487 PHK524483:PHM524487 PRG524483:PRI524487 QBC524483:QBE524487 QKY524483:QLA524487 QUU524483:QUW524487 REQ524483:RES524487 ROM524483:ROO524487 RYI524483:RYK524487 SIE524483:SIG524487 SSA524483:SSC524487 TBW524483:TBY524487 TLS524483:TLU524487 TVO524483:TVQ524487 UFK524483:UFM524487 UPG524483:UPI524487 UZC524483:UZE524487 VIY524483:VJA524487 VSU524483:VSW524487 WCQ524483:WCS524487 WMM524483:WMO524487 WWI524483:WWK524487 AA590019:AC590023 JW590019:JY590023 TS590019:TU590023 ADO590019:ADQ590023 ANK590019:ANM590023 AXG590019:AXI590023 BHC590019:BHE590023 BQY590019:BRA590023 CAU590019:CAW590023 CKQ590019:CKS590023 CUM590019:CUO590023 DEI590019:DEK590023 DOE590019:DOG590023 DYA590019:DYC590023 EHW590019:EHY590023 ERS590019:ERU590023 FBO590019:FBQ590023 FLK590019:FLM590023 FVG590019:FVI590023 GFC590019:GFE590023 GOY590019:GPA590023 GYU590019:GYW590023 HIQ590019:HIS590023 HSM590019:HSO590023 ICI590019:ICK590023 IME590019:IMG590023 IWA590019:IWC590023 JFW590019:JFY590023 JPS590019:JPU590023 JZO590019:JZQ590023 KJK590019:KJM590023 KTG590019:KTI590023 LDC590019:LDE590023 LMY590019:LNA590023 LWU590019:LWW590023 MGQ590019:MGS590023 MQM590019:MQO590023 NAI590019:NAK590023 NKE590019:NKG590023 NUA590019:NUC590023 ODW590019:ODY590023 ONS590019:ONU590023 OXO590019:OXQ590023 PHK590019:PHM590023 PRG590019:PRI590023 QBC590019:QBE590023 QKY590019:QLA590023 QUU590019:QUW590023 REQ590019:RES590023 ROM590019:ROO590023 RYI590019:RYK590023 SIE590019:SIG590023 SSA590019:SSC590023 TBW590019:TBY590023 TLS590019:TLU590023 TVO590019:TVQ590023 UFK590019:UFM590023 UPG590019:UPI590023 UZC590019:UZE590023 VIY590019:VJA590023 VSU590019:VSW590023 WCQ590019:WCS590023 WMM590019:WMO590023 WWI590019:WWK590023 AA655555:AC655559 JW655555:JY655559 TS655555:TU655559 ADO655555:ADQ655559 ANK655555:ANM655559 AXG655555:AXI655559 BHC655555:BHE655559 BQY655555:BRA655559 CAU655555:CAW655559 CKQ655555:CKS655559 CUM655555:CUO655559 DEI655555:DEK655559 DOE655555:DOG655559 DYA655555:DYC655559 EHW655555:EHY655559 ERS655555:ERU655559 FBO655555:FBQ655559 FLK655555:FLM655559 FVG655555:FVI655559 GFC655555:GFE655559 GOY655555:GPA655559 GYU655555:GYW655559 HIQ655555:HIS655559 HSM655555:HSO655559 ICI655555:ICK655559 IME655555:IMG655559 IWA655555:IWC655559 JFW655555:JFY655559 JPS655555:JPU655559 JZO655555:JZQ655559 KJK655555:KJM655559 KTG655555:KTI655559 LDC655555:LDE655559 LMY655555:LNA655559 LWU655555:LWW655559 MGQ655555:MGS655559 MQM655555:MQO655559 NAI655555:NAK655559 NKE655555:NKG655559 NUA655555:NUC655559 ODW655555:ODY655559 ONS655555:ONU655559 OXO655555:OXQ655559 PHK655555:PHM655559 PRG655555:PRI655559 QBC655555:QBE655559 QKY655555:QLA655559 QUU655555:QUW655559 REQ655555:RES655559 ROM655555:ROO655559 RYI655555:RYK655559 SIE655555:SIG655559 SSA655555:SSC655559 TBW655555:TBY655559 TLS655555:TLU655559 TVO655555:TVQ655559 UFK655555:UFM655559 UPG655555:UPI655559 UZC655555:UZE655559 VIY655555:VJA655559 VSU655555:VSW655559 WCQ655555:WCS655559 WMM655555:WMO655559 WWI655555:WWK655559 AA721091:AC721095 JW721091:JY721095 TS721091:TU721095 ADO721091:ADQ721095 ANK721091:ANM721095 AXG721091:AXI721095 BHC721091:BHE721095 BQY721091:BRA721095 CAU721091:CAW721095 CKQ721091:CKS721095 CUM721091:CUO721095 DEI721091:DEK721095 DOE721091:DOG721095 DYA721091:DYC721095 EHW721091:EHY721095 ERS721091:ERU721095 FBO721091:FBQ721095 FLK721091:FLM721095 FVG721091:FVI721095 GFC721091:GFE721095 GOY721091:GPA721095 GYU721091:GYW721095 HIQ721091:HIS721095 HSM721091:HSO721095 ICI721091:ICK721095 IME721091:IMG721095 IWA721091:IWC721095 JFW721091:JFY721095 JPS721091:JPU721095 JZO721091:JZQ721095 KJK721091:KJM721095 KTG721091:KTI721095 LDC721091:LDE721095 LMY721091:LNA721095 LWU721091:LWW721095 MGQ721091:MGS721095 MQM721091:MQO721095 NAI721091:NAK721095 NKE721091:NKG721095 NUA721091:NUC721095 ODW721091:ODY721095 ONS721091:ONU721095 OXO721091:OXQ721095 PHK721091:PHM721095 PRG721091:PRI721095 QBC721091:QBE721095 QKY721091:QLA721095 QUU721091:QUW721095 REQ721091:RES721095 ROM721091:ROO721095 RYI721091:RYK721095 SIE721091:SIG721095 SSA721091:SSC721095 TBW721091:TBY721095 TLS721091:TLU721095 TVO721091:TVQ721095 UFK721091:UFM721095 UPG721091:UPI721095 UZC721091:UZE721095 VIY721091:VJA721095 VSU721091:VSW721095 WCQ721091:WCS721095 WMM721091:WMO721095 WWI721091:WWK721095 AA786627:AC786631 JW786627:JY786631 TS786627:TU786631 ADO786627:ADQ786631 ANK786627:ANM786631 AXG786627:AXI786631 BHC786627:BHE786631 BQY786627:BRA786631 CAU786627:CAW786631 CKQ786627:CKS786631 CUM786627:CUO786631 DEI786627:DEK786631 DOE786627:DOG786631 DYA786627:DYC786631 EHW786627:EHY786631 ERS786627:ERU786631 FBO786627:FBQ786631 FLK786627:FLM786631 FVG786627:FVI786631 GFC786627:GFE786631 GOY786627:GPA786631 GYU786627:GYW786631 HIQ786627:HIS786631 HSM786627:HSO786631 ICI786627:ICK786631 IME786627:IMG786631 IWA786627:IWC786631 JFW786627:JFY786631 JPS786627:JPU786631 JZO786627:JZQ786631 KJK786627:KJM786631 KTG786627:KTI786631 LDC786627:LDE786631 LMY786627:LNA786631 LWU786627:LWW786631 MGQ786627:MGS786631 MQM786627:MQO786631 NAI786627:NAK786631 NKE786627:NKG786631 NUA786627:NUC786631 ODW786627:ODY786631 ONS786627:ONU786631 OXO786627:OXQ786631 PHK786627:PHM786631 PRG786627:PRI786631 QBC786627:QBE786631 QKY786627:QLA786631 QUU786627:QUW786631 REQ786627:RES786631 ROM786627:ROO786631 RYI786627:RYK786631 SIE786627:SIG786631 SSA786627:SSC786631 TBW786627:TBY786631 TLS786627:TLU786631 TVO786627:TVQ786631 UFK786627:UFM786631 UPG786627:UPI786631 UZC786627:UZE786631 VIY786627:VJA786631 VSU786627:VSW786631 WCQ786627:WCS786631 WMM786627:WMO786631 WWI786627:WWK786631 AA852163:AC852167 JW852163:JY852167 TS852163:TU852167 ADO852163:ADQ852167 ANK852163:ANM852167 AXG852163:AXI852167 BHC852163:BHE852167 BQY852163:BRA852167 CAU852163:CAW852167 CKQ852163:CKS852167 CUM852163:CUO852167 DEI852163:DEK852167 DOE852163:DOG852167 DYA852163:DYC852167 EHW852163:EHY852167 ERS852163:ERU852167 FBO852163:FBQ852167 FLK852163:FLM852167 FVG852163:FVI852167 GFC852163:GFE852167 GOY852163:GPA852167 GYU852163:GYW852167 HIQ852163:HIS852167 HSM852163:HSO852167 ICI852163:ICK852167 IME852163:IMG852167 IWA852163:IWC852167 JFW852163:JFY852167 JPS852163:JPU852167 JZO852163:JZQ852167 KJK852163:KJM852167 KTG852163:KTI852167 LDC852163:LDE852167 LMY852163:LNA852167 LWU852163:LWW852167 MGQ852163:MGS852167 MQM852163:MQO852167 NAI852163:NAK852167 NKE852163:NKG852167 NUA852163:NUC852167 ODW852163:ODY852167 ONS852163:ONU852167 OXO852163:OXQ852167 PHK852163:PHM852167 PRG852163:PRI852167 QBC852163:QBE852167 QKY852163:QLA852167 QUU852163:QUW852167 REQ852163:RES852167 ROM852163:ROO852167 RYI852163:RYK852167 SIE852163:SIG852167 SSA852163:SSC852167 TBW852163:TBY852167 TLS852163:TLU852167 TVO852163:TVQ852167 UFK852163:UFM852167 UPG852163:UPI852167 UZC852163:UZE852167 VIY852163:VJA852167 VSU852163:VSW852167 WCQ852163:WCS852167 WMM852163:WMO852167 WWI852163:WWK852167 AA917699:AC917703 JW917699:JY917703 TS917699:TU917703 ADO917699:ADQ917703 ANK917699:ANM917703 AXG917699:AXI917703 BHC917699:BHE917703 BQY917699:BRA917703 CAU917699:CAW917703 CKQ917699:CKS917703 CUM917699:CUO917703 DEI917699:DEK917703 DOE917699:DOG917703 DYA917699:DYC917703 EHW917699:EHY917703 ERS917699:ERU917703 FBO917699:FBQ917703 FLK917699:FLM917703 FVG917699:FVI917703 GFC917699:GFE917703 GOY917699:GPA917703 GYU917699:GYW917703 HIQ917699:HIS917703 HSM917699:HSO917703 ICI917699:ICK917703 IME917699:IMG917703 IWA917699:IWC917703 JFW917699:JFY917703 JPS917699:JPU917703 JZO917699:JZQ917703 KJK917699:KJM917703 KTG917699:KTI917703 LDC917699:LDE917703 LMY917699:LNA917703 LWU917699:LWW917703 MGQ917699:MGS917703 MQM917699:MQO917703 NAI917699:NAK917703 NKE917699:NKG917703 NUA917699:NUC917703 ODW917699:ODY917703 ONS917699:ONU917703 OXO917699:OXQ917703 PHK917699:PHM917703 PRG917699:PRI917703 QBC917699:QBE917703 QKY917699:QLA917703 QUU917699:QUW917703 REQ917699:RES917703 ROM917699:ROO917703 RYI917699:RYK917703 SIE917699:SIG917703 SSA917699:SSC917703 TBW917699:TBY917703 TLS917699:TLU917703 TVO917699:TVQ917703 UFK917699:UFM917703 UPG917699:UPI917703 UZC917699:UZE917703 VIY917699:VJA917703 VSU917699:VSW917703 WCQ917699:WCS917703 WMM917699:WMO917703 WWI917699:WWK917703 AA983235:AC983239 JW983235:JY983239 TS983235:TU983239 ADO983235:ADQ983239 ANK983235:ANM983239 AXG983235:AXI983239 BHC983235:BHE983239 BQY983235:BRA983239 CAU983235:CAW983239 CKQ983235:CKS983239 CUM983235:CUO983239 DEI983235:DEK983239 DOE983235:DOG983239 DYA983235:DYC983239 EHW983235:EHY983239 ERS983235:ERU983239 FBO983235:FBQ983239 FLK983235:FLM983239 FVG983235:FVI983239 GFC983235:GFE983239 GOY983235:GPA983239 GYU983235:GYW983239 HIQ983235:HIS983239 HSM983235:HSO983239 ICI983235:ICK983239 IME983235:IMG983239 IWA983235:IWC983239 JFW983235:JFY983239 JPS983235:JPU983239 JZO983235:JZQ983239 KJK983235:KJM983239 KTG983235:KTI983239 LDC983235:LDE983239 LMY983235:LNA983239 LWU983235:LWW983239 MGQ983235:MGS983239 MQM983235:MQO983239 NAI983235:NAK983239 NKE983235:NKG983239 NUA983235:NUC983239 ODW983235:ODY983239 ONS983235:ONU983239 OXO983235:OXQ983239 PHK983235:PHM983239 PRG983235:PRI983239 QBC983235:QBE983239 QKY983235:QLA983239 QUU983235:QUW983239 REQ983235:RES983239 ROM983235:ROO983239 RYI983235:RYK983239 SIE983235:SIG983239 SSA983235:SSC983239 TBW983235:TBY983239 TLS983235:TLU983239 TVO983235:TVQ983239 UFK983235:UFM983239 UPG983235:UPI983239 UZC983235:UZE983239 VIY983235:VJA983239 VSU983235:VSW983239 WCQ983235:WCS983239 WMM983235:WMO983239 WWI983235:WWK983239 U99:Z99 JG122:JV122 TC122:TR122 ACY122:ADN122 AMU122:ANJ122 AWQ122:AXF122 BGM122:BHB122 BQI122:BQX122 CAE122:CAT122 CKA122:CKP122 CTW122:CUL122 DDS122:DEH122 DNO122:DOD122 DXK122:DXZ122 EHG122:EHV122 ERC122:ERR122 FAY122:FBN122 FKU122:FLJ122 FUQ122:FVF122 GEM122:GFB122 GOI122:GOX122 GYE122:GYT122 HIA122:HIP122 HRW122:HSL122 IBS122:ICH122 ILO122:IMD122 IVK122:IVZ122 JFG122:JFV122 JPC122:JPR122 JYY122:JZN122 KIU122:KJJ122 KSQ122:KTF122 LCM122:LDB122 LMI122:LMX122 LWE122:LWT122 MGA122:MGP122 MPW122:MQL122 MZS122:NAH122 NJO122:NKD122 NTK122:NTZ122 ODG122:ODV122 ONC122:ONR122 OWY122:OXN122 PGU122:PHJ122 PQQ122:PRF122 QAM122:QBB122 QKI122:QKX122 QUE122:QUT122 REA122:REP122 RNW122:ROL122 RXS122:RYH122 SHO122:SID122 SRK122:SRZ122 TBG122:TBV122 TLC122:TLR122 TUY122:TVN122 UEU122:UFJ122 UOQ122:UPF122 UYM122:UZB122 VII122:VIX122 VSE122:VST122 WCA122:WCP122 WLW122:WML122 WVS122:WWH122 K65731:Z65731 JG65731:JV65731 TC65731:TR65731 ACY65731:ADN65731 AMU65731:ANJ65731 AWQ65731:AXF65731 BGM65731:BHB65731 BQI65731:BQX65731 CAE65731:CAT65731 CKA65731:CKP65731 CTW65731:CUL65731 DDS65731:DEH65731 DNO65731:DOD65731 DXK65731:DXZ65731 EHG65731:EHV65731 ERC65731:ERR65731 FAY65731:FBN65731 FKU65731:FLJ65731 FUQ65731:FVF65731 GEM65731:GFB65731 GOI65731:GOX65731 GYE65731:GYT65731 HIA65731:HIP65731 HRW65731:HSL65731 IBS65731:ICH65731 ILO65731:IMD65731 IVK65731:IVZ65731 JFG65731:JFV65731 JPC65731:JPR65731 JYY65731:JZN65731 KIU65731:KJJ65731 KSQ65731:KTF65731 LCM65731:LDB65731 LMI65731:LMX65731 LWE65731:LWT65731 MGA65731:MGP65731 MPW65731:MQL65731 MZS65731:NAH65731 NJO65731:NKD65731 NTK65731:NTZ65731 ODG65731:ODV65731 ONC65731:ONR65731 OWY65731:OXN65731 PGU65731:PHJ65731 PQQ65731:PRF65731 QAM65731:QBB65731 QKI65731:QKX65731 QUE65731:QUT65731 REA65731:REP65731 RNW65731:ROL65731 RXS65731:RYH65731 SHO65731:SID65731 SRK65731:SRZ65731 TBG65731:TBV65731 TLC65731:TLR65731 TUY65731:TVN65731 UEU65731:UFJ65731 UOQ65731:UPF65731 UYM65731:UZB65731 VII65731:VIX65731 VSE65731:VST65731 WCA65731:WCP65731 WLW65731:WML65731 WVS65731:WWH65731 K131267:Z131267 JG131267:JV131267 TC131267:TR131267 ACY131267:ADN131267 AMU131267:ANJ131267 AWQ131267:AXF131267 BGM131267:BHB131267 BQI131267:BQX131267 CAE131267:CAT131267 CKA131267:CKP131267 CTW131267:CUL131267 DDS131267:DEH131267 DNO131267:DOD131267 DXK131267:DXZ131267 EHG131267:EHV131267 ERC131267:ERR131267 FAY131267:FBN131267 FKU131267:FLJ131267 FUQ131267:FVF131267 GEM131267:GFB131267 GOI131267:GOX131267 GYE131267:GYT131267 HIA131267:HIP131267 HRW131267:HSL131267 IBS131267:ICH131267 ILO131267:IMD131267 IVK131267:IVZ131267 JFG131267:JFV131267 JPC131267:JPR131267 JYY131267:JZN131267 KIU131267:KJJ131267 KSQ131267:KTF131267 LCM131267:LDB131267 LMI131267:LMX131267 LWE131267:LWT131267 MGA131267:MGP131267 MPW131267:MQL131267 MZS131267:NAH131267 NJO131267:NKD131267 NTK131267:NTZ131267 ODG131267:ODV131267 ONC131267:ONR131267 OWY131267:OXN131267 PGU131267:PHJ131267 PQQ131267:PRF131267 QAM131267:QBB131267 QKI131267:QKX131267 QUE131267:QUT131267 REA131267:REP131267 RNW131267:ROL131267 RXS131267:RYH131267 SHO131267:SID131267 SRK131267:SRZ131267 TBG131267:TBV131267 TLC131267:TLR131267 TUY131267:TVN131267 UEU131267:UFJ131267 UOQ131267:UPF131267 UYM131267:UZB131267 VII131267:VIX131267 VSE131267:VST131267 WCA131267:WCP131267 WLW131267:WML131267 WVS131267:WWH131267 K196803:Z196803 JG196803:JV196803 TC196803:TR196803 ACY196803:ADN196803 AMU196803:ANJ196803 AWQ196803:AXF196803 BGM196803:BHB196803 BQI196803:BQX196803 CAE196803:CAT196803 CKA196803:CKP196803 CTW196803:CUL196803 DDS196803:DEH196803 DNO196803:DOD196803 DXK196803:DXZ196803 EHG196803:EHV196803 ERC196803:ERR196803 FAY196803:FBN196803 FKU196803:FLJ196803 FUQ196803:FVF196803 GEM196803:GFB196803 GOI196803:GOX196803 GYE196803:GYT196803 HIA196803:HIP196803 HRW196803:HSL196803 IBS196803:ICH196803 ILO196803:IMD196803 IVK196803:IVZ196803 JFG196803:JFV196803 JPC196803:JPR196803 JYY196803:JZN196803 KIU196803:KJJ196803 KSQ196803:KTF196803 LCM196803:LDB196803 LMI196803:LMX196803 LWE196803:LWT196803 MGA196803:MGP196803 MPW196803:MQL196803 MZS196803:NAH196803 NJO196803:NKD196803 NTK196803:NTZ196803 ODG196803:ODV196803 ONC196803:ONR196803 OWY196803:OXN196803 PGU196803:PHJ196803 PQQ196803:PRF196803 QAM196803:QBB196803 QKI196803:QKX196803 QUE196803:QUT196803 REA196803:REP196803 RNW196803:ROL196803 RXS196803:RYH196803 SHO196803:SID196803 SRK196803:SRZ196803 TBG196803:TBV196803 TLC196803:TLR196803 TUY196803:TVN196803 UEU196803:UFJ196803 UOQ196803:UPF196803 UYM196803:UZB196803 VII196803:VIX196803 VSE196803:VST196803 WCA196803:WCP196803 WLW196803:WML196803 WVS196803:WWH196803 K262339:Z262339 JG262339:JV262339 TC262339:TR262339 ACY262339:ADN262339 AMU262339:ANJ262339 AWQ262339:AXF262339 BGM262339:BHB262339 BQI262339:BQX262339 CAE262339:CAT262339 CKA262339:CKP262339 CTW262339:CUL262339 DDS262339:DEH262339 DNO262339:DOD262339 DXK262339:DXZ262339 EHG262339:EHV262339 ERC262339:ERR262339 FAY262339:FBN262339 FKU262339:FLJ262339 FUQ262339:FVF262339 GEM262339:GFB262339 GOI262339:GOX262339 GYE262339:GYT262339 HIA262339:HIP262339 HRW262339:HSL262339 IBS262339:ICH262339 ILO262339:IMD262339 IVK262339:IVZ262339 JFG262339:JFV262339 JPC262339:JPR262339 JYY262339:JZN262339 KIU262339:KJJ262339 KSQ262339:KTF262339 LCM262339:LDB262339 LMI262339:LMX262339 LWE262339:LWT262339 MGA262339:MGP262339 MPW262339:MQL262339 MZS262339:NAH262339 NJO262339:NKD262339 NTK262339:NTZ262339 ODG262339:ODV262339 ONC262339:ONR262339 OWY262339:OXN262339 PGU262339:PHJ262339 PQQ262339:PRF262339 QAM262339:QBB262339 QKI262339:QKX262339 QUE262339:QUT262339 REA262339:REP262339 RNW262339:ROL262339 RXS262339:RYH262339 SHO262339:SID262339 SRK262339:SRZ262339 TBG262339:TBV262339 TLC262339:TLR262339 TUY262339:TVN262339 UEU262339:UFJ262339 UOQ262339:UPF262339 UYM262339:UZB262339 VII262339:VIX262339 VSE262339:VST262339 WCA262339:WCP262339 WLW262339:WML262339 WVS262339:WWH262339 K327875:Z327875 JG327875:JV327875 TC327875:TR327875 ACY327875:ADN327875 AMU327875:ANJ327875 AWQ327875:AXF327875 BGM327875:BHB327875 BQI327875:BQX327875 CAE327875:CAT327875 CKA327875:CKP327875 CTW327875:CUL327875 DDS327875:DEH327875 DNO327875:DOD327875 DXK327875:DXZ327875 EHG327875:EHV327875 ERC327875:ERR327875 FAY327875:FBN327875 FKU327875:FLJ327875 FUQ327875:FVF327875 GEM327875:GFB327875 GOI327875:GOX327875 GYE327875:GYT327875 HIA327875:HIP327875 HRW327875:HSL327875 IBS327875:ICH327875 ILO327875:IMD327875 IVK327875:IVZ327875 JFG327875:JFV327875 JPC327875:JPR327875 JYY327875:JZN327875 KIU327875:KJJ327875 KSQ327875:KTF327875 LCM327875:LDB327875 LMI327875:LMX327875 LWE327875:LWT327875 MGA327875:MGP327875 MPW327875:MQL327875 MZS327875:NAH327875 NJO327875:NKD327875 NTK327875:NTZ327875 ODG327875:ODV327875 ONC327875:ONR327875 OWY327875:OXN327875 PGU327875:PHJ327875 PQQ327875:PRF327875 QAM327875:QBB327875 QKI327875:QKX327875 QUE327875:QUT327875 REA327875:REP327875 RNW327875:ROL327875 RXS327875:RYH327875 SHO327875:SID327875 SRK327875:SRZ327875 TBG327875:TBV327875 TLC327875:TLR327875 TUY327875:TVN327875 UEU327875:UFJ327875 UOQ327875:UPF327875 UYM327875:UZB327875 VII327875:VIX327875 VSE327875:VST327875 WCA327875:WCP327875 WLW327875:WML327875 WVS327875:WWH327875 K393411:Z393411 JG393411:JV393411 TC393411:TR393411 ACY393411:ADN393411 AMU393411:ANJ393411 AWQ393411:AXF393411 BGM393411:BHB393411 BQI393411:BQX393411 CAE393411:CAT393411 CKA393411:CKP393411 CTW393411:CUL393411 DDS393411:DEH393411 DNO393411:DOD393411 DXK393411:DXZ393411 EHG393411:EHV393411 ERC393411:ERR393411 FAY393411:FBN393411 FKU393411:FLJ393411 FUQ393411:FVF393411 GEM393411:GFB393411 GOI393411:GOX393411 GYE393411:GYT393411 HIA393411:HIP393411 HRW393411:HSL393411 IBS393411:ICH393411 ILO393411:IMD393411 IVK393411:IVZ393411 JFG393411:JFV393411 JPC393411:JPR393411 JYY393411:JZN393411 KIU393411:KJJ393411 KSQ393411:KTF393411 LCM393411:LDB393411 LMI393411:LMX393411 LWE393411:LWT393411 MGA393411:MGP393411 MPW393411:MQL393411 MZS393411:NAH393411 NJO393411:NKD393411 NTK393411:NTZ393411 ODG393411:ODV393411 ONC393411:ONR393411 OWY393411:OXN393411 PGU393411:PHJ393411 PQQ393411:PRF393411 QAM393411:QBB393411 QKI393411:QKX393411 QUE393411:QUT393411 REA393411:REP393411 RNW393411:ROL393411 RXS393411:RYH393411 SHO393411:SID393411 SRK393411:SRZ393411 TBG393411:TBV393411 TLC393411:TLR393411 TUY393411:TVN393411 UEU393411:UFJ393411 UOQ393411:UPF393411 UYM393411:UZB393411 VII393411:VIX393411 VSE393411:VST393411 WCA393411:WCP393411 WLW393411:WML393411 WVS393411:WWH393411 K458947:Z458947 JG458947:JV458947 TC458947:TR458947 ACY458947:ADN458947 AMU458947:ANJ458947 AWQ458947:AXF458947 BGM458947:BHB458947 BQI458947:BQX458947 CAE458947:CAT458947 CKA458947:CKP458947 CTW458947:CUL458947 DDS458947:DEH458947 DNO458947:DOD458947 DXK458947:DXZ458947 EHG458947:EHV458947 ERC458947:ERR458947 FAY458947:FBN458947 FKU458947:FLJ458947 FUQ458947:FVF458947 GEM458947:GFB458947 GOI458947:GOX458947 GYE458947:GYT458947 HIA458947:HIP458947 HRW458947:HSL458947 IBS458947:ICH458947 ILO458947:IMD458947 IVK458947:IVZ458947 JFG458947:JFV458947 JPC458947:JPR458947 JYY458947:JZN458947 KIU458947:KJJ458947 KSQ458947:KTF458947 LCM458947:LDB458947 LMI458947:LMX458947 LWE458947:LWT458947 MGA458947:MGP458947 MPW458947:MQL458947 MZS458947:NAH458947 NJO458947:NKD458947 NTK458947:NTZ458947 ODG458947:ODV458947 ONC458947:ONR458947 OWY458947:OXN458947 PGU458947:PHJ458947 PQQ458947:PRF458947 QAM458947:QBB458947 QKI458947:QKX458947 QUE458947:QUT458947 REA458947:REP458947 RNW458947:ROL458947 RXS458947:RYH458947 SHO458947:SID458947 SRK458947:SRZ458947 TBG458947:TBV458947 TLC458947:TLR458947 TUY458947:TVN458947 UEU458947:UFJ458947 UOQ458947:UPF458947 UYM458947:UZB458947 VII458947:VIX458947 VSE458947:VST458947 WCA458947:WCP458947 WLW458947:WML458947 WVS458947:WWH458947 K524483:Z524483 JG524483:JV524483 TC524483:TR524483 ACY524483:ADN524483 AMU524483:ANJ524483 AWQ524483:AXF524483 BGM524483:BHB524483 BQI524483:BQX524483 CAE524483:CAT524483 CKA524483:CKP524483 CTW524483:CUL524483 DDS524483:DEH524483 DNO524483:DOD524483 DXK524483:DXZ524483 EHG524483:EHV524483 ERC524483:ERR524483 FAY524483:FBN524483 FKU524483:FLJ524483 FUQ524483:FVF524483 GEM524483:GFB524483 GOI524483:GOX524483 GYE524483:GYT524483 HIA524483:HIP524483 HRW524483:HSL524483 IBS524483:ICH524483 ILO524483:IMD524483 IVK524483:IVZ524483 JFG524483:JFV524483 JPC524483:JPR524483 JYY524483:JZN524483 KIU524483:KJJ524483 KSQ524483:KTF524483 LCM524483:LDB524483 LMI524483:LMX524483 LWE524483:LWT524483 MGA524483:MGP524483 MPW524483:MQL524483 MZS524483:NAH524483 NJO524483:NKD524483 NTK524483:NTZ524483 ODG524483:ODV524483 ONC524483:ONR524483 OWY524483:OXN524483 PGU524483:PHJ524483 PQQ524483:PRF524483 QAM524483:QBB524483 QKI524483:QKX524483 QUE524483:QUT524483 REA524483:REP524483 RNW524483:ROL524483 RXS524483:RYH524483 SHO524483:SID524483 SRK524483:SRZ524483 TBG524483:TBV524483 TLC524483:TLR524483 TUY524483:TVN524483 UEU524483:UFJ524483 UOQ524483:UPF524483 UYM524483:UZB524483 VII524483:VIX524483 VSE524483:VST524483 WCA524483:WCP524483 WLW524483:WML524483 WVS524483:WWH524483 K590019:Z590019 JG590019:JV590019 TC590019:TR590019 ACY590019:ADN590019 AMU590019:ANJ590019 AWQ590019:AXF590019 BGM590019:BHB590019 BQI590019:BQX590019 CAE590019:CAT590019 CKA590019:CKP590019 CTW590019:CUL590019 DDS590019:DEH590019 DNO590019:DOD590019 DXK590019:DXZ590019 EHG590019:EHV590019 ERC590019:ERR590019 FAY590019:FBN590019 FKU590019:FLJ590019 FUQ590019:FVF590019 GEM590019:GFB590019 GOI590019:GOX590019 GYE590019:GYT590019 HIA590019:HIP590019 HRW590019:HSL590019 IBS590019:ICH590019 ILO590019:IMD590019 IVK590019:IVZ590019 JFG590019:JFV590019 JPC590019:JPR590019 JYY590019:JZN590019 KIU590019:KJJ590019 KSQ590019:KTF590019 LCM590019:LDB590019 LMI590019:LMX590019 LWE590019:LWT590019 MGA590019:MGP590019 MPW590019:MQL590019 MZS590019:NAH590019 NJO590019:NKD590019 NTK590019:NTZ590019 ODG590019:ODV590019 ONC590019:ONR590019 OWY590019:OXN590019 PGU590019:PHJ590019 PQQ590019:PRF590019 QAM590019:QBB590019 QKI590019:QKX590019 QUE590019:QUT590019 REA590019:REP590019 RNW590019:ROL590019 RXS590019:RYH590019 SHO590019:SID590019 SRK590019:SRZ590019 TBG590019:TBV590019 TLC590019:TLR590019 TUY590019:TVN590019 UEU590019:UFJ590019 UOQ590019:UPF590019 UYM590019:UZB590019 VII590019:VIX590019 VSE590019:VST590019 WCA590019:WCP590019 WLW590019:WML590019 WVS590019:WWH590019 K655555:Z655555 JG655555:JV655555 TC655555:TR655555 ACY655555:ADN655555 AMU655555:ANJ655555 AWQ655555:AXF655555 BGM655555:BHB655555 BQI655555:BQX655555 CAE655555:CAT655555 CKA655555:CKP655555 CTW655555:CUL655555 DDS655555:DEH655555 DNO655555:DOD655555 DXK655555:DXZ655555 EHG655555:EHV655555 ERC655555:ERR655555 FAY655555:FBN655555 FKU655555:FLJ655555 FUQ655555:FVF655555 GEM655555:GFB655555 GOI655555:GOX655555 GYE655555:GYT655555 HIA655555:HIP655555 HRW655555:HSL655555 IBS655555:ICH655555 ILO655555:IMD655555 IVK655555:IVZ655555 JFG655555:JFV655555 JPC655555:JPR655555 JYY655555:JZN655555 KIU655555:KJJ655555 KSQ655555:KTF655555 LCM655555:LDB655555 LMI655555:LMX655555 LWE655555:LWT655555 MGA655555:MGP655555 MPW655555:MQL655555 MZS655555:NAH655555 NJO655555:NKD655555 NTK655555:NTZ655555 ODG655555:ODV655555 ONC655555:ONR655555 OWY655555:OXN655555 PGU655555:PHJ655555 PQQ655555:PRF655555 QAM655555:QBB655555 QKI655555:QKX655555 QUE655555:QUT655555 REA655555:REP655555 RNW655555:ROL655555 RXS655555:RYH655555 SHO655555:SID655555 SRK655555:SRZ655555 TBG655555:TBV655555 TLC655555:TLR655555 TUY655555:TVN655555 UEU655555:UFJ655555 UOQ655555:UPF655555 UYM655555:UZB655555 VII655555:VIX655555 VSE655555:VST655555 WCA655555:WCP655555 WLW655555:WML655555 WVS655555:WWH655555 K721091:Z721091 JG721091:JV721091 TC721091:TR721091 ACY721091:ADN721091 AMU721091:ANJ721091 AWQ721091:AXF721091 BGM721091:BHB721091 BQI721091:BQX721091 CAE721091:CAT721091 CKA721091:CKP721091 CTW721091:CUL721091 DDS721091:DEH721091 DNO721091:DOD721091 DXK721091:DXZ721091 EHG721091:EHV721091 ERC721091:ERR721091 FAY721091:FBN721091 FKU721091:FLJ721091 FUQ721091:FVF721091 GEM721091:GFB721091 GOI721091:GOX721091 GYE721091:GYT721091 HIA721091:HIP721091 HRW721091:HSL721091 IBS721091:ICH721091 ILO721091:IMD721091 IVK721091:IVZ721091 JFG721091:JFV721091 JPC721091:JPR721091 JYY721091:JZN721091 KIU721091:KJJ721091 KSQ721091:KTF721091 LCM721091:LDB721091 LMI721091:LMX721091 LWE721091:LWT721091 MGA721091:MGP721091 MPW721091:MQL721091 MZS721091:NAH721091 NJO721091:NKD721091 NTK721091:NTZ721091 ODG721091:ODV721091 ONC721091:ONR721091 OWY721091:OXN721091 PGU721091:PHJ721091 PQQ721091:PRF721091 QAM721091:QBB721091 QKI721091:QKX721091 QUE721091:QUT721091 REA721091:REP721091 RNW721091:ROL721091 RXS721091:RYH721091 SHO721091:SID721091 SRK721091:SRZ721091 TBG721091:TBV721091 TLC721091:TLR721091 TUY721091:TVN721091 UEU721091:UFJ721091 UOQ721091:UPF721091 UYM721091:UZB721091 VII721091:VIX721091 VSE721091:VST721091 WCA721091:WCP721091 WLW721091:WML721091 WVS721091:WWH721091 K786627:Z786627 JG786627:JV786627 TC786627:TR786627 ACY786627:ADN786627 AMU786627:ANJ786627 AWQ786627:AXF786627 BGM786627:BHB786627 BQI786627:BQX786627 CAE786627:CAT786627 CKA786627:CKP786627 CTW786627:CUL786627 DDS786627:DEH786627 DNO786627:DOD786627 DXK786627:DXZ786627 EHG786627:EHV786627 ERC786627:ERR786627 FAY786627:FBN786627 FKU786627:FLJ786627 FUQ786627:FVF786627 GEM786627:GFB786627 GOI786627:GOX786627 GYE786627:GYT786627 HIA786627:HIP786627 HRW786627:HSL786627 IBS786627:ICH786627 ILO786627:IMD786627 IVK786627:IVZ786627 JFG786627:JFV786627 JPC786627:JPR786627 JYY786627:JZN786627 KIU786627:KJJ786627 KSQ786627:KTF786627 LCM786627:LDB786627 LMI786627:LMX786627 LWE786627:LWT786627 MGA786627:MGP786627 MPW786627:MQL786627 MZS786627:NAH786627 NJO786627:NKD786627 NTK786627:NTZ786627 ODG786627:ODV786627 ONC786627:ONR786627 OWY786627:OXN786627 PGU786627:PHJ786627 PQQ786627:PRF786627 QAM786627:QBB786627 QKI786627:QKX786627 QUE786627:QUT786627 REA786627:REP786627 RNW786627:ROL786627 RXS786627:RYH786627 SHO786627:SID786627 SRK786627:SRZ786627 TBG786627:TBV786627 TLC786627:TLR786627 TUY786627:TVN786627 UEU786627:UFJ786627 UOQ786627:UPF786627 UYM786627:UZB786627 VII786627:VIX786627 VSE786627:VST786627 WCA786627:WCP786627 WLW786627:WML786627 WVS786627:WWH786627 K852163:Z852163 JG852163:JV852163 TC852163:TR852163 ACY852163:ADN852163 AMU852163:ANJ852163 AWQ852163:AXF852163 BGM852163:BHB852163 BQI852163:BQX852163 CAE852163:CAT852163 CKA852163:CKP852163 CTW852163:CUL852163 DDS852163:DEH852163 DNO852163:DOD852163 DXK852163:DXZ852163 EHG852163:EHV852163 ERC852163:ERR852163 FAY852163:FBN852163 FKU852163:FLJ852163 FUQ852163:FVF852163 GEM852163:GFB852163 GOI852163:GOX852163 GYE852163:GYT852163 HIA852163:HIP852163 HRW852163:HSL852163 IBS852163:ICH852163 ILO852163:IMD852163 IVK852163:IVZ852163 JFG852163:JFV852163 JPC852163:JPR852163 JYY852163:JZN852163 KIU852163:KJJ852163 KSQ852163:KTF852163 LCM852163:LDB852163 LMI852163:LMX852163 LWE852163:LWT852163 MGA852163:MGP852163 MPW852163:MQL852163 MZS852163:NAH852163 NJO852163:NKD852163 NTK852163:NTZ852163 ODG852163:ODV852163 ONC852163:ONR852163 OWY852163:OXN852163 PGU852163:PHJ852163 PQQ852163:PRF852163 QAM852163:QBB852163 QKI852163:QKX852163 QUE852163:QUT852163 REA852163:REP852163 RNW852163:ROL852163 RXS852163:RYH852163 SHO852163:SID852163 SRK852163:SRZ852163 TBG852163:TBV852163 TLC852163:TLR852163 TUY852163:TVN852163 UEU852163:UFJ852163 UOQ852163:UPF852163 UYM852163:UZB852163 VII852163:VIX852163 VSE852163:VST852163 WCA852163:WCP852163 WLW852163:WML852163 WVS852163:WWH852163 K917699:Z917699 JG917699:JV917699 TC917699:TR917699 ACY917699:ADN917699 AMU917699:ANJ917699 AWQ917699:AXF917699 BGM917699:BHB917699 BQI917699:BQX917699 CAE917699:CAT917699 CKA917699:CKP917699 CTW917699:CUL917699 DDS917699:DEH917699 DNO917699:DOD917699 DXK917699:DXZ917699 EHG917699:EHV917699 ERC917699:ERR917699 FAY917699:FBN917699 FKU917699:FLJ917699 FUQ917699:FVF917699 GEM917699:GFB917699 GOI917699:GOX917699 GYE917699:GYT917699 HIA917699:HIP917699 HRW917699:HSL917699 IBS917699:ICH917699 ILO917699:IMD917699 IVK917699:IVZ917699 JFG917699:JFV917699 JPC917699:JPR917699 JYY917699:JZN917699 KIU917699:KJJ917699 KSQ917699:KTF917699 LCM917699:LDB917699 LMI917699:LMX917699 LWE917699:LWT917699 MGA917699:MGP917699 MPW917699:MQL917699 MZS917699:NAH917699 NJO917699:NKD917699 NTK917699:NTZ917699 ODG917699:ODV917699 ONC917699:ONR917699 OWY917699:OXN917699 PGU917699:PHJ917699 PQQ917699:PRF917699 QAM917699:QBB917699 QKI917699:QKX917699 QUE917699:QUT917699 REA917699:REP917699 RNW917699:ROL917699 RXS917699:RYH917699 SHO917699:SID917699 SRK917699:SRZ917699 TBG917699:TBV917699 TLC917699:TLR917699 TUY917699:TVN917699 UEU917699:UFJ917699 UOQ917699:UPF917699 UYM917699:UZB917699 VII917699:VIX917699 VSE917699:VST917699 WCA917699:WCP917699 WLW917699:WML917699 WVS917699:WWH917699 K983235:Z983235 JG983235:JV983235 TC983235:TR983235 ACY983235:ADN983235 AMU983235:ANJ983235 AWQ983235:AXF983235 BGM983235:BHB983235 BQI983235:BQX983235 CAE983235:CAT983235 CKA983235:CKP983235 CTW983235:CUL983235 DDS983235:DEH983235 DNO983235:DOD983235 DXK983235:DXZ983235 EHG983235:EHV983235 ERC983235:ERR983235 FAY983235:FBN983235 FKU983235:FLJ983235 FUQ983235:FVF983235 GEM983235:GFB983235 GOI983235:GOX983235 GYE983235:GYT983235 HIA983235:HIP983235 HRW983235:HSL983235 IBS983235:ICH983235 ILO983235:IMD983235 IVK983235:IVZ983235 JFG983235:JFV983235 JPC983235:JPR983235 JYY983235:JZN983235 KIU983235:KJJ983235 KSQ983235:KTF983235 LCM983235:LDB983235 LMI983235:LMX983235 LWE983235:LWT983235 MGA983235:MGP983235 MPW983235:MQL983235 MZS983235:NAH983235 NJO983235:NKD983235 NTK983235:NTZ983235 ODG983235:ODV983235 ONC983235:ONR983235 OWY983235:OXN983235 PGU983235:PHJ983235 PQQ983235:PRF983235 QAM983235:QBB983235 QKI983235:QKX983235 QUE983235:QUT983235 REA983235:REP983235 RNW983235:ROL983235 RXS983235:RYH983235 SHO983235:SID983235 SRK983235:SRZ983235 TBG983235:TBV983235 TLC983235:TLR983235 TUY983235:TVN983235 UEU983235:UFJ983235 UOQ983235:UPF983235 UYM983235:UZB983235 VII983235:VIX983235 VSE983235:VST983235 WCA983235:WCP983235 WLW983235:WML983235 WVS983235:WWH983235 J148:Z148 JF148:JV148 TB148:TR148 ACX148:ADN148 AMT148:ANJ148 AWP148:AXF148 BGL148:BHB148 BQH148:BQX148 CAD148:CAT148 CJZ148:CKP148 CTV148:CUL148 DDR148:DEH148 DNN148:DOD148 DXJ148:DXZ148 EHF148:EHV148 ERB148:ERR148 FAX148:FBN148 FKT148:FLJ148 FUP148:FVF148 GEL148:GFB148 GOH148:GOX148 GYD148:GYT148 HHZ148:HIP148 HRV148:HSL148 IBR148:ICH148 ILN148:IMD148 IVJ148:IVZ148 JFF148:JFV148 JPB148:JPR148 JYX148:JZN148 KIT148:KJJ148 KSP148:KTF148 LCL148:LDB148 LMH148:LMX148 LWD148:LWT148 MFZ148:MGP148 MPV148:MQL148 MZR148:NAH148 NJN148:NKD148 NTJ148:NTZ148 ODF148:ODV148 ONB148:ONR148 OWX148:OXN148 PGT148:PHJ148 PQP148:PRF148 QAL148:QBB148 QKH148:QKX148 QUD148:QUT148 RDZ148:REP148 RNV148:ROL148 RXR148:RYH148 SHN148:SID148 SRJ148:SRZ148 TBF148:TBV148 TLB148:TLR148 TUX148:TVN148 UET148:UFJ148 UOP148:UPF148 UYL148:UZB148 VIH148:VIX148 VSD148:VST148 WBZ148:WCP148 WLV148:WML148 WVR148:WWH148 J65757:Z65757 JF65757:JV65757 TB65757:TR65757 ACX65757:ADN65757 AMT65757:ANJ65757 AWP65757:AXF65757 BGL65757:BHB65757 BQH65757:BQX65757 CAD65757:CAT65757 CJZ65757:CKP65757 CTV65757:CUL65757 DDR65757:DEH65757 DNN65757:DOD65757 DXJ65757:DXZ65757 EHF65757:EHV65757 ERB65757:ERR65757 FAX65757:FBN65757 FKT65757:FLJ65757 FUP65757:FVF65757 GEL65757:GFB65757 GOH65757:GOX65757 GYD65757:GYT65757 HHZ65757:HIP65757 HRV65757:HSL65757 IBR65757:ICH65757 ILN65757:IMD65757 IVJ65757:IVZ65757 JFF65757:JFV65757 JPB65757:JPR65757 JYX65757:JZN65757 KIT65757:KJJ65757 KSP65757:KTF65757 LCL65757:LDB65757 LMH65757:LMX65757 LWD65757:LWT65757 MFZ65757:MGP65757 MPV65757:MQL65757 MZR65757:NAH65757 NJN65757:NKD65757 NTJ65757:NTZ65757 ODF65757:ODV65757 ONB65757:ONR65757 OWX65757:OXN65757 PGT65757:PHJ65757 PQP65757:PRF65757 QAL65757:QBB65757 QKH65757:QKX65757 QUD65757:QUT65757 RDZ65757:REP65757 RNV65757:ROL65757 RXR65757:RYH65757 SHN65757:SID65757 SRJ65757:SRZ65757 TBF65757:TBV65757 TLB65757:TLR65757 TUX65757:TVN65757 UET65757:UFJ65757 UOP65757:UPF65757 UYL65757:UZB65757 VIH65757:VIX65757 VSD65757:VST65757 WBZ65757:WCP65757 WLV65757:WML65757 WVR65757:WWH65757 J131293:Z131293 JF131293:JV131293 TB131293:TR131293 ACX131293:ADN131293 AMT131293:ANJ131293 AWP131293:AXF131293 BGL131293:BHB131293 BQH131293:BQX131293 CAD131293:CAT131293 CJZ131293:CKP131293 CTV131293:CUL131293 DDR131293:DEH131293 DNN131293:DOD131293 DXJ131293:DXZ131293 EHF131293:EHV131293 ERB131293:ERR131293 FAX131293:FBN131293 FKT131293:FLJ131293 FUP131293:FVF131293 GEL131293:GFB131293 GOH131293:GOX131293 GYD131293:GYT131293 HHZ131293:HIP131293 HRV131293:HSL131293 IBR131293:ICH131293 ILN131293:IMD131293 IVJ131293:IVZ131293 JFF131293:JFV131293 JPB131293:JPR131293 JYX131293:JZN131293 KIT131293:KJJ131293 KSP131293:KTF131293 LCL131293:LDB131293 LMH131293:LMX131293 LWD131293:LWT131293 MFZ131293:MGP131293 MPV131293:MQL131293 MZR131293:NAH131293 NJN131293:NKD131293 NTJ131293:NTZ131293 ODF131293:ODV131293 ONB131293:ONR131293 OWX131293:OXN131293 PGT131293:PHJ131293 PQP131293:PRF131293 QAL131293:QBB131293 QKH131293:QKX131293 QUD131293:QUT131293 RDZ131293:REP131293 RNV131293:ROL131293 RXR131293:RYH131293 SHN131293:SID131293 SRJ131293:SRZ131293 TBF131293:TBV131293 TLB131293:TLR131293 TUX131293:TVN131293 UET131293:UFJ131293 UOP131293:UPF131293 UYL131293:UZB131293 VIH131293:VIX131293 VSD131293:VST131293 WBZ131293:WCP131293 WLV131293:WML131293 WVR131293:WWH131293 J196829:Z196829 JF196829:JV196829 TB196829:TR196829 ACX196829:ADN196829 AMT196829:ANJ196829 AWP196829:AXF196829 BGL196829:BHB196829 BQH196829:BQX196829 CAD196829:CAT196829 CJZ196829:CKP196829 CTV196829:CUL196829 DDR196829:DEH196829 DNN196829:DOD196829 DXJ196829:DXZ196829 EHF196829:EHV196829 ERB196829:ERR196829 FAX196829:FBN196829 FKT196829:FLJ196829 FUP196829:FVF196829 GEL196829:GFB196829 GOH196829:GOX196829 GYD196829:GYT196829 HHZ196829:HIP196829 HRV196829:HSL196829 IBR196829:ICH196829 ILN196829:IMD196829 IVJ196829:IVZ196829 JFF196829:JFV196829 JPB196829:JPR196829 JYX196829:JZN196829 KIT196829:KJJ196829 KSP196829:KTF196829 LCL196829:LDB196829 LMH196829:LMX196829 LWD196829:LWT196829 MFZ196829:MGP196829 MPV196829:MQL196829 MZR196829:NAH196829 NJN196829:NKD196829 NTJ196829:NTZ196829 ODF196829:ODV196829 ONB196829:ONR196829 OWX196829:OXN196829 PGT196829:PHJ196829 PQP196829:PRF196829 QAL196829:QBB196829 QKH196829:QKX196829 QUD196829:QUT196829 RDZ196829:REP196829 RNV196829:ROL196829 RXR196829:RYH196829 SHN196829:SID196829 SRJ196829:SRZ196829 TBF196829:TBV196829 TLB196829:TLR196829 TUX196829:TVN196829 UET196829:UFJ196829 UOP196829:UPF196829 UYL196829:UZB196829 VIH196829:VIX196829 VSD196829:VST196829 WBZ196829:WCP196829 WLV196829:WML196829 WVR196829:WWH196829 J262365:Z262365 JF262365:JV262365 TB262365:TR262365 ACX262365:ADN262365 AMT262365:ANJ262365 AWP262365:AXF262365 BGL262365:BHB262365 BQH262365:BQX262365 CAD262365:CAT262365 CJZ262365:CKP262365 CTV262365:CUL262365 DDR262365:DEH262365 DNN262365:DOD262365 DXJ262365:DXZ262365 EHF262365:EHV262365 ERB262365:ERR262365 FAX262365:FBN262365 FKT262365:FLJ262365 FUP262365:FVF262365 GEL262365:GFB262365 GOH262365:GOX262365 GYD262365:GYT262365 HHZ262365:HIP262365 HRV262365:HSL262365 IBR262365:ICH262365 ILN262365:IMD262365 IVJ262365:IVZ262365 JFF262365:JFV262365 JPB262365:JPR262365 JYX262365:JZN262365 KIT262365:KJJ262365 KSP262365:KTF262365 LCL262365:LDB262365 LMH262365:LMX262365 LWD262365:LWT262365 MFZ262365:MGP262365 MPV262365:MQL262365 MZR262365:NAH262365 NJN262365:NKD262365 NTJ262365:NTZ262365 ODF262365:ODV262365 ONB262365:ONR262365 OWX262365:OXN262365 PGT262365:PHJ262365 PQP262365:PRF262365 QAL262365:QBB262365 QKH262365:QKX262365 QUD262365:QUT262365 RDZ262365:REP262365 RNV262365:ROL262365 RXR262365:RYH262365 SHN262365:SID262365 SRJ262365:SRZ262365 TBF262365:TBV262365 TLB262365:TLR262365 TUX262365:TVN262365 UET262365:UFJ262365 UOP262365:UPF262365 UYL262365:UZB262365 VIH262365:VIX262365 VSD262365:VST262365 WBZ262365:WCP262365 WLV262365:WML262365 WVR262365:WWH262365 J327901:Z327901 JF327901:JV327901 TB327901:TR327901 ACX327901:ADN327901 AMT327901:ANJ327901 AWP327901:AXF327901 BGL327901:BHB327901 BQH327901:BQX327901 CAD327901:CAT327901 CJZ327901:CKP327901 CTV327901:CUL327901 DDR327901:DEH327901 DNN327901:DOD327901 DXJ327901:DXZ327901 EHF327901:EHV327901 ERB327901:ERR327901 FAX327901:FBN327901 FKT327901:FLJ327901 FUP327901:FVF327901 GEL327901:GFB327901 GOH327901:GOX327901 GYD327901:GYT327901 HHZ327901:HIP327901 HRV327901:HSL327901 IBR327901:ICH327901 ILN327901:IMD327901 IVJ327901:IVZ327901 JFF327901:JFV327901 JPB327901:JPR327901 JYX327901:JZN327901 KIT327901:KJJ327901 KSP327901:KTF327901 LCL327901:LDB327901 LMH327901:LMX327901 LWD327901:LWT327901 MFZ327901:MGP327901 MPV327901:MQL327901 MZR327901:NAH327901 NJN327901:NKD327901 NTJ327901:NTZ327901 ODF327901:ODV327901 ONB327901:ONR327901 OWX327901:OXN327901 PGT327901:PHJ327901 PQP327901:PRF327901 QAL327901:QBB327901 QKH327901:QKX327901 QUD327901:QUT327901 RDZ327901:REP327901 RNV327901:ROL327901 RXR327901:RYH327901 SHN327901:SID327901 SRJ327901:SRZ327901 TBF327901:TBV327901 TLB327901:TLR327901 TUX327901:TVN327901 UET327901:UFJ327901 UOP327901:UPF327901 UYL327901:UZB327901 VIH327901:VIX327901 VSD327901:VST327901 WBZ327901:WCP327901 WLV327901:WML327901 WVR327901:WWH327901 J393437:Z393437 JF393437:JV393437 TB393437:TR393437 ACX393437:ADN393437 AMT393437:ANJ393437 AWP393437:AXF393437 BGL393437:BHB393437 BQH393437:BQX393437 CAD393437:CAT393437 CJZ393437:CKP393437 CTV393437:CUL393437 DDR393437:DEH393437 DNN393437:DOD393437 DXJ393437:DXZ393437 EHF393437:EHV393437 ERB393437:ERR393437 FAX393437:FBN393437 FKT393437:FLJ393437 FUP393437:FVF393437 GEL393437:GFB393437 GOH393437:GOX393437 GYD393437:GYT393437 HHZ393437:HIP393437 HRV393437:HSL393437 IBR393437:ICH393437 ILN393437:IMD393437 IVJ393437:IVZ393437 JFF393437:JFV393437 JPB393437:JPR393437 JYX393437:JZN393437 KIT393437:KJJ393437 KSP393437:KTF393437 LCL393437:LDB393437 LMH393437:LMX393437 LWD393437:LWT393437 MFZ393437:MGP393437 MPV393437:MQL393437 MZR393437:NAH393437 NJN393437:NKD393437 NTJ393437:NTZ393437 ODF393437:ODV393437 ONB393437:ONR393437 OWX393437:OXN393437 PGT393437:PHJ393437 PQP393437:PRF393437 QAL393437:QBB393437 QKH393437:QKX393437 QUD393437:QUT393437 RDZ393437:REP393437 RNV393437:ROL393437 RXR393437:RYH393437 SHN393437:SID393437 SRJ393437:SRZ393437 TBF393437:TBV393437 TLB393437:TLR393437 TUX393437:TVN393437 UET393437:UFJ393437 UOP393437:UPF393437 UYL393437:UZB393437 VIH393437:VIX393437 VSD393437:VST393437 WBZ393437:WCP393437 WLV393437:WML393437 WVR393437:WWH393437 J458973:Z458973 JF458973:JV458973 TB458973:TR458973 ACX458973:ADN458973 AMT458973:ANJ458973 AWP458973:AXF458973 BGL458973:BHB458973 BQH458973:BQX458973 CAD458973:CAT458973 CJZ458973:CKP458973 CTV458973:CUL458973 DDR458973:DEH458973 DNN458973:DOD458973 DXJ458973:DXZ458973 EHF458973:EHV458973 ERB458973:ERR458973 FAX458973:FBN458973 FKT458973:FLJ458973 FUP458973:FVF458973 GEL458973:GFB458973 GOH458973:GOX458973 GYD458973:GYT458973 HHZ458973:HIP458973 HRV458973:HSL458973 IBR458973:ICH458973 ILN458973:IMD458973 IVJ458973:IVZ458973 JFF458973:JFV458973 JPB458973:JPR458973 JYX458973:JZN458973 KIT458973:KJJ458973 KSP458973:KTF458973 LCL458973:LDB458973 LMH458973:LMX458973 LWD458973:LWT458973 MFZ458973:MGP458973 MPV458973:MQL458973 MZR458973:NAH458973 NJN458973:NKD458973 NTJ458973:NTZ458973 ODF458973:ODV458973 ONB458973:ONR458973 OWX458973:OXN458973 PGT458973:PHJ458973 PQP458973:PRF458973 QAL458973:QBB458973 QKH458973:QKX458973 QUD458973:QUT458973 RDZ458973:REP458973 RNV458973:ROL458973 RXR458973:RYH458973 SHN458973:SID458973 SRJ458973:SRZ458973 TBF458973:TBV458973 TLB458973:TLR458973 TUX458973:TVN458973 UET458973:UFJ458973 UOP458973:UPF458973 UYL458973:UZB458973 VIH458973:VIX458973 VSD458973:VST458973 WBZ458973:WCP458973 WLV458973:WML458973 WVR458973:WWH458973 J524509:Z524509 JF524509:JV524509 TB524509:TR524509 ACX524509:ADN524509 AMT524509:ANJ524509 AWP524509:AXF524509 BGL524509:BHB524509 BQH524509:BQX524509 CAD524509:CAT524509 CJZ524509:CKP524509 CTV524509:CUL524509 DDR524509:DEH524509 DNN524509:DOD524509 DXJ524509:DXZ524509 EHF524509:EHV524509 ERB524509:ERR524509 FAX524509:FBN524509 FKT524509:FLJ524509 FUP524509:FVF524509 GEL524509:GFB524509 GOH524509:GOX524509 GYD524509:GYT524509 HHZ524509:HIP524509 HRV524509:HSL524509 IBR524509:ICH524509 ILN524509:IMD524509 IVJ524509:IVZ524509 JFF524509:JFV524509 JPB524509:JPR524509 JYX524509:JZN524509 KIT524509:KJJ524509 KSP524509:KTF524509 LCL524509:LDB524509 LMH524509:LMX524509 LWD524509:LWT524509 MFZ524509:MGP524509 MPV524509:MQL524509 MZR524509:NAH524509 NJN524509:NKD524509 NTJ524509:NTZ524509 ODF524509:ODV524509 ONB524509:ONR524509 OWX524509:OXN524509 PGT524509:PHJ524509 PQP524509:PRF524509 QAL524509:QBB524509 QKH524509:QKX524509 QUD524509:QUT524509 RDZ524509:REP524509 RNV524509:ROL524509 RXR524509:RYH524509 SHN524509:SID524509 SRJ524509:SRZ524509 TBF524509:TBV524509 TLB524509:TLR524509 TUX524509:TVN524509 UET524509:UFJ524509 UOP524509:UPF524509 UYL524509:UZB524509 VIH524509:VIX524509 VSD524509:VST524509 WBZ524509:WCP524509 WLV524509:WML524509 WVR524509:WWH524509 J590045:Z590045 JF590045:JV590045 TB590045:TR590045 ACX590045:ADN590045 AMT590045:ANJ590045 AWP590045:AXF590045 BGL590045:BHB590045 BQH590045:BQX590045 CAD590045:CAT590045 CJZ590045:CKP590045 CTV590045:CUL590045 DDR590045:DEH590045 DNN590045:DOD590045 DXJ590045:DXZ590045 EHF590045:EHV590045 ERB590045:ERR590045 FAX590045:FBN590045 FKT590045:FLJ590045 FUP590045:FVF590045 GEL590045:GFB590045 GOH590045:GOX590045 GYD590045:GYT590045 HHZ590045:HIP590045 HRV590045:HSL590045 IBR590045:ICH590045 ILN590045:IMD590045 IVJ590045:IVZ590045 JFF590045:JFV590045 JPB590045:JPR590045 JYX590045:JZN590045 KIT590045:KJJ590045 KSP590045:KTF590045 LCL590045:LDB590045 LMH590045:LMX590045 LWD590045:LWT590045 MFZ590045:MGP590045 MPV590045:MQL590045 MZR590045:NAH590045 NJN590045:NKD590045 NTJ590045:NTZ590045 ODF590045:ODV590045 ONB590045:ONR590045 OWX590045:OXN590045 PGT590045:PHJ590045 PQP590045:PRF590045 QAL590045:QBB590045 QKH590045:QKX590045 QUD590045:QUT590045 RDZ590045:REP590045 RNV590045:ROL590045 RXR590045:RYH590045 SHN590045:SID590045 SRJ590045:SRZ590045 TBF590045:TBV590045 TLB590045:TLR590045 TUX590045:TVN590045 UET590045:UFJ590045 UOP590045:UPF590045 UYL590045:UZB590045 VIH590045:VIX590045 VSD590045:VST590045 WBZ590045:WCP590045 WLV590045:WML590045 WVR590045:WWH590045 J655581:Z655581 JF655581:JV655581 TB655581:TR655581 ACX655581:ADN655581 AMT655581:ANJ655581 AWP655581:AXF655581 BGL655581:BHB655581 BQH655581:BQX655581 CAD655581:CAT655581 CJZ655581:CKP655581 CTV655581:CUL655581 DDR655581:DEH655581 DNN655581:DOD655581 DXJ655581:DXZ655581 EHF655581:EHV655581 ERB655581:ERR655581 FAX655581:FBN655581 FKT655581:FLJ655581 FUP655581:FVF655581 GEL655581:GFB655581 GOH655581:GOX655581 GYD655581:GYT655581 HHZ655581:HIP655581 HRV655581:HSL655581 IBR655581:ICH655581 ILN655581:IMD655581 IVJ655581:IVZ655581 JFF655581:JFV655581 JPB655581:JPR655581 JYX655581:JZN655581 KIT655581:KJJ655581 KSP655581:KTF655581 LCL655581:LDB655581 LMH655581:LMX655581 LWD655581:LWT655581 MFZ655581:MGP655581 MPV655581:MQL655581 MZR655581:NAH655581 NJN655581:NKD655581 NTJ655581:NTZ655581 ODF655581:ODV655581 ONB655581:ONR655581 OWX655581:OXN655581 PGT655581:PHJ655581 PQP655581:PRF655581 QAL655581:QBB655581 QKH655581:QKX655581 QUD655581:QUT655581 RDZ655581:REP655581 RNV655581:ROL655581 RXR655581:RYH655581 SHN655581:SID655581 SRJ655581:SRZ655581 TBF655581:TBV655581 TLB655581:TLR655581 TUX655581:TVN655581 UET655581:UFJ655581 UOP655581:UPF655581 UYL655581:UZB655581 VIH655581:VIX655581 VSD655581:VST655581 WBZ655581:WCP655581 WLV655581:WML655581 WVR655581:WWH655581 J721117:Z721117 JF721117:JV721117 TB721117:TR721117 ACX721117:ADN721117 AMT721117:ANJ721117 AWP721117:AXF721117 BGL721117:BHB721117 BQH721117:BQX721117 CAD721117:CAT721117 CJZ721117:CKP721117 CTV721117:CUL721117 DDR721117:DEH721117 DNN721117:DOD721117 DXJ721117:DXZ721117 EHF721117:EHV721117 ERB721117:ERR721117 FAX721117:FBN721117 FKT721117:FLJ721117 FUP721117:FVF721117 GEL721117:GFB721117 GOH721117:GOX721117 GYD721117:GYT721117 HHZ721117:HIP721117 HRV721117:HSL721117 IBR721117:ICH721117 ILN721117:IMD721117 IVJ721117:IVZ721117 JFF721117:JFV721117 JPB721117:JPR721117 JYX721117:JZN721117 KIT721117:KJJ721117 KSP721117:KTF721117 LCL721117:LDB721117 LMH721117:LMX721117 LWD721117:LWT721117 MFZ721117:MGP721117 MPV721117:MQL721117 MZR721117:NAH721117 NJN721117:NKD721117 NTJ721117:NTZ721117 ODF721117:ODV721117 ONB721117:ONR721117 OWX721117:OXN721117 PGT721117:PHJ721117 PQP721117:PRF721117 QAL721117:QBB721117 QKH721117:QKX721117 QUD721117:QUT721117 RDZ721117:REP721117 RNV721117:ROL721117 RXR721117:RYH721117 SHN721117:SID721117 SRJ721117:SRZ721117 TBF721117:TBV721117 TLB721117:TLR721117 TUX721117:TVN721117 UET721117:UFJ721117 UOP721117:UPF721117 UYL721117:UZB721117 VIH721117:VIX721117 VSD721117:VST721117 WBZ721117:WCP721117 WLV721117:WML721117 WVR721117:WWH721117 J786653:Z786653 JF786653:JV786653 TB786653:TR786653 ACX786653:ADN786653 AMT786653:ANJ786653 AWP786653:AXF786653 BGL786653:BHB786653 BQH786653:BQX786653 CAD786653:CAT786653 CJZ786653:CKP786653 CTV786653:CUL786653 DDR786653:DEH786653 DNN786653:DOD786653 DXJ786653:DXZ786653 EHF786653:EHV786653 ERB786653:ERR786653 FAX786653:FBN786653 FKT786653:FLJ786653 FUP786653:FVF786653 GEL786653:GFB786653 GOH786653:GOX786653 GYD786653:GYT786653 HHZ786653:HIP786653 HRV786653:HSL786653 IBR786653:ICH786653 ILN786653:IMD786653 IVJ786653:IVZ786653 JFF786653:JFV786653 JPB786653:JPR786653 JYX786653:JZN786653 KIT786653:KJJ786653 KSP786653:KTF786653 LCL786653:LDB786653 LMH786653:LMX786653 LWD786653:LWT786653 MFZ786653:MGP786653 MPV786653:MQL786653 MZR786653:NAH786653 NJN786653:NKD786653 NTJ786653:NTZ786653 ODF786653:ODV786653 ONB786653:ONR786653 OWX786653:OXN786653 PGT786653:PHJ786653 PQP786653:PRF786653 QAL786653:QBB786653 QKH786653:QKX786653 QUD786653:QUT786653 RDZ786653:REP786653 RNV786653:ROL786653 RXR786653:RYH786653 SHN786653:SID786653 SRJ786653:SRZ786653 TBF786653:TBV786653 TLB786653:TLR786653 TUX786653:TVN786653 UET786653:UFJ786653 UOP786653:UPF786653 UYL786653:UZB786653 VIH786653:VIX786653 VSD786653:VST786653 WBZ786653:WCP786653 WLV786653:WML786653 WVR786653:WWH786653 J852189:Z852189 JF852189:JV852189 TB852189:TR852189 ACX852189:ADN852189 AMT852189:ANJ852189 AWP852189:AXF852189 BGL852189:BHB852189 BQH852189:BQX852189 CAD852189:CAT852189 CJZ852189:CKP852189 CTV852189:CUL852189 DDR852189:DEH852189 DNN852189:DOD852189 DXJ852189:DXZ852189 EHF852189:EHV852189 ERB852189:ERR852189 FAX852189:FBN852189 FKT852189:FLJ852189 FUP852189:FVF852189 GEL852189:GFB852189 GOH852189:GOX852189 GYD852189:GYT852189 HHZ852189:HIP852189 HRV852189:HSL852189 IBR852189:ICH852189 ILN852189:IMD852189 IVJ852189:IVZ852189 JFF852189:JFV852189 JPB852189:JPR852189 JYX852189:JZN852189 KIT852189:KJJ852189 KSP852189:KTF852189 LCL852189:LDB852189 LMH852189:LMX852189 LWD852189:LWT852189 MFZ852189:MGP852189 MPV852189:MQL852189 MZR852189:NAH852189 NJN852189:NKD852189 NTJ852189:NTZ852189 ODF852189:ODV852189 ONB852189:ONR852189 OWX852189:OXN852189 PGT852189:PHJ852189 PQP852189:PRF852189 QAL852189:QBB852189 QKH852189:QKX852189 QUD852189:QUT852189 RDZ852189:REP852189 RNV852189:ROL852189 RXR852189:RYH852189 SHN852189:SID852189 SRJ852189:SRZ852189 TBF852189:TBV852189 TLB852189:TLR852189 TUX852189:TVN852189 UET852189:UFJ852189 UOP852189:UPF852189 UYL852189:UZB852189 VIH852189:VIX852189 VSD852189:VST852189 WBZ852189:WCP852189 WLV852189:WML852189 WVR852189:WWH852189 J917725:Z917725 JF917725:JV917725 TB917725:TR917725 ACX917725:ADN917725 AMT917725:ANJ917725 AWP917725:AXF917725 BGL917725:BHB917725 BQH917725:BQX917725 CAD917725:CAT917725 CJZ917725:CKP917725 CTV917725:CUL917725 DDR917725:DEH917725 DNN917725:DOD917725 DXJ917725:DXZ917725 EHF917725:EHV917725 ERB917725:ERR917725 FAX917725:FBN917725 FKT917725:FLJ917725 FUP917725:FVF917725 GEL917725:GFB917725 GOH917725:GOX917725 GYD917725:GYT917725 HHZ917725:HIP917725 HRV917725:HSL917725 IBR917725:ICH917725 ILN917725:IMD917725 IVJ917725:IVZ917725 JFF917725:JFV917725 JPB917725:JPR917725 JYX917725:JZN917725 KIT917725:KJJ917725 KSP917725:KTF917725 LCL917725:LDB917725 LMH917725:LMX917725 LWD917725:LWT917725 MFZ917725:MGP917725 MPV917725:MQL917725 MZR917725:NAH917725 NJN917725:NKD917725 NTJ917725:NTZ917725 ODF917725:ODV917725 ONB917725:ONR917725 OWX917725:OXN917725 PGT917725:PHJ917725 PQP917725:PRF917725 QAL917725:QBB917725 QKH917725:QKX917725 QUD917725:QUT917725 RDZ917725:REP917725 RNV917725:ROL917725 RXR917725:RYH917725 SHN917725:SID917725 SRJ917725:SRZ917725 TBF917725:TBV917725 TLB917725:TLR917725 TUX917725:TVN917725 UET917725:UFJ917725 UOP917725:UPF917725 UYL917725:UZB917725 VIH917725:VIX917725 VSD917725:VST917725 WBZ917725:WCP917725 WLV917725:WML917725 WVR917725:WWH917725 J983261:Z983261 JF983261:JV983261 TB983261:TR983261 ACX983261:ADN983261 AMT983261:ANJ983261 AWP983261:AXF983261 BGL983261:BHB983261 BQH983261:BQX983261 CAD983261:CAT983261 CJZ983261:CKP983261 CTV983261:CUL983261 DDR983261:DEH983261 DNN983261:DOD983261 DXJ983261:DXZ983261 EHF983261:EHV983261 ERB983261:ERR983261 FAX983261:FBN983261 FKT983261:FLJ983261 FUP983261:FVF983261 GEL983261:GFB983261 GOH983261:GOX983261 GYD983261:GYT983261 HHZ983261:HIP983261 HRV983261:HSL983261 IBR983261:ICH983261 ILN983261:IMD983261 IVJ983261:IVZ983261 JFF983261:JFV983261 JPB983261:JPR983261 JYX983261:JZN983261 KIT983261:KJJ983261 KSP983261:KTF983261 LCL983261:LDB983261 LMH983261:LMX983261 LWD983261:LWT983261 MFZ983261:MGP983261 MPV983261:MQL983261 MZR983261:NAH983261 NJN983261:NKD983261 NTJ983261:NTZ983261 ODF983261:ODV983261 ONB983261:ONR983261 OWX983261:OXN983261 PGT983261:PHJ983261 PQP983261:PRF983261 QAL983261:QBB983261 QKH983261:QKX983261 QUD983261:QUT983261 RDZ983261:REP983261 RNV983261:ROL983261 RXR983261:RYH983261 SHN983261:SID983261 SRJ983261:SRZ983261 TBF983261:TBV983261 TLB983261:TLR983261 TUX983261:TVN983261 UET983261:UFJ983261 UOP983261:UPF983261 UYL983261:UZB983261 VIH983261:VIX983261 VSD983261:VST983261 WBZ983261:WCP983261 WLV983261:WML983261 WVR983261:WWH983261 Z460:AC460 JG145:JV145 TC145:TR145 ACY145:ADN145 AMU145:ANJ145 AWQ145:AXF145 BGM145:BHB145 BQI145:BQX145 CAE145:CAT145 CKA145:CKP145 CTW145:CUL145 DDS145:DEH145 DNO145:DOD145 DXK145:DXZ145 EHG145:EHV145 ERC145:ERR145 FAY145:FBN145 FKU145:FLJ145 FUQ145:FVF145 GEM145:GFB145 GOI145:GOX145 GYE145:GYT145 HIA145:HIP145 HRW145:HSL145 IBS145:ICH145 ILO145:IMD145 IVK145:IVZ145 JFG145:JFV145 JPC145:JPR145 JYY145:JZN145 KIU145:KJJ145 KSQ145:KTF145 LCM145:LDB145 LMI145:LMX145 LWE145:LWT145 MGA145:MGP145 MPW145:MQL145 MZS145:NAH145 NJO145:NKD145 NTK145:NTZ145 ODG145:ODV145 ONC145:ONR145 OWY145:OXN145 PGU145:PHJ145 PQQ145:PRF145 QAM145:QBB145 QKI145:QKX145 QUE145:QUT145 REA145:REP145 RNW145:ROL145 RXS145:RYH145 SHO145:SID145 SRK145:SRZ145 TBG145:TBV145 TLC145:TLR145 TUY145:TVN145 UEU145:UFJ145 UOQ145:UPF145 UYM145:UZB145 VII145:VIX145 VSE145:VST145 WCA145:WCP145 WLW145:WML145 WVS145:WWH145 K65754:Z65754 JG65754:JV65754 TC65754:TR65754 ACY65754:ADN65754 AMU65754:ANJ65754 AWQ65754:AXF65754 BGM65754:BHB65754 BQI65754:BQX65754 CAE65754:CAT65754 CKA65754:CKP65754 CTW65754:CUL65754 DDS65754:DEH65754 DNO65754:DOD65754 DXK65754:DXZ65754 EHG65754:EHV65754 ERC65754:ERR65754 FAY65754:FBN65754 FKU65754:FLJ65754 FUQ65754:FVF65754 GEM65754:GFB65754 GOI65754:GOX65754 GYE65754:GYT65754 HIA65754:HIP65754 HRW65754:HSL65754 IBS65754:ICH65754 ILO65754:IMD65754 IVK65754:IVZ65754 JFG65754:JFV65754 JPC65754:JPR65754 JYY65754:JZN65754 KIU65754:KJJ65754 KSQ65754:KTF65754 LCM65754:LDB65754 LMI65754:LMX65754 LWE65754:LWT65754 MGA65754:MGP65754 MPW65754:MQL65754 MZS65754:NAH65754 NJO65754:NKD65754 NTK65754:NTZ65754 ODG65754:ODV65754 ONC65754:ONR65754 OWY65754:OXN65754 PGU65754:PHJ65754 PQQ65754:PRF65754 QAM65754:QBB65754 QKI65754:QKX65754 QUE65754:QUT65754 REA65754:REP65754 RNW65754:ROL65754 RXS65754:RYH65754 SHO65754:SID65754 SRK65754:SRZ65754 TBG65754:TBV65754 TLC65754:TLR65754 TUY65754:TVN65754 UEU65754:UFJ65754 UOQ65754:UPF65754 UYM65754:UZB65754 VII65754:VIX65754 VSE65754:VST65754 WCA65754:WCP65754 WLW65754:WML65754 WVS65754:WWH65754 K131290:Z131290 JG131290:JV131290 TC131290:TR131290 ACY131290:ADN131290 AMU131290:ANJ131290 AWQ131290:AXF131290 BGM131290:BHB131290 BQI131290:BQX131290 CAE131290:CAT131290 CKA131290:CKP131290 CTW131290:CUL131290 DDS131290:DEH131290 DNO131290:DOD131290 DXK131290:DXZ131290 EHG131290:EHV131290 ERC131290:ERR131290 FAY131290:FBN131290 FKU131290:FLJ131290 FUQ131290:FVF131290 GEM131290:GFB131290 GOI131290:GOX131290 GYE131290:GYT131290 HIA131290:HIP131290 HRW131290:HSL131290 IBS131290:ICH131290 ILO131290:IMD131290 IVK131290:IVZ131290 JFG131290:JFV131290 JPC131290:JPR131290 JYY131290:JZN131290 KIU131290:KJJ131290 KSQ131290:KTF131290 LCM131290:LDB131290 LMI131290:LMX131290 LWE131290:LWT131290 MGA131290:MGP131290 MPW131290:MQL131290 MZS131290:NAH131290 NJO131290:NKD131290 NTK131290:NTZ131290 ODG131290:ODV131290 ONC131290:ONR131290 OWY131290:OXN131290 PGU131290:PHJ131290 PQQ131290:PRF131290 QAM131290:QBB131290 QKI131290:QKX131290 QUE131290:QUT131290 REA131290:REP131290 RNW131290:ROL131290 RXS131290:RYH131290 SHO131290:SID131290 SRK131290:SRZ131290 TBG131290:TBV131290 TLC131290:TLR131290 TUY131290:TVN131290 UEU131290:UFJ131290 UOQ131290:UPF131290 UYM131290:UZB131290 VII131290:VIX131290 VSE131290:VST131290 WCA131290:WCP131290 WLW131290:WML131290 WVS131290:WWH131290 K196826:Z196826 JG196826:JV196826 TC196826:TR196826 ACY196826:ADN196826 AMU196826:ANJ196826 AWQ196826:AXF196826 BGM196826:BHB196826 BQI196826:BQX196826 CAE196826:CAT196826 CKA196826:CKP196826 CTW196826:CUL196826 DDS196826:DEH196826 DNO196826:DOD196826 DXK196826:DXZ196826 EHG196826:EHV196826 ERC196826:ERR196826 FAY196826:FBN196826 FKU196826:FLJ196826 FUQ196826:FVF196826 GEM196826:GFB196826 GOI196826:GOX196826 GYE196826:GYT196826 HIA196826:HIP196826 HRW196826:HSL196826 IBS196826:ICH196826 ILO196826:IMD196826 IVK196826:IVZ196826 JFG196826:JFV196826 JPC196826:JPR196826 JYY196826:JZN196826 KIU196826:KJJ196826 KSQ196826:KTF196826 LCM196826:LDB196826 LMI196826:LMX196826 LWE196826:LWT196826 MGA196826:MGP196826 MPW196826:MQL196826 MZS196826:NAH196826 NJO196826:NKD196826 NTK196826:NTZ196826 ODG196826:ODV196826 ONC196826:ONR196826 OWY196826:OXN196826 PGU196826:PHJ196826 PQQ196826:PRF196826 QAM196826:QBB196826 QKI196826:QKX196826 QUE196826:QUT196826 REA196826:REP196826 RNW196826:ROL196826 RXS196826:RYH196826 SHO196826:SID196826 SRK196826:SRZ196826 TBG196826:TBV196826 TLC196826:TLR196826 TUY196826:TVN196826 UEU196826:UFJ196826 UOQ196826:UPF196826 UYM196826:UZB196826 VII196826:VIX196826 VSE196826:VST196826 WCA196826:WCP196826 WLW196826:WML196826 WVS196826:WWH196826 K262362:Z262362 JG262362:JV262362 TC262362:TR262362 ACY262362:ADN262362 AMU262362:ANJ262362 AWQ262362:AXF262362 BGM262362:BHB262362 BQI262362:BQX262362 CAE262362:CAT262362 CKA262362:CKP262362 CTW262362:CUL262362 DDS262362:DEH262362 DNO262362:DOD262362 DXK262362:DXZ262362 EHG262362:EHV262362 ERC262362:ERR262362 FAY262362:FBN262362 FKU262362:FLJ262362 FUQ262362:FVF262362 GEM262362:GFB262362 GOI262362:GOX262362 GYE262362:GYT262362 HIA262362:HIP262362 HRW262362:HSL262362 IBS262362:ICH262362 ILO262362:IMD262362 IVK262362:IVZ262362 JFG262362:JFV262362 JPC262362:JPR262362 JYY262362:JZN262362 KIU262362:KJJ262362 KSQ262362:KTF262362 LCM262362:LDB262362 LMI262362:LMX262362 LWE262362:LWT262362 MGA262362:MGP262362 MPW262362:MQL262362 MZS262362:NAH262362 NJO262362:NKD262362 NTK262362:NTZ262362 ODG262362:ODV262362 ONC262362:ONR262362 OWY262362:OXN262362 PGU262362:PHJ262362 PQQ262362:PRF262362 QAM262362:QBB262362 QKI262362:QKX262362 QUE262362:QUT262362 REA262362:REP262362 RNW262362:ROL262362 RXS262362:RYH262362 SHO262362:SID262362 SRK262362:SRZ262362 TBG262362:TBV262362 TLC262362:TLR262362 TUY262362:TVN262362 UEU262362:UFJ262362 UOQ262362:UPF262362 UYM262362:UZB262362 VII262362:VIX262362 VSE262362:VST262362 WCA262362:WCP262362 WLW262362:WML262362 WVS262362:WWH262362 K327898:Z327898 JG327898:JV327898 TC327898:TR327898 ACY327898:ADN327898 AMU327898:ANJ327898 AWQ327898:AXF327898 BGM327898:BHB327898 BQI327898:BQX327898 CAE327898:CAT327898 CKA327898:CKP327898 CTW327898:CUL327898 DDS327898:DEH327898 DNO327898:DOD327898 DXK327898:DXZ327898 EHG327898:EHV327898 ERC327898:ERR327898 FAY327898:FBN327898 FKU327898:FLJ327898 FUQ327898:FVF327898 GEM327898:GFB327898 GOI327898:GOX327898 GYE327898:GYT327898 HIA327898:HIP327898 HRW327898:HSL327898 IBS327898:ICH327898 ILO327898:IMD327898 IVK327898:IVZ327898 JFG327898:JFV327898 JPC327898:JPR327898 JYY327898:JZN327898 KIU327898:KJJ327898 KSQ327898:KTF327898 LCM327898:LDB327898 LMI327898:LMX327898 LWE327898:LWT327898 MGA327898:MGP327898 MPW327898:MQL327898 MZS327898:NAH327898 NJO327898:NKD327898 NTK327898:NTZ327898 ODG327898:ODV327898 ONC327898:ONR327898 OWY327898:OXN327898 PGU327898:PHJ327898 PQQ327898:PRF327898 QAM327898:QBB327898 QKI327898:QKX327898 QUE327898:QUT327898 REA327898:REP327898 RNW327898:ROL327898 RXS327898:RYH327898 SHO327898:SID327898 SRK327898:SRZ327898 TBG327898:TBV327898 TLC327898:TLR327898 TUY327898:TVN327898 UEU327898:UFJ327898 UOQ327898:UPF327898 UYM327898:UZB327898 VII327898:VIX327898 VSE327898:VST327898 WCA327898:WCP327898 WLW327898:WML327898 WVS327898:WWH327898 K393434:Z393434 JG393434:JV393434 TC393434:TR393434 ACY393434:ADN393434 AMU393434:ANJ393434 AWQ393434:AXF393434 BGM393434:BHB393434 BQI393434:BQX393434 CAE393434:CAT393434 CKA393434:CKP393434 CTW393434:CUL393434 DDS393434:DEH393434 DNO393434:DOD393434 DXK393434:DXZ393434 EHG393434:EHV393434 ERC393434:ERR393434 FAY393434:FBN393434 FKU393434:FLJ393434 FUQ393434:FVF393434 GEM393434:GFB393434 GOI393434:GOX393434 GYE393434:GYT393434 HIA393434:HIP393434 HRW393434:HSL393434 IBS393434:ICH393434 ILO393434:IMD393434 IVK393434:IVZ393434 JFG393434:JFV393434 JPC393434:JPR393434 JYY393434:JZN393434 KIU393434:KJJ393434 KSQ393434:KTF393434 LCM393434:LDB393434 LMI393434:LMX393434 LWE393434:LWT393434 MGA393434:MGP393434 MPW393434:MQL393434 MZS393434:NAH393434 NJO393434:NKD393434 NTK393434:NTZ393434 ODG393434:ODV393434 ONC393434:ONR393434 OWY393434:OXN393434 PGU393434:PHJ393434 PQQ393434:PRF393434 QAM393434:QBB393434 QKI393434:QKX393434 QUE393434:QUT393434 REA393434:REP393434 RNW393434:ROL393434 RXS393434:RYH393434 SHO393434:SID393434 SRK393434:SRZ393434 TBG393434:TBV393434 TLC393434:TLR393434 TUY393434:TVN393434 UEU393434:UFJ393434 UOQ393434:UPF393434 UYM393434:UZB393434 VII393434:VIX393434 VSE393434:VST393434 WCA393434:WCP393434 WLW393434:WML393434 WVS393434:WWH393434 K458970:Z458970 JG458970:JV458970 TC458970:TR458970 ACY458970:ADN458970 AMU458970:ANJ458970 AWQ458970:AXF458970 BGM458970:BHB458970 BQI458970:BQX458970 CAE458970:CAT458970 CKA458970:CKP458970 CTW458970:CUL458970 DDS458970:DEH458970 DNO458970:DOD458970 DXK458970:DXZ458970 EHG458970:EHV458970 ERC458970:ERR458970 FAY458970:FBN458970 FKU458970:FLJ458970 FUQ458970:FVF458970 GEM458970:GFB458970 GOI458970:GOX458970 GYE458970:GYT458970 HIA458970:HIP458970 HRW458970:HSL458970 IBS458970:ICH458970 ILO458970:IMD458970 IVK458970:IVZ458970 JFG458970:JFV458970 JPC458970:JPR458970 JYY458970:JZN458970 KIU458970:KJJ458970 KSQ458970:KTF458970 LCM458970:LDB458970 LMI458970:LMX458970 LWE458970:LWT458970 MGA458970:MGP458970 MPW458970:MQL458970 MZS458970:NAH458970 NJO458970:NKD458970 NTK458970:NTZ458970 ODG458970:ODV458970 ONC458970:ONR458970 OWY458970:OXN458970 PGU458970:PHJ458970 PQQ458970:PRF458970 QAM458970:QBB458970 QKI458970:QKX458970 QUE458970:QUT458970 REA458970:REP458970 RNW458970:ROL458970 RXS458970:RYH458970 SHO458970:SID458970 SRK458970:SRZ458970 TBG458970:TBV458970 TLC458970:TLR458970 TUY458970:TVN458970 UEU458970:UFJ458970 UOQ458970:UPF458970 UYM458970:UZB458970 VII458970:VIX458970 VSE458970:VST458970 WCA458970:WCP458970 WLW458970:WML458970 WVS458970:WWH458970 K524506:Z524506 JG524506:JV524506 TC524506:TR524506 ACY524506:ADN524506 AMU524506:ANJ524506 AWQ524506:AXF524506 BGM524506:BHB524506 BQI524506:BQX524506 CAE524506:CAT524506 CKA524506:CKP524506 CTW524506:CUL524506 DDS524506:DEH524506 DNO524506:DOD524506 DXK524506:DXZ524506 EHG524506:EHV524506 ERC524506:ERR524506 FAY524506:FBN524506 FKU524506:FLJ524506 FUQ524506:FVF524506 GEM524506:GFB524506 GOI524506:GOX524506 GYE524506:GYT524506 HIA524506:HIP524506 HRW524506:HSL524506 IBS524506:ICH524506 ILO524506:IMD524506 IVK524506:IVZ524506 JFG524506:JFV524506 JPC524506:JPR524506 JYY524506:JZN524506 KIU524506:KJJ524506 KSQ524506:KTF524506 LCM524506:LDB524506 LMI524506:LMX524506 LWE524506:LWT524506 MGA524506:MGP524506 MPW524506:MQL524506 MZS524506:NAH524506 NJO524506:NKD524506 NTK524506:NTZ524506 ODG524506:ODV524506 ONC524506:ONR524506 OWY524506:OXN524506 PGU524506:PHJ524506 PQQ524506:PRF524506 QAM524506:QBB524506 QKI524506:QKX524506 QUE524506:QUT524506 REA524506:REP524506 RNW524506:ROL524506 RXS524506:RYH524506 SHO524506:SID524506 SRK524506:SRZ524506 TBG524506:TBV524506 TLC524506:TLR524506 TUY524506:TVN524506 UEU524506:UFJ524506 UOQ524506:UPF524506 UYM524506:UZB524506 VII524506:VIX524506 VSE524506:VST524506 WCA524506:WCP524506 WLW524506:WML524506 WVS524506:WWH524506 K590042:Z590042 JG590042:JV590042 TC590042:TR590042 ACY590042:ADN590042 AMU590042:ANJ590042 AWQ590042:AXF590042 BGM590042:BHB590042 BQI590042:BQX590042 CAE590042:CAT590042 CKA590042:CKP590042 CTW590042:CUL590042 DDS590042:DEH590042 DNO590042:DOD590042 DXK590042:DXZ590042 EHG590042:EHV590042 ERC590042:ERR590042 FAY590042:FBN590042 FKU590042:FLJ590042 FUQ590042:FVF590042 GEM590042:GFB590042 GOI590042:GOX590042 GYE590042:GYT590042 HIA590042:HIP590042 HRW590042:HSL590042 IBS590042:ICH590042 ILO590042:IMD590042 IVK590042:IVZ590042 JFG590042:JFV590042 JPC590042:JPR590042 JYY590042:JZN590042 KIU590042:KJJ590042 KSQ590042:KTF590042 LCM590042:LDB590042 LMI590042:LMX590042 LWE590042:LWT590042 MGA590042:MGP590042 MPW590042:MQL590042 MZS590042:NAH590042 NJO590042:NKD590042 NTK590042:NTZ590042 ODG590042:ODV590042 ONC590042:ONR590042 OWY590042:OXN590042 PGU590042:PHJ590042 PQQ590042:PRF590042 QAM590042:QBB590042 QKI590042:QKX590042 QUE590042:QUT590042 REA590042:REP590042 RNW590042:ROL590042 RXS590042:RYH590042 SHO590042:SID590042 SRK590042:SRZ590042 TBG590042:TBV590042 TLC590042:TLR590042 TUY590042:TVN590042 UEU590042:UFJ590042 UOQ590042:UPF590042 UYM590042:UZB590042 VII590042:VIX590042 VSE590042:VST590042 WCA590042:WCP590042 WLW590042:WML590042 WVS590042:WWH590042 K655578:Z655578 JG655578:JV655578 TC655578:TR655578 ACY655578:ADN655578 AMU655578:ANJ655578 AWQ655578:AXF655578 BGM655578:BHB655578 BQI655578:BQX655578 CAE655578:CAT655578 CKA655578:CKP655578 CTW655578:CUL655578 DDS655578:DEH655578 DNO655578:DOD655578 DXK655578:DXZ655578 EHG655578:EHV655578 ERC655578:ERR655578 FAY655578:FBN655578 FKU655578:FLJ655578 FUQ655578:FVF655578 GEM655578:GFB655578 GOI655578:GOX655578 GYE655578:GYT655578 HIA655578:HIP655578 HRW655578:HSL655578 IBS655578:ICH655578 ILO655578:IMD655578 IVK655578:IVZ655578 JFG655578:JFV655578 JPC655578:JPR655578 JYY655578:JZN655578 KIU655578:KJJ655578 KSQ655578:KTF655578 LCM655578:LDB655578 LMI655578:LMX655578 LWE655578:LWT655578 MGA655578:MGP655578 MPW655578:MQL655578 MZS655578:NAH655578 NJO655578:NKD655578 NTK655578:NTZ655578 ODG655578:ODV655578 ONC655578:ONR655578 OWY655578:OXN655578 PGU655578:PHJ655578 PQQ655578:PRF655578 QAM655578:QBB655578 QKI655578:QKX655578 QUE655578:QUT655578 REA655578:REP655578 RNW655578:ROL655578 RXS655578:RYH655578 SHO655578:SID655578 SRK655578:SRZ655578 TBG655578:TBV655578 TLC655578:TLR655578 TUY655578:TVN655578 UEU655578:UFJ655578 UOQ655578:UPF655578 UYM655578:UZB655578 VII655578:VIX655578 VSE655578:VST655578 WCA655578:WCP655578 WLW655578:WML655578 WVS655578:WWH655578 K721114:Z721114 JG721114:JV721114 TC721114:TR721114 ACY721114:ADN721114 AMU721114:ANJ721114 AWQ721114:AXF721114 BGM721114:BHB721114 BQI721114:BQX721114 CAE721114:CAT721114 CKA721114:CKP721114 CTW721114:CUL721114 DDS721114:DEH721114 DNO721114:DOD721114 DXK721114:DXZ721114 EHG721114:EHV721114 ERC721114:ERR721114 FAY721114:FBN721114 FKU721114:FLJ721114 FUQ721114:FVF721114 GEM721114:GFB721114 GOI721114:GOX721114 GYE721114:GYT721114 HIA721114:HIP721114 HRW721114:HSL721114 IBS721114:ICH721114 ILO721114:IMD721114 IVK721114:IVZ721114 JFG721114:JFV721114 JPC721114:JPR721114 JYY721114:JZN721114 KIU721114:KJJ721114 KSQ721114:KTF721114 LCM721114:LDB721114 LMI721114:LMX721114 LWE721114:LWT721114 MGA721114:MGP721114 MPW721114:MQL721114 MZS721114:NAH721114 NJO721114:NKD721114 NTK721114:NTZ721114 ODG721114:ODV721114 ONC721114:ONR721114 OWY721114:OXN721114 PGU721114:PHJ721114 PQQ721114:PRF721114 QAM721114:QBB721114 QKI721114:QKX721114 QUE721114:QUT721114 REA721114:REP721114 RNW721114:ROL721114 RXS721114:RYH721114 SHO721114:SID721114 SRK721114:SRZ721114 TBG721114:TBV721114 TLC721114:TLR721114 TUY721114:TVN721114 UEU721114:UFJ721114 UOQ721114:UPF721114 UYM721114:UZB721114 VII721114:VIX721114 VSE721114:VST721114 WCA721114:WCP721114 WLW721114:WML721114 WVS721114:WWH721114 K786650:Z786650 JG786650:JV786650 TC786650:TR786650 ACY786650:ADN786650 AMU786650:ANJ786650 AWQ786650:AXF786650 BGM786650:BHB786650 BQI786650:BQX786650 CAE786650:CAT786650 CKA786650:CKP786650 CTW786650:CUL786650 DDS786650:DEH786650 DNO786650:DOD786650 DXK786650:DXZ786650 EHG786650:EHV786650 ERC786650:ERR786650 FAY786650:FBN786650 FKU786650:FLJ786650 FUQ786650:FVF786650 GEM786650:GFB786650 GOI786650:GOX786650 GYE786650:GYT786650 HIA786650:HIP786650 HRW786650:HSL786650 IBS786650:ICH786650 ILO786650:IMD786650 IVK786650:IVZ786650 JFG786650:JFV786650 JPC786650:JPR786650 JYY786650:JZN786650 KIU786650:KJJ786650 KSQ786650:KTF786650 LCM786650:LDB786650 LMI786650:LMX786650 LWE786650:LWT786650 MGA786650:MGP786650 MPW786650:MQL786650 MZS786650:NAH786650 NJO786650:NKD786650 NTK786650:NTZ786650 ODG786650:ODV786650 ONC786650:ONR786650 OWY786650:OXN786650 PGU786650:PHJ786650 PQQ786650:PRF786650 QAM786650:QBB786650 QKI786650:QKX786650 QUE786650:QUT786650 REA786650:REP786650 RNW786650:ROL786650 RXS786650:RYH786650 SHO786650:SID786650 SRK786650:SRZ786650 TBG786650:TBV786650 TLC786650:TLR786650 TUY786650:TVN786650 UEU786650:UFJ786650 UOQ786650:UPF786650 UYM786650:UZB786650 VII786650:VIX786650 VSE786650:VST786650 WCA786650:WCP786650 WLW786650:WML786650 WVS786650:WWH786650 K852186:Z852186 JG852186:JV852186 TC852186:TR852186 ACY852186:ADN852186 AMU852186:ANJ852186 AWQ852186:AXF852186 BGM852186:BHB852186 BQI852186:BQX852186 CAE852186:CAT852186 CKA852186:CKP852186 CTW852186:CUL852186 DDS852186:DEH852186 DNO852186:DOD852186 DXK852186:DXZ852186 EHG852186:EHV852186 ERC852186:ERR852186 FAY852186:FBN852186 FKU852186:FLJ852186 FUQ852186:FVF852186 GEM852186:GFB852186 GOI852186:GOX852186 GYE852186:GYT852186 HIA852186:HIP852186 HRW852186:HSL852186 IBS852186:ICH852186 ILO852186:IMD852186 IVK852186:IVZ852186 JFG852186:JFV852186 JPC852186:JPR852186 JYY852186:JZN852186 KIU852186:KJJ852186 KSQ852186:KTF852186 LCM852186:LDB852186 LMI852186:LMX852186 LWE852186:LWT852186 MGA852186:MGP852186 MPW852186:MQL852186 MZS852186:NAH852186 NJO852186:NKD852186 NTK852186:NTZ852186 ODG852186:ODV852186 ONC852186:ONR852186 OWY852186:OXN852186 PGU852186:PHJ852186 PQQ852186:PRF852186 QAM852186:QBB852186 QKI852186:QKX852186 QUE852186:QUT852186 REA852186:REP852186 RNW852186:ROL852186 RXS852186:RYH852186 SHO852186:SID852186 SRK852186:SRZ852186 TBG852186:TBV852186 TLC852186:TLR852186 TUY852186:TVN852186 UEU852186:UFJ852186 UOQ852186:UPF852186 UYM852186:UZB852186 VII852186:VIX852186 VSE852186:VST852186 WCA852186:WCP852186 WLW852186:WML852186 WVS852186:WWH852186 K917722:Z917722 JG917722:JV917722 TC917722:TR917722 ACY917722:ADN917722 AMU917722:ANJ917722 AWQ917722:AXF917722 BGM917722:BHB917722 BQI917722:BQX917722 CAE917722:CAT917722 CKA917722:CKP917722 CTW917722:CUL917722 DDS917722:DEH917722 DNO917722:DOD917722 DXK917722:DXZ917722 EHG917722:EHV917722 ERC917722:ERR917722 FAY917722:FBN917722 FKU917722:FLJ917722 FUQ917722:FVF917722 GEM917722:GFB917722 GOI917722:GOX917722 GYE917722:GYT917722 HIA917722:HIP917722 HRW917722:HSL917722 IBS917722:ICH917722 ILO917722:IMD917722 IVK917722:IVZ917722 JFG917722:JFV917722 JPC917722:JPR917722 JYY917722:JZN917722 KIU917722:KJJ917722 KSQ917722:KTF917722 LCM917722:LDB917722 LMI917722:LMX917722 LWE917722:LWT917722 MGA917722:MGP917722 MPW917722:MQL917722 MZS917722:NAH917722 NJO917722:NKD917722 NTK917722:NTZ917722 ODG917722:ODV917722 ONC917722:ONR917722 OWY917722:OXN917722 PGU917722:PHJ917722 PQQ917722:PRF917722 QAM917722:QBB917722 QKI917722:QKX917722 QUE917722:QUT917722 REA917722:REP917722 RNW917722:ROL917722 RXS917722:RYH917722 SHO917722:SID917722 SRK917722:SRZ917722 TBG917722:TBV917722 TLC917722:TLR917722 TUY917722:TVN917722 UEU917722:UFJ917722 UOQ917722:UPF917722 UYM917722:UZB917722 VII917722:VIX917722 VSE917722:VST917722 WCA917722:WCP917722 WLW917722:WML917722 WVS917722:WWH917722 K983258:Z983258 JG983258:JV983258 TC983258:TR983258 ACY983258:ADN983258 AMU983258:ANJ983258 AWQ983258:AXF983258 BGM983258:BHB983258 BQI983258:BQX983258 CAE983258:CAT983258 CKA983258:CKP983258 CTW983258:CUL983258 DDS983258:DEH983258 DNO983258:DOD983258 DXK983258:DXZ983258 EHG983258:EHV983258 ERC983258:ERR983258 FAY983258:FBN983258 FKU983258:FLJ983258 FUQ983258:FVF983258 GEM983258:GFB983258 GOI983258:GOX983258 GYE983258:GYT983258 HIA983258:HIP983258 HRW983258:HSL983258 IBS983258:ICH983258 ILO983258:IMD983258 IVK983258:IVZ983258 JFG983258:JFV983258 JPC983258:JPR983258 JYY983258:JZN983258 KIU983258:KJJ983258 KSQ983258:KTF983258 LCM983258:LDB983258 LMI983258:LMX983258 LWE983258:LWT983258 MGA983258:MGP983258 MPW983258:MQL983258 MZS983258:NAH983258 NJO983258:NKD983258 NTK983258:NTZ983258 ODG983258:ODV983258 ONC983258:ONR983258 OWY983258:OXN983258 PGU983258:PHJ983258 PQQ983258:PRF983258 QAM983258:QBB983258 QKI983258:QKX983258 QUE983258:QUT983258 REA983258:REP983258 RNW983258:ROL983258 RXS983258:RYH983258 SHO983258:SID983258 SRK983258:SRZ983258 TBG983258:TBV983258 TLC983258:TLR983258 TUY983258:TVN983258 UEU983258:UFJ983258 UOQ983258:UPF983258 UYM983258:UZB983258 VII983258:VIX983258 VSE983258:VST983258 WCA983258:WCP983258 WLW983258:WML983258 WVS983258:WWH983258 AA145:AC149 JW145:JY149 TS145:TU149 ADO145:ADQ149 ANK145:ANM149 AXG145:AXI149 BHC145:BHE149 BQY145:BRA149 CAU145:CAW149 CKQ145:CKS149 CUM145:CUO149 DEI145:DEK149 DOE145:DOG149 DYA145:DYC149 EHW145:EHY149 ERS145:ERU149 FBO145:FBQ149 FLK145:FLM149 FVG145:FVI149 GFC145:GFE149 GOY145:GPA149 GYU145:GYW149 HIQ145:HIS149 HSM145:HSO149 ICI145:ICK149 IME145:IMG149 IWA145:IWC149 JFW145:JFY149 JPS145:JPU149 JZO145:JZQ149 KJK145:KJM149 KTG145:KTI149 LDC145:LDE149 LMY145:LNA149 LWU145:LWW149 MGQ145:MGS149 MQM145:MQO149 NAI145:NAK149 NKE145:NKG149 NUA145:NUC149 ODW145:ODY149 ONS145:ONU149 OXO145:OXQ149 PHK145:PHM149 PRG145:PRI149 QBC145:QBE149 QKY145:QLA149 QUU145:QUW149 REQ145:RES149 ROM145:ROO149 RYI145:RYK149 SIE145:SIG149 SSA145:SSC149 TBW145:TBY149 TLS145:TLU149 TVO145:TVQ149 UFK145:UFM149 UPG145:UPI149 UZC145:UZE149 VIY145:VJA149 VSU145:VSW149 WCQ145:WCS149 WMM145:WMO149 WWI145:WWK149 AA65754:AC65758 JW65754:JY65758 TS65754:TU65758 ADO65754:ADQ65758 ANK65754:ANM65758 AXG65754:AXI65758 BHC65754:BHE65758 BQY65754:BRA65758 CAU65754:CAW65758 CKQ65754:CKS65758 CUM65754:CUO65758 DEI65754:DEK65758 DOE65754:DOG65758 DYA65754:DYC65758 EHW65754:EHY65758 ERS65754:ERU65758 FBO65754:FBQ65758 FLK65754:FLM65758 FVG65754:FVI65758 GFC65754:GFE65758 GOY65754:GPA65758 GYU65754:GYW65758 HIQ65754:HIS65758 HSM65754:HSO65758 ICI65754:ICK65758 IME65754:IMG65758 IWA65754:IWC65758 JFW65754:JFY65758 JPS65754:JPU65758 JZO65754:JZQ65758 KJK65754:KJM65758 KTG65754:KTI65758 LDC65754:LDE65758 LMY65754:LNA65758 LWU65754:LWW65758 MGQ65754:MGS65758 MQM65754:MQO65758 NAI65754:NAK65758 NKE65754:NKG65758 NUA65754:NUC65758 ODW65754:ODY65758 ONS65754:ONU65758 OXO65754:OXQ65758 PHK65754:PHM65758 PRG65754:PRI65758 QBC65754:QBE65758 QKY65754:QLA65758 QUU65754:QUW65758 REQ65754:RES65758 ROM65754:ROO65758 RYI65754:RYK65758 SIE65754:SIG65758 SSA65754:SSC65758 TBW65754:TBY65758 TLS65754:TLU65758 TVO65754:TVQ65758 UFK65754:UFM65758 UPG65754:UPI65758 UZC65754:UZE65758 VIY65754:VJA65758 VSU65754:VSW65758 WCQ65754:WCS65758 WMM65754:WMO65758 WWI65754:WWK65758 AA131290:AC131294 JW131290:JY131294 TS131290:TU131294 ADO131290:ADQ131294 ANK131290:ANM131294 AXG131290:AXI131294 BHC131290:BHE131294 BQY131290:BRA131294 CAU131290:CAW131294 CKQ131290:CKS131294 CUM131290:CUO131294 DEI131290:DEK131294 DOE131290:DOG131294 DYA131290:DYC131294 EHW131290:EHY131294 ERS131290:ERU131294 FBO131290:FBQ131294 FLK131290:FLM131294 FVG131290:FVI131294 GFC131290:GFE131294 GOY131290:GPA131294 GYU131290:GYW131294 HIQ131290:HIS131294 HSM131290:HSO131294 ICI131290:ICK131294 IME131290:IMG131294 IWA131290:IWC131294 JFW131290:JFY131294 JPS131290:JPU131294 JZO131290:JZQ131294 KJK131290:KJM131294 KTG131290:KTI131294 LDC131290:LDE131294 LMY131290:LNA131294 LWU131290:LWW131294 MGQ131290:MGS131294 MQM131290:MQO131294 NAI131290:NAK131294 NKE131290:NKG131294 NUA131290:NUC131294 ODW131290:ODY131294 ONS131290:ONU131294 OXO131290:OXQ131294 PHK131290:PHM131294 PRG131290:PRI131294 QBC131290:QBE131294 QKY131290:QLA131294 QUU131290:QUW131294 REQ131290:RES131294 ROM131290:ROO131294 RYI131290:RYK131294 SIE131290:SIG131294 SSA131290:SSC131294 TBW131290:TBY131294 TLS131290:TLU131294 TVO131290:TVQ131294 UFK131290:UFM131294 UPG131290:UPI131294 UZC131290:UZE131294 VIY131290:VJA131294 VSU131290:VSW131294 WCQ131290:WCS131294 WMM131290:WMO131294 WWI131290:WWK131294 AA196826:AC196830 JW196826:JY196830 TS196826:TU196830 ADO196826:ADQ196830 ANK196826:ANM196830 AXG196826:AXI196830 BHC196826:BHE196830 BQY196826:BRA196830 CAU196826:CAW196830 CKQ196826:CKS196830 CUM196826:CUO196830 DEI196826:DEK196830 DOE196826:DOG196830 DYA196826:DYC196830 EHW196826:EHY196830 ERS196826:ERU196830 FBO196826:FBQ196830 FLK196826:FLM196830 FVG196826:FVI196830 GFC196826:GFE196830 GOY196826:GPA196830 GYU196826:GYW196830 HIQ196826:HIS196830 HSM196826:HSO196830 ICI196826:ICK196830 IME196826:IMG196830 IWA196826:IWC196830 JFW196826:JFY196830 JPS196826:JPU196830 JZO196826:JZQ196830 KJK196826:KJM196830 KTG196826:KTI196830 LDC196826:LDE196830 LMY196826:LNA196830 LWU196826:LWW196830 MGQ196826:MGS196830 MQM196826:MQO196830 NAI196826:NAK196830 NKE196826:NKG196830 NUA196826:NUC196830 ODW196826:ODY196830 ONS196826:ONU196830 OXO196826:OXQ196830 PHK196826:PHM196830 PRG196826:PRI196830 QBC196826:QBE196830 QKY196826:QLA196830 QUU196826:QUW196830 REQ196826:RES196830 ROM196826:ROO196830 RYI196826:RYK196830 SIE196826:SIG196830 SSA196826:SSC196830 TBW196826:TBY196830 TLS196826:TLU196830 TVO196826:TVQ196830 UFK196826:UFM196830 UPG196826:UPI196830 UZC196826:UZE196830 VIY196826:VJA196830 VSU196826:VSW196830 WCQ196826:WCS196830 WMM196826:WMO196830 WWI196826:WWK196830 AA262362:AC262366 JW262362:JY262366 TS262362:TU262366 ADO262362:ADQ262366 ANK262362:ANM262366 AXG262362:AXI262366 BHC262362:BHE262366 BQY262362:BRA262366 CAU262362:CAW262366 CKQ262362:CKS262366 CUM262362:CUO262366 DEI262362:DEK262366 DOE262362:DOG262366 DYA262362:DYC262366 EHW262362:EHY262366 ERS262362:ERU262366 FBO262362:FBQ262366 FLK262362:FLM262366 FVG262362:FVI262366 GFC262362:GFE262366 GOY262362:GPA262366 GYU262362:GYW262366 HIQ262362:HIS262366 HSM262362:HSO262366 ICI262362:ICK262366 IME262362:IMG262366 IWA262362:IWC262366 JFW262362:JFY262366 JPS262362:JPU262366 JZO262362:JZQ262366 KJK262362:KJM262366 KTG262362:KTI262366 LDC262362:LDE262366 LMY262362:LNA262366 LWU262362:LWW262366 MGQ262362:MGS262366 MQM262362:MQO262366 NAI262362:NAK262366 NKE262362:NKG262366 NUA262362:NUC262366 ODW262362:ODY262366 ONS262362:ONU262366 OXO262362:OXQ262366 PHK262362:PHM262366 PRG262362:PRI262366 QBC262362:QBE262366 QKY262362:QLA262366 QUU262362:QUW262366 REQ262362:RES262366 ROM262362:ROO262366 RYI262362:RYK262366 SIE262362:SIG262366 SSA262362:SSC262366 TBW262362:TBY262366 TLS262362:TLU262366 TVO262362:TVQ262366 UFK262362:UFM262366 UPG262362:UPI262366 UZC262362:UZE262366 VIY262362:VJA262366 VSU262362:VSW262366 WCQ262362:WCS262366 WMM262362:WMO262366 WWI262362:WWK262366 AA327898:AC327902 JW327898:JY327902 TS327898:TU327902 ADO327898:ADQ327902 ANK327898:ANM327902 AXG327898:AXI327902 BHC327898:BHE327902 BQY327898:BRA327902 CAU327898:CAW327902 CKQ327898:CKS327902 CUM327898:CUO327902 DEI327898:DEK327902 DOE327898:DOG327902 DYA327898:DYC327902 EHW327898:EHY327902 ERS327898:ERU327902 FBO327898:FBQ327902 FLK327898:FLM327902 FVG327898:FVI327902 GFC327898:GFE327902 GOY327898:GPA327902 GYU327898:GYW327902 HIQ327898:HIS327902 HSM327898:HSO327902 ICI327898:ICK327902 IME327898:IMG327902 IWA327898:IWC327902 JFW327898:JFY327902 JPS327898:JPU327902 JZO327898:JZQ327902 KJK327898:KJM327902 KTG327898:KTI327902 LDC327898:LDE327902 LMY327898:LNA327902 LWU327898:LWW327902 MGQ327898:MGS327902 MQM327898:MQO327902 NAI327898:NAK327902 NKE327898:NKG327902 NUA327898:NUC327902 ODW327898:ODY327902 ONS327898:ONU327902 OXO327898:OXQ327902 PHK327898:PHM327902 PRG327898:PRI327902 QBC327898:QBE327902 QKY327898:QLA327902 QUU327898:QUW327902 REQ327898:RES327902 ROM327898:ROO327902 RYI327898:RYK327902 SIE327898:SIG327902 SSA327898:SSC327902 TBW327898:TBY327902 TLS327898:TLU327902 TVO327898:TVQ327902 UFK327898:UFM327902 UPG327898:UPI327902 UZC327898:UZE327902 VIY327898:VJA327902 VSU327898:VSW327902 WCQ327898:WCS327902 WMM327898:WMO327902 WWI327898:WWK327902 AA393434:AC393438 JW393434:JY393438 TS393434:TU393438 ADO393434:ADQ393438 ANK393434:ANM393438 AXG393434:AXI393438 BHC393434:BHE393438 BQY393434:BRA393438 CAU393434:CAW393438 CKQ393434:CKS393438 CUM393434:CUO393438 DEI393434:DEK393438 DOE393434:DOG393438 DYA393434:DYC393438 EHW393434:EHY393438 ERS393434:ERU393438 FBO393434:FBQ393438 FLK393434:FLM393438 FVG393434:FVI393438 GFC393434:GFE393438 GOY393434:GPA393438 GYU393434:GYW393438 HIQ393434:HIS393438 HSM393434:HSO393438 ICI393434:ICK393438 IME393434:IMG393438 IWA393434:IWC393438 JFW393434:JFY393438 JPS393434:JPU393438 JZO393434:JZQ393438 KJK393434:KJM393438 KTG393434:KTI393438 LDC393434:LDE393438 LMY393434:LNA393438 LWU393434:LWW393438 MGQ393434:MGS393438 MQM393434:MQO393438 NAI393434:NAK393438 NKE393434:NKG393438 NUA393434:NUC393438 ODW393434:ODY393438 ONS393434:ONU393438 OXO393434:OXQ393438 PHK393434:PHM393438 PRG393434:PRI393438 QBC393434:QBE393438 QKY393434:QLA393438 QUU393434:QUW393438 REQ393434:RES393438 ROM393434:ROO393438 RYI393434:RYK393438 SIE393434:SIG393438 SSA393434:SSC393438 TBW393434:TBY393438 TLS393434:TLU393438 TVO393434:TVQ393438 UFK393434:UFM393438 UPG393434:UPI393438 UZC393434:UZE393438 VIY393434:VJA393438 VSU393434:VSW393438 WCQ393434:WCS393438 WMM393434:WMO393438 WWI393434:WWK393438 AA458970:AC458974 JW458970:JY458974 TS458970:TU458974 ADO458970:ADQ458974 ANK458970:ANM458974 AXG458970:AXI458974 BHC458970:BHE458974 BQY458970:BRA458974 CAU458970:CAW458974 CKQ458970:CKS458974 CUM458970:CUO458974 DEI458970:DEK458974 DOE458970:DOG458974 DYA458970:DYC458974 EHW458970:EHY458974 ERS458970:ERU458974 FBO458970:FBQ458974 FLK458970:FLM458974 FVG458970:FVI458974 GFC458970:GFE458974 GOY458970:GPA458974 GYU458970:GYW458974 HIQ458970:HIS458974 HSM458970:HSO458974 ICI458970:ICK458974 IME458970:IMG458974 IWA458970:IWC458974 JFW458970:JFY458974 JPS458970:JPU458974 JZO458970:JZQ458974 KJK458970:KJM458974 KTG458970:KTI458974 LDC458970:LDE458974 LMY458970:LNA458974 LWU458970:LWW458974 MGQ458970:MGS458974 MQM458970:MQO458974 NAI458970:NAK458974 NKE458970:NKG458974 NUA458970:NUC458974 ODW458970:ODY458974 ONS458970:ONU458974 OXO458970:OXQ458974 PHK458970:PHM458974 PRG458970:PRI458974 QBC458970:QBE458974 QKY458970:QLA458974 QUU458970:QUW458974 REQ458970:RES458974 ROM458970:ROO458974 RYI458970:RYK458974 SIE458970:SIG458974 SSA458970:SSC458974 TBW458970:TBY458974 TLS458970:TLU458974 TVO458970:TVQ458974 UFK458970:UFM458974 UPG458970:UPI458974 UZC458970:UZE458974 VIY458970:VJA458974 VSU458970:VSW458974 WCQ458970:WCS458974 WMM458970:WMO458974 WWI458970:WWK458974 AA524506:AC524510 JW524506:JY524510 TS524506:TU524510 ADO524506:ADQ524510 ANK524506:ANM524510 AXG524506:AXI524510 BHC524506:BHE524510 BQY524506:BRA524510 CAU524506:CAW524510 CKQ524506:CKS524510 CUM524506:CUO524510 DEI524506:DEK524510 DOE524506:DOG524510 DYA524506:DYC524510 EHW524506:EHY524510 ERS524506:ERU524510 FBO524506:FBQ524510 FLK524506:FLM524510 FVG524506:FVI524510 GFC524506:GFE524510 GOY524506:GPA524510 GYU524506:GYW524510 HIQ524506:HIS524510 HSM524506:HSO524510 ICI524506:ICK524510 IME524506:IMG524510 IWA524506:IWC524510 JFW524506:JFY524510 JPS524506:JPU524510 JZO524506:JZQ524510 KJK524506:KJM524510 KTG524506:KTI524510 LDC524506:LDE524510 LMY524506:LNA524510 LWU524506:LWW524510 MGQ524506:MGS524510 MQM524506:MQO524510 NAI524506:NAK524510 NKE524506:NKG524510 NUA524506:NUC524510 ODW524506:ODY524510 ONS524506:ONU524510 OXO524506:OXQ524510 PHK524506:PHM524510 PRG524506:PRI524510 QBC524506:QBE524510 QKY524506:QLA524510 QUU524506:QUW524510 REQ524506:RES524510 ROM524506:ROO524510 RYI524506:RYK524510 SIE524506:SIG524510 SSA524506:SSC524510 TBW524506:TBY524510 TLS524506:TLU524510 TVO524506:TVQ524510 UFK524506:UFM524510 UPG524506:UPI524510 UZC524506:UZE524510 VIY524506:VJA524510 VSU524506:VSW524510 WCQ524506:WCS524510 WMM524506:WMO524510 WWI524506:WWK524510 AA590042:AC590046 JW590042:JY590046 TS590042:TU590046 ADO590042:ADQ590046 ANK590042:ANM590046 AXG590042:AXI590046 BHC590042:BHE590046 BQY590042:BRA590046 CAU590042:CAW590046 CKQ590042:CKS590046 CUM590042:CUO590046 DEI590042:DEK590046 DOE590042:DOG590046 DYA590042:DYC590046 EHW590042:EHY590046 ERS590042:ERU590046 FBO590042:FBQ590046 FLK590042:FLM590046 FVG590042:FVI590046 GFC590042:GFE590046 GOY590042:GPA590046 GYU590042:GYW590046 HIQ590042:HIS590046 HSM590042:HSO590046 ICI590042:ICK590046 IME590042:IMG590046 IWA590042:IWC590046 JFW590042:JFY590046 JPS590042:JPU590046 JZO590042:JZQ590046 KJK590042:KJM590046 KTG590042:KTI590046 LDC590042:LDE590046 LMY590042:LNA590046 LWU590042:LWW590046 MGQ590042:MGS590046 MQM590042:MQO590046 NAI590042:NAK590046 NKE590042:NKG590046 NUA590042:NUC590046 ODW590042:ODY590046 ONS590042:ONU590046 OXO590042:OXQ590046 PHK590042:PHM590046 PRG590042:PRI590046 QBC590042:QBE590046 QKY590042:QLA590046 QUU590042:QUW590046 REQ590042:RES590046 ROM590042:ROO590046 RYI590042:RYK590046 SIE590042:SIG590046 SSA590042:SSC590046 TBW590042:TBY590046 TLS590042:TLU590046 TVO590042:TVQ590046 UFK590042:UFM590046 UPG590042:UPI590046 UZC590042:UZE590046 VIY590042:VJA590046 VSU590042:VSW590046 WCQ590042:WCS590046 WMM590042:WMO590046 WWI590042:WWK590046 AA655578:AC655582 JW655578:JY655582 TS655578:TU655582 ADO655578:ADQ655582 ANK655578:ANM655582 AXG655578:AXI655582 BHC655578:BHE655582 BQY655578:BRA655582 CAU655578:CAW655582 CKQ655578:CKS655582 CUM655578:CUO655582 DEI655578:DEK655582 DOE655578:DOG655582 DYA655578:DYC655582 EHW655578:EHY655582 ERS655578:ERU655582 FBO655578:FBQ655582 FLK655578:FLM655582 FVG655578:FVI655582 GFC655578:GFE655582 GOY655578:GPA655582 GYU655578:GYW655582 HIQ655578:HIS655582 HSM655578:HSO655582 ICI655578:ICK655582 IME655578:IMG655582 IWA655578:IWC655582 JFW655578:JFY655582 JPS655578:JPU655582 JZO655578:JZQ655582 KJK655578:KJM655582 KTG655578:KTI655582 LDC655578:LDE655582 LMY655578:LNA655582 LWU655578:LWW655582 MGQ655578:MGS655582 MQM655578:MQO655582 NAI655578:NAK655582 NKE655578:NKG655582 NUA655578:NUC655582 ODW655578:ODY655582 ONS655578:ONU655582 OXO655578:OXQ655582 PHK655578:PHM655582 PRG655578:PRI655582 QBC655578:QBE655582 QKY655578:QLA655582 QUU655578:QUW655582 REQ655578:RES655582 ROM655578:ROO655582 RYI655578:RYK655582 SIE655578:SIG655582 SSA655578:SSC655582 TBW655578:TBY655582 TLS655578:TLU655582 TVO655578:TVQ655582 UFK655578:UFM655582 UPG655578:UPI655582 UZC655578:UZE655582 VIY655578:VJA655582 VSU655578:VSW655582 WCQ655578:WCS655582 WMM655578:WMO655582 WWI655578:WWK655582 AA721114:AC721118 JW721114:JY721118 TS721114:TU721118 ADO721114:ADQ721118 ANK721114:ANM721118 AXG721114:AXI721118 BHC721114:BHE721118 BQY721114:BRA721118 CAU721114:CAW721118 CKQ721114:CKS721118 CUM721114:CUO721118 DEI721114:DEK721118 DOE721114:DOG721118 DYA721114:DYC721118 EHW721114:EHY721118 ERS721114:ERU721118 FBO721114:FBQ721118 FLK721114:FLM721118 FVG721114:FVI721118 GFC721114:GFE721118 GOY721114:GPA721118 GYU721114:GYW721118 HIQ721114:HIS721118 HSM721114:HSO721118 ICI721114:ICK721118 IME721114:IMG721118 IWA721114:IWC721118 JFW721114:JFY721118 JPS721114:JPU721118 JZO721114:JZQ721118 KJK721114:KJM721118 KTG721114:KTI721118 LDC721114:LDE721118 LMY721114:LNA721118 LWU721114:LWW721118 MGQ721114:MGS721118 MQM721114:MQO721118 NAI721114:NAK721118 NKE721114:NKG721118 NUA721114:NUC721118 ODW721114:ODY721118 ONS721114:ONU721118 OXO721114:OXQ721118 PHK721114:PHM721118 PRG721114:PRI721118 QBC721114:QBE721118 QKY721114:QLA721118 QUU721114:QUW721118 REQ721114:RES721118 ROM721114:ROO721118 RYI721114:RYK721118 SIE721114:SIG721118 SSA721114:SSC721118 TBW721114:TBY721118 TLS721114:TLU721118 TVO721114:TVQ721118 UFK721114:UFM721118 UPG721114:UPI721118 UZC721114:UZE721118 VIY721114:VJA721118 VSU721114:VSW721118 WCQ721114:WCS721118 WMM721114:WMO721118 WWI721114:WWK721118 AA786650:AC786654 JW786650:JY786654 TS786650:TU786654 ADO786650:ADQ786654 ANK786650:ANM786654 AXG786650:AXI786654 BHC786650:BHE786654 BQY786650:BRA786654 CAU786650:CAW786654 CKQ786650:CKS786654 CUM786650:CUO786654 DEI786650:DEK786654 DOE786650:DOG786654 DYA786650:DYC786654 EHW786650:EHY786654 ERS786650:ERU786654 FBO786650:FBQ786654 FLK786650:FLM786654 FVG786650:FVI786654 GFC786650:GFE786654 GOY786650:GPA786654 GYU786650:GYW786654 HIQ786650:HIS786654 HSM786650:HSO786654 ICI786650:ICK786654 IME786650:IMG786654 IWA786650:IWC786654 JFW786650:JFY786654 JPS786650:JPU786654 JZO786650:JZQ786654 KJK786650:KJM786654 KTG786650:KTI786654 LDC786650:LDE786654 LMY786650:LNA786654 LWU786650:LWW786654 MGQ786650:MGS786654 MQM786650:MQO786654 NAI786650:NAK786654 NKE786650:NKG786654 NUA786650:NUC786654 ODW786650:ODY786654 ONS786650:ONU786654 OXO786650:OXQ786654 PHK786650:PHM786654 PRG786650:PRI786654 QBC786650:QBE786654 QKY786650:QLA786654 QUU786650:QUW786654 REQ786650:RES786654 ROM786650:ROO786654 RYI786650:RYK786654 SIE786650:SIG786654 SSA786650:SSC786654 TBW786650:TBY786654 TLS786650:TLU786654 TVO786650:TVQ786654 UFK786650:UFM786654 UPG786650:UPI786654 UZC786650:UZE786654 VIY786650:VJA786654 VSU786650:VSW786654 WCQ786650:WCS786654 WMM786650:WMO786654 WWI786650:WWK786654 AA852186:AC852190 JW852186:JY852190 TS852186:TU852190 ADO852186:ADQ852190 ANK852186:ANM852190 AXG852186:AXI852190 BHC852186:BHE852190 BQY852186:BRA852190 CAU852186:CAW852190 CKQ852186:CKS852190 CUM852186:CUO852190 DEI852186:DEK852190 DOE852186:DOG852190 DYA852186:DYC852190 EHW852186:EHY852190 ERS852186:ERU852190 FBO852186:FBQ852190 FLK852186:FLM852190 FVG852186:FVI852190 GFC852186:GFE852190 GOY852186:GPA852190 GYU852186:GYW852190 HIQ852186:HIS852190 HSM852186:HSO852190 ICI852186:ICK852190 IME852186:IMG852190 IWA852186:IWC852190 JFW852186:JFY852190 JPS852186:JPU852190 JZO852186:JZQ852190 KJK852186:KJM852190 KTG852186:KTI852190 LDC852186:LDE852190 LMY852186:LNA852190 LWU852186:LWW852190 MGQ852186:MGS852190 MQM852186:MQO852190 NAI852186:NAK852190 NKE852186:NKG852190 NUA852186:NUC852190 ODW852186:ODY852190 ONS852186:ONU852190 OXO852186:OXQ852190 PHK852186:PHM852190 PRG852186:PRI852190 QBC852186:QBE852190 QKY852186:QLA852190 QUU852186:QUW852190 REQ852186:RES852190 ROM852186:ROO852190 RYI852186:RYK852190 SIE852186:SIG852190 SSA852186:SSC852190 TBW852186:TBY852190 TLS852186:TLU852190 TVO852186:TVQ852190 UFK852186:UFM852190 UPG852186:UPI852190 UZC852186:UZE852190 VIY852186:VJA852190 VSU852186:VSW852190 WCQ852186:WCS852190 WMM852186:WMO852190 WWI852186:WWK852190 AA917722:AC917726 JW917722:JY917726 TS917722:TU917726 ADO917722:ADQ917726 ANK917722:ANM917726 AXG917722:AXI917726 BHC917722:BHE917726 BQY917722:BRA917726 CAU917722:CAW917726 CKQ917722:CKS917726 CUM917722:CUO917726 DEI917722:DEK917726 DOE917722:DOG917726 DYA917722:DYC917726 EHW917722:EHY917726 ERS917722:ERU917726 FBO917722:FBQ917726 FLK917722:FLM917726 FVG917722:FVI917726 GFC917722:GFE917726 GOY917722:GPA917726 GYU917722:GYW917726 HIQ917722:HIS917726 HSM917722:HSO917726 ICI917722:ICK917726 IME917722:IMG917726 IWA917722:IWC917726 JFW917722:JFY917726 JPS917722:JPU917726 JZO917722:JZQ917726 KJK917722:KJM917726 KTG917722:KTI917726 LDC917722:LDE917726 LMY917722:LNA917726 LWU917722:LWW917726 MGQ917722:MGS917726 MQM917722:MQO917726 NAI917722:NAK917726 NKE917722:NKG917726 NUA917722:NUC917726 ODW917722:ODY917726 ONS917722:ONU917726 OXO917722:OXQ917726 PHK917722:PHM917726 PRG917722:PRI917726 QBC917722:QBE917726 QKY917722:QLA917726 QUU917722:QUW917726 REQ917722:RES917726 ROM917722:ROO917726 RYI917722:RYK917726 SIE917722:SIG917726 SSA917722:SSC917726 TBW917722:TBY917726 TLS917722:TLU917726 TVO917722:TVQ917726 UFK917722:UFM917726 UPG917722:UPI917726 UZC917722:UZE917726 VIY917722:VJA917726 VSU917722:VSW917726 WCQ917722:WCS917726 WMM917722:WMO917726 WWI917722:WWK917726 AA983258:AC983262 JW983258:JY983262 TS983258:TU983262 ADO983258:ADQ983262 ANK983258:ANM983262 AXG983258:AXI983262 BHC983258:BHE983262 BQY983258:BRA983262 CAU983258:CAW983262 CKQ983258:CKS983262 CUM983258:CUO983262 DEI983258:DEK983262 DOE983258:DOG983262 DYA983258:DYC983262 EHW983258:EHY983262 ERS983258:ERU983262 FBO983258:FBQ983262 FLK983258:FLM983262 FVG983258:FVI983262 GFC983258:GFE983262 GOY983258:GPA983262 GYU983258:GYW983262 HIQ983258:HIS983262 HSM983258:HSO983262 ICI983258:ICK983262 IME983258:IMG983262 IWA983258:IWC983262 JFW983258:JFY983262 JPS983258:JPU983262 JZO983258:JZQ983262 KJK983258:KJM983262 KTG983258:KTI983262 LDC983258:LDE983262 LMY983258:LNA983262 LWU983258:LWW983262 MGQ983258:MGS983262 MQM983258:MQO983262 NAI983258:NAK983262 NKE983258:NKG983262 NUA983258:NUC983262 ODW983258:ODY983262 ONS983258:ONU983262 OXO983258:OXQ983262 PHK983258:PHM983262 PRG983258:PRI983262 QBC983258:QBE983262 QKY983258:QLA983262 QUU983258:QUW983262 REQ983258:RES983262 ROM983258:ROO983262 RYI983258:RYK983262 SIE983258:SIG983262 SSA983258:SSC983262 TBW983258:TBY983262 TLS983258:TLU983262 TVO983258:TVQ983262 UFK983258:UFM983262 UPG983258:UPI983262 UZC983258:UZE983262 VIY983258:VJA983262 VSU983258:VSW983262 WCQ983258:WCS983262 WMM983258:WMO983262 WWI983258:WWK983262 U145 JG168:JV168 TC168:TR168 ACY168:ADN168 AMU168:ANJ168 AWQ168:AXF168 BGM168:BHB168 BQI168:BQX168 CAE168:CAT168 CKA168:CKP168 CTW168:CUL168 DDS168:DEH168 DNO168:DOD168 DXK168:DXZ168 EHG168:EHV168 ERC168:ERR168 FAY168:FBN168 FKU168:FLJ168 FUQ168:FVF168 GEM168:GFB168 GOI168:GOX168 GYE168:GYT168 HIA168:HIP168 HRW168:HSL168 IBS168:ICH168 ILO168:IMD168 IVK168:IVZ168 JFG168:JFV168 JPC168:JPR168 JYY168:JZN168 KIU168:KJJ168 KSQ168:KTF168 LCM168:LDB168 LMI168:LMX168 LWE168:LWT168 MGA168:MGP168 MPW168:MQL168 MZS168:NAH168 NJO168:NKD168 NTK168:NTZ168 ODG168:ODV168 ONC168:ONR168 OWY168:OXN168 PGU168:PHJ168 PQQ168:PRF168 QAM168:QBB168 QKI168:QKX168 QUE168:QUT168 REA168:REP168 RNW168:ROL168 RXS168:RYH168 SHO168:SID168 SRK168:SRZ168 TBG168:TBV168 TLC168:TLR168 TUY168:TVN168 UEU168:UFJ168 UOQ168:UPF168 UYM168:UZB168 VII168:VIX168 VSE168:VST168 WCA168:WCP168 WLW168:WML168 WVS168:WWH168 K65777:Z65777 JG65777:JV65777 TC65777:TR65777 ACY65777:ADN65777 AMU65777:ANJ65777 AWQ65777:AXF65777 BGM65777:BHB65777 BQI65777:BQX65777 CAE65777:CAT65777 CKA65777:CKP65777 CTW65777:CUL65777 DDS65777:DEH65777 DNO65777:DOD65777 DXK65777:DXZ65777 EHG65777:EHV65777 ERC65777:ERR65777 FAY65777:FBN65777 FKU65777:FLJ65777 FUQ65777:FVF65777 GEM65777:GFB65777 GOI65777:GOX65777 GYE65777:GYT65777 HIA65777:HIP65777 HRW65777:HSL65777 IBS65777:ICH65777 ILO65777:IMD65777 IVK65777:IVZ65777 JFG65777:JFV65777 JPC65777:JPR65777 JYY65777:JZN65777 KIU65777:KJJ65777 KSQ65777:KTF65777 LCM65777:LDB65777 LMI65777:LMX65777 LWE65777:LWT65777 MGA65777:MGP65777 MPW65777:MQL65777 MZS65777:NAH65777 NJO65777:NKD65777 NTK65777:NTZ65777 ODG65777:ODV65777 ONC65777:ONR65777 OWY65777:OXN65777 PGU65777:PHJ65777 PQQ65777:PRF65777 QAM65777:QBB65777 QKI65777:QKX65777 QUE65777:QUT65777 REA65777:REP65777 RNW65777:ROL65777 RXS65777:RYH65777 SHO65777:SID65777 SRK65777:SRZ65777 TBG65777:TBV65777 TLC65777:TLR65777 TUY65777:TVN65777 UEU65777:UFJ65777 UOQ65777:UPF65777 UYM65777:UZB65777 VII65777:VIX65777 VSE65777:VST65777 WCA65777:WCP65777 WLW65777:WML65777 WVS65777:WWH65777 K131313:Z131313 JG131313:JV131313 TC131313:TR131313 ACY131313:ADN131313 AMU131313:ANJ131313 AWQ131313:AXF131313 BGM131313:BHB131313 BQI131313:BQX131313 CAE131313:CAT131313 CKA131313:CKP131313 CTW131313:CUL131313 DDS131313:DEH131313 DNO131313:DOD131313 DXK131313:DXZ131313 EHG131313:EHV131313 ERC131313:ERR131313 FAY131313:FBN131313 FKU131313:FLJ131313 FUQ131313:FVF131313 GEM131313:GFB131313 GOI131313:GOX131313 GYE131313:GYT131313 HIA131313:HIP131313 HRW131313:HSL131313 IBS131313:ICH131313 ILO131313:IMD131313 IVK131313:IVZ131313 JFG131313:JFV131313 JPC131313:JPR131313 JYY131313:JZN131313 KIU131313:KJJ131313 KSQ131313:KTF131313 LCM131313:LDB131313 LMI131313:LMX131313 LWE131313:LWT131313 MGA131313:MGP131313 MPW131313:MQL131313 MZS131313:NAH131313 NJO131313:NKD131313 NTK131313:NTZ131313 ODG131313:ODV131313 ONC131313:ONR131313 OWY131313:OXN131313 PGU131313:PHJ131313 PQQ131313:PRF131313 QAM131313:QBB131313 QKI131313:QKX131313 QUE131313:QUT131313 REA131313:REP131313 RNW131313:ROL131313 RXS131313:RYH131313 SHO131313:SID131313 SRK131313:SRZ131313 TBG131313:TBV131313 TLC131313:TLR131313 TUY131313:TVN131313 UEU131313:UFJ131313 UOQ131313:UPF131313 UYM131313:UZB131313 VII131313:VIX131313 VSE131313:VST131313 WCA131313:WCP131313 WLW131313:WML131313 WVS131313:WWH131313 K196849:Z196849 JG196849:JV196849 TC196849:TR196849 ACY196849:ADN196849 AMU196849:ANJ196849 AWQ196849:AXF196849 BGM196849:BHB196849 BQI196849:BQX196849 CAE196849:CAT196849 CKA196849:CKP196849 CTW196849:CUL196849 DDS196849:DEH196849 DNO196849:DOD196849 DXK196849:DXZ196849 EHG196849:EHV196849 ERC196849:ERR196849 FAY196849:FBN196849 FKU196849:FLJ196849 FUQ196849:FVF196849 GEM196849:GFB196849 GOI196849:GOX196849 GYE196849:GYT196849 HIA196849:HIP196849 HRW196849:HSL196849 IBS196849:ICH196849 ILO196849:IMD196849 IVK196849:IVZ196849 JFG196849:JFV196849 JPC196849:JPR196849 JYY196849:JZN196849 KIU196849:KJJ196849 KSQ196849:KTF196849 LCM196849:LDB196849 LMI196849:LMX196849 LWE196849:LWT196849 MGA196849:MGP196849 MPW196849:MQL196849 MZS196849:NAH196849 NJO196849:NKD196849 NTK196849:NTZ196849 ODG196849:ODV196849 ONC196849:ONR196849 OWY196849:OXN196849 PGU196849:PHJ196849 PQQ196849:PRF196849 QAM196849:QBB196849 QKI196849:QKX196849 QUE196849:QUT196849 REA196849:REP196849 RNW196849:ROL196849 RXS196849:RYH196849 SHO196849:SID196849 SRK196849:SRZ196849 TBG196849:TBV196849 TLC196849:TLR196849 TUY196849:TVN196849 UEU196849:UFJ196849 UOQ196849:UPF196849 UYM196849:UZB196849 VII196849:VIX196849 VSE196849:VST196849 WCA196849:WCP196849 WLW196849:WML196849 WVS196849:WWH196849 K262385:Z262385 JG262385:JV262385 TC262385:TR262385 ACY262385:ADN262385 AMU262385:ANJ262385 AWQ262385:AXF262385 BGM262385:BHB262385 BQI262385:BQX262385 CAE262385:CAT262385 CKA262385:CKP262385 CTW262385:CUL262385 DDS262385:DEH262385 DNO262385:DOD262385 DXK262385:DXZ262385 EHG262385:EHV262385 ERC262385:ERR262385 FAY262385:FBN262385 FKU262385:FLJ262385 FUQ262385:FVF262385 GEM262385:GFB262385 GOI262385:GOX262385 GYE262385:GYT262385 HIA262385:HIP262385 HRW262385:HSL262385 IBS262385:ICH262385 ILO262385:IMD262385 IVK262385:IVZ262385 JFG262385:JFV262385 JPC262385:JPR262385 JYY262385:JZN262385 KIU262385:KJJ262385 KSQ262385:KTF262385 LCM262385:LDB262385 LMI262385:LMX262385 LWE262385:LWT262385 MGA262385:MGP262385 MPW262385:MQL262385 MZS262385:NAH262385 NJO262385:NKD262385 NTK262385:NTZ262385 ODG262385:ODV262385 ONC262385:ONR262385 OWY262385:OXN262385 PGU262385:PHJ262385 PQQ262385:PRF262385 QAM262385:QBB262385 QKI262385:QKX262385 QUE262385:QUT262385 REA262385:REP262385 RNW262385:ROL262385 RXS262385:RYH262385 SHO262385:SID262385 SRK262385:SRZ262385 TBG262385:TBV262385 TLC262385:TLR262385 TUY262385:TVN262385 UEU262385:UFJ262385 UOQ262385:UPF262385 UYM262385:UZB262385 VII262385:VIX262385 VSE262385:VST262385 WCA262385:WCP262385 WLW262385:WML262385 WVS262385:WWH262385 K327921:Z327921 JG327921:JV327921 TC327921:TR327921 ACY327921:ADN327921 AMU327921:ANJ327921 AWQ327921:AXF327921 BGM327921:BHB327921 BQI327921:BQX327921 CAE327921:CAT327921 CKA327921:CKP327921 CTW327921:CUL327921 DDS327921:DEH327921 DNO327921:DOD327921 DXK327921:DXZ327921 EHG327921:EHV327921 ERC327921:ERR327921 FAY327921:FBN327921 FKU327921:FLJ327921 FUQ327921:FVF327921 GEM327921:GFB327921 GOI327921:GOX327921 GYE327921:GYT327921 HIA327921:HIP327921 HRW327921:HSL327921 IBS327921:ICH327921 ILO327921:IMD327921 IVK327921:IVZ327921 JFG327921:JFV327921 JPC327921:JPR327921 JYY327921:JZN327921 KIU327921:KJJ327921 KSQ327921:KTF327921 LCM327921:LDB327921 LMI327921:LMX327921 LWE327921:LWT327921 MGA327921:MGP327921 MPW327921:MQL327921 MZS327921:NAH327921 NJO327921:NKD327921 NTK327921:NTZ327921 ODG327921:ODV327921 ONC327921:ONR327921 OWY327921:OXN327921 PGU327921:PHJ327921 PQQ327921:PRF327921 QAM327921:QBB327921 QKI327921:QKX327921 QUE327921:QUT327921 REA327921:REP327921 RNW327921:ROL327921 RXS327921:RYH327921 SHO327921:SID327921 SRK327921:SRZ327921 TBG327921:TBV327921 TLC327921:TLR327921 TUY327921:TVN327921 UEU327921:UFJ327921 UOQ327921:UPF327921 UYM327921:UZB327921 VII327921:VIX327921 VSE327921:VST327921 WCA327921:WCP327921 WLW327921:WML327921 WVS327921:WWH327921 K393457:Z393457 JG393457:JV393457 TC393457:TR393457 ACY393457:ADN393457 AMU393457:ANJ393457 AWQ393457:AXF393457 BGM393457:BHB393457 BQI393457:BQX393457 CAE393457:CAT393457 CKA393457:CKP393457 CTW393457:CUL393457 DDS393457:DEH393457 DNO393457:DOD393457 DXK393457:DXZ393457 EHG393457:EHV393457 ERC393457:ERR393457 FAY393457:FBN393457 FKU393457:FLJ393457 FUQ393457:FVF393457 GEM393457:GFB393457 GOI393457:GOX393457 GYE393457:GYT393457 HIA393457:HIP393457 HRW393457:HSL393457 IBS393457:ICH393457 ILO393457:IMD393457 IVK393457:IVZ393457 JFG393457:JFV393457 JPC393457:JPR393457 JYY393457:JZN393457 KIU393457:KJJ393457 KSQ393457:KTF393457 LCM393457:LDB393457 LMI393457:LMX393457 LWE393457:LWT393457 MGA393457:MGP393457 MPW393457:MQL393457 MZS393457:NAH393457 NJO393457:NKD393457 NTK393457:NTZ393457 ODG393457:ODV393457 ONC393457:ONR393457 OWY393457:OXN393457 PGU393457:PHJ393457 PQQ393457:PRF393457 QAM393457:QBB393457 QKI393457:QKX393457 QUE393457:QUT393457 REA393457:REP393457 RNW393457:ROL393457 RXS393457:RYH393457 SHO393457:SID393457 SRK393457:SRZ393457 TBG393457:TBV393457 TLC393457:TLR393457 TUY393457:TVN393457 UEU393457:UFJ393457 UOQ393457:UPF393457 UYM393457:UZB393457 VII393457:VIX393457 VSE393457:VST393457 WCA393457:WCP393457 WLW393457:WML393457 WVS393457:WWH393457 K458993:Z458993 JG458993:JV458993 TC458993:TR458993 ACY458993:ADN458993 AMU458993:ANJ458993 AWQ458993:AXF458993 BGM458993:BHB458993 BQI458993:BQX458993 CAE458993:CAT458993 CKA458993:CKP458993 CTW458993:CUL458993 DDS458993:DEH458993 DNO458993:DOD458993 DXK458993:DXZ458993 EHG458993:EHV458993 ERC458993:ERR458993 FAY458993:FBN458993 FKU458993:FLJ458993 FUQ458993:FVF458993 GEM458993:GFB458993 GOI458993:GOX458993 GYE458993:GYT458993 HIA458993:HIP458993 HRW458993:HSL458993 IBS458993:ICH458993 ILO458993:IMD458993 IVK458993:IVZ458993 JFG458993:JFV458993 JPC458993:JPR458993 JYY458993:JZN458993 KIU458993:KJJ458993 KSQ458993:KTF458993 LCM458993:LDB458993 LMI458993:LMX458993 LWE458993:LWT458993 MGA458993:MGP458993 MPW458993:MQL458993 MZS458993:NAH458993 NJO458993:NKD458993 NTK458993:NTZ458993 ODG458993:ODV458993 ONC458993:ONR458993 OWY458993:OXN458993 PGU458993:PHJ458993 PQQ458993:PRF458993 QAM458993:QBB458993 QKI458993:QKX458993 QUE458993:QUT458993 REA458993:REP458993 RNW458993:ROL458993 RXS458993:RYH458993 SHO458993:SID458993 SRK458993:SRZ458993 TBG458993:TBV458993 TLC458993:TLR458993 TUY458993:TVN458993 UEU458993:UFJ458993 UOQ458993:UPF458993 UYM458993:UZB458993 VII458993:VIX458993 VSE458993:VST458993 WCA458993:WCP458993 WLW458993:WML458993 WVS458993:WWH458993 K524529:Z524529 JG524529:JV524529 TC524529:TR524529 ACY524529:ADN524529 AMU524529:ANJ524529 AWQ524529:AXF524529 BGM524529:BHB524529 BQI524529:BQX524529 CAE524529:CAT524529 CKA524529:CKP524529 CTW524529:CUL524529 DDS524529:DEH524529 DNO524529:DOD524529 DXK524529:DXZ524529 EHG524529:EHV524529 ERC524529:ERR524529 FAY524529:FBN524529 FKU524529:FLJ524529 FUQ524529:FVF524529 GEM524529:GFB524529 GOI524529:GOX524529 GYE524529:GYT524529 HIA524529:HIP524529 HRW524529:HSL524529 IBS524529:ICH524529 ILO524529:IMD524529 IVK524529:IVZ524529 JFG524529:JFV524529 JPC524529:JPR524529 JYY524529:JZN524529 KIU524529:KJJ524529 KSQ524529:KTF524529 LCM524529:LDB524529 LMI524529:LMX524529 LWE524529:LWT524529 MGA524529:MGP524529 MPW524529:MQL524529 MZS524529:NAH524529 NJO524529:NKD524529 NTK524529:NTZ524529 ODG524529:ODV524529 ONC524529:ONR524529 OWY524529:OXN524529 PGU524529:PHJ524529 PQQ524529:PRF524529 QAM524529:QBB524529 QKI524529:QKX524529 QUE524529:QUT524529 REA524529:REP524529 RNW524529:ROL524529 RXS524529:RYH524529 SHO524529:SID524529 SRK524529:SRZ524529 TBG524529:TBV524529 TLC524529:TLR524529 TUY524529:TVN524529 UEU524529:UFJ524529 UOQ524529:UPF524529 UYM524529:UZB524529 VII524529:VIX524529 VSE524529:VST524529 WCA524529:WCP524529 WLW524529:WML524529 WVS524529:WWH524529 K590065:Z590065 JG590065:JV590065 TC590065:TR590065 ACY590065:ADN590065 AMU590065:ANJ590065 AWQ590065:AXF590065 BGM590065:BHB590065 BQI590065:BQX590065 CAE590065:CAT590065 CKA590065:CKP590065 CTW590065:CUL590065 DDS590065:DEH590065 DNO590065:DOD590065 DXK590065:DXZ590065 EHG590065:EHV590065 ERC590065:ERR590065 FAY590065:FBN590065 FKU590065:FLJ590065 FUQ590065:FVF590065 GEM590065:GFB590065 GOI590065:GOX590065 GYE590065:GYT590065 HIA590065:HIP590065 HRW590065:HSL590065 IBS590065:ICH590065 ILO590065:IMD590065 IVK590065:IVZ590065 JFG590065:JFV590065 JPC590065:JPR590065 JYY590065:JZN590065 KIU590065:KJJ590065 KSQ590065:KTF590065 LCM590065:LDB590065 LMI590065:LMX590065 LWE590065:LWT590065 MGA590065:MGP590065 MPW590065:MQL590065 MZS590065:NAH590065 NJO590065:NKD590065 NTK590065:NTZ590065 ODG590065:ODV590065 ONC590065:ONR590065 OWY590065:OXN590065 PGU590065:PHJ590065 PQQ590065:PRF590065 QAM590065:QBB590065 QKI590065:QKX590065 QUE590065:QUT590065 REA590065:REP590065 RNW590065:ROL590065 RXS590065:RYH590065 SHO590065:SID590065 SRK590065:SRZ590065 TBG590065:TBV590065 TLC590065:TLR590065 TUY590065:TVN590065 UEU590065:UFJ590065 UOQ590065:UPF590065 UYM590065:UZB590065 VII590065:VIX590065 VSE590065:VST590065 WCA590065:WCP590065 WLW590065:WML590065 WVS590065:WWH590065 K655601:Z655601 JG655601:JV655601 TC655601:TR655601 ACY655601:ADN655601 AMU655601:ANJ655601 AWQ655601:AXF655601 BGM655601:BHB655601 BQI655601:BQX655601 CAE655601:CAT655601 CKA655601:CKP655601 CTW655601:CUL655601 DDS655601:DEH655601 DNO655601:DOD655601 DXK655601:DXZ655601 EHG655601:EHV655601 ERC655601:ERR655601 FAY655601:FBN655601 FKU655601:FLJ655601 FUQ655601:FVF655601 GEM655601:GFB655601 GOI655601:GOX655601 GYE655601:GYT655601 HIA655601:HIP655601 HRW655601:HSL655601 IBS655601:ICH655601 ILO655601:IMD655601 IVK655601:IVZ655601 JFG655601:JFV655601 JPC655601:JPR655601 JYY655601:JZN655601 KIU655601:KJJ655601 KSQ655601:KTF655601 LCM655601:LDB655601 LMI655601:LMX655601 LWE655601:LWT655601 MGA655601:MGP655601 MPW655601:MQL655601 MZS655601:NAH655601 NJO655601:NKD655601 NTK655601:NTZ655601 ODG655601:ODV655601 ONC655601:ONR655601 OWY655601:OXN655601 PGU655601:PHJ655601 PQQ655601:PRF655601 QAM655601:QBB655601 QKI655601:QKX655601 QUE655601:QUT655601 REA655601:REP655601 RNW655601:ROL655601 RXS655601:RYH655601 SHO655601:SID655601 SRK655601:SRZ655601 TBG655601:TBV655601 TLC655601:TLR655601 TUY655601:TVN655601 UEU655601:UFJ655601 UOQ655601:UPF655601 UYM655601:UZB655601 VII655601:VIX655601 VSE655601:VST655601 WCA655601:WCP655601 WLW655601:WML655601 WVS655601:WWH655601 K721137:Z721137 JG721137:JV721137 TC721137:TR721137 ACY721137:ADN721137 AMU721137:ANJ721137 AWQ721137:AXF721137 BGM721137:BHB721137 BQI721137:BQX721137 CAE721137:CAT721137 CKA721137:CKP721137 CTW721137:CUL721137 DDS721137:DEH721137 DNO721137:DOD721137 DXK721137:DXZ721137 EHG721137:EHV721137 ERC721137:ERR721137 FAY721137:FBN721137 FKU721137:FLJ721137 FUQ721137:FVF721137 GEM721137:GFB721137 GOI721137:GOX721137 GYE721137:GYT721137 HIA721137:HIP721137 HRW721137:HSL721137 IBS721137:ICH721137 ILO721137:IMD721137 IVK721137:IVZ721137 JFG721137:JFV721137 JPC721137:JPR721137 JYY721137:JZN721137 KIU721137:KJJ721137 KSQ721137:KTF721137 LCM721137:LDB721137 LMI721137:LMX721137 LWE721137:LWT721137 MGA721137:MGP721137 MPW721137:MQL721137 MZS721137:NAH721137 NJO721137:NKD721137 NTK721137:NTZ721137 ODG721137:ODV721137 ONC721137:ONR721137 OWY721137:OXN721137 PGU721137:PHJ721137 PQQ721137:PRF721137 QAM721137:QBB721137 QKI721137:QKX721137 QUE721137:QUT721137 REA721137:REP721137 RNW721137:ROL721137 RXS721137:RYH721137 SHO721137:SID721137 SRK721137:SRZ721137 TBG721137:TBV721137 TLC721137:TLR721137 TUY721137:TVN721137 UEU721137:UFJ721137 UOQ721137:UPF721137 UYM721137:UZB721137 VII721137:VIX721137 VSE721137:VST721137 WCA721137:WCP721137 WLW721137:WML721137 WVS721137:WWH721137 K786673:Z786673 JG786673:JV786673 TC786673:TR786673 ACY786673:ADN786673 AMU786673:ANJ786673 AWQ786673:AXF786673 BGM786673:BHB786673 BQI786673:BQX786673 CAE786673:CAT786673 CKA786673:CKP786673 CTW786673:CUL786673 DDS786673:DEH786673 DNO786673:DOD786673 DXK786673:DXZ786673 EHG786673:EHV786673 ERC786673:ERR786673 FAY786673:FBN786673 FKU786673:FLJ786673 FUQ786673:FVF786673 GEM786673:GFB786673 GOI786673:GOX786673 GYE786673:GYT786673 HIA786673:HIP786673 HRW786673:HSL786673 IBS786673:ICH786673 ILO786673:IMD786673 IVK786673:IVZ786673 JFG786673:JFV786673 JPC786673:JPR786673 JYY786673:JZN786673 KIU786673:KJJ786673 KSQ786673:KTF786673 LCM786673:LDB786673 LMI786673:LMX786673 LWE786673:LWT786673 MGA786673:MGP786673 MPW786673:MQL786673 MZS786673:NAH786673 NJO786673:NKD786673 NTK786673:NTZ786673 ODG786673:ODV786673 ONC786673:ONR786673 OWY786673:OXN786673 PGU786673:PHJ786673 PQQ786673:PRF786673 QAM786673:QBB786673 QKI786673:QKX786673 QUE786673:QUT786673 REA786673:REP786673 RNW786673:ROL786673 RXS786673:RYH786673 SHO786673:SID786673 SRK786673:SRZ786673 TBG786673:TBV786673 TLC786673:TLR786673 TUY786673:TVN786673 UEU786673:UFJ786673 UOQ786673:UPF786673 UYM786673:UZB786673 VII786673:VIX786673 VSE786673:VST786673 WCA786673:WCP786673 WLW786673:WML786673 WVS786673:WWH786673 K852209:Z852209 JG852209:JV852209 TC852209:TR852209 ACY852209:ADN852209 AMU852209:ANJ852209 AWQ852209:AXF852209 BGM852209:BHB852209 BQI852209:BQX852209 CAE852209:CAT852209 CKA852209:CKP852209 CTW852209:CUL852209 DDS852209:DEH852209 DNO852209:DOD852209 DXK852209:DXZ852209 EHG852209:EHV852209 ERC852209:ERR852209 FAY852209:FBN852209 FKU852209:FLJ852209 FUQ852209:FVF852209 GEM852209:GFB852209 GOI852209:GOX852209 GYE852209:GYT852209 HIA852209:HIP852209 HRW852209:HSL852209 IBS852209:ICH852209 ILO852209:IMD852209 IVK852209:IVZ852209 JFG852209:JFV852209 JPC852209:JPR852209 JYY852209:JZN852209 KIU852209:KJJ852209 KSQ852209:KTF852209 LCM852209:LDB852209 LMI852209:LMX852209 LWE852209:LWT852209 MGA852209:MGP852209 MPW852209:MQL852209 MZS852209:NAH852209 NJO852209:NKD852209 NTK852209:NTZ852209 ODG852209:ODV852209 ONC852209:ONR852209 OWY852209:OXN852209 PGU852209:PHJ852209 PQQ852209:PRF852209 QAM852209:QBB852209 QKI852209:QKX852209 QUE852209:QUT852209 REA852209:REP852209 RNW852209:ROL852209 RXS852209:RYH852209 SHO852209:SID852209 SRK852209:SRZ852209 TBG852209:TBV852209 TLC852209:TLR852209 TUY852209:TVN852209 UEU852209:UFJ852209 UOQ852209:UPF852209 UYM852209:UZB852209 VII852209:VIX852209 VSE852209:VST852209 WCA852209:WCP852209 WLW852209:WML852209 WVS852209:WWH852209 K917745:Z917745 JG917745:JV917745 TC917745:TR917745 ACY917745:ADN917745 AMU917745:ANJ917745 AWQ917745:AXF917745 BGM917745:BHB917745 BQI917745:BQX917745 CAE917745:CAT917745 CKA917745:CKP917745 CTW917745:CUL917745 DDS917745:DEH917745 DNO917745:DOD917745 DXK917745:DXZ917745 EHG917745:EHV917745 ERC917745:ERR917745 FAY917745:FBN917745 FKU917745:FLJ917745 FUQ917745:FVF917745 GEM917745:GFB917745 GOI917745:GOX917745 GYE917745:GYT917745 HIA917745:HIP917745 HRW917745:HSL917745 IBS917745:ICH917745 ILO917745:IMD917745 IVK917745:IVZ917745 JFG917745:JFV917745 JPC917745:JPR917745 JYY917745:JZN917745 KIU917745:KJJ917745 KSQ917745:KTF917745 LCM917745:LDB917745 LMI917745:LMX917745 LWE917745:LWT917745 MGA917745:MGP917745 MPW917745:MQL917745 MZS917745:NAH917745 NJO917745:NKD917745 NTK917745:NTZ917745 ODG917745:ODV917745 ONC917745:ONR917745 OWY917745:OXN917745 PGU917745:PHJ917745 PQQ917745:PRF917745 QAM917745:QBB917745 QKI917745:QKX917745 QUE917745:QUT917745 REA917745:REP917745 RNW917745:ROL917745 RXS917745:RYH917745 SHO917745:SID917745 SRK917745:SRZ917745 TBG917745:TBV917745 TLC917745:TLR917745 TUY917745:TVN917745 UEU917745:UFJ917745 UOQ917745:UPF917745 UYM917745:UZB917745 VII917745:VIX917745 VSE917745:VST917745 WCA917745:WCP917745 WLW917745:WML917745 WVS917745:WWH917745 K983281:Z983281 JG983281:JV983281 TC983281:TR983281 ACY983281:ADN983281 AMU983281:ANJ983281 AWQ983281:AXF983281 BGM983281:BHB983281 BQI983281:BQX983281 CAE983281:CAT983281 CKA983281:CKP983281 CTW983281:CUL983281 DDS983281:DEH983281 DNO983281:DOD983281 DXK983281:DXZ983281 EHG983281:EHV983281 ERC983281:ERR983281 FAY983281:FBN983281 FKU983281:FLJ983281 FUQ983281:FVF983281 GEM983281:GFB983281 GOI983281:GOX983281 GYE983281:GYT983281 HIA983281:HIP983281 HRW983281:HSL983281 IBS983281:ICH983281 ILO983281:IMD983281 IVK983281:IVZ983281 JFG983281:JFV983281 JPC983281:JPR983281 JYY983281:JZN983281 KIU983281:KJJ983281 KSQ983281:KTF983281 LCM983281:LDB983281 LMI983281:LMX983281 LWE983281:LWT983281 MGA983281:MGP983281 MPW983281:MQL983281 MZS983281:NAH983281 NJO983281:NKD983281 NTK983281:NTZ983281 ODG983281:ODV983281 ONC983281:ONR983281 OWY983281:OXN983281 PGU983281:PHJ983281 PQQ983281:PRF983281 QAM983281:QBB983281 QKI983281:QKX983281 QUE983281:QUT983281 REA983281:REP983281 RNW983281:ROL983281 RXS983281:RYH983281 SHO983281:SID983281 SRK983281:SRZ983281 TBG983281:TBV983281 TLC983281:TLR983281 TUY983281:TVN983281 UEU983281:UFJ983281 UOQ983281:UPF983281 UYM983281:UZB983281 VII983281:VIX983281 VSE983281:VST983281 WCA983281:WCP983281 WLW983281:WML983281 WVS983281:WWH983281 J171:Z171 JF171:JV171 TB171:TR171 ACX171:ADN171 AMT171:ANJ171 AWP171:AXF171 BGL171:BHB171 BQH171:BQX171 CAD171:CAT171 CJZ171:CKP171 CTV171:CUL171 DDR171:DEH171 DNN171:DOD171 DXJ171:DXZ171 EHF171:EHV171 ERB171:ERR171 FAX171:FBN171 FKT171:FLJ171 FUP171:FVF171 GEL171:GFB171 GOH171:GOX171 GYD171:GYT171 HHZ171:HIP171 HRV171:HSL171 IBR171:ICH171 ILN171:IMD171 IVJ171:IVZ171 JFF171:JFV171 JPB171:JPR171 JYX171:JZN171 KIT171:KJJ171 KSP171:KTF171 LCL171:LDB171 LMH171:LMX171 LWD171:LWT171 MFZ171:MGP171 MPV171:MQL171 MZR171:NAH171 NJN171:NKD171 NTJ171:NTZ171 ODF171:ODV171 ONB171:ONR171 OWX171:OXN171 PGT171:PHJ171 PQP171:PRF171 QAL171:QBB171 QKH171:QKX171 QUD171:QUT171 RDZ171:REP171 RNV171:ROL171 RXR171:RYH171 SHN171:SID171 SRJ171:SRZ171 TBF171:TBV171 TLB171:TLR171 TUX171:TVN171 UET171:UFJ171 UOP171:UPF171 UYL171:UZB171 VIH171:VIX171 VSD171:VST171 WBZ171:WCP171 WLV171:WML171 WVR171:WWH171 J65780:Z65780 JF65780:JV65780 TB65780:TR65780 ACX65780:ADN65780 AMT65780:ANJ65780 AWP65780:AXF65780 BGL65780:BHB65780 BQH65780:BQX65780 CAD65780:CAT65780 CJZ65780:CKP65780 CTV65780:CUL65780 DDR65780:DEH65780 DNN65780:DOD65780 DXJ65780:DXZ65780 EHF65780:EHV65780 ERB65780:ERR65780 FAX65780:FBN65780 FKT65780:FLJ65780 FUP65780:FVF65780 GEL65780:GFB65780 GOH65780:GOX65780 GYD65780:GYT65780 HHZ65780:HIP65780 HRV65780:HSL65780 IBR65780:ICH65780 ILN65780:IMD65780 IVJ65780:IVZ65780 JFF65780:JFV65780 JPB65780:JPR65780 JYX65780:JZN65780 KIT65780:KJJ65780 KSP65780:KTF65780 LCL65780:LDB65780 LMH65780:LMX65780 LWD65780:LWT65780 MFZ65780:MGP65780 MPV65780:MQL65780 MZR65780:NAH65780 NJN65780:NKD65780 NTJ65780:NTZ65780 ODF65780:ODV65780 ONB65780:ONR65780 OWX65780:OXN65780 PGT65780:PHJ65780 PQP65780:PRF65780 QAL65780:QBB65780 QKH65780:QKX65780 QUD65780:QUT65780 RDZ65780:REP65780 RNV65780:ROL65780 RXR65780:RYH65780 SHN65780:SID65780 SRJ65780:SRZ65780 TBF65780:TBV65780 TLB65780:TLR65780 TUX65780:TVN65780 UET65780:UFJ65780 UOP65780:UPF65780 UYL65780:UZB65780 VIH65780:VIX65780 VSD65780:VST65780 WBZ65780:WCP65780 WLV65780:WML65780 WVR65780:WWH65780 J131316:Z131316 JF131316:JV131316 TB131316:TR131316 ACX131316:ADN131316 AMT131316:ANJ131316 AWP131316:AXF131316 BGL131316:BHB131316 BQH131316:BQX131316 CAD131316:CAT131316 CJZ131316:CKP131316 CTV131316:CUL131316 DDR131316:DEH131316 DNN131316:DOD131316 DXJ131316:DXZ131316 EHF131316:EHV131316 ERB131316:ERR131316 FAX131316:FBN131316 FKT131316:FLJ131316 FUP131316:FVF131316 GEL131316:GFB131316 GOH131316:GOX131316 GYD131316:GYT131316 HHZ131316:HIP131316 HRV131316:HSL131316 IBR131316:ICH131316 ILN131316:IMD131316 IVJ131316:IVZ131316 JFF131316:JFV131316 JPB131316:JPR131316 JYX131316:JZN131316 KIT131316:KJJ131316 KSP131316:KTF131316 LCL131316:LDB131316 LMH131316:LMX131316 LWD131316:LWT131316 MFZ131316:MGP131316 MPV131316:MQL131316 MZR131316:NAH131316 NJN131316:NKD131316 NTJ131316:NTZ131316 ODF131316:ODV131316 ONB131316:ONR131316 OWX131316:OXN131316 PGT131316:PHJ131316 PQP131316:PRF131316 QAL131316:QBB131316 QKH131316:QKX131316 QUD131316:QUT131316 RDZ131316:REP131316 RNV131316:ROL131316 RXR131316:RYH131316 SHN131316:SID131316 SRJ131316:SRZ131316 TBF131316:TBV131316 TLB131316:TLR131316 TUX131316:TVN131316 UET131316:UFJ131316 UOP131316:UPF131316 UYL131316:UZB131316 VIH131316:VIX131316 VSD131316:VST131316 WBZ131316:WCP131316 WLV131316:WML131316 WVR131316:WWH131316 J196852:Z196852 JF196852:JV196852 TB196852:TR196852 ACX196852:ADN196852 AMT196852:ANJ196852 AWP196852:AXF196852 BGL196852:BHB196852 BQH196852:BQX196852 CAD196852:CAT196852 CJZ196852:CKP196852 CTV196852:CUL196852 DDR196852:DEH196852 DNN196852:DOD196852 DXJ196852:DXZ196852 EHF196852:EHV196852 ERB196852:ERR196852 FAX196852:FBN196852 FKT196852:FLJ196852 FUP196852:FVF196852 GEL196852:GFB196852 GOH196852:GOX196852 GYD196852:GYT196852 HHZ196852:HIP196852 HRV196852:HSL196852 IBR196852:ICH196852 ILN196852:IMD196852 IVJ196852:IVZ196852 JFF196852:JFV196852 JPB196852:JPR196852 JYX196852:JZN196852 KIT196852:KJJ196852 KSP196852:KTF196852 LCL196852:LDB196852 LMH196852:LMX196852 LWD196852:LWT196852 MFZ196852:MGP196852 MPV196852:MQL196852 MZR196852:NAH196852 NJN196852:NKD196852 NTJ196852:NTZ196852 ODF196852:ODV196852 ONB196852:ONR196852 OWX196852:OXN196852 PGT196852:PHJ196852 PQP196852:PRF196852 QAL196852:QBB196852 QKH196852:QKX196852 QUD196852:QUT196852 RDZ196852:REP196852 RNV196852:ROL196852 RXR196852:RYH196852 SHN196852:SID196852 SRJ196852:SRZ196852 TBF196852:TBV196852 TLB196852:TLR196852 TUX196852:TVN196852 UET196852:UFJ196852 UOP196852:UPF196852 UYL196852:UZB196852 VIH196852:VIX196852 VSD196852:VST196852 WBZ196852:WCP196852 WLV196852:WML196852 WVR196852:WWH196852 J262388:Z262388 JF262388:JV262388 TB262388:TR262388 ACX262388:ADN262388 AMT262388:ANJ262388 AWP262388:AXF262388 BGL262388:BHB262388 BQH262388:BQX262388 CAD262388:CAT262388 CJZ262388:CKP262388 CTV262388:CUL262388 DDR262388:DEH262388 DNN262388:DOD262388 DXJ262388:DXZ262388 EHF262388:EHV262388 ERB262388:ERR262388 FAX262388:FBN262388 FKT262388:FLJ262388 FUP262388:FVF262388 GEL262388:GFB262388 GOH262388:GOX262388 GYD262388:GYT262388 HHZ262388:HIP262388 HRV262388:HSL262388 IBR262388:ICH262388 ILN262388:IMD262388 IVJ262388:IVZ262388 JFF262388:JFV262388 JPB262388:JPR262388 JYX262388:JZN262388 KIT262388:KJJ262388 KSP262388:KTF262388 LCL262388:LDB262388 LMH262388:LMX262388 LWD262388:LWT262388 MFZ262388:MGP262388 MPV262388:MQL262388 MZR262388:NAH262388 NJN262388:NKD262388 NTJ262388:NTZ262388 ODF262388:ODV262388 ONB262388:ONR262388 OWX262388:OXN262388 PGT262388:PHJ262388 PQP262388:PRF262388 QAL262388:QBB262388 QKH262388:QKX262388 QUD262388:QUT262388 RDZ262388:REP262388 RNV262388:ROL262388 RXR262388:RYH262388 SHN262388:SID262388 SRJ262388:SRZ262388 TBF262388:TBV262388 TLB262388:TLR262388 TUX262388:TVN262388 UET262388:UFJ262388 UOP262388:UPF262388 UYL262388:UZB262388 VIH262388:VIX262388 VSD262388:VST262388 WBZ262388:WCP262388 WLV262388:WML262388 WVR262388:WWH262388 J327924:Z327924 JF327924:JV327924 TB327924:TR327924 ACX327924:ADN327924 AMT327924:ANJ327924 AWP327924:AXF327924 BGL327924:BHB327924 BQH327924:BQX327924 CAD327924:CAT327924 CJZ327924:CKP327924 CTV327924:CUL327924 DDR327924:DEH327924 DNN327924:DOD327924 DXJ327924:DXZ327924 EHF327924:EHV327924 ERB327924:ERR327924 FAX327924:FBN327924 FKT327924:FLJ327924 FUP327924:FVF327924 GEL327924:GFB327924 GOH327924:GOX327924 GYD327924:GYT327924 HHZ327924:HIP327924 HRV327924:HSL327924 IBR327924:ICH327924 ILN327924:IMD327924 IVJ327924:IVZ327924 JFF327924:JFV327924 JPB327924:JPR327924 JYX327924:JZN327924 KIT327924:KJJ327924 KSP327924:KTF327924 LCL327924:LDB327924 LMH327924:LMX327924 LWD327924:LWT327924 MFZ327924:MGP327924 MPV327924:MQL327924 MZR327924:NAH327924 NJN327924:NKD327924 NTJ327924:NTZ327924 ODF327924:ODV327924 ONB327924:ONR327924 OWX327924:OXN327924 PGT327924:PHJ327924 PQP327924:PRF327924 QAL327924:QBB327924 QKH327924:QKX327924 QUD327924:QUT327924 RDZ327924:REP327924 RNV327924:ROL327924 RXR327924:RYH327924 SHN327924:SID327924 SRJ327924:SRZ327924 TBF327924:TBV327924 TLB327924:TLR327924 TUX327924:TVN327924 UET327924:UFJ327924 UOP327924:UPF327924 UYL327924:UZB327924 VIH327924:VIX327924 VSD327924:VST327924 WBZ327924:WCP327924 WLV327924:WML327924 WVR327924:WWH327924 J393460:Z393460 JF393460:JV393460 TB393460:TR393460 ACX393460:ADN393460 AMT393460:ANJ393460 AWP393460:AXF393460 BGL393460:BHB393460 BQH393460:BQX393460 CAD393460:CAT393460 CJZ393460:CKP393460 CTV393460:CUL393460 DDR393460:DEH393460 DNN393460:DOD393460 DXJ393460:DXZ393460 EHF393460:EHV393460 ERB393460:ERR393460 FAX393460:FBN393460 FKT393460:FLJ393460 FUP393460:FVF393460 GEL393460:GFB393460 GOH393460:GOX393460 GYD393460:GYT393460 HHZ393460:HIP393460 HRV393460:HSL393460 IBR393460:ICH393460 ILN393460:IMD393460 IVJ393460:IVZ393460 JFF393460:JFV393460 JPB393460:JPR393460 JYX393460:JZN393460 KIT393460:KJJ393460 KSP393460:KTF393460 LCL393460:LDB393460 LMH393460:LMX393460 LWD393460:LWT393460 MFZ393460:MGP393460 MPV393460:MQL393460 MZR393460:NAH393460 NJN393460:NKD393460 NTJ393460:NTZ393460 ODF393460:ODV393460 ONB393460:ONR393460 OWX393460:OXN393460 PGT393460:PHJ393460 PQP393460:PRF393460 QAL393460:QBB393460 QKH393460:QKX393460 QUD393460:QUT393460 RDZ393460:REP393460 RNV393460:ROL393460 RXR393460:RYH393460 SHN393460:SID393460 SRJ393460:SRZ393460 TBF393460:TBV393460 TLB393460:TLR393460 TUX393460:TVN393460 UET393460:UFJ393460 UOP393460:UPF393460 UYL393460:UZB393460 VIH393460:VIX393460 VSD393460:VST393460 WBZ393460:WCP393460 WLV393460:WML393460 WVR393460:WWH393460 J458996:Z458996 JF458996:JV458996 TB458996:TR458996 ACX458996:ADN458996 AMT458996:ANJ458996 AWP458996:AXF458996 BGL458996:BHB458996 BQH458996:BQX458996 CAD458996:CAT458996 CJZ458996:CKP458996 CTV458996:CUL458996 DDR458996:DEH458996 DNN458996:DOD458996 DXJ458996:DXZ458996 EHF458996:EHV458996 ERB458996:ERR458996 FAX458996:FBN458996 FKT458996:FLJ458996 FUP458996:FVF458996 GEL458996:GFB458996 GOH458996:GOX458996 GYD458996:GYT458996 HHZ458996:HIP458996 HRV458996:HSL458996 IBR458996:ICH458996 ILN458996:IMD458996 IVJ458996:IVZ458996 JFF458996:JFV458996 JPB458996:JPR458996 JYX458996:JZN458996 KIT458996:KJJ458996 KSP458996:KTF458996 LCL458996:LDB458996 LMH458996:LMX458996 LWD458996:LWT458996 MFZ458996:MGP458996 MPV458996:MQL458996 MZR458996:NAH458996 NJN458996:NKD458996 NTJ458996:NTZ458996 ODF458996:ODV458996 ONB458996:ONR458996 OWX458996:OXN458996 PGT458996:PHJ458996 PQP458996:PRF458996 QAL458996:QBB458996 QKH458996:QKX458996 QUD458996:QUT458996 RDZ458996:REP458996 RNV458996:ROL458996 RXR458996:RYH458996 SHN458996:SID458996 SRJ458996:SRZ458996 TBF458996:TBV458996 TLB458996:TLR458996 TUX458996:TVN458996 UET458996:UFJ458996 UOP458996:UPF458996 UYL458996:UZB458996 VIH458996:VIX458996 VSD458996:VST458996 WBZ458996:WCP458996 WLV458996:WML458996 WVR458996:WWH458996 J524532:Z524532 JF524532:JV524532 TB524532:TR524532 ACX524532:ADN524532 AMT524532:ANJ524532 AWP524532:AXF524532 BGL524532:BHB524532 BQH524532:BQX524532 CAD524532:CAT524532 CJZ524532:CKP524532 CTV524532:CUL524532 DDR524532:DEH524532 DNN524532:DOD524532 DXJ524532:DXZ524532 EHF524532:EHV524532 ERB524532:ERR524532 FAX524532:FBN524532 FKT524532:FLJ524532 FUP524532:FVF524532 GEL524532:GFB524532 GOH524532:GOX524532 GYD524532:GYT524532 HHZ524532:HIP524532 HRV524532:HSL524532 IBR524532:ICH524532 ILN524532:IMD524532 IVJ524532:IVZ524532 JFF524532:JFV524532 JPB524532:JPR524532 JYX524532:JZN524532 KIT524532:KJJ524532 KSP524532:KTF524532 LCL524532:LDB524532 LMH524532:LMX524532 LWD524532:LWT524532 MFZ524532:MGP524532 MPV524532:MQL524532 MZR524532:NAH524532 NJN524532:NKD524532 NTJ524532:NTZ524532 ODF524532:ODV524532 ONB524532:ONR524532 OWX524532:OXN524532 PGT524532:PHJ524532 PQP524532:PRF524532 QAL524532:QBB524532 QKH524532:QKX524532 QUD524532:QUT524532 RDZ524532:REP524532 RNV524532:ROL524532 RXR524532:RYH524532 SHN524532:SID524532 SRJ524532:SRZ524532 TBF524532:TBV524532 TLB524532:TLR524532 TUX524532:TVN524532 UET524532:UFJ524532 UOP524532:UPF524532 UYL524532:UZB524532 VIH524532:VIX524532 VSD524532:VST524532 WBZ524532:WCP524532 WLV524532:WML524532 WVR524532:WWH524532 J590068:Z590068 JF590068:JV590068 TB590068:TR590068 ACX590068:ADN590068 AMT590068:ANJ590068 AWP590068:AXF590068 BGL590068:BHB590068 BQH590068:BQX590068 CAD590068:CAT590068 CJZ590068:CKP590068 CTV590068:CUL590068 DDR590068:DEH590068 DNN590068:DOD590068 DXJ590068:DXZ590068 EHF590068:EHV590068 ERB590068:ERR590068 FAX590068:FBN590068 FKT590068:FLJ590068 FUP590068:FVF590068 GEL590068:GFB590068 GOH590068:GOX590068 GYD590068:GYT590068 HHZ590068:HIP590068 HRV590068:HSL590068 IBR590068:ICH590068 ILN590068:IMD590068 IVJ590068:IVZ590068 JFF590068:JFV590068 JPB590068:JPR590068 JYX590068:JZN590068 KIT590068:KJJ590068 KSP590068:KTF590068 LCL590068:LDB590068 LMH590068:LMX590068 LWD590068:LWT590068 MFZ590068:MGP590068 MPV590068:MQL590068 MZR590068:NAH590068 NJN590068:NKD590068 NTJ590068:NTZ590068 ODF590068:ODV590068 ONB590068:ONR590068 OWX590068:OXN590068 PGT590068:PHJ590068 PQP590068:PRF590068 QAL590068:QBB590068 QKH590068:QKX590068 QUD590068:QUT590068 RDZ590068:REP590068 RNV590068:ROL590068 RXR590068:RYH590068 SHN590068:SID590068 SRJ590068:SRZ590068 TBF590068:TBV590068 TLB590068:TLR590068 TUX590068:TVN590068 UET590068:UFJ590068 UOP590068:UPF590068 UYL590068:UZB590068 VIH590068:VIX590068 VSD590068:VST590068 WBZ590068:WCP590068 WLV590068:WML590068 WVR590068:WWH590068 J655604:Z655604 JF655604:JV655604 TB655604:TR655604 ACX655604:ADN655604 AMT655604:ANJ655604 AWP655604:AXF655604 BGL655604:BHB655604 BQH655604:BQX655604 CAD655604:CAT655604 CJZ655604:CKP655604 CTV655604:CUL655604 DDR655604:DEH655604 DNN655604:DOD655604 DXJ655604:DXZ655604 EHF655604:EHV655604 ERB655604:ERR655604 FAX655604:FBN655604 FKT655604:FLJ655604 FUP655604:FVF655604 GEL655604:GFB655604 GOH655604:GOX655604 GYD655604:GYT655604 HHZ655604:HIP655604 HRV655604:HSL655604 IBR655604:ICH655604 ILN655604:IMD655604 IVJ655604:IVZ655604 JFF655604:JFV655604 JPB655604:JPR655604 JYX655604:JZN655604 KIT655604:KJJ655604 KSP655604:KTF655604 LCL655604:LDB655604 LMH655604:LMX655604 LWD655604:LWT655604 MFZ655604:MGP655604 MPV655604:MQL655604 MZR655604:NAH655604 NJN655604:NKD655604 NTJ655604:NTZ655604 ODF655604:ODV655604 ONB655604:ONR655604 OWX655604:OXN655604 PGT655604:PHJ655604 PQP655604:PRF655604 QAL655604:QBB655604 QKH655604:QKX655604 QUD655604:QUT655604 RDZ655604:REP655604 RNV655604:ROL655604 RXR655604:RYH655604 SHN655604:SID655604 SRJ655604:SRZ655604 TBF655604:TBV655604 TLB655604:TLR655604 TUX655604:TVN655604 UET655604:UFJ655604 UOP655604:UPF655604 UYL655604:UZB655604 VIH655604:VIX655604 VSD655604:VST655604 WBZ655604:WCP655604 WLV655604:WML655604 WVR655604:WWH655604 J721140:Z721140 JF721140:JV721140 TB721140:TR721140 ACX721140:ADN721140 AMT721140:ANJ721140 AWP721140:AXF721140 BGL721140:BHB721140 BQH721140:BQX721140 CAD721140:CAT721140 CJZ721140:CKP721140 CTV721140:CUL721140 DDR721140:DEH721140 DNN721140:DOD721140 DXJ721140:DXZ721140 EHF721140:EHV721140 ERB721140:ERR721140 FAX721140:FBN721140 FKT721140:FLJ721140 FUP721140:FVF721140 GEL721140:GFB721140 GOH721140:GOX721140 GYD721140:GYT721140 HHZ721140:HIP721140 HRV721140:HSL721140 IBR721140:ICH721140 ILN721140:IMD721140 IVJ721140:IVZ721140 JFF721140:JFV721140 JPB721140:JPR721140 JYX721140:JZN721140 KIT721140:KJJ721140 KSP721140:KTF721140 LCL721140:LDB721140 LMH721140:LMX721140 LWD721140:LWT721140 MFZ721140:MGP721140 MPV721140:MQL721140 MZR721140:NAH721140 NJN721140:NKD721140 NTJ721140:NTZ721140 ODF721140:ODV721140 ONB721140:ONR721140 OWX721140:OXN721140 PGT721140:PHJ721140 PQP721140:PRF721140 QAL721140:QBB721140 QKH721140:QKX721140 QUD721140:QUT721140 RDZ721140:REP721140 RNV721140:ROL721140 RXR721140:RYH721140 SHN721140:SID721140 SRJ721140:SRZ721140 TBF721140:TBV721140 TLB721140:TLR721140 TUX721140:TVN721140 UET721140:UFJ721140 UOP721140:UPF721140 UYL721140:UZB721140 VIH721140:VIX721140 VSD721140:VST721140 WBZ721140:WCP721140 WLV721140:WML721140 WVR721140:WWH721140 J786676:Z786676 JF786676:JV786676 TB786676:TR786676 ACX786676:ADN786676 AMT786676:ANJ786676 AWP786676:AXF786676 BGL786676:BHB786676 BQH786676:BQX786676 CAD786676:CAT786676 CJZ786676:CKP786676 CTV786676:CUL786676 DDR786676:DEH786676 DNN786676:DOD786676 DXJ786676:DXZ786676 EHF786676:EHV786676 ERB786676:ERR786676 FAX786676:FBN786676 FKT786676:FLJ786676 FUP786676:FVF786676 GEL786676:GFB786676 GOH786676:GOX786676 GYD786676:GYT786676 HHZ786676:HIP786676 HRV786676:HSL786676 IBR786676:ICH786676 ILN786676:IMD786676 IVJ786676:IVZ786676 JFF786676:JFV786676 JPB786676:JPR786676 JYX786676:JZN786676 KIT786676:KJJ786676 KSP786676:KTF786676 LCL786676:LDB786676 LMH786676:LMX786676 LWD786676:LWT786676 MFZ786676:MGP786676 MPV786676:MQL786676 MZR786676:NAH786676 NJN786676:NKD786676 NTJ786676:NTZ786676 ODF786676:ODV786676 ONB786676:ONR786676 OWX786676:OXN786676 PGT786676:PHJ786676 PQP786676:PRF786676 QAL786676:QBB786676 QKH786676:QKX786676 QUD786676:QUT786676 RDZ786676:REP786676 RNV786676:ROL786676 RXR786676:RYH786676 SHN786676:SID786676 SRJ786676:SRZ786676 TBF786676:TBV786676 TLB786676:TLR786676 TUX786676:TVN786676 UET786676:UFJ786676 UOP786676:UPF786676 UYL786676:UZB786676 VIH786676:VIX786676 VSD786676:VST786676 WBZ786676:WCP786676 WLV786676:WML786676 WVR786676:WWH786676 J852212:Z852212 JF852212:JV852212 TB852212:TR852212 ACX852212:ADN852212 AMT852212:ANJ852212 AWP852212:AXF852212 BGL852212:BHB852212 BQH852212:BQX852212 CAD852212:CAT852212 CJZ852212:CKP852212 CTV852212:CUL852212 DDR852212:DEH852212 DNN852212:DOD852212 DXJ852212:DXZ852212 EHF852212:EHV852212 ERB852212:ERR852212 FAX852212:FBN852212 FKT852212:FLJ852212 FUP852212:FVF852212 GEL852212:GFB852212 GOH852212:GOX852212 GYD852212:GYT852212 HHZ852212:HIP852212 HRV852212:HSL852212 IBR852212:ICH852212 ILN852212:IMD852212 IVJ852212:IVZ852212 JFF852212:JFV852212 JPB852212:JPR852212 JYX852212:JZN852212 KIT852212:KJJ852212 KSP852212:KTF852212 LCL852212:LDB852212 LMH852212:LMX852212 LWD852212:LWT852212 MFZ852212:MGP852212 MPV852212:MQL852212 MZR852212:NAH852212 NJN852212:NKD852212 NTJ852212:NTZ852212 ODF852212:ODV852212 ONB852212:ONR852212 OWX852212:OXN852212 PGT852212:PHJ852212 PQP852212:PRF852212 QAL852212:QBB852212 QKH852212:QKX852212 QUD852212:QUT852212 RDZ852212:REP852212 RNV852212:ROL852212 RXR852212:RYH852212 SHN852212:SID852212 SRJ852212:SRZ852212 TBF852212:TBV852212 TLB852212:TLR852212 TUX852212:TVN852212 UET852212:UFJ852212 UOP852212:UPF852212 UYL852212:UZB852212 VIH852212:VIX852212 VSD852212:VST852212 WBZ852212:WCP852212 WLV852212:WML852212 WVR852212:WWH852212 J917748:Z917748 JF917748:JV917748 TB917748:TR917748 ACX917748:ADN917748 AMT917748:ANJ917748 AWP917748:AXF917748 BGL917748:BHB917748 BQH917748:BQX917748 CAD917748:CAT917748 CJZ917748:CKP917748 CTV917748:CUL917748 DDR917748:DEH917748 DNN917748:DOD917748 DXJ917748:DXZ917748 EHF917748:EHV917748 ERB917748:ERR917748 FAX917748:FBN917748 FKT917748:FLJ917748 FUP917748:FVF917748 GEL917748:GFB917748 GOH917748:GOX917748 GYD917748:GYT917748 HHZ917748:HIP917748 HRV917748:HSL917748 IBR917748:ICH917748 ILN917748:IMD917748 IVJ917748:IVZ917748 JFF917748:JFV917748 JPB917748:JPR917748 JYX917748:JZN917748 KIT917748:KJJ917748 KSP917748:KTF917748 LCL917748:LDB917748 LMH917748:LMX917748 LWD917748:LWT917748 MFZ917748:MGP917748 MPV917748:MQL917748 MZR917748:NAH917748 NJN917748:NKD917748 NTJ917748:NTZ917748 ODF917748:ODV917748 ONB917748:ONR917748 OWX917748:OXN917748 PGT917748:PHJ917748 PQP917748:PRF917748 QAL917748:QBB917748 QKH917748:QKX917748 QUD917748:QUT917748 RDZ917748:REP917748 RNV917748:ROL917748 RXR917748:RYH917748 SHN917748:SID917748 SRJ917748:SRZ917748 TBF917748:TBV917748 TLB917748:TLR917748 TUX917748:TVN917748 UET917748:UFJ917748 UOP917748:UPF917748 UYL917748:UZB917748 VIH917748:VIX917748 VSD917748:VST917748 WBZ917748:WCP917748 WLV917748:WML917748 WVR917748:WWH917748 J983284:Z983284 JF983284:JV983284 TB983284:TR983284 ACX983284:ADN983284 AMT983284:ANJ983284 AWP983284:AXF983284 BGL983284:BHB983284 BQH983284:BQX983284 CAD983284:CAT983284 CJZ983284:CKP983284 CTV983284:CUL983284 DDR983284:DEH983284 DNN983284:DOD983284 DXJ983284:DXZ983284 EHF983284:EHV983284 ERB983284:ERR983284 FAX983284:FBN983284 FKT983284:FLJ983284 FUP983284:FVF983284 GEL983284:GFB983284 GOH983284:GOX983284 GYD983284:GYT983284 HHZ983284:HIP983284 HRV983284:HSL983284 IBR983284:ICH983284 ILN983284:IMD983284 IVJ983284:IVZ983284 JFF983284:JFV983284 JPB983284:JPR983284 JYX983284:JZN983284 KIT983284:KJJ983284 KSP983284:KTF983284 LCL983284:LDB983284 LMH983284:LMX983284 LWD983284:LWT983284 MFZ983284:MGP983284 MPV983284:MQL983284 MZR983284:NAH983284 NJN983284:NKD983284 NTJ983284:NTZ983284 ODF983284:ODV983284 ONB983284:ONR983284 OWX983284:OXN983284 PGT983284:PHJ983284 PQP983284:PRF983284 QAL983284:QBB983284 QKH983284:QKX983284 QUD983284:QUT983284 RDZ983284:REP983284 RNV983284:ROL983284 RXR983284:RYH983284 SHN983284:SID983284 SRJ983284:SRZ983284 TBF983284:TBV983284 TLB983284:TLR983284 TUX983284:TVN983284 UET983284:UFJ983284 UOP983284:UPF983284 UYL983284:UZB983284 VIH983284:VIX983284 VSD983284:VST983284 WBZ983284:WCP983284 WLV983284:WML983284 WVR983284:WWH983284 AA214:AC218 JW214:JY218 TS214:TU218 ADO214:ADQ218 ANK214:ANM218 AXG214:AXI218 BHC214:BHE218 BQY214:BRA218 CAU214:CAW218 CKQ214:CKS218 CUM214:CUO218 DEI214:DEK218 DOE214:DOG218 DYA214:DYC218 EHW214:EHY218 ERS214:ERU218 FBO214:FBQ218 FLK214:FLM218 FVG214:FVI218 GFC214:GFE218 GOY214:GPA218 GYU214:GYW218 HIQ214:HIS218 HSM214:HSO218 ICI214:ICK218 IME214:IMG218 IWA214:IWC218 JFW214:JFY218 JPS214:JPU218 JZO214:JZQ218 KJK214:KJM218 KTG214:KTI218 LDC214:LDE218 LMY214:LNA218 LWU214:LWW218 MGQ214:MGS218 MQM214:MQO218 NAI214:NAK218 NKE214:NKG218 NUA214:NUC218 ODW214:ODY218 ONS214:ONU218 OXO214:OXQ218 PHK214:PHM218 PRG214:PRI218 QBC214:QBE218 QKY214:QLA218 QUU214:QUW218 REQ214:RES218 ROM214:ROO218 RYI214:RYK218 SIE214:SIG218 SSA214:SSC218 TBW214:TBY218 TLS214:TLU218 TVO214:TVQ218 UFK214:UFM218 UPG214:UPI218 UZC214:UZE218 VIY214:VJA218 VSU214:VSW218 WCQ214:WCS218 WMM214:WMO218 WWI214:WWK218 AA65823:AC65827 JW65823:JY65827 TS65823:TU65827 ADO65823:ADQ65827 ANK65823:ANM65827 AXG65823:AXI65827 BHC65823:BHE65827 BQY65823:BRA65827 CAU65823:CAW65827 CKQ65823:CKS65827 CUM65823:CUO65827 DEI65823:DEK65827 DOE65823:DOG65827 DYA65823:DYC65827 EHW65823:EHY65827 ERS65823:ERU65827 FBO65823:FBQ65827 FLK65823:FLM65827 FVG65823:FVI65827 GFC65823:GFE65827 GOY65823:GPA65827 GYU65823:GYW65827 HIQ65823:HIS65827 HSM65823:HSO65827 ICI65823:ICK65827 IME65823:IMG65827 IWA65823:IWC65827 JFW65823:JFY65827 JPS65823:JPU65827 JZO65823:JZQ65827 KJK65823:KJM65827 KTG65823:KTI65827 LDC65823:LDE65827 LMY65823:LNA65827 LWU65823:LWW65827 MGQ65823:MGS65827 MQM65823:MQO65827 NAI65823:NAK65827 NKE65823:NKG65827 NUA65823:NUC65827 ODW65823:ODY65827 ONS65823:ONU65827 OXO65823:OXQ65827 PHK65823:PHM65827 PRG65823:PRI65827 QBC65823:QBE65827 QKY65823:QLA65827 QUU65823:QUW65827 REQ65823:RES65827 ROM65823:ROO65827 RYI65823:RYK65827 SIE65823:SIG65827 SSA65823:SSC65827 TBW65823:TBY65827 TLS65823:TLU65827 TVO65823:TVQ65827 UFK65823:UFM65827 UPG65823:UPI65827 UZC65823:UZE65827 VIY65823:VJA65827 VSU65823:VSW65827 WCQ65823:WCS65827 WMM65823:WMO65827 WWI65823:WWK65827 AA131359:AC131363 JW131359:JY131363 TS131359:TU131363 ADO131359:ADQ131363 ANK131359:ANM131363 AXG131359:AXI131363 BHC131359:BHE131363 BQY131359:BRA131363 CAU131359:CAW131363 CKQ131359:CKS131363 CUM131359:CUO131363 DEI131359:DEK131363 DOE131359:DOG131363 DYA131359:DYC131363 EHW131359:EHY131363 ERS131359:ERU131363 FBO131359:FBQ131363 FLK131359:FLM131363 FVG131359:FVI131363 GFC131359:GFE131363 GOY131359:GPA131363 GYU131359:GYW131363 HIQ131359:HIS131363 HSM131359:HSO131363 ICI131359:ICK131363 IME131359:IMG131363 IWA131359:IWC131363 JFW131359:JFY131363 JPS131359:JPU131363 JZO131359:JZQ131363 KJK131359:KJM131363 KTG131359:KTI131363 LDC131359:LDE131363 LMY131359:LNA131363 LWU131359:LWW131363 MGQ131359:MGS131363 MQM131359:MQO131363 NAI131359:NAK131363 NKE131359:NKG131363 NUA131359:NUC131363 ODW131359:ODY131363 ONS131359:ONU131363 OXO131359:OXQ131363 PHK131359:PHM131363 PRG131359:PRI131363 QBC131359:QBE131363 QKY131359:QLA131363 QUU131359:QUW131363 REQ131359:RES131363 ROM131359:ROO131363 RYI131359:RYK131363 SIE131359:SIG131363 SSA131359:SSC131363 TBW131359:TBY131363 TLS131359:TLU131363 TVO131359:TVQ131363 UFK131359:UFM131363 UPG131359:UPI131363 UZC131359:UZE131363 VIY131359:VJA131363 VSU131359:VSW131363 WCQ131359:WCS131363 WMM131359:WMO131363 WWI131359:WWK131363 AA196895:AC196899 JW196895:JY196899 TS196895:TU196899 ADO196895:ADQ196899 ANK196895:ANM196899 AXG196895:AXI196899 BHC196895:BHE196899 BQY196895:BRA196899 CAU196895:CAW196899 CKQ196895:CKS196899 CUM196895:CUO196899 DEI196895:DEK196899 DOE196895:DOG196899 DYA196895:DYC196899 EHW196895:EHY196899 ERS196895:ERU196899 FBO196895:FBQ196899 FLK196895:FLM196899 FVG196895:FVI196899 GFC196895:GFE196899 GOY196895:GPA196899 GYU196895:GYW196899 HIQ196895:HIS196899 HSM196895:HSO196899 ICI196895:ICK196899 IME196895:IMG196899 IWA196895:IWC196899 JFW196895:JFY196899 JPS196895:JPU196899 JZO196895:JZQ196899 KJK196895:KJM196899 KTG196895:KTI196899 LDC196895:LDE196899 LMY196895:LNA196899 LWU196895:LWW196899 MGQ196895:MGS196899 MQM196895:MQO196899 NAI196895:NAK196899 NKE196895:NKG196899 NUA196895:NUC196899 ODW196895:ODY196899 ONS196895:ONU196899 OXO196895:OXQ196899 PHK196895:PHM196899 PRG196895:PRI196899 QBC196895:QBE196899 QKY196895:QLA196899 QUU196895:QUW196899 REQ196895:RES196899 ROM196895:ROO196899 RYI196895:RYK196899 SIE196895:SIG196899 SSA196895:SSC196899 TBW196895:TBY196899 TLS196895:TLU196899 TVO196895:TVQ196899 UFK196895:UFM196899 UPG196895:UPI196899 UZC196895:UZE196899 VIY196895:VJA196899 VSU196895:VSW196899 WCQ196895:WCS196899 WMM196895:WMO196899 WWI196895:WWK196899 AA262431:AC262435 JW262431:JY262435 TS262431:TU262435 ADO262431:ADQ262435 ANK262431:ANM262435 AXG262431:AXI262435 BHC262431:BHE262435 BQY262431:BRA262435 CAU262431:CAW262435 CKQ262431:CKS262435 CUM262431:CUO262435 DEI262431:DEK262435 DOE262431:DOG262435 DYA262431:DYC262435 EHW262431:EHY262435 ERS262431:ERU262435 FBO262431:FBQ262435 FLK262431:FLM262435 FVG262431:FVI262435 GFC262431:GFE262435 GOY262431:GPA262435 GYU262431:GYW262435 HIQ262431:HIS262435 HSM262431:HSO262435 ICI262431:ICK262435 IME262431:IMG262435 IWA262431:IWC262435 JFW262431:JFY262435 JPS262431:JPU262435 JZO262431:JZQ262435 KJK262431:KJM262435 KTG262431:KTI262435 LDC262431:LDE262435 LMY262431:LNA262435 LWU262431:LWW262435 MGQ262431:MGS262435 MQM262431:MQO262435 NAI262431:NAK262435 NKE262431:NKG262435 NUA262431:NUC262435 ODW262431:ODY262435 ONS262431:ONU262435 OXO262431:OXQ262435 PHK262431:PHM262435 PRG262431:PRI262435 QBC262431:QBE262435 QKY262431:QLA262435 QUU262431:QUW262435 REQ262431:RES262435 ROM262431:ROO262435 RYI262431:RYK262435 SIE262431:SIG262435 SSA262431:SSC262435 TBW262431:TBY262435 TLS262431:TLU262435 TVO262431:TVQ262435 UFK262431:UFM262435 UPG262431:UPI262435 UZC262431:UZE262435 VIY262431:VJA262435 VSU262431:VSW262435 WCQ262431:WCS262435 WMM262431:WMO262435 WWI262431:WWK262435 AA327967:AC327971 JW327967:JY327971 TS327967:TU327971 ADO327967:ADQ327971 ANK327967:ANM327971 AXG327967:AXI327971 BHC327967:BHE327971 BQY327967:BRA327971 CAU327967:CAW327971 CKQ327967:CKS327971 CUM327967:CUO327971 DEI327967:DEK327971 DOE327967:DOG327971 DYA327967:DYC327971 EHW327967:EHY327971 ERS327967:ERU327971 FBO327967:FBQ327971 FLK327967:FLM327971 FVG327967:FVI327971 GFC327967:GFE327971 GOY327967:GPA327971 GYU327967:GYW327971 HIQ327967:HIS327971 HSM327967:HSO327971 ICI327967:ICK327971 IME327967:IMG327971 IWA327967:IWC327971 JFW327967:JFY327971 JPS327967:JPU327971 JZO327967:JZQ327971 KJK327967:KJM327971 KTG327967:KTI327971 LDC327967:LDE327971 LMY327967:LNA327971 LWU327967:LWW327971 MGQ327967:MGS327971 MQM327967:MQO327971 NAI327967:NAK327971 NKE327967:NKG327971 NUA327967:NUC327971 ODW327967:ODY327971 ONS327967:ONU327971 OXO327967:OXQ327971 PHK327967:PHM327971 PRG327967:PRI327971 QBC327967:QBE327971 QKY327967:QLA327971 QUU327967:QUW327971 REQ327967:RES327971 ROM327967:ROO327971 RYI327967:RYK327971 SIE327967:SIG327971 SSA327967:SSC327971 TBW327967:TBY327971 TLS327967:TLU327971 TVO327967:TVQ327971 UFK327967:UFM327971 UPG327967:UPI327971 UZC327967:UZE327971 VIY327967:VJA327971 VSU327967:VSW327971 WCQ327967:WCS327971 WMM327967:WMO327971 WWI327967:WWK327971 AA393503:AC393507 JW393503:JY393507 TS393503:TU393507 ADO393503:ADQ393507 ANK393503:ANM393507 AXG393503:AXI393507 BHC393503:BHE393507 BQY393503:BRA393507 CAU393503:CAW393507 CKQ393503:CKS393507 CUM393503:CUO393507 DEI393503:DEK393507 DOE393503:DOG393507 DYA393503:DYC393507 EHW393503:EHY393507 ERS393503:ERU393507 FBO393503:FBQ393507 FLK393503:FLM393507 FVG393503:FVI393507 GFC393503:GFE393507 GOY393503:GPA393507 GYU393503:GYW393507 HIQ393503:HIS393507 HSM393503:HSO393507 ICI393503:ICK393507 IME393503:IMG393507 IWA393503:IWC393507 JFW393503:JFY393507 JPS393503:JPU393507 JZO393503:JZQ393507 KJK393503:KJM393507 KTG393503:KTI393507 LDC393503:LDE393507 LMY393503:LNA393507 LWU393503:LWW393507 MGQ393503:MGS393507 MQM393503:MQO393507 NAI393503:NAK393507 NKE393503:NKG393507 NUA393503:NUC393507 ODW393503:ODY393507 ONS393503:ONU393507 OXO393503:OXQ393507 PHK393503:PHM393507 PRG393503:PRI393507 QBC393503:QBE393507 QKY393503:QLA393507 QUU393503:QUW393507 REQ393503:RES393507 ROM393503:ROO393507 RYI393503:RYK393507 SIE393503:SIG393507 SSA393503:SSC393507 TBW393503:TBY393507 TLS393503:TLU393507 TVO393503:TVQ393507 UFK393503:UFM393507 UPG393503:UPI393507 UZC393503:UZE393507 VIY393503:VJA393507 VSU393503:VSW393507 WCQ393503:WCS393507 WMM393503:WMO393507 WWI393503:WWK393507 AA459039:AC459043 JW459039:JY459043 TS459039:TU459043 ADO459039:ADQ459043 ANK459039:ANM459043 AXG459039:AXI459043 BHC459039:BHE459043 BQY459039:BRA459043 CAU459039:CAW459043 CKQ459039:CKS459043 CUM459039:CUO459043 DEI459039:DEK459043 DOE459039:DOG459043 DYA459039:DYC459043 EHW459039:EHY459043 ERS459039:ERU459043 FBO459039:FBQ459043 FLK459039:FLM459043 FVG459039:FVI459043 GFC459039:GFE459043 GOY459039:GPA459043 GYU459039:GYW459043 HIQ459039:HIS459043 HSM459039:HSO459043 ICI459039:ICK459043 IME459039:IMG459043 IWA459039:IWC459043 JFW459039:JFY459043 JPS459039:JPU459043 JZO459039:JZQ459043 KJK459039:KJM459043 KTG459039:KTI459043 LDC459039:LDE459043 LMY459039:LNA459043 LWU459039:LWW459043 MGQ459039:MGS459043 MQM459039:MQO459043 NAI459039:NAK459043 NKE459039:NKG459043 NUA459039:NUC459043 ODW459039:ODY459043 ONS459039:ONU459043 OXO459039:OXQ459043 PHK459039:PHM459043 PRG459039:PRI459043 QBC459039:QBE459043 QKY459039:QLA459043 QUU459039:QUW459043 REQ459039:RES459043 ROM459039:ROO459043 RYI459039:RYK459043 SIE459039:SIG459043 SSA459039:SSC459043 TBW459039:TBY459043 TLS459039:TLU459043 TVO459039:TVQ459043 UFK459039:UFM459043 UPG459039:UPI459043 UZC459039:UZE459043 VIY459039:VJA459043 VSU459039:VSW459043 WCQ459039:WCS459043 WMM459039:WMO459043 WWI459039:WWK459043 AA524575:AC524579 JW524575:JY524579 TS524575:TU524579 ADO524575:ADQ524579 ANK524575:ANM524579 AXG524575:AXI524579 BHC524575:BHE524579 BQY524575:BRA524579 CAU524575:CAW524579 CKQ524575:CKS524579 CUM524575:CUO524579 DEI524575:DEK524579 DOE524575:DOG524579 DYA524575:DYC524579 EHW524575:EHY524579 ERS524575:ERU524579 FBO524575:FBQ524579 FLK524575:FLM524579 FVG524575:FVI524579 GFC524575:GFE524579 GOY524575:GPA524579 GYU524575:GYW524579 HIQ524575:HIS524579 HSM524575:HSO524579 ICI524575:ICK524579 IME524575:IMG524579 IWA524575:IWC524579 JFW524575:JFY524579 JPS524575:JPU524579 JZO524575:JZQ524579 KJK524575:KJM524579 KTG524575:KTI524579 LDC524575:LDE524579 LMY524575:LNA524579 LWU524575:LWW524579 MGQ524575:MGS524579 MQM524575:MQO524579 NAI524575:NAK524579 NKE524575:NKG524579 NUA524575:NUC524579 ODW524575:ODY524579 ONS524575:ONU524579 OXO524575:OXQ524579 PHK524575:PHM524579 PRG524575:PRI524579 QBC524575:QBE524579 QKY524575:QLA524579 QUU524575:QUW524579 REQ524575:RES524579 ROM524575:ROO524579 RYI524575:RYK524579 SIE524575:SIG524579 SSA524575:SSC524579 TBW524575:TBY524579 TLS524575:TLU524579 TVO524575:TVQ524579 UFK524575:UFM524579 UPG524575:UPI524579 UZC524575:UZE524579 VIY524575:VJA524579 VSU524575:VSW524579 WCQ524575:WCS524579 WMM524575:WMO524579 WWI524575:WWK524579 AA590111:AC590115 JW590111:JY590115 TS590111:TU590115 ADO590111:ADQ590115 ANK590111:ANM590115 AXG590111:AXI590115 BHC590111:BHE590115 BQY590111:BRA590115 CAU590111:CAW590115 CKQ590111:CKS590115 CUM590111:CUO590115 DEI590111:DEK590115 DOE590111:DOG590115 DYA590111:DYC590115 EHW590111:EHY590115 ERS590111:ERU590115 FBO590111:FBQ590115 FLK590111:FLM590115 FVG590111:FVI590115 GFC590111:GFE590115 GOY590111:GPA590115 GYU590111:GYW590115 HIQ590111:HIS590115 HSM590111:HSO590115 ICI590111:ICK590115 IME590111:IMG590115 IWA590111:IWC590115 JFW590111:JFY590115 JPS590111:JPU590115 JZO590111:JZQ590115 KJK590111:KJM590115 KTG590111:KTI590115 LDC590111:LDE590115 LMY590111:LNA590115 LWU590111:LWW590115 MGQ590111:MGS590115 MQM590111:MQO590115 NAI590111:NAK590115 NKE590111:NKG590115 NUA590111:NUC590115 ODW590111:ODY590115 ONS590111:ONU590115 OXO590111:OXQ590115 PHK590111:PHM590115 PRG590111:PRI590115 QBC590111:QBE590115 QKY590111:QLA590115 QUU590111:QUW590115 REQ590111:RES590115 ROM590111:ROO590115 RYI590111:RYK590115 SIE590111:SIG590115 SSA590111:SSC590115 TBW590111:TBY590115 TLS590111:TLU590115 TVO590111:TVQ590115 UFK590111:UFM590115 UPG590111:UPI590115 UZC590111:UZE590115 VIY590111:VJA590115 VSU590111:VSW590115 WCQ590111:WCS590115 WMM590111:WMO590115 WWI590111:WWK590115 AA655647:AC655651 JW655647:JY655651 TS655647:TU655651 ADO655647:ADQ655651 ANK655647:ANM655651 AXG655647:AXI655651 BHC655647:BHE655651 BQY655647:BRA655651 CAU655647:CAW655651 CKQ655647:CKS655651 CUM655647:CUO655651 DEI655647:DEK655651 DOE655647:DOG655651 DYA655647:DYC655651 EHW655647:EHY655651 ERS655647:ERU655651 FBO655647:FBQ655651 FLK655647:FLM655651 FVG655647:FVI655651 GFC655647:GFE655651 GOY655647:GPA655651 GYU655647:GYW655651 HIQ655647:HIS655651 HSM655647:HSO655651 ICI655647:ICK655651 IME655647:IMG655651 IWA655647:IWC655651 JFW655647:JFY655651 JPS655647:JPU655651 JZO655647:JZQ655651 KJK655647:KJM655651 KTG655647:KTI655651 LDC655647:LDE655651 LMY655647:LNA655651 LWU655647:LWW655651 MGQ655647:MGS655651 MQM655647:MQO655651 NAI655647:NAK655651 NKE655647:NKG655651 NUA655647:NUC655651 ODW655647:ODY655651 ONS655647:ONU655651 OXO655647:OXQ655651 PHK655647:PHM655651 PRG655647:PRI655651 QBC655647:QBE655651 QKY655647:QLA655651 QUU655647:QUW655651 REQ655647:RES655651 ROM655647:ROO655651 RYI655647:RYK655651 SIE655647:SIG655651 SSA655647:SSC655651 TBW655647:TBY655651 TLS655647:TLU655651 TVO655647:TVQ655651 UFK655647:UFM655651 UPG655647:UPI655651 UZC655647:UZE655651 VIY655647:VJA655651 VSU655647:VSW655651 WCQ655647:WCS655651 WMM655647:WMO655651 WWI655647:WWK655651 AA721183:AC721187 JW721183:JY721187 TS721183:TU721187 ADO721183:ADQ721187 ANK721183:ANM721187 AXG721183:AXI721187 BHC721183:BHE721187 BQY721183:BRA721187 CAU721183:CAW721187 CKQ721183:CKS721187 CUM721183:CUO721187 DEI721183:DEK721187 DOE721183:DOG721187 DYA721183:DYC721187 EHW721183:EHY721187 ERS721183:ERU721187 FBO721183:FBQ721187 FLK721183:FLM721187 FVG721183:FVI721187 GFC721183:GFE721187 GOY721183:GPA721187 GYU721183:GYW721187 HIQ721183:HIS721187 HSM721183:HSO721187 ICI721183:ICK721187 IME721183:IMG721187 IWA721183:IWC721187 JFW721183:JFY721187 JPS721183:JPU721187 JZO721183:JZQ721187 KJK721183:KJM721187 KTG721183:KTI721187 LDC721183:LDE721187 LMY721183:LNA721187 LWU721183:LWW721187 MGQ721183:MGS721187 MQM721183:MQO721187 NAI721183:NAK721187 NKE721183:NKG721187 NUA721183:NUC721187 ODW721183:ODY721187 ONS721183:ONU721187 OXO721183:OXQ721187 PHK721183:PHM721187 PRG721183:PRI721187 QBC721183:QBE721187 QKY721183:QLA721187 QUU721183:QUW721187 REQ721183:RES721187 ROM721183:ROO721187 RYI721183:RYK721187 SIE721183:SIG721187 SSA721183:SSC721187 TBW721183:TBY721187 TLS721183:TLU721187 TVO721183:TVQ721187 UFK721183:UFM721187 UPG721183:UPI721187 UZC721183:UZE721187 VIY721183:VJA721187 VSU721183:VSW721187 WCQ721183:WCS721187 WMM721183:WMO721187 WWI721183:WWK721187 AA786719:AC786723 JW786719:JY786723 TS786719:TU786723 ADO786719:ADQ786723 ANK786719:ANM786723 AXG786719:AXI786723 BHC786719:BHE786723 BQY786719:BRA786723 CAU786719:CAW786723 CKQ786719:CKS786723 CUM786719:CUO786723 DEI786719:DEK786723 DOE786719:DOG786723 DYA786719:DYC786723 EHW786719:EHY786723 ERS786719:ERU786723 FBO786719:FBQ786723 FLK786719:FLM786723 FVG786719:FVI786723 GFC786719:GFE786723 GOY786719:GPA786723 GYU786719:GYW786723 HIQ786719:HIS786723 HSM786719:HSO786723 ICI786719:ICK786723 IME786719:IMG786723 IWA786719:IWC786723 JFW786719:JFY786723 JPS786719:JPU786723 JZO786719:JZQ786723 KJK786719:KJM786723 KTG786719:KTI786723 LDC786719:LDE786723 LMY786719:LNA786723 LWU786719:LWW786723 MGQ786719:MGS786723 MQM786719:MQO786723 NAI786719:NAK786723 NKE786719:NKG786723 NUA786719:NUC786723 ODW786719:ODY786723 ONS786719:ONU786723 OXO786719:OXQ786723 PHK786719:PHM786723 PRG786719:PRI786723 QBC786719:QBE786723 QKY786719:QLA786723 QUU786719:QUW786723 REQ786719:RES786723 ROM786719:ROO786723 RYI786719:RYK786723 SIE786719:SIG786723 SSA786719:SSC786723 TBW786719:TBY786723 TLS786719:TLU786723 TVO786719:TVQ786723 UFK786719:UFM786723 UPG786719:UPI786723 UZC786719:UZE786723 VIY786719:VJA786723 VSU786719:VSW786723 WCQ786719:WCS786723 WMM786719:WMO786723 WWI786719:WWK786723 AA852255:AC852259 JW852255:JY852259 TS852255:TU852259 ADO852255:ADQ852259 ANK852255:ANM852259 AXG852255:AXI852259 BHC852255:BHE852259 BQY852255:BRA852259 CAU852255:CAW852259 CKQ852255:CKS852259 CUM852255:CUO852259 DEI852255:DEK852259 DOE852255:DOG852259 DYA852255:DYC852259 EHW852255:EHY852259 ERS852255:ERU852259 FBO852255:FBQ852259 FLK852255:FLM852259 FVG852255:FVI852259 GFC852255:GFE852259 GOY852255:GPA852259 GYU852255:GYW852259 HIQ852255:HIS852259 HSM852255:HSO852259 ICI852255:ICK852259 IME852255:IMG852259 IWA852255:IWC852259 JFW852255:JFY852259 JPS852255:JPU852259 JZO852255:JZQ852259 KJK852255:KJM852259 KTG852255:KTI852259 LDC852255:LDE852259 LMY852255:LNA852259 LWU852255:LWW852259 MGQ852255:MGS852259 MQM852255:MQO852259 NAI852255:NAK852259 NKE852255:NKG852259 NUA852255:NUC852259 ODW852255:ODY852259 ONS852255:ONU852259 OXO852255:OXQ852259 PHK852255:PHM852259 PRG852255:PRI852259 QBC852255:QBE852259 QKY852255:QLA852259 QUU852255:QUW852259 REQ852255:RES852259 ROM852255:ROO852259 RYI852255:RYK852259 SIE852255:SIG852259 SSA852255:SSC852259 TBW852255:TBY852259 TLS852255:TLU852259 TVO852255:TVQ852259 UFK852255:UFM852259 UPG852255:UPI852259 UZC852255:UZE852259 VIY852255:VJA852259 VSU852255:VSW852259 WCQ852255:WCS852259 WMM852255:WMO852259 WWI852255:WWK852259 AA917791:AC917795 JW917791:JY917795 TS917791:TU917795 ADO917791:ADQ917795 ANK917791:ANM917795 AXG917791:AXI917795 BHC917791:BHE917795 BQY917791:BRA917795 CAU917791:CAW917795 CKQ917791:CKS917795 CUM917791:CUO917795 DEI917791:DEK917795 DOE917791:DOG917795 DYA917791:DYC917795 EHW917791:EHY917795 ERS917791:ERU917795 FBO917791:FBQ917795 FLK917791:FLM917795 FVG917791:FVI917795 GFC917791:GFE917795 GOY917791:GPA917795 GYU917791:GYW917795 HIQ917791:HIS917795 HSM917791:HSO917795 ICI917791:ICK917795 IME917791:IMG917795 IWA917791:IWC917795 JFW917791:JFY917795 JPS917791:JPU917795 JZO917791:JZQ917795 KJK917791:KJM917795 KTG917791:KTI917795 LDC917791:LDE917795 LMY917791:LNA917795 LWU917791:LWW917795 MGQ917791:MGS917795 MQM917791:MQO917795 NAI917791:NAK917795 NKE917791:NKG917795 NUA917791:NUC917795 ODW917791:ODY917795 ONS917791:ONU917795 OXO917791:OXQ917795 PHK917791:PHM917795 PRG917791:PRI917795 QBC917791:QBE917795 QKY917791:QLA917795 QUU917791:QUW917795 REQ917791:RES917795 ROM917791:ROO917795 RYI917791:RYK917795 SIE917791:SIG917795 SSA917791:SSC917795 TBW917791:TBY917795 TLS917791:TLU917795 TVO917791:TVQ917795 UFK917791:UFM917795 UPG917791:UPI917795 UZC917791:UZE917795 VIY917791:VJA917795 VSU917791:VSW917795 WCQ917791:WCS917795 WMM917791:WMO917795 WWI917791:WWK917795 AA983327:AC983331 JW983327:JY983331 TS983327:TU983331 ADO983327:ADQ983331 ANK983327:ANM983331 AXG983327:AXI983331 BHC983327:BHE983331 BQY983327:BRA983331 CAU983327:CAW983331 CKQ983327:CKS983331 CUM983327:CUO983331 DEI983327:DEK983331 DOE983327:DOG983331 DYA983327:DYC983331 EHW983327:EHY983331 ERS983327:ERU983331 FBO983327:FBQ983331 FLK983327:FLM983331 FVG983327:FVI983331 GFC983327:GFE983331 GOY983327:GPA983331 GYU983327:GYW983331 HIQ983327:HIS983331 HSM983327:HSO983331 ICI983327:ICK983331 IME983327:IMG983331 IWA983327:IWC983331 JFW983327:JFY983331 JPS983327:JPU983331 JZO983327:JZQ983331 KJK983327:KJM983331 KTG983327:KTI983331 LDC983327:LDE983331 LMY983327:LNA983331 LWU983327:LWW983331 MGQ983327:MGS983331 MQM983327:MQO983331 NAI983327:NAK983331 NKE983327:NKG983331 NUA983327:NUC983331 ODW983327:ODY983331 ONS983327:ONU983331 OXO983327:OXQ983331 PHK983327:PHM983331 PRG983327:PRI983331 QBC983327:QBE983331 QKY983327:QLA983331 QUU983327:QUW983331 REQ983327:RES983331 ROM983327:ROO983331 RYI983327:RYK983331 SIE983327:SIG983331 SSA983327:SSC983331 TBW983327:TBY983331 TLS983327:TLU983331 TVO983327:TVQ983331 UFK983327:UFM983331 UPG983327:UPI983331 UZC983327:UZE983331 VIY983327:VJA983331 VSU983327:VSW983331 WCQ983327:WCS983331 WMM983327:WMO983331 WWI983327:WWK983331 AA191:AC195 JW191:JY195 TS191:TU195 ADO191:ADQ195 ANK191:ANM195 AXG191:AXI195 BHC191:BHE195 BQY191:BRA195 CAU191:CAW195 CKQ191:CKS195 CUM191:CUO195 DEI191:DEK195 DOE191:DOG195 DYA191:DYC195 EHW191:EHY195 ERS191:ERU195 FBO191:FBQ195 FLK191:FLM195 FVG191:FVI195 GFC191:GFE195 GOY191:GPA195 GYU191:GYW195 HIQ191:HIS195 HSM191:HSO195 ICI191:ICK195 IME191:IMG195 IWA191:IWC195 JFW191:JFY195 JPS191:JPU195 JZO191:JZQ195 KJK191:KJM195 KTG191:KTI195 LDC191:LDE195 LMY191:LNA195 LWU191:LWW195 MGQ191:MGS195 MQM191:MQO195 NAI191:NAK195 NKE191:NKG195 NUA191:NUC195 ODW191:ODY195 ONS191:ONU195 OXO191:OXQ195 PHK191:PHM195 PRG191:PRI195 QBC191:QBE195 QKY191:QLA195 QUU191:QUW195 REQ191:RES195 ROM191:ROO195 RYI191:RYK195 SIE191:SIG195 SSA191:SSC195 TBW191:TBY195 TLS191:TLU195 TVO191:TVQ195 UFK191:UFM195 UPG191:UPI195 UZC191:UZE195 VIY191:VJA195 VSU191:VSW195 WCQ191:WCS195 WMM191:WMO195 WWI191:WWK195 AA65800:AC65804 JW65800:JY65804 TS65800:TU65804 ADO65800:ADQ65804 ANK65800:ANM65804 AXG65800:AXI65804 BHC65800:BHE65804 BQY65800:BRA65804 CAU65800:CAW65804 CKQ65800:CKS65804 CUM65800:CUO65804 DEI65800:DEK65804 DOE65800:DOG65804 DYA65800:DYC65804 EHW65800:EHY65804 ERS65800:ERU65804 FBO65800:FBQ65804 FLK65800:FLM65804 FVG65800:FVI65804 GFC65800:GFE65804 GOY65800:GPA65804 GYU65800:GYW65804 HIQ65800:HIS65804 HSM65800:HSO65804 ICI65800:ICK65804 IME65800:IMG65804 IWA65800:IWC65804 JFW65800:JFY65804 JPS65800:JPU65804 JZO65800:JZQ65804 KJK65800:KJM65804 KTG65800:KTI65804 LDC65800:LDE65804 LMY65800:LNA65804 LWU65800:LWW65804 MGQ65800:MGS65804 MQM65800:MQO65804 NAI65800:NAK65804 NKE65800:NKG65804 NUA65800:NUC65804 ODW65800:ODY65804 ONS65800:ONU65804 OXO65800:OXQ65804 PHK65800:PHM65804 PRG65800:PRI65804 QBC65800:QBE65804 QKY65800:QLA65804 QUU65800:QUW65804 REQ65800:RES65804 ROM65800:ROO65804 RYI65800:RYK65804 SIE65800:SIG65804 SSA65800:SSC65804 TBW65800:TBY65804 TLS65800:TLU65804 TVO65800:TVQ65804 UFK65800:UFM65804 UPG65800:UPI65804 UZC65800:UZE65804 VIY65800:VJA65804 VSU65800:VSW65804 WCQ65800:WCS65804 WMM65800:WMO65804 WWI65800:WWK65804 AA131336:AC131340 JW131336:JY131340 TS131336:TU131340 ADO131336:ADQ131340 ANK131336:ANM131340 AXG131336:AXI131340 BHC131336:BHE131340 BQY131336:BRA131340 CAU131336:CAW131340 CKQ131336:CKS131340 CUM131336:CUO131340 DEI131336:DEK131340 DOE131336:DOG131340 DYA131336:DYC131340 EHW131336:EHY131340 ERS131336:ERU131340 FBO131336:FBQ131340 FLK131336:FLM131340 FVG131336:FVI131340 GFC131336:GFE131340 GOY131336:GPA131340 GYU131336:GYW131340 HIQ131336:HIS131340 HSM131336:HSO131340 ICI131336:ICK131340 IME131336:IMG131340 IWA131336:IWC131340 JFW131336:JFY131340 JPS131336:JPU131340 JZO131336:JZQ131340 KJK131336:KJM131340 KTG131336:KTI131340 LDC131336:LDE131340 LMY131336:LNA131340 LWU131336:LWW131340 MGQ131336:MGS131340 MQM131336:MQO131340 NAI131336:NAK131340 NKE131336:NKG131340 NUA131336:NUC131340 ODW131336:ODY131340 ONS131336:ONU131340 OXO131336:OXQ131340 PHK131336:PHM131340 PRG131336:PRI131340 QBC131336:QBE131340 QKY131336:QLA131340 QUU131336:QUW131340 REQ131336:RES131340 ROM131336:ROO131340 RYI131336:RYK131340 SIE131336:SIG131340 SSA131336:SSC131340 TBW131336:TBY131340 TLS131336:TLU131340 TVO131336:TVQ131340 UFK131336:UFM131340 UPG131336:UPI131340 UZC131336:UZE131340 VIY131336:VJA131340 VSU131336:VSW131340 WCQ131336:WCS131340 WMM131336:WMO131340 WWI131336:WWK131340 AA196872:AC196876 JW196872:JY196876 TS196872:TU196876 ADO196872:ADQ196876 ANK196872:ANM196876 AXG196872:AXI196876 BHC196872:BHE196876 BQY196872:BRA196876 CAU196872:CAW196876 CKQ196872:CKS196876 CUM196872:CUO196876 DEI196872:DEK196876 DOE196872:DOG196876 DYA196872:DYC196876 EHW196872:EHY196876 ERS196872:ERU196876 FBO196872:FBQ196876 FLK196872:FLM196876 FVG196872:FVI196876 GFC196872:GFE196876 GOY196872:GPA196876 GYU196872:GYW196876 HIQ196872:HIS196876 HSM196872:HSO196876 ICI196872:ICK196876 IME196872:IMG196876 IWA196872:IWC196876 JFW196872:JFY196876 JPS196872:JPU196876 JZO196872:JZQ196876 KJK196872:KJM196876 KTG196872:KTI196876 LDC196872:LDE196876 LMY196872:LNA196876 LWU196872:LWW196876 MGQ196872:MGS196876 MQM196872:MQO196876 NAI196872:NAK196876 NKE196872:NKG196876 NUA196872:NUC196876 ODW196872:ODY196876 ONS196872:ONU196876 OXO196872:OXQ196876 PHK196872:PHM196876 PRG196872:PRI196876 QBC196872:QBE196876 QKY196872:QLA196876 QUU196872:QUW196876 REQ196872:RES196876 ROM196872:ROO196876 RYI196872:RYK196876 SIE196872:SIG196876 SSA196872:SSC196876 TBW196872:TBY196876 TLS196872:TLU196876 TVO196872:TVQ196876 UFK196872:UFM196876 UPG196872:UPI196876 UZC196872:UZE196876 VIY196872:VJA196876 VSU196872:VSW196876 WCQ196872:WCS196876 WMM196872:WMO196876 WWI196872:WWK196876 AA262408:AC262412 JW262408:JY262412 TS262408:TU262412 ADO262408:ADQ262412 ANK262408:ANM262412 AXG262408:AXI262412 BHC262408:BHE262412 BQY262408:BRA262412 CAU262408:CAW262412 CKQ262408:CKS262412 CUM262408:CUO262412 DEI262408:DEK262412 DOE262408:DOG262412 DYA262408:DYC262412 EHW262408:EHY262412 ERS262408:ERU262412 FBO262408:FBQ262412 FLK262408:FLM262412 FVG262408:FVI262412 GFC262408:GFE262412 GOY262408:GPA262412 GYU262408:GYW262412 HIQ262408:HIS262412 HSM262408:HSO262412 ICI262408:ICK262412 IME262408:IMG262412 IWA262408:IWC262412 JFW262408:JFY262412 JPS262408:JPU262412 JZO262408:JZQ262412 KJK262408:KJM262412 KTG262408:KTI262412 LDC262408:LDE262412 LMY262408:LNA262412 LWU262408:LWW262412 MGQ262408:MGS262412 MQM262408:MQO262412 NAI262408:NAK262412 NKE262408:NKG262412 NUA262408:NUC262412 ODW262408:ODY262412 ONS262408:ONU262412 OXO262408:OXQ262412 PHK262408:PHM262412 PRG262408:PRI262412 QBC262408:QBE262412 QKY262408:QLA262412 QUU262408:QUW262412 REQ262408:RES262412 ROM262408:ROO262412 RYI262408:RYK262412 SIE262408:SIG262412 SSA262408:SSC262412 TBW262408:TBY262412 TLS262408:TLU262412 TVO262408:TVQ262412 UFK262408:UFM262412 UPG262408:UPI262412 UZC262408:UZE262412 VIY262408:VJA262412 VSU262408:VSW262412 WCQ262408:WCS262412 WMM262408:WMO262412 WWI262408:WWK262412 AA327944:AC327948 JW327944:JY327948 TS327944:TU327948 ADO327944:ADQ327948 ANK327944:ANM327948 AXG327944:AXI327948 BHC327944:BHE327948 BQY327944:BRA327948 CAU327944:CAW327948 CKQ327944:CKS327948 CUM327944:CUO327948 DEI327944:DEK327948 DOE327944:DOG327948 DYA327944:DYC327948 EHW327944:EHY327948 ERS327944:ERU327948 FBO327944:FBQ327948 FLK327944:FLM327948 FVG327944:FVI327948 GFC327944:GFE327948 GOY327944:GPA327948 GYU327944:GYW327948 HIQ327944:HIS327948 HSM327944:HSO327948 ICI327944:ICK327948 IME327944:IMG327948 IWA327944:IWC327948 JFW327944:JFY327948 JPS327944:JPU327948 JZO327944:JZQ327948 KJK327944:KJM327948 KTG327944:KTI327948 LDC327944:LDE327948 LMY327944:LNA327948 LWU327944:LWW327948 MGQ327944:MGS327948 MQM327944:MQO327948 NAI327944:NAK327948 NKE327944:NKG327948 NUA327944:NUC327948 ODW327944:ODY327948 ONS327944:ONU327948 OXO327944:OXQ327948 PHK327944:PHM327948 PRG327944:PRI327948 QBC327944:QBE327948 QKY327944:QLA327948 QUU327944:QUW327948 REQ327944:RES327948 ROM327944:ROO327948 RYI327944:RYK327948 SIE327944:SIG327948 SSA327944:SSC327948 TBW327944:TBY327948 TLS327944:TLU327948 TVO327944:TVQ327948 UFK327944:UFM327948 UPG327944:UPI327948 UZC327944:UZE327948 VIY327944:VJA327948 VSU327944:VSW327948 WCQ327944:WCS327948 WMM327944:WMO327948 WWI327944:WWK327948 AA393480:AC393484 JW393480:JY393484 TS393480:TU393484 ADO393480:ADQ393484 ANK393480:ANM393484 AXG393480:AXI393484 BHC393480:BHE393484 BQY393480:BRA393484 CAU393480:CAW393484 CKQ393480:CKS393484 CUM393480:CUO393484 DEI393480:DEK393484 DOE393480:DOG393484 DYA393480:DYC393484 EHW393480:EHY393484 ERS393480:ERU393484 FBO393480:FBQ393484 FLK393480:FLM393484 FVG393480:FVI393484 GFC393480:GFE393484 GOY393480:GPA393484 GYU393480:GYW393484 HIQ393480:HIS393484 HSM393480:HSO393484 ICI393480:ICK393484 IME393480:IMG393484 IWA393480:IWC393484 JFW393480:JFY393484 JPS393480:JPU393484 JZO393480:JZQ393484 KJK393480:KJM393484 KTG393480:KTI393484 LDC393480:LDE393484 LMY393480:LNA393484 LWU393480:LWW393484 MGQ393480:MGS393484 MQM393480:MQO393484 NAI393480:NAK393484 NKE393480:NKG393484 NUA393480:NUC393484 ODW393480:ODY393484 ONS393480:ONU393484 OXO393480:OXQ393484 PHK393480:PHM393484 PRG393480:PRI393484 QBC393480:QBE393484 QKY393480:QLA393484 QUU393480:QUW393484 REQ393480:RES393484 ROM393480:ROO393484 RYI393480:RYK393484 SIE393480:SIG393484 SSA393480:SSC393484 TBW393480:TBY393484 TLS393480:TLU393484 TVO393480:TVQ393484 UFK393480:UFM393484 UPG393480:UPI393484 UZC393480:UZE393484 VIY393480:VJA393484 VSU393480:VSW393484 WCQ393480:WCS393484 WMM393480:WMO393484 WWI393480:WWK393484 AA459016:AC459020 JW459016:JY459020 TS459016:TU459020 ADO459016:ADQ459020 ANK459016:ANM459020 AXG459016:AXI459020 BHC459016:BHE459020 BQY459016:BRA459020 CAU459016:CAW459020 CKQ459016:CKS459020 CUM459016:CUO459020 DEI459016:DEK459020 DOE459016:DOG459020 DYA459016:DYC459020 EHW459016:EHY459020 ERS459016:ERU459020 FBO459016:FBQ459020 FLK459016:FLM459020 FVG459016:FVI459020 GFC459016:GFE459020 GOY459016:GPA459020 GYU459016:GYW459020 HIQ459016:HIS459020 HSM459016:HSO459020 ICI459016:ICK459020 IME459016:IMG459020 IWA459016:IWC459020 JFW459016:JFY459020 JPS459016:JPU459020 JZO459016:JZQ459020 KJK459016:KJM459020 KTG459016:KTI459020 LDC459016:LDE459020 LMY459016:LNA459020 LWU459016:LWW459020 MGQ459016:MGS459020 MQM459016:MQO459020 NAI459016:NAK459020 NKE459016:NKG459020 NUA459016:NUC459020 ODW459016:ODY459020 ONS459016:ONU459020 OXO459016:OXQ459020 PHK459016:PHM459020 PRG459016:PRI459020 QBC459016:QBE459020 QKY459016:QLA459020 QUU459016:QUW459020 REQ459016:RES459020 ROM459016:ROO459020 RYI459016:RYK459020 SIE459016:SIG459020 SSA459016:SSC459020 TBW459016:TBY459020 TLS459016:TLU459020 TVO459016:TVQ459020 UFK459016:UFM459020 UPG459016:UPI459020 UZC459016:UZE459020 VIY459016:VJA459020 VSU459016:VSW459020 WCQ459016:WCS459020 WMM459016:WMO459020 WWI459016:WWK459020 AA524552:AC524556 JW524552:JY524556 TS524552:TU524556 ADO524552:ADQ524556 ANK524552:ANM524556 AXG524552:AXI524556 BHC524552:BHE524556 BQY524552:BRA524556 CAU524552:CAW524556 CKQ524552:CKS524556 CUM524552:CUO524556 DEI524552:DEK524556 DOE524552:DOG524556 DYA524552:DYC524556 EHW524552:EHY524556 ERS524552:ERU524556 FBO524552:FBQ524556 FLK524552:FLM524556 FVG524552:FVI524556 GFC524552:GFE524556 GOY524552:GPA524556 GYU524552:GYW524556 HIQ524552:HIS524556 HSM524552:HSO524556 ICI524552:ICK524556 IME524552:IMG524556 IWA524552:IWC524556 JFW524552:JFY524556 JPS524552:JPU524556 JZO524552:JZQ524556 KJK524552:KJM524556 KTG524552:KTI524556 LDC524552:LDE524556 LMY524552:LNA524556 LWU524552:LWW524556 MGQ524552:MGS524556 MQM524552:MQO524556 NAI524552:NAK524556 NKE524552:NKG524556 NUA524552:NUC524556 ODW524552:ODY524556 ONS524552:ONU524556 OXO524552:OXQ524556 PHK524552:PHM524556 PRG524552:PRI524556 QBC524552:QBE524556 QKY524552:QLA524556 QUU524552:QUW524556 REQ524552:RES524556 ROM524552:ROO524556 RYI524552:RYK524556 SIE524552:SIG524556 SSA524552:SSC524556 TBW524552:TBY524556 TLS524552:TLU524556 TVO524552:TVQ524556 UFK524552:UFM524556 UPG524552:UPI524556 UZC524552:UZE524556 VIY524552:VJA524556 VSU524552:VSW524556 WCQ524552:WCS524556 WMM524552:WMO524556 WWI524552:WWK524556 AA590088:AC590092 JW590088:JY590092 TS590088:TU590092 ADO590088:ADQ590092 ANK590088:ANM590092 AXG590088:AXI590092 BHC590088:BHE590092 BQY590088:BRA590092 CAU590088:CAW590092 CKQ590088:CKS590092 CUM590088:CUO590092 DEI590088:DEK590092 DOE590088:DOG590092 DYA590088:DYC590092 EHW590088:EHY590092 ERS590088:ERU590092 FBO590088:FBQ590092 FLK590088:FLM590092 FVG590088:FVI590092 GFC590088:GFE590092 GOY590088:GPA590092 GYU590088:GYW590092 HIQ590088:HIS590092 HSM590088:HSO590092 ICI590088:ICK590092 IME590088:IMG590092 IWA590088:IWC590092 JFW590088:JFY590092 JPS590088:JPU590092 JZO590088:JZQ590092 KJK590088:KJM590092 KTG590088:KTI590092 LDC590088:LDE590092 LMY590088:LNA590092 LWU590088:LWW590092 MGQ590088:MGS590092 MQM590088:MQO590092 NAI590088:NAK590092 NKE590088:NKG590092 NUA590088:NUC590092 ODW590088:ODY590092 ONS590088:ONU590092 OXO590088:OXQ590092 PHK590088:PHM590092 PRG590088:PRI590092 QBC590088:QBE590092 QKY590088:QLA590092 QUU590088:QUW590092 REQ590088:RES590092 ROM590088:ROO590092 RYI590088:RYK590092 SIE590088:SIG590092 SSA590088:SSC590092 TBW590088:TBY590092 TLS590088:TLU590092 TVO590088:TVQ590092 UFK590088:UFM590092 UPG590088:UPI590092 UZC590088:UZE590092 VIY590088:VJA590092 VSU590088:VSW590092 WCQ590088:WCS590092 WMM590088:WMO590092 WWI590088:WWK590092 AA655624:AC655628 JW655624:JY655628 TS655624:TU655628 ADO655624:ADQ655628 ANK655624:ANM655628 AXG655624:AXI655628 BHC655624:BHE655628 BQY655624:BRA655628 CAU655624:CAW655628 CKQ655624:CKS655628 CUM655624:CUO655628 DEI655624:DEK655628 DOE655624:DOG655628 DYA655624:DYC655628 EHW655624:EHY655628 ERS655624:ERU655628 FBO655624:FBQ655628 FLK655624:FLM655628 FVG655624:FVI655628 GFC655624:GFE655628 GOY655624:GPA655628 GYU655624:GYW655628 HIQ655624:HIS655628 HSM655624:HSO655628 ICI655624:ICK655628 IME655624:IMG655628 IWA655624:IWC655628 JFW655624:JFY655628 JPS655624:JPU655628 JZO655624:JZQ655628 KJK655624:KJM655628 KTG655624:KTI655628 LDC655624:LDE655628 LMY655624:LNA655628 LWU655624:LWW655628 MGQ655624:MGS655628 MQM655624:MQO655628 NAI655624:NAK655628 NKE655624:NKG655628 NUA655624:NUC655628 ODW655624:ODY655628 ONS655624:ONU655628 OXO655624:OXQ655628 PHK655624:PHM655628 PRG655624:PRI655628 QBC655624:QBE655628 QKY655624:QLA655628 QUU655624:QUW655628 REQ655624:RES655628 ROM655624:ROO655628 RYI655624:RYK655628 SIE655624:SIG655628 SSA655624:SSC655628 TBW655624:TBY655628 TLS655624:TLU655628 TVO655624:TVQ655628 UFK655624:UFM655628 UPG655624:UPI655628 UZC655624:UZE655628 VIY655624:VJA655628 VSU655624:VSW655628 WCQ655624:WCS655628 WMM655624:WMO655628 WWI655624:WWK655628 AA721160:AC721164 JW721160:JY721164 TS721160:TU721164 ADO721160:ADQ721164 ANK721160:ANM721164 AXG721160:AXI721164 BHC721160:BHE721164 BQY721160:BRA721164 CAU721160:CAW721164 CKQ721160:CKS721164 CUM721160:CUO721164 DEI721160:DEK721164 DOE721160:DOG721164 DYA721160:DYC721164 EHW721160:EHY721164 ERS721160:ERU721164 FBO721160:FBQ721164 FLK721160:FLM721164 FVG721160:FVI721164 GFC721160:GFE721164 GOY721160:GPA721164 GYU721160:GYW721164 HIQ721160:HIS721164 HSM721160:HSO721164 ICI721160:ICK721164 IME721160:IMG721164 IWA721160:IWC721164 JFW721160:JFY721164 JPS721160:JPU721164 JZO721160:JZQ721164 KJK721160:KJM721164 KTG721160:KTI721164 LDC721160:LDE721164 LMY721160:LNA721164 LWU721160:LWW721164 MGQ721160:MGS721164 MQM721160:MQO721164 NAI721160:NAK721164 NKE721160:NKG721164 NUA721160:NUC721164 ODW721160:ODY721164 ONS721160:ONU721164 OXO721160:OXQ721164 PHK721160:PHM721164 PRG721160:PRI721164 QBC721160:QBE721164 QKY721160:QLA721164 QUU721160:QUW721164 REQ721160:RES721164 ROM721160:ROO721164 RYI721160:RYK721164 SIE721160:SIG721164 SSA721160:SSC721164 TBW721160:TBY721164 TLS721160:TLU721164 TVO721160:TVQ721164 UFK721160:UFM721164 UPG721160:UPI721164 UZC721160:UZE721164 VIY721160:VJA721164 VSU721160:VSW721164 WCQ721160:WCS721164 WMM721160:WMO721164 WWI721160:WWK721164 AA786696:AC786700 JW786696:JY786700 TS786696:TU786700 ADO786696:ADQ786700 ANK786696:ANM786700 AXG786696:AXI786700 BHC786696:BHE786700 BQY786696:BRA786700 CAU786696:CAW786700 CKQ786696:CKS786700 CUM786696:CUO786700 DEI786696:DEK786700 DOE786696:DOG786700 DYA786696:DYC786700 EHW786696:EHY786700 ERS786696:ERU786700 FBO786696:FBQ786700 FLK786696:FLM786700 FVG786696:FVI786700 GFC786696:GFE786700 GOY786696:GPA786700 GYU786696:GYW786700 HIQ786696:HIS786700 HSM786696:HSO786700 ICI786696:ICK786700 IME786696:IMG786700 IWA786696:IWC786700 JFW786696:JFY786700 JPS786696:JPU786700 JZO786696:JZQ786700 KJK786696:KJM786700 KTG786696:KTI786700 LDC786696:LDE786700 LMY786696:LNA786700 LWU786696:LWW786700 MGQ786696:MGS786700 MQM786696:MQO786700 NAI786696:NAK786700 NKE786696:NKG786700 NUA786696:NUC786700 ODW786696:ODY786700 ONS786696:ONU786700 OXO786696:OXQ786700 PHK786696:PHM786700 PRG786696:PRI786700 QBC786696:QBE786700 QKY786696:QLA786700 QUU786696:QUW786700 REQ786696:RES786700 ROM786696:ROO786700 RYI786696:RYK786700 SIE786696:SIG786700 SSA786696:SSC786700 TBW786696:TBY786700 TLS786696:TLU786700 TVO786696:TVQ786700 UFK786696:UFM786700 UPG786696:UPI786700 UZC786696:UZE786700 VIY786696:VJA786700 VSU786696:VSW786700 WCQ786696:WCS786700 WMM786696:WMO786700 WWI786696:WWK786700 AA852232:AC852236 JW852232:JY852236 TS852232:TU852236 ADO852232:ADQ852236 ANK852232:ANM852236 AXG852232:AXI852236 BHC852232:BHE852236 BQY852232:BRA852236 CAU852232:CAW852236 CKQ852232:CKS852236 CUM852232:CUO852236 DEI852232:DEK852236 DOE852232:DOG852236 DYA852232:DYC852236 EHW852232:EHY852236 ERS852232:ERU852236 FBO852232:FBQ852236 FLK852232:FLM852236 FVG852232:FVI852236 GFC852232:GFE852236 GOY852232:GPA852236 GYU852232:GYW852236 HIQ852232:HIS852236 HSM852232:HSO852236 ICI852232:ICK852236 IME852232:IMG852236 IWA852232:IWC852236 JFW852232:JFY852236 JPS852232:JPU852236 JZO852232:JZQ852236 KJK852232:KJM852236 KTG852232:KTI852236 LDC852232:LDE852236 LMY852232:LNA852236 LWU852232:LWW852236 MGQ852232:MGS852236 MQM852232:MQO852236 NAI852232:NAK852236 NKE852232:NKG852236 NUA852232:NUC852236 ODW852232:ODY852236 ONS852232:ONU852236 OXO852232:OXQ852236 PHK852232:PHM852236 PRG852232:PRI852236 QBC852232:QBE852236 QKY852232:QLA852236 QUU852232:QUW852236 REQ852232:RES852236 ROM852232:ROO852236 RYI852232:RYK852236 SIE852232:SIG852236 SSA852232:SSC852236 TBW852232:TBY852236 TLS852232:TLU852236 TVO852232:TVQ852236 UFK852232:UFM852236 UPG852232:UPI852236 UZC852232:UZE852236 VIY852232:VJA852236 VSU852232:VSW852236 WCQ852232:WCS852236 WMM852232:WMO852236 WWI852232:WWK852236 AA917768:AC917772 JW917768:JY917772 TS917768:TU917772 ADO917768:ADQ917772 ANK917768:ANM917772 AXG917768:AXI917772 BHC917768:BHE917772 BQY917768:BRA917772 CAU917768:CAW917772 CKQ917768:CKS917772 CUM917768:CUO917772 DEI917768:DEK917772 DOE917768:DOG917772 DYA917768:DYC917772 EHW917768:EHY917772 ERS917768:ERU917772 FBO917768:FBQ917772 FLK917768:FLM917772 FVG917768:FVI917772 GFC917768:GFE917772 GOY917768:GPA917772 GYU917768:GYW917772 HIQ917768:HIS917772 HSM917768:HSO917772 ICI917768:ICK917772 IME917768:IMG917772 IWA917768:IWC917772 JFW917768:JFY917772 JPS917768:JPU917772 JZO917768:JZQ917772 KJK917768:KJM917772 KTG917768:KTI917772 LDC917768:LDE917772 LMY917768:LNA917772 LWU917768:LWW917772 MGQ917768:MGS917772 MQM917768:MQO917772 NAI917768:NAK917772 NKE917768:NKG917772 NUA917768:NUC917772 ODW917768:ODY917772 ONS917768:ONU917772 OXO917768:OXQ917772 PHK917768:PHM917772 PRG917768:PRI917772 QBC917768:QBE917772 QKY917768:QLA917772 QUU917768:QUW917772 REQ917768:RES917772 ROM917768:ROO917772 RYI917768:RYK917772 SIE917768:SIG917772 SSA917768:SSC917772 TBW917768:TBY917772 TLS917768:TLU917772 TVO917768:TVQ917772 UFK917768:UFM917772 UPG917768:UPI917772 UZC917768:UZE917772 VIY917768:VJA917772 VSU917768:VSW917772 WCQ917768:WCS917772 WMM917768:WMO917772 WWI917768:WWK917772 AA983304:AC983308 JW983304:JY983308 TS983304:TU983308 ADO983304:ADQ983308 ANK983304:ANM983308 AXG983304:AXI983308 BHC983304:BHE983308 BQY983304:BRA983308 CAU983304:CAW983308 CKQ983304:CKS983308 CUM983304:CUO983308 DEI983304:DEK983308 DOE983304:DOG983308 DYA983304:DYC983308 EHW983304:EHY983308 ERS983304:ERU983308 FBO983304:FBQ983308 FLK983304:FLM983308 FVG983304:FVI983308 GFC983304:GFE983308 GOY983304:GPA983308 GYU983304:GYW983308 HIQ983304:HIS983308 HSM983304:HSO983308 ICI983304:ICK983308 IME983304:IMG983308 IWA983304:IWC983308 JFW983304:JFY983308 JPS983304:JPU983308 JZO983304:JZQ983308 KJK983304:KJM983308 KTG983304:KTI983308 LDC983304:LDE983308 LMY983304:LNA983308 LWU983304:LWW983308 MGQ983304:MGS983308 MQM983304:MQO983308 NAI983304:NAK983308 NKE983304:NKG983308 NUA983304:NUC983308 ODW983304:ODY983308 ONS983304:ONU983308 OXO983304:OXQ983308 PHK983304:PHM983308 PRG983304:PRI983308 QBC983304:QBE983308 QKY983304:QLA983308 QUU983304:QUW983308 REQ983304:RES983308 ROM983304:ROO983308 RYI983304:RYK983308 SIE983304:SIG983308 SSA983304:SSC983308 TBW983304:TBY983308 TLS983304:TLU983308 TVO983304:TVQ983308 UFK983304:UFM983308 UPG983304:UPI983308 UZC983304:UZE983308 VIY983304:VJA983308 VSU983304:VSW983308 WCQ983304:WCS983308 WMM983304:WMO983308 WWI983304:WWK983308 U168:Z168 JG191:JV191 TC191:TR191 ACY191:ADN191 AMU191:ANJ191 AWQ191:AXF191 BGM191:BHB191 BQI191:BQX191 CAE191:CAT191 CKA191:CKP191 CTW191:CUL191 DDS191:DEH191 DNO191:DOD191 DXK191:DXZ191 EHG191:EHV191 ERC191:ERR191 FAY191:FBN191 FKU191:FLJ191 FUQ191:FVF191 GEM191:GFB191 GOI191:GOX191 GYE191:GYT191 HIA191:HIP191 HRW191:HSL191 IBS191:ICH191 ILO191:IMD191 IVK191:IVZ191 JFG191:JFV191 JPC191:JPR191 JYY191:JZN191 KIU191:KJJ191 KSQ191:KTF191 LCM191:LDB191 LMI191:LMX191 LWE191:LWT191 MGA191:MGP191 MPW191:MQL191 MZS191:NAH191 NJO191:NKD191 NTK191:NTZ191 ODG191:ODV191 ONC191:ONR191 OWY191:OXN191 PGU191:PHJ191 PQQ191:PRF191 QAM191:QBB191 QKI191:QKX191 QUE191:QUT191 REA191:REP191 RNW191:ROL191 RXS191:RYH191 SHO191:SID191 SRK191:SRZ191 TBG191:TBV191 TLC191:TLR191 TUY191:TVN191 UEU191:UFJ191 UOQ191:UPF191 UYM191:UZB191 VII191:VIX191 VSE191:VST191 WCA191:WCP191 WLW191:WML191 WVS191:WWH191 K65800:Z65800 JG65800:JV65800 TC65800:TR65800 ACY65800:ADN65800 AMU65800:ANJ65800 AWQ65800:AXF65800 BGM65800:BHB65800 BQI65800:BQX65800 CAE65800:CAT65800 CKA65800:CKP65800 CTW65800:CUL65800 DDS65800:DEH65800 DNO65800:DOD65800 DXK65800:DXZ65800 EHG65800:EHV65800 ERC65800:ERR65800 FAY65800:FBN65800 FKU65800:FLJ65800 FUQ65800:FVF65800 GEM65800:GFB65800 GOI65800:GOX65800 GYE65800:GYT65800 HIA65800:HIP65800 HRW65800:HSL65800 IBS65800:ICH65800 ILO65800:IMD65800 IVK65800:IVZ65800 JFG65800:JFV65800 JPC65800:JPR65800 JYY65800:JZN65800 KIU65800:KJJ65800 KSQ65800:KTF65800 LCM65800:LDB65800 LMI65800:LMX65800 LWE65800:LWT65800 MGA65800:MGP65800 MPW65800:MQL65800 MZS65800:NAH65800 NJO65800:NKD65800 NTK65800:NTZ65800 ODG65800:ODV65800 ONC65800:ONR65800 OWY65800:OXN65800 PGU65800:PHJ65800 PQQ65800:PRF65800 QAM65800:QBB65800 QKI65800:QKX65800 QUE65800:QUT65800 REA65800:REP65800 RNW65800:ROL65800 RXS65800:RYH65800 SHO65800:SID65800 SRK65800:SRZ65800 TBG65800:TBV65800 TLC65800:TLR65800 TUY65800:TVN65800 UEU65800:UFJ65800 UOQ65800:UPF65800 UYM65800:UZB65800 VII65800:VIX65800 VSE65800:VST65800 WCA65800:WCP65800 WLW65800:WML65800 WVS65800:WWH65800 K131336:Z131336 JG131336:JV131336 TC131336:TR131336 ACY131336:ADN131336 AMU131336:ANJ131336 AWQ131336:AXF131336 BGM131336:BHB131336 BQI131336:BQX131336 CAE131336:CAT131336 CKA131336:CKP131336 CTW131336:CUL131336 DDS131336:DEH131336 DNO131336:DOD131336 DXK131336:DXZ131336 EHG131336:EHV131336 ERC131336:ERR131336 FAY131336:FBN131336 FKU131336:FLJ131336 FUQ131336:FVF131336 GEM131336:GFB131336 GOI131336:GOX131336 GYE131336:GYT131336 HIA131336:HIP131336 HRW131336:HSL131336 IBS131336:ICH131336 ILO131336:IMD131336 IVK131336:IVZ131336 JFG131336:JFV131336 JPC131336:JPR131336 JYY131336:JZN131336 KIU131336:KJJ131336 KSQ131336:KTF131336 LCM131336:LDB131336 LMI131336:LMX131336 LWE131336:LWT131336 MGA131336:MGP131336 MPW131336:MQL131336 MZS131336:NAH131336 NJO131336:NKD131336 NTK131336:NTZ131336 ODG131336:ODV131336 ONC131336:ONR131336 OWY131336:OXN131336 PGU131336:PHJ131336 PQQ131336:PRF131336 QAM131336:QBB131336 QKI131336:QKX131336 QUE131336:QUT131336 REA131336:REP131336 RNW131336:ROL131336 RXS131336:RYH131336 SHO131336:SID131336 SRK131336:SRZ131336 TBG131336:TBV131336 TLC131336:TLR131336 TUY131336:TVN131336 UEU131336:UFJ131336 UOQ131336:UPF131336 UYM131336:UZB131336 VII131336:VIX131336 VSE131336:VST131336 WCA131336:WCP131336 WLW131336:WML131336 WVS131336:WWH131336 K196872:Z196872 JG196872:JV196872 TC196872:TR196872 ACY196872:ADN196872 AMU196872:ANJ196872 AWQ196872:AXF196872 BGM196872:BHB196872 BQI196872:BQX196872 CAE196872:CAT196872 CKA196872:CKP196872 CTW196872:CUL196872 DDS196872:DEH196872 DNO196872:DOD196872 DXK196872:DXZ196872 EHG196872:EHV196872 ERC196872:ERR196872 FAY196872:FBN196872 FKU196872:FLJ196872 FUQ196872:FVF196872 GEM196872:GFB196872 GOI196872:GOX196872 GYE196872:GYT196872 HIA196872:HIP196872 HRW196872:HSL196872 IBS196872:ICH196872 ILO196872:IMD196872 IVK196872:IVZ196872 JFG196872:JFV196872 JPC196872:JPR196872 JYY196872:JZN196872 KIU196872:KJJ196872 KSQ196872:KTF196872 LCM196872:LDB196872 LMI196872:LMX196872 LWE196872:LWT196872 MGA196872:MGP196872 MPW196872:MQL196872 MZS196872:NAH196872 NJO196872:NKD196872 NTK196872:NTZ196872 ODG196872:ODV196872 ONC196872:ONR196872 OWY196872:OXN196872 PGU196872:PHJ196872 PQQ196872:PRF196872 QAM196872:QBB196872 QKI196872:QKX196872 QUE196872:QUT196872 REA196872:REP196872 RNW196872:ROL196872 RXS196872:RYH196872 SHO196872:SID196872 SRK196872:SRZ196872 TBG196872:TBV196872 TLC196872:TLR196872 TUY196872:TVN196872 UEU196872:UFJ196872 UOQ196872:UPF196872 UYM196872:UZB196872 VII196872:VIX196872 VSE196872:VST196872 WCA196872:WCP196872 WLW196872:WML196872 WVS196872:WWH196872 K262408:Z262408 JG262408:JV262408 TC262408:TR262408 ACY262408:ADN262408 AMU262408:ANJ262408 AWQ262408:AXF262408 BGM262408:BHB262408 BQI262408:BQX262408 CAE262408:CAT262408 CKA262408:CKP262408 CTW262408:CUL262408 DDS262408:DEH262408 DNO262408:DOD262408 DXK262408:DXZ262408 EHG262408:EHV262408 ERC262408:ERR262408 FAY262408:FBN262408 FKU262408:FLJ262408 FUQ262408:FVF262408 GEM262408:GFB262408 GOI262408:GOX262408 GYE262408:GYT262408 HIA262408:HIP262408 HRW262408:HSL262408 IBS262408:ICH262408 ILO262408:IMD262408 IVK262408:IVZ262408 JFG262408:JFV262408 JPC262408:JPR262408 JYY262408:JZN262408 KIU262408:KJJ262408 KSQ262408:KTF262408 LCM262408:LDB262408 LMI262408:LMX262408 LWE262408:LWT262408 MGA262408:MGP262408 MPW262408:MQL262408 MZS262408:NAH262408 NJO262408:NKD262408 NTK262408:NTZ262408 ODG262408:ODV262408 ONC262408:ONR262408 OWY262408:OXN262408 PGU262408:PHJ262408 PQQ262408:PRF262408 QAM262408:QBB262408 QKI262408:QKX262408 QUE262408:QUT262408 REA262408:REP262408 RNW262408:ROL262408 RXS262408:RYH262408 SHO262408:SID262408 SRK262408:SRZ262408 TBG262408:TBV262408 TLC262408:TLR262408 TUY262408:TVN262408 UEU262408:UFJ262408 UOQ262408:UPF262408 UYM262408:UZB262408 VII262408:VIX262408 VSE262408:VST262408 WCA262408:WCP262408 WLW262408:WML262408 WVS262408:WWH262408 K327944:Z327944 JG327944:JV327944 TC327944:TR327944 ACY327944:ADN327944 AMU327944:ANJ327944 AWQ327944:AXF327944 BGM327944:BHB327944 BQI327944:BQX327944 CAE327944:CAT327944 CKA327944:CKP327944 CTW327944:CUL327944 DDS327944:DEH327944 DNO327944:DOD327944 DXK327944:DXZ327944 EHG327944:EHV327944 ERC327944:ERR327944 FAY327944:FBN327944 FKU327944:FLJ327944 FUQ327944:FVF327944 GEM327944:GFB327944 GOI327944:GOX327944 GYE327944:GYT327944 HIA327944:HIP327944 HRW327944:HSL327944 IBS327944:ICH327944 ILO327944:IMD327944 IVK327944:IVZ327944 JFG327944:JFV327944 JPC327944:JPR327944 JYY327944:JZN327944 KIU327944:KJJ327944 KSQ327944:KTF327944 LCM327944:LDB327944 LMI327944:LMX327944 LWE327944:LWT327944 MGA327944:MGP327944 MPW327944:MQL327944 MZS327944:NAH327944 NJO327944:NKD327944 NTK327944:NTZ327944 ODG327944:ODV327944 ONC327944:ONR327944 OWY327944:OXN327944 PGU327944:PHJ327944 PQQ327944:PRF327944 QAM327944:QBB327944 QKI327944:QKX327944 QUE327944:QUT327944 REA327944:REP327944 RNW327944:ROL327944 RXS327944:RYH327944 SHO327944:SID327944 SRK327944:SRZ327944 TBG327944:TBV327944 TLC327944:TLR327944 TUY327944:TVN327944 UEU327944:UFJ327944 UOQ327944:UPF327944 UYM327944:UZB327944 VII327944:VIX327944 VSE327944:VST327944 WCA327944:WCP327944 WLW327944:WML327944 WVS327944:WWH327944 K393480:Z393480 JG393480:JV393480 TC393480:TR393480 ACY393480:ADN393480 AMU393480:ANJ393480 AWQ393480:AXF393480 BGM393480:BHB393480 BQI393480:BQX393480 CAE393480:CAT393480 CKA393480:CKP393480 CTW393480:CUL393480 DDS393480:DEH393480 DNO393480:DOD393480 DXK393480:DXZ393480 EHG393480:EHV393480 ERC393480:ERR393480 FAY393480:FBN393480 FKU393480:FLJ393480 FUQ393480:FVF393480 GEM393480:GFB393480 GOI393480:GOX393480 GYE393480:GYT393480 HIA393480:HIP393480 HRW393480:HSL393480 IBS393480:ICH393480 ILO393480:IMD393480 IVK393480:IVZ393480 JFG393480:JFV393480 JPC393480:JPR393480 JYY393480:JZN393480 KIU393480:KJJ393480 KSQ393480:KTF393480 LCM393480:LDB393480 LMI393480:LMX393480 LWE393480:LWT393480 MGA393480:MGP393480 MPW393480:MQL393480 MZS393480:NAH393480 NJO393480:NKD393480 NTK393480:NTZ393480 ODG393480:ODV393480 ONC393480:ONR393480 OWY393480:OXN393480 PGU393480:PHJ393480 PQQ393480:PRF393480 QAM393480:QBB393480 QKI393480:QKX393480 QUE393480:QUT393480 REA393480:REP393480 RNW393480:ROL393480 RXS393480:RYH393480 SHO393480:SID393480 SRK393480:SRZ393480 TBG393480:TBV393480 TLC393480:TLR393480 TUY393480:TVN393480 UEU393480:UFJ393480 UOQ393480:UPF393480 UYM393480:UZB393480 VII393480:VIX393480 VSE393480:VST393480 WCA393480:WCP393480 WLW393480:WML393480 WVS393480:WWH393480 K459016:Z459016 JG459016:JV459016 TC459016:TR459016 ACY459016:ADN459016 AMU459016:ANJ459016 AWQ459016:AXF459016 BGM459016:BHB459016 BQI459016:BQX459016 CAE459016:CAT459016 CKA459016:CKP459016 CTW459016:CUL459016 DDS459016:DEH459016 DNO459016:DOD459016 DXK459016:DXZ459016 EHG459016:EHV459016 ERC459016:ERR459016 FAY459016:FBN459016 FKU459016:FLJ459016 FUQ459016:FVF459016 GEM459016:GFB459016 GOI459016:GOX459016 GYE459016:GYT459016 HIA459016:HIP459016 HRW459016:HSL459016 IBS459016:ICH459016 ILO459016:IMD459016 IVK459016:IVZ459016 JFG459016:JFV459016 JPC459016:JPR459016 JYY459016:JZN459016 KIU459016:KJJ459016 KSQ459016:KTF459016 LCM459016:LDB459016 LMI459016:LMX459016 LWE459016:LWT459016 MGA459016:MGP459016 MPW459016:MQL459016 MZS459016:NAH459016 NJO459016:NKD459016 NTK459016:NTZ459016 ODG459016:ODV459016 ONC459016:ONR459016 OWY459016:OXN459016 PGU459016:PHJ459016 PQQ459016:PRF459016 QAM459016:QBB459016 QKI459016:QKX459016 QUE459016:QUT459016 REA459016:REP459016 RNW459016:ROL459016 RXS459016:RYH459016 SHO459016:SID459016 SRK459016:SRZ459016 TBG459016:TBV459016 TLC459016:TLR459016 TUY459016:TVN459016 UEU459016:UFJ459016 UOQ459016:UPF459016 UYM459016:UZB459016 VII459016:VIX459016 VSE459016:VST459016 WCA459016:WCP459016 WLW459016:WML459016 WVS459016:WWH459016 K524552:Z524552 JG524552:JV524552 TC524552:TR524552 ACY524552:ADN524552 AMU524552:ANJ524552 AWQ524552:AXF524552 BGM524552:BHB524552 BQI524552:BQX524552 CAE524552:CAT524552 CKA524552:CKP524552 CTW524552:CUL524552 DDS524552:DEH524552 DNO524552:DOD524552 DXK524552:DXZ524552 EHG524552:EHV524552 ERC524552:ERR524552 FAY524552:FBN524552 FKU524552:FLJ524552 FUQ524552:FVF524552 GEM524552:GFB524552 GOI524552:GOX524552 GYE524552:GYT524552 HIA524552:HIP524552 HRW524552:HSL524552 IBS524552:ICH524552 ILO524552:IMD524552 IVK524552:IVZ524552 JFG524552:JFV524552 JPC524552:JPR524552 JYY524552:JZN524552 KIU524552:KJJ524552 KSQ524552:KTF524552 LCM524552:LDB524552 LMI524552:LMX524552 LWE524552:LWT524552 MGA524552:MGP524552 MPW524552:MQL524552 MZS524552:NAH524552 NJO524552:NKD524552 NTK524552:NTZ524552 ODG524552:ODV524552 ONC524552:ONR524552 OWY524552:OXN524552 PGU524552:PHJ524552 PQQ524552:PRF524552 QAM524552:QBB524552 QKI524552:QKX524552 QUE524552:QUT524552 REA524552:REP524552 RNW524552:ROL524552 RXS524552:RYH524552 SHO524552:SID524552 SRK524552:SRZ524552 TBG524552:TBV524552 TLC524552:TLR524552 TUY524552:TVN524552 UEU524552:UFJ524552 UOQ524552:UPF524552 UYM524552:UZB524552 VII524552:VIX524552 VSE524552:VST524552 WCA524552:WCP524552 WLW524552:WML524552 WVS524552:WWH524552 K590088:Z590088 JG590088:JV590088 TC590088:TR590088 ACY590088:ADN590088 AMU590088:ANJ590088 AWQ590088:AXF590088 BGM590088:BHB590088 BQI590088:BQX590088 CAE590088:CAT590088 CKA590088:CKP590088 CTW590088:CUL590088 DDS590088:DEH590088 DNO590088:DOD590088 DXK590088:DXZ590088 EHG590088:EHV590088 ERC590088:ERR590088 FAY590088:FBN590088 FKU590088:FLJ590088 FUQ590088:FVF590088 GEM590088:GFB590088 GOI590088:GOX590088 GYE590088:GYT590088 HIA590088:HIP590088 HRW590088:HSL590088 IBS590088:ICH590088 ILO590088:IMD590088 IVK590088:IVZ590088 JFG590088:JFV590088 JPC590088:JPR590088 JYY590088:JZN590088 KIU590088:KJJ590088 KSQ590088:KTF590088 LCM590088:LDB590088 LMI590088:LMX590088 LWE590088:LWT590088 MGA590088:MGP590088 MPW590088:MQL590088 MZS590088:NAH590088 NJO590088:NKD590088 NTK590088:NTZ590088 ODG590088:ODV590088 ONC590088:ONR590088 OWY590088:OXN590088 PGU590088:PHJ590088 PQQ590088:PRF590088 QAM590088:QBB590088 QKI590088:QKX590088 QUE590088:QUT590088 REA590088:REP590088 RNW590088:ROL590088 RXS590088:RYH590088 SHO590088:SID590088 SRK590088:SRZ590088 TBG590088:TBV590088 TLC590088:TLR590088 TUY590088:TVN590088 UEU590088:UFJ590088 UOQ590088:UPF590088 UYM590088:UZB590088 VII590088:VIX590088 VSE590088:VST590088 WCA590088:WCP590088 WLW590088:WML590088 WVS590088:WWH590088 K655624:Z655624 JG655624:JV655624 TC655624:TR655624 ACY655624:ADN655624 AMU655624:ANJ655624 AWQ655624:AXF655624 BGM655624:BHB655624 BQI655624:BQX655624 CAE655624:CAT655624 CKA655624:CKP655624 CTW655624:CUL655624 DDS655624:DEH655624 DNO655624:DOD655624 DXK655624:DXZ655624 EHG655624:EHV655624 ERC655624:ERR655624 FAY655624:FBN655624 FKU655624:FLJ655624 FUQ655624:FVF655624 GEM655624:GFB655624 GOI655624:GOX655624 GYE655624:GYT655624 HIA655624:HIP655624 HRW655624:HSL655624 IBS655624:ICH655624 ILO655624:IMD655624 IVK655624:IVZ655624 JFG655624:JFV655624 JPC655624:JPR655624 JYY655624:JZN655624 KIU655624:KJJ655624 KSQ655624:KTF655624 LCM655624:LDB655624 LMI655624:LMX655624 LWE655624:LWT655624 MGA655624:MGP655624 MPW655624:MQL655624 MZS655624:NAH655624 NJO655624:NKD655624 NTK655624:NTZ655624 ODG655624:ODV655624 ONC655624:ONR655624 OWY655624:OXN655624 PGU655624:PHJ655624 PQQ655624:PRF655624 QAM655624:QBB655624 QKI655624:QKX655624 QUE655624:QUT655624 REA655624:REP655624 RNW655624:ROL655624 RXS655624:RYH655624 SHO655624:SID655624 SRK655624:SRZ655624 TBG655624:TBV655624 TLC655624:TLR655624 TUY655624:TVN655624 UEU655624:UFJ655624 UOQ655624:UPF655624 UYM655624:UZB655624 VII655624:VIX655624 VSE655624:VST655624 WCA655624:WCP655624 WLW655624:WML655624 WVS655624:WWH655624 K721160:Z721160 JG721160:JV721160 TC721160:TR721160 ACY721160:ADN721160 AMU721160:ANJ721160 AWQ721160:AXF721160 BGM721160:BHB721160 BQI721160:BQX721160 CAE721160:CAT721160 CKA721160:CKP721160 CTW721160:CUL721160 DDS721160:DEH721160 DNO721160:DOD721160 DXK721160:DXZ721160 EHG721160:EHV721160 ERC721160:ERR721160 FAY721160:FBN721160 FKU721160:FLJ721160 FUQ721160:FVF721160 GEM721160:GFB721160 GOI721160:GOX721160 GYE721160:GYT721160 HIA721160:HIP721160 HRW721160:HSL721160 IBS721160:ICH721160 ILO721160:IMD721160 IVK721160:IVZ721160 JFG721160:JFV721160 JPC721160:JPR721160 JYY721160:JZN721160 KIU721160:KJJ721160 KSQ721160:KTF721160 LCM721160:LDB721160 LMI721160:LMX721160 LWE721160:LWT721160 MGA721160:MGP721160 MPW721160:MQL721160 MZS721160:NAH721160 NJO721160:NKD721160 NTK721160:NTZ721160 ODG721160:ODV721160 ONC721160:ONR721160 OWY721160:OXN721160 PGU721160:PHJ721160 PQQ721160:PRF721160 QAM721160:QBB721160 QKI721160:QKX721160 QUE721160:QUT721160 REA721160:REP721160 RNW721160:ROL721160 RXS721160:RYH721160 SHO721160:SID721160 SRK721160:SRZ721160 TBG721160:TBV721160 TLC721160:TLR721160 TUY721160:TVN721160 UEU721160:UFJ721160 UOQ721160:UPF721160 UYM721160:UZB721160 VII721160:VIX721160 VSE721160:VST721160 WCA721160:WCP721160 WLW721160:WML721160 WVS721160:WWH721160 K786696:Z786696 JG786696:JV786696 TC786696:TR786696 ACY786696:ADN786696 AMU786696:ANJ786696 AWQ786696:AXF786696 BGM786696:BHB786696 BQI786696:BQX786696 CAE786696:CAT786696 CKA786696:CKP786696 CTW786696:CUL786696 DDS786696:DEH786696 DNO786696:DOD786696 DXK786696:DXZ786696 EHG786696:EHV786696 ERC786696:ERR786696 FAY786696:FBN786696 FKU786696:FLJ786696 FUQ786696:FVF786696 GEM786696:GFB786696 GOI786696:GOX786696 GYE786696:GYT786696 HIA786696:HIP786696 HRW786696:HSL786696 IBS786696:ICH786696 ILO786696:IMD786696 IVK786696:IVZ786696 JFG786696:JFV786696 JPC786696:JPR786696 JYY786696:JZN786696 KIU786696:KJJ786696 KSQ786696:KTF786696 LCM786696:LDB786696 LMI786696:LMX786696 LWE786696:LWT786696 MGA786696:MGP786696 MPW786696:MQL786696 MZS786696:NAH786696 NJO786696:NKD786696 NTK786696:NTZ786696 ODG786696:ODV786696 ONC786696:ONR786696 OWY786696:OXN786696 PGU786696:PHJ786696 PQQ786696:PRF786696 QAM786696:QBB786696 QKI786696:QKX786696 QUE786696:QUT786696 REA786696:REP786696 RNW786696:ROL786696 RXS786696:RYH786696 SHO786696:SID786696 SRK786696:SRZ786696 TBG786696:TBV786696 TLC786696:TLR786696 TUY786696:TVN786696 UEU786696:UFJ786696 UOQ786696:UPF786696 UYM786696:UZB786696 VII786696:VIX786696 VSE786696:VST786696 WCA786696:WCP786696 WLW786696:WML786696 WVS786696:WWH786696 K852232:Z852232 JG852232:JV852232 TC852232:TR852232 ACY852232:ADN852232 AMU852232:ANJ852232 AWQ852232:AXF852232 BGM852232:BHB852232 BQI852232:BQX852232 CAE852232:CAT852232 CKA852232:CKP852232 CTW852232:CUL852232 DDS852232:DEH852232 DNO852232:DOD852232 DXK852232:DXZ852232 EHG852232:EHV852232 ERC852232:ERR852232 FAY852232:FBN852232 FKU852232:FLJ852232 FUQ852232:FVF852232 GEM852232:GFB852232 GOI852232:GOX852232 GYE852232:GYT852232 HIA852232:HIP852232 HRW852232:HSL852232 IBS852232:ICH852232 ILO852232:IMD852232 IVK852232:IVZ852232 JFG852232:JFV852232 JPC852232:JPR852232 JYY852232:JZN852232 KIU852232:KJJ852232 KSQ852232:KTF852232 LCM852232:LDB852232 LMI852232:LMX852232 LWE852232:LWT852232 MGA852232:MGP852232 MPW852232:MQL852232 MZS852232:NAH852232 NJO852232:NKD852232 NTK852232:NTZ852232 ODG852232:ODV852232 ONC852232:ONR852232 OWY852232:OXN852232 PGU852232:PHJ852232 PQQ852232:PRF852232 QAM852232:QBB852232 QKI852232:QKX852232 QUE852232:QUT852232 REA852232:REP852232 RNW852232:ROL852232 RXS852232:RYH852232 SHO852232:SID852232 SRK852232:SRZ852232 TBG852232:TBV852232 TLC852232:TLR852232 TUY852232:TVN852232 UEU852232:UFJ852232 UOQ852232:UPF852232 UYM852232:UZB852232 VII852232:VIX852232 VSE852232:VST852232 WCA852232:WCP852232 WLW852232:WML852232 WVS852232:WWH852232 K917768:Z917768 JG917768:JV917768 TC917768:TR917768 ACY917768:ADN917768 AMU917768:ANJ917768 AWQ917768:AXF917768 BGM917768:BHB917768 BQI917768:BQX917768 CAE917768:CAT917768 CKA917768:CKP917768 CTW917768:CUL917768 DDS917768:DEH917768 DNO917768:DOD917768 DXK917768:DXZ917768 EHG917768:EHV917768 ERC917768:ERR917768 FAY917768:FBN917768 FKU917768:FLJ917768 FUQ917768:FVF917768 GEM917768:GFB917768 GOI917768:GOX917768 GYE917768:GYT917768 HIA917768:HIP917768 HRW917768:HSL917768 IBS917768:ICH917768 ILO917768:IMD917768 IVK917768:IVZ917768 JFG917768:JFV917768 JPC917768:JPR917768 JYY917768:JZN917768 KIU917768:KJJ917768 KSQ917768:KTF917768 LCM917768:LDB917768 LMI917768:LMX917768 LWE917768:LWT917768 MGA917768:MGP917768 MPW917768:MQL917768 MZS917768:NAH917768 NJO917768:NKD917768 NTK917768:NTZ917768 ODG917768:ODV917768 ONC917768:ONR917768 OWY917768:OXN917768 PGU917768:PHJ917768 PQQ917768:PRF917768 QAM917768:QBB917768 QKI917768:QKX917768 QUE917768:QUT917768 REA917768:REP917768 RNW917768:ROL917768 RXS917768:RYH917768 SHO917768:SID917768 SRK917768:SRZ917768 TBG917768:TBV917768 TLC917768:TLR917768 TUY917768:TVN917768 UEU917768:UFJ917768 UOQ917768:UPF917768 UYM917768:UZB917768 VII917768:VIX917768 VSE917768:VST917768 WCA917768:WCP917768 WLW917768:WML917768 WVS917768:WWH917768 K983304:Z983304 JG983304:JV983304 TC983304:TR983304 ACY983304:ADN983304 AMU983304:ANJ983304 AWQ983304:AXF983304 BGM983304:BHB983304 BQI983304:BQX983304 CAE983304:CAT983304 CKA983304:CKP983304 CTW983304:CUL983304 DDS983304:DEH983304 DNO983304:DOD983304 DXK983304:DXZ983304 EHG983304:EHV983304 ERC983304:ERR983304 FAY983304:FBN983304 FKU983304:FLJ983304 FUQ983304:FVF983304 GEM983304:GFB983304 GOI983304:GOX983304 GYE983304:GYT983304 HIA983304:HIP983304 HRW983304:HSL983304 IBS983304:ICH983304 ILO983304:IMD983304 IVK983304:IVZ983304 JFG983304:JFV983304 JPC983304:JPR983304 JYY983304:JZN983304 KIU983304:KJJ983304 KSQ983304:KTF983304 LCM983304:LDB983304 LMI983304:LMX983304 LWE983304:LWT983304 MGA983304:MGP983304 MPW983304:MQL983304 MZS983304:NAH983304 NJO983304:NKD983304 NTK983304:NTZ983304 ODG983304:ODV983304 ONC983304:ONR983304 OWY983304:OXN983304 PGU983304:PHJ983304 PQQ983304:PRF983304 QAM983304:QBB983304 QKI983304:QKX983304 QUE983304:QUT983304 REA983304:REP983304 RNW983304:ROL983304 RXS983304:RYH983304 SHO983304:SID983304 SRK983304:SRZ983304 TBG983304:TBV983304 TLC983304:TLR983304 TUY983304:TVN983304 UEU983304:UFJ983304 UOQ983304:UPF983304 UYM983304:UZB983304 VII983304:VIX983304 VSE983304:VST983304 WCA983304:WCP983304 WLW983304:WML983304 WVS983304:WWH983304 J194:Z194 JF194:JV194 TB194:TR194 ACX194:ADN194 AMT194:ANJ194 AWP194:AXF194 BGL194:BHB194 BQH194:BQX194 CAD194:CAT194 CJZ194:CKP194 CTV194:CUL194 DDR194:DEH194 DNN194:DOD194 DXJ194:DXZ194 EHF194:EHV194 ERB194:ERR194 FAX194:FBN194 FKT194:FLJ194 FUP194:FVF194 GEL194:GFB194 GOH194:GOX194 GYD194:GYT194 HHZ194:HIP194 HRV194:HSL194 IBR194:ICH194 ILN194:IMD194 IVJ194:IVZ194 JFF194:JFV194 JPB194:JPR194 JYX194:JZN194 KIT194:KJJ194 KSP194:KTF194 LCL194:LDB194 LMH194:LMX194 LWD194:LWT194 MFZ194:MGP194 MPV194:MQL194 MZR194:NAH194 NJN194:NKD194 NTJ194:NTZ194 ODF194:ODV194 ONB194:ONR194 OWX194:OXN194 PGT194:PHJ194 PQP194:PRF194 QAL194:QBB194 QKH194:QKX194 QUD194:QUT194 RDZ194:REP194 RNV194:ROL194 RXR194:RYH194 SHN194:SID194 SRJ194:SRZ194 TBF194:TBV194 TLB194:TLR194 TUX194:TVN194 UET194:UFJ194 UOP194:UPF194 UYL194:UZB194 VIH194:VIX194 VSD194:VST194 WBZ194:WCP194 WLV194:WML194 WVR194:WWH194 J65803:Z65803 JF65803:JV65803 TB65803:TR65803 ACX65803:ADN65803 AMT65803:ANJ65803 AWP65803:AXF65803 BGL65803:BHB65803 BQH65803:BQX65803 CAD65803:CAT65803 CJZ65803:CKP65803 CTV65803:CUL65803 DDR65803:DEH65803 DNN65803:DOD65803 DXJ65803:DXZ65803 EHF65803:EHV65803 ERB65803:ERR65803 FAX65803:FBN65803 FKT65803:FLJ65803 FUP65803:FVF65803 GEL65803:GFB65803 GOH65803:GOX65803 GYD65803:GYT65803 HHZ65803:HIP65803 HRV65803:HSL65803 IBR65803:ICH65803 ILN65803:IMD65803 IVJ65803:IVZ65803 JFF65803:JFV65803 JPB65803:JPR65803 JYX65803:JZN65803 KIT65803:KJJ65803 KSP65803:KTF65803 LCL65803:LDB65803 LMH65803:LMX65803 LWD65803:LWT65803 MFZ65803:MGP65803 MPV65803:MQL65803 MZR65803:NAH65803 NJN65803:NKD65803 NTJ65803:NTZ65803 ODF65803:ODV65803 ONB65803:ONR65803 OWX65803:OXN65803 PGT65803:PHJ65803 PQP65803:PRF65803 QAL65803:QBB65803 QKH65803:QKX65803 QUD65803:QUT65803 RDZ65803:REP65803 RNV65803:ROL65803 RXR65803:RYH65803 SHN65803:SID65803 SRJ65803:SRZ65803 TBF65803:TBV65803 TLB65803:TLR65803 TUX65803:TVN65803 UET65803:UFJ65803 UOP65803:UPF65803 UYL65803:UZB65803 VIH65803:VIX65803 VSD65803:VST65803 WBZ65803:WCP65803 WLV65803:WML65803 WVR65803:WWH65803 J131339:Z131339 JF131339:JV131339 TB131339:TR131339 ACX131339:ADN131339 AMT131339:ANJ131339 AWP131339:AXF131339 BGL131339:BHB131339 BQH131339:BQX131339 CAD131339:CAT131339 CJZ131339:CKP131339 CTV131339:CUL131339 DDR131339:DEH131339 DNN131339:DOD131339 DXJ131339:DXZ131339 EHF131339:EHV131339 ERB131339:ERR131339 FAX131339:FBN131339 FKT131339:FLJ131339 FUP131339:FVF131339 GEL131339:GFB131339 GOH131339:GOX131339 GYD131339:GYT131339 HHZ131339:HIP131339 HRV131339:HSL131339 IBR131339:ICH131339 ILN131339:IMD131339 IVJ131339:IVZ131339 JFF131339:JFV131339 JPB131339:JPR131339 JYX131339:JZN131339 KIT131339:KJJ131339 KSP131339:KTF131339 LCL131339:LDB131339 LMH131339:LMX131339 LWD131339:LWT131339 MFZ131339:MGP131339 MPV131339:MQL131339 MZR131339:NAH131339 NJN131339:NKD131339 NTJ131339:NTZ131339 ODF131339:ODV131339 ONB131339:ONR131339 OWX131339:OXN131339 PGT131339:PHJ131339 PQP131339:PRF131339 QAL131339:QBB131339 QKH131339:QKX131339 QUD131339:QUT131339 RDZ131339:REP131339 RNV131339:ROL131339 RXR131339:RYH131339 SHN131339:SID131339 SRJ131339:SRZ131339 TBF131339:TBV131339 TLB131339:TLR131339 TUX131339:TVN131339 UET131339:UFJ131339 UOP131339:UPF131339 UYL131339:UZB131339 VIH131339:VIX131339 VSD131339:VST131339 WBZ131339:WCP131339 WLV131339:WML131339 WVR131339:WWH131339 J196875:Z196875 JF196875:JV196875 TB196875:TR196875 ACX196875:ADN196875 AMT196875:ANJ196875 AWP196875:AXF196875 BGL196875:BHB196875 BQH196875:BQX196875 CAD196875:CAT196875 CJZ196875:CKP196875 CTV196875:CUL196875 DDR196875:DEH196875 DNN196875:DOD196875 DXJ196875:DXZ196875 EHF196875:EHV196875 ERB196875:ERR196875 FAX196875:FBN196875 FKT196875:FLJ196875 FUP196875:FVF196875 GEL196875:GFB196875 GOH196875:GOX196875 GYD196875:GYT196875 HHZ196875:HIP196875 HRV196875:HSL196875 IBR196875:ICH196875 ILN196875:IMD196875 IVJ196875:IVZ196875 JFF196875:JFV196875 JPB196875:JPR196875 JYX196875:JZN196875 KIT196875:KJJ196875 KSP196875:KTF196875 LCL196875:LDB196875 LMH196875:LMX196875 LWD196875:LWT196875 MFZ196875:MGP196875 MPV196875:MQL196875 MZR196875:NAH196875 NJN196875:NKD196875 NTJ196875:NTZ196875 ODF196875:ODV196875 ONB196875:ONR196875 OWX196875:OXN196875 PGT196875:PHJ196875 PQP196875:PRF196875 QAL196875:QBB196875 QKH196875:QKX196875 QUD196875:QUT196875 RDZ196875:REP196875 RNV196875:ROL196875 RXR196875:RYH196875 SHN196875:SID196875 SRJ196875:SRZ196875 TBF196875:TBV196875 TLB196875:TLR196875 TUX196875:TVN196875 UET196875:UFJ196875 UOP196875:UPF196875 UYL196875:UZB196875 VIH196875:VIX196875 VSD196875:VST196875 WBZ196875:WCP196875 WLV196875:WML196875 WVR196875:WWH196875 J262411:Z262411 JF262411:JV262411 TB262411:TR262411 ACX262411:ADN262411 AMT262411:ANJ262411 AWP262411:AXF262411 BGL262411:BHB262411 BQH262411:BQX262411 CAD262411:CAT262411 CJZ262411:CKP262411 CTV262411:CUL262411 DDR262411:DEH262411 DNN262411:DOD262411 DXJ262411:DXZ262411 EHF262411:EHV262411 ERB262411:ERR262411 FAX262411:FBN262411 FKT262411:FLJ262411 FUP262411:FVF262411 GEL262411:GFB262411 GOH262411:GOX262411 GYD262411:GYT262411 HHZ262411:HIP262411 HRV262411:HSL262411 IBR262411:ICH262411 ILN262411:IMD262411 IVJ262411:IVZ262411 JFF262411:JFV262411 JPB262411:JPR262411 JYX262411:JZN262411 KIT262411:KJJ262411 KSP262411:KTF262411 LCL262411:LDB262411 LMH262411:LMX262411 LWD262411:LWT262411 MFZ262411:MGP262411 MPV262411:MQL262411 MZR262411:NAH262411 NJN262411:NKD262411 NTJ262411:NTZ262411 ODF262411:ODV262411 ONB262411:ONR262411 OWX262411:OXN262411 PGT262411:PHJ262411 PQP262411:PRF262411 QAL262411:QBB262411 QKH262411:QKX262411 QUD262411:QUT262411 RDZ262411:REP262411 RNV262411:ROL262411 RXR262411:RYH262411 SHN262411:SID262411 SRJ262411:SRZ262411 TBF262411:TBV262411 TLB262411:TLR262411 TUX262411:TVN262411 UET262411:UFJ262411 UOP262411:UPF262411 UYL262411:UZB262411 VIH262411:VIX262411 VSD262411:VST262411 WBZ262411:WCP262411 WLV262411:WML262411 WVR262411:WWH262411 J327947:Z327947 JF327947:JV327947 TB327947:TR327947 ACX327947:ADN327947 AMT327947:ANJ327947 AWP327947:AXF327947 BGL327947:BHB327947 BQH327947:BQX327947 CAD327947:CAT327947 CJZ327947:CKP327947 CTV327947:CUL327947 DDR327947:DEH327947 DNN327947:DOD327947 DXJ327947:DXZ327947 EHF327947:EHV327947 ERB327947:ERR327947 FAX327947:FBN327947 FKT327947:FLJ327947 FUP327947:FVF327947 GEL327947:GFB327947 GOH327947:GOX327947 GYD327947:GYT327947 HHZ327947:HIP327947 HRV327947:HSL327947 IBR327947:ICH327947 ILN327947:IMD327947 IVJ327947:IVZ327947 JFF327947:JFV327947 JPB327947:JPR327947 JYX327947:JZN327947 KIT327947:KJJ327947 KSP327947:KTF327947 LCL327947:LDB327947 LMH327947:LMX327947 LWD327947:LWT327947 MFZ327947:MGP327947 MPV327947:MQL327947 MZR327947:NAH327947 NJN327947:NKD327947 NTJ327947:NTZ327947 ODF327947:ODV327947 ONB327947:ONR327947 OWX327947:OXN327947 PGT327947:PHJ327947 PQP327947:PRF327947 QAL327947:QBB327947 QKH327947:QKX327947 QUD327947:QUT327947 RDZ327947:REP327947 RNV327947:ROL327947 RXR327947:RYH327947 SHN327947:SID327947 SRJ327947:SRZ327947 TBF327947:TBV327947 TLB327947:TLR327947 TUX327947:TVN327947 UET327947:UFJ327947 UOP327947:UPF327947 UYL327947:UZB327947 VIH327947:VIX327947 VSD327947:VST327947 WBZ327947:WCP327947 WLV327947:WML327947 WVR327947:WWH327947 J393483:Z393483 JF393483:JV393483 TB393483:TR393483 ACX393483:ADN393483 AMT393483:ANJ393483 AWP393483:AXF393483 BGL393483:BHB393483 BQH393483:BQX393483 CAD393483:CAT393483 CJZ393483:CKP393483 CTV393483:CUL393483 DDR393483:DEH393483 DNN393483:DOD393483 DXJ393483:DXZ393483 EHF393483:EHV393483 ERB393483:ERR393483 FAX393483:FBN393483 FKT393483:FLJ393483 FUP393483:FVF393483 GEL393483:GFB393483 GOH393483:GOX393483 GYD393483:GYT393483 HHZ393483:HIP393483 HRV393483:HSL393483 IBR393483:ICH393483 ILN393483:IMD393483 IVJ393483:IVZ393483 JFF393483:JFV393483 JPB393483:JPR393483 JYX393483:JZN393483 KIT393483:KJJ393483 KSP393483:KTF393483 LCL393483:LDB393483 LMH393483:LMX393483 LWD393483:LWT393483 MFZ393483:MGP393483 MPV393483:MQL393483 MZR393483:NAH393483 NJN393483:NKD393483 NTJ393483:NTZ393483 ODF393483:ODV393483 ONB393483:ONR393483 OWX393483:OXN393483 PGT393483:PHJ393483 PQP393483:PRF393483 QAL393483:QBB393483 QKH393483:QKX393483 QUD393483:QUT393483 RDZ393483:REP393483 RNV393483:ROL393483 RXR393483:RYH393483 SHN393483:SID393483 SRJ393483:SRZ393483 TBF393483:TBV393483 TLB393483:TLR393483 TUX393483:TVN393483 UET393483:UFJ393483 UOP393483:UPF393483 UYL393483:UZB393483 VIH393483:VIX393483 VSD393483:VST393483 WBZ393483:WCP393483 WLV393483:WML393483 WVR393483:WWH393483 J459019:Z459019 JF459019:JV459019 TB459019:TR459019 ACX459019:ADN459019 AMT459019:ANJ459019 AWP459019:AXF459019 BGL459019:BHB459019 BQH459019:BQX459019 CAD459019:CAT459019 CJZ459019:CKP459019 CTV459019:CUL459019 DDR459019:DEH459019 DNN459019:DOD459019 DXJ459019:DXZ459019 EHF459019:EHV459019 ERB459019:ERR459019 FAX459019:FBN459019 FKT459019:FLJ459019 FUP459019:FVF459019 GEL459019:GFB459019 GOH459019:GOX459019 GYD459019:GYT459019 HHZ459019:HIP459019 HRV459019:HSL459019 IBR459019:ICH459019 ILN459019:IMD459019 IVJ459019:IVZ459019 JFF459019:JFV459019 JPB459019:JPR459019 JYX459019:JZN459019 KIT459019:KJJ459019 KSP459019:KTF459019 LCL459019:LDB459019 LMH459019:LMX459019 LWD459019:LWT459019 MFZ459019:MGP459019 MPV459019:MQL459019 MZR459019:NAH459019 NJN459019:NKD459019 NTJ459019:NTZ459019 ODF459019:ODV459019 ONB459019:ONR459019 OWX459019:OXN459019 PGT459019:PHJ459019 PQP459019:PRF459019 QAL459019:QBB459019 QKH459019:QKX459019 QUD459019:QUT459019 RDZ459019:REP459019 RNV459019:ROL459019 RXR459019:RYH459019 SHN459019:SID459019 SRJ459019:SRZ459019 TBF459019:TBV459019 TLB459019:TLR459019 TUX459019:TVN459019 UET459019:UFJ459019 UOP459019:UPF459019 UYL459019:UZB459019 VIH459019:VIX459019 VSD459019:VST459019 WBZ459019:WCP459019 WLV459019:WML459019 WVR459019:WWH459019 J524555:Z524555 JF524555:JV524555 TB524555:TR524555 ACX524555:ADN524555 AMT524555:ANJ524555 AWP524555:AXF524555 BGL524555:BHB524555 BQH524555:BQX524555 CAD524555:CAT524555 CJZ524555:CKP524555 CTV524555:CUL524555 DDR524555:DEH524555 DNN524555:DOD524555 DXJ524555:DXZ524555 EHF524555:EHV524555 ERB524555:ERR524555 FAX524555:FBN524555 FKT524555:FLJ524555 FUP524555:FVF524555 GEL524555:GFB524555 GOH524555:GOX524555 GYD524555:GYT524555 HHZ524555:HIP524555 HRV524555:HSL524555 IBR524555:ICH524555 ILN524555:IMD524555 IVJ524555:IVZ524555 JFF524555:JFV524555 JPB524555:JPR524555 JYX524555:JZN524555 KIT524555:KJJ524555 KSP524555:KTF524555 LCL524555:LDB524555 LMH524555:LMX524555 LWD524555:LWT524555 MFZ524555:MGP524555 MPV524555:MQL524555 MZR524555:NAH524555 NJN524555:NKD524555 NTJ524555:NTZ524555 ODF524555:ODV524555 ONB524555:ONR524555 OWX524555:OXN524555 PGT524555:PHJ524555 PQP524555:PRF524555 QAL524555:QBB524555 QKH524555:QKX524555 QUD524555:QUT524555 RDZ524555:REP524555 RNV524555:ROL524555 RXR524555:RYH524555 SHN524555:SID524555 SRJ524555:SRZ524555 TBF524555:TBV524555 TLB524555:TLR524555 TUX524555:TVN524555 UET524555:UFJ524555 UOP524555:UPF524555 UYL524555:UZB524555 VIH524555:VIX524555 VSD524555:VST524555 WBZ524555:WCP524555 WLV524555:WML524555 WVR524555:WWH524555 J590091:Z590091 JF590091:JV590091 TB590091:TR590091 ACX590091:ADN590091 AMT590091:ANJ590091 AWP590091:AXF590091 BGL590091:BHB590091 BQH590091:BQX590091 CAD590091:CAT590091 CJZ590091:CKP590091 CTV590091:CUL590091 DDR590091:DEH590091 DNN590091:DOD590091 DXJ590091:DXZ590091 EHF590091:EHV590091 ERB590091:ERR590091 FAX590091:FBN590091 FKT590091:FLJ590091 FUP590091:FVF590091 GEL590091:GFB590091 GOH590091:GOX590091 GYD590091:GYT590091 HHZ590091:HIP590091 HRV590091:HSL590091 IBR590091:ICH590091 ILN590091:IMD590091 IVJ590091:IVZ590091 JFF590091:JFV590091 JPB590091:JPR590091 JYX590091:JZN590091 KIT590091:KJJ590091 KSP590091:KTF590091 LCL590091:LDB590091 LMH590091:LMX590091 LWD590091:LWT590091 MFZ590091:MGP590091 MPV590091:MQL590091 MZR590091:NAH590091 NJN590091:NKD590091 NTJ590091:NTZ590091 ODF590091:ODV590091 ONB590091:ONR590091 OWX590091:OXN590091 PGT590091:PHJ590091 PQP590091:PRF590091 QAL590091:QBB590091 QKH590091:QKX590091 QUD590091:QUT590091 RDZ590091:REP590091 RNV590091:ROL590091 RXR590091:RYH590091 SHN590091:SID590091 SRJ590091:SRZ590091 TBF590091:TBV590091 TLB590091:TLR590091 TUX590091:TVN590091 UET590091:UFJ590091 UOP590091:UPF590091 UYL590091:UZB590091 VIH590091:VIX590091 VSD590091:VST590091 WBZ590091:WCP590091 WLV590091:WML590091 WVR590091:WWH590091 J655627:Z655627 JF655627:JV655627 TB655627:TR655627 ACX655627:ADN655627 AMT655627:ANJ655627 AWP655627:AXF655627 BGL655627:BHB655627 BQH655627:BQX655627 CAD655627:CAT655627 CJZ655627:CKP655627 CTV655627:CUL655627 DDR655627:DEH655627 DNN655627:DOD655627 DXJ655627:DXZ655627 EHF655627:EHV655627 ERB655627:ERR655627 FAX655627:FBN655627 FKT655627:FLJ655627 FUP655627:FVF655627 GEL655627:GFB655627 GOH655627:GOX655627 GYD655627:GYT655627 HHZ655627:HIP655627 HRV655627:HSL655627 IBR655627:ICH655627 ILN655627:IMD655627 IVJ655627:IVZ655627 JFF655627:JFV655627 JPB655627:JPR655627 JYX655627:JZN655627 KIT655627:KJJ655627 KSP655627:KTF655627 LCL655627:LDB655627 LMH655627:LMX655627 LWD655627:LWT655627 MFZ655627:MGP655627 MPV655627:MQL655627 MZR655627:NAH655627 NJN655627:NKD655627 NTJ655627:NTZ655627 ODF655627:ODV655627 ONB655627:ONR655627 OWX655627:OXN655627 PGT655627:PHJ655627 PQP655627:PRF655627 QAL655627:QBB655627 QKH655627:QKX655627 QUD655627:QUT655627 RDZ655627:REP655627 RNV655627:ROL655627 RXR655627:RYH655627 SHN655627:SID655627 SRJ655627:SRZ655627 TBF655627:TBV655627 TLB655627:TLR655627 TUX655627:TVN655627 UET655627:UFJ655627 UOP655627:UPF655627 UYL655627:UZB655627 VIH655627:VIX655627 VSD655627:VST655627 WBZ655627:WCP655627 WLV655627:WML655627 WVR655627:WWH655627 J721163:Z721163 JF721163:JV721163 TB721163:TR721163 ACX721163:ADN721163 AMT721163:ANJ721163 AWP721163:AXF721163 BGL721163:BHB721163 BQH721163:BQX721163 CAD721163:CAT721163 CJZ721163:CKP721163 CTV721163:CUL721163 DDR721163:DEH721163 DNN721163:DOD721163 DXJ721163:DXZ721163 EHF721163:EHV721163 ERB721163:ERR721163 FAX721163:FBN721163 FKT721163:FLJ721163 FUP721163:FVF721163 GEL721163:GFB721163 GOH721163:GOX721163 GYD721163:GYT721163 HHZ721163:HIP721163 HRV721163:HSL721163 IBR721163:ICH721163 ILN721163:IMD721163 IVJ721163:IVZ721163 JFF721163:JFV721163 JPB721163:JPR721163 JYX721163:JZN721163 KIT721163:KJJ721163 KSP721163:KTF721163 LCL721163:LDB721163 LMH721163:LMX721163 LWD721163:LWT721163 MFZ721163:MGP721163 MPV721163:MQL721163 MZR721163:NAH721163 NJN721163:NKD721163 NTJ721163:NTZ721163 ODF721163:ODV721163 ONB721163:ONR721163 OWX721163:OXN721163 PGT721163:PHJ721163 PQP721163:PRF721163 QAL721163:QBB721163 QKH721163:QKX721163 QUD721163:QUT721163 RDZ721163:REP721163 RNV721163:ROL721163 RXR721163:RYH721163 SHN721163:SID721163 SRJ721163:SRZ721163 TBF721163:TBV721163 TLB721163:TLR721163 TUX721163:TVN721163 UET721163:UFJ721163 UOP721163:UPF721163 UYL721163:UZB721163 VIH721163:VIX721163 VSD721163:VST721163 WBZ721163:WCP721163 WLV721163:WML721163 WVR721163:WWH721163 J786699:Z786699 JF786699:JV786699 TB786699:TR786699 ACX786699:ADN786699 AMT786699:ANJ786699 AWP786699:AXF786699 BGL786699:BHB786699 BQH786699:BQX786699 CAD786699:CAT786699 CJZ786699:CKP786699 CTV786699:CUL786699 DDR786699:DEH786699 DNN786699:DOD786699 DXJ786699:DXZ786699 EHF786699:EHV786699 ERB786699:ERR786699 FAX786699:FBN786699 FKT786699:FLJ786699 FUP786699:FVF786699 GEL786699:GFB786699 GOH786699:GOX786699 GYD786699:GYT786699 HHZ786699:HIP786699 HRV786699:HSL786699 IBR786699:ICH786699 ILN786699:IMD786699 IVJ786699:IVZ786699 JFF786699:JFV786699 JPB786699:JPR786699 JYX786699:JZN786699 KIT786699:KJJ786699 KSP786699:KTF786699 LCL786699:LDB786699 LMH786699:LMX786699 LWD786699:LWT786699 MFZ786699:MGP786699 MPV786699:MQL786699 MZR786699:NAH786699 NJN786699:NKD786699 NTJ786699:NTZ786699 ODF786699:ODV786699 ONB786699:ONR786699 OWX786699:OXN786699 PGT786699:PHJ786699 PQP786699:PRF786699 QAL786699:QBB786699 QKH786699:QKX786699 QUD786699:QUT786699 RDZ786699:REP786699 RNV786699:ROL786699 RXR786699:RYH786699 SHN786699:SID786699 SRJ786699:SRZ786699 TBF786699:TBV786699 TLB786699:TLR786699 TUX786699:TVN786699 UET786699:UFJ786699 UOP786699:UPF786699 UYL786699:UZB786699 VIH786699:VIX786699 VSD786699:VST786699 WBZ786699:WCP786699 WLV786699:WML786699 WVR786699:WWH786699 J852235:Z852235 JF852235:JV852235 TB852235:TR852235 ACX852235:ADN852235 AMT852235:ANJ852235 AWP852235:AXF852235 BGL852235:BHB852235 BQH852235:BQX852235 CAD852235:CAT852235 CJZ852235:CKP852235 CTV852235:CUL852235 DDR852235:DEH852235 DNN852235:DOD852235 DXJ852235:DXZ852235 EHF852235:EHV852235 ERB852235:ERR852235 FAX852235:FBN852235 FKT852235:FLJ852235 FUP852235:FVF852235 GEL852235:GFB852235 GOH852235:GOX852235 GYD852235:GYT852235 HHZ852235:HIP852235 HRV852235:HSL852235 IBR852235:ICH852235 ILN852235:IMD852235 IVJ852235:IVZ852235 JFF852235:JFV852235 JPB852235:JPR852235 JYX852235:JZN852235 KIT852235:KJJ852235 KSP852235:KTF852235 LCL852235:LDB852235 LMH852235:LMX852235 LWD852235:LWT852235 MFZ852235:MGP852235 MPV852235:MQL852235 MZR852235:NAH852235 NJN852235:NKD852235 NTJ852235:NTZ852235 ODF852235:ODV852235 ONB852235:ONR852235 OWX852235:OXN852235 PGT852235:PHJ852235 PQP852235:PRF852235 QAL852235:QBB852235 QKH852235:QKX852235 QUD852235:QUT852235 RDZ852235:REP852235 RNV852235:ROL852235 RXR852235:RYH852235 SHN852235:SID852235 SRJ852235:SRZ852235 TBF852235:TBV852235 TLB852235:TLR852235 TUX852235:TVN852235 UET852235:UFJ852235 UOP852235:UPF852235 UYL852235:UZB852235 VIH852235:VIX852235 VSD852235:VST852235 WBZ852235:WCP852235 WLV852235:WML852235 WVR852235:WWH852235 J917771:Z917771 JF917771:JV917771 TB917771:TR917771 ACX917771:ADN917771 AMT917771:ANJ917771 AWP917771:AXF917771 BGL917771:BHB917771 BQH917771:BQX917771 CAD917771:CAT917771 CJZ917771:CKP917771 CTV917771:CUL917771 DDR917771:DEH917771 DNN917771:DOD917771 DXJ917771:DXZ917771 EHF917771:EHV917771 ERB917771:ERR917771 FAX917771:FBN917771 FKT917771:FLJ917771 FUP917771:FVF917771 GEL917771:GFB917771 GOH917771:GOX917771 GYD917771:GYT917771 HHZ917771:HIP917771 HRV917771:HSL917771 IBR917771:ICH917771 ILN917771:IMD917771 IVJ917771:IVZ917771 JFF917771:JFV917771 JPB917771:JPR917771 JYX917771:JZN917771 KIT917771:KJJ917771 KSP917771:KTF917771 LCL917771:LDB917771 LMH917771:LMX917771 LWD917771:LWT917771 MFZ917771:MGP917771 MPV917771:MQL917771 MZR917771:NAH917771 NJN917771:NKD917771 NTJ917771:NTZ917771 ODF917771:ODV917771 ONB917771:ONR917771 OWX917771:OXN917771 PGT917771:PHJ917771 PQP917771:PRF917771 QAL917771:QBB917771 QKH917771:QKX917771 QUD917771:QUT917771 RDZ917771:REP917771 RNV917771:ROL917771 RXR917771:RYH917771 SHN917771:SID917771 SRJ917771:SRZ917771 TBF917771:TBV917771 TLB917771:TLR917771 TUX917771:TVN917771 UET917771:UFJ917771 UOP917771:UPF917771 UYL917771:UZB917771 VIH917771:VIX917771 VSD917771:VST917771 WBZ917771:WCP917771 WLV917771:WML917771 WVR917771:WWH917771 J983307:Z983307 JF983307:JV983307 TB983307:TR983307 ACX983307:ADN983307 AMT983307:ANJ983307 AWP983307:AXF983307 BGL983307:BHB983307 BQH983307:BQX983307 CAD983307:CAT983307 CJZ983307:CKP983307 CTV983307:CUL983307 DDR983307:DEH983307 DNN983307:DOD983307 DXJ983307:DXZ983307 EHF983307:EHV983307 ERB983307:ERR983307 FAX983307:FBN983307 FKT983307:FLJ983307 FUP983307:FVF983307 GEL983307:GFB983307 GOH983307:GOX983307 GYD983307:GYT983307 HHZ983307:HIP983307 HRV983307:HSL983307 IBR983307:ICH983307 ILN983307:IMD983307 IVJ983307:IVZ983307 JFF983307:JFV983307 JPB983307:JPR983307 JYX983307:JZN983307 KIT983307:KJJ983307 KSP983307:KTF983307 LCL983307:LDB983307 LMH983307:LMX983307 LWD983307:LWT983307 MFZ983307:MGP983307 MPV983307:MQL983307 MZR983307:NAH983307 NJN983307:NKD983307 NTJ983307:NTZ983307 ODF983307:ODV983307 ONB983307:ONR983307 OWX983307:OXN983307 PGT983307:PHJ983307 PQP983307:PRF983307 QAL983307:QBB983307 QKH983307:QKX983307 QUD983307:QUT983307 RDZ983307:REP983307 RNV983307:ROL983307 RXR983307:RYH983307 SHN983307:SID983307 SRJ983307:SRZ983307 TBF983307:TBV983307 TLB983307:TLR983307 TUX983307:TVN983307 UET983307:UFJ983307 UOP983307:UPF983307 UYL983307:UZB983307 VIH983307:VIX983307 VSD983307:VST983307 WBZ983307:WCP983307 WLV983307:WML983307 WVR983307:WWH983307 J217:Z217 JF217:JV217 TB217:TR217 ACX217:ADN217 AMT217:ANJ217 AWP217:AXF217 BGL217:BHB217 BQH217:BQX217 CAD217:CAT217 CJZ217:CKP217 CTV217:CUL217 DDR217:DEH217 DNN217:DOD217 DXJ217:DXZ217 EHF217:EHV217 ERB217:ERR217 FAX217:FBN217 FKT217:FLJ217 FUP217:FVF217 GEL217:GFB217 GOH217:GOX217 GYD217:GYT217 HHZ217:HIP217 HRV217:HSL217 IBR217:ICH217 ILN217:IMD217 IVJ217:IVZ217 JFF217:JFV217 JPB217:JPR217 JYX217:JZN217 KIT217:KJJ217 KSP217:KTF217 LCL217:LDB217 LMH217:LMX217 LWD217:LWT217 MFZ217:MGP217 MPV217:MQL217 MZR217:NAH217 NJN217:NKD217 NTJ217:NTZ217 ODF217:ODV217 ONB217:ONR217 OWX217:OXN217 PGT217:PHJ217 PQP217:PRF217 QAL217:QBB217 QKH217:QKX217 QUD217:QUT217 RDZ217:REP217 RNV217:ROL217 RXR217:RYH217 SHN217:SID217 SRJ217:SRZ217 TBF217:TBV217 TLB217:TLR217 TUX217:TVN217 UET217:UFJ217 UOP217:UPF217 UYL217:UZB217 VIH217:VIX217 VSD217:VST217 WBZ217:WCP217 WLV217:WML217 WVR217:WWH217 J65826:Z65826 JF65826:JV65826 TB65826:TR65826 ACX65826:ADN65826 AMT65826:ANJ65826 AWP65826:AXF65826 BGL65826:BHB65826 BQH65826:BQX65826 CAD65826:CAT65826 CJZ65826:CKP65826 CTV65826:CUL65826 DDR65826:DEH65826 DNN65826:DOD65826 DXJ65826:DXZ65826 EHF65826:EHV65826 ERB65826:ERR65826 FAX65826:FBN65826 FKT65826:FLJ65826 FUP65826:FVF65826 GEL65826:GFB65826 GOH65826:GOX65826 GYD65826:GYT65826 HHZ65826:HIP65826 HRV65826:HSL65826 IBR65826:ICH65826 ILN65826:IMD65826 IVJ65826:IVZ65826 JFF65826:JFV65826 JPB65826:JPR65826 JYX65826:JZN65826 KIT65826:KJJ65826 KSP65826:KTF65826 LCL65826:LDB65826 LMH65826:LMX65826 LWD65826:LWT65826 MFZ65826:MGP65826 MPV65826:MQL65826 MZR65826:NAH65826 NJN65826:NKD65826 NTJ65826:NTZ65826 ODF65826:ODV65826 ONB65826:ONR65826 OWX65826:OXN65826 PGT65826:PHJ65826 PQP65826:PRF65826 QAL65826:QBB65826 QKH65826:QKX65826 QUD65826:QUT65826 RDZ65826:REP65826 RNV65826:ROL65826 RXR65826:RYH65826 SHN65826:SID65826 SRJ65826:SRZ65826 TBF65826:TBV65826 TLB65826:TLR65826 TUX65826:TVN65826 UET65826:UFJ65826 UOP65826:UPF65826 UYL65826:UZB65826 VIH65826:VIX65826 VSD65826:VST65826 WBZ65826:WCP65826 WLV65826:WML65826 WVR65826:WWH65826 J131362:Z131362 JF131362:JV131362 TB131362:TR131362 ACX131362:ADN131362 AMT131362:ANJ131362 AWP131362:AXF131362 BGL131362:BHB131362 BQH131362:BQX131362 CAD131362:CAT131362 CJZ131362:CKP131362 CTV131362:CUL131362 DDR131362:DEH131362 DNN131362:DOD131362 DXJ131362:DXZ131362 EHF131362:EHV131362 ERB131362:ERR131362 FAX131362:FBN131362 FKT131362:FLJ131362 FUP131362:FVF131362 GEL131362:GFB131362 GOH131362:GOX131362 GYD131362:GYT131362 HHZ131362:HIP131362 HRV131362:HSL131362 IBR131362:ICH131362 ILN131362:IMD131362 IVJ131362:IVZ131362 JFF131362:JFV131362 JPB131362:JPR131362 JYX131362:JZN131362 KIT131362:KJJ131362 KSP131362:KTF131362 LCL131362:LDB131362 LMH131362:LMX131362 LWD131362:LWT131362 MFZ131362:MGP131362 MPV131362:MQL131362 MZR131362:NAH131362 NJN131362:NKD131362 NTJ131362:NTZ131362 ODF131362:ODV131362 ONB131362:ONR131362 OWX131362:OXN131362 PGT131362:PHJ131362 PQP131362:PRF131362 QAL131362:QBB131362 QKH131362:QKX131362 QUD131362:QUT131362 RDZ131362:REP131362 RNV131362:ROL131362 RXR131362:RYH131362 SHN131362:SID131362 SRJ131362:SRZ131362 TBF131362:TBV131362 TLB131362:TLR131362 TUX131362:TVN131362 UET131362:UFJ131362 UOP131362:UPF131362 UYL131362:UZB131362 VIH131362:VIX131362 VSD131362:VST131362 WBZ131362:WCP131362 WLV131362:WML131362 WVR131362:WWH131362 J196898:Z196898 JF196898:JV196898 TB196898:TR196898 ACX196898:ADN196898 AMT196898:ANJ196898 AWP196898:AXF196898 BGL196898:BHB196898 BQH196898:BQX196898 CAD196898:CAT196898 CJZ196898:CKP196898 CTV196898:CUL196898 DDR196898:DEH196898 DNN196898:DOD196898 DXJ196898:DXZ196898 EHF196898:EHV196898 ERB196898:ERR196898 FAX196898:FBN196898 FKT196898:FLJ196898 FUP196898:FVF196898 GEL196898:GFB196898 GOH196898:GOX196898 GYD196898:GYT196898 HHZ196898:HIP196898 HRV196898:HSL196898 IBR196898:ICH196898 ILN196898:IMD196898 IVJ196898:IVZ196898 JFF196898:JFV196898 JPB196898:JPR196898 JYX196898:JZN196898 KIT196898:KJJ196898 KSP196898:KTF196898 LCL196898:LDB196898 LMH196898:LMX196898 LWD196898:LWT196898 MFZ196898:MGP196898 MPV196898:MQL196898 MZR196898:NAH196898 NJN196898:NKD196898 NTJ196898:NTZ196898 ODF196898:ODV196898 ONB196898:ONR196898 OWX196898:OXN196898 PGT196898:PHJ196898 PQP196898:PRF196898 QAL196898:QBB196898 QKH196898:QKX196898 QUD196898:QUT196898 RDZ196898:REP196898 RNV196898:ROL196898 RXR196898:RYH196898 SHN196898:SID196898 SRJ196898:SRZ196898 TBF196898:TBV196898 TLB196898:TLR196898 TUX196898:TVN196898 UET196898:UFJ196898 UOP196898:UPF196898 UYL196898:UZB196898 VIH196898:VIX196898 VSD196898:VST196898 WBZ196898:WCP196898 WLV196898:WML196898 WVR196898:WWH196898 J262434:Z262434 JF262434:JV262434 TB262434:TR262434 ACX262434:ADN262434 AMT262434:ANJ262434 AWP262434:AXF262434 BGL262434:BHB262434 BQH262434:BQX262434 CAD262434:CAT262434 CJZ262434:CKP262434 CTV262434:CUL262434 DDR262434:DEH262434 DNN262434:DOD262434 DXJ262434:DXZ262434 EHF262434:EHV262434 ERB262434:ERR262434 FAX262434:FBN262434 FKT262434:FLJ262434 FUP262434:FVF262434 GEL262434:GFB262434 GOH262434:GOX262434 GYD262434:GYT262434 HHZ262434:HIP262434 HRV262434:HSL262434 IBR262434:ICH262434 ILN262434:IMD262434 IVJ262434:IVZ262434 JFF262434:JFV262434 JPB262434:JPR262434 JYX262434:JZN262434 KIT262434:KJJ262434 KSP262434:KTF262434 LCL262434:LDB262434 LMH262434:LMX262434 LWD262434:LWT262434 MFZ262434:MGP262434 MPV262434:MQL262434 MZR262434:NAH262434 NJN262434:NKD262434 NTJ262434:NTZ262434 ODF262434:ODV262434 ONB262434:ONR262434 OWX262434:OXN262434 PGT262434:PHJ262434 PQP262434:PRF262434 QAL262434:QBB262434 QKH262434:QKX262434 QUD262434:QUT262434 RDZ262434:REP262434 RNV262434:ROL262434 RXR262434:RYH262434 SHN262434:SID262434 SRJ262434:SRZ262434 TBF262434:TBV262434 TLB262434:TLR262434 TUX262434:TVN262434 UET262434:UFJ262434 UOP262434:UPF262434 UYL262434:UZB262434 VIH262434:VIX262434 VSD262434:VST262434 WBZ262434:WCP262434 WLV262434:WML262434 WVR262434:WWH262434 J327970:Z327970 JF327970:JV327970 TB327970:TR327970 ACX327970:ADN327970 AMT327970:ANJ327970 AWP327970:AXF327970 BGL327970:BHB327970 BQH327970:BQX327970 CAD327970:CAT327970 CJZ327970:CKP327970 CTV327970:CUL327970 DDR327970:DEH327970 DNN327970:DOD327970 DXJ327970:DXZ327970 EHF327970:EHV327970 ERB327970:ERR327970 FAX327970:FBN327970 FKT327970:FLJ327970 FUP327970:FVF327970 GEL327970:GFB327970 GOH327970:GOX327970 GYD327970:GYT327970 HHZ327970:HIP327970 HRV327970:HSL327970 IBR327970:ICH327970 ILN327970:IMD327970 IVJ327970:IVZ327970 JFF327970:JFV327970 JPB327970:JPR327970 JYX327970:JZN327970 KIT327970:KJJ327970 KSP327970:KTF327970 LCL327970:LDB327970 LMH327970:LMX327970 LWD327970:LWT327970 MFZ327970:MGP327970 MPV327970:MQL327970 MZR327970:NAH327970 NJN327970:NKD327970 NTJ327970:NTZ327970 ODF327970:ODV327970 ONB327970:ONR327970 OWX327970:OXN327970 PGT327970:PHJ327970 PQP327970:PRF327970 QAL327970:QBB327970 QKH327970:QKX327970 QUD327970:QUT327970 RDZ327970:REP327970 RNV327970:ROL327970 RXR327970:RYH327970 SHN327970:SID327970 SRJ327970:SRZ327970 TBF327970:TBV327970 TLB327970:TLR327970 TUX327970:TVN327970 UET327970:UFJ327970 UOP327970:UPF327970 UYL327970:UZB327970 VIH327970:VIX327970 VSD327970:VST327970 WBZ327970:WCP327970 WLV327970:WML327970 WVR327970:WWH327970 J393506:Z393506 JF393506:JV393506 TB393506:TR393506 ACX393506:ADN393506 AMT393506:ANJ393506 AWP393506:AXF393506 BGL393506:BHB393506 BQH393506:BQX393506 CAD393506:CAT393506 CJZ393506:CKP393506 CTV393506:CUL393506 DDR393506:DEH393506 DNN393506:DOD393506 DXJ393506:DXZ393506 EHF393506:EHV393506 ERB393506:ERR393506 FAX393506:FBN393506 FKT393506:FLJ393506 FUP393506:FVF393506 GEL393506:GFB393506 GOH393506:GOX393506 GYD393506:GYT393506 HHZ393506:HIP393506 HRV393506:HSL393506 IBR393506:ICH393506 ILN393506:IMD393506 IVJ393506:IVZ393506 JFF393506:JFV393506 JPB393506:JPR393506 JYX393506:JZN393506 KIT393506:KJJ393506 KSP393506:KTF393506 LCL393506:LDB393506 LMH393506:LMX393506 LWD393506:LWT393506 MFZ393506:MGP393506 MPV393506:MQL393506 MZR393506:NAH393506 NJN393506:NKD393506 NTJ393506:NTZ393506 ODF393506:ODV393506 ONB393506:ONR393506 OWX393506:OXN393506 PGT393506:PHJ393506 PQP393506:PRF393506 QAL393506:QBB393506 QKH393506:QKX393506 QUD393506:QUT393506 RDZ393506:REP393506 RNV393506:ROL393506 RXR393506:RYH393506 SHN393506:SID393506 SRJ393506:SRZ393506 TBF393506:TBV393506 TLB393506:TLR393506 TUX393506:TVN393506 UET393506:UFJ393506 UOP393506:UPF393506 UYL393506:UZB393506 VIH393506:VIX393506 VSD393506:VST393506 WBZ393506:WCP393506 WLV393506:WML393506 WVR393506:WWH393506 J459042:Z459042 JF459042:JV459042 TB459042:TR459042 ACX459042:ADN459042 AMT459042:ANJ459042 AWP459042:AXF459042 BGL459042:BHB459042 BQH459042:BQX459042 CAD459042:CAT459042 CJZ459042:CKP459042 CTV459042:CUL459042 DDR459042:DEH459042 DNN459042:DOD459042 DXJ459042:DXZ459042 EHF459042:EHV459042 ERB459042:ERR459042 FAX459042:FBN459042 FKT459042:FLJ459042 FUP459042:FVF459042 GEL459042:GFB459042 GOH459042:GOX459042 GYD459042:GYT459042 HHZ459042:HIP459042 HRV459042:HSL459042 IBR459042:ICH459042 ILN459042:IMD459042 IVJ459042:IVZ459042 JFF459042:JFV459042 JPB459042:JPR459042 JYX459042:JZN459042 KIT459042:KJJ459042 KSP459042:KTF459042 LCL459042:LDB459042 LMH459042:LMX459042 LWD459042:LWT459042 MFZ459042:MGP459042 MPV459042:MQL459042 MZR459042:NAH459042 NJN459042:NKD459042 NTJ459042:NTZ459042 ODF459042:ODV459042 ONB459042:ONR459042 OWX459042:OXN459042 PGT459042:PHJ459042 PQP459042:PRF459042 QAL459042:QBB459042 QKH459042:QKX459042 QUD459042:QUT459042 RDZ459042:REP459042 RNV459042:ROL459042 RXR459042:RYH459042 SHN459042:SID459042 SRJ459042:SRZ459042 TBF459042:TBV459042 TLB459042:TLR459042 TUX459042:TVN459042 UET459042:UFJ459042 UOP459042:UPF459042 UYL459042:UZB459042 VIH459042:VIX459042 VSD459042:VST459042 WBZ459042:WCP459042 WLV459042:WML459042 WVR459042:WWH459042 J524578:Z524578 JF524578:JV524578 TB524578:TR524578 ACX524578:ADN524578 AMT524578:ANJ524578 AWP524578:AXF524578 BGL524578:BHB524578 BQH524578:BQX524578 CAD524578:CAT524578 CJZ524578:CKP524578 CTV524578:CUL524578 DDR524578:DEH524578 DNN524578:DOD524578 DXJ524578:DXZ524578 EHF524578:EHV524578 ERB524578:ERR524578 FAX524578:FBN524578 FKT524578:FLJ524578 FUP524578:FVF524578 GEL524578:GFB524578 GOH524578:GOX524578 GYD524578:GYT524578 HHZ524578:HIP524578 HRV524578:HSL524578 IBR524578:ICH524578 ILN524578:IMD524578 IVJ524578:IVZ524578 JFF524578:JFV524578 JPB524578:JPR524578 JYX524578:JZN524578 KIT524578:KJJ524578 KSP524578:KTF524578 LCL524578:LDB524578 LMH524578:LMX524578 LWD524578:LWT524578 MFZ524578:MGP524578 MPV524578:MQL524578 MZR524578:NAH524578 NJN524578:NKD524578 NTJ524578:NTZ524578 ODF524578:ODV524578 ONB524578:ONR524578 OWX524578:OXN524578 PGT524578:PHJ524578 PQP524578:PRF524578 QAL524578:QBB524578 QKH524578:QKX524578 QUD524578:QUT524578 RDZ524578:REP524578 RNV524578:ROL524578 RXR524578:RYH524578 SHN524578:SID524578 SRJ524578:SRZ524578 TBF524578:TBV524578 TLB524578:TLR524578 TUX524578:TVN524578 UET524578:UFJ524578 UOP524578:UPF524578 UYL524578:UZB524578 VIH524578:VIX524578 VSD524578:VST524578 WBZ524578:WCP524578 WLV524578:WML524578 WVR524578:WWH524578 J590114:Z590114 JF590114:JV590114 TB590114:TR590114 ACX590114:ADN590114 AMT590114:ANJ590114 AWP590114:AXF590114 BGL590114:BHB590114 BQH590114:BQX590114 CAD590114:CAT590114 CJZ590114:CKP590114 CTV590114:CUL590114 DDR590114:DEH590114 DNN590114:DOD590114 DXJ590114:DXZ590114 EHF590114:EHV590114 ERB590114:ERR590114 FAX590114:FBN590114 FKT590114:FLJ590114 FUP590114:FVF590114 GEL590114:GFB590114 GOH590114:GOX590114 GYD590114:GYT590114 HHZ590114:HIP590114 HRV590114:HSL590114 IBR590114:ICH590114 ILN590114:IMD590114 IVJ590114:IVZ590114 JFF590114:JFV590114 JPB590114:JPR590114 JYX590114:JZN590114 KIT590114:KJJ590114 KSP590114:KTF590114 LCL590114:LDB590114 LMH590114:LMX590114 LWD590114:LWT590114 MFZ590114:MGP590114 MPV590114:MQL590114 MZR590114:NAH590114 NJN590114:NKD590114 NTJ590114:NTZ590114 ODF590114:ODV590114 ONB590114:ONR590114 OWX590114:OXN590114 PGT590114:PHJ590114 PQP590114:PRF590114 QAL590114:QBB590114 QKH590114:QKX590114 QUD590114:QUT590114 RDZ590114:REP590114 RNV590114:ROL590114 RXR590114:RYH590114 SHN590114:SID590114 SRJ590114:SRZ590114 TBF590114:TBV590114 TLB590114:TLR590114 TUX590114:TVN590114 UET590114:UFJ590114 UOP590114:UPF590114 UYL590114:UZB590114 VIH590114:VIX590114 VSD590114:VST590114 WBZ590114:WCP590114 WLV590114:WML590114 WVR590114:WWH590114 J655650:Z655650 JF655650:JV655650 TB655650:TR655650 ACX655650:ADN655650 AMT655650:ANJ655650 AWP655650:AXF655650 BGL655650:BHB655650 BQH655650:BQX655650 CAD655650:CAT655650 CJZ655650:CKP655650 CTV655650:CUL655650 DDR655650:DEH655650 DNN655650:DOD655650 DXJ655650:DXZ655650 EHF655650:EHV655650 ERB655650:ERR655650 FAX655650:FBN655650 FKT655650:FLJ655650 FUP655650:FVF655650 GEL655650:GFB655650 GOH655650:GOX655650 GYD655650:GYT655650 HHZ655650:HIP655650 HRV655650:HSL655650 IBR655650:ICH655650 ILN655650:IMD655650 IVJ655650:IVZ655650 JFF655650:JFV655650 JPB655650:JPR655650 JYX655650:JZN655650 KIT655650:KJJ655650 KSP655650:KTF655650 LCL655650:LDB655650 LMH655650:LMX655650 LWD655650:LWT655650 MFZ655650:MGP655650 MPV655650:MQL655650 MZR655650:NAH655650 NJN655650:NKD655650 NTJ655650:NTZ655650 ODF655650:ODV655650 ONB655650:ONR655650 OWX655650:OXN655650 PGT655650:PHJ655650 PQP655650:PRF655650 QAL655650:QBB655650 QKH655650:QKX655650 QUD655650:QUT655650 RDZ655650:REP655650 RNV655650:ROL655650 RXR655650:RYH655650 SHN655650:SID655650 SRJ655650:SRZ655650 TBF655650:TBV655650 TLB655650:TLR655650 TUX655650:TVN655650 UET655650:UFJ655650 UOP655650:UPF655650 UYL655650:UZB655650 VIH655650:VIX655650 VSD655650:VST655650 WBZ655650:WCP655650 WLV655650:WML655650 WVR655650:WWH655650 J721186:Z721186 JF721186:JV721186 TB721186:TR721186 ACX721186:ADN721186 AMT721186:ANJ721186 AWP721186:AXF721186 BGL721186:BHB721186 BQH721186:BQX721186 CAD721186:CAT721186 CJZ721186:CKP721186 CTV721186:CUL721186 DDR721186:DEH721186 DNN721186:DOD721186 DXJ721186:DXZ721186 EHF721186:EHV721186 ERB721186:ERR721186 FAX721186:FBN721186 FKT721186:FLJ721186 FUP721186:FVF721186 GEL721186:GFB721186 GOH721186:GOX721186 GYD721186:GYT721186 HHZ721186:HIP721186 HRV721186:HSL721186 IBR721186:ICH721186 ILN721186:IMD721186 IVJ721186:IVZ721186 JFF721186:JFV721186 JPB721186:JPR721186 JYX721186:JZN721186 KIT721186:KJJ721186 KSP721186:KTF721186 LCL721186:LDB721186 LMH721186:LMX721186 LWD721186:LWT721186 MFZ721186:MGP721186 MPV721186:MQL721186 MZR721186:NAH721186 NJN721186:NKD721186 NTJ721186:NTZ721186 ODF721186:ODV721186 ONB721186:ONR721186 OWX721186:OXN721186 PGT721186:PHJ721186 PQP721186:PRF721186 QAL721186:QBB721186 QKH721186:QKX721186 QUD721186:QUT721186 RDZ721186:REP721186 RNV721186:ROL721186 RXR721186:RYH721186 SHN721186:SID721186 SRJ721186:SRZ721186 TBF721186:TBV721186 TLB721186:TLR721186 TUX721186:TVN721186 UET721186:UFJ721186 UOP721186:UPF721186 UYL721186:UZB721186 VIH721186:VIX721186 VSD721186:VST721186 WBZ721186:WCP721186 WLV721186:WML721186 WVR721186:WWH721186 J786722:Z786722 JF786722:JV786722 TB786722:TR786722 ACX786722:ADN786722 AMT786722:ANJ786722 AWP786722:AXF786722 BGL786722:BHB786722 BQH786722:BQX786722 CAD786722:CAT786722 CJZ786722:CKP786722 CTV786722:CUL786722 DDR786722:DEH786722 DNN786722:DOD786722 DXJ786722:DXZ786722 EHF786722:EHV786722 ERB786722:ERR786722 FAX786722:FBN786722 FKT786722:FLJ786722 FUP786722:FVF786722 GEL786722:GFB786722 GOH786722:GOX786722 GYD786722:GYT786722 HHZ786722:HIP786722 HRV786722:HSL786722 IBR786722:ICH786722 ILN786722:IMD786722 IVJ786722:IVZ786722 JFF786722:JFV786722 JPB786722:JPR786722 JYX786722:JZN786722 KIT786722:KJJ786722 KSP786722:KTF786722 LCL786722:LDB786722 LMH786722:LMX786722 LWD786722:LWT786722 MFZ786722:MGP786722 MPV786722:MQL786722 MZR786722:NAH786722 NJN786722:NKD786722 NTJ786722:NTZ786722 ODF786722:ODV786722 ONB786722:ONR786722 OWX786722:OXN786722 PGT786722:PHJ786722 PQP786722:PRF786722 QAL786722:QBB786722 QKH786722:QKX786722 QUD786722:QUT786722 RDZ786722:REP786722 RNV786722:ROL786722 RXR786722:RYH786722 SHN786722:SID786722 SRJ786722:SRZ786722 TBF786722:TBV786722 TLB786722:TLR786722 TUX786722:TVN786722 UET786722:UFJ786722 UOP786722:UPF786722 UYL786722:UZB786722 VIH786722:VIX786722 VSD786722:VST786722 WBZ786722:WCP786722 WLV786722:WML786722 WVR786722:WWH786722 J852258:Z852258 JF852258:JV852258 TB852258:TR852258 ACX852258:ADN852258 AMT852258:ANJ852258 AWP852258:AXF852258 BGL852258:BHB852258 BQH852258:BQX852258 CAD852258:CAT852258 CJZ852258:CKP852258 CTV852258:CUL852258 DDR852258:DEH852258 DNN852258:DOD852258 DXJ852258:DXZ852258 EHF852258:EHV852258 ERB852258:ERR852258 FAX852258:FBN852258 FKT852258:FLJ852258 FUP852258:FVF852258 GEL852258:GFB852258 GOH852258:GOX852258 GYD852258:GYT852258 HHZ852258:HIP852258 HRV852258:HSL852258 IBR852258:ICH852258 ILN852258:IMD852258 IVJ852258:IVZ852258 JFF852258:JFV852258 JPB852258:JPR852258 JYX852258:JZN852258 KIT852258:KJJ852258 KSP852258:KTF852258 LCL852258:LDB852258 LMH852258:LMX852258 LWD852258:LWT852258 MFZ852258:MGP852258 MPV852258:MQL852258 MZR852258:NAH852258 NJN852258:NKD852258 NTJ852258:NTZ852258 ODF852258:ODV852258 ONB852258:ONR852258 OWX852258:OXN852258 PGT852258:PHJ852258 PQP852258:PRF852258 QAL852258:QBB852258 QKH852258:QKX852258 QUD852258:QUT852258 RDZ852258:REP852258 RNV852258:ROL852258 RXR852258:RYH852258 SHN852258:SID852258 SRJ852258:SRZ852258 TBF852258:TBV852258 TLB852258:TLR852258 TUX852258:TVN852258 UET852258:UFJ852258 UOP852258:UPF852258 UYL852258:UZB852258 VIH852258:VIX852258 VSD852258:VST852258 WBZ852258:WCP852258 WLV852258:WML852258 WVR852258:WWH852258 J917794:Z917794 JF917794:JV917794 TB917794:TR917794 ACX917794:ADN917794 AMT917794:ANJ917794 AWP917794:AXF917794 BGL917794:BHB917794 BQH917794:BQX917794 CAD917794:CAT917794 CJZ917794:CKP917794 CTV917794:CUL917794 DDR917794:DEH917794 DNN917794:DOD917794 DXJ917794:DXZ917794 EHF917794:EHV917794 ERB917794:ERR917794 FAX917794:FBN917794 FKT917794:FLJ917794 FUP917794:FVF917794 GEL917794:GFB917794 GOH917794:GOX917794 GYD917794:GYT917794 HHZ917794:HIP917794 HRV917794:HSL917794 IBR917794:ICH917794 ILN917794:IMD917794 IVJ917794:IVZ917794 JFF917794:JFV917794 JPB917794:JPR917794 JYX917794:JZN917794 KIT917794:KJJ917794 KSP917794:KTF917794 LCL917794:LDB917794 LMH917794:LMX917794 LWD917794:LWT917794 MFZ917794:MGP917794 MPV917794:MQL917794 MZR917794:NAH917794 NJN917794:NKD917794 NTJ917794:NTZ917794 ODF917794:ODV917794 ONB917794:ONR917794 OWX917794:OXN917794 PGT917794:PHJ917794 PQP917794:PRF917794 QAL917794:QBB917794 QKH917794:QKX917794 QUD917794:QUT917794 RDZ917794:REP917794 RNV917794:ROL917794 RXR917794:RYH917794 SHN917794:SID917794 SRJ917794:SRZ917794 TBF917794:TBV917794 TLB917794:TLR917794 TUX917794:TVN917794 UET917794:UFJ917794 UOP917794:UPF917794 UYL917794:UZB917794 VIH917794:VIX917794 VSD917794:VST917794 WBZ917794:WCP917794 WLV917794:WML917794 WVR917794:WWH917794 J983330:Z983330 JF983330:JV983330 TB983330:TR983330 ACX983330:ADN983330 AMT983330:ANJ983330 AWP983330:AXF983330 BGL983330:BHB983330 BQH983330:BQX983330 CAD983330:CAT983330 CJZ983330:CKP983330 CTV983330:CUL983330 DDR983330:DEH983330 DNN983330:DOD983330 DXJ983330:DXZ983330 EHF983330:EHV983330 ERB983330:ERR983330 FAX983330:FBN983330 FKT983330:FLJ983330 FUP983330:FVF983330 GEL983330:GFB983330 GOH983330:GOX983330 GYD983330:GYT983330 HHZ983330:HIP983330 HRV983330:HSL983330 IBR983330:ICH983330 ILN983330:IMD983330 IVJ983330:IVZ983330 JFF983330:JFV983330 JPB983330:JPR983330 JYX983330:JZN983330 KIT983330:KJJ983330 KSP983330:KTF983330 LCL983330:LDB983330 LMH983330:LMX983330 LWD983330:LWT983330 MFZ983330:MGP983330 MPV983330:MQL983330 MZR983330:NAH983330 NJN983330:NKD983330 NTJ983330:NTZ983330 ODF983330:ODV983330 ONB983330:ONR983330 OWX983330:OXN983330 PGT983330:PHJ983330 PQP983330:PRF983330 QAL983330:QBB983330 QKH983330:QKX983330 QUD983330:QUT983330 RDZ983330:REP983330 RNV983330:ROL983330 RXR983330:RYH983330 SHN983330:SID983330 SRJ983330:SRZ983330 TBF983330:TBV983330 TLB983330:TLR983330 TUX983330:TVN983330 UET983330:UFJ983330 UOP983330:UPF983330 UYL983330:UZB983330 VIH983330:VIX983330 VSD983330:VST983330 WBZ983330:WCP983330 WLV983330:WML983330 WVR983330:WWH983330 U191:Z191 JG214:JV214 TC214:TR214 ACY214:ADN214 AMU214:ANJ214 AWQ214:AXF214 BGM214:BHB214 BQI214:BQX214 CAE214:CAT214 CKA214:CKP214 CTW214:CUL214 DDS214:DEH214 DNO214:DOD214 DXK214:DXZ214 EHG214:EHV214 ERC214:ERR214 FAY214:FBN214 FKU214:FLJ214 FUQ214:FVF214 GEM214:GFB214 GOI214:GOX214 GYE214:GYT214 HIA214:HIP214 HRW214:HSL214 IBS214:ICH214 ILO214:IMD214 IVK214:IVZ214 JFG214:JFV214 JPC214:JPR214 JYY214:JZN214 KIU214:KJJ214 KSQ214:KTF214 LCM214:LDB214 LMI214:LMX214 LWE214:LWT214 MGA214:MGP214 MPW214:MQL214 MZS214:NAH214 NJO214:NKD214 NTK214:NTZ214 ODG214:ODV214 ONC214:ONR214 OWY214:OXN214 PGU214:PHJ214 PQQ214:PRF214 QAM214:QBB214 QKI214:QKX214 QUE214:QUT214 REA214:REP214 RNW214:ROL214 RXS214:RYH214 SHO214:SID214 SRK214:SRZ214 TBG214:TBV214 TLC214:TLR214 TUY214:TVN214 UEU214:UFJ214 UOQ214:UPF214 UYM214:UZB214 VII214:VIX214 VSE214:VST214 WCA214:WCP214 WLW214:WML214 WVS214:WWH214 K65823:Z65823 JG65823:JV65823 TC65823:TR65823 ACY65823:ADN65823 AMU65823:ANJ65823 AWQ65823:AXF65823 BGM65823:BHB65823 BQI65823:BQX65823 CAE65823:CAT65823 CKA65823:CKP65823 CTW65823:CUL65823 DDS65823:DEH65823 DNO65823:DOD65823 DXK65823:DXZ65823 EHG65823:EHV65823 ERC65823:ERR65823 FAY65823:FBN65823 FKU65823:FLJ65823 FUQ65823:FVF65823 GEM65823:GFB65823 GOI65823:GOX65823 GYE65823:GYT65823 HIA65823:HIP65823 HRW65823:HSL65823 IBS65823:ICH65823 ILO65823:IMD65823 IVK65823:IVZ65823 JFG65823:JFV65823 JPC65823:JPR65823 JYY65823:JZN65823 KIU65823:KJJ65823 KSQ65823:KTF65823 LCM65823:LDB65823 LMI65823:LMX65823 LWE65823:LWT65823 MGA65823:MGP65823 MPW65823:MQL65823 MZS65823:NAH65823 NJO65823:NKD65823 NTK65823:NTZ65823 ODG65823:ODV65823 ONC65823:ONR65823 OWY65823:OXN65823 PGU65823:PHJ65823 PQQ65823:PRF65823 QAM65823:QBB65823 QKI65823:QKX65823 QUE65823:QUT65823 REA65823:REP65823 RNW65823:ROL65823 RXS65823:RYH65823 SHO65823:SID65823 SRK65823:SRZ65823 TBG65823:TBV65823 TLC65823:TLR65823 TUY65823:TVN65823 UEU65823:UFJ65823 UOQ65823:UPF65823 UYM65823:UZB65823 VII65823:VIX65823 VSE65823:VST65823 WCA65823:WCP65823 WLW65823:WML65823 WVS65823:WWH65823 K131359:Z131359 JG131359:JV131359 TC131359:TR131359 ACY131359:ADN131359 AMU131359:ANJ131359 AWQ131359:AXF131359 BGM131359:BHB131359 BQI131359:BQX131359 CAE131359:CAT131359 CKA131359:CKP131359 CTW131359:CUL131359 DDS131359:DEH131359 DNO131359:DOD131359 DXK131359:DXZ131359 EHG131359:EHV131359 ERC131359:ERR131359 FAY131359:FBN131359 FKU131359:FLJ131359 FUQ131359:FVF131359 GEM131359:GFB131359 GOI131359:GOX131359 GYE131359:GYT131359 HIA131359:HIP131359 HRW131359:HSL131359 IBS131359:ICH131359 ILO131359:IMD131359 IVK131359:IVZ131359 JFG131359:JFV131359 JPC131359:JPR131359 JYY131359:JZN131359 KIU131359:KJJ131359 KSQ131359:KTF131359 LCM131359:LDB131359 LMI131359:LMX131359 LWE131359:LWT131359 MGA131359:MGP131359 MPW131359:MQL131359 MZS131359:NAH131359 NJO131359:NKD131359 NTK131359:NTZ131359 ODG131359:ODV131359 ONC131359:ONR131359 OWY131359:OXN131359 PGU131359:PHJ131359 PQQ131359:PRF131359 QAM131359:QBB131359 QKI131359:QKX131359 QUE131359:QUT131359 REA131359:REP131359 RNW131359:ROL131359 RXS131359:RYH131359 SHO131359:SID131359 SRK131359:SRZ131359 TBG131359:TBV131359 TLC131359:TLR131359 TUY131359:TVN131359 UEU131359:UFJ131359 UOQ131359:UPF131359 UYM131359:UZB131359 VII131359:VIX131359 VSE131359:VST131359 WCA131359:WCP131359 WLW131359:WML131359 WVS131359:WWH131359 K196895:Z196895 JG196895:JV196895 TC196895:TR196895 ACY196895:ADN196895 AMU196895:ANJ196895 AWQ196895:AXF196895 BGM196895:BHB196895 BQI196895:BQX196895 CAE196895:CAT196895 CKA196895:CKP196895 CTW196895:CUL196895 DDS196895:DEH196895 DNO196895:DOD196895 DXK196895:DXZ196895 EHG196895:EHV196895 ERC196895:ERR196895 FAY196895:FBN196895 FKU196895:FLJ196895 FUQ196895:FVF196895 GEM196895:GFB196895 GOI196895:GOX196895 GYE196895:GYT196895 HIA196895:HIP196895 HRW196895:HSL196895 IBS196895:ICH196895 ILO196895:IMD196895 IVK196895:IVZ196895 JFG196895:JFV196895 JPC196895:JPR196895 JYY196895:JZN196895 KIU196895:KJJ196895 KSQ196895:KTF196895 LCM196895:LDB196895 LMI196895:LMX196895 LWE196895:LWT196895 MGA196895:MGP196895 MPW196895:MQL196895 MZS196895:NAH196895 NJO196895:NKD196895 NTK196895:NTZ196895 ODG196895:ODV196895 ONC196895:ONR196895 OWY196895:OXN196895 PGU196895:PHJ196895 PQQ196895:PRF196895 QAM196895:QBB196895 QKI196895:QKX196895 QUE196895:QUT196895 REA196895:REP196895 RNW196895:ROL196895 RXS196895:RYH196895 SHO196895:SID196895 SRK196895:SRZ196895 TBG196895:TBV196895 TLC196895:TLR196895 TUY196895:TVN196895 UEU196895:UFJ196895 UOQ196895:UPF196895 UYM196895:UZB196895 VII196895:VIX196895 VSE196895:VST196895 WCA196895:WCP196895 WLW196895:WML196895 WVS196895:WWH196895 K262431:Z262431 JG262431:JV262431 TC262431:TR262431 ACY262431:ADN262431 AMU262431:ANJ262431 AWQ262431:AXF262431 BGM262431:BHB262431 BQI262431:BQX262431 CAE262431:CAT262431 CKA262431:CKP262431 CTW262431:CUL262431 DDS262431:DEH262431 DNO262431:DOD262431 DXK262431:DXZ262431 EHG262431:EHV262431 ERC262431:ERR262431 FAY262431:FBN262431 FKU262431:FLJ262431 FUQ262431:FVF262431 GEM262431:GFB262431 GOI262431:GOX262431 GYE262431:GYT262431 HIA262431:HIP262431 HRW262431:HSL262431 IBS262431:ICH262431 ILO262431:IMD262431 IVK262431:IVZ262431 JFG262431:JFV262431 JPC262431:JPR262431 JYY262431:JZN262431 KIU262431:KJJ262431 KSQ262431:KTF262431 LCM262431:LDB262431 LMI262431:LMX262431 LWE262431:LWT262431 MGA262431:MGP262431 MPW262431:MQL262431 MZS262431:NAH262431 NJO262431:NKD262431 NTK262431:NTZ262431 ODG262431:ODV262431 ONC262431:ONR262431 OWY262431:OXN262431 PGU262431:PHJ262431 PQQ262431:PRF262431 QAM262431:QBB262431 QKI262431:QKX262431 QUE262431:QUT262431 REA262431:REP262431 RNW262431:ROL262431 RXS262431:RYH262431 SHO262431:SID262431 SRK262431:SRZ262431 TBG262431:TBV262431 TLC262431:TLR262431 TUY262431:TVN262431 UEU262431:UFJ262431 UOQ262431:UPF262431 UYM262431:UZB262431 VII262431:VIX262431 VSE262431:VST262431 WCA262431:WCP262431 WLW262431:WML262431 WVS262431:WWH262431 K327967:Z327967 JG327967:JV327967 TC327967:TR327967 ACY327967:ADN327967 AMU327967:ANJ327967 AWQ327967:AXF327967 BGM327967:BHB327967 BQI327967:BQX327967 CAE327967:CAT327967 CKA327967:CKP327967 CTW327967:CUL327967 DDS327967:DEH327967 DNO327967:DOD327967 DXK327967:DXZ327967 EHG327967:EHV327967 ERC327967:ERR327967 FAY327967:FBN327967 FKU327967:FLJ327967 FUQ327967:FVF327967 GEM327967:GFB327967 GOI327967:GOX327967 GYE327967:GYT327967 HIA327967:HIP327967 HRW327967:HSL327967 IBS327967:ICH327967 ILO327967:IMD327967 IVK327967:IVZ327967 JFG327967:JFV327967 JPC327967:JPR327967 JYY327967:JZN327967 KIU327967:KJJ327967 KSQ327967:KTF327967 LCM327967:LDB327967 LMI327967:LMX327967 LWE327967:LWT327967 MGA327967:MGP327967 MPW327967:MQL327967 MZS327967:NAH327967 NJO327967:NKD327967 NTK327967:NTZ327967 ODG327967:ODV327967 ONC327967:ONR327967 OWY327967:OXN327967 PGU327967:PHJ327967 PQQ327967:PRF327967 QAM327967:QBB327967 QKI327967:QKX327967 QUE327967:QUT327967 REA327967:REP327967 RNW327967:ROL327967 RXS327967:RYH327967 SHO327967:SID327967 SRK327967:SRZ327967 TBG327967:TBV327967 TLC327967:TLR327967 TUY327967:TVN327967 UEU327967:UFJ327967 UOQ327967:UPF327967 UYM327967:UZB327967 VII327967:VIX327967 VSE327967:VST327967 WCA327967:WCP327967 WLW327967:WML327967 WVS327967:WWH327967 K393503:Z393503 JG393503:JV393503 TC393503:TR393503 ACY393503:ADN393503 AMU393503:ANJ393503 AWQ393503:AXF393503 BGM393503:BHB393503 BQI393503:BQX393503 CAE393503:CAT393503 CKA393503:CKP393503 CTW393503:CUL393503 DDS393503:DEH393503 DNO393503:DOD393503 DXK393503:DXZ393503 EHG393503:EHV393503 ERC393503:ERR393503 FAY393503:FBN393503 FKU393503:FLJ393503 FUQ393503:FVF393503 GEM393503:GFB393503 GOI393503:GOX393503 GYE393503:GYT393503 HIA393503:HIP393503 HRW393503:HSL393503 IBS393503:ICH393503 ILO393503:IMD393503 IVK393503:IVZ393503 JFG393503:JFV393503 JPC393503:JPR393503 JYY393503:JZN393503 KIU393503:KJJ393503 KSQ393503:KTF393503 LCM393503:LDB393503 LMI393503:LMX393503 LWE393503:LWT393503 MGA393503:MGP393503 MPW393503:MQL393503 MZS393503:NAH393503 NJO393503:NKD393503 NTK393503:NTZ393503 ODG393503:ODV393503 ONC393503:ONR393503 OWY393503:OXN393503 PGU393503:PHJ393503 PQQ393503:PRF393503 QAM393503:QBB393503 QKI393503:QKX393503 QUE393503:QUT393503 REA393503:REP393503 RNW393503:ROL393503 RXS393503:RYH393503 SHO393503:SID393503 SRK393503:SRZ393503 TBG393503:TBV393503 TLC393503:TLR393503 TUY393503:TVN393503 UEU393503:UFJ393503 UOQ393503:UPF393503 UYM393503:UZB393503 VII393503:VIX393503 VSE393503:VST393503 WCA393503:WCP393503 WLW393503:WML393503 WVS393503:WWH393503 K459039:Z459039 JG459039:JV459039 TC459039:TR459039 ACY459039:ADN459039 AMU459039:ANJ459039 AWQ459039:AXF459039 BGM459039:BHB459039 BQI459039:BQX459039 CAE459039:CAT459039 CKA459039:CKP459039 CTW459039:CUL459039 DDS459039:DEH459039 DNO459039:DOD459039 DXK459039:DXZ459039 EHG459039:EHV459039 ERC459039:ERR459039 FAY459039:FBN459039 FKU459039:FLJ459039 FUQ459039:FVF459039 GEM459039:GFB459039 GOI459039:GOX459039 GYE459039:GYT459039 HIA459039:HIP459039 HRW459039:HSL459039 IBS459039:ICH459039 ILO459039:IMD459039 IVK459039:IVZ459039 JFG459039:JFV459039 JPC459039:JPR459039 JYY459039:JZN459039 KIU459039:KJJ459039 KSQ459039:KTF459039 LCM459039:LDB459039 LMI459039:LMX459039 LWE459039:LWT459039 MGA459039:MGP459039 MPW459039:MQL459039 MZS459039:NAH459039 NJO459039:NKD459039 NTK459039:NTZ459039 ODG459039:ODV459039 ONC459039:ONR459039 OWY459039:OXN459039 PGU459039:PHJ459039 PQQ459039:PRF459039 QAM459039:QBB459039 QKI459039:QKX459039 QUE459039:QUT459039 REA459039:REP459039 RNW459039:ROL459039 RXS459039:RYH459039 SHO459039:SID459039 SRK459039:SRZ459039 TBG459039:TBV459039 TLC459039:TLR459039 TUY459039:TVN459039 UEU459039:UFJ459039 UOQ459039:UPF459039 UYM459039:UZB459039 VII459039:VIX459039 VSE459039:VST459039 WCA459039:WCP459039 WLW459039:WML459039 WVS459039:WWH459039 K524575:Z524575 JG524575:JV524575 TC524575:TR524575 ACY524575:ADN524575 AMU524575:ANJ524575 AWQ524575:AXF524575 BGM524575:BHB524575 BQI524575:BQX524575 CAE524575:CAT524575 CKA524575:CKP524575 CTW524575:CUL524575 DDS524575:DEH524575 DNO524575:DOD524575 DXK524575:DXZ524575 EHG524575:EHV524575 ERC524575:ERR524575 FAY524575:FBN524575 FKU524575:FLJ524575 FUQ524575:FVF524575 GEM524575:GFB524575 GOI524575:GOX524575 GYE524575:GYT524575 HIA524575:HIP524575 HRW524575:HSL524575 IBS524575:ICH524575 ILO524575:IMD524575 IVK524575:IVZ524575 JFG524575:JFV524575 JPC524575:JPR524575 JYY524575:JZN524575 KIU524575:KJJ524575 KSQ524575:KTF524575 LCM524575:LDB524575 LMI524575:LMX524575 LWE524575:LWT524575 MGA524575:MGP524575 MPW524575:MQL524575 MZS524575:NAH524575 NJO524575:NKD524575 NTK524575:NTZ524575 ODG524575:ODV524575 ONC524575:ONR524575 OWY524575:OXN524575 PGU524575:PHJ524575 PQQ524575:PRF524575 QAM524575:QBB524575 QKI524575:QKX524575 QUE524575:QUT524575 REA524575:REP524575 RNW524575:ROL524575 RXS524575:RYH524575 SHO524575:SID524575 SRK524575:SRZ524575 TBG524575:TBV524575 TLC524575:TLR524575 TUY524575:TVN524575 UEU524575:UFJ524575 UOQ524575:UPF524575 UYM524575:UZB524575 VII524575:VIX524575 VSE524575:VST524575 WCA524575:WCP524575 WLW524575:WML524575 WVS524575:WWH524575 K590111:Z590111 JG590111:JV590111 TC590111:TR590111 ACY590111:ADN590111 AMU590111:ANJ590111 AWQ590111:AXF590111 BGM590111:BHB590111 BQI590111:BQX590111 CAE590111:CAT590111 CKA590111:CKP590111 CTW590111:CUL590111 DDS590111:DEH590111 DNO590111:DOD590111 DXK590111:DXZ590111 EHG590111:EHV590111 ERC590111:ERR590111 FAY590111:FBN590111 FKU590111:FLJ590111 FUQ590111:FVF590111 GEM590111:GFB590111 GOI590111:GOX590111 GYE590111:GYT590111 HIA590111:HIP590111 HRW590111:HSL590111 IBS590111:ICH590111 ILO590111:IMD590111 IVK590111:IVZ590111 JFG590111:JFV590111 JPC590111:JPR590111 JYY590111:JZN590111 KIU590111:KJJ590111 KSQ590111:KTF590111 LCM590111:LDB590111 LMI590111:LMX590111 LWE590111:LWT590111 MGA590111:MGP590111 MPW590111:MQL590111 MZS590111:NAH590111 NJO590111:NKD590111 NTK590111:NTZ590111 ODG590111:ODV590111 ONC590111:ONR590111 OWY590111:OXN590111 PGU590111:PHJ590111 PQQ590111:PRF590111 QAM590111:QBB590111 QKI590111:QKX590111 QUE590111:QUT590111 REA590111:REP590111 RNW590111:ROL590111 RXS590111:RYH590111 SHO590111:SID590111 SRK590111:SRZ590111 TBG590111:TBV590111 TLC590111:TLR590111 TUY590111:TVN590111 UEU590111:UFJ590111 UOQ590111:UPF590111 UYM590111:UZB590111 VII590111:VIX590111 VSE590111:VST590111 WCA590111:WCP590111 WLW590111:WML590111 WVS590111:WWH590111 K655647:Z655647 JG655647:JV655647 TC655647:TR655647 ACY655647:ADN655647 AMU655647:ANJ655647 AWQ655647:AXF655647 BGM655647:BHB655647 BQI655647:BQX655647 CAE655647:CAT655647 CKA655647:CKP655647 CTW655647:CUL655647 DDS655647:DEH655647 DNO655647:DOD655647 DXK655647:DXZ655647 EHG655647:EHV655647 ERC655647:ERR655647 FAY655647:FBN655647 FKU655647:FLJ655647 FUQ655647:FVF655647 GEM655647:GFB655647 GOI655647:GOX655647 GYE655647:GYT655647 HIA655647:HIP655647 HRW655647:HSL655647 IBS655647:ICH655647 ILO655647:IMD655647 IVK655647:IVZ655647 JFG655647:JFV655647 JPC655647:JPR655647 JYY655647:JZN655647 KIU655647:KJJ655647 KSQ655647:KTF655647 LCM655647:LDB655647 LMI655647:LMX655647 LWE655647:LWT655647 MGA655647:MGP655647 MPW655647:MQL655647 MZS655647:NAH655647 NJO655647:NKD655647 NTK655647:NTZ655647 ODG655647:ODV655647 ONC655647:ONR655647 OWY655647:OXN655647 PGU655647:PHJ655647 PQQ655647:PRF655647 QAM655647:QBB655647 QKI655647:QKX655647 QUE655647:QUT655647 REA655647:REP655647 RNW655647:ROL655647 RXS655647:RYH655647 SHO655647:SID655647 SRK655647:SRZ655647 TBG655647:TBV655647 TLC655647:TLR655647 TUY655647:TVN655647 UEU655647:UFJ655647 UOQ655647:UPF655647 UYM655647:UZB655647 VII655647:VIX655647 VSE655647:VST655647 WCA655647:WCP655647 WLW655647:WML655647 WVS655647:WWH655647 K721183:Z721183 JG721183:JV721183 TC721183:TR721183 ACY721183:ADN721183 AMU721183:ANJ721183 AWQ721183:AXF721183 BGM721183:BHB721183 BQI721183:BQX721183 CAE721183:CAT721183 CKA721183:CKP721183 CTW721183:CUL721183 DDS721183:DEH721183 DNO721183:DOD721183 DXK721183:DXZ721183 EHG721183:EHV721183 ERC721183:ERR721183 FAY721183:FBN721183 FKU721183:FLJ721183 FUQ721183:FVF721183 GEM721183:GFB721183 GOI721183:GOX721183 GYE721183:GYT721183 HIA721183:HIP721183 HRW721183:HSL721183 IBS721183:ICH721183 ILO721183:IMD721183 IVK721183:IVZ721183 JFG721183:JFV721183 JPC721183:JPR721183 JYY721183:JZN721183 KIU721183:KJJ721183 KSQ721183:KTF721183 LCM721183:LDB721183 LMI721183:LMX721183 LWE721183:LWT721183 MGA721183:MGP721183 MPW721183:MQL721183 MZS721183:NAH721183 NJO721183:NKD721183 NTK721183:NTZ721183 ODG721183:ODV721183 ONC721183:ONR721183 OWY721183:OXN721183 PGU721183:PHJ721183 PQQ721183:PRF721183 QAM721183:QBB721183 QKI721183:QKX721183 QUE721183:QUT721183 REA721183:REP721183 RNW721183:ROL721183 RXS721183:RYH721183 SHO721183:SID721183 SRK721183:SRZ721183 TBG721183:TBV721183 TLC721183:TLR721183 TUY721183:TVN721183 UEU721183:UFJ721183 UOQ721183:UPF721183 UYM721183:UZB721183 VII721183:VIX721183 VSE721183:VST721183 WCA721183:WCP721183 WLW721183:WML721183 WVS721183:WWH721183 K786719:Z786719 JG786719:JV786719 TC786719:TR786719 ACY786719:ADN786719 AMU786719:ANJ786719 AWQ786719:AXF786719 BGM786719:BHB786719 BQI786719:BQX786719 CAE786719:CAT786719 CKA786719:CKP786719 CTW786719:CUL786719 DDS786719:DEH786719 DNO786719:DOD786719 DXK786719:DXZ786719 EHG786719:EHV786719 ERC786719:ERR786719 FAY786719:FBN786719 FKU786719:FLJ786719 FUQ786719:FVF786719 GEM786719:GFB786719 GOI786719:GOX786719 GYE786719:GYT786719 HIA786719:HIP786719 HRW786719:HSL786719 IBS786719:ICH786719 ILO786719:IMD786719 IVK786719:IVZ786719 JFG786719:JFV786719 JPC786719:JPR786719 JYY786719:JZN786719 KIU786719:KJJ786719 KSQ786719:KTF786719 LCM786719:LDB786719 LMI786719:LMX786719 LWE786719:LWT786719 MGA786719:MGP786719 MPW786719:MQL786719 MZS786719:NAH786719 NJO786719:NKD786719 NTK786719:NTZ786719 ODG786719:ODV786719 ONC786719:ONR786719 OWY786719:OXN786719 PGU786719:PHJ786719 PQQ786719:PRF786719 QAM786719:QBB786719 QKI786719:QKX786719 QUE786719:QUT786719 REA786719:REP786719 RNW786719:ROL786719 RXS786719:RYH786719 SHO786719:SID786719 SRK786719:SRZ786719 TBG786719:TBV786719 TLC786719:TLR786719 TUY786719:TVN786719 UEU786719:UFJ786719 UOQ786719:UPF786719 UYM786719:UZB786719 VII786719:VIX786719 VSE786719:VST786719 WCA786719:WCP786719 WLW786719:WML786719 WVS786719:WWH786719 K852255:Z852255 JG852255:JV852255 TC852255:TR852255 ACY852255:ADN852255 AMU852255:ANJ852255 AWQ852255:AXF852255 BGM852255:BHB852255 BQI852255:BQX852255 CAE852255:CAT852255 CKA852255:CKP852255 CTW852255:CUL852255 DDS852255:DEH852255 DNO852255:DOD852255 DXK852255:DXZ852255 EHG852255:EHV852255 ERC852255:ERR852255 FAY852255:FBN852255 FKU852255:FLJ852255 FUQ852255:FVF852255 GEM852255:GFB852255 GOI852255:GOX852255 GYE852255:GYT852255 HIA852255:HIP852255 HRW852255:HSL852255 IBS852255:ICH852255 ILO852255:IMD852255 IVK852255:IVZ852255 JFG852255:JFV852255 JPC852255:JPR852255 JYY852255:JZN852255 KIU852255:KJJ852255 KSQ852255:KTF852255 LCM852255:LDB852255 LMI852255:LMX852255 LWE852255:LWT852255 MGA852255:MGP852255 MPW852255:MQL852255 MZS852255:NAH852255 NJO852255:NKD852255 NTK852255:NTZ852255 ODG852255:ODV852255 ONC852255:ONR852255 OWY852255:OXN852255 PGU852255:PHJ852255 PQQ852255:PRF852255 QAM852255:QBB852255 QKI852255:QKX852255 QUE852255:QUT852255 REA852255:REP852255 RNW852255:ROL852255 RXS852255:RYH852255 SHO852255:SID852255 SRK852255:SRZ852255 TBG852255:TBV852255 TLC852255:TLR852255 TUY852255:TVN852255 UEU852255:UFJ852255 UOQ852255:UPF852255 UYM852255:UZB852255 VII852255:VIX852255 VSE852255:VST852255 WCA852255:WCP852255 WLW852255:WML852255 WVS852255:WWH852255 K917791:Z917791 JG917791:JV917791 TC917791:TR917791 ACY917791:ADN917791 AMU917791:ANJ917791 AWQ917791:AXF917791 BGM917791:BHB917791 BQI917791:BQX917791 CAE917791:CAT917791 CKA917791:CKP917791 CTW917791:CUL917791 DDS917791:DEH917791 DNO917791:DOD917791 DXK917791:DXZ917791 EHG917791:EHV917791 ERC917791:ERR917791 FAY917791:FBN917791 FKU917791:FLJ917791 FUQ917791:FVF917791 GEM917791:GFB917791 GOI917791:GOX917791 GYE917791:GYT917791 HIA917791:HIP917791 HRW917791:HSL917791 IBS917791:ICH917791 ILO917791:IMD917791 IVK917791:IVZ917791 JFG917791:JFV917791 JPC917791:JPR917791 JYY917791:JZN917791 KIU917791:KJJ917791 KSQ917791:KTF917791 LCM917791:LDB917791 LMI917791:LMX917791 LWE917791:LWT917791 MGA917791:MGP917791 MPW917791:MQL917791 MZS917791:NAH917791 NJO917791:NKD917791 NTK917791:NTZ917791 ODG917791:ODV917791 ONC917791:ONR917791 OWY917791:OXN917791 PGU917791:PHJ917791 PQQ917791:PRF917791 QAM917791:QBB917791 QKI917791:QKX917791 QUE917791:QUT917791 REA917791:REP917791 RNW917791:ROL917791 RXS917791:RYH917791 SHO917791:SID917791 SRK917791:SRZ917791 TBG917791:TBV917791 TLC917791:TLR917791 TUY917791:TVN917791 UEU917791:UFJ917791 UOQ917791:UPF917791 UYM917791:UZB917791 VII917791:VIX917791 VSE917791:VST917791 WCA917791:WCP917791 WLW917791:WML917791 WVS917791:WWH917791 K983327:Z983327 JG983327:JV983327 TC983327:TR983327 ACY983327:ADN983327 AMU983327:ANJ983327 AWQ983327:AXF983327 BGM983327:BHB983327 BQI983327:BQX983327 CAE983327:CAT983327 CKA983327:CKP983327 CTW983327:CUL983327 DDS983327:DEH983327 DNO983327:DOD983327 DXK983327:DXZ983327 EHG983327:EHV983327 ERC983327:ERR983327 FAY983327:FBN983327 FKU983327:FLJ983327 FUQ983327:FVF983327 GEM983327:GFB983327 GOI983327:GOX983327 GYE983327:GYT983327 HIA983327:HIP983327 HRW983327:HSL983327 IBS983327:ICH983327 ILO983327:IMD983327 IVK983327:IVZ983327 JFG983327:JFV983327 JPC983327:JPR983327 JYY983327:JZN983327 KIU983327:KJJ983327 KSQ983327:KTF983327 LCM983327:LDB983327 LMI983327:LMX983327 LWE983327:LWT983327 MGA983327:MGP983327 MPW983327:MQL983327 MZS983327:NAH983327 NJO983327:NKD983327 NTK983327:NTZ983327 ODG983327:ODV983327 ONC983327:ONR983327 OWY983327:OXN983327 PGU983327:PHJ983327 PQQ983327:PRF983327 QAM983327:QBB983327 QKI983327:QKX983327 QUE983327:QUT983327 REA983327:REP983327 RNW983327:ROL983327 RXS983327:RYH983327 SHO983327:SID983327 SRK983327:SRZ983327 TBG983327:TBV983327 TLC983327:TLR983327 TUY983327:TVN983327 UEU983327:UFJ983327 UOQ983327:UPF983327 UYM983327:UZB983327 VII983327:VIX983327 VSE983327:VST983327 WCA983327:WCP983327 WLW983327:WML983327 WVS983327:WWH983327 AA415:AC418 JW415:JY418 TS415:TU418 ADO415:ADQ418 ANK415:ANM418 AXG415:AXI418 BHC415:BHE418 BQY415:BRA418 CAU415:CAW418 CKQ415:CKS418 CUM415:CUO418 DEI415:DEK418 DOE415:DOG418 DYA415:DYC418 EHW415:EHY418 ERS415:ERU418 FBO415:FBQ418 FLK415:FLM418 FVG415:FVI418 GFC415:GFE418 GOY415:GPA418 GYU415:GYW418 HIQ415:HIS418 HSM415:HSO418 ICI415:ICK418 IME415:IMG418 IWA415:IWC418 JFW415:JFY418 JPS415:JPU418 JZO415:JZQ418 KJK415:KJM418 KTG415:KTI418 LDC415:LDE418 LMY415:LNA418 LWU415:LWW418 MGQ415:MGS418 MQM415:MQO418 NAI415:NAK418 NKE415:NKG418 NUA415:NUC418 ODW415:ODY418 ONS415:ONU418 OXO415:OXQ418 PHK415:PHM418 PRG415:PRI418 QBC415:QBE418 QKY415:QLA418 QUU415:QUW418 REQ415:RES418 ROM415:ROO418 RYI415:RYK418 SIE415:SIG418 SSA415:SSC418 TBW415:TBY418 TLS415:TLU418 TVO415:TVQ418 UFK415:UFM418 UPG415:UPI418 UZC415:UZE418 VIY415:VJA418 VSU415:VSW418 WCQ415:WCS418 WMM415:WMO418 WWI415:WWK418 AA65974:AC65977 JW65974:JY65977 TS65974:TU65977 ADO65974:ADQ65977 ANK65974:ANM65977 AXG65974:AXI65977 BHC65974:BHE65977 BQY65974:BRA65977 CAU65974:CAW65977 CKQ65974:CKS65977 CUM65974:CUO65977 DEI65974:DEK65977 DOE65974:DOG65977 DYA65974:DYC65977 EHW65974:EHY65977 ERS65974:ERU65977 FBO65974:FBQ65977 FLK65974:FLM65977 FVG65974:FVI65977 GFC65974:GFE65977 GOY65974:GPA65977 GYU65974:GYW65977 HIQ65974:HIS65977 HSM65974:HSO65977 ICI65974:ICK65977 IME65974:IMG65977 IWA65974:IWC65977 JFW65974:JFY65977 JPS65974:JPU65977 JZO65974:JZQ65977 KJK65974:KJM65977 KTG65974:KTI65977 LDC65974:LDE65977 LMY65974:LNA65977 LWU65974:LWW65977 MGQ65974:MGS65977 MQM65974:MQO65977 NAI65974:NAK65977 NKE65974:NKG65977 NUA65974:NUC65977 ODW65974:ODY65977 ONS65974:ONU65977 OXO65974:OXQ65977 PHK65974:PHM65977 PRG65974:PRI65977 QBC65974:QBE65977 QKY65974:QLA65977 QUU65974:QUW65977 REQ65974:RES65977 ROM65974:ROO65977 RYI65974:RYK65977 SIE65974:SIG65977 SSA65974:SSC65977 TBW65974:TBY65977 TLS65974:TLU65977 TVO65974:TVQ65977 UFK65974:UFM65977 UPG65974:UPI65977 UZC65974:UZE65977 VIY65974:VJA65977 VSU65974:VSW65977 WCQ65974:WCS65977 WMM65974:WMO65977 WWI65974:WWK65977 AA131510:AC131513 JW131510:JY131513 TS131510:TU131513 ADO131510:ADQ131513 ANK131510:ANM131513 AXG131510:AXI131513 BHC131510:BHE131513 BQY131510:BRA131513 CAU131510:CAW131513 CKQ131510:CKS131513 CUM131510:CUO131513 DEI131510:DEK131513 DOE131510:DOG131513 DYA131510:DYC131513 EHW131510:EHY131513 ERS131510:ERU131513 FBO131510:FBQ131513 FLK131510:FLM131513 FVG131510:FVI131513 GFC131510:GFE131513 GOY131510:GPA131513 GYU131510:GYW131513 HIQ131510:HIS131513 HSM131510:HSO131513 ICI131510:ICK131513 IME131510:IMG131513 IWA131510:IWC131513 JFW131510:JFY131513 JPS131510:JPU131513 JZO131510:JZQ131513 KJK131510:KJM131513 KTG131510:KTI131513 LDC131510:LDE131513 LMY131510:LNA131513 LWU131510:LWW131513 MGQ131510:MGS131513 MQM131510:MQO131513 NAI131510:NAK131513 NKE131510:NKG131513 NUA131510:NUC131513 ODW131510:ODY131513 ONS131510:ONU131513 OXO131510:OXQ131513 PHK131510:PHM131513 PRG131510:PRI131513 QBC131510:QBE131513 QKY131510:QLA131513 QUU131510:QUW131513 REQ131510:RES131513 ROM131510:ROO131513 RYI131510:RYK131513 SIE131510:SIG131513 SSA131510:SSC131513 TBW131510:TBY131513 TLS131510:TLU131513 TVO131510:TVQ131513 UFK131510:UFM131513 UPG131510:UPI131513 UZC131510:UZE131513 VIY131510:VJA131513 VSU131510:VSW131513 WCQ131510:WCS131513 WMM131510:WMO131513 WWI131510:WWK131513 AA197046:AC197049 JW197046:JY197049 TS197046:TU197049 ADO197046:ADQ197049 ANK197046:ANM197049 AXG197046:AXI197049 BHC197046:BHE197049 BQY197046:BRA197049 CAU197046:CAW197049 CKQ197046:CKS197049 CUM197046:CUO197049 DEI197046:DEK197049 DOE197046:DOG197049 DYA197046:DYC197049 EHW197046:EHY197049 ERS197046:ERU197049 FBO197046:FBQ197049 FLK197046:FLM197049 FVG197046:FVI197049 GFC197046:GFE197049 GOY197046:GPA197049 GYU197046:GYW197049 HIQ197046:HIS197049 HSM197046:HSO197049 ICI197046:ICK197049 IME197046:IMG197049 IWA197046:IWC197049 JFW197046:JFY197049 JPS197046:JPU197049 JZO197046:JZQ197049 KJK197046:KJM197049 KTG197046:KTI197049 LDC197046:LDE197049 LMY197046:LNA197049 LWU197046:LWW197049 MGQ197046:MGS197049 MQM197046:MQO197049 NAI197046:NAK197049 NKE197046:NKG197049 NUA197046:NUC197049 ODW197046:ODY197049 ONS197046:ONU197049 OXO197046:OXQ197049 PHK197046:PHM197049 PRG197046:PRI197049 QBC197046:QBE197049 QKY197046:QLA197049 QUU197046:QUW197049 REQ197046:RES197049 ROM197046:ROO197049 RYI197046:RYK197049 SIE197046:SIG197049 SSA197046:SSC197049 TBW197046:TBY197049 TLS197046:TLU197049 TVO197046:TVQ197049 UFK197046:UFM197049 UPG197046:UPI197049 UZC197046:UZE197049 VIY197046:VJA197049 VSU197046:VSW197049 WCQ197046:WCS197049 WMM197046:WMO197049 WWI197046:WWK197049 AA262582:AC262585 JW262582:JY262585 TS262582:TU262585 ADO262582:ADQ262585 ANK262582:ANM262585 AXG262582:AXI262585 BHC262582:BHE262585 BQY262582:BRA262585 CAU262582:CAW262585 CKQ262582:CKS262585 CUM262582:CUO262585 DEI262582:DEK262585 DOE262582:DOG262585 DYA262582:DYC262585 EHW262582:EHY262585 ERS262582:ERU262585 FBO262582:FBQ262585 FLK262582:FLM262585 FVG262582:FVI262585 GFC262582:GFE262585 GOY262582:GPA262585 GYU262582:GYW262585 HIQ262582:HIS262585 HSM262582:HSO262585 ICI262582:ICK262585 IME262582:IMG262585 IWA262582:IWC262585 JFW262582:JFY262585 JPS262582:JPU262585 JZO262582:JZQ262585 KJK262582:KJM262585 KTG262582:KTI262585 LDC262582:LDE262585 LMY262582:LNA262585 LWU262582:LWW262585 MGQ262582:MGS262585 MQM262582:MQO262585 NAI262582:NAK262585 NKE262582:NKG262585 NUA262582:NUC262585 ODW262582:ODY262585 ONS262582:ONU262585 OXO262582:OXQ262585 PHK262582:PHM262585 PRG262582:PRI262585 QBC262582:QBE262585 QKY262582:QLA262585 QUU262582:QUW262585 REQ262582:RES262585 ROM262582:ROO262585 RYI262582:RYK262585 SIE262582:SIG262585 SSA262582:SSC262585 TBW262582:TBY262585 TLS262582:TLU262585 TVO262582:TVQ262585 UFK262582:UFM262585 UPG262582:UPI262585 UZC262582:UZE262585 VIY262582:VJA262585 VSU262582:VSW262585 WCQ262582:WCS262585 WMM262582:WMO262585 WWI262582:WWK262585 AA328118:AC328121 JW328118:JY328121 TS328118:TU328121 ADO328118:ADQ328121 ANK328118:ANM328121 AXG328118:AXI328121 BHC328118:BHE328121 BQY328118:BRA328121 CAU328118:CAW328121 CKQ328118:CKS328121 CUM328118:CUO328121 DEI328118:DEK328121 DOE328118:DOG328121 DYA328118:DYC328121 EHW328118:EHY328121 ERS328118:ERU328121 FBO328118:FBQ328121 FLK328118:FLM328121 FVG328118:FVI328121 GFC328118:GFE328121 GOY328118:GPA328121 GYU328118:GYW328121 HIQ328118:HIS328121 HSM328118:HSO328121 ICI328118:ICK328121 IME328118:IMG328121 IWA328118:IWC328121 JFW328118:JFY328121 JPS328118:JPU328121 JZO328118:JZQ328121 KJK328118:KJM328121 KTG328118:KTI328121 LDC328118:LDE328121 LMY328118:LNA328121 LWU328118:LWW328121 MGQ328118:MGS328121 MQM328118:MQO328121 NAI328118:NAK328121 NKE328118:NKG328121 NUA328118:NUC328121 ODW328118:ODY328121 ONS328118:ONU328121 OXO328118:OXQ328121 PHK328118:PHM328121 PRG328118:PRI328121 QBC328118:QBE328121 QKY328118:QLA328121 QUU328118:QUW328121 REQ328118:RES328121 ROM328118:ROO328121 RYI328118:RYK328121 SIE328118:SIG328121 SSA328118:SSC328121 TBW328118:TBY328121 TLS328118:TLU328121 TVO328118:TVQ328121 UFK328118:UFM328121 UPG328118:UPI328121 UZC328118:UZE328121 VIY328118:VJA328121 VSU328118:VSW328121 WCQ328118:WCS328121 WMM328118:WMO328121 WWI328118:WWK328121 AA393654:AC393657 JW393654:JY393657 TS393654:TU393657 ADO393654:ADQ393657 ANK393654:ANM393657 AXG393654:AXI393657 BHC393654:BHE393657 BQY393654:BRA393657 CAU393654:CAW393657 CKQ393654:CKS393657 CUM393654:CUO393657 DEI393654:DEK393657 DOE393654:DOG393657 DYA393654:DYC393657 EHW393654:EHY393657 ERS393654:ERU393657 FBO393654:FBQ393657 FLK393654:FLM393657 FVG393654:FVI393657 GFC393654:GFE393657 GOY393654:GPA393657 GYU393654:GYW393657 HIQ393654:HIS393657 HSM393654:HSO393657 ICI393654:ICK393657 IME393654:IMG393657 IWA393654:IWC393657 JFW393654:JFY393657 JPS393654:JPU393657 JZO393654:JZQ393657 KJK393654:KJM393657 KTG393654:KTI393657 LDC393654:LDE393657 LMY393654:LNA393657 LWU393654:LWW393657 MGQ393654:MGS393657 MQM393654:MQO393657 NAI393654:NAK393657 NKE393654:NKG393657 NUA393654:NUC393657 ODW393654:ODY393657 ONS393654:ONU393657 OXO393654:OXQ393657 PHK393654:PHM393657 PRG393654:PRI393657 QBC393654:QBE393657 QKY393654:QLA393657 QUU393654:QUW393657 REQ393654:RES393657 ROM393654:ROO393657 RYI393654:RYK393657 SIE393654:SIG393657 SSA393654:SSC393657 TBW393654:TBY393657 TLS393654:TLU393657 TVO393654:TVQ393657 UFK393654:UFM393657 UPG393654:UPI393657 UZC393654:UZE393657 VIY393654:VJA393657 VSU393654:VSW393657 WCQ393654:WCS393657 WMM393654:WMO393657 WWI393654:WWK393657 AA459190:AC459193 JW459190:JY459193 TS459190:TU459193 ADO459190:ADQ459193 ANK459190:ANM459193 AXG459190:AXI459193 BHC459190:BHE459193 BQY459190:BRA459193 CAU459190:CAW459193 CKQ459190:CKS459193 CUM459190:CUO459193 DEI459190:DEK459193 DOE459190:DOG459193 DYA459190:DYC459193 EHW459190:EHY459193 ERS459190:ERU459193 FBO459190:FBQ459193 FLK459190:FLM459193 FVG459190:FVI459193 GFC459190:GFE459193 GOY459190:GPA459193 GYU459190:GYW459193 HIQ459190:HIS459193 HSM459190:HSO459193 ICI459190:ICK459193 IME459190:IMG459193 IWA459190:IWC459193 JFW459190:JFY459193 JPS459190:JPU459193 JZO459190:JZQ459193 KJK459190:KJM459193 KTG459190:KTI459193 LDC459190:LDE459193 LMY459190:LNA459193 LWU459190:LWW459193 MGQ459190:MGS459193 MQM459190:MQO459193 NAI459190:NAK459193 NKE459190:NKG459193 NUA459190:NUC459193 ODW459190:ODY459193 ONS459190:ONU459193 OXO459190:OXQ459193 PHK459190:PHM459193 PRG459190:PRI459193 QBC459190:QBE459193 QKY459190:QLA459193 QUU459190:QUW459193 REQ459190:RES459193 ROM459190:ROO459193 RYI459190:RYK459193 SIE459190:SIG459193 SSA459190:SSC459193 TBW459190:TBY459193 TLS459190:TLU459193 TVO459190:TVQ459193 UFK459190:UFM459193 UPG459190:UPI459193 UZC459190:UZE459193 VIY459190:VJA459193 VSU459190:VSW459193 WCQ459190:WCS459193 WMM459190:WMO459193 WWI459190:WWK459193 AA524726:AC524729 JW524726:JY524729 TS524726:TU524729 ADO524726:ADQ524729 ANK524726:ANM524729 AXG524726:AXI524729 BHC524726:BHE524729 BQY524726:BRA524729 CAU524726:CAW524729 CKQ524726:CKS524729 CUM524726:CUO524729 DEI524726:DEK524729 DOE524726:DOG524729 DYA524726:DYC524729 EHW524726:EHY524729 ERS524726:ERU524729 FBO524726:FBQ524729 FLK524726:FLM524729 FVG524726:FVI524729 GFC524726:GFE524729 GOY524726:GPA524729 GYU524726:GYW524729 HIQ524726:HIS524729 HSM524726:HSO524729 ICI524726:ICK524729 IME524726:IMG524729 IWA524726:IWC524729 JFW524726:JFY524729 JPS524726:JPU524729 JZO524726:JZQ524729 KJK524726:KJM524729 KTG524726:KTI524729 LDC524726:LDE524729 LMY524726:LNA524729 LWU524726:LWW524729 MGQ524726:MGS524729 MQM524726:MQO524729 NAI524726:NAK524729 NKE524726:NKG524729 NUA524726:NUC524729 ODW524726:ODY524729 ONS524726:ONU524729 OXO524726:OXQ524729 PHK524726:PHM524729 PRG524726:PRI524729 QBC524726:QBE524729 QKY524726:QLA524729 QUU524726:QUW524729 REQ524726:RES524729 ROM524726:ROO524729 RYI524726:RYK524729 SIE524726:SIG524729 SSA524726:SSC524729 TBW524726:TBY524729 TLS524726:TLU524729 TVO524726:TVQ524729 UFK524726:UFM524729 UPG524726:UPI524729 UZC524726:UZE524729 VIY524726:VJA524729 VSU524726:VSW524729 WCQ524726:WCS524729 WMM524726:WMO524729 WWI524726:WWK524729 AA590262:AC590265 JW590262:JY590265 TS590262:TU590265 ADO590262:ADQ590265 ANK590262:ANM590265 AXG590262:AXI590265 BHC590262:BHE590265 BQY590262:BRA590265 CAU590262:CAW590265 CKQ590262:CKS590265 CUM590262:CUO590265 DEI590262:DEK590265 DOE590262:DOG590265 DYA590262:DYC590265 EHW590262:EHY590265 ERS590262:ERU590265 FBO590262:FBQ590265 FLK590262:FLM590265 FVG590262:FVI590265 GFC590262:GFE590265 GOY590262:GPA590265 GYU590262:GYW590265 HIQ590262:HIS590265 HSM590262:HSO590265 ICI590262:ICK590265 IME590262:IMG590265 IWA590262:IWC590265 JFW590262:JFY590265 JPS590262:JPU590265 JZO590262:JZQ590265 KJK590262:KJM590265 KTG590262:KTI590265 LDC590262:LDE590265 LMY590262:LNA590265 LWU590262:LWW590265 MGQ590262:MGS590265 MQM590262:MQO590265 NAI590262:NAK590265 NKE590262:NKG590265 NUA590262:NUC590265 ODW590262:ODY590265 ONS590262:ONU590265 OXO590262:OXQ590265 PHK590262:PHM590265 PRG590262:PRI590265 QBC590262:QBE590265 QKY590262:QLA590265 QUU590262:QUW590265 REQ590262:RES590265 ROM590262:ROO590265 RYI590262:RYK590265 SIE590262:SIG590265 SSA590262:SSC590265 TBW590262:TBY590265 TLS590262:TLU590265 TVO590262:TVQ590265 UFK590262:UFM590265 UPG590262:UPI590265 UZC590262:UZE590265 VIY590262:VJA590265 VSU590262:VSW590265 WCQ590262:WCS590265 WMM590262:WMO590265 WWI590262:WWK590265 AA655798:AC655801 JW655798:JY655801 TS655798:TU655801 ADO655798:ADQ655801 ANK655798:ANM655801 AXG655798:AXI655801 BHC655798:BHE655801 BQY655798:BRA655801 CAU655798:CAW655801 CKQ655798:CKS655801 CUM655798:CUO655801 DEI655798:DEK655801 DOE655798:DOG655801 DYA655798:DYC655801 EHW655798:EHY655801 ERS655798:ERU655801 FBO655798:FBQ655801 FLK655798:FLM655801 FVG655798:FVI655801 GFC655798:GFE655801 GOY655798:GPA655801 GYU655798:GYW655801 HIQ655798:HIS655801 HSM655798:HSO655801 ICI655798:ICK655801 IME655798:IMG655801 IWA655798:IWC655801 JFW655798:JFY655801 JPS655798:JPU655801 JZO655798:JZQ655801 KJK655798:KJM655801 KTG655798:KTI655801 LDC655798:LDE655801 LMY655798:LNA655801 LWU655798:LWW655801 MGQ655798:MGS655801 MQM655798:MQO655801 NAI655798:NAK655801 NKE655798:NKG655801 NUA655798:NUC655801 ODW655798:ODY655801 ONS655798:ONU655801 OXO655798:OXQ655801 PHK655798:PHM655801 PRG655798:PRI655801 QBC655798:QBE655801 QKY655798:QLA655801 QUU655798:QUW655801 REQ655798:RES655801 ROM655798:ROO655801 RYI655798:RYK655801 SIE655798:SIG655801 SSA655798:SSC655801 TBW655798:TBY655801 TLS655798:TLU655801 TVO655798:TVQ655801 UFK655798:UFM655801 UPG655798:UPI655801 UZC655798:UZE655801 VIY655798:VJA655801 VSU655798:VSW655801 WCQ655798:WCS655801 WMM655798:WMO655801 WWI655798:WWK655801 AA721334:AC721337 JW721334:JY721337 TS721334:TU721337 ADO721334:ADQ721337 ANK721334:ANM721337 AXG721334:AXI721337 BHC721334:BHE721337 BQY721334:BRA721337 CAU721334:CAW721337 CKQ721334:CKS721337 CUM721334:CUO721337 DEI721334:DEK721337 DOE721334:DOG721337 DYA721334:DYC721337 EHW721334:EHY721337 ERS721334:ERU721337 FBO721334:FBQ721337 FLK721334:FLM721337 FVG721334:FVI721337 GFC721334:GFE721337 GOY721334:GPA721337 GYU721334:GYW721337 HIQ721334:HIS721337 HSM721334:HSO721337 ICI721334:ICK721337 IME721334:IMG721337 IWA721334:IWC721337 JFW721334:JFY721337 JPS721334:JPU721337 JZO721334:JZQ721337 KJK721334:KJM721337 KTG721334:KTI721337 LDC721334:LDE721337 LMY721334:LNA721337 LWU721334:LWW721337 MGQ721334:MGS721337 MQM721334:MQO721337 NAI721334:NAK721337 NKE721334:NKG721337 NUA721334:NUC721337 ODW721334:ODY721337 ONS721334:ONU721337 OXO721334:OXQ721337 PHK721334:PHM721337 PRG721334:PRI721337 QBC721334:QBE721337 QKY721334:QLA721337 QUU721334:QUW721337 REQ721334:RES721337 ROM721334:ROO721337 RYI721334:RYK721337 SIE721334:SIG721337 SSA721334:SSC721337 TBW721334:TBY721337 TLS721334:TLU721337 TVO721334:TVQ721337 UFK721334:UFM721337 UPG721334:UPI721337 UZC721334:UZE721337 VIY721334:VJA721337 VSU721334:VSW721337 WCQ721334:WCS721337 WMM721334:WMO721337 WWI721334:WWK721337 AA786870:AC786873 JW786870:JY786873 TS786870:TU786873 ADO786870:ADQ786873 ANK786870:ANM786873 AXG786870:AXI786873 BHC786870:BHE786873 BQY786870:BRA786873 CAU786870:CAW786873 CKQ786870:CKS786873 CUM786870:CUO786873 DEI786870:DEK786873 DOE786870:DOG786873 DYA786870:DYC786873 EHW786870:EHY786873 ERS786870:ERU786873 FBO786870:FBQ786873 FLK786870:FLM786873 FVG786870:FVI786873 GFC786870:GFE786873 GOY786870:GPA786873 GYU786870:GYW786873 HIQ786870:HIS786873 HSM786870:HSO786873 ICI786870:ICK786873 IME786870:IMG786873 IWA786870:IWC786873 JFW786870:JFY786873 JPS786870:JPU786873 JZO786870:JZQ786873 KJK786870:KJM786873 KTG786870:KTI786873 LDC786870:LDE786873 LMY786870:LNA786873 LWU786870:LWW786873 MGQ786870:MGS786873 MQM786870:MQO786873 NAI786870:NAK786873 NKE786870:NKG786873 NUA786870:NUC786873 ODW786870:ODY786873 ONS786870:ONU786873 OXO786870:OXQ786873 PHK786870:PHM786873 PRG786870:PRI786873 QBC786870:QBE786873 QKY786870:QLA786873 QUU786870:QUW786873 REQ786870:RES786873 ROM786870:ROO786873 RYI786870:RYK786873 SIE786870:SIG786873 SSA786870:SSC786873 TBW786870:TBY786873 TLS786870:TLU786873 TVO786870:TVQ786873 UFK786870:UFM786873 UPG786870:UPI786873 UZC786870:UZE786873 VIY786870:VJA786873 VSU786870:VSW786873 WCQ786870:WCS786873 WMM786870:WMO786873 WWI786870:WWK786873 AA852406:AC852409 JW852406:JY852409 TS852406:TU852409 ADO852406:ADQ852409 ANK852406:ANM852409 AXG852406:AXI852409 BHC852406:BHE852409 BQY852406:BRA852409 CAU852406:CAW852409 CKQ852406:CKS852409 CUM852406:CUO852409 DEI852406:DEK852409 DOE852406:DOG852409 DYA852406:DYC852409 EHW852406:EHY852409 ERS852406:ERU852409 FBO852406:FBQ852409 FLK852406:FLM852409 FVG852406:FVI852409 GFC852406:GFE852409 GOY852406:GPA852409 GYU852406:GYW852409 HIQ852406:HIS852409 HSM852406:HSO852409 ICI852406:ICK852409 IME852406:IMG852409 IWA852406:IWC852409 JFW852406:JFY852409 JPS852406:JPU852409 JZO852406:JZQ852409 KJK852406:KJM852409 KTG852406:KTI852409 LDC852406:LDE852409 LMY852406:LNA852409 LWU852406:LWW852409 MGQ852406:MGS852409 MQM852406:MQO852409 NAI852406:NAK852409 NKE852406:NKG852409 NUA852406:NUC852409 ODW852406:ODY852409 ONS852406:ONU852409 OXO852406:OXQ852409 PHK852406:PHM852409 PRG852406:PRI852409 QBC852406:QBE852409 QKY852406:QLA852409 QUU852406:QUW852409 REQ852406:RES852409 ROM852406:ROO852409 RYI852406:RYK852409 SIE852406:SIG852409 SSA852406:SSC852409 TBW852406:TBY852409 TLS852406:TLU852409 TVO852406:TVQ852409 UFK852406:UFM852409 UPG852406:UPI852409 UZC852406:UZE852409 VIY852406:VJA852409 VSU852406:VSW852409 WCQ852406:WCS852409 WMM852406:WMO852409 WWI852406:WWK852409 AA917942:AC917945 JW917942:JY917945 TS917942:TU917945 ADO917942:ADQ917945 ANK917942:ANM917945 AXG917942:AXI917945 BHC917942:BHE917945 BQY917942:BRA917945 CAU917942:CAW917945 CKQ917942:CKS917945 CUM917942:CUO917945 DEI917942:DEK917945 DOE917942:DOG917945 DYA917942:DYC917945 EHW917942:EHY917945 ERS917942:ERU917945 FBO917942:FBQ917945 FLK917942:FLM917945 FVG917942:FVI917945 GFC917942:GFE917945 GOY917942:GPA917945 GYU917942:GYW917945 HIQ917942:HIS917945 HSM917942:HSO917945 ICI917942:ICK917945 IME917942:IMG917945 IWA917942:IWC917945 JFW917942:JFY917945 JPS917942:JPU917945 JZO917942:JZQ917945 KJK917942:KJM917945 KTG917942:KTI917945 LDC917942:LDE917945 LMY917942:LNA917945 LWU917942:LWW917945 MGQ917942:MGS917945 MQM917942:MQO917945 NAI917942:NAK917945 NKE917942:NKG917945 NUA917942:NUC917945 ODW917942:ODY917945 ONS917942:ONU917945 OXO917942:OXQ917945 PHK917942:PHM917945 PRG917942:PRI917945 QBC917942:QBE917945 QKY917942:QLA917945 QUU917942:QUW917945 REQ917942:RES917945 ROM917942:ROO917945 RYI917942:RYK917945 SIE917942:SIG917945 SSA917942:SSC917945 TBW917942:TBY917945 TLS917942:TLU917945 TVO917942:TVQ917945 UFK917942:UFM917945 UPG917942:UPI917945 UZC917942:UZE917945 VIY917942:VJA917945 VSU917942:VSW917945 WCQ917942:WCS917945 WMM917942:WMO917945 WWI917942:WWK917945 AA983478:AC983481 JW983478:JY983481 TS983478:TU983481 ADO983478:ADQ983481 ANK983478:ANM983481 AXG983478:AXI983481 BHC983478:BHE983481 BQY983478:BRA983481 CAU983478:CAW983481 CKQ983478:CKS983481 CUM983478:CUO983481 DEI983478:DEK983481 DOE983478:DOG983481 DYA983478:DYC983481 EHW983478:EHY983481 ERS983478:ERU983481 FBO983478:FBQ983481 FLK983478:FLM983481 FVG983478:FVI983481 GFC983478:GFE983481 GOY983478:GPA983481 GYU983478:GYW983481 HIQ983478:HIS983481 HSM983478:HSO983481 ICI983478:ICK983481 IME983478:IMG983481 IWA983478:IWC983481 JFW983478:JFY983481 JPS983478:JPU983481 JZO983478:JZQ983481 KJK983478:KJM983481 KTG983478:KTI983481 LDC983478:LDE983481 LMY983478:LNA983481 LWU983478:LWW983481 MGQ983478:MGS983481 MQM983478:MQO983481 NAI983478:NAK983481 NKE983478:NKG983481 NUA983478:NUC983481 ODW983478:ODY983481 ONS983478:ONU983481 OXO983478:OXQ983481 PHK983478:PHM983481 PRG983478:PRI983481 QBC983478:QBE983481 QKY983478:QLA983481 QUU983478:QUW983481 REQ983478:RES983481 ROM983478:ROO983481 RYI983478:RYK983481 SIE983478:SIG983481 SSA983478:SSC983481 TBW983478:TBY983481 TLS983478:TLU983481 TVO983478:TVQ983481 UFK983478:UFM983481 UPG983478:UPI983481 UZC983478:UZE983481 VIY983478:VJA983481 VSU983478:VSW983481 WCQ983478:WCS983481 WMM983478:WMO983481 WWI983478:WWK983481 AA346:AC349 JW346:JY349 TS346:TU349 ADO346:ADQ349 ANK346:ANM349 AXG346:AXI349 BHC346:BHE349 BQY346:BRA349 CAU346:CAW349 CKQ346:CKS349 CUM346:CUO349 DEI346:DEK349 DOE346:DOG349 DYA346:DYC349 EHW346:EHY349 ERS346:ERU349 FBO346:FBQ349 FLK346:FLM349 FVG346:FVI349 GFC346:GFE349 GOY346:GPA349 GYU346:GYW349 HIQ346:HIS349 HSM346:HSO349 ICI346:ICK349 IME346:IMG349 IWA346:IWC349 JFW346:JFY349 JPS346:JPU349 JZO346:JZQ349 KJK346:KJM349 KTG346:KTI349 LDC346:LDE349 LMY346:LNA349 LWU346:LWW349 MGQ346:MGS349 MQM346:MQO349 NAI346:NAK349 NKE346:NKG349 NUA346:NUC349 ODW346:ODY349 ONS346:ONU349 OXO346:OXQ349 PHK346:PHM349 PRG346:PRI349 QBC346:QBE349 QKY346:QLA349 QUU346:QUW349 REQ346:RES349 ROM346:ROO349 RYI346:RYK349 SIE346:SIG349 SSA346:SSC349 TBW346:TBY349 TLS346:TLU349 TVO346:TVQ349 UFK346:UFM349 UPG346:UPI349 UZC346:UZE349 VIY346:VJA349 VSU346:VSW349 WCQ346:WCS349 WMM346:WMO349 WWI346:WWK349 AA65905:AC65908 JW65905:JY65908 TS65905:TU65908 ADO65905:ADQ65908 ANK65905:ANM65908 AXG65905:AXI65908 BHC65905:BHE65908 BQY65905:BRA65908 CAU65905:CAW65908 CKQ65905:CKS65908 CUM65905:CUO65908 DEI65905:DEK65908 DOE65905:DOG65908 DYA65905:DYC65908 EHW65905:EHY65908 ERS65905:ERU65908 FBO65905:FBQ65908 FLK65905:FLM65908 FVG65905:FVI65908 GFC65905:GFE65908 GOY65905:GPA65908 GYU65905:GYW65908 HIQ65905:HIS65908 HSM65905:HSO65908 ICI65905:ICK65908 IME65905:IMG65908 IWA65905:IWC65908 JFW65905:JFY65908 JPS65905:JPU65908 JZO65905:JZQ65908 KJK65905:KJM65908 KTG65905:KTI65908 LDC65905:LDE65908 LMY65905:LNA65908 LWU65905:LWW65908 MGQ65905:MGS65908 MQM65905:MQO65908 NAI65905:NAK65908 NKE65905:NKG65908 NUA65905:NUC65908 ODW65905:ODY65908 ONS65905:ONU65908 OXO65905:OXQ65908 PHK65905:PHM65908 PRG65905:PRI65908 QBC65905:QBE65908 QKY65905:QLA65908 QUU65905:QUW65908 REQ65905:RES65908 ROM65905:ROO65908 RYI65905:RYK65908 SIE65905:SIG65908 SSA65905:SSC65908 TBW65905:TBY65908 TLS65905:TLU65908 TVO65905:TVQ65908 UFK65905:UFM65908 UPG65905:UPI65908 UZC65905:UZE65908 VIY65905:VJA65908 VSU65905:VSW65908 WCQ65905:WCS65908 WMM65905:WMO65908 WWI65905:WWK65908 AA131441:AC131444 JW131441:JY131444 TS131441:TU131444 ADO131441:ADQ131444 ANK131441:ANM131444 AXG131441:AXI131444 BHC131441:BHE131444 BQY131441:BRA131444 CAU131441:CAW131444 CKQ131441:CKS131444 CUM131441:CUO131444 DEI131441:DEK131444 DOE131441:DOG131444 DYA131441:DYC131444 EHW131441:EHY131444 ERS131441:ERU131444 FBO131441:FBQ131444 FLK131441:FLM131444 FVG131441:FVI131444 GFC131441:GFE131444 GOY131441:GPA131444 GYU131441:GYW131444 HIQ131441:HIS131444 HSM131441:HSO131444 ICI131441:ICK131444 IME131441:IMG131444 IWA131441:IWC131444 JFW131441:JFY131444 JPS131441:JPU131444 JZO131441:JZQ131444 KJK131441:KJM131444 KTG131441:KTI131444 LDC131441:LDE131444 LMY131441:LNA131444 LWU131441:LWW131444 MGQ131441:MGS131444 MQM131441:MQO131444 NAI131441:NAK131444 NKE131441:NKG131444 NUA131441:NUC131444 ODW131441:ODY131444 ONS131441:ONU131444 OXO131441:OXQ131444 PHK131441:PHM131444 PRG131441:PRI131444 QBC131441:QBE131444 QKY131441:QLA131444 QUU131441:QUW131444 REQ131441:RES131444 ROM131441:ROO131444 RYI131441:RYK131444 SIE131441:SIG131444 SSA131441:SSC131444 TBW131441:TBY131444 TLS131441:TLU131444 TVO131441:TVQ131444 UFK131441:UFM131444 UPG131441:UPI131444 UZC131441:UZE131444 VIY131441:VJA131444 VSU131441:VSW131444 WCQ131441:WCS131444 WMM131441:WMO131444 WWI131441:WWK131444 AA196977:AC196980 JW196977:JY196980 TS196977:TU196980 ADO196977:ADQ196980 ANK196977:ANM196980 AXG196977:AXI196980 BHC196977:BHE196980 BQY196977:BRA196980 CAU196977:CAW196980 CKQ196977:CKS196980 CUM196977:CUO196980 DEI196977:DEK196980 DOE196977:DOG196980 DYA196977:DYC196980 EHW196977:EHY196980 ERS196977:ERU196980 FBO196977:FBQ196980 FLK196977:FLM196980 FVG196977:FVI196980 GFC196977:GFE196980 GOY196977:GPA196980 GYU196977:GYW196980 HIQ196977:HIS196980 HSM196977:HSO196980 ICI196977:ICK196980 IME196977:IMG196980 IWA196977:IWC196980 JFW196977:JFY196980 JPS196977:JPU196980 JZO196977:JZQ196980 KJK196977:KJM196980 KTG196977:KTI196980 LDC196977:LDE196980 LMY196977:LNA196980 LWU196977:LWW196980 MGQ196977:MGS196980 MQM196977:MQO196980 NAI196977:NAK196980 NKE196977:NKG196980 NUA196977:NUC196980 ODW196977:ODY196980 ONS196977:ONU196980 OXO196977:OXQ196980 PHK196977:PHM196980 PRG196977:PRI196980 QBC196977:QBE196980 QKY196977:QLA196980 QUU196977:QUW196980 REQ196977:RES196980 ROM196977:ROO196980 RYI196977:RYK196980 SIE196977:SIG196980 SSA196977:SSC196980 TBW196977:TBY196980 TLS196977:TLU196980 TVO196977:TVQ196980 UFK196977:UFM196980 UPG196977:UPI196980 UZC196977:UZE196980 VIY196977:VJA196980 VSU196977:VSW196980 WCQ196977:WCS196980 WMM196977:WMO196980 WWI196977:WWK196980 AA262513:AC262516 JW262513:JY262516 TS262513:TU262516 ADO262513:ADQ262516 ANK262513:ANM262516 AXG262513:AXI262516 BHC262513:BHE262516 BQY262513:BRA262516 CAU262513:CAW262516 CKQ262513:CKS262516 CUM262513:CUO262516 DEI262513:DEK262516 DOE262513:DOG262516 DYA262513:DYC262516 EHW262513:EHY262516 ERS262513:ERU262516 FBO262513:FBQ262516 FLK262513:FLM262516 FVG262513:FVI262516 GFC262513:GFE262516 GOY262513:GPA262516 GYU262513:GYW262516 HIQ262513:HIS262516 HSM262513:HSO262516 ICI262513:ICK262516 IME262513:IMG262516 IWA262513:IWC262516 JFW262513:JFY262516 JPS262513:JPU262516 JZO262513:JZQ262516 KJK262513:KJM262516 KTG262513:KTI262516 LDC262513:LDE262516 LMY262513:LNA262516 LWU262513:LWW262516 MGQ262513:MGS262516 MQM262513:MQO262516 NAI262513:NAK262516 NKE262513:NKG262516 NUA262513:NUC262516 ODW262513:ODY262516 ONS262513:ONU262516 OXO262513:OXQ262516 PHK262513:PHM262516 PRG262513:PRI262516 QBC262513:QBE262516 QKY262513:QLA262516 QUU262513:QUW262516 REQ262513:RES262516 ROM262513:ROO262516 RYI262513:RYK262516 SIE262513:SIG262516 SSA262513:SSC262516 TBW262513:TBY262516 TLS262513:TLU262516 TVO262513:TVQ262516 UFK262513:UFM262516 UPG262513:UPI262516 UZC262513:UZE262516 VIY262513:VJA262516 VSU262513:VSW262516 WCQ262513:WCS262516 WMM262513:WMO262516 WWI262513:WWK262516 AA328049:AC328052 JW328049:JY328052 TS328049:TU328052 ADO328049:ADQ328052 ANK328049:ANM328052 AXG328049:AXI328052 BHC328049:BHE328052 BQY328049:BRA328052 CAU328049:CAW328052 CKQ328049:CKS328052 CUM328049:CUO328052 DEI328049:DEK328052 DOE328049:DOG328052 DYA328049:DYC328052 EHW328049:EHY328052 ERS328049:ERU328052 FBO328049:FBQ328052 FLK328049:FLM328052 FVG328049:FVI328052 GFC328049:GFE328052 GOY328049:GPA328052 GYU328049:GYW328052 HIQ328049:HIS328052 HSM328049:HSO328052 ICI328049:ICK328052 IME328049:IMG328052 IWA328049:IWC328052 JFW328049:JFY328052 JPS328049:JPU328052 JZO328049:JZQ328052 KJK328049:KJM328052 KTG328049:KTI328052 LDC328049:LDE328052 LMY328049:LNA328052 LWU328049:LWW328052 MGQ328049:MGS328052 MQM328049:MQO328052 NAI328049:NAK328052 NKE328049:NKG328052 NUA328049:NUC328052 ODW328049:ODY328052 ONS328049:ONU328052 OXO328049:OXQ328052 PHK328049:PHM328052 PRG328049:PRI328052 QBC328049:QBE328052 QKY328049:QLA328052 QUU328049:QUW328052 REQ328049:RES328052 ROM328049:ROO328052 RYI328049:RYK328052 SIE328049:SIG328052 SSA328049:SSC328052 TBW328049:TBY328052 TLS328049:TLU328052 TVO328049:TVQ328052 UFK328049:UFM328052 UPG328049:UPI328052 UZC328049:UZE328052 VIY328049:VJA328052 VSU328049:VSW328052 WCQ328049:WCS328052 WMM328049:WMO328052 WWI328049:WWK328052 AA393585:AC393588 JW393585:JY393588 TS393585:TU393588 ADO393585:ADQ393588 ANK393585:ANM393588 AXG393585:AXI393588 BHC393585:BHE393588 BQY393585:BRA393588 CAU393585:CAW393588 CKQ393585:CKS393588 CUM393585:CUO393588 DEI393585:DEK393588 DOE393585:DOG393588 DYA393585:DYC393588 EHW393585:EHY393588 ERS393585:ERU393588 FBO393585:FBQ393588 FLK393585:FLM393588 FVG393585:FVI393588 GFC393585:GFE393588 GOY393585:GPA393588 GYU393585:GYW393588 HIQ393585:HIS393588 HSM393585:HSO393588 ICI393585:ICK393588 IME393585:IMG393588 IWA393585:IWC393588 JFW393585:JFY393588 JPS393585:JPU393588 JZO393585:JZQ393588 KJK393585:KJM393588 KTG393585:KTI393588 LDC393585:LDE393588 LMY393585:LNA393588 LWU393585:LWW393588 MGQ393585:MGS393588 MQM393585:MQO393588 NAI393585:NAK393588 NKE393585:NKG393588 NUA393585:NUC393588 ODW393585:ODY393588 ONS393585:ONU393588 OXO393585:OXQ393588 PHK393585:PHM393588 PRG393585:PRI393588 QBC393585:QBE393588 QKY393585:QLA393588 QUU393585:QUW393588 REQ393585:RES393588 ROM393585:ROO393588 RYI393585:RYK393588 SIE393585:SIG393588 SSA393585:SSC393588 TBW393585:TBY393588 TLS393585:TLU393588 TVO393585:TVQ393588 UFK393585:UFM393588 UPG393585:UPI393588 UZC393585:UZE393588 VIY393585:VJA393588 VSU393585:VSW393588 WCQ393585:WCS393588 WMM393585:WMO393588 WWI393585:WWK393588 AA459121:AC459124 JW459121:JY459124 TS459121:TU459124 ADO459121:ADQ459124 ANK459121:ANM459124 AXG459121:AXI459124 BHC459121:BHE459124 BQY459121:BRA459124 CAU459121:CAW459124 CKQ459121:CKS459124 CUM459121:CUO459124 DEI459121:DEK459124 DOE459121:DOG459124 DYA459121:DYC459124 EHW459121:EHY459124 ERS459121:ERU459124 FBO459121:FBQ459124 FLK459121:FLM459124 FVG459121:FVI459124 GFC459121:GFE459124 GOY459121:GPA459124 GYU459121:GYW459124 HIQ459121:HIS459124 HSM459121:HSO459124 ICI459121:ICK459124 IME459121:IMG459124 IWA459121:IWC459124 JFW459121:JFY459124 JPS459121:JPU459124 JZO459121:JZQ459124 KJK459121:KJM459124 KTG459121:KTI459124 LDC459121:LDE459124 LMY459121:LNA459124 LWU459121:LWW459124 MGQ459121:MGS459124 MQM459121:MQO459124 NAI459121:NAK459124 NKE459121:NKG459124 NUA459121:NUC459124 ODW459121:ODY459124 ONS459121:ONU459124 OXO459121:OXQ459124 PHK459121:PHM459124 PRG459121:PRI459124 QBC459121:QBE459124 QKY459121:QLA459124 QUU459121:QUW459124 REQ459121:RES459124 ROM459121:ROO459124 RYI459121:RYK459124 SIE459121:SIG459124 SSA459121:SSC459124 TBW459121:TBY459124 TLS459121:TLU459124 TVO459121:TVQ459124 UFK459121:UFM459124 UPG459121:UPI459124 UZC459121:UZE459124 VIY459121:VJA459124 VSU459121:VSW459124 WCQ459121:WCS459124 WMM459121:WMO459124 WWI459121:WWK459124 AA524657:AC524660 JW524657:JY524660 TS524657:TU524660 ADO524657:ADQ524660 ANK524657:ANM524660 AXG524657:AXI524660 BHC524657:BHE524660 BQY524657:BRA524660 CAU524657:CAW524660 CKQ524657:CKS524660 CUM524657:CUO524660 DEI524657:DEK524660 DOE524657:DOG524660 DYA524657:DYC524660 EHW524657:EHY524660 ERS524657:ERU524660 FBO524657:FBQ524660 FLK524657:FLM524660 FVG524657:FVI524660 GFC524657:GFE524660 GOY524657:GPA524660 GYU524657:GYW524660 HIQ524657:HIS524660 HSM524657:HSO524660 ICI524657:ICK524660 IME524657:IMG524660 IWA524657:IWC524660 JFW524657:JFY524660 JPS524657:JPU524660 JZO524657:JZQ524660 KJK524657:KJM524660 KTG524657:KTI524660 LDC524657:LDE524660 LMY524657:LNA524660 LWU524657:LWW524660 MGQ524657:MGS524660 MQM524657:MQO524660 NAI524657:NAK524660 NKE524657:NKG524660 NUA524657:NUC524660 ODW524657:ODY524660 ONS524657:ONU524660 OXO524657:OXQ524660 PHK524657:PHM524660 PRG524657:PRI524660 QBC524657:QBE524660 QKY524657:QLA524660 QUU524657:QUW524660 REQ524657:RES524660 ROM524657:ROO524660 RYI524657:RYK524660 SIE524657:SIG524660 SSA524657:SSC524660 TBW524657:TBY524660 TLS524657:TLU524660 TVO524657:TVQ524660 UFK524657:UFM524660 UPG524657:UPI524660 UZC524657:UZE524660 VIY524657:VJA524660 VSU524657:VSW524660 WCQ524657:WCS524660 WMM524657:WMO524660 WWI524657:WWK524660 AA590193:AC590196 JW590193:JY590196 TS590193:TU590196 ADO590193:ADQ590196 ANK590193:ANM590196 AXG590193:AXI590196 BHC590193:BHE590196 BQY590193:BRA590196 CAU590193:CAW590196 CKQ590193:CKS590196 CUM590193:CUO590196 DEI590193:DEK590196 DOE590193:DOG590196 DYA590193:DYC590196 EHW590193:EHY590196 ERS590193:ERU590196 FBO590193:FBQ590196 FLK590193:FLM590196 FVG590193:FVI590196 GFC590193:GFE590196 GOY590193:GPA590196 GYU590193:GYW590196 HIQ590193:HIS590196 HSM590193:HSO590196 ICI590193:ICK590196 IME590193:IMG590196 IWA590193:IWC590196 JFW590193:JFY590196 JPS590193:JPU590196 JZO590193:JZQ590196 KJK590193:KJM590196 KTG590193:KTI590196 LDC590193:LDE590196 LMY590193:LNA590196 LWU590193:LWW590196 MGQ590193:MGS590196 MQM590193:MQO590196 NAI590193:NAK590196 NKE590193:NKG590196 NUA590193:NUC590196 ODW590193:ODY590196 ONS590193:ONU590196 OXO590193:OXQ590196 PHK590193:PHM590196 PRG590193:PRI590196 QBC590193:QBE590196 QKY590193:QLA590196 QUU590193:QUW590196 REQ590193:RES590196 ROM590193:ROO590196 RYI590193:RYK590196 SIE590193:SIG590196 SSA590193:SSC590196 TBW590193:TBY590196 TLS590193:TLU590196 TVO590193:TVQ590196 UFK590193:UFM590196 UPG590193:UPI590196 UZC590193:UZE590196 VIY590193:VJA590196 VSU590193:VSW590196 WCQ590193:WCS590196 WMM590193:WMO590196 WWI590193:WWK590196 AA655729:AC655732 JW655729:JY655732 TS655729:TU655732 ADO655729:ADQ655732 ANK655729:ANM655732 AXG655729:AXI655732 BHC655729:BHE655732 BQY655729:BRA655732 CAU655729:CAW655732 CKQ655729:CKS655732 CUM655729:CUO655732 DEI655729:DEK655732 DOE655729:DOG655732 DYA655729:DYC655732 EHW655729:EHY655732 ERS655729:ERU655732 FBO655729:FBQ655732 FLK655729:FLM655732 FVG655729:FVI655732 GFC655729:GFE655732 GOY655729:GPA655732 GYU655729:GYW655732 HIQ655729:HIS655732 HSM655729:HSO655732 ICI655729:ICK655732 IME655729:IMG655732 IWA655729:IWC655732 JFW655729:JFY655732 JPS655729:JPU655732 JZO655729:JZQ655732 KJK655729:KJM655732 KTG655729:KTI655732 LDC655729:LDE655732 LMY655729:LNA655732 LWU655729:LWW655732 MGQ655729:MGS655732 MQM655729:MQO655732 NAI655729:NAK655732 NKE655729:NKG655732 NUA655729:NUC655732 ODW655729:ODY655732 ONS655729:ONU655732 OXO655729:OXQ655732 PHK655729:PHM655732 PRG655729:PRI655732 QBC655729:QBE655732 QKY655729:QLA655732 QUU655729:QUW655732 REQ655729:RES655732 ROM655729:ROO655732 RYI655729:RYK655732 SIE655729:SIG655732 SSA655729:SSC655732 TBW655729:TBY655732 TLS655729:TLU655732 TVO655729:TVQ655732 UFK655729:UFM655732 UPG655729:UPI655732 UZC655729:UZE655732 VIY655729:VJA655732 VSU655729:VSW655732 WCQ655729:WCS655732 WMM655729:WMO655732 WWI655729:WWK655732 AA721265:AC721268 JW721265:JY721268 TS721265:TU721268 ADO721265:ADQ721268 ANK721265:ANM721268 AXG721265:AXI721268 BHC721265:BHE721268 BQY721265:BRA721268 CAU721265:CAW721268 CKQ721265:CKS721268 CUM721265:CUO721268 DEI721265:DEK721268 DOE721265:DOG721268 DYA721265:DYC721268 EHW721265:EHY721268 ERS721265:ERU721268 FBO721265:FBQ721268 FLK721265:FLM721268 FVG721265:FVI721268 GFC721265:GFE721268 GOY721265:GPA721268 GYU721265:GYW721268 HIQ721265:HIS721268 HSM721265:HSO721268 ICI721265:ICK721268 IME721265:IMG721268 IWA721265:IWC721268 JFW721265:JFY721268 JPS721265:JPU721268 JZO721265:JZQ721268 KJK721265:KJM721268 KTG721265:KTI721268 LDC721265:LDE721268 LMY721265:LNA721268 LWU721265:LWW721268 MGQ721265:MGS721268 MQM721265:MQO721268 NAI721265:NAK721268 NKE721265:NKG721268 NUA721265:NUC721268 ODW721265:ODY721268 ONS721265:ONU721268 OXO721265:OXQ721268 PHK721265:PHM721268 PRG721265:PRI721268 QBC721265:QBE721268 QKY721265:QLA721268 QUU721265:QUW721268 REQ721265:RES721268 ROM721265:ROO721268 RYI721265:RYK721268 SIE721265:SIG721268 SSA721265:SSC721268 TBW721265:TBY721268 TLS721265:TLU721268 TVO721265:TVQ721268 UFK721265:UFM721268 UPG721265:UPI721268 UZC721265:UZE721268 VIY721265:VJA721268 VSU721265:VSW721268 WCQ721265:WCS721268 WMM721265:WMO721268 WWI721265:WWK721268 AA786801:AC786804 JW786801:JY786804 TS786801:TU786804 ADO786801:ADQ786804 ANK786801:ANM786804 AXG786801:AXI786804 BHC786801:BHE786804 BQY786801:BRA786804 CAU786801:CAW786804 CKQ786801:CKS786804 CUM786801:CUO786804 DEI786801:DEK786804 DOE786801:DOG786804 DYA786801:DYC786804 EHW786801:EHY786804 ERS786801:ERU786804 FBO786801:FBQ786804 FLK786801:FLM786804 FVG786801:FVI786804 GFC786801:GFE786804 GOY786801:GPA786804 GYU786801:GYW786804 HIQ786801:HIS786804 HSM786801:HSO786804 ICI786801:ICK786804 IME786801:IMG786804 IWA786801:IWC786804 JFW786801:JFY786804 JPS786801:JPU786804 JZO786801:JZQ786804 KJK786801:KJM786804 KTG786801:KTI786804 LDC786801:LDE786804 LMY786801:LNA786804 LWU786801:LWW786804 MGQ786801:MGS786804 MQM786801:MQO786804 NAI786801:NAK786804 NKE786801:NKG786804 NUA786801:NUC786804 ODW786801:ODY786804 ONS786801:ONU786804 OXO786801:OXQ786804 PHK786801:PHM786804 PRG786801:PRI786804 QBC786801:QBE786804 QKY786801:QLA786804 QUU786801:QUW786804 REQ786801:RES786804 ROM786801:ROO786804 RYI786801:RYK786804 SIE786801:SIG786804 SSA786801:SSC786804 TBW786801:TBY786804 TLS786801:TLU786804 TVO786801:TVQ786804 UFK786801:UFM786804 UPG786801:UPI786804 UZC786801:UZE786804 VIY786801:VJA786804 VSU786801:VSW786804 WCQ786801:WCS786804 WMM786801:WMO786804 WWI786801:WWK786804 AA852337:AC852340 JW852337:JY852340 TS852337:TU852340 ADO852337:ADQ852340 ANK852337:ANM852340 AXG852337:AXI852340 BHC852337:BHE852340 BQY852337:BRA852340 CAU852337:CAW852340 CKQ852337:CKS852340 CUM852337:CUO852340 DEI852337:DEK852340 DOE852337:DOG852340 DYA852337:DYC852340 EHW852337:EHY852340 ERS852337:ERU852340 FBO852337:FBQ852340 FLK852337:FLM852340 FVG852337:FVI852340 GFC852337:GFE852340 GOY852337:GPA852340 GYU852337:GYW852340 HIQ852337:HIS852340 HSM852337:HSO852340 ICI852337:ICK852340 IME852337:IMG852340 IWA852337:IWC852340 JFW852337:JFY852340 JPS852337:JPU852340 JZO852337:JZQ852340 KJK852337:KJM852340 KTG852337:KTI852340 LDC852337:LDE852340 LMY852337:LNA852340 LWU852337:LWW852340 MGQ852337:MGS852340 MQM852337:MQO852340 NAI852337:NAK852340 NKE852337:NKG852340 NUA852337:NUC852340 ODW852337:ODY852340 ONS852337:ONU852340 OXO852337:OXQ852340 PHK852337:PHM852340 PRG852337:PRI852340 QBC852337:QBE852340 QKY852337:QLA852340 QUU852337:QUW852340 REQ852337:RES852340 ROM852337:ROO852340 RYI852337:RYK852340 SIE852337:SIG852340 SSA852337:SSC852340 TBW852337:TBY852340 TLS852337:TLU852340 TVO852337:TVQ852340 UFK852337:UFM852340 UPG852337:UPI852340 UZC852337:UZE852340 VIY852337:VJA852340 VSU852337:VSW852340 WCQ852337:WCS852340 WMM852337:WMO852340 WWI852337:WWK852340 AA917873:AC917876 JW917873:JY917876 TS917873:TU917876 ADO917873:ADQ917876 ANK917873:ANM917876 AXG917873:AXI917876 BHC917873:BHE917876 BQY917873:BRA917876 CAU917873:CAW917876 CKQ917873:CKS917876 CUM917873:CUO917876 DEI917873:DEK917876 DOE917873:DOG917876 DYA917873:DYC917876 EHW917873:EHY917876 ERS917873:ERU917876 FBO917873:FBQ917876 FLK917873:FLM917876 FVG917873:FVI917876 GFC917873:GFE917876 GOY917873:GPA917876 GYU917873:GYW917876 HIQ917873:HIS917876 HSM917873:HSO917876 ICI917873:ICK917876 IME917873:IMG917876 IWA917873:IWC917876 JFW917873:JFY917876 JPS917873:JPU917876 JZO917873:JZQ917876 KJK917873:KJM917876 KTG917873:KTI917876 LDC917873:LDE917876 LMY917873:LNA917876 LWU917873:LWW917876 MGQ917873:MGS917876 MQM917873:MQO917876 NAI917873:NAK917876 NKE917873:NKG917876 NUA917873:NUC917876 ODW917873:ODY917876 ONS917873:ONU917876 OXO917873:OXQ917876 PHK917873:PHM917876 PRG917873:PRI917876 QBC917873:QBE917876 QKY917873:QLA917876 QUU917873:QUW917876 REQ917873:RES917876 ROM917873:ROO917876 RYI917873:RYK917876 SIE917873:SIG917876 SSA917873:SSC917876 TBW917873:TBY917876 TLS917873:TLU917876 TVO917873:TVQ917876 UFK917873:UFM917876 UPG917873:UPI917876 UZC917873:UZE917876 VIY917873:VJA917876 VSU917873:VSW917876 WCQ917873:WCS917876 WMM917873:WMO917876 WWI917873:WWK917876 AA983409:AC983412 JW983409:JY983412 TS983409:TU983412 ADO983409:ADQ983412 ANK983409:ANM983412 AXG983409:AXI983412 BHC983409:BHE983412 BQY983409:BRA983412 CAU983409:CAW983412 CKQ983409:CKS983412 CUM983409:CUO983412 DEI983409:DEK983412 DOE983409:DOG983412 DYA983409:DYC983412 EHW983409:EHY983412 ERS983409:ERU983412 FBO983409:FBQ983412 FLK983409:FLM983412 FVG983409:FVI983412 GFC983409:GFE983412 GOY983409:GPA983412 GYU983409:GYW983412 HIQ983409:HIS983412 HSM983409:HSO983412 ICI983409:ICK983412 IME983409:IMG983412 IWA983409:IWC983412 JFW983409:JFY983412 JPS983409:JPU983412 JZO983409:JZQ983412 KJK983409:KJM983412 KTG983409:KTI983412 LDC983409:LDE983412 LMY983409:LNA983412 LWU983409:LWW983412 MGQ983409:MGS983412 MQM983409:MQO983412 NAI983409:NAK983412 NKE983409:NKG983412 NUA983409:NUC983412 ODW983409:ODY983412 ONS983409:ONU983412 OXO983409:OXQ983412 PHK983409:PHM983412 PRG983409:PRI983412 QBC983409:QBE983412 QKY983409:QLA983412 QUU983409:QUW983412 REQ983409:RES983412 ROM983409:ROO983412 RYI983409:RYK983412 SIE983409:SIG983412 SSA983409:SSC983412 TBW983409:TBY983412 TLS983409:TLU983412 TVO983409:TVQ983412 UFK983409:UFM983412 UPG983409:UPI983412 UZC983409:UZE983412 VIY983409:VJA983412 VSU983409:VSW983412 WCQ983409:WCS983412 WMM983409:WMO983412 WWI983409:WWK983412 U237:Z237 JG345:JY345 TC345:TU345 ACY345:ADQ345 AMU345:ANM345 AWQ345:AXI345 BGM345:BHE345 BQI345:BRA345 CAE345:CAW345 CKA345:CKS345 CTW345:CUO345 DDS345:DEK345 DNO345:DOG345 DXK345:DYC345 EHG345:EHY345 ERC345:ERU345 FAY345:FBQ345 FKU345:FLM345 FUQ345:FVI345 GEM345:GFE345 GOI345:GPA345 GYE345:GYW345 HIA345:HIS345 HRW345:HSO345 IBS345:ICK345 ILO345:IMG345 IVK345:IWC345 JFG345:JFY345 JPC345:JPU345 JYY345:JZQ345 KIU345:KJM345 KSQ345:KTI345 LCM345:LDE345 LMI345:LNA345 LWE345:LWW345 MGA345:MGS345 MPW345:MQO345 MZS345:NAK345 NJO345:NKG345 NTK345:NUC345 ODG345:ODY345 ONC345:ONU345 OWY345:OXQ345 PGU345:PHM345 PQQ345:PRI345 QAM345:QBE345 QKI345:QLA345 QUE345:QUW345 REA345:RES345 RNW345:ROO345 RXS345:RYK345 SHO345:SIG345 SRK345:SSC345 TBG345:TBY345 TLC345:TLU345 TUY345:TVQ345 UEU345:UFM345 UOQ345:UPI345 UYM345:UZE345 VII345:VJA345 VSE345:VSW345 WCA345:WCS345 WLW345:WMO345 WVS345:WWK345 K65904:AC65904 JG65904:JY65904 TC65904:TU65904 ACY65904:ADQ65904 AMU65904:ANM65904 AWQ65904:AXI65904 BGM65904:BHE65904 BQI65904:BRA65904 CAE65904:CAW65904 CKA65904:CKS65904 CTW65904:CUO65904 DDS65904:DEK65904 DNO65904:DOG65904 DXK65904:DYC65904 EHG65904:EHY65904 ERC65904:ERU65904 FAY65904:FBQ65904 FKU65904:FLM65904 FUQ65904:FVI65904 GEM65904:GFE65904 GOI65904:GPA65904 GYE65904:GYW65904 HIA65904:HIS65904 HRW65904:HSO65904 IBS65904:ICK65904 ILO65904:IMG65904 IVK65904:IWC65904 JFG65904:JFY65904 JPC65904:JPU65904 JYY65904:JZQ65904 KIU65904:KJM65904 KSQ65904:KTI65904 LCM65904:LDE65904 LMI65904:LNA65904 LWE65904:LWW65904 MGA65904:MGS65904 MPW65904:MQO65904 MZS65904:NAK65904 NJO65904:NKG65904 NTK65904:NUC65904 ODG65904:ODY65904 ONC65904:ONU65904 OWY65904:OXQ65904 PGU65904:PHM65904 PQQ65904:PRI65904 QAM65904:QBE65904 QKI65904:QLA65904 QUE65904:QUW65904 REA65904:RES65904 RNW65904:ROO65904 RXS65904:RYK65904 SHO65904:SIG65904 SRK65904:SSC65904 TBG65904:TBY65904 TLC65904:TLU65904 TUY65904:TVQ65904 UEU65904:UFM65904 UOQ65904:UPI65904 UYM65904:UZE65904 VII65904:VJA65904 VSE65904:VSW65904 WCA65904:WCS65904 WLW65904:WMO65904 WVS65904:WWK65904 K131440:AC131440 JG131440:JY131440 TC131440:TU131440 ACY131440:ADQ131440 AMU131440:ANM131440 AWQ131440:AXI131440 BGM131440:BHE131440 BQI131440:BRA131440 CAE131440:CAW131440 CKA131440:CKS131440 CTW131440:CUO131440 DDS131440:DEK131440 DNO131440:DOG131440 DXK131440:DYC131440 EHG131440:EHY131440 ERC131440:ERU131440 FAY131440:FBQ131440 FKU131440:FLM131440 FUQ131440:FVI131440 GEM131440:GFE131440 GOI131440:GPA131440 GYE131440:GYW131440 HIA131440:HIS131440 HRW131440:HSO131440 IBS131440:ICK131440 ILO131440:IMG131440 IVK131440:IWC131440 JFG131440:JFY131440 JPC131440:JPU131440 JYY131440:JZQ131440 KIU131440:KJM131440 KSQ131440:KTI131440 LCM131440:LDE131440 LMI131440:LNA131440 LWE131440:LWW131440 MGA131440:MGS131440 MPW131440:MQO131440 MZS131440:NAK131440 NJO131440:NKG131440 NTK131440:NUC131440 ODG131440:ODY131440 ONC131440:ONU131440 OWY131440:OXQ131440 PGU131440:PHM131440 PQQ131440:PRI131440 QAM131440:QBE131440 QKI131440:QLA131440 QUE131440:QUW131440 REA131440:RES131440 RNW131440:ROO131440 RXS131440:RYK131440 SHO131440:SIG131440 SRK131440:SSC131440 TBG131440:TBY131440 TLC131440:TLU131440 TUY131440:TVQ131440 UEU131440:UFM131440 UOQ131440:UPI131440 UYM131440:UZE131440 VII131440:VJA131440 VSE131440:VSW131440 WCA131440:WCS131440 WLW131440:WMO131440 WVS131440:WWK131440 K196976:AC196976 JG196976:JY196976 TC196976:TU196976 ACY196976:ADQ196976 AMU196976:ANM196976 AWQ196976:AXI196976 BGM196976:BHE196976 BQI196976:BRA196976 CAE196976:CAW196976 CKA196976:CKS196976 CTW196976:CUO196976 DDS196976:DEK196976 DNO196976:DOG196976 DXK196976:DYC196976 EHG196976:EHY196976 ERC196976:ERU196976 FAY196976:FBQ196976 FKU196976:FLM196976 FUQ196976:FVI196976 GEM196976:GFE196976 GOI196976:GPA196976 GYE196976:GYW196976 HIA196976:HIS196976 HRW196976:HSO196976 IBS196976:ICK196976 ILO196976:IMG196976 IVK196976:IWC196976 JFG196976:JFY196976 JPC196976:JPU196976 JYY196976:JZQ196976 KIU196976:KJM196976 KSQ196976:KTI196976 LCM196976:LDE196976 LMI196976:LNA196976 LWE196976:LWW196976 MGA196976:MGS196976 MPW196976:MQO196976 MZS196976:NAK196976 NJO196976:NKG196976 NTK196976:NUC196976 ODG196976:ODY196976 ONC196976:ONU196976 OWY196976:OXQ196976 PGU196976:PHM196976 PQQ196976:PRI196976 QAM196976:QBE196976 QKI196976:QLA196976 QUE196976:QUW196976 REA196976:RES196976 RNW196976:ROO196976 RXS196976:RYK196976 SHO196976:SIG196976 SRK196976:SSC196976 TBG196976:TBY196976 TLC196976:TLU196976 TUY196976:TVQ196976 UEU196976:UFM196976 UOQ196976:UPI196976 UYM196976:UZE196976 VII196976:VJA196976 VSE196976:VSW196976 WCA196976:WCS196976 WLW196976:WMO196976 WVS196976:WWK196976 K262512:AC262512 JG262512:JY262512 TC262512:TU262512 ACY262512:ADQ262512 AMU262512:ANM262512 AWQ262512:AXI262512 BGM262512:BHE262512 BQI262512:BRA262512 CAE262512:CAW262512 CKA262512:CKS262512 CTW262512:CUO262512 DDS262512:DEK262512 DNO262512:DOG262512 DXK262512:DYC262512 EHG262512:EHY262512 ERC262512:ERU262512 FAY262512:FBQ262512 FKU262512:FLM262512 FUQ262512:FVI262512 GEM262512:GFE262512 GOI262512:GPA262512 GYE262512:GYW262512 HIA262512:HIS262512 HRW262512:HSO262512 IBS262512:ICK262512 ILO262512:IMG262512 IVK262512:IWC262512 JFG262512:JFY262512 JPC262512:JPU262512 JYY262512:JZQ262512 KIU262512:KJM262512 KSQ262512:KTI262512 LCM262512:LDE262512 LMI262512:LNA262512 LWE262512:LWW262512 MGA262512:MGS262512 MPW262512:MQO262512 MZS262512:NAK262512 NJO262512:NKG262512 NTK262512:NUC262512 ODG262512:ODY262512 ONC262512:ONU262512 OWY262512:OXQ262512 PGU262512:PHM262512 PQQ262512:PRI262512 QAM262512:QBE262512 QKI262512:QLA262512 QUE262512:QUW262512 REA262512:RES262512 RNW262512:ROO262512 RXS262512:RYK262512 SHO262512:SIG262512 SRK262512:SSC262512 TBG262512:TBY262512 TLC262512:TLU262512 TUY262512:TVQ262512 UEU262512:UFM262512 UOQ262512:UPI262512 UYM262512:UZE262512 VII262512:VJA262512 VSE262512:VSW262512 WCA262512:WCS262512 WLW262512:WMO262512 WVS262512:WWK262512 K328048:AC328048 JG328048:JY328048 TC328048:TU328048 ACY328048:ADQ328048 AMU328048:ANM328048 AWQ328048:AXI328048 BGM328048:BHE328048 BQI328048:BRA328048 CAE328048:CAW328048 CKA328048:CKS328048 CTW328048:CUO328048 DDS328048:DEK328048 DNO328048:DOG328048 DXK328048:DYC328048 EHG328048:EHY328048 ERC328048:ERU328048 FAY328048:FBQ328048 FKU328048:FLM328048 FUQ328048:FVI328048 GEM328048:GFE328048 GOI328048:GPA328048 GYE328048:GYW328048 HIA328048:HIS328048 HRW328048:HSO328048 IBS328048:ICK328048 ILO328048:IMG328048 IVK328048:IWC328048 JFG328048:JFY328048 JPC328048:JPU328048 JYY328048:JZQ328048 KIU328048:KJM328048 KSQ328048:KTI328048 LCM328048:LDE328048 LMI328048:LNA328048 LWE328048:LWW328048 MGA328048:MGS328048 MPW328048:MQO328048 MZS328048:NAK328048 NJO328048:NKG328048 NTK328048:NUC328048 ODG328048:ODY328048 ONC328048:ONU328048 OWY328048:OXQ328048 PGU328048:PHM328048 PQQ328048:PRI328048 QAM328048:QBE328048 QKI328048:QLA328048 QUE328048:QUW328048 REA328048:RES328048 RNW328048:ROO328048 RXS328048:RYK328048 SHO328048:SIG328048 SRK328048:SSC328048 TBG328048:TBY328048 TLC328048:TLU328048 TUY328048:TVQ328048 UEU328048:UFM328048 UOQ328048:UPI328048 UYM328048:UZE328048 VII328048:VJA328048 VSE328048:VSW328048 WCA328048:WCS328048 WLW328048:WMO328048 WVS328048:WWK328048 K393584:AC393584 JG393584:JY393584 TC393584:TU393584 ACY393584:ADQ393584 AMU393584:ANM393584 AWQ393584:AXI393584 BGM393584:BHE393584 BQI393584:BRA393584 CAE393584:CAW393584 CKA393584:CKS393584 CTW393584:CUO393584 DDS393584:DEK393584 DNO393584:DOG393584 DXK393584:DYC393584 EHG393584:EHY393584 ERC393584:ERU393584 FAY393584:FBQ393584 FKU393584:FLM393584 FUQ393584:FVI393584 GEM393584:GFE393584 GOI393584:GPA393584 GYE393584:GYW393584 HIA393584:HIS393584 HRW393584:HSO393584 IBS393584:ICK393584 ILO393584:IMG393584 IVK393584:IWC393584 JFG393584:JFY393584 JPC393584:JPU393584 JYY393584:JZQ393584 KIU393584:KJM393584 KSQ393584:KTI393584 LCM393584:LDE393584 LMI393584:LNA393584 LWE393584:LWW393584 MGA393584:MGS393584 MPW393584:MQO393584 MZS393584:NAK393584 NJO393584:NKG393584 NTK393584:NUC393584 ODG393584:ODY393584 ONC393584:ONU393584 OWY393584:OXQ393584 PGU393584:PHM393584 PQQ393584:PRI393584 QAM393584:QBE393584 QKI393584:QLA393584 QUE393584:QUW393584 REA393584:RES393584 RNW393584:ROO393584 RXS393584:RYK393584 SHO393584:SIG393584 SRK393584:SSC393584 TBG393584:TBY393584 TLC393584:TLU393584 TUY393584:TVQ393584 UEU393584:UFM393584 UOQ393584:UPI393584 UYM393584:UZE393584 VII393584:VJA393584 VSE393584:VSW393584 WCA393584:WCS393584 WLW393584:WMO393584 WVS393584:WWK393584 K459120:AC459120 JG459120:JY459120 TC459120:TU459120 ACY459120:ADQ459120 AMU459120:ANM459120 AWQ459120:AXI459120 BGM459120:BHE459120 BQI459120:BRA459120 CAE459120:CAW459120 CKA459120:CKS459120 CTW459120:CUO459120 DDS459120:DEK459120 DNO459120:DOG459120 DXK459120:DYC459120 EHG459120:EHY459120 ERC459120:ERU459120 FAY459120:FBQ459120 FKU459120:FLM459120 FUQ459120:FVI459120 GEM459120:GFE459120 GOI459120:GPA459120 GYE459120:GYW459120 HIA459120:HIS459120 HRW459120:HSO459120 IBS459120:ICK459120 ILO459120:IMG459120 IVK459120:IWC459120 JFG459120:JFY459120 JPC459120:JPU459120 JYY459120:JZQ459120 KIU459120:KJM459120 KSQ459120:KTI459120 LCM459120:LDE459120 LMI459120:LNA459120 LWE459120:LWW459120 MGA459120:MGS459120 MPW459120:MQO459120 MZS459120:NAK459120 NJO459120:NKG459120 NTK459120:NUC459120 ODG459120:ODY459120 ONC459120:ONU459120 OWY459120:OXQ459120 PGU459120:PHM459120 PQQ459120:PRI459120 QAM459120:QBE459120 QKI459120:QLA459120 QUE459120:QUW459120 REA459120:RES459120 RNW459120:ROO459120 RXS459120:RYK459120 SHO459120:SIG459120 SRK459120:SSC459120 TBG459120:TBY459120 TLC459120:TLU459120 TUY459120:TVQ459120 UEU459120:UFM459120 UOQ459120:UPI459120 UYM459120:UZE459120 VII459120:VJA459120 VSE459120:VSW459120 WCA459120:WCS459120 WLW459120:WMO459120 WVS459120:WWK459120 K524656:AC524656 JG524656:JY524656 TC524656:TU524656 ACY524656:ADQ524656 AMU524656:ANM524656 AWQ524656:AXI524656 BGM524656:BHE524656 BQI524656:BRA524656 CAE524656:CAW524656 CKA524656:CKS524656 CTW524656:CUO524656 DDS524656:DEK524656 DNO524656:DOG524656 DXK524656:DYC524656 EHG524656:EHY524656 ERC524656:ERU524656 FAY524656:FBQ524656 FKU524656:FLM524656 FUQ524656:FVI524656 GEM524656:GFE524656 GOI524656:GPA524656 GYE524656:GYW524656 HIA524656:HIS524656 HRW524656:HSO524656 IBS524656:ICK524656 ILO524656:IMG524656 IVK524656:IWC524656 JFG524656:JFY524656 JPC524656:JPU524656 JYY524656:JZQ524656 KIU524656:KJM524656 KSQ524656:KTI524656 LCM524656:LDE524656 LMI524656:LNA524656 LWE524656:LWW524656 MGA524656:MGS524656 MPW524656:MQO524656 MZS524656:NAK524656 NJO524656:NKG524656 NTK524656:NUC524656 ODG524656:ODY524656 ONC524656:ONU524656 OWY524656:OXQ524656 PGU524656:PHM524656 PQQ524656:PRI524656 QAM524656:QBE524656 QKI524656:QLA524656 QUE524656:QUW524656 REA524656:RES524656 RNW524656:ROO524656 RXS524656:RYK524656 SHO524656:SIG524656 SRK524656:SSC524656 TBG524656:TBY524656 TLC524656:TLU524656 TUY524656:TVQ524656 UEU524656:UFM524656 UOQ524656:UPI524656 UYM524656:UZE524656 VII524656:VJA524656 VSE524656:VSW524656 WCA524656:WCS524656 WLW524656:WMO524656 WVS524656:WWK524656 K590192:AC590192 JG590192:JY590192 TC590192:TU590192 ACY590192:ADQ590192 AMU590192:ANM590192 AWQ590192:AXI590192 BGM590192:BHE590192 BQI590192:BRA590192 CAE590192:CAW590192 CKA590192:CKS590192 CTW590192:CUO590192 DDS590192:DEK590192 DNO590192:DOG590192 DXK590192:DYC590192 EHG590192:EHY590192 ERC590192:ERU590192 FAY590192:FBQ590192 FKU590192:FLM590192 FUQ590192:FVI590192 GEM590192:GFE590192 GOI590192:GPA590192 GYE590192:GYW590192 HIA590192:HIS590192 HRW590192:HSO590192 IBS590192:ICK590192 ILO590192:IMG590192 IVK590192:IWC590192 JFG590192:JFY590192 JPC590192:JPU590192 JYY590192:JZQ590192 KIU590192:KJM590192 KSQ590192:KTI590192 LCM590192:LDE590192 LMI590192:LNA590192 LWE590192:LWW590192 MGA590192:MGS590192 MPW590192:MQO590192 MZS590192:NAK590192 NJO590192:NKG590192 NTK590192:NUC590192 ODG590192:ODY590192 ONC590192:ONU590192 OWY590192:OXQ590192 PGU590192:PHM590192 PQQ590192:PRI590192 QAM590192:QBE590192 QKI590192:QLA590192 QUE590192:QUW590192 REA590192:RES590192 RNW590192:ROO590192 RXS590192:RYK590192 SHO590192:SIG590192 SRK590192:SSC590192 TBG590192:TBY590192 TLC590192:TLU590192 TUY590192:TVQ590192 UEU590192:UFM590192 UOQ590192:UPI590192 UYM590192:UZE590192 VII590192:VJA590192 VSE590192:VSW590192 WCA590192:WCS590192 WLW590192:WMO590192 WVS590192:WWK590192 K655728:AC655728 JG655728:JY655728 TC655728:TU655728 ACY655728:ADQ655728 AMU655728:ANM655728 AWQ655728:AXI655728 BGM655728:BHE655728 BQI655728:BRA655728 CAE655728:CAW655728 CKA655728:CKS655728 CTW655728:CUO655728 DDS655728:DEK655728 DNO655728:DOG655728 DXK655728:DYC655728 EHG655728:EHY655728 ERC655728:ERU655728 FAY655728:FBQ655728 FKU655728:FLM655728 FUQ655728:FVI655728 GEM655728:GFE655728 GOI655728:GPA655728 GYE655728:GYW655728 HIA655728:HIS655728 HRW655728:HSO655728 IBS655728:ICK655728 ILO655728:IMG655728 IVK655728:IWC655728 JFG655728:JFY655728 JPC655728:JPU655728 JYY655728:JZQ655728 KIU655728:KJM655728 KSQ655728:KTI655728 LCM655728:LDE655728 LMI655728:LNA655728 LWE655728:LWW655728 MGA655728:MGS655728 MPW655728:MQO655728 MZS655728:NAK655728 NJO655728:NKG655728 NTK655728:NUC655728 ODG655728:ODY655728 ONC655728:ONU655728 OWY655728:OXQ655728 PGU655728:PHM655728 PQQ655728:PRI655728 QAM655728:QBE655728 QKI655728:QLA655728 QUE655728:QUW655728 REA655728:RES655728 RNW655728:ROO655728 RXS655728:RYK655728 SHO655728:SIG655728 SRK655728:SSC655728 TBG655728:TBY655728 TLC655728:TLU655728 TUY655728:TVQ655728 UEU655728:UFM655728 UOQ655728:UPI655728 UYM655728:UZE655728 VII655728:VJA655728 VSE655728:VSW655728 WCA655728:WCS655728 WLW655728:WMO655728 WVS655728:WWK655728 K721264:AC721264 JG721264:JY721264 TC721264:TU721264 ACY721264:ADQ721264 AMU721264:ANM721264 AWQ721264:AXI721264 BGM721264:BHE721264 BQI721264:BRA721264 CAE721264:CAW721264 CKA721264:CKS721264 CTW721264:CUO721264 DDS721264:DEK721264 DNO721264:DOG721264 DXK721264:DYC721264 EHG721264:EHY721264 ERC721264:ERU721264 FAY721264:FBQ721264 FKU721264:FLM721264 FUQ721264:FVI721264 GEM721264:GFE721264 GOI721264:GPA721264 GYE721264:GYW721264 HIA721264:HIS721264 HRW721264:HSO721264 IBS721264:ICK721264 ILO721264:IMG721264 IVK721264:IWC721264 JFG721264:JFY721264 JPC721264:JPU721264 JYY721264:JZQ721264 KIU721264:KJM721264 KSQ721264:KTI721264 LCM721264:LDE721264 LMI721264:LNA721264 LWE721264:LWW721264 MGA721264:MGS721264 MPW721264:MQO721264 MZS721264:NAK721264 NJO721264:NKG721264 NTK721264:NUC721264 ODG721264:ODY721264 ONC721264:ONU721264 OWY721264:OXQ721264 PGU721264:PHM721264 PQQ721264:PRI721264 QAM721264:QBE721264 QKI721264:QLA721264 QUE721264:QUW721264 REA721264:RES721264 RNW721264:ROO721264 RXS721264:RYK721264 SHO721264:SIG721264 SRK721264:SSC721264 TBG721264:TBY721264 TLC721264:TLU721264 TUY721264:TVQ721264 UEU721264:UFM721264 UOQ721264:UPI721264 UYM721264:UZE721264 VII721264:VJA721264 VSE721264:VSW721264 WCA721264:WCS721264 WLW721264:WMO721264 WVS721264:WWK721264 K786800:AC786800 JG786800:JY786800 TC786800:TU786800 ACY786800:ADQ786800 AMU786800:ANM786800 AWQ786800:AXI786800 BGM786800:BHE786800 BQI786800:BRA786800 CAE786800:CAW786800 CKA786800:CKS786800 CTW786800:CUO786800 DDS786800:DEK786800 DNO786800:DOG786800 DXK786800:DYC786800 EHG786800:EHY786800 ERC786800:ERU786800 FAY786800:FBQ786800 FKU786800:FLM786800 FUQ786800:FVI786800 GEM786800:GFE786800 GOI786800:GPA786800 GYE786800:GYW786800 HIA786800:HIS786800 HRW786800:HSO786800 IBS786800:ICK786800 ILO786800:IMG786800 IVK786800:IWC786800 JFG786800:JFY786800 JPC786800:JPU786800 JYY786800:JZQ786800 KIU786800:KJM786800 KSQ786800:KTI786800 LCM786800:LDE786800 LMI786800:LNA786800 LWE786800:LWW786800 MGA786800:MGS786800 MPW786800:MQO786800 MZS786800:NAK786800 NJO786800:NKG786800 NTK786800:NUC786800 ODG786800:ODY786800 ONC786800:ONU786800 OWY786800:OXQ786800 PGU786800:PHM786800 PQQ786800:PRI786800 QAM786800:QBE786800 QKI786800:QLA786800 QUE786800:QUW786800 REA786800:RES786800 RNW786800:ROO786800 RXS786800:RYK786800 SHO786800:SIG786800 SRK786800:SSC786800 TBG786800:TBY786800 TLC786800:TLU786800 TUY786800:TVQ786800 UEU786800:UFM786800 UOQ786800:UPI786800 UYM786800:UZE786800 VII786800:VJA786800 VSE786800:VSW786800 WCA786800:WCS786800 WLW786800:WMO786800 WVS786800:WWK786800 K852336:AC852336 JG852336:JY852336 TC852336:TU852336 ACY852336:ADQ852336 AMU852336:ANM852336 AWQ852336:AXI852336 BGM852336:BHE852336 BQI852336:BRA852336 CAE852336:CAW852336 CKA852336:CKS852336 CTW852336:CUO852336 DDS852336:DEK852336 DNO852336:DOG852336 DXK852336:DYC852336 EHG852336:EHY852336 ERC852336:ERU852336 FAY852336:FBQ852336 FKU852336:FLM852336 FUQ852336:FVI852336 GEM852336:GFE852336 GOI852336:GPA852336 GYE852336:GYW852336 HIA852336:HIS852336 HRW852336:HSO852336 IBS852336:ICK852336 ILO852336:IMG852336 IVK852336:IWC852336 JFG852336:JFY852336 JPC852336:JPU852336 JYY852336:JZQ852336 KIU852336:KJM852336 KSQ852336:KTI852336 LCM852336:LDE852336 LMI852336:LNA852336 LWE852336:LWW852336 MGA852336:MGS852336 MPW852336:MQO852336 MZS852336:NAK852336 NJO852336:NKG852336 NTK852336:NUC852336 ODG852336:ODY852336 ONC852336:ONU852336 OWY852336:OXQ852336 PGU852336:PHM852336 PQQ852336:PRI852336 QAM852336:QBE852336 QKI852336:QLA852336 QUE852336:QUW852336 REA852336:RES852336 RNW852336:ROO852336 RXS852336:RYK852336 SHO852336:SIG852336 SRK852336:SSC852336 TBG852336:TBY852336 TLC852336:TLU852336 TUY852336:TVQ852336 UEU852336:UFM852336 UOQ852336:UPI852336 UYM852336:UZE852336 VII852336:VJA852336 VSE852336:VSW852336 WCA852336:WCS852336 WLW852336:WMO852336 WVS852336:WWK852336 K917872:AC917872 JG917872:JY917872 TC917872:TU917872 ACY917872:ADQ917872 AMU917872:ANM917872 AWQ917872:AXI917872 BGM917872:BHE917872 BQI917872:BRA917872 CAE917872:CAW917872 CKA917872:CKS917872 CTW917872:CUO917872 DDS917872:DEK917872 DNO917872:DOG917872 DXK917872:DYC917872 EHG917872:EHY917872 ERC917872:ERU917872 FAY917872:FBQ917872 FKU917872:FLM917872 FUQ917872:FVI917872 GEM917872:GFE917872 GOI917872:GPA917872 GYE917872:GYW917872 HIA917872:HIS917872 HRW917872:HSO917872 IBS917872:ICK917872 ILO917872:IMG917872 IVK917872:IWC917872 JFG917872:JFY917872 JPC917872:JPU917872 JYY917872:JZQ917872 KIU917872:KJM917872 KSQ917872:KTI917872 LCM917872:LDE917872 LMI917872:LNA917872 LWE917872:LWW917872 MGA917872:MGS917872 MPW917872:MQO917872 MZS917872:NAK917872 NJO917872:NKG917872 NTK917872:NUC917872 ODG917872:ODY917872 ONC917872:ONU917872 OWY917872:OXQ917872 PGU917872:PHM917872 PQQ917872:PRI917872 QAM917872:QBE917872 QKI917872:QLA917872 QUE917872:QUW917872 REA917872:RES917872 RNW917872:ROO917872 RXS917872:RYK917872 SHO917872:SIG917872 SRK917872:SSC917872 TBG917872:TBY917872 TLC917872:TLU917872 TUY917872:TVQ917872 UEU917872:UFM917872 UOQ917872:UPI917872 UYM917872:UZE917872 VII917872:VJA917872 VSE917872:VSW917872 WCA917872:WCS917872 WLW917872:WMO917872 WVS917872:WWK917872 K983408:AC983408 JG983408:JY983408 TC983408:TU983408 ACY983408:ADQ983408 AMU983408:ANM983408 AWQ983408:AXI983408 BGM983408:BHE983408 BQI983408:BRA983408 CAE983408:CAW983408 CKA983408:CKS983408 CTW983408:CUO983408 DDS983408:DEK983408 DNO983408:DOG983408 DXK983408:DYC983408 EHG983408:EHY983408 ERC983408:ERU983408 FAY983408:FBQ983408 FKU983408:FLM983408 FUQ983408:FVI983408 GEM983408:GFE983408 GOI983408:GPA983408 GYE983408:GYW983408 HIA983408:HIS983408 HRW983408:HSO983408 IBS983408:ICK983408 ILO983408:IMG983408 IVK983408:IWC983408 JFG983408:JFY983408 JPC983408:JPU983408 JYY983408:JZQ983408 KIU983408:KJM983408 KSQ983408:KTI983408 LCM983408:LDE983408 LMI983408:LNA983408 LWE983408:LWW983408 MGA983408:MGS983408 MPW983408:MQO983408 MZS983408:NAK983408 NJO983408:NKG983408 NTK983408:NUC983408 ODG983408:ODY983408 ONC983408:ONU983408 OWY983408:OXQ983408 PGU983408:PHM983408 PQQ983408:PRI983408 QAM983408:QBE983408 QKI983408:QLA983408 QUE983408:QUW983408 REA983408:RES983408 RNW983408:ROO983408 RXS983408:RYK983408 SHO983408:SIG983408 SRK983408:SSC983408 TBG983408:TBY983408 TLC983408:TLU983408 TUY983408:TVQ983408 UEU983408:UFM983408 UOQ983408:UPI983408 UYM983408:UZE983408 VII983408:VJA983408 VSE983408:VSW983408 WCA983408:WCS983408 WLW983408:WMO983408 WVS983408:WWK983408 U345:AC345 JG368:JY368 TC368:TU368 ACY368:ADQ368 AMU368:ANM368 AWQ368:AXI368 BGM368:BHE368 BQI368:BRA368 CAE368:CAW368 CKA368:CKS368 CTW368:CUO368 DDS368:DEK368 DNO368:DOG368 DXK368:DYC368 EHG368:EHY368 ERC368:ERU368 FAY368:FBQ368 FKU368:FLM368 FUQ368:FVI368 GEM368:GFE368 GOI368:GPA368 GYE368:GYW368 HIA368:HIS368 HRW368:HSO368 IBS368:ICK368 ILO368:IMG368 IVK368:IWC368 JFG368:JFY368 JPC368:JPU368 JYY368:JZQ368 KIU368:KJM368 KSQ368:KTI368 LCM368:LDE368 LMI368:LNA368 LWE368:LWW368 MGA368:MGS368 MPW368:MQO368 MZS368:NAK368 NJO368:NKG368 NTK368:NUC368 ODG368:ODY368 ONC368:ONU368 OWY368:OXQ368 PGU368:PHM368 PQQ368:PRI368 QAM368:QBE368 QKI368:QLA368 QUE368:QUW368 REA368:RES368 RNW368:ROO368 RXS368:RYK368 SHO368:SIG368 SRK368:SSC368 TBG368:TBY368 TLC368:TLU368 TUY368:TVQ368 UEU368:UFM368 UOQ368:UPI368 UYM368:UZE368 VII368:VJA368 VSE368:VSW368 WCA368:WCS368 WLW368:WMO368 WVS368:WWK368 K65927:AC65927 JG65927:JY65927 TC65927:TU65927 ACY65927:ADQ65927 AMU65927:ANM65927 AWQ65927:AXI65927 BGM65927:BHE65927 BQI65927:BRA65927 CAE65927:CAW65927 CKA65927:CKS65927 CTW65927:CUO65927 DDS65927:DEK65927 DNO65927:DOG65927 DXK65927:DYC65927 EHG65927:EHY65927 ERC65927:ERU65927 FAY65927:FBQ65927 FKU65927:FLM65927 FUQ65927:FVI65927 GEM65927:GFE65927 GOI65927:GPA65927 GYE65927:GYW65927 HIA65927:HIS65927 HRW65927:HSO65927 IBS65927:ICK65927 ILO65927:IMG65927 IVK65927:IWC65927 JFG65927:JFY65927 JPC65927:JPU65927 JYY65927:JZQ65927 KIU65927:KJM65927 KSQ65927:KTI65927 LCM65927:LDE65927 LMI65927:LNA65927 LWE65927:LWW65927 MGA65927:MGS65927 MPW65927:MQO65927 MZS65927:NAK65927 NJO65927:NKG65927 NTK65927:NUC65927 ODG65927:ODY65927 ONC65927:ONU65927 OWY65927:OXQ65927 PGU65927:PHM65927 PQQ65927:PRI65927 QAM65927:QBE65927 QKI65927:QLA65927 QUE65927:QUW65927 REA65927:RES65927 RNW65927:ROO65927 RXS65927:RYK65927 SHO65927:SIG65927 SRK65927:SSC65927 TBG65927:TBY65927 TLC65927:TLU65927 TUY65927:TVQ65927 UEU65927:UFM65927 UOQ65927:UPI65927 UYM65927:UZE65927 VII65927:VJA65927 VSE65927:VSW65927 WCA65927:WCS65927 WLW65927:WMO65927 WVS65927:WWK65927 K131463:AC131463 JG131463:JY131463 TC131463:TU131463 ACY131463:ADQ131463 AMU131463:ANM131463 AWQ131463:AXI131463 BGM131463:BHE131463 BQI131463:BRA131463 CAE131463:CAW131463 CKA131463:CKS131463 CTW131463:CUO131463 DDS131463:DEK131463 DNO131463:DOG131463 DXK131463:DYC131463 EHG131463:EHY131463 ERC131463:ERU131463 FAY131463:FBQ131463 FKU131463:FLM131463 FUQ131463:FVI131463 GEM131463:GFE131463 GOI131463:GPA131463 GYE131463:GYW131463 HIA131463:HIS131463 HRW131463:HSO131463 IBS131463:ICK131463 ILO131463:IMG131463 IVK131463:IWC131463 JFG131463:JFY131463 JPC131463:JPU131463 JYY131463:JZQ131463 KIU131463:KJM131463 KSQ131463:KTI131463 LCM131463:LDE131463 LMI131463:LNA131463 LWE131463:LWW131463 MGA131463:MGS131463 MPW131463:MQO131463 MZS131463:NAK131463 NJO131463:NKG131463 NTK131463:NUC131463 ODG131463:ODY131463 ONC131463:ONU131463 OWY131463:OXQ131463 PGU131463:PHM131463 PQQ131463:PRI131463 QAM131463:QBE131463 QKI131463:QLA131463 QUE131463:QUW131463 REA131463:RES131463 RNW131463:ROO131463 RXS131463:RYK131463 SHO131463:SIG131463 SRK131463:SSC131463 TBG131463:TBY131463 TLC131463:TLU131463 TUY131463:TVQ131463 UEU131463:UFM131463 UOQ131463:UPI131463 UYM131463:UZE131463 VII131463:VJA131463 VSE131463:VSW131463 WCA131463:WCS131463 WLW131463:WMO131463 WVS131463:WWK131463 K196999:AC196999 JG196999:JY196999 TC196999:TU196999 ACY196999:ADQ196999 AMU196999:ANM196999 AWQ196999:AXI196999 BGM196999:BHE196999 BQI196999:BRA196999 CAE196999:CAW196999 CKA196999:CKS196999 CTW196999:CUO196999 DDS196999:DEK196999 DNO196999:DOG196999 DXK196999:DYC196999 EHG196999:EHY196999 ERC196999:ERU196999 FAY196999:FBQ196999 FKU196999:FLM196999 FUQ196999:FVI196999 GEM196999:GFE196999 GOI196999:GPA196999 GYE196999:GYW196999 HIA196999:HIS196999 HRW196999:HSO196999 IBS196999:ICK196999 ILO196999:IMG196999 IVK196999:IWC196999 JFG196999:JFY196999 JPC196999:JPU196999 JYY196999:JZQ196999 KIU196999:KJM196999 KSQ196999:KTI196999 LCM196999:LDE196999 LMI196999:LNA196999 LWE196999:LWW196999 MGA196999:MGS196999 MPW196999:MQO196999 MZS196999:NAK196999 NJO196999:NKG196999 NTK196999:NUC196999 ODG196999:ODY196999 ONC196999:ONU196999 OWY196999:OXQ196999 PGU196999:PHM196999 PQQ196999:PRI196999 QAM196999:QBE196999 QKI196999:QLA196999 QUE196999:QUW196999 REA196999:RES196999 RNW196999:ROO196999 RXS196999:RYK196999 SHO196999:SIG196999 SRK196999:SSC196999 TBG196999:TBY196999 TLC196999:TLU196999 TUY196999:TVQ196999 UEU196999:UFM196999 UOQ196999:UPI196999 UYM196999:UZE196999 VII196999:VJA196999 VSE196999:VSW196999 WCA196999:WCS196999 WLW196999:WMO196999 WVS196999:WWK196999 K262535:AC262535 JG262535:JY262535 TC262535:TU262535 ACY262535:ADQ262535 AMU262535:ANM262535 AWQ262535:AXI262535 BGM262535:BHE262535 BQI262535:BRA262535 CAE262535:CAW262535 CKA262535:CKS262535 CTW262535:CUO262535 DDS262535:DEK262535 DNO262535:DOG262535 DXK262535:DYC262535 EHG262535:EHY262535 ERC262535:ERU262535 FAY262535:FBQ262535 FKU262535:FLM262535 FUQ262535:FVI262535 GEM262535:GFE262535 GOI262535:GPA262535 GYE262535:GYW262535 HIA262535:HIS262535 HRW262535:HSO262535 IBS262535:ICK262535 ILO262535:IMG262535 IVK262535:IWC262535 JFG262535:JFY262535 JPC262535:JPU262535 JYY262535:JZQ262535 KIU262535:KJM262535 KSQ262535:KTI262535 LCM262535:LDE262535 LMI262535:LNA262535 LWE262535:LWW262535 MGA262535:MGS262535 MPW262535:MQO262535 MZS262535:NAK262535 NJO262535:NKG262535 NTK262535:NUC262535 ODG262535:ODY262535 ONC262535:ONU262535 OWY262535:OXQ262535 PGU262535:PHM262535 PQQ262535:PRI262535 QAM262535:QBE262535 QKI262535:QLA262535 QUE262535:QUW262535 REA262535:RES262535 RNW262535:ROO262535 RXS262535:RYK262535 SHO262535:SIG262535 SRK262535:SSC262535 TBG262535:TBY262535 TLC262535:TLU262535 TUY262535:TVQ262535 UEU262535:UFM262535 UOQ262535:UPI262535 UYM262535:UZE262535 VII262535:VJA262535 VSE262535:VSW262535 WCA262535:WCS262535 WLW262535:WMO262535 WVS262535:WWK262535 K328071:AC328071 JG328071:JY328071 TC328071:TU328071 ACY328071:ADQ328071 AMU328071:ANM328071 AWQ328071:AXI328071 BGM328071:BHE328071 BQI328071:BRA328071 CAE328071:CAW328071 CKA328071:CKS328071 CTW328071:CUO328071 DDS328071:DEK328071 DNO328071:DOG328071 DXK328071:DYC328071 EHG328071:EHY328071 ERC328071:ERU328071 FAY328071:FBQ328071 FKU328071:FLM328071 FUQ328071:FVI328071 GEM328071:GFE328071 GOI328071:GPA328071 GYE328071:GYW328071 HIA328071:HIS328071 HRW328071:HSO328071 IBS328071:ICK328071 ILO328071:IMG328071 IVK328071:IWC328071 JFG328071:JFY328071 JPC328071:JPU328071 JYY328071:JZQ328071 KIU328071:KJM328071 KSQ328071:KTI328071 LCM328071:LDE328071 LMI328071:LNA328071 LWE328071:LWW328071 MGA328071:MGS328071 MPW328071:MQO328071 MZS328071:NAK328071 NJO328071:NKG328071 NTK328071:NUC328071 ODG328071:ODY328071 ONC328071:ONU328071 OWY328071:OXQ328071 PGU328071:PHM328071 PQQ328071:PRI328071 QAM328071:QBE328071 QKI328071:QLA328071 QUE328071:QUW328071 REA328071:RES328071 RNW328071:ROO328071 RXS328071:RYK328071 SHO328071:SIG328071 SRK328071:SSC328071 TBG328071:TBY328071 TLC328071:TLU328071 TUY328071:TVQ328071 UEU328071:UFM328071 UOQ328071:UPI328071 UYM328071:UZE328071 VII328071:VJA328071 VSE328071:VSW328071 WCA328071:WCS328071 WLW328071:WMO328071 WVS328071:WWK328071 K393607:AC393607 JG393607:JY393607 TC393607:TU393607 ACY393607:ADQ393607 AMU393607:ANM393607 AWQ393607:AXI393607 BGM393607:BHE393607 BQI393607:BRA393607 CAE393607:CAW393607 CKA393607:CKS393607 CTW393607:CUO393607 DDS393607:DEK393607 DNO393607:DOG393607 DXK393607:DYC393607 EHG393607:EHY393607 ERC393607:ERU393607 FAY393607:FBQ393607 FKU393607:FLM393607 FUQ393607:FVI393607 GEM393607:GFE393607 GOI393607:GPA393607 GYE393607:GYW393607 HIA393607:HIS393607 HRW393607:HSO393607 IBS393607:ICK393607 ILO393607:IMG393607 IVK393607:IWC393607 JFG393607:JFY393607 JPC393607:JPU393607 JYY393607:JZQ393607 KIU393607:KJM393607 KSQ393607:KTI393607 LCM393607:LDE393607 LMI393607:LNA393607 LWE393607:LWW393607 MGA393607:MGS393607 MPW393607:MQO393607 MZS393607:NAK393607 NJO393607:NKG393607 NTK393607:NUC393607 ODG393607:ODY393607 ONC393607:ONU393607 OWY393607:OXQ393607 PGU393607:PHM393607 PQQ393607:PRI393607 QAM393607:QBE393607 QKI393607:QLA393607 QUE393607:QUW393607 REA393607:RES393607 RNW393607:ROO393607 RXS393607:RYK393607 SHO393607:SIG393607 SRK393607:SSC393607 TBG393607:TBY393607 TLC393607:TLU393607 TUY393607:TVQ393607 UEU393607:UFM393607 UOQ393607:UPI393607 UYM393607:UZE393607 VII393607:VJA393607 VSE393607:VSW393607 WCA393607:WCS393607 WLW393607:WMO393607 WVS393607:WWK393607 K459143:AC459143 JG459143:JY459143 TC459143:TU459143 ACY459143:ADQ459143 AMU459143:ANM459143 AWQ459143:AXI459143 BGM459143:BHE459143 BQI459143:BRA459143 CAE459143:CAW459143 CKA459143:CKS459143 CTW459143:CUO459143 DDS459143:DEK459143 DNO459143:DOG459143 DXK459143:DYC459143 EHG459143:EHY459143 ERC459143:ERU459143 FAY459143:FBQ459143 FKU459143:FLM459143 FUQ459143:FVI459143 GEM459143:GFE459143 GOI459143:GPA459143 GYE459143:GYW459143 HIA459143:HIS459143 HRW459143:HSO459143 IBS459143:ICK459143 ILO459143:IMG459143 IVK459143:IWC459143 JFG459143:JFY459143 JPC459143:JPU459143 JYY459143:JZQ459143 KIU459143:KJM459143 KSQ459143:KTI459143 LCM459143:LDE459143 LMI459143:LNA459143 LWE459143:LWW459143 MGA459143:MGS459143 MPW459143:MQO459143 MZS459143:NAK459143 NJO459143:NKG459143 NTK459143:NUC459143 ODG459143:ODY459143 ONC459143:ONU459143 OWY459143:OXQ459143 PGU459143:PHM459143 PQQ459143:PRI459143 QAM459143:QBE459143 QKI459143:QLA459143 QUE459143:QUW459143 REA459143:RES459143 RNW459143:ROO459143 RXS459143:RYK459143 SHO459143:SIG459143 SRK459143:SSC459143 TBG459143:TBY459143 TLC459143:TLU459143 TUY459143:TVQ459143 UEU459143:UFM459143 UOQ459143:UPI459143 UYM459143:UZE459143 VII459143:VJA459143 VSE459143:VSW459143 WCA459143:WCS459143 WLW459143:WMO459143 WVS459143:WWK459143 K524679:AC524679 JG524679:JY524679 TC524679:TU524679 ACY524679:ADQ524679 AMU524679:ANM524679 AWQ524679:AXI524679 BGM524679:BHE524679 BQI524679:BRA524679 CAE524679:CAW524679 CKA524679:CKS524679 CTW524679:CUO524679 DDS524679:DEK524679 DNO524679:DOG524679 DXK524679:DYC524679 EHG524679:EHY524679 ERC524679:ERU524679 FAY524679:FBQ524679 FKU524679:FLM524679 FUQ524679:FVI524679 GEM524679:GFE524679 GOI524679:GPA524679 GYE524679:GYW524679 HIA524679:HIS524679 HRW524679:HSO524679 IBS524679:ICK524679 ILO524679:IMG524679 IVK524679:IWC524679 JFG524679:JFY524679 JPC524679:JPU524679 JYY524679:JZQ524679 KIU524679:KJM524679 KSQ524679:KTI524679 LCM524679:LDE524679 LMI524679:LNA524679 LWE524679:LWW524679 MGA524679:MGS524679 MPW524679:MQO524679 MZS524679:NAK524679 NJO524679:NKG524679 NTK524679:NUC524679 ODG524679:ODY524679 ONC524679:ONU524679 OWY524679:OXQ524679 PGU524679:PHM524679 PQQ524679:PRI524679 QAM524679:QBE524679 QKI524679:QLA524679 QUE524679:QUW524679 REA524679:RES524679 RNW524679:ROO524679 RXS524679:RYK524679 SHO524679:SIG524679 SRK524679:SSC524679 TBG524679:TBY524679 TLC524679:TLU524679 TUY524679:TVQ524679 UEU524679:UFM524679 UOQ524679:UPI524679 UYM524679:UZE524679 VII524679:VJA524679 VSE524679:VSW524679 WCA524679:WCS524679 WLW524679:WMO524679 WVS524679:WWK524679 K590215:AC590215 JG590215:JY590215 TC590215:TU590215 ACY590215:ADQ590215 AMU590215:ANM590215 AWQ590215:AXI590215 BGM590215:BHE590215 BQI590215:BRA590215 CAE590215:CAW590215 CKA590215:CKS590215 CTW590215:CUO590215 DDS590215:DEK590215 DNO590215:DOG590215 DXK590215:DYC590215 EHG590215:EHY590215 ERC590215:ERU590215 FAY590215:FBQ590215 FKU590215:FLM590215 FUQ590215:FVI590215 GEM590215:GFE590215 GOI590215:GPA590215 GYE590215:GYW590215 HIA590215:HIS590215 HRW590215:HSO590215 IBS590215:ICK590215 ILO590215:IMG590215 IVK590215:IWC590215 JFG590215:JFY590215 JPC590215:JPU590215 JYY590215:JZQ590215 KIU590215:KJM590215 KSQ590215:KTI590215 LCM590215:LDE590215 LMI590215:LNA590215 LWE590215:LWW590215 MGA590215:MGS590215 MPW590215:MQO590215 MZS590215:NAK590215 NJO590215:NKG590215 NTK590215:NUC590215 ODG590215:ODY590215 ONC590215:ONU590215 OWY590215:OXQ590215 PGU590215:PHM590215 PQQ590215:PRI590215 QAM590215:QBE590215 QKI590215:QLA590215 QUE590215:QUW590215 REA590215:RES590215 RNW590215:ROO590215 RXS590215:RYK590215 SHO590215:SIG590215 SRK590215:SSC590215 TBG590215:TBY590215 TLC590215:TLU590215 TUY590215:TVQ590215 UEU590215:UFM590215 UOQ590215:UPI590215 UYM590215:UZE590215 VII590215:VJA590215 VSE590215:VSW590215 WCA590215:WCS590215 WLW590215:WMO590215 WVS590215:WWK590215 K655751:AC655751 JG655751:JY655751 TC655751:TU655751 ACY655751:ADQ655751 AMU655751:ANM655751 AWQ655751:AXI655751 BGM655751:BHE655751 BQI655751:BRA655751 CAE655751:CAW655751 CKA655751:CKS655751 CTW655751:CUO655751 DDS655751:DEK655751 DNO655751:DOG655751 DXK655751:DYC655751 EHG655751:EHY655751 ERC655751:ERU655751 FAY655751:FBQ655751 FKU655751:FLM655751 FUQ655751:FVI655751 GEM655751:GFE655751 GOI655751:GPA655751 GYE655751:GYW655751 HIA655751:HIS655751 HRW655751:HSO655751 IBS655751:ICK655751 ILO655751:IMG655751 IVK655751:IWC655751 JFG655751:JFY655751 JPC655751:JPU655751 JYY655751:JZQ655751 KIU655751:KJM655751 KSQ655751:KTI655751 LCM655751:LDE655751 LMI655751:LNA655751 LWE655751:LWW655751 MGA655751:MGS655751 MPW655751:MQO655751 MZS655751:NAK655751 NJO655751:NKG655751 NTK655751:NUC655751 ODG655751:ODY655751 ONC655751:ONU655751 OWY655751:OXQ655751 PGU655751:PHM655751 PQQ655751:PRI655751 QAM655751:QBE655751 QKI655751:QLA655751 QUE655751:QUW655751 REA655751:RES655751 RNW655751:ROO655751 RXS655751:RYK655751 SHO655751:SIG655751 SRK655751:SSC655751 TBG655751:TBY655751 TLC655751:TLU655751 TUY655751:TVQ655751 UEU655751:UFM655751 UOQ655751:UPI655751 UYM655751:UZE655751 VII655751:VJA655751 VSE655751:VSW655751 WCA655751:WCS655751 WLW655751:WMO655751 WVS655751:WWK655751 K721287:AC721287 JG721287:JY721287 TC721287:TU721287 ACY721287:ADQ721287 AMU721287:ANM721287 AWQ721287:AXI721287 BGM721287:BHE721287 BQI721287:BRA721287 CAE721287:CAW721287 CKA721287:CKS721287 CTW721287:CUO721287 DDS721287:DEK721287 DNO721287:DOG721287 DXK721287:DYC721287 EHG721287:EHY721287 ERC721287:ERU721287 FAY721287:FBQ721287 FKU721287:FLM721287 FUQ721287:FVI721287 GEM721287:GFE721287 GOI721287:GPA721287 GYE721287:GYW721287 HIA721287:HIS721287 HRW721287:HSO721287 IBS721287:ICK721287 ILO721287:IMG721287 IVK721287:IWC721287 JFG721287:JFY721287 JPC721287:JPU721287 JYY721287:JZQ721287 KIU721287:KJM721287 KSQ721287:KTI721287 LCM721287:LDE721287 LMI721287:LNA721287 LWE721287:LWW721287 MGA721287:MGS721287 MPW721287:MQO721287 MZS721287:NAK721287 NJO721287:NKG721287 NTK721287:NUC721287 ODG721287:ODY721287 ONC721287:ONU721287 OWY721287:OXQ721287 PGU721287:PHM721287 PQQ721287:PRI721287 QAM721287:QBE721287 QKI721287:QLA721287 QUE721287:QUW721287 REA721287:RES721287 RNW721287:ROO721287 RXS721287:RYK721287 SHO721287:SIG721287 SRK721287:SSC721287 TBG721287:TBY721287 TLC721287:TLU721287 TUY721287:TVQ721287 UEU721287:UFM721287 UOQ721287:UPI721287 UYM721287:UZE721287 VII721287:VJA721287 VSE721287:VSW721287 WCA721287:WCS721287 WLW721287:WMO721287 WVS721287:WWK721287 K786823:AC786823 JG786823:JY786823 TC786823:TU786823 ACY786823:ADQ786823 AMU786823:ANM786823 AWQ786823:AXI786823 BGM786823:BHE786823 BQI786823:BRA786823 CAE786823:CAW786823 CKA786823:CKS786823 CTW786823:CUO786823 DDS786823:DEK786823 DNO786823:DOG786823 DXK786823:DYC786823 EHG786823:EHY786823 ERC786823:ERU786823 FAY786823:FBQ786823 FKU786823:FLM786823 FUQ786823:FVI786823 GEM786823:GFE786823 GOI786823:GPA786823 GYE786823:GYW786823 HIA786823:HIS786823 HRW786823:HSO786823 IBS786823:ICK786823 ILO786823:IMG786823 IVK786823:IWC786823 JFG786823:JFY786823 JPC786823:JPU786823 JYY786823:JZQ786823 KIU786823:KJM786823 KSQ786823:KTI786823 LCM786823:LDE786823 LMI786823:LNA786823 LWE786823:LWW786823 MGA786823:MGS786823 MPW786823:MQO786823 MZS786823:NAK786823 NJO786823:NKG786823 NTK786823:NUC786823 ODG786823:ODY786823 ONC786823:ONU786823 OWY786823:OXQ786823 PGU786823:PHM786823 PQQ786823:PRI786823 QAM786823:QBE786823 QKI786823:QLA786823 QUE786823:QUW786823 REA786823:RES786823 RNW786823:ROO786823 RXS786823:RYK786823 SHO786823:SIG786823 SRK786823:SSC786823 TBG786823:TBY786823 TLC786823:TLU786823 TUY786823:TVQ786823 UEU786823:UFM786823 UOQ786823:UPI786823 UYM786823:UZE786823 VII786823:VJA786823 VSE786823:VSW786823 WCA786823:WCS786823 WLW786823:WMO786823 WVS786823:WWK786823 K852359:AC852359 JG852359:JY852359 TC852359:TU852359 ACY852359:ADQ852359 AMU852359:ANM852359 AWQ852359:AXI852359 BGM852359:BHE852359 BQI852359:BRA852359 CAE852359:CAW852359 CKA852359:CKS852359 CTW852359:CUO852359 DDS852359:DEK852359 DNO852359:DOG852359 DXK852359:DYC852359 EHG852359:EHY852359 ERC852359:ERU852359 FAY852359:FBQ852359 FKU852359:FLM852359 FUQ852359:FVI852359 GEM852359:GFE852359 GOI852359:GPA852359 GYE852359:GYW852359 HIA852359:HIS852359 HRW852359:HSO852359 IBS852359:ICK852359 ILO852359:IMG852359 IVK852359:IWC852359 JFG852359:JFY852359 JPC852359:JPU852359 JYY852359:JZQ852359 KIU852359:KJM852359 KSQ852359:KTI852359 LCM852359:LDE852359 LMI852359:LNA852359 LWE852359:LWW852359 MGA852359:MGS852359 MPW852359:MQO852359 MZS852359:NAK852359 NJO852359:NKG852359 NTK852359:NUC852359 ODG852359:ODY852359 ONC852359:ONU852359 OWY852359:OXQ852359 PGU852359:PHM852359 PQQ852359:PRI852359 QAM852359:QBE852359 QKI852359:QLA852359 QUE852359:QUW852359 REA852359:RES852359 RNW852359:ROO852359 RXS852359:RYK852359 SHO852359:SIG852359 SRK852359:SSC852359 TBG852359:TBY852359 TLC852359:TLU852359 TUY852359:TVQ852359 UEU852359:UFM852359 UOQ852359:UPI852359 UYM852359:UZE852359 VII852359:VJA852359 VSE852359:VSW852359 WCA852359:WCS852359 WLW852359:WMO852359 WVS852359:WWK852359 K917895:AC917895 JG917895:JY917895 TC917895:TU917895 ACY917895:ADQ917895 AMU917895:ANM917895 AWQ917895:AXI917895 BGM917895:BHE917895 BQI917895:BRA917895 CAE917895:CAW917895 CKA917895:CKS917895 CTW917895:CUO917895 DDS917895:DEK917895 DNO917895:DOG917895 DXK917895:DYC917895 EHG917895:EHY917895 ERC917895:ERU917895 FAY917895:FBQ917895 FKU917895:FLM917895 FUQ917895:FVI917895 GEM917895:GFE917895 GOI917895:GPA917895 GYE917895:GYW917895 HIA917895:HIS917895 HRW917895:HSO917895 IBS917895:ICK917895 ILO917895:IMG917895 IVK917895:IWC917895 JFG917895:JFY917895 JPC917895:JPU917895 JYY917895:JZQ917895 KIU917895:KJM917895 KSQ917895:KTI917895 LCM917895:LDE917895 LMI917895:LNA917895 LWE917895:LWW917895 MGA917895:MGS917895 MPW917895:MQO917895 MZS917895:NAK917895 NJO917895:NKG917895 NTK917895:NUC917895 ODG917895:ODY917895 ONC917895:ONU917895 OWY917895:OXQ917895 PGU917895:PHM917895 PQQ917895:PRI917895 QAM917895:QBE917895 QKI917895:QLA917895 QUE917895:QUW917895 REA917895:RES917895 RNW917895:ROO917895 RXS917895:RYK917895 SHO917895:SIG917895 SRK917895:SSC917895 TBG917895:TBY917895 TLC917895:TLU917895 TUY917895:TVQ917895 UEU917895:UFM917895 UOQ917895:UPI917895 UYM917895:UZE917895 VII917895:VJA917895 VSE917895:VSW917895 WCA917895:WCS917895 WLW917895:WMO917895 WVS917895:WWK917895 K983431:AC983431 JG983431:JY983431 TC983431:TU983431 ACY983431:ADQ983431 AMU983431:ANM983431 AWQ983431:AXI983431 BGM983431:BHE983431 BQI983431:BRA983431 CAE983431:CAW983431 CKA983431:CKS983431 CTW983431:CUO983431 DDS983431:DEK983431 DNO983431:DOG983431 DXK983431:DYC983431 EHG983431:EHY983431 ERC983431:ERU983431 FAY983431:FBQ983431 FKU983431:FLM983431 FUQ983431:FVI983431 GEM983431:GFE983431 GOI983431:GPA983431 GYE983431:GYW983431 HIA983431:HIS983431 HRW983431:HSO983431 IBS983431:ICK983431 ILO983431:IMG983431 IVK983431:IWC983431 JFG983431:JFY983431 JPC983431:JPU983431 JYY983431:JZQ983431 KIU983431:KJM983431 KSQ983431:KTI983431 LCM983431:LDE983431 LMI983431:LNA983431 LWE983431:LWW983431 MGA983431:MGS983431 MPW983431:MQO983431 MZS983431:NAK983431 NJO983431:NKG983431 NTK983431:NUC983431 ODG983431:ODY983431 ONC983431:ONU983431 OWY983431:OXQ983431 PGU983431:PHM983431 PQQ983431:PRI983431 QAM983431:QBE983431 QKI983431:QLA983431 QUE983431:QUW983431 REA983431:RES983431 RNW983431:ROO983431 RXS983431:RYK983431 SHO983431:SIG983431 SRK983431:SSC983431 TBG983431:TBY983431 TLC983431:TLU983431 TUY983431:TVQ983431 UEU983431:UFM983431 UOQ983431:UPI983431 UYM983431:UZE983431 VII983431:VJA983431 VSE983431:VSW983431 WCA983431:WCS983431 WLW983431:WMO983431 WVS983431:WWK983431 AA369:AC372 JW369:JY372 TS369:TU372 ADO369:ADQ372 ANK369:ANM372 AXG369:AXI372 BHC369:BHE372 BQY369:BRA372 CAU369:CAW372 CKQ369:CKS372 CUM369:CUO372 DEI369:DEK372 DOE369:DOG372 DYA369:DYC372 EHW369:EHY372 ERS369:ERU372 FBO369:FBQ372 FLK369:FLM372 FVG369:FVI372 GFC369:GFE372 GOY369:GPA372 GYU369:GYW372 HIQ369:HIS372 HSM369:HSO372 ICI369:ICK372 IME369:IMG372 IWA369:IWC372 JFW369:JFY372 JPS369:JPU372 JZO369:JZQ372 KJK369:KJM372 KTG369:KTI372 LDC369:LDE372 LMY369:LNA372 LWU369:LWW372 MGQ369:MGS372 MQM369:MQO372 NAI369:NAK372 NKE369:NKG372 NUA369:NUC372 ODW369:ODY372 ONS369:ONU372 OXO369:OXQ372 PHK369:PHM372 PRG369:PRI372 QBC369:QBE372 QKY369:QLA372 QUU369:QUW372 REQ369:RES372 ROM369:ROO372 RYI369:RYK372 SIE369:SIG372 SSA369:SSC372 TBW369:TBY372 TLS369:TLU372 TVO369:TVQ372 UFK369:UFM372 UPG369:UPI372 UZC369:UZE372 VIY369:VJA372 VSU369:VSW372 WCQ369:WCS372 WMM369:WMO372 WWI369:WWK372 AA65928:AC65931 JW65928:JY65931 TS65928:TU65931 ADO65928:ADQ65931 ANK65928:ANM65931 AXG65928:AXI65931 BHC65928:BHE65931 BQY65928:BRA65931 CAU65928:CAW65931 CKQ65928:CKS65931 CUM65928:CUO65931 DEI65928:DEK65931 DOE65928:DOG65931 DYA65928:DYC65931 EHW65928:EHY65931 ERS65928:ERU65931 FBO65928:FBQ65931 FLK65928:FLM65931 FVG65928:FVI65931 GFC65928:GFE65931 GOY65928:GPA65931 GYU65928:GYW65931 HIQ65928:HIS65931 HSM65928:HSO65931 ICI65928:ICK65931 IME65928:IMG65931 IWA65928:IWC65931 JFW65928:JFY65931 JPS65928:JPU65931 JZO65928:JZQ65931 KJK65928:KJM65931 KTG65928:KTI65931 LDC65928:LDE65931 LMY65928:LNA65931 LWU65928:LWW65931 MGQ65928:MGS65931 MQM65928:MQO65931 NAI65928:NAK65931 NKE65928:NKG65931 NUA65928:NUC65931 ODW65928:ODY65931 ONS65928:ONU65931 OXO65928:OXQ65931 PHK65928:PHM65931 PRG65928:PRI65931 QBC65928:QBE65931 QKY65928:QLA65931 QUU65928:QUW65931 REQ65928:RES65931 ROM65928:ROO65931 RYI65928:RYK65931 SIE65928:SIG65931 SSA65928:SSC65931 TBW65928:TBY65931 TLS65928:TLU65931 TVO65928:TVQ65931 UFK65928:UFM65931 UPG65928:UPI65931 UZC65928:UZE65931 VIY65928:VJA65931 VSU65928:VSW65931 WCQ65928:WCS65931 WMM65928:WMO65931 WWI65928:WWK65931 AA131464:AC131467 JW131464:JY131467 TS131464:TU131467 ADO131464:ADQ131467 ANK131464:ANM131467 AXG131464:AXI131467 BHC131464:BHE131467 BQY131464:BRA131467 CAU131464:CAW131467 CKQ131464:CKS131467 CUM131464:CUO131467 DEI131464:DEK131467 DOE131464:DOG131467 DYA131464:DYC131467 EHW131464:EHY131467 ERS131464:ERU131467 FBO131464:FBQ131467 FLK131464:FLM131467 FVG131464:FVI131467 GFC131464:GFE131467 GOY131464:GPA131467 GYU131464:GYW131467 HIQ131464:HIS131467 HSM131464:HSO131467 ICI131464:ICK131467 IME131464:IMG131467 IWA131464:IWC131467 JFW131464:JFY131467 JPS131464:JPU131467 JZO131464:JZQ131467 KJK131464:KJM131467 KTG131464:KTI131467 LDC131464:LDE131467 LMY131464:LNA131467 LWU131464:LWW131467 MGQ131464:MGS131467 MQM131464:MQO131467 NAI131464:NAK131467 NKE131464:NKG131467 NUA131464:NUC131467 ODW131464:ODY131467 ONS131464:ONU131467 OXO131464:OXQ131467 PHK131464:PHM131467 PRG131464:PRI131467 QBC131464:QBE131467 QKY131464:QLA131467 QUU131464:QUW131467 REQ131464:RES131467 ROM131464:ROO131467 RYI131464:RYK131467 SIE131464:SIG131467 SSA131464:SSC131467 TBW131464:TBY131467 TLS131464:TLU131467 TVO131464:TVQ131467 UFK131464:UFM131467 UPG131464:UPI131467 UZC131464:UZE131467 VIY131464:VJA131467 VSU131464:VSW131467 WCQ131464:WCS131467 WMM131464:WMO131467 WWI131464:WWK131467 AA197000:AC197003 JW197000:JY197003 TS197000:TU197003 ADO197000:ADQ197003 ANK197000:ANM197003 AXG197000:AXI197003 BHC197000:BHE197003 BQY197000:BRA197003 CAU197000:CAW197003 CKQ197000:CKS197003 CUM197000:CUO197003 DEI197000:DEK197003 DOE197000:DOG197003 DYA197000:DYC197003 EHW197000:EHY197003 ERS197000:ERU197003 FBO197000:FBQ197003 FLK197000:FLM197003 FVG197000:FVI197003 GFC197000:GFE197003 GOY197000:GPA197003 GYU197000:GYW197003 HIQ197000:HIS197003 HSM197000:HSO197003 ICI197000:ICK197003 IME197000:IMG197003 IWA197000:IWC197003 JFW197000:JFY197003 JPS197000:JPU197003 JZO197000:JZQ197003 KJK197000:KJM197003 KTG197000:KTI197003 LDC197000:LDE197003 LMY197000:LNA197003 LWU197000:LWW197003 MGQ197000:MGS197003 MQM197000:MQO197003 NAI197000:NAK197003 NKE197000:NKG197003 NUA197000:NUC197003 ODW197000:ODY197003 ONS197000:ONU197003 OXO197000:OXQ197003 PHK197000:PHM197003 PRG197000:PRI197003 QBC197000:QBE197003 QKY197000:QLA197003 QUU197000:QUW197003 REQ197000:RES197003 ROM197000:ROO197003 RYI197000:RYK197003 SIE197000:SIG197003 SSA197000:SSC197003 TBW197000:TBY197003 TLS197000:TLU197003 TVO197000:TVQ197003 UFK197000:UFM197003 UPG197000:UPI197003 UZC197000:UZE197003 VIY197000:VJA197003 VSU197000:VSW197003 WCQ197000:WCS197003 WMM197000:WMO197003 WWI197000:WWK197003 AA262536:AC262539 JW262536:JY262539 TS262536:TU262539 ADO262536:ADQ262539 ANK262536:ANM262539 AXG262536:AXI262539 BHC262536:BHE262539 BQY262536:BRA262539 CAU262536:CAW262539 CKQ262536:CKS262539 CUM262536:CUO262539 DEI262536:DEK262539 DOE262536:DOG262539 DYA262536:DYC262539 EHW262536:EHY262539 ERS262536:ERU262539 FBO262536:FBQ262539 FLK262536:FLM262539 FVG262536:FVI262539 GFC262536:GFE262539 GOY262536:GPA262539 GYU262536:GYW262539 HIQ262536:HIS262539 HSM262536:HSO262539 ICI262536:ICK262539 IME262536:IMG262539 IWA262536:IWC262539 JFW262536:JFY262539 JPS262536:JPU262539 JZO262536:JZQ262539 KJK262536:KJM262539 KTG262536:KTI262539 LDC262536:LDE262539 LMY262536:LNA262539 LWU262536:LWW262539 MGQ262536:MGS262539 MQM262536:MQO262539 NAI262536:NAK262539 NKE262536:NKG262539 NUA262536:NUC262539 ODW262536:ODY262539 ONS262536:ONU262539 OXO262536:OXQ262539 PHK262536:PHM262539 PRG262536:PRI262539 QBC262536:QBE262539 QKY262536:QLA262539 QUU262536:QUW262539 REQ262536:RES262539 ROM262536:ROO262539 RYI262536:RYK262539 SIE262536:SIG262539 SSA262536:SSC262539 TBW262536:TBY262539 TLS262536:TLU262539 TVO262536:TVQ262539 UFK262536:UFM262539 UPG262536:UPI262539 UZC262536:UZE262539 VIY262536:VJA262539 VSU262536:VSW262539 WCQ262536:WCS262539 WMM262536:WMO262539 WWI262536:WWK262539 AA328072:AC328075 JW328072:JY328075 TS328072:TU328075 ADO328072:ADQ328075 ANK328072:ANM328075 AXG328072:AXI328075 BHC328072:BHE328075 BQY328072:BRA328075 CAU328072:CAW328075 CKQ328072:CKS328075 CUM328072:CUO328075 DEI328072:DEK328075 DOE328072:DOG328075 DYA328072:DYC328075 EHW328072:EHY328075 ERS328072:ERU328075 FBO328072:FBQ328075 FLK328072:FLM328075 FVG328072:FVI328075 GFC328072:GFE328075 GOY328072:GPA328075 GYU328072:GYW328075 HIQ328072:HIS328075 HSM328072:HSO328075 ICI328072:ICK328075 IME328072:IMG328075 IWA328072:IWC328075 JFW328072:JFY328075 JPS328072:JPU328075 JZO328072:JZQ328075 KJK328072:KJM328075 KTG328072:KTI328075 LDC328072:LDE328075 LMY328072:LNA328075 LWU328072:LWW328075 MGQ328072:MGS328075 MQM328072:MQO328075 NAI328072:NAK328075 NKE328072:NKG328075 NUA328072:NUC328075 ODW328072:ODY328075 ONS328072:ONU328075 OXO328072:OXQ328075 PHK328072:PHM328075 PRG328072:PRI328075 QBC328072:QBE328075 QKY328072:QLA328075 QUU328072:QUW328075 REQ328072:RES328075 ROM328072:ROO328075 RYI328072:RYK328075 SIE328072:SIG328075 SSA328072:SSC328075 TBW328072:TBY328075 TLS328072:TLU328075 TVO328072:TVQ328075 UFK328072:UFM328075 UPG328072:UPI328075 UZC328072:UZE328075 VIY328072:VJA328075 VSU328072:VSW328075 WCQ328072:WCS328075 WMM328072:WMO328075 WWI328072:WWK328075 AA393608:AC393611 JW393608:JY393611 TS393608:TU393611 ADO393608:ADQ393611 ANK393608:ANM393611 AXG393608:AXI393611 BHC393608:BHE393611 BQY393608:BRA393611 CAU393608:CAW393611 CKQ393608:CKS393611 CUM393608:CUO393611 DEI393608:DEK393611 DOE393608:DOG393611 DYA393608:DYC393611 EHW393608:EHY393611 ERS393608:ERU393611 FBO393608:FBQ393611 FLK393608:FLM393611 FVG393608:FVI393611 GFC393608:GFE393611 GOY393608:GPA393611 GYU393608:GYW393611 HIQ393608:HIS393611 HSM393608:HSO393611 ICI393608:ICK393611 IME393608:IMG393611 IWA393608:IWC393611 JFW393608:JFY393611 JPS393608:JPU393611 JZO393608:JZQ393611 KJK393608:KJM393611 KTG393608:KTI393611 LDC393608:LDE393611 LMY393608:LNA393611 LWU393608:LWW393611 MGQ393608:MGS393611 MQM393608:MQO393611 NAI393608:NAK393611 NKE393608:NKG393611 NUA393608:NUC393611 ODW393608:ODY393611 ONS393608:ONU393611 OXO393608:OXQ393611 PHK393608:PHM393611 PRG393608:PRI393611 QBC393608:QBE393611 QKY393608:QLA393611 QUU393608:QUW393611 REQ393608:RES393611 ROM393608:ROO393611 RYI393608:RYK393611 SIE393608:SIG393611 SSA393608:SSC393611 TBW393608:TBY393611 TLS393608:TLU393611 TVO393608:TVQ393611 UFK393608:UFM393611 UPG393608:UPI393611 UZC393608:UZE393611 VIY393608:VJA393611 VSU393608:VSW393611 WCQ393608:WCS393611 WMM393608:WMO393611 WWI393608:WWK393611 AA459144:AC459147 JW459144:JY459147 TS459144:TU459147 ADO459144:ADQ459147 ANK459144:ANM459147 AXG459144:AXI459147 BHC459144:BHE459147 BQY459144:BRA459147 CAU459144:CAW459147 CKQ459144:CKS459147 CUM459144:CUO459147 DEI459144:DEK459147 DOE459144:DOG459147 DYA459144:DYC459147 EHW459144:EHY459147 ERS459144:ERU459147 FBO459144:FBQ459147 FLK459144:FLM459147 FVG459144:FVI459147 GFC459144:GFE459147 GOY459144:GPA459147 GYU459144:GYW459147 HIQ459144:HIS459147 HSM459144:HSO459147 ICI459144:ICK459147 IME459144:IMG459147 IWA459144:IWC459147 JFW459144:JFY459147 JPS459144:JPU459147 JZO459144:JZQ459147 KJK459144:KJM459147 KTG459144:KTI459147 LDC459144:LDE459147 LMY459144:LNA459147 LWU459144:LWW459147 MGQ459144:MGS459147 MQM459144:MQO459147 NAI459144:NAK459147 NKE459144:NKG459147 NUA459144:NUC459147 ODW459144:ODY459147 ONS459144:ONU459147 OXO459144:OXQ459147 PHK459144:PHM459147 PRG459144:PRI459147 QBC459144:QBE459147 QKY459144:QLA459147 QUU459144:QUW459147 REQ459144:RES459147 ROM459144:ROO459147 RYI459144:RYK459147 SIE459144:SIG459147 SSA459144:SSC459147 TBW459144:TBY459147 TLS459144:TLU459147 TVO459144:TVQ459147 UFK459144:UFM459147 UPG459144:UPI459147 UZC459144:UZE459147 VIY459144:VJA459147 VSU459144:VSW459147 WCQ459144:WCS459147 WMM459144:WMO459147 WWI459144:WWK459147 AA524680:AC524683 JW524680:JY524683 TS524680:TU524683 ADO524680:ADQ524683 ANK524680:ANM524683 AXG524680:AXI524683 BHC524680:BHE524683 BQY524680:BRA524683 CAU524680:CAW524683 CKQ524680:CKS524683 CUM524680:CUO524683 DEI524680:DEK524683 DOE524680:DOG524683 DYA524680:DYC524683 EHW524680:EHY524683 ERS524680:ERU524683 FBO524680:FBQ524683 FLK524680:FLM524683 FVG524680:FVI524683 GFC524680:GFE524683 GOY524680:GPA524683 GYU524680:GYW524683 HIQ524680:HIS524683 HSM524680:HSO524683 ICI524680:ICK524683 IME524680:IMG524683 IWA524680:IWC524683 JFW524680:JFY524683 JPS524680:JPU524683 JZO524680:JZQ524683 KJK524680:KJM524683 KTG524680:KTI524683 LDC524680:LDE524683 LMY524680:LNA524683 LWU524680:LWW524683 MGQ524680:MGS524683 MQM524680:MQO524683 NAI524680:NAK524683 NKE524680:NKG524683 NUA524680:NUC524683 ODW524680:ODY524683 ONS524680:ONU524683 OXO524680:OXQ524683 PHK524680:PHM524683 PRG524680:PRI524683 QBC524680:QBE524683 QKY524680:QLA524683 QUU524680:QUW524683 REQ524680:RES524683 ROM524680:ROO524683 RYI524680:RYK524683 SIE524680:SIG524683 SSA524680:SSC524683 TBW524680:TBY524683 TLS524680:TLU524683 TVO524680:TVQ524683 UFK524680:UFM524683 UPG524680:UPI524683 UZC524680:UZE524683 VIY524680:VJA524683 VSU524680:VSW524683 WCQ524680:WCS524683 WMM524680:WMO524683 WWI524680:WWK524683 AA590216:AC590219 JW590216:JY590219 TS590216:TU590219 ADO590216:ADQ590219 ANK590216:ANM590219 AXG590216:AXI590219 BHC590216:BHE590219 BQY590216:BRA590219 CAU590216:CAW590219 CKQ590216:CKS590219 CUM590216:CUO590219 DEI590216:DEK590219 DOE590216:DOG590219 DYA590216:DYC590219 EHW590216:EHY590219 ERS590216:ERU590219 FBO590216:FBQ590219 FLK590216:FLM590219 FVG590216:FVI590219 GFC590216:GFE590219 GOY590216:GPA590219 GYU590216:GYW590219 HIQ590216:HIS590219 HSM590216:HSO590219 ICI590216:ICK590219 IME590216:IMG590219 IWA590216:IWC590219 JFW590216:JFY590219 JPS590216:JPU590219 JZO590216:JZQ590219 KJK590216:KJM590219 KTG590216:KTI590219 LDC590216:LDE590219 LMY590216:LNA590219 LWU590216:LWW590219 MGQ590216:MGS590219 MQM590216:MQO590219 NAI590216:NAK590219 NKE590216:NKG590219 NUA590216:NUC590219 ODW590216:ODY590219 ONS590216:ONU590219 OXO590216:OXQ590219 PHK590216:PHM590219 PRG590216:PRI590219 QBC590216:QBE590219 QKY590216:QLA590219 QUU590216:QUW590219 REQ590216:RES590219 ROM590216:ROO590219 RYI590216:RYK590219 SIE590216:SIG590219 SSA590216:SSC590219 TBW590216:TBY590219 TLS590216:TLU590219 TVO590216:TVQ590219 UFK590216:UFM590219 UPG590216:UPI590219 UZC590216:UZE590219 VIY590216:VJA590219 VSU590216:VSW590219 WCQ590216:WCS590219 WMM590216:WMO590219 WWI590216:WWK590219 AA655752:AC655755 JW655752:JY655755 TS655752:TU655755 ADO655752:ADQ655755 ANK655752:ANM655755 AXG655752:AXI655755 BHC655752:BHE655755 BQY655752:BRA655755 CAU655752:CAW655755 CKQ655752:CKS655755 CUM655752:CUO655755 DEI655752:DEK655755 DOE655752:DOG655755 DYA655752:DYC655755 EHW655752:EHY655755 ERS655752:ERU655755 FBO655752:FBQ655755 FLK655752:FLM655755 FVG655752:FVI655755 GFC655752:GFE655755 GOY655752:GPA655755 GYU655752:GYW655755 HIQ655752:HIS655755 HSM655752:HSO655755 ICI655752:ICK655755 IME655752:IMG655755 IWA655752:IWC655755 JFW655752:JFY655755 JPS655752:JPU655755 JZO655752:JZQ655755 KJK655752:KJM655755 KTG655752:KTI655755 LDC655752:LDE655755 LMY655752:LNA655755 LWU655752:LWW655755 MGQ655752:MGS655755 MQM655752:MQO655755 NAI655752:NAK655755 NKE655752:NKG655755 NUA655752:NUC655755 ODW655752:ODY655755 ONS655752:ONU655755 OXO655752:OXQ655755 PHK655752:PHM655755 PRG655752:PRI655755 QBC655752:QBE655755 QKY655752:QLA655755 QUU655752:QUW655755 REQ655752:RES655755 ROM655752:ROO655755 RYI655752:RYK655755 SIE655752:SIG655755 SSA655752:SSC655755 TBW655752:TBY655755 TLS655752:TLU655755 TVO655752:TVQ655755 UFK655752:UFM655755 UPG655752:UPI655755 UZC655752:UZE655755 VIY655752:VJA655755 VSU655752:VSW655755 WCQ655752:WCS655755 WMM655752:WMO655755 WWI655752:WWK655755 AA721288:AC721291 JW721288:JY721291 TS721288:TU721291 ADO721288:ADQ721291 ANK721288:ANM721291 AXG721288:AXI721291 BHC721288:BHE721291 BQY721288:BRA721291 CAU721288:CAW721291 CKQ721288:CKS721291 CUM721288:CUO721291 DEI721288:DEK721291 DOE721288:DOG721291 DYA721288:DYC721291 EHW721288:EHY721291 ERS721288:ERU721291 FBO721288:FBQ721291 FLK721288:FLM721291 FVG721288:FVI721291 GFC721288:GFE721291 GOY721288:GPA721291 GYU721288:GYW721291 HIQ721288:HIS721291 HSM721288:HSO721291 ICI721288:ICK721291 IME721288:IMG721291 IWA721288:IWC721291 JFW721288:JFY721291 JPS721288:JPU721291 JZO721288:JZQ721291 KJK721288:KJM721291 KTG721288:KTI721291 LDC721288:LDE721291 LMY721288:LNA721291 LWU721288:LWW721291 MGQ721288:MGS721291 MQM721288:MQO721291 NAI721288:NAK721291 NKE721288:NKG721291 NUA721288:NUC721291 ODW721288:ODY721291 ONS721288:ONU721291 OXO721288:OXQ721291 PHK721288:PHM721291 PRG721288:PRI721291 QBC721288:QBE721291 QKY721288:QLA721291 QUU721288:QUW721291 REQ721288:RES721291 ROM721288:ROO721291 RYI721288:RYK721291 SIE721288:SIG721291 SSA721288:SSC721291 TBW721288:TBY721291 TLS721288:TLU721291 TVO721288:TVQ721291 UFK721288:UFM721291 UPG721288:UPI721291 UZC721288:UZE721291 VIY721288:VJA721291 VSU721288:VSW721291 WCQ721288:WCS721291 WMM721288:WMO721291 WWI721288:WWK721291 AA786824:AC786827 JW786824:JY786827 TS786824:TU786827 ADO786824:ADQ786827 ANK786824:ANM786827 AXG786824:AXI786827 BHC786824:BHE786827 BQY786824:BRA786827 CAU786824:CAW786827 CKQ786824:CKS786827 CUM786824:CUO786827 DEI786824:DEK786827 DOE786824:DOG786827 DYA786824:DYC786827 EHW786824:EHY786827 ERS786824:ERU786827 FBO786824:FBQ786827 FLK786824:FLM786827 FVG786824:FVI786827 GFC786824:GFE786827 GOY786824:GPA786827 GYU786824:GYW786827 HIQ786824:HIS786827 HSM786824:HSO786827 ICI786824:ICK786827 IME786824:IMG786827 IWA786824:IWC786827 JFW786824:JFY786827 JPS786824:JPU786827 JZO786824:JZQ786827 KJK786824:KJM786827 KTG786824:KTI786827 LDC786824:LDE786827 LMY786824:LNA786827 LWU786824:LWW786827 MGQ786824:MGS786827 MQM786824:MQO786827 NAI786824:NAK786827 NKE786824:NKG786827 NUA786824:NUC786827 ODW786824:ODY786827 ONS786824:ONU786827 OXO786824:OXQ786827 PHK786824:PHM786827 PRG786824:PRI786827 QBC786824:QBE786827 QKY786824:QLA786827 QUU786824:QUW786827 REQ786824:RES786827 ROM786824:ROO786827 RYI786824:RYK786827 SIE786824:SIG786827 SSA786824:SSC786827 TBW786824:TBY786827 TLS786824:TLU786827 TVO786824:TVQ786827 UFK786824:UFM786827 UPG786824:UPI786827 UZC786824:UZE786827 VIY786824:VJA786827 VSU786824:VSW786827 WCQ786824:WCS786827 WMM786824:WMO786827 WWI786824:WWK786827 AA852360:AC852363 JW852360:JY852363 TS852360:TU852363 ADO852360:ADQ852363 ANK852360:ANM852363 AXG852360:AXI852363 BHC852360:BHE852363 BQY852360:BRA852363 CAU852360:CAW852363 CKQ852360:CKS852363 CUM852360:CUO852363 DEI852360:DEK852363 DOE852360:DOG852363 DYA852360:DYC852363 EHW852360:EHY852363 ERS852360:ERU852363 FBO852360:FBQ852363 FLK852360:FLM852363 FVG852360:FVI852363 GFC852360:GFE852363 GOY852360:GPA852363 GYU852360:GYW852363 HIQ852360:HIS852363 HSM852360:HSO852363 ICI852360:ICK852363 IME852360:IMG852363 IWA852360:IWC852363 JFW852360:JFY852363 JPS852360:JPU852363 JZO852360:JZQ852363 KJK852360:KJM852363 KTG852360:KTI852363 LDC852360:LDE852363 LMY852360:LNA852363 LWU852360:LWW852363 MGQ852360:MGS852363 MQM852360:MQO852363 NAI852360:NAK852363 NKE852360:NKG852363 NUA852360:NUC852363 ODW852360:ODY852363 ONS852360:ONU852363 OXO852360:OXQ852363 PHK852360:PHM852363 PRG852360:PRI852363 QBC852360:QBE852363 QKY852360:QLA852363 QUU852360:QUW852363 REQ852360:RES852363 ROM852360:ROO852363 RYI852360:RYK852363 SIE852360:SIG852363 SSA852360:SSC852363 TBW852360:TBY852363 TLS852360:TLU852363 TVO852360:TVQ852363 UFK852360:UFM852363 UPG852360:UPI852363 UZC852360:UZE852363 VIY852360:VJA852363 VSU852360:VSW852363 WCQ852360:WCS852363 WMM852360:WMO852363 WWI852360:WWK852363 AA917896:AC917899 JW917896:JY917899 TS917896:TU917899 ADO917896:ADQ917899 ANK917896:ANM917899 AXG917896:AXI917899 BHC917896:BHE917899 BQY917896:BRA917899 CAU917896:CAW917899 CKQ917896:CKS917899 CUM917896:CUO917899 DEI917896:DEK917899 DOE917896:DOG917899 DYA917896:DYC917899 EHW917896:EHY917899 ERS917896:ERU917899 FBO917896:FBQ917899 FLK917896:FLM917899 FVG917896:FVI917899 GFC917896:GFE917899 GOY917896:GPA917899 GYU917896:GYW917899 HIQ917896:HIS917899 HSM917896:HSO917899 ICI917896:ICK917899 IME917896:IMG917899 IWA917896:IWC917899 JFW917896:JFY917899 JPS917896:JPU917899 JZO917896:JZQ917899 KJK917896:KJM917899 KTG917896:KTI917899 LDC917896:LDE917899 LMY917896:LNA917899 LWU917896:LWW917899 MGQ917896:MGS917899 MQM917896:MQO917899 NAI917896:NAK917899 NKE917896:NKG917899 NUA917896:NUC917899 ODW917896:ODY917899 ONS917896:ONU917899 OXO917896:OXQ917899 PHK917896:PHM917899 PRG917896:PRI917899 QBC917896:QBE917899 QKY917896:QLA917899 QUU917896:QUW917899 REQ917896:RES917899 ROM917896:ROO917899 RYI917896:RYK917899 SIE917896:SIG917899 SSA917896:SSC917899 TBW917896:TBY917899 TLS917896:TLU917899 TVO917896:TVQ917899 UFK917896:UFM917899 UPG917896:UPI917899 UZC917896:UZE917899 VIY917896:VJA917899 VSU917896:VSW917899 WCQ917896:WCS917899 WMM917896:WMO917899 WWI917896:WWK917899 AA983432:AC983435 JW983432:JY983435 TS983432:TU983435 ADO983432:ADQ983435 ANK983432:ANM983435 AXG983432:AXI983435 BHC983432:BHE983435 BQY983432:BRA983435 CAU983432:CAW983435 CKQ983432:CKS983435 CUM983432:CUO983435 DEI983432:DEK983435 DOE983432:DOG983435 DYA983432:DYC983435 EHW983432:EHY983435 ERS983432:ERU983435 FBO983432:FBQ983435 FLK983432:FLM983435 FVG983432:FVI983435 GFC983432:GFE983435 GOY983432:GPA983435 GYU983432:GYW983435 HIQ983432:HIS983435 HSM983432:HSO983435 ICI983432:ICK983435 IME983432:IMG983435 IWA983432:IWC983435 JFW983432:JFY983435 JPS983432:JPU983435 JZO983432:JZQ983435 KJK983432:KJM983435 KTG983432:KTI983435 LDC983432:LDE983435 LMY983432:LNA983435 LWU983432:LWW983435 MGQ983432:MGS983435 MQM983432:MQO983435 NAI983432:NAK983435 NKE983432:NKG983435 NUA983432:NUC983435 ODW983432:ODY983435 ONS983432:ONU983435 OXO983432:OXQ983435 PHK983432:PHM983435 PRG983432:PRI983435 QBC983432:QBE983435 QKY983432:QLA983435 QUU983432:QUW983435 REQ983432:RES983435 ROM983432:ROO983435 RYI983432:RYK983435 SIE983432:SIG983435 SSA983432:SSC983435 TBW983432:TBY983435 TLS983432:TLU983435 TVO983432:TVQ983435 UFK983432:UFM983435 UPG983432:UPI983435 UZC983432:UZE983435 VIY983432:VJA983435 VSU983432:VSW983435 WCQ983432:WCS983435 WMM983432:WMO983435 WWI983432:WWK983435 U368:AC368 JG391:JY391 TC391:TU391 ACY391:ADQ391 AMU391:ANM391 AWQ391:AXI391 BGM391:BHE391 BQI391:BRA391 CAE391:CAW391 CKA391:CKS391 CTW391:CUO391 DDS391:DEK391 DNO391:DOG391 DXK391:DYC391 EHG391:EHY391 ERC391:ERU391 FAY391:FBQ391 FKU391:FLM391 FUQ391:FVI391 GEM391:GFE391 GOI391:GPA391 GYE391:GYW391 HIA391:HIS391 HRW391:HSO391 IBS391:ICK391 ILO391:IMG391 IVK391:IWC391 JFG391:JFY391 JPC391:JPU391 JYY391:JZQ391 KIU391:KJM391 KSQ391:KTI391 LCM391:LDE391 LMI391:LNA391 LWE391:LWW391 MGA391:MGS391 MPW391:MQO391 MZS391:NAK391 NJO391:NKG391 NTK391:NUC391 ODG391:ODY391 ONC391:ONU391 OWY391:OXQ391 PGU391:PHM391 PQQ391:PRI391 QAM391:QBE391 QKI391:QLA391 QUE391:QUW391 REA391:RES391 RNW391:ROO391 RXS391:RYK391 SHO391:SIG391 SRK391:SSC391 TBG391:TBY391 TLC391:TLU391 TUY391:TVQ391 UEU391:UFM391 UOQ391:UPI391 UYM391:UZE391 VII391:VJA391 VSE391:VSW391 WCA391:WCS391 WLW391:WMO391 WVS391:WWK391 K65950:AC65950 JG65950:JY65950 TC65950:TU65950 ACY65950:ADQ65950 AMU65950:ANM65950 AWQ65950:AXI65950 BGM65950:BHE65950 BQI65950:BRA65950 CAE65950:CAW65950 CKA65950:CKS65950 CTW65950:CUO65950 DDS65950:DEK65950 DNO65950:DOG65950 DXK65950:DYC65950 EHG65950:EHY65950 ERC65950:ERU65950 FAY65950:FBQ65950 FKU65950:FLM65950 FUQ65950:FVI65950 GEM65950:GFE65950 GOI65950:GPA65950 GYE65950:GYW65950 HIA65950:HIS65950 HRW65950:HSO65950 IBS65950:ICK65950 ILO65950:IMG65950 IVK65950:IWC65950 JFG65950:JFY65950 JPC65950:JPU65950 JYY65950:JZQ65950 KIU65950:KJM65950 KSQ65950:KTI65950 LCM65950:LDE65950 LMI65950:LNA65950 LWE65950:LWW65950 MGA65950:MGS65950 MPW65950:MQO65950 MZS65950:NAK65950 NJO65950:NKG65950 NTK65950:NUC65950 ODG65950:ODY65950 ONC65950:ONU65950 OWY65950:OXQ65950 PGU65950:PHM65950 PQQ65950:PRI65950 QAM65950:QBE65950 QKI65950:QLA65950 QUE65950:QUW65950 REA65950:RES65950 RNW65950:ROO65950 RXS65950:RYK65950 SHO65950:SIG65950 SRK65950:SSC65950 TBG65950:TBY65950 TLC65950:TLU65950 TUY65950:TVQ65950 UEU65950:UFM65950 UOQ65950:UPI65950 UYM65950:UZE65950 VII65950:VJA65950 VSE65950:VSW65950 WCA65950:WCS65950 WLW65950:WMO65950 WVS65950:WWK65950 K131486:AC131486 JG131486:JY131486 TC131486:TU131486 ACY131486:ADQ131486 AMU131486:ANM131486 AWQ131486:AXI131486 BGM131486:BHE131486 BQI131486:BRA131486 CAE131486:CAW131486 CKA131486:CKS131486 CTW131486:CUO131486 DDS131486:DEK131486 DNO131486:DOG131486 DXK131486:DYC131486 EHG131486:EHY131486 ERC131486:ERU131486 FAY131486:FBQ131486 FKU131486:FLM131486 FUQ131486:FVI131486 GEM131486:GFE131486 GOI131486:GPA131486 GYE131486:GYW131486 HIA131486:HIS131486 HRW131486:HSO131486 IBS131486:ICK131486 ILO131486:IMG131486 IVK131486:IWC131486 JFG131486:JFY131486 JPC131486:JPU131486 JYY131486:JZQ131486 KIU131486:KJM131486 KSQ131486:KTI131486 LCM131486:LDE131486 LMI131486:LNA131486 LWE131486:LWW131486 MGA131486:MGS131486 MPW131486:MQO131486 MZS131486:NAK131486 NJO131486:NKG131486 NTK131486:NUC131486 ODG131486:ODY131486 ONC131486:ONU131486 OWY131486:OXQ131486 PGU131486:PHM131486 PQQ131486:PRI131486 QAM131486:QBE131486 QKI131486:QLA131486 QUE131486:QUW131486 REA131486:RES131486 RNW131486:ROO131486 RXS131486:RYK131486 SHO131486:SIG131486 SRK131486:SSC131486 TBG131486:TBY131486 TLC131486:TLU131486 TUY131486:TVQ131486 UEU131486:UFM131486 UOQ131486:UPI131486 UYM131486:UZE131486 VII131486:VJA131486 VSE131486:VSW131486 WCA131486:WCS131486 WLW131486:WMO131486 WVS131486:WWK131486 K197022:AC197022 JG197022:JY197022 TC197022:TU197022 ACY197022:ADQ197022 AMU197022:ANM197022 AWQ197022:AXI197022 BGM197022:BHE197022 BQI197022:BRA197022 CAE197022:CAW197022 CKA197022:CKS197022 CTW197022:CUO197022 DDS197022:DEK197022 DNO197022:DOG197022 DXK197022:DYC197022 EHG197022:EHY197022 ERC197022:ERU197022 FAY197022:FBQ197022 FKU197022:FLM197022 FUQ197022:FVI197022 GEM197022:GFE197022 GOI197022:GPA197022 GYE197022:GYW197022 HIA197022:HIS197022 HRW197022:HSO197022 IBS197022:ICK197022 ILO197022:IMG197022 IVK197022:IWC197022 JFG197022:JFY197022 JPC197022:JPU197022 JYY197022:JZQ197022 KIU197022:KJM197022 KSQ197022:KTI197022 LCM197022:LDE197022 LMI197022:LNA197022 LWE197022:LWW197022 MGA197022:MGS197022 MPW197022:MQO197022 MZS197022:NAK197022 NJO197022:NKG197022 NTK197022:NUC197022 ODG197022:ODY197022 ONC197022:ONU197022 OWY197022:OXQ197022 PGU197022:PHM197022 PQQ197022:PRI197022 QAM197022:QBE197022 QKI197022:QLA197022 QUE197022:QUW197022 REA197022:RES197022 RNW197022:ROO197022 RXS197022:RYK197022 SHO197022:SIG197022 SRK197022:SSC197022 TBG197022:TBY197022 TLC197022:TLU197022 TUY197022:TVQ197022 UEU197022:UFM197022 UOQ197022:UPI197022 UYM197022:UZE197022 VII197022:VJA197022 VSE197022:VSW197022 WCA197022:WCS197022 WLW197022:WMO197022 WVS197022:WWK197022 K262558:AC262558 JG262558:JY262558 TC262558:TU262558 ACY262558:ADQ262558 AMU262558:ANM262558 AWQ262558:AXI262558 BGM262558:BHE262558 BQI262558:BRA262558 CAE262558:CAW262558 CKA262558:CKS262558 CTW262558:CUO262558 DDS262558:DEK262558 DNO262558:DOG262558 DXK262558:DYC262558 EHG262558:EHY262558 ERC262558:ERU262558 FAY262558:FBQ262558 FKU262558:FLM262558 FUQ262558:FVI262558 GEM262558:GFE262558 GOI262558:GPA262558 GYE262558:GYW262558 HIA262558:HIS262558 HRW262558:HSO262558 IBS262558:ICK262558 ILO262558:IMG262558 IVK262558:IWC262558 JFG262558:JFY262558 JPC262558:JPU262558 JYY262558:JZQ262558 KIU262558:KJM262558 KSQ262558:KTI262558 LCM262558:LDE262558 LMI262558:LNA262558 LWE262558:LWW262558 MGA262558:MGS262558 MPW262558:MQO262558 MZS262558:NAK262558 NJO262558:NKG262558 NTK262558:NUC262558 ODG262558:ODY262558 ONC262558:ONU262558 OWY262558:OXQ262558 PGU262558:PHM262558 PQQ262558:PRI262558 QAM262558:QBE262558 QKI262558:QLA262558 QUE262558:QUW262558 REA262558:RES262558 RNW262558:ROO262558 RXS262558:RYK262558 SHO262558:SIG262558 SRK262558:SSC262558 TBG262558:TBY262558 TLC262558:TLU262558 TUY262558:TVQ262558 UEU262558:UFM262558 UOQ262558:UPI262558 UYM262558:UZE262558 VII262558:VJA262558 VSE262558:VSW262558 WCA262558:WCS262558 WLW262558:WMO262558 WVS262558:WWK262558 K328094:AC328094 JG328094:JY328094 TC328094:TU328094 ACY328094:ADQ328094 AMU328094:ANM328094 AWQ328094:AXI328094 BGM328094:BHE328094 BQI328094:BRA328094 CAE328094:CAW328094 CKA328094:CKS328094 CTW328094:CUO328094 DDS328094:DEK328094 DNO328094:DOG328094 DXK328094:DYC328094 EHG328094:EHY328094 ERC328094:ERU328094 FAY328094:FBQ328094 FKU328094:FLM328094 FUQ328094:FVI328094 GEM328094:GFE328094 GOI328094:GPA328094 GYE328094:GYW328094 HIA328094:HIS328094 HRW328094:HSO328094 IBS328094:ICK328094 ILO328094:IMG328094 IVK328094:IWC328094 JFG328094:JFY328094 JPC328094:JPU328094 JYY328094:JZQ328094 KIU328094:KJM328094 KSQ328094:KTI328094 LCM328094:LDE328094 LMI328094:LNA328094 LWE328094:LWW328094 MGA328094:MGS328094 MPW328094:MQO328094 MZS328094:NAK328094 NJO328094:NKG328094 NTK328094:NUC328094 ODG328094:ODY328094 ONC328094:ONU328094 OWY328094:OXQ328094 PGU328094:PHM328094 PQQ328094:PRI328094 QAM328094:QBE328094 QKI328094:QLA328094 QUE328094:QUW328094 REA328094:RES328094 RNW328094:ROO328094 RXS328094:RYK328094 SHO328094:SIG328094 SRK328094:SSC328094 TBG328094:TBY328094 TLC328094:TLU328094 TUY328094:TVQ328094 UEU328094:UFM328094 UOQ328094:UPI328094 UYM328094:UZE328094 VII328094:VJA328094 VSE328094:VSW328094 WCA328094:WCS328094 WLW328094:WMO328094 WVS328094:WWK328094 K393630:AC393630 JG393630:JY393630 TC393630:TU393630 ACY393630:ADQ393630 AMU393630:ANM393630 AWQ393630:AXI393630 BGM393630:BHE393630 BQI393630:BRA393630 CAE393630:CAW393630 CKA393630:CKS393630 CTW393630:CUO393630 DDS393630:DEK393630 DNO393630:DOG393630 DXK393630:DYC393630 EHG393630:EHY393630 ERC393630:ERU393630 FAY393630:FBQ393630 FKU393630:FLM393630 FUQ393630:FVI393630 GEM393630:GFE393630 GOI393630:GPA393630 GYE393630:GYW393630 HIA393630:HIS393630 HRW393630:HSO393630 IBS393630:ICK393630 ILO393630:IMG393630 IVK393630:IWC393630 JFG393630:JFY393630 JPC393630:JPU393630 JYY393630:JZQ393630 KIU393630:KJM393630 KSQ393630:KTI393630 LCM393630:LDE393630 LMI393630:LNA393630 LWE393630:LWW393630 MGA393630:MGS393630 MPW393630:MQO393630 MZS393630:NAK393630 NJO393630:NKG393630 NTK393630:NUC393630 ODG393630:ODY393630 ONC393630:ONU393630 OWY393630:OXQ393630 PGU393630:PHM393630 PQQ393630:PRI393630 QAM393630:QBE393630 QKI393630:QLA393630 QUE393630:QUW393630 REA393630:RES393630 RNW393630:ROO393630 RXS393630:RYK393630 SHO393630:SIG393630 SRK393630:SSC393630 TBG393630:TBY393630 TLC393630:TLU393630 TUY393630:TVQ393630 UEU393630:UFM393630 UOQ393630:UPI393630 UYM393630:UZE393630 VII393630:VJA393630 VSE393630:VSW393630 WCA393630:WCS393630 WLW393630:WMO393630 WVS393630:WWK393630 K459166:AC459166 JG459166:JY459166 TC459166:TU459166 ACY459166:ADQ459166 AMU459166:ANM459166 AWQ459166:AXI459166 BGM459166:BHE459166 BQI459166:BRA459166 CAE459166:CAW459166 CKA459166:CKS459166 CTW459166:CUO459166 DDS459166:DEK459166 DNO459166:DOG459166 DXK459166:DYC459166 EHG459166:EHY459166 ERC459166:ERU459166 FAY459166:FBQ459166 FKU459166:FLM459166 FUQ459166:FVI459166 GEM459166:GFE459166 GOI459166:GPA459166 GYE459166:GYW459166 HIA459166:HIS459166 HRW459166:HSO459166 IBS459166:ICK459166 ILO459166:IMG459166 IVK459166:IWC459166 JFG459166:JFY459166 JPC459166:JPU459166 JYY459166:JZQ459166 KIU459166:KJM459166 KSQ459166:KTI459166 LCM459166:LDE459166 LMI459166:LNA459166 LWE459166:LWW459166 MGA459166:MGS459166 MPW459166:MQO459166 MZS459166:NAK459166 NJO459166:NKG459166 NTK459166:NUC459166 ODG459166:ODY459166 ONC459166:ONU459166 OWY459166:OXQ459166 PGU459166:PHM459166 PQQ459166:PRI459166 QAM459166:QBE459166 QKI459166:QLA459166 QUE459166:QUW459166 REA459166:RES459166 RNW459166:ROO459166 RXS459166:RYK459166 SHO459166:SIG459166 SRK459166:SSC459166 TBG459166:TBY459166 TLC459166:TLU459166 TUY459166:TVQ459166 UEU459166:UFM459166 UOQ459166:UPI459166 UYM459166:UZE459166 VII459166:VJA459166 VSE459166:VSW459166 WCA459166:WCS459166 WLW459166:WMO459166 WVS459166:WWK459166 K524702:AC524702 JG524702:JY524702 TC524702:TU524702 ACY524702:ADQ524702 AMU524702:ANM524702 AWQ524702:AXI524702 BGM524702:BHE524702 BQI524702:BRA524702 CAE524702:CAW524702 CKA524702:CKS524702 CTW524702:CUO524702 DDS524702:DEK524702 DNO524702:DOG524702 DXK524702:DYC524702 EHG524702:EHY524702 ERC524702:ERU524702 FAY524702:FBQ524702 FKU524702:FLM524702 FUQ524702:FVI524702 GEM524702:GFE524702 GOI524702:GPA524702 GYE524702:GYW524702 HIA524702:HIS524702 HRW524702:HSO524702 IBS524702:ICK524702 ILO524702:IMG524702 IVK524702:IWC524702 JFG524702:JFY524702 JPC524702:JPU524702 JYY524702:JZQ524702 KIU524702:KJM524702 KSQ524702:KTI524702 LCM524702:LDE524702 LMI524702:LNA524702 LWE524702:LWW524702 MGA524702:MGS524702 MPW524702:MQO524702 MZS524702:NAK524702 NJO524702:NKG524702 NTK524702:NUC524702 ODG524702:ODY524702 ONC524702:ONU524702 OWY524702:OXQ524702 PGU524702:PHM524702 PQQ524702:PRI524702 QAM524702:QBE524702 QKI524702:QLA524702 QUE524702:QUW524702 REA524702:RES524702 RNW524702:ROO524702 RXS524702:RYK524702 SHO524702:SIG524702 SRK524702:SSC524702 TBG524702:TBY524702 TLC524702:TLU524702 TUY524702:TVQ524702 UEU524702:UFM524702 UOQ524702:UPI524702 UYM524702:UZE524702 VII524702:VJA524702 VSE524702:VSW524702 WCA524702:WCS524702 WLW524702:WMO524702 WVS524702:WWK524702 K590238:AC590238 JG590238:JY590238 TC590238:TU590238 ACY590238:ADQ590238 AMU590238:ANM590238 AWQ590238:AXI590238 BGM590238:BHE590238 BQI590238:BRA590238 CAE590238:CAW590238 CKA590238:CKS590238 CTW590238:CUO590238 DDS590238:DEK590238 DNO590238:DOG590238 DXK590238:DYC590238 EHG590238:EHY590238 ERC590238:ERU590238 FAY590238:FBQ590238 FKU590238:FLM590238 FUQ590238:FVI590238 GEM590238:GFE590238 GOI590238:GPA590238 GYE590238:GYW590238 HIA590238:HIS590238 HRW590238:HSO590238 IBS590238:ICK590238 ILO590238:IMG590238 IVK590238:IWC590238 JFG590238:JFY590238 JPC590238:JPU590238 JYY590238:JZQ590238 KIU590238:KJM590238 KSQ590238:KTI590238 LCM590238:LDE590238 LMI590238:LNA590238 LWE590238:LWW590238 MGA590238:MGS590238 MPW590238:MQO590238 MZS590238:NAK590238 NJO590238:NKG590238 NTK590238:NUC590238 ODG590238:ODY590238 ONC590238:ONU590238 OWY590238:OXQ590238 PGU590238:PHM590238 PQQ590238:PRI590238 QAM590238:QBE590238 QKI590238:QLA590238 QUE590238:QUW590238 REA590238:RES590238 RNW590238:ROO590238 RXS590238:RYK590238 SHO590238:SIG590238 SRK590238:SSC590238 TBG590238:TBY590238 TLC590238:TLU590238 TUY590238:TVQ590238 UEU590238:UFM590238 UOQ590238:UPI590238 UYM590238:UZE590238 VII590238:VJA590238 VSE590238:VSW590238 WCA590238:WCS590238 WLW590238:WMO590238 WVS590238:WWK590238 K655774:AC655774 JG655774:JY655774 TC655774:TU655774 ACY655774:ADQ655774 AMU655774:ANM655774 AWQ655774:AXI655774 BGM655774:BHE655774 BQI655774:BRA655774 CAE655774:CAW655774 CKA655774:CKS655774 CTW655774:CUO655774 DDS655774:DEK655774 DNO655774:DOG655774 DXK655774:DYC655774 EHG655774:EHY655774 ERC655774:ERU655774 FAY655774:FBQ655774 FKU655774:FLM655774 FUQ655774:FVI655774 GEM655774:GFE655774 GOI655774:GPA655774 GYE655774:GYW655774 HIA655774:HIS655774 HRW655774:HSO655774 IBS655774:ICK655774 ILO655774:IMG655774 IVK655774:IWC655774 JFG655774:JFY655774 JPC655774:JPU655774 JYY655774:JZQ655774 KIU655774:KJM655774 KSQ655774:KTI655774 LCM655774:LDE655774 LMI655774:LNA655774 LWE655774:LWW655774 MGA655774:MGS655774 MPW655774:MQO655774 MZS655774:NAK655774 NJO655774:NKG655774 NTK655774:NUC655774 ODG655774:ODY655774 ONC655774:ONU655774 OWY655774:OXQ655774 PGU655774:PHM655774 PQQ655774:PRI655774 QAM655774:QBE655774 QKI655774:QLA655774 QUE655774:QUW655774 REA655774:RES655774 RNW655774:ROO655774 RXS655774:RYK655774 SHO655774:SIG655774 SRK655774:SSC655774 TBG655774:TBY655774 TLC655774:TLU655774 TUY655774:TVQ655774 UEU655774:UFM655774 UOQ655774:UPI655774 UYM655774:UZE655774 VII655774:VJA655774 VSE655774:VSW655774 WCA655774:WCS655774 WLW655774:WMO655774 WVS655774:WWK655774 K721310:AC721310 JG721310:JY721310 TC721310:TU721310 ACY721310:ADQ721310 AMU721310:ANM721310 AWQ721310:AXI721310 BGM721310:BHE721310 BQI721310:BRA721310 CAE721310:CAW721310 CKA721310:CKS721310 CTW721310:CUO721310 DDS721310:DEK721310 DNO721310:DOG721310 DXK721310:DYC721310 EHG721310:EHY721310 ERC721310:ERU721310 FAY721310:FBQ721310 FKU721310:FLM721310 FUQ721310:FVI721310 GEM721310:GFE721310 GOI721310:GPA721310 GYE721310:GYW721310 HIA721310:HIS721310 HRW721310:HSO721310 IBS721310:ICK721310 ILO721310:IMG721310 IVK721310:IWC721310 JFG721310:JFY721310 JPC721310:JPU721310 JYY721310:JZQ721310 KIU721310:KJM721310 KSQ721310:KTI721310 LCM721310:LDE721310 LMI721310:LNA721310 LWE721310:LWW721310 MGA721310:MGS721310 MPW721310:MQO721310 MZS721310:NAK721310 NJO721310:NKG721310 NTK721310:NUC721310 ODG721310:ODY721310 ONC721310:ONU721310 OWY721310:OXQ721310 PGU721310:PHM721310 PQQ721310:PRI721310 QAM721310:QBE721310 QKI721310:QLA721310 QUE721310:QUW721310 REA721310:RES721310 RNW721310:ROO721310 RXS721310:RYK721310 SHO721310:SIG721310 SRK721310:SSC721310 TBG721310:TBY721310 TLC721310:TLU721310 TUY721310:TVQ721310 UEU721310:UFM721310 UOQ721310:UPI721310 UYM721310:UZE721310 VII721310:VJA721310 VSE721310:VSW721310 WCA721310:WCS721310 WLW721310:WMO721310 WVS721310:WWK721310 K786846:AC786846 JG786846:JY786846 TC786846:TU786846 ACY786846:ADQ786846 AMU786846:ANM786846 AWQ786846:AXI786846 BGM786846:BHE786846 BQI786846:BRA786846 CAE786846:CAW786846 CKA786846:CKS786846 CTW786846:CUO786846 DDS786846:DEK786846 DNO786846:DOG786846 DXK786846:DYC786846 EHG786846:EHY786846 ERC786846:ERU786846 FAY786846:FBQ786846 FKU786846:FLM786846 FUQ786846:FVI786846 GEM786846:GFE786846 GOI786846:GPA786846 GYE786846:GYW786846 HIA786846:HIS786846 HRW786846:HSO786846 IBS786846:ICK786846 ILO786846:IMG786846 IVK786846:IWC786846 JFG786846:JFY786846 JPC786846:JPU786846 JYY786846:JZQ786846 KIU786846:KJM786846 KSQ786846:KTI786846 LCM786846:LDE786846 LMI786846:LNA786846 LWE786846:LWW786846 MGA786846:MGS786846 MPW786846:MQO786846 MZS786846:NAK786846 NJO786846:NKG786846 NTK786846:NUC786846 ODG786846:ODY786846 ONC786846:ONU786846 OWY786846:OXQ786846 PGU786846:PHM786846 PQQ786846:PRI786846 QAM786846:QBE786846 QKI786846:QLA786846 QUE786846:QUW786846 REA786846:RES786846 RNW786846:ROO786846 RXS786846:RYK786846 SHO786846:SIG786846 SRK786846:SSC786846 TBG786846:TBY786846 TLC786846:TLU786846 TUY786846:TVQ786846 UEU786846:UFM786846 UOQ786846:UPI786846 UYM786846:UZE786846 VII786846:VJA786846 VSE786846:VSW786846 WCA786846:WCS786846 WLW786846:WMO786846 WVS786846:WWK786846 K852382:AC852382 JG852382:JY852382 TC852382:TU852382 ACY852382:ADQ852382 AMU852382:ANM852382 AWQ852382:AXI852382 BGM852382:BHE852382 BQI852382:BRA852382 CAE852382:CAW852382 CKA852382:CKS852382 CTW852382:CUO852382 DDS852382:DEK852382 DNO852382:DOG852382 DXK852382:DYC852382 EHG852382:EHY852382 ERC852382:ERU852382 FAY852382:FBQ852382 FKU852382:FLM852382 FUQ852382:FVI852382 GEM852382:GFE852382 GOI852382:GPA852382 GYE852382:GYW852382 HIA852382:HIS852382 HRW852382:HSO852382 IBS852382:ICK852382 ILO852382:IMG852382 IVK852382:IWC852382 JFG852382:JFY852382 JPC852382:JPU852382 JYY852382:JZQ852382 KIU852382:KJM852382 KSQ852382:KTI852382 LCM852382:LDE852382 LMI852382:LNA852382 LWE852382:LWW852382 MGA852382:MGS852382 MPW852382:MQO852382 MZS852382:NAK852382 NJO852382:NKG852382 NTK852382:NUC852382 ODG852382:ODY852382 ONC852382:ONU852382 OWY852382:OXQ852382 PGU852382:PHM852382 PQQ852382:PRI852382 QAM852382:QBE852382 QKI852382:QLA852382 QUE852382:QUW852382 REA852382:RES852382 RNW852382:ROO852382 RXS852382:RYK852382 SHO852382:SIG852382 SRK852382:SSC852382 TBG852382:TBY852382 TLC852382:TLU852382 TUY852382:TVQ852382 UEU852382:UFM852382 UOQ852382:UPI852382 UYM852382:UZE852382 VII852382:VJA852382 VSE852382:VSW852382 WCA852382:WCS852382 WLW852382:WMO852382 WVS852382:WWK852382 K917918:AC917918 JG917918:JY917918 TC917918:TU917918 ACY917918:ADQ917918 AMU917918:ANM917918 AWQ917918:AXI917918 BGM917918:BHE917918 BQI917918:BRA917918 CAE917918:CAW917918 CKA917918:CKS917918 CTW917918:CUO917918 DDS917918:DEK917918 DNO917918:DOG917918 DXK917918:DYC917918 EHG917918:EHY917918 ERC917918:ERU917918 FAY917918:FBQ917918 FKU917918:FLM917918 FUQ917918:FVI917918 GEM917918:GFE917918 GOI917918:GPA917918 GYE917918:GYW917918 HIA917918:HIS917918 HRW917918:HSO917918 IBS917918:ICK917918 ILO917918:IMG917918 IVK917918:IWC917918 JFG917918:JFY917918 JPC917918:JPU917918 JYY917918:JZQ917918 KIU917918:KJM917918 KSQ917918:KTI917918 LCM917918:LDE917918 LMI917918:LNA917918 LWE917918:LWW917918 MGA917918:MGS917918 MPW917918:MQO917918 MZS917918:NAK917918 NJO917918:NKG917918 NTK917918:NUC917918 ODG917918:ODY917918 ONC917918:ONU917918 OWY917918:OXQ917918 PGU917918:PHM917918 PQQ917918:PRI917918 QAM917918:QBE917918 QKI917918:QLA917918 QUE917918:QUW917918 REA917918:RES917918 RNW917918:ROO917918 RXS917918:RYK917918 SHO917918:SIG917918 SRK917918:SSC917918 TBG917918:TBY917918 TLC917918:TLU917918 TUY917918:TVQ917918 UEU917918:UFM917918 UOQ917918:UPI917918 UYM917918:UZE917918 VII917918:VJA917918 VSE917918:VSW917918 WCA917918:WCS917918 WLW917918:WMO917918 WVS917918:WWK917918 K983454:AC983454 JG983454:JY983454 TC983454:TU983454 ACY983454:ADQ983454 AMU983454:ANM983454 AWQ983454:AXI983454 BGM983454:BHE983454 BQI983454:BRA983454 CAE983454:CAW983454 CKA983454:CKS983454 CTW983454:CUO983454 DDS983454:DEK983454 DNO983454:DOG983454 DXK983454:DYC983454 EHG983454:EHY983454 ERC983454:ERU983454 FAY983454:FBQ983454 FKU983454:FLM983454 FUQ983454:FVI983454 GEM983454:GFE983454 GOI983454:GPA983454 GYE983454:GYW983454 HIA983454:HIS983454 HRW983454:HSO983454 IBS983454:ICK983454 ILO983454:IMG983454 IVK983454:IWC983454 JFG983454:JFY983454 JPC983454:JPU983454 JYY983454:JZQ983454 KIU983454:KJM983454 KSQ983454:KTI983454 LCM983454:LDE983454 LMI983454:LNA983454 LWE983454:LWW983454 MGA983454:MGS983454 MPW983454:MQO983454 MZS983454:NAK983454 NJO983454:NKG983454 NTK983454:NUC983454 ODG983454:ODY983454 ONC983454:ONU983454 OWY983454:OXQ983454 PGU983454:PHM983454 PQQ983454:PRI983454 QAM983454:QBE983454 QKI983454:QLA983454 QUE983454:QUW983454 REA983454:RES983454 RNW983454:ROO983454 RXS983454:RYK983454 SHO983454:SIG983454 SRK983454:SSC983454 TBG983454:TBY983454 TLC983454:TLU983454 TUY983454:TVQ983454 UEU983454:UFM983454 UOQ983454:UPI983454 UYM983454:UZE983454 VII983454:VJA983454 VSE983454:VSW983454 WCA983454:WCS983454 WLW983454:WMO983454 WVS983454:WWK983454 AA392:AC395 JW392:JY395 TS392:TU395 ADO392:ADQ395 ANK392:ANM395 AXG392:AXI395 BHC392:BHE395 BQY392:BRA395 CAU392:CAW395 CKQ392:CKS395 CUM392:CUO395 DEI392:DEK395 DOE392:DOG395 DYA392:DYC395 EHW392:EHY395 ERS392:ERU395 FBO392:FBQ395 FLK392:FLM395 FVG392:FVI395 GFC392:GFE395 GOY392:GPA395 GYU392:GYW395 HIQ392:HIS395 HSM392:HSO395 ICI392:ICK395 IME392:IMG395 IWA392:IWC395 JFW392:JFY395 JPS392:JPU395 JZO392:JZQ395 KJK392:KJM395 KTG392:KTI395 LDC392:LDE395 LMY392:LNA395 LWU392:LWW395 MGQ392:MGS395 MQM392:MQO395 NAI392:NAK395 NKE392:NKG395 NUA392:NUC395 ODW392:ODY395 ONS392:ONU395 OXO392:OXQ395 PHK392:PHM395 PRG392:PRI395 QBC392:QBE395 QKY392:QLA395 QUU392:QUW395 REQ392:RES395 ROM392:ROO395 RYI392:RYK395 SIE392:SIG395 SSA392:SSC395 TBW392:TBY395 TLS392:TLU395 TVO392:TVQ395 UFK392:UFM395 UPG392:UPI395 UZC392:UZE395 VIY392:VJA395 VSU392:VSW395 WCQ392:WCS395 WMM392:WMO395 WWI392:WWK395 AA65951:AC65954 JW65951:JY65954 TS65951:TU65954 ADO65951:ADQ65954 ANK65951:ANM65954 AXG65951:AXI65954 BHC65951:BHE65954 BQY65951:BRA65954 CAU65951:CAW65954 CKQ65951:CKS65954 CUM65951:CUO65954 DEI65951:DEK65954 DOE65951:DOG65954 DYA65951:DYC65954 EHW65951:EHY65954 ERS65951:ERU65954 FBO65951:FBQ65954 FLK65951:FLM65954 FVG65951:FVI65954 GFC65951:GFE65954 GOY65951:GPA65954 GYU65951:GYW65954 HIQ65951:HIS65954 HSM65951:HSO65954 ICI65951:ICK65954 IME65951:IMG65954 IWA65951:IWC65954 JFW65951:JFY65954 JPS65951:JPU65954 JZO65951:JZQ65954 KJK65951:KJM65954 KTG65951:KTI65954 LDC65951:LDE65954 LMY65951:LNA65954 LWU65951:LWW65954 MGQ65951:MGS65954 MQM65951:MQO65954 NAI65951:NAK65954 NKE65951:NKG65954 NUA65951:NUC65954 ODW65951:ODY65954 ONS65951:ONU65954 OXO65951:OXQ65954 PHK65951:PHM65954 PRG65951:PRI65954 QBC65951:QBE65954 QKY65951:QLA65954 QUU65951:QUW65954 REQ65951:RES65954 ROM65951:ROO65954 RYI65951:RYK65954 SIE65951:SIG65954 SSA65951:SSC65954 TBW65951:TBY65954 TLS65951:TLU65954 TVO65951:TVQ65954 UFK65951:UFM65954 UPG65951:UPI65954 UZC65951:UZE65954 VIY65951:VJA65954 VSU65951:VSW65954 WCQ65951:WCS65954 WMM65951:WMO65954 WWI65951:WWK65954 AA131487:AC131490 JW131487:JY131490 TS131487:TU131490 ADO131487:ADQ131490 ANK131487:ANM131490 AXG131487:AXI131490 BHC131487:BHE131490 BQY131487:BRA131490 CAU131487:CAW131490 CKQ131487:CKS131490 CUM131487:CUO131490 DEI131487:DEK131490 DOE131487:DOG131490 DYA131487:DYC131490 EHW131487:EHY131490 ERS131487:ERU131490 FBO131487:FBQ131490 FLK131487:FLM131490 FVG131487:FVI131490 GFC131487:GFE131490 GOY131487:GPA131490 GYU131487:GYW131490 HIQ131487:HIS131490 HSM131487:HSO131490 ICI131487:ICK131490 IME131487:IMG131490 IWA131487:IWC131490 JFW131487:JFY131490 JPS131487:JPU131490 JZO131487:JZQ131490 KJK131487:KJM131490 KTG131487:KTI131490 LDC131487:LDE131490 LMY131487:LNA131490 LWU131487:LWW131490 MGQ131487:MGS131490 MQM131487:MQO131490 NAI131487:NAK131490 NKE131487:NKG131490 NUA131487:NUC131490 ODW131487:ODY131490 ONS131487:ONU131490 OXO131487:OXQ131490 PHK131487:PHM131490 PRG131487:PRI131490 QBC131487:QBE131490 QKY131487:QLA131490 QUU131487:QUW131490 REQ131487:RES131490 ROM131487:ROO131490 RYI131487:RYK131490 SIE131487:SIG131490 SSA131487:SSC131490 TBW131487:TBY131490 TLS131487:TLU131490 TVO131487:TVQ131490 UFK131487:UFM131490 UPG131487:UPI131490 UZC131487:UZE131490 VIY131487:VJA131490 VSU131487:VSW131490 WCQ131487:WCS131490 WMM131487:WMO131490 WWI131487:WWK131490 AA197023:AC197026 JW197023:JY197026 TS197023:TU197026 ADO197023:ADQ197026 ANK197023:ANM197026 AXG197023:AXI197026 BHC197023:BHE197026 BQY197023:BRA197026 CAU197023:CAW197026 CKQ197023:CKS197026 CUM197023:CUO197026 DEI197023:DEK197026 DOE197023:DOG197026 DYA197023:DYC197026 EHW197023:EHY197026 ERS197023:ERU197026 FBO197023:FBQ197026 FLK197023:FLM197026 FVG197023:FVI197026 GFC197023:GFE197026 GOY197023:GPA197026 GYU197023:GYW197026 HIQ197023:HIS197026 HSM197023:HSO197026 ICI197023:ICK197026 IME197023:IMG197026 IWA197023:IWC197026 JFW197023:JFY197026 JPS197023:JPU197026 JZO197023:JZQ197026 KJK197023:KJM197026 KTG197023:KTI197026 LDC197023:LDE197026 LMY197023:LNA197026 LWU197023:LWW197026 MGQ197023:MGS197026 MQM197023:MQO197026 NAI197023:NAK197026 NKE197023:NKG197026 NUA197023:NUC197026 ODW197023:ODY197026 ONS197023:ONU197026 OXO197023:OXQ197026 PHK197023:PHM197026 PRG197023:PRI197026 QBC197023:QBE197026 QKY197023:QLA197026 QUU197023:QUW197026 REQ197023:RES197026 ROM197023:ROO197026 RYI197023:RYK197026 SIE197023:SIG197026 SSA197023:SSC197026 TBW197023:TBY197026 TLS197023:TLU197026 TVO197023:TVQ197026 UFK197023:UFM197026 UPG197023:UPI197026 UZC197023:UZE197026 VIY197023:VJA197026 VSU197023:VSW197026 WCQ197023:WCS197026 WMM197023:WMO197026 WWI197023:WWK197026 AA262559:AC262562 JW262559:JY262562 TS262559:TU262562 ADO262559:ADQ262562 ANK262559:ANM262562 AXG262559:AXI262562 BHC262559:BHE262562 BQY262559:BRA262562 CAU262559:CAW262562 CKQ262559:CKS262562 CUM262559:CUO262562 DEI262559:DEK262562 DOE262559:DOG262562 DYA262559:DYC262562 EHW262559:EHY262562 ERS262559:ERU262562 FBO262559:FBQ262562 FLK262559:FLM262562 FVG262559:FVI262562 GFC262559:GFE262562 GOY262559:GPA262562 GYU262559:GYW262562 HIQ262559:HIS262562 HSM262559:HSO262562 ICI262559:ICK262562 IME262559:IMG262562 IWA262559:IWC262562 JFW262559:JFY262562 JPS262559:JPU262562 JZO262559:JZQ262562 KJK262559:KJM262562 KTG262559:KTI262562 LDC262559:LDE262562 LMY262559:LNA262562 LWU262559:LWW262562 MGQ262559:MGS262562 MQM262559:MQO262562 NAI262559:NAK262562 NKE262559:NKG262562 NUA262559:NUC262562 ODW262559:ODY262562 ONS262559:ONU262562 OXO262559:OXQ262562 PHK262559:PHM262562 PRG262559:PRI262562 QBC262559:QBE262562 QKY262559:QLA262562 QUU262559:QUW262562 REQ262559:RES262562 ROM262559:ROO262562 RYI262559:RYK262562 SIE262559:SIG262562 SSA262559:SSC262562 TBW262559:TBY262562 TLS262559:TLU262562 TVO262559:TVQ262562 UFK262559:UFM262562 UPG262559:UPI262562 UZC262559:UZE262562 VIY262559:VJA262562 VSU262559:VSW262562 WCQ262559:WCS262562 WMM262559:WMO262562 WWI262559:WWK262562 AA328095:AC328098 JW328095:JY328098 TS328095:TU328098 ADO328095:ADQ328098 ANK328095:ANM328098 AXG328095:AXI328098 BHC328095:BHE328098 BQY328095:BRA328098 CAU328095:CAW328098 CKQ328095:CKS328098 CUM328095:CUO328098 DEI328095:DEK328098 DOE328095:DOG328098 DYA328095:DYC328098 EHW328095:EHY328098 ERS328095:ERU328098 FBO328095:FBQ328098 FLK328095:FLM328098 FVG328095:FVI328098 GFC328095:GFE328098 GOY328095:GPA328098 GYU328095:GYW328098 HIQ328095:HIS328098 HSM328095:HSO328098 ICI328095:ICK328098 IME328095:IMG328098 IWA328095:IWC328098 JFW328095:JFY328098 JPS328095:JPU328098 JZO328095:JZQ328098 KJK328095:KJM328098 KTG328095:KTI328098 LDC328095:LDE328098 LMY328095:LNA328098 LWU328095:LWW328098 MGQ328095:MGS328098 MQM328095:MQO328098 NAI328095:NAK328098 NKE328095:NKG328098 NUA328095:NUC328098 ODW328095:ODY328098 ONS328095:ONU328098 OXO328095:OXQ328098 PHK328095:PHM328098 PRG328095:PRI328098 QBC328095:QBE328098 QKY328095:QLA328098 QUU328095:QUW328098 REQ328095:RES328098 ROM328095:ROO328098 RYI328095:RYK328098 SIE328095:SIG328098 SSA328095:SSC328098 TBW328095:TBY328098 TLS328095:TLU328098 TVO328095:TVQ328098 UFK328095:UFM328098 UPG328095:UPI328098 UZC328095:UZE328098 VIY328095:VJA328098 VSU328095:VSW328098 WCQ328095:WCS328098 WMM328095:WMO328098 WWI328095:WWK328098 AA393631:AC393634 JW393631:JY393634 TS393631:TU393634 ADO393631:ADQ393634 ANK393631:ANM393634 AXG393631:AXI393634 BHC393631:BHE393634 BQY393631:BRA393634 CAU393631:CAW393634 CKQ393631:CKS393634 CUM393631:CUO393634 DEI393631:DEK393634 DOE393631:DOG393634 DYA393631:DYC393634 EHW393631:EHY393634 ERS393631:ERU393634 FBO393631:FBQ393634 FLK393631:FLM393634 FVG393631:FVI393634 GFC393631:GFE393634 GOY393631:GPA393634 GYU393631:GYW393634 HIQ393631:HIS393634 HSM393631:HSO393634 ICI393631:ICK393634 IME393631:IMG393634 IWA393631:IWC393634 JFW393631:JFY393634 JPS393631:JPU393634 JZO393631:JZQ393634 KJK393631:KJM393634 KTG393631:KTI393634 LDC393631:LDE393634 LMY393631:LNA393634 LWU393631:LWW393634 MGQ393631:MGS393634 MQM393631:MQO393634 NAI393631:NAK393634 NKE393631:NKG393634 NUA393631:NUC393634 ODW393631:ODY393634 ONS393631:ONU393634 OXO393631:OXQ393634 PHK393631:PHM393634 PRG393631:PRI393634 QBC393631:QBE393634 QKY393631:QLA393634 QUU393631:QUW393634 REQ393631:RES393634 ROM393631:ROO393634 RYI393631:RYK393634 SIE393631:SIG393634 SSA393631:SSC393634 TBW393631:TBY393634 TLS393631:TLU393634 TVO393631:TVQ393634 UFK393631:UFM393634 UPG393631:UPI393634 UZC393631:UZE393634 VIY393631:VJA393634 VSU393631:VSW393634 WCQ393631:WCS393634 WMM393631:WMO393634 WWI393631:WWK393634 AA459167:AC459170 JW459167:JY459170 TS459167:TU459170 ADO459167:ADQ459170 ANK459167:ANM459170 AXG459167:AXI459170 BHC459167:BHE459170 BQY459167:BRA459170 CAU459167:CAW459170 CKQ459167:CKS459170 CUM459167:CUO459170 DEI459167:DEK459170 DOE459167:DOG459170 DYA459167:DYC459170 EHW459167:EHY459170 ERS459167:ERU459170 FBO459167:FBQ459170 FLK459167:FLM459170 FVG459167:FVI459170 GFC459167:GFE459170 GOY459167:GPA459170 GYU459167:GYW459170 HIQ459167:HIS459170 HSM459167:HSO459170 ICI459167:ICK459170 IME459167:IMG459170 IWA459167:IWC459170 JFW459167:JFY459170 JPS459167:JPU459170 JZO459167:JZQ459170 KJK459167:KJM459170 KTG459167:KTI459170 LDC459167:LDE459170 LMY459167:LNA459170 LWU459167:LWW459170 MGQ459167:MGS459170 MQM459167:MQO459170 NAI459167:NAK459170 NKE459167:NKG459170 NUA459167:NUC459170 ODW459167:ODY459170 ONS459167:ONU459170 OXO459167:OXQ459170 PHK459167:PHM459170 PRG459167:PRI459170 QBC459167:QBE459170 QKY459167:QLA459170 QUU459167:QUW459170 REQ459167:RES459170 ROM459167:ROO459170 RYI459167:RYK459170 SIE459167:SIG459170 SSA459167:SSC459170 TBW459167:TBY459170 TLS459167:TLU459170 TVO459167:TVQ459170 UFK459167:UFM459170 UPG459167:UPI459170 UZC459167:UZE459170 VIY459167:VJA459170 VSU459167:VSW459170 WCQ459167:WCS459170 WMM459167:WMO459170 WWI459167:WWK459170 AA524703:AC524706 JW524703:JY524706 TS524703:TU524706 ADO524703:ADQ524706 ANK524703:ANM524706 AXG524703:AXI524706 BHC524703:BHE524706 BQY524703:BRA524706 CAU524703:CAW524706 CKQ524703:CKS524706 CUM524703:CUO524706 DEI524703:DEK524706 DOE524703:DOG524706 DYA524703:DYC524706 EHW524703:EHY524706 ERS524703:ERU524706 FBO524703:FBQ524706 FLK524703:FLM524706 FVG524703:FVI524706 GFC524703:GFE524706 GOY524703:GPA524706 GYU524703:GYW524706 HIQ524703:HIS524706 HSM524703:HSO524706 ICI524703:ICK524706 IME524703:IMG524706 IWA524703:IWC524706 JFW524703:JFY524706 JPS524703:JPU524706 JZO524703:JZQ524706 KJK524703:KJM524706 KTG524703:KTI524706 LDC524703:LDE524706 LMY524703:LNA524706 LWU524703:LWW524706 MGQ524703:MGS524706 MQM524703:MQO524706 NAI524703:NAK524706 NKE524703:NKG524706 NUA524703:NUC524706 ODW524703:ODY524706 ONS524703:ONU524706 OXO524703:OXQ524706 PHK524703:PHM524706 PRG524703:PRI524706 QBC524703:QBE524706 QKY524703:QLA524706 QUU524703:QUW524706 REQ524703:RES524706 ROM524703:ROO524706 RYI524703:RYK524706 SIE524703:SIG524706 SSA524703:SSC524706 TBW524703:TBY524706 TLS524703:TLU524706 TVO524703:TVQ524706 UFK524703:UFM524706 UPG524703:UPI524706 UZC524703:UZE524706 VIY524703:VJA524706 VSU524703:VSW524706 WCQ524703:WCS524706 WMM524703:WMO524706 WWI524703:WWK524706 AA590239:AC590242 JW590239:JY590242 TS590239:TU590242 ADO590239:ADQ590242 ANK590239:ANM590242 AXG590239:AXI590242 BHC590239:BHE590242 BQY590239:BRA590242 CAU590239:CAW590242 CKQ590239:CKS590242 CUM590239:CUO590242 DEI590239:DEK590242 DOE590239:DOG590242 DYA590239:DYC590242 EHW590239:EHY590242 ERS590239:ERU590242 FBO590239:FBQ590242 FLK590239:FLM590242 FVG590239:FVI590242 GFC590239:GFE590242 GOY590239:GPA590242 GYU590239:GYW590242 HIQ590239:HIS590242 HSM590239:HSO590242 ICI590239:ICK590242 IME590239:IMG590242 IWA590239:IWC590242 JFW590239:JFY590242 JPS590239:JPU590242 JZO590239:JZQ590242 KJK590239:KJM590242 KTG590239:KTI590242 LDC590239:LDE590242 LMY590239:LNA590242 LWU590239:LWW590242 MGQ590239:MGS590242 MQM590239:MQO590242 NAI590239:NAK590242 NKE590239:NKG590242 NUA590239:NUC590242 ODW590239:ODY590242 ONS590239:ONU590242 OXO590239:OXQ590242 PHK590239:PHM590242 PRG590239:PRI590242 QBC590239:QBE590242 QKY590239:QLA590242 QUU590239:QUW590242 REQ590239:RES590242 ROM590239:ROO590242 RYI590239:RYK590242 SIE590239:SIG590242 SSA590239:SSC590242 TBW590239:TBY590242 TLS590239:TLU590242 TVO590239:TVQ590242 UFK590239:UFM590242 UPG590239:UPI590242 UZC590239:UZE590242 VIY590239:VJA590242 VSU590239:VSW590242 WCQ590239:WCS590242 WMM590239:WMO590242 WWI590239:WWK590242 AA655775:AC655778 JW655775:JY655778 TS655775:TU655778 ADO655775:ADQ655778 ANK655775:ANM655778 AXG655775:AXI655778 BHC655775:BHE655778 BQY655775:BRA655778 CAU655775:CAW655778 CKQ655775:CKS655778 CUM655775:CUO655778 DEI655775:DEK655778 DOE655775:DOG655778 DYA655775:DYC655778 EHW655775:EHY655778 ERS655775:ERU655778 FBO655775:FBQ655778 FLK655775:FLM655778 FVG655775:FVI655778 GFC655775:GFE655778 GOY655775:GPA655778 GYU655775:GYW655778 HIQ655775:HIS655778 HSM655775:HSO655778 ICI655775:ICK655778 IME655775:IMG655778 IWA655775:IWC655778 JFW655775:JFY655778 JPS655775:JPU655778 JZO655775:JZQ655778 KJK655775:KJM655778 KTG655775:KTI655778 LDC655775:LDE655778 LMY655775:LNA655778 LWU655775:LWW655778 MGQ655775:MGS655778 MQM655775:MQO655778 NAI655775:NAK655778 NKE655775:NKG655778 NUA655775:NUC655778 ODW655775:ODY655778 ONS655775:ONU655778 OXO655775:OXQ655778 PHK655775:PHM655778 PRG655775:PRI655778 QBC655775:QBE655778 QKY655775:QLA655778 QUU655775:QUW655778 REQ655775:RES655778 ROM655775:ROO655778 RYI655775:RYK655778 SIE655775:SIG655778 SSA655775:SSC655778 TBW655775:TBY655778 TLS655775:TLU655778 TVO655775:TVQ655778 UFK655775:UFM655778 UPG655775:UPI655778 UZC655775:UZE655778 VIY655775:VJA655778 VSU655775:VSW655778 WCQ655775:WCS655778 WMM655775:WMO655778 WWI655775:WWK655778 AA721311:AC721314 JW721311:JY721314 TS721311:TU721314 ADO721311:ADQ721314 ANK721311:ANM721314 AXG721311:AXI721314 BHC721311:BHE721314 BQY721311:BRA721314 CAU721311:CAW721314 CKQ721311:CKS721314 CUM721311:CUO721314 DEI721311:DEK721314 DOE721311:DOG721314 DYA721311:DYC721314 EHW721311:EHY721314 ERS721311:ERU721314 FBO721311:FBQ721314 FLK721311:FLM721314 FVG721311:FVI721314 GFC721311:GFE721314 GOY721311:GPA721314 GYU721311:GYW721314 HIQ721311:HIS721314 HSM721311:HSO721314 ICI721311:ICK721314 IME721311:IMG721314 IWA721311:IWC721314 JFW721311:JFY721314 JPS721311:JPU721314 JZO721311:JZQ721314 KJK721311:KJM721314 KTG721311:KTI721314 LDC721311:LDE721314 LMY721311:LNA721314 LWU721311:LWW721314 MGQ721311:MGS721314 MQM721311:MQO721314 NAI721311:NAK721314 NKE721311:NKG721314 NUA721311:NUC721314 ODW721311:ODY721314 ONS721311:ONU721314 OXO721311:OXQ721314 PHK721311:PHM721314 PRG721311:PRI721314 QBC721311:QBE721314 QKY721311:QLA721314 QUU721311:QUW721314 REQ721311:RES721314 ROM721311:ROO721314 RYI721311:RYK721314 SIE721311:SIG721314 SSA721311:SSC721314 TBW721311:TBY721314 TLS721311:TLU721314 TVO721311:TVQ721314 UFK721311:UFM721314 UPG721311:UPI721314 UZC721311:UZE721314 VIY721311:VJA721314 VSU721311:VSW721314 WCQ721311:WCS721314 WMM721311:WMO721314 WWI721311:WWK721314 AA786847:AC786850 JW786847:JY786850 TS786847:TU786850 ADO786847:ADQ786850 ANK786847:ANM786850 AXG786847:AXI786850 BHC786847:BHE786850 BQY786847:BRA786850 CAU786847:CAW786850 CKQ786847:CKS786850 CUM786847:CUO786850 DEI786847:DEK786850 DOE786847:DOG786850 DYA786847:DYC786850 EHW786847:EHY786850 ERS786847:ERU786850 FBO786847:FBQ786850 FLK786847:FLM786850 FVG786847:FVI786850 GFC786847:GFE786850 GOY786847:GPA786850 GYU786847:GYW786850 HIQ786847:HIS786850 HSM786847:HSO786850 ICI786847:ICK786850 IME786847:IMG786850 IWA786847:IWC786850 JFW786847:JFY786850 JPS786847:JPU786850 JZO786847:JZQ786850 KJK786847:KJM786850 KTG786847:KTI786850 LDC786847:LDE786850 LMY786847:LNA786850 LWU786847:LWW786850 MGQ786847:MGS786850 MQM786847:MQO786850 NAI786847:NAK786850 NKE786847:NKG786850 NUA786847:NUC786850 ODW786847:ODY786850 ONS786847:ONU786850 OXO786847:OXQ786850 PHK786847:PHM786850 PRG786847:PRI786850 QBC786847:QBE786850 QKY786847:QLA786850 QUU786847:QUW786850 REQ786847:RES786850 ROM786847:ROO786850 RYI786847:RYK786850 SIE786847:SIG786850 SSA786847:SSC786850 TBW786847:TBY786850 TLS786847:TLU786850 TVO786847:TVQ786850 UFK786847:UFM786850 UPG786847:UPI786850 UZC786847:UZE786850 VIY786847:VJA786850 VSU786847:VSW786850 WCQ786847:WCS786850 WMM786847:WMO786850 WWI786847:WWK786850 AA852383:AC852386 JW852383:JY852386 TS852383:TU852386 ADO852383:ADQ852386 ANK852383:ANM852386 AXG852383:AXI852386 BHC852383:BHE852386 BQY852383:BRA852386 CAU852383:CAW852386 CKQ852383:CKS852386 CUM852383:CUO852386 DEI852383:DEK852386 DOE852383:DOG852386 DYA852383:DYC852386 EHW852383:EHY852386 ERS852383:ERU852386 FBO852383:FBQ852386 FLK852383:FLM852386 FVG852383:FVI852386 GFC852383:GFE852386 GOY852383:GPA852386 GYU852383:GYW852386 HIQ852383:HIS852386 HSM852383:HSO852386 ICI852383:ICK852386 IME852383:IMG852386 IWA852383:IWC852386 JFW852383:JFY852386 JPS852383:JPU852386 JZO852383:JZQ852386 KJK852383:KJM852386 KTG852383:KTI852386 LDC852383:LDE852386 LMY852383:LNA852386 LWU852383:LWW852386 MGQ852383:MGS852386 MQM852383:MQO852386 NAI852383:NAK852386 NKE852383:NKG852386 NUA852383:NUC852386 ODW852383:ODY852386 ONS852383:ONU852386 OXO852383:OXQ852386 PHK852383:PHM852386 PRG852383:PRI852386 QBC852383:QBE852386 QKY852383:QLA852386 QUU852383:QUW852386 REQ852383:RES852386 ROM852383:ROO852386 RYI852383:RYK852386 SIE852383:SIG852386 SSA852383:SSC852386 TBW852383:TBY852386 TLS852383:TLU852386 TVO852383:TVQ852386 UFK852383:UFM852386 UPG852383:UPI852386 UZC852383:UZE852386 VIY852383:VJA852386 VSU852383:VSW852386 WCQ852383:WCS852386 WMM852383:WMO852386 WWI852383:WWK852386 AA917919:AC917922 JW917919:JY917922 TS917919:TU917922 ADO917919:ADQ917922 ANK917919:ANM917922 AXG917919:AXI917922 BHC917919:BHE917922 BQY917919:BRA917922 CAU917919:CAW917922 CKQ917919:CKS917922 CUM917919:CUO917922 DEI917919:DEK917922 DOE917919:DOG917922 DYA917919:DYC917922 EHW917919:EHY917922 ERS917919:ERU917922 FBO917919:FBQ917922 FLK917919:FLM917922 FVG917919:FVI917922 GFC917919:GFE917922 GOY917919:GPA917922 GYU917919:GYW917922 HIQ917919:HIS917922 HSM917919:HSO917922 ICI917919:ICK917922 IME917919:IMG917922 IWA917919:IWC917922 JFW917919:JFY917922 JPS917919:JPU917922 JZO917919:JZQ917922 KJK917919:KJM917922 KTG917919:KTI917922 LDC917919:LDE917922 LMY917919:LNA917922 LWU917919:LWW917922 MGQ917919:MGS917922 MQM917919:MQO917922 NAI917919:NAK917922 NKE917919:NKG917922 NUA917919:NUC917922 ODW917919:ODY917922 ONS917919:ONU917922 OXO917919:OXQ917922 PHK917919:PHM917922 PRG917919:PRI917922 QBC917919:QBE917922 QKY917919:QLA917922 QUU917919:QUW917922 REQ917919:RES917922 ROM917919:ROO917922 RYI917919:RYK917922 SIE917919:SIG917922 SSA917919:SSC917922 TBW917919:TBY917922 TLS917919:TLU917922 TVO917919:TVQ917922 UFK917919:UFM917922 UPG917919:UPI917922 UZC917919:UZE917922 VIY917919:VJA917922 VSU917919:VSW917922 WCQ917919:WCS917922 WMM917919:WMO917922 WWI917919:WWK917922 AA983455:AC983458 JW983455:JY983458 TS983455:TU983458 ADO983455:ADQ983458 ANK983455:ANM983458 AXG983455:AXI983458 BHC983455:BHE983458 BQY983455:BRA983458 CAU983455:CAW983458 CKQ983455:CKS983458 CUM983455:CUO983458 DEI983455:DEK983458 DOE983455:DOG983458 DYA983455:DYC983458 EHW983455:EHY983458 ERS983455:ERU983458 FBO983455:FBQ983458 FLK983455:FLM983458 FVG983455:FVI983458 GFC983455:GFE983458 GOY983455:GPA983458 GYU983455:GYW983458 HIQ983455:HIS983458 HSM983455:HSO983458 ICI983455:ICK983458 IME983455:IMG983458 IWA983455:IWC983458 JFW983455:JFY983458 JPS983455:JPU983458 JZO983455:JZQ983458 KJK983455:KJM983458 KTG983455:KTI983458 LDC983455:LDE983458 LMY983455:LNA983458 LWU983455:LWW983458 MGQ983455:MGS983458 MQM983455:MQO983458 NAI983455:NAK983458 NKE983455:NKG983458 NUA983455:NUC983458 ODW983455:ODY983458 ONS983455:ONU983458 OXO983455:OXQ983458 PHK983455:PHM983458 PRG983455:PRI983458 QBC983455:QBE983458 QKY983455:QLA983458 QUU983455:QUW983458 REQ983455:RES983458 ROM983455:ROO983458 RYI983455:RYK983458 SIE983455:SIG983458 SSA983455:SSC983458 TBW983455:TBY983458 TLS983455:TLU983458 TVO983455:TVQ983458 UFK983455:UFM983458 UPG983455:UPI983458 UZC983455:UZE983458 VIY983455:VJA983458 VSU983455:VSW983458 WCQ983455:WCS983458 WMM983455:WMO983458 WWI983455:WWK983458 U391:AC391 JG414:JY414 TC414:TU414 ACY414:ADQ414 AMU414:ANM414 AWQ414:AXI414 BGM414:BHE414 BQI414:BRA414 CAE414:CAW414 CKA414:CKS414 CTW414:CUO414 DDS414:DEK414 DNO414:DOG414 DXK414:DYC414 EHG414:EHY414 ERC414:ERU414 FAY414:FBQ414 FKU414:FLM414 FUQ414:FVI414 GEM414:GFE414 GOI414:GPA414 GYE414:GYW414 HIA414:HIS414 HRW414:HSO414 IBS414:ICK414 ILO414:IMG414 IVK414:IWC414 JFG414:JFY414 JPC414:JPU414 JYY414:JZQ414 KIU414:KJM414 KSQ414:KTI414 LCM414:LDE414 LMI414:LNA414 LWE414:LWW414 MGA414:MGS414 MPW414:MQO414 MZS414:NAK414 NJO414:NKG414 NTK414:NUC414 ODG414:ODY414 ONC414:ONU414 OWY414:OXQ414 PGU414:PHM414 PQQ414:PRI414 QAM414:QBE414 QKI414:QLA414 QUE414:QUW414 REA414:RES414 RNW414:ROO414 RXS414:RYK414 SHO414:SIG414 SRK414:SSC414 TBG414:TBY414 TLC414:TLU414 TUY414:TVQ414 UEU414:UFM414 UOQ414:UPI414 UYM414:UZE414 VII414:VJA414 VSE414:VSW414 WCA414:WCS414 WLW414:WMO414 WVS414:WWK414 K65973:AC65973 JG65973:JY65973 TC65973:TU65973 ACY65973:ADQ65973 AMU65973:ANM65973 AWQ65973:AXI65973 BGM65973:BHE65973 BQI65973:BRA65973 CAE65973:CAW65973 CKA65973:CKS65973 CTW65973:CUO65973 DDS65973:DEK65973 DNO65973:DOG65973 DXK65973:DYC65973 EHG65973:EHY65973 ERC65973:ERU65973 FAY65973:FBQ65973 FKU65973:FLM65973 FUQ65973:FVI65973 GEM65973:GFE65973 GOI65973:GPA65973 GYE65973:GYW65973 HIA65973:HIS65973 HRW65973:HSO65973 IBS65973:ICK65973 ILO65973:IMG65973 IVK65973:IWC65973 JFG65973:JFY65973 JPC65973:JPU65973 JYY65973:JZQ65973 KIU65973:KJM65973 KSQ65973:KTI65973 LCM65973:LDE65973 LMI65973:LNA65973 LWE65973:LWW65973 MGA65973:MGS65973 MPW65973:MQO65973 MZS65973:NAK65973 NJO65973:NKG65973 NTK65973:NUC65973 ODG65973:ODY65973 ONC65973:ONU65973 OWY65973:OXQ65973 PGU65973:PHM65973 PQQ65973:PRI65973 QAM65973:QBE65973 QKI65973:QLA65973 QUE65973:QUW65973 REA65973:RES65973 RNW65973:ROO65973 RXS65973:RYK65973 SHO65973:SIG65973 SRK65973:SSC65973 TBG65973:TBY65973 TLC65973:TLU65973 TUY65973:TVQ65973 UEU65973:UFM65973 UOQ65973:UPI65973 UYM65973:UZE65973 VII65973:VJA65973 VSE65973:VSW65973 WCA65973:WCS65973 WLW65973:WMO65973 WVS65973:WWK65973 K131509:AC131509 JG131509:JY131509 TC131509:TU131509 ACY131509:ADQ131509 AMU131509:ANM131509 AWQ131509:AXI131509 BGM131509:BHE131509 BQI131509:BRA131509 CAE131509:CAW131509 CKA131509:CKS131509 CTW131509:CUO131509 DDS131509:DEK131509 DNO131509:DOG131509 DXK131509:DYC131509 EHG131509:EHY131509 ERC131509:ERU131509 FAY131509:FBQ131509 FKU131509:FLM131509 FUQ131509:FVI131509 GEM131509:GFE131509 GOI131509:GPA131509 GYE131509:GYW131509 HIA131509:HIS131509 HRW131509:HSO131509 IBS131509:ICK131509 ILO131509:IMG131509 IVK131509:IWC131509 JFG131509:JFY131509 JPC131509:JPU131509 JYY131509:JZQ131509 KIU131509:KJM131509 KSQ131509:KTI131509 LCM131509:LDE131509 LMI131509:LNA131509 LWE131509:LWW131509 MGA131509:MGS131509 MPW131509:MQO131509 MZS131509:NAK131509 NJO131509:NKG131509 NTK131509:NUC131509 ODG131509:ODY131509 ONC131509:ONU131509 OWY131509:OXQ131509 PGU131509:PHM131509 PQQ131509:PRI131509 QAM131509:QBE131509 QKI131509:QLA131509 QUE131509:QUW131509 REA131509:RES131509 RNW131509:ROO131509 RXS131509:RYK131509 SHO131509:SIG131509 SRK131509:SSC131509 TBG131509:TBY131509 TLC131509:TLU131509 TUY131509:TVQ131509 UEU131509:UFM131509 UOQ131509:UPI131509 UYM131509:UZE131509 VII131509:VJA131509 VSE131509:VSW131509 WCA131509:WCS131509 WLW131509:WMO131509 WVS131509:WWK131509 K197045:AC197045 JG197045:JY197045 TC197045:TU197045 ACY197045:ADQ197045 AMU197045:ANM197045 AWQ197045:AXI197045 BGM197045:BHE197045 BQI197045:BRA197045 CAE197045:CAW197045 CKA197045:CKS197045 CTW197045:CUO197045 DDS197045:DEK197045 DNO197045:DOG197045 DXK197045:DYC197045 EHG197045:EHY197045 ERC197045:ERU197045 FAY197045:FBQ197045 FKU197045:FLM197045 FUQ197045:FVI197045 GEM197045:GFE197045 GOI197045:GPA197045 GYE197045:GYW197045 HIA197045:HIS197045 HRW197045:HSO197045 IBS197045:ICK197045 ILO197045:IMG197045 IVK197045:IWC197045 JFG197045:JFY197045 JPC197045:JPU197045 JYY197045:JZQ197045 KIU197045:KJM197045 KSQ197045:KTI197045 LCM197045:LDE197045 LMI197045:LNA197045 LWE197045:LWW197045 MGA197045:MGS197045 MPW197045:MQO197045 MZS197045:NAK197045 NJO197045:NKG197045 NTK197045:NUC197045 ODG197045:ODY197045 ONC197045:ONU197045 OWY197045:OXQ197045 PGU197045:PHM197045 PQQ197045:PRI197045 QAM197045:QBE197045 QKI197045:QLA197045 QUE197045:QUW197045 REA197045:RES197045 RNW197045:ROO197045 RXS197045:RYK197045 SHO197045:SIG197045 SRK197045:SSC197045 TBG197045:TBY197045 TLC197045:TLU197045 TUY197045:TVQ197045 UEU197045:UFM197045 UOQ197045:UPI197045 UYM197045:UZE197045 VII197045:VJA197045 VSE197045:VSW197045 WCA197045:WCS197045 WLW197045:WMO197045 WVS197045:WWK197045 K262581:AC262581 JG262581:JY262581 TC262581:TU262581 ACY262581:ADQ262581 AMU262581:ANM262581 AWQ262581:AXI262581 BGM262581:BHE262581 BQI262581:BRA262581 CAE262581:CAW262581 CKA262581:CKS262581 CTW262581:CUO262581 DDS262581:DEK262581 DNO262581:DOG262581 DXK262581:DYC262581 EHG262581:EHY262581 ERC262581:ERU262581 FAY262581:FBQ262581 FKU262581:FLM262581 FUQ262581:FVI262581 GEM262581:GFE262581 GOI262581:GPA262581 GYE262581:GYW262581 HIA262581:HIS262581 HRW262581:HSO262581 IBS262581:ICK262581 ILO262581:IMG262581 IVK262581:IWC262581 JFG262581:JFY262581 JPC262581:JPU262581 JYY262581:JZQ262581 KIU262581:KJM262581 KSQ262581:KTI262581 LCM262581:LDE262581 LMI262581:LNA262581 LWE262581:LWW262581 MGA262581:MGS262581 MPW262581:MQO262581 MZS262581:NAK262581 NJO262581:NKG262581 NTK262581:NUC262581 ODG262581:ODY262581 ONC262581:ONU262581 OWY262581:OXQ262581 PGU262581:PHM262581 PQQ262581:PRI262581 QAM262581:QBE262581 QKI262581:QLA262581 QUE262581:QUW262581 REA262581:RES262581 RNW262581:ROO262581 RXS262581:RYK262581 SHO262581:SIG262581 SRK262581:SSC262581 TBG262581:TBY262581 TLC262581:TLU262581 TUY262581:TVQ262581 UEU262581:UFM262581 UOQ262581:UPI262581 UYM262581:UZE262581 VII262581:VJA262581 VSE262581:VSW262581 WCA262581:WCS262581 WLW262581:WMO262581 WVS262581:WWK262581 K328117:AC328117 JG328117:JY328117 TC328117:TU328117 ACY328117:ADQ328117 AMU328117:ANM328117 AWQ328117:AXI328117 BGM328117:BHE328117 BQI328117:BRA328117 CAE328117:CAW328117 CKA328117:CKS328117 CTW328117:CUO328117 DDS328117:DEK328117 DNO328117:DOG328117 DXK328117:DYC328117 EHG328117:EHY328117 ERC328117:ERU328117 FAY328117:FBQ328117 FKU328117:FLM328117 FUQ328117:FVI328117 GEM328117:GFE328117 GOI328117:GPA328117 GYE328117:GYW328117 HIA328117:HIS328117 HRW328117:HSO328117 IBS328117:ICK328117 ILO328117:IMG328117 IVK328117:IWC328117 JFG328117:JFY328117 JPC328117:JPU328117 JYY328117:JZQ328117 KIU328117:KJM328117 KSQ328117:KTI328117 LCM328117:LDE328117 LMI328117:LNA328117 LWE328117:LWW328117 MGA328117:MGS328117 MPW328117:MQO328117 MZS328117:NAK328117 NJO328117:NKG328117 NTK328117:NUC328117 ODG328117:ODY328117 ONC328117:ONU328117 OWY328117:OXQ328117 PGU328117:PHM328117 PQQ328117:PRI328117 QAM328117:QBE328117 QKI328117:QLA328117 QUE328117:QUW328117 REA328117:RES328117 RNW328117:ROO328117 RXS328117:RYK328117 SHO328117:SIG328117 SRK328117:SSC328117 TBG328117:TBY328117 TLC328117:TLU328117 TUY328117:TVQ328117 UEU328117:UFM328117 UOQ328117:UPI328117 UYM328117:UZE328117 VII328117:VJA328117 VSE328117:VSW328117 WCA328117:WCS328117 WLW328117:WMO328117 WVS328117:WWK328117 K393653:AC393653 JG393653:JY393653 TC393653:TU393653 ACY393653:ADQ393653 AMU393653:ANM393653 AWQ393653:AXI393653 BGM393653:BHE393653 BQI393653:BRA393653 CAE393653:CAW393653 CKA393653:CKS393653 CTW393653:CUO393653 DDS393653:DEK393653 DNO393653:DOG393653 DXK393653:DYC393653 EHG393653:EHY393653 ERC393653:ERU393653 FAY393653:FBQ393653 FKU393653:FLM393653 FUQ393653:FVI393653 GEM393653:GFE393653 GOI393653:GPA393653 GYE393653:GYW393653 HIA393653:HIS393653 HRW393653:HSO393653 IBS393653:ICK393653 ILO393653:IMG393653 IVK393653:IWC393653 JFG393653:JFY393653 JPC393653:JPU393653 JYY393653:JZQ393653 KIU393653:KJM393653 KSQ393653:KTI393653 LCM393653:LDE393653 LMI393653:LNA393653 LWE393653:LWW393653 MGA393653:MGS393653 MPW393653:MQO393653 MZS393653:NAK393653 NJO393653:NKG393653 NTK393653:NUC393653 ODG393653:ODY393653 ONC393653:ONU393653 OWY393653:OXQ393653 PGU393653:PHM393653 PQQ393653:PRI393653 QAM393653:QBE393653 QKI393653:QLA393653 QUE393653:QUW393653 REA393653:RES393653 RNW393653:ROO393653 RXS393653:RYK393653 SHO393653:SIG393653 SRK393653:SSC393653 TBG393653:TBY393653 TLC393653:TLU393653 TUY393653:TVQ393653 UEU393653:UFM393653 UOQ393653:UPI393653 UYM393653:UZE393653 VII393653:VJA393653 VSE393653:VSW393653 WCA393653:WCS393653 WLW393653:WMO393653 WVS393653:WWK393653 K459189:AC459189 JG459189:JY459189 TC459189:TU459189 ACY459189:ADQ459189 AMU459189:ANM459189 AWQ459189:AXI459189 BGM459189:BHE459189 BQI459189:BRA459189 CAE459189:CAW459189 CKA459189:CKS459189 CTW459189:CUO459189 DDS459189:DEK459189 DNO459189:DOG459189 DXK459189:DYC459189 EHG459189:EHY459189 ERC459189:ERU459189 FAY459189:FBQ459189 FKU459189:FLM459189 FUQ459189:FVI459189 GEM459189:GFE459189 GOI459189:GPA459189 GYE459189:GYW459189 HIA459189:HIS459189 HRW459189:HSO459189 IBS459189:ICK459189 ILO459189:IMG459189 IVK459189:IWC459189 JFG459189:JFY459189 JPC459189:JPU459189 JYY459189:JZQ459189 KIU459189:KJM459189 KSQ459189:KTI459189 LCM459189:LDE459189 LMI459189:LNA459189 LWE459189:LWW459189 MGA459189:MGS459189 MPW459189:MQO459189 MZS459189:NAK459189 NJO459189:NKG459189 NTK459189:NUC459189 ODG459189:ODY459189 ONC459189:ONU459189 OWY459189:OXQ459189 PGU459189:PHM459189 PQQ459189:PRI459189 QAM459189:QBE459189 QKI459189:QLA459189 QUE459189:QUW459189 REA459189:RES459189 RNW459189:ROO459189 RXS459189:RYK459189 SHO459189:SIG459189 SRK459189:SSC459189 TBG459189:TBY459189 TLC459189:TLU459189 TUY459189:TVQ459189 UEU459189:UFM459189 UOQ459189:UPI459189 UYM459189:UZE459189 VII459189:VJA459189 VSE459189:VSW459189 WCA459189:WCS459189 WLW459189:WMO459189 WVS459189:WWK459189 K524725:AC524725 JG524725:JY524725 TC524725:TU524725 ACY524725:ADQ524725 AMU524725:ANM524725 AWQ524725:AXI524725 BGM524725:BHE524725 BQI524725:BRA524725 CAE524725:CAW524725 CKA524725:CKS524725 CTW524725:CUO524725 DDS524725:DEK524725 DNO524725:DOG524725 DXK524725:DYC524725 EHG524725:EHY524725 ERC524725:ERU524725 FAY524725:FBQ524725 FKU524725:FLM524725 FUQ524725:FVI524725 GEM524725:GFE524725 GOI524725:GPA524725 GYE524725:GYW524725 HIA524725:HIS524725 HRW524725:HSO524725 IBS524725:ICK524725 ILO524725:IMG524725 IVK524725:IWC524725 JFG524725:JFY524725 JPC524725:JPU524725 JYY524725:JZQ524725 KIU524725:KJM524725 KSQ524725:KTI524725 LCM524725:LDE524725 LMI524725:LNA524725 LWE524725:LWW524725 MGA524725:MGS524725 MPW524725:MQO524725 MZS524725:NAK524725 NJO524725:NKG524725 NTK524725:NUC524725 ODG524725:ODY524725 ONC524725:ONU524725 OWY524725:OXQ524725 PGU524725:PHM524725 PQQ524725:PRI524725 QAM524725:QBE524725 QKI524725:QLA524725 QUE524725:QUW524725 REA524725:RES524725 RNW524725:ROO524725 RXS524725:RYK524725 SHO524725:SIG524725 SRK524725:SSC524725 TBG524725:TBY524725 TLC524725:TLU524725 TUY524725:TVQ524725 UEU524725:UFM524725 UOQ524725:UPI524725 UYM524725:UZE524725 VII524725:VJA524725 VSE524725:VSW524725 WCA524725:WCS524725 WLW524725:WMO524725 WVS524725:WWK524725 K590261:AC590261 JG590261:JY590261 TC590261:TU590261 ACY590261:ADQ590261 AMU590261:ANM590261 AWQ590261:AXI590261 BGM590261:BHE590261 BQI590261:BRA590261 CAE590261:CAW590261 CKA590261:CKS590261 CTW590261:CUO590261 DDS590261:DEK590261 DNO590261:DOG590261 DXK590261:DYC590261 EHG590261:EHY590261 ERC590261:ERU590261 FAY590261:FBQ590261 FKU590261:FLM590261 FUQ590261:FVI590261 GEM590261:GFE590261 GOI590261:GPA590261 GYE590261:GYW590261 HIA590261:HIS590261 HRW590261:HSO590261 IBS590261:ICK590261 ILO590261:IMG590261 IVK590261:IWC590261 JFG590261:JFY590261 JPC590261:JPU590261 JYY590261:JZQ590261 KIU590261:KJM590261 KSQ590261:KTI590261 LCM590261:LDE590261 LMI590261:LNA590261 LWE590261:LWW590261 MGA590261:MGS590261 MPW590261:MQO590261 MZS590261:NAK590261 NJO590261:NKG590261 NTK590261:NUC590261 ODG590261:ODY590261 ONC590261:ONU590261 OWY590261:OXQ590261 PGU590261:PHM590261 PQQ590261:PRI590261 QAM590261:QBE590261 QKI590261:QLA590261 QUE590261:QUW590261 REA590261:RES590261 RNW590261:ROO590261 RXS590261:RYK590261 SHO590261:SIG590261 SRK590261:SSC590261 TBG590261:TBY590261 TLC590261:TLU590261 TUY590261:TVQ590261 UEU590261:UFM590261 UOQ590261:UPI590261 UYM590261:UZE590261 VII590261:VJA590261 VSE590261:VSW590261 WCA590261:WCS590261 WLW590261:WMO590261 WVS590261:WWK590261 K655797:AC655797 JG655797:JY655797 TC655797:TU655797 ACY655797:ADQ655797 AMU655797:ANM655797 AWQ655797:AXI655797 BGM655797:BHE655797 BQI655797:BRA655797 CAE655797:CAW655797 CKA655797:CKS655797 CTW655797:CUO655797 DDS655797:DEK655797 DNO655797:DOG655797 DXK655797:DYC655797 EHG655797:EHY655797 ERC655797:ERU655797 FAY655797:FBQ655797 FKU655797:FLM655797 FUQ655797:FVI655797 GEM655797:GFE655797 GOI655797:GPA655797 GYE655797:GYW655797 HIA655797:HIS655797 HRW655797:HSO655797 IBS655797:ICK655797 ILO655797:IMG655797 IVK655797:IWC655797 JFG655797:JFY655797 JPC655797:JPU655797 JYY655797:JZQ655797 KIU655797:KJM655797 KSQ655797:KTI655797 LCM655797:LDE655797 LMI655797:LNA655797 LWE655797:LWW655797 MGA655797:MGS655797 MPW655797:MQO655797 MZS655797:NAK655797 NJO655797:NKG655797 NTK655797:NUC655797 ODG655797:ODY655797 ONC655797:ONU655797 OWY655797:OXQ655797 PGU655797:PHM655797 PQQ655797:PRI655797 QAM655797:QBE655797 QKI655797:QLA655797 QUE655797:QUW655797 REA655797:RES655797 RNW655797:ROO655797 RXS655797:RYK655797 SHO655797:SIG655797 SRK655797:SSC655797 TBG655797:TBY655797 TLC655797:TLU655797 TUY655797:TVQ655797 UEU655797:UFM655797 UOQ655797:UPI655797 UYM655797:UZE655797 VII655797:VJA655797 VSE655797:VSW655797 WCA655797:WCS655797 WLW655797:WMO655797 WVS655797:WWK655797 K721333:AC721333 JG721333:JY721333 TC721333:TU721333 ACY721333:ADQ721333 AMU721333:ANM721333 AWQ721333:AXI721333 BGM721333:BHE721333 BQI721333:BRA721333 CAE721333:CAW721333 CKA721333:CKS721333 CTW721333:CUO721333 DDS721333:DEK721333 DNO721333:DOG721333 DXK721333:DYC721333 EHG721333:EHY721333 ERC721333:ERU721333 FAY721333:FBQ721333 FKU721333:FLM721333 FUQ721333:FVI721333 GEM721333:GFE721333 GOI721333:GPA721333 GYE721333:GYW721333 HIA721333:HIS721333 HRW721333:HSO721333 IBS721333:ICK721333 ILO721333:IMG721333 IVK721333:IWC721333 JFG721333:JFY721333 JPC721333:JPU721333 JYY721333:JZQ721333 KIU721333:KJM721333 KSQ721333:KTI721333 LCM721333:LDE721333 LMI721333:LNA721333 LWE721333:LWW721333 MGA721333:MGS721333 MPW721333:MQO721333 MZS721333:NAK721333 NJO721333:NKG721333 NTK721333:NUC721333 ODG721333:ODY721333 ONC721333:ONU721333 OWY721333:OXQ721333 PGU721333:PHM721333 PQQ721333:PRI721333 QAM721333:QBE721333 QKI721333:QLA721333 QUE721333:QUW721333 REA721333:RES721333 RNW721333:ROO721333 RXS721333:RYK721333 SHO721333:SIG721333 SRK721333:SSC721333 TBG721333:TBY721333 TLC721333:TLU721333 TUY721333:TVQ721333 UEU721333:UFM721333 UOQ721333:UPI721333 UYM721333:UZE721333 VII721333:VJA721333 VSE721333:VSW721333 WCA721333:WCS721333 WLW721333:WMO721333 WVS721333:WWK721333 K786869:AC786869 JG786869:JY786869 TC786869:TU786869 ACY786869:ADQ786869 AMU786869:ANM786869 AWQ786869:AXI786869 BGM786869:BHE786869 BQI786869:BRA786869 CAE786869:CAW786869 CKA786869:CKS786869 CTW786869:CUO786869 DDS786869:DEK786869 DNO786869:DOG786869 DXK786869:DYC786869 EHG786869:EHY786869 ERC786869:ERU786869 FAY786869:FBQ786869 FKU786869:FLM786869 FUQ786869:FVI786869 GEM786869:GFE786869 GOI786869:GPA786869 GYE786869:GYW786869 HIA786869:HIS786869 HRW786869:HSO786869 IBS786869:ICK786869 ILO786869:IMG786869 IVK786869:IWC786869 JFG786869:JFY786869 JPC786869:JPU786869 JYY786869:JZQ786869 KIU786869:KJM786869 KSQ786869:KTI786869 LCM786869:LDE786869 LMI786869:LNA786869 LWE786869:LWW786869 MGA786869:MGS786869 MPW786869:MQO786869 MZS786869:NAK786869 NJO786869:NKG786869 NTK786869:NUC786869 ODG786869:ODY786869 ONC786869:ONU786869 OWY786869:OXQ786869 PGU786869:PHM786869 PQQ786869:PRI786869 QAM786869:QBE786869 QKI786869:QLA786869 QUE786869:QUW786869 REA786869:RES786869 RNW786869:ROO786869 RXS786869:RYK786869 SHO786869:SIG786869 SRK786869:SSC786869 TBG786869:TBY786869 TLC786869:TLU786869 TUY786869:TVQ786869 UEU786869:UFM786869 UOQ786869:UPI786869 UYM786869:UZE786869 VII786869:VJA786869 VSE786869:VSW786869 WCA786869:WCS786869 WLW786869:WMO786869 WVS786869:WWK786869 K852405:AC852405 JG852405:JY852405 TC852405:TU852405 ACY852405:ADQ852405 AMU852405:ANM852405 AWQ852405:AXI852405 BGM852405:BHE852405 BQI852405:BRA852405 CAE852405:CAW852405 CKA852405:CKS852405 CTW852405:CUO852405 DDS852405:DEK852405 DNO852405:DOG852405 DXK852405:DYC852405 EHG852405:EHY852405 ERC852405:ERU852405 FAY852405:FBQ852405 FKU852405:FLM852405 FUQ852405:FVI852405 GEM852405:GFE852405 GOI852405:GPA852405 GYE852405:GYW852405 HIA852405:HIS852405 HRW852405:HSO852405 IBS852405:ICK852405 ILO852405:IMG852405 IVK852405:IWC852405 JFG852405:JFY852405 JPC852405:JPU852405 JYY852405:JZQ852405 KIU852405:KJM852405 KSQ852405:KTI852405 LCM852405:LDE852405 LMI852405:LNA852405 LWE852405:LWW852405 MGA852405:MGS852405 MPW852405:MQO852405 MZS852405:NAK852405 NJO852405:NKG852405 NTK852405:NUC852405 ODG852405:ODY852405 ONC852405:ONU852405 OWY852405:OXQ852405 PGU852405:PHM852405 PQQ852405:PRI852405 QAM852405:QBE852405 QKI852405:QLA852405 QUE852405:QUW852405 REA852405:RES852405 RNW852405:ROO852405 RXS852405:RYK852405 SHO852405:SIG852405 SRK852405:SSC852405 TBG852405:TBY852405 TLC852405:TLU852405 TUY852405:TVQ852405 UEU852405:UFM852405 UOQ852405:UPI852405 UYM852405:UZE852405 VII852405:VJA852405 VSE852405:VSW852405 WCA852405:WCS852405 WLW852405:WMO852405 WVS852405:WWK852405 K917941:AC917941 JG917941:JY917941 TC917941:TU917941 ACY917941:ADQ917941 AMU917941:ANM917941 AWQ917941:AXI917941 BGM917941:BHE917941 BQI917941:BRA917941 CAE917941:CAW917941 CKA917941:CKS917941 CTW917941:CUO917941 DDS917941:DEK917941 DNO917941:DOG917941 DXK917941:DYC917941 EHG917941:EHY917941 ERC917941:ERU917941 FAY917941:FBQ917941 FKU917941:FLM917941 FUQ917941:FVI917941 GEM917941:GFE917941 GOI917941:GPA917941 GYE917941:GYW917941 HIA917941:HIS917941 HRW917941:HSO917941 IBS917941:ICK917941 ILO917941:IMG917941 IVK917941:IWC917941 JFG917941:JFY917941 JPC917941:JPU917941 JYY917941:JZQ917941 KIU917941:KJM917941 KSQ917941:KTI917941 LCM917941:LDE917941 LMI917941:LNA917941 LWE917941:LWW917941 MGA917941:MGS917941 MPW917941:MQO917941 MZS917941:NAK917941 NJO917941:NKG917941 NTK917941:NUC917941 ODG917941:ODY917941 ONC917941:ONU917941 OWY917941:OXQ917941 PGU917941:PHM917941 PQQ917941:PRI917941 QAM917941:QBE917941 QKI917941:QLA917941 QUE917941:QUW917941 REA917941:RES917941 RNW917941:ROO917941 RXS917941:RYK917941 SHO917941:SIG917941 SRK917941:SSC917941 TBG917941:TBY917941 TLC917941:TLU917941 TUY917941:TVQ917941 UEU917941:UFM917941 UOQ917941:UPI917941 UYM917941:UZE917941 VII917941:VJA917941 VSE917941:VSW917941 WCA917941:WCS917941 WLW917941:WMO917941 WVS917941:WWK917941 K983477:AC983477 JG983477:JY983477 TC983477:TU983477 ACY983477:ADQ983477 AMU983477:ANM983477 AWQ983477:AXI983477 BGM983477:BHE983477 BQI983477:BRA983477 CAE983477:CAW983477 CKA983477:CKS983477 CTW983477:CUO983477 DDS983477:DEK983477 DNO983477:DOG983477 DXK983477:DYC983477 EHG983477:EHY983477 ERC983477:ERU983477 FAY983477:FBQ983477 FKU983477:FLM983477 FUQ983477:FVI983477 GEM983477:GFE983477 GOI983477:GPA983477 GYE983477:GYW983477 HIA983477:HIS983477 HRW983477:HSO983477 IBS983477:ICK983477 ILO983477:IMG983477 IVK983477:IWC983477 JFG983477:JFY983477 JPC983477:JPU983477 JYY983477:JZQ983477 KIU983477:KJM983477 KSQ983477:KTI983477 LCM983477:LDE983477 LMI983477:LNA983477 LWE983477:LWW983477 MGA983477:MGS983477 MPW983477:MQO983477 MZS983477:NAK983477 NJO983477:NKG983477 NTK983477:NUC983477 ODG983477:ODY983477 ONC983477:ONU983477 OWY983477:OXQ983477 PGU983477:PHM983477 PQQ983477:PRI983477 QAM983477:QBE983477 QKI983477:QLA983477 QUE983477:QUW983477 REA983477:RES983477 RNW983477:ROO983477 RXS983477:RYK983477 SHO983477:SIG983477 SRK983477:SSC983477 TBG983477:TBY983477 TLC983477:TLU983477 TUY983477:TVQ983477 UEU983477:UFM983477 UOQ983477:UPI983477 UYM983477:UZE983477 VII983477:VJA983477 VSE983477:VSW983477 WCA983477:WCS983477 WLW983477:WMO983477 WVS983477:WWK983477 AA461:AC464 JW461:JY464 TS461:TU464 ADO461:ADQ464 ANK461:ANM464 AXG461:AXI464 BHC461:BHE464 BQY461:BRA464 CAU461:CAW464 CKQ461:CKS464 CUM461:CUO464 DEI461:DEK464 DOE461:DOG464 DYA461:DYC464 EHW461:EHY464 ERS461:ERU464 FBO461:FBQ464 FLK461:FLM464 FVG461:FVI464 GFC461:GFE464 GOY461:GPA464 GYU461:GYW464 HIQ461:HIS464 HSM461:HSO464 ICI461:ICK464 IME461:IMG464 IWA461:IWC464 JFW461:JFY464 JPS461:JPU464 JZO461:JZQ464 KJK461:KJM464 KTG461:KTI464 LDC461:LDE464 LMY461:LNA464 LWU461:LWW464 MGQ461:MGS464 MQM461:MQO464 NAI461:NAK464 NKE461:NKG464 NUA461:NUC464 ODW461:ODY464 ONS461:ONU464 OXO461:OXQ464 PHK461:PHM464 PRG461:PRI464 QBC461:QBE464 QKY461:QLA464 QUU461:QUW464 REQ461:RES464 ROM461:ROO464 RYI461:RYK464 SIE461:SIG464 SSA461:SSC464 TBW461:TBY464 TLS461:TLU464 TVO461:TVQ464 UFK461:UFM464 UPG461:UPI464 UZC461:UZE464 VIY461:VJA464 VSU461:VSW464 WCQ461:WCS464 WMM461:WMO464 WWI461:WWK464 AA66020:AC66023 JW66020:JY66023 TS66020:TU66023 ADO66020:ADQ66023 ANK66020:ANM66023 AXG66020:AXI66023 BHC66020:BHE66023 BQY66020:BRA66023 CAU66020:CAW66023 CKQ66020:CKS66023 CUM66020:CUO66023 DEI66020:DEK66023 DOE66020:DOG66023 DYA66020:DYC66023 EHW66020:EHY66023 ERS66020:ERU66023 FBO66020:FBQ66023 FLK66020:FLM66023 FVG66020:FVI66023 GFC66020:GFE66023 GOY66020:GPA66023 GYU66020:GYW66023 HIQ66020:HIS66023 HSM66020:HSO66023 ICI66020:ICK66023 IME66020:IMG66023 IWA66020:IWC66023 JFW66020:JFY66023 JPS66020:JPU66023 JZO66020:JZQ66023 KJK66020:KJM66023 KTG66020:KTI66023 LDC66020:LDE66023 LMY66020:LNA66023 LWU66020:LWW66023 MGQ66020:MGS66023 MQM66020:MQO66023 NAI66020:NAK66023 NKE66020:NKG66023 NUA66020:NUC66023 ODW66020:ODY66023 ONS66020:ONU66023 OXO66020:OXQ66023 PHK66020:PHM66023 PRG66020:PRI66023 QBC66020:QBE66023 QKY66020:QLA66023 QUU66020:QUW66023 REQ66020:RES66023 ROM66020:ROO66023 RYI66020:RYK66023 SIE66020:SIG66023 SSA66020:SSC66023 TBW66020:TBY66023 TLS66020:TLU66023 TVO66020:TVQ66023 UFK66020:UFM66023 UPG66020:UPI66023 UZC66020:UZE66023 VIY66020:VJA66023 VSU66020:VSW66023 WCQ66020:WCS66023 WMM66020:WMO66023 WWI66020:WWK66023 AA131556:AC131559 JW131556:JY131559 TS131556:TU131559 ADO131556:ADQ131559 ANK131556:ANM131559 AXG131556:AXI131559 BHC131556:BHE131559 BQY131556:BRA131559 CAU131556:CAW131559 CKQ131556:CKS131559 CUM131556:CUO131559 DEI131556:DEK131559 DOE131556:DOG131559 DYA131556:DYC131559 EHW131556:EHY131559 ERS131556:ERU131559 FBO131556:FBQ131559 FLK131556:FLM131559 FVG131556:FVI131559 GFC131556:GFE131559 GOY131556:GPA131559 GYU131556:GYW131559 HIQ131556:HIS131559 HSM131556:HSO131559 ICI131556:ICK131559 IME131556:IMG131559 IWA131556:IWC131559 JFW131556:JFY131559 JPS131556:JPU131559 JZO131556:JZQ131559 KJK131556:KJM131559 KTG131556:KTI131559 LDC131556:LDE131559 LMY131556:LNA131559 LWU131556:LWW131559 MGQ131556:MGS131559 MQM131556:MQO131559 NAI131556:NAK131559 NKE131556:NKG131559 NUA131556:NUC131559 ODW131556:ODY131559 ONS131556:ONU131559 OXO131556:OXQ131559 PHK131556:PHM131559 PRG131556:PRI131559 QBC131556:QBE131559 QKY131556:QLA131559 QUU131556:QUW131559 REQ131556:RES131559 ROM131556:ROO131559 RYI131556:RYK131559 SIE131556:SIG131559 SSA131556:SSC131559 TBW131556:TBY131559 TLS131556:TLU131559 TVO131556:TVQ131559 UFK131556:UFM131559 UPG131556:UPI131559 UZC131556:UZE131559 VIY131556:VJA131559 VSU131556:VSW131559 WCQ131556:WCS131559 WMM131556:WMO131559 WWI131556:WWK131559 AA197092:AC197095 JW197092:JY197095 TS197092:TU197095 ADO197092:ADQ197095 ANK197092:ANM197095 AXG197092:AXI197095 BHC197092:BHE197095 BQY197092:BRA197095 CAU197092:CAW197095 CKQ197092:CKS197095 CUM197092:CUO197095 DEI197092:DEK197095 DOE197092:DOG197095 DYA197092:DYC197095 EHW197092:EHY197095 ERS197092:ERU197095 FBO197092:FBQ197095 FLK197092:FLM197095 FVG197092:FVI197095 GFC197092:GFE197095 GOY197092:GPA197095 GYU197092:GYW197095 HIQ197092:HIS197095 HSM197092:HSO197095 ICI197092:ICK197095 IME197092:IMG197095 IWA197092:IWC197095 JFW197092:JFY197095 JPS197092:JPU197095 JZO197092:JZQ197095 KJK197092:KJM197095 KTG197092:KTI197095 LDC197092:LDE197095 LMY197092:LNA197095 LWU197092:LWW197095 MGQ197092:MGS197095 MQM197092:MQO197095 NAI197092:NAK197095 NKE197092:NKG197095 NUA197092:NUC197095 ODW197092:ODY197095 ONS197092:ONU197095 OXO197092:OXQ197095 PHK197092:PHM197095 PRG197092:PRI197095 QBC197092:QBE197095 QKY197092:QLA197095 QUU197092:QUW197095 REQ197092:RES197095 ROM197092:ROO197095 RYI197092:RYK197095 SIE197092:SIG197095 SSA197092:SSC197095 TBW197092:TBY197095 TLS197092:TLU197095 TVO197092:TVQ197095 UFK197092:UFM197095 UPG197092:UPI197095 UZC197092:UZE197095 VIY197092:VJA197095 VSU197092:VSW197095 WCQ197092:WCS197095 WMM197092:WMO197095 WWI197092:WWK197095 AA262628:AC262631 JW262628:JY262631 TS262628:TU262631 ADO262628:ADQ262631 ANK262628:ANM262631 AXG262628:AXI262631 BHC262628:BHE262631 BQY262628:BRA262631 CAU262628:CAW262631 CKQ262628:CKS262631 CUM262628:CUO262631 DEI262628:DEK262631 DOE262628:DOG262631 DYA262628:DYC262631 EHW262628:EHY262631 ERS262628:ERU262631 FBO262628:FBQ262631 FLK262628:FLM262631 FVG262628:FVI262631 GFC262628:GFE262631 GOY262628:GPA262631 GYU262628:GYW262631 HIQ262628:HIS262631 HSM262628:HSO262631 ICI262628:ICK262631 IME262628:IMG262631 IWA262628:IWC262631 JFW262628:JFY262631 JPS262628:JPU262631 JZO262628:JZQ262631 KJK262628:KJM262631 KTG262628:KTI262631 LDC262628:LDE262631 LMY262628:LNA262631 LWU262628:LWW262631 MGQ262628:MGS262631 MQM262628:MQO262631 NAI262628:NAK262631 NKE262628:NKG262631 NUA262628:NUC262631 ODW262628:ODY262631 ONS262628:ONU262631 OXO262628:OXQ262631 PHK262628:PHM262631 PRG262628:PRI262631 QBC262628:QBE262631 QKY262628:QLA262631 QUU262628:QUW262631 REQ262628:RES262631 ROM262628:ROO262631 RYI262628:RYK262631 SIE262628:SIG262631 SSA262628:SSC262631 TBW262628:TBY262631 TLS262628:TLU262631 TVO262628:TVQ262631 UFK262628:UFM262631 UPG262628:UPI262631 UZC262628:UZE262631 VIY262628:VJA262631 VSU262628:VSW262631 WCQ262628:WCS262631 WMM262628:WMO262631 WWI262628:WWK262631 AA328164:AC328167 JW328164:JY328167 TS328164:TU328167 ADO328164:ADQ328167 ANK328164:ANM328167 AXG328164:AXI328167 BHC328164:BHE328167 BQY328164:BRA328167 CAU328164:CAW328167 CKQ328164:CKS328167 CUM328164:CUO328167 DEI328164:DEK328167 DOE328164:DOG328167 DYA328164:DYC328167 EHW328164:EHY328167 ERS328164:ERU328167 FBO328164:FBQ328167 FLK328164:FLM328167 FVG328164:FVI328167 GFC328164:GFE328167 GOY328164:GPA328167 GYU328164:GYW328167 HIQ328164:HIS328167 HSM328164:HSO328167 ICI328164:ICK328167 IME328164:IMG328167 IWA328164:IWC328167 JFW328164:JFY328167 JPS328164:JPU328167 JZO328164:JZQ328167 KJK328164:KJM328167 KTG328164:KTI328167 LDC328164:LDE328167 LMY328164:LNA328167 LWU328164:LWW328167 MGQ328164:MGS328167 MQM328164:MQO328167 NAI328164:NAK328167 NKE328164:NKG328167 NUA328164:NUC328167 ODW328164:ODY328167 ONS328164:ONU328167 OXO328164:OXQ328167 PHK328164:PHM328167 PRG328164:PRI328167 QBC328164:QBE328167 QKY328164:QLA328167 QUU328164:QUW328167 REQ328164:RES328167 ROM328164:ROO328167 RYI328164:RYK328167 SIE328164:SIG328167 SSA328164:SSC328167 TBW328164:TBY328167 TLS328164:TLU328167 TVO328164:TVQ328167 UFK328164:UFM328167 UPG328164:UPI328167 UZC328164:UZE328167 VIY328164:VJA328167 VSU328164:VSW328167 WCQ328164:WCS328167 WMM328164:WMO328167 WWI328164:WWK328167 AA393700:AC393703 JW393700:JY393703 TS393700:TU393703 ADO393700:ADQ393703 ANK393700:ANM393703 AXG393700:AXI393703 BHC393700:BHE393703 BQY393700:BRA393703 CAU393700:CAW393703 CKQ393700:CKS393703 CUM393700:CUO393703 DEI393700:DEK393703 DOE393700:DOG393703 DYA393700:DYC393703 EHW393700:EHY393703 ERS393700:ERU393703 FBO393700:FBQ393703 FLK393700:FLM393703 FVG393700:FVI393703 GFC393700:GFE393703 GOY393700:GPA393703 GYU393700:GYW393703 HIQ393700:HIS393703 HSM393700:HSO393703 ICI393700:ICK393703 IME393700:IMG393703 IWA393700:IWC393703 JFW393700:JFY393703 JPS393700:JPU393703 JZO393700:JZQ393703 KJK393700:KJM393703 KTG393700:KTI393703 LDC393700:LDE393703 LMY393700:LNA393703 LWU393700:LWW393703 MGQ393700:MGS393703 MQM393700:MQO393703 NAI393700:NAK393703 NKE393700:NKG393703 NUA393700:NUC393703 ODW393700:ODY393703 ONS393700:ONU393703 OXO393700:OXQ393703 PHK393700:PHM393703 PRG393700:PRI393703 QBC393700:QBE393703 QKY393700:QLA393703 QUU393700:QUW393703 REQ393700:RES393703 ROM393700:ROO393703 RYI393700:RYK393703 SIE393700:SIG393703 SSA393700:SSC393703 TBW393700:TBY393703 TLS393700:TLU393703 TVO393700:TVQ393703 UFK393700:UFM393703 UPG393700:UPI393703 UZC393700:UZE393703 VIY393700:VJA393703 VSU393700:VSW393703 WCQ393700:WCS393703 WMM393700:WMO393703 WWI393700:WWK393703 AA459236:AC459239 JW459236:JY459239 TS459236:TU459239 ADO459236:ADQ459239 ANK459236:ANM459239 AXG459236:AXI459239 BHC459236:BHE459239 BQY459236:BRA459239 CAU459236:CAW459239 CKQ459236:CKS459239 CUM459236:CUO459239 DEI459236:DEK459239 DOE459236:DOG459239 DYA459236:DYC459239 EHW459236:EHY459239 ERS459236:ERU459239 FBO459236:FBQ459239 FLK459236:FLM459239 FVG459236:FVI459239 GFC459236:GFE459239 GOY459236:GPA459239 GYU459236:GYW459239 HIQ459236:HIS459239 HSM459236:HSO459239 ICI459236:ICK459239 IME459236:IMG459239 IWA459236:IWC459239 JFW459236:JFY459239 JPS459236:JPU459239 JZO459236:JZQ459239 KJK459236:KJM459239 KTG459236:KTI459239 LDC459236:LDE459239 LMY459236:LNA459239 LWU459236:LWW459239 MGQ459236:MGS459239 MQM459236:MQO459239 NAI459236:NAK459239 NKE459236:NKG459239 NUA459236:NUC459239 ODW459236:ODY459239 ONS459236:ONU459239 OXO459236:OXQ459239 PHK459236:PHM459239 PRG459236:PRI459239 QBC459236:QBE459239 QKY459236:QLA459239 QUU459236:QUW459239 REQ459236:RES459239 ROM459236:ROO459239 RYI459236:RYK459239 SIE459236:SIG459239 SSA459236:SSC459239 TBW459236:TBY459239 TLS459236:TLU459239 TVO459236:TVQ459239 UFK459236:UFM459239 UPG459236:UPI459239 UZC459236:UZE459239 VIY459236:VJA459239 VSU459236:VSW459239 WCQ459236:WCS459239 WMM459236:WMO459239 WWI459236:WWK459239 AA524772:AC524775 JW524772:JY524775 TS524772:TU524775 ADO524772:ADQ524775 ANK524772:ANM524775 AXG524772:AXI524775 BHC524772:BHE524775 BQY524772:BRA524775 CAU524772:CAW524775 CKQ524772:CKS524775 CUM524772:CUO524775 DEI524772:DEK524775 DOE524772:DOG524775 DYA524772:DYC524775 EHW524772:EHY524775 ERS524772:ERU524775 FBO524772:FBQ524775 FLK524772:FLM524775 FVG524772:FVI524775 GFC524772:GFE524775 GOY524772:GPA524775 GYU524772:GYW524775 HIQ524772:HIS524775 HSM524772:HSO524775 ICI524772:ICK524775 IME524772:IMG524775 IWA524772:IWC524775 JFW524772:JFY524775 JPS524772:JPU524775 JZO524772:JZQ524775 KJK524772:KJM524775 KTG524772:KTI524775 LDC524772:LDE524775 LMY524772:LNA524775 LWU524772:LWW524775 MGQ524772:MGS524775 MQM524772:MQO524775 NAI524772:NAK524775 NKE524772:NKG524775 NUA524772:NUC524775 ODW524772:ODY524775 ONS524772:ONU524775 OXO524772:OXQ524775 PHK524772:PHM524775 PRG524772:PRI524775 QBC524772:QBE524775 QKY524772:QLA524775 QUU524772:QUW524775 REQ524772:RES524775 ROM524772:ROO524775 RYI524772:RYK524775 SIE524772:SIG524775 SSA524772:SSC524775 TBW524772:TBY524775 TLS524772:TLU524775 TVO524772:TVQ524775 UFK524772:UFM524775 UPG524772:UPI524775 UZC524772:UZE524775 VIY524772:VJA524775 VSU524772:VSW524775 WCQ524772:WCS524775 WMM524772:WMO524775 WWI524772:WWK524775 AA590308:AC590311 JW590308:JY590311 TS590308:TU590311 ADO590308:ADQ590311 ANK590308:ANM590311 AXG590308:AXI590311 BHC590308:BHE590311 BQY590308:BRA590311 CAU590308:CAW590311 CKQ590308:CKS590311 CUM590308:CUO590311 DEI590308:DEK590311 DOE590308:DOG590311 DYA590308:DYC590311 EHW590308:EHY590311 ERS590308:ERU590311 FBO590308:FBQ590311 FLK590308:FLM590311 FVG590308:FVI590311 GFC590308:GFE590311 GOY590308:GPA590311 GYU590308:GYW590311 HIQ590308:HIS590311 HSM590308:HSO590311 ICI590308:ICK590311 IME590308:IMG590311 IWA590308:IWC590311 JFW590308:JFY590311 JPS590308:JPU590311 JZO590308:JZQ590311 KJK590308:KJM590311 KTG590308:KTI590311 LDC590308:LDE590311 LMY590308:LNA590311 LWU590308:LWW590311 MGQ590308:MGS590311 MQM590308:MQO590311 NAI590308:NAK590311 NKE590308:NKG590311 NUA590308:NUC590311 ODW590308:ODY590311 ONS590308:ONU590311 OXO590308:OXQ590311 PHK590308:PHM590311 PRG590308:PRI590311 QBC590308:QBE590311 QKY590308:QLA590311 QUU590308:QUW590311 REQ590308:RES590311 ROM590308:ROO590311 RYI590308:RYK590311 SIE590308:SIG590311 SSA590308:SSC590311 TBW590308:TBY590311 TLS590308:TLU590311 TVO590308:TVQ590311 UFK590308:UFM590311 UPG590308:UPI590311 UZC590308:UZE590311 VIY590308:VJA590311 VSU590308:VSW590311 WCQ590308:WCS590311 WMM590308:WMO590311 WWI590308:WWK590311 AA655844:AC655847 JW655844:JY655847 TS655844:TU655847 ADO655844:ADQ655847 ANK655844:ANM655847 AXG655844:AXI655847 BHC655844:BHE655847 BQY655844:BRA655847 CAU655844:CAW655847 CKQ655844:CKS655847 CUM655844:CUO655847 DEI655844:DEK655847 DOE655844:DOG655847 DYA655844:DYC655847 EHW655844:EHY655847 ERS655844:ERU655847 FBO655844:FBQ655847 FLK655844:FLM655847 FVG655844:FVI655847 GFC655844:GFE655847 GOY655844:GPA655847 GYU655844:GYW655847 HIQ655844:HIS655847 HSM655844:HSO655847 ICI655844:ICK655847 IME655844:IMG655847 IWA655844:IWC655847 JFW655844:JFY655847 JPS655844:JPU655847 JZO655844:JZQ655847 KJK655844:KJM655847 KTG655844:KTI655847 LDC655844:LDE655847 LMY655844:LNA655847 LWU655844:LWW655847 MGQ655844:MGS655847 MQM655844:MQO655847 NAI655844:NAK655847 NKE655844:NKG655847 NUA655844:NUC655847 ODW655844:ODY655847 ONS655844:ONU655847 OXO655844:OXQ655847 PHK655844:PHM655847 PRG655844:PRI655847 QBC655844:QBE655847 QKY655844:QLA655847 QUU655844:QUW655847 REQ655844:RES655847 ROM655844:ROO655847 RYI655844:RYK655847 SIE655844:SIG655847 SSA655844:SSC655847 TBW655844:TBY655847 TLS655844:TLU655847 TVO655844:TVQ655847 UFK655844:UFM655847 UPG655844:UPI655847 UZC655844:UZE655847 VIY655844:VJA655847 VSU655844:VSW655847 WCQ655844:WCS655847 WMM655844:WMO655847 WWI655844:WWK655847 AA721380:AC721383 JW721380:JY721383 TS721380:TU721383 ADO721380:ADQ721383 ANK721380:ANM721383 AXG721380:AXI721383 BHC721380:BHE721383 BQY721380:BRA721383 CAU721380:CAW721383 CKQ721380:CKS721383 CUM721380:CUO721383 DEI721380:DEK721383 DOE721380:DOG721383 DYA721380:DYC721383 EHW721380:EHY721383 ERS721380:ERU721383 FBO721380:FBQ721383 FLK721380:FLM721383 FVG721380:FVI721383 GFC721380:GFE721383 GOY721380:GPA721383 GYU721380:GYW721383 HIQ721380:HIS721383 HSM721380:HSO721383 ICI721380:ICK721383 IME721380:IMG721383 IWA721380:IWC721383 JFW721380:JFY721383 JPS721380:JPU721383 JZO721380:JZQ721383 KJK721380:KJM721383 KTG721380:KTI721383 LDC721380:LDE721383 LMY721380:LNA721383 LWU721380:LWW721383 MGQ721380:MGS721383 MQM721380:MQO721383 NAI721380:NAK721383 NKE721380:NKG721383 NUA721380:NUC721383 ODW721380:ODY721383 ONS721380:ONU721383 OXO721380:OXQ721383 PHK721380:PHM721383 PRG721380:PRI721383 QBC721380:QBE721383 QKY721380:QLA721383 QUU721380:QUW721383 REQ721380:RES721383 ROM721380:ROO721383 RYI721380:RYK721383 SIE721380:SIG721383 SSA721380:SSC721383 TBW721380:TBY721383 TLS721380:TLU721383 TVO721380:TVQ721383 UFK721380:UFM721383 UPG721380:UPI721383 UZC721380:UZE721383 VIY721380:VJA721383 VSU721380:VSW721383 WCQ721380:WCS721383 WMM721380:WMO721383 WWI721380:WWK721383 AA786916:AC786919 JW786916:JY786919 TS786916:TU786919 ADO786916:ADQ786919 ANK786916:ANM786919 AXG786916:AXI786919 BHC786916:BHE786919 BQY786916:BRA786919 CAU786916:CAW786919 CKQ786916:CKS786919 CUM786916:CUO786919 DEI786916:DEK786919 DOE786916:DOG786919 DYA786916:DYC786919 EHW786916:EHY786919 ERS786916:ERU786919 FBO786916:FBQ786919 FLK786916:FLM786919 FVG786916:FVI786919 GFC786916:GFE786919 GOY786916:GPA786919 GYU786916:GYW786919 HIQ786916:HIS786919 HSM786916:HSO786919 ICI786916:ICK786919 IME786916:IMG786919 IWA786916:IWC786919 JFW786916:JFY786919 JPS786916:JPU786919 JZO786916:JZQ786919 KJK786916:KJM786919 KTG786916:KTI786919 LDC786916:LDE786919 LMY786916:LNA786919 LWU786916:LWW786919 MGQ786916:MGS786919 MQM786916:MQO786919 NAI786916:NAK786919 NKE786916:NKG786919 NUA786916:NUC786919 ODW786916:ODY786919 ONS786916:ONU786919 OXO786916:OXQ786919 PHK786916:PHM786919 PRG786916:PRI786919 QBC786916:QBE786919 QKY786916:QLA786919 QUU786916:QUW786919 REQ786916:RES786919 ROM786916:ROO786919 RYI786916:RYK786919 SIE786916:SIG786919 SSA786916:SSC786919 TBW786916:TBY786919 TLS786916:TLU786919 TVO786916:TVQ786919 UFK786916:UFM786919 UPG786916:UPI786919 UZC786916:UZE786919 VIY786916:VJA786919 VSU786916:VSW786919 WCQ786916:WCS786919 WMM786916:WMO786919 WWI786916:WWK786919 AA852452:AC852455 JW852452:JY852455 TS852452:TU852455 ADO852452:ADQ852455 ANK852452:ANM852455 AXG852452:AXI852455 BHC852452:BHE852455 BQY852452:BRA852455 CAU852452:CAW852455 CKQ852452:CKS852455 CUM852452:CUO852455 DEI852452:DEK852455 DOE852452:DOG852455 DYA852452:DYC852455 EHW852452:EHY852455 ERS852452:ERU852455 FBO852452:FBQ852455 FLK852452:FLM852455 FVG852452:FVI852455 GFC852452:GFE852455 GOY852452:GPA852455 GYU852452:GYW852455 HIQ852452:HIS852455 HSM852452:HSO852455 ICI852452:ICK852455 IME852452:IMG852455 IWA852452:IWC852455 JFW852452:JFY852455 JPS852452:JPU852455 JZO852452:JZQ852455 KJK852452:KJM852455 KTG852452:KTI852455 LDC852452:LDE852455 LMY852452:LNA852455 LWU852452:LWW852455 MGQ852452:MGS852455 MQM852452:MQO852455 NAI852452:NAK852455 NKE852452:NKG852455 NUA852452:NUC852455 ODW852452:ODY852455 ONS852452:ONU852455 OXO852452:OXQ852455 PHK852452:PHM852455 PRG852452:PRI852455 QBC852452:QBE852455 QKY852452:QLA852455 QUU852452:QUW852455 REQ852452:RES852455 ROM852452:ROO852455 RYI852452:RYK852455 SIE852452:SIG852455 SSA852452:SSC852455 TBW852452:TBY852455 TLS852452:TLU852455 TVO852452:TVQ852455 UFK852452:UFM852455 UPG852452:UPI852455 UZC852452:UZE852455 VIY852452:VJA852455 VSU852452:VSW852455 WCQ852452:WCS852455 WMM852452:WMO852455 WWI852452:WWK852455 AA917988:AC917991 JW917988:JY917991 TS917988:TU917991 ADO917988:ADQ917991 ANK917988:ANM917991 AXG917988:AXI917991 BHC917988:BHE917991 BQY917988:BRA917991 CAU917988:CAW917991 CKQ917988:CKS917991 CUM917988:CUO917991 DEI917988:DEK917991 DOE917988:DOG917991 DYA917988:DYC917991 EHW917988:EHY917991 ERS917988:ERU917991 FBO917988:FBQ917991 FLK917988:FLM917991 FVG917988:FVI917991 GFC917988:GFE917991 GOY917988:GPA917991 GYU917988:GYW917991 HIQ917988:HIS917991 HSM917988:HSO917991 ICI917988:ICK917991 IME917988:IMG917991 IWA917988:IWC917991 JFW917988:JFY917991 JPS917988:JPU917991 JZO917988:JZQ917991 KJK917988:KJM917991 KTG917988:KTI917991 LDC917988:LDE917991 LMY917988:LNA917991 LWU917988:LWW917991 MGQ917988:MGS917991 MQM917988:MQO917991 NAI917988:NAK917991 NKE917988:NKG917991 NUA917988:NUC917991 ODW917988:ODY917991 ONS917988:ONU917991 OXO917988:OXQ917991 PHK917988:PHM917991 PRG917988:PRI917991 QBC917988:QBE917991 QKY917988:QLA917991 QUU917988:QUW917991 REQ917988:RES917991 ROM917988:ROO917991 RYI917988:RYK917991 SIE917988:SIG917991 SSA917988:SSC917991 TBW917988:TBY917991 TLS917988:TLU917991 TVO917988:TVQ917991 UFK917988:UFM917991 UPG917988:UPI917991 UZC917988:UZE917991 VIY917988:VJA917991 VSU917988:VSW917991 WCQ917988:WCS917991 WMM917988:WMO917991 WWI917988:WWK917991 AA983524:AC983527 JW983524:JY983527 TS983524:TU983527 ADO983524:ADQ983527 ANK983524:ANM983527 AXG983524:AXI983527 BHC983524:BHE983527 BQY983524:BRA983527 CAU983524:CAW983527 CKQ983524:CKS983527 CUM983524:CUO983527 DEI983524:DEK983527 DOE983524:DOG983527 DYA983524:DYC983527 EHW983524:EHY983527 ERS983524:ERU983527 FBO983524:FBQ983527 FLK983524:FLM983527 FVG983524:FVI983527 GFC983524:GFE983527 GOY983524:GPA983527 GYU983524:GYW983527 HIQ983524:HIS983527 HSM983524:HSO983527 ICI983524:ICK983527 IME983524:IMG983527 IWA983524:IWC983527 JFW983524:JFY983527 JPS983524:JPU983527 JZO983524:JZQ983527 KJK983524:KJM983527 KTG983524:KTI983527 LDC983524:LDE983527 LMY983524:LNA983527 LWU983524:LWW983527 MGQ983524:MGS983527 MQM983524:MQO983527 NAI983524:NAK983527 NKE983524:NKG983527 NUA983524:NUC983527 ODW983524:ODY983527 ONS983524:ONU983527 OXO983524:OXQ983527 PHK983524:PHM983527 PRG983524:PRI983527 QBC983524:QBE983527 QKY983524:QLA983527 QUU983524:QUW983527 REQ983524:RES983527 ROM983524:ROO983527 RYI983524:RYK983527 SIE983524:SIG983527 SSA983524:SSC983527 TBW983524:TBY983527 TLS983524:TLU983527 TVO983524:TVQ983527 UFK983524:UFM983527 UPG983524:UPI983527 UZC983524:UZE983527 VIY983524:VJA983527 VSU983524:VSW983527 WCQ983524:WCS983527 WMM983524:WMO983527 WWI983524:WWK983527 AA438:AC441 JW438:JY441 TS438:TU441 ADO438:ADQ441 ANK438:ANM441 AXG438:AXI441 BHC438:BHE441 BQY438:BRA441 CAU438:CAW441 CKQ438:CKS441 CUM438:CUO441 DEI438:DEK441 DOE438:DOG441 DYA438:DYC441 EHW438:EHY441 ERS438:ERU441 FBO438:FBQ441 FLK438:FLM441 FVG438:FVI441 GFC438:GFE441 GOY438:GPA441 GYU438:GYW441 HIQ438:HIS441 HSM438:HSO441 ICI438:ICK441 IME438:IMG441 IWA438:IWC441 JFW438:JFY441 JPS438:JPU441 JZO438:JZQ441 KJK438:KJM441 KTG438:KTI441 LDC438:LDE441 LMY438:LNA441 LWU438:LWW441 MGQ438:MGS441 MQM438:MQO441 NAI438:NAK441 NKE438:NKG441 NUA438:NUC441 ODW438:ODY441 ONS438:ONU441 OXO438:OXQ441 PHK438:PHM441 PRG438:PRI441 QBC438:QBE441 QKY438:QLA441 QUU438:QUW441 REQ438:RES441 ROM438:ROO441 RYI438:RYK441 SIE438:SIG441 SSA438:SSC441 TBW438:TBY441 TLS438:TLU441 TVO438:TVQ441 UFK438:UFM441 UPG438:UPI441 UZC438:UZE441 VIY438:VJA441 VSU438:VSW441 WCQ438:WCS441 WMM438:WMO441 WWI438:WWK441 AA65997:AC66000 JW65997:JY66000 TS65997:TU66000 ADO65997:ADQ66000 ANK65997:ANM66000 AXG65997:AXI66000 BHC65997:BHE66000 BQY65997:BRA66000 CAU65997:CAW66000 CKQ65997:CKS66000 CUM65997:CUO66000 DEI65997:DEK66000 DOE65997:DOG66000 DYA65997:DYC66000 EHW65997:EHY66000 ERS65997:ERU66000 FBO65997:FBQ66000 FLK65997:FLM66000 FVG65997:FVI66000 GFC65997:GFE66000 GOY65997:GPA66000 GYU65997:GYW66000 HIQ65997:HIS66000 HSM65997:HSO66000 ICI65997:ICK66000 IME65997:IMG66000 IWA65997:IWC66000 JFW65997:JFY66000 JPS65997:JPU66000 JZO65997:JZQ66000 KJK65997:KJM66000 KTG65997:KTI66000 LDC65997:LDE66000 LMY65997:LNA66000 LWU65997:LWW66000 MGQ65997:MGS66000 MQM65997:MQO66000 NAI65997:NAK66000 NKE65997:NKG66000 NUA65997:NUC66000 ODW65997:ODY66000 ONS65997:ONU66000 OXO65997:OXQ66000 PHK65997:PHM66000 PRG65997:PRI66000 QBC65997:QBE66000 QKY65997:QLA66000 QUU65997:QUW66000 REQ65997:RES66000 ROM65997:ROO66000 RYI65997:RYK66000 SIE65997:SIG66000 SSA65997:SSC66000 TBW65997:TBY66000 TLS65997:TLU66000 TVO65997:TVQ66000 UFK65997:UFM66000 UPG65997:UPI66000 UZC65997:UZE66000 VIY65997:VJA66000 VSU65997:VSW66000 WCQ65997:WCS66000 WMM65997:WMO66000 WWI65997:WWK66000 AA131533:AC131536 JW131533:JY131536 TS131533:TU131536 ADO131533:ADQ131536 ANK131533:ANM131536 AXG131533:AXI131536 BHC131533:BHE131536 BQY131533:BRA131536 CAU131533:CAW131536 CKQ131533:CKS131536 CUM131533:CUO131536 DEI131533:DEK131536 DOE131533:DOG131536 DYA131533:DYC131536 EHW131533:EHY131536 ERS131533:ERU131536 FBO131533:FBQ131536 FLK131533:FLM131536 FVG131533:FVI131536 GFC131533:GFE131536 GOY131533:GPA131536 GYU131533:GYW131536 HIQ131533:HIS131536 HSM131533:HSO131536 ICI131533:ICK131536 IME131533:IMG131536 IWA131533:IWC131536 JFW131533:JFY131536 JPS131533:JPU131536 JZO131533:JZQ131536 KJK131533:KJM131536 KTG131533:KTI131536 LDC131533:LDE131536 LMY131533:LNA131536 LWU131533:LWW131536 MGQ131533:MGS131536 MQM131533:MQO131536 NAI131533:NAK131536 NKE131533:NKG131536 NUA131533:NUC131536 ODW131533:ODY131536 ONS131533:ONU131536 OXO131533:OXQ131536 PHK131533:PHM131536 PRG131533:PRI131536 QBC131533:QBE131536 QKY131533:QLA131536 QUU131533:QUW131536 REQ131533:RES131536 ROM131533:ROO131536 RYI131533:RYK131536 SIE131533:SIG131536 SSA131533:SSC131536 TBW131533:TBY131536 TLS131533:TLU131536 TVO131533:TVQ131536 UFK131533:UFM131536 UPG131533:UPI131536 UZC131533:UZE131536 VIY131533:VJA131536 VSU131533:VSW131536 WCQ131533:WCS131536 WMM131533:WMO131536 WWI131533:WWK131536 AA197069:AC197072 JW197069:JY197072 TS197069:TU197072 ADO197069:ADQ197072 ANK197069:ANM197072 AXG197069:AXI197072 BHC197069:BHE197072 BQY197069:BRA197072 CAU197069:CAW197072 CKQ197069:CKS197072 CUM197069:CUO197072 DEI197069:DEK197072 DOE197069:DOG197072 DYA197069:DYC197072 EHW197069:EHY197072 ERS197069:ERU197072 FBO197069:FBQ197072 FLK197069:FLM197072 FVG197069:FVI197072 GFC197069:GFE197072 GOY197069:GPA197072 GYU197069:GYW197072 HIQ197069:HIS197072 HSM197069:HSO197072 ICI197069:ICK197072 IME197069:IMG197072 IWA197069:IWC197072 JFW197069:JFY197072 JPS197069:JPU197072 JZO197069:JZQ197072 KJK197069:KJM197072 KTG197069:KTI197072 LDC197069:LDE197072 LMY197069:LNA197072 LWU197069:LWW197072 MGQ197069:MGS197072 MQM197069:MQO197072 NAI197069:NAK197072 NKE197069:NKG197072 NUA197069:NUC197072 ODW197069:ODY197072 ONS197069:ONU197072 OXO197069:OXQ197072 PHK197069:PHM197072 PRG197069:PRI197072 QBC197069:QBE197072 QKY197069:QLA197072 QUU197069:QUW197072 REQ197069:RES197072 ROM197069:ROO197072 RYI197069:RYK197072 SIE197069:SIG197072 SSA197069:SSC197072 TBW197069:TBY197072 TLS197069:TLU197072 TVO197069:TVQ197072 UFK197069:UFM197072 UPG197069:UPI197072 UZC197069:UZE197072 VIY197069:VJA197072 VSU197069:VSW197072 WCQ197069:WCS197072 WMM197069:WMO197072 WWI197069:WWK197072 AA262605:AC262608 JW262605:JY262608 TS262605:TU262608 ADO262605:ADQ262608 ANK262605:ANM262608 AXG262605:AXI262608 BHC262605:BHE262608 BQY262605:BRA262608 CAU262605:CAW262608 CKQ262605:CKS262608 CUM262605:CUO262608 DEI262605:DEK262608 DOE262605:DOG262608 DYA262605:DYC262608 EHW262605:EHY262608 ERS262605:ERU262608 FBO262605:FBQ262608 FLK262605:FLM262608 FVG262605:FVI262608 GFC262605:GFE262608 GOY262605:GPA262608 GYU262605:GYW262608 HIQ262605:HIS262608 HSM262605:HSO262608 ICI262605:ICK262608 IME262605:IMG262608 IWA262605:IWC262608 JFW262605:JFY262608 JPS262605:JPU262608 JZO262605:JZQ262608 KJK262605:KJM262608 KTG262605:KTI262608 LDC262605:LDE262608 LMY262605:LNA262608 LWU262605:LWW262608 MGQ262605:MGS262608 MQM262605:MQO262608 NAI262605:NAK262608 NKE262605:NKG262608 NUA262605:NUC262608 ODW262605:ODY262608 ONS262605:ONU262608 OXO262605:OXQ262608 PHK262605:PHM262608 PRG262605:PRI262608 QBC262605:QBE262608 QKY262605:QLA262608 QUU262605:QUW262608 REQ262605:RES262608 ROM262605:ROO262608 RYI262605:RYK262608 SIE262605:SIG262608 SSA262605:SSC262608 TBW262605:TBY262608 TLS262605:TLU262608 TVO262605:TVQ262608 UFK262605:UFM262608 UPG262605:UPI262608 UZC262605:UZE262608 VIY262605:VJA262608 VSU262605:VSW262608 WCQ262605:WCS262608 WMM262605:WMO262608 WWI262605:WWK262608 AA328141:AC328144 JW328141:JY328144 TS328141:TU328144 ADO328141:ADQ328144 ANK328141:ANM328144 AXG328141:AXI328144 BHC328141:BHE328144 BQY328141:BRA328144 CAU328141:CAW328144 CKQ328141:CKS328144 CUM328141:CUO328144 DEI328141:DEK328144 DOE328141:DOG328144 DYA328141:DYC328144 EHW328141:EHY328144 ERS328141:ERU328144 FBO328141:FBQ328144 FLK328141:FLM328144 FVG328141:FVI328144 GFC328141:GFE328144 GOY328141:GPA328144 GYU328141:GYW328144 HIQ328141:HIS328144 HSM328141:HSO328144 ICI328141:ICK328144 IME328141:IMG328144 IWA328141:IWC328144 JFW328141:JFY328144 JPS328141:JPU328144 JZO328141:JZQ328144 KJK328141:KJM328144 KTG328141:KTI328144 LDC328141:LDE328144 LMY328141:LNA328144 LWU328141:LWW328144 MGQ328141:MGS328144 MQM328141:MQO328144 NAI328141:NAK328144 NKE328141:NKG328144 NUA328141:NUC328144 ODW328141:ODY328144 ONS328141:ONU328144 OXO328141:OXQ328144 PHK328141:PHM328144 PRG328141:PRI328144 QBC328141:QBE328144 QKY328141:QLA328144 QUU328141:QUW328144 REQ328141:RES328144 ROM328141:ROO328144 RYI328141:RYK328144 SIE328141:SIG328144 SSA328141:SSC328144 TBW328141:TBY328144 TLS328141:TLU328144 TVO328141:TVQ328144 UFK328141:UFM328144 UPG328141:UPI328144 UZC328141:UZE328144 VIY328141:VJA328144 VSU328141:VSW328144 WCQ328141:WCS328144 WMM328141:WMO328144 WWI328141:WWK328144 AA393677:AC393680 JW393677:JY393680 TS393677:TU393680 ADO393677:ADQ393680 ANK393677:ANM393680 AXG393677:AXI393680 BHC393677:BHE393680 BQY393677:BRA393680 CAU393677:CAW393680 CKQ393677:CKS393680 CUM393677:CUO393680 DEI393677:DEK393680 DOE393677:DOG393680 DYA393677:DYC393680 EHW393677:EHY393680 ERS393677:ERU393680 FBO393677:FBQ393680 FLK393677:FLM393680 FVG393677:FVI393680 GFC393677:GFE393680 GOY393677:GPA393680 GYU393677:GYW393680 HIQ393677:HIS393680 HSM393677:HSO393680 ICI393677:ICK393680 IME393677:IMG393680 IWA393677:IWC393680 JFW393677:JFY393680 JPS393677:JPU393680 JZO393677:JZQ393680 KJK393677:KJM393680 KTG393677:KTI393680 LDC393677:LDE393680 LMY393677:LNA393680 LWU393677:LWW393680 MGQ393677:MGS393680 MQM393677:MQO393680 NAI393677:NAK393680 NKE393677:NKG393680 NUA393677:NUC393680 ODW393677:ODY393680 ONS393677:ONU393680 OXO393677:OXQ393680 PHK393677:PHM393680 PRG393677:PRI393680 QBC393677:QBE393680 QKY393677:QLA393680 QUU393677:QUW393680 REQ393677:RES393680 ROM393677:ROO393680 RYI393677:RYK393680 SIE393677:SIG393680 SSA393677:SSC393680 TBW393677:TBY393680 TLS393677:TLU393680 TVO393677:TVQ393680 UFK393677:UFM393680 UPG393677:UPI393680 UZC393677:UZE393680 VIY393677:VJA393680 VSU393677:VSW393680 WCQ393677:WCS393680 WMM393677:WMO393680 WWI393677:WWK393680 AA459213:AC459216 JW459213:JY459216 TS459213:TU459216 ADO459213:ADQ459216 ANK459213:ANM459216 AXG459213:AXI459216 BHC459213:BHE459216 BQY459213:BRA459216 CAU459213:CAW459216 CKQ459213:CKS459216 CUM459213:CUO459216 DEI459213:DEK459216 DOE459213:DOG459216 DYA459213:DYC459216 EHW459213:EHY459216 ERS459213:ERU459216 FBO459213:FBQ459216 FLK459213:FLM459216 FVG459213:FVI459216 GFC459213:GFE459216 GOY459213:GPA459216 GYU459213:GYW459216 HIQ459213:HIS459216 HSM459213:HSO459216 ICI459213:ICK459216 IME459213:IMG459216 IWA459213:IWC459216 JFW459213:JFY459216 JPS459213:JPU459216 JZO459213:JZQ459216 KJK459213:KJM459216 KTG459213:KTI459216 LDC459213:LDE459216 LMY459213:LNA459216 LWU459213:LWW459216 MGQ459213:MGS459216 MQM459213:MQO459216 NAI459213:NAK459216 NKE459213:NKG459216 NUA459213:NUC459216 ODW459213:ODY459216 ONS459213:ONU459216 OXO459213:OXQ459216 PHK459213:PHM459216 PRG459213:PRI459216 QBC459213:QBE459216 QKY459213:QLA459216 QUU459213:QUW459216 REQ459213:RES459216 ROM459213:ROO459216 RYI459213:RYK459216 SIE459213:SIG459216 SSA459213:SSC459216 TBW459213:TBY459216 TLS459213:TLU459216 TVO459213:TVQ459216 UFK459213:UFM459216 UPG459213:UPI459216 UZC459213:UZE459216 VIY459213:VJA459216 VSU459213:VSW459216 WCQ459213:WCS459216 WMM459213:WMO459216 WWI459213:WWK459216 AA524749:AC524752 JW524749:JY524752 TS524749:TU524752 ADO524749:ADQ524752 ANK524749:ANM524752 AXG524749:AXI524752 BHC524749:BHE524752 BQY524749:BRA524752 CAU524749:CAW524752 CKQ524749:CKS524752 CUM524749:CUO524752 DEI524749:DEK524752 DOE524749:DOG524752 DYA524749:DYC524752 EHW524749:EHY524752 ERS524749:ERU524752 FBO524749:FBQ524752 FLK524749:FLM524752 FVG524749:FVI524752 GFC524749:GFE524752 GOY524749:GPA524752 GYU524749:GYW524752 HIQ524749:HIS524752 HSM524749:HSO524752 ICI524749:ICK524752 IME524749:IMG524752 IWA524749:IWC524752 JFW524749:JFY524752 JPS524749:JPU524752 JZO524749:JZQ524752 KJK524749:KJM524752 KTG524749:KTI524752 LDC524749:LDE524752 LMY524749:LNA524752 LWU524749:LWW524752 MGQ524749:MGS524752 MQM524749:MQO524752 NAI524749:NAK524752 NKE524749:NKG524752 NUA524749:NUC524752 ODW524749:ODY524752 ONS524749:ONU524752 OXO524749:OXQ524752 PHK524749:PHM524752 PRG524749:PRI524752 QBC524749:QBE524752 QKY524749:QLA524752 QUU524749:QUW524752 REQ524749:RES524752 ROM524749:ROO524752 RYI524749:RYK524752 SIE524749:SIG524752 SSA524749:SSC524752 TBW524749:TBY524752 TLS524749:TLU524752 TVO524749:TVQ524752 UFK524749:UFM524752 UPG524749:UPI524752 UZC524749:UZE524752 VIY524749:VJA524752 VSU524749:VSW524752 WCQ524749:WCS524752 WMM524749:WMO524752 WWI524749:WWK524752 AA590285:AC590288 JW590285:JY590288 TS590285:TU590288 ADO590285:ADQ590288 ANK590285:ANM590288 AXG590285:AXI590288 BHC590285:BHE590288 BQY590285:BRA590288 CAU590285:CAW590288 CKQ590285:CKS590288 CUM590285:CUO590288 DEI590285:DEK590288 DOE590285:DOG590288 DYA590285:DYC590288 EHW590285:EHY590288 ERS590285:ERU590288 FBO590285:FBQ590288 FLK590285:FLM590288 FVG590285:FVI590288 GFC590285:GFE590288 GOY590285:GPA590288 GYU590285:GYW590288 HIQ590285:HIS590288 HSM590285:HSO590288 ICI590285:ICK590288 IME590285:IMG590288 IWA590285:IWC590288 JFW590285:JFY590288 JPS590285:JPU590288 JZO590285:JZQ590288 KJK590285:KJM590288 KTG590285:KTI590288 LDC590285:LDE590288 LMY590285:LNA590288 LWU590285:LWW590288 MGQ590285:MGS590288 MQM590285:MQO590288 NAI590285:NAK590288 NKE590285:NKG590288 NUA590285:NUC590288 ODW590285:ODY590288 ONS590285:ONU590288 OXO590285:OXQ590288 PHK590285:PHM590288 PRG590285:PRI590288 QBC590285:QBE590288 QKY590285:QLA590288 QUU590285:QUW590288 REQ590285:RES590288 ROM590285:ROO590288 RYI590285:RYK590288 SIE590285:SIG590288 SSA590285:SSC590288 TBW590285:TBY590288 TLS590285:TLU590288 TVO590285:TVQ590288 UFK590285:UFM590288 UPG590285:UPI590288 UZC590285:UZE590288 VIY590285:VJA590288 VSU590285:VSW590288 WCQ590285:WCS590288 WMM590285:WMO590288 WWI590285:WWK590288 AA655821:AC655824 JW655821:JY655824 TS655821:TU655824 ADO655821:ADQ655824 ANK655821:ANM655824 AXG655821:AXI655824 BHC655821:BHE655824 BQY655821:BRA655824 CAU655821:CAW655824 CKQ655821:CKS655824 CUM655821:CUO655824 DEI655821:DEK655824 DOE655821:DOG655824 DYA655821:DYC655824 EHW655821:EHY655824 ERS655821:ERU655824 FBO655821:FBQ655824 FLK655821:FLM655824 FVG655821:FVI655824 GFC655821:GFE655824 GOY655821:GPA655824 GYU655821:GYW655824 HIQ655821:HIS655824 HSM655821:HSO655824 ICI655821:ICK655824 IME655821:IMG655824 IWA655821:IWC655824 JFW655821:JFY655824 JPS655821:JPU655824 JZO655821:JZQ655824 KJK655821:KJM655824 KTG655821:KTI655824 LDC655821:LDE655824 LMY655821:LNA655824 LWU655821:LWW655824 MGQ655821:MGS655824 MQM655821:MQO655824 NAI655821:NAK655824 NKE655821:NKG655824 NUA655821:NUC655824 ODW655821:ODY655824 ONS655821:ONU655824 OXO655821:OXQ655824 PHK655821:PHM655824 PRG655821:PRI655824 QBC655821:QBE655824 QKY655821:QLA655824 QUU655821:QUW655824 REQ655821:RES655824 ROM655821:ROO655824 RYI655821:RYK655824 SIE655821:SIG655824 SSA655821:SSC655824 TBW655821:TBY655824 TLS655821:TLU655824 TVO655821:TVQ655824 UFK655821:UFM655824 UPG655821:UPI655824 UZC655821:UZE655824 VIY655821:VJA655824 VSU655821:VSW655824 WCQ655821:WCS655824 WMM655821:WMO655824 WWI655821:WWK655824 AA721357:AC721360 JW721357:JY721360 TS721357:TU721360 ADO721357:ADQ721360 ANK721357:ANM721360 AXG721357:AXI721360 BHC721357:BHE721360 BQY721357:BRA721360 CAU721357:CAW721360 CKQ721357:CKS721360 CUM721357:CUO721360 DEI721357:DEK721360 DOE721357:DOG721360 DYA721357:DYC721360 EHW721357:EHY721360 ERS721357:ERU721360 FBO721357:FBQ721360 FLK721357:FLM721360 FVG721357:FVI721360 GFC721357:GFE721360 GOY721357:GPA721360 GYU721357:GYW721360 HIQ721357:HIS721360 HSM721357:HSO721360 ICI721357:ICK721360 IME721357:IMG721360 IWA721357:IWC721360 JFW721357:JFY721360 JPS721357:JPU721360 JZO721357:JZQ721360 KJK721357:KJM721360 KTG721357:KTI721360 LDC721357:LDE721360 LMY721357:LNA721360 LWU721357:LWW721360 MGQ721357:MGS721360 MQM721357:MQO721360 NAI721357:NAK721360 NKE721357:NKG721360 NUA721357:NUC721360 ODW721357:ODY721360 ONS721357:ONU721360 OXO721357:OXQ721360 PHK721357:PHM721360 PRG721357:PRI721360 QBC721357:QBE721360 QKY721357:QLA721360 QUU721357:QUW721360 REQ721357:RES721360 ROM721357:ROO721360 RYI721357:RYK721360 SIE721357:SIG721360 SSA721357:SSC721360 TBW721357:TBY721360 TLS721357:TLU721360 TVO721357:TVQ721360 UFK721357:UFM721360 UPG721357:UPI721360 UZC721357:UZE721360 VIY721357:VJA721360 VSU721357:VSW721360 WCQ721357:WCS721360 WMM721357:WMO721360 WWI721357:WWK721360 AA786893:AC786896 JW786893:JY786896 TS786893:TU786896 ADO786893:ADQ786896 ANK786893:ANM786896 AXG786893:AXI786896 BHC786893:BHE786896 BQY786893:BRA786896 CAU786893:CAW786896 CKQ786893:CKS786896 CUM786893:CUO786896 DEI786893:DEK786896 DOE786893:DOG786896 DYA786893:DYC786896 EHW786893:EHY786896 ERS786893:ERU786896 FBO786893:FBQ786896 FLK786893:FLM786896 FVG786893:FVI786896 GFC786893:GFE786896 GOY786893:GPA786896 GYU786893:GYW786896 HIQ786893:HIS786896 HSM786893:HSO786896 ICI786893:ICK786896 IME786893:IMG786896 IWA786893:IWC786896 JFW786893:JFY786896 JPS786893:JPU786896 JZO786893:JZQ786896 KJK786893:KJM786896 KTG786893:KTI786896 LDC786893:LDE786896 LMY786893:LNA786896 LWU786893:LWW786896 MGQ786893:MGS786896 MQM786893:MQO786896 NAI786893:NAK786896 NKE786893:NKG786896 NUA786893:NUC786896 ODW786893:ODY786896 ONS786893:ONU786896 OXO786893:OXQ786896 PHK786893:PHM786896 PRG786893:PRI786896 QBC786893:QBE786896 QKY786893:QLA786896 QUU786893:QUW786896 REQ786893:RES786896 ROM786893:ROO786896 RYI786893:RYK786896 SIE786893:SIG786896 SSA786893:SSC786896 TBW786893:TBY786896 TLS786893:TLU786896 TVO786893:TVQ786896 UFK786893:UFM786896 UPG786893:UPI786896 UZC786893:UZE786896 VIY786893:VJA786896 VSU786893:VSW786896 WCQ786893:WCS786896 WMM786893:WMO786896 WWI786893:WWK786896 AA852429:AC852432 JW852429:JY852432 TS852429:TU852432 ADO852429:ADQ852432 ANK852429:ANM852432 AXG852429:AXI852432 BHC852429:BHE852432 BQY852429:BRA852432 CAU852429:CAW852432 CKQ852429:CKS852432 CUM852429:CUO852432 DEI852429:DEK852432 DOE852429:DOG852432 DYA852429:DYC852432 EHW852429:EHY852432 ERS852429:ERU852432 FBO852429:FBQ852432 FLK852429:FLM852432 FVG852429:FVI852432 GFC852429:GFE852432 GOY852429:GPA852432 GYU852429:GYW852432 HIQ852429:HIS852432 HSM852429:HSO852432 ICI852429:ICK852432 IME852429:IMG852432 IWA852429:IWC852432 JFW852429:JFY852432 JPS852429:JPU852432 JZO852429:JZQ852432 KJK852429:KJM852432 KTG852429:KTI852432 LDC852429:LDE852432 LMY852429:LNA852432 LWU852429:LWW852432 MGQ852429:MGS852432 MQM852429:MQO852432 NAI852429:NAK852432 NKE852429:NKG852432 NUA852429:NUC852432 ODW852429:ODY852432 ONS852429:ONU852432 OXO852429:OXQ852432 PHK852429:PHM852432 PRG852429:PRI852432 QBC852429:QBE852432 QKY852429:QLA852432 QUU852429:QUW852432 REQ852429:RES852432 ROM852429:ROO852432 RYI852429:RYK852432 SIE852429:SIG852432 SSA852429:SSC852432 TBW852429:TBY852432 TLS852429:TLU852432 TVO852429:TVQ852432 UFK852429:UFM852432 UPG852429:UPI852432 UZC852429:UZE852432 VIY852429:VJA852432 VSU852429:VSW852432 WCQ852429:WCS852432 WMM852429:WMO852432 WWI852429:WWK852432 AA917965:AC917968 JW917965:JY917968 TS917965:TU917968 ADO917965:ADQ917968 ANK917965:ANM917968 AXG917965:AXI917968 BHC917965:BHE917968 BQY917965:BRA917968 CAU917965:CAW917968 CKQ917965:CKS917968 CUM917965:CUO917968 DEI917965:DEK917968 DOE917965:DOG917968 DYA917965:DYC917968 EHW917965:EHY917968 ERS917965:ERU917968 FBO917965:FBQ917968 FLK917965:FLM917968 FVG917965:FVI917968 GFC917965:GFE917968 GOY917965:GPA917968 GYU917965:GYW917968 HIQ917965:HIS917968 HSM917965:HSO917968 ICI917965:ICK917968 IME917965:IMG917968 IWA917965:IWC917968 JFW917965:JFY917968 JPS917965:JPU917968 JZO917965:JZQ917968 KJK917965:KJM917968 KTG917965:KTI917968 LDC917965:LDE917968 LMY917965:LNA917968 LWU917965:LWW917968 MGQ917965:MGS917968 MQM917965:MQO917968 NAI917965:NAK917968 NKE917965:NKG917968 NUA917965:NUC917968 ODW917965:ODY917968 ONS917965:ONU917968 OXO917965:OXQ917968 PHK917965:PHM917968 PRG917965:PRI917968 QBC917965:QBE917968 QKY917965:QLA917968 QUU917965:QUW917968 REQ917965:RES917968 ROM917965:ROO917968 RYI917965:RYK917968 SIE917965:SIG917968 SSA917965:SSC917968 TBW917965:TBY917968 TLS917965:TLU917968 TVO917965:TVQ917968 UFK917965:UFM917968 UPG917965:UPI917968 UZC917965:UZE917968 VIY917965:VJA917968 VSU917965:VSW917968 WCQ917965:WCS917968 WMM917965:WMO917968 WWI917965:WWK917968 AA983501:AC983504 JW983501:JY983504 TS983501:TU983504 ADO983501:ADQ983504 ANK983501:ANM983504 AXG983501:AXI983504 BHC983501:BHE983504 BQY983501:BRA983504 CAU983501:CAW983504 CKQ983501:CKS983504 CUM983501:CUO983504 DEI983501:DEK983504 DOE983501:DOG983504 DYA983501:DYC983504 EHW983501:EHY983504 ERS983501:ERU983504 FBO983501:FBQ983504 FLK983501:FLM983504 FVG983501:FVI983504 GFC983501:GFE983504 GOY983501:GPA983504 GYU983501:GYW983504 HIQ983501:HIS983504 HSM983501:HSO983504 ICI983501:ICK983504 IME983501:IMG983504 IWA983501:IWC983504 JFW983501:JFY983504 JPS983501:JPU983504 JZO983501:JZQ983504 KJK983501:KJM983504 KTG983501:KTI983504 LDC983501:LDE983504 LMY983501:LNA983504 LWU983501:LWW983504 MGQ983501:MGS983504 MQM983501:MQO983504 NAI983501:NAK983504 NKE983501:NKG983504 NUA983501:NUC983504 ODW983501:ODY983504 ONS983501:ONU983504 OXO983501:OXQ983504 PHK983501:PHM983504 PRG983501:PRI983504 QBC983501:QBE983504 QKY983501:QLA983504 QUU983501:QUW983504 REQ983501:RES983504 ROM983501:ROO983504 RYI983501:RYK983504 SIE983501:SIG983504 SSA983501:SSC983504 TBW983501:TBY983504 TLS983501:TLU983504 TVO983501:TVQ983504 UFK983501:UFM983504 UPG983501:UPI983504 UZC983501:UZE983504 VIY983501:VJA983504 VSU983501:VSW983504 WCQ983501:WCS983504 WMM983501:WMO983504 WWI983501:WWK983504 U414:AC414 JG437:JY437 TC437:TU437 ACY437:ADQ437 AMU437:ANM437 AWQ437:AXI437 BGM437:BHE437 BQI437:BRA437 CAE437:CAW437 CKA437:CKS437 CTW437:CUO437 DDS437:DEK437 DNO437:DOG437 DXK437:DYC437 EHG437:EHY437 ERC437:ERU437 FAY437:FBQ437 FKU437:FLM437 FUQ437:FVI437 GEM437:GFE437 GOI437:GPA437 GYE437:GYW437 HIA437:HIS437 HRW437:HSO437 IBS437:ICK437 ILO437:IMG437 IVK437:IWC437 JFG437:JFY437 JPC437:JPU437 JYY437:JZQ437 KIU437:KJM437 KSQ437:KTI437 LCM437:LDE437 LMI437:LNA437 LWE437:LWW437 MGA437:MGS437 MPW437:MQO437 MZS437:NAK437 NJO437:NKG437 NTK437:NUC437 ODG437:ODY437 ONC437:ONU437 OWY437:OXQ437 PGU437:PHM437 PQQ437:PRI437 QAM437:QBE437 QKI437:QLA437 QUE437:QUW437 REA437:RES437 RNW437:ROO437 RXS437:RYK437 SHO437:SIG437 SRK437:SSC437 TBG437:TBY437 TLC437:TLU437 TUY437:TVQ437 UEU437:UFM437 UOQ437:UPI437 UYM437:UZE437 VII437:VJA437 VSE437:VSW437 WCA437:WCS437 WLW437:WMO437 WVS437:WWK437 K65996:AC65996 JG65996:JY65996 TC65996:TU65996 ACY65996:ADQ65996 AMU65996:ANM65996 AWQ65996:AXI65996 BGM65996:BHE65996 BQI65996:BRA65996 CAE65996:CAW65996 CKA65996:CKS65996 CTW65996:CUO65996 DDS65996:DEK65996 DNO65996:DOG65996 DXK65996:DYC65996 EHG65996:EHY65996 ERC65996:ERU65996 FAY65996:FBQ65996 FKU65996:FLM65996 FUQ65996:FVI65996 GEM65996:GFE65996 GOI65996:GPA65996 GYE65996:GYW65996 HIA65996:HIS65996 HRW65996:HSO65996 IBS65996:ICK65996 ILO65996:IMG65996 IVK65996:IWC65996 JFG65996:JFY65996 JPC65996:JPU65996 JYY65996:JZQ65996 KIU65996:KJM65996 KSQ65996:KTI65996 LCM65996:LDE65996 LMI65996:LNA65996 LWE65996:LWW65996 MGA65996:MGS65996 MPW65996:MQO65996 MZS65996:NAK65996 NJO65996:NKG65996 NTK65996:NUC65996 ODG65996:ODY65996 ONC65996:ONU65996 OWY65996:OXQ65996 PGU65996:PHM65996 PQQ65996:PRI65996 QAM65996:QBE65996 QKI65996:QLA65996 QUE65996:QUW65996 REA65996:RES65996 RNW65996:ROO65996 RXS65996:RYK65996 SHO65996:SIG65996 SRK65996:SSC65996 TBG65996:TBY65996 TLC65996:TLU65996 TUY65996:TVQ65996 UEU65996:UFM65996 UOQ65996:UPI65996 UYM65996:UZE65996 VII65996:VJA65996 VSE65996:VSW65996 WCA65996:WCS65996 WLW65996:WMO65996 WVS65996:WWK65996 K131532:AC131532 JG131532:JY131532 TC131532:TU131532 ACY131532:ADQ131532 AMU131532:ANM131532 AWQ131532:AXI131532 BGM131532:BHE131532 BQI131532:BRA131532 CAE131532:CAW131532 CKA131532:CKS131532 CTW131532:CUO131532 DDS131532:DEK131532 DNO131532:DOG131532 DXK131532:DYC131532 EHG131532:EHY131532 ERC131532:ERU131532 FAY131532:FBQ131532 FKU131532:FLM131532 FUQ131532:FVI131532 GEM131532:GFE131532 GOI131532:GPA131532 GYE131532:GYW131532 HIA131532:HIS131532 HRW131532:HSO131532 IBS131532:ICK131532 ILO131532:IMG131532 IVK131532:IWC131532 JFG131532:JFY131532 JPC131532:JPU131532 JYY131532:JZQ131532 KIU131532:KJM131532 KSQ131532:KTI131532 LCM131532:LDE131532 LMI131532:LNA131532 LWE131532:LWW131532 MGA131532:MGS131532 MPW131532:MQO131532 MZS131532:NAK131532 NJO131532:NKG131532 NTK131532:NUC131532 ODG131532:ODY131532 ONC131532:ONU131532 OWY131532:OXQ131532 PGU131532:PHM131532 PQQ131532:PRI131532 QAM131532:QBE131532 QKI131532:QLA131532 QUE131532:QUW131532 REA131532:RES131532 RNW131532:ROO131532 RXS131532:RYK131532 SHO131532:SIG131532 SRK131532:SSC131532 TBG131532:TBY131532 TLC131532:TLU131532 TUY131532:TVQ131532 UEU131532:UFM131532 UOQ131532:UPI131532 UYM131532:UZE131532 VII131532:VJA131532 VSE131532:VSW131532 WCA131532:WCS131532 WLW131532:WMO131532 WVS131532:WWK131532 K197068:AC197068 JG197068:JY197068 TC197068:TU197068 ACY197068:ADQ197068 AMU197068:ANM197068 AWQ197068:AXI197068 BGM197068:BHE197068 BQI197068:BRA197068 CAE197068:CAW197068 CKA197068:CKS197068 CTW197068:CUO197068 DDS197068:DEK197068 DNO197068:DOG197068 DXK197068:DYC197068 EHG197068:EHY197068 ERC197068:ERU197068 FAY197068:FBQ197068 FKU197068:FLM197068 FUQ197068:FVI197068 GEM197068:GFE197068 GOI197068:GPA197068 GYE197068:GYW197068 HIA197068:HIS197068 HRW197068:HSO197068 IBS197068:ICK197068 ILO197068:IMG197068 IVK197068:IWC197068 JFG197068:JFY197068 JPC197068:JPU197068 JYY197068:JZQ197068 KIU197068:KJM197068 KSQ197068:KTI197068 LCM197068:LDE197068 LMI197068:LNA197068 LWE197068:LWW197068 MGA197068:MGS197068 MPW197068:MQO197068 MZS197068:NAK197068 NJO197068:NKG197068 NTK197068:NUC197068 ODG197068:ODY197068 ONC197068:ONU197068 OWY197068:OXQ197068 PGU197068:PHM197068 PQQ197068:PRI197068 QAM197068:QBE197068 QKI197068:QLA197068 QUE197068:QUW197068 REA197068:RES197068 RNW197068:ROO197068 RXS197068:RYK197068 SHO197068:SIG197068 SRK197068:SSC197068 TBG197068:TBY197068 TLC197068:TLU197068 TUY197068:TVQ197068 UEU197068:UFM197068 UOQ197068:UPI197068 UYM197068:UZE197068 VII197068:VJA197068 VSE197068:VSW197068 WCA197068:WCS197068 WLW197068:WMO197068 WVS197068:WWK197068 K262604:AC262604 JG262604:JY262604 TC262604:TU262604 ACY262604:ADQ262604 AMU262604:ANM262604 AWQ262604:AXI262604 BGM262604:BHE262604 BQI262604:BRA262604 CAE262604:CAW262604 CKA262604:CKS262604 CTW262604:CUO262604 DDS262604:DEK262604 DNO262604:DOG262604 DXK262604:DYC262604 EHG262604:EHY262604 ERC262604:ERU262604 FAY262604:FBQ262604 FKU262604:FLM262604 FUQ262604:FVI262604 GEM262604:GFE262604 GOI262604:GPA262604 GYE262604:GYW262604 HIA262604:HIS262604 HRW262604:HSO262604 IBS262604:ICK262604 ILO262604:IMG262604 IVK262604:IWC262604 JFG262604:JFY262604 JPC262604:JPU262604 JYY262604:JZQ262604 KIU262604:KJM262604 KSQ262604:KTI262604 LCM262604:LDE262604 LMI262604:LNA262604 LWE262604:LWW262604 MGA262604:MGS262604 MPW262604:MQO262604 MZS262604:NAK262604 NJO262604:NKG262604 NTK262604:NUC262604 ODG262604:ODY262604 ONC262604:ONU262604 OWY262604:OXQ262604 PGU262604:PHM262604 PQQ262604:PRI262604 QAM262604:QBE262604 QKI262604:QLA262604 QUE262604:QUW262604 REA262604:RES262604 RNW262604:ROO262604 RXS262604:RYK262604 SHO262604:SIG262604 SRK262604:SSC262604 TBG262604:TBY262604 TLC262604:TLU262604 TUY262604:TVQ262604 UEU262604:UFM262604 UOQ262604:UPI262604 UYM262604:UZE262604 VII262604:VJA262604 VSE262604:VSW262604 WCA262604:WCS262604 WLW262604:WMO262604 WVS262604:WWK262604 K328140:AC328140 JG328140:JY328140 TC328140:TU328140 ACY328140:ADQ328140 AMU328140:ANM328140 AWQ328140:AXI328140 BGM328140:BHE328140 BQI328140:BRA328140 CAE328140:CAW328140 CKA328140:CKS328140 CTW328140:CUO328140 DDS328140:DEK328140 DNO328140:DOG328140 DXK328140:DYC328140 EHG328140:EHY328140 ERC328140:ERU328140 FAY328140:FBQ328140 FKU328140:FLM328140 FUQ328140:FVI328140 GEM328140:GFE328140 GOI328140:GPA328140 GYE328140:GYW328140 HIA328140:HIS328140 HRW328140:HSO328140 IBS328140:ICK328140 ILO328140:IMG328140 IVK328140:IWC328140 JFG328140:JFY328140 JPC328140:JPU328140 JYY328140:JZQ328140 KIU328140:KJM328140 KSQ328140:KTI328140 LCM328140:LDE328140 LMI328140:LNA328140 LWE328140:LWW328140 MGA328140:MGS328140 MPW328140:MQO328140 MZS328140:NAK328140 NJO328140:NKG328140 NTK328140:NUC328140 ODG328140:ODY328140 ONC328140:ONU328140 OWY328140:OXQ328140 PGU328140:PHM328140 PQQ328140:PRI328140 QAM328140:QBE328140 QKI328140:QLA328140 QUE328140:QUW328140 REA328140:RES328140 RNW328140:ROO328140 RXS328140:RYK328140 SHO328140:SIG328140 SRK328140:SSC328140 TBG328140:TBY328140 TLC328140:TLU328140 TUY328140:TVQ328140 UEU328140:UFM328140 UOQ328140:UPI328140 UYM328140:UZE328140 VII328140:VJA328140 VSE328140:VSW328140 WCA328140:WCS328140 WLW328140:WMO328140 WVS328140:WWK328140 K393676:AC393676 JG393676:JY393676 TC393676:TU393676 ACY393676:ADQ393676 AMU393676:ANM393676 AWQ393676:AXI393676 BGM393676:BHE393676 BQI393676:BRA393676 CAE393676:CAW393676 CKA393676:CKS393676 CTW393676:CUO393676 DDS393676:DEK393676 DNO393676:DOG393676 DXK393676:DYC393676 EHG393676:EHY393676 ERC393676:ERU393676 FAY393676:FBQ393676 FKU393676:FLM393676 FUQ393676:FVI393676 GEM393676:GFE393676 GOI393676:GPA393676 GYE393676:GYW393676 HIA393676:HIS393676 HRW393676:HSO393676 IBS393676:ICK393676 ILO393676:IMG393676 IVK393676:IWC393676 JFG393676:JFY393676 JPC393676:JPU393676 JYY393676:JZQ393676 KIU393676:KJM393676 KSQ393676:KTI393676 LCM393676:LDE393676 LMI393676:LNA393676 LWE393676:LWW393676 MGA393676:MGS393676 MPW393676:MQO393676 MZS393676:NAK393676 NJO393676:NKG393676 NTK393676:NUC393676 ODG393676:ODY393676 ONC393676:ONU393676 OWY393676:OXQ393676 PGU393676:PHM393676 PQQ393676:PRI393676 QAM393676:QBE393676 QKI393676:QLA393676 QUE393676:QUW393676 REA393676:RES393676 RNW393676:ROO393676 RXS393676:RYK393676 SHO393676:SIG393676 SRK393676:SSC393676 TBG393676:TBY393676 TLC393676:TLU393676 TUY393676:TVQ393676 UEU393676:UFM393676 UOQ393676:UPI393676 UYM393676:UZE393676 VII393676:VJA393676 VSE393676:VSW393676 WCA393676:WCS393676 WLW393676:WMO393676 WVS393676:WWK393676 K459212:AC459212 JG459212:JY459212 TC459212:TU459212 ACY459212:ADQ459212 AMU459212:ANM459212 AWQ459212:AXI459212 BGM459212:BHE459212 BQI459212:BRA459212 CAE459212:CAW459212 CKA459212:CKS459212 CTW459212:CUO459212 DDS459212:DEK459212 DNO459212:DOG459212 DXK459212:DYC459212 EHG459212:EHY459212 ERC459212:ERU459212 FAY459212:FBQ459212 FKU459212:FLM459212 FUQ459212:FVI459212 GEM459212:GFE459212 GOI459212:GPA459212 GYE459212:GYW459212 HIA459212:HIS459212 HRW459212:HSO459212 IBS459212:ICK459212 ILO459212:IMG459212 IVK459212:IWC459212 JFG459212:JFY459212 JPC459212:JPU459212 JYY459212:JZQ459212 KIU459212:KJM459212 KSQ459212:KTI459212 LCM459212:LDE459212 LMI459212:LNA459212 LWE459212:LWW459212 MGA459212:MGS459212 MPW459212:MQO459212 MZS459212:NAK459212 NJO459212:NKG459212 NTK459212:NUC459212 ODG459212:ODY459212 ONC459212:ONU459212 OWY459212:OXQ459212 PGU459212:PHM459212 PQQ459212:PRI459212 QAM459212:QBE459212 QKI459212:QLA459212 QUE459212:QUW459212 REA459212:RES459212 RNW459212:ROO459212 RXS459212:RYK459212 SHO459212:SIG459212 SRK459212:SSC459212 TBG459212:TBY459212 TLC459212:TLU459212 TUY459212:TVQ459212 UEU459212:UFM459212 UOQ459212:UPI459212 UYM459212:UZE459212 VII459212:VJA459212 VSE459212:VSW459212 WCA459212:WCS459212 WLW459212:WMO459212 WVS459212:WWK459212 K524748:AC524748 JG524748:JY524748 TC524748:TU524748 ACY524748:ADQ524748 AMU524748:ANM524748 AWQ524748:AXI524748 BGM524748:BHE524748 BQI524748:BRA524748 CAE524748:CAW524748 CKA524748:CKS524748 CTW524748:CUO524748 DDS524748:DEK524748 DNO524748:DOG524748 DXK524748:DYC524748 EHG524748:EHY524748 ERC524748:ERU524748 FAY524748:FBQ524748 FKU524748:FLM524748 FUQ524748:FVI524748 GEM524748:GFE524748 GOI524748:GPA524748 GYE524748:GYW524748 HIA524748:HIS524748 HRW524748:HSO524748 IBS524748:ICK524748 ILO524748:IMG524748 IVK524748:IWC524748 JFG524748:JFY524748 JPC524748:JPU524748 JYY524748:JZQ524748 KIU524748:KJM524748 KSQ524748:KTI524748 LCM524748:LDE524748 LMI524748:LNA524748 LWE524748:LWW524748 MGA524748:MGS524748 MPW524748:MQO524748 MZS524748:NAK524748 NJO524748:NKG524748 NTK524748:NUC524748 ODG524748:ODY524748 ONC524748:ONU524748 OWY524748:OXQ524748 PGU524748:PHM524748 PQQ524748:PRI524748 QAM524748:QBE524748 QKI524748:QLA524748 QUE524748:QUW524748 REA524748:RES524748 RNW524748:ROO524748 RXS524748:RYK524748 SHO524748:SIG524748 SRK524748:SSC524748 TBG524748:TBY524748 TLC524748:TLU524748 TUY524748:TVQ524748 UEU524748:UFM524748 UOQ524748:UPI524748 UYM524748:UZE524748 VII524748:VJA524748 VSE524748:VSW524748 WCA524748:WCS524748 WLW524748:WMO524748 WVS524748:WWK524748 K590284:AC590284 JG590284:JY590284 TC590284:TU590284 ACY590284:ADQ590284 AMU590284:ANM590284 AWQ590284:AXI590284 BGM590284:BHE590284 BQI590284:BRA590284 CAE590284:CAW590284 CKA590284:CKS590284 CTW590284:CUO590284 DDS590284:DEK590284 DNO590284:DOG590284 DXK590284:DYC590284 EHG590284:EHY590284 ERC590284:ERU590284 FAY590284:FBQ590284 FKU590284:FLM590284 FUQ590284:FVI590284 GEM590284:GFE590284 GOI590284:GPA590284 GYE590284:GYW590284 HIA590284:HIS590284 HRW590284:HSO590284 IBS590284:ICK590284 ILO590284:IMG590284 IVK590284:IWC590284 JFG590284:JFY590284 JPC590284:JPU590284 JYY590284:JZQ590284 KIU590284:KJM590284 KSQ590284:KTI590284 LCM590284:LDE590284 LMI590284:LNA590284 LWE590284:LWW590284 MGA590284:MGS590284 MPW590284:MQO590284 MZS590284:NAK590284 NJO590284:NKG590284 NTK590284:NUC590284 ODG590284:ODY590284 ONC590284:ONU590284 OWY590284:OXQ590284 PGU590284:PHM590284 PQQ590284:PRI590284 QAM590284:QBE590284 QKI590284:QLA590284 QUE590284:QUW590284 REA590284:RES590284 RNW590284:ROO590284 RXS590284:RYK590284 SHO590284:SIG590284 SRK590284:SSC590284 TBG590284:TBY590284 TLC590284:TLU590284 TUY590284:TVQ590284 UEU590284:UFM590284 UOQ590284:UPI590284 UYM590284:UZE590284 VII590284:VJA590284 VSE590284:VSW590284 WCA590284:WCS590284 WLW590284:WMO590284 WVS590284:WWK590284 K655820:AC655820 JG655820:JY655820 TC655820:TU655820 ACY655820:ADQ655820 AMU655820:ANM655820 AWQ655820:AXI655820 BGM655820:BHE655820 BQI655820:BRA655820 CAE655820:CAW655820 CKA655820:CKS655820 CTW655820:CUO655820 DDS655820:DEK655820 DNO655820:DOG655820 DXK655820:DYC655820 EHG655820:EHY655820 ERC655820:ERU655820 FAY655820:FBQ655820 FKU655820:FLM655820 FUQ655820:FVI655820 GEM655820:GFE655820 GOI655820:GPA655820 GYE655820:GYW655820 HIA655820:HIS655820 HRW655820:HSO655820 IBS655820:ICK655820 ILO655820:IMG655820 IVK655820:IWC655820 JFG655820:JFY655820 JPC655820:JPU655820 JYY655820:JZQ655820 KIU655820:KJM655820 KSQ655820:KTI655820 LCM655820:LDE655820 LMI655820:LNA655820 LWE655820:LWW655820 MGA655820:MGS655820 MPW655820:MQO655820 MZS655820:NAK655820 NJO655820:NKG655820 NTK655820:NUC655820 ODG655820:ODY655820 ONC655820:ONU655820 OWY655820:OXQ655820 PGU655820:PHM655820 PQQ655820:PRI655820 QAM655820:QBE655820 QKI655820:QLA655820 QUE655820:QUW655820 REA655820:RES655820 RNW655820:ROO655820 RXS655820:RYK655820 SHO655820:SIG655820 SRK655820:SSC655820 TBG655820:TBY655820 TLC655820:TLU655820 TUY655820:TVQ655820 UEU655820:UFM655820 UOQ655820:UPI655820 UYM655820:UZE655820 VII655820:VJA655820 VSE655820:VSW655820 WCA655820:WCS655820 WLW655820:WMO655820 WVS655820:WWK655820 K721356:AC721356 JG721356:JY721356 TC721356:TU721356 ACY721356:ADQ721356 AMU721356:ANM721356 AWQ721356:AXI721356 BGM721356:BHE721356 BQI721356:BRA721356 CAE721356:CAW721356 CKA721356:CKS721356 CTW721356:CUO721356 DDS721356:DEK721356 DNO721356:DOG721356 DXK721356:DYC721356 EHG721356:EHY721356 ERC721356:ERU721356 FAY721356:FBQ721356 FKU721356:FLM721356 FUQ721356:FVI721356 GEM721356:GFE721356 GOI721356:GPA721356 GYE721356:GYW721356 HIA721356:HIS721356 HRW721356:HSO721356 IBS721356:ICK721356 ILO721356:IMG721356 IVK721356:IWC721356 JFG721356:JFY721356 JPC721356:JPU721356 JYY721356:JZQ721356 KIU721356:KJM721356 KSQ721356:KTI721356 LCM721356:LDE721356 LMI721356:LNA721356 LWE721356:LWW721356 MGA721356:MGS721356 MPW721356:MQO721356 MZS721356:NAK721356 NJO721356:NKG721356 NTK721356:NUC721356 ODG721356:ODY721356 ONC721356:ONU721356 OWY721356:OXQ721356 PGU721356:PHM721356 PQQ721356:PRI721356 QAM721356:QBE721356 QKI721356:QLA721356 QUE721356:QUW721356 REA721356:RES721356 RNW721356:ROO721356 RXS721356:RYK721356 SHO721356:SIG721356 SRK721356:SSC721356 TBG721356:TBY721356 TLC721356:TLU721356 TUY721356:TVQ721356 UEU721356:UFM721356 UOQ721356:UPI721356 UYM721356:UZE721356 VII721356:VJA721356 VSE721356:VSW721356 WCA721356:WCS721356 WLW721356:WMO721356 WVS721356:WWK721356 K786892:AC786892 JG786892:JY786892 TC786892:TU786892 ACY786892:ADQ786892 AMU786892:ANM786892 AWQ786892:AXI786892 BGM786892:BHE786892 BQI786892:BRA786892 CAE786892:CAW786892 CKA786892:CKS786892 CTW786892:CUO786892 DDS786892:DEK786892 DNO786892:DOG786892 DXK786892:DYC786892 EHG786892:EHY786892 ERC786892:ERU786892 FAY786892:FBQ786892 FKU786892:FLM786892 FUQ786892:FVI786892 GEM786892:GFE786892 GOI786892:GPA786892 GYE786892:GYW786892 HIA786892:HIS786892 HRW786892:HSO786892 IBS786892:ICK786892 ILO786892:IMG786892 IVK786892:IWC786892 JFG786892:JFY786892 JPC786892:JPU786892 JYY786892:JZQ786892 KIU786892:KJM786892 KSQ786892:KTI786892 LCM786892:LDE786892 LMI786892:LNA786892 LWE786892:LWW786892 MGA786892:MGS786892 MPW786892:MQO786892 MZS786892:NAK786892 NJO786892:NKG786892 NTK786892:NUC786892 ODG786892:ODY786892 ONC786892:ONU786892 OWY786892:OXQ786892 PGU786892:PHM786892 PQQ786892:PRI786892 QAM786892:QBE786892 QKI786892:QLA786892 QUE786892:QUW786892 REA786892:RES786892 RNW786892:ROO786892 RXS786892:RYK786892 SHO786892:SIG786892 SRK786892:SSC786892 TBG786892:TBY786892 TLC786892:TLU786892 TUY786892:TVQ786892 UEU786892:UFM786892 UOQ786892:UPI786892 UYM786892:UZE786892 VII786892:VJA786892 VSE786892:VSW786892 WCA786892:WCS786892 WLW786892:WMO786892 WVS786892:WWK786892 K852428:AC852428 JG852428:JY852428 TC852428:TU852428 ACY852428:ADQ852428 AMU852428:ANM852428 AWQ852428:AXI852428 BGM852428:BHE852428 BQI852428:BRA852428 CAE852428:CAW852428 CKA852428:CKS852428 CTW852428:CUO852428 DDS852428:DEK852428 DNO852428:DOG852428 DXK852428:DYC852428 EHG852428:EHY852428 ERC852428:ERU852428 FAY852428:FBQ852428 FKU852428:FLM852428 FUQ852428:FVI852428 GEM852428:GFE852428 GOI852428:GPA852428 GYE852428:GYW852428 HIA852428:HIS852428 HRW852428:HSO852428 IBS852428:ICK852428 ILO852428:IMG852428 IVK852428:IWC852428 JFG852428:JFY852428 JPC852428:JPU852428 JYY852428:JZQ852428 KIU852428:KJM852428 KSQ852428:KTI852428 LCM852428:LDE852428 LMI852428:LNA852428 LWE852428:LWW852428 MGA852428:MGS852428 MPW852428:MQO852428 MZS852428:NAK852428 NJO852428:NKG852428 NTK852428:NUC852428 ODG852428:ODY852428 ONC852428:ONU852428 OWY852428:OXQ852428 PGU852428:PHM852428 PQQ852428:PRI852428 QAM852428:QBE852428 QKI852428:QLA852428 QUE852428:QUW852428 REA852428:RES852428 RNW852428:ROO852428 RXS852428:RYK852428 SHO852428:SIG852428 SRK852428:SSC852428 TBG852428:TBY852428 TLC852428:TLU852428 TUY852428:TVQ852428 UEU852428:UFM852428 UOQ852428:UPI852428 UYM852428:UZE852428 VII852428:VJA852428 VSE852428:VSW852428 WCA852428:WCS852428 WLW852428:WMO852428 WVS852428:WWK852428 K917964:AC917964 JG917964:JY917964 TC917964:TU917964 ACY917964:ADQ917964 AMU917964:ANM917964 AWQ917964:AXI917964 BGM917964:BHE917964 BQI917964:BRA917964 CAE917964:CAW917964 CKA917964:CKS917964 CTW917964:CUO917964 DDS917964:DEK917964 DNO917964:DOG917964 DXK917964:DYC917964 EHG917964:EHY917964 ERC917964:ERU917964 FAY917964:FBQ917964 FKU917964:FLM917964 FUQ917964:FVI917964 GEM917964:GFE917964 GOI917964:GPA917964 GYE917964:GYW917964 HIA917964:HIS917964 HRW917964:HSO917964 IBS917964:ICK917964 ILO917964:IMG917964 IVK917964:IWC917964 JFG917964:JFY917964 JPC917964:JPU917964 JYY917964:JZQ917964 KIU917964:KJM917964 KSQ917964:KTI917964 LCM917964:LDE917964 LMI917964:LNA917964 LWE917964:LWW917964 MGA917964:MGS917964 MPW917964:MQO917964 MZS917964:NAK917964 NJO917964:NKG917964 NTK917964:NUC917964 ODG917964:ODY917964 ONC917964:ONU917964 OWY917964:OXQ917964 PGU917964:PHM917964 PQQ917964:PRI917964 QAM917964:QBE917964 QKI917964:QLA917964 QUE917964:QUW917964 REA917964:RES917964 RNW917964:ROO917964 RXS917964:RYK917964 SHO917964:SIG917964 SRK917964:SSC917964 TBG917964:TBY917964 TLC917964:TLU917964 TUY917964:TVQ917964 UEU917964:UFM917964 UOQ917964:UPI917964 UYM917964:UZE917964 VII917964:VJA917964 VSE917964:VSW917964 WCA917964:WCS917964 WLW917964:WMO917964 WVS917964:WWK917964 K983500:AC983500 JG983500:JY983500 TC983500:TU983500 ACY983500:ADQ983500 AMU983500:ANM983500 AWQ983500:AXI983500 BGM983500:BHE983500 BQI983500:BRA983500 CAE983500:CAW983500 CKA983500:CKS983500 CTW983500:CUO983500 DDS983500:DEK983500 DNO983500:DOG983500 DXK983500:DYC983500 EHG983500:EHY983500 ERC983500:ERU983500 FAY983500:FBQ983500 FKU983500:FLM983500 FUQ983500:FVI983500 GEM983500:GFE983500 GOI983500:GPA983500 GYE983500:GYW983500 HIA983500:HIS983500 HRW983500:HSO983500 IBS983500:ICK983500 ILO983500:IMG983500 IVK983500:IWC983500 JFG983500:JFY983500 JPC983500:JPU983500 JYY983500:JZQ983500 KIU983500:KJM983500 KSQ983500:KTI983500 LCM983500:LDE983500 LMI983500:LNA983500 LWE983500:LWW983500 MGA983500:MGS983500 MPW983500:MQO983500 MZS983500:NAK983500 NJO983500:NKG983500 NTK983500:NUC983500 ODG983500:ODY983500 ONC983500:ONU983500 OWY983500:OXQ983500 PGU983500:PHM983500 PQQ983500:PRI983500 QAM983500:QBE983500 QKI983500:QLA983500 QUE983500:QUW983500 REA983500:RES983500 RNW983500:ROO983500 RXS983500:RYK983500 SHO983500:SIG983500 SRK983500:SSC983500 TBG983500:TBY983500 TLC983500:TLU983500 TUY983500:TVQ983500 UEU983500:UFM983500 UOQ983500:UPI983500 UYM983500:UZE983500 VII983500:VJA983500 VSE983500:VSW983500 WCA983500:WCS983500 WLW983500:WMO983500 WVS983500:WWK983500 WVS484:WWK484 JG460:JY460 TC460:TU460 ACY460:ADQ460 AMU460:ANM460 AWQ460:AXI460 BGM460:BHE460 BQI460:BRA460 CAE460:CAW460 CKA460:CKS460 CTW460:CUO460 DDS460:DEK460 DNO460:DOG460 DXK460:DYC460 EHG460:EHY460 ERC460:ERU460 FAY460:FBQ460 FKU460:FLM460 FUQ460:FVI460 GEM460:GFE460 GOI460:GPA460 GYE460:GYW460 HIA460:HIS460 HRW460:HSO460 IBS460:ICK460 ILO460:IMG460 IVK460:IWC460 JFG460:JFY460 JPC460:JPU460 JYY460:JZQ460 KIU460:KJM460 KSQ460:KTI460 LCM460:LDE460 LMI460:LNA460 LWE460:LWW460 MGA460:MGS460 MPW460:MQO460 MZS460:NAK460 NJO460:NKG460 NTK460:NUC460 ODG460:ODY460 ONC460:ONU460 OWY460:OXQ460 PGU460:PHM460 PQQ460:PRI460 QAM460:QBE460 QKI460:QLA460 QUE460:QUW460 REA460:RES460 RNW460:ROO460 RXS460:RYK460 SHO460:SIG460 SRK460:SSC460 TBG460:TBY460 TLC460:TLU460 TUY460:TVQ460 UEU460:UFM460 UOQ460:UPI460 UYM460:UZE460 VII460:VJA460 VSE460:VSW460 WCA460:WCS460 WLW460:WMO460 WVS460:WWK460 K66019:AC66019 JG66019:JY66019 TC66019:TU66019 ACY66019:ADQ66019 AMU66019:ANM66019 AWQ66019:AXI66019 BGM66019:BHE66019 BQI66019:BRA66019 CAE66019:CAW66019 CKA66019:CKS66019 CTW66019:CUO66019 DDS66019:DEK66019 DNO66019:DOG66019 DXK66019:DYC66019 EHG66019:EHY66019 ERC66019:ERU66019 FAY66019:FBQ66019 FKU66019:FLM66019 FUQ66019:FVI66019 GEM66019:GFE66019 GOI66019:GPA66019 GYE66019:GYW66019 HIA66019:HIS66019 HRW66019:HSO66019 IBS66019:ICK66019 ILO66019:IMG66019 IVK66019:IWC66019 JFG66019:JFY66019 JPC66019:JPU66019 JYY66019:JZQ66019 KIU66019:KJM66019 KSQ66019:KTI66019 LCM66019:LDE66019 LMI66019:LNA66019 LWE66019:LWW66019 MGA66019:MGS66019 MPW66019:MQO66019 MZS66019:NAK66019 NJO66019:NKG66019 NTK66019:NUC66019 ODG66019:ODY66019 ONC66019:ONU66019 OWY66019:OXQ66019 PGU66019:PHM66019 PQQ66019:PRI66019 QAM66019:QBE66019 QKI66019:QLA66019 QUE66019:QUW66019 REA66019:RES66019 RNW66019:ROO66019 RXS66019:RYK66019 SHO66019:SIG66019 SRK66019:SSC66019 TBG66019:TBY66019 TLC66019:TLU66019 TUY66019:TVQ66019 UEU66019:UFM66019 UOQ66019:UPI66019 UYM66019:UZE66019 VII66019:VJA66019 VSE66019:VSW66019 WCA66019:WCS66019 WLW66019:WMO66019 WVS66019:WWK66019 K131555:AC131555 JG131555:JY131555 TC131555:TU131555 ACY131555:ADQ131555 AMU131555:ANM131555 AWQ131555:AXI131555 BGM131555:BHE131555 BQI131555:BRA131555 CAE131555:CAW131555 CKA131555:CKS131555 CTW131555:CUO131555 DDS131555:DEK131555 DNO131555:DOG131555 DXK131555:DYC131555 EHG131555:EHY131555 ERC131555:ERU131555 FAY131555:FBQ131555 FKU131555:FLM131555 FUQ131555:FVI131555 GEM131555:GFE131555 GOI131555:GPA131555 GYE131555:GYW131555 HIA131555:HIS131555 HRW131555:HSO131555 IBS131555:ICK131555 ILO131555:IMG131555 IVK131555:IWC131555 JFG131555:JFY131555 JPC131555:JPU131555 JYY131555:JZQ131555 KIU131555:KJM131555 KSQ131555:KTI131555 LCM131555:LDE131555 LMI131555:LNA131555 LWE131555:LWW131555 MGA131555:MGS131555 MPW131555:MQO131555 MZS131555:NAK131555 NJO131555:NKG131555 NTK131555:NUC131555 ODG131555:ODY131555 ONC131555:ONU131555 OWY131555:OXQ131555 PGU131555:PHM131555 PQQ131555:PRI131555 QAM131555:QBE131555 QKI131555:QLA131555 QUE131555:QUW131555 REA131555:RES131555 RNW131555:ROO131555 RXS131555:RYK131555 SHO131555:SIG131555 SRK131555:SSC131555 TBG131555:TBY131555 TLC131555:TLU131555 TUY131555:TVQ131555 UEU131555:UFM131555 UOQ131555:UPI131555 UYM131555:UZE131555 VII131555:VJA131555 VSE131555:VSW131555 WCA131555:WCS131555 WLW131555:WMO131555 WVS131555:WWK131555 K197091:AC197091 JG197091:JY197091 TC197091:TU197091 ACY197091:ADQ197091 AMU197091:ANM197091 AWQ197091:AXI197091 BGM197091:BHE197091 BQI197091:BRA197091 CAE197091:CAW197091 CKA197091:CKS197091 CTW197091:CUO197091 DDS197091:DEK197091 DNO197091:DOG197091 DXK197091:DYC197091 EHG197091:EHY197091 ERC197091:ERU197091 FAY197091:FBQ197091 FKU197091:FLM197091 FUQ197091:FVI197091 GEM197091:GFE197091 GOI197091:GPA197091 GYE197091:GYW197091 HIA197091:HIS197091 HRW197091:HSO197091 IBS197091:ICK197091 ILO197091:IMG197091 IVK197091:IWC197091 JFG197091:JFY197091 JPC197091:JPU197091 JYY197091:JZQ197091 KIU197091:KJM197091 KSQ197091:KTI197091 LCM197091:LDE197091 LMI197091:LNA197091 LWE197091:LWW197091 MGA197091:MGS197091 MPW197091:MQO197091 MZS197091:NAK197091 NJO197091:NKG197091 NTK197091:NUC197091 ODG197091:ODY197091 ONC197091:ONU197091 OWY197091:OXQ197091 PGU197091:PHM197091 PQQ197091:PRI197091 QAM197091:QBE197091 QKI197091:QLA197091 QUE197091:QUW197091 REA197091:RES197091 RNW197091:ROO197091 RXS197091:RYK197091 SHO197091:SIG197091 SRK197091:SSC197091 TBG197091:TBY197091 TLC197091:TLU197091 TUY197091:TVQ197091 UEU197091:UFM197091 UOQ197091:UPI197091 UYM197091:UZE197091 VII197091:VJA197091 VSE197091:VSW197091 WCA197091:WCS197091 WLW197091:WMO197091 WVS197091:WWK197091 K262627:AC262627 JG262627:JY262627 TC262627:TU262627 ACY262627:ADQ262627 AMU262627:ANM262627 AWQ262627:AXI262627 BGM262627:BHE262627 BQI262627:BRA262627 CAE262627:CAW262627 CKA262627:CKS262627 CTW262627:CUO262627 DDS262627:DEK262627 DNO262627:DOG262627 DXK262627:DYC262627 EHG262627:EHY262627 ERC262627:ERU262627 FAY262627:FBQ262627 FKU262627:FLM262627 FUQ262627:FVI262627 GEM262627:GFE262627 GOI262627:GPA262627 GYE262627:GYW262627 HIA262627:HIS262627 HRW262627:HSO262627 IBS262627:ICK262627 ILO262627:IMG262627 IVK262627:IWC262627 JFG262627:JFY262627 JPC262627:JPU262627 JYY262627:JZQ262627 KIU262627:KJM262627 KSQ262627:KTI262627 LCM262627:LDE262627 LMI262627:LNA262627 LWE262627:LWW262627 MGA262627:MGS262627 MPW262627:MQO262627 MZS262627:NAK262627 NJO262627:NKG262627 NTK262627:NUC262627 ODG262627:ODY262627 ONC262627:ONU262627 OWY262627:OXQ262627 PGU262627:PHM262627 PQQ262627:PRI262627 QAM262627:QBE262627 QKI262627:QLA262627 QUE262627:QUW262627 REA262627:RES262627 RNW262627:ROO262627 RXS262627:RYK262627 SHO262627:SIG262627 SRK262627:SSC262627 TBG262627:TBY262627 TLC262627:TLU262627 TUY262627:TVQ262627 UEU262627:UFM262627 UOQ262627:UPI262627 UYM262627:UZE262627 VII262627:VJA262627 VSE262627:VSW262627 WCA262627:WCS262627 WLW262627:WMO262627 WVS262627:WWK262627 K328163:AC328163 JG328163:JY328163 TC328163:TU328163 ACY328163:ADQ328163 AMU328163:ANM328163 AWQ328163:AXI328163 BGM328163:BHE328163 BQI328163:BRA328163 CAE328163:CAW328163 CKA328163:CKS328163 CTW328163:CUO328163 DDS328163:DEK328163 DNO328163:DOG328163 DXK328163:DYC328163 EHG328163:EHY328163 ERC328163:ERU328163 FAY328163:FBQ328163 FKU328163:FLM328163 FUQ328163:FVI328163 GEM328163:GFE328163 GOI328163:GPA328163 GYE328163:GYW328163 HIA328163:HIS328163 HRW328163:HSO328163 IBS328163:ICK328163 ILO328163:IMG328163 IVK328163:IWC328163 JFG328163:JFY328163 JPC328163:JPU328163 JYY328163:JZQ328163 KIU328163:KJM328163 KSQ328163:KTI328163 LCM328163:LDE328163 LMI328163:LNA328163 LWE328163:LWW328163 MGA328163:MGS328163 MPW328163:MQO328163 MZS328163:NAK328163 NJO328163:NKG328163 NTK328163:NUC328163 ODG328163:ODY328163 ONC328163:ONU328163 OWY328163:OXQ328163 PGU328163:PHM328163 PQQ328163:PRI328163 QAM328163:QBE328163 QKI328163:QLA328163 QUE328163:QUW328163 REA328163:RES328163 RNW328163:ROO328163 RXS328163:RYK328163 SHO328163:SIG328163 SRK328163:SSC328163 TBG328163:TBY328163 TLC328163:TLU328163 TUY328163:TVQ328163 UEU328163:UFM328163 UOQ328163:UPI328163 UYM328163:UZE328163 VII328163:VJA328163 VSE328163:VSW328163 WCA328163:WCS328163 WLW328163:WMO328163 WVS328163:WWK328163 K393699:AC393699 JG393699:JY393699 TC393699:TU393699 ACY393699:ADQ393699 AMU393699:ANM393699 AWQ393699:AXI393699 BGM393699:BHE393699 BQI393699:BRA393699 CAE393699:CAW393699 CKA393699:CKS393699 CTW393699:CUO393699 DDS393699:DEK393699 DNO393699:DOG393699 DXK393699:DYC393699 EHG393699:EHY393699 ERC393699:ERU393699 FAY393699:FBQ393699 FKU393699:FLM393699 FUQ393699:FVI393699 GEM393699:GFE393699 GOI393699:GPA393699 GYE393699:GYW393699 HIA393699:HIS393699 HRW393699:HSO393699 IBS393699:ICK393699 ILO393699:IMG393699 IVK393699:IWC393699 JFG393699:JFY393699 JPC393699:JPU393699 JYY393699:JZQ393699 KIU393699:KJM393699 KSQ393699:KTI393699 LCM393699:LDE393699 LMI393699:LNA393699 LWE393699:LWW393699 MGA393699:MGS393699 MPW393699:MQO393699 MZS393699:NAK393699 NJO393699:NKG393699 NTK393699:NUC393699 ODG393699:ODY393699 ONC393699:ONU393699 OWY393699:OXQ393699 PGU393699:PHM393699 PQQ393699:PRI393699 QAM393699:QBE393699 QKI393699:QLA393699 QUE393699:QUW393699 REA393699:RES393699 RNW393699:ROO393699 RXS393699:RYK393699 SHO393699:SIG393699 SRK393699:SSC393699 TBG393699:TBY393699 TLC393699:TLU393699 TUY393699:TVQ393699 UEU393699:UFM393699 UOQ393699:UPI393699 UYM393699:UZE393699 VII393699:VJA393699 VSE393699:VSW393699 WCA393699:WCS393699 WLW393699:WMO393699 WVS393699:WWK393699 K459235:AC459235 JG459235:JY459235 TC459235:TU459235 ACY459235:ADQ459235 AMU459235:ANM459235 AWQ459235:AXI459235 BGM459235:BHE459235 BQI459235:BRA459235 CAE459235:CAW459235 CKA459235:CKS459235 CTW459235:CUO459235 DDS459235:DEK459235 DNO459235:DOG459235 DXK459235:DYC459235 EHG459235:EHY459235 ERC459235:ERU459235 FAY459235:FBQ459235 FKU459235:FLM459235 FUQ459235:FVI459235 GEM459235:GFE459235 GOI459235:GPA459235 GYE459235:GYW459235 HIA459235:HIS459235 HRW459235:HSO459235 IBS459235:ICK459235 ILO459235:IMG459235 IVK459235:IWC459235 JFG459235:JFY459235 JPC459235:JPU459235 JYY459235:JZQ459235 KIU459235:KJM459235 KSQ459235:KTI459235 LCM459235:LDE459235 LMI459235:LNA459235 LWE459235:LWW459235 MGA459235:MGS459235 MPW459235:MQO459235 MZS459235:NAK459235 NJO459235:NKG459235 NTK459235:NUC459235 ODG459235:ODY459235 ONC459235:ONU459235 OWY459235:OXQ459235 PGU459235:PHM459235 PQQ459235:PRI459235 QAM459235:QBE459235 QKI459235:QLA459235 QUE459235:QUW459235 REA459235:RES459235 RNW459235:ROO459235 RXS459235:RYK459235 SHO459235:SIG459235 SRK459235:SSC459235 TBG459235:TBY459235 TLC459235:TLU459235 TUY459235:TVQ459235 UEU459235:UFM459235 UOQ459235:UPI459235 UYM459235:UZE459235 VII459235:VJA459235 VSE459235:VSW459235 WCA459235:WCS459235 WLW459235:WMO459235 WVS459235:WWK459235 K524771:AC524771 JG524771:JY524771 TC524771:TU524771 ACY524771:ADQ524771 AMU524771:ANM524771 AWQ524771:AXI524771 BGM524771:BHE524771 BQI524771:BRA524771 CAE524771:CAW524771 CKA524771:CKS524771 CTW524771:CUO524771 DDS524771:DEK524771 DNO524771:DOG524771 DXK524771:DYC524771 EHG524771:EHY524771 ERC524771:ERU524771 FAY524771:FBQ524771 FKU524771:FLM524771 FUQ524771:FVI524771 GEM524771:GFE524771 GOI524771:GPA524771 GYE524771:GYW524771 HIA524771:HIS524771 HRW524771:HSO524771 IBS524771:ICK524771 ILO524771:IMG524771 IVK524771:IWC524771 JFG524771:JFY524771 JPC524771:JPU524771 JYY524771:JZQ524771 KIU524771:KJM524771 KSQ524771:KTI524771 LCM524771:LDE524771 LMI524771:LNA524771 LWE524771:LWW524771 MGA524771:MGS524771 MPW524771:MQO524771 MZS524771:NAK524771 NJO524771:NKG524771 NTK524771:NUC524771 ODG524771:ODY524771 ONC524771:ONU524771 OWY524771:OXQ524771 PGU524771:PHM524771 PQQ524771:PRI524771 QAM524771:QBE524771 QKI524771:QLA524771 QUE524771:QUW524771 REA524771:RES524771 RNW524771:ROO524771 RXS524771:RYK524771 SHO524771:SIG524771 SRK524771:SSC524771 TBG524771:TBY524771 TLC524771:TLU524771 TUY524771:TVQ524771 UEU524771:UFM524771 UOQ524771:UPI524771 UYM524771:UZE524771 VII524771:VJA524771 VSE524771:VSW524771 WCA524771:WCS524771 WLW524771:WMO524771 WVS524771:WWK524771 K590307:AC590307 JG590307:JY590307 TC590307:TU590307 ACY590307:ADQ590307 AMU590307:ANM590307 AWQ590307:AXI590307 BGM590307:BHE590307 BQI590307:BRA590307 CAE590307:CAW590307 CKA590307:CKS590307 CTW590307:CUO590307 DDS590307:DEK590307 DNO590307:DOG590307 DXK590307:DYC590307 EHG590307:EHY590307 ERC590307:ERU590307 FAY590307:FBQ590307 FKU590307:FLM590307 FUQ590307:FVI590307 GEM590307:GFE590307 GOI590307:GPA590307 GYE590307:GYW590307 HIA590307:HIS590307 HRW590307:HSO590307 IBS590307:ICK590307 ILO590307:IMG590307 IVK590307:IWC590307 JFG590307:JFY590307 JPC590307:JPU590307 JYY590307:JZQ590307 KIU590307:KJM590307 KSQ590307:KTI590307 LCM590307:LDE590307 LMI590307:LNA590307 LWE590307:LWW590307 MGA590307:MGS590307 MPW590307:MQO590307 MZS590307:NAK590307 NJO590307:NKG590307 NTK590307:NUC590307 ODG590307:ODY590307 ONC590307:ONU590307 OWY590307:OXQ590307 PGU590307:PHM590307 PQQ590307:PRI590307 QAM590307:QBE590307 QKI590307:QLA590307 QUE590307:QUW590307 REA590307:RES590307 RNW590307:ROO590307 RXS590307:RYK590307 SHO590307:SIG590307 SRK590307:SSC590307 TBG590307:TBY590307 TLC590307:TLU590307 TUY590307:TVQ590307 UEU590307:UFM590307 UOQ590307:UPI590307 UYM590307:UZE590307 VII590307:VJA590307 VSE590307:VSW590307 WCA590307:WCS590307 WLW590307:WMO590307 WVS590307:WWK590307 K655843:AC655843 JG655843:JY655843 TC655843:TU655843 ACY655843:ADQ655843 AMU655843:ANM655843 AWQ655843:AXI655843 BGM655843:BHE655843 BQI655843:BRA655843 CAE655843:CAW655843 CKA655843:CKS655843 CTW655843:CUO655843 DDS655843:DEK655843 DNO655843:DOG655843 DXK655843:DYC655843 EHG655843:EHY655843 ERC655843:ERU655843 FAY655843:FBQ655843 FKU655843:FLM655843 FUQ655843:FVI655843 GEM655843:GFE655843 GOI655843:GPA655843 GYE655843:GYW655843 HIA655843:HIS655843 HRW655843:HSO655843 IBS655843:ICK655843 ILO655843:IMG655843 IVK655843:IWC655843 JFG655843:JFY655843 JPC655843:JPU655843 JYY655843:JZQ655843 KIU655843:KJM655843 KSQ655843:KTI655843 LCM655843:LDE655843 LMI655843:LNA655843 LWE655843:LWW655843 MGA655843:MGS655843 MPW655843:MQO655843 MZS655843:NAK655843 NJO655843:NKG655843 NTK655843:NUC655843 ODG655843:ODY655843 ONC655843:ONU655843 OWY655843:OXQ655843 PGU655843:PHM655843 PQQ655843:PRI655843 QAM655843:QBE655843 QKI655843:QLA655843 QUE655843:QUW655843 REA655843:RES655843 RNW655843:ROO655843 RXS655843:RYK655843 SHO655843:SIG655843 SRK655843:SSC655843 TBG655843:TBY655843 TLC655843:TLU655843 TUY655843:TVQ655843 UEU655843:UFM655843 UOQ655843:UPI655843 UYM655843:UZE655843 VII655843:VJA655843 VSE655843:VSW655843 WCA655843:WCS655843 WLW655843:WMO655843 WVS655843:WWK655843 K721379:AC721379 JG721379:JY721379 TC721379:TU721379 ACY721379:ADQ721379 AMU721379:ANM721379 AWQ721379:AXI721379 BGM721379:BHE721379 BQI721379:BRA721379 CAE721379:CAW721379 CKA721379:CKS721379 CTW721379:CUO721379 DDS721379:DEK721379 DNO721379:DOG721379 DXK721379:DYC721379 EHG721379:EHY721379 ERC721379:ERU721379 FAY721379:FBQ721379 FKU721379:FLM721379 FUQ721379:FVI721379 GEM721379:GFE721379 GOI721379:GPA721379 GYE721379:GYW721379 HIA721379:HIS721379 HRW721379:HSO721379 IBS721379:ICK721379 ILO721379:IMG721379 IVK721379:IWC721379 JFG721379:JFY721379 JPC721379:JPU721379 JYY721379:JZQ721379 KIU721379:KJM721379 KSQ721379:KTI721379 LCM721379:LDE721379 LMI721379:LNA721379 LWE721379:LWW721379 MGA721379:MGS721379 MPW721379:MQO721379 MZS721379:NAK721379 NJO721379:NKG721379 NTK721379:NUC721379 ODG721379:ODY721379 ONC721379:ONU721379 OWY721379:OXQ721379 PGU721379:PHM721379 PQQ721379:PRI721379 QAM721379:QBE721379 QKI721379:QLA721379 QUE721379:QUW721379 REA721379:RES721379 RNW721379:ROO721379 RXS721379:RYK721379 SHO721379:SIG721379 SRK721379:SSC721379 TBG721379:TBY721379 TLC721379:TLU721379 TUY721379:TVQ721379 UEU721379:UFM721379 UOQ721379:UPI721379 UYM721379:UZE721379 VII721379:VJA721379 VSE721379:VSW721379 WCA721379:WCS721379 WLW721379:WMO721379 WVS721379:WWK721379 K786915:AC786915 JG786915:JY786915 TC786915:TU786915 ACY786915:ADQ786915 AMU786915:ANM786915 AWQ786915:AXI786915 BGM786915:BHE786915 BQI786915:BRA786915 CAE786915:CAW786915 CKA786915:CKS786915 CTW786915:CUO786915 DDS786915:DEK786915 DNO786915:DOG786915 DXK786915:DYC786915 EHG786915:EHY786915 ERC786915:ERU786915 FAY786915:FBQ786915 FKU786915:FLM786915 FUQ786915:FVI786915 GEM786915:GFE786915 GOI786915:GPA786915 GYE786915:GYW786915 HIA786915:HIS786915 HRW786915:HSO786915 IBS786915:ICK786915 ILO786915:IMG786915 IVK786915:IWC786915 JFG786915:JFY786915 JPC786915:JPU786915 JYY786915:JZQ786915 KIU786915:KJM786915 KSQ786915:KTI786915 LCM786915:LDE786915 LMI786915:LNA786915 LWE786915:LWW786915 MGA786915:MGS786915 MPW786915:MQO786915 MZS786915:NAK786915 NJO786915:NKG786915 NTK786915:NUC786915 ODG786915:ODY786915 ONC786915:ONU786915 OWY786915:OXQ786915 PGU786915:PHM786915 PQQ786915:PRI786915 QAM786915:QBE786915 QKI786915:QLA786915 QUE786915:QUW786915 REA786915:RES786915 RNW786915:ROO786915 RXS786915:RYK786915 SHO786915:SIG786915 SRK786915:SSC786915 TBG786915:TBY786915 TLC786915:TLU786915 TUY786915:TVQ786915 UEU786915:UFM786915 UOQ786915:UPI786915 UYM786915:UZE786915 VII786915:VJA786915 VSE786915:VSW786915 WCA786915:WCS786915 WLW786915:WMO786915 WVS786915:WWK786915 K852451:AC852451 JG852451:JY852451 TC852451:TU852451 ACY852451:ADQ852451 AMU852451:ANM852451 AWQ852451:AXI852451 BGM852451:BHE852451 BQI852451:BRA852451 CAE852451:CAW852451 CKA852451:CKS852451 CTW852451:CUO852451 DDS852451:DEK852451 DNO852451:DOG852451 DXK852451:DYC852451 EHG852451:EHY852451 ERC852451:ERU852451 FAY852451:FBQ852451 FKU852451:FLM852451 FUQ852451:FVI852451 GEM852451:GFE852451 GOI852451:GPA852451 GYE852451:GYW852451 HIA852451:HIS852451 HRW852451:HSO852451 IBS852451:ICK852451 ILO852451:IMG852451 IVK852451:IWC852451 JFG852451:JFY852451 JPC852451:JPU852451 JYY852451:JZQ852451 KIU852451:KJM852451 KSQ852451:KTI852451 LCM852451:LDE852451 LMI852451:LNA852451 LWE852451:LWW852451 MGA852451:MGS852451 MPW852451:MQO852451 MZS852451:NAK852451 NJO852451:NKG852451 NTK852451:NUC852451 ODG852451:ODY852451 ONC852451:ONU852451 OWY852451:OXQ852451 PGU852451:PHM852451 PQQ852451:PRI852451 QAM852451:QBE852451 QKI852451:QLA852451 QUE852451:QUW852451 REA852451:RES852451 RNW852451:ROO852451 RXS852451:RYK852451 SHO852451:SIG852451 SRK852451:SSC852451 TBG852451:TBY852451 TLC852451:TLU852451 TUY852451:TVQ852451 UEU852451:UFM852451 UOQ852451:UPI852451 UYM852451:UZE852451 VII852451:VJA852451 VSE852451:VSW852451 WCA852451:WCS852451 WLW852451:WMO852451 WVS852451:WWK852451 K917987:AC917987 JG917987:JY917987 TC917987:TU917987 ACY917987:ADQ917987 AMU917987:ANM917987 AWQ917987:AXI917987 BGM917987:BHE917987 BQI917987:BRA917987 CAE917987:CAW917987 CKA917987:CKS917987 CTW917987:CUO917987 DDS917987:DEK917987 DNO917987:DOG917987 DXK917987:DYC917987 EHG917987:EHY917987 ERC917987:ERU917987 FAY917987:FBQ917987 FKU917987:FLM917987 FUQ917987:FVI917987 GEM917987:GFE917987 GOI917987:GPA917987 GYE917987:GYW917987 HIA917987:HIS917987 HRW917987:HSO917987 IBS917987:ICK917987 ILO917987:IMG917987 IVK917987:IWC917987 JFG917987:JFY917987 JPC917987:JPU917987 JYY917987:JZQ917987 KIU917987:KJM917987 KSQ917987:KTI917987 LCM917987:LDE917987 LMI917987:LNA917987 LWE917987:LWW917987 MGA917987:MGS917987 MPW917987:MQO917987 MZS917987:NAK917987 NJO917987:NKG917987 NTK917987:NUC917987 ODG917987:ODY917987 ONC917987:ONU917987 OWY917987:OXQ917987 PGU917987:PHM917987 PQQ917987:PRI917987 QAM917987:QBE917987 QKI917987:QLA917987 QUE917987:QUW917987 REA917987:RES917987 RNW917987:ROO917987 RXS917987:RYK917987 SHO917987:SIG917987 SRK917987:SSC917987 TBG917987:TBY917987 TLC917987:TLU917987 TUY917987:TVQ917987 UEU917987:UFM917987 UOQ917987:UPI917987 UYM917987:UZE917987 VII917987:VJA917987 VSE917987:VSW917987 WCA917987:WCS917987 WLW917987:WMO917987 WVS917987:WWK917987 K983523:AC983523 JG983523:JY983523 TC983523:TU983523 ACY983523:ADQ983523 AMU983523:ANM983523 AWQ983523:AXI983523 BGM983523:BHE983523 BQI983523:BRA983523 CAE983523:CAW983523 CKA983523:CKS983523 CTW983523:CUO983523 DDS983523:DEK983523 DNO983523:DOG983523 DXK983523:DYC983523 EHG983523:EHY983523 ERC983523:ERU983523 FAY983523:FBQ983523 FKU983523:FLM983523 FUQ983523:FVI983523 GEM983523:GFE983523 GOI983523:GPA983523 GYE983523:GYW983523 HIA983523:HIS983523 HRW983523:HSO983523 IBS983523:ICK983523 ILO983523:IMG983523 IVK983523:IWC983523 JFG983523:JFY983523 JPC983523:JPU983523 JYY983523:JZQ983523 KIU983523:KJM983523 KSQ983523:KTI983523 LCM983523:LDE983523 LMI983523:LNA983523 LWE983523:LWW983523 MGA983523:MGS983523 MPW983523:MQO983523 MZS983523:NAK983523 NJO983523:NKG983523 NTK983523:NUC983523 ODG983523:ODY983523 ONC983523:ONU983523 OWY983523:OXQ983523 PGU983523:PHM983523 PQQ983523:PRI983523 QAM983523:QBE983523 QKI983523:QLA983523 QUE983523:QUW983523 REA983523:RES983523 RNW983523:ROO983523 RXS983523:RYK983523 SHO983523:SIG983523 SRK983523:SSC983523 TBG983523:TBY983523 TLC983523:TLU983523 TUY983523:TVQ983523 UEU983523:UFM983523 UOQ983523:UPI983523 UYM983523:UZE983523 VII983523:VJA983523 VSE983523:VSW983523 WCA983523:WCS983523 WLW983523:WMO983523 WVS983523:WWK983523 AA168:AC172 JW168:JY172 TS168:TU172 ADO168:ADQ172 ANK168:ANM172 AXG168:AXI172 BHC168:BHE172 BQY168:BRA172 CAU168:CAW172 CKQ168:CKS172 CUM168:CUO172 DEI168:DEK172 DOE168:DOG172 DYA168:DYC172 EHW168:EHY172 ERS168:ERU172 FBO168:FBQ172 FLK168:FLM172 FVG168:FVI172 GFC168:GFE172 GOY168:GPA172 GYU168:GYW172 HIQ168:HIS172 HSM168:HSO172 ICI168:ICK172 IME168:IMG172 IWA168:IWC172 JFW168:JFY172 JPS168:JPU172 JZO168:JZQ172 KJK168:KJM172 KTG168:KTI172 LDC168:LDE172 LMY168:LNA172 LWU168:LWW172 MGQ168:MGS172 MQM168:MQO172 NAI168:NAK172 NKE168:NKG172 NUA168:NUC172 ODW168:ODY172 ONS168:ONU172 OXO168:OXQ172 PHK168:PHM172 PRG168:PRI172 QBC168:QBE172 QKY168:QLA172 QUU168:QUW172 REQ168:RES172 ROM168:ROO172 RYI168:RYK172 SIE168:SIG172 SSA168:SSC172 TBW168:TBY172 TLS168:TLU172 TVO168:TVQ172 UFK168:UFM172 UPG168:UPI172 UZC168:UZE172 VIY168:VJA172 VSU168:VSW172 WCQ168:WCS172 WMM168:WMO172 WWI168:WWK172 AA65777:AC65781 JW65777:JY65781 TS65777:TU65781 ADO65777:ADQ65781 ANK65777:ANM65781 AXG65777:AXI65781 BHC65777:BHE65781 BQY65777:BRA65781 CAU65777:CAW65781 CKQ65777:CKS65781 CUM65777:CUO65781 DEI65777:DEK65781 DOE65777:DOG65781 DYA65777:DYC65781 EHW65777:EHY65781 ERS65777:ERU65781 FBO65777:FBQ65781 FLK65777:FLM65781 FVG65777:FVI65781 GFC65777:GFE65781 GOY65777:GPA65781 GYU65777:GYW65781 HIQ65777:HIS65781 HSM65777:HSO65781 ICI65777:ICK65781 IME65777:IMG65781 IWA65777:IWC65781 JFW65777:JFY65781 JPS65777:JPU65781 JZO65777:JZQ65781 KJK65777:KJM65781 KTG65777:KTI65781 LDC65777:LDE65781 LMY65777:LNA65781 LWU65777:LWW65781 MGQ65777:MGS65781 MQM65777:MQO65781 NAI65777:NAK65781 NKE65777:NKG65781 NUA65777:NUC65781 ODW65777:ODY65781 ONS65777:ONU65781 OXO65777:OXQ65781 PHK65777:PHM65781 PRG65777:PRI65781 QBC65777:QBE65781 QKY65777:QLA65781 QUU65777:QUW65781 REQ65777:RES65781 ROM65777:ROO65781 RYI65777:RYK65781 SIE65777:SIG65781 SSA65777:SSC65781 TBW65777:TBY65781 TLS65777:TLU65781 TVO65777:TVQ65781 UFK65777:UFM65781 UPG65777:UPI65781 UZC65777:UZE65781 VIY65777:VJA65781 VSU65777:VSW65781 WCQ65777:WCS65781 WMM65777:WMO65781 WWI65777:WWK65781 AA131313:AC131317 JW131313:JY131317 TS131313:TU131317 ADO131313:ADQ131317 ANK131313:ANM131317 AXG131313:AXI131317 BHC131313:BHE131317 BQY131313:BRA131317 CAU131313:CAW131317 CKQ131313:CKS131317 CUM131313:CUO131317 DEI131313:DEK131317 DOE131313:DOG131317 DYA131313:DYC131317 EHW131313:EHY131317 ERS131313:ERU131317 FBO131313:FBQ131317 FLK131313:FLM131317 FVG131313:FVI131317 GFC131313:GFE131317 GOY131313:GPA131317 GYU131313:GYW131317 HIQ131313:HIS131317 HSM131313:HSO131317 ICI131313:ICK131317 IME131313:IMG131317 IWA131313:IWC131317 JFW131313:JFY131317 JPS131313:JPU131317 JZO131313:JZQ131317 KJK131313:KJM131317 KTG131313:KTI131317 LDC131313:LDE131317 LMY131313:LNA131317 LWU131313:LWW131317 MGQ131313:MGS131317 MQM131313:MQO131317 NAI131313:NAK131317 NKE131313:NKG131317 NUA131313:NUC131317 ODW131313:ODY131317 ONS131313:ONU131317 OXO131313:OXQ131317 PHK131313:PHM131317 PRG131313:PRI131317 QBC131313:QBE131317 QKY131313:QLA131317 QUU131313:QUW131317 REQ131313:RES131317 ROM131313:ROO131317 RYI131313:RYK131317 SIE131313:SIG131317 SSA131313:SSC131317 TBW131313:TBY131317 TLS131313:TLU131317 TVO131313:TVQ131317 UFK131313:UFM131317 UPG131313:UPI131317 UZC131313:UZE131317 VIY131313:VJA131317 VSU131313:VSW131317 WCQ131313:WCS131317 WMM131313:WMO131317 WWI131313:WWK131317 AA196849:AC196853 JW196849:JY196853 TS196849:TU196853 ADO196849:ADQ196853 ANK196849:ANM196853 AXG196849:AXI196853 BHC196849:BHE196853 BQY196849:BRA196853 CAU196849:CAW196853 CKQ196849:CKS196853 CUM196849:CUO196853 DEI196849:DEK196853 DOE196849:DOG196853 DYA196849:DYC196853 EHW196849:EHY196853 ERS196849:ERU196853 FBO196849:FBQ196853 FLK196849:FLM196853 FVG196849:FVI196853 GFC196849:GFE196853 GOY196849:GPA196853 GYU196849:GYW196853 HIQ196849:HIS196853 HSM196849:HSO196853 ICI196849:ICK196853 IME196849:IMG196853 IWA196849:IWC196853 JFW196849:JFY196853 JPS196849:JPU196853 JZO196849:JZQ196853 KJK196849:KJM196853 KTG196849:KTI196853 LDC196849:LDE196853 LMY196849:LNA196853 LWU196849:LWW196853 MGQ196849:MGS196853 MQM196849:MQO196853 NAI196849:NAK196853 NKE196849:NKG196853 NUA196849:NUC196853 ODW196849:ODY196853 ONS196849:ONU196853 OXO196849:OXQ196853 PHK196849:PHM196853 PRG196849:PRI196853 QBC196849:QBE196853 QKY196849:QLA196853 QUU196849:QUW196853 REQ196849:RES196853 ROM196849:ROO196853 RYI196849:RYK196853 SIE196849:SIG196853 SSA196849:SSC196853 TBW196849:TBY196853 TLS196849:TLU196853 TVO196849:TVQ196853 UFK196849:UFM196853 UPG196849:UPI196853 UZC196849:UZE196853 VIY196849:VJA196853 VSU196849:VSW196853 WCQ196849:WCS196853 WMM196849:WMO196853 WWI196849:WWK196853 AA262385:AC262389 JW262385:JY262389 TS262385:TU262389 ADO262385:ADQ262389 ANK262385:ANM262389 AXG262385:AXI262389 BHC262385:BHE262389 BQY262385:BRA262389 CAU262385:CAW262389 CKQ262385:CKS262389 CUM262385:CUO262389 DEI262385:DEK262389 DOE262385:DOG262389 DYA262385:DYC262389 EHW262385:EHY262389 ERS262385:ERU262389 FBO262385:FBQ262389 FLK262385:FLM262389 FVG262385:FVI262389 GFC262385:GFE262389 GOY262385:GPA262389 GYU262385:GYW262389 HIQ262385:HIS262389 HSM262385:HSO262389 ICI262385:ICK262389 IME262385:IMG262389 IWA262385:IWC262389 JFW262385:JFY262389 JPS262385:JPU262389 JZO262385:JZQ262389 KJK262385:KJM262389 KTG262385:KTI262389 LDC262385:LDE262389 LMY262385:LNA262389 LWU262385:LWW262389 MGQ262385:MGS262389 MQM262385:MQO262389 NAI262385:NAK262389 NKE262385:NKG262389 NUA262385:NUC262389 ODW262385:ODY262389 ONS262385:ONU262389 OXO262385:OXQ262389 PHK262385:PHM262389 PRG262385:PRI262389 QBC262385:QBE262389 QKY262385:QLA262389 QUU262385:QUW262389 REQ262385:RES262389 ROM262385:ROO262389 RYI262385:RYK262389 SIE262385:SIG262389 SSA262385:SSC262389 TBW262385:TBY262389 TLS262385:TLU262389 TVO262385:TVQ262389 UFK262385:UFM262389 UPG262385:UPI262389 UZC262385:UZE262389 VIY262385:VJA262389 VSU262385:VSW262389 WCQ262385:WCS262389 WMM262385:WMO262389 WWI262385:WWK262389 AA327921:AC327925 JW327921:JY327925 TS327921:TU327925 ADO327921:ADQ327925 ANK327921:ANM327925 AXG327921:AXI327925 BHC327921:BHE327925 BQY327921:BRA327925 CAU327921:CAW327925 CKQ327921:CKS327925 CUM327921:CUO327925 DEI327921:DEK327925 DOE327921:DOG327925 DYA327921:DYC327925 EHW327921:EHY327925 ERS327921:ERU327925 FBO327921:FBQ327925 FLK327921:FLM327925 FVG327921:FVI327925 GFC327921:GFE327925 GOY327921:GPA327925 GYU327921:GYW327925 HIQ327921:HIS327925 HSM327921:HSO327925 ICI327921:ICK327925 IME327921:IMG327925 IWA327921:IWC327925 JFW327921:JFY327925 JPS327921:JPU327925 JZO327921:JZQ327925 KJK327921:KJM327925 KTG327921:KTI327925 LDC327921:LDE327925 LMY327921:LNA327925 LWU327921:LWW327925 MGQ327921:MGS327925 MQM327921:MQO327925 NAI327921:NAK327925 NKE327921:NKG327925 NUA327921:NUC327925 ODW327921:ODY327925 ONS327921:ONU327925 OXO327921:OXQ327925 PHK327921:PHM327925 PRG327921:PRI327925 QBC327921:QBE327925 QKY327921:QLA327925 QUU327921:QUW327925 REQ327921:RES327925 ROM327921:ROO327925 RYI327921:RYK327925 SIE327921:SIG327925 SSA327921:SSC327925 TBW327921:TBY327925 TLS327921:TLU327925 TVO327921:TVQ327925 UFK327921:UFM327925 UPG327921:UPI327925 UZC327921:UZE327925 VIY327921:VJA327925 VSU327921:VSW327925 WCQ327921:WCS327925 WMM327921:WMO327925 WWI327921:WWK327925 AA393457:AC393461 JW393457:JY393461 TS393457:TU393461 ADO393457:ADQ393461 ANK393457:ANM393461 AXG393457:AXI393461 BHC393457:BHE393461 BQY393457:BRA393461 CAU393457:CAW393461 CKQ393457:CKS393461 CUM393457:CUO393461 DEI393457:DEK393461 DOE393457:DOG393461 DYA393457:DYC393461 EHW393457:EHY393461 ERS393457:ERU393461 FBO393457:FBQ393461 FLK393457:FLM393461 FVG393457:FVI393461 GFC393457:GFE393461 GOY393457:GPA393461 GYU393457:GYW393461 HIQ393457:HIS393461 HSM393457:HSO393461 ICI393457:ICK393461 IME393457:IMG393461 IWA393457:IWC393461 JFW393457:JFY393461 JPS393457:JPU393461 JZO393457:JZQ393461 KJK393457:KJM393461 KTG393457:KTI393461 LDC393457:LDE393461 LMY393457:LNA393461 LWU393457:LWW393461 MGQ393457:MGS393461 MQM393457:MQO393461 NAI393457:NAK393461 NKE393457:NKG393461 NUA393457:NUC393461 ODW393457:ODY393461 ONS393457:ONU393461 OXO393457:OXQ393461 PHK393457:PHM393461 PRG393457:PRI393461 QBC393457:QBE393461 QKY393457:QLA393461 QUU393457:QUW393461 REQ393457:RES393461 ROM393457:ROO393461 RYI393457:RYK393461 SIE393457:SIG393461 SSA393457:SSC393461 TBW393457:TBY393461 TLS393457:TLU393461 TVO393457:TVQ393461 UFK393457:UFM393461 UPG393457:UPI393461 UZC393457:UZE393461 VIY393457:VJA393461 VSU393457:VSW393461 WCQ393457:WCS393461 WMM393457:WMO393461 WWI393457:WWK393461 AA458993:AC458997 JW458993:JY458997 TS458993:TU458997 ADO458993:ADQ458997 ANK458993:ANM458997 AXG458993:AXI458997 BHC458993:BHE458997 BQY458993:BRA458997 CAU458993:CAW458997 CKQ458993:CKS458997 CUM458993:CUO458997 DEI458993:DEK458997 DOE458993:DOG458997 DYA458993:DYC458997 EHW458993:EHY458997 ERS458993:ERU458997 FBO458993:FBQ458997 FLK458993:FLM458997 FVG458993:FVI458997 GFC458993:GFE458997 GOY458993:GPA458997 GYU458993:GYW458997 HIQ458993:HIS458997 HSM458993:HSO458997 ICI458993:ICK458997 IME458993:IMG458997 IWA458993:IWC458997 JFW458993:JFY458997 JPS458993:JPU458997 JZO458993:JZQ458997 KJK458993:KJM458997 KTG458993:KTI458997 LDC458993:LDE458997 LMY458993:LNA458997 LWU458993:LWW458997 MGQ458993:MGS458997 MQM458993:MQO458997 NAI458993:NAK458997 NKE458993:NKG458997 NUA458993:NUC458997 ODW458993:ODY458997 ONS458993:ONU458997 OXO458993:OXQ458997 PHK458993:PHM458997 PRG458993:PRI458997 QBC458993:QBE458997 QKY458993:QLA458997 QUU458993:QUW458997 REQ458993:RES458997 ROM458993:ROO458997 RYI458993:RYK458997 SIE458993:SIG458997 SSA458993:SSC458997 TBW458993:TBY458997 TLS458993:TLU458997 TVO458993:TVQ458997 UFK458993:UFM458997 UPG458993:UPI458997 UZC458993:UZE458997 VIY458993:VJA458997 VSU458993:VSW458997 WCQ458993:WCS458997 WMM458993:WMO458997 WWI458993:WWK458997 AA524529:AC524533 JW524529:JY524533 TS524529:TU524533 ADO524529:ADQ524533 ANK524529:ANM524533 AXG524529:AXI524533 BHC524529:BHE524533 BQY524529:BRA524533 CAU524529:CAW524533 CKQ524529:CKS524533 CUM524529:CUO524533 DEI524529:DEK524533 DOE524529:DOG524533 DYA524529:DYC524533 EHW524529:EHY524533 ERS524529:ERU524533 FBO524529:FBQ524533 FLK524529:FLM524533 FVG524529:FVI524533 GFC524529:GFE524533 GOY524529:GPA524533 GYU524529:GYW524533 HIQ524529:HIS524533 HSM524529:HSO524533 ICI524529:ICK524533 IME524529:IMG524533 IWA524529:IWC524533 JFW524529:JFY524533 JPS524529:JPU524533 JZO524529:JZQ524533 KJK524529:KJM524533 KTG524529:KTI524533 LDC524529:LDE524533 LMY524529:LNA524533 LWU524529:LWW524533 MGQ524529:MGS524533 MQM524529:MQO524533 NAI524529:NAK524533 NKE524529:NKG524533 NUA524529:NUC524533 ODW524529:ODY524533 ONS524529:ONU524533 OXO524529:OXQ524533 PHK524529:PHM524533 PRG524529:PRI524533 QBC524529:QBE524533 QKY524529:QLA524533 QUU524529:QUW524533 REQ524529:RES524533 ROM524529:ROO524533 RYI524529:RYK524533 SIE524529:SIG524533 SSA524529:SSC524533 TBW524529:TBY524533 TLS524529:TLU524533 TVO524529:TVQ524533 UFK524529:UFM524533 UPG524529:UPI524533 UZC524529:UZE524533 VIY524529:VJA524533 VSU524529:VSW524533 WCQ524529:WCS524533 WMM524529:WMO524533 WWI524529:WWK524533 AA590065:AC590069 JW590065:JY590069 TS590065:TU590069 ADO590065:ADQ590069 ANK590065:ANM590069 AXG590065:AXI590069 BHC590065:BHE590069 BQY590065:BRA590069 CAU590065:CAW590069 CKQ590065:CKS590069 CUM590065:CUO590069 DEI590065:DEK590069 DOE590065:DOG590069 DYA590065:DYC590069 EHW590065:EHY590069 ERS590065:ERU590069 FBO590065:FBQ590069 FLK590065:FLM590069 FVG590065:FVI590069 GFC590065:GFE590069 GOY590065:GPA590069 GYU590065:GYW590069 HIQ590065:HIS590069 HSM590065:HSO590069 ICI590065:ICK590069 IME590065:IMG590069 IWA590065:IWC590069 JFW590065:JFY590069 JPS590065:JPU590069 JZO590065:JZQ590069 KJK590065:KJM590069 KTG590065:KTI590069 LDC590065:LDE590069 LMY590065:LNA590069 LWU590065:LWW590069 MGQ590065:MGS590069 MQM590065:MQO590069 NAI590065:NAK590069 NKE590065:NKG590069 NUA590065:NUC590069 ODW590065:ODY590069 ONS590065:ONU590069 OXO590065:OXQ590069 PHK590065:PHM590069 PRG590065:PRI590069 QBC590065:QBE590069 QKY590065:QLA590069 QUU590065:QUW590069 REQ590065:RES590069 ROM590065:ROO590069 RYI590065:RYK590069 SIE590065:SIG590069 SSA590065:SSC590069 TBW590065:TBY590069 TLS590065:TLU590069 TVO590065:TVQ590069 UFK590065:UFM590069 UPG590065:UPI590069 UZC590065:UZE590069 VIY590065:VJA590069 VSU590065:VSW590069 WCQ590065:WCS590069 WMM590065:WMO590069 WWI590065:WWK590069 AA655601:AC655605 JW655601:JY655605 TS655601:TU655605 ADO655601:ADQ655605 ANK655601:ANM655605 AXG655601:AXI655605 BHC655601:BHE655605 BQY655601:BRA655605 CAU655601:CAW655605 CKQ655601:CKS655605 CUM655601:CUO655605 DEI655601:DEK655605 DOE655601:DOG655605 DYA655601:DYC655605 EHW655601:EHY655605 ERS655601:ERU655605 FBO655601:FBQ655605 FLK655601:FLM655605 FVG655601:FVI655605 GFC655601:GFE655605 GOY655601:GPA655605 GYU655601:GYW655605 HIQ655601:HIS655605 HSM655601:HSO655605 ICI655601:ICK655605 IME655601:IMG655605 IWA655601:IWC655605 JFW655601:JFY655605 JPS655601:JPU655605 JZO655601:JZQ655605 KJK655601:KJM655605 KTG655601:KTI655605 LDC655601:LDE655605 LMY655601:LNA655605 LWU655601:LWW655605 MGQ655601:MGS655605 MQM655601:MQO655605 NAI655601:NAK655605 NKE655601:NKG655605 NUA655601:NUC655605 ODW655601:ODY655605 ONS655601:ONU655605 OXO655601:OXQ655605 PHK655601:PHM655605 PRG655601:PRI655605 QBC655601:QBE655605 QKY655601:QLA655605 QUU655601:QUW655605 REQ655601:RES655605 ROM655601:ROO655605 RYI655601:RYK655605 SIE655601:SIG655605 SSA655601:SSC655605 TBW655601:TBY655605 TLS655601:TLU655605 TVO655601:TVQ655605 UFK655601:UFM655605 UPG655601:UPI655605 UZC655601:UZE655605 VIY655601:VJA655605 VSU655601:VSW655605 WCQ655601:WCS655605 WMM655601:WMO655605 WWI655601:WWK655605 AA721137:AC721141 JW721137:JY721141 TS721137:TU721141 ADO721137:ADQ721141 ANK721137:ANM721141 AXG721137:AXI721141 BHC721137:BHE721141 BQY721137:BRA721141 CAU721137:CAW721141 CKQ721137:CKS721141 CUM721137:CUO721141 DEI721137:DEK721141 DOE721137:DOG721141 DYA721137:DYC721141 EHW721137:EHY721141 ERS721137:ERU721141 FBO721137:FBQ721141 FLK721137:FLM721141 FVG721137:FVI721141 GFC721137:GFE721141 GOY721137:GPA721141 GYU721137:GYW721141 HIQ721137:HIS721141 HSM721137:HSO721141 ICI721137:ICK721141 IME721137:IMG721141 IWA721137:IWC721141 JFW721137:JFY721141 JPS721137:JPU721141 JZO721137:JZQ721141 KJK721137:KJM721141 KTG721137:KTI721141 LDC721137:LDE721141 LMY721137:LNA721141 LWU721137:LWW721141 MGQ721137:MGS721141 MQM721137:MQO721141 NAI721137:NAK721141 NKE721137:NKG721141 NUA721137:NUC721141 ODW721137:ODY721141 ONS721137:ONU721141 OXO721137:OXQ721141 PHK721137:PHM721141 PRG721137:PRI721141 QBC721137:QBE721141 QKY721137:QLA721141 QUU721137:QUW721141 REQ721137:RES721141 ROM721137:ROO721141 RYI721137:RYK721141 SIE721137:SIG721141 SSA721137:SSC721141 TBW721137:TBY721141 TLS721137:TLU721141 TVO721137:TVQ721141 UFK721137:UFM721141 UPG721137:UPI721141 UZC721137:UZE721141 VIY721137:VJA721141 VSU721137:VSW721141 WCQ721137:WCS721141 WMM721137:WMO721141 WWI721137:WWK721141 AA786673:AC786677 JW786673:JY786677 TS786673:TU786677 ADO786673:ADQ786677 ANK786673:ANM786677 AXG786673:AXI786677 BHC786673:BHE786677 BQY786673:BRA786677 CAU786673:CAW786677 CKQ786673:CKS786677 CUM786673:CUO786677 DEI786673:DEK786677 DOE786673:DOG786677 DYA786673:DYC786677 EHW786673:EHY786677 ERS786673:ERU786677 FBO786673:FBQ786677 FLK786673:FLM786677 FVG786673:FVI786677 GFC786673:GFE786677 GOY786673:GPA786677 GYU786673:GYW786677 HIQ786673:HIS786677 HSM786673:HSO786677 ICI786673:ICK786677 IME786673:IMG786677 IWA786673:IWC786677 JFW786673:JFY786677 JPS786673:JPU786677 JZO786673:JZQ786677 KJK786673:KJM786677 KTG786673:KTI786677 LDC786673:LDE786677 LMY786673:LNA786677 LWU786673:LWW786677 MGQ786673:MGS786677 MQM786673:MQO786677 NAI786673:NAK786677 NKE786673:NKG786677 NUA786673:NUC786677 ODW786673:ODY786677 ONS786673:ONU786677 OXO786673:OXQ786677 PHK786673:PHM786677 PRG786673:PRI786677 QBC786673:QBE786677 QKY786673:QLA786677 QUU786673:QUW786677 REQ786673:RES786677 ROM786673:ROO786677 RYI786673:RYK786677 SIE786673:SIG786677 SSA786673:SSC786677 TBW786673:TBY786677 TLS786673:TLU786677 TVO786673:TVQ786677 UFK786673:UFM786677 UPG786673:UPI786677 UZC786673:UZE786677 VIY786673:VJA786677 VSU786673:VSW786677 WCQ786673:WCS786677 WMM786673:WMO786677 WWI786673:WWK786677 AA852209:AC852213 JW852209:JY852213 TS852209:TU852213 ADO852209:ADQ852213 ANK852209:ANM852213 AXG852209:AXI852213 BHC852209:BHE852213 BQY852209:BRA852213 CAU852209:CAW852213 CKQ852209:CKS852213 CUM852209:CUO852213 DEI852209:DEK852213 DOE852209:DOG852213 DYA852209:DYC852213 EHW852209:EHY852213 ERS852209:ERU852213 FBO852209:FBQ852213 FLK852209:FLM852213 FVG852209:FVI852213 GFC852209:GFE852213 GOY852209:GPA852213 GYU852209:GYW852213 HIQ852209:HIS852213 HSM852209:HSO852213 ICI852209:ICK852213 IME852209:IMG852213 IWA852209:IWC852213 JFW852209:JFY852213 JPS852209:JPU852213 JZO852209:JZQ852213 KJK852209:KJM852213 KTG852209:KTI852213 LDC852209:LDE852213 LMY852209:LNA852213 LWU852209:LWW852213 MGQ852209:MGS852213 MQM852209:MQO852213 NAI852209:NAK852213 NKE852209:NKG852213 NUA852209:NUC852213 ODW852209:ODY852213 ONS852209:ONU852213 OXO852209:OXQ852213 PHK852209:PHM852213 PRG852209:PRI852213 QBC852209:QBE852213 QKY852209:QLA852213 QUU852209:QUW852213 REQ852209:RES852213 ROM852209:ROO852213 RYI852209:RYK852213 SIE852209:SIG852213 SSA852209:SSC852213 TBW852209:TBY852213 TLS852209:TLU852213 TVO852209:TVQ852213 UFK852209:UFM852213 UPG852209:UPI852213 UZC852209:UZE852213 VIY852209:VJA852213 VSU852209:VSW852213 WCQ852209:WCS852213 WMM852209:WMO852213 WWI852209:WWK852213 AA917745:AC917749 JW917745:JY917749 TS917745:TU917749 ADO917745:ADQ917749 ANK917745:ANM917749 AXG917745:AXI917749 BHC917745:BHE917749 BQY917745:BRA917749 CAU917745:CAW917749 CKQ917745:CKS917749 CUM917745:CUO917749 DEI917745:DEK917749 DOE917745:DOG917749 DYA917745:DYC917749 EHW917745:EHY917749 ERS917745:ERU917749 FBO917745:FBQ917749 FLK917745:FLM917749 FVG917745:FVI917749 GFC917745:GFE917749 GOY917745:GPA917749 GYU917745:GYW917749 HIQ917745:HIS917749 HSM917745:HSO917749 ICI917745:ICK917749 IME917745:IMG917749 IWA917745:IWC917749 JFW917745:JFY917749 JPS917745:JPU917749 JZO917745:JZQ917749 KJK917745:KJM917749 KTG917745:KTI917749 LDC917745:LDE917749 LMY917745:LNA917749 LWU917745:LWW917749 MGQ917745:MGS917749 MQM917745:MQO917749 NAI917745:NAK917749 NKE917745:NKG917749 NUA917745:NUC917749 ODW917745:ODY917749 ONS917745:ONU917749 OXO917745:OXQ917749 PHK917745:PHM917749 PRG917745:PRI917749 QBC917745:QBE917749 QKY917745:QLA917749 QUU917745:QUW917749 REQ917745:RES917749 ROM917745:ROO917749 RYI917745:RYK917749 SIE917745:SIG917749 SSA917745:SSC917749 TBW917745:TBY917749 TLS917745:TLU917749 TVO917745:TVQ917749 UFK917745:UFM917749 UPG917745:UPI917749 UZC917745:UZE917749 VIY917745:VJA917749 VSU917745:VSW917749 WCQ917745:WCS917749 WMM917745:WMO917749 WWI917745:WWK917749 AA983281:AC983285 JW983281:JY983285 TS983281:TU983285 ADO983281:ADQ983285 ANK983281:ANM983285 AXG983281:AXI983285 BHC983281:BHE983285 BQY983281:BRA983285 CAU983281:CAW983285 CKQ983281:CKS983285 CUM983281:CUO983285 DEI983281:DEK983285 DOE983281:DOG983285 DYA983281:DYC983285 EHW983281:EHY983285 ERS983281:ERU983285 FBO983281:FBQ983285 FLK983281:FLM983285 FVG983281:FVI983285 GFC983281:GFE983285 GOY983281:GPA983285 GYU983281:GYW983285 HIQ983281:HIS983285 HSM983281:HSO983285 ICI983281:ICK983285 IME983281:IMG983285 IWA983281:IWC983285 JFW983281:JFY983285 JPS983281:JPU983285 JZO983281:JZQ983285 KJK983281:KJM983285 KTG983281:KTI983285 LDC983281:LDE983285 LMY983281:LNA983285 LWU983281:LWW983285 MGQ983281:MGS983285 MQM983281:MQO983285 NAI983281:NAK983285 NKE983281:NKG983285 NUA983281:NUC983285 ODW983281:ODY983285 ONS983281:ONU983285 OXO983281:OXQ983285 PHK983281:PHM983285 PRG983281:PRI983285 QBC983281:QBE983285 QKY983281:QLA983285 QUU983281:QUW983285 REQ983281:RES983285 ROM983281:ROO983285 RYI983281:RYK983285 SIE983281:SIG983285 SSA983281:SSC983285 TBW983281:TBY983285 TLS983281:TLU983285 TVO983281:TVQ983285 UFK983281:UFM983285 UPG983281:UPI983285 UZC983281:UZE983285 VIY983281:VJA983285 VSU983281:VSW983285 WCQ983281:WCS983285 WMM983281:WMO983285 WWI983281:WWK983285 J394:Z394 JF394:JV394 TB394:TR394 ACX394:ADN394 AMT394:ANJ394 AWP394:AXF394 BGL394:BHB394 BQH394:BQX394 CAD394:CAT394 CJZ394:CKP394 CTV394:CUL394 DDR394:DEH394 DNN394:DOD394 DXJ394:DXZ394 EHF394:EHV394 ERB394:ERR394 FAX394:FBN394 FKT394:FLJ394 FUP394:FVF394 GEL394:GFB394 GOH394:GOX394 GYD394:GYT394 HHZ394:HIP394 HRV394:HSL394 IBR394:ICH394 ILN394:IMD394 IVJ394:IVZ394 JFF394:JFV394 JPB394:JPR394 JYX394:JZN394 KIT394:KJJ394 KSP394:KTF394 LCL394:LDB394 LMH394:LMX394 LWD394:LWT394 MFZ394:MGP394 MPV394:MQL394 MZR394:NAH394 NJN394:NKD394 NTJ394:NTZ394 ODF394:ODV394 ONB394:ONR394 OWX394:OXN394 PGT394:PHJ394 PQP394:PRF394 QAL394:QBB394 QKH394:QKX394 QUD394:QUT394 RDZ394:REP394 RNV394:ROL394 RXR394:RYH394 SHN394:SID394 SRJ394:SRZ394 TBF394:TBV394 TLB394:TLR394 TUX394:TVN394 UET394:UFJ394 UOP394:UPF394 UYL394:UZB394 VIH394:VIX394 VSD394:VST394 WBZ394:WCP394 WLV394:WML394 WVR394:WWH394 J65953:Z65953 JF65953:JV65953 TB65953:TR65953 ACX65953:ADN65953 AMT65953:ANJ65953 AWP65953:AXF65953 BGL65953:BHB65953 BQH65953:BQX65953 CAD65953:CAT65953 CJZ65953:CKP65953 CTV65953:CUL65953 DDR65953:DEH65953 DNN65953:DOD65953 DXJ65953:DXZ65953 EHF65953:EHV65953 ERB65953:ERR65953 FAX65953:FBN65953 FKT65953:FLJ65953 FUP65953:FVF65953 GEL65953:GFB65953 GOH65953:GOX65953 GYD65953:GYT65953 HHZ65953:HIP65953 HRV65953:HSL65953 IBR65953:ICH65953 ILN65953:IMD65953 IVJ65953:IVZ65953 JFF65953:JFV65953 JPB65953:JPR65953 JYX65953:JZN65953 KIT65953:KJJ65953 KSP65953:KTF65953 LCL65953:LDB65953 LMH65953:LMX65953 LWD65953:LWT65953 MFZ65953:MGP65953 MPV65953:MQL65953 MZR65953:NAH65953 NJN65953:NKD65953 NTJ65953:NTZ65953 ODF65953:ODV65953 ONB65953:ONR65953 OWX65953:OXN65953 PGT65953:PHJ65953 PQP65953:PRF65953 QAL65953:QBB65953 QKH65953:QKX65953 QUD65953:QUT65953 RDZ65953:REP65953 RNV65953:ROL65953 RXR65953:RYH65953 SHN65953:SID65953 SRJ65953:SRZ65953 TBF65953:TBV65953 TLB65953:TLR65953 TUX65953:TVN65953 UET65953:UFJ65953 UOP65953:UPF65953 UYL65953:UZB65953 VIH65953:VIX65953 VSD65953:VST65953 WBZ65953:WCP65953 WLV65953:WML65953 WVR65953:WWH65953 J131489:Z131489 JF131489:JV131489 TB131489:TR131489 ACX131489:ADN131489 AMT131489:ANJ131489 AWP131489:AXF131489 BGL131489:BHB131489 BQH131489:BQX131489 CAD131489:CAT131489 CJZ131489:CKP131489 CTV131489:CUL131489 DDR131489:DEH131489 DNN131489:DOD131489 DXJ131489:DXZ131489 EHF131489:EHV131489 ERB131489:ERR131489 FAX131489:FBN131489 FKT131489:FLJ131489 FUP131489:FVF131489 GEL131489:GFB131489 GOH131489:GOX131489 GYD131489:GYT131489 HHZ131489:HIP131489 HRV131489:HSL131489 IBR131489:ICH131489 ILN131489:IMD131489 IVJ131489:IVZ131489 JFF131489:JFV131489 JPB131489:JPR131489 JYX131489:JZN131489 KIT131489:KJJ131489 KSP131489:KTF131489 LCL131489:LDB131489 LMH131489:LMX131489 LWD131489:LWT131489 MFZ131489:MGP131489 MPV131489:MQL131489 MZR131489:NAH131489 NJN131489:NKD131489 NTJ131489:NTZ131489 ODF131489:ODV131489 ONB131489:ONR131489 OWX131489:OXN131489 PGT131489:PHJ131489 PQP131489:PRF131489 QAL131489:QBB131489 QKH131489:QKX131489 QUD131489:QUT131489 RDZ131489:REP131489 RNV131489:ROL131489 RXR131489:RYH131489 SHN131489:SID131489 SRJ131489:SRZ131489 TBF131489:TBV131489 TLB131489:TLR131489 TUX131489:TVN131489 UET131489:UFJ131489 UOP131489:UPF131489 UYL131489:UZB131489 VIH131489:VIX131489 VSD131489:VST131489 WBZ131489:WCP131489 WLV131489:WML131489 WVR131489:WWH131489 J197025:Z197025 JF197025:JV197025 TB197025:TR197025 ACX197025:ADN197025 AMT197025:ANJ197025 AWP197025:AXF197025 BGL197025:BHB197025 BQH197025:BQX197025 CAD197025:CAT197025 CJZ197025:CKP197025 CTV197025:CUL197025 DDR197025:DEH197025 DNN197025:DOD197025 DXJ197025:DXZ197025 EHF197025:EHV197025 ERB197025:ERR197025 FAX197025:FBN197025 FKT197025:FLJ197025 FUP197025:FVF197025 GEL197025:GFB197025 GOH197025:GOX197025 GYD197025:GYT197025 HHZ197025:HIP197025 HRV197025:HSL197025 IBR197025:ICH197025 ILN197025:IMD197025 IVJ197025:IVZ197025 JFF197025:JFV197025 JPB197025:JPR197025 JYX197025:JZN197025 KIT197025:KJJ197025 KSP197025:KTF197025 LCL197025:LDB197025 LMH197025:LMX197025 LWD197025:LWT197025 MFZ197025:MGP197025 MPV197025:MQL197025 MZR197025:NAH197025 NJN197025:NKD197025 NTJ197025:NTZ197025 ODF197025:ODV197025 ONB197025:ONR197025 OWX197025:OXN197025 PGT197025:PHJ197025 PQP197025:PRF197025 QAL197025:QBB197025 QKH197025:QKX197025 QUD197025:QUT197025 RDZ197025:REP197025 RNV197025:ROL197025 RXR197025:RYH197025 SHN197025:SID197025 SRJ197025:SRZ197025 TBF197025:TBV197025 TLB197025:TLR197025 TUX197025:TVN197025 UET197025:UFJ197025 UOP197025:UPF197025 UYL197025:UZB197025 VIH197025:VIX197025 VSD197025:VST197025 WBZ197025:WCP197025 WLV197025:WML197025 WVR197025:WWH197025 J262561:Z262561 JF262561:JV262561 TB262561:TR262561 ACX262561:ADN262561 AMT262561:ANJ262561 AWP262561:AXF262561 BGL262561:BHB262561 BQH262561:BQX262561 CAD262561:CAT262561 CJZ262561:CKP262561 CTV262561:CUL262561 DDR262561:DEH262561 DNN262561:DOD262561 DXJ262561:DXZ262561 EHF262561:EHV262561 ERB262561:ERR262561 FAX262561:FBN262561 FKT262561:FLJ262561 FUP262561:FVF262561 GEL262561:GFB262561 GOH262561:GOX262561 GYD262561:GYT262561 HHZ262561:HIP262561 HRV262561:HSL262561 IBR262561:ICH262561 ILN262561:IMD262561 IVJ262561:IVZ262561 JFF262561:JFV262561 JPB262561:JPR262561 JYX262561:JZN262561 KIT262561:KJJ262561 KSP262561:KTF262561 LCL262561:LDB262561 LMH262561:LMX262561 LWD262561:LWT262561 MFZ262561:MGP262561 MPV262561:MQL262561 MZR262561:NAH262561 NJN262561:NKD262561 NTJ262561:NTZ262561 ODF262561:ODV262561 ONB262561:ONR262561 OWX262561:OXN262561 PGT262561:PHJ262561 PQP262561:PRF262561 QAL262561:QBB262561 QKH262561:QKX262561 QUD262561:QUT262561 RDZ262561:REP262561 RNV262561:ROL262561 RXR262561:RYH262561 SHN262561:SID262561 SRJ262561:SRZ262561 TBF262561:TBV262561 TLB262561:TLR262561 TUX262561:TVN262561 UET262561:UFJ262561 UOP262561:UPF262561 UYL262561:UZB262561 VIH262561:VIX262561 VSD262561:VST262561 WBZ262561:WCP262561 WLV262561:WML262561 WVR262561:WWH262561 J328097:Z328097 JF328097:JV328097 TB328097:TR328097 ACX328097:ADN328097 AMT328097:ANJ328097 AWP328097:AXF328097 BGL328097:BHB328097 BQH328097:BQX328097 CAD328097:CAT328097 CJZ328097:CKP328097 CTV328097:CUL328097 DDR328097:DEH328097 DNN328097:DOD328097 DXJ328097:DXZ328097 EHF328097:EHV328097 ERB328097:ERR328097 FAX328097:FBN328097 FKT328097:FLJ328097 FUP328097:FVF328097 GEL328097:GFB328097 GOH328097:GOX328097 GYD328097:GYT328097 HHZ328097:HIP328097 HRV328097:HSL328097 IBR328097:ICH328097 ILN328097:IMD328097 IVJ328097:IVZ328097 JFF328097:JFV328097 JPB328097:JPR328097 JYX328097:JZN328097 KIT328097:KJJ328097 KSP328097:KTF328097 LCL328097:LDB328097 LMH328097:LMX328097 LWD328097:LWT328097 MFZ328097:MGP328097 MPV328097:MQL328097 MZR328097:NAH328097 NJN328097:NKD328097 NTJ328097:NTZ328097 ODF328097:ODV328097 ONB328097:ONR328097 OWX328097:OXN328097 PGT328097:PHJ328097 PQP328097:PRF328097 QAL328097:QBB328097 QKH328097:QKX328097 QUD328097:QUT328097 RDZ328097:REP328097 RNV328097:ROL328097 RXR328097:RYH328097 SHN328097:SID328097 SRJ328097:SRZ328097 TBF328097:TBV328097 TLB328097:TLR328097 TUX328097:TVN328097 UET328097:UFJ328097 UOP328097:UPF328097 UYL328097:UZB328097 VIH328097:VIX328097 VSD328097:VST328097 WBZ328097:WCP328097 WLV328097:WML328097 WVR328097:WWH328097 J393633:Z393633 JF393633:JV393633 TB393633:TR393633 ACX393633:ADN393633 AMT393633:ANJ393633 AWP393633:AXF393633 BGL393633:BHB393633 BQH393633:BQX393633 CAD393633:CAT393633 CJZ393633:CKP393633 CTV393633:CUL393633 DDR393633:DEH393633 DNN393633:DOD393633 DXJ393633:DXZ393633 EHF393633:EHV393633 ERB393633:ERR393633 FAX393633:FBN393633 FKT393633:FLJ393633 FUP393633:FVF393633 GEL393633:GFB393633 GOH393633:GOX393633 GYD393633:GYT393633 HHZ393633:HIP393633 HRV393633:HSL393633 IBR393633:ICH393633 ILN393633:IMD393633 IVJ393633:IVZ393633 JFF393633:JFV393633 JPB393633:JPR393633 JYX393633:JZN393633 KIT393633:KJJ393633 KSP393633:KTF393633 LCL393633:LDB393633 LMH393633:LMX393633 LWD393633:LWT393633 MFZ393633:MGP393633 MPV393633:MQL393633 MZR393633:NAH393633 NJN393633:NKD393633 NTJ393633:NTZ393633 ODF393633:ODV393633 ONB393633:ONR393633 OWX393633:OXN393633 PGT393633:PHJ393633 PQP393633:PRF393633 QAL393633:QBB393633 QKH393633:QKX393633 QUD393633:QUT393633 RDZ393633:REP393633 RNV393633:ROL393633 RXR393633:RYH393633 SHN393633:SID393633 SRJ393633:SRZ393633 TBF393633:TBV393633 TLB393633:TLR393633 TUX393633:TVN393633 UET393633:UFJ393633 UOP393633:UPF393633 UYL393633:UZB393633 VIH393633:VIX393633 VSD393633:VST393633 WBZ393633:WCP393633 WLV393633:WML393633 WVR393633:WWH393633 J459169:Z459169 JF459169:JV459169 TB459169:TR459169 ACX459169:ADN459169 AMT459169:ANJ459169 AWP459169:AXF459169 BGL459169:BHB459169 BQH459169:BQX459169 CAD459169:CAT459169 CJZ459169:CKP459169 CTV459169:CUL459169 DDR459169:DEH459169 DNN459169:DOD459169 DXJ459169:DXZ459169 EHF459169:EHV459169 ERB459169:ERR459169 FAX459169:FBN459169 FKT459169:FLJ459169 FUP459169:FVF459169 GEL459169:GFB459169 GOH459169:GOX459169 GYD459169:GYT459169 HHZ459169:HIP459169 HRV459169:HSL459169 IBR459169:ICH459169 ILN459169:IMD459169 IVJ459169:IVZ459169 JFF459169:JFV459169 JPB459169:JPR459169 JYX459169:JZN459169 KIT459169:KJJ459169 KSP459169:KTF459169 LCL459169:LDB459169 LMH459169:LMX459169 LWD459169:LWT459169 MFZ459169:MGP459169 MPV459169:MQL459169 MZR459169:NAH459169 NJN459169:NKD459169 NTJ459169:NTZ459169 ODF459169:ODV459169 ONB459169:ONR459169 OWX459169:OXN459169 PGT459169:PHJ459169 PQP459169:PRF459169 QAL459169:QBB459169 QKH459169:QKX459169 QUD459169:QUT459169 RDZ459169:REP459169 RNV459169:ROL459169 RXR459169:RYH459169 SHN459169:SID459169 SRJ459169:SRZ459169 TBF459169:TBV459169 TLB459169:TLR459169 TUX459169:TVN459169 UET459169:UFJ459169 UOP459169:UPF459169 UYL459169:UZB459169 VIH459169:VIX459169 VSD459169:VST459169 WBZ459169:WCP459169 WLV459169:WML459169 WVR459169:WWH459169 J524705:Z524705 JF524705:JV524705 TB524705:TR524705 ACX524705:ADN524705 AMT524705:ANJ524705 AWP524705:AXF524705 BGL524705:BHB524705 BQH524705:BQX524705 CAD524705:CAT524705 CJZ524705:CKP524705 CTV524705:CUL524705 DDR524705:DEH524705 DNN524705:DOD524705 DXJ524705:DXZ524705 EHF524705:EHV524705 ERB524705:ERR524705 FAX524705:FBN524705 FKT524705:FLJ524705 FUP524705:FVF524705 GEL524705:GFB524705 GOH524705:GOX524705 GYD524705:GYT524705 HHZ524705:HIP524705 HRV524705:HSL524705 IBR524705:ICH524705 ILN524705:IMD524705 IVJ524705:IVZ524705 JFF524705:JFV524705 JPB524705:JPR524705 JYX524705:JZN524705 KIT524705:KJJ524705 KSP524705:KTF524705 LCL524705:LDB524705 LMH524705:LMX524705 LWD524705:LWT524705 MFZ524705:MGP524705 MPV524705:MQL524705 MZR524705:NAH524705 NJN524705:NKD524705 NTJ524705:NTZ524705 ODF524705:ODV524705 ONB524705:ONR524705 OWX524705:OXN524705 PGT524705:PHJ524705 PQP524705:PRF524705 QAL524705:QBB524705 QKH524705:QKX524705 QUD524705:QUT524705 RDZ524705:REP524705 RNV524705:ROL524705 RXR524705:RYH524705 SHN524705:SID524705 SRJ524705:SRZ524705 TBF524705:TBV524705 TLB524705:TLR524705 TUX524705:TVN524705 UET524705:UFJ524705 UOP524705:UPF524705 UYL524705:UZB524705 VIH524705:VIX524705 VSD524705:VST524705 WBZ524705:WCP524705 WLV524705:WML524705 WVR524705:WWH524705 J590241:Z590241 JF590241:JV590241 TB590241:TR590241 ACX590241:ADN590241 AMT590241:ANJ590241 AWP590241:AXF590241 BGL590241:BHB590241 BQH590241:BQX590241 CAD590241:CAT590241 CJZ590241:CKP590241 CTV590241:CUL590241 DDR590241:DEH590241 DNN590241:DOD590241 DXJ590241:DXZ590241 EHF590241:EHV590241 ERB590241:ERR590241 FAX590241:FBN590241 FKT590241:FLJ590241 FUP590241:FVF590241 GEL590241:GFB590241 GOH590241:GOX590241 GYD590241:GYT590241 HHZ590241:HIP590241 HRV590241:HSL590241 IBR590241:ICH590241 ILN590241:IMD590241 IVJ590241:IVZ590241 JFF590241:JFV590241 JPB590241:JPR590241 JYX590241:JZN590241 KIT590241:KJJ590241 KSP590241:KTF590241 LCL590241:LDB590241 LMH590241:LMX590241 LWD590241:LWT590241 MFZ590241:MGP590241 MPV590241:MQL590241 MZR590241:NAH590241 NJN590241:NKD590241 NTJ590241:NTZ590241 ODF590241:ODV590241 ONB590241:ONR590241 OWX590241:OXN590241 PGT590241:PHJ590241 PQP590241:PRF590241 QAL590241:QBB590241 QKH590241:QKX590241 QUD590241:QUT590241 RDZ590241:REP590241 RNV590241:ROL590241 RXR590241:RYH590241 SHN590241:SID590241 SRJ590241:SRZ590241 TBF590241:TBV590241 TLB590241:TLR590241 TUX590241:TVN590241 UET590241:UFJ590241 UOP590241:UPF590241 UYL590241:UZB590241 VIH590241:VIX590241 VSD590241:VST590241 WBZ590241:WCP590241 WLV590241:WML590241 WVR590241:WWH590241 J655777:Z655777 JF655777:JV655777 TB655777:TR655777 ACX655777:ADN655777 AMT655777:ANJ655777 AWP655777:AXF655777 BGL655777:BHB655777 BQH655777:BQX655777 CAD655777:CAT655777 CJZ655777:CKP655777 CTV655777:CUL655777 DDR655777:DEH655777 DNN655777:DOD655777 DXJ655777:DXZ655777 EHF655777:EHV655777 ERB655777:ERR655777 FAX655777:FBN655777 FKT655777:FLJ655777 FUP655777:FVF655777 GEL655777:GFB655777 GOH655777:GOX655777 GYD655777:GYT655777 HHZ655777:HIP655777 HRV655777:HSL655777 IBR655777:ICH655777 ILN655777:IMD655777 IVJ655777:IVZ655777 JFF655777:JFV655777 JPB655777:JPR655777 JYX655777:JZN655777 KIT655777:KJJ655777 KSP655777:KTF655777 LCL655777:LDB655777 LMH655777:LMX655777 LWD655777:LWT655777 MFZ655777:MGP655777 MPV655777:MQL655777 MZR655777:NAH655777 NJN655777:NKD655777 NTJ655777:NTZ655777 ODF655777:ODV655777 ONB655777:ONR655777 OWX655777:OXN655777 PGT655777:PHJ655777 PQP655777:PRF655777 QAL655777:QBB655777 QKH655777:QKX655777 QUD655777:QUT655777 RDZ655777:REP655777 RNV655777:ROL655777 RXR655777:RYH655777 SHN655777:SID655777 SRJ655777:SRZ655777 TBF655777:TBV655777 TLB655777:TLR655777 TUX655777:TVN655777 UET655777:UFJ655777 UOP655777:UPF655777 UYL655777:UZB655777 VIH655777:VIX655777 VSD655777:VST655777 WBZ655777:WCP655777 WLV655777:WML655777 WVR655777:WWH655777 J721313:Z721313 JF721313:JV721313 TB721313:TR721313 ACX721313:ADN721313 AMT721313:ANJ721313 AWP721313:AXF721313 BGL721313:BHB721313 BQH721313:BQX721313 CAD721313:CAT721313 CJZ721313:CKP721313 CTV721313:CUL721313 DDR721313:DEH721313 DNN721313:DOD721313 DXJ721313:DXZ721313 EHF721313:EHV721313 ERB721313:ERR721313 FAX721313:FBN721313 FKT721313:FLJ721313 FUP721313:FVF721313 GEL721313:GFB721313 GOH721313:GOX721313 GYD721313:GYT721313 HHZ721313:HIP721313 HRV721313:HSL721313 IBR721313:ICH721313 ILN721313:IMD721313 IVJ721313:IVZ721313 JFF721313:JFV721313 JPB721313:JPR721313 JYX721313:JZN721313 KIT721313:KJJ721313 KSP721313:KTF721313 LCL721313:LDB721313 LMH721313:LMX721313 LWD721313:LWT721313 MFZ721313:MGP721313 MPV721313:MQL721313 MZR721313:NAH721313 NJN721313:NKD721313 NTJ721313:NTZ721313 ODF721313:ODV721313 ONB721313:ONR721313 OWX721313:OXN721313 PGT721313:PHJ721313 PQP721313:PRF721313 QAL721313:QBB721313 QKH721313:QKX721313 QUD721313:QUT721313 RDZ721313:REP721313 RNV721313:ROL721313 RXR721313:RYH721313 SHN721313:SID721313 SRJ721313:SRZ721313 TBF721313:TBV721313 TLB721313:TLR721313 TUX721313:TVN721313 UET721313:UFJ721313 UOP721313:UPF721313 UYL721313:UZB721313 VIH721313:VIX721313 VSD721313:VST721313 WBZ721313:WCP721313 WLV721313:WML721313 WVR721313:WWH721313 J786849:Z786849 JF786849:JV786849 TB786849:TR786849 ACX786849:ADN786849 AMT786849:ANJ786849 AWP786849:AXF786849 BGL786849:BHB786849 BQH786849:BQX786849 CAD786849:CAT786849 CJZ786849:CKP786849 CTV786849:CUL786849 DDR786849:DEH786849 DNN786849:DOD786849 DXJ786849:DXZ786849 EHF786849:EHV786849 ERB786849:ERR786849 FAX786849:FBN786849 FKT786849:FLJ786849 FUP786849:FVF786849 GEL786849:GFB786849 GOH786849:GOX786849 GYD786849:GYT786849 HHZ786849:HIP786849 HRV786849:HSL786849 IBR786849:ICH786849 ILN786849:IMD786849 IVJ786849:IVZ786849 JFF786849:JFV786849 JPB786849:JPR786849 JYX786849:JZN786849 KIT786849:KJJ786849 KSP786849:KTF786849 LCL786849:LDB786849 LMH786849:LMX786849 LWD786849:LWT786849 MFZ786849:MGP786849 MPV786849:MQL786849 MZR786849:NAH786849 NJN786849:NKD786849 NTJ786849:NTZ786849 ODF786849:ODV786849 ONB786849:ONR786849 OWX786849:OXN786849 PGT786849:PHJ786849 PQP786849:PRF786849 QAL786849:QBB786849 QKH786849:QKX786849 QUD786849:QUT786849 RDZ786849:REP786849 RNV786849:ROL786849 RXR786849:RYH786849 SHN786849:SID786849 SRJ786849:SRZ786849 TBF786849:TBV786849 TLB786849:TLR786849 TUX786849:TVN786849 UET786849:UFJ786849 UOP786849:UPF786849 UYL786849:UZB786849 VIH786849:VIX786849 VSD786849:VST786849 WBZ786849:WCP786849 WLV786849:WML786849 WVR786849:WWH786849 J852385:Z852385 JF852385:JV852385 TB852385:TR852385 ACX852385:ADN852385 AMT852385:ANJ852385 AWP852385:AXF852385 BGL852385:BHB852385 BQH852385:BQX852385 CAD852385:CAT852385 CJZ852385:CKP852385 CTV852385:CUL852385 DDR852385:DEH852385 DNN852385:DOD852385 DXJ852385:DXZ852385 EHF852385:EHV852385 ERB852385:ERR852385 FAX852385:FBN852385 FKT852385:FLJ852385 FUP852385:FVF852385 GEL852385:GFB852385 GOH852385:GOX852385 GYD852385:GYT852385 HHZ852385:HIP852385 HRV852385:HSL852385 IBR852385:ICH852385 ILN852385:IMD852385 IVJ852385:IVZ852385 JFF852385:JFV852385 JPB852385:JPR852385 JYX852385:JZN852385 KIT852385:KJJ852385 KSP852385:KTF852385 LCL852385:LDB852385 LMH852385:LMX852385 LWD852385:LWT852385 MFZ852385:MGP852385 MPV852385:MQL852385 MZR852385:NAH852385 NJN852385:NKD852385 NTJ852385:NTZ852385 ODF852385:ODV852385 ONB852385:ONR852385 OWX852385:OXN852385 PGT852385:PHJ852385 PQP852385:PRF852385 QAL852385:QBB852385 QKH852385:QKX852385 QUD852385:QUT852385 RDZ852385:REP852385 RNV852385:ROL852385 RXR852385:RYH852385 SHN852385:SID852385 SRJ852385:SRZ852385 TBF852385:TBV852385 TLB852385:TLR852385 TUX852385:TVN852385 UET852385:UFJ852385 UOP852385:UPF852385 UYL852385:UZB852385 VIH852385:VIX852385 VSD852385:VST852385 WBZ852385:WCP852385 WLV852385:WML852385 WVR852385:WWH852385 J917921:Z917921 JF917921:JV917921 TB917921:TR917921 ACX917921:ADN917921 AMT917921:ANJ917921 AWP917921:AXF917921 BGL917921:BHB917921 BQH917921:BQX917921 CAD917921:CAT917921 CJZ917921:CKP917921 CTV917921:CUL917921 DDR917921:DEH917921 DNN917921:DOD917921 DXJ917921:DXZ917921 EHF917921:EHV917921 ERB917921:ERR917921 FAX917921:FBN917921 FKT917921:FLJ917921 FUP917921:FVF917921 GEL917921:GFB917921 GOH917921:GOX917921 GYD917921:GYT917921 HHZ917921:HIP917921 HRV917921:HSL917921 IBR917921:ICH917921 ILN917921:IMD917921 IVJ917921:IVZ917921 JFF917921:JFV917921 JPB917921:JPR917921 JYX917921:JZN917921 KIT917921:KJJ917921 KSP917921:KTF917921 LCL917921:LDB917921 LMH917921:LMX917921 LWD917921:LWT917921 MFZ917921:MGP917921 MPV917921:MQL917921 MZR917921:NAH917921 NJN917921:NKD917921 NTJ917921:NTZ917921 ODF917921:ODV917921 ONB917921:ONR917921 OWX917921:OXN917921 PGT917921:PHJ917921 PQP917921:PRF917921 QAL917921:QBB917921 QKH917921:QKX917921 QUD917921:QUT917921 RDZ917921:REP917921 RNV917921:ROL917921 RXR917921:RYH917921 SHN917921:SID917921 SRJ917921:SRZ917921 TBF917921:TBV917921 TLB917921:TLR917921 TUX917921:TVN917921 UET917921:UFJ917921 UOP917921:UPF917921 UYL917921:UZB917921 VIH917921:VIX917921 VSD917921:VST917921 WBZ917921:WCP917921 WLV917921:WML917921 WVR917921:WWH917921 J983457:Z983457 JF983457:JV983457 TB983457:TR983457 ACX983457:ADN983457 AMT983457:ANJ983457 AWP983457:AXF983457 BGL983457:BHB983457 BQH983457:BQX983457 CAD983457:CAT983457 CJZ983457:CKP983457 CTV983457:CUL983457 DDR983457:DEH983457 DNN983457:DOD983457 DXJ983457:DXZ983457 EHF983457:EHV983457 ERB983457:ERR983457 FAX983457:FBN983457 FKT983457:FLJ983457 FUP983457:FVF983457 GEL983457:GFB983457 GOH983457:GOX983457 GYD983457:GYT983457 HHZ983457:HIP983457 HRV983457:HSL983457 IBR983457:ICH983457 ILN983457:IMD983457 IVJ983457:IVZ983457 JFF983457:JFV983457 JPB983457:JPR983457 JYX983457:JZN983457 KIT983457:KJJ983457 KSP983457:KTF983457 LCL983457:LDB983457 LMH983457:LMX983457 LWD983457:LWT983457 MFZ983457:MGP983457 MPV983457:MQL983457 MZR983457:NAH983457 NJN983457:NKD983457 NTJ983457:NTZ983457 ODF983457:ODV983457 ONB983457:ONR983457 OWX983457:OXN983457 PGT983457:PHJ983457 PQP983457:PRF983457 QAL983457:QBB983457 QKH983457:QKX983457 QUD983457:QUT983457 RDZ983457:REP983457 RNV983457:ROL983457 RXR983457:RYH983457 SHN983457:SID983457 SRJ983457:SRZ983457 TBF983457:TBV983457 TLB983457:TLR983457 TUX983457:TVN983457 UET983457:UFJ983457 UOP983457:UPF983457 UYL983457:UZB983457 VIH983457:VIX983457 VSD983457:VST983457 WBZ983457:WCP983457 WLV983457:WML983457 WVR983457:WWH983457 J417:Z417 JF417:JV417 TB417:TR417 ACX417:ADN417 AMT417:ANJ417 AWP417:AXF417 BGL417:BHB417 BQH417:BQX417 CAD417:CAT417 CJZ417:CKP417 CTV417:CUL417 DDR417:DEH417 DNN417:DOD417 DXJ417:DXZ417 EHF417:EHV417 ERB417:ERR417 FAX417:FBN417 FKT417:FLJ417 FUP417:FVF417 GEL417:GFB417 GOH417:GOX417 GYD417:GYT417 HHZ417:HIP417 HRV417:HSL417 IBR417:ICH417 ILN417:IMD417 IVJ417:IVZ417 JFF417:JFV417 JPB417:JPR417 JYX417:JZN417 KIT417:KJJ417 KSP417:KTF417 LCL417:LDB417 LMH417:LMX417 LWD417:LWT417 MFZ417:MGP417 MPV417:MQL417 MZR417:NAH417 NJN417:NKD417 NTJ417:NTZ417 ODF417:ODV417 ONB417:ONR417 OWX417:OXN417 PGT417:PHJ417 PQP417:PRF417 QAL417:QBB417 QKH417:QKX417 QUD417:QUT417 RDZ417:REP417 RNV417:ROL417 RXR417:RYH417 SHN417:SID417 SRJ417:SRZ417 TBF417:TBV417 TLB417:TLR417 TUX417:TVN417 UET417:UFJ417 UOP417:UPF417 UYL417:UZB417 VIH417:VIX417 VSD417:VST417 WBZ417:WCP417 WLV417:WML417 WVR417:WWH417 J65976:Z65976 JF65976:JV65976 TB65976:TR65976 ACX65976:ADN65976 AMT65976:ANJ65976 AWP65976:AXF65976 BGL65976:BHB65976 BQH65976:BQX65976 CAD65976:CAT65976 CJZ65976:CKP65976 CTV65976:CUL65976 DDR65976:DEH65976 DNN65976:DOD65976 DXJ65976:DXZ65976 EHF65976:EHV65976 ERB65976:ERR65976 FAX65976:FBN65976 FKT65976:FLJ65976 FUP65976:FVF65976 GEL65976:GFB65976 GOH65976:GOX65976 GYD65976:GYT65976 HHZ65976:HIP65976 HRV65976:HSL65976 IBR65976:ICH65976 ILN65976:IMD65976 IVJ65976:IVZ65976 JFF65976:JFV65976 JPB65976:JPR65976 JYX65976:JZN65976 KIT65976:KJJ65976 KSP65976:KTF65976 LCL65976:LDB65976 LMH65976:LMX65976 LWD65976:LWT65976 MFZ65976:MGP65976 MPV65976:MQL65976 MZR65976:NAH65976 NJN65976:NKD65976 NTJ65976:NTZ65976 ODF65976:ODV65976 ONB65976:ONR65976 OWX65976:OXN65976 PGT65976:PHJ65976 PQP65976:PRF65976 QAL65976:QBB65976 QKH65976:QKX65976 QUD65976:QUT65976 RDZ65976:REP65976 RNV65976:ROL65976 RXR65976:RYH65976 SHN65976:SID65976 SRJ65976:SRZ65976 TBF65976:TBV65976 TLB65976:TLR65976 TUX65976:TVN65976 UET65976:UFJ65976 UOP65976:UPF65976 UYL65976:UZB65976 VIH65976:VIX65976 VSD65976:VST65976 WBZ65976:WCP65976 WLV65976:WML65976 WVR65976:WWH65976 J131512:Z131512 JF131512:JV131512 TB131512:TR131512 ACX131512:ADN131512 AMT131512:ANJ131512 AWP131512:AXF131512 BGL131512:BHB131512 BQH131512:BQX131512 CAD131512:CAT131512 CJZ131512:CKP131512 CTV131512:CUL131512 DDR131512:DEH131512 DNN131512:DOD131512 DXJ131512:DXZ131512 EHF131512:EHV131512 ERB131512:ERR131512 FAX131512:FBN131512 FKT131512:FLJ131512 FUP131512:FVF131512 GEL131512:GFB131512 GOH131512:GOX131512 GYD131512:GYT131512 HHZ131512:HIP131512 HRV131512:HSL131512 IBR131512:ICH131512 ILN131512:IMD131512 IVJ131512:IVZ131512 JFF131512:JFV131512 JPB131512:JPR131512 JYX131512:JZN131512 KIT131512:KJJ131512 KSP131512:KTF131512 LCL131512:LDB131512 LMH131512:LMX131512 LWD131512:LWT131512 MFZ131512:MGP131512 MPV131512:MQL131512 MZR131512:NAH131512 NJN131512:NKD131512 NTJ131512:NTZ131512 ODF131512:ODV131512 ONB131512:ONR131512 OWX131512:OXN131512 PGT131512:PHJ131512 PQP131512:PRF131512 QAL131512:QBB131512 QKH131512:QKX131512 QUD131512:QUT131512 RDZ131512:REP131512 RNV131512:ROL131512 RXR131512:RYH131512 SHN131512:SID131512 SRJ131512:SRZ131512 TBF131512:TBV131512 TLB131512:TLR131512 TUX131512:TVN131512 UET131512:UFJ131512 UOP131512:UPF131512 UYL131512:UZB131512 VIH131512:VIX131512 VSD131512:VST131512 WBZ131512:WCP131512 WLV131512:WML131512 WVR131512:WWH131512 J197048:Z197048 JF197048:JV197048 TB197048:TR197048 ACX197048:ADN197048 AMT197048:ANJ197048 AWP197048:AXF197048 BGL197048:BHB197048 BQH197048:BQX197048 CAD197048:CAT197048 CJZ197048:CKP197048 CTV197048:CUL197048 DDR197048:DEH197048 DNN197048:DOD197048 DXJ197048:DXZ197048 EHF197048:EHV197048 ERB197048:ERR197048 FAX197048:FBN197048 FKT197048:FLJ197048 FUP197048:FVF197048 GEL197048:GFB197048 GOH197048:GOX197048 GYD197048:GYT197048 HHZ197048:HIP197048 HRV197048:HSL197048 IBR197048:ICH197048 ILN197048:IMD197048 IVJ197048:IVZ197048 JFF197048:JFV197048 JPB197048:JPR197048 JYX197048:JZN197048 KIT197048:KJJ197048 KSP197048:KTF197048 LCL197048:LDB197048 LMH197048:LMX197048 LWD197048:LWT197048 MFZ197048:MGP197048 MPV197048:MQL197048 MZR197048:NAH197048 NJN197048:NKD197048 NTJ197048:NTZ197048 ODF197048:ODV197048 ONB197048:ONR197048 OWX197048:OXN197048 PGT197048:PHJ197048 PQP197048:PRF197048 QAL197048:QBB197048 QKH197048:QKX197048 QUD197048:QUT197048 RDZ197048:REP197048 RNV197048:ROL197048 RXR197048:RYH197048 SHN197048:SID197048 SRJ197048:SRZ197048 TBF197048:TBV197048 TLB197048:TLR197048 TUX197048:TVN197048 UET197048:UFJ197048 UOP197048:UPF197048 UYL197048:UZB197048 VIH197048:VIX197048 VSD197048:VST197048 WBZ197048:WCP197048 WLV197048:WML197048 WVR197048:WWH197048 J262584:Z262584 JF262584:JV262584 TB262584:TR262584 ACX262584:ADN262584 AMT262584:ANJ262584 AWP262584:AXF262584 BGL262584:BHB262584 BQH262584:BQX262584 CAD262584:CAT262584 CJZ262584:CKP262584 CTV262584:CUL262584 DDR262584:DEH262584 DNN262584:DOD262584 DXJ262584:DXZ262584 EHF262584:EHV262584 ERB262584:ERR262584 FAX262584:FBN262584 FKT262584:FLJ262584 FUP262584:FVF262584 GEL262584:GFB262584 GOH262584:GOX262584 GYD262584:GYT262584 HHZ262584:HIP262584 HRV262584:HSL262584 IBR262584:ICH262584 ILN262584:IMD262584 IVJ262584:IVZ262584 JFF262584:JFV262584 JPB262584:JPR262584 JYX262584:JZN262584 KIT262584:KJJ262584 KSP262584:KTF262584 LCL262584:LDB262584 LMH262584:LMX262584 LWD262584:LWT262584 MFZ262584:MGP262584 MPV262584:MQL262584 MZR262584:NAH262584 NJN262584:NKD262584 NTJ262584:NTZ262584 ODF262584:ODV262584 ONB262584:ONR262584 OWX262584:OXN262584 PGT262584:PHJ262584 PQP262584:PRF262584 QAL262584:QBB262584 QKH262584:QKX262584 QUD262584:QUT262584 RDZ262584:REP262584 RNV262584:ROL262584 RXR262584:RYH262584 SHN262584:SID262584 SRJ262584:SRZ262584 TBF262584:TBV262584 TLB262584:TLR262584 TUX262584:TVN262584 UET262584:UFJ262584 UOP262584:UPF262584 UYL262584:UZB262584 VIH262584:VIX262584 VSD262584:VST262584 WBZ262584:WCP262584 WLV262584:WML262584 WVR262584:WWH262584 J328120:Z328120 JF328120:JV328120 TB328120:TR328120 ACX328120:ADN328120 AMT328120:ANJ328120 AWP328120:AXF328120 BGL328120:BHB328120 BQH328120:BQX328120 CAD328120:CAT328120 CJZ328120:CKP328120 CTV328120:CUL328120 DDR328120:DEH328120 DNN328120:DOD328120 DXJ328120:DXZ328120 EHF328120:EHV328120 ERB328120:ERR328120 FAX328120:FBN328120 FKT328120:FLJ328120 FUP328120:FVF328120 GEL328120:GFB328120 GOH328120:GOX328120 GYD328120:GYT328120 HHZ328120:HIP328120 HRV328120:HSL328120 IBR328120:ICH328120 ILN328120:IMD328120 IVJ328120:IVZ328120 JFF328120:JFV328120 JPB328120:JPR328120 JYX328120:JZN328120 KIT328120:KJJ328120 KSP328120:KTF328120 LCL328120:LDB328120 LMH328120:LMX328120 LWD328120:LWT328120 MFZ328120:MGP328120 MPV328120:MQL328120 MZR328120:NAH328120 NJN328120:NKD328120 NTJ328120:NTZ328120 ODF328120:ODV328120 ONB328120:ONR328120 OWX328120:OXN328120 PGT328120:PHJ328120 PQP328120:PRF328120 QAL328120:QBB328120 QKH328120:QKX328120 QUD328120:QUT328120 RDZ328120:REP328120 RNV328120:ROL328120 RXR328120:RYH328120 SHN328120:SID328120 SRJ328120:SRZ328120 TBF328120:TBV328120 TLB328120:TLR328120 TUX328120:TVN328120 UET328120:UFJ328120 UOP328120:UPF328120 UYL328120:UZB328120 VIH328120:VIX328120 VSD328120:VST328120 WBZ328120:WCP328120 WLV328120:WML328120 WVR328120:WWH328120 J393656:Z393656 JF393656:JV393656 TB393656:TR393656 ACX393656:ADN393656 AMT393656:ANJ393656 AWP393656:AXF393656 BGL393656:BHB393656 BQH393656:BQX393656 CAD393656:CAT393656 CJZ393656:CKP393656 CTV393656:CUL393656 DDR393656:DEH393656 DNN393656:DOD393656 DXJ393656:DXZ393656 EHF393656:EHV393656 ERB393656:ERR393656 FAX393656:FBN393656 FKT393656:FLJ393656 FUP393656:FVF393656 GEL393656:GFB393656 GOH393656:GOX393656 GYD393656:GYT393656 HHZ393656:HIP393656 HRV393656:HSL393656 IBR393656:ICH393656 ILN393656:IMD393656 IVJ393656:IVZ393656 JFF393656:JFV393656 JPB393656:JPR393656 JYX393656:JZN393656 KIT393656:KJJ393656 KSP393656:KTF393656 LCL393656:LDB393656 LMH393656:LMX393656 LWD393656:LWT393656 MFZ393656:MGP393656 MPV393656:MQL393656 MZR393656:NAH393656 NJN393656:NKD393656 NTJ393656:NTZ393656 ODF393656:ODV393656 ONB393656:ONR393656 OWX393656:OXN393656 PGT393656:PHJ393656 PQP393656:PRF393656 QAL393656:QBB393656 QKH393656:QKX393656 QUD393656:QUT393656 RDZ393656:REP393656 RNV393656:ROL393656 RXR393656:RYH393656 SHN393656:SID393656 SRJ393656:SRZ393656 TBF393656:TBV393656 TLB393656:TLR393656 TUX393656:TVN393656 UET393656:UFJ393656 UOP393656:UPF393656 UYL393656:UZB393656 VIH393656:VIX393656 VSD393656:VST393656 WBZ393656:WCP393656 WLV393656:WML393656 WVR393656:WWH393656 J459192:Z459192 JF459192:JV459192 TB459192:TR459192 ACX459192:ADN459192 AMT459192:ANJ459192 AWP459192:AXF459192 BGL459192:BHB459192 BQH459192:BQX459192 CAD459192:CAT459192 CJZ459192:CKP459192 CTV459192:CUL459192 DDR459192:DEH459192 DNN459192:DOD459192 DXJ459192:DXZ459192 EHF459192:EHV459192 ERB459192:ERR459192 FAX459192:FBN459192 FKT459192:FLJ459192 FUP459192:FVF459192 GEL459192:GFB459192 GOH459192:GOX459192 GYD459192:GYT459192 HHZ459192:HIP459192 HRV459192:HSL459192 IBR459192:ICH459192 ILN459192:IMD459192 IVJ459192:IVZ459192 JFF459192:JFV459192 JPB459192:JPR459192 JYX459192:JZN459192 KIT459192:KJJ459192 KSP459192:KTF459192 LCL459192:LDB459192 LMH459192:LMX459192 LWD459192:LWT459192 MFZ459192:MGP459192 MPV459192:MQL459192 MZR459192:NAH459192 NJN459192:NKD459192 NTJ459192:NTZ459192 ODF459192:ODV459192 ONB459192:ONR459192 OWX459192:OXN459192 PGT459192:PHJ459192 PQP459192:PRF459192 QAL459192:QBB459192 QKH459192:QKX459192 QUD459192:QUT459192 RDZ459192:REP459192 RNV459192:ROL459192 RXR459192:RYH459192 SHN459192:SID459192 SRJ459192:SRZ459192 TBF459192:TBV459192 TLB459192:TLR459192 TUX459192:TVN459192 UET459192:UFJ459192 UOP459192:UPF459192 UYL459192:UZB459192 VIH459192:VIX459192 VSD459192:VST459192 WBZ459192:WCP459192 WLV459192:WML459192 WVR459192:WWH459192 J524728:Z524728 JF524728:JV524728 TB524728:TR524728 ACX524728:ADN524728 AMT524728:ANJ524728 AWP524728:AXF524728 BGL524728:BHB524728 BQH524728:BQX524728 CAD524728:CAT524728 CJZ524728:CKP524728 CTV524728:CUL524728 DDR524728:DEH524728 DNN524728:DOD524728 DXJ524728:DXZ524728 EHF524728:EHV524728 ERB524728:ERR524728 FAX524728:FBN524728 FKT524728:FLJ524728 FUP524728:FVF524728 GEL524728:GFB524728 GOH524728:GOX524728 GYD524728:GYT524728 HHZ524728:HIP524728 HRV524728:HSL524728 IBR524728:ICH524728 ILN524728:IMD524728 IVJ524728:IVZ524728 JFF524728:JFV524728 JPB524728:JPR524728 JYX524728:JZN524728 KIT524728:KJJ524728 KSP524728:KTF524728 LCL524728:LDB524728 LMH524728:LMX524728 LWD524728:LWT524728 MFZ524728:MGP524728 MPV524728:MQL524728 MZR524728:NAH524728 NJN524728:NKD524728 NTJ524728:NTZ524728 ODF524728:ODV524728 ONB524728:ONR524728 OWX524728:OXN524728 PGT524728:PHJ524728 PQP524728:PRF524728 QAL524728:QBB524728 QKH524728:QKX524728 QUD524728:QUT524728 RDZ524728:REP524728 RNV524728:ROL524728 RXR524728:RYH524728 SHN524728:SID524728 SRJ524728:SRZ524728 TBF524728:TBV524728 TLB524728:TLR524728 TUX524728:TVN524728 UET524728:UFJ524728 UOP524728:UPF524728 UYL524728:UZB524728 VIH524728:VIX524728 VSD524728:VST524728 WBZ524728:WCP524728 WLV524728:WML524728 WVR524728:WWH524728 J590264:Z590264 JF590264:JV590264 TB590264:TR590264 ACX590264:ADN590264 AMT590264:ANJ590264 AWP590264:AXF590264 BGL590264:BHB590264 BQH590264:BQX590264 CAD590264:CAT590264 CJZ590264:CKP590264 CTV590264:CUL590264 DDR590264:DEH590264 DNN590264:DOD590264 DXJ590264:DXZ590264 EHF590264:EHV590264 ERB590264:ERR590264 FAX590264:FBN590264 FKT590264:FLJ590264 FUP590264:FVF590264 GEL590264:GFB590264 GOH590264:GOX590264 GYD590264:GYT590264 HHZ590264:HIP590264 HRV590264:HSL590264 IBR590264:ICH590264 ILN590264:IMD590264 IVJ590264:IVZ590264 JFF590264:JFV590264 JPB590264:JPR590264 JYX590264:JZN590264 KIT590264:KJJ590264 KSP590264:KTF590264 LCL590264:LDB590264 LMH590264:LMX590264 LWD590264:LWT590264 MFZ590264:MGP590264 MPV590264:MQL590264 MZR590264:NAH590264 NJN590264:NKD590264 NTJ590264:NTZ590264 ODF590264:ODV590264 ONB590264:ONR590264 OWX590264:OXN590264 PGT590264:PHJ590264 PQP590264:PRF590264 QAL590264:QBB590264 QKH590264:QKX590264 QUD590264:QUT590264 RDZ590264:REP590264 RNV590264:ROL590264 RXR590264:RYH590264 SHN590264:SID590264 SRJ590264:SRZ590264 TBF590264:TBV590264 TLB590264:TLR590264 TUX590264:TVN590264 UET590264:UFJ590264 UOP590264:UPF590264 UYL590264:UZB590264 VIH590264:VIX590264 VSD590264:VST590264 WBZ590264:WCP590264 WLV590264:WML590264 WVR590264:WWH590264 J655800:Z655800 JF655800:JV655800 TB655800:TR655800 ACX655800:ADN655800 AMT655800:ANJ655800 AWP655800:AXF655800 BGL655800:BHB655800 BQH655800:BQX655800 CAD655800:CAT655800 CJZ655800:CKP655800 CTV655800:CUL655800 DDR655800:DEH655800 DNN655800:DOD655800 DXJ655800:DXZ655800 EHF655800:EHV655800 ERB655800:ERR655800 FAX655800:FBN655800 FKT655800:FLJ655800 FUP655800:FVF655800 GEL655800:GFB655800 GOH655800:GOX655800 GYD655800:GYT655800 HHZ655800:HIP655800 HRV655800:HSL655800 IBR655800:ICH655800 ILN655800:IMD655800 IVJ655800:IVZ655800 JFF655800:JFV655800 JPB655800:JPR655800 JYX655800:JZN655800 KIT655800:KJJ655800 KSP655800:KTF655800 LCL655800:LDB655800 LMH655800:LMX655800 LWD655800:LWT655800 MFZ655800:MGP655800 MPV655800:MQL655800 MZR655800:NAH655800 NJN655800:NKD655800 NTJ655800:NTZ655800 ODF655800:ODV655800 ONB655800:ONR655800 OWX655800:OXN655800 PGT655800:PHJ655800 PQP655800:PRF655800 QAL655800:QBB655800 QKH655800:QKX655800 QUD655800:QUT655800 RDZ655800:REP655800 RNV655800:ROL655800 RXR655800:RYH655800 SHN655800:SID655800 SRJ655800:SRZ655800 TBF655800:TBV655800 TLB655800:TLR655800 TUX655800:TVN655800 UET655800:UFJ655800 UOP655800:UPF655800 UYL655800:UZB655800 VIH655800:VIX655800 VSD655800:VST655800 WBZ655800:WCP655800 WLV655800:WML655800 WVR655800:WWH655800 J721336:Z721336 JF721336:JV721336 TB721336:TR721336 ACX721336:ADN721336 AMT721336:ANJ721336 AWP721336:AXF721336 BGL721336:BHB721336 BQH721336:BQX721336 CAD721336:CAT721336 CJZ721336:CKP721336 CTV721336:CUL721336 DDR721336:DEH721336 DNN721336:DOD721336 DXJ721336:DXZ721336 EHF721336:EHV721336 ERB721336:ERR721336 FAX721336:FBN721336 FKT721336:FLJ721336 FUP721336:FVF721336 GEL721336:GFB721336 GOH721336:GOX721336 GYD721336:GYT721336 HHZ721336:HIP721336 HRV721336:HSL721336 IBR721336:ICH721336 ILN721336:IMD721336 IVJ721336:IVZ721336 JFF721336:JFV721336 JPB721336:JPR721336 JYX721336:JZN721336 KIT721336:KJJ721336 KSP721336:KTF721336 LCL721336:LDB721336 LMH721336:LMX721336 LWD721336:LWT721336 MFZ721336:MGP721336 MPV721336:MQL721336 MZR721336:NAH721336 NJN721336:NKD721336 NTJ721336:NTZ721336 ODF721336:ODV721336 ONB721336:ONR721336 OWX721336:OXN721336 PGT721336:PHJ721336 PQP721336:PRF721336 QAL721336:QBB721336 QKH721336:QKX721336 QUD721336:QUT721336 RDZ721336:REP721336 RNV721336:ROL721336 RXR721336:RYH721336 SHN721336:SID721336 SRJ721336:SRZ721336 TBF721336:TBV721336 TLB721336:TLR721336 TUX721336:TVN721336 UET721336:UFJ721336 UOP721336:UPF721336 UYL721336:UZB721336 VIH721336:VIX721336 VSD721336:VST721336 WBZ721336:WCP721336 WLV721336:WML721336 WVR721336:WWH721336 J786872:Z786872 JF786872:JV786872 TB786872:TR786872 ACX786872:ADN786872 AMT786872:ANJ786872 AWP786872:AXF786872 BGL786872:BHB786872 BQH786872:BQX786872 CAD786872:CAT786872 CJZ786872:CKP786872 CTV786872:CUL786872 DDR786872:DEH786872 DNN786872:DOD786872 DXJ786872:DXZ786872 EHF786872:EHV786872 ERB786872:ERR786872 FAX786872:FBN786872 FKT786872:FLJ786872 FUP786872:FVF786872 GEL786872:GFB786872 GOH786872:GOX786872 GYD786872:GYT786872 HHZ786872:HIP786872 HRV786872:HSL786872 IBR786872:ICH786872 ILN786872:IMD786872 IVJ786872:IVZ786872 JFF786872:JFV786872 JPB786872:JPR786872 JYX786872:JZN786872 KIT786872:KJJ786872 KSP786872:KTF786872 LCL786872:LDB786872 LMH786872:LMX786872 LWD786872:LWT786872 MFZ786872:MGP786872 MPV786872:MQL786872 MZR786872:NAH786872 NJN786872:NKD786872 NTJ786872:NTZ786872 ODF786872:ODV786872 ONB786872:ONR786872 OWX786872:OXN786872 PGT786872:PHJ786872 PQP786872:PRF786872 QAL786872:QBB786872 QKH786872:QKX786872 QUD786872:QUT786872 RDZ786872:REP786872 RNV786872:ROL786872 RXR786872:RYH786872 SHN786872:SID786872 SRJ786872:SRZ786872 TBF786872:TBV786872 TLB786872:TLR786872 TUX786872:TVN786872 UET786872:UFJ786872 UOP786872:UPF786872 UYL786872:UZB786872 VIH786872:VIX786872 VSD786872:VST786872 WBZ786872:WCP786872 WLV786872:WML786872 WVR786872:WWH786872 J852408:Z852408 JF852408:JV852408 TB852408:TR852408 ACX852408:ADN852408 AMT852408:ANJ852408 AWP852408:AXF852408 BGL852408:BHB852408 BQH852408:BQX852408 CAD852408:CAT852408 CJZ852408:CKP852408 CTV852408:CUL852408 DDR852408:DEH852408 DNN852408:DOD852408 DXJ852408:DXZ852408 EHF852408:EHV852408 ERB852408:ERR852408 FAX852408:FBN852408 FKT852408:FLJ852408 FUP852408:FVF852408 GEL852408:GFB852408 GOH852408:GOX852408 GYD852408:GYT852408 HHZ852408:HIP852408 HRV852408:HSL852408 IBR852408:ICH852408 ILN852408:IMD852408 IVJ852408:IVZ852408 JFF852408:JFV852408 JPB852408:JPR852408 JYX852408:JZN852408 KIT852408:KJJ852408 KSP852408:KTF852408 LCL852408:LDB852408 LMH852408:LMX852408 LWD852408:LWT852408 MFZ852408:MGP852408 MPV852408:MQL852408 MZR852408:NAH852408 NJN852408:NKD852408 NTJ852408:NTZ852408 ODF852408:ODV852408 ONB852408:ONR852408 OWX852408:OXN852408 PGT852408:PHJ852408 PQP852408:PRF852408 QAL852408:QBB852408 QKH852408:QKX852408 QUD852408:QUT852408 RDZ852408:REP852408 RNV852408:ROL852408 RXR852408:RYH852408 SHN852408:SID852408 SRJ852408:SRZ852408 TBF852408:TBV852408 TLB852408:TLR852408 TUX852408:TVN852408 UET852408:UFJ852408 UOP852408:UPF852408 UYL852408:UZB852408 VIH852408:VIX852408 VSD852408:VST852408 WBZ852408:WCP852408 WLV852408:WML852408 WVR852408:WWH852408 J917944:Z917944 JF917944:JV917944 TB917944:TR917944 ACX917944:ADN917944 AMT917944:ANJ917944 AWP917944:AXF917944 BGL917944:BHB917944 BQH917944:BQX917944 CAD917944:CAT917944 CJZ917944:CKP917944 CTV917944:CUL917944 DDR917944:DEH917944 DNN917944:DOD917944 DXJ917944:DXZ917944 EHF917944:EHV917944 ERB917944:ERR917944 FAX917944:FBN917944 FKT917944:FLJ917944 FUP917944:FVF917944 GEL917944:GFB917944 GOH917944:GOX917944 GYD917944:GYT917944 HHZ917944:HIP917944 HRV917944:HSL917944 IBR917944:ICH917944 ILN917944:IMD917944 IVJ917944:IVZ917944 JFF917944:JFV917944 JPB917944:JPR917944 JYX917944:JZN917944 KIT917944:KJJ917944 KSP917944:KTF917944 LCL917944:LDB917944 LMH917944:LMX917944 LWD917944:LWT917944 MFZ917944:MGP917944 MPV917944:MQL917944 MZR917944:NAH917944 NJN917944:NKD917944 NTJ917944:NTZ917944 ODF917944:ODV917944 ONB917944:ONR917944 OWX917944:OXN917944 PGT917944:PHJ917944 PQP917944:PRF917944 QAL917944:QBB917944 QKH917944:QKX917944 QUD917944:QUT917944 RDZ917944:REP917944 RNV917944:ROL917944 RXR917944:RYH917944 SHN917944:SID917944 SRJ917944:SRZ917944 TBF917944:TBV917944 TLB917944:TLR917944 TUX917944:TVN917944 UET917944:UFJ917944 UOP917944:UPF917944 UYL917944:UZB917944 VIH917944:VIX917944 VSD917944:VST917944 WBZ917944:WCP917944 WLV917944:WML917944 WVR917944:WWH917944 J983480:Z983480 JF983480:JV983480 TB983480:TR983480 ACX983480:ADN983480 AMT983480:ANJ983480 AWP983480:AXF983480 BGL983480:BHB983480 BQH983480:BQX983480 CAD983480:CAT983480 CJZ983480:CKP983480 CTV983480:CUL983480 DDR983480:DEH983480 DNN983480:DOD983480 DXJ983480:DXZ983480 EHF983480:EHV983480 ERB983480:ERR983480 FAX983480:FBN983480 FKT983480:FLJ983480 FUP983480:FVF983480 GEL983480:GFB983480 GOH983480:GOX983480 GYD983480:GYT983480 HHZ983480:HIP983480 HRV983480:HSL983480 IBR983480:ICH983480 ILN983480:IMD983480 IVJ983480:IVZ983480 JFF983480:JFV983480 JPB983480:JPR983480 JYX983480:JZN983480 KIT983480:KJJ983480 KSP983480:KTF983480 LCL983480:LDB983480 LMH983480:LMX983480 LWD983480:LWT983480 MFZ983480:MGP983480 MPV983480:MQL983480 MZR983480:NAH983480 NJN983480:NKD983480 NTJ983480:NTZ983480 ODF983480:ODV983480 ONB983480:ONR983480 OWX983480:OXN983480 PGT983480:PHJ983480 PQP983480:PRF983480 QAL983480:QBB983480 QKH983480:QKX983480 QUD983480:QUT983480 RDZ983480:REP983480 RNV983480:ROL983480 RXR983480:RYH983480 SHN983480:SID983480 SRJ983480:SRZ983480 TBF983480:TBV983480 TLB983480:TLR983480 TUX983480:TVN983480 UET983480:UFJ983480 UOP983480:UPF983480 UYL983480:UZB983480 VIH983480:VIX983480 VSD983480:VST983480 WBZ983480:WCP983480 WLV983480:WML983480 WVR983480:WWH983480 J440:Z440 JF440:JV440 TB440:TR440 ACX440:ADN440 AMT440:ANJ440 AWP440:AXF440 BGL440:BHB440 BQH440:BQX440 CAD440:CAT440 CJZ440:CKP440 CTV440:CUL440 DDR440:DEH440 DNN440:DOD440 DXJ440:DXZ440 EHF440:EHV440 ERB440:ERR440 FAX440:FBN440 FKT440:FLJ440 FUP440:FVF440 GEL440:GFB440 GOH440:GOX440 GYD440:GYT440 HHZ440:HIP440 HRV440:HSL440 IBR440:ICH440 ILN440:IMD440 IVJ440:IVZ440 JFF440:JFV440 JPB440:JPR440 JYX440:JZN440 KIT440:KJJ440 KSP440:KTF440 LCL440:LDB440 LMH440:LMX440 LWD440:LWT440 MFZ440:MGP440 MPV440:MQL440 MZR440:NAH440 NJN440:NKD440 NTJ440:NTZ440 ODF440:ODV440 ONB440:ONR440 OWX440:OXN440 PGT440:PHJ440 PQP440:PRF440 QAL440:QBB440 QKH440:QKX440 QUD440:QUT440 RDZ440:REP440 RNV440:ROL440 RXR440:RYH440 SHN440:SID440 SRJ440:SRZ440 TBF440:TBV440 TLB440:TLR440 TUX440:TVN440 UET440:UFJ440 UOP440:UPF440 UYL440:UZB440 VIH440:VIX440 VSD440:VST440 WBZ440:WCP440 WLV440:WML440 WVR440:WWH440 J65999:Z65999 JF65999:JV65999 TB65999:TR65999 ACX65999:ADN65999 AMT65999:ANJ65999 AWP65999:AXF65999 BGL65999:BHB65999 BQH65999:BQX65999 CAD65999:CAT65999 CJZ65999:CKP65999 CTV65999:CUL65999 DDR65999:DEH65999 DNN65999:DOD65999 DXJ65999:DXZ65999 EHF65999:EHV65999 ERB65999:ERR65999 FAX65999:FBN65999 FKT65999:FLJ65999 FUP65999:FVF65999 GEL65999:GFB65999 GOH65999:GOX65999 GYD65999:GYT65999 HHZ65999:HIP65999 HRV65999:HSL65999 IBR65999:ICH65999 ILN65999:IMD65999 IVJ65999:IVZ65999 JFF65999:JFV65999 JPB65999:JPR65999 JYX65999:JZN65999 KIT65999:KJJ65999 KSP65999:KTF65999 LCL65999:LDB65999 LMH65999:LMX65999 LWD65999:LWT65999 MFZ65999:MGP65999 MPV65999:MQL65999 MZR65999:NAH65999 NJN65999:NKD65999 NTJ65999:NTZ65999 ODF65999:ODV65999 ONB65999:ONR65999 OWX65999:OXN65999 PGT65999:PHJ65999 PQP65999:PRF65999 QAL65999:QBB65999 QKH65999:QKX65999 QUD65999:QUT65999 RDZ65999:REP65999 RNV65999:ROL65999 RXR65999:RYH65999 SHN65999:SID65999 SRJ65999:SRZ65999 TBF65999:TBV65999 TLB65999:TLR65999 TUX65999:TVN65999 UET65999:UFJ65999 UOP65999:UPF65999 UYL65999:UZB65999 VIH65999:VIX65999 VSD65999:VST65999 WBZ65999:WCP65999 WLV65999:WML65999 WVR65999:WWH65999 J131535:Z131535 JF131535:JV131535 TB131535:TR131535 ACX131535:ADN131535 AMT131535:ANJ131535 AWP131535:AXF131535 BGL131535:BHB131535 BQH131535:BQX131535 CAD131535:CAT131535 CJZ131535:CKP131535 CTV131535:CUL131535 DDR131535:DEH131535 DNN131535:DOD131535 DXJ131535:DXZ131535 EHF131535:EHV131535 ERB131535:ERR131535 FAX131535:FBN131535 FKT131535:FLJ131535 FUP131535:FVF131535 GEL131535:GFB131535 GOH131535:GOX131535 GYD131535:GYT131535 HHZ131535:HIP131535 HRV131535:HSL131535 IBR131535:ICH131535 ILN131535:IMD131535 IVJ131535:IVZ131535 JFF131535:JFV131535 JPB131535:JPR131535 JYX131535:JZN131535 KIT131535:KJJ131535 KSP131535:KTF131535 LCL131535:LDB131535 LMH131535:LMX131535 LWD131535:LWT131535 MFZ131535:MGP131535 MPV131535:MQL131535 MZR131535:NAH131535 NJN131535:NKD131535 NTJ131535:NTZ131535 ODF131535:ODV131535 ONB131535:ONR131535 OWX131535:OXN131535 PGT131535:PHJ131535 PQP131535:PRF131535 QAL131535:QBB131535 QKH131535:QKX131535 QUD131535:QUT131535 RDZ131535:REP131535 RNV131535:ROL131535 RXR131535:RYH131535 SHN131535:SID131535 SRJ131535:SRZ131535 TBF131535:TBV131535 TLB131535:TLR131535 TUX131535:TVN131535 UET131535:UFJ131535 UOP131535:UPF131535 UYL131535:UZB131535 VIH131535:VIX131535 VSD131535:VST131535 WBZ131535:WCP131535 WLV131535:WML131535 WVR131535:WWH131535 J197071:Z197071 JF197071:JV197071 TB197071:TR197071 ACX197071:ADN197071 AMT197071:ANJ197071 AWP197071:AXF197071 BGL197071:BHB197071 BQH197071:BQX197071 CAD197071:CAT197071 CJZ197071:CKP197071 CTV197071:CUL197071 DDR197071:DEH197071 DNN197071:DOD197071 DXJ197071:DXZ197071 EHF197071:EHV197071 ERB197071:ERR197071 FAX197071:FBN197071 FKT197071:FLJ197071 FUP197071:FVF197071 GEL197071:GFB197071 GOH197071:GOX197071 GYD197071:GYT197071 HHZ197071:HIP197071 HRV197071:HSL197071 IBR197071:ICH197071 ILN197071:IMD197071 IVJ197071:IVZ197071 JFF197071:JFV197071 JPB197071:JPR197071 JYX197071:JZN197071 KIT197071:KJJ197071 KSP197071:KTF197071 LCL197071:LDB197071 LMH197071:LMX197071 LWD197071:LWT197071 MFZ197071:MGP197071 MPV197071:MQL197071 MZR197071:NAH197071 NJN197071:NKD197071 NTJ197071:NTZ197071 ODF197071:ODV197071 ONB197071:ONR197071 OWX197071:OXN197071 PGT197071:PHJ197071 PQP197071:PRF197071 QAL197071:QBB197071 QKH197071:QKX197071 QUD197071:QUT197071 RDZ197071:REP197071 RNV197071:ROL197071 RXR197071:RYH197071 SHN197071:SID197071 SRJ197071:SRZ197071 TBF197071:TBV197071 TLB197071:TLR197071 TUX197071:TVN197071 UET197071:UFJ197071 UOP197071:UPF197071 UYL197071:UZB197071 VIH197071:VIX197071 VSD197071:VST197071 WBZ197071:WCP197071 WLV197071:WML197071 WVR197071:WWH197071 J262607:Z262607 JF262607:JV262607 TB262607:TR262607 ACX262607:ADN262607 AMT262607:ANJ262607 AWP262607:AXF262607 BGL262607:BHB262607 BQH262607:BQX262607 CAD262607:CAT262607 CJZ262607:CKP262607 CTV262607:CUL262607 DDR262607:DEH262607 DNN262607:DOD262607 DXJ262607:DXZ262607 EHF262607:EHV262607 ERB262607:ERR262607 FAX262607:FBN262607 FKT262607:FLJ262607 FUP262607:FVF262607 GEL262607:GFB262607 GOH262607:GOX262607 GYD262607:GYT262607 HHZ262607:HIP262607 HRV262607:HSL262607 IBR262607:ICH262607 ILN262607:IMD262607 IVJ262607:IVZ262607 JFF262607:JFV262607 JPB262607:JPR262607 JYX262607:JZN262607 KIT262607:KJJ262607 KSP262607:KTF262607 LCL262607:LDB262607 LMH262607:LMX262607 LWD262607:LWT262607 MFZ262607:MGP262607 MPV262607:MQL262607 MZR262607:NAH262607 NJN262607:NKD262607 NTJ262607:NTZ262607 ODF262607:ODV262607 ONB262607:ONR262607 OWX262607:OXN262607 PGT262607:PHJ262607 PQP262607:PRF262607 QAL262607:QBB262607 QKH262607:QKX262607 QUD262607:QUT262607 RDZ262607:REP262607 RNV262607:ROL262607 RXR262607:RYH262607 SHN262607:SID262607 SRJ262607:SRZ262607 TBF262607:TBV262607 TLB262607:TLR262607 TUX262607:TVN262607 UET262607:UFJ262607 UOP262607:UPF262607 UYL262607:UZB262607 VIH262607:VIX262607 VSD262607:VST262607 WBZ262607:WCP262607 WLV262607:WML262607 WVR262607:WWH262607 J328143:Z328143 JF328143:JV328143 TB328143:TR328143 ACX328143:ADN328143 AMT328143:ANJ328143 AWP328143:AXF328143 BGL328143:BHB328143 BQH328143:BQX328143 CAD328143:CAT328143 CJZ328143:CKP328143 CTV328143:CUL328143 DDR328143:DEH328143 DNN328143:DOD328143 DXJ328143:DXZ328143 EHF328143:EHV328143 ERB328143:ERR328143 FAX328143:FBN328143 FKT328143:FLJ328143 FUP328143:FVF328143 GEL328143:GFB328143 GOH328143:GOX328143 GYD328143:GYT328143 HHZ328143:HIP328143 HRV328143:HSL328143 IBR328143:ICH328143 ILN328143:IMD328143 IVJ328143:IVZ328143 JFF328143:JFV328143 JPB328143:JPR328143 JYX328143:JZN328143 KIT328143:KJJ328143 KSP328143:KTF328143 LCL328143:LDB328143 LMH328143:LMX328143 LWD328143:LWT328143 MFZ328143:MGP328143 MPV328143:MQL328143 MZR328143:NAH328143 NJN328143:NKD328143 NTJ328143:NTZ328143 ODF328143:ODV328143 ONB328143:ONR328143 OWX328143:OXN328143 PGT328143:PHJ328143 PQP328143:PRF328143 QAL328143:QBB328143 QKH328143:QKX328143 QUD328143:QUT328143 RDZ328143:REP328143 RNV328143:ROL328143 RXR328143:RYH328143 SHN328143:SID328143 SRJ328143:SRZ328143 TBF328143:TBV328143 TLB328143:TLR328143 TUX328143:TVN328143 UET328143:UFJ328143 UOP328143:UPF328143 UYL328143:UZB328143 VIH328143:VIX328143 VSD328143:VST328143 WBZ328143:WCP328143 WLV328143:WML328143 WVR328143:WWH328143 J393679:Z393679 JF393679:JV393679 TB393679:TR393679 ACX393679:ADN393679 AMT393679:ANJ393679 AWP393679:AXF393679 BGL393679:BHB393679 BQH393679:BQX393679 CAD393679:CAT393679 CJZ393679:CKP393679 CTV393679:CUL393679 DDR393679:DEH393679 DNN393679:DOD393679 DXJ393679:DXZ393679 EHF393679:EHV393679 ERB393679:ERR393679 FAX393679:FBN393679 FKT393679:FLJ393679 FUP393679:FVF393679 GEL393679:GFB393679 GOH393679:GOX393679 GYD393679:GYT393679 HHZ393679:HIP393679 HRV393679:HSL393679 IBR393679:ICH393679 ILN393679:IMD393679 IVJ393679:IVZ393679 JFF393679:JFV393679 JPB393679:JPR393679 JYX393679:JZN393679 KIT393679:KJJ393679 KSP393679:KTF393679 LCL393679:LDB393679 LMH393679:LMX393679 LWD393679:LWT393679 MFZ393679:MGP393679 MPV393679:MQL393679 MZR393679:NAH393679 NJN393679:NKD393679 NTJ393679:NTZ393679 ODF393679:ODV393679 ONB393679:ONR393679 OWX393679:OXN393679 PGT393679:PHJ393679 PQP393679:PRF393679 QAL393679:QBB393679 QKH393679:QKX393679 QUD393679:QUT393679 RDZ393679:REP393679 RNV393679:ROL393679 RXR393679:RYH393679 SHN393679:SID393679 SRJ393679:SRZ393679 TBF393679:TBV393679 TLB393679:TLR393679 TUX393679:TVN393679 UET393679:UFJ393679 UOP393679:UPF393679 UYL393679:UZB393679 VIH393679:VIX393679 VSD393679:VST393679 WBZ393679:WCP393679 WLV393679:WML393679 WVR393679:WWH393679 J459215:Z459215 JF459215:JV459215 TB459215:TR459215 ACX459215:ADN459215 AMT459215:ANJ459215 AWP459215:AXF459215 BGL459215:BHB459215 BQH459215:BQX459215 CAD459215:CAT459215 CJZ459215:CKP459215 CTV459215:CUL459215 DDR459215:DEH459215 DNN459215:DOD459215 DXJ459215:DXZ459215 EHF459215:EHV459215 ERB459215:ERR459215 FAX459215:FBN459215 FKT459215:FLJ459215 FUP459215:FVF459215 GEL459215:GFB459215 GOH459215:GOX459215 GYD459215:GYT459215 HHZ459215:HIP459215 HRV459215:HSL459215 IBR459215:ICH459215 ILN459215:IMD459215 IVJ459215:IVZ459215 JFF459215:JFV459215 JPB459215:JPR459215 JYX459215:JZN459215 KIT459215:KJJ459215 KSP459215:KTF459215 LCL459215:LDB459215 LMH459215:LMX459215 LWD459215:LWT459215 MFZ459215:MGP459215 MPV459215:MQL459215 MZR459215:NAH459215 NJN459215:NKD459215 NTJ459215:NTZ459215 ODF459215:ODV459215 ONB459215:ONR459215 OWX459215:OXN459215 PGT459215:PHJ459215 PQP459215:PRF459215 QAL459215:QBB459215 QKH459215:QKX459215 QUD459215:QUT459215 RDZ459215:REP459215 RNV459215:ROL459215 RXR459215:RYH459215 SHN459215:SID459215 SRJ459215:SRZ459215 TBF459215:TBV459215 TLB459215:TLR459215 TUX459215:TVN459215 UET459215:UFJ459215 UOP459215:UPF459215 UYL459215:UZB459215 VIH459215:VIX459215 VSD459215:VST459215 WBZ459215:WCP459215 WLV459215:WML459215 WVR459215:WWH459215 J524751:Z524751 JF524751:JV524751 TB524751:TR524751 ACX524751:ADN524751 AMT524751:ANJ524751 AWP524751:AXF524751 BGL524751:BHB524751 BQH524751:BQX524751 CAD524751:CAT524751 CJZ524751:CKP524751 CTV524751:CUL524751 DDR524751:DEH524751 DNN524751:DOD524751 DXJ524751:DXZ524751 EHF524751:EHV524751 ERB524751:ERR524751 FAX524751:FBN524751 FKT524751:FLJ524751 FUP524751:FVF524751 GEL524751:GFB524751 GOH524751:GOX524751 GYD524751:GYT524751 HHZ524751:HIP524751 HRV524751:HSL524751 IBR524751:ICH524751 ILN524751:IMD524751 IVJ524751:IVZ524751 JFF524751:JFV524751 JPB524751:JPR524751 JYX524751:JZN524751 KIT524751:KJJ524751 KSP524751:KTF524751 LCL524751:LDB524751 LMH524751:LMX524751 LWD524751:LWT524751 MFZ524751:MGP524751 MPV524751:MQL524751 MZR524751:NAH524751 NJN524751:NKD524751 NTJ524751:NTZ524751 ODF524751:ODV524751 ONB524751:ONR524751 OWX524751:OXN524751 PGT524751:PHJ524751 PQP524751:PRF524751 QAL524751:QBB524751 QKH524751:QKX524751 QUD524751:QUT524751 RDZ524751:REP524751 RNV524751:ROL524751 RXR524751:RYH524751 SHN524751:SID524751 SRJ524751:SRZ524751 TBF524751:TBV524751 TLB524751:TLR524751 TUX524751:TVN524751 UET524751:UFJ524751 UOP524751:UPF524751 UYL524751:UZB524751 VIH524751:VIX524751 VSD524751:VST524751 WBZ524751:WCP524751 WLV524751:WML524751 WVR524751:WWH524751 J590287:Z590287 JF590287:JV590287 TB590287:TR590287 ACX590287:ADN590287 AMT590287:ANJ590287 AWP590287:AXF590287 BGL590287:BHB590287 BQH590287:BQX590287 CAD590287:CAT590287 CJZ590287:CKP590287 CTV590287:CUL590287 DDR590287:DEH590287 DNN590287:DOD590287 DXJ590287:DXZ590287 EHF590287:EHV590287 ERB590287:ERR590287 FAX590287:FBN590287 FKT590287:FLJ590287 FUP590287:FVF590287 GEL590287:GFB590287 GOH590287:GOX590287 GYD590287:GYT590287 HHZ590287:HIP590287 HRV590287:HSL590287 IBR590287:ICH590287 ILN590287:IMD590287 IVJ590287:IVZ590287 JFF590287:JFV590287 JPB590287:JPR590287 JYX590287:JZN590287 KIT590287:KJJ590287 KSP590287:KTF590287 LCL590287:LDB590287 LMH590287:LMX590287 LWD590287:LWT590287 MFZ590287:MGP590287 MPV590287:MQL590287 MZR590287:NAH590287 NJN590287:NKD590287 NTJ590287:NTZ590287 ODF590287:ODV590287 ONB590287:ONR590287 OWX590287:OXN590287 PGT590287:PHJ590287 PQP590287:PRF590287 QAL590287:QBB590287 QKH590287:QKX590287 QUD590287:QUT590287 RDZ590287:REP590287 RNV590287:ROL590287 RXR590287:RYH590287 SHN590287:SID590287 SRJ590287:SRZ590287 TBF590287:TBV590287 TLB590287:TLR590287 TUX590287:TVN590287 UET590287:UFJ590287 UOP590287:UPF590287 UYL590287:UZB590287 VIH590287:VIX590287 VSD590287:VST590287 WBZ590287:WCP590287 WLV590287:WML590287 WVR590287:WWH590287 J655823:Z655823 JF655823:JV655823 TB655823:TR655823 ACX655823:ADN655823 AMT655823:ANJ655823 AWP655823:AXF655823 BGL655823:BHB655823 BQH655823:BQX655823 CAD655823:CAT655823 CJZ655823:CKP655823 CTV655823:CUL655823 DDR655823:DEH655823 DNN655823:DOD655823 DXJ655823:DXZ655823 EHF655823:EHV655823 ERB655823:ERR655823 FAX655823:FBN655823 FKT655823:FLJ655823 FUP655823:FVF655823 GEL655823:GFB655823 GOH655823:GOX655823 GYD655823:GYT655823 HHZ655823:HIP655823 HRV655823:HSL655823 IBR655823:ICH655823 ILN655823:IMD655823 IVJ655823:IVZ655823 JFF655823:JFV655823 JPB655823:JPR655823 JYX655823:JZN655823 KIT655823:KJJ655823 KSP655823:KTF655823 LCL655823:LDB655823 LMH655823:LMX655823 LWD655823:LWT655823 MFZ655823:MGP655823 MPV655823:MQL655823 MZR655823:NAH655823 NJN655823:NKD655823 NTJ655823:NTZ655823 ODF655823:ODV655823 ONB655823:ONR655823 OWX655823:OXN655823 PGT655823:PHJ655823 PQP655823:PRF655823 QAL655823:QBB655823 QKH655823:QKX655823 QUD655823:QUT655823 RDZ655823:REP655823 RNV655823:ROL655823 RXR655823:RYH655823 SHN655823:SID655823 SRJ655823:SRZ655823 TBF655823:TBV655823 TLB655823:TLR655823 TUX655823:TVN655823 UET655823:UFJ655823 UOP655823:UPF655823 UYL655823:UZB655823 VIH655823:VIX655823 VSD655823:VST655823 WBZ655823:WCP655823 WLV655823:WML655823 WVR655823:WWH655823 J721359:Z721359 JF721359:JV721359 TB721359:TR721359 ACX721359:ADN721359 AMT721359:ANJ721359 AWP721359:AXF721359 BGL721359:BHB721359 BQH721359:BQX721359 CAD721359:CAT721359 CJZ721359:CKP721359 CTV721359:CUL721359 DDR721359:DEH721359 DNN721359:DOD721359 DXJ721359:DXZ721359 EHF721359:EHV721359 ERB721359:ERR721359 FAX721359:FBN721359 FKT721359:FLJ721359 FUP721359:FVF721359 GEL721359:GFB721359 GOH721359:GOX721359 GYD721359:GYT721359 HHZ721359:HIP721359 HRV721359:HSL721359 IBR721359:ICH721359 ILN721359:IMD721359 IVJ721359:IVZ721359 JFF721359:JFV721359 JPB721359:JPR721359 JYX721359:JZN721359 KIT721359:KJJ721359 KSP721359:KTF721359 LCL721359:LDB721359 LMH721359:LMX721359 LWD721359:LWT721359 MFZ721359:MGP721359 MPV721359:MQL721359 MZR721359:NAH721359 NJN721359:NKD721359 NTJ721359:NTZ721359 ODF721359:ODV721359 ONB721359:ONR721359 OWX721359:OXN721359 PGT721359:PHJ721359 PQP721359:PRF721359 QAL721359:QBB721359 QKH721359:QKX721359 QUD721359:QUT721359 RDZ721359:REP721359 RNV721359:ROL721359 RXR721359:RYH721359 SHN721359:SID721359 SRJ721359:SRZ721359 TBF721359:TBV721359 TLB721359:TLR721359 TUX721359:TVN721359 UET721359:UFJ721359 UOP721359:UPF721359 UYL721359:UZB721359 VIH721359:VIX721359 VSD721359:VST721359 WBZ721359:WCP721359 WLV721359:WML721359 WVR721359:WWH721359 J786895:Z786895 JF786895:JV786895 TB786895:TR786895 ACX786895:ADN786895 AMT786895:ANJ786895 AWP786895:AXF786895 BGL786895:BHB786895 BQH786895:BQX786895 CAD786895:CAT786895 CJZ786895:CKP786895 CTV786895:CUL786895 DDR786895:DEH786895 DNN786895:DOD786895 DXJ786895:DXZ786895 EHF786895:EHV786895 ERB786895:ERR786895 FAX786895:FBN786895 FKT786895:FLJ786895 FUP786895:FVF786895 GEL786895:GFB786895 GOH786895:GOX786895 GYD786895:GYT786895 HHZ786895:HIP786895 HRV786895:HSL786895 IBR786895:ICH786895 ILN786895:IMD786895 IVJ786895:IVZ786895 JFF786895:JFV786895 JPB786895:JPR786895 JYX786895:JZN786895 KIT786895:KJJ786895 KSP786895:KTF786895 LCL786895:LDB786895 LMH786895:LMX786895 LWD786895:LWT786895 MFZ786895:MGP786895 MPV786895:MQL786895 MZR786895:NAH786895 NJN786895:NKD786895 NTJ786895:NTZ786895 ODF786895:ODV786895 ONB786895:ONR786895 OWX786895:OXN786895 PGT786895:PHJ786895 PQP786895:PRF786895 QAL786895:QBB786895 QKH786895:QKX786895 QUD786895:QUT786895 RDZ786895:REP786895 RNV786895:ROL786895 RXR786895:RYH786895 SHN786895:SID786895 SRJ786895:SRZ786895 TBF786895:TBV786895 TLB786895:TLR786895 TUX786895:TVN786895 UET786895:UFJ786895 UOP786895:UPF786895 UYL786895:UZB786895 VIH786895:VIX786895 VSD786895:VST786895 WBZ786895:WCP786895 WLV786895:WML786895 WVR786895:WWH786895 J852431:Z852431 JF852431:JV852431 TB852431:TR852431 ACX852431:ADN852431 AMT852431:ANJ852431 AWP852431:AXF852431 BGL852431:BHB852431 BQH852431:BQX852431 CAD852431:CAT852431 CJZ852431:CKP852431 CTV852431:CUL852431 DDR852431:DEH852431 DNN852431:DOD852431 DXJ852431:DXZ852431 EHF852431:EHV852431 ERB852431:ERR852431 FAX852431:FBN852431 FKT852431:FLJ852431 FUP852431:FVF852431 GEL852431:GFB852431 GOH852431:GOX852431 GYD852431:GYT852431 HHZ852431:HIP852431 HRV852431:HSL852431 IBR852431:ICH852431 ILN852431:IMD852431 IVJ852431:IVZ852431 JFF852431:JFV852431 JPB852431:JPR852431 JYX852431:JZN852431 KIT852431:KJJ852431 KSP852431:KTF852431 LCL852431:LDB852431 LMH852431:LMX852431 LWD852431:LWT852431 MFZ852431:MGP852431 MPV852431:MQL852431 MZR852431:NAH852431 NJN852431:NKD852431 NTJ852431:NTZ852431 ODF852431:ODV852431 ONB852431:ONR852431 OWX852431:OXN852431 PGT852431:PHJ852431 PQP852431:PRF852431 QAL852431:QBB852431 QKH852431:QKX852431 QUD852431:QUT852431 RDZ852431:REP852431 RNV852431:ROL852431 RXR852431:RYH852431 SHN852431:SID852431 SRJ852431:SRZ852431 TBF852431:TBV852431 TLB852431:TLR852431 TUX852431:TVN852431 UET852431:UFJ852431 UOP852431:UPF852431 UYL852431:UZB852431 VIH852431:VIX852431 VSD852431:VST852431 WBZ852431:WCP852431 WLV852431:WML852431 WVR852431:WWH852431 J917967:Z917967 JF917967:JV917967 TB917967:TR917967 ACX917967:ADN917967 AMT917967:ANJ917967 AWP917967:AXF917967 BGL917967:BHB917967 BQH917967:BQX917967 CAD917967:CAT917967 CJZ917967:CKP917967 CTV917967:CUL917967 DDR917967:DEH917967 DNN917967:DOD917967 DXJ917967:DXZ917967 EHF917967:EHV917967 ERB917967:ERR917967 FAX917967:FBN917967 FKT917967:FLJ917967 FUP917967:FVF917967 GEL917967:GFB917967 GOH917967:GOX917967 GYD917967:GYT917967 HHZ917967:HIP917967 HRV917967:HSL917967 IBR917967:ICH917967 ILN917967:IMD917967 IVJ917967:IVZ917967 JFF917967:JFV917967 JPB917967:JPR917967 JYX917967:JZN917967 KIT917967:KJJ917967 KSP917967:KTF917967 LCL917967:LDB917967 LMH917967:LMX917967 LWD917967:LWT917967 MFZ917967:MGP917967 MPV917967:MQL917967 MZR917967:NAH917967 NJN917967:NKD917967 NTJ917967:NTZ917967 ODF917967:ODV917967 ONB917967:ONR917967 OWX917967:OXN917967 PGT917967:PHJ917967 PQP917967:PRF917967 QAL917967:QBB917967 QKH917967:QKX917967 QUD917967:QUT917967 RDZ917967:REP917967 RNV917967:ROL917967 RXR917967:RYH917967 SHN917967:SID917967 SRJ917967:SRZ917967 TBF917967:TBV917967 TLB917967:TLR917967 TUX917967:TVN917967 UET917967:UFJ917967 UOP917967:UPF917967 UYL917967:UZB917967 VIH917967:VIX917967 VSD917967:VST917967 WBZ917967:WCP917967 WLV917967:WML917967 WVR917967:WWH917967 J983503:Z983503 JF983503:JV983503 TB983503:TR983503 ACX983503:ADN983503 AMT983503:ANJ983503 AWP983503:AXF983503 BGL983503:BHB983503 BQH983503:BQX983503 CAD983503:CAT983503 CJZ983503:CKP983503 CTV983503:CUL983503 DDR983503:DEH983503 DNN983503:DOD983503 DXJ983503:DXZ983503 EHF983503:EHV983503 ERB983503:ERR983503 FAX983503:FBN983503 FKT983503:FLJ983503 FUP983503:FVF983503 GEL983503:GFB983503 GOH983503:GOX983503 GYD983503:GYT983503 HHZ983503:HIP983503 HRV983503:HSL983503 IBR983503:ICH983503 ILN983503:IMD983503 IVJ983503:IVZ983503 JFF983503:JFV983503 JPB983503:JPR983503 JYX983503:JZN983503 KIT983503:KJJ983503 KSP983503:KTF983503 LCL983503:LDB983503 LMH983503:LMX983503 LWD983503:LWT983503 MFZ983503:MGP983503 MPV983503:MQL983503 MZR983503:NAH983503 NJN983503:NKD983503 NTJ983503:NTZ983503 ODF983503:ODV983503 ONB983503:ONR983503 OWX983503:OXN983503 PGT983503:PHJ983503 PQP983503:PRF983503 QAL983503:QBB983503 QKH983503:QKX983503 QUD983503:QUT983503 RDZ983503:REP983503 RNV983503:ROL983503 RXR983503:RYH983503 SHN983503:SID983503 SRJ983503:SRZ983503 TBF983503:TBV983503 TLB983503:TLR983503 TUX983503:TVN983503 UET983503:UFJ983503 UOP983503:UPF983503 UYL983503:UZB983503 VIH983503:VIX983503 VSD983503:VST983503 WBZ983503:WCP983503 WLV983503:WML983503 WVR983503:WWH983503 AA237:AC241 JW237:JY241 TS237:TU241 ADO237:ADQ241 ANK237:ANM241 AXG237:AXI241 BHC237:BHE241 BQY237:BRA241 CAU237:CAW241 CKQ237:CKS241 CUM237:CUO241 DEI237:DEK241 DOE237:DOG241 DYA237:DYC241 EHW237:EHY241 ERS237:ERU241 FBO237:FBQ241 FLK237:FLM241 FVG237:FVI241 GFC237:GFE241 GOY237:GPA241 GYU237:GYW241 HIQ237:HIS241 HSM237:HSO241 ICI237:ICK241 IME237:IMG241 IWA237:IWC241 JFW237:JFY241 JPS237:JPU241 JZO237:JZQ241 KJK237:KJM241 KTG237:KTI241 LDC237:LDE241 LMY237:LNA241 LWU237:LWW241 MGQ237:MGS241 MQM237:MQO241 NAI237:NAK241 NKE237:NKG241 NUA237:NUC241 ODW237:ODY241 ONS237:ONU241 OXO237:OXQ241 PHK237:PHM241 PRG237:PRI241 QBC237:QBE241 QKY237:QLA241 QUU237:QUW241 REQ237:RES241 ROM237:ROO241 RYI237:RYK241 SIE237:SIG241 SSA237:SSC241 TBW237:TBY241 TLS237:TLU241 TVO237:TVQ241 UFK237:UFM241 UPG237:UPI241 UZC237:UZE241 VIY237:VJA241 VSU237:VSW241 WCQ237:WCS241 WMM237:WMO241 WWI237:WWK241 J240:Z240 JF240:JV240 TB240:TR240 ACX240:ADN240 AMT240:ANJ240 AWP240:AXF240 BGL240:BHB240 BQH240:BQX240 CAD240:CAT240 CJZ240:CKP240 CTV240:CUL240 DDR240:DEH240 DNN240:DOD240 DXJ240:DXZ240 EHF240:EHV240 ERB240:ERR240 FAX240:FBN240 FKT240:FLJ240 FUP240:FVF240 GEL240:GFB240 GOH240:GOX240 GYD240:GYT240 HHZ240:HIP240 HRV240:HSL240 IBR240:ICH240 ILN240:IMD240 IVJ240:IVZ240 JFF240:JFV240 JPB240:JPR240 JYX240:JZN240 KIT240:KJJ240 KSP240:KTF240 LCL240:LDB240 LMH240:LMX240 LWD240:LWT240 MFZ240:MGP240 MPV240:MQL240 MZR240:NAH240 NJN240:NKD240 NTJ240:NTZ240 ODF240:ODV240 ONB240:ONR240 OWX240:OXN240 PGT240:PHJ240 PQP240:PRF240 QAL240:QBB240 QKH240:QKX240 QUD240:QUT240 RDZ240:REP240 RNV240:ROL240 RXR240:RYH240 SHN240:SID240 SRJ240:SRZ240 TBF240:TBV240 TLB240:TLR240 TUX240:TVN240 UET240:UFJ240 UOP240:UPF240 UYL240:UZB240 VIH240:VIX240 VSD240:VST240 WBZ240:WCP240 WLV240:WML240 WVR240:WWH240 U214:Z214 JG237:JV237 TC237:TR237 ACY237:ADN237 AMU237:ANJ237 AWQ237:AXF237 BGM237:BHB237 BQI237:BQX237 CAE237:CAT237 CKA237:CKP237 CTW237:CUL237 DDS237:DEH237 DNO237:DOD237 DXK237:DXZ237 EHG237:EHV237 ERC237:ERR237 FAY237:FBN237 FKU237:FLJ237 FUQ237:FVF237 GEM237:GFB237 GOI237:GOX237 GYE237:GYT237 HIA237:HIP237 HRW237:HSL237 IBS237:ICH237 ILO237:IMD237 IVK237:IVZ237 JFG237:JFV237 JPC237:JPR237 JYY237:JZN237 KIU237:KJJ237 KSQ237:KTF237 LCM237:LDB237 LMI237:LMX237 LWE237:LWT237 MGA237:MGP237 MPW237:MQL237 MZS237:NAH237 NJO237:NKD237 NTK237:NTZ237 ODG237:ODV237 ONC237:ONR237 OWY237:OXN237 PGU237:PHJ237 PQQ237:PRF237 QAM237:QBB237 QKI237:QKX237 QUE237:QUT237 REA237:REP237 RNW237:ROL237 RXS237:RYH237 SHO237:SID237 SRK237:SRZ237 TBG237:TBV237 TLC237:TLR237 TUY237:TVN237 UEU237:UFJ237 UOQ237:UPF237 UYM237:UZB237 VII237:VIX237 VSE237:VST237 WCA237:WCP237 WLW237:WML237 WVS237:WWH237 J487:Z487 JF487:JV487 TB487:TR487 ACX487:ADN487 AMT487:ANJ487 AWP487:AXF487 BGL487:BHB487 BQH487:BQX487 CAD487:CAT487 CJZ487:CKP487 CTV487:CUL487 DDR487:DEH487 DNN487:DOD487 DXJ487:DXZ487 EHF487:EHV487 ERB487:ERR487 FAX487:FBN487 FKT487:FLJ487 FUP487:FVF487 GEL487:GFB487 GOH487:GOX487 GYD487:GYT487 HHZ487:HIP487 HRV487:HSL487 IBR487:ICH487 ILN487:IMD487 IVJ487:IVZ487 JFF487:JFV487 JPB487:JPR487 JYX487:JZN487 KIT487:KJJ487 KSP487:KTF487 LCL487:LDB487 LMH487:LMX487 LWD487:LWT487 MFZ487:MGP487 MPV487:MQL487 MZR487:NAH487 NJN487:NKD487 NTJ487:NTZ487 ODF487:ODV487 ONB487:ONR487 OWX487:OXN487 PGT487:PHJ487 PQP487:PRF487 QAL487:QBB487 QKH487:QKX487 QUD487:QUT487 RDZ487:REP487 RNV487:ROL487 RXR487:RYH487 SHN487:SID487 SRJ487:SRZ487 TBF487:TBV487 TLB487:TLR487 TUX487:TVN487 UET487:UFJ487 UOP487:UPF487 UYL487:UZB487 VIH487:VIX487 VSD487:VST487 WBZ487:WCP487 WLV487:WML487 WVR487:WWH487 AA485:AC488 JW485:JY488 TS485:TU488 ADO485:ADQ488 ANK485:ANM488 AXG485:AXI488 BHC485:BHE488 BQY485:BRA488 CAU485:CAW488 CKQ485:CKS488 CUM485:CUO488 DEI485:DEK488 DOE485:DOG488 DYA485:DYC488 EHW485:EHY488 ERS485:ERU488 FBO485:FBQ488 FLK485:FLM488 FVG485:FVI488 GFC485:GFE488 GOY485:GPA488 GYU485:GYW488 HIQ485:HIS488 HSM485:HSO488 ICI485:ICK488 IME485:IMG488 IWA485:IWC488 JFW485:JFY488 JPS485:JPU488 JZO485:JZQ488 KJK485:KJM488 KTG485:KTI488 LDC485:LDE488 LMY485:LNA488 LWU485:LWW488 MGQ485:MGS488 MQM485:MQO488 NAI485:NAK488 NKE485:NKG488 NUA485:NUC488 ODW485:ODY488 ONS485:ONU488 OXO485:OXQ488 PHK485:PHM488 PRG485:PRI488 QBC485:QBE488 QKY485:QLA488 QUU485:QUW488 REQ485:RES488 ROM485:ROO488 RYI485:RYK488 SIE485:SIG488 SSA485:SSC488 TBW485:TBY488 TLS485:TLU488 TVO485:TVQ488 UFK485:UFM488 UPG485:UPI488 UZC485:UZE488 VIY485:VJA488 VSU485:VSW488 WCQ485:WCS488 WMM485:WMO488 WWI485:WWK488 U460 JG484:JY484 TC484:TU484 ACY484:ADQ484 AMU484:ANM484 AWQ484:AXI484 BGM484:BHE484 BQI484:BRA484 CAE484:CAW484 CKA484:CKS484 CTW484:CUO484 DDS484:DEK484 DNO484:DOG484 DXK484:DYC484 EHG484:EHY484 ERC484:ERU484 FAY484:FBQ484 FKU484:FLM484 FUQ484:FVI484 GEM484:GFE484 GOI484:GPA484 GYE484:GYW484 HIA484:HIS484 HRW484:HSO484 IBS484:ICK484 ILO484:IMG484 IVK484:IWC484 JFG484:JFY484 JPC484:JPU484 JYY484:JZQ484 KIU484:KJM484 KSQ484:KTI484 LCM484:LDE484 LMI484:LNA484 LWE484:LWW484 MGA484:MGS484 MPW484:MQO484 MZS484:NAK484 NJO484:NKG484 NTK484:NUC484 ODG484:ODY484 ONC484:ONU484 OWY484:OXQ484 PGU484:PHM484 PQQ484:PRI484 QAM484:QBE484 QKI484:QLA484 QUE484:QUW484 REA484:RES484 RNW484:ROO484 RXS484:RYK484 SHO484:SIG484 SRK484:SSC484 TBG484:TBY484 TLC484:TLU484 TUY484:TVQ484 UEU484:UFM484 UOQ484:UPI484 UYM484:UZE484 VII484:VJA484 VSE484:VSW484 WCA484:WCS484 WLW484:WMO484 U437:AC437 U122:Z122 U484:AC484</xm:sqref>
        </x14:dataValidation>
        <x14:dataValidation type="list" imeMode="off" allowBlank="1" showInputMessage="1" xr:uid="{00000000-0002-0000-0400-000003000000}">
          <x14:formula1>
            <xm:f>値一覧項目!$AC$2:$AC$7</xm:f>
          </x14:formula1>
          <xm:sqref>K15:L15 K260:L260</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9"/>
  <dimension ref="A1:AF192"/>
  <sheetViews>
    <sheetView showGridLines="0" workbookViewId="0"/>
  </sheetViews>
  <sheetFormatPr defaultColWidth="9" defaultRowHeight="13.5"/>
  <cols>
    <col min="1" max="1" width="3.125" style="1" customWidth="1"/>
    <col min="2" max="2" width="2.75" style="1" customWidth="1"/>
    <col min="3" max="8" width="3.125" style="1" customWidth="1"/>
    <col min="9" max="9" width="3.375" style="1" customWidth="1"/>
    <col min="10" max="20" width="3.125" style="1" customWidth="1"/>
    <col min="21" max="21" width="2.875" style="1" customWidth="1"/>
    <col min="22" max="24" width="3.125" style="1" customWidth="1"/>
    <col min="25" max="25" width="2.625" style="1" customWidth="1"/>
    <col min="26" max="26" width="3.5" style="1" customWidth="1"/>
    <col min="27" max="27" width="3.625" style="1" customWidth="1"/>
    <col min="28" max="29" width="3.75" style="1" customWidth="1"/>
    <col min="30" max="30" width="5.875" style="1" customWidth="1"/>
    <col min="31" max="58" width="2.875" style="1" customWidth="1"/>
    <col min="59" max="71" width="2.75" style="1" customWidth="1"/>
    <col min="72" max="90" width="2.875" style="1" customWidth="1"/>
    <col min="91" max="16384" width="9" style="1"/>
  </cols>
  <sheetData>
    <row r="1" spans="1:32" s="14" customFormat="1" ht="37.5" customHeight="1" thickBot="1">
      <c r="A1" s="13" t="s">
        <v>1067</v>
      </c>
      <c r="K1" s="12" t="s">
        <v>68</v>
      </c>
      <c r="L1" s="12"/>
      <c r="M1" s="12"/>
      <c r="N1" s="12"/>
    </row>
    <row r="2" spans="1:32" ht="7.5" customHeight="1" thickTop="1">
      <c r="A2" s="72"/>
      <c r="B2" s="34"/>
      <c r="C2" s="34"/>
      <c r="D2" s="34"/>
      <c r="E2" s="34"/>
      <c r="F2" s="2"/>
      <c r="G2" s="2"/>
      <c r="H2" s="2"/>
      <c r="I2" s="2"/>
      <c r="J2" s="2"/>
      <c r="K2" s="2"/>
      <c r="L2" s="2"/>
      <c r="M2" s="2"/>
      <c r="N2" s="2"/>
      <c r="O2" s="2"/>
      <c r="P2" s="2"/>
      <c r="Q2" s="2"/>
      <c r="R2" s="2"/>
      <c r="S2" s="2"/>
      <c r="T2" s="2"/>
      <c r="U2" s="2"/>
      <c r="V2" s="2"/>
      <c r="W2" s="2"/>
      <c r="X2" s="2"/>
      <c r="Y2" s="2"/>
      <c r="Z2" s="2"/>
      <c r="AA2" s="2"/>
    </row>
    <row r="3" spans="1:32" ht="17.25" customHeight="1">
      <c r="A3" s="128" t="s">
        <v>979</v>
      </c>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row>
    <row r="4" spans="1:32" ht="17.25" customHeight="1">
      <c r="A4" s="98" t="s">
        <v>1009</v>
      </c>
      <c r="B4" s="98" t="s">
        <v>1008</v>
      </c>
      <c r="C4" s="98"/>
      <c r="D4" s="98"/>
      <c r="E4" s="98"/>
      <c r="F4" s="98"/>
      <c r="G4" s="98"/>
      <c r="H4" s="98"/>
      <c r="I4" s="98"/>
      <c r="J4" s="98"/>
      <c r="K4" s="98"/>
      <c r="L4" s="98"/>
      <c r="M4" s="98"/>
      <c r="N4" s="98"/>
      <c r="O4" s="98"/>
      <c r="P4" s="98"/>
      <c r="Q4" s="98"/>
      <c r="R4" s="98"/>
      <c r="S4" s="98"/>
      <c r="T4" s="98"/>
      <c r="U4" s="98"/>
      <c r="V4" s="98"/>
      <c r="W4" s="98"/>
      <c r="X4" s="98"/>
      <c r="Y4" s="98"/>
      <c r="Z4" s="98"/>
      <c r="AA4" s="98"/>
      <c r="AB4" s="98"/>
      <c r="AC4" s="98"/>
      <c r="AD4" s="97"/>
      <c r="AE4" s="97"/>
      <c r="AF4" s="97"/>
    </row>
    <row r="5" spans="1:32" ht="17.25" customHeight="1">
      <c r="A5" s="98"/>
      <c r="B5" s="98" t="s">
        <v>1007</v>
      </c>
      <c r="C5" s="98"/>
      <c r="D5" s="98"/>
      <c r="E5" s="98"/>
      <c r="F5" s="98"/>
      <c r="G5" s="98"/>
      <c r="H5" s="98"/>
      <c r="I5" s="98"/>
      <c r="J5" s="98"/>
      <c r="K5" s="98"/>
      <c r="L5" s="98"/>
      <c r="M5" s="98"/>
      <c r="N5" s="98"/>
      <c r="O5" s="98"/>
      <c r="P5" s="98"/>
      <c r="Q5" s="98"/>
      <c r="R5" s="98"/>
      <c r="S5" s="98"/>
      <c r="T5" s="98"/>
      <c r="U5" s="98"/>
      <c r="V5" s="98"/>
      <c r="W5" s="98"/>
      <c r="X5" s="98"/>
      <c r="Y5" s="98"/>
      <c r="Z5" s="98"/>
      <c r="AA5" s="98"/>
      <c r="AB5" s="98"/>
      <c r="AC5" s="98"/>
      <c r="AD5" s="97"/>
      <c r="AE5" s="97"/>
      <c r="AF5" s="97"/>
    </row>
    <row r="6" spans="1:32" ht="17.25" customHeight="1">
      <c r="A6" s="98"/>
      <c r="B6" s="98"/>
      <c r="C6" s="98"/>
      <c r="D6" s="98"/>
      <c r="E6" s="98"/>
      <c r="F6" s="98"/>
      <c r="G6" s="98"/>
      <c r="H6" s="98"/>
      <c r="I6" s="98"/>
      <c r="J6" s="98"/>
      <c r="K6" s="98"/>
      <c r="L6" s="98"/>
      <c r="M6" s="98"/>
      <c r="N6" s="98"/>
      <c r="O6" s="98"/>
      <c r="P6" s="98"/>
      <c r="Q6" s="98"/>
      <c r="R6" s="98"/>
      <c r="S6" s="98"/>
      <c r="T6" s="98"/>
      <c r="U6" s="98"/>
      <c r="V6" s="98"/>
      <c r="W6" s="98"/>
      <c r="X6" s="98"/>
      <c r="Y6" s="98"/>
      <c r="Z6" s="98"/>
      <c r="AA6" s="98"/>
      <c r="AB6" s="98"/>
      <c r="AC6" s="98"/>
      <c r="AD6" s="97"/>
      <c r="AE6" s="97"/>
      <c r="AF6" s="97"/>
    </row>
    <row r="7" spans="1:32" ht="17.25" customHeight="1">
      <c r="A7" s="98" t="s">
        <v>1006</v>
      </c>
      <c r="B7" s="98" t="s">
        <v>1005</v>
      </c>
      <c r="C7" s="98"/>
      <c r="D7" s="98"/>
      <c r="E7" s="98"/>
      <c r="F7" s="98"/>
      <c r="G7" s="98"/>
      <c r="H7" s="98"/>
      <c r="I7" s="98"/>
      <c r="J7" s="98"/>
      <c r="K7" s="98"/>
      <c r="L7" s="98"/>
      <c r="M7" s="98"/>
      <c r="N7" s="98"/>
      <c r="O7" s="98"/>
      <c r="P7" s="98"/>
      <c r="Q7" s="98"/>
      <c r="R7" s="98"/>
      <c r="S7" s="98"/>
      <c r="T7" s="98"/>
      <c r="U7" s="98"/>
      <c r="V7" s="98"/>
      <c r="W7" s="98"/>
      <c r="X7" s="98"/>
      <c r="Y7" s="98"/>
      <c r="Z7" s="98"/>
      <c r="AA7" s="98"/>
      <c r="AB7" s="98"/>
      <c r="AC7" s="98"/>
      <c r="AD7" s="97"/>
      <c r="AE7" s="97"/>
      <c r="AF7" s="97"/>
    </row>
    <row r="8" spans="1:32" ht="17.25" customHeight="1">
      <c r="A8" s="98"/>
      <c r="B8" s="98" t="s">
        <v>3480</v>
      </c>
      <c r="C8" s="98" t="s">
        <v>973</v>
      </c>
      <c r="D8" s="98"/>
      <c r="E8" s="98"/>
      <c r="F8" s="98"/>
      <c r="G8" s="98"/>
      <c r="H8" s="98"/>
      <c r="I8" s="98"/>
      <c r="J8" s="98"/>
      <c r="K8" s="98"/>
      <c r="L8" s="98"/>
      <c r="M8" s="98"/>
      <c r="N8" s="98"/>
      <c r="O8" s="98"/>
      <c r="P8" s="98"/>
      <c r="Q8" s="98"/>
      <c r="R8" s="98"/>
      <c r="S8" s="98"/>
      <c r="T8" s="98"/>
      <c r="U8" s="98"/>
      <c r="V8" s="98"/>
      <c r="W8" s="98"/>
      <c r="X8" s="98"/>
      <c r="Y8" s="98"/>
      <c r="Z8" s="98"/>
      <c r="AA8" s="98"/>
      <c r="AB8" s="98"/>
      <c r="AC8" s="98"/>
      <c r="AD8" s="97"/>
      <c r="AE8" s="97"/>
      <c r="AF8" s="97"/>
    </row>
    <row r="9" spans="1:32" ht="17.25" customHeight="1">
      <c r="A9" s="98"/>
      <c r="B9" s="98"/>
      <c r="C9" s="98"/>
      <c r="D9" s="98"/>
      <c r="E9" s="98"/>
      <c r="F9" s="98"/>
      <c r="G9" s="98"/>
      <c r="H9" s="98"/>
      <c r="I9" s="98"/>
      <c r="J9" s="98"/>
      <c r="K9" s="98"/>
      <c r="L9" s="98"/>
      <c r="M9" s="98"/>
      <c r="N9" s="98"/>
      <c r="O9" s="98"/>
      <c r="P9" s="98"/>
      <c r="Q9" s="98"/>
      <c r="R9" s="98"/>
      <c r="S9" s="98"/>
      <c r="T9" s="98"/>
      <c r="U9" s="98"/>
      <c r="V9" s="98"/>
      <c r="W9" s="98"/>
      <c r="X9" s="98"/>
      <c r="Y9" s="98"/>
      <c r="Z9" s="98"/>
      <c r="AA9" s="98"/>
      <c r="AB9" s="98"/>
      <c r="AC9" s="98"/>
      <c r="AD9" s="97"/>
      <c r="AE9" s="97"/>
      <c r="AF9" s="97"/>
    </row>
    <row r="10" spans="1:32" ht="17.25" customHeight="1">
      <c r="A10" s="98" t="s">
        <v>1004</v>
      </c>
      <c r="B10" s="98" t="s">
        <v>1003</v>
      </c>
      <c r="C10" s="98"/>
      <c r="D10" s="98"/>
      <c r="E10" s="98"/>
      <c r="F10" s="98"/>
      <c r="G10" s="98"/>
      <c r="H10" s="98"/>
      <c r="I10" s="98"/>
      <c r="J10" s="98"/>
      <c r="K10" s="98"/>
      <c r="L10" s="98"/>
      <c r="M10" s="98"/>
      <c r="N10" s="98"/>
      <c r="O10" s="98"/>
      <c r="P10" s="98"/>
      <c r="Q10" s="98"/>
      <c r="R10" s="98"/>
      <c r="S10" s="98"/>
      <c r="T10" s="98"/>
      <c r="U10" s="98"/>
      <c r="V10" s="98"/>
      <c r="W10" s="98"/>
      <c r="X10" s="98"/>
      <c r="Y10" s="98"/>
      <c r="Z10" s="98"/>
      <c r="AA10" s="98"/>
      <c r="AB10" s="98"/>
      <c r="AC10" s="98"/>
      <c r="AD10" s="97"/>
      <c r="AE10" s="97"/>
      <c r="AF10" s="97"/>
    </row>
    <row r="11" spans="1:32" ht="17.25" customHeight="1">
      <c r="A11" s="98"/>
      <c r="B11" s="98" t="s">
        <v>1066</v>
      </c>
      <c r="C11" s="98"/>
      <c r="D11" s="98"/>
      <c r="E11" s="98"/>
      <c r="F11" s="98"/>
      <c r="G11" s="98"/>
      <c r="H11" s="98"/>
      <c r="I11" s="98"/>
      <c r="J11" s="98"/>
      <c r="K11" s="98"/>
      <c r="L11" s="98"/>
      <c r="M11" s="98"/>
      <c r="N11" s="98"/>
      <c r="O11" s="98"/>
      <c r="P11" s="98"/>
      <c r="Q11" s="98"/>
      <c r="R11" s="98"/>
      <c r="S11" s="98"/>
      <c r="T11" s="98"/>
      <c r="U11" s="98"/>
      <c r="V11" s="98"/>
      <c r="W11" s="98"/>
      <c r="X11" s="98"/>
      <c r="Y11" s="98"/>
      <c r="Z11" s="98"/>
      <c r="AA11" s="98"/>
      <c r="AB11" s="98"/>
      <c r="AC11" s="98"/>
      <c r="AD11" s="97"/>
      <c r="AE11" s="97"/>
      <c r="AF11" s="97"/>
    </row>
    <row r="12" spans="1:32" ht="17.25" customHeight="1">
      <c r="A12" s="98"/>
      <c r="B12" s="98" t="s">
        <v>1065</v>
      </c>
      <c r="C12" s="98"/>
      <c r="D12" s="98"/>
      <c r="E12" s="98"/>
      <c r="F12" s="98"/>
      <c r="G12" s="98"/>
      <c r="H12" s="98"/>
      <c r="I12" s="98"/>
      <c r="J12" s="98"/>
      <c r="K12" s="98"/>
      <c r="L12" s="98"/>
      <c r="M12" s="98"/>
      <c r="N12" s="98"/>
      <c r="O12" s="98"/>
      <c r="P12" s="98"/>
      <c r="Q12" s="98"/>
      <c r="R12" s="98"/>
      <c r="S12" s="98"/>
      <c r="T12" s="98"/>
      <c r="U12" s="98"/>
      <c r="V12" s="98"/>
      <c r="W12" s="98"/>
      <c r="X12" s="98"/>
      <c r="Y12" s="98"/>
      <c r="Z12" s="98"/>
      <c r="AA12" s="98"/>
      <c r="AB12" s="98"/>
      <c r="AC12" s="98"/>
      <c r="AD12" s="97"/>
      <c r="AE12" s="97"/>
      <c r="AF12" s="97"/>
    </row>
    <row r="13" spans="1:32" ht="17.25" customHeight="1">
      <c r="A13" s="98"/>
      <c r="B13" s="98" t="s">
        <v>1064</v>
      </c>
      <c r="C13" s="98"/>
      <c r="D13" s="98"/>
      <c r="E13" s="98"/>
      <c r="F13" s="98"/>
      <c r="G13" s="98"/>
      <c r="H13" s="98"/>
      <c r="I13" s="98"/>
      <c r="J13" s="98"/>
      <c r="K13" s="98"/>
      <c r="L13" s="98"/>
      <c r="M13" s="98"/>
      <c r="N13" s="98"/>
      <c r="O13" s="98"/>
      <c r="P13" s="98"/>
      <c r="Q13" s="98"/>
      <c r="R13" s="98"/>
      <c r="S13" s="98"/>
      <c r="T13" s="98"/>
      <c r="U13" s="98"/>
      <c r="V13" s="98"/>
      <c r="W13" s="98"/>
      <c r="X13" s="98"/>
      <c r="Y13" s="98"/>
      <c r="Z13" s="98"/>
      <c r="AA13" s="98"/>
      <c r="AB13" s="98"/>
      <c r="AC13" s="98"/>
      <c r="AD13" s="97"/>
      <c r="AE13" s="97"/>
      <c r="AF13" s="97"/>
    </row>
    <row r="14" spans="1:32" ht="17.25" customHeight="1">
      <c r="A14" s="98"/>
      <c r="B14" s="98" t="s">
        <v>999</v>
      </c>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7"/>
      <c r="AE14" s="97"/>
      <c r="AF14" s="97"/>
    </row>
    <row r="15" spans="1:32" ht="17.25" customHeight="1">
      <c r="A15" s="98"/>
      <c r="B15" s="98" t="s">
        <v>998</v>
      </c>
      <c r="C15" s="98"/>
      <c r="D15" s="98"/>
      <c r="E15" s="98"/>
      <c r="F15" s="98"/>
      <c r="G15" s="98"/>
      <c r="H15" s="98"/>
      <c r="I15" s="98"/>
      <c r="J15" s="98"/>
      <c r="K15" s="98"/>
      <c r="L15" s="98"/>
      <c r="M15" s="98"/>
      <c r="N15" s="98"/>
      <c r="O15" s="98"/>
      <c r="P15" s="98"/>
      <c r="Q15" s="98"/>
      <c r="R15" s="98"/>
      <c r="S15" s="98"/>
      <c r="T15" s="98"/>
      <c r="U15" s="98"/>
      <c r="V15" s="98"/>
      <c r="W15" s="98"/>
      <c r="X15" s="98"/>
      <c r="Y15" s="98"/>
      <c r="Z15" s="98"/>
      <c r="AA15" s="98"/>
      <c r="AB15" s="98"/>
      <c r="AC15" s="98"/>
      <c r="AD15" s="97"/>
      <c r="AE15" s="97"/>
      <c r="AF15" s="97"/>
    </row>
    <row r="16" spans="1:32" ht="17.25" customHeight="1">
      <c r="A16" s="98"/>
      <c r="B16" s="98" t="s">
        <v>1063</v>
      </c>
      <c r="C16" s="98"/>
      <c r="D16" s="98"/>
      <c r="E16" s="98"/>
      <c r="F16" s="98"/>
      <c r="G16" s="98"/>
      <c r="H16" s="98"/>
      <c r="I16" s="98"/>
      <c r="J16" s="98"/>
      <c r="K16" s="98"/>
      <c r="L16" s="98"/>
      <c r="M16" s="98"/>
      <c r="N16" s="98"/>
      <c r="O16" s="98"/>
      <c r="P16" s="98"/>
      <c r="Q16" s="98"/>
      <c r="R16" s="98"/>
      <c r="S16" s="98"/>
      <c r="T16" s="98"/>
      <c r="U16" s="98"/>
      <c r="V16" s="98"/>
      <c r="W16" s="98"/>
      <c r="X16" s="98"/>
      <c r="Y16" s="98"/>
      <c r="Z16" s="98"/>
      <c r="AA16" s="98"/>
      <c r="AB16" s="98"/>
      <c r="AC16" s="98"/>
      <c r="AD16" s="97"/>
      <c r="AE16" s="97"/>
      <c r="AF16" s="97"/>
    </row>
    <row r="17" spans="1:32" ht="17.25" customHeight="1">
      <c r="A17" s="98"/>
      <c r="B17" s="98" t="s">
        <v>996</v>
      </c>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7"/>
      <c r="AE17" s="97"/>
      <c r="AF17" s="97"/>
    </row>
    <row r="18" spans="1:32" ht="17.25" customHeight="1">
      <c r="A18" s="98"/>
      <c r="B18" s="98" t="s">
        <v>995</v>
      </c>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7"/>
      <c r="AE18" s="97"/>
      <c r="AF18" s="97"/>
    </row>
    <row r="19" spans="1:32" ht="17.25" customHeight="1">
      <c r="A19" s="98"/>
      <c r="B19" s="98" t="s">
        <v>1062</v>
      </c>
      <c r="C19" s="98"/>
      <c r="D19" s="98"/>
      <c r="E19" s="98"/>
      <c r="F19" s="98"/>
      <c r="G19" s="98"/>
      <c r="H19" s="98"/>
      <c r="I19" s="98"/>
      <c r="J19" s="98"/>
      <c r="K19" s="98"/>
      <c r="L19" s="98"/>
      <c r="M19" s="98"/>
      <c r="N19" s="98"/>
      <c r="O19" s="98"/>
      <c r="P19" s="98"/>
      <c r="Q19" s="98"/>
      <c r="R19" s="98"/>
      <c r="S19" s="98"/>
      <c r="T19" s="98"/>
      <c r="U19" s="98"/>
      <c r="V19" s="98"/>
      <c r="W19" s="98"/>
      <c r="X19" s="98"/>
      <c r="Y19" s="98"/>
      <c r="Z19" s="98"/>
      <c r="AA19" s="98"/>
      <c r="AB19" s="98"/>
      <c r="AC19" s="98"/>
      <c r="AD19" s="97"/>
      <c r="AE19" s="97"/>
      <c r="AF19" s="97"/>
    </row>
    <row r="20" spans="1:32" ht="17.25" customHeight="1">
      <c r="A20" s="98"/>
      <c r="B20" s="98" t="s">
        <v>1061</v>
      </c>
      <c r="C20" s="98"/>
      <c r="D20" s="98"/>
      <c r="E20" s="98"/>
      <c r="F20" s="98"/>
      <c r="G20" s="98"/>
      <c r="H20" s="98"/>
      <c r="I20" s="98"/>
      <c r="J20" s="98"/>
      <c r="K20" s="98"/>
      <c r="L20" s="98"/>
      <c r="M20" s="98"/>
      <c r="N20" s="98"/>
      <c r="O20" s="98"/>
      <c r="P20" s="98"/>
      <c r="Q20" s="98"/>
      <c r="R20" s="98"/>
      <c r="S20" s="98"/>
      <c r="T20" s="98"/>
      <c r="U20" s="98"/>
      <c r="V20" s="98"/>
      <c r="W20" s="98"/>
      <c r="X20" s="98"/>
      <c r="Y20" s="98"/>
      <c r="Z20" s="98"/>
      <c r="AA20" s="98"/>
      <c r="AB20" s="98"/>
      <c r="AC20" s="98"/>
      <c r="AD20" s="97"/>
      <c r="AE20" s="97"/>
      <c r="AF20" s="97"/>
    </row>
    <row r="21" spans="1:32" ht="17.25" customHeight="1">
      <c r="A21" s="98"/>
      <c r="B21" s="98" t="s">
        <v>1060</v>
      </c>
      <c r="C21" s="98"/>
      <c r="D21" s="98"/>
      <c r="E21" s="98"/>
      <c r="F21" s="98"/>
      <c r="G21" s="98"/>
      <c r="H21" s="98"/>
      <c r="I21" s="98"/>
      <c r="J21" s="98"/>
      <c r="K21" s="98"/>
      <c r="L21" s="98"/>
      <c r="M21" s="98"/>
      <c r="N21" s="98"/>
      <c r="O21" s="98"/>
      <c r="P21" s="98"/>
      <c r="Q21" s="98"/>
      <c r="R21" s="98"/>
      <c r="S21" s="98"/>
      <c r="T21" s="98"/>
      <c r="U21" s="98"/>
      <c r="V21" s="98"/>
      <c r="W21" s="98"/>
      <c r="X21" s="98"/>
      <c r="Y21" s="98"/>
      <c r="Z21" s="98"/>
      <c r="AA21" s="98"/>
      <c r="AB21" s="98"/>
      <c r="AC21" s="98"/>
      <c r="AD21" s="97"/>
      <c r="AE21" s="97"/>
      <c r="AF21" s="97"/>
    </row>
    <row r="22" spans="1:32" ht="17.25" customHeight="1">
      <c r="A22" s="98"/>
      <c r="B22" s="98" t="s">
        <v>1059</v>
      </c>
      <c r="C22" s="98"/>
      <c r="D22" s="98"/>
      <c r="E22" s="98"/>
      <c r="F22" s="98"/>
      <c r="G22" s="98"/>
      <c r="H22" s="98"/>
      <c r="I22" s="98"/>
      <c r="J22" s="98"/>
      <c r="K22" s="98"/>
      <c r="L22" s="98"/>
      <c r="M22" s="98"/>
      <c r="N22" s="98"/>
      <c r="O22" s="98"/>
      <c r="P22" s="98"/>
      <c r="Q22" s="98"/>
      <c r="R22" s="98"/>
      <c r="S22" s="98"/>
      <c r="T22" s="98"/>
      <c r="U22" s="98"/>
      <c r="V22" s="98"/>
      <c r="W22" s="98"/>
      <c r="X22" s="98"/>
      <c r="Y22" s="98"/>
      <c r="Z22" s="98"/>
      <c r="AA22" s="98"/>
      <c r="AB22" s="98"/>
      <c r="AC22" s="98"/>
      <c r="AD22" s="97"/>
      <c r="AE22" s="97"/>
      <c r="AF22" s="97"/>
    </row>
    <row r="23" spans="1:32" ht="17.25" customHeight="1">
      <c r="A23" s="98"/>
      <c r="B23" s="98" t="s">
        <v>1058</v>
      </c>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7"/>
      <c r="AE23" s="97"/>
      <c r="AF23" s="97"/>
    </row>
    <row r="24" spans="1:32" ht="17.25" customHeight="1">
      <c r="A24" s="98"/>
      <c r="B24" s="98" t="s">
        <v>990</v>
      </c>
      <c r="C24" s="98"/>
      <c r="D24" s="98"/>
      <c r="E24" s="98"/>
      <c r="F24" s="98"/>
      <c r="G24" s="98"/>
      <c r="H24" s="98"/>
      <c r="I24" s="98"/>
      <c r="J24" s="98"/>
      <c r="K24" s="98"/>
      <c r="L24" s="98"/>
      <c r="M24" s="98"/>
      <c r="N24" s="98"/>
      <c r="O24" s="98"/>
      <c r="P24" s="98"/>
      <c r="Q24" s="98"/>
      <c r="R24" s="98"/>
      <c r="S24" s="98"/>
      <c r="T24" s="98"/>
      <c r="U24" s="98"/>
      <c r="V24" s="98"/>
      <c r="W24" s="98"/>
      <c r="X24" s="98"/>
      <c r="Y24" s="98"/>
      <c r="Z24" s="98"/>
      <c r="AA24" s="98"/>
      <c r="AB24" s="98"/>
      <c r="AC24" s="98"/>
      <c r="AD24" s="97"/>
      <c r="AE24" s="97"/>
      <c r="AF24" s="97"/>
    </row>
    <row r="25" spans="1:32" ht="17.25" customHeight="1">
      <c r="A25" s="98"/>
      <c r="B25" s="98" t="s">
        <v>1057</v>
      </c>
      <c r="C25" s="98"/>
      <c r="D25" s="98"/>
      <c r="E25" s="98"/>
      <c r="F25" s="98"/>
      <c r="G25" s="98"/>
      <c r="H25" s="98"/>
      <c r="I25" s="98"/>
      <c r="J25" s="98"/>
      <c r="K25" s="98"/>
      <c r="L25" s="98"/>
      <c r="M25" s="98"/>
      <c r="N25" s="98"/>
      <c r="O25" s="98"/>
      <c r="P25" s="98"/>
      <c r="Q25" s="98"/>
      <c r="R25" s="98"/>
      <c r="S25" s="98"/>
      <c r="T25" s="98"/>
      <c r="U25" s="98"/>
      <c r="V25" s="98"/>
      <c r="W25" s="98"/>
      <c r="X25" s="98"/>
      <c r="Y25" s="98"/>
      <c r="Z25" s="98"/>
      <c r="AA25" s="98"/>
      <c r="AB25" s="98"/>
      <c r="AC25" s="98"/>
      <c r="AD25" s="97"/>
      <c r="AE25" s="97"/>
      <c r="AF25" s="97"/>
    </row>
    <row r="26" spans="1:32" ht="17.25" customHeight="1">
      <c r="A26" s="98"/>
      <c r="B26" s="98" t="s">
        <v>1056</v>
      </c>
      <c r="C26" s="98"/>
      <c r="D26" s="98"/>
      <c r="E26" s="98"/>
      <c r="F26" s="98"/>
      <c r="G26" s="98"/>
      <c r="H26" s="98"/>
      <c r="I26" s="98"/>
      <c r="J26" s="98"/>
      <c r="K26" s="98"/>
      <c r="L26" s="98"/>
      <c r="M26" s="98"/>
      <c r="N26" s="98"/>
      <c r="O26" s="98"/>
      <c r="P26" s="98"/>
      <c r="Q26" s="98"/>
      <c r="R26" s="98"/>
      <c r="S26" s="98"/>
      <c r="T26" s="98"/>
      <c r="U26" s="98"/>
      <c r="V26" s="98"/>
      <c r="W26" s="98"/>
      <c r="X26" s="98"/>
      <c r="Y26" s="98"/>
      <c r="Z26" s="98"/>
      <c r="AA26" s="98"/>
      <c r="AB26" s="98"/>
      <c r="AC26" s="98"/>
      <c r="AD26" s="97"/>
      <c r="AE26" s="97"/>
      <c r="AF26" s="97"/>
    </row>
    <row r="27" spans="1:32" ht="9" customHeight="1">
      <c r="A27" s="98"/>
      <c r="B27" s="98"/>
      <c r="C27" s="98"/>
      <c r="D27" s="98"/>
      <c r="E27" s="98"/>
      <c r="F27" s="98"/>
      <c r="G27" s="98"/>
      <c r="H27" s="98"/>
      <c r="I27" s="98"/>
      <c r="J27" s="98"/>
      <c r="K27" s="98"/>
      <c r="L27" s="98"/>
      <c r="M27" s="98"/>
      <c r="N27" s="98"/>
      <c r="O27" s="98"/>
      <c r="P27" s="98"/>
      <c r="Q27" s="98"/>
      <c r="R27" s="98"/>
      <c r="S27" s="98"/>
      <c r="T27" s="98"/>
      <c r="U27" s="98"/>
      <c r="V27" s="98"/>
      <c r="W27" s="98"/>
      <c r="X27" s="98"/>
      <c r="Y27" s="98"/>
      <c r="Z27" s="98"/>
      <c r="AA27" s="98"/>
      <c r="AB27" s="98"/>
      <c r="AC27" s="98"/>
      <c r="AD27" s="97"/>
      <c r="AE27" s="97"/>
      <c r="AF27" s="97"/>
    </row>
    <row r="28" spans="1:32" ht="17.25" customHeight="1">
      <c r="A28" s="98"/>
      <c r="B28" s="2130" t="s">
        <v>1055</v>
      </c>
      <c r="C28" s="2131"/>
      <c r="D28" s="2131"/>
      <c r="E28" s="2131"/>
      <c r="F28" s="2131"/>
      <c r="G28" s="2131"/>
      <c r="H28" s="2131"/>
      <c r="I28" s="2131"/>
      <c r="J28" s="2131"/>
      <c r="K28" s="2131"/>
      <c r="L28" s="2131"/>
      <c r="M28" s="2131"/>
      <c r="N28" s="2131"/>
      <c r="O28" s="2131"/>
      <c r="P28" s="2131"/>
      <c r="Q28" s="2131"/>
      <c r="R28" s="2131"/>
      <c r="S28" s="2131"/>
      <c r="T28" s="2131"/>
      <c r="U28" s="2131"/>
      <c r="V28" s="2131"/>
      <c r="W28" s="2131"/>
      <c r="X28" s="2132"/>
      <c r="Y28" s="241"/>
      <c r="Z28" s="240" t="s">
        <v>1054</v>
      </c>
      <c r="AA28" s="239"/>
      <c r="AB28" s="98"/>
      <c r="AC28" s="98"/>
      <c r="AD28" s="97"/>
      <c r="AE28" s="97"/>
      <c r="AF28" s="97"/>
    </row>
    <row r="29" spans="1:32" ht="17.25" customHeight="1">
      <c r="A29" s="98"/>
      <c r="B29" s="238" t="s">
        <v>1053</v>
      </c>
      <c r="C29" s="38"/>
      <c r="D29" s="38"/>
      <c r="E29" s="38"/>
      <c r="F29" s="38"/>
      <c r="G29" s="38"/>
      <c r="H29" s="38"/>
      <c r="I29" s="38"/>
      <c r="J29" s="38"/>
      <c r="K29" s="38"/>
      <c r="L29" s="38"/>
      <c r="M29" s="38"/>
      <c r="N29" s="38"/>
      <c r="O29" s="38"/>
      <c r="P29" s="38"/>
      <c r="Q29" s="38"/>
      <c r="R29" s="38"/>
      <c r="S29" s="38"/>
      <c r="T29" s="38"/>
      <c r="U29" s="38"/>
      <c r="V29" s="38"/>
      <c r="W29" s="2"/>
      <c r="Y29" s="145"/>
      <c r="Z29" s="101" t="s">
        <v>1052</v>
      </c>
      <c r="AA29" s="237"/>
      <c r="AB29" s="98"/>
      <c r="AC29" s="98"/>
      <c r="AD29" s="97"/>
      <c r="AE29" s="97"/>
      <c r="AF29" s="97"/>
    </row>
    <row r="30" spans="1:32" ht="17.25" customHeight="1">
      <c r="A30" s="98"/>
      <c r="B30" s="236" t="s">
        <v>1051</v>
      </c>
      <c r="C30" s="38"/>
      <c r="D30" s="38"/>
      <c r="E30" s="38"/>
      <c r="F30" s="38"/>
      <c r="G30" s="38"/>
      <c r="H30" s="38"/>
      <c r="I30" s="38"/>
      <c r="J30" s="38"/>
      <c r="K30" s="38"/>
      <c r="L30" s="38"/>
      <c r="M30" s="38"/>
      <c r="N30" s="38"/>
      <c r="O30" s="38"/>
      <c r="P30" s="38"/>
      <c r="Q30" s="38"/>
      <c r="R30" s="38"/>
      <c r="S30" s="38"/>
      <c r="T30" s="38"/>
      <c r="U30" s="38"/>
      <c r="V30" s="38"/>
      <c r="W30" s="38"/>
      <c r="Y30" s="145"/>
      <c r="Z30" s="100" t="s">
        <v>1050</v>
      </c>
      <c r="AA30" s="64"/>
      <c r="AB30" s="98"/>
      <c r="AC30" s="98"/>
      <c r="AD30" s="97"/>
      <c r="AE30" s="97"/>
      <c r="AF30" s="97"/>
    </row>
    <row r="31" spans="1:32" ht="17.25" customHeight="1">
      <c r="A31" s="98"/>
      <c r="B31" s="236" t="s">
        <v>1049</v>
      </c>
      <c r="C31" s="38"/>
      <c r="D31" s="38"/>
      <c r="E31" s="38"/>
      <c r="F31" s="38"/>
      <c r="G31" s="38"/>
      <c r="H31" s="38"/>
      <c r="I31" s="38"/>
      <c r="J31" s="38"/>
      <c r="K31" s="38"/>
      <c r="L31" s="38"/>
      <c r="M31" s="38"/>
      <c r="N31" s="38"/>
      <c r="O31" s="38"/>
      <c r="P31" s="38"/>
      <c r="Q31" s="38"/>
      <c r="R31" s="38"/>
      <c r="S31" s="38"/>
      <c r="T31" s="38"/>
      <c r="U31" s="38"/>
      <c r="V31" s="38"/>
      <c r="W31" s="38"/>
      <c r="Y31" s="145"/>
      <c r="Z31" s="100"/>
      <c r="AA31" s="64"/>
      <c r="AB31" s="98"/>
      <c r="AC31" s="98"/>
      <c r="AD31" s="97"/>
      <c r="AE31" s="97"/>
      <c r="AF31" s="97"/>
    </row>
    <row r="32" spans="1:32" ht="17.25" customHeight="1">
      <c r="A32" s="98"/>
      <c r="B32" s="236" t="s">
        <v>1048</v>
      </c>
      <c r="C32" s="38"/>
      <c r="D32" s="38"/>
      <c r="E32" s="38"/>
      <c r="F32" s="38"/>
      <c r="G32" s="38"/>
      <c r="H32" s="38"/>
      <c r="I32" s="38"/>
      <c r="J32" s="38"/>
      <c r="K32" s="38"/>
      <c r="L32" s="38"/>
      <c r="M32" s="38"/>
      <c r="N32" s="38"/>
      <c r="O32" s="38"/>
      <c r="P32" s="38"/>
      <c r="Q32" s="38"/>
      <c r="R32" s="38"/>
      <c r="S32" s="38"/>
      <c r="T32" s="38"/>
      <c r="U32" s="38"/>
      <c r="V32" s="38"/>
      <c r="W32" s="38"/>
      <c r="Y32" s="145"/>
      <c r="Z32" s="100" t="s">
        <v>1047</v>
      </c>
      <c r="AA32" s="64"/>
      <c r="AB32" s="98"/>
      <c r="AC32" s="98"/>
      <c r="AD32" s="97"/>
      <c r="AE32" s="97"/>
      <c r="AF32" s="97"/>
    </row>
    <row r="33" spans="1:32" ht="17.25" customHeight="1">
      <c r="A33" s="98"/>
      <c r="B33" s="236" t="s">
        <v>1046</v>
      </c>
      <c r="C33" s="38"/>
      <c r="D33" s="38"/>
      <c r="E33" s="38"/>
      <c r="F33" s="38"/>
      <c r="G33" s="38"/>
      <c r="H33" s="38"/>
      <c r="I33" s="38"/>
      <c r="J33" s="38"/>
      <c r="K33" s="38"/>
      <c r="L33" s="38"/>
      <c r="M33" s="38"/>
      <c r="N33" s="38"/>
      <c r="O33" s="38"/>
      <c r="P33" s="38"/>
      <c r="Q33" s="38"/>
      <c r="R33" s="38"/>
      <c r="S33" s="38"/>
      <c r="T33" s="38"/>
      <c r="U33" s="38"/>
      <c r="V33" s="38"/>
      <c r="W33" s="38"/>
      <c r="Y33" s="145"/>
      <c r="Z33" s="100" t="s">
        <v>1045</v>
      </c>
      <c r="AA33" s="64"/>
      <c r="AB33" s="98"/>
      <c r="AC33" s="98"/>
      <c r="AD33" s="97"/>
      <c r="AE33" s="97"/>
      <c r="AF33" s="97"/>
    </row>
    <row r="34" spans="1:32" ht="17.25" customHeight="1">
      <c r="A34" s="98"/>
      <c r="B34" s="236" t="s">
        <v>1044</v>
      </c>
      <c r="C34" s="38"/>
      <c r="D34" s="38"/>
      <c r="E34" s="38"/>
      <c r="F34" s="38"/>
      <c r="G34" s="38"/>
      <c r="H34" s="38"/>
      <c r="I34" s="38"/>
      <c r="J34" s="38"/>
      <c r="K34" s="38"/>
      <c r="L34" s="38"/>
      <c r="M34" s="38"/>
      <c r="N34" s="38"/>
      <c r="O34" s="38"/>
      <c r="P34" s="38"/>
      <c r="Q34" s="38"/>
      <c r="R34" s="38"/>
      <c r="S34" s="38"/>
      <c r="T34" s="38"/>
      <c r="U34" s="38"/>
      <c r="V34" s="38"/>
      <c r="W34" s="38"/>
      <c r="Y34" s="145"/>
      <c r="Z34" s="100" t="s">
        <v>1043</v>
      </c>
      <c r="AA34" s="64"/>
      <c r="AB34" s="98"/>
      <c r="AC34" s="98"/>
      <c r="AD34" s="97"/>
      <c r="AE34" s="97"/>
      <c r="AF34" s="97"/>
    </row>
    <row r="35" spans="1:32" ht="17.25" customHeight="1">
      <c r="A35" s="98"/>
      <c r="B35" s="236" t="s">
        <v>1042</v>
      </c>
      <c r="C35" s="38"/>
      <c r="D35" s="38"/>
      <c r="E35" s="38"/>
      <c r="F35" s="38"/>
      <c r="G35" s="38"/>
      <c r="H35" s="38"/>
      <c r="I35" s="38"/>
      <c r="J35" s="38"/>
      <c r="K35" s="38"/>
      <c r="L35" s="38"/>
      <c r="M35" s="38"/>
      <c r="N35" s="38"/>
      <c r="O35" s="38"/>
      <c r="P35" s="38"/>
      <c r="Q35" s="38"/>
      <c r="R35" s="38"/>
      <c r="S35" s="38"/>
      <c r="T35" s="38"/>
      <c r="U35" s="38"/>
      <c r="V35" s="38"/>
      <c r="W35" s="38"/>
      <c r="Y35" s="145"/>
      <c r="Z35" s="100" t="s">
        <v>1041</v>
      </c>
      <c r="AA35" s="64"/>
      <c r="AB35" s="98"/>
      <c r="AC35" s="98"/>
      <c r="AD35" s="97"/>
      <c r="AE35" s="97"/>
      <c r="AF35" s="97"/>
    </row>
    <row r="36" spans="1:32" ht="17.25" customHeight="1">
      <c r="A36" s="98"/>
      <c r="B36" s="236" t="s">
        <v>1040</v>
      </c>
      <c r="C36" s="38"/>
      <c r="D36" s="38"/>
      <c r="E36" s="38"/>
      <c r="F36" s="38"/>
      <c r="G36" s="38"/>
      <c r="H36" s="38"/>
      <c r="I36" s="38"/>
      <c r="J36" s="38"/>
      <c r="K36" s="38"/>
      <c r="L36" s="38"/>
      <c r="M36" s="38"/>
      <c r="N36" s="38"/>
      <c r="O36" s="38"/>
      <c r="P36" s="38"/>
      <c r="Q36" s="38"/>
      <c r="R36" s="38"/>
      <c r="S36" s="38"/>
      <c r="T36" s="38"/>
      <c r="U36" s="38"/>
      <c r="V36" s="38"/>
      <c r="W36" s="38"/>
      <c r="Y36" s="145"/>
      <c r="Z36" s="100" t="s">
        <v>1039</v>
      </c>
      <c r="AA36" s="64"/>
      <c r="AB36" s="98"/>
      <c r="AC36" s="98"/>
      <c r="AD36" s="97"/>
      <c r="AE36" s="97"/>
      <c r="AF36" s="97"/>
    </row>
    <row r="37" spans="1:32" ht="17.25" customHeight="1">
      <c r="A37" s="98"/>
      <c r="B37" s="235" t="s">
        <v>1038</v>
      </c>
      <c r="C37" s="99"/>
      <c r="D37" s="99"/>
      <c r="E37" s="99"/>
      <c r="F37" s="99"/>
      <c r="G37" s="99"/>
      <c r="H37" s="99"/>
      <c r="I37" s="99"/>
      <c r="J37" s="99"/>
      <c r="K37" s="99"/>
      <c r="L37" s="99"/>
      <c r="M37" s="99"/>
      <c r="N37" s="99"/>
      <c r="O37" s="99"/>
      <c r="P37" s="99"/>
      <c r="Q37" s="99"/>
      <c r="R37" s="99"/>
      <c r="S37" s="99"/>
      <c r="T37" s="99"/>
      <c r="U37" s="99"/>
      <c r="V37" s="99"/>
      <c r="W37" s="99"/>
      <c r="X37" s="118"/>
      <c r="Y37" s="117"/>
      <c r="Z37" s="99"/>
      <c r="AA37" s="234"/>
      <c r="AB37" s="98"/>
      <c r="AC37" s="98"/>
      <c r="AD37" s="97"/>
      <c r="AE37" s="97"/>
      <c r="AF37" s="97"/>
    </row>
    <row r="38" spans="1:32" ht="9" customHeight="1">
      <c r="A38" s="98"/>
      <c r="B38" s="38"/>
      <c r="C38" s="38"/>
      <c r="D38" s="38"/>
      <c r="E38" s="38"/>
      <c r="F38" s="38"/>
      <c r="G38" s="38"/>
      <c r="H38" s="38"/>
      <c r="I38" s="38"/>
      <c r="J38" s="38"/>
      <c r="K38" s="38"/>
      <c r="L38" s="38"/>
      <c r="M38" s="38"/>
      <c r="N38" s="38"/>
      <c r="O38" s="38"/>
      <c r="P38" s="38"/>
      <c r="Q38" s="38"/>
      <c r="R38" s="38"/>
      <c r="S38" s="38"/>
      <c r="T38" s="38"/>
      <c r="U38" s="38"/>
      <c r="V38" s="38"/>
      <c r="W38" s="38"/>
      <c r="Z38" s="38"/>
      <c r="AA38" s="38"/>
      <c r="AB38" s="98"/>
      <c r="AC38" s="98"/>
      <c r="AD38" s="97"/>
      <c r="AE38" s="97"/>
      <c r="AF38" s="97"/>
    </row>
    <row r="39" spans="1:32" ht="17.25" customHeight="1">
      <c r="A39" s="98"/>
      <c r="B39" s="98" t="s">
        <v>1037</v>
      </c>
      <c r="C39" s="98"/>
      <c r="D39" s="98"/>
      <c r="E39" s="98"/>
      <c r="F39" s="98"/>
      <c r="G39" s="98"/>
      <c r="H39" s="98"/>
      <c r="I39" s="98"/>
      <c r="J39" s="98"/>
      <c r="K39" s="98"/>
      <c r="L39" s="98"/>
      <c r="M39" s="98"/>
      <c r="N39" s="98"/>
      <c r="O39" s="98"/>
      <c r="P39" s="98"/>
      <c r="Q39" s="98"/>
      <c r="R39" s="98"/>
      <c r="S39" s="98"/>
      <c r="T39" s="98"/>
      <c r="U39" s="98"/>
      <c r="V39" s="98"/>
      <c r="W39" s="98"/>
      <c r="X39" s="98"/>
      <c r="Y39" s="98"/>
      <c r="Z39" s="98"/>
      <c r="AA39" s="98"/>
      <c r="AB39" s="98"/>
      <c r="AC39" s="98"/>
      <c r="AD39" s="97"/>
      <c r="AE39" s="97"/>
      <c r="AF39" s="97"/>
    </row>
    <row r="40" spans="1:32" ht="17.25" customHeight="1">
      <c r="A40" s="98"/>
      <c r="B40" s="98" t="s">
        <v>1036</v>
      </c>
      <c r="C40" s="98"/>
      <c r="D40" s="98"/>
      <c r="E40" s="98"/>
      <c r="F40" s="98"/>
      <c r="G40" s="98"/>
      <c r="H40" s="98"/>
      <c r="I40" s="98"/>
      <c r="J40" s="98"/>
      <c r="K40" s="98"/>
      <c r="L40" s="98"/>
      <c r="M40" s="98"/>
      <c r="N40" s="98"/>
      <c r="O40" s="98"/>
      <c r="P40" s="98"/>
      <c r="Q40" s="98"/>
      <c r="R40" s="98"/>
      <c r="S40" s="98"/>
      <c r="T40" s="98"/>
      <c r="U40" s="98"/>
      <c r="V40" s="98"/>
      <c r="W40" s="98"/>
      <c r="X40" s="98"/>
      <c r="Y40" s="98"/>
      <c r="Z40" s="98"/>
      <c r="AA40" s="98"/>
      <c r="AB40" s="98"/>
      <c r="AC40" s="98"/>
      <c r="AD40" s="97"/>
      <c r="AE40" s="97"/>
      <c r="AF40" s="97"/>
    </row>
    <row r="41" spans="1:32" ht="17.25" customHeight="1">
      <c r="A41" s="98"/>
      <c r="B41" s="98" t="s">
        <v>1035</v>
      </c>
      <c r="C41" s="98"/>
      <c r="D41" s="98"/>
      <c r="E41" s="98"/>
      <c r="F41" s="98"/>
      <c r="G41" s="98"/>
      <c r="H41" s="98"/>
      <c r="I41" s="98"/>
      <c r="J41" s="98"/>
      <c r="K41" s="98"/>
      <c r="L41" s="98"/>
      <c r="M41" s="98"/>
      <c r="N41" s="98"/>
      <c r="O41" s="98"/>
      <c r="P41" s="98"/>
      <c r="Q41" s="98"/>
      <c r="R41" s="98"/>
      <c r="S41" s="98"/>
      <c r="T41" s="98"/>
      <c r="U41" s="98"/>
      <c r="V41" s="98"/>
      <c r="W41" s="98"/>
      <c r="X41" s="98"/>
      <c r="Y41" s="98"/>
      <c r="Z41" s="98"/>
      <c r="AA41" s="98"/>
      <c r="AB41" s="98"/>
      <c r="AC41" s="98"/>
      <c r="AD41" s="97"/>
      <c r="AE41" s="97"/>
      <c r="AF41" s="97"/>
    </row>
    <row r="42" spans="1:32" ht="17.25" customHeight="1">
      <c r="A42" s="98"/>
      <c r="B42" s="98" t="s">
        <v>1034</v>
      </c>
      <c r="C42" s="98"/>
      <c r="D42" s="98"/>
      <c r="E42" s="98"/>
      <c r="F42" s="98"/>
      <c r="G42" s="98"/>
      <c r="H42" s="98"/>
      <c r="I42" s="98"/>
      <c r="J42" s="98"/>
      <c r="K42" s="98"/>
      <c r="L42" s="98"/>
      <c r="M42" s="98"/>
      <c r="N42" s="98"/>
      <c r="O42" s="98"/>
      <c r="P42" s="98"/>
      <c r="Q42" s="98"/>
      <c r="R42" s="98"/>
      <c r="S42" s="98"/>
      <c r="T42" s="98"/>
      <c r="U42" s="98"/>
      <c r="V42" s="98"/>
      <c r="W42" s="98"/>
      <c r="X42" s="98"/>
      <c r="Y42" s="98"/>
      <c r="Z42" s="98"/>
      <c r="AA42" s="98"/>
      <c r="AB42" s="98"/>
      <c r="AC42" s="98"/>
      <c r="AD42" s="97"/>
      <c r="AE42" s="97"/>
      <c r="AF42" s="97"/>
    </row>
    <row r="43" spans="1:32" ht="17.25" customHeight="1">
      <c r="A43" s="98"/>
      <c r="B43" s="98" t="s">
        <v>1033</v>
      </c>
      <c r="C43" s="98"/>
      <c r="D43" s="98"/>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97"/>
      <c r="AE43" s="97"/>
      <c r="AF43" s="97"/>
    </row>
    <row r="44" spans="1:32" ht="17.25" customHeight="1">
      <c r="A44" s="98"/>
      <c r="B44" s="98" t="s">
        <v>1032</v>
      </c>
      <c r="C44" s="98"/>
      <c r="D44" s="98"/>
      <c r="E44" s="98"/>
      <c r="F44" s="98"/>
      <c r="G44" s="98"/>
      <c r="H44" s="98"/>
      <c r="I44" s="98"/>
      <c r="J44" s="98"/>
      <c r="K44" s="98"/>
      <c r="L44" s="98"/>
      <c r="M44" s="98"/>
      <c r="N44" s="98"/>
      <c r="O44" s="98"/>
      <c r="P44" s="98"/>
      <c r="Q44" s="98"/>
      <c r="R44" s="98"/>
      <c r="S44" s="98"/>
      <c r="T44" s="98"/>
      <c r="U44" s="98"/>
      <c r="V44" s="98"/>
      <c r="W44" s="98"/>
      <c r="X44" s="98"/>
      <c r="Y44" s="98"/>
      <c r="Z44" s="98"/>
      <c r="AA44" s="98"/>
    </row>
    <row r="45" spans="1:32" ht="17.25" customHeight="1">
      <c r="A45" s="98"/>
      <c r="B45" s="98" t="s">
        <v>982</v>
      </c>
      <c r="C45" s="98"/>
      <c r="D45" s="98"/>
      <c r="E45" s="98"/>
      <c r="F45" s="98"/>
      <c r="G45" s="98"/>
      <c r="H45" s="98"/>
      <c r="I45" s="98"/>
      <c r="J45" s="98"/>
      <c r="K45" s="98"/>
      <c r="L45" s="98"/>
      <c r="M45" s="98"/>
      <c r="N45" s="98"/>
      <c r="O45" s="98"/>
      <c r="P45" s="98"/>
      <c r="Q45" s="98"/>
      <c r="R45" s="98"/>
      <c r="S45" s="98"/>
      <c r="T45" s="98"/>
      <c r="U45" s="98"/>
      <c r="V45" s="98"/>
      <c r="W45" s="98"/>
      <c r="X45" s="98"/>
      <c r="Y45" s="98"/>
      <c r="Z45" s="98"/>
      <c r="AA45" s="98"/>
    </row>
    <row r="46" spans="1:32" ht="17.25" customHeight="1">
      <c r="A46" s="98"/>
      <c r="B46" s="98" t="s">
        <v>1031</v>
      </c>
      <c r="C46" s="98"/>
      <c r="D46" s="98"/>
      <c r="E46" s="98"/>
      <c r="F46" s="98"/>
      <c r="G46" s="98"/>
      <c r="H46" s="98"/>
      <c r="I46" s="98"/>
      <c r="J46" s="98"/>
      <c r="K46" s="98"/>
      <c r="L46" s="98"/>
      <c r="M46" s="98"/>
      <c r="N46" s="98"/>
      <c r="O46" s="98"/>
      <c r="P46" s="98"/>
      <c r="Q46" s="98"/>
      <c r="R46" s="98"/>
      <c r="S46" s="98"/>
      <c r="T46" s="98"/>
      <c r="U46" s="98"/>
      <c r="V46" s="98"/>
      <c r="W46" s="98"/>
      <c r="X46" s="98"/>
      <c r="Y46" s="98"/>
      <c r="Z46" s="98"/>
      <c r="AA46" s="98"/>
    </row>
    <row r="47" spans="1:32" ht="17.25" customHeight="1">
      <c r="A47" s="98"/>
      <c r="B47" s="98" t="s">
        <v>1030</v>
      </c>
      <c r="C47" s="98"/>
      <c r="D47" s="98"/>
      <c r="E47" s="98"/>
      <c r="F47" s="98"/>
      <c r="G47" s="98"/>
      <c r="H47" s="98"/>
      <c r="I47" s="98"/>
      <c r="J47" s="98"/>
      <c r="K47" s="98"/>
      <c r="L47" s="98"/>
      <c r="M47" s="98"/>
      <c r="N47" s="98"/>
      <c r="O47" s="98"/>
      <c r="P47" s="98"/>
      <c r="Q47" s="98"/>
      <c r="R47" s="98"/>
      <c r="S47" s="98"/>
      <c r="T47" s="98"/>
      <c r="U47" s="98"/>
      <c r="V47" s="98"/>
      <c r="W47" s="98"/>
      <c r="X47" s="98"/>
      <c r="Y47" s="98"/>
      <c r="Z47" s="98"/>
      <c r="AA47" s="98"/>
    </row>
    <row r="48" spans="1:32" ht="17.25" customHeight="1">
      <c r="A48" s="98"/>
      <c r="B48" s="98" t="s">
        <v>1029</v>
      </c>
      <c r="C48" s="98"/>
      <c r="D48" s="98"/>
      <c r="E48" s="98"/>
      <c r="F48" s="98"/>
      <c r="G48" s="98"/>
      <c r="H48" s="98"/>
      <c r="I48" s="98"/>
      <c r="J48" s="98"/>
      <c r="K48" s="98"/>
      <c r="L48" s="98"/>
      <c r="M48" s="98"/>
      <c r="N48" s="98"/>
      <c r="O48" s="98"/>
      <c r="P48" s="98"/>
      <c r="Q48" s="98"/>
      <c r="R48" s="98"/>
      <c r="S48" s="98"/>
      <c r="T48" s="98"/>
      <c r="U48" s="98"/>
      <c r="V48" s="98"/>
      <c r="W48" s="98"/>
      <c r="X48" s="98"/>
      <c r="Y48" s="98"/>
      <c r="Z48" s="98"/>
      <c r="AA48" s="98"/>
    </row>
    <row r="49" spans="1:27" ht="17.25" customHeight="1">
      <c r="A49" s="98"/>
      <c r="B49" s="98" t="s">
        <v>1028</v>
      </c>
      <c r="C49" s="98"/>
      <c r="D49" s="98"/>
      <c r="E49" s="98"/>
      <c r="F49" s="98"/>
      <c r="G49" s="98"/>
      <c r="H49" s="98"/>
      <c r="I49" s="98"/>
      <c r="J49" s="98"/>
      <c r="K49" s="98"/>
      <c r="L49" s="98"/>
      <c r="M49" s="98"/>
      <c r="N49" s="98"/>
      <c r="O49" s="98"/>
      <c r="P49" s="98"/>
      <c r="Q49" s="98"/>
      <c r="R49" s="98"/>
      <c r="S49" s="98"/>
      <c r="T49" s="98"/>
      <c r="U49" s="98"/>
      <c r="V49" s="98"/>
      <c r="W49" s="98"/>
      <c r="X49" s="98"/>
      <c r="Y49" s="98"/>
      <c r="Z49" s="98"/>
      <c r="AA49" s="98"/>
    </row>
    <row r="50" spans="1:27" ht="17.25" customHeight="1">
      <c r="A50" s="98"/>
      <c r="B50" s="98" t="s">
        <v>1027</v>
      </c>
      <c r="C50" s="98"/>
      <c r="D50" s="98"/>
      <c r="E50" s="98"/>
      <c r="F50" s="98"/>
      <c r="G50" s="98"/>
      <c r="H50" s="98"/>
      <c r="I50" s="98"/>
      <c r="J50" s="98"/>
      <c r="K50" s="98"/>
      <c r="L50" s="98"/>
      <c r="M50" s="98"/>
      <c r="N50" s="98"/>
      <c r="O50" s="98"/>
      <c r="P50" s="98"/>
      <c r="Q50" s="98"/>
      <c r="R50" s="98"/>
      <c r="S50" s="98"/>
      <c r="T50" s="98"/>
      <c r="U50" s="98"/>
      <c r="V50" s="98"/>
      <c r="W50" s="98"/>
      <c r="X50" s="98"/>
      <c r="Y50" s="98"/>
      <c r="Z50" s="98"/>
      <c r="AA50" s="98"/>
    </row>
    <row r="51" spans="1:27" ht="17.25" customHeight="1">
      <c r="A51" s="98"/>
      <c r="B51" s="98" t="s">
        <v>1026</v>
      </c>
      <c r="C51" s="98"/>
      <c r="D51" s="98"/>
      <c r="E51" s="98"/>
      <c r="F51" s="98"/>
      <c r="G51" s="98"/>
      <c r="H51" s="98"/>
      <c r="I51" s="98"/>
      <c r="J51" s="98"/>
      <c r="K51" s="98"/>
      <c r="L51" s="98"/>
      <c r="M51" s="98"/>
      <c r="N51" s="98"/>
      <c r="O51" s="98"/>
      <c r="P51" s="98"/>
      <c r="Q51" s="98"/>
      <c r="R51" s="98"/>
      <c r="S51" s="98"/>
      <c r="T51" s="98"/>
      <c r="U51" s="98"/>
      <c r="V51" s="98"/>
      <c r="W51" s="98"/>
      <c r="X51" s="98"/>
      <c r="Y51" s="98"/>
      <c r="Z51" s="98"/>
      <c r="AA51" s="98"/>
    </row>
    <row r="52" spans="1:27" ht="17.25" customHeight="1">
      <c r="A52" s="98"/>
      <c r="B52" s="98"/>
      <c r="C52" s="98"/>
      <c r="D52" s="98"/>
      <c r="E52" s="98"/>
      <c r="F52" s="98"/>
      <c r="G52" s="98"/>
      <c r="H52" s="98"/>
      <c r="I52" s="98"/>
      <c r="J52" s="98"/>
      <c r="K52" s="98"/>
      <c r="L52" s="98"/>
      <c r="M52" s="98"/>
      <c r="N52" s="98"/>
      <c r="O52" s="98"/>
      <c r="P52" s="98"/>
      <c r="Q52" s="98"/>
      <c r="R52" s="98"/>
      <c r="S52" s="98"/>
      <c r="T52" s="98"/>
      <c r="U52" s="98"/>
      <c r="V52" s="98"/>
      <c r="W52" s="98"/>
      <c r="X52" s="98"/>
      <c r="Y52" s="98"/>
      <c r="Z52" s="98"/>
      <c r="AA52" s="98"/>
    </row>
    <row r="53" spans="1:27" ht="15" customHeight="1">
      <c r="A53" s="98"/>
      <c r="B53" s="98"/>
      <c r="C53" s="98"/>
      <c r="D53" s="98"/>
      <c r="E53" s="98"/>
      <c r="F53" s="98"/>
      <c r="G53" s="98"/>
      <c r="H53" s="98"/>
      <c r="I53" s="98"/>
      <c r="J53" s="98"/>
      <c r="K53" s="98"/>
      <c r="L53" s="98"/>
      <c r="M53" s="98"/>
      <c r="N53" s="98"/>
      <c r="O53" s="98"/>
      <c r="P53" s="98"/>
      <c r="Q53" s="98"/>
      <c r="R53" s="98"/>
      <c r="S53" s="98"/>
      <c r="T53" s="98"/>
      <c r="U53" s="98"/>
      <c r="V53" s="98"/>
      <c r="W53" s="98"/>
      <c r="X53" s="98"/>
      <c r="Y53" s="98"/>
      <c r="Z53" s="98"/>
      <c r="AA53" s="98"/>
    </row>
    <row r="54" spans="1:27" ht="17.25" customHeight="1">
      <c r="A54" s="98"/>
      <c r="B54" s="98"/>
      <c r="C54" s="98"/>
      <c r="D54" s="98"/>
      <c r="E54" s="98"/>
      <c r="F54" s="98"/>
      <c r="G54" s="98"/>
      <c r="H54" s="98"/>
      <c r="I54" s="98"/>
      <c r="J54" s="98"/>
      <c r="K54" s="98"/>
      <c r="L54" s="98"/>
      <c r="M54" s="98"/>
      <c r="N54" s="98"/>
      <c r="O54" s="98"/>
      <c r="P54" s="98"/>
      <c r="Q54" s="98"/>
      <c r="R54" s="98"/>
      <c r="S54" s="98"/>
      <c r="T54" s="98"/>
      <c r="U54" s="98"/>
      <c r="V54" s="98"/>
      <c r="W54" s="98"/>
      <c r="X54" s="98"/>
      <c r="Y54" s="98"/>
      <c r="Z54" s="98"/>
      <c r="AA54" s="98"/>
    </row>
    <row r="55" spans="1:27" ht="17.25" customHeight="1">
      <c r="A55" s="98"/>
      <c r="B55" s="98"/>
      <c r="C55" s="98"/>
      <c r="D55" s="98"/>
      <c r="E55" s="98"/>
      <c r="F55" s="98"/>
      <c r="G55" s="98"/>
      <c r="H55" s="98"/>
      <c r="I55" s="98"/>
      <c r="J55" s="98"/>
      <c r="K55" s="98"/>
      <c r="L55" s="98"/>
      <c r="M55" s="98"/>
      <c r="N55" s="98"/>
      <c r="O55" s="98"/>
      <c r="P55" s="98"/>
      <c r="Q55" s="98"/>
      <c r="R55" s="98"/>
      <c r="S55" s="98"/>
      <c r="T55" s="98"/>
      <c r="U55" s="98"/>
      <c r="V55" s="98"/>
      <c r="W55" s="98"/>
      <c r="X55" s="98"/>
      <c r="Y55" s="98"/>
      <c r="Z55" s="98"/>
      <c r="AA55" s="98"/>
    </row>
    <row r="56" spans="1:27" ht="17.25" customHeight="1">
      <c r="A56" s="98"/>
      <c r="B56" s="98"/>
      <c r="C56" s="98"/>
      <c r="D56" s="98"/>
      <c r="E56" s="98"/>
      <c r="F56" s="98"/>
      <c r="G56" s="98"/>
      <c r="H56" s="98"/>
      <c r="I56" s="98"/>
      <c r="J56" s="98"/>
      <c r="K56" s="98"/>
      <c r="L56" s="98"/>
      <c r="M56" s="98"/>
      <c r="N56" s="98"/>
      <c r="O56" s="98"/>
      <c r="P56" s="98"/>
      <c r="Q56" s="98"/>
      <c r="R56" s="98"/>
      <c r="S56" s="98"/>
      <c r="T56" s="98"/>
      <c r="U56" s="98"/>
      <c r="V56" s="98"/>
      <c r="W56" s="98"/>
      <c r="X56" s="98"/>
      <c r="Y56" s="98"/>
      <c r="Z56" s="98"/>
      <c r="AA56" s="98"/>
    </row>
    <row r="57" spans="1:27" ht="17.25" customHeight="1">
      <c r="A57" s="98"/>
      <c r="B57" s="98"/>
      <c r="C57" s="98"/>
      <c r="D57" s="98"/>
      <c r="E57" s="98"/>
      <c r="F57" s="98"/>
      <c r="G57" s="98"/>
      <c r="H57" s="98"/>
      <c r="I57" s="98"/>
      <c r="J57" s="98"/>
      <c r="K57" s="98"/>
      <c r="L57" s="98"/>
      <c r="M57" s="98"/>
      <c r="N57" s="98"/>
      <c r="O57" s="98"/>
      <c r="P57" s="98"/>
      <c r="Q57" s="98"/>
      <c r="R57" s="98"/>
      <c r="S57" s="98"/>
      <c r="T57" s="98"/>
      <c r="U57" s="98"/>
      <c r="V57" s="98"/>
      <c r="W57" s="98"/>
      <c r="X57" s="98"/>
      <c r="Y57" s="98"/>
      <c r="Z57" s="98"/>
      <c r="AA57" s="98"/>
    </row>
    <row r="58" spans="1:27" ht="17.25" customHeight="1">
      <c r="A58" s="98"/>
      <c r="B58" s="98"/>
      <c r="C58" s="98"/>
      <c r="D58" s="98"/>
      <c r="E58" s="98"/>
      <c r="F58" s="98"/>
      <c r="G58" s="98"/>
      <c r="H58" s="98"/>
      <c r="I58" s="98"/>
      <c r="J58" s="98"/>
      <c r="K58" s="98"/>
      <c r="L58" s="98"/>
      <c r="M58" s="98"/>
      <c r="N58" s="98"/>
      <c r="O58" s="98"/>
      <c r="P58" s="98"/>
      <c r="Q58" s="98"/>
      <c r="R58" s="98"/>
      <c r="S58" s="98"/>
      <c r="T58" s="98"/>
      <c r="U58" s="98"/>
      <c r="V58" s="98"/>
      <c r="W58" s="98"/>
      <c r="X58" s="98"/>
      <c r="Y58" s="98"/>
      <c r="Z58" s="98"/>
      <c r="AA58" s="98"/>
    </row>
    <row r="59" spans="1:27" ht="17.25" customHeight="1">
      <c r="A59" s="98"/>
      <c r="B59" s="98"/>
      <c r="C59" s="98"/>
      <c r="D59" s="98"/>
      <c r="E59" s="98"/>
      <c r="F59" s="98"/>
      <c r="G59" s="98"/>
      <c r="H59" s="98"/>
      <c r="I59" s="98"/>
      <c r="J59" s="98"/>
      <c r="K59" s="98"/>
      <c r="L59" s="98"/>
      <c r="M59" s="98"/>
      <c r="N59" s="98"/>
      <c r="O59" s="98"/>
      <c r="P59" s="98"/>
      <c r="Q59" s="98"/>
      <c r="R59" s="98"/>
      <c r="S59" s="98"/>
      <c r="T59" s="98"/>
      <c r="U59" s="98"/>
      <c r="V59" s="98"/>
      <c r="W59" s="98"/>
      <c r="X59" s="98"/>
      <c r="Y59" s="98"/>
      <c r="Z59" s="98"/>
      <c r="AA59" s="98"/>
    </row>
    <row r="60" spans="1:27" ht="17.25" customHeight="1">
      <c r="A60" s="98"/>
      <c r="B60" s="98"/>
      <c r="C60" s="98"/>
      <c r="D60" s="98"/>
      <c r="E60" s="98"/>
      <c r="F60" s="98"/>
      <c r="G60" s="98"/>
      <c r="H60" s="98"/>
      <c r="I60" s="98"/>
      <c r="J60" s="98"/>
      <c r="K60" s="98"/>
      <c r="L60" s="98"/>
      <c r="M60" s="98"/>
      <c r="N60" s="98"/>
      <c r="O60" s="98"/>
      <c r="P60" s="98"/>
      <c r="Q60" s="98"/>
      <c r="R60" s="98"/>
      <c r="S60" s="98"/>
      <c r="T60" s="98"/>
      <c r="U60" s="98"/>
      <c r="V60" s="98"/>
      <c r="W60" s="98"/>
      <c r="X60" s="98"/>
      <c r="Y60" s="98"/>
      <c r="Z60" s="98"/>
      <c r="AA60" s="98"/>
    </row>
    <row r="61" spans="1:27" ht="17.25" customHeight="1">
      <c r="A61" s="98"/>
      <c r="B61" s="98"/>
      <c r="C61" s="98"/>
      <c r="D61" s="98"/>
      <c r="E61" s="98"/>
      <c r="F61" s="98"/>
      <c r="G61" s="98"/>
      <c r="H61" s="98"/>
      <c r="I61" s="98"/>
      <c r="J61" s="98"/>
      <c r="K61" s="98"/>
      <c r="L61" s="98"/>
      <c r="M61" s="98"/>
      <c r="N61" s="98"/>
      <c r="O61" s="98"/>
      <c r="P61" s="98"/>
      <c r="Q61" s="98"/>
      <c r="R61" s="98"/>
      <c r="S61" s="98"/>
      <c r="T61" s="98"/>
      <c r="U61" s="98"/>
      <c r="V61" s="98"/>
      <c r="W61" s="98"/>
      <c r="X61" s="98"/>
      <c r="Y61" s="98"/>
      <c r="Z61" s="98"/>
      <c r="AA61" s="98"/>
    </row>
    <row r="62" spans="1:27" ht="17.25" customHeight="1">
      <c r="A62" s="98"/>
      <c r="B62" s="98"/>
      <c r="C62" s="98"/>
      <c r="D62" s="98"/>
      <c r="E62" s="98"/>
      <c r="F62" s="98"/>
      <c r="G62" s="98"/>
      <c r="H62" s="98"/>
      <c r="I62" s="98"/>
      <c r="J62" s="98"/>
      <c r="K62" s="98"/>
      <c r="L62" s="98"/>
      <c r="M62" s="98"/>
      <c r="N62" s="98"/>
      <c r="O62" s="98"/>
      <c r="P62" s="98"/>
      <c r="Q62" s="98"/>
      <c r="R62" s="98"/>
      <c r="S62" s="98"/>
      <c r="T62" s="98"/>
      <c r="U62" s="98"/>
      <c r="V62" s="98"/>
      <c r="W62" s="98"/>
      <c r="X62" s="98"/>
      <c r="Y62" s="98"/>
      <c r="Z62" s="98"/>
      <c r="AA62" s="98"/>
    </row>
    <row r="63" spans="1:27" ht="17.25" customHeight="1">
      <c r="A63" s="98"/>
      <c r="B63" s="98"/>
      <c r="C63" s="98"/>
      <c r="D63" s="98"/>
      <c r="E63" s="98"/>
      <c r="F63" s="98"/>
      <c r="G63" s="98"/>
      <c r="H63" s="98"/>
      <c r="I63" s="98"/>
      <c r="J63" s="98"/>
      <c r="K63" s="98"/>
      <c r="L63" s="98"/>
      <c r="M63" s="98"/>
      <c r="N63" s="98"/>
      <c r="O63" s="98"/>
      <c r="P63" s="98"/>
      <c r="Q63" s="98"/>
      <c r="R63" s="98"/>
      <c r="S63" s="98"/>
      <c r="T63" s="98"/>
      <c r="U63" s="98"/>
      <c r="V63" s="98"/>
      <c r="W63" s="98"/>
      <c r="X63" s="98"/>
      <c r="Y63" s="98"/>
      <c r="Z63" s="98"/>
      <c r="AA63" s="98"/>
    </row>
    <row r="64" spans="1:27" ht="17.25" customHeight="1">
      <c r="A64" s="98"/>
      <c r="B64" s="98"/>
      <c r="C64" s="98"/>
      <c r="D64" s="98"/>
      <c r="E64" s="98"/>
      <c r="F64" s="98"/>
      <c r="G64" s="98"/>
      <c r="H64" s="98"/>
      <c r="I64" s="98"/>
      <c r="J64" s="98"/>
      <c r="K64" s="98"/>
      <c r="L64" s="98"/>
      <c r="M64" s="98"/>
      <c r="N64" s="98"/>
      <c r="O64" s="98"/>
      <c r="P64" s="98"/>
      <c r="Q64" s="98"/>
      <c r="R64" s="98"/>
      <c r="S64" s="98"/>
      <c r="T64" s="98"/>
      <c r="U64" s="98"/>
      <c r="V64" s="98"/>
      <c r="W64" s="98"/>
      <c r="X64" s="98"/>
      <c r="Y64" s="98"/>
      <c r="Z64" s="98"/>
      <c r="AA64" s="98"/>
    </row>
    <row r="65" spans="1:27" ht="17.25" customHeight="1">
      <c r="A65" s="98"/>
      <c r="B65" s="98"/>
      <c r="C65" s="98"/>
      <c r="D65" s="98"/>
      <c r="E65" s="98"/>
      <c r="F65" s="98"/>
      <c r="G65" s="98"/>
      <c r="H65" s="98"/>
      <c r="I65" s="98"/>
      <c r="J65" s="98"/>
      <c r="K65" s="98"/>
      <c r="L65" s="98"/>
      <c r="M65" s="98"/>
      <c r="N65" s="98"/>
      <c r="O65" s="98"/>
      <c r="P65" s="98"/>
      <c r="Q65" s="98"/>
      <c r="R65" s="98"/>
      <c r="S65" s="98"/>
      <c r="T65" s="98"/>
      <c r="U65" s="98"/>
      <c r="V65" s="98"/>
      <c r="W65" s="98"/>
      <c r="X65" s="98"/>
      <c r="Y65" s="98"/>
      <c r="Z65" s="98"/>
      <c r="AA65" s="98"/>
    </row>
    <row r="66" spans="1:27" ht="17.25" customHeight="1">
      <c r="A66" s="98"/>
      <c r="B66" s="98"/>
      <c r="C66" s="98"/>
      <c r="D66" s="98"/>
      <c r="E66" s="98"/>
      <c r="F66" s="98"/>
      <c r="G66" s="98"/>
      <c r="H66" s="98"/>
      <c r="I66" s="98"/>
      <c r="J66" s="98"/>
      <c r="K66" s="98"/>
      <c r="L66" s="98"/>
      <c r="M66" s="98"/>
      <c r="N66" s="98"/>
      <c r="O66" s="98"/>
      <c r="P66" s="98"/>
      <c r="Q66" s="98"/>
      <c r="R66" s="98"/>
      <c r="S66" s="98"/>
      <c r="T66" s="98"/>
      <c r="U66" s="98"/>
      <c r="V66" s="98"/>
      <c r="W66" s="98"/>
      <c r="X66" s="98"/>
      <c r="Y66" s="98"/>
      <c r="Z66" s="98"/>
      <c r="AA66" s="98"/>
    </row>
    <row r="67" spans="1:27" ht="17.25" customHeight="1">
      <c r="A67" s="98"/>
      <c r="B67" s="98"/>
      <c r="C67" s="98"/>
      <c r="D67" s="98"/>
      <c r="E67" s="98"/>
      <c r="F67" s="98"/>
      <c r="G67" s="98"/>
      <c r="H67" s="98"/>
      <c r="I67" s="98"/>
      <c r="J67" s="98"/>
      <c r="K67" s="98"/>
      <c r="L67" s="98"/>
      <c r="M67" s="98"/>
      <c r="N67" s="98"/>
      <c r="O67" s="98"/>
      <c r="P67" s="98"/>
      <c r="Q67" s="98"/>
      <c r="R67" s="98"/>
      <c r="S67" s="98"/>
      <c r="T67" s="98"/>
      <c r="U67" s="98"/>
      <c r="V67" s="98"/>
      <c r="W67" s="98"/>
      <c r="X67" s="98"/>
      <c r="Y67" s="98"/>
      <c r="Z67" s="98"/>
      <c r="AA67" s="98"/>
    </row>
    <row r="68" spans="1:27" ht="17.25" customHeight="1">
      <c r="A68" s="98"/>
      <c r="B68" s="98"/>
      <c r="C68" s="98"/>
      <c r="D68" s="98"/>
      <c r="E68" s="98"/>
      <c r="F68" s="98"/>
      <c r="G68" s="98"/>
      <c r="H68" s="98"/>
      <c r="I68" s="98"/>
      <c r="J68" s="98"/>
      <c r="K68" s="98"/>
      <c r="L68" s="98"/>
      <c r="M68" s="98"/>
      <c r="N68" s="98"/>
      <c r="O68" s="98"/>
      <c r="P68" s="98"/>
      <c r="Q68" s="98"/>
      <c r="R68" s="98"/>
      <c r="S68" s="98"/>
      <c r="T68" s="98"/>
      <c r="U68" s="98"/>
      <c r="V68" s="98"/>
      <c r="W68" s="98"/>
      <c r="X68" s="98"/>
      <c r="Y68" s="98"/>
      <c r="Z68" s="98"/>
      <c r="AA68" s="98"/>
    </row>
    <row r="69" spans="1:27" ht="17.25" customHeight="1">
      <c r="A69" s="98"/>
      <c r="B69" s="98"/>
      <c r="C69" s="98"/>
      <c r="D69" s="98"/>
      <c r="E69" s="98"/>
      <c r="F69" s="98"/>
      <c r="G69" s="98"/>
      <c r="H69" s="98"/>
      <c r="I69" s="98"/>
      <c r="J69" s="98"/>
      <c r="K69" s="98"/>
      <c r="L69" s="98"/>
      <c r="M69" s="98"/>
      <c r="N69" s="98"/>
      <c r="O69" s="98"/>
      <c r="P69" s="98"/>
      <c r="Q69" s="98"/>
      <c r="R69" s="98"/>
      <c r="S69" s="98"/>
      <c r="T69" s="98"/>
      <c r="U69" s="98"/>
      <c r="V69" s="98"/>
      <c r="W69" s="98"/>
      <c r="X69" s="98"/>
      <c r="Y69" s="98"/>
      <c r="Z69" s="98"/>
      <c r="AA69" s="98"/>
    </row>
    <row r="70" spans="1:27" ht="17.25" customHeight="1">
      <c r="A70" s="98"/>
      <c r="B70" s="98"/>
      <c r="C70" s="98"/>
      <c r="D70" s="98"/>
      <c r="E70" s="98"/>
      <c r="F70" s="98"/>
      <c r="G70" s="98"/>
      <c r="H70" s="98"/>
      <c r="I70" s="98"/>
      <c r="J70" s="98"/>
      <c r="K70" s="98"/>
      <c r="L70" s="98"/>
      <c r="M70" s="98"/>
      <c r="N70" s="98"/>
      <c r="O70" s="98"/>
      <c r="P70" s="98"/>
      <c r="Q70" s="98"/>
      <c r="R70" s="98"/>
      <c r="S70" s="98"/>
      <c r="T70" s="98"/>
      <c r="U70" s="98"/>
      <c r="V70" s="98"/>
      <c r="W70" s="98"/>
      <c r="X70" s="98"/>
      <c r="Y70" s="98"/>
      <c r="Z70" s="98"/>
      <c r="AA70" s="98"/>
    </row>
    <row r="71" spans="1:27" ht="17.25" customHeight="1">
      <c r="A71" s="98"/>
      <c r="B71" s="98"/>
      <c r="C71" s="98"/>
      <c r="D71" s="98"/>
      <c r="E71" s="98"/>
      <c r="F71" s="98"/>
      <c r="G71" s="98"/>
      <c r="H71" s="98"/>
      <c r="I71" s="98"/>
      <c r="J71" s="98"/>
      <c r="K71" s="98"/>
      <c r="L71" s="98"/>
      <c r="M71" s="98"/>
      <c r="N71" s="98"/>
      <c r="O71" s="98"/>
      <c r="P71" s="98"/>
      <c r="Q71" s="98"/>
      <c r="R71" s="98"/>
      <c r="S71" s="98"/>
      <c r="T71" s="98"/>
      <c r="U71" s="98"/>
      <c r="V71" s="98"/>
      <c r="W71" s="98"/>
      <c r="X71" s="98"/>
      <c r="Y71" s="98"/>
      <c r="Z71" s="98"/>
      <c r="AA71" s="98"/>
    </row>
    <row r="72" spans="1:27" ht="17.25" customHeight="1">
      <c r="A72" s="98"/>
      <c r="B72" s="98"/>
      <c r="C72" s="98"/>
      <c r="D72" s="98"/>
      <c r="E72" s="98"/>
      <c r="F72" s="98"/>
      <c r="G72" s="233"/>
      <c r="H72" s="233"/>
      <c r="I72" s="233"/>
      <c r="J72" s="233"/>
      <c r="K72" s="233"/>
      <c r="L72" s="98"/>
      <c r="M72" s="98"/>
      <c r="N72" s="98"/>
      <c r="O72" s="98"/>
      <c r="P72" s="98"/>
      <c r="Q72" s="98"/>
      <c r="R72" s="98"/>
      <c r="S72" s="98"/>
      <c r="T72" s="98"/>
      <c r="U72" s="98"/>
      <c r="V72" s="98"/>
      <c r="W72" s="98"/>
      <c r="X72" s="98"/>
      <c r="Y72" s="98"/>
      <c r="Z72" s="98"/>
      <c r="AA72" s="98"/>
    </row>
    <row r="73" spans="1:27" ht="17.25" customHeight="1">
      <c r="A73" s="98"/>
      <c r="B73" s="98"/>
      <c r="C73" s="98"/>
      <c r="D73" s="98"/>
      <c r="E73" s="98"/>
      <c r="F73" s="98"/>
      <c r="G73" s="233"/>
      <c r="H73" s="233"/>
      <c r="I73" s="233"/>
      <c r="J73" s="233"/>
      <c r="K73" s="233"/>
      <c r="L73" s="98"/>
      <c r="M73" s="98"/>
      <c r="N73" s="98"/>
      <c r="O73" s="98"/>
      <c r="P73" s="98"/>
      <c r="Q73" s="98"/>
      <c r="R73" s="98"/>
      <c r="S73" s="98"/>
      <c r="T73" s="98"/>
      <c r="U73" s="98"/>
      <c r="V73" s="98"/>
      <c r="W73" s="98"/>
      <c r="X73" s="98"/>
      <c r="Y73" s="98"/>
      <c r="Z73" s="98"/>
      <c r="AA73" s="98"/>
    </row>
    <row r="74" spans="1:27" ht="17.25" customHeight="1">
      <c r="A74" s="98"/>
      <c r="B74" s="98"/>
      <c r="C74" s="98"/>
      <c r="D74" s="98"/>
      <c r="E74" s="98"/>
      <c r="F74" s="98"/>
      <c r="G74" s="233"/>
      <c r="H74" s="233"/>
      <c r="I74" s="233"/>
      <c r="J74" s="233"/>
      <c r="K74" s="233"/>
      <c r="L74" s="98"/>
      <c r="M74" s="98"/>
      <c r="N74" s="98"/>
      <c r="O74" s="98"/>
      <c r="P74" s="98"/>
      <c r="Q74" s="98"/>
      <c r="R74" s="98"/>
      <c r="S74" s="98"/>
      <c r="T74" s="98"/>
      <c r="U74" s="98"/>
      <c r="V74" s="98"/>
      <c r="W74" s="98"/>
      <c r="X74" s="98"/>
      <c r="Y74" s="98"/>
      <c r="Z74" s="98"/>
      <c r="AA74" s="98"/>
    </row>
    <row r="75" spans="1:27" ht="17.25" customHeight="1">
      <c r="A75" s="98"/>
      <c r="B75" s="98"/>
      <c r="C75" s="98"/>
      <c r="D75" s="98"/>
      <c r="E75" s="98"/>
      <c r="F75" s="98"/>
      <c r="G75" s="98"/>
      <c r="H75" s="98"/>
      <c r="I75" s="98"/>
      <c r="J75" s="98"/>
      <c r="K75" s="98"/>
      <c r="L75" s="98"/>
      <c r="M75" s="98"/>
      <c r="N75" s="98"/>
      <c r="O75" s="98"/>
      <c r="P75" s="98"/>
      <c r="Q75" s="98"/>
      <c r="R75" s="98"/>
      <c r="S75" s="98"/>
      <c r="T75" s="98"/>
      <c r="U75" s="98"/>
      <c r="V75" s="98"/>
      <c r="W75" s="98"/>
      <c r="X75" s="98"/>
      <c r="Y75" s="98"/>
      <c r="Z75" s="98"/>
      <c r="AA75" s="98"/>
    </row>
    <row r="76" spans="1:27" ht="17.25" customHeight="1">
      <c r="A76" s="98"/>
      <c r="B76" s="98"/>
      <c r="C76" s="98"/>
      <c r="D76" s="98"/>
      <c r="E76" s="98"/>
      <c r="F76" s="98"/>
      <c r="G76" s="98"/>
      <c r="H76" s="98"/>
      <c r="I76" s="98"/>
      <c r="J76" s="98"/>
      <c r="K76" s="98"/>
      <c r="L76" s="98"/>
      <c r="M76" s="98"/>
      <c r="N76" s="98"/>
      <c r="O76" s="98"/>
      <c r="P76" s="98"/>
      <c r="Q76" s="98"/>
      <c r="R76" s="98"/>
      <c r="S76" s="98"/>
      <c r="T76" s="98"/>
      <c r="U76" s="98"/>
      <c r="V76" s="98"/>
      <c r="W76" s="98"/>
      <c r="X76" s="98"/>
      <c r="Y76" s="98"/>
      <c r="Z76" s="98"/>
      <c r="AA76" s="98"/>
    </row>
    <row r="77" spans="1:27" ht="17.25" customHeight="1">
      <c r="A77" s="98"/>
      <c r="B77" s="98"/>
      <c r="C77" s="98"/>
      <c r="D77" s="98"/>
      <c r="E77" s="98"/>
      <c r="F77" s="98"/>
      <c r="G77" s="98"/>
      <c r="H77" s="98"/>
      <c r="I77" s="98"/>
      <c r="J77" s="98"/>
      <c r="K77" s="98"/>
      <c r="L77" s="98"/>
      <c r="M77" s="98"/>
      <c r="N77" s="98"/>
      <c r="O77" s="98"/>
      <c r="P77" s="98"/>
      <c r="Q77" s="98"/>
      <c r="R77" s="98"/>
      <c r="S77" s="98"/>
      <c r="T77" s="98"/>
      <c r="U77" s="98"/>
      <c r="V77" s="98"/>
      <c r="W77" s="98"/>
      <c r="X77" s="98"/>
      <c r="Y77" s="98"/>
      <c r="Z77" s="98"/>
      <c r="AA77" s="98"/>
    </row>
    <row r="78" spans="1:27" ht="17.25" customHeight="1">
      <c r="A78" s="98"/>
      <c r="B78" s="98"/>
      <c r="C78" s="98"/>
      <c r="D78" s="98"/>
      <c r="E78" s="98"/>
      <c r="F78" s="98"/>
      <c r="G78" s="98"/>
      <c r="H78" s="98"/>
      <c r="I78" s="98"/>
      <c r="J78" s="98"/>
      <c r="K78" s="98"/>
      <c r="L78" s="98"/>
      <c r="M78" s="98"/>
      <c r="N78" s="98"/>
      <c r="O78" s="98"/>
      <c r="P78" s="98"/>
      <c r="Q78" s="98"/>
      <c r="R78" s="98"/>
      <c r="S78" s="98"/>
      <c r="T78" s="98"/>
      <c r="U78" s="98"/>
      <c r="V78" s="98"/>
      <c r="W78" s="98"/>
      <c r="X78" s="98"/>
      <c r="Y78" s="98"/>
      <c r="Z78" s="98"/>
      <c r="AA78" s="98"/>
    </row>
    <row r="79" spans="1:27" ht="17.25" customHeight="1">
      <c r="A79" s="98"/>
      <c r="B79" s="98"/>
      <c r="C79" s="98"/>
      <c r="D79" s="98"/>
      <c r="E79" s="98"/>
      <c r="F79" s="98"/>
      <c r="G79" s="98"/>
      <c r="H79" s="98"/>
      <c r="I79" s="98"/>
      <c r="J79" s="98"/>
      <c r="K79" s="98"/>
      <c r="L79" s="98"/>
      <c r="M79" s="98"/>
      <c r="N79" s="98"/>
      <c r="O79" s="98"/>
      <c r="P79" s="98"/>
      <c r="Q79" s="98"/>
      <c r="R79" s="98"/>
      <c r="S79" s="98"/>
      <c r="T79" s="98"/>
      <c r="U79" s="98"/>
      <c r="V79" s="98"/>
      <c r="W79" s="98"/>
      <c r="X79" s="98"/>
      <c r="Y79" s="98"/>
      <c r="Z79" s="98"/>
      <c r="AA79" s="98"/>
    </row>
    <row r="80" spans="1:27" ht="17.25" customHeight="1">
      <c r="A80" s="98"/>
      <c r="B80" s="98"/>
      <c r="C80" s="98"/>
      <c r="D80" s="98"/>
      <c r="E80" s="98"/>
      <c r="F80" s="98"/>
      <c r="G80" s="98"/>
      <c r="H80" s="98"/>
      <c r="I80" s="98"/>
      <c r="J80" s="98"/>
      <c r="K80" s="98"/>
      <c r="L80" s="98"/>
      <c r="M80" s="98"/>
      <c r="N80" s="98"/>
      <c r="O80" s="98"/>
      <c r="P80" s="98"/>
      <c r="Q80" s="98"/>
      <c r="R80" s="98"/>
      <c r="S80" s="98"/>
      <c r="T80" s="98"/>
      <c r="U80" s="98"/>
      <c r="V80" s="98"/>
      <c r="W80" s="98"/>
      <c r="X80" s="98"/>
      <c r="Y80" s="98"/>
      <c r="Z80" s="98"/>
      <c r="AA80" s="98"/>
    </row>
    <row r="81" spans="1:27" ht="17.25" customHeight="1">
      <c r="A81" s="98"/>
      <c r="B81" s="98"/>
      <c r="C81" s="98"/>
      <c r="D81" s="98"/>
      <c r="E81" s="98"/>
      <c r="F81" s="98"/>
      <c r="G81" s="98"/>
      <c r="H81" s="98"/>
      <c r="I81" s="98"/>
      <c r="J81" s="98"/>
      <c r="K81" s="98"/>
      <c r="L81" s="98"/>
      <c r="M81" s="98"/>
      <c r="N81" s="98"/>
      <c r="O81" s="98"/>
      <c r="P81" s="98"/>
      <c r="Q81" s="98"/>
      <c r="R81" s="98"/>
      <c r="S81" s="98"/>
      <c r="T81" s="98"/>
      <c r="U81" s="98"/>
      <c r="V81" s="98"/>
      <c r="W81" s="98"/>
      <c r="X81" s="98"/>
      <c r="Y81" s="98"/>
      <c r="Z81" s="98"/>
      <c r="AA81" s="98"/>
    </row>
    <row r="82" spans="1:27" ht="17.25" customHeight="1">
      <c r="A82" s="98"/>
      <c r="B82" s="98"/>
      <c r="C82" s="98"/>
      <c r="D82" s="98"/>
      <c r="E82" s="98"/>
      <c r="F82" s="98"/>
      <c r="G82" s="98"/>
      <c r="H82" s="98"/>
      <c r="I82" s="98"/>
      <c r="J82" s="98"/>
      <c r="K82" s="98"/>
      <c r="L82" s="98"/>
      <c r="M82" s="98"/>
      <c r="N82" s="98"/>
      <c r="O82" s="98"/>
      <c r="P82" s="98"/>
      <c r="Q82" s="98"/>
      <c r="R82" s="98"/>
      <c r="S82" s="98"/>
      <c r="T82" s="98"/>
      <c r="U82" s="98"/>
      <c r="V82" s="98"/>
      <c r="W82" s="98"/>
      <c r="X82" s="98"/>
      <c r="Y82" s="98"/>
      <c r="Z82" s="98"/>
      <c r="AA82" s="98"/>
    </row>
    <row r="83" spans="1:27" ht="17.25" customHeight="1">
      <c r="A83" s="98"/>
      <c r="B83" s="98"/>
      <c r="C83" s="98"/>
      <c r="D83" s="98"/>
      <c r="E83" s="98"/>
      <c r="F83" s="98"/>
      <c r="G83" s="98"/>
      <c r="H83" s="98"/>
      <c r="I83" s="98"/>
      <c r="J83" s="98"/>
      <c r="K83" s="98"/>
      <c r="L83" s="98"/>
      <c r="M83" s="98"/>
      <c r="N83" s="98"/>
      <c r="O83" s="98"/>
      <c r="P83" s="98"/>
      <c r="Q83" s="98"/>
      <c r="R83" s="98"/>
      <c r="S83" s="98"/>
      <c r="T83" s="98"/>
      <c r="U83" s="98"/>
      <c r="V83" s="98"/>
      <c r="W83" s="98"/>
      <c r="X83" s="98"/>
      <c r="Y83" s="98"/>
      <c r="Z83" s="98"/>
      <c r="AA83" s="98"/>
    </row>
    <row r="84" spans="1:27" ht="17.25" customHeight="1">
      <c r="A84" s="98"/>
      <c r="B84" s="98"/>
      <c r="C84" s="98"/>
      <c r="D84" s="98"/>
      <c r="E84" s="98"/>
      <c r="F84" s="98"/>
      <c r="G84" s="98"/>
      <c r="H84" s="98"/>
      <c r="I84" s="98"/>
      <c r="J84" s="98"/>
      <c r="K84" s="98"/>
      <c r="L84" s="98"/>
      <c r="M84" s="98"/>
      <c r="N84" s="98"/>
      <c r="O84" s="98"/>
      <c r="P84" s="98"/>
      <c r="Q84" s="98"/>
      <c r="R84" s="98"/>
      <c r="S84" s="98"/>
      <c r="T84" s="98"/>
      <c r="U84" s="98"/>
      <c r="V84" s="98"/>
      <c r="W84" s="98"/>
      <c r="X84" s="98"/>
      <c r="Y84" s="98"/>
      <c r="Z84" s="98"/>
      <c r="AA84" s="98"/>
    </row>
    <row r="85" spans="1:27" ht="17.25" customHeight="1">
      <c r="A85" s="98"/>
      <c r="B85" s="98"/>
      <c r="C85" s="98"/>
      <c r="D85" s="98"/>
      <c r="E85" s="98"/>
      <c r="F85" s="98"/>
      <c r="G85" s="98"/>
      <c r="H85" s="98"/>
      <c r="I85" s="98"/>
      <c r="J85" s="98"/>
      <c r="K85" s="98"/>
      <c r="L85" s="98"/>
      <c r="M85" s="98"/>
      <c r="N85" s="98"/>
      <c r="O85" s="98"/>
      <c r="P85" s="98"/>
      <c r="Q85" s="98"/>
      <c r="R85" s="98"/>
      <c r="S85" s="98"/>
      <c r="T85" s="98"/>
      <c r="U85" s="98"/>
      <c r="V85" s="98"/>
      <c r="W85" s="98"/>
      <c r="X85" s="98"/>
      <c r="Y85" s="98"/>
      <c r="Z85" s="98"/>
      <c r="AA85" s="98"/>
    </row>
    <row r="86" spans="1:27" ht="17.25" customHeight="1">
      <c r="A86" s="98"/>
      <c r="B86" s="98"/>
      <c r="C86" s="98"/>
      <c r="D86" s="98"/>
      <c r="E86" s="98"/>
      <c r="F86" s="98"/>
      <c r="G86" s="98"/>
      <c r="H86" s="98"/>
      <c r="I86" s="98"/>
      <c r="J86" s="98"/>
      <c r="K86" s="98"/>
      <c r="L86" s="98"/>
      <c r="M86" s="98"/>
      <c r="N86" s="98"/>
      <c r="O86" s="98"/>
      <c r="P86" s="98"/>
      <c r="Q86" s="98"/>
      <c r="R86" s="98"/>
      <c r="S86" s="98"/>
      <c r="T86" s="98"/>
      <c r="U86" s="98"/>
      <c r="V86" s="98"/>
      <c r="W86" s="98"/>
      <c r="X86" s="98"/>
      <c r="Y86" s="98"/>
      <c r="Z86" s="98"/>
      <c r="AA86" s="98"/>
    </row>
    <row r="87" spans="1:27" ht="17.25" customHeight="1">
      <c r="A87" s="98"/>
      <c r="B87" s="98"/>
      <c r="C87" s="98"/>
      <c r="D87" s="98"/>
      <c r="E87" s="98"/>
      <c r="F87" s="98"/>
      <c r="G87" s="98"/>
      <c r="H87" s="98"/>
      <c r="I87" s="98"/>
      <c r="J87" s="98"/>
      <c r="K87" s="98"/>
      <c r="L87" s="98"/>
      <c r="M87" s="98"/>
      <c r="N87" s="98"/>
      <c r="O87" s="98"/>
      <c r="P87" s="98"/>
      <c r="Q87" s="98"/>
      <c r="R87" s="98"/>
      <c r="S87" s="98"/>
      <c r="T87" s="98"/>
      <c r="U87" s="98"/>
      <c r="V87" s="98"/>
      <c r="W87" s="98"/>
      <c r="X87" s="98"/>
      <c r="Y87" s="98"/>
      <c r="Z87" s="98"/>
      <c r="AA87" s="98"/>
    </row>
    <row r="88" spans="1:27" ht="17.25" customHeight="1">
      <c r="A88" s="98"/>
      <c r="B88" s="98"/>
      <c r="C88" s="98"/>
      <c r="D88" s="98"/>
      <c r="E88" s="98"/>
      <c r="F88" s="98"/>
      <c r="G88" s="98"/>
      <c r="H88" s="98"/>
      <c r="I88" s="98"/>
      <c r="J88" s="98"/>
      <c r="K88" s="98"/>
      <c r="L88" s="98"/>
      <c r="M88" s="98"/>
      <c r="N88" s="98"/>
      <c r="O88" s="98"/>
      <c r="P88" s="98"/>
      <c r="Q88" s="98"/>
      <c r="R88" s="98"/>
      <c r="S88" s="98"/>
      <c r="T88" s="98"/>
      <c r="U88" s="98"/>
      <c r="V88" s="98"/>
      <c r="W88" s="98"/>
      <c r="X88" s="98"/>
      <c r="Y88" s="98"/>
      <c r="Z88" s="98"/>
      <c r="AA88" s="98"/>
    </row>
    <row r="89" spans="1:27" ht="17.25" customHeight="1">
      <c r="A89" s="98"/>
      <c r="B89" s="98"/>
      <c r="C89" s="98"/>
      <c r="D89" s="98"/>
      <c r="E89" s="98"/>
      <c r="F89" s="98"/>
      <c r="G89" s="98"/>
      <c r="H89" s="98"/>
      <c r="I89" s="98"/>
      <c r="J89" s="98"/>
      <c r="K89" s="98"/>
      <c r="L89" s="98"/>
      <c r="M89" s="98"/>
      <c r="N89" s="98"/>
      <c r="O89" s="98"/>
      <c r="P89" s="98"/>
      <c r="Q89" s="98"/>
      <c r="R89" s="98"/>
      <c r="S89" s="98"/>
      <c r="T89" s="98"/>
      <c r="U89" s="98"/>
      <c r="V89" s="98"/>
      <c r="W89" s="98"/>
      <c r="X89" s="98"/>
      <c r="Y89" s="98"/>
      <c r="Z89" s="98"/>
      <c r="AA89" s="98"/>
    </row>
    <row r="90" spans="1:27" ht="17.25" customHeight="1">
      <c r="A90" s="98"/>
      <c r="B90" s="98"/>
      <c r="C90" s="98"/>
      <c r="D90" s="98"/>
      <c r="E90" s="98"/>
      <c r="F90" s="98"/>
      <c r="G90" s="98"/>
      <c r="H90" s="98"/>
      <c r="I90" s="98"/>
      <c r="J90" s="98"/>
      <c r="K90" s="98"/>
      <c r="L90" s="98"/>
      <c r="M90" s="98"/>
      <c r="N90" s="98"/>
      <c r="O90" s="98"/>
      <c r="P90" s="98"/>
      <c r="Q90" s="98"/>
      <c r="R90" s="98"/>
      <c r="S90" s="98"/>
      <c r="T90" s="98"/>
      <c r="U90" s="98"/>
      <c r="V90" s="98"/>
      <c r="W90" s="98"/>
      <c r="X90" s="98"/>
      <c r="Y90" s="98"/>
      <c r="Z90" s="98"/>
      <c r="AA90" s="98"/>
    </row>
    <row r="91" spans="1:27" ht="17.25" customHeight="1">
      <c r="A91" s="98"/>
      <c r="B91" s="98"/>
      <c r="C91" s="98"/>
      <c r="D91" s="98"/>
      <c r="E91" s="98"/>
      <c r="F91" s="98"/>
      <c r="G91" s="98"/>
      <c r="H91" s="98"/>
      <c r="I91" s="98"/>
      <c r="J91" s="98"/>
      <c r="K91" s="98"/>
      <c r="L91" s="98"/>
      <c r="M91" s="98"/>
      <c r="N91" s="98"/>
      <c r="O91" s="98"/>
      <c r="P91" s="98"/>
      <c r="Q91" s="98"/>
      <c r="R91" s="98"/>
      <c r="S91" s="98"/>
      <c r="T91" s="98"/>
      <c r="U91" s="98"/>
      <c r="V91" s="98"/>
      <c r="W91" s="98"/>
      <c r="X91" s="98"/>
      <c r="Y91" s="98"/>
      <c r="Z91" s="98"/>
      <c r="AA91" s="98"/>
    </row>
    <row r="92" spans="1:27" ht="17.25" customHeight="1">
      <c r="A92" s="98"/>
      <c r="B92" s="98"/>
      <c r="C92" s="98"/>
      <c r="D92" s="98"/>
      <c r="E92" s="98"/>
      <c r="F92" s="98"/>
      <c r="G92" s="98"/>
      <c r="H92" s="98"/>
      <c r="I92" s="98"/>
      <c r="J92" s="98"/>
      <c r="K92" s="98"/>
      <c r="L92" s="98"/>
      <c r="M92" s="98"/>
      <c r="N92" s="98"/>
      <c r="O92" s="98"/>
      <c r="P92" s="98"/>
      <c r="Q92" s="98"/>
      <c r="R92" s="98"/>
      <c r="S92" s="98"/>
      <c r="T92" s="98"/>
      <c r="U92" s="98"/>
      <c r="V92" s="98"/>
      <c r="W92" s="98"/>
      <c r="X92" s="98"/>
      <c r="Y92" s="98"/>
      <c r="Z92" s="98"/>
      <c r="AA92" s="98"/>
    </row>
    <row r="93" spans="1:27" ht="17.25" customHeight="1">
      <c r="A93" s="98"/>
      <c r="B93" s="98"/>
      <c r="C93" s="98"/>
      <c r="D93" s="98"/>
      <c r="E93" s="98"/>
      <c r="F93" s="98"/>
      <c r="G93" s="98"/>
      <c r="H93" s="98"/>
      <c r="I93" s="98"/>
      <c r="J93" s="98"/>
      <c r="K93" s="98"/>
      <c r="L93" s="98"/>
      <c r="M93" s="98"/>
      <c r="N93" s="98"/>
      <c r="O93" s="98"/>
      <c r="P93" s="98"/>
      <c r="Q93" s="98"/>
      <c r="R93" s="98"/>
      <c r="S93" s="98"/>
      <c r="T93" s="98"/>
      <c r="U93" s="98"/>
      <c r="V93" s="98"/>
      <c r="W93" s="98"/>
      <c r="X93" s="98"/>
      <c r="Y93" s="98"/>
      <c r="Z93" s="98"/>
      <c r="AA93" s="98"/>
    </row>
    <row r="94" spans="1:27" ht="17.25" customHeight="1">
      <c r="A94" s="98"/>
      <c r="B94" s="98"/>
      <c r="C94" s="98"/>
      <c r="D94" s="98"/>
      <c r="E94" s="98"/>
      <c r="F94" s="98"/>
      <c r="G94" s="98"/>
      <c r="H94" s="98"/>
      <c r="I94" s="98"/>
      <c r="J94" s="98"/>
      <c r="K94" s="98"/>
      <c r="L94" s="98"/>
      <c r="M94" s="98"/>
      <c r="N94" s="98"/>
      <c r="O94" s="98"/>
      <c r="P94" s="98"/>
      <c r="Q94" s="98"/>
      <c r="R94" s="98"/>
      <c r="S94" s="98"/>
      <c r="T94" s="98"/>
      <c r="U94" s="98"/>
      <c r="V94" s="98"/>
      <c r="W94" s="98"/>
      <c r="X94" s="98"/>
      <c r="Y94" s="98"/>
      <c r="Z94" s="98"/>
      <c r="AA94" s="98"/>
    </row>
    <row r="95" spans="1:27" ht="17.25" customHeight="1">
      <c r="A95" s="98"/>
      <c r="B95" s="98"/>
      <c r="C95" s="98"/>
      <c r="D95" s="98"/>
      <c r="E95" s="98"/>
      <c r="F95" s="98"/>
      <c r="G95" s="98"/>
      <c r="H95" s="98"/>
      <c r="I95" s="98"/>
      <c r="J95" s="98"/>
      <c r="K95" s="98"/>
      <c r="L95" s="98"/>
      <c r="M95" s="98"/>
      <c r="N95" s="98"/>
      <c r="O95" s="98"/>
      <c r="P95" s="98"/>
      <c r="Q95" s="98"/>
      <c r="R95" s="98"/>
      <c r="S95" s="98"/>
      <c r="T95" s="98"/>
      <c r="U95" s="98"/>
      <c r="V95" s="98"/>
      <c r="W95" s="98"/>
      <c r="X95" s="98"/>
      <c r="Y95" s="98"/>
      <c r="Z95" s="98"/>
      <c r="AA95" s="98"/>
    </row>
    <row r="96" spans="1:27" ht="17.25" customHeight="1">
      <c r="A96" s="98"/>
      <c r="B96" s="98"/>
      <c r="C96" s="98"/>
      <c r="D96" s="98"/>
      <c r="E96" s="98"/>
      <c r="F96" s="98"/>
      <c r="G96" s="98"/>
      <c r="H96" s="98"/>
      <c r="I96" s="98"/>
      <c r="J96" s="98"/>
      <c r="K96" s="98"/>
      <c r="L96" s="98"/>
      <c r="M96" s="98"/>
      <c r="N96" s="98"/>
      <c r="O96" s="98"/>
      <c r="P96" s="98"/>
      <c r="Q96" s="98"/>
      <c r="R96" s="98"/>
      <c r="S96" s="98"/>
      <c r="T96" s="98"/>
      <c r="U96" s="98"/>
      <c r="V96" s="98"/>
      <c r="W96" s="98"/>
      <c r="X96" s="98"/>
      <c r="Y96" s="98"/>
      <c r="Z96" s="98"/>
      <c r="AA96" s="98"/>
    </row>
    <row r="97" spans="1:27" ht="17.25" customHeight="1">
      <c r="A97" s="98"/>
      <c r="B97" s="98"/>
      <c r="C97" s="98"/>
      <c r="D97" s="98"/>
      <c r="E97" s="98"/>
      <c r="F97" s="98"/>
      <c r="G97" s="98"/>
      <c r="H97" s="98"/>
      <c r="I97" s="98"/>
      <c r="J97" s="98"/>
      <c r="K97" s="98"/>
      <c r="L97" s="98"/>
      <c r="M97" s="98"/>
      <c r="N97" s="98"/>
      <c r="O97" s="98"/>
      <c r="P97" s="98"/>
      <c r="Q97" s="98"/>
      <c r="R97" s="98"/>
      <c r="S97" s="98"/>
      <c r="T97" s="98"/>
      <c r="U97" s="98"/>
      <c r="V97" s="98"/>
      <c r="W97" s="98"/>
      <c r="X97" s="98"/>
      <c r="Y97" s="98"/>
      <c r="Z97" s="98"/>
      <c r="AA97" s="98"/>
    </row>
    <row r="98" spans="1:27" ht="17.25" customHeight="1">
      <c r="A98" s="98"/>
      <c r="B98" s="98"/>
      <c r="C98" s="98"/>
      <c r="D98" s="98"/>
      <c r="E98" s="98"/>
      <c r="F98" s="98"/>
      <c r="G98" s="98"/>
      <c r="H98" s="98"/>
      <c r="I98" s="98"/>
      <c r="J98" s="98"/>
      <c r="K98" s="98"/>
      <c r="L98" s="98"/>
      <c r="M98" s="98"/>
      <c r="N98" s="98"/>
      <c r="O98" s="98"/>
      <c r="P98" s="98"/>
      <c r="Q98" s="98"/>
      <c r="R98" s="98"/>
      <c r="S98" s="98"/>
      <c r="T98" s="98"/>
      <c r="U98" s="98"/>
      <c r="V98" s="98"/>
      <c r="W98" s="98"/>
      <c r="X98" s="98"/>
      <c r="Y98" s="98"/>
      <c r="Z98" s="98"/>
      <c r="AA98" s="98"/>
    </row>
    <row r="99" spans="1:27" ht="17.25" customHeight="1">
      <c r="A99" s="98"/>
      <c r="B99" s="98"/>
      <c r="C99" s="98"/>
      <c r="D99" s="98"/>
      <c r="E99" s="98"/>
      <c r="F99" s="98"/>
      <c r="G99" s="98"/>
      <c r="H99" s="98"/>
      <c r="I99" s="98"/>
      <c r="J99" s="98"/>
      <c r="K99" s="98"/>
      <c r="L99" s="98"/>
      <c r="M99" s="98"/>
      <c r="N99" s="98"/>
      <c r="O99" s="98"/>
      <c r="P99" s="98"/>
      <c r="Q99" s="98"/>
      <c r="R99" s="98"/>
      <c r="S99" s="98"/>
      <c r="T99" s="98"/>
      <c r="U99" s="98"/>
      <c r="V99" s="98"/>
      <c r="W99" s="98"/>
      <c r="X99" s="98"/>
      <c r="Y99" s="98"/>
      <c r="Z99" s="98"/>
      <c r="AA99" s="98"/>
    </row>
    <row r="100" spans="1:27" ht="17.25" customHeight="1">
      <c r="A100" s="98"/>
      <c r="B100" s="98"/>
      <c r="C100" s="98"/>
      <c r="D100" s="98"/>
      <c r="E100" s="98"/>
      <c r="F100" s="98"/>
      <c r="G100" s="98"/>
      <c r="H100" s="98"/>
      <c r="I100" s="98"/>
      <c r="J100" s="98"/>
      <c r="K100" s="98"/>
      <c r="L100" s="98"/>
      <c r="M100" s="98"/>
      <c r="N100" s="98"/>
      <c r="O100" s="98"/>
      <c r="P100" s="98"/>
      <c r="Q100" s="98"/>
      <c r="R100" s="98"/>
      <c r="S100" s="98"/>
      <c r="T100" s="98"/>
      <c r="U100" s="98"/>
      <c r="V100" s="98"/>
      <c r="W100" s="98"/>
      <c r="X100" s="98"/>
      <c r="Y100" s="98"/>
      <c r="Z100" s="98"/>
      <c r="AA100" s="98"/>
    </row>
    <row r="101" spans="1:27" ht="17.25" customHeight="1">
      <c r="A101" s="98"/>
      <c r="B101" s="98"/>
      <c r="C101" s="98"/>
      <c r="D101" s="98"/>
      <c r="E101" s="98"/>
      <c r="F101" s="98"/>
      <c r="G101" s="98"/>
      <c r="H101" s="98"/>
      <c r="I101" s="98"/>
      <c r="J101" s="98"/>
      <c r="K101" s="98"/>
      <c r="L101" s="98"/>
      <c r="M101" s="98"/>
      <c r="N101" s="98"/>
      <c r="O101" s="98"/>
      <c r="P101" s="98"/>
      <c r="Q101" s="98"/>
      <c r="R101" s="98"/>
      <c r="S101" s="98"/>
      <c r="T101" s="98"/>
      <c r="U101" s="98"/>
      <c r="V101" s="98"/>
      <c r="W101" s="98"/>
      <c r="X101" s="98"/>
      <c r="Y101" s="98"/>
      <c r="Z101" s="98"/>
      <c r="AA101" s="98"/>
    </row>
    <row r="102" spans="1:27" ht="17.25" customHeight="1">
      <c r="A102" s="98"/>
      <c r="B102" s="98"/>
      <c r="C102" s="98"/>
      <c r="D102" s="98"/>
      <c r="E102" s="98"/>
      <c r="F102" s="98"/>
      <c r="G102" s="98"/>
      <c r="H102" s="98"/>
      <c r="I102" s="98"/>
      <c r="J102" s="98"/>
      <c r="K102" s="98"/>
      <c r="L102" s="98"/>
      <c r="M102" s="98"/>
      <c r="N102" s="98"/>
      <c r="O102" s="98"/>
      <c r="P102" s="98"/>
      <c r="Q102" s="98"/>
      <c r="R102" s="98"/>
      <c r="S102" s="98"/>
      <c r="T102" s="98"/>
      <c r="U102" s="98"/>
      <c r="V102" s="98"/>
      <c r="W102" s="98"/>
      <c r="X102" s="98"/>
      <c r="Y102" s="98"/>
      <c r="Z102" s="98"/>
      <c r="AA102" s="98"/>
    </row>
    <row r="103" spans="1:27" ht="17.25" customHeight="1">
      <c r="A103" s="98"/>
      <c r="B103" s="98"/>
      <c r="C103" s="98"/>
      <c r="D103" s="98"/>
      <c r="E103" s="98"/>
      <c r="F103" s="98"/>
      <c r="G103" s="98"/>
      <c r="H103" s="98"/>
      <c r="I103" s="98"/>
      <c r="J103" s="98"/>
      <c r="K103" s="98"/>
      <c r="L103" s="98"/>
      <c r="M103" s="98"/>
      <c r="N103" s="98"/>
      <c r="O103" s="98"/>
      <c r="P103" s="98"/>
      <c r="Q103" s="98"/>
      <c r="R103" s="98"/>
      <c r="S103" s="98"/>
      <c r="T103" s="98"/>
      <c r="U103" s="98"/>
      <c r="V103" s="98"/>
      <c r="W103" s="98"/>
      <c r="X103" s="98"/>
      <c r="Y103" s="98"/>
      <c r="Z103" s="98"/>
      <c r="AA103" s="98"/>
    </row>
    <row r="104" spans="1:27" ht="17.25" customHeight="1">
      <c r="A104" s="98"/>
      <c r="B104" s="98"/>
      <c r="C104" s="98"/>
      <c r="D104" s="98"/>
      <c r="E104" s="98"/>
      <c r="F104" s="98"/>
      <c r="G104" s="98"/>
      <c r="H104" s="98"/>
      <c r="I104" s="98"/>
      <c r="J104" s="98"/>
      <c r="K104" s="98"/>
      <c r="L104" s="98"/>
      <c r="M104" s="98"/>
      <c r="N104" s="98"/>
      <c r="O104" s="98"/>
      <c r="P104" s="98"/>
      <c r="Q104" s="98"/>
      <c r="R104" s="98"/>
      <c r="S104" s="98"/>
      <c r="T104" s="98"/>
      <c r="U104" s="98"/>
      <c r="V104" s="98"/>
      <c r="W104" s="98"/>
      <c r="X104" s="98"/>
      <c r="Y104" s="98"/>
      <c r="Z104" s="98"/>
      <c r="AA104" s="98"/>
    </row>
    <row r="105" spans="1:27" ht="17.25" customHeight="1">
      <c r="A105" s="98"/>
      <c r="B105" s="98"/>
      <c r="C105" s="98"/>
      <c r="D105" s="98"/>
      <c r="E105" s="98"/>
      <c r="F105" s="98"/>
      <c r="G105" s="98"/>
      <c r="H105" s="98"/>
      <c r="I105" s="98"/>
      <c r="J105" s="98"/>
      <c r="K105" s="98"/>
      <c r="L105" s="98"/>
      <c r="M105" s="98"/>
      <c r="N105" s="98"/>
      <c r="O105" s="98"/>
      <c r="P105" s="98"/>
      <c r="Q105" s="98"/>
      <c r="R105" s="98"/>
      <c r="S105" s="98"/>
      <c r="T105" s="98"/>
      <c r="U105" s="98"/>
      <c r="V105" s="98"/>
      <c r="W105" s="98"/>
      <c r="X105" s="98"/>
      <c r="Y105" s="98"/>
      <c r="Z105" s="98"/>
      <c r="AA105" s="98"/>
    </row>
    <row r="106" spans="1:27" ht="17.25" customHeight="1">
      <c r="A106" s="98"/>
      <c r="B106" s="98"/>
      <c r="C106" s="98"/>
      <c r="D106" s="98"/>
      <c r="E106" s="98"/>
      <c r="F106" s="98"/>
      <c r="G106" s="98"/>
      <c r="H106" s="98"/>
      <c r="I106" s="98"/>
      <c r="J106" s="98"/>
      <c r="K106" s="98"/>
      <c r="L106" s="98"/>
      <c r="M106" s="98"/>
      <c r="N106" s="98"/>
      <c r="O106" s="98"/>
      <c r="P106" s="98"/>
      <c r="Q106" s="98"/>
      <c r="R106" s="98"/>
      <c r="S106" s="98"/>
      <c r="T106" s="98"/>
      <c r="U106" s="98"/>
      <c r="V106" s="98"/>
      <c r="W106" s="98"/>
      <c r="X106" s="98"/>
      <c r="Y106" s="98"/>
      <c r="Z106" s="98"/>
      <c r="AA106" s="98"/>
    </row>
    <row r="107" spans="1:27" ht="17.25" customHeight="1">
      <c r="A107" s="98"/>
      <c r="B107" s="98"/>
      <c r="C107" s="98"/>
      <c r="D107" s="98"/>
      <c r="E107" s="98"/>
      <c r="F107" s="98"/>
      <c r="G107" s="98"/>
      <c r="H107" s="98"/>
      <c r="I107" s="98"/>
      <c r="J107" s="98"/>
      <c r="K107" s="98"/>
      <c r="L107" s="98"/>
      <c r="M107" s="98"/>
      <c r="N107" s="98"/>
      <c r="O107" s="98"/>
      <c r="P107" s="98"/>
      <c r="Q107" s="98"/>
      <c r="R107" s="98"/>
      <c r="S107" s="98"/>
      <c r="T107" s="98"/>
      <c r="U107" s="98"/>
      <c r="V107" s="98"/>
      <c r="W107" s="98"/>
      <c r="X107" s="98"/>
      <c r="Y107" s="98"/>
      <c r="Z107" s="98"/>
      <c r="AA107" s="98"/>
    </row>
    <row r="108" spans="1:27" ht="17.25" customHeight="1">
      <c r="A108" s="98"/>
      <c r="B108" s="98"/>
      <c r="C108" s="98"/>
      <c r="D108" s="98"/>
      <c r="E108" s="98"/>
      <c r="F108" s="98"/>
      <c r="G108" s="98"/>
      <c r="H108" s="232"/>
      <c r="I108" s="232"/>
      <c r="J108" s="232"/>
      <c r="K108" s="98"/>
      <c r="L108" s="98"/>
      <c r="M108" s="98"/>
      <c r="N108" s="98"/>
      <c r="O108" s="98"/>
      <c r="P108" s="98"/>
      <c r="Q108" s="98"/>
      <c r="R108" s="98"/>
      <c r="S108" s="98"/>
      <c r="T108" s="98"/>
      <c r="U108" s="98"/>
      <c r="V108" s="98"/>
      <c r="W108" s="98"/>
      <c r="X108" s="98"/>
      <c r="Y108" s="98"/>
      <c r="Z108" s="98"/>
      <c r="AA108" s="98"/>
    </row>
    <row r="109" spans="1:27" ht="17.25" customHeight="1">
      <c r="A109" s="98"/>
      <c r="B109" s="98"/>
      <c r="C109" s="98"/>
      <c r="D109" s="98"/>
      <c r="E109" s="98"/>
      <c r="F109" s="98"/>
      <c r="G109" s="98"/>
      <c r="H109" s="232"/>
      <c r="I109" s="232"/>
      <c r="J109" s="232"/>
      <c r="K109" s="98"/>
      <c r="L109" s="98"/>
      <c r="M109" s="98"/>
      <c r="N109" s="98"/>
      <c r="O109" s="98"/>
      <c r="P109" s="98"/>
      <c r="Q109" s="98"/>
      <c r="R109" s="98"/>
      <c r="S109" s="98"/>
      <c r="T109" s="98"/>
      <c r="U109" s="98"/>
      <c r="V109" s="98"/>
      <c r="W109" s="98"/>
      <c r="X109" s="98"/>
      <c r="Y109" s="98"/>
      <c r="Z109" s="98"/>
      <c r="AA109" s="98"/>
    </row>
    <row r="110" spans="1:27" ht="17.25" customHeight="1">
      <c r="A110" s="98"/>
      <c r="B110" s="98"/>
      <c r="C110" s="98"/>
      <c r="D110" s="98"/>
      <c r="E110" s="98"/>
      <c r="F110" s="98"/>
      <c r="G110" s="98"/>
      <c r="H110" s="232"/>
      <c r="I110" s="232"/>
      <c r="J110" s="232"/>
      <c r="K110" s="98"/>
      <c r="L110" s="98"/>
      <c r="M110" s="98"/>
      <c r="N110" s="98"/>
      <c r="O110" s="98"/>
      <c r="P110" s="98"/>
      <c r="Q110" s="98"/>
      <c r="R110" s="98"/>
      <c r="S110" s="98"/>
      <c r="T110" s="98"/>
      <c r="U110" s="98"/>
      <c r="V110" s="98"/>
      <c r="W110" s="98"/>
      <c r="X110" s="98"/>
      <c r="Y110" s="98"/>
      <c r="Z110" s="98"/>
      <c r="AA110" s="98"/>
    </row>
    <row r="111" spans="1:27" ht="17.25" customHeight="1">
      <c r="A111" s="98"/>
      <c r="B111" s="98"/>
      <c r="C111" s="98"/>
      <c r="D111" s="98"/>
      <c r="E111" s="98"/>
      <c r="F111" s="98"/>
      <c r="G111" s="98"/>
      <c r="H111" s="232"/>
      <c r="I111" s="232"/>
      <c r="J111" s="232"/>
      <c r="K111" s="98"/>
      <c r="L111" s="98"/>
      <c r="M111" s="98"/>
      <c r="N111" s="98"/>
      <c r="O111" s="98"/>
      <c r="P111" s="98"/>
      <c r="Q111" s="98"/>
      <c r="R111" s="98"/>
      <c r="S111" s="98"/>
      <c r="T111" s="98"/>
      <c r="U111" s="98"/>
      <c r="V111" s="98"/>
      <c r="W111" s="98"/>
      <c r="X111" s="98"/>
      <c r="Y111" s="98"/>
      <c r="Z111" s="98"/>
      <c r="AA111" s="98"/>
    </row>
    <row r="112" spans="1:27" ht="17.25" customHeight="1">
      <c r="A112" s="98"/>
      <c r="B112" s="98"/>
      <c r="C112" s="98"/>
      <c r="D112" s="98"/>
      <c r="E112" s="98"/>
      <c r="F112" s="98"/>
      <c r="G112" s="98"/>
      <c r="H112" s="232"/>
      <c r="I112" s="232"/>
      <c r="J112" s="232"/>
      <c r="K112" s="98"/>
      <c r="L112" s="98"/>
      <c r="M112" s="98"/>
      <c r="N112" s="98"/>
      <c r="O112" s="98"/>
      <c r="P112" s="98"/>
      <c r="Q112" s="98"/>
      <c r="R112" s="98"/>
      <c r="S112" s="98"/>
      <c r="T112" s="98"/>
      <c r="U112" s="98"/>
      <c r="V112" s="98"/>
      <c r="W112" s="98"/>
      <c r="X112" s="98"/>
      <c r="Y112" s="98"/>
      <c r="Z112" s="98"/>
      <c r="AA112" s="98"/>
    </row>
    <row r="113" spans="1:27" ht="17.25" customHeight="1">
      <c r="A113" s="98"/>
      <c r="B113" s="98"/>
      <c r="C113" s="98"/>
      <c r="D113" s="98"/>
      <c r="E113" s="98"/>
      <c r="F113" s="98"/>
      <c r="G113" s="98"/>
      <c r="H113" s="232"/>
      <c r="I113" s="232"/>
      <c r="J113" s="232"/>
      <c r="K113" s="98"/>
      <c r="L113" s="98"/>
      <c r="M113" s="98"/>
      <c r="N113" s="98"/>
      <c r="O113" s="98"/>
      <c r="P113" s="98"/>
      <c r="Q113" s="98"/>
      <c r="R113" s="98"/>
      <c r="S113" s="98"/>
      <c r="T113" s="98"/>
      <c r="U113" s="98"/>
      <c r="V113" s="98"/>
      <c r="W113" s="98"/>
      <c r="X113" s="98"/>
      <c r="Y113" s="98"/>
      <c r="Z113" s="98"/>
      <c r="AA113" s="98"/>
    </row>
    <row r="114" spans="1:27" ht="17.25" customHeight="1">
      <c r="A114" s="98"/>
      <c r="B114" s="98"/>
      <c r="C114" s="98"/>
      <c r="D114" s="98"/>
      <c r="E114" s="98"/>
      <c r="F114" s="98"/>
      <c r="G114" s="98"/>
      <c r="H114" s="232"/>
      <c r="I114" s="232"/>
      <c r="J114" s="232"/>
      <c r="K114" s="98"/>
      <c r="L114" s="98"/>
      <c r="M114" s="98"/>
      <c r="N114" s="98"/>
      <c r="O114" s="98"/>
      <c r="P114" s="98"/>
      <c r="Q114" s="98"/>
      <c r="R114" s="98"/>
      <c r="S114" s="98"/>
      <c r="T114" s="98"/>
      <c r="U114" s="98"/>
      <c r="V114" s="98"/>
      <c r="W114" s="98"/>
      <c r="X114" s="98"/>
      <c r="Y114" s="98"/>
      <c r="Z114" s="98"/>
      <c r="AA114" s="98"/>
    </row>
    <row r="115" spans="1:27" ht="17.25" customHeight="1">
      <c r="A115" s="98"/>
      <c r="B115" s="98"/>
      <c r="C115" s="98"/>
      <c r="D115" s="98"/>
      <c r="E115" s="98"/>
      <c r="F115" s="98"/>
      <c r="G115" s="98"/>
      <c r="H115" s="232"/>
      <c r="I115" s="232"/>
      <c r="J115" s="232"/>
      <c r="K115" s="98"/>
      <c r="L115" s="98"/>
      <c r="M115" s="98"/>
      <c r="N115" s="98"/>
      <c r="O115" s="98"/>
      <c r="P115" s="98"/>
      <c r="Q115" s="98"/>
      <c r="R115" s="98"/>
      <c r="S115" s="98"/>
      <c r="T115" s="98"/>
      <c r="U115" s="98"/>
      <c r="V115" s="98"/>
      <c r="W115" s="98"/>
      <c r="X115" s="98"/>
      <c r="Y115" s="98"/>
      <c r="Z115" s="98"/>
      <c r="AA115" s="98"/>
    </row>
    <row r="116" spans="1:27" ht="17.25" customHeight="1">
      <c r="A116" s="98"/>
      <c r="B116" s="98"/>
      <c r="C116" s="98"/>
      <c r="D116" s="98"/>
      <c r="E116" s="98"/>
      <c r="F116" s="98"/>
      <c r="G116" s="98"/>
      <c r="H116" s="232"/>
      <c r="I116" s="232"/>
      <c r="J116" s="232"/>
      <c r="K116" s="98"/>
      <c r="L116" s="98"/>
      <c r="M116" s="98"/>
      <c r="N116" s="98"/>
      <c r="O116" s="98"/>
      <c r="P116" s="98"/>
      <c r="Q116" s="98"/>
      <c r="R116" s="98"/>
      <c r="S116" s="98"/>
      <c r="T116" s="98"/>
      <c r="U116" s="98"/>
      <c r="V116" s="98"/>
      <c r="W116" s="98"/>
      <c r="X116" s="98"/>
      <c r="Y116" s="98"/>
      <c r="Z116" s="98"/>
      <c r="AA116" s="98"/>
    </row>
    <row r="117" spans="1:27" ht="17.25" customHeight="1">
      <c r="A117" s="98"/>
      <c r="B117" s="98"/>
      <c r="C117" s="98"/>
      <c r="D117" s="98"/>
      <c r="E117" s="98"/>
      <c r="F117" s="98"/>
      <c r="G117" s="98"/>
      <c r="H117" s="232"/>
      <c r="I117" s="232"/>
      <c r="J117" s="232"/>
      <c r="K117" s="98"/>
      <c r="L117" s="98"/>
      <c r="M117" s="98"/>
      <c r="N117" s="98"/>
      <c r="O117" s="98"/>
      <c r="P117" s="98"/>
      <c r="Q117" s="98"/>
      <c r="R117" s="98"/>
      <c r="S117" s="98"/>
      <c r="T117" s="98"/>
      <c r="U117" s="98"/>
      <c r="V117" s="98"/>
      <c r="W117" s="98"/>
      <c r="X117" s="98"/>
      <c r="Y117" s="98"/>
      <c r="Z117" s="98"/>
      <c r="AA117" s="98"/>
    </row>
    <row r="118" spans="1:27" ht="17.25" customHeight="1">
      <c r="A118" s="98"/>
      <c r="B118" s="98"/>
      <c r="C118" s="98"/>
      <c r="D118" s="98"/>
      <c r="E118" s="98"/>
      <c r="F118" s="98"/>
      <c r="G118" s="98"/>
      <c r="H118" s="232"/>
      <c r="I118" s="232"/>
      <c r="J118" s="232"/>
      <c r="K118" s="98"/>
      <c r="L118" s="98"/>
      <c r="M118" s="98"/>
      <c r="N118" s="98"/>
      <c r="O118" s="98"/>
      <c r="P118" s="98"/>
      <c r="Q118" s="98"/>
      <c r="R118" s="98"/>
      <c r="S118" s="98"/>
      <c r="T118" s="98"/>
      <c r="U118" s="98"/>
      <c r="V118" s="98"/>
      <c r="W118" s="98"/>
      <c r="X118" s="98"/>
      <c r="Y118" s="98"/>
      <c r="Z118" s="98"/>
      <c r="AA118" s="98"/>
    </row>
    <row r="119" spans="1:27" ht="17.25" customHeight="1">
      <c r="A119" s="98"/>
      <c r="B119" s="98"/>
      <c r="C119" s="98"/>
      <c r="D119" s="98"/>
      <c r="E119" s="98"/>
      <c r="F119" s="98"/>
      <c r="G119" s="98"/>
      <c r="H119" s="232"/>
      <c r="I119" s="232"/>
      <c r="J119" s="232"/>
      <c r="K119" s="98"/>
      <c r="L119" s="98"/>
      <c r="M119" s="98"/>
      <c r="N119" s="98"/>
      <c r="O119" s="98"/>
      <c r="P119" s="98"/>
      <c r="Q119" s="98"/>
      <c r="R119" s="98"/>
      <c r="S119" s="98"/>
      <c r="T119" s="98"/>
      <c r="U119" s="98"/>
      <c r="V119" s="98"/>
      <c r="W119" s="98"/>
      <c r="X119" s="98"/>
      <c r="Y119" s="98"/>
      <c r="Z119" s="98"/>
      <c r="AA119" s="98"/>
    </row>
    <row r="120" spans="1:27" ht="17.25" customHeight="1">
      <c r="A120" s="98"/>
      <c r="B120" s="98"/>
      <c r="C120" s="98"/>
      <c r="D120" s="98"/>
      <c r="E120" s="98"/>
      <c r="F120" s="98"/>
      <c r="G120" s="98"/>
      <c r="H120" s="232"/>
      <c r="I120" s="232"/>
      <c r="J120" s="232"/>
      <c r="K120" s="98"/>
      <c r="L120" s="98"/>
      <c r="M120" s="98"/>
      <c r="N120" s="98"/>
      <c r="O120" s="98"/>
      <c r="P120" s="98"/>
      <c r="Q120" s="98"/>
      <c r="R120" s="98"/>
      <c r="S120" s="98"/>
      <c r="T120" s="98"/>
      <c r="U120" s="98"/>
      <c r="V120" s="98"/>
      <c r="W120" s="98"/>
      <c r="X120" s="98"/>
      <c r="Y120" s="98"/>
      <c r="Z120" s="98"/>
      <c r="AA120" s="98"/>
    </row>
    <row r="121" spans="1:27" ht="17.25" customHeight="1">
      <c r="A121" s="98"/>
      <c r="B121" s="98"/>
      <c r="C121" s="98"/>
      <c r="D121" s="98"/>
      <c r="E121" s="98"/>
      <c r="F121" s="98"/>
      <c r="G121" s="98"/>
      <c r="H121" s="232"/>
      <c r="I121" s="232"/>
      <c r="J121" s="232"/>
      <c r="K121" s="98"/>
      <c r="L121" s="98"/>
      <c r="M121" s="98"/>
      <c r="N121" s="98"/>
      <c r="O121" s="98"/>
      <c r="P121" s="98"/>
      <c r="Q121" s="98"/>
      <c r="R121" s="98"/>
      <c r="S121" s="98"/>
      <c r="T121" s="98"/>
      <c r="U121" s="98"/>
      <c r="V121" s="98"/>
      <c r="W121" s="98"/>
      <c r="X121" s="98"/>
      <c r="Y121" s="98"/>
      <c r="Z121" s="98"/>
      <c r="AA121" s="98"/>
    </row>
    <row r="122" spans="1:27" ht="17.25" customHeight="1">
      <c r="A122" s="98"/>
      <c r="B122" s="98"/>
      <c r="C122" s="98"/>
      <c r="D122" s="98"/>
      <c r="E122" s="98"/>
      <c r="F122" s="98"/>
      <c r="G122" s="98"/>
      <c r="H122" s="232"/>
      <c r="I122" s="232"/>
      <c r="J122" s="232"/>
      <c r="K122" s="98"/>
      <c r="L122" s="98"/>
      <c r="M122" s="98"/>
      <c r="N122" s="98"/>
      <c r="O122" s="98"/>
      <c r="P122" s="98"/>
      <c r="Q122" s="98"/>
      <c r="R122" s="98"/>
      <c r="S122" s="98"/>
      <c r="T122" s="98"/>
      <c r="U122" s="98"/>
      <c r="V122" s="98"/>
      <c r="W122" s="98"/>
      <c r="X122" s="98"/>
      <c r="Y122" s="98"/>
      <c r="Z122" s="98"/>
      <c r="AA122" s="98"/>
    </row>
    <row r="123" spans="1:27" ht="17.25" customHeight="1">
      <c r="A123" s="98"/>
      <c r="B123" s="98"/>
      <c r="C123" s="98"/>
      <c r="D123" s="98"/>
      <c r="E123" s="98"/>
      <c r="F123" s="98"/>
      <c r="G123" s="98"/>
      <c r="H123" s="232"/>
      <c r="I123" s="232"/>
      <c r="J123" s="232"/>
      <c r="K123" s="98"/>
      <c r="L123" s="98"/>
      <c r="M123" s="98"/>
      <c r="N123" s="98"/>
      <c r="O123" s="98"/>
      <c r="P123" s="98"/>
      <c r="Q123" s="98"/>
      <c r="R123" s="98"/>
      <c r="S123" s="98"/>
      <c r="T123" s="98"/>
      <c r="U123" s="98"/>
      <c r="V123" s="98"/>
      <c r="W123" s="98"/>
      <c r="X123" s="98"/>
      <c r="Y123" s="98"/>
      <c r="Z123" s="98"/>
      <c r="AA123" s="98"/>
    </row>
    <row r="124" spans="1:27" ht="17.25" customHeight="1">
      <c r="A124" s="98"/>
      <c r="B124" s="98"/>
      <c r="C124" s="98"/>
      <c r="D124" s="98"/>
      <c r="E124" s="98"/>
      <c r="F124" s="98"/>
      <c r="G124" s="98"/>
      <c r="H124" s="232"/>
      <c r="I124" s="232"/>
      <c r="J124" s="232"/>
      <c r="K124" s="98"/>
      <c r="L124" s="98"/>
      <c r="M124" s="98"/>
      <c r="N124" s="98"/>
      <c r="O124" s="98"/>
      <c r="P124" s="98"/>
      <c r="Q124" s="98"/>
      <c r="R124" s="98"/>
      <c r="S124" s="98"/>
      <c r="T124" s="98"/>
      <c r="U124" s="98"/>
      <c r="V124" s="98"/>
      <c r="W124" s="98"/>
      <c r="X124" s="98"/>
      <c r="Y124" s="98"/>
      <c r="Z124" s="98"/>
      <c r="AA124" s="98"/>
    </row>
    <row r="125" spans="1:27" ht="17.25" customHeight="1">
      <c r="A125" s="98"/>
      <c r="B125" s="98"/>
      <c r="C125" s="98"/>
      <c r="D125" s="98"/>
      <c r="E125" s="98"/>
      <c r="F125" s="98"/>
      <c r="G125" s="98"/>
      <c r="H125" s="232"/>
      <c r="I125" s="232"/>
      <c r="J125" s="232"/>
      <c r="K125" s="98"/>
      <c r="L125" s="98"/>
      <c r="M125" s="98"/>
      <c r="N125" s="98"/>
      <c r="O125" s="98"/>
      <c r="P125" s="98"/>
      <c r="Q125" s="98"/>
      <c r="R125" s="98"/>
      <c r="S125" s="98"/>
      <c r="T125" s="98"/>
      <c r="U125" s="98"/>
      <c r="V125" s="98"/>
      <c r="W125" s="98"/>
      <c r="X125" s="98"/>
      <c r="Y125" s="98"/>
      <c r="Z125" s="98"/>
      <c r="AA125" s="98"/>
    </row>
    <row r="126" spans="1:27" ht="17.25" customHeight="1">
      <c r="A126" s="98"/>
      <c r="B126" s="98"/>
      <c r="C126" s="98"/>
      <c r="D126" s="98"/>
      <c r="E126" s="98"/>
      <c r="F126" s="98"/>
      <c r="G126" s="98"/>
      <c r="H126" s="232"/>
      <c r="I126" s="232"/>
      <c r="J126" s="232"/>
      <c r="K126" s="98"/>
      <c r="L126" s="98"/>
      <c r="M126" s="98"/>
      <c r="N126" s="98"/>
      <c r="O126" s="98"/>
      <c r="P126" s="98"/>
      <c r="Q126" s="98"/>
      <c r="R126" s="98"/>
      <c r="S126" s="98"/>
      <c r="T126" s="98"/>
      <c r="U126" s="98"/>
      <c r="V126" s="98"/>
      <c r="W126" s="98"/>
      <c r="X126" s="98"/>
      <c r="Y126" s="98"/>
      <c r="Z126" s="98"/>
      <c r="AA126" s="98"/>
    </row>
    <row r="127" spans="1:27" ht="17.25" customHeight="1">
      <c r="A127" s="98"/>
      <c r="B127" s="98"/>
      <c r="C127" s="98"/>
      <c r="D127" s="98"/>
      <c r="E127" s="98"/>
      <c r="F127" s="98"/>
      <c r="G127" s="98"/>
      <c r="H127" s="232"/>
      <c r="I127" s="232"/>
      <c r="J127" s="232"/>
      <c r="K127" s="98"/>
      <c r="L127" s="98"/>
      <c r="M127" s="98"/>
      <c r="N127" s="98"/>
      <c r="O127" s="98"/>
      <c r="P127" s="98"/>
      <c r="Q127" s="98"/>
      <c r="R127" s="98"/>
      <c r="S127" s="98"/>
      <c r="T127" s="98"/>
      <c r="U127" s="98"/>
      <c r="V127" s="98"/>
      <c r="W127" s="98"/>
      <c r="X127" s="98"/>
      <c r="Y127" s="98"/>
      <c r="Z127" s="98"/>
      <c r="AA127" s="98"/>
    </row>
    <row r="128" spans="1:27" ht="17.25" customHeight="1">
      <c r="A128" s="98"/>
      <c r="B128" s="98"/>
      <c r="C128" s="98"/>
      <c r="D128" s="98"/>
      <c r="E128" s="98"/>
      <c r="F128" s="98"/>
      <c r="G128" s="98"/>
      <c r="H128" s="232"/>
      <c r="I128" s="232"/>
      <c r="J128" s="232"/>
      <c r="K128" s="98"/>
      <c r="L128" s="98"/>
      <c r="M128" s="98"/>
      <c r="N128" s="98"/>
      <c r="O128" s="98"/>
      <c r="P128" s="98"/>
      <c r="Q128" s="98"/>
      <c r="R128" s="98"/>
      <c r="S128" s="98"/>
      <c r="T128" s="98"/>
      <c r="U128" s="98"/>
      <c r="V128" s="98"/>
      <c r="W128" s="98"/>
      <c r="X128" s="98"/>
      <c r="Y128" s="98"/>
      <c r="Z128" s="98"/>
      <c r="AA128" s="98"/>
    </row>
    <row r="129" spans="1:27" ht="17.25" customHeight="1">
      <c r="A129" s="98"/>
      <c r="B129" s="98"/>
      <c r="C129" s="98"/>
      <c r="D129" s="98"/>
      <c r="E129" s="98"/>
      <c r="F129" s="98"/>
      <c r="G129" s="98"/>
      <c r="H129" s="232"/>
      <c r="I129" s="232"/>
      <c r="J129" s="232"/>
      <c r="K129" s="98"/>
      <c r="L129" s="98"/>
      <c r="M129" s="98"/>
      <c r="N129" s="98"/>
      <c r="O129" s="98"/>
      <c r="P129" s="98"/>
      <c r="Q129" s="98"/>
      <c r="R129" s="98"/>
      <c r="S129" s="98"/>
      <c r="T129" s="98"/>
      <c r="U129" s="98"/>
      <c r="V129" s="98"/>
      <c r="W129" s="98"/>
      <c r="X129" s="98"/>
      <c r="Y129" s="98"/>
      <c r="Z129" s="98"/>
      <c r="AA129" s="98"/>
    </row>
    <row r="130" spans="1:27" ht="6.75" customHeight="1">
      <c r="A130" s="98"/>
      <c r="B130" s="98"/>
      <c r="C130" s="98"/>
      <c r="D130" s="98"/>
      <c r="E130" s="98"/>
      <c r="F130" s="98"/>
      <c r="G130" s="98"/>
      <c r="H130" s="232"/>
      <c r="I130" s="232"/>
      <c r="J130" s="232"/>
      <c r="K130" s="98"/>
      <c r="L130" s="98"/>
      <c r="M130" s="98"/>
      <c r="N130" s="98"/>
      <c r="O130" s="98"/>
      <c r="P130" s="98"/>
      <c r="Q130" s="98"/>
      <c r="R130" s="98"/>
      <c r="S130" s="98"/>
      <c r="T130" s="98"/>
      <c r="U130" s="98"/>
      <c r="V130" s="98"/>
      <c r="W130" s="98"/>
      <c r="X130" s="98"/>
      <c r="Y130" s="98"/>
      <c r="Z130" s="98"/>
      <c r="AA130" s="98"/>
    </row>
    <row r="131" spans="1:27" ht="17.25" customHeight="1">
      <c r="A131" s="98"/>
      <c r="B131" s="98"/>
      <c r="C131" s="98"/>
      <c r="D131" s="98"/>
      <c r="E131" s="98"/>
      <c r="F131" s="98"/>
      <c r="G131" s="98"/>
      <c r="H131" s="232"/>
      <c r="I131" s="232"/>
      <c r="J131" s="232"/>
      <c r="K131" s="98"/>
      <c r="L131" s="98"/>
      <c r="M131" s="98"/>
      <c r="N131" s="98"/>
      <c r="O131" s="98"/>
      <c r="P131" s="98"/>
      <c r="Q131" s="98"/>
      <c r="R131" s="98"/>
      <c r="S131" s="98"/>
      <c r="T131" s="98"/>
      <c r="U131" s="98"/>
      <c r="V131" s="98"/>
      <c r="W131" s="98"/>
      <c r="X131" s="98"/>
      <c r="Y131" s="98"/>
      <c r="Z131" s="98"/>
      <c r="AA131" s="98"/>
    </row>
    <row r="132" spans="1:27" ht="17.25" customHeight="1">
      <c r="A132" s="98"/>
      <c r="B132" s="98"/>
      <c r="C132" s="98"/>
      <c r="D132" s="98"/>
      <c r="E132" s="98"/>
      <c r="F132" s="98"/>
      <c r="G132" s="98"/>
      <c r="H132" s="232"/>
      <c r="I132" s="232"/>
      <c r="J132" s="232"/>
      <c r="K132" s="98"/>
      <c r="L132" s="98"/>
      <c r="M132" s="98"/>
      <c r="N132" s="98"/>
      <c r="O132" s="98"/>
      <c r="P132" s="98"/>
      <c r="Q132" s="98"/>
      <c r="R132" s="98"/>
      <c r="S132" s="98"/>
      <c r="T132" s="98"/>
      <c r="U132" s="98"/>
      <c r="V132" s="98"/>
      <c r="W132" s="98"/>
      <c r="X132" s="98"/>
      <c r="Y132" s="98"/>
      <c r="Z132" s="98"/>
      <c r="AA132" s="98"/>
    </row>
    <row r="133" spans="1:27" ht="17.25" customHeight="1">
      <c r="A133" s="98"/>
      <c r="B133" s="98"/>
      <c r="C133" s="98"/>
      <c r="D133" s="98"/>
      <c r="E133" s="98"/>
      <c r="F133" s="98"/>
      <c r="G133" s="98"/>
      <c r="H133" s="232"/>
      <c r="I133" s="232"/>
      <c r="J133" s="232"/>
      <c r="K133" s="98"/>
      <c r="L133" s="98"/>
      <c r="M133" s="98"/>
      <c r="N133" s="98"/>
      <c r="O133" s="98"/>
      <c r="P133" s="98"/>
      <c r="Q133" s="98"/>
      <c r="R133" s="98"/>
      <c r="S133" s="98"/>
      <c r="T133" s="98"/>
      <c r="U133" s="98"/>
      <c r="V133" s="98"/>
      <c r="W133" s="98"/>
      <c r="X133" s="98"/>
      <c r="Y133" s="98"/>
      <c r="Z133" s="98"/>
      <c r="AA133" s="98"/>
    </row>
    <row r="134" spans="1:27" ht="17.25" customHeight="1">
      <c r="A134" s="98"/>
      <c r="B134" s="98"/>
      <c r="C134" s="98"/>
      <c r="D134" s="98"/>
      <c r="E134" s="98"/>
      <c r="F134" s="98"/>
      <c r="G134" s="98"/>
      <c r="H134" s="232"/>
      <c r="I134" s="232"/>
      <c r="J134" s="232"/>
      <c r="K134" s="98"/>
      <c r="L134" s="98"/>
      <c r="M134" s="98"/>
      <c r="N134" s="98"/>
      <c r="O134" s="98"/>
      <c r="P134" s="98"/>
      <c r="Q134" s="98"/>
      <c r="R134" s="98"/>
      <c r="S134" s="98"/>
      <c r="T134" s="98"/>
      <c r="U134" s="98"/>
      <c r="V134" s="98"/>
      <c r="W134" s="98"/>
      <c r="X134" s="98"/>
      <c r="Y134" s="98"/>
      <c r="Z134" s="98"/>
      <c r="AA134" s="98"/>
    </row>
    <row r="135" spans="1:27" ht="17.25" customHeight="1">
      <c r="A135" s="98"/>
      <c r="B135" s="98"/>
      <c r="C135" s="98"/>
      <c r="D135" s="98"/>
      <c r="E135" s="98"/>
      <c r="F135" s="98"/>
      <c r="G135" s="98"/>
      <c r="H135" s="232"/>
      <c r="I135" s="232"/>
      <c r="J135" s="232"/>
      <c r="K135" s="98"/>
      <c r="L135" s="98"/>
      <c r="M135" s="98"/>
      <c r="N135" s="98"/>
      <c r="O135" s="98"/>
      <c r="P135" s="98"/>
      <c r="Q135" s="98"/>
      <c r="R135" s="98"/>
      <c r="S135" s="98"/>
      <c r="T135" s="98"/>
      <c r="U135" s="98"/>
      <c r="V135" s="98"/>
      <c r="W135" s="98"/>
      <c r="X135" s="98"/>
      <c r="Y135" s="98"/>
      <c r="Z135" s="98"/>
      <c r="AA135" s="98"/>
    </row>
    <row r="136" spans="1:27" ht="17.25" customHeight="1">
      <c r="A136" s="98"/>
      <c r="B136" s="98"/>
      <c r="C136" s="98"/>
      <c r="D136" s="98"/>
      <c r="E136" s="98"/>
      <c r="F136" s="98"/>
      <c r="G136" s="98"/>
      <c r="H136" s="232"/>
      <c r="I136" s="232"/>
      <c r="J136" s="232"/>
      <c r="K136" s="98"/>
      <c r="L136" s="98"/>
      <c r="M136" s="98"/>
      <c r="N136" s="98"/>
      <c r="O136" s="98"/>
      <c r="P136" s="98"/>
      <c r="Q136" s="98"/>
      <c r="R136" s="98"/>
      <c r="S136" s="98"/>
      <c r="T136" s="98"/>
      <c r="U136" s="98"/>
      <c r="V136" s="98"/>
      <c r="W136" s="98"/>
      <c r="X136" s="98"/>
      <c r="Y136" s="98"/>
      <c r="Z136" s="98"/>
      <c r="AA136" s="98"/>
    </row>
    <row r="137" spans="1:27" ht="17.25" customHeight="1">
      <c r="A137" s="98"/>
      <c r="B137" s="98"/>
      <c r="C137" s="98"/>
      <c r="D137" s="98"/>
      <c r="E137" s="98"/>
      <c r="F137" s="98"/>
      <c r="G137" s="98"/>
      <c r="H137" s="232"/>
      <c r="I137" s="232"/>
      <c r="J137" s="232"/>
      <c r="K137" s="98"/>
      <c r="L137" s="98"/>
      <c r="M137" s="98"/>
      <c r="N137" s="98"/>
      <c r="O137" s="98"/>
      <c r="P137" s="98"/>
      <c r="Q137" s="98"/>
      <c r="R137" s="98"/>
      <c r="S137" s="98"/>
      <c r="T137" s="98"/>
      <c r="U137" s="98"/>
      <c r="V137" s="98"/>
      <c r="W137" s="98"/>
      <c r="X137" s="98"/>
      <c r="Y137" s="98"/>
      <c r="Z137" s="98"/>
      <c r="AA137" s="98"/>
    </row>
    <row r="138" spans="1:27" ht="17.25" customHeight="1">
      <c r="A138" s="98"/>
      <c r="B138" s="98"/>
      <c r="C138" s="98"/>
      <c r="D138" s="98"/>
      <c r="E138" s="98"/>
      <c r="F138" s="98"/>
      <c r="G138" s="98"/>
      <c r="H138" s="232"/>
      <c r="I138" s="232"/>
      <c r="J138" s="232"/>
      <c r="K138" s="98"/>
      <c r="L138" s="98"/>
      <c r="M138" s="98"/>
      <c r="N138" s="98"/>
      <c r="O138" s="98"/>
      <c r="P138" s="98"/>
      <c r="Q138" s="98"/>
      <c r="R138" s="98"/>
      <c r="S138" s="98"/>
      <c r="T138" s="98"/>
      <c r="U138" s="98"/>
      <c r="V138" s="98"/>
      <c r="W138" s="98"/>
      <c r="X138" s="98"/>
      <c r="Y138" s="98"/>
      <c r="Z138" s="98"/>
      <c r="AA138" s="98"/>
    </row>
    <row r="139" spans="1:27" ht="17.25" customHeight="1">
      <c r="A139" s="98"/>
      <c r="B139" s="98"/>
      <c r="C139" s="98"/>
      <c r="D139" s="98"/>
      <c r="E139" s="98"/>
      <c r="F139" s="98"/>
      <c r="G139" s="98"/>
      <c r="H139" s="232"/>
      <c r="I139" s="232"/>
      <c r="J139" s="232"/>
      <c r="K139" s="98"/>
      <c r="L139" s="98"/>
      <c r="M139" s="98"/>
      <c r="N139" s="98"/>
      <c r="O139" s="98"/>
      <c r="P139" s="98"/>
      <c r="Q139" s="98"/>
      <c r="R139" s="98"/>
      <c r="S139" s="98"/>
      <c r="T139" s="98"/>
      <c r="U139" s="98"/>
      <c r="V139" s="98"/>
      <c r="W139" s="98"/>
      <c r="X139" s="98"/>
      <c r="Y139" s="98"/>
      <c r="Z139" s="98"/>
      <c r="AA139" s="98"/>
    </row>
    <row r="140" spans="1:27" ht="17.25" customHeight="1">
      <c r="A140" s="98"/>
      <c r="B140" s="98"/>
      <c r="C140" s="98"/>
      <c r="D140" s="98"/>
      <c r="E140" s="98"/>
      <c r="F140" s="98"/>
      <c r="G140" s="98"/>
      <c r="H140" s="232"/>
      <c r="I140" s="232"/>
      <c r="J140" s="232"/>
      <c r="K140" s="98"/>
      <c r="L140" s="98"/>
      <c r="M140" s="98"/>
      <c r="N140" s="98"/>
      <c r="O140" s="98"/>
      <c r="P140" s="98"/>
      <c r="Q140" s="98"/>
      <c r="R140" s="98"/>
      <c r="S140" s="98"/>
      <c r="T140" s="98"/>
      <c r="U140" s="98"/>
      <c r="V140" s="98"/>
      <c r="W140" s="98"/>
      <c r="X140" s="98"/>
      <c r="Y140" s="98"/>
      <c r="Z140" s="98"/>
      <c r="AA140" s="98"/>
    </row>
    <row r="141" spans="1:27" ht="17.25" customHeight="1">
      <c r="A141" s="98"/>
      <c r="B141" s="98"/>
      <c r="C141" s="98"/>
      <c r="D141" s="98"/>
      <c r="E141" s="98"/>
      <c r="F141" s="98"/>
      <c r="G141" s="98"/>
      <c r="H141" s="232"/>
      <c r="I141" s="232"/>
      <c r="J141" s="232"/>
      <c r="K141" s="98"/>
      <c r="L141" s="98"/>
      <c r="M141" s="98"/>
      <c r="N141" s="98"/>
      <c r="O141" s="98"/>
      <c r="P141" s="98"/>
      <c r="Q141" s="98"/>
      <c r="R141" s="98"/>
      <c r="S141" s="98"/>
      <c r="T141" s="98"/>
      <c r="U141" s="98"/>
      <c r="V141" s="98"/>
      <c r="W141" s="98"/>
      <c r="X141" s="98"/>
      <c r="Y141" s="98"/>
      <c r="Z141" s="98"/>
      <c r="AA141" s="98"/>
    </row>
    <row r="142" spans="1:27" ht="17.25" customHeight="1">
      <c r="A142" s="98"/>
      <c r="B142" s="98"/>
      <c r="C142" s="98"/>
      <c r="D142" s="98"/>
      <c r="E142" s="98"/>
      <c r="F142" s="98"/>
      <c r="G142" s="98"/>
      <c r="H142" s="232"/>
      <c r="I142" s="232"/>
      <c r="J142" s="232"/>
      <c r="K142" s="98"/>
      <c r="L142" s="98"/>
      <c r="M142" s="98"/>
      <c r="N142" s="98"/>
      <c r="O142" s="98"/>
      <c r="P142" s="98"/>
      <c r="Q142" s="98"/>
      <c r="R142" s="98"/>
      <c r="S142" s="98"/>
      <c r="T142" s="98"/>
      <c r="U142" s="98"/>
      <c r="V142" s="98"/>
      <c r="W142" s="98"/>
      <c r="X142" s="98"/>
      <c r="Y142" s="98"/>
      <c r="Z142" s="98"/>
      <c r="AA142" s="98"/>
    </row>
    <row r="143" spans="1:27" ht="17.25" customHeight="1">
      <c r="A143" s="98"/>
      <c r="B143" s="98"/>
      <c r="C143" s="98"/>
      <c r="D143" s="98"/>
      <c r="E143" s="98"/>
      <c r="F143" s="98"/>
      <c r="G143" s="98"/>
      <c r="H143" s="98"/>
      <c r="I143" s="98"/>
      <c r="J143" s="98"/>
      <c r="K143" s="98"/>
      <c r="L143" s="98"/>
      <c r="M143" s="98"/>
      <c r="N143" s="98"/>
      <c r="O143" s="98"/>
      <c r="P143" s="98"/>
      <c r="Q143" s="98"/>
      <c r="R143" s="98"/>
      <c r="S143" s="98"/>
      <c r="T143" s="98"/>
      <c r="U143" s="98"/>
      <c r="V143" s="98"/>
      <c r="W143" s="98"/>
      <c r="X143" s="98"/>
      <c r="Y143" s="98"/>
      <c r="Z143" s="98"/>
      <c r="AA143" s="98"/>
    </row>
    <row r="144" spans="1:27" ht="17.25" customHeight="1">
      <c r="A144" s="98"/>
      <c r="B144" s="98"/>
      <c r="C144" s="98"/>
      <c r="D144" s="98"/>
      <c r="E144" s="98"/>
      <c r="F144" s="98"/>
      <c r="G144" s="98"/>
      <c r="H144" s="98"/>
      <c r="I144" s="98"/>
      <c r="J144" s="98"/>
      <c r="K144" s="98"/>
      <c r="L144" s="98"/>
      <c r="M144" s="98"/>
      <c r="N144" s="98"/>
      <c r="O144" s="98"/>
      <c r="P144" s="98"/>
      <c r="Q144" s="98"/>
      <c r="R144" s="98"/>
      <c r="S144" s="98"/>
      <c r="T144" s="98"/>
      <c r="U144" s="98"/>
      <c r="V144" s="98"/>
      <c r="W144" s="98"/>
      <c r="X144" s="98"/>
      <c r="Y144" s="98"/>
      <c r="Z144" s="98"/>
      <c r="AA144" s="98"/>
    </row>
    <row r="145" spans="1:27" ht="17.25" customHeight="1">
      <c r="A145" s="98"/>
      <c r="B145" s="98"/>
      <c r="C145" s="98"/>
      <c r="D145" s="98"/>
      <c r="E145" s="98"/>
      <c r="F145" s="98"/>
      <c r="G145" s="98"/>
      <c r="H145" s="98"/>
      <c r="I145" s="98"/>
      <c r="J145" s="98"/>
      <c r="K145" s="98"/>
      <c r="L145" s="98"/>
      <c r="M145" s="98"/>
      <c r="N145" s="98"/>
      <c r="O145" s="98"/>
      <c r="P145" s="98"/>
      <c r="Q145" s="98"/>
      <c r="R145" s="98"/>
      <c r="S145" s="98"/>
      <c r="T145" s="98"/>
      <c r="U145" s="98"/>
      <c r="V145" s="98"/>
      <c r="W145" s="98"/>
      <c r="X145" s="98"/>
      <c r="Y145" s="98"/>
      <c r="Z145" s="98"/>
      <c r="AA145" s="98"/>
    </row>
    <row r="146" spans="1:27" ht="17.25" customHeight="1">
      <c r="A146" s="98"/>
      <c r="B146" s="98"/>
      <c r="C146" s="98"/>
      <c r="D146" s="98"/>
      <c r="E146" s="98"/>
      <c r="F146" s="98"/>
      <c r="G146" s="98"/>
      <c r="H146" s="98"/>
      <c r="I146" s="98"/>
      <c r="J146" s="98"/>
      <c r="K146" s="98"/>
      <c r="L146" s="98"/>
      <c r="M146" s="98"/>
      <c r="N146" s="98"/>
      <c r="O146" s="98"/>
      <c r="P146" s="98"/>
      <c r="Q146" s="98"/>
      <c r="R146" s="98"/>
      <c r="S146" s="98"/>
      <c r="T146" s="98"/>
      <c r="U146" s="98"/>
      <c r="V146" s="98"/>
      <c r="W146" s="98"/>
      <c r="X146" s="98"/>
      <c r="Y146" s="98"/>
      <c r="Z146" s="98"/>
      <c r="AA146" s="98"/>
    </row>
    <row r="147" spans="1:27" ht="17.25" customHeight="1">
      <c r="A147" s="98"/>
      <c r="B147" s="98"/>
      <c r="C147" s="98"/>
      <c r="D147" s="98"/>
      <c r="E147" s="98"/>
      <c r="F147" s="98"/>
      <c r="G147" s="98"/>
      <c r="H147" s="98"/>
      <c r="I147" s="98"/>
      <c r="J147" s="98"/>
      <c r="K147" s="98"/>
      <c r="L147" s="98"/>
      <c r="M147" s="98"/>
      <c r="N147" s="98"/>
      <c r="O147" s="98"/>
      <c r="P147" s="98"/>
      <c r="Q147" s="98"/>
      <c r="R147" s="98"/>
      <c r="S147" s="98"/>
      <c r="T147" s="98"/>
      <c r="U147" s="98"/>
      <c r="V147" s="98"/>
      <c r="W147" s="98"/>
      <c r="X147" s="98"/>
      <c r="Y147" s="98"/>
      <c r="Z147" s="98"/>
      <c r="AA147" s="98"/>
    </row>
    <row r="148" spans="1:27" ht="17.25" customHeight="1">
      <c r="A148" s="98"/>
      <c r="B148" s="98"/>
      <c r="C148" s="98"/>
      <c r="D148" s="98"/>
      <c r="E148" s="98"/>
      <c r="F148" s="98"/>
      <c r="G148" s="98"/>
      <c r="H148" s="98"/>
      <c r="I148" s="98"/>
      <c r="J148" s="98"/>
      <c r="K148" s="98"/>
      <c r="L148" s="98"/>
      <c r="M148" s="98"/>
      <c r="N148" s="98"/>
      <c r="O148" s="98"/>
      <c r="P148" s="98"/>
      <c r="Q148" s="98"/>
      <c r="R148" s="98"/>
      <c r="S148" s="98"/>
      <c r="T148" s="98"/>
      <c r="U148" s="98"/>
      <c r="V148" s="98"/>
      <c r="W148" s="98"/>
      <c r="X148" s="98"/>
      <c r="Y148" s="98"/>
      <c r="Z148" s="98"/>
      <c r="AA148" s="98"/>
    </row>
    <row r="149" spans="1:27" ht="17.25" customHeight="1">
      <c r="A149" s="98"/>
      <c r="B149" s="98"/>
      <c r="C149" s="98"/>
      <c r="D149" s="98"/>
      <c r="E149" s="98"/>
      <c r="F149" s="98"/>
      <c r="G149" s="98"/>
      <c r="H149" s="98"/>
      <c r="I149" s="98"/>
      <c r="J149" s="98"/>
      <c r="K149" s="98"/>
      <c r="L149" s="98"/>
      <c r="M149" s="98"/>
      <c r="N149" s="98"/>
      <c r="O149" s="98"/>
      <c r="P149" s="98"/>
      <c r="Q149" s="98"/>
      <c r="R149" s="98"/>
      <c r="S149" s="98"/>
      <c r="T149" s="98"/>
      <c r="U149" s="98"/>
      <c r="V149" s="98"/>
      <c r="W149" s="98"/>
      <c r="X149" s="98"/>
      <c r="Y149" s="98"/>
      <c r="Z149" s="98"/>
      <c r="AA149" s="98"/>
    </row>
    <row r="150" spans="1:27" ht="17.25" customHeight="1">
      <c r="A150" s="98"/>
      <c r="B150" s="98"/>
      <c r="C150" s="98"/>
      <c r="D150" s="98"/>
      <c r="E150" s="98"/>
      <c r="F150" s="98"/>
      <c r="G150" s="98"/>
      <c r="H150" s="98"/>
      <c r="I150" s="98"/>
      <c r="J150" s="98"/>
      <c r="K150" s="98"/>
      <c r="L150" s="98"/>
      <c r="M150" s="98"/>
      <c r="N150" s="98"/>
      <c r="O150" s="98"/>
      <c r="P150" s="98"/>
      <c r="Q150" s="98"/>
      <c r="R150" s="98"/>
      <c r="S150" s="98"/>
      <c r="T150" s="98"/>
      <c r="U150" s="98"/>
      <c r="V150" s="98"/>
      <c r="W150" s="98"/>
      <c r="X150" s="98"/>
      <c r="Y150" s="98"/>
      <c r="Z150" s="98"/>
      <c r="AA150" s="98"/>
    </row>
    <row r="151" spans="1:27" ht="17.25" customHeight="1">
      <c r="A151" s="98"/>
      <c r="B151" s="98"/>
      <c r="C151" s="98"/>
      <c r="D151" s="98"/>
      <c r="E151" s="98"/>
      <c r="F151" s="98"/>
      <c r="G151" s="98"/>
      <c r="H151" s="98"/>
      <c r="I151" s="98"/>
      <c r="J151" s="98"/>
      <c r="K151" s="98"/>
      <c r="L151" s="98"/>
      <c r="M151" s="98"/>
      <c r="N151" s="98"/>
      <c r="O151" s="98"/>
      <c r="P151" s="98"/>
      <c r="Q151" s="98"/>
      <c r="R151" s="98"/>
      <c r="S151" s="98"/>
      <c r="T151" s="98"/>
      <c r="U151" s="98"/>
      <c r="V151" s="98"/>
      <c r="W151" s="98"/>
      <c r="X151" s="98"/>
      <c r="Y151" s="98"/>
      <c r="Z151" s="98"/>
      <c r="AA151" s="98"/>
    </row>
    <row r="152" spans="1:27" ht="17.25" customHeight="1">
      <c r="A152" s="98"/>
      <c r="B152" s="98"/>
      <c r="C152" s="98"/>
      <c r="D152" s="98"/>
      <c r="E152" s="98"/>
      <c r="F152" s="98"/>
      <c r="G152" s="98"/>
      <c r="H152" s="98"/>
      <c r="I152" s="98"/>
      <c r="J152" s="98"/>
      <c r="K152" s="98"/>
      <c r="L152" s="98"/>
      <c r="M152" s="98"/>
      <c r="N152" s="98"/>
      <c r="O152" s="98"/>
      <c r="P152" s="98"/>
      <c r="Q152" s="98"/>
      <c r="R152" s="98"/>
      <c r="S152" s="98"/>
      <c r="T152" s="98"/>
      <c r="U152" s="98"/>
      <c r="V152" s="98"/>
      <c r="W152" s="98"/>
      <c r="X152" s="98"/>
      <c r="Y152" s="98"/>
      <c r="Z152" s="98"/>
      <c r="AA152" s="98"/>
    </row>
    <row r="153" spans="1:27" ht="17.25" customHeight="1">
      <c r="A153" s="98"/>
      <c r="B153" s="98"/>
      <c r="C153" s="98"/>
      <c r="D153" s="98"/>
      <c r="E153" s="98"/>
      <c r="F153" s="98"/>
      <c r="G153" s="98"/>
      <c r="H153" s="98"/>
      <c r="I153" s="98"/>
      <c r="J153" s="98"/>
      <c r="K153" s="98"/>
      <c r="L153" s="98"/>
      <c r="M153" s="98"/>
      <c r="N153" s="98"/>
      <c r="O153" s="98"/>
      <c r="P153" s="98"/>
      <c r="Q153" s="98"/>
      <c r="R153" s="98"/>
      <c r="S153" s="98"/>
      <c r="T153" s="98"/>
      <c r="U153" s="98"/>
      <c r="V153" s="98"/>
      <c r="W153" s="98"/>
      <c r="X153" s="98"/>
      <c r="Y153" s="98"/>
      <c r="Z153" s="98"/>
      <c r="AA153" s="98"/>
    </row>
    <row r="154" spans="1:27" ht="17.25" customHeight="1">
      <c r="A154" s="98"/>
      <c r="B154" s="98"/>
      <c r="C154" s="98"/>
      <c r="D154" s="98"/>
      <c r="E154" s="98"/>
      <c r="F154" s="98"/>
      <c r="G154" s="98"/>
      <c r="H154" s="98"/>
      <c r="I154" s="98"/>
      <c r="J154" s="98"/>
      <c r="K154" s="98"/>
      <c r="L154" s="98"/>
      <c r="M154" s="98"/>
      <c r="N154" s="98"/>
      <c r="O154" s="98"/>
      <c r="P154" s="98"/>
      <c r="Q154" s="98"/>
      <c r="R154" s="98"/>
      <c r="S154" s="98"/>
      <c r="T154" s="98"/>
      <c r="U154" s="98"/>
      <c r="V154" s="98"/>
      <c r="W154" s="98"/>
      <c r="X154" s="98"/>
      <c r="Y154" s="98"/>
      <c r="Z154" s="98"/>
      <c r="AA154" s="98"/>
    </row>
    <row r="155" spans="1:27" ht="17.25" customHeight="1">
      <c r="A155" s="98"/>
      <c r="B155" s="98"/>
      <c r="C155" s="98"/>
      <c r="D155" s="98"/>
      <c r="E155" s="98"/>
      <c r="F155" s="98"/>
      <c r="G155" s="98"/>
      <c r="H155" s="98"/>
      <c r="I155" s="98"/>
      <c r="J155" s="98"/>
      <c r="K155" s="98"/>
      <c r="L155" s="98"/>
      <c r="M155" s="98"/>
      <c r="N155" s="98"/>
      <c r="O155" s="98"/>
      <c r="P155" s="98"/>
      <c r="Q155" s="98"/>
      <c r="R155" s="98"/>
      <c r="S155" s="98"/>
      <c r="T155" s="98"/>
      <c r="U155" s="98"/>
      <c r="V155" s="98"/>
      <c r="W155" s="98"/>
      <c r="X155" s="98"/>
      <c r="Y155" s="98"/>
      <c r="Z155" s="98"/>
      <c r="AA155" s="98"/>
    </row>
    <row r="156" spans="1:27" ht="17.25" customHeight="1">
      <c r="A156" s="98"/>
      <c r="B156" s="98"/>
      <c r="C156" s="98"/>
      <c r="D156" s="98"/>
      <c r="E156" s="98"/>
      <c r="F156" s="98"/>
      <c r="G156" s="98"/>
      <c r="H156" s="98"/>
      <c r="I156" s="98"/>
      <c r="J156" s="98"/>
      <c r="K156" s="98"/>
      <c r="L156" s="98"/>
      <c r="M156" s="98"/>
      <c r="N156" s="98"/>
      <c r="O156" s="98"/>
      <c r="P156" s="98"/>
      <c r="Q156" s="98"/>
      <c r="R156" s="98"/>
      <c r="S156" s="98"/>
      <c r="T156" s="98"/>
      <c r="U156" s="98"/>
      <c r="V156" s="98"/>
      <c r="W156" s="98"/>
      <c r="X156" s="98"/>
      <c r="Y156" s="98"/>
      <c r="Z156" s="98"/>
      <c r="AA156" s="98"/>
    </row>
    <row r="157" spans="1:27" ht="17.25" customHeight="1">
      <c r="A157" s="98"/>
      <c r="B157" s="98"/>
      <c r="C157" s="98"/>
      <c r="D157" s="98"/>
      <c r="E157" s="98"/>
      <c r="F157" s="98"/>
      <c r="G157" s="98"/>
      <c r="H157" s="98"/>
      <c r="I157" s="98"/>
      <c r="J157" s="98"/>
      <c r="K157" s="98"/>
      <c r="L157" s="98"/>
      <c r="M157" s="98"/>
      <c r="N157" s="98"/>
      <c r="O157" s="98"/>
      <c r="P157" s="98"/>
      <c r="Q157" s="98"/>
      <c r="R157" s="98"/>
      <c r="S157" s="98"/>
      <c r="T157" s="98"/>
      <c r="U157" s="98"/>
      <c r="V157" s="98"/>
      <c r="W157" s="98"/>
      <c r="X157" s="98"/>
      <c r="Y157" s="98"/>
      <c r="Z157" s="98"/>
      <c r="AA157" s="98"/>
    </row>
    <row r="158" spans="1:27" ht="17.25" customHeight="1">
      <c r="A158" s="98"/>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c r="AA158" s="98"/>
    </row>
    <row r="159" spans="1:27" ht="17.25" customHeight="1">
      <c r="A159" s="98"/>
      <c r="B159" s="98"/>
      <c r="C159" s="98"/>
      <c r="D159" s="98"/>
      <c r="E159" s="98"/>
      <c r="F159" s="98"/>
      <c r="G159" s="98"/>
      <c r="H159" s="98"/>
      <c r="I159" s="98"/>
      <c r="J159" s="98"/>
      <c r="K159" s="98"/>
      <c r="L159" s="98"/>
      <c r="M159" s="98"/>
      <c r="N159" s="98"/>
      <c r="O159" s="98"/>
      <c r="P159" s="98"/>
      <c r="Q159" s="98"/>
      <c r="R159" s="98"/>
      <c r="S159" s="98"/>
      <c r="T159" s="98"/>
      <c r="U159" s="98"/>
      <c r="V159" s="98"/>
      <c r="W159" s="98"/>
      <c r="X159" s="98"/>
      <c r="Y159" s="98"/>
      <c r="Z159" s="98"/>
      <c r="AA159" s="98"/>
    </row>
    <row r="160" spans="1:27" ht="17.25" customHeight="1">
      <c r="A160" s="98"/>
      <c r="B160" s="98"/>
      <c r="C160" s="98"/>
      <c r="D160" s="98"/>
      <c r="E160" s="98"/>
      <c r="F160" s="98"/>
      <c r="G160" s="98"/>
      <c r="H160" s="98"/>
      <c r="I160" s="98"/>
      <c r="J160" s="98"/>
      <c r="K160" s="98"/>
      <c r="L160" s="98"/>
      <c r="M160" s="98"/>
      <c r="N160" s="98"/>
      <c r="O160" s="98"/>
      <c r="P160" s="98"/>
      <c r="Q160" s="98"/>
      <c r="R160" s="98"/>
      <c r="S160" s="98"/>
      <c r="T160" s="98"/>
      <c r="U160" s="98"/>
      <c r="V160" s="98"/>
      <c r="W160" s="98"/>
      <c r="X160" s="98"/>
      <c r="Y160" s="98"/>
      <c r="Z160" s="98"/>
      <c r="AA160" s="98"/>
    </row>
    <row r="161" spans="1:27" ht="17.25" customHeight="1">
      <c r="A161" s="98"/>
      <c r="B161" s="98"/>
      <c r="C161" s="98"/>
      <c r="D161" s="98"/>
      <c r="E161" s="98"/>
      <c r="F161" s="98"/>
      <c r="G161" s="98"/>
      <c r="H161" s="98"/>
      <c r="I161" s="98"/>
      <c r="J161" s="98"/>
      <c r="K161" s="98"/>
      <c r="L161" s="98"/>
      <c r="M161" s="98"/>
      <c r="N161" s="98"/>
      <c r="O161" s="98"/>
      <c r="P161" s="98"/>
      <c r="Q161" s="98"/>
      <c r="R161" s="98"/>
      <c r="S161" s="98"/>
      <c r="T161" s="98"/>
      <c r="U161" s="98"/>
      <c r="V161" s="98"/>
      <c r="W161" s="98"/>
      <c r="X161" s="98"/>
      <c r="Y161" s="98"/>
      <c r="Z161" s="98"/>
      <c r="AA161" s="98"/>
    </row>
    <row r="162" spans="1:27" ht="17.25" customHeight="1">
      <c r="A162" s="98"/>
      <c r="B162" s="98"/>
      <c r="C162" s="98"/>
      <c r="D162" s="98"/>
      <c r="E162" s="98"/>
      <c r="F162" s="98"/>
      <c r="G162" s="98"/>
      <c r="H162" s="98"/>
      <c r="I162" s="98"/>
      <c r="J162" s="98"/>
      <c r="K162" s="98"/>
      <c r="L162" s="98"/>
      <c r="M162" s="98"/>
      <c r="N162" s="98"/>
      <c r="O162" s="98"/>
      <c r="P162" s="98"/>
      <c r="Q162" s="98"/>
      <c r="R162" s="98"/>
      <c r="S162" s="98"/>
      <c r="T162" s="98"/>
      <c r="U162" s="98"/>
      <c r="V162" s="98"/>
      <c r="W162" s="98"/>
      <c r="X162" s="98"/>
      <c r="Y162" s="98"/>
      <c r="Z162" s="98"/>
      <c r="AA162" s="98"/>
    </row>
    <row r="163" spans="1:27" ht="17.25" customHeight="1">
      <c r="A163" s="98"/>
      <c r="B163" s="98"/>
      <c r="C163" s="98"/>
      <c r="D163" s="98"/>
      <c r="E163" s="98"/>
      <c r="F163" s="98"/>
      <c r="G163" s="98"/>
      <c r="H163" s="98"/>
      <c r="I163" s="98"/>
      <c r="J163" s="98"/>
      <c r="K163" s="98"/>
      <c r="L163" s="98"/>
      <c r="M163" s="98"/>
      <c r="N163" s="98"/>
      <c r="O163" s="98"/>
      <c r="P163" s="98"/>
      <c r="Q163" s="98"/>
      <c r="R163" s="98"/>
      <c r="S163" s="98"/>
      <c r="T163" s="98"/>
      <c r="U163" s="98"/>
      <c r="V163" s="98"/>
      <c r="W163" s="98"/>
      <c r="X163" s="98"/>
      <c r="Y163" s="98"/>
      <c r="Z163" s="98"/>
      <c r="AA163" s="98"/>
    </row>
    <row r="164" spans="1:27" ht="17.25" customHeight="1">
      <c r="A164" s="98"/>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row>
    <row r="165" spans="1:27" ht="17.25" customHeight="1">
      <c r="A165" s="98"/>
      <c r="B165" s="98"/>
      <c r="C165" s="98"/>
      <c r="D165" s="98"/>
      <c r="E165" s="98"/>
      <c r="F165" s="98"/>
      <c r="G165" s="98"/>
      <c r="H165" s="98"/>
      <c r="I165" s="98"/>
      <c r="J165" s="98"/>
      <c r="K165" s="98"/>
      <c r="L165" s="98"/>
      <c r="M165" s="98"/>
      <c r="N165" s="98"/>
      <c r="O165" s="98"/>
      <c r="P165" s="98"/>
      <c r="Q165" s="98"/>
      <c r="R165" s="98"/>
      <c r="S165" s="98"/>
      <c r="T165" s="98"/>
      <c r="U165" s="98"/>
      <c r="V165" s="98"/>
      <c r="W165" s="98"/>
      <c r="X165" s="98"/>
      <c r="Y165" s="98"/>
      <c r="Z165" s="98"/>
      <c r="AA165" s="98"/>
    </row>
    <row r="166" spans="1:27" ht="17.25" customHeight="1">
      <c r="A166" s="98"/>
      <c r="B166" s="9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c r="AA166" s="98"/>
    </row>
    <row r="167" spans="1:27" ht="17.25" customHeight="1">
      <c r="A167" s="98"/>
      <c r="B167" s="98"/>
      <c r="C167" s="98"/>
      <c r="D167" s="98"/>
      <c r="E167" s="98"/>
      <c r="F167" s="98"/>
      <c r="G167" s="98"/>
      <c r="H167" s="98"/>
      <c r="I167" s="98"/>
      <c r="J167" s="98"/>
      <c r="K167" s="98"/>
      <c r="L167" s="98"/>
      <c r="M167" s="98"/>
      <c r="N167" s="98"/>
      <c r="O167" s="98"/>
      <c r="P167" s="98"/>
      <c r="Q167" s="98"/>
      <c r="R167" s="98"/>
      <c r="S167" s="98"/>
      <c r="T167" s="98"/>
      <c r="U167" s="98"/>
      <c r="V167" s="98"/>
      <c r="W167" s="98"/>
      <c r="X167" s="98"/>
      <c r="Y167" s="98"/>
      <c r="Z167" s="98"/>
      <c r="AA167" s="98"/>
    </row>
    <row r="168" spans="1:27" ht="17.25" customHeight="1">
      <c r="A168" s="98"/>
      <c r="B168" s="98"/>
      <c r="C168" s="98"/>
      <c r="D168" s="98"/>
      <c r="E168" s="98"/>
      <c r="F168" s="98"/>
      <c r="G168" s="98"/>
      <c r="H168" s="98"/>
      <c r="I168" s="98"/>
      <c r="J168" s="98"/>
      <c r="K168" s="98"/>
      <c r="L168" s="98"/>
      <c r="M168" s="98"/>
      <c r="N168" s="98"/>
      <c r="O168" s="98"/>
      <c r="P168" s="98"/>
      <c r="Q168" s="98"/>
      <c r="R168" s="98"/>
      <c r="S168" s="98"/>
      <c r="T168" s="98"/>
      <c r="U168" s="98"/>
      <c r="V168" s="98"/>
      <c r="W168" s="98"/>
      <c r="X168" s="98"/>
      <c r="Y168" s="98"/>
      <c r="Z168" s="98"/>
      <c r="AA168" s="98"/>
    </row>
    <row r="169" spans="1:27" ht="17.25" customHeight="1">
      <c r="A169" s="98"/>
      <c r="B169" s="98"/>
      <c r="C169" s="98"/>
      <c r="D169" s="98"/>
      <c r="E169" s="98"/>
      <c r="F169" s="98"/>
      <c r="G169" s="98"/>
      <c r="H169" s="98"/>
      <c r="I169" s="98"/>
      <c r="J169" s="98"/>
      <c r="K169" s="98"/>
      <c r="L169" s="98"/>
      <c r="M169" s="98"/>
      <c r="N169" s="98"/>
      <c r="O169" s="98"/>
      <c r="P169" s="98"/>
      <c r="Q169" s="98"/>
      <c r="R169" s="98"/>
      <c r="S169" s="98"/>
      <c r="T169" s="98"/>
      <c r="U169" s="98"/>
      <c r="V169" s="98"/>
      <c r="W169" s="98"/>
      <c r="X169" s="98"/>
      <c r="Y169" s="98"/>
      <c r="Z169" s="98"/>
      <c r="AA169" s="98"/>
    </row>
    <row r="170" spans="1:27" ht="17.25" customHeight="1">
      <c r="A170" s="98"/>
      <c r="B170" s="98"/>
      <c r="C170" s="98"/>
      <c r="D170" s="98"/>
      <c r="E170" s="98"/>
      <c r="F170" s="98"/>
      <c r="G170" s="98"/>
      <c r="H170" s="98"/>
      <c r="I170" s="98"/>
      <c r="J170" s="98"/>
      <c r="K170" s="98"/>
      <c r="L170" s="98"/>
      <c r="M170" s="98"/>
      <c r="N170" s="98"/>
      <c r="O170" s="98"/>
      <c r="P170" s="98"/>
      <c r="Q170" s="98"/>
      <c r="R170" s="98"/>
      <c r="S170" s="98"/>
      <c r="T170" s="98"/>
      <c r="U170" s="98"/>
      <c r="V170" s="98"/>
      <c r="W170" s="98"/>
      <c r="X170" s="98"/>
      <c r="Y170" s="98"/>
      <c r="Z170" s="98"/>
      <c r="AA170" s="98"/>
    </row>
    <row r="171" spans="1:27" ht="15" customHeight="1">
      <c r="A171" s="98"/>
      <c r="B171" s="98"/>
      <c r="C171" s="98"/>
      <c r="D171" s="98"/>
      <c r="E171" s="98"/>
      <c r="F171" s="98"/>
      <c r="G171" s="98"/>
      <c r="H171" s="98"/>
      <c r="I171" s="98"/>
      <c r="J171" s="98"/>
      <c r="K171" s="98"/>
      <c r="L171" s="98"/>
      <c r="M171" s="98"/>
      <c r="N171" s="98"/>
      <c r="O171" s="98"/>
      <c r="P171" s="98"/>
      <c r="Q171" s="98"/>
      <c r="R171" s="98"/>
      <c r="S171" s="98"/>
      <c r="T171" s="98"/>
      <c r="U171" s="98"/>
      <c r="V171" s="98"/>
      <c r="W171" s="98"/>
      <c r="X171" s="98"/>
      <c r="Y171" s="98"/>
      <c r="Z171" s="98"/>
      <c r="AA171" s="98"/>
    </row>
    <row r="172" spans="1:27" ht="17.25" customHeight="1">
      <c r="A172" s="98"/>
      <c r="B172" s="98"/>
      <c r="C172" s="98"/>
      <c r="D172" s="98"/>
      <c r="E172" s="98"/>
      <c r="F172" s="98"/>
      <c r="G172" s="98"/>
      <c r="H172" s="98"/>
      <c r="I172" s="98"/>
      <c r="J172" s="98"/>
      <c r="K172" s="98"/>
      <c r="L172" s="98"/>
      <c r="M172" s="98"/>
      <c r="N172" s="98"/>
      <c r="O172" s="98"/>
      <c r="P172" s="98"/>
      <c r="Q172" s="98"/>
      <c r="R172" s="98"/>
      <c r="S172" s="98"/>
      <c r="T172" s="98"/>
      <c r="U172" s="98"/>
      <c r="V172" s="98"/>
      <c r="W172" s="98"/>
      <c r="X172" s="98"/>
      <c r="Y172" s="98"/>
      <c r="Z172" s="98"/>
      <c r="AA172" s="98"/>
    </row>
    <row r="173" spans="1:27" ht="17.25" customHeight="1">
      <c r="A173" s="98"/>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row>
    <row r="174" spans="1:27" ht="17.25" customHeight="1">
      <c r="A174" s="98"/>
      <c r="B174" s="98"/>
      <c r="C174" s="98"/>
      <c r="D174" s="98"/>
      <c r="E174" s="98"/>
      <c r="F174" s="98"/>
      <c r="G174" s="98"/>
      <c r="H174" s="98"/>
      <c r="I174" s="98"/>
      <c r="J174" s="98"/>
      <c r="K174" s="98"/>
      <c r="L174" s="98"/>
      <c r="M174" s="98"/>
      <c r="N174" s="98"/>
      <c r="O174" s="98"/>
      <c r="P174" s="98"/>
      <c r="Q174" s="98"/>
      <c r="R174" s="98"/>
      <c r="S174" s="98"/>
      <c r="T174" s="98"/>
      <c r="U174" s="98"/>
      <c r="V174" s="98"/>
      <c r="W174" s="98"/>
      <c r="X174" s="98"/>
      <c r="Y174" s="98"/>
      <c r="Z174" s="98"/>
      <c r="AA174" s="98"/>
    </row>
    <row r="175" spans="1:27" ht="17.25" customHeight="1">
      <c r="A175" s="98"/>
      <c r="B175" s="98"/>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row>
    <row r="176" spans="1:27" ht="17.25" customHeight="1">
      <c r="A176" s="98"/>
      <c r="B176" s="98"/>
      <c r="C176" s="98"/>
      <c r="D176" s="98"/>
      <c r="E176" s="98"/>
      <c r="F176" s="98"/>
      <c r="G176" s="98"/>
      <c r="H176" s="98"/>
      <c r="I176" s="98"/>
      <c r="J176" s="98"/>
      <c r="K176" s="98"/>
      <c r="L176" s="98"/>
      <c r="M176" s="98"/>
      <c r="N176" s="98"/>
      <c r="O176" s="98"/>
      <c r="P176" s="98"/>
      <c r="Q176" s="98"/>
      <c r="R176" s="98"/>
      <c r="S176" s="98"/>
      <c r="T176" s="98"/>
      <c r="U176" s="98"/>
      <c r="V176" s="98"/>
      <c r="W176" s="98"/>
      <c r="X176" s="98"/>
      <c r="Y176" s="98"/>
      <c r="Z176" s="98"/>
      <c r="AA176" s="98"/>
    </row>
    <row r="177" spans="1:27" ht="17.25" customHeight="1">
      <c r="A177" s="98"/>
      <c r="B177" s="98"/>
      <c r="C177" s="98"/>
      <c r="D177" s="98"/>
      <c r="E177" s="98"/>
      <c r="F177" s="98"/>
      <c r="G177" s="98"/>
      <c r="H177" s="98"/>
      <c r="I177" s="98"/>
      <c r="J177" s="98"/>
      <c r="K177" s="98"/>
      <c r="L177" s="98"/>
      <c r="M177" s="98"/>
      <c r="N177" s="98"/>
      <c r="O177" s="98"/>
      <c r="P177" s="98"/>
      <c r="Q177" s="98"/>
      <c r="R177" s="98"/>
      <c r="S177" s="98"/>
      <c r="T177" s="98"/>
      <c r="U177" s="98"/>
      <c r="V177" s="98"/>
      <c r="W177" s="98"/>
      <c r="X177" s="98"/>
      <c r="Y177" s="98"/>
      <c r="Z177" s="98"/>
      <c r="AA177" s="98"/>
    </row>
    <row r="178" spans="1:27" ht="17.25" customHeight="1">
      <c r="A178" s="98"/>
      <c r="B178" s="98"/>
      <c r="C178" s="98"/>
      <c r="D178" s="98"/>
      <c r="E178" s="98"/>
      <c r="F178" s="98"/>
      <c r="G178" s="98"/>
      <c r="H178" s="98"/>
      <c r="I178" s="98"/>
      <c r="J178" s="98"/>
      <c r="K178" s="98"/>
      <c r="L178" s="98"/>
      <c r="M178" s="98"/>
      <c r="N178" s="98"/>
      <c r="O178" s="98"/>
      <c r="P178" s="98"/>
      <c r="Q178" s="98"/>
      <c r="R178" s="98"/>
      <c r="S178" s="98"/>
      <c r="T178" s="98"/>
      <c r="U178" s="98"/>
      <c r="V178" s="98"/>
      <c r="W178" s="98"/>
      <c r="X178" s="98"/>
      <c r="Y178" s="98"/>
      <c r="Z178" s="98"/>
      <c r="AA178" s="98"/>
    </row>
    <row r="179" spans="1:27" ht="17.25" customHeight="1">
      <c r="A179" s="98"/>
      <c r="B179" s="98"/>
      <c r="C179" s="98"/>
      <c r="D179" s="98"/>
      <c r="E179" s="98"/>
      <c r="F179" s="98"/>
      <c r="G179" s="98"/>
      <c r="H179" s="98"/>
      <c r="I179" s="98"/>
      <c r="J179" s="98"/>
      <c r="K179" s="98"/>
      <c r="L179" s="98"/>
      <c r="M179" s="98"/>
      <c r="N179" s="98"/>
      <c r="O179" s="98"/>
      <c r="P179" s="98"/>
      <c r="Q179" s="98"/>
      <c r="R179" s="98"/>
      <c r="S179" s="98"/>
      <c r="T179" s="98"/>
      <c r="U179" s="98"/>
      <c r="V179" s="98"/>
      <c r="W179" s="98"/>
      <c r="X179" s="98"/>
      <c r="Y179" s="98"/>
      <c r="Z179" s="98"/>
      <c r="AA179" s="98"/>
    </row>
    <row r="180" spans="1:27" ht="17.25" customHeight="1">
      <c r="A180" s="98"/>
      <c r="B180" s="98"/>
      <c r="C180" s="98"/>
      <c r="D180" s="98"/>
      <c r="E180" s="98"/>
      <c r="F180" s="98"/>
      <c r="G180" s="98"/>
      <c r="H180" s="98"/>
      <c r="I180" s="98"/>
      <c r="J180" s="98"/>
      <c r="K180" s="98"/>
      <c r="L180" s="98"/>
      <c r="M180" s="98"/>
      <c r="N180" s="98"/>
      <c r="O180" s="98"/>
      <c r="P180" s="98"/>
      <c r="Q180" s="98"/>
      <c r="R180" s="98"/>
      <c r="S180" s="98"/>
      <c r="T180" s="98"/>
      <c r="U180" s="98"/>
      <c r="V180" s="98"/>
      <c r="W180" s="98"/>
      <c r="X180" s="98"/>
      <c r="Y180" s="98"/>
      <c r="Z180" s="98"/>
      <c r="AA180" s="98"/>
    </row>
    <row r="181" spans="1:27" ht="17.25" customHeight="1">
      <c r="A181" s="98"/>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row>
    <row r="182" spans="1:27" ht="17.25" customHeight="1">
      <c r="A182" s="98"/>
      <c r="B182" s="98"/>
      <c r="C182" s="98"/>
      <c r="D182" s="98"/>
      <c r="E182" s="98"/>
      <c r="F182" s="98"/>
      <c r="G182" s="98"/>
      <c r="H182" s="98"/>
      <c r="I182" s="98"/>
      <c r="J182" s="98"/>
      <c r="K182" s="98"/>
      <c r="L182" s="98"/>
      <c r="M182" s="98"/>
      <c r="N182" s="98"/>
      <c r="O182" s="98"/>
      <c r="P182" s="98"/>
      <c r="Q182" s="98"/>
      <c r="R182" s="98"/>
      <c r="S182" s="98"/>
      <c r="T182" s="98"/>
      <c r="U182" s="98"/>
      <c r="V182" s="98"/>
      <c r="W182" s="98"/>
      <c r="X182" s="98"/>
      <c r="Y182" s="98"/>
      <c r="Z182" s="98"/>
      <c r="AA182" s="98"/>
    </row>
    <row r="183" spans="1:27" ht="17.25" customHeight="1">
      <c r="A183" s="98"/>
      <c r="B183" s="98"/>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c r="AA183" s="98"/>
    </row>
    <row r="184" spans="1:27">
      <c r="A184" s="98"/>
      <c r="B184" s="98"/>
      <c r="C184" s="98"/>
      <c r="D184" s="98"/>
      <c r="E184" s="98"/>
      <c r="F184" s="98"/>
      <c r="G184" s="98"/>
      <c r="H184" s="98"/>
      <c r="I184" s="98"/>
      <c r="J184" s="98"/>
      <c r="K184" s="98"/>
      <c r="L184" s="98"/>
      <c r="M184" s="98"/>
      <c r="N184" s="98"/>
      <c r="O184" s="98"/>
      <c r="P184" s="98"/>
      <c r="Q184" s="98"/>
      <c r="R184" s="98"/>
      <c r="S184" s="98"/>
      <c r="T184" s="98"/>
      <c r="U184" s="98"/>
      <c r="V184" s="98"/>
      <c r="W184" s="98"/>
      <c r="X184" s="98"/>
      <c r="Y184" s="98"/>
      <c r="Z184" s="98"/>
      <c r="AA184" s="98"/>
    </row>
    <row r="185" spans="1:27" ht="17.25" customHeight="1"/>
    <row r="192" spans="1:27" ht="17.25" customHeight="1"/>
  </sheetData>
  <sheetProtection sheet="1" objects="1" scenarios="1" selectLockedCells="1"/>
  <mergeCells count="1">
    <mergeCell ref="B28:X28"/>
  </mergeCells>
  <phoneticPr fontId="2"/>
  <hyperlinks>
    <hyperlink ref="K1:N1" location="作業メニュー!A1" display="作業メニュー" xr:uid="{00000000-0004-0000-31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&amp;R210101</oddFooter>
  </headerFooter>
  <rowBreaks count="1" manualBreakCount="1">
    <brk id="124"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0">
    <pageSetUpPr fitToPage="1"/>
  </sheetPr>
  <dimension ref="A1:AF191"/>
  <sheetViews>
    <sheetView showGridLines="0" workbookViewId="0"/>
  </sheetViews>
  <sheetFormatPr defaultColWidth="9" defaultRowHeight="13.5"/>
  <cols>
    <col min="1" max="1" width="3.125" style="1" customWidth="1"/>
    <col min="2" max="2" width="2.75" style="1" customWidth="1"/>
    <col min="3" max="8" width="3.125" style="1" customWidth="1"/>
    <col min="9" max="9" width="3.375" style="1" customWidth="1"/>
    <col min="10" max="20" width="3.125" style="1" customWidth="1"/>
    <col min="21" max="21" width="2.875" style="1" customWidth="1"/>
    <col min="22" max="24" width="3.125" style="1" customWidth="1"/>
    <col min="25" max="25" width="2.625" style="1" customWidth="1"/>
    <col min="26" max="26" width="3.5" style="1" customWidth="1"/>
    <col min="27" max="27" width="3.625" style="1" customWidth="1"/>
    <col min="28" max="29" width="3.75" style="1" customWidth="1"/>
    <col min="30" max="30" width="5.875" style="1" customWidth="1"/>
    <col min="31" max="58" width="2.875" style="1" customWidth="1"/>
    <col min="59" max="71" width="2.75" style="1" customWidth="1"/>
    <col min="72" max="90" width="2.875" style="1" customWidth="1"/>
    <col min="91" max="16384" width="9" style="1"/>
  </cols>
  <sheetData>
    <row r="1" spans="1:32" s="14" customFormat="1" ht="37.5" customHeight="1" thickBot="1">
      <c r="A1" s="13" t="s">
        <v>1100</v>
      </c>
      <c r="K1" s="12" t="s">
        <v>68</v>
      </c>
      <c r="L1" s="12"/>
      <c r="M1" s="12"/>
      <c r="N1" s="12"/>
    </row>
    <row r="2" spans="1:32" ht="15" customHeight="1" thickTop="1">
      <c r="A2" s="72"/>
      <c r="B2" s="34"/>
      <c r="C2" s="34"/>
      <c r="D2" s="34"/>
      <c r="E2" s="34"/>
      <c r="F2" s="2"/>
      <c r="G2" s="2"/>
      <c r="H2" s="2"/>
      <c r="I2" s="2"/>
      <c r="J2" s="2"/>
      <c r="K2" s="2"/>
      <c r="L2" s="2"/>
      <c r="M2" s="2"/>
      <c r="N2" s="2"/>
      <c r="O2" s="2"/>
      <c r="P2" s="2"/>
      <c r="Q2" s="2"/>
      <c r="R2" s="2"/>
      <c r="S2" s="2"/>
      <c r="T2" s="2"/>
      <c r="U2" s="2"/>
      <c r="V2" s="2"/>
      <c r="W2" s="2"/>
      <c r="X2" s="2"/>
      <c r="Y2" s="2"/>
      <c r="Z2" s="2"/>
      <c r="AA2" s="2"/>
    </row>
    <row r="3" spans="1:32" ht="15" customHeight="1">
      <c r="A3" s="128" t="s">
        <v>979</v>
      </c>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row>
    <row r="4" spans="1:32" ht="15" customHeight="1">
      <c r="A4" s="98" t="s">
        <v>1009</v>
      </c>
      <c r="B4" s="98" t="s">
        <v>1008</v>
      </c>
      <c r="C4" s="98"/>
      <c r="D4" s="98"/>
      <c r="E4" s="98"/>
      <c r="F4" s="98"/>
      <c r="G4" s="98"/>
      <c r="H4" s="98"/>
      <c r="I4" s="98"/>
      <c r="J4" s="98"/>
      <c r="K4" s="98"/>
      <c r="L4" s="98"/>
      <c r="M4" s="98"/>
      <c r="N4" s="98"/>
      <c r="O4" s="98"/>
      <c r="P4" s="98"/>
      <c r="Q4" s="98"/>
      <c r="R4" s="98"/>
      <c r="S4" s="98"/>
      <c r="T4" s="98"/>
      <c r="U4" s="98"/>
      <c r="V4" s="98"/>
      <c r="W4" s="98"/>
      <c r="X4" s="98"/>
      <c r="Y4" s="98"/>
      <c r="Z4" s="98"/>
      <c r="AA4" s="98"/>
      <c r="AB4" s="98"/>
      <c r="AC4" s="98"/>
      <c r="AD4" s="97"/>
      <c r="AE4" s="97"/>
      <c r="AF4" s="97"/>
    </row>
    <row r="5" spans="1:32" ht="15" customHeight="1">
      <c r="A5" s="98"/>
      <c r="B5" s="98" t="s">
        <v>1099</v>
      </c>
      <c r="C5" s="98"/>
      <c r="D5" s="98"/>
      <c r="E5" s="98"/>
      <c r="F5" s="98"/>
      <c r="G5" s="98"/>
      <c r="H5" s="98"/>
      <c r="I5" s="98"/>
      <c r="J5" s="98"/>
      <c r="K5" s="98"/>
      <c r="L5" s="98"/>
      <c r="M5" s="98"/>
      <c r="N5" s="98"/>
      <c r="O5" s="98"/>
      <c r="P5" s="98"/>
      <c r="Q5" s="98"/>
      <c r="R5" s="98"/>
      <c r="S5" s="98"/>
      <c r="T5" s="98"/>
      <c r="U5" s="98"/>
      <c r="V5" s="98"/>
      <c r="W5" s="98"/>
      <c r="X5" s="98"/>
      <c r="Y5" s="98"/>
      <c r="Z5" s="98"/>
      <c r="AA5" s="98"/>
      <c r="AB5" s="98"/>
      <c r="AC5" s="98"/>
      <c r="AD5" s="97"/>
      <c r="AE5" s="97"/>
      <c r="AF5" s="97"/>
    </row>
    <row r="6" spans="1:32" ht="15" customHeight="1">
      <c r="A6" s="98"/>
      <c r="B6" s="98"/>
      <c r="C6" s="98"/>
      <c r="D6" s="98"/>
      <c r="E6" s="98"/>
      <c r="F6" s="98"/>
      <c r="G6" s="98"/>
      <c r="H6" s="98"/>
      <c r="I6" s="98"/>
      <c r="J6" s="98"/>
      <c r="K6" s="98"/>
      <c r="L6" s="98"/>
      <c r="M6" s="98"/>
      <c r="N6" s="98"/>
      <c r="O6" s="98"/>
      <c r="P6" s="98"/>
      <c r="Q6" s="98"/>
      <c r="R6" s="98"/>
      <c r="S6" s="98"/>
      <c r="T6" s="98"/>
      <c r="U6" s="98"/>
      <c r="V6" s="98"/>
      <c r="W6" s="98"/>
      <c r="X6" s="98"/>
      <c r="Y6" s="98"/>
      <c r="Z6" s="98"/>
      <c r="AA6" s="98"/>
      <c r="AB6" s="98"/>
      <c r="AC6" s="98"/>
      <c r="AD6" s="97"/>
      <c r="AE6" s="97"/>
      <c r="AF6" s="97"/>
    </row>
    <row r="7" spans="1:32" ht="15" customHeight="1">
      <c r="A7" s="98" t="s">
        <v>1006</v>
      </c>
      <c r="B7" s="98" t="s">
        <v>1005</v>
      </c>
      <c r="C7" s="98"/>
      <c r="D7" s="98"/>
      <c r="E7" s="98"/>
      <c r="F7" s="98"/>
      <c r="G7" s="98"/>
      <c r="H7" s="98"/>
      <c r="I7" s="98"/>
      <c r="J7" s="98"/>
      <c r="K7" s="98"/>
      <c r="L7" s="98"/>
      <c r="M7" s="98"/>
      <c r="N7" s="98"/>
      <c r="O7" s="98"/>
      <c r="P7" s="98"/>
      <c r="Q7" s="98"/>
      <c r="R7" s="98"/>
      <c r="S7" s="98"/>
      <c r="T7" s="98"/>
      <c r="U7" s="98"/>
      <c r="V7" s="98"/>
      <c r="W7" s="98"/>
      <c r="X7" s="98"/>
      <c r="Y7" s="98"/>
      <c r="Z7" s="98"/>
      <c r="AA7" s="98"/>
      <c r="AB7" s="98"/>
      <c r="AC7" s="98"/>
      <c r="AD7" s="97"/>
      <c r="AE7" s="97"/>
      <c r="AF7" s="97"/>
    </row>
    <row r="8" spans="1:32" ht="15" customHeight="1">
      <c r="A8" s="98"/>
      <c r="B8" s="98" t="s">
        <v>1206</v>
      </c>
      <c r="C8" s="98"/>
      <c r="D8" s="98"/>
      <c r="E8" s="98"/>
      <c r="F8" s="98"/>
      <c r="G8" s="98"/>
      <c r="H8" s="98"/>
      <c r="I8" s="98"/>
      <c r="J8" s="98"/>
      <c r="K8" s="98"/>
      <c r="L8" s="98"/>
      <c r="M8" s="98"/>
      <c r="N8" s="98"/>
      <c r="O8" s="98"/>
      <c r="P8" s="98"/>
      <c r="Q8" s="98"/>
      <c r="R8" s="98"/>
      <c r="S8" s="98"/>
      <c r="T8" s="98"/>
      <c r="U8" s="98"/>
      <c r="V8" s="98"/>
      <c r="W8" s="98"/>
      <c r="X8" s="98"/>
      <c r="Y8" s="98"/>
      <c r="Z8" s="98"/>
      <c r="AA8" s="98"/>
      <c r="AB8" s="98"/>
      <c r="AC8" s="98"/>
      <c r="AD8" s="97"/>
      <c r="AE8" s="97"/>
      <c r="AF8" s="97"/>
    </row>
    <row r="9" spans="1:32" ht="15" customHeight="1">
      <c r="A9" s="98"/>
      <c r="B9" s="98"/>
      <c r="C9" s="98"/>
      <c r="D9" s="98"/>
      <c r="E9" s="98"/>
      <c r="F9" s="98"/>
      <c r="G9" s="98"/>
      <c r="H9" s="98"/>
      <c r="I9" s="98"/>
      <c r="J9" s="98"/>
      <c r="K9" s="98"/>
      <c r="L9" s="98"/>
      <c r="M9" s="98"/>
      <c r="N9" s="98"/>
      <c r="O9" s="98"/>
      <c r="P9" s="98"/>
      <c r="Q9" s="98"/>
      <c r="R9" s="98"/>
      <c r="S9" s="98"/>
      <c r="T9" s="98"/>
      <c r="U9" s="98"/>
      <c r="V9" s="98"/>
      <c r="W9" s="98"/>
      <c r="X9" s="98"/>
      <c r="Y9" s="98"/>
      <c r="Z9" s="98"/>
      <c r="AA9" s="98"/>
      <c r="AB9" s="98"/>
      <c r="AC9" s="98"/>
      <c r="AD9" s="97"/>
      <c r="AE9" s="97"/>
      <c r="AF9" s="97"/>
    </row>
    <row r="10" spans="1:32" ht="15" customHeight="1">
      <c r="A10" s="98" t="s">
        <v>1004</v>
      </c>
      <c r="B10" s="98" t="s">
        <v>1003</v>
      </c>
      <c r="C10" s="98"/>
      <c r="D10" s="98"/>
      <c r="E10" s="98"/>
      <c r="F10" s="98"/>
      <c r="G10" s="98"/>
      <c r="H10" s="98"/>
      <c r="I10" s="98"/>
      <c r="J10" s="98"/>
      <c r="K10" s="98"/>
      <c r="L10" s="98"/>
      <c r="M10" s="98"/>
      <c r="N10" s="98"/>
      <c r="O10" s="98"/>
      <c r="P10" s="98"/>
      <c r="Q10" s="98"/>
      <c r="R10" s="98"/>
      <c r="S10" s="98"/>
      <c r="T10" s="98"/>
      <c r="U10" s="98"/>
      <c r="V10" s="98"/>
      <c r="W10" s="98"/>
      <c r="X10" s="98"/>
      <c r="Y10" s="98"/>
      <c r="Z10" s="98"/>
      <c r="AA10" s="98"/>
      <c r="AB10" s="98"/>
      <c r="AC10" s="98"/>
      <c r="AD10" s="97"/>
      <c r="AE10" s="97"/>
      <c r="AF10" s="97"/>
    </row>
    <row r="11" spans="1:32" ht="15" customHeight="1">
      <c r="A11" s="98"/>
      <c r="B11" s="98" t="s">
        <v>1066</v>
      </c>
      <c r="C11" s="98"/>
      <c r="D11" s="98"/>
      <c r="E11" s="98"/>
      <c r="F11" s="98"/>
      <c r="G11" s="98"/>
      <c r="H11" s="98"/>
      <c r="I11" s="98"/>
      <c r="J11" s="98"/>
      <c r="K11" s="98"/>
      <c r="L11" s="98"/>
      <c r="M11" s="98"/>
      <c r="N11" s="98"/>
      <c r="O11" s="98"/>
      <c r="P11" s="98"/>
      <c r="Q11" s="98"/>
      <c r="R11" s="98"/>
      <c r="S11" s="98"/>
      <c r="T11" s="98"/>
      <c r="U11" s="98"/>
      <c r="V11" s="98"/>
      <c r="W11" s="98"/>
      <c r="X11" s="98"/>
      <c r="Y11" s="98"/>
      <c r="Z11" s="98"/>
      <c r="AA11" s="98"/>
      <c r="AB11" s="98"/>
      <c r="AC11" s="98"/>
      <c r="AD11" s="97"/>
      <c r="AE11" s="97"/>
      <c r="AF11" s="97"/>
    </row>
    <row r="12" spans="1:32" ht="15" customHeight="1">
      <c r="A12" s="98"/>
      <c r="B12" s="98" t="s">
        <v>1065</v>
      </c>
      <c r="C12" s="98"/>
      <c r="D12" s="98"/>
      <c r="E12" s="98"/>
      <c r="F12" s="98"/>
      <c r="G12" s="98"/>
      <c r="H12" s="98"/>
      <c r="I12" s="98"/>
      <c r="J12" s="98"/>
      <c r="K12" s="98"/>
      <c r="L12" s="98"/>
      <c r="M12" s="98"/>
      <c r="N12" s="98"/>
      <c r="O12" s="98"/>
      <c r="P12" s="98"/>
      <c r="Q12" s="98"/>
      <c r="R12" s="98"/>
      <c r="S12" s="98"/>
      <c r="T12" s="98"/>
      <c r="U12" s="98"/>
      <c r="V12" s="98"/>
      <c r="W12" s="98"/>
      <c r="X12" s="98"/>
      <c r="Y12" s="98"/>
      <c r="Z12" s="98"/>
      <c r="AA12" s="98"/>
      <c r="AB12" s="98"/>
      <c r="AC12" s="98"/>
      <c r="AD12" s="97"/>
      <c r="AE12" s="97"/>
      <c r="AF12" s="97"/>
    </row>
    <row r="13" spans="1:32" ht="15" customHeight="1">
      <c r="A13" s="98"/>
      <c r="B13" s="98" t="s">
        <v>1064</v>
      </c>
      <c r="C13" s="98"/>
      <c r="D13" s="98"/>
      <c r="E13" s="98"/>
      <c r="F13" s="98"/>
      <c r="G13" s="98"/>
      <c r="H13" s="98"/>
      <c r="I13" s="98"/>
      <c r="J13" s="98"/>
      <c r="K13" s="98"/>
      <c r="L13" s="98"/>
      <c r="M13" s="98"/>
      <c r="N13" s="98"/>
      <c r="O13" s="98"/>
      <c r="P13" s="98"/>
      <c r="Q13" s="98"/>
      <c r="R13" s="98"/>
      <c r="S13" s="98"/>
      <c r="T13" s="98"/>
      <c r="U13" s="98"/>
      <c r="V13" s="98"/>
      <c r="W13" s="98"/>
      <c r="X13" s="98"/>
      <c r="Y13" s="98"/>
      <c r="Z13" s="98"/>
      <c r="AA13" s="98"/>
      <c r="AB13" s="98"/>
      <c r="AC13" s="98"/>
      <c r="AD13" s="97"/>
      <c r="AE13" s="97"/>
      <c r="AF13" s="97"/>
    </row>
    <row r="14" spans="1:32" ht="15" customHeight="1">
      <c r="A14" s="98"/>
      <c r="B14" s="98" t="s">
        <v>999</v>
      </c>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7"/>
      <c r="AE14" s="97"/>
      <c r="AF14" s="97"/>
    </row>
    <row r="15" spans="1:32" ht="15" customHeight="1">
      <c r="A15" s="98"/>
      <c r="B15" s="98" t="s">
        <v>998</v>
      </c>
      <c r="C15" s="98"/>
      <c r="D15" s="98"/>
      <c r="E15" s="98"/>
      <c r="F15" s="98"/>
      <c r="G15" s="98"/>
      <c r="H15" s="98"/>
      <c r="I15" s="98"/>
      <c r="J15" s="98"/>
      <c r="K15" s="98"/>
      <c r="L15" s="98"/>
      <c r="M15" s="98"/>
      <c r="N15" s="98"/>
      <c r="O15" s="98"/>
      <c r="P15" s="98"/>
      <c r="Q15" s="98"/>
      <c r="R15" s="98"/>
      <c r="S15" s="98"/>
      <c r="T15" s="98"/>
      <c r="U15" s="98"/>
      <c r="V15" s="98"/>
      <c r="W15" s="98"/>
      <c r="X15" s="98"/>
      <c r="Y15" s="98"/>
      <c r="Z15" s="98"/>
      <c r="AA15" s="98"/>
      <c r="AB15" s="98"/>
      <c r="AC15" s="98"/>
      <c r="AD15" s="97"/>
      <c r="AE15" s="97"/>
      <c r="AF15" s="97"/>
    </row>
    <row r="16" spans="1:32" ht="15" customHeight="1">
      <c r="A16" s="98"/>
      <c r="B16" s="98" t="s">
        <v>1063</v>
      </c>
      <c r="C16" s="98"/>
      <c r="D16" s="98"/>
      <c r="E16" s="98"/>
      <c r="F16" s="98"/>
      <c r="G16" s="98"/>
      <c r="H16" s="98"/>
      <c r="I16" s="98"/>
      <c r="J16" s="98"/>
      <c r="K16" s="98"/>
      <c r="L16" s="98"/>
      <c r="M16" s="98"/>
      <c r="N16" s="98"/>
      <c r="O16" s="98"/>
      <c r="P16" s="98"/>
      <c r="Q16" s="98"/>
      <c r="R16" s="98"/>
      <c r="S16" s="98"/>
      <c r="T16" s="98"/>
      <c r="U16" s="98"/>
      <c r="V16" s="98"/>
      <c r="W16" s="98"/>
      <c r="X16" s="98"/>
      <c r="Y16" s="98"/>
      <c r="Z16" s="98"/>
      <c r="AA16" s="98"/>
      <c r="AB16" s="98"/>
      <c r="AC16" s="98"/>
      <c r="AD16" s="97"/>
      <c r="AE16" s="97"/>
      <c r="AF16" s="97"/>
    </row>
    <row r="17" spans="1:32" ht="15" customHeight="1">
      <c r="A17" s="98"/>
      <c r="B17" s="98" t="s">
        <v>996</v>
      </c>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7"/>
      <c r="AE17" s="97"/>
      <c r="AF17" s="97"/>
    </row>
    <row r="18" spans="1:32" ht="15" customHeight="1">
      <c r="A18" s="98"/>
      <c r="B18" s="98" t="s">
        <v>995</v>
      </c>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7"/>
      <c r="AE18" s="97"/>
      <c r="AF18" s="97"/>
    </row>
    <row r="19" spans="1:32" ht="15" customHeight="1">
      <c r="A19" s="98"/>
      <c r="B19" s="98" t="s">
        <v>1062</v>
      </c>
      <c r="C19" s="98"/>
      <c r="D19" s="98"/>
      <c r="E19" s="98"/>
      <c r="F19" s="98"/>
      <c r="G19" s="98"/>
      <c r="H19" s="98"/>
      <c r="I19" s="98"/>
      <c r="J19" s="98"/>
      <c r="K19" s="98"/>
      <c r="L19" s="98"/>
      <c r="M19" s="98"/>
      <c r="N19" s="98"/>
      <c r="O19" s="98"/>
      <c r="P19" s="98"/>
      <c r="Q19" s="98"/>
      <c r="R19" s="98"/>
      <c r="S19" s="98"/>
      <c r="T19" s="98"/>
      <c r="U19" s="98"/>
      <c r="V19" s="98"/>
      <c r="W19" s="98"/>
      <c r="X19" s="98"/>
      <c r="Y19" s="98"/>
      <c r="Z19" s="98"/>
      <c r="AA19" s="98"/>
      <c r="AB19" s="98"/>
      <c r="AC19" s="98"/>
      <c r="AD19" s="97"/>
      <c r="AE19" s="97"/>
      <c r="AF19" s="97"/>
    </row>
    <row r="20" spans="1:32" ht="15" customHeight="1">
      <c r="A20" s="98"/>
      <c r="B20" s="98" t="s">
        <v>1061</v>
      </c>
      <c r="C20" s="98"/>
      <c r="D20" s="98"/>
      <c r="E20" s="98"/>
      <c r="F20" s="98"/>
      <c r="G20" s="98"/>
      <c r="H20" s="98"/>
      <c r="I20" s="98"/>
      <c r="J20" s="98"/>
      <c r="K20" s="98"/>
      <c r="L20" s="98"/>
      <c r="M20" s="98"/>
      <c r="N20" s="98"/>
      <c r="O20" s="98"/>
      <c r="P20" s="98"/>
      <c r="Q20" s="98"/>
      <c r="R20" s="98"/>
      <c r="S20" s="98"/>
      <c r="T20" s="98"/>
      <c r="U20" s="98"/>
      <c r="V20" s="98"/>
      <c r="W20" s="98"/>
      <c r="X20" s="98"/>
      <c r="Y20" s="98"/>
      <c r="Z20" s="98"/>
      <c r="AA20" s="98"/>
      <c r="AB20" s="98"/>
      <c r="AC20" s="98"/>
      <c r="AD20" s="97"/>
      <c r="AE20" s="97"/>
      <c r="AF20" s="97"/>
    </row>
    <row r="21" spans="1:32" ht="15" customHeight="1">
      <c r="A21" s="98"/>
      <c r="B21" s="98" t="s">
        <v>1060</v>
      </c>
      <c r="C21" s="98"/>
      <c r="D21" s="98"/>
      <c r="E21" s="98"/>
      <c r="F21" s="98"/>
      <c r="G21" s="98"/>
      <c r="H21" s="98"/>
      <c r="I21" s="98"/>
      <c r="J21" s="98"/>
      <c r="K21" s="98"/>
      <c r="L21" s="98"/>
      <c r="M21" s="98"/>
      <c r="N21" s="98"/>
      <c r="O21" s="98"/>
      <c r="P21" s="98"/>
      <c r="Q21" s="98"/>
      <c r="R21" s="98"/>
      <c r="S21" s="98"/>
      <c r="T21" s="98"/>
      <c r="U21" s="98"/>
      <c r="V21" s="98"/>
      <c r="W21" s="98"/>
      <c r="X21" s="98"/>
      <c r="Y21" s="98"/>
      <c r="Z21" s="98"/>
      <c r="AA21" s="98"/>
      <c r="AB21" s="98"/>
      <c r="AC21" s="98"/>
      <c r="AD21" s="97"/>
      <c r="AE21" s="97"/>
      <c r="AF21" s="97"/>
    </row>
    <row r="22" spans="1:32" ht="15" customHeight="1">
      <c r="A22" s="98"/>
      <c r="B22" s="98" t="s">
        <v>1098</v>
      </c>
      <c r="C22" s="98"/>
      <c r="D22" s="98"/>
      <c r="E22" s="98"/>
      <c r="F22" s="98"/>
      <c r="G22" s="98"/>
      <c r="H22" s="98"/>
      <c r="I22" s="98"/>
      <c r="J22" s="98"/>
      <c r="K22" s="98"/>
      <c r="L22" s="98"/>
      <c r="M22" s="98"/>
      <c r="N22" s="98"/>
      <c r="O22" s="98"/>
      <c r="P22" s="98"/>
      <c r="Q22" s="98"/>
      <c r="R22" s="98"/>
      <c r="S22" s="98"/>
      <c r="T22" s="98"/>
      <c r="U22" s="98"/>
      <c r="V22" s="98"/>
      <c r="W22" s="98"/>
      <c r="X22" s="98"/>
      <c r="Y22" s="98"/>
      <c r="Z22" s="98"/>
      <c r="AA22" s="98"/>
      <c r="AB22" s="98"/>
      <c r="AC22" s="98"/>
      <c r="AD22" s="97"/>
      <c r="AE22" s="97"/>
      <c r="AF22" s="97"/>
    </row>
    <row r="23" spans="1:32" ht="15" customHeight="1">
      <c r="A23" s="98"/>
      <c r="B23" s="98" t="s">
        <v>1097</v>
      </c>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7"/>
      <c r="AE23" s="97"/>
      <c r="AF23" s="97"/>
    </row>
    <row r="24" spans="1:32" ht="15" customHeight="1">
      <c r="A24" s="98"/>
      <c r="B24" s="98" t="s">
        <v>1096</v>
      </c>
      <c r="C24" s="98"/>
      <c r="D24" s="98"/>
      <c r="E24" s="98"/>
      <c r="F24" s="98"/>
      <c r="G24" s="98"/>
      <c r="H24" s="98"/>
      <c r="I24" s="98"/>
      <c r="J24" s="98"/>
      <c r="K24" s="98"/>
      <c r="L24" s="98"/>
      <c r="M24" s="98"/>
      <c r="N24" s="98"/>
      <c r="O24" s="98"/>
      <c r="P24" s="98"/>
      <c r="Q24" s="98"/>
      <c r="R24" s="98"/>
      <c r="S24" s="98"/>
      <c r="T24" s="98"/>
      <c r="U24" s="98"/>
      <c r="V24" s="98"/>
      <c r="W24" s="98"/>
      <c r="X24" s="98"/>
      <c r="Y24" s="98"/>
      <c r="Z24" s="98"/>
      <c r="AA24" s="98"/>
      <c r="AB24" s="98"/>
      <c r="AC24" s="98"/>
      <c r="AD24" s="97"/>
      <c r="AE24" s="97"/>
      <c r="AF24" s="97"/>
    </row>
    <row r="25" spans="1:32" ht="15" customHeight="1">
      <c r="A25" s="98"/>
      <c r="B25" s="98"/>
      <c r="C25" s="98"/>
      <c r="D25" s="98"/>
      <c r="E25" s="98"/>
      <c r="F25" s="98"/>
      <c r="G25" s="98"/>
      <c r="H25" s="98"/>
      <c r="I25" s="98"/>
      <c r="J25" s="98"/>
      <c r="K25" s="98"/>
      <c r="L25" s="98"/>
      <c r="M25" s="98"/>
      <c r="N25" s="98"/>
      <c r="O25" s="98"/>
      <c r="P25" s="98"/>
      <c r="Q25" s="98"/>
      <c r="R25" s="98"/>
      <c r="S25" s="98"/>
      <c r="T25" s="98"/>
      <c r="U25" s="98"/>
      <c r="V25" s="98"/>
      <c r="W25" s="98"/>
      <c r="X25" s="98"/>
      <c r="Y25" s="98"/>
      <c r="Z25" s="98"/>
      <c r="AA25" s="98"/>
      <c r="AB25" s="98"/>
      <c r="AC25" s="98"/>
      <c r="AD25" s="97"/>
      <c r="AE25" s="97"/>
      <c r="AF25" s="97"/>
    </row>
    <row r="26" spans="1:32" ht="15" customHeight="1">
      <c r="A26" s="98"/>
      <c r="B26" s="2130" t="s">
        <v>1095</v>
      </c>
      <c r="C26" s="2131"/>
      <c r="D26" s="2131"/>
      <c r="E26" s="2131"/>
      <c r="F26" s="2131"/>
      <c r="G26" s="2131"/>
      <c r="H26" s="2131"/>
      <c r="I26" s="2131"/>
      <c r="J26" s="2131"/>
      <c r="K26" s="2131"/>
      <c r="L26" s="2131"/>
      <c r="M26" s="2131"/>
      <c r="N26" s="2131"/>
      <c r="O26" s="2131"/>
      <c r="P26" s="2131"/>
      <c r="Q26" s="2131"/>
      <c r="R26" s="2131"/>
      <c r="S26" s="2131"/>
      <c r="T26" s="2131"/>
      <c r="U26" s="2131"/>
      <c r="V26" s="2131"/>
      <c r="W26" s="2131"/>
      <c r="X26" s="2132"/>
      <c r="Y26" s="241"/>
      <c r="Z26" s="240" t="s">
        <v>1054</v>
      </c>
      <c r="AA26" s="239"/>
      <c r="AB26" s="98"/>
      <c r="AC26" s="98"/>
      <c r="AD26" s="97"/>
      <c r="AE26" s="97"/>
      <c r="AF26" s="97"/>
    </row>
    <row r="27" spans="1:32" ht="15" customHeight="1">
      <c r="A27" s="98"/>
      <c r="B27" s="238" t="s">
        <v>1094</v>
      </c>
      <c r="C27" s="38"/>
      <c r="D27" s="38"/>
      <c r="E27" s="38"/>
      <c r="F27" s="38"/>
      <c r="G27" s="38"/>
      <c r="H27" s="38"/>
      <c r="I27" s="38"/>
      <c r="J27" s="38"/>
      <c r="K27" s="38"/>
      <c r="L27" s="38"/>
      <c r="M27" s="38"/>
      <c r="N27" s="38"/>
      <c r="O27" s="38"/>
      <c r="P27" s="38"/>
      <c r="Q27" s="38"/>
      <c r="R27" s="38"/>
      <c r="S27" s="38"/>
      <c r="T27" s="38"/>
      <c r="U27" s="38"/>
      <c r="V27" s="38"/>
      <c r="W27" s="2"/>
      <c r="Y27" s="145"/>
      <c r="Z27" s="101" t="s">
        <v>1093</v>
      </c>
      <c r="AA27" s="237"/>
      <c r="AB27" s="98"/>
      <c r="AC27" s="98"/>
      <c r="AD27" s="97"/>
      <c r="AE27" s="97"/>
      <c r="AF27" s="97"/>
    </row>
    <row r="28" spans="1:32" ht="15" customHeight="1">
      <c r="A28" s="98"/>
      <c r="B28" s="238" t="s">
        <v>1092</v>
      </c>
      <c r="C28" s="38"/>
      <c r="D28" s="38"/>
      <c r="E28" s="38"/>
      <c r="F28" s="38"/>
      <c r="G28" s="38"/>
      <c r="H28" s="38"/>
      <c r="I28" s="38"/>
      <c r="J28" s="38"/>
      <c r="K28" s="38"/>
      <c r="L28" s="38"/>
      <c r="M28" s="38"/>
      <c r="N28" s="38"/>
      <c r="O28" s="38"/>
      <c r="P28" s="38"/>
      <c r="Q28" s="38"/>
      <c r="R28" s="38"/>
      <c r="S28" s="38"/>
      <c r="T28" s="38"/>
      <c r="U28" s="38"/>
      <c r="V28" s="38"/>
      <c r="W28" s="2"/>
      <c r="Y28" s="145"/>
      <c r="AA28" s="64"/>
      <c r="AB28" s="98"/>
      <c r="AC28" s="98"/>
      <c r="AD28" s="97"/>
      <c r="AE28" s="97"/>
      <c r="AF28" s="97"/>
    </row>
    <row r="29" spans="1:32" ht="15" customHeight="1">
      <c r="A29" s="98"/>
      <c r="B29" s="236" t="s">
        <v>1091</v>
      </c>
      <c r="C29" s="38"/>
      <c r="D29" s="38"/>
      <c r="E29" s="38"/>
      <c r="F29" s="38"/>
      <c r="G29" s="38"/>
      <c r="H29" s="38"/>
      <c r="I29" s="38"/>
      <c r="J29" s="38"/>
      <c r="K29" s="38"/>
      <c r="L29" s="38"/>
      <c r="M29" s="38"/>
      <c r="N29" s="38"/>
      <c r="O29" s="38"/>
      <c r="P29" s="38"/>
      <c r="Q29" s="38"/>
      <c r="R29" s="38"/>
      <c r="S29" s="38"/>
      <c r="T29" s="38"/>
      <c r="U29" s="38"/>
      <c r="V29" s="38"/>
      <c r="W29" s="38"/>
      <c r="Y29" s="145"/>
      <c r="AA29" s="64"/>
      <c r="AB29" s="98"/>
      <c r="AC29" s="98"/>
      <c r="AD29" s="97"/>
      <c r="AE29" s="97"/>
      <c r="AF29" s="97"/>
    </row>
    <row r="30" spans="1:32" ht="15" customHeight="1">
      <c r="A30" s="98"/>
      <c r="B30" s="236" t="s">
        <v>1090</v>
      </c>
      <c r="C30" s="38"/>
      <c r="D30" s="38"/>
      <c r="E30" s="38"/>
      <c r="F30" s="38"/>
      <c r="G30" s="38"/>
      <c r="H30" s="38"/>
      <c r="I30" s="38"/>
      <c r="J30" s="38"/>
      <c r="K30" s="38"/>
      <c r="L30" s="38"/>
      <c r="M30" s="38"/>
      <c r="N30" s="38"/>
      <c r="O30" s="38"/>
      <c r="P30" s="38"/>
      <c r="Q30" s="38"/>
      <c r="R30" s="38"/>
      <c r="S30" s="38"/>
      <c r="T30" s="38"/>
      <c r="U30" s="38"/>
      <c r="V30" s="38"/>
      <c r="W30" s="38"/>
      <c r="Y30" s="145"/>
      <c r="Z30" s="100" t="s">
        <v>1089</v>
      </c>
      <c r="AA30" s="64"/>
      <c r="AB30" s="98"/>
      <c r="AC30" s="98"/>
      <c r="AD30" s="97"/>
      <c r="AE30" s="97"/>
      <c r="AF30" s="97"/>
    </row>
    <row r="31" spans="1:32" ht="15" customHeight="1">
      <c r="A31" s="98"/>
      <c r="B31" s="236" t="s">
        <v>1088</v>
      </c>
      <c r="C31" s="38"/>
      <c r="D31" s="38"/>
      <c r="E31" s="38"/>
      <c r="F31" s="38"/>
      <c r="G31" s="38"/>
      <c r="H31" s="38"/>
      <c r="I31" s="38"/>
      <c r="J31" s="38"/>
      <c r="K31" s="38"/>
      <c r="L31" s="38"/>
      <c r="M31" s="38"/>
      <c r="N31" s="38"/>
      <c r="O31" s="38"/>
      <c r="P31" s="38"/>
      <c r="Q31" s="38"/>
      <c r="R31" s="38"/>
      <c r="S31" s="38"/>
      <c r="T31" s="38"/>
      <c r="U31" s="38"/>
      <c r="V31" s="38"/>
      <c r="W31" s="38"/>
      <c r="Y31" s="145"/>
      <c r="Z31" s="100" t="s">
        <v>1087</v>
      </c>
      <c r="AA31" s="64"/>
      <c r="AB31" s="98"/>
      <c r="AC31" s="98"/>
      <c r="AD31" s="97"/>
      <c r="AE31" s="97"/>
      <c r="AF31" s="97"/>
    </row>
    <row r="32" spans="1:32" ht="15" customHeight="1">
      <c r="A32" s="98"/>
      <c r="B32" s="236" t="s">
        <v>1086</v>
      </c>
      <c r="C32" s="38"/>
      <c r="D32" s="38"/>
      <c r="E32" s="38"/>
      <c r="F32" s="38"/>
      <c r="G32" s="38"/>
      <c r="H32" s="38"/>
      <c r="I32" s="38"/>
      <c r="J32" s="38"/>
      <c r="K32" s="38"/>
      <c r="L32" s="38"/>
      <c r="M32" s="38"/>
      <c r="N32" s="38"/>
      <c r="O32" s="38"/>
      <c r="P32" s="38"/>
      <c r="Q32" s="38"/>
      <c r="R32" s="38"/>
      <c r="S32" s="38"/>
      <c r="T32" s="38"/>
      <c r="U32" s="38"/>
      <c r="V32" s="38"/>
      <c r="W32" s="38"/>
      <c r="Y32" s="145"/>
      <c r="AA32" s="64"/>
      <c r="AB32" s="98"/>
      <c r="AC32" s="98"/>
      <c r="AD32" s="97"/>
      <c r="AE32" s="97"/>
      <c r="AF32" s="97"/>
    </row>
    <row r="33" spans="1:32" ht="15" customHeight="1">
      <c r="A33" s="98"/>
      <c r="B33" s="236" t="s">
        <v>1085</v>
      </c>
      <c r="C33" s="38"/>
      <c r="D33" s="38"/>
      <c r="E33" s="38"/>
      <c r="F33" s="38"/>
      <c r="G33" s="38"/>
      <c r="H33" s="38"/>
      <c r="I33" s="38"/>
      <c r="J33" s="38"/>
      <c r="K33" s="38"/>
      <c r="L33" s="38"/>
      <c r="M33" s="38"/>
      <c r="N33" s="38"/>
      <c r="O33" s="38"/>
      <c r="P33" s="38"/>
      <c r="Q33" s="38"/>
      <c r="R33" s="38"/>
      <c r="S33" s="38"/>
      <c r="T33" s="38"/>
      <c r="U33" s="38"/>
      <c r="V33" s="38"/>
      <c r="W33" s="38"/>
      <c r="Y33" s="145"/>
      <c r="Z33" s="100" t="s">
        <v>1084</v>
      </c>
      <c r="AA33" s="64"/>
      <c r="AB33" s="98"/>
      <c r="AC33" s="98"/>
      <c r="AD33" s="97"/>
      <c r="AE33" s="97"/>
      <c r="AF33" s="97"/>
    </row>
    <row r="34" spans="1:32" ht="15" customHeight="1">
      <c r="A34" s="98"/>
      <c r="B34" s="236" t="s">
        <v>1083</v>
      </c>
      <c r="C34" s="38"/>
      <c r="D34" s="38"/>
      <c r="E34" s="38"/>
      <c r="F34" s="38"/>
      <c r="G34" s="38"/>
      <c r="H34" s="38"/>
      <c r="I34" s="38"/>
      <c r="J34" s="38"/>
      <c r="K34" s="38"/>
      <c r="L34" s="38"/>
      <c r="M34" s="38"/>
      <c r="N34" s="38"/>
      <c r="O34" s="38"/>
      <c r="P34" s="38"/>
      <c r="Q34" s="38"/>
      <c r="R34" s="38"/>
      <c r="S34" s="38"/>
      <c r="T34" s="38"/>
      <c r="U34" s="38"/>
      <c r="V34" s="38"/>
      <c r="W34" s="38"/>
      <c r="Y34" s="145"/>
      <c r="Z34" s="100" t="s">
        <v>1082</v>
      </c>
      <c r="AA34" s="64"/>
      <c r="AB34" s="98"/>
      <c r="AC34" s="98"/>
      <c r="AD34" s="97"/>
      <c r="AE34" s="97"/>
      <c r="AF34" s="97"/>
    </row>
    <row r="35" spans="1:32" ht="15" customHeight="1">
      <c r="A35" s="98"/>
      <c r="B35" s="235" t="s">
        <v>1081</v>
      </c>
      <c r="C35" s="99"/>
      <c r="D35" s="99"/>
      <c r="E35" s="99"/>
      <c r="F35" s="99"/>
      <c r="G35" s="99"/>
      <c r="H35" s="99"/>
      <c r="I35" s="99"/>
      <c r="J35" s="99"/>
      <c r="K35" s="99"/>
      <c r="L35" s="99"/>
      <c r="M35" s="99"/>
      <c r="N35" s="99"/>
      <c r="O35" s="99"/>
      <c r="P35" s="99"/>
      <c r="Q35" s="99"/>
      <c r="R35" s="99"/>
      <c r="S35" s="99"/>
      <c r="T35" s="99"/>
      <c r="U35" s="99"/>
      <c r="V35" s="99"/>
      <c r="W35" s="99"/>
      <c r="X35" s="118"/>
      <c r="Y35" s="117"/>
      <c r="Z35" s="103" t="s">
        <v>1080</v>
      </c>
      <c r="AA35" s="234"/>
      <c r="AB35" s="98"/>
      <c r="AC35" s="98"/>
      <c r="AD35" s="97"/>
      <c r="AE35" s="97"/>
      <c r="AF35" s="97"/>
    </row>
    <row r="36" spans="1:32" ht="15" customHeight="1">
      <c r="A36" s="98"/>
      <c r="B36" s="38"/>
      <c r="C36" s="38"/>
      <c r="D36" s="38"/>
      <c r="E36" s="38"/>
      <c r="F36" s="38"/>
      <c r="G36" s="38"/>
      <c r="H36" s="38"/>
      <c r="I36" s="38"/>
      <c r="J36" s="38"/>
      <c r="K36" s="38"/>
      <c r="L36" s="38"/>
      <c r="M36" s="38"/>
      <c r="N36" s="38"/>
      <c r="O36" s="38"/>
      <c r="P36" s="38"/>
      <c r="Q36" s="38"/>
      <c r="R36" s="38"/>
      <c r="S36" s="38"/>
      <c r="T36" s="38"/>
      <c r="U36" s="38"/>
      <c r="V36" s="38"/>
      <c r="W36" s="38"/>
      <c r="Z36" s="100"/>
      <c r="AA36" s="38"/>
      <c r="AB36" s="98"/>
      <c r="AC36" s="98"/>
      <c r="AD36" s="97"/>
      <c r="AE36" s="97"/>
      <c r="AF36" s="97"/>
    </row>
    <row r="37" spans="1:32" ht="15" customHeight="1">
      <c r="A37" s="98"/>
      <c r="B37" s="98" t="s">
        <v>1079</v>
      </c>
      <c r="C37" s="38"/>
      <c r="D37" s="38"/>
      <c r="E37" s="38"/>
      <c r="F37" s="38"/>
      <c r="G37" s="38"/>
      <c r="H37" s="38"/>
      <c r="I37" s="38"/>
      <c r="J37" s="38"/>
      <c r="K37" s="38"/>
      <c r="L37" s="38"/>
      <c r="M37" s="38"/>
      <c r="N37" s="38"/>
      <c r="O37" s="38"/>
      <c r="P37" s="38"/>
      <c r="Q37" s="38"/>
      <c r="R37" s="38"/>
      <c r="S37" s="38"/>
      <c r="T37" s="38"/>
      <c r="U37" s="38"/>
      <c r="V37" s="38"/>
      <c r="W37" s="38"/>
      <c r="Z37" s="38"/>
      <c r="AA37" s="38"/>
      <c r="AB37" s="98"/>
      <c r="AC37" s="98"/>
      <c r="AD37" s="97"/>
      <c r="AE37" s="97"/>
      <c r="AF37" s="97"/>
    </row>
    <row r="38" spans="1:32" ht="15" customHeight="1">
      <c r="A38" s="98"/>
      <c r="B38" s="98" t="s">
        <v>1078</v>
      </c>
      <c r="C38" s="98"/>
      <c r="D38" s="98"/>
      <c r="E38" s="98"/>
      <c r="F38" s="98"/>
      <c r="G38" s="98"/>
      <c r="H38" s="98"/>
      <c r="I38" s="98"/>
      <c r="J38" s="98"/>
      <c r="K38" s="98"/>
      <c r="L38" s="98"/>
      <c r="M38" s="98"/>
      <c r="N38" s="98"/>
      <c r="O38" s="98"/>
      <c r="P38" s="98"/>
      <c r="Q38" s="98"/>
      <c r="R38" s="98"/>
      <c r="S38" s="98"/>
      <c r="T38" s="98"/>
      <c r="U38" s="98"/>
      <c r="V38" s="98"/>
      <c r="W38" s="98"/>
      <c r="X38" s="98"/>
      <c r="Y38" s="98"/>
      <c r="Z38" s="98"/>
      <c r="AA38" s="98"/>
      <c r="AB38" s="98"/>
      <c r="AC38" s="98"/>
      <c r="AD38" s="97"/>
      <c r="AE38" s="97"/>
      <c r="AF38" s="97"/>
    </row>
    <row r="39" spans="1:32" ht="15" customHeight="1">
      <c r="A39" s="98"/>
      <c r="B39" s="98" t="s">
        <v>1077</v>
      </c>
      <c r="C39" s="98"/>
      <c r="D39" s="98"/>
      <c r="E39" s="98"/>
      <c r="F39" s="98"/>
      <c r="G39" s="98"/>
      <c r="H39" s="98"/>
      <c r="I39" s="98"/>
      <c r="J39" s="98"/>
      <c r="K39" s="98"/>
      <c r="L39" s="98"/>
      <c r="M39" s="98"/>
      <c r="N39" s="98"/>
      <c r="O39" s="98"/>
      <c r="P39" s="98"/>
      <c r="Q39" s="98"/>
      <c r="R39" s="98"/>
      <c r="S39" s="98"/>
      <c r="T39" s="98"/>
      <c r="U39" s="98"/>
      <c r="V39" s="98"/>
      <c r="W39" s="98"/>
      <c r="X39" s="98"/>
      <c r="Y39" s="98"/>
      <c r="Z39" s="98"/>
      <c r="AA39" s="98"/>
      <c r="AB39" s="98"/>
      <c r="AC39" s="98"/>
      <c r="AD39" s="97"/>
      <c r="AE39" s="97"/>
      <c r="AF39" s="97"/>
    </row>
    <row r="40" spans="1:32" ht="15" customHeight="1">
      <c r="A40" s="98"/>
      <c r="B40" s="98" t="s">
        <v>3685</v>
      </c>
      <c r="C40" s="98"/>
      <c r="D40" s="98"/>
      <c r="E40" s="98"/>
      <c r="F40" s="98"/>
      <c r="G40" s="98"/>
      <c r="H40" s="98"/>
      <c r="I40" s="98"/>
      <c r="J40" s="98"/>
      <c r="K40" s="98"/>
      <c r="L40" s="98"/>
      <c r="M40" s="98"/>
      <c r="N40" s="98"/>
      <c r="O40" s="98"/>
      <c r="P40" s="98"/>
      <c r="Q40" s="98"/>
      <c r="R40" s="98"/>
      <c r="S40" s="98"/>
      <c r="T40" s="98"/>
      <c r="U40" s="98"/>
      <c r="V40" s="98"/>
      <c r="W40" s="98"/>
      <c r="X40" s="98"/>
      <c r="Y40" s="98"/>
      <c r="Z40" s="98"/>
      <c r="AA40" s="98"/>
      <c r="AB40" s="98"/>
      <c r="AC40" s="98"/>
      <c r="AD40" s="97"/>
      <c r="AE40" s="97"/>
      <c r="AF40" s="97"/>
    </row>
    <row r="41" spans="1:32" ht="15" customHeight="1">
      <c r="A41" s="98"/>
      <c r="B41" s="98" t="s">
        <v>1076</v>
      </c>
      <c r="C41" s="98"/>
      <c r="D41" s="98"/>
      <c r="E41" s="98"/>
      <c r="F41" s="98"/>
      <c r="G41" s="98"/>
      <c r="H41" s="98"/>
      <c r="I41" s="98"/>
      <c r="J41" s="98"/>
      <c r="K41" s="98"/>
      <c r="L41" s="98"/>
      <c r="M41" s="98"/>
      <c r="N41" s="98"/>
      <c r="O41" s="98"/>
      <c r="P41" s="98"/>
      <c r="Q41" s="98"/>
      <c r="R41" s="98"/>
      <c r="S41" s="98"/>
      <c r="T41" s="98"/>
      <c r="U41" s="98"/>
      <c r="V41" s="98"/>
      <c r="W41" s="98"/>
      <c r="X41" s="98"/>
      <c r="Y41" s="98"/>
      <c r="Z41" s="98"/>
      <c r="AA41" s="98"/>
      <c r="AB41" s="98"/>
      <c r="AC41" s="98"/>
      <c r="AD41" s="97"/>
      <c r="AE41" s="97"/>
      <c r="AF41" s="97"/>
    </row>
    <row r="42" spans="1:32" ht="15" customHeight="1">
      <c r="A42" s="98"/>
      <c r="B42" s="98" t="s">
        <v>1075</v>
      </c>
      <c r="C42" s="98"/>
      <c r="D42" s="98"/>
      <c r="E42" s="98"/>
      <c r="F42" s="98"/>
      <c r="G42" s="98"/>
      <c r="H42" s="98"/>
      <c r="I42" s="98"/>
      <c r="J42" s="98"/>
      <c r="K42" s="98"/>
      <c r="L42" s="98"/>
      <c r="M42" s="98"/>
      <c r="N42" s="98"/>
      <c r="O42" s="98"/>
      <c r="P42" s="98"/>
      <c r="Q42" s="98"/>
      <c r="R42" s="98"/>
      <c r="S42" s="98"/>
      <c r="T42" s="98"/>
      <c r="U42" s="98"/>
      <c r="V42" s="98"/>
      <c r="W42" s="98"/>
      <c r="X42" s="98"/>
      <c r="Y42" s="98"/>
      <c r="Z42" s="98"/>
      <c r="AA42" s="98"/>
      <c r="AB42" s="98"/>
      <c r="AC42" s="98"/>
      <c r="AD42" s="97"/>
      <c r="AE42" s="97"/>
      <c r="AF42" s="97"/>
    </row>
    <row r="43" spans="1:32" ht="15" customHeight="1">
      <c r="A43" s="98"/>
      <c r="B43" s="98" t="s">
        <v>1074</v>
      </c>
      <c r="C43" s="98"/>
      <c r="D43" s="98"/>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97"/>
      <c r="AE43" s="97"/>
      <c r="AF43" s="97"/>
    </row>
    <row r="44" spans="1:32" ht="15" customHeight="1">
      <c r="A44" s="98"/>
      <c r="B44" s="98" t="s">
        <v>1073</v>
      </c>
      <c r="C44" s="98"/>
      <c r="D44" s="98"/>
      <c r="E44" s="98"/>
      <c r="F44" s="98"/>
      <c r="G44" s="98"/>
      <c r="H44" s="98"/>
      <c r="I44" s="98"/>
      <c r="J44" s="98"/>
      <c r="K44" s="98"/>
      <c r="L44" s="98"/>
      <c r="M44" s="98"/>
      <c r="N44" s="98"/>
      <c r="O44" s="98"/>
      <c r="P44" s="98"/>
      <c r="Q44" s="98"/>
      <c r="R44" s="98"/>
      <c r="S44" s="98"/>
      <c r="T44" s="98"/>
      <c r="U44" s="98"/>
      <c r="V44" s="98"/>
      <c r="W44" s="98"/>
      <c r="X44" s="98"/>
      <c r="Y44" s="98"/>
      <c r="Z44" s="98"/>
      <c r="AA44" s="98"/>
      <c r="AB44" s="98"/>
      <c r="AC44" s="98"/>
      <c r="AD44" s="97"/>
      <c r="AE44" s="97"/>
      <c r="AF44" s="97"/>
    </row>
    <row r="45" spans="1:32" ht="15" customHeight="1">
      <c r="A45" s="98"/>
      <c r="B45" s="98" t="s">
        <v>3686</v>
      </c>
      <c r="C45" s="98"/>
      <c r="D45" s="98"/>
      <c r="E45" s="98"/>
      <c r="F45" s="98"/>
      <c r="G45" s="98"/>
      <c r="H45" s="98"/>
      <c r="I45" s="98"/>
      <c r="J45" s="98"/>
      <c r="K45" s="98"/>
      <c r="L45" s="98"/>
      <c r="M45" s="98"/>
      <c r="N45" s="98"/>
      <c r="O45" s="98"/>
      <c r="P45" s="98"/>
      <c r="Q45" s="98"/>
      <c r="R45" s="98"/>
      <c r="S45" s="98"/>
      <c r="T45" s="98"/>
      <c r="U45" s="98"/>
      <c r="V45" s="98"/>
      <c r="W45" s="98"/>
      <c r="X45" s="98"/>
      <c r="Y45" s="98"/>
      <c r="Z45" s="98"/>
      <c r="AA45" s="98"/>
    </row>
    <row r="46" spans="1:32" ht="15" customHeight="1">
      <c r="A46" s="98"/>
      <c r="B46" s="98" t="s">
        <v>1072</v>
      </c>
      <c r="C46" s="98"/>
      <c r="D46" s="98"/>
      <c r="E46" s="98"/>
      <c r="F46" s="98"/>
      <c r="G46" s="98"/>
      <c r="H46" s="98"/>
      <c r="I46" s="98"/>
      <c r="J46" s="98"/>
      <c r="K46" s="98"/>
      <c r="L46" s="98"/>
      <c r="M46" s="98"/>
      <c r="N46" s="98"/>
      <c r="O46" s="98"/>
      <c r="P46" s="98"/>
      <c r="Q46" s="98"/>
      <c r="R46" s="98"/>
      <c r="S46" s="98"/>
      <c r="T46" s="98"/>
      <c r="U46" s="98"/>
      <c r="V46" s="98"/>
      <c r="W46" s="98"/>
      <c r="X46" s="98"/>
      <c r="Y46" s="98"/>
      <c r="Z46" s="98"/>
      <c r="AA46" s="98"/>
    </row>
    <row r="47" spans="1:32" ht="15" customHeight="1">
      <c r="A47" s="98"/>
      <c r="B47" s="98" t="s">
        <v>1071</v>
      </c>
      <c r="C47" s="98"/>
      <c r="D47" s="98"/>
      <c r="E47" s="98"/>
      <c r="F47" s="98"/>
      <c r="G47" s="98"/>
      <c r="H47" s="98"/>
      <c r="I47" s="98"/>
      <c r="J47" s="98"/>
      <c r="K47" s="98"/>
      <c r="L47" s="98"/>
      <c r="M47" s="98"/>
      <c r="N47" s="98"/>
      <c r="O47" s="98"/>
      <c r="P47" s="98"/>
      <c r="Q47" s="98"/>
      <c r="R47" s="98"/>
      <c r="S47" s="98"/>
      <c r="T47" s="98"/>
      <c r="U47" s="98"/>
      <c r="V47" s="98"/>
      <c r="W47" s="98"/>
      <c r="X47" s="98"/>
      <c r="Y47" s="98"/>
      <c r="Z47" s="98"/>
      <c r="AA47" s="98"/>
    </row>
    <row r="48" spans="1:32" ht="15" customHeight="1">
      <c r="A48" s="98"/>
      <c r="B48" s="98" t="s">
        <v>1070</v>
      </c>
      <c r="C48" s="98"/>
      <c r="D48" s="98"/>
      <c r="E48" s="98"/>
      <c r="F48" s="98"/>
      <c r="G48" s="98"/>
      <c r="H48" s="98"/>
      <c r="I48" s="98"/>
      <c r="J48" s="98"/>
      <c r="K48" s="98"/>
      <c r="L48" s="98"/>
      <c r="M48" s="98"/>
      <c r="N48" s="98"/>
      <c r="O48" s="98"/>
      <c r="P48" s="98"/>
      <c r="Q48" s="98"/>
      <c r="R48" s="98"/>
      <c r="S48" s="98"/>
      <c r="T48" s="98"/>
      <c r="U48" s="98"/>
      <c r="V48" s="98"/>
      <c r="W48" s="98"/>
      <c r="X48" s="98"/>
      <c r="Y48" s="98"/>
      <c r="Z48" s="98"/>
      <c r="AA48" s="98"/>
    </row>
    <row r="49" spans="1:27" ht="15" customHeight="1">
      <c r="A49" s="98"/>
      <c r="B49" s="98" t="s">
        <v>1069</v>
      </c>
      <c r="C49" s="98"/>
      <c r="D49" s="98"/>
      <c r="E49" s="98"/>
      <c r="F49" s="98"/>
      <c r="G49" s="98"/>
      <c r="H49" s="98"/>
      <c r="I49" s="98"/>
      <c r="J49" s="98"/>
      <c r="K49" s="98"/>
      <c r="L49" s="98"/>
      <c r="M49" s="98"/>
      <c r="N49" s="98"/>
      <c r="O49" s="98"/>
      <c r="P49" s="98"/>
      <c r="Q49" s="98"/>
      <c r="R49" s="98"/>
      <c r="S49" s="98"/>
      <c r="T49" s="98"/>
      <c r="U49" s="98"/>
      <c r="V49" s="98"/>
      <c r="W49" s="98"/>
      <c r="X49" s="98"/>
      <c r="Y49" s="98"/>
      <c r="Z49" s="98"/>
      <c r="AA49" s="98"/>
    </row>
    <row r="50" spans="1:27" ht="15" customHeight="1">
      <c r="A50" s="98"/>
      <c r="B50" s="98" t="s">
        <v>1068</v>
      </c>
      <c r="C50" s="98"/>
      <c r="D50" s="98"/>
      <c r="E50" s="98"/>
      <c r="F50" s="98"/>
      <c r="G50" s="98"/>
      <c r="H50" s="98"/>
      <c r="I50" s="98"/>
      <c r="J50" s="98"/>
      <c r="K50" s="98"/>
      <c r="L50" s="98"/>
      <c r="M50" s="98"/>
      <c r="N50" s="98"/>
      <c r="O50" s="98"/>
      <c r="P50" s="98"/>
      <c r="Q50" s="98"/>
      <c r="R50" s="98"/>
      <c r="S50" s="98"/>
      <c r="T50" s="98"/>
      <c r="U50" s="98"/>
      <c r="V50" s="98"/>
      <c r="W50" s="98"/>
      <c r="X50" s="98"/>
      <c r="Y50" s="98"/>
      <c r="Z50" s="98"/>
      <c r="AA50" s="98"/>
    </row>
    <row r="51" spans="1:27" ht="15" customHeight="1">
      <c r="A51" s="98"/>
      <c r="B51" s="98"/>
      <c r="C51" s="98"/>
      <c r="D51" s="98"/>
      <c r="E51" s="98"/>
      <c r="F51" s="98"/>
      <c r="G51" s="98"/>
      <c r="H51" s="98"/>
      <c r="I51" s="98"/>
      <c r="J51" s="98"/>
      <c r="K51" s="98"/>
      <c r="L51" s="98"/>
      <c r="M51" s="98"/>
      <c r="N51" s="98"/>
      <c r="O51" s="98"/>
      <c r="P51" s="98"/>
      <c r="Q51" s="98"/>
      <c r="R51" s="98"/>
      <c r="S51" s="98"/>
      <c r="T51" s="98"/>
      <c r="U51" s="98"/>
      <c r="V51" s="98"/>
      <c r="W51" s="98"/>
      <c r="X51" s="98"/>
      <c r="Y51" s="98"/>
      <c r="Z51" s="98"/>
      <c r="AA51" s="98"/>
    </row>
    <row r="52" spans="1:27" ht="15" customHeight="1">
      <c r="A52" s="98"/>
      <c r="B52" s="98"/>
      <c r="C52" s="98"/>
      <c r="D52" s="98"/>
      <c r="E52" s="98"/>
      <c r="F52" s="98"/>
      <c r="G52" s="98"/>
      <c r="H52" s="98"/>
      <c r="I52" s="98"/>
      <c r="J52" s="98"/>
      <c r="K52" s="98"/>
      <c r="L52" s="98"/>
      <c r="M52" s="98"/>
      <c r="N52" s="98"/>
      <c r="O52" s="98"/>
      <c r="P52" s="98"/>
      <c r="Q52" s="98"/>
      <c r="R52" s="98"/>
      <c r="S52" s="98"/>
      <c r="T52" s="98"/>
      <c r="U52" s="98"/>
      <c r="V52" s="98"/>
      <c r="W52" s="98"/>
      <c r="X52" s="98"/>
      <c r="Y52" s="98"/>
      <c r="Z52" s="98"/>
      <c r="AA52" s="98"/>
    </row>
    <row r="53" spans="1:27" ht="17.25" customHeight="1">
      <c r="A53" s="98"/>
      <c r="B53" s="98"/>
      <c r="C53" s="98"/>
      <c r="D53" s="98"/>
      <c r="E53" s="98"/>
      <c r="F53" s="98"/>
      <c r="G53" s="98"/>
      <c r="H53" s="98"/>
      <c r="I53" s="98"/>
      <c r="J53" s="98"/>
      <c r="K53" s="98"/>
      <c r="L53" s="98"/>
      <c r="M53" s="98"/>
      <c r="N53" s="98"/>
      <c r="O53" s="98"/>
      <c r="P53" s="98"/>
      <c r="Q53" s="98"/>
      <c r="R53" s="98"/>
      <c r="S53" s="98"/>
      <c r="T53" s="98"/>
      <c r="U53" s="98"/>
      <c r="V53" s="98"/>
      <c r="W53" s="98"/>
      <c r="X53" s="98"/>
      <c r="Y53" s="98"/>
      <c r="Z53" s="98"/>
      <c r="AA53" s="98"/>
    </row>
    <row r="54" spans="1:27" ht="17.25" customHeight="1">
      <c r="A54" s="98"/>
      <c r="B54" s="98"/>
      <c r="C54" s="98"/>
      <c r="D54" s="98"/>
      <c r="E54" s="98"/>
      <c r="F54" s="98"/>
      <c r="G54" s="98"/>
      <c r="H54" s="98"/>
      <c r="I54" s="98"/>
      <c r="J54" s="98"/>
      <c r="K54" s="98"/>
      <c r="L54" s="98"/>
      <c r="M54" s="98"/>
      <c r="N54" s="98"/>
      <c r="O54" s="98"/>
      <c r="P54" s="98"/>
      <c r="Q54" s="98"/>
      <c r="R54" s="98"/>
      <c r="S54" s="98"/>
      <c r="T54" s="98"/>
      <c r="U54" s="98"/>
      <c r="V54" s="98"/>
      <c r="W54" s="98"/>
      <c r="X54" s="98"/>
      <c r="Y54" s="98"/>
      <c r="Z54" s="98"/>
      <c r="AA54" s="98"/>
    </row>
    <row r="55" spans="1:27" ht="17.25" customHeight="1">
      <c r="A55" s="98"/>
      <c r="B55" s="98"/>
      <c r="C55" s="98"/>
      <c r="D55" s="98"/>
      <c r="E55" s="98"/>
      <c r="F55" s="98"/>
      <c r="G55" s="98"/>
      <c r="H55" s="98"/>
      <c r="I55" s="98"/>
      <c r="J55" s="98"/>
      <c r="K55" s="98"/>
      <c r="L55" s="98"/>
      <c r="M55" s="98"/>
      <c r="N55" s="98"/>
      <c r="O55" s="98"/>
      <c r="P55" s="98"/>
      <c r="Q55" s="98"/>
      <c r="R55" s="98"/>
      <c r="S55" s="98"/>
      <c r="T55" s="98"/>
      <c r="U55" s="98"/>
      <c r="V55" s="98"/>
      <c r="W55" s="98"/>
      <c r="X55" s="98"/>
      <c r="Y55" s="98"/>
      <c r="Z55" s="98"/>
      <c r="AA55" s="98"/>
    </row>
    <row r="56" spans="1:27" ht="17.25" customHeight="1">
      <c r="A56" s="98"/>
      <c r="B56" s="98"/>
      <c r="C56" s="98"/>
      <c r="D56" s="98"/>
      <c r="E56" s="98"/>
      <c r="F56" s="98"/>
      <c r="G56" s="98"/>
      <c r="H56" s="98"/>
      <c r="I56" s="98"/>
      <c r="J56" s="98"/>
      <c r="K56" s="98"/>
      <c r="L56" s="98"/>
      <c r="M56" s="98"/>
      <c r="N56" s="98"/>
      <c r="O56" s="98"/>
      <c r="P56" s="98"/>
      <c r="Q56" s="98"/>
      <c r="R56" s="98"/>
      <c r="S56" s="98"/>
      <c r="T56" s="98"/>
      <c r="U56" s="98"/>
      <c r="V56" s="98"/>
      <c r="W56" s="98"/>
      <c r="X56" s="98"/>
      <c r="Y56" s="98"/>
      <c r="Z56" s="98"/>
      <c r="AA56" s="98"/>
    </row>
    <row r="57" spans="1:27" ht="17.25" customHeight="1">
      <c r="A57" s="98"/>
      <c r="B57" s="98"/>
      <c r="C57" s="98"/>
      <c r="D57" s="98"/>
      <c r="E57" s="98"/>
      <c r="F57" s="98"/>
      <c r="G57" s="98"/>
      <c r="H57" s="98"/>
      <c r="I57" s="98"/>
      <c r="J57" s="98"/>
      <c r="K57" s="98"/>
      <c r="L57" s="98"/>
      <c r="M57" s="98"/>
      <c r="N57" s="98"/>
      <c r="O57" s="98"/>
      <c r="P57" s="98"/>
      <c r="Q57" s="98"/>
      <c r="R57" s="98"/>
      <c r="S57" s="98"/>
      <c r="T57" s="98"/>
      <c r="U57" s="98"/>
      <c r="V57" s="98"/>
      <c r="W57" s="98"/>
      <c r="X57" s="98"/>
      <c r="Y57" s="98"/>
      <c r="Z57" s="98"/>
      <c r="AA57" s="98"/>
    </row>
    <row r="58" spans="1:27" ht="17.25" customHeight="1">
      <c r="A58" s="98"/>
      <c r="B58" s="98"/>
      <c r="C58" s="98"/>
      <c r="D58" s="98"/>
      <c r="E58" s="98"/>
      <c r="F58" s="98"/>
      <c r="G58" s="98"/>
      <c r="H58" s="98"/>
      <c r="I58" s="98"/>
      <c r="J58" s="98"/>
      <c r="K58" s="98"/>
      <c r="L58" s="98"/>
      <c r="M58" s="98"/>
      <c r="N58" s="98"/>
      <c r="O58" s="98"/>
      <c r="P58" s="98"/>
      <c r="Q58" s="98"/>
      <c r="R58" s="98"/>
      <c r="S58" s="98"/>
      <c r="T58" s="98"/>
      <c r="U58" s="98"/>
      <c r="V58" s="98"/>
      <c r="W58" s="98"/>
      <c r="X58" s="98"/>
      <c r="Y58" s="98"/>
      <c r="Z58" s="98"/>
      <c r="AA58" s="98"/>
    </row>
    <row r="59" spans="1:27" ht="17.25" customHeight="1">
      <c r="A59" s="98"/>
      <c r="B59" s="98"/>
      <c r="C59" s="98"/>
      <c r="D59" s="98"/>
      <c r="E59" s="98"/>
      <c r="F59" s="98"/>
      <c r="G59" s="98"/>
      <c r="H59" s="98"/>
      <c r="I59" s="98"/>
      <c r="J59" s="98"/>
      <c r="K59" s="98"/>
      <c r="L59" s="98"/>
      <c r="M59" s="98"/>
      <c r="N59" s="98"/>
      <c r="O59" s="98"/>
      <c r="P59" s="98"/>
      <c r="Q59" s="98"/>
      <c r="R59" s="98"/>
      <c r="S59" s="98"/>
      <c r="T59" s="98"/>
      <c r="U59" s="98"/>
      <c r="V59" s="98"/>
      <c r="W59" s="98"/>
      <c r="X59" s="98"/>
      <c r="Y59" s="98"/>
      <c r="Z59" s="98"/>
      <c r="AA59" s="98"/>
    </row>
    <row r="60" spans="1:27" ht="17.25" customHeight="1">
      <c r="A60" s="98"/>
      <c r="B60" s="98"/>
      <c r="C60" s="98"/>
      <c r="D60" s="98"/>
      <c r="E60" s="98"/>
      <c r="F60" s="98"/>
      <c r="G60" s="98"/>
      <c r="H60" s="98"/>
      <c r="I60" s="98"/>
      <c r="J60" s="98"/>
      <c r="K60" s="98"/>
      <c r="L60" s="98"/>
      <c r="M60" s="98"/>
      <c r="N60" s="98"/>
      <c r="O60" s="98"/>
      <c r="P60" s="98"/>
      <c r="Q60" s="98"/>
      <c r="R60" s="98"/>
      <c r="S60" s="98"/>
      <c r="T60" s="98"/>
      <c r="U60" s="98"/>
      <c r="V60" s="98"/>
      <c r="W60" s="98"/>
      <c r="X60" s="98"/>
      <c r="Y60" s="98"/>
      <c r="Z60" s="98"/>
      <c r="AA60" s="98"/>
    </row>
    <row r="61" spans="1:27" ht="17.25" customHeight="1">
      <c r="A61" s="98"/>
      <c r="B61" s="98"/>
      <c r="C61" s="98"/>
      <c r="D61" s="98"/>
      <c r="E61" s="98"/>
      <c r="F61" s="98"/>
      <c r="G61" s="98"/>
      <c r="H61" s="98"/>
      <c r="I61" s="98"/>
      <c r="J61" s="98"/>
      <c r="K61" s="98"/>
      <c r="L61" s="98"/>
      <c r="M61" s="98"/>
      <c r="N61" s="98"/>
      <c r="O61" s="98"/>
      <c r="P61" s="98"/>
      <c r="Q61" s="98"/>
      <c r="R61" s="98"/>
      <c r="S61" s="98"/>
      <c r="T61" s="98"/>
      <c r="U61" s="98"/>
      <c r="V61" s="98"/>
      <c r="W61" s="98"/>
      <c r="X61" s="98"/>
      <c r="Y61" s="98"/>
      <c r="Z61" s="98"/>
      <c r="AA61" s="98"/>
    </row>
    <row r="62" spans="1:27" ht="17.25" customHeight="1">
      <c r="A62" s="98"/>
      <c r="B62" s="98"/>
      <c r="C62" s="98"/>
      <c r="D62" s="98"/>
      <c r="E62" s="98"/>
      <c r="F62" s="98"/>
      <c r="G62" s="98"/>
      <c r="H62" s="98"/>
      <c r="I62" s="98"/>
      <c r="J62" s="98"/>
      <c r="K62" s="98"/>
      <c r="L62" s="98"/>
      <c r="M62" s="98"/>
      <c r="N62" s="98"/>
      <c r="O62" s="98"/>
      <c r="P62" s="98"/>
      <c r="Q62" s="98"/>
      <c r="R62" s="98"/>
      <c r="S62" s="98"/>
      <c r="T62" s="98"/>
      <c r="U62" s="98"/>
      <c r="V62" s="98"/>
      <c r="W62" s="98"/>
      <c r="X62" s="98"/>
      <c r="Y62" s="98"/>
      <c r="Z62" s="98"/>
      <c r="AA62" s="98"/>
    </row>
    <row r="63" spans="1:27" ht="17.25" customHeight="1">
      <c r="A63" s="98"/>
      <c r="B63" s="98"/>
      <c r="C63" s="98"/>
      <c r="D63" s="98"/>
      <c r="E63" s="98"/>
      <c r="F63" s="98"/>
      <c r="G63" s="98"/>
      <c r="H63" s="98"/>
      <c r="I63" s="98"/>
      <c r="J63" s="98"/>
      <c r="K63" s="98"/>
      <c r="L63" s="98"/>
      <c r="M63" s="98"/>
      <c r="N63" s="98"/>
      <c r="O63" s="98"/>
      <c r="P63" s="98"/>
      <c r="Q63" s="98"/>
      <c r="R63" s="98"/>
      <c r="S63" s="98"/>
      <c r="T63" s="98"/>
      <c r="U63" s="98"/>
      <c r="V63" s="98"/>
      <c r="W63" s="98"/>
      <c r="X63" s="98"/>
      <c r="Y63" s="98"/>
      <c r="Z63" s="98"/>
      <c r="AA63" s="98"/>
    </row>
    <row r="64" spans="1:27" ht="17.25" customHeight="1">
      <c r="A64" s="98"/>
      <c r="B64" s="98"/>
      <c r="C64" s="98"/>
      <c r="D64" s="98"/>
      <c r="E64" s="98"/>
      <c r="F64" s="98"/>
      <c r="G64" s="98"/>
      <c r="H64" s="98"/>
      <c r="I64" s="98"/>
      <c r="J64" s="98"/>
      <c r="K64" s="98"/>
      <c r="L64" s="98"/>
      <c r="M64" s="98"/>
      <c r="N64" s="98"/>
      <c r="O64" s="98"/>
      <c r="P64" s="98"/>
      <c r="Q64" s="98"/>
      <c r="R64" s="98"/>
      <c r="S64" s="98"/>
      <c r="T64" s="98"/>
      <c r="U64" s="98"/>
      <c r="V64" s="98"/>
      <c r="W64" s="98"/>
      <c r="X64" s="98"/>
      <c r="Y64" s="98"/>
      <c r="Z64" s="98"/>
      <c r="AA64" s="98"/>
    </row>
    <row r="65" spans="1:27" ht="17.25" customHeight="1">
      <c r="A65" s="98"/>
      <c r="B65" s="98"/>
      <c r="C65" s="98"/>
      <c r="D65" s="98"/>
      <c r="E65" s="98"/>
      <c r="F65" s="98"/>
      <c r="G65" s="98"/>
      <c r="H65" s="98"/>
      <c r="I65" s="98"/>
      <c r="J65" s="98"/>
      <c r="K65" s="98"/>
      <c r="L65" s="98"/>
      <c r="M65" s="98"/>
      <c r="N65" s="98"/>
      <c r="O65" s="98"/>
      <c r="P65" s="98"/>
      <c r="Q65" s="98"/>
      <c r="R65" s="98"/>
      <c r="S65" s="98"/>
      <c r="T65" s="98"/>
      <c r="U65" s="98"/>
      <c r="V65" s="98"/>
      <c r="W65" s="98"/>
      <c r="X65" s="98"/>
      <c r="Y65" s="98"/>
      <c r="Z65" s="98"/>
      <c r="AA65" s="98"/>
    </row>
    <row r="66" spans="1:27" ht="17.25" customHeight="1">
      <c r="A66" s="98"/>
      <c r="B66" s="98"/>
      <c r="C66" s="98"/>
      <c r="D66" s="98"/>
      <c r="E66" s="98"/>
      <c r="F66" s="98"/>
      <c r="G66" s="98"/>
      <c r="H66" s="98"/>
      <c r="I66" s="98"/>
      <c r="J66" s="98"/>
      <c r="K66" s="98"/>
      <c r="L66" s="98"/>
      <c r="M66" s="98"/>
      <c r="N66" s="98"/>
      <c r="O66" s="98"/>
      <c r="P66" s="98"/>
      <c r="Q66" s="98"/>
      <c r="R66" s="98"/>
      <c r="S66" s="98"/>
      <c r="T66" s="98"/>
      <c r="U66" s="98"/>
      <c r="V66" s="98"/>
      <c r="W66" s="98"/>
      <c r="X66" s="98"/>
      <c r="Y66" s="98"/>
      <c r="Z66" s="98"/>
      <c r="AA66" s="98"/>
    </row>
    <row r="67" spans="1:27" ht="17.25" customHeight="1">
      <c r="A67" s="98"/>
      <c r="B67" s="98"/>
      <c r="C67" s="98"/>
      <c r="D67" s="98"/>
      <c r="E67" s="98"/>
      <c r="F67" s="98"/>
      <c r="G67" s="98"/>
      <c r="H67" s="98"/>
      <c r="I67" s="98"/>
      <c r="J67" s="98"/>
      <c r="K67" s="98"/>
      <c r="L67" s="98"/>
      <c r="M67" s="98"/>
      <c r="N67" s="98"/>
      <c r="O67" s="98"/>
      <c r="P67" s="98"/>
      <c r="Q67" s="98"/>
      <c r="R67" s="98"/>
      <c r="S67" s="98"/>
      <c r="T67" s="98"/>
      <c r="U67" s="98"/>
      <c r="V67" s="98"/>
      <c r="W67" s="98"/>
      <c r="X67" s="98"/>
      <c r="Y67" s="98"/>
      <c r="Z67" s="98"/>
      <c r="AA67" s="98"/>
    </row>
    <row r="68" spans="1:27" ht="17.25" customHeight="1">
      <c r="A68" s="98"/>
      <c r="B68" s="98"/>
      <c r="C68" s="98"/>
      <c r="D68" s="98"/>
      <c r="E68" s="98"/>
      <c r="F68" s="98"/>
      <c r="G68" s="98"/>
      <c r="H68" s="98"/>
      <c r="I68" s="98"/>
      <c r="J68" s="98"/>
      <c r="K68" s="98"/>
      <c r="L68" s="98"/>
      <c r="M68" s="98"/>
      <c r="N68" s="98"/>
      <c r="O68" s="98"/>
      <c r="P68" s="98"/>
      <c r="Q68" s="98"/>
      <c r="R68" s="98"/>
      <c r="S68" s="98"/>
      <c r="T68" s="98"/>
      <c r="U68" s="98"/>
      <c r="V68" s="98"/>
      <c r="W68" s="98"/>
      <c r="X68" s="98"/>
      <c r="Y68" s="98"/>
      <c r="Z68" s="98"/>
      <c r="AA68" s="98"/>
    </row>
    <row r="69" spans="1:27" ht="17.25" customHeight="1">
      <c r="A69" s="98"/>
      <c r="B69" s="98"/>
      <c r="C69" s="98"/>
      <c r="D69" s="98"/>
      <c r="E69" s="98"/>
      <c r="F69" s="98"/>
      <c r="G69" s="98"/>
      <c r="H69" s="98"/>
      <c r="I69" s="98"/>
      <c r="J69" s="98"/>
      <c r="K69" s="98"/>
      <c r="L69" s="98"/>
      <c r="M69" s="98"/>
      <c r="N69" s="98"/>
      <c r="O69" s="98"/>
      <c r="P69" s="98"/>
      <c r="Q69" s="98"/>
      <c r="R69" s="98"/>
      <c r="S69" s="98"/>
      <c r="T69" s="98"/>
      <c r="U69" s="98"/>
      <c r="V69" s="98"/>
      <c r="W69" s="98"/>
      <c r="X69" s="98"/>
      <c r="Y69" s="98"/>
      <c r="Z69" s="98"/>
      <c r="AA69" s="98"/>
    </row>
    <row r="70" spans="1:27" ht="17.25" customHeight="1">
      <c r="A70" s="98"/>
      <c r="B70" s="98"/>
      <c r="C70" s="98"/>
      <c r="D70" s="98"/>
      <c r="E70" s="98"/>
      <c r="F70" s="98"/>
      <c r="G70" s="98"/>
      <c r="H70" s="98"/>
      <c r="I70" s="98"/>
      <c r="J70" s="98"/>
      <c r="K70" s="98"/>
      <c r="L70" s="98"/>
      <c r="M70" s="98"/>
      <c r="N70" s="98"/>
      <c r="O70" s="98"/>
      <c r="P70" s="98"/>
      <c r="Q70" s="98"/>
      <c r="R70" s="98"/>
      <c r="S70" s="98"/>
      <c r="T70" s="98"/>
      <c r="U70" s="98"/>
      <c r="V70" s="98"/>
      <c r="W70" s="98"/>
      <c r="X70" s="98"/>
      <c r="Y70" s="98"/>
      <c r="Z70" s="98"/>
      <c r="AA70" s="98"/>
    </row>
    <row r="71" spans="1:27" ht="17.25" customHeight="1">
      <c r="A71" s="98"/>
      <c r="B71" s="98"/>
      <c r="C71" s="98"/>
      <c r="D71" s="98"/>
      <c r="E71" s="98"/>
      <c r="F71" s="98"/>
      <c r="G71" s="233"/>
      <c r="H71" s="233"/>
      <c r="I71" s="233"/>
      <c r="J71" s="233"/>
      <c r="K71" s="233"/>
      <c r="L71" s="98"/>
      <c r="M71" s="98"/>
      <c r="N71" s="98"/>
      <c r="O71" s="98"/>
      <c r="P71" s="98"/>
      <c r="Q71" s="98"/>
      <c r="R71" s="98"/>
      <c r="S71" s="98"/>
      <c r="T71" s="98"/>
      <c r="U71" s="98"/>
      <c r="V71" s="98"/>
      <c r="W71" s="98"/>
      <c r="X71" s="98"/>
      <c r="Y71" s="98"/>
      <c r="Z71" s="98"/>
      <c r="AA71" s="98"/>
    </row>
    <row r="72" spans="1:27" ht="17.25" customHeight="1">
      <c r="A72" s="98"/>
      <c r="B72" s="98"/>
      <c r="C72" s="98"/>
      <c r="D72" s="98"/>
      <c r="E72" s="98"/>
      <c r="F72" s="98"/>
      <c r="G72" s="233"/>
      <c r="H72" s="233"/>
      <c r="I72" s="233"/>
      <c r="J72" s="233"/>
      <c r="K72" s="233"/>
      <c r="L72" s="98"/>
      <c r="M72" s="98"/>
      <c r="N72" s="98"/>
      <c r="O72" s="98"/>
      <c r="P72" s="98"/>
      <c r="Q72" s="98"/>
      <c r="R72" s="98"/>
      <c r="S72" s="98"/>
      <c r="T72" s="98"/>
      <c r="U72" s="98"/>
      <c r="V72" s="98"/>
      <c r="W72" s="98"/>
      <c r="X72" s="98"/>
      <c r="Y72" s="98"/>
      <c r="Z72" s="98"/>
      <c r="AA72" s="98"/>
    </row>
    <row r="73" spans="1:27" ht="17.25" customHeight="1">
      <c r="A73" s="98"/>
      <c r="B73" s="98"/>
      <c r="C73" s="98"/>
      <c r="D73" s="98"/>
      <c r="E73" s="98"/>
      <c r="F73" s="98"/>
      <c r="G73" s="233"/>
      <c r="H73" s="233"/>
      <c r="I73" s="233"/>
      <c r="J73" s="233"/>
      <c r="K73" s="233"/>
      <c r="L73" s="98"/>
      <c r="M73" s="98"/>
      <c r="N73" s="98"/>
      <c r="O73" s="98"/>
      <c r="P73" s="98"/>
      <c r="Q73" s="98"/>
      <c r="R73" s="98"/>
      <c r="S73" s="98"/>
      <c r="T73" s="98"/>
      <c r="U73" s="98"/>
      <c r="V73" s="98"/>
      <c r="W73" s="98"/>
      <c r="X73" s="98"/>
      <c r="Y73" s="98"/>
      <c r="Z73" s="98"/>
      <c r="AA73" s="98"/>
    </row>
    <row r="74" spans="1:27" ht="17.25" customHeight="1">
      <c r="A74" s="98"/>
      <c r="B74" s="98"/>
      <c r="C74" s="98"/>
      <c r="D74" s="98"/>
      <c r="E74" s="98"/>
      <c r="F74" s="98"/>
      <c r="G74" s="98"/>
      <c r="H74" s="98"/>
      <c r="I74" s="98"/>
      <c r="J74" s="98"/>
      <c r="K74" s="98"/>
      <c r="L74" s="98"/>
      <c r="M74" s="98"/>
      <c r="N74" s="98"/>
      <c r="O74" s="98"/>
      <c r="P74" s="98"/>
      <c r="Q74" s="98"/>
      <c r="R74" s="98"/>
      <c r="S74" s="98"/>
      <c r="T74" s="98"/>
      <c r="U74" s="98"/>
      <c r="V74" s="98"/>
      <c r="W74" s="98"/>
      <c r="X74" s="98"/>
      <c r="Y74" s="98"/>
      <c r="Z74" s="98"/>
      <c r="AA74" s="98"/>
    </row>
    <row r="75" spans="1:27" ht="17.25" customHeight="1">
      <c r="A75" s="98"/>
      <c r="B75" s="98"/>
      <c r="C75" s="98"/>
      <c r="D75" s="98"/>
      <c r="E75" s="98"/>
      <c r="F75" s="98"/>
      <c r="G75" s="98"/>
      <c r="H75" s="98"/>
      <c r="I75" s="98"/>
      <c r="J75" s="98"/>
      <c r="K75" s="98"/>
      <c r="L75" s="98"/>
      <c r="M75" s="98"/>
      <c r="N75" s="98"/>
      <c r="O75" s="98"/>
      <c r="P75" s="98"/>
      <c r="Q75" s="98"/>
      <c r="R75" s="98"/>
      <c r="S75" s="98"/>
      <c r="T75" s="98"/>
      <c r="U75" s="98"/>
      <c r="V75" s="98"/>
      <c r="W75" s="98"/>
      <c r="X75" s="98"/>
      <c r="Y75" s="98"/>
      <c r="Z75" s="98"/>
      <c r="AA75" s="98"/>
    </row>
    <row r="76" spans="1:27" ht="17.25" customHeight="1">
      <c r="A76" s="98"/>
      <c r="B76" s="98"/>
      <c r="C76" s="98"/>
      <c r="D76" s="98"/>
      <c r="E76" s="98"/>
      <c r="F76" s="98"/>
      <c r="G76" s="98"/>
      <c r="H76" s="98"/>
      <c r="I76" s="98"/>
      <c r="J76" s="98"/>
      <c r="K76" s="98"/>
      <c r="L76" s="98"/>
      <c r="M76" s="98"/>
      <c r="N76" s="98"/>
      <c r="O76" s="98"/>
      <c r="P76" s="98"/>
      <c r="Q76" s="98"/>
      <c r="R76" s="98"/>
      <c r="S76" s="98"/>
      <c r="T76" s="98"/>
      <c r="U76" s="98"/>
      <c r="V76" s="98"/>
      <c r="W76" s="98"/>
      <c r="X76" s="98"/>
      <c r="Y76" s="98"/>
      <c r="Z76" s="98"/>
      <c r="AA76" s="98"/>
    </row>
    <row r="77" spans="1:27" ht="17.25" customHeight="1">
      <c r="A77" s="98"/>
      <c r="B77" s="98"/>
      <c r="C77" s="98"/>
      <c r="D77" s="98"/>
      <c r="E77" s="98"/>
      <c r="F77" s="98"/>
      <c r="G77" s="98"/>
      <c r="H77" s="98"/>
      <c r="I77" s="98"/>
      <c r="J77" s="98"/>
      <c r="K77" s="98"/>
      <c r="L77" s="98"/>
      <c r="M77" s="98"/>
      <c r="N77" s="98"/>
      <c r="O77" s="98"/>
      <c r="P77" s="98"/>
      <c r="Q77" s="98"/>
      <c r="R77" s="98"/>
      <c r="S77" s="98"/>
      <c r="T77" s="98"/>
      <c r="U77" s="98"/>
      <c r="V77" s="98"/>
      <c r="W77" s="98"/>
      <c r="X77" s="98"/>
      <c r="Y77" s="98"/>
      <c r="Z77" s="98"/>
      <c r="AA77" s="98"/>
    </row>
    <row r="78" spans="1:27" ht="17.25" customHeight="1">
      <c r="A78" s="98"/>
      <c r="B78" s="98"/>
      <c r="C78" s="98"/>
      <c r="D78" s="98"/>
      <c r="E78" s="98"/>
      <c r="F78" s="98"/>
      <c r="G78" s="98"/>
      <c r="H78" s="98"/>
      <c r="I78" s="98"/>
      <c r="J78" s="98"/>
      <c r="K78" s="98"/>
      <c r="L78" s="98"/>
      <c r="M78" s="98"/>
      <c r="N78" s="98"/>
      <c r="O78" s="98"/>
      <c r="P78" s="98"/>
      <c r="Q78" s="98"/>
      <c r="R78" s="98"/>
      <c r="S78" s="98"/>
      <c r="T78" s="98"/>
      <c r="U78" s="98"/>
      <c r="V78" s="98"/>
      <c r="W78" s="98"/>
      <c r="X78" s="98"/>
      <c r="Y78" s="98"/>
      <c r="Z78" s="98"/>
      <c r="AA78" s="98"/>
    </row>
    <row r="79" spans="1:27" ht="17.25" customHeight="1">
      <c r="A79" s="98"/>
      <c r="B79" s="98"/>
      <c r="C79" s="98"/>
      <c r="D79" s="98"/>
      <c r="E79" s="98"/>
      <c r="F79" s="98"/>
      <c r="G79" s="98"/>
      <c r="H79" s="98"/>
      <c r="I79" s="98"/>
      <c r="J79" s="98"/>
      <c r="K79" s="98"/>
      <c r="L79" s="98"/>
      <c r="M79" s="98"/>
      <c r="N79" s="98"/>
      <c r="O79" s="98"/>
      <c r="P79" s="98"/>
      <c r="Q79" s="98"/>
      <c r="R79" s="98"/>
      <c r="S79" s="98"/>
      <c r="T79" s="98"/>
      <c r="U79" s="98"/>
      <c r="V79" s="98"/>
      <c r="W79" s="98"/>
      <c r="X79" s="98"/>
      <c r="Y79" s="98"/>
      <c r="Z79" s="98"/>
      <c r="AA79" s="98"/>
    </row>
    <row r="80" spans="1:27" ht="17.25" customHeight="1">
      <c r="A80" s="98"/>
      <c r="B80" s="98"/>
      <c r="C80" s="98"/>
      <c r="D80" s="98"/>
      <c r="E80" s="98"/>
      <c r="F80" s="98"/>
      <c r="G80" s="98"/>
      <c r="H80" s="98"/>
      <c r="I80" s="98"/>
      <c r="J80" s="98"/>
      <c r="K80" s="98"/>
      <c r="L80" s="98"/>
      <c r="M80" s="98"/>
      <c r="N80" s="98"/>
      <c r="O80" s="98"/>
      <c r="P80" s="98"/>
      <c r="Q80" s="98"/>
      <c r="R80" s="98"/>
      <c r="S80" s="98"/>
      <c r="T80" s="98"/>
      <c r="U80" s="98"/>
      <c r="V80" s="98"/>
      <c r="W80" s="98"/>
      <c r="X80" s="98"/>
      <c r="Y80" s="98"/>
      <c r="Z80" s="98"/>
      <c r="AA80" s="98"/>
    </row>
    <row r="81" spans="1:27" ht="17.25" customHeight="1">
      <c r="A81" s="98"/>
      <c r="B81" s="98"/>
      <c r="C81" s="98"/>
      <c r="D81" s="98"/>
      <c r="E81" s="98"/>
      <c r="F81" s="98"/>
      <c r="G81" s="98"/>
      <c r="H81" s="98"/>
      <c r="I81" s="98"/>
      <c r="J81" s="98"/>
      <c r="K81" s="98"/>
      <c r="L81" s="98"/>
      <c r="M81" s="98"/>
      <c r="N81" s="98"/>
      <c r="O81" s="98"/>
      <c r="P81" s="98"/>
      <c r="Q81" s="98"/>
      <c r="R81" s="98"/>
      <c r="S81" s="98"/>
      <c r="T81" s="98"/>
      <c r="U81" s="98"/>
      <c r="V81" s="98"/>
      <c r="W81" s="98"/>
      <c r="X81" s="98"/>
      <c r="Y81" s="98"/>
      <c r="Z81" s="98"/>
      <c r="AA81" s="98"/>
    </row>
    <row r="82" spans="1:27" ht="17.25" customHeight="1">
      <c r="A82" s="98"/>
      <c r="B82" s="98"/>
      <c r="C82" s="98"/>
      <c r="D82" s="98"/>
      <c r="E82" s="98"/>
      <c r="F82" s="98"/>
      <c r="G82" s="98"/>
      <c r="H82" s="98"/>
      <c r="I82" s="98"/>
      <c r="J82" s="98"/>
      <c r="K82" s="98"/>
      <c r="L82" s="98"/>
      <c r="M82" s="98"/>
      <c r="N82" s="98"/>
      <c r="O82" s="98"/>
      <c r="P82" s="98"/>
      <c r="Q82" s="98"/>
      <c r="R82" s="98"/>
      <c r="S82" s="98"/>
      <c r="T82" s="98"/>
      <c r="U82" s="98"/>
      <c r="V82" s="98"/>
      <c r="W82" s="98"/>
      <c r="X82" s="98"/>
      <c r="Y82" s="98"/>
      <c r="Z82" s="98"/>
      <c r="AA82" s="98"/>
    </row>
    <row r="83" spans="1:27" ht="17.25" customHeight="1">
      <c r="A83" s="98"/>
      <c r="B83" s="98"/>
      <c r="C83" s="98"/>
      <c r="D83" s="98"/>
      <c r="E83" s="98"/>
      <c r="F83" s="98"/>
      <c r="G83" s="98"/>
      <c r="H83" s="98"/>
      <c r="I83" s="98"/>
      <c r="J83" s="98"/>
      <c r="K83" s="98"/>
      <c r="L83" s="98"/>
      <c r="M83" s="98"/>
      <c r="N83" s="98"/>
      <c r="O83" s="98"/>
      <c r="P83" s="98"/>
      <c r="Q83" s="98"/>
      <c r="R83" s="98"/>
      <c r="S83" s="98"/>
      <c r="T83" s="98"/>
      <c r="U83" s="98"/>
      <c r="V83" s="98"/>
      <c r="W83" s="98"/>
      <c r="X83" s="98"/>
      <c r="Y83" s="98"/>
      <c r="Z83" s="98"/>
      <c r="AA83" s="98"/>
    </row>
    <row r="84" spans="1:27" ht="17.25" customHeight="1">
      <c r="A84" s="98"/>
      <c r="B84" s="98"/>
      <c r="C84" s="98"/>
      <c r="D84" s="98"/>
      <c r="E84" s="98"/>
      <c r="F84" s="98"/>
      <c r="G84" s="98"/>
      <c r="H84" s="98"/>
      <c r="I84" s="98"/>
      <c r="J84" s="98"/>
      <c r="K84" s="98"/>
      <c r="L84" s="98"/>
      <c r="M84" s="98"/>
      <c r="N84" s="98"/>
      <c r="O84" s="98"/>
      <c r="P84" s="98"/>
      <c r="Q84" s="98"/>
      <c r="R84" s="98"/>
      <c r="S84" s="98"/>
      <c r="T84" s="98"/>
      <c r="U84" s="98"/>
      <c r="V84" s="98"/>
      <c r="W84" s="98"/>
      <c r="X84" s="98"/>
      <c r="Y84" s="98"/>
      <c r="Z84" s="98"/>
      <c r="AA84" s="98"/>
    </row>
    <row r="85" spans="1:27" ht="17.25" customHeight="1">
      <c r="A85" s="98"/>
      <c r="B85" s="98"/>
      <c r="C85" s="98"/>
      <c r="D85" s="98"/>
      <c r="E85" s="98"/>
      <c r="F85" s="98"/>
      <c r="G85" s="98"/>
      <c r="H85" s="98"/>
      <c r="I85" s="98"/>
      <c r="J85" s="98"/>
      <c r="K85" s="98"/>
      <c r="L85" s="98"/>
      <c r="M85" s="98"/>
      <c r="N85" s="98"/>
      <c r="O85" s="98"/>
      <c r="P85" s="98"/>
      <c r="Q85" s="98"/>
      <c r="R85" s="98"/>
      <c r="S85" s="98"/>
      <c r="T85" s="98"/>
      <c r="U85" s="98"/>
      <c r="V85" s="98"/>
      <c r="W85" s="98"/>
      <c r="X85" s="98"/>
      <c r="Y85" s="98"/>
      <c r="Z85" s="98"/>
      <c r="AA85" s="98"/>
    </row>
    <row r="86" spans="1:27" ht="17.25" customHeight="1">
      <c r="A86" s="98"/>
      <c r="B86" s="98"/>
      <c r="C86" s="98"/>
      <c r="D86" s="98"/>
      <c r="E86" s="98"/>
      <c r="F86" s="98"/>
      <c r="G86" s="98"/>
      <c r="H86" s="98"/>
      <c r="I86" s="98"/>
      <c r="J86" s="98"/>
      <c r="K86" s="98"/>
      <c r="L86" s="98"/>
      <c r="M86" s="98"/>
      <c r="N86" s="98"/>
      <c r="O86" s="98"/>
      <c r="P86" s="98"/>
      <c r="Q86" s="98"/>
      <c r="R86" s="98"/>
      <c r="S86" s="98"/>
      <c r="T86" s="98"/>
      <c r="U86" s="98"/>
      <c r="V86" s="98"/>
      <c r="W86" s="98"/>
      <c r="X86" s="98"/>
      <c r="Y86" s="98"/>
      <c r="Z86" s="98"/>
      <c r="AA86" s="98"/>
    </row>
    <row r="87" spans="1:27" ht="17.25" customHeight="1">
      <c r="A87" s="98"/>
      <c r="B87" s="98"/>
      <c r="C87" s="98"/>
      <c r="D87" s="98"/>
      <c r="E87" s="98"/>
      <c r="F87" s="98"/>
      <c r="G87" s="98"/>
      <c r="H87" s="98"/>
      <c r="I87" s="98"/>
      <c r="J87" s="98"/>
      <c r="K87" s="98"/>
      <c r="L87" s="98"/>
      <c r="M87" s="98"/>
      <c r="N87" s="98"/>
      <c r="O87" s="98"/>
      <c r="P87" s="98"/>
      <c r="Q87" s="98"/>
      <c r="R87" s="98"/>
      <c r="S87" s="98"/>
      <c r="T87" s="98"/>
      <c r="U87" s="98"/>
      <c r="V87" s="98"/>
      <c r="W87" s="98"/>
      <c r="X87" s="98"/>
      <c r="Y87" s="98"/>
      <c r="Z87" s="98"/>
      <c r="AA87" s="98"/>
    </row>
    <row r="88" spans="1:27" ht="17.25" customHeight="1">
      <c r="A88" s="98"/>
      <c r="B88" s="98"/>
      <c r="C88" s="98"/>
      <c r="D88" s="98"/>
      <c r="E88" s="98"/>
      <c r="F88" s="98"/>
      <c r="G88" s="98"/>
      <c r="H88" s="98"/>
      <c r="I88" s="98"/>
      <c r="J88" s="98"/>
      <c r="K88" s="98"/>
      <c r="L88" s="98"/>
      <c r="M88" s="98"/>
      <c r="N88" s="98"/>
      <c r="O88" s="98"/>
      <c r="P88" s="98"/>
      <c r="Q88" s="98"/>
      <c r="R88" s="98"/>
      <c r="S88" s="98"/>
      <c r="T88" s="98"/>
      <c r="U88" s="98"/>
      <c r="V88" s="98"/>
      <c r="W88" s="98"/>
      <c r="X88" s="98"/>
      <c r="Y88" s="98"/>
      <c r="Z88" s="98"/>
      <c r="AA88" s="98"/>
    </row>
    <row r="89" spans="1:27" ht="17.25" customHeight="1">
      <c r="A89" s="98"/>
      <c r="B89" s="98"/>
      <c r="C89" s="98"/>
      <c r="D89" s="98"/>
      <c r="E89" s="98"/>
      <c r="F89" s="98"/>
      <c r="G89" s="98"/>
      <c r="H89" s="98"/>
      <c r="I89" s="98"/>
      <c r="J89" s="98"/>
      <c r="K89" s="98"/>
      <c r="L89" s="98"/>
      <c r="M89" s="98"/>
      <c r="N89" s="98"/>
      <c r="O89" s="98"/>
      <c r="P89" s="98"/>
      <c r="Q89" s="98"/>
      <c r="R89" s="98"/>
      <c r="S89" s="98"/>
      <c r="T89" s="98"/>
      <c r="U89" s="98"/>
      <c r="V89" s="98"/>
      <c r="W89" s="98"/>
      <c r="X89" s="98"/>
      <c r="Y89" s="98"/>
      <c r="Z89" s="98"/>
      <c r="AA89" s="98"/>
    </row>
    <row r="90" spans="1:27" ht="17.25" customHeight="1">
      <c r="A90" s="98"/>
      <c r="B90" s="98"/>
      <c r="C90" s="98"/>
      <c r="D90" s="98"/>
      <c r="E90" s="98"/>
      <c r="F90" s="98"/>
      <c r="G90" s="98"/>
      <c r="H90" s="98"/>
      <c r="I90" s="98"/>
      <c r="J90" s="98"/>
      <c r="K90" s="98"/>
      <c r="L90" s="98"/>
      <c r="M90" s="98"/>
      <c r="N90" s="98"/>
      <c r="O90" s="98"/>
      <c r="P90" s="98"/>
      <c r="Q90" s="98"/>
      <c r="R90" s="98"/>
      <c r="S90" s="98"/>
      <c r="T90" s="98"/>
      <c r="U90" s="98"/>
      <c r="V90" s="98"/>
      <c r="W90" s="98"/>
      <c r="X90" s="98"/>
      <c r="Y90" s="98"/>
      <c r="Z90" s="98"/>
      <c r="AA90" s="98"/>
    </row>
    <row r="91" spans="1:27" ht="17.25" customHeight="1">
      <c r="A91" s="98"/>
      <c r="B91" s="98"/>
      <c r="C91" s="98"/>
      <c r="D91" s="98"/>
      <c r="E91" s="98"/>
      <c r="F91" s="98"/>
      <c r="G91" s="98"/>
      <c r="H91" s="98"/>
      <c r="I91" s="98"/>
      <c r="J91" s="98"/>
      <c r="K91" s="98"/>
      <c r="L91" s="98"/>
      <c r="M91" s="98"/>
      <c r="N91" s="98"/>
      <c r="O91" s="98"/>
      <c r="P91" s="98"/>
      <c r="Q91" s="98"/>
      <c r="R91" s="98"/>
      <c r="S91" s="98"/>
      <c r="T91" s="98"/>
      <c r="U91" s="98"/>
      <c r="V91" s="98"/>
      <c r="W91" s="98"/>
      <c r="X91" s="98"/>
      <c r="Y91" s="98"/>
      <c r="Z91" s="98"/>
      <c r="AA91" s="98"/>
    </row>
    <row r="92" spans="1:27" ht="17.25" customHeight="1">
      <c r="A92" s="98"/>
      <c r="B92" s="98"/>
      <c r="C92" s="98"/>
      <c r="D92" s="98"/>
      <c r="E92" s="98"/>
      <c r="F92" s="98"/>
      <c r="G92" s="98"/>
      <c r="H92" s="98"/>
      <c r="I92" s="98"/>
      <c r="J92" s="98"/>
      <c r="K92" s="98"/>
      <c r="L92" s="98"/>
      <c r="M92" s="98"/>
      <c r="N92" s="98"/>
      <c r="O92" s="98"/>
      <c r="P92" s="98"/>
      <c r="Q92" s="98"/>
      <c r="R92" s="98"/>
      <c r="S92" s="98"/>
      <c r="T92" s="98"/>
      <c r="U92" s="98"/>
      <c r="V92" s="98"/>
      <c r="W92" s="98"/>
      <c r="X92" s="98"/>
      <c r="Y92" s="98"/>
      <c r="Z92" s="98"/>
      <c r="AA92" s="98"/>
    </row>
    <row r="93" spans="1:27" ht="17.25" customHeight="1">
      <c r="A93" s="98"/>
      <c r="B93" s="98"/>
      <c r="C93" s="98"/>
      <c r="D93" s="98"/>
      <c r="E93" s="98"/>
      <c r="F93" s="98"/>
      <c r="G93" s="98"/>
      <c r="H93" s="98"/>
      <c r="I93" s="98"/>
      <c r="J93" s="98"/>
      <c r="K93" s="98"/>
      <c r="L93" s="98"/>
      <c r="M93" s="98"/>
      <c r="N93" s="98"/>
      <c r="O93" s="98"/>
      <c r="P93" s="98"/>
      <c r="Q93" s="98"/>
      <c r="R93" s="98"/>
      <c r="S93" s="98"/>
      <c r="T93" s="98"/>
      <c r="U93" s="98"/>
      <c r="V93" s="98"/>
      <c r="W93" s="98"/>
      <c r="X93" s="98"/>
      <c r="Y93" s="98"/>
      <c r="Z93" s="98"/>
      <c r="AA93" s="98"/>
    </row>
    <row r="94" spans="1:27" ht="17.25" customHeight="1">
      <c r="A94" s="98"/>
      <c r="B94" s="98"/>
      <c r="C94" s="98"/>
      <c r="D94" s="98"/>
      <c r="E94" s="98"/>
      <c r="F94" s="98"/>
      <c r="G94" s="98"/>
      <c r="H94" s="98"/>
      <c r="I94" s="98"/>
      <c r="J94" s="98"/>
      <c r="K94" s="98"/>
      <c r="L94" s="98"/>
      <c r="M94" s="98"/>
      <c r="N94" s="98"/>
      <c r="O94" s="98"/>
      <c r="P94" s="98"/>
      <c r="Q94" s="98"/>
      <c r="R94" s="98"/>
      <c r="S94" s="98"/>
      <c r="T94" s="98"/>
      <c r="U94" s="98"/>
      <c r="V94" s="98"/>
      <c r="W94" s="98"/>
      <c r="X94" s="98"/>
      <c r="Y94" s="98"/>
      <c r="Z94" s="98"/>
      <c r="AA94" s="98"/>
    </row>
    <row r="95" spans="1:27" ht="17.25" customHeight="1">
      <c r="A95" s="98"/>
      <c r="B95" s="98"/>
      <c r="C95" s="98"/>
      <c r="D95" s="98"/>
      <c r="E95" s="98"/>
      <c r="F95" s="98"/>
      <c r="G95" s="98"/>
      <c r="H95" s="98"/>
      <c r="I95" s="98"/>
      <c r="J95" s="98"/>
      <c r="K95" s="98"/>
      <c r="L95" s="98"/>
      <c r="M95" s="98"/>
      <c r="N95" s="98"/>
      <c r="O95" s="98"/>
      <c r="P95" s="98"/>
      <c r="Q95" s="98"/>
      <c r="R95" s="98"/>
      <c r="S95" s="98"/>
      <c r="T95" s="98"/>
      <c r="U95" s="98"/>
      <c r="V95" s="98"/>
      <c r="W95" s="98"/>
      <c r="X95" s="98"/>
      <c r="Y95" s="98"/>
      <c r="Z95" s="98"/>
      <c r="AA95" s="98"/>
    </row>
    <row r="96" spans="1:27" ht="17.25" customHeight="1">
      <c r="A96" s="98"/>
      <c r="B96" s="98"/>
      <c r="C96" s="98"/>
      <c r="D96" s="98"/>
      <c r="E96" s="98"/>
      <c r="F96" s="98"/>
      <c r="G96" s="98"/>
      <c r="H96" s="98"/>
      <c r="I96" s="98"/>
      <c r="J96" s="98"/>
      <c r="K96" s="98"/>
      <c r="L96" s="98"/>
      <c r="M96" s="98"/>
      <c r="N96" s="98"/>
      <c r="O96" s="98"/>
      <c r="P96" s="98"/>
      <c r="Q96" s="98"/>
      <c r="R96" s="98"/>
      <c r="S96" s="98"/>
      <c r="T96" s="98"/>
      <c r="U96" s="98"/>
      <c r="V96" s="98"/>
      <c r="W96" s="98"/>
      <c r="X96" s="98"/>
      <c r="Y96" s="98"/>
      <c r="Z96" s="98"/>
      <c r="AA96" s="98"/>
    </row>
    <row r="97" spans="1:27" ht="17.25" customHeight="1">
      <c r="A97" s="98"/>
      <c r="B97" s="98"/>
      <c r="C97" s="98"/>
      <c r="D97" s="98"/>
      <c r="E97" s="98"/>
      <c r="F97" s="98"/>
      <c r="G97" s="98"/>
      <c r="H97" s="98"/>
      <c r="I97" s="98"/>
      <c r="J97" s="98"/>
      <c r="K97" s="98"/>
      <c r="L97" s="98"/>
      <c r="M97" s="98"/>
      <c r="N97" s="98"/>
      <c r="O97" s="98"/>
      <c r="P97" s="98"/>
      <c r="Q97" s="98"/>
      <c r="R97" s="98"/>
      <c r="S97" s="98"/>
      <c r="T97" s="98"/>
      <c r="U97" s="98"/>
      <c r="V97" s="98"/>
      <c r="W97" s="98"/>
      <c r="X97" s="98"/>
      <c r="Y97" s="98"/>
      <c r="Z97" s="98"/>
      <c r="AA97" s="98"/>
    </row>
    <row r="98" spans="1:27" ht="17.25" customHeight="1">
      <c r="A98" s="98"/>
      <c r="B98" s="98"/>
      <c r="C98" s="98"/>
      <c r="D98" s="98"/>
      <c r="E98" s="98"/>
      <c r="F98" s="98"/>
      <c r="G98" s="98"/>
      <c r="H98" s="98"/>
      <c r="I98" s="98"/>
      <c r="J98" s="98"/>
      <c r="K98" s="98"/>
      <c r="L98" s="98"/>
      <c r="M98" s="98"/>
      <c r="N98" s="98"/>
      <c r="O98" s="98"/>
      <c r="P98" s="98"/>
      <c r="Q98" s="98"/>
      <c r="R98" s="98"/>
      <c r="S98" s="98"/>
      <c r="T98" s="98"/>
      <c r="U98" s="98"/>
      <c r="V98" s="98"/>
      <c r="W98" s="98"/>
      <c r="X98" s="98"/>
      <c r="Y98" s="98"/>
      <c r="Z98" s="98"/>
      <c r="AA98" s="98"/>
    </row>
    <row r="99" spans="1:27" ht="17.25" customHeight="1">
      <c r="A99" s="98"/>
      <c r="B99" s="98"/>
      <c r="C99" s="98"/>
      <c r="D99" s="98"/>
      <c r="E99" s="98"/>
      <c r="F99" s="98"/>
      <c r="G99" s="98"/>
      <c r="H99" s="98"/>
      <c r="I99" s="98"/>
      <c r="J99" s="98"/>
      <c r="K99" s="98"/>
      <c r="L99" s="98"/>
      <c r="M99" s="98"/>
      <c r="N99" s="98"/>
      <c r="O99" s="98"/>
      <c r="P99" s="98"/>
      <c r="Q99" s="98"/>
      <c r="R99" s="98"/>
      <c r="S99" s="98"/>
      <c r="T99" s="98"/>
      <c r="U99" s="98"/>
      <c r="V99" s="98"/>
      <c r="W99" s="98"/>
      <c r="X99" s="98"/>
      <c r="Y99" s="98"/>
      <c r="Z99" s="98"/>
      <c r="AA99" s="98"/>
    </row>
    <row r="100" spans="1:27" ht="17.25" customHeight="1">
      <c r="A100" s="98"/>
      <c r="B100" s="98"/>
      <c r="C100" s="98"/>
      <c r="D100" s="98"/>
      <c r="E100" s="98"/>
      <c r="F100" s="98"/>
      <c r="G100" s="98"/>
      <c r="H100" s="98"/>
      <c r="I100" s="98"/>
      <c r="J100" s="98"/>
      <c r="K100" s="98"/>
      <c r="L100" s="98"/>
      <c r="M100" s="98"/>
      <c r="N100" s="98"/>
      <c r="O100" s="98"/>
      <c r="P100" s="98"/>
      <c r="Q100" s="98"/>
      <c r="R100" s="98"/>
      <c r="S100" s="98"/>
      <c r="T100" s="98"/>
      <c r="U100" s="98"/>
      <c r="V100" s="98"/>
      <c r="W100" s="98"/>
      <c r="X100" s="98"/>
      <c r="Y100" s="98"/>
      <c r="Z100" s="98"/>
      <c r="AA100" s="98"/>
    </row>
    <row r="101" spans="1:27" ht="17.25" customHeight="1">
      <c r="A101" s="98"/>
      <c r="B101" s="98"/>
      <c r="C101" s="98"/>
      <c r="D101" s="98"/>
      <c r="E101" s="98"/>
      <c r="F101" s="98"/>
      <c r="G101" s="98"/>
      <c r="H101" s="98"/>
      <c r="I101" s="98"/>
      <c r="J101" s="98"/>
      <c r="K101" s="98"/>
      <c r="L101" s="98"/>
      <c r="M101" s="98"/>
      <c r="N101" s="98"/>
      <c r="O101" s="98"/>
      <c r="P101" s="98"/>
      <c r="Q101" s="98"/>
      <c r="R101" s="98"/>
      <c r="S101" s="98"/>
      <c r="T101" s="98"/>
      <c r="U101" s="98"/>
      <c r="V101" s="98"/>
      <c r="W101" s="98"/>
      <c r="X101" s="98"/>
      <c r="Y101" s="98"/>
      <c r="Z101" s="98"/>
      <c r="AA101" s="98"/>
    </row>
    <row r="102" spans="1:27" ht="17.25" customHeight="1">
      <c r="A102" s="98"/>
      <c r="B102" s="98"/>
      <c r="C102" s="98"/>
      <c r="D102" s="98"/>
      <c r="E102" s="98"/>
      <c r="F102" s="98"/>
      <c r="G102" s="98"/>
      <c r="H102" s="98"/>
      <c r="I102" s="98"/>
      <c r="J102" s="98"/>
      <c r="K102" s="98"/>
      <c r="L102" s="98"/>
      <c r="M102" s="98"/>
      <c r="N102" s="98"/>
      <c r="O102" s="98"/>
      <c r="P102" s="98"/>
      <c r="Q102" s="98"/>
      <c r="R102" s="98"/>
      <c r="S102" s="98"/>
      <c r="T102" s="98"/>
      <c r="U102" s="98"/>
      <c r="V102" s="98"/>
      <c r="W102" s="98"/>
      <c r="X102" s="98"/>
      <c r="Y102" s="98"/>
      <c r="Z102" s="98"/>
      <c r="AA102" s="98"/>
    </row>
    <row r="103" spans="1:27" ht="17.25" customHeight="1">
      <c r="A103" s="98"/>
      <c r="B103" s="98"/>
      <c r="C103" s="98"/>
      <c r="D103" s="98"/>
      <c r="E103" s="98"/>
      <c r="F103" s="98"/>
      <c r="G103" s="98"/>
      <c r="H103" s="98"/>
      <c r="I103" s="98"/>
      <c r="J103" s="98"/>
      <c r="K103" s="98"/>
      <c r="L103" s="98"/>
      <c r="M103" s="98"/>
      <c r="N103" s="98"/>
      <c r="O103" s="98"/>
      <c r="P103" s="98"/>
      <c r="Q103" s="98"/>
      <c r="R103" s="98"/>
      <c r="S103" s="98"/>
      <c r="T103" s="98"/>
      <c r="U103" s="98"/>
      <c r="V103" s="98"/>
      <c r="W103" s="98"/>
      <c r="X103" s="98"/>
      <c r="Y103" s="98"/>
      <c r="Z103" s="98"/>
      <c r="AA103" s="98"/>
    </row>
    <row r="104" spans="1:27" ht="17.25" customHeight="1">
      <c r="A104" s="98"/>
      <c r="B104" s="98"/>
      <c r="C104" s="98"/>
      <c r="D104" s="98"/>
      <c r="E104" s="98"/>
      <c r="F104" s="98"/>
      <c r="G104" s="98"/>
      <c r="H104" s="98"/>
      <c r="I104" s="98"/>
      <c r="J104" s="98"/>
      <c r="K104" s="98"/>
      <c r="L104" s="98"/>
      <c r="M104" s="98"/>
      <c r="N104" s="98"/>
      <c r="O104" s="98"/>
      <c r="P104" s="98"/>
      <c r="Q104" s="98"/>
      <c r="R104" s="98"/>
      <c r="S104" s="98"/>
      <c r="T104" s="98"/>
      <c r="U104" s="98"/>
      <c r="V104" s="98"/>
      <c r="W104" s="98"/>
      <c r="X104" s="98"/>
      <c r="Y104" s="98"/>
      <c r="Z104" s="98"/>
      <c r="AA104" s="98"/>
    </row>
    <row r="105" spans="1:27" ht="17.25" customHeight="1">
      <c r="A105" s="98"/>
      <c r="B105" s="98"/>
      <c r="C105" s="98"/>
      <c r="D105" s="98"/>
      <c r="E105" s="98"/>
      <c r="F105" s="98"/>
      <c r="G105" s="98"/>
      <c r="H105" s="98"/>
      <c r="I105" s="98"/>
      <c r="J105" s="98"/>
      <c r="K105" s="98"/>
      <c r="L105" s="98"/>
      <c r="M105" s="98"/>
      <c r="N105" s="98"/>
      <c r="O105" s="98"/>
      <c r="P105" s="98"/>
      <c r="Q105" s="98"/>
      <c r="R105" s="98"/>
      <c r="S105" s="98"/>
      <c r="T105" s="98"/>
      <c r="U105" s="98"/>
      <c r="V105" s="98"/>
      <c r="W105" s="98"/>
      <c r="X105" s="98"/>
      <c r="Y105" s="98"/>
      <c r="Z105" s="98"/>
      <c r="AA105" s="98"/>
    </row>
    <row r="106" spans="1:27" ht="17.25" customHeight="1">
      <c r="A106" s="98"/>
      <c r="B106" s="98"/>
      <c r="C106" s="98"/>
      <c r="D106" s="98"/>
      <c r="E106" s="98"/>
      <c r="F106" s="98"/>
      <c r="G106" s="98"/>
      <c r="H106" s="98"/>
      <c r="I106" s="98"/>
      <c r="J106" s="98"/>
      <c r="K106" s="98"/>
      <c r="L106" s="98"/>
      <c r="M106" s="98"/>
      <c r="N106" s="98"/>
      <c r="O106" s="98"/>
      <c r="P106" s="98"/>
      <c r="Q106" s="98"/>
      <c r="R106" s="98"/>
      <c r="S106" s="98"/>
      <c r="T106" s="98"/>
      <c r="U106" s="98"/>
      <c r="V106" s="98"/>
      <c r="W106" s="98"/>
      <c r="X106" s="98"/>
      <c r="Y106" s="98"/>
      <c r="Z106" s="98"/>
      <c r="AA106" s="98"/>
    </row>
    <row r="107" spans="1:27" ht="17.25" customHeight="1">
      <c r="A107" s="98"/>
      <c r="B107" s="98"/>
      <c r="C107" s="98"/>
      <c r="D107" s="98"/>
      <c r="E107" s="98"/>
      <c r="F107" s="98"/>
      <c r="G107" s="98"/>
      <c r="H107" s="232"/>
      <c r="I107" s="232"/>
      <c r="J107" s="232"/>
      <c r="K107" s="98"/>
      <c r="L107" s="98"/>
      <c r="M107" s="98"/>
      <c r="N107" s="98"/>
      <c r="O107" s="98"/>
      <c r="P107" s="98"/>
      <c r="Q107" s="98"/>
      <c r="R107" s="98"/>
      <c r="S107" s="98"/>
      <c r="T107" s="98"/>
      <c r="U107" s="98"/>
      <c r="V107" s="98"/>
      <c r="W107" s="98"/>
      <c r="X107" s="98"/>
      <c r="Y107" s="98"/>
      <c r="Z107" s="98"/>
      <c r="AA107" s="98"/>
    </row>
    <row r="108" spans="1:27" ht="17.25" customHeight="1">
      <c r="A108" s="98"/>
      <c r="B108" s="98"/>
      <c r="C108" s="98"/>
      <c r="D108" s="98"/>
      <c r="E108" s="98"/>
      <c r="F108" s="98"/>
      <c r="G108" s="98"/>
      <c r="H108" s="232"/>
      <c r="I108" s="232"/>
      <c r="J108" s="232"/>
      <c r="K108" s="98"/>
      <c r="L108" s="98"/>
      <c r="M108" s="98"/>
      <c r="N108" s="98"/>
      <c r="O108" s="98"/>
      <c r="P108" s="98"/>
      <c r="Q108" s="98"/>
      <c r="R108" s="98"/>
      <c r="S108" s="98"/>
      <c r="T108" s="98"/>
      <c r="U108" s="98"/>
      <c r="V108" s="98"/>
      <c r="W108" s="98"/>
      <c r="X108" s="98"/>
      <c r="Y108" s="98"/>
      <c r="Z108" s="98"/>
      <c r="AA108" s="98"/>
    </row>
    <row r="109" spans="1:27" ht="17.25" customHeight="1">
      <c r="A109" s="98"/>
      <c r="B109" s="98"/>
      <c r="C109" s="98"/>
      <c r="D109" s="98"/>
      <c r="E109" s="98"/>
      <c r="F109" s="98"/>
      <c r="G109" s="98"/>
      <c r="H109" s="232"/>
      <c r="I109" s="232"/>
      <c r="J109" s="232"/>
      <c r="K109" s="98"/>
      <c r="L109" s="98"/>
      <c r="M109" s="98"/>
      <c r="N109" s="98"/>
      <c r="O109" s="98"/>
      <c r="P109" s="98"/>
      <c r="Q109" s="98"/>
      <c r="R109" s="98"/>
      <c r="S109" s="98"/>
      <c r="T109" s="98"/>
      <c r="U109" s="98"/>
      <c r="V109" s="98"/>
      <c r="W109" s="98"/>
      <c r="X109" s="98"/>
      <c r="Y109" s="98"/>
      <c r="Z109" s="98"/>
      <c r="AA109" s="98"/>
    </row>
    <row r="110" spans="1:27" ht="17.25" customHeight="1">
      <c r="A110" s="98"/>
      <c r="B110" s="98"/>
      <c r="C110" s="98"/>
      <c r="D110" s="98"/>
      <c r="E110" s="98"/>
      <c r="F110" s="98"/>
      <c r="G110" s="98"/>
      <c r="H110" s="232"/>
      <c r="I110" s="232"/>
      <c r="J110" s="232"/>
      <c r="K110" s="98"/>
      <c r="L110" s="98"/>
      <c r="M110" s="98"/>
      <c r="N110" s="98"/>
      <c r="O110" s="98"/>
      <c r="P110" s="98"/>
      <c r="Q110" s="98"/>
      <c r="R110" s="98"/>
      <c r="S110" s="98"/>
      <c r="T110" s="98"/>
      <c r="U110" s="98"/>
      <c r="V110" s="98"/>
      <c r="W110" s="98"/>
      <c r="X110" s="98"/>
      <c r="Y110" s="98"/>
      <c r="Z110" s="98"/>
      <c r="AA110" s="98"/>
    </row>
    <row r="111" spans="1:27" ht="17.25" customHeight="1">
      <c r="A111" s="98"/>
      <c r="B111" s="98"/>
      <c r="C111" s="98"/>
      <c r="D111" s="98"/>
      <c r="E111" s="98"/>
      <c r="F111" s="98"/>
      <c r="G111" s="98"/>
      <c r="H111" s="232"/>
      <c r="I111" s="232"/>
      <c r="J111" s="232"/>
      <c r="K111" s="98"/>
      <c r="L111" s="98"/>
      <c r="M111" s="98"/>
      <c r="N111" s="98"/>
      <c r="O111" s="98"/>
      <c r="P111" s="98"/>
      <c r="Q111" s="98"/>
      <c r="R111" s="98"/>
      <c r="S111" s="98"/>
      <c r="T111" s="98"/>
      <c r="U111" s="98"/>
      <c r="V111" s="98"/>
      <c r="W111" s="98"/>
      <c r="X111" s="98"/>
      <c r="Y111" s="98"/>
      <c r="Z111" s="98"/>
      <c r="AA111" s="98"/>
    </row>
    <row r="112" spans="1:27" ht="17.25" customHeight="1">
      <c r="A112" s="98"/>
      <c r="B112" s="98"/>
      <c r="C112" s="98"/>
      <c r="D112" s="98"/>
      <c r="E112" s="98"/>
      <c r="F112" s="98"/>
      <c r="G112" s="98"/>
      <c r="H112" s="232"/>
      <c r="I112" s="232"/>
      <c r="J112" s="232"/>
      <c r="K112" s="98"/>
      <c r="L112" s="98"/>
      <c r="M112" s="98"/>
      <c r="N112" s="98"/>
      <c r="O112" s="98"/>
      <c r="P112" s="98"/>
      <c r="Q112" s="98"/>
      <c r="R112" s="98"/>
      <c r="S112" s="98"/>
      <c r="T112" s="98"/>
      <c r="U112" s="98"/>
      <c r="V112" s="98"/>
      <c r="W112" s="98"/>
      <c r="X112" s="98"/>
      <c r="Y112" s="98"/>
      <c r="Z112" s="98"/>
      <c r="AA112" s="98"/>
    </row>
    <row r="113" spans="1:27" ht="17.25" customHeight="1">
      <c r="A113" s="98"/>
      <c r="B113" s="98"/>
      <c r="C113" s="98"/>
      <c r="D113" s="98"/>
      <c r="E113" s="98"/>
      <c r="F113" s="98"/>
      <c r="G113" s="98"/>
      <c r="H113" s="232"/>
      <c r="I113" s="232"/>
      <c r="J113" s="232"/>
      <c r="K113" s="98"/>
      <c r="L113" s="98"/>
      <c r="M113" s="98"/>
      <c r="N113" s="98"/>
      <c r="O113" s="98"/>
      <c r="P113" s="98"/>
      <c r="Q113" s="98"/>
      <c r="R113" s="98"/>
      <c r="S113" s="98"/>
      <c r="T113" s="98"/>
      <c r="U113" s="98"/>
      <c r="V113" s="98"/>
      <c r="W113" s="98"/>
      <c r="X113" s="98"/>
      <c r="Y113" s="98"/>
      <c r="Z113" s="98"/>
      <c r="AA113" s="98"/>
    </row>
    <row r="114" spans="1:27" ht="17.25" customHeight="1">
      <c r="A114" s="98"/>
      <c r="B114" s="98"/>
      <c r="C114" s="98"/>
      <c r="D114" s="98"/>
      <c r="E114" s="98"/>
      <c r="F114" s="98"/>
      <c r="G114" s="98"/>
      <c r="H114" s="232"/>
      <c r="I114" s="232"/>
      <c r="J114" s="232"/>
      <c r="K114" s="98"/>
      <c r="L114" s="98"/>
      <c r="M114" s="98"/>
      <c r="N114" s="98"/>
      <c r="O114" s="98"/>
      <c r="P114" s="98"/>
      <c r="Q114" s="98"/>
      <c r="R114" s="98"/>
      <c r="S114" s="98"/>
      <c r="T114" s="98"/>
      <c r="U114" s="98"/>
      <c r="V114" s="98"/>
      <c r="W114" s="98"/>
      <c r="X114" s="98"/>
      <c r="Y114" s="98"/>
      <c r="Z114" s="98"/>
      <c r="AA114" s="98"/>
    </row>
    <row r="115" spans="1:27" ht="17.25" customHeight="1">
      <c r="A115" s="98"/>
      <c r="B115" s="98"/>
      <c r="C115" s="98"/>
      <c r="D115" s="98"/>
      <c r="E115" s="98"/>
      <c r="F115" s="98"/>
      <c r="G115" s="98"/>
      <c r="H115" s="232"/>
      <c r="I115" s="232"/>
      <c r="J115" s="232"/>
      <c r="K115" s="98"/>
      <c r="L115" s="98"/>
      <c r="M115" s="98"/>
      <c r="N115" s="98"/>
      <c r="O115" s="98"/>
      <c r="P115" s="98"/>
      <c r="Q115" s="98"/>
      <c r="R115" s="98"/>
      <c r="S115" s="98"/>
      <c r="T115" s="98"/>
      <c r="U115" s="98"/>
      <c r="V115" s="98"/>
      <c r="W115" s="98"/>
      <c r="X115" s="98"/>
      <c r="Y115" s="98"/>
      <c r="Z115" s="98"/>
      <c r="AA115" s="98"/>
    </row>
    <row r="116" spans="1:27" ht="17.25" customHeight="1">
      <c r="A116" s="98"/>
      <c r="B116" s="98"/>
      <c r="C116" s="98"/>
      <c r="D116" s="98"/>
      <c r="E116" s="98"/>
      <c r="F116" s="98"/>
      <c r="G116" s="98"/>
      <c r="H116" s="232"/>
      <c r="I116" s="232"/>
      <c r="J116" s="232"/>
      <c r="K116" s="98"/>
      <c r="L116" s="98"/>
      <c r="M116" s="98"/>
      <c r="N116" s="98"/>
      <c r="O116" s="98"/>
      <c r="P116" s="98"/>
      <c r="Q116" s="98"/>
      <c r="R116" s="98"/>
      <c r="S116" s="98"/>
      <c r="T116" s="98"/>
      <c r="U116" s="98"/>
      <c r="V116" s="98"/>
      <c r="W116" s="98"/>
      <c r="X116" s="98"/>
      <c r="Y116" s="98"/>
      <c r="Z116" s="98"/>
      <c r="AA116" s="98"/>
    </row>
    <row r="117" spans="1:27" ht="17.25" customHeight="1">
      <c r="A117" s="98"/>
      <c r="B117" s="98"/>
      <c r="C117" s="98"/>
      <c r="D117" s="98"/>
      <c r="E117" s="98"/>
      <c r="F117" s="98"/>
      <c r="G117" s="98"/>
      <c r="H117" s="232"/>
      <c r="I117" s="232"/>
      <c r="J117" s="232"/>
      <c r="K117" s="98"/>
      <c r="L117" s="98"/>
      <c r="M117" s="98"/>
      <c r="N117" s="98"/>
      <c r="O117" s="98"/>
      <c r="P117" s="98"/>
      <c r="Q117" s="98"/>
      <c r="R117" s="98"/>
      <c r="S117" s="98"/>
      <c r="T117" s="98"/>
      <c r="U117" s="98"/>
      <c r="V117" s="98"/>
      <c r="W117" s="98"/>
      <c r="X117" s="98"/>
      <c r="Y117" s="98"/>
      <c r="Z117" s="98"/>
      <c r="AA117" s="98"/>
    </row>
    <row r="118" spans="1:27" ht="17.25" customHeight="1">
      <c r="A118" s="98"/>
      <c r="B118" s="98"/>
      <c r="C118" s="98"/>
      <c r="D118" s="98"/>
      <c r="E118" s="98"/>
      <c r="F118" s="98"/>
      <c r="G118" s="98"/>
      <c r="H118" s="232"/>
      <c r="I118" s="232"/>
      <c r="J118" s="232"/>
      <c r="K118" s="98"/>
      <c r="L118" s="98"/>
      <c r="M118" s="98"/>
      <c r="N118" s="98"/>
      <c r="O118" s="98"/>
      <c r="P118" s="98"/>
      <c r="Q118" s="98"/>
      <c r="R118" s="98"/>
      <c r="S118" s="98"/>
      <c r="T118" s="98"/>
      <c r="U118" s="98"/>
      <c r="V118" s="98"/>
      <c r="W118" s="98"/>
      <c r="X118" s="98"/>
      <c r="Y118" s="98"/>
      <c r="Z118" s="98"/>
      <c r="AA118" s="98"/>
    </row>
    <row r="119" spans="1:27" ht="17.25" customHeight="1">
      <c r="A119" s="98"/>
      <c r="B119" s="98"/>
      <c r="C119" s="98"/>
      <c r="D119" s="98"/>
      <c r="E119" s="98"/>
      <c r="F119" s="98"/>
      <c r="G119" s="98"/>
      <c r="H119" s="232"/>
      <c r="I119" s="232"/>
      <c r="J119" s="232"/>
      <c r="K119" s="98"/>
      <c r="L119" s="98"/>
      <c r="M119" s="98"/>
      <c r="N119" s="98"/>
      <c r="O119" s="98"/>
      <c r="P119" s="98"/>
      <c r="Q119" s="98"/>
      <c r="R119" s="98"/>
      <c r="S119" s="98"/>
      <c r="T119" s="98"/>
      <c r="U119" s="98"/>
      <c r="V119" s="98"/>
      <c r="W119" s="98"/>
      <c r="X119" s="98"/>
      <c r="Y119" s="98"/>
      <c r="Z119" s="98"/>
      <c r="AA119" s="98"/>
    </row>
    <row r="120" spans="1:27" ht="17.25" customHeight="1">
      <c r="A120" s="98"/>
      <c r="B120" s="98"/>
      <c r="C120" s="98"/>
      <c r="D120" s="98"/>
      <c r="E120" s="98"/>
      <c r="F120" s="98"/>
      <c r="G120" s="98"/>
      <c r="H120" s="232"/>
      <c r="I120" s="232"/>
      <c r="J120" s="232"/>
      <c r="K120" s="98"/>
      <c r="L120" s="98"/>
      <c r="M120" s="98"/>
      <c r="N120" s="98"/>
      <c r="O120" s="98"/>
      <c r="P120" s="98"/>
      <c r="Q120" s="98"/>
      <c r="R120" s="98"/>
      <c r="S120" s="98"/>
      <c r="T120" s="98"/>
      <c r="U120" s="98"/>
      <c r="V120" s="98"/>
      <c r="W120" s="98"/>
      <c r="X120" s="98"/>
      <c r="Y120" s="98"/>
      <c r="Z120" s="98"/>
      <c r="AA120" s="98"/>
    </row>
    <row r="121" spans="1:27" ht="17.25" customHeight="1">
      <c r="A121" s="98"/>
      <c r="B121" s="98"/>
      <c r="C121" s="98"/>
      <c r="D121" s="98"/>
      <c r="E121" s="98"/>
      <c r="F121" s="98"/>
      <c r="G121" s="98"/>
      <c r="H121" s="232"/>
      <c r="I121" s="232"/>
      <c r="J121" s="232"/>
      <c r="K121" s="98"/>
      <c r="L121" s="98"/>
      <c r="M121" s="98"/>
      <c r="N121" s="98"/>
      <c r="O121" s="98"/>
      <c r="P121" s="98"/>
      <c r="Q121" s="98"/>
      <c r="R121" s="98"/>
      <c r="S121" s="98"/>
      <c r="T121" s="98"/>
      <c r="U121" s="98"/>
      <c r="V121" s="98"/>
      <c r="W121" s="98"/>
      <c r="X121" s="98"/>
      <c r="Y121" s="98"/>
      <c r="Z121" s="98"/>
      <c r="AA121" s="98"/>
    </row>
    <row r="122" spans="1:27" ht="17.25" customHeight="1">
      <c r="A122" s="98"/>
      <c r="B122" s="98"/>
      <c r="C122" s="98"/>
      <c r="D122" s="98"/>
      <c r="E122" s="98"/>
      <c r="F122" s="98"/>
      <c r="G122" s="98"/>
      <c r="H122" s="232"/>
      <c r="I122" s="232"/>
      <c r="J122" s="232"/>
      <c r="K122" s="98"/>
      <c r="L122" s="98"/>
      <c r="M122" s="98"/>
      <c r="N122" s="98"/>
      <c r="O122" s="98"/>
      <c r="P122" s="98"/>
      <c r="Q122" s="98"/>
      <c r="R122" s="98"/>
      <c r="S122" s="98"/>
      <c r="T122" s="98"/>
      <c r="U122" s="98"/>
      <c r="V122" s="98"/>
      <c r="W122" s="98"/>
      <c r="X122" s="98"/>
      <c r="Y122" s="98"/>
      <c r="Z122" s="98"/>
      <c r="AA122" s="98"/>
    </row>
    <row r="123" spans="1:27" ht="17.25" customHeight="1">
      <c r="A123" s="98"/>
      <c r="B123" s="98"/>
      <c r="C123" s="98"/>
      <c r="D123" s="98"/>
      <c r="E123" s="98"/>
      <c r="F123" s="98"/>
      <c r="G123" s="98"/>
      <c r="H123" s="232"/>
      <c r="I123" s="232"/>
      <c r="J123" s="232"/>
      <c r="K123" s="98"/>
      <c r="L123" s="98"/>
      <c r="M123" s="98"/>
      <c r="N123" s="98"/>
      <c r="O123" s="98"/>
      <c r="P123" s="98"/>
      <c r="Q123" s="98"/>
      <c r="R123" s="98"/>
      <c r="S123" s="98"/>
      <c r="T123" s="98"/>
      <c r="U123" s="98"/>
      <c r="V123" s="98"/>
      <c r="W123" s="98"/>
      <c r="X123" s="98"/>
      <c r="Y123" s="98"/>
      <c r="Z123" s="98"/>
      <c r="AA123" s="98"/>
    </row>
    <row r="124" spans="1:27" ht="17.25" customHeight="1">
      <c r="A124" s="98"/>
      <c r="B124" s="98"/>
      <c r="C124" s="98"/>
      <c r="D124" s="98"/>
      <c r="E124" s="98"/>
      <c r="F124" s="98"/>
      <c r="G124" s="98"/>
      <c r="H124" s="232"/>
      <c r="I124" s="232"/>
      <c r="J124" s="232"/>
      <c r="K124" s="98"/>
      <c r="L124" s="98"/>
      <c r="M124" s="98"/>
      <c r="N124" s="98"/>
      <c r="O124" s="98"/>
      <c r="P124" s="98"/>
      <c r="Q124" s="98"/>
      <c r="R124" s="98"/>
      <c r="S124" s="98"/>
      <c r="T124" s="98"/>
      <c r="U124" s="98"/>
      <c r="V124" s="98"/>
      <c r="W124" s="98"/>
      <c r="X124" s="98"/>
      <c r="Y124" s="98"/>
      <c r="Z124" s="98"/>
      <c r="AA124" s="98"/>
    </row>
    <row r="125" spans="1:27" ht="17.25" customHeight="1">
      <c r="A125" s="98"/>
      <c r="B125" s="98"/>
      <c r="C125" s="98"/>
      <c r="D125" s="98"/>
      <c r="E125" s="98"/>
      <c r="F125" s="98"/>
      <c r="G125" s="98"/>
      <c r="H125" s="232"/>
      <c r="I125" s="232"/>
      <c r="J125" s="232"/>
      <c r="K125" s="98"/>
      <c r="L125" s="98"/>
      <c r="M125" s="98"/>
      <c r="N125" s="98"/>
      <c r="O125" s="98"/>
      <c r="P125" s="98"/>
      <c r="Q125" s="98"/>
      <c r="R125" s="98"/>
      <c r="S125" s="98"/>
      <c r="T125" s="98"/>
      <c r="U125" s="98"/>
      <c r="V125" s="98"/>
      <c r="W125" s="98"/>
      <c r="X125" s="98"/>
      <c r="Y125" s="98"/>
      <c r="Z125" s="98"/>
      <c r="AA125" s="98"/>
    </row>
    <row r="126" spans="1:27" ht="17.25" customHeight="1">
      <c r="A126" s="98"/>
      <c r="B126" s="98"/>
      <c r="C126" s="98"/>
      <c r="D126" s="98"/>
      <c r="E126" s="98"/>
      <c r="F126" s="98"/>
      <c r="G126" s="98"/>
      <c r="H126" s="232"/>
      <c r="I126" s="232"/>
      <c r="J126" s="232"/>
      <c r="K126" s="98"/>
      <c r="L126" s="98"/>
      <c r="M126" s="98"/>
      <c r="N126" s="98"/>
      <c r="O126" s="98"/>
      <c r="P126" s="98"/>
      <c r="Q126" s="98"/>
      <c r="R126" s="98"/>
      <c r="S126" s="98"/>
      <c r="T126" s="98"/>
      <c r="U126" s="98"/>
      <c r="V126" s="98"/>
      <c r="W126" s="98"/>
      <c r="X126" s="98"/>
      <c r="Y126" s="98"/>
      <c r="Z126" s="98"/>
      <c r="AA126" s="98"/>
    </row>
    <row r="127" spans="1:27" ht="17.25" customHeight="1">
      <c r="A127" s="98"/>
      <c r="B127" s="98"/>
      <c r="C127" s="98"/>
      <c r="D127" s="98"/>
      <c r="E127" s="98"/>
      <c r="F127" s="98"/>
      <c r="G127" s="98"/>
      <c r="H127" s="232"/>
      <c r="I127" s="232"/>
      <c r="J127" s="232"/>
      <c r="K127" s="98"/>
      <c r="L127" s="98"/>
      <c r="M127" s="98"/>
      <c r="N127" s="98"/>
      <c r="O127" s="98"/>
      <c r="P127" s="98"/>
      <c r="Q127" s="98"/>
      <c r="R127" s="98"/>
      <c r="S127" s="98"/>
      <c r="T127" s="98"/>
      <c r="U127" s="98"/>
      <c r="V127" s="98"/>
      <c r="W127" s="98"/>
      <c r="X127" s="98"/>
      <c r="Y127" s="98"/>
      <c r="Z127" s="98"/>
      <c r="AA127" s="98"/>
    </row>
    <row r="128" spans="1:27" ht="17.25" customHeight="1">
      <c r="A128" s="98"/>
      <c r="B128" s="98"/>
      <c r="C128" s="98"/>
      <c r="D128" s="98"/>
      <c r="E128" s="98"/>
      <c r="F128" s="98"/>
      <c r="G128" s="98"/>
      <c r="H128" s="232"/>
      <c r="I128" s="232"/>
      <c r="J128" s="232"/>
      <c r="K128" s="98"/>
      <c r="L128" s="98"/>
      <c r="M128" s="98"/>
      <c r="N128" s="98"/>
      <c r="O128" s="98"/>
      <c r="P128" s="98"/>
      <c r="Q128" s="98"/>
      <c r="R128" s="98"/>
      <c r="S128" s="98"/>
      <c r="T128" s="98"/>
      <c r="U128" s="98"/>
      <c r="V128" s="98"/>
      <c r="W128" s="98"/>
      <c r="X128" s="98"/>
      <c r="Y128" s="98"/>
      <c r="Z128" s="98"/>
      <c r="AA128" s="98"/>
    </row>
    <row r="129" spans="1:27" ht="6.75" customHeight="1">
      <c r="A129" s="98"/>
      <c r="B129" s="98"/>
      <c r="C129" s="98"/>
      <c r="D129" s="98"/>
      <c r="E129" s="98"/>
      <c r="F129" s="98"/>
      <c r="G129" s="98"/>
      <c r="H129" s="232"/>
      <c r="I129" s="232"/>
      <c r="J129" s="232"/>
      <c r="K129" s="98"/>
      <c r="L129" s="98"/>
      <c r="M129" s="98"/>
      <c r="N129" s="98"/>
      <c r="O129" s="98"/>
      <c r="P129" s="98"/>
      <c r="Q129" s="98"/>
      <c r="R129" s="98"/>
      <c r="S129" s="98"/>
      <c r="T129" s="98"/>
      <c r="U129" s="98"/>
      <c r="V129" s="98"/>
      <c r="W129" s="98"/>
      <c r="X129" s="98"/>
      <c r="Y129" s="98"/>
      <c r="Z129" s="98"/>
      <c r="AA129" s="98"/>
    </row>
    <row r="130" spans="1:27" ht="17.25" customHeight="1">
      <c r="A130" s="98"/>
      <c r="B130" s="98"/>
      <c r="C130" s="98"/>
      <c r="D130" s="98"/>
      <c r="E130" s="98"/>
      <c r="F130" s="98"/>
      <c r="G130" s="98"/>
      <c r="H130" s="232"/>
      <c r="I130" s="232"/>
      <c r="J130" s="232"/>
      <c r="K130" s="98"/>
      <c r="L130" s="98"/>
      <c r="M130" s="98"/>
      <c r="N130" s="98"/>
      <c r="O130" s="98"/>
      <c r="P130" s="98"/>
      <c r="Q130" s="98"/>
      <c r="R130" s="98"/>
      <c r="S130" s="98"/>
      <c r="T130" s="98"/>
      <c r="U130" s="98"/>
      <c r="V130" s="98"/>
      <c r="W130" s="98"/>
      <c r="X130" s="98"/>
      <c r="Y130" s="98"/>
      <c r="Z130" s="98"/>
      <c r="AA130" s="98"/>
    </row>
    <row r="131" spans="1:27" ht="17.25" customHeight="1">
      <c r="A131" s="98"/>
      <c r="B131" s="98"/>
      <c r="C131" s="98"/>
      <c r="D131" s="98"/>
      <c r="E131" s="98"/>
      <c r="F131" s="98"/>
      <c r="G131" s="98"/>
      <c r="H131" s="232"/>
      <c r="I131" s="232"/>
      <c r="J131" s="232"/>
      <c r="K131" s="98"/>
      <c r="L131" s="98"/>
      <c r="M131" s="98"/>
      <c r="N131" s="98"/>
      <c r="O131" s="98"/>
      <c r="P131" s="98"/>
      <c r="Q131" s="98"/>
      <c r="R131" s="98"/>
      <c r="S131" s="98"/>
      <c r="T131" s="98"/>
      <c r="U131" s="98"/>
      <c r="V131" s="98"/>
      <c r="W131" s="98"/>
      <c r="X131" s="98"/>
      <c r="Y131" s="98"/>
      <c r="Z131" s="98"/>
      <c r="AA131" s="98"/>
    </row>
    <row r="132" spans="1:27" ht="17.25" customHeight="1">
      <c r="A132" s="98"/>
      <c r="B132" s="98"/>
      <c r="C132" s="98"/>
      <c r="D132" s="98"/>
      <c r="E132" s="98"/>
      <c r="F132" s="98"/>
      <c r="G132" s="98"/>
      <c r="H132" s="232"/>
      <c r="I132" s="232"/>
      <c r="J132" s="232"/>
      <c r="K132" s="98"/>
      <c r="L132" s="98"/>
      <c r="M132" s="98"/>
      <c r="N132" s="98"/>
      <c r="O132" s="98"/>
      <c r="P132" s="98"/>
      <c r="Q132" s="98"/>
      <c r="R132" s="98"/>
      <c r="S132" s="98"/>
      <c r="T132" s="98"/>
      <c r="U132" s="98"/>
      <c r="V132" s="98"/>
      <c r="W132" s="98"/>
      <c r="X132" s="98"/>
      <c r="Y132" s="98"/>
      <c r="Z132" s="98"/>
      <c r="AA132" s="98"/>
    </row>
    <row r="133" spans="1:27" ht="17.25" customHeight="1">
      <c r="A133" s="98"/>
      <c r="B133" s="98"/>
      <c r="C133" s="98"/>
      <c r="D133" s="98"/>
      <c r="E133" s="98"/>
      <c r="F133" s="98"/>
      <c r="G133" s="98"/>
      <c r="H133" s="232"/>
      <c r="I133" s="232"/>
      <c r="J133" s="232"/>
      <c r="K133" s="98"/>
      <c r="L133" s="98"/>
      <c r="M133" s="98"/>
      <c r="N133" s="98"/>
      <c r="O133" s="98"/>
      <c r="P133" s="98"/>
      <c r="Q133" s="98"/>
      <c r="R133" s="98"/>
      <c r="S133" s="98"/>
      <c r="T133" s="98"/>
      <c r="U133" s="98"/>
      <c r="V133" s="98"/>
      <c r="W133" s="98"/>
      <c r="X133" s="98"/>
      <c r="Y133" s="98"/>
      <c r="Z133" s="98"/>
      <c r="AA133" s="98"/>
    </row>
    <row r="134" spans="1:27" ht="17.25" customHeight="1">
      <c r="A134" s="98"/>
      <c r="B134" s="98"/>
      <c r="C134" s="98"/>
      <c r="D134" s="98"/>
      <c r="E134" s="98"/>
      <c r="F134" s="98"/>
      <c r="G134" s="98"/>
      <c r="H134" s="232"/>
      <c r="I134" s="232"/>
      <c r="J134" s="232"/>
      <c r="K134" s="98"/>
      <c r="L134" s="98"/>
      <c r="M134" s="98"/>
      <c r="N134" s="98"/>
      <c r="O134" s="98"/>
      <c r="P134" s="98"/>
      <c r="Q134" s="98"/>
      <c r="R134" s="98"/>
      <c r="S134" s="98"/>
      <c r="T134" s="98"/>
      <c r="U134" s="98"/>
      <c r="V134" s="98"/>
      <c r="W134" s="98"/>
      <c r="X134" s="98"/>
      <c r="Y134" s="98"/>
      <c r="Z134" s="98"/>
      <c r="AA134" s="98"/>
    </row>
    <row r="135" spans="1:27" ht="17.25" customHeight="1">
      <c r="A135" s="98"/>
      <c r="B135" s="98"/>
      <c r="C135" s="98"/>
      <c r="D135" s="98"/>
      <c r="E135" s="98"/>
      <c r="F135" s="98"/>
      <c r="G135" s="98"/>
      <c r="H135" s="232"/>
      <c r="I135" s="232"/>
      <c r="J135" s="232"/>
      <c r="K135" s="98"/>
      <c r="L135" s="98"/>
      <c r="M135" s="98"/>
      <c r="N135" s="98"/>
      <c r="O135" s="98"/>
      <c r="P135" s="98"/>
      <c r="Q135" s="98"/>
      <c r="R135" s="98"/>
      <c r="S135" s="98"/>
      <c r="T135" s="98"/>
      <c r="U135" s="98"/>
      <c r="V135" s="98"/>
      <c r="W135" s="98"/>
      <c r="X135" s="98"/>
      <c r="Y135" s="98"/>
      <c r="Z135" s="98"/>
      <c r="AA135" s="98"/>
    </row>
    <row r="136" spans="1:27" ht="17.25" customHeight="1">
      <c r="A136" s="98"/>
      <c r="B136" s="98"/>
      <c r="C136" s="98"/>
      <c r="D136" s="98"/>
      <c r="E136" s="98"/>
      <c r="F136" s="98"/>
      <c r="G136" s="98"/>
      <c r="H136" s="232"/>
      <c r="I136" s="232"/>
      <c r="J136" s="232"/>
      <c r="K136" s="98"/>
      <c r="L136" s="98"/>
      <c r="M136" s="98"/>
      <c r="N136" s="98"/>
      <c r="O136" s="98"/>
      <c r="P136" s="98"/>
      <c r="Q136" s="98"/>
      <c r="R136" s="98"/>
      <c r="S136" s="98"/>
      <c r="T136" s="98"/>
      <c r="U136" s="98"/>
      <c r="V136" s="98"/>
      <c r="W136" s="98"/>
      <c r="X136" s="98"/>
      <c r="Y136" s="98"/>
      <c r="Z136" s="98"/>
      <c r="AA136" s="98"/>
    </row>
    <row r="137" spans="1:27" ht="17.25" customHeight="1">
      <c r="A137" s="98"/>
      <c r="B137" s="98"/>
      <c r="C137" s="98"/>
      <c r="D137" s="98"/>
      <c r="E137" s="98"/>
      <c r="F137" s="98"/>
      <c r="G137" s="98"/>
      <c r="H137" s="232"/>
      <c r="I137" s="232"/>
      <c r="J137" s="232"/>
      <c r="K137" s="98"/>
      <c r="L137" s="98"/>
      <c r="M137" s="98"/>
      <c r="N137" s="98"/>
      <c r="O137" s="98"/>
      <c r="P137" s="98"/>
      <c r="Q137" s="98"/>
      <c r="R137" s="98"/>
      <c r="S137" s="98"/>
      <c r="T137" s="98"/>
      <c r="U137" s="98"/>
      <c r="V137" s="98"/>
      <c r="W137" s="98"/>
      <c r="X137" s="98"/>
      <c r="Y137" s="98"/>
      <c r="Z137" s="98"/>
      <c r="AA137" s="98"/>
    </row>
    <row r="138" spans="1:27" ht="17.25" customHeight="1">
      <c r="A138" s="98"/>
      <c r="B138" s="98"/>
      <c r="C138" s="98"/>
      <c r="D138" s="98"/>
      <c r="E138" s="98"/>
      <c r="F138" s="98"/>
      <c r="G138" s="98"/>
      <c r="H138" s="232"/>
      <c r="I138" s="232"/>
      <c r="J138" s="232"/>
      <c r="K138" s="98"/>
      <c r="L138" s="98"/>
      <c r="M138" s="98"/>
      <c r="N138" s="98"/>
      <c r="O138" s="98"/>
      <c r="P138" s="98"/>
      <c r="Q138" s="98"/>
      <c r="R138" s="98"/>
      <c r="S138" s="98"/>
      <c r="T138" s="98"/>
      <c r="U138" s="98"/>
      <c r="V138" s="98"/>
      <c r="W138" s="98"/>
      <c r="X138" s="98"/>
      <c r="Y138" s="98"/>
      <c r="Z138" s="98"/>
      <c r="AA138" s="98"/>
    </row>
    <row r="139" spans="1:27" ht="17.25" customHeight="1">
      <c r="A139" s="98"/>
      <c r="B139" s="98"/>
      <c r="C139" s="98"/>
      <c r="D139" s="98"/>
      <c r="E139" s="98"/>
      <c r="F139" s="98"/>
      <c r="G139" s="98"/>
      <c r="H139" s="232"/>
      <c r="I139" s="232"/>
      <c r="J139" s="232"/>
      <c r="K139" s="98"/>
      <c r="L139" s="98"/>
      <c r="M139" s="98"/>
      <c r="N139" s="98"/>
      <c r="O139" s="98"/>
      <c r="P139" s="98"/>
      <c r="Q139" s="98"/>
      <c r="R139" s="98"/>
      <c r="S139" s="98"/>
      <c r="T139" s="98"/>
      <c r="U139" s="98"/>
      <c r="V139" s="98"/>
      <c r="W139" s="98"/>
      <c r="X139" s="98"/>
      <c r="Y139" s="98"/>
      <c r="Z139" s="98"/>
      <c r="AA139" s="98"/>
    </row>
    <row r="140" spans="1:27" ht="17.25" customHeight="1">
      <c r="A140" s="98"/>
      <c r="B140" s="98"/>
      <c r="C140" s="98"/>
      <c r="D140" s="98"/>
      <c r="E140" s="98"/>
      <c r="F140" s="98"/>
      <c r="G140" s="98"/>
      <c r="H140" s="232"/>
      <c r="I140" s="232"/>
      <c r="J140" s="232"/>
      <c r="K140" s="98"/>
      <c r="L140" s="98"/>
      <c r="M140" s="98"/>
      <c r="N140" s="98"/>
      <c r="O140" s="98"/>
      <c r="P140" s="98"/>
      <c r="Q140" s="98"/>
      <c r="R140" s="98"/>
      <c r="S140" s="98"/>
      <c r="T140" s="98"/>
      <c r="U140" s="98"/>
      <c r="V140" s="98"/>
      <c r="W140" s="98"/>
      <c r="X140" s="98"/>
      <c r="Y140" s="98"/>
      <c r="Z140" s="98"/>
      <c r="AA140" s="98"/>
    </row>
    <row r="141" spans="1:27" ht="17.25" customHeight="1">
      <c r="A141" s="98"/>
      <c r="B141" s="98"/>
      <c r="C141" s="98"/>
      <c r="D141" s="98"/>
      <c r="E141" s="98"/>
      <c r="F141" s="98"/>
      <c r="G141" s="98"/>
      <c r="H141" s="232"/>
      <c r="I141" s="232"/>
      <c r="J141" s="232"/>
      <c r="K141" s="98"/>
      <c r="L141" s="98"/>
      <c r="M141" s="98"/>
      <c r="N141" s="98"/>
      <c r="O141" s="98"/>
      <c r="P141" s="98"/>
      <c r="Q141" s="98"/>
      <c r="R141" s="98"/>
      <c r="S141" s="98"/>
      <c r="T141" s="98"/>
      <c r="U141" s="98"/>
      <c r="V141" s="98"/>
      <c r="W141" s="98"/>
      <c r="X141" s="98"/>
      <c r="Y141" s="98"/>
      <c r="Z141" s="98"/>
      <c r="AA141" s="98"/>
    </row>
    <row r="142" spans="1:27" ht="17.25" customHeight="1">
      <c r="A142" s="98"/>
      <c r="B142" s="98"/>
      <c r="C142" s="98"/>
      <c r="D142" s="98"/>
      <c r="E142" s="98"/>
      <c r="F142" s="98"/>
      <c r="G142" s="98"/>
      <c r="H142" s="98"/>
      <c r="I142" s="98"/>
      <c r="J142" s="98"/>
      <c r="K142" s="98"/>
      <c r="L142" s="98"/>
      <c r="M142" s="98"/>
      <c r="N142" s="98"/>
      <c r="O142" s="98"/>
      <c r="P142" s="98"/>
      <c r="Q142" s="98"/>
      <c r="R142" s="98"/>
      <c r="S142" s="98"/>
      <c r="T142" s="98"/>
      <c r="U142" s="98"/>
      <c r="V142" s="98"/>
      <c r="W142" s="98"/>
      <c r="X142" s="98"/>
      <c r="Y142" s="98"/>
      <c r="Z142" s="98"/>
      <c r="AA142" s="98"/>
    </row>
    <row r="143" spans="1:27" ht="17.25" customHeight="1">
      <c r="A143" s="98"/>
      <c r="B143" s="98"/>
      <c r="C143" s="98"/>
      <c r="D143" s="98"/>
      <c r="E143" s="98"/>
      <c r="F143" s="98"/>
      <c r="G143" s="98"/>
      <c r="H143" s="98"/>
      <c r="I143" s="98"/>
      <c r="J143" s="98"/>
      <c r="K143" s="98"/>
      <c r="L143" s="98"/>
      <c r="M143" s="98"/>
      <c r="N143" s="98"/>
      <c r="O143" s="98"/>
      <c r="P143" s="98"/>
      <c r="Q143" s="98"/>
      <c r="R143" s="98"/>
      <c r="S143" s="98"/>
      <c r="T143" s="98"/>
      <c r="U143" s="98"/>
      <c r="V143" s="98"/>
      <c r="W143" s="98"/>
      <c r="X143" s="98"/>
      <c r="Y143" s="98"/>
      <c r="Z143" s="98"/>
      <c r="AA143" s="98"/>
    </row>
    <row r="144" spans="1:27" ht="17.25" customHeight="1">
      <c r="A144" s="98"/>
      <c r="B144" s="98"/>
      <c r="C144" s="98"/>
      <c r="D144" s="98"/>
      <c r="E144" s="98"/>
      <c r="F144" s="98"/>
      <c r="G144" s="98"/>
      <c r="H144" s="98"/>
      <c r="I144" s="98"/>
      <c r="J144" s="98"/>
      <c r="K144" s="98"/>
      <c r="L144" s="98"/>
      <c r="M144" s="98"/>
      <c r="N144" s="98"/>
      <c r="O144" s="98"/>
      <c r="P144" s="98"/>
      <c r="Q144" s="98"/>
      <c r="R144" s="98"/>
      <c r="S144" s="98"/>
      <c r="T144" s="98"/>
      <c r="U144" s="98"/>
      <c r="V144" s="98"/>
      <c r="W144" s="98"/>
      <c r="X144" s="98"/>
      <c r="Y144" s="98"/>
      <c r="Z144" s="98"/>
      <c r="AA144" s="98"/>
    </row>
    <row r="145" spans="1:27" ht="17.25" customHeight="1">
      <c r="A145" s="98"/>
      <c r="B145" s="98"/>
      <c r="C145" s="98"/>
      <c r="D145" s="98"/>
      <c r="E145" s="98"/>
      <c r="F145" s="98"/>
      <c r="G145" s="98"/>
      <c r="H145" s="98"/>
      <c r="I145" s="98"/>
      <c r="J145" s="98"/>
      <c r="K145" s="98"/>
      <c r="L145" s="98"/>
      <c r="M145" s="98"/>
      <c r="N145" s="98"/>
      <c r="O145" s="98"/>
      <c r="P145" s="98"/>
      <c r="Q145" s="98"/>
      <c r="R145" s="98"/>
      <c r="S145" s="98"/>
      <c r="T145" s="98"/>
      <c r="U145" s="98"/>
      <c r="V145" s="98"/>
      <c r="W145" s="98"/>
      <c r="X145" s="98"/>
      <c r="Y145" s="98"/>
      <c r="Z145" s="98"/>
      <c r="AA145" s="98"/>
    </row>
    <row r="146" spans="1:27" ht="17.25" customHeight="1">
      <c r="A146" s="98"/>
      <c r="B146" s="98"/>
      <c r="C146" s="98"/>
      <c r="D146" s="98"/>
      <c r="E146" s="98"/>
      <c r="F146" s="98"/>
      <c r="G146" s="98"/>
      <c r="H146" s="98"/>
      <c r="I146" s="98"/>
      <c r="J146" s="98"/>
      <c r="K146" s="98"/>
      <c r="L146" s="98"/>
      <c r="M146" s="98"/>
      <c r="N146" s="98"/>
      <c r="O146" s="98"/>
      <c r="P146" s="98"/>
      <c r="Q146" s="98"/>
      <c r="R146" s="98"/>
      <c r="S146" s="98"/>
      <c r="T146" s="98"/>
      <c r="U146" s="98"/>
      <c r="V146" s="98"/>
      <c r="W146" s="98"/>
      <c r="X146" s="98"/>
      <c r="Y146" s="98"/>
      <c r="Z146" s="98"/>
      <c r="AA146" s="98"/>
    </row>
    <row r="147" spans="1:27" ht="17.25" customHeight="1">
      <c r="A147" s="98"/>
      <c r="B147" s="98"/>
      <c r="C147" s="98"/>
      <c r="D147" s="98"/>
      <c r="E147" s="98"/>
      <c r="F147" s="98"/>
      <c r="G147" s="98"/>
      <c r="H147" s="98"/>
      <c r="I147" s="98"/>
      <c r="J147" s="98"/>
      <c r="K147" s="98"/>
      <c r="L147" s="98"/>
      <c r="M147" s="98"/>
      <c r="N147" s="98"/>
      <c r="O147" s="98"/>
      <c r="P147" s="98"/>
      <c r="Q147" s="98"/>
      <c r="R147" s="98"/>
      <c r="S147" s="98"/>
      <c r="T147" s="98"/>
      <c r="U147" s="98"/>
      <c r="V147" s="98"/>
      <c r="W147" s="98"/>
      <c r="X147" s="98"/>
      <c r="Y147" s="98"/>
      <c r="Z147" s="98"/>
      <c r="AA147" s="98"/>
    </row>
    <row r="148" spans="1:27" ht="17.25" customHeight="1">
      <c r="A148" s="98"/>
      <c r="B148" s="98"/>
      <c r="C148" s="98"/>
      <c r="D148" s="98"/>
      <c r="E148" s="98"/>
      <c r="F148" s="98"/>
      <c r="G148" s="98"/>
      <c r="H148" s="98"/>
      <c r="I148" s="98"/>
      <c r="J148" s="98"/>
      <c r="K148" s="98"/>
      <c r="L148" s="98"/>
      <c r="M148" s="98"/>
      <c r="N148" s="98"/>
      <c r="O148" s="98"/>
      <c r="P148" s="98"/>
      <c r="Q148" s="98"/>
      <c r="R148" s="98"/>
      <c r="S148" s="98"/>
      <c r="T148" s="98"/>
      <c r="U148" s="98"/>
      <c r="V148" s="98"/>
      <c r="W148" s="98"/>
      <c r="X148" s="98"/>
      <c r="Y148" s="98"/>
      <c r="Z148" s="98"/>
      <c r="AA148" s="98"/>
    </row>
    <row r="149" spans="1:27" ht="17.25" customHeight="1">
      <c r="A149" s="98"/>
      <c r="B149" s="98"/>
      <c r="C149" s="98"/>
      <c r="D149" s="98"/>
      <c r="E149" s="98"/>
      <c r="F149" s="98"/>
      <c r="G149" s="98"/>
      <c r="H149" s="98"/>
      <c r="I149" s="98"/>
      <c r="J149" s="98"/>
      <c r="K149" s="98"/>
      <c r="L149" s="98"/>
      <c r="M149" s="98"/>
      <c r="N149" s="98"/>
      <c r="O149" s="98"/>
      <c r="P149" s="98"/>
      <c r="Q149" s="98"/>
      <c r="R149" s="98"/>
      <c r="S149" s="98"/>
      <c r="T149" s="98"/>
      <c r="U149" s="98"/>
      <c r="V149" s="98"/>
      <c r="W149" s="98"/>
      <c r="X149" s="98"/>
      <c r="Y149" s="98"/>
      <c r="Z149" s="98"/>
      <c r="AA149" s="98"/>
    </row>
    <row r="150" spans="1:27" ht="17.25" customHeight="1">
      <c r="A150" s="98"/>
      <c r="B150" s="98"/>
      <c r="C150" s="98"/>
      <c r="D150" s="98"/>
      <c r="E150" s="98"/>
      <c r="F150" s="98"/>
      <c r="G150" s="98"/>
      <c r="H150" s="98"/>
      <c r="I150" s="98"/>
      <c r="J150" s="98"/>
      <c r="K150" s="98"/>
      <c r="L150" s="98"/>
      <c r="M150" s="98"/>
      <c r="N150" s="98"/>
      <c r="O150" s="98"/>
      <c r="P150" s="98"/>
      <c r="Q150" s="98"/>
      <c r="R150" s="98"/>
      <c r="S150" s="98"/>
      <c r="T150" s="98"/>
      <c r="U150" s="98"/>
      <c r="V150" s="98"/>
      <c r="W150" s="98"/>
      <c r="X150" s="98"/>
      <c r="Y150" s="98"/>
      <c r="Z150" s="98"/>
      <c r="AA150" s="98"/>
    </row>
    <row r="151" spans="1:27" ht="17.25" customHeight="1">
      <c r="A151" s="98"/>
      <c r="B151" s="98"/>
      <c r="C151" s="98"/>
      <c r="D151" s="98"/>
      <c r="E151" s="98"/>
      <c r="F151" s="98"/>
      <c r="G151" s="98"/>
      <c r="H151" s="98"/>
      <c r="I151" s="98"/>
      <c r="J151" s="98"/>
      <c r="K151" s="98"/>
      <c r="L151" s="98"/>
      <c r="M151" s="98"/>
      <c r="N151" s="98"/>
      <c r="O151" s="98"/>
      <c r="P151" s="98"/>
      <c r="Q151" s="98"/>
      <c r="R151" s="98"/>
      <c r="S151" s="98"/>
      <c r="T151" s="98"/>
      <c r="U151" s="98"/>
      <c r="V151" s="98"/>
      <c r="W151" s="98"/>
      <c r="X151" s="98"/>
      <c r="Y151" s="98"/>
      <c r="Z151" s="98"/>
      <c r="AA151" s="98"/>
    </row>
    <row r="152" spans="1:27" ht="17.25" customHeight="1">
      <c r="A152" s="98"/>
      <c r="B152" s="98"/>
      <c r="C152" s="98"/>
      <c r="D152" s="98"/>
      <c r="E152" s="98"/>
      <c r="F152" s="98"/>
      <c r="G152" s="98"/>
      <c r="H152" s="98"/>
      <c r="I152" s="98"/>
      <c r="J152" s="98"/>
      <c r="K152" s="98"/>
      <c r="L152" s="98"/>
      <c r="M152" s="98"/>
      <c r="N152" s="98"/>
      <c r="O152" s="98"/>
      <c r="P152" s="98"/>
      <c r="Q152" s="98"/>
      <c r="R152" s="98"/>
      <c r="S152" s="98"/>
      <c r="T152" s="98"/>
      <c r="U152" s="98"/>
      <c r="V152" s="98"/>
      <c r="W152" s="98"/>
      <c r="X152" s="98"/>
      <c r="Y152" s="98"/>
      <c r="Z152" s="98"/>
      <c r="AA152" s="98"/>
    </row>
    <row r="153" spans="1:27" ht="17.25" customHeight="1">
      <c r="A153" s="98"/>
      <c r="B153" s="98"/>
      <c r="C153" s="98"/>
      <c r="D153" s="98"/>
      <c r="E153" s="98"/>
      <c r="F153" s="98"/>
      <c r="G153" s="98"/>
      <c r="H153" s="98"/>
      <c r="I153" s="98"/>
      <c r="J153" s="98"/>
      <c r="K153" s="98"/>
      <c r="L153" s="98"/>
      <c r="M153" s="98"/>
      <c r="N153" s="98"/>
      <c r="O153" s="98"/>
      <c r="P153" s="98"/>
      <c r="Q153" s="98"/>
      <c r="R153" s="98"/>
      <c r="S153" s="98"/>
      <c r="T153" s="98"/>
      <c r="U153" s="98"/>
      <c r="V153" s="98"/>
      <c r="W153" s="98"/>
      <c r="X153" s="98"/>
      <c r="Y153" s="98"/>
      <c r="Z153" s="98"/>
      <c r="AA153" s="98"/>
    </row>
    <row r="154" spans="1:27" ht="17.25" customHeight="1">
      <c r="A154" s="98"/>
      <c r="B154" s="98"/>
      <c r="C154" s="98"/>
      <c r="D154" s="98"/>
      <c r="E154" s="98"/>
      <c r="F154" s="98"/>
      <c r="G154" s="98"/>
      <c r="H154" s="98"/>
      <c r="I154" s="98"/>
      <c r="J154" s="98"/>
      <c r="K154" s="98"/>
      <c r="L154" s="98"/>
      <c r="M154" s="98"/>
      <c r="N154" s="98"/>
      <c r="O154" s="98"/>
      <c r="P154" s="98"/>
      <c r="Q154" s="98"/>
      <c r="R154" s="98"/>
      <c r="S154" s="98"/>
      <c r="T154" s="98"/>
      <c r="U154" s="98"/>
      <c r="V154" s="98"/>
      <c r="W154" s="98"/>
      <c r="X154" s="98"/>
      <c r="Y154" s="98"/>
      <c r="Z154" s="98"/>
      <c r="AA154" s="98"/>
    </row>
    <row r="155" spans="1:27" ht="17.25" customHeight="1">
      <c r="A155" s="98"/>
      <c r="B155" s="98"/>
      <c r="C155" s="98"/>
      <c r="D155" s="98"/>
      <c r="E155" s="98"/>
      <c r="F155" s="98"/>
      <c r="G155" s="98"/>
      <c r="H155" s="98"/>
      <c r="I155" s="98"/>
      <c r="J155" s="98"/>
      <c r="K155" s="98"/>
      <c r="L155" s="98"/>
      <c r="M155" s="98"/>
      <c r="N155" s="98"/>
      <c r="O155" s="98"/>
      <c r="P155" s="98"/>
      <c r="Q155" s="98"/>
      <c r="R155" s="98"/>
      <c r="S155" s="98"/>
      <c r="T155" s="98"/>
      <c r="U155" s="98"/>
      <c r="V155" s="98"/>
      <c r="W155" s="98"/>
      <c r="X155" s="98"/>
      <c r="Y155" s="98"/>
      <c r="Z155" s="98"/>
      <c r="AA155" s="98"/>
    </row>
    <row r="156" spans="1:27" ht="17.25" customHeight="1">
      <c r="A156" s="98"/>
      <c r="B156" s="98"/>
      <c r="C156" s="98"/>
      <c r="D156" s="98"/>
      <c r="E156" s="98"/>
      <c r="F156" s="98"/>
      <c r="G156" s="98"/>
      <c r="H156" s="98"/>
      <c r="I156" s="98"/>
      <c r="J156" s="98"/>
      <c r="K156" s="98"/>
      <c r="L156" s="98"/>
      <c r="M156" s="98"/>
      <c r="N156" s="98"/>
      <c r="O156" s="98"/>
      <c r="P156" s="98"/>
      <c r="Q156" s="98"/>
      <c r="R156" s="98"/>
      <c r="S156" s="98"/>
      <c r="T156" s="98"/>
      <c r="U156" s="98"/>
      <c r="V156" s="98"/>
      <c r="W156" s="98"/>
      <c r="X156" s="98"/>
      <c r="Y156" s="98"/>
      <c r="Z156" s="98"/>
      <c r="AA156" s="98"/>
    </row>
    <row r="157" spans="1:27" ht="17.25" customHeight="1">
      <c r="A157" s="98"/>
      <c r="B157" s="98"/>
      <c r="C157" s="98"/>
      <c r="D157" s="98"/>
      <c r="E157" s="98"/>
      <c r="F157" s="98"/>
      <c r="G157" s="98"/>
      <c r="H157" s="98"/>
      <c r="I157" s="98"/>
      <c r="J157" s="98"/>
      <c r="K157" s="98"/>
      <c r="L157" s="98"/>
      <c r="M157" s="98"/>
      <c r="N157" s="98"/>
      <c r="O157" s="98"/>
      <c r="P157" s="98"/>
      <c r="Q157" s="98"/>
      <c r="R157" s="98"/>
      <c r="S157" s="98"/>
      <c r="T157" s="98"/>
      <c r="U157" s="98"/>
      <c r="V157" s="98"/>
      <c r="W157" s="98"/>
      <c r="X157" s="98"/>
      <c r="Y157" s="98"/>
      <c r="Z157" s="98"/>
      <c r="AA157" s="98"/>
    </row>
    <row r="158" spans="1:27" ht="17.25" customHeight="1">
      <c r="A158" s="98"/>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c r="AA158" s="98"/>
    </row>
    <row r="159" spans="1:27" ht="17.25" customHeight="1">
      <c r="A159" s="98"/>
      <c r="B159" s="98"/>
      <c r="C159" s="98"/>
      <c r="D159" s="98"/>
      <c r="E159" s="98"/>
      <c r="F159" s="98"/>
      <c r="G159" s="98"/>
      <c r="H159" s="98"/>
      <c r="I159" s="98"/>
      <c r="J159" s="98"/>
      <c r="K159" s="98"/>
      <c r="L159" s="98"/>
      <c r="M159" s="98"/>
      <c r="N159" s="98"/>
      <c r="O159" s="98"/>
      <c r="P159" s="98"/>
      <c r="Q159" s="98"/>
      <c r="R159" s="98"/>
      <c r="S159" s="98"/>
      <c r="T159" s="98"/>
      <c r="U159" s="98"/>
      <c r="V159" s="98"/>
      <c r="W159" s="98"/>
      <c r="X159" s="98"/>
      <c r="Y159" s="98"/>
      <c r="Z159" s="98"/>
      <c r="AA159" s="98"/>
    </row>
    <row r="160" spans="1:27" ht="17.25" customHeight="1">
      <c r="A160" s="98"/>
      <c r="B160" s="98"/>
      <c r="C160" s="98"/>
      <c r="D160" s="98"/>
      <c r="E160" s="98"/>
      <c r="F160" s="98"/>
      <c r="G160" s="98"/>
      <c r="H160" s="98"/>
      <c r="I160" s="98"/>
      <c r="J160" s="98"/>
      <c r="K160" s="98"/>
      <c r="L160" s="98"/>
      <c r="M160" s="98"/>
      <c r="N160" s="98"/>
      <c r="O160" s="98"/>
      <c r="P160" s="98"/>
      <c r="Q160" s="98"/>
      <c r="R160" s="98"/>
      <c r="S160" s="98"/>
      <c r="T160" s="98"/>
      <c r="U160" s="98"/>
      <c r="V160" s="98"/>
      <c r="W160" s="98"/>
      <c r="X160" s="98"/>
      <c r="Y160" s="98"/>
      <c r="Z160" s="98"/>
      <c r="AA160" s="98"/>
    </row>
    <row r="161" spans="1:27" ht="17.25" customHeight="1">
      <c r="A161" s="98"/>
      <c r="B161" s="98"/>
      <c r="C161" s="98"/>
      <c r="D161" s="98"/>
      <c r="E161" s="98"/>
      <c r="F161" s="98"/>
      <c r="G161" s="98"/>
      <c r="H161" s="98"/>
      <c r="I161" s="98"/>
      <c r="J161" s="98"/>
      <c r="K161" s="98"/>
      <c r="L161" s="98"/>
      <c r="M161" s="98"/>
      <c r="N161" s="98"/>
      <c r="O161" s="98"/>
      <c r="P161" s="98"/>
      <c r="Q161" s="98"/>
      <c r="R161" s="98"/>
      <c r="S161" s="98"/>
      <c r="T161" s="98"/>
      <c r="U161" s="98"/>
      <c r="V161" s="98"/>
      <c r="W161" s="98"/>
      <c r="X161" s="98"/>
      <c r="Y161" s="98"/>
      <c r="Z161" s="98"/>
      <c r="AA161" s="98"/>
    </row>
    <row r="162" spans="1:27" ht="17.25" customHeight="1">
      <c r="A162" s="98"/>
      <c r="B162" s="98"/>
      <c r="C162" s="98"/>
      <c r="D162" s="98"/>
      <c r="E162" s="98"/>
      <c r="F162" s="98"/>
      <c r="G162" s="98"/>
      <c r="H162" s="98"/>
      <c r="I162" s="98"/>
      <c r="J162" s="98"/>
      <c r="K162" s="98"/>
      <c r="L162" s="98"/>
      <c r="M162" s="98"/>
      <c r="N162" s="98"/>
      <c r="O162" s="98"/>
      <c r="P162" s="98"/>
      <c r="Q162" s="98"/>
      <c r="R162" s="98"/>
      <c r="S162" s="98"/>
      <c r="T162" s="98"/>
      <c r="U162" s="98"/>
      <c r="V162" s="98"/>
      <c r="W162" s="98"/>
      <c r="X162" s="98"/>
      <c r="Y162" s="98"/>
      <c r="Z162" s="98"/>
      <c r="AA162" s="98"/>
    </row>
    <row r="163" spans="1:27" ht="17.25" customHeight="1">
      <c r="A163" s="98"/>
      <c r="B163" s="98"/>
      <c r="C163" s="98"/>
      <c r="D163" s="98"/>
      <c r="E163" s="98"/>
      <c r="F163" s="98"/>
      <c r="G163" s="98"/>
      <c r="H163" s="98"/>
      <c r="I163" s="98"/>
      <c r="J163" s="98"/>
      <c r="K163" s="98"/>
      <c r="L163" s="98"/>
      <c r="M163" s="98"/>
      <c r="N163" s="98"/>
      <c r="O163" s="98"/>
      <c r="P163" s="98"/>
      <c r="Q163" s="98"/>
      <c r="R163" s="98"/>
      <c r="S163" s="98"/>
      <c r="T163" s="98"/>
      <c r="U163" s="98"/>
      <c r="V163" s="98"/>
      <c r="W163" s="98"/>
      <c r="X163" s="98"/>
      <c r="Y163" s="98"/>
      <c r="Z163" s="98"/>
      <c r="AA163" s="98"/>
    </row>
    <row r="164" spans="1:27" ht="17.25" customHeight="1">
      <c r="A164" s="98"/>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row>
    <row r="165" spans="1:27" ht="17.25" customHeight="1">
      <c r="A165" s="98"/>
      <c r="B165" s="98"/>
      <c r="C165" s="98"/>
      <c r="D165" s="98"/>
      <c r="E165" s="98"/>
      <c r="F165" s="98"/>
      <c r="G165" s="98"/>
      <c r="H165" s="98"/>
      <c r="I165" s="98"/>
      <c r="J165" s="98"/>
      <c r="K165" s="98"/>
      <c r="L165" s="98"/>
      <c r="M165" s="98"/>
      <c r="N165" s="98"/>
      <c r="O165" s="98"/>
      <c r="P165" s="98"/>
      <c r="Q165" s="98"/>
      <c r="R165" s="98"/>
      <c r="S165" s="98"/>
      <c r="T165" s="98"/>
      <c r="U165" s="98"/>
      <c r="V165" s="98"/>
      <c r="W165" s="98"/>
      <c r="X165" s="98"/>
      <c r="Y165" s="98"/>
      <c r="Z165" s="98"/>
      <c r="AA165" s="98"/>
    </row>
    <row r="166" spans="1:27" ht="17.25" customHeight="1">
      <c r="A166" s="98"/>
      <c r="B166" s="9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c r="AA166" s="98"/>
    </row>
    <row r="167" spans="1:27" ht="17.25" customHeight="1">
      <c r="A167" s="98"/>
      <c r="B167" s="98"/>
      <c r="C167" s="98"/>
      <c r="D167" s="98"/>
      <c r="E167" s="98"/>
      <c r="F167" s="98"/>
      <c r="G167" s="98"/>
      <c r="H167" s="98"/>
      <c r="I167" s="98"/>
      <c r="J167" s="98"/>
      <c r="K167" s="98"/>
      <c r="L167" s="98"/>
      <c r="M167" s="98"/>
      <c r="N167" s="98"/>
      <c r="O167" s="98"/>
      <c r="P167" s="98"/>
      <c r="Q167" s="98"/>
      <c r="R167" s="98"/>
      <c r="S167" s="98"/>
      <c r="T167" s="98"/>
      <c r="U167" s="98"/>
      <c r="V167" s="98"/>
      <c r="W167" s="98"/>
      <c r="X167" s="98"/>
      <c r="Y167" s="98"/>
      <c r="Z167" s="98"/>
      <c r="AA167" s="98"/>
    </row>
    <row r="168" spans="1:27" ht="17.25" customHeight="1">
      <c r="A168" s="98"/>
      <c r="B168" s="98"/>
      <c r="C168" s="98"/>
      <c r="D168" s="98"/>
      <c r="E168" s="98"/>
      <c r="F168" s="98"/>
      <c r="G168" s="98"/>
      <c r="H168" s="98"/>
      <c r="I168" s="98"/>
      <c r="J168" s="98"/>
      <c r="K168" s="98"/>
      <c r="L168" s="98"/>
      <c r="M168" s="98"/>
      <c r="N168" s="98"/>
      <c r="O168" s="98"/>
      <c r="P168" s="98"/>
      <c r="Q168" s="98"/>
      <c r="R168" s="98"/>
      <c r="S168" s="98"/>
      <c r="T168" s="98"/>
      <c r="U168" s="98"/>
      <c r="V168" s="98"/>
      <c r="W168" s="98"/>
      <c r="X168" s="98"/>
      <c r="Y168" s="98"/>
      <c r="Z168" s="98"/>
      <c r="AA168" s="98"/>
    </row>
    <row r="169" spans="1:27" ht="17.25" customHeight="1">
      <c r="A169" s="98"/>
      <c r="B169" s="98"/>
      <c r="C169" s="98"/>
      <c r="D169" s="98"/>
      <c r="E169" s="98"/>
      <c r="F169" s="98"/>
      <c r="G169" s="98"/>
      <c r="H169" s="98"/>
      <c r="I169" s="98"/>
      <c r="J169" s="98"/>
      <c r="K169" s="98"/>
      <c r="L169" s="98"/>
      <c r="M169" s="98"/>
      <c r="N169" s="98"/>
      <c r="O169" s="98"/>
      <c r="P169" s="98"/>
      <c r="Q169" s="98"/>
      <c r="R169" s="98"/>
      <c r="S169" s="98"/>
      <c r="T169" s="98"/>
      <c r="U169" s="98"/>
      <c r="V169" s="98"/>
      <c r="W169" s="98"/>
      <c r="X169" s="98"/>
      <c r="Y169" s="98"/>
      <c r="Z169" s="98"/>
      <c r="AA169" s="98"/>
    </row>
    <row r="170" spans="1:27" ht="15" customHeight="1">
      <c r="A170" s="98"/>
      <c r="B170" s="98"/>
      <c r="C170" s="98"/>
      <c r="D170" s="98"/>
      <c r="E170" s="98"/>
      <c r="F170" s="98"/>
      <c r="G170" s="98"/>
      <c r="H170" s="98"/>
      <c r="I170" s="98"/>
      <c r="J170" s="98"/>
      <c r="K170" s="98"/>
      <c r="L170" s="98"/>
      <c r="M170" s="98"/>
      <c r="N170" s="98"/>
      <c r="O170" s="98"/>
      <c r="P170" s="98"/>
      <c r="Q170" s="98"/>
      <c r="R170" s="98"/>
      <c r="S170" s="98"/>
      <c r="T170" s="98"/>
      <c r="U170" s="98"/>
      <c r="V170" s="98"/>
      <c r="W170" s="98"/>
      <c r="X170" s="98"/>
      <c r="Y170" s="98"/>
      <c r="Z170" s="98"/>
      <c r="AA170" s="98"/>
    </row>
    <row r="171" spans="1:27" ht="17.25" customHeight="1">
      <c r="A171" s="98"/>
      <c r="B171" s="98"/>
      <c r="C171" s="98"/>
      <c r="D171" s="98"/>
      <c r="E171" s="98"/>
      <c r="F171" s="98"/>
      <c r="G171" s="98"/>
      <c r="H171" s="98"/>
      <c r="I171" s="98"/>
      <c r="J171" s="98"/>
      <c r="K171" s="98"/>
      <c r="L171" s="98"/>
      <c r="M171" s="98"/>
      <c r="N171" s="98"/>
      <c r="O171" s="98"/>
      <c r="P171" s="98"/>
      <c r="Q171" s="98"/>
      <c r="R171" s="98"/>
      <c r="S171" s="98"/>
      <c r="T171" s="98"/>
      <c r="U171" s="98"/>
      <c r="V171" s="98"/>
      <c r="W171" s="98"/>
      <c r="X171" s="98"/>
      <c r="Y171" s="98"/>
      <c r="Z171" s="98"/>
      <c r="AA171" s="98"/>
    </row>
    <row r="172" spans="1:27" ht="17.25" customHeight="1">
      <c r="A172" s="98"/>
      <c r="B172" s="98"/>
      <c r="C172" s="98"/>
      <c r="D172" s="98"/>
      <c r="E172" s="98"/>
      <c r="F172" s="98"/>
      <c r="G172" s="98"/>
      <c r="H172" s="98"/>
      <c r="I172" s="98"/>
      <c r="J172" s="98"/>
      <c r="K172" s="98"/>
      <c r="L172" s="98"/>
      <c r="M172" s="98"/>
      <c r="N172" s="98"/>
      <c r="O172" s="98"/>
      <c r="P172" s="98"/>
      <c r="Q172" s="98"/>
      <c r="R172" s="98"/>
      <c r="S172" s="98"/>
      <c r="T172" s="98"/>
      <c r="U172" s="98"/>
      <c r="V172" s="98"/>
      <c r="W172" s="98"/>
      <c r="X172" s="98"/>
      <c r="Y172" s="98"/>
      <c r="Z172" s="98"/>
      <c r="AA172" s="98"/>
    </row>
    <row r="173" spans="1:27" ht="17.25" customHeight="1">
      <c r="A173" s="98"/>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row>
    <row r="174" spans="1:27" ht="17.25" customHeight="1">
      <c r="A174" s="98"/>
      <c r="B174" s="98"/>
      <c r="C174" s="98"/>
      <c r="D174" s="98"/>
      <c r="E174" s="98"/>
      <c r="F174" s="98"/>
      <c r="G174" s="98"/>
      <c r="H174" s="98"/>
      <c r="I174" s="98"/>
      <c r="J174" s="98"/>
      <c r="K174" s="98"/>
      <c r="L174" s="98"/>
      <c r="M174" s="98"/>
      <c r="N174" s="98"/>
      <c r="O174" s="98"/>
      <c r="P174" s="98"/>
      <c r="Q174" s="98"/>
      <c r="R174" s="98"/>
      <c r="S174" s="98"/>
      <c r="T174" s="98"/>
      <c r="U174" s="98"/>
      <c r="V174" s="98"/>
      <c r="W174" s="98"/>
      <c r="X174" s="98"/>
      <c r="Y174" s="98"/>
      <c r="Z174" s="98"/>
      <c r="AA174" s="98"/>
    </row>
    <row r="175" spans="1:27" ht="17.25" customHeight="1">
      <c r="A175" s="98"/>
      <c r="B175" s="98"/>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row>
    <row r="176" spans="1:27" ht="17.25" customHeight="1">
      <c r="A176" s="98"/>
      <c r="B176" s="98"/>
      <c r="C176" s="98"/>
      <c r="D176" s="98"/>
      <c r="E176" s="98"/>
      <c r="F176" s="98"/>
      <c r="G176" s="98"/>
      <c r="H176" s="98"/>
      <c r="I176" s="98"/>
      <c r="J176" s="98"/>
      <c r="K176" s="98"/>
      <c r="L176" s="98"/>
      <c r="M176" s="98"/>
      <c r="N176" s="98"/>
      <c r="O176" s="98"/>
      <c r="P176" s="98"/>
      <c r="Q176" s="98"/>
      <c r="R176" s="98"/>
      <c r="S176" s="98"/>
      <c r="T176" s="98"/>
      <c r="U176" s="98"/>
      <c r="V176" s="98"/>
      <c r="W176" s="98"/>
      <c r="X176" s="98"/>
      <c r="Y176" s="98"/>
      <c r="Z176" s="98"/>
      <c r="AA176" s="98"/>
    </row>
    <row r="177" spans="1:27" ht="17.25" customHeight="1">
      <c r="A177" s="98"/>
      <c r="B177" s="98"/>
      <c r="C177" s="98"/>
      <c r="D177" s="98"/>
      <c r="E177" s="98"/>
      <c r="F177" s="98"/>
      <c r="G177" s="98"/>
      <c r="H177" s="98"/>
      <c r="I177" s="98"/>
      <c r="J177" s="98"/>
      <c r="K177" s="98"/>
      <c r="L177" s="98"/>
      <c r="M177" s="98"/>
      <c r="N177" s="98"/>
      <c r="O177" s="98"/>
      <c r="P177" s="98"/>
      <c r="Q177" s="98"/>
      <c r="R177" s="98"/>
      <c r="S177" s="98"/>
      <c r="T177" s="98"/>
      <c r="U177" s="98"/>
      <c r="V177" s="98"/>
      <c r="W177" s="98"/>
      <c r="X177" s="98"/>
      <c r="Y177" s="98"/>
      <c r="Z177" s="98"/>
      <c r="AA177" s="98"/>
    </row>
    <row r="178" spans="1:27" ht="17.25" customHeight="1">
      <c r="A178" s="98"/>
      <c r="B178" s="98"/>
      <c r="C178" s="98"/>
      <c r="D178" s="98"/>
      <c r="E178" s="98"/>
      <c r="F178" s="98"/>
      <c r="G178" s="98"/>
      <c r="H178" s="98"/>
      <c r="I178" s="98"/>
      <c r="J178" s="98"/>
      <c r="K178" s="98"/>
      <c r="L178" s="98"/>
      <c r="M178" s="98"/>
      <c r="N178" s="98"/>
      <c r="O178" s="98"/>
      <c r="P178" s="98"/>
      <c r="Q178" s="98"/>
      <c r="R178" s="98"/>
      <c r="S178" s="98"/>
      <c r="T178" s="98"/>
      <c r="U178" s="98"/>
      <c r="V178" s="98"/>
      <c r="W178" s="98"/>
      <c r="X178" s="98"/>
      <c r="Y178" s="98"/>
      <c r="Z178" s="98"/>
      <c r="AA178" s="98"/>
    </row>
    <row r="179" spans="1:27" ht="17.25" customHeight="1">
      <c r="A179" s="98"/>
      <c r="B179" s="98"/>
      <c r="C179" s="98"/>
      <c r="D179" s="98"/>
      <c r="E179" s="98"/>
      <c r="F179" s="98"/>
      <c r="G179" s="98"/>
      <c r="H179" s="98"/>
      <c r="I179" s="98"/>
      <c r="J179" s="98"/>
      <c r="K179" s="98"/>
      <c r="L179" s="98"/>
      <c r="M179" s="98"/>
      <c r="N179" s="98"/>
      <c r="O179" s="98"/>
      <c r="P179" s="98"/>
      <c r="Q179" s="98"/>
      <c r="R179" s="98"/>
      <c r="S179" s="98"/>
      <c r="T179" s="98"/>
      <c r="U179" s="98"/>
      <c r="V179" s="98"/>
      <c r="W179" s="98"/>
      <c r="X179" s="98"/>
      <c r="Y179" s="98"/>
      <c r="Z179" s="98"/>
      <c r="AA179" s="98"/>
    </row>
    <row r="180" spans="1:27" ht="17.25" customHeight="1">
      <c r="A180" s="98"/>
      <c r="B180" s="98"/>
      <c r="C180" s="98"/>
      <c r="D180" s="98"/>
      <c r="E180" s="98"/>
      <c r="F180" s="98"/>
      <c r="G180" s="98"/>
      <c r="H180" s="98"/>
      <c r="I180" s="98"/>
      <c r="J180" s="98"/>
      <c r="K180" s="98"/>
      <c r="L180" s="98"/>
      <c r="M180" s="98"/>
      <c r="N180" s="98"/>
      <c r="O180" s="98"/>
      <c r="P180" s="98"/>
      <c r="Q180" s="98"/>
      <c r="R180" s="98"/>
      <c r="S180" s="98"/>
      <c r="T180" s="98"/>
      <c r="U180" s="98"/>
      <c r="V180" s="98"/>
      <c r="W180" s="98"/>
      <c r="X180" s="98"/>
      <c r="Y180" s="98"/>
      <c r="Z180" s="98"/>
      <c r="AA180" s="98"/>
    </row>
    <row r="181" spans="1:27" ht="17.25" customHeight="1">
      <c r="A181" s="98"/>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row>
    <row r="182" spans="1:27" ht="17.25" customHeight="1">
      <c r="A182" s="98"/>
      <c r="B182" s="98"/>
      <c r="C182" s="98"/>
      <c r="D182" s="98"/>
      <c r="E182" s="98"/>
      <c r="F182" s="98"/>
      <c r="G182" s="98"/>
      <c r="H182" s="98"/>
      <c r="I182" s="98"/>
      <c r="J182" s="98"/>
      <c r="K182" s="98"/>
      <c r="L182" s="98"/>
      <c r="M182" s="98"/>
      <c r="N182" s="98"/>
      <c r="O182" s="98"/>
      <c r="P182" s="98"/>
      <c r="Q182" s="98"/>
      <c r="R182" s="98"/>
      <c r="S182" s="98"/>
      <c r="T182" s="98"/>
      <c r="U182" s="98"/>
      <c r="V182" s="98"/>
      <c r="W182" s="98"/>
      <c r="X182" s="98"/>
      <c r="Y182" s="98"/>
      <c r="Z182" s="98"/>
      <c r="AA182" s="98"/>
    </row>
    <row r="183" spans="1:27">
      <c r="A183" s="98"/>
      <c r="B183" s="98"/>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c r="AA183" s="98"/>
    </row>
    <row r="184" spans="1:27" ht="17.25" customHeight="1"/>
    <row r="191" spans="1:27" ht="17.25" customHeight="1"/>
  </sheetData>
  <sheetProtection sheet="1" objects="1" scenarios="1" selectLockedCells="1"/>
  <mergeCells count="1">
    <mergeCell ref="B26:X26"/>
  </mergeCells>
  <phoneticPr fontId="2"/>
  <hyperlinks>
    <hyperlink ref="K1:N1" location="作業メニュー!A1" display="作業メニュー" xr:uid="{00000000-0004-0000-3200-000000000000}"/>
  </hyperlinks>
  <pageMargins left="0.55118110236220474" right="0.43307086614173229" top="0.43307086614173229" bottom="0.51181102362204722" header="0.62992125984251968" footer="0.51181102362204722"/>
  <pageSetup paperSize="9" fitToWidth="0" fitToHeight="9" orientation="portrait" r:id="rId1"/>
  <headerFooter alignWithMargins="0">
    <oddFooter>&amp;R210101</oddFooter>
  </headerFooter>
  <rowBreaks count="1" manualBreakCount="1">
    <brk id="123"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1"/>
  <dimension ref="A1:AF154"/>
  <sheetViews>
    <sheetView showGridLines="0" workbookViewId="0"/>
  </sheetViews>
  <sheetFormatPr defaultColWidth="9" defaultRowHeight="13.5"/>
  <cols>
    <col min="1" max="1" width="3.125" style="1" customWidth="1"/>
    <col min="2" max="2" width="2.75" style="1" customWidth="1"/>
    <col min="3" max="8" width="3.125" style="1" customWidth="1"/>
    <col min="9" max="9" width="3.375" style="1" customWidth="1"/>
    <col min="10" max="20" width="3.125" style="1" customWidth="1"/>
    <col min="21" max="21" width="2.875" style="1" customWidth="1"/>
    <col min="22" max="24" width="3.125" style="1" customWidth="1"/>
    <col min="25" max="25" width="2.625" style="1" customWidth="1"/>
    <col min="26" max="26" width="3.5" style="1" customWidth="1"/>
    <col min="27" max="27" width="3.625" style="1" customWidth="1"/>
    <col min="28" max="29" width="3.75" style="1" customWidth="1"/>
    <col min="30" max="30" width="5.875" style="1" customWidth="1"/>
    <col min="31" max="58" width="2.875" style="1" customWidth="1"/>
    <col min="59" max="71" width="2.75" style="1" customWidth="1"/>
    <col min="72" max="90" width="2.875" style="1" customWidth="1"/>
    <col min="91" max="16384" width="9" style="1"/>
  </cols>
  <sheetData>
    <row r="1" spans="1:32" s="14" customFormat="1" ht="37.5" customHeight="1" thickBot="1">
      <c r="A1" s="13" t="s">
        <v>1110</v>
      </c>
      <c r="K1" s="12" t="s">
        <v>68</v>
      </c>
      <c r="L1" s="12"/>
      <c r="M1" s="12"/>
      <c r="N1" s="12"/>
    </row>
    <row r="2" spans="1:32" ht="7.5" customHeight="1" thickTop="1">
      <c r="A2" s="72"/>
      <c r="B2" s="34"/>
      <c r="C2" s="34"/>
      <c r="D2" s="34"/>
      <c r="E2" s="34"/>
      <c r="F2" s="2"/>
      <c r="G2" s="2"/>
      <c r="H2" s="2"/>
      <c r="I2" s="2"/>
      <c r="J2" s="2"/>
      <c r="K2" s="2"/>
      <c r="L2" s="2"/>
      <c r="M2" s="2"/>
      <c r="N2" s="2"/>
      <c r="O2" s="2"/>
      <c r="P2" s="2"/>
      <c r="Q2" s="2"/>
      <c r="R2" s="2"/>
      <c r="S2" s="2"/>
      <c r="T2" s="2"/>
      <c r="U2" s="2"/>
      <c r="V2" s="2"/>
      <c r="W2" s="2"/>
      <c r="X2" s="2"/>
      <c r="Y2" s="2"/>
      <c r="Z2" s="2"/>
      <c r="AA2" s="2"/>
    </row>
    <row r="3" spans="1:32" ht="17.25" customHeight="1">
      <c r="A3" s="128" t="s">
        <v>979</v>
      </c>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row>
    <row r="4" spans="1:32" ht="17.25" customHeight="1">
      <c r="A4" s="98" t="s">
        <v>1009</v>
      </c>
      <c r="B4" s="98" t="s">
        <v>1109</v>
      </c>
      <c r="C4" s="98"/>
      <c r="D4" s="98"/>
      <c r="E4" s="98"/>
      <c r="F4" s="98"/>
      <c r="G4" s="98"/>
      <c r="H4" s="98"/>
      <c r="I4" s="98"/>
      <c r="J4" s="98"/>
      <c r="K4" s="98"/>
      <c r="L4" s="98"/>
      <c r="M4" s="98"/>
      <c r="N4" s="98"/>
      <c r="O4" s="98"/>
      <c r="P4" s="98"/>
      <c r="Q4" s="98"/>
      <c r="R4" s="98"/>
      <c r="S4" s="98"/>
      <c r="T4" s="98"/>
      <c r="U4" s="98"/>
      <c r="V4" s="98"/>
      <c r="W4" s="98"/>
      <c r="X4" s="98"/>
      <c r="Y4" s="98"/>
      <c r="Z4" s="98"/>
      <c r="AA4" s="98"/>
      <c r="AB4" s="98"/>
      <c r="AC4" s="98"/>
      <c r="AD4" s="97"/>
      <c r="AE4" s="97"/>
      <c r="AF4" s="97"/>
    </row>
    <row r="5" spans="1:32" ht="17.25" customHeight="1">
      <c r="A5" s="98"/>
      <c r="B5" s="98" t="s">
        <v>1108</v>
      </c>
      <c r="C5" s="98"/>
      <c r="D5" s="98"/>
      <c r="E5" s="98"/>
      <c r="F5" s="98"/>
      <c r="G5" s="98"/>
      <c r="H5" s="98"/>
      <c r="I5" s="98"/>
      <c r="J5" s="98"/>
      <c r="K5" s="98"/>
      <c r="L5" s="98"/>
      <c r="M5" s="98"/>
      <c r="N5" s="98"/>
      <c r="O5" s="98"/>
      <c r="P5" s="98"/>
      <c r="Q5" s="98"/>
      <c r="R5" s="98"/>
      <c r="S5" s="98"/>
      <c r="T5" s="98"/>
      <c r="U5" s="98"/>
      <c r="V5" s="98"/>
      <c r="W5" s="98"/>
      <c r="X5" s="98"/>
      <c r="Y5" s="98"/>
      <c r="Z5" s="98"/>
      <c r="AA5" s="98"/>
      <c r="AB5" s="98"/>
      <c r="AC5" s="98"/>
      <c r="AD5" s="97"/>
      <c r="AE5" s="97"/>
      <c r="AF5" s="97"/>
    </row>
    <row r="6" spans="1:32" ht="17.25" customHeight="1">
      <c r="A6" s="98"/>
      <c r="B6" s="98" t="s">
        <v>1107</v>
      </c>
      <c r="C6" s="98"/>
      <c r="D6" s="98"/>
      <c r="E6" s="98"/>
      <c r="F6" s="98"/>
      <c r="G6" s="98"/>
      <c r="H6" s="98"/>
      <c r="I6" s="98"/>
      <c r="J6" s="98"/>
      <c r="K6" s="98"/>
      <c r="L6" s="98"/>
      <c r="M6" s="98"/>
      <c r="N6" s="98"/>
      <c r="O6" s="98"/>
      <c r="P6" s="98"/>
      <c r="Q6" s="98"/>
      <c r="R6" s="98"/>
      <c r="S6" s="98"/>
      <c r="T6" s="98"/>
      <c r="U6" s="98"/>
      <c r="V6" s="98"/>
      <c r="W6" s="98"/>
      <c r="X6" s="98"/>
      <c r="Y6" s="98"/>
      <c r="Z6" s="98"/>
      <c r="AA6" s="98"/>
      <c r="AB6" s="98"/>
      <c r="AC6" s="98"/>
      <c r="AD6" s="97"/>
      <c r="AE6" s="97"/>
      <c r="AF6" s="97"/>
    </row>
    <row r="7" spans="1:32" ht="17.25" customHeight="1">
      <c r="A7" s="98"/>
      <c r="B7" s="98" t="s">
        <v>1106</v>
      </c>
      <c r="C7" s="98"/>
      <c r="D7" s="98"/>
      <c r="E7" s="98"/>
      <c r="F7" s="98"/>
      <c r="G7" s="98"/>
      <c r="H7" s="98"/>
      <c r="I7" s="98"/>
      <c r="J7" s="98"/>
      <c r="K7" s="98"/>
      <c r="L7" s="98"/>
      <c r="M7" s="98"/>
      <c r="N7" s="98"/>
      <c r="O7" s="98"/>
      <c r="P7" s="98"/>
      <c r="Q7" s="98"/>
      <c r="R7" s="98"/>
      <c r="S7" s="98"/>
      <c r="T7" s="98"/>
      <c r="U7" s="98"/>
      <c r="V7" s="98"/>
      <c r="W7" s="98"/>
      <c r="X7" s="98"/>
      <c r="Y7" s="98"/>
      <c r="Z7" s="98"/>
      <c r="AA7" s="98"/>
      <c r="AB7" s="98"/>
      <c r="AC7" s="98"/>
      <c r="AD7" s="97"/>
      <c r="AE7" s="97"/>
      <c r="AF7" s="97"/>
    </row>
    <row r="8" spans="1:32" ht="17.25" customHeight="1">
      <c r="A8" s="98"/>
      <c r="B8" s="98" t="s">
        <v>1105</v>
      </c>
      <c r="C8" s="98"/>
      <c r="D8" s="98"/>
      <c r="E8" s="98"/>
      <c r="F8" s="98"/>
      <c r="G8" s="98"/>
      <c r="H8" s="98"/>
      <c r="I8" s="98"/>
      <c r="J8" s="98"/>
      <c r="K8" s="98"/>
      <c r="L8" s="98"/>
      <c r="M8" s="98"/>
      <c r="N8" s="98"/>
      <c r="O8" s="98"/>
      <c r="P8" s="98"/>
      <c r="Q8" s="98"/>
      <c r="R8" s="98"/>
      <c r="S8" s="98"/>
      <c r="T8" s="98"/>
      <c r="U8" s="98"/>
      <c r="V8" s="98"/>
      <c r="W8" s="98"/>
      <c r="X8" s="98"/>
      <c r="Y8" s="98"/>
      <c r="Z8" s="98"/>
      <c r="AA8" s="98"/>
      <c r="AB8" s="98"/>
      <c r="AC8" s="98"/>
      <c r="AD8" s="97"/>
      <c r="AE8" s="97"/>
      <c r="AF8" s="97"/>
    </row>
    <row r="9" spans="1:32" ht="17.25" customHeight="1">
      <c r="A9" s="98"/>
      <c r="B9" s="98"/>
      <c r="C9" s="98"/>
      <c r="D9" s="98"/>
      <c r="E9" s="98"/>
      <c r="F9" s="98"/>
      <c r="G9" s="98"/>
      <c r="H9" s="98"/>
      <c r="I9" s="98"/>
      <c r="J9" s="98"/>
      <c r="K9" s="98"/>
      <c r="L9" s="98"/>
      <c r="M9" s="98"/>
      <c r="N9" s="98"/>
      <c r="O9" s="98"/>
      <c r="P9" s="98"/>
      <c r="Q9" s="98"/>
      <c r="R9" s="98"/>
      <c r="S9" s="98"/>
      <c r="T9" s="98"/>
      <c r="U9" s="98"/>
      <c r="V9" s="98"/>
      <c r="W9" s="98"/>
      <c r="X9" s="98"/>
      <c r="Y9" s="98"/>
      <c r="Z9" s="98"/>
      <c r="AA9" s="98"/>
      <c r="AB9" s="98"/>
      <c r="AC9" s="98"/>
      <c r="AD9" s="97"/>
      <c r="AE9" s="97"/>
      <c r="AF9" s="97"/>
    </row>
    <row r="10" spans="1:32" ht="17.25" customHeight="1">
      <c r="A10" s="98" t="s">
        <v>1006</v>
      </c>
      <c r="B10" s="98" t="s">
        <v>1104</v>
      </c>
      <c r="C10" s="98"/>
      <c r="D10" s="98"/>
      <c r="E10" s="98"/>
      <c r="F10" s="98"/>
      <c r="G10" s="98"/>
      <c r="H10" s="98"/>
      <c r="I10" s="98"/>
      <c r="J10" s="98"/>
      <c r="K10" s="98"/>
      <c r="L10" s="98"/>
      <c r="M10" s="98"/>
      <c r="N10" s="98"/>
      <c r="O10" s="98"/>
      <c r="P10" s="98"/>
      <c r="Q10" s="98"/>
      <c r="R10" s="98"/>
      <c r="S10" s="98"/>
      <c r="T10" s="98"/>
      <c r="U10" s="98"/>
      <c r="V10" s="98"/>
      <c r="W10" s="98"/>
      <c r="X10" s="98"/>
      <c r="Y10" s="98"/>
      <c r="Z10" s="98"/>
      <c r="AA10" s="98"/>
      <c r="AB10" s="98"/>
      <c r="AC10" s="98"/>
      <c r="AD10" s="97"/>
      <c r="AE10" s="97"/>
      <c r="AF10" s="97"/>
    </row>
    <row r="11" spans="1:32" ht="17.25" customHeight="1">
      <c r="A11" s="98"/>
      <c r="B11" s="98" t="s">
        <v>1103</v>
      </c>
      <c r="C11" s="98"/>
      <c r="D11" s="98"/>
      <c r="E11" s="98"/>
      <c r="F11" s="98"/>
      <c r="G11" s="98"/>
      <c r="H11" s="98"/>
      <c r="I11" s="98"/>
      <c r="J11" s="98"/>
      <c r="K11" s="98"/>
      <c r="L11" s="98"/>
      <c r="M11" s="98"/>
      <c r="N11" s="98"/>
      <c r="O11" s="98"/>
      <c r="P11" s="98"/>
      <c r="Q11" s="98"/>
      <c r="R11" s="98"/>
      <c r="S11" s="98"/>
      <c r="T11" s="98"/>
      <c r="U11" s="98"/>
      <c r="V11" s="98"/>
      <c r="W11" s="98"/>
      <c r="X11" s="98"/>
      <c r="Y11" s="98"/>
      <c r="Z11" s="98"/>
      <c r="AA11" s="98"/>
      <c r="AB11" s="98"/>
      <c r="AC11" s="98"/>
      <c r="AD11" s="97"/>
      <c r="AE11" s="97"/>
      <c r="AF11" s="97"/>
    </row>
    <row r="12" spans="1:32" ht="17.25" customHeight="1">
      <c r="A12" s="98"/>
      <c r="B12" s="98" t="s">
        <v>1102</v>
      </c>
      <c r="C12" s="98"/>
      <c r="D12" s="98"/>
      <c r="E12" s="98"/>
      <c r="F12" s="98"/>
      <c r="G12" s="98"/>
      <c r="H12" s="98"/>
      <c r="I12" s="98"/>
      <c r="J12" s="98"/>
      <c r="K12" s="98"/>
      <c r="L12" s="98"/>
      <c r="M12" s="98"/>
      <c r="N12" s="98"/>
      <c r="O12" s="98"/>
      <c r="P12" s="98"/>
      <c r="Q12" s="98"/>
      <c r="R12" s="98"/>
      <c r="S12" s="98"/>
      <c r="T12" s="98"/>
      <c r="U12" s="98"/>
      <c r="V12" s="98"/>
      <c r="W12" s="98"/>
      <c r="X12" s="98"/>
      <c r="Y12" s="98"/>
      <c r="Z12" s="98"/>
      <c r="AA12" s="98"/>
      <c r="AB12" s="98"/>
      <c r="AC12" s="98"/>
      <c r="AD12" s="97"/>
      <c r="AE12" s="97"/>
      <c r="AF12" s="97"/>
    </row>
    <row r="13" spans="1:32" ht="17.25" customHeight="1">
      <c r="A13" s="98"/>
      <c r="B13" s="98" t="s">
        <v>1101</v>
      </c>
      <c r="C13" s="98"/>
      <c r="D13" s="98"/>
      <c r="E13" s="98"/>
      <c r="F13" s="98"/>
      <c r="G13" s="98"/>
      <c r="H13" s="98"/>
      <c r="I13" s="98"/>
      <c r="J13" s="98"/>
      <c r="K13" s="98"/>
      <c r="L13" s="98"/>
      <c r="M13" s="98"/>
      <c r="N13" s="98"/>
      <c r="O13" s="98"/>
      <c r="P13" s="98"/>
      <c r="Q13" s="98"/>
      <c r="R13" s="98"/>
      <c r="S13" s="98"/>
      <c r="T13" s="98"/>
      <c r="U13" s="98"/>
      <c r="V13" s="98"/>
      <c r="W13" s="98"/>
      <c r="X13" s="98"/>
      <c r="Y13" s="98"/>
      <c r="Z13" s="98"/>
      <c r="AA13" s="98"/>
      <c r="AB13" s="98"/>
      <c r="AC13" s="98"/>
      <c r="AD13" s="97"/>
      <c r="AE13" s="97"/>
      <c r="AF13" s="97"/>
    </row>
    <row r="14" spans="1:32" ht="17.25" customHeight="1">
      <c r="A14" s="98"/>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row>
    <row r="15" spans="1:32" ht="15" customHeight="1">
      <c r="A15" s="98"/>
      <c r="B15" s="98"/>
      <c r="C15" s="98"/>
      <c r="D15" s="98"/>
      <c r="E15" s="98"/>
      <c r="F15" s="98"/>
      <c r="G15" s="98"/>
      <c r="H15" s="98"/>
      <c r="I15" s="98"/>
      <c r="J15" s="98"/>
      <c r="K15" s="98"/>
      <c r="L15" s="98"/>
      <c r="M15" s="98"/>
      <c r="N15" s="98"/>
      <c r="O15" s="98"/>
      <c r="P15" s="98"/>
      <c r="Q15" s="98"/>
      <c r="R15" s="98"/>
      <c r="S15" s="98"/>
      <c r="T15" s="98"/>
      <c r="U15" s="98"/>
      <c r="V15" s="98"/>
      <c r="W15" s="98"/>
      <c r="X15" s="98"/>
      <c r="Y15" s="98"/>
      <c r="Z15" s="98"/>
      <c r="AA15" s="98"/>
    </row>
    <row r="16" spans="1:32" ht="17.25" customHeight="1">
      <c r="A16" s="98"/>
      <c r="B16" s="98"/>
      <c r="C16" s="98"/>
      <c r="D16" s="98"/>
      <c r="E16" s="98"/>
      <c r="F16" s="98"/>
      <c r="G16" s="98"/>
      <c r="H16" s="98"/>
      <c r="I16" s="98"/>
      <c r="J16" s="98"/>
      <c r="K16" s="98"/>
      <c r="L16" s="98"/>
      <c r="M16" s="98"/>
      <c r="N16" s="98"/>
      <c r="O16" s="98"/>
      <c r="P16" s="98"/>
      <c r="Q16" s="98"/>
      <c r="R16" s="98"/>
      <c r="S16" s="98"/>
      <c r="T16" s="98"/>
      <c r="U16" s="98"/>
      <c r="V16" s="98"/>
      <c r="W16" s="98"/>
      <c r="X16" s="98"/>
      <c r="Y16" s="98"/>
      <c r="Z16" s="98"/>
      <c r="AA16" s="98"/>
    </row>
    <row r="17" spans="1:27" ht="17.25" customHeight="1">
      <c r="A17" s="98"/>
      <c r="B17" s="98"/>
      <c r="C17" s="98"/>
      <c r="D17" s="98"/>
      <c r="E17" s="98"/>
      <c r="F17" s="98"/>
      <c r="G17" s="98"/>
      <c r="H17" s="98"/>
      <c r="I17" s="98"/>
      <c r="J17" s="98"/>
      <c r="K17" s="98"/>
      <c r="L17" s="98"/>
      <c r="M17" s="98"/>
      <c r="N17" s="98"/>
      <c r="O17" s="98"/>
      <c r="P17" s="98"/>
      <c r="Q17" s="98"/>
      <c r="R17" s="98"/>
      <c r="S17" s="98"/>
      <c r="T17" s="98"/>
      <c r="U17" s="98"/>
      <c r="V17" s="98"/>
      <c r="W17" s="98"/>
      <c r="X17" s="98"/>
      <c r="Y17" s="98"/>
      <c r="Z17" s="98"/>
      <c r="AA17" s="98"/>
    </row>
    <row r="18" spans="1:27" ht="17.25" customHeight="1">
      <c r="A18" s="98"/>
      <c r="B18" s="98"/>
      <c r="C18" s="98"/>
      <c r="D18" s="98"/>
      <c r="E18" s="98"/>
      <c r="F18" s="98"/>
      <c r="G18" s="98"/>
      <c r="H18" s="98"/>
      <c r="I18" s="98"/>
      <c r="J18" s="98"/>
      <c r="K18" s="98"/>
      <c r="L18" s="98"/>
      <c r="M18" s="98"/>
      <c r="N18" s="98"/>
      <c r="O18" s="98"/>
      <c r="P18" s="98"/>
      <c r="Q18" s="98"/>
      <c r="R18" s="98"/>
      <c r="S18" s="98"/>
      <c r="T18" s="98"/>
      <c r="U18" s="98"/>
      <c r="V18" s="98"/>
      <c r="W18" s="98"/>
      <c r="X18" s="98"/>
      <c r="Y18" s="98"/>
      <c r="Z18" s="98"/>
      <c r="AA18" s="98"/>
    </row>
    <row r="19" spans="1:27" ht="17.25" customHeight="1">
      <c r="A19" s="98"/>
      <c r="B19" s="98"/>
      <c r="C19" s="98"/>
      <c r="D19" s="98"/>
      <c r="E19" s="98"/>
      <c r="F19" s="98"/>
      <c r="G19" s="98"/>
      <c r="H19" s="98"/>
      <c r="I19" s="98"/>
      <c r="J19" s="98"/>
      <c r="K19" s="98"/>
      <c r="L19" s="98"/>
      <c r="M19" s="98"/>
      <c r="N19" s="98"/>
      <c r="O19" s="98"/>
      <c r="P19" s="98"/>
      <c r="Q19" s="98"/>
      <c r="R19" s="98"/>
      <c r="S19" s="98"/>
      <c r="T19" s="98"/>
      <c r="U19" s="98"/>
      <c r="V19" s="98"/>
      <c r="W19" s="98"/>
      <c r="X19" s="98"/>
      <c r="Y19" s="98"/>
      <c r="Z19" s="98"/>
      <c r="AA19" s="98"/>
    </row>
    <row r="20" spans="1:27" ht="17.25" customHeight="1">
      <c r="A20" s="98"/>
      <c r="B20" s="98"/>
      <c r="C20" s="98"/>
      <c r="D20" s="98"/>
      <c r="E20" s="98"/>
      <c r="F20" s="98"/>
      <c r="G20" s="98"/>
      <c r="H20" s="98"/>
      <c r="I20" s="98"/>
      <c r="J20" s="98"/>
      <c r="K20" s="98"/>
      <c r="L20" s="98"/>
      <c r="M20" s="98"/>
      <c r="N20" s="98"/>
      <c r="O20" s="98"/>
      <c r="P20" s="98"/>
      <c r="Q20" s="98"/>
      <c r="R20" s="98"/>
      <c r="S20" s="98"/>
      <c r="T20" s="98"/>
      <c r="U20" s="98"/>
      <c r="V20" s="98"/>
      <c r="W20" s="98"/>
      <c r="X20" s="98"/>
      <c r="Y20" s="98"/>
      <c r="Z20" s="98"/>
      <c r="AA20" s="98"/>
    </row>
    <row r="21" spans="1:27" ht="17.25" customHeight="1">
      <c r="A21" s="98"/>
      <c r="B21" s="98"/>
      <c r="C21" s="98"/>
      <c r="D21" s="98"/>
      <c r="E21" s="98"/>
      <c r="F21" s="98"/>
      <c r="G21" s="98"/>
      <c r="H21" s="98"/>
      <c r="I21" s="98"/>
      <c r="J21" s="98"/>
      <c r="K21" s="98"/>
      <c r="L21" s="98"/>
      <c r="M21" s="98"/>
      <c r="N21" s="98"/>
      <c r="O21" s="98"/>
      <c r="P21" s="98"/>
      <c r="Q21" s="98"/>
      <c r="R21" s="98"/>
      <c r="S21" s="98"/>
      <c r="T21" s="98"/>
      <c r="U21" s="98"/>
      <c r="V21" s="98"/>
      <c r="W21" s="98"/>
      <c r="X21" s="98"/>
      <c r="Y21" s="98"/>
      <c r="Z21" s="98"/>
      <c r="AA21" s="98"/>
    </row>
    <row r="22" spans="1:27" ht="17.25" customHeight="1">
      <c r="A22" s="98"/>
      <c r="B22" s="98"/>
      <c r="C22" s="98"/>
      <c r="D22" s="98"/>
      <c r="E22" s="98"/>
      <c r="F22" s="98"/>
      <c r="G22" s="98"/>
      <c r="H22" s="98"/>
      <c r="I22" s="98"/>
      <c r="J22" s="98"/>
      <c r="K22" s="98"/>
      <c r="L22" s="98"/>
      <c r="M22" s="98"/>
      <c r="N22" s="98"/>
      <c r="O22" s="98"/>
      <c r="P22" s="98"/>
      <c r="Q22" s="98"/>
      <c r="R22" s="98"/>
      <c r="S22" s="98"/>
      <c r="T22" s="98"/>
      <c r="U22" s="98"/>
      <c r="V22" s="98"/>
      <c r="W22" s="98"/>
      <c r="X22" s="98"/>
      <c r="Y22" s="98"/>
      <c r="Z22" s="98"/>
      <c r="AA22" s="98"/>
    </row>
    <row r="23" spans="1:27" ht="17.25" customHeight="1">
      <c r="A23" s="98"/>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row>
    <row r="24" spans="1:27" ht="17.25" customHeight="1">
      <c r="A24" s="98"/>
      <c r="B24" s="98"/>
      <c r="C24" s="98"/>
      <c r="D24" s="98"/>
      <c r="E24" s="98"/>
      <c r="F24" s="98"/>
      <c r="G24" s="98"/>
      <c r="H24" s="98"/>
      <c r="I24" s="98"/>
      <c r="J24" s="98"/>
      <c r="K24" s="98"/>
      <c r="L24" s="98"/>
      <c r="M24" s="98"/>
      <c r="N24" s="98"/>
      <c r="O24" s="98"/>
      <c r="P24" s="98"/>
      <c r="Q24" s="98"/>
      <c r="R24" s="98"/>
      <c r="S24" s="98"/>
      <c r="T24" s="98"/>
      <c r="U24" s="98"/>
      <c r="V24" s="98"/>
      <c r="W24" s="98"/>
      <c r="X24" s="98"/>
      <c r="Y24" s="98"/>
      <c r="Z24" s="98"/>
      <c r="AA24" s="98"/>
    </row>
    <row r="25" spans="1:27" ht="17.25" customHeight="1">
      <c r="A25" s="98"/>
      <c r="B25" s="98"/>
      <c r="C25" s="98"/>
      <c r="D25" s="98"/>
      <c r="E25" s="98"/>
      <c r="F25" s="98"/>
      <c r="G25" s="98"/>
      <c r="H25" s="98"/>
      <c r="I25" s="98"/>
      <c r="J25" s="98"/>
      <c r="K25" s="98"/>
      <c r="L25" s="98"/>
      <c r="M25" s="98"/>
      <c r="N25" s="98"/>
      <c r="O25" s="98"/>
      <c r="P25" s="98"/>
      <c r="Q25" s="98"/>
      <c r="R25" s="98"/>
      <c r="S25" s="98"/>
      <c r="T25" s="98"/>
      <c r="U25" s="98"/>
      <c r="V25" s="98"/>
      <c r="W25" s="98"/>
      <c r="X25" s="98"/>
      <c r="Y25" s="98"/>
      <c r="Z25" s="98"/>
      <c r="AA25" s="98"/>
    </row>
    <row r="26" spans="1:27" ht="17.25" customHeight="1">
      <c r="A26" s="98"/>
      <c r="B26" s="98"/>
      <c r="C26" s="98"/>
      <c r="D26" s="98"/>
      <c r="E26" s="98"/>
      <c r="F26" s="98"/>
      <c r="G26" s="98"/>
      <c r="H26" s="98"/>
      <c r="I26" s="98"/>
      <c r="J26" s="98"/>
      <c r="K26" s="98"/>
      <c r="L26" s="98"/>
      <c r="M26" s="98"/>
      <c r="N26" s="98"/>
      <c r="O26" s="98"/>
      <c r="P26" s="98"/>
      <c r="Q26" s="98"/>
      <c r="R26" s="98"/>
      <c r="S26" s="98"/>
      <c r="T26" s="98"/>
      <c r="U26" s="98"/>
      <c r="V26" s="98"/>
      <c r="W26" s="98"/>
      <c r="X26" s="98"/>
      <c r="Y26" s="98"/>
      <c r="Z26" s="98"/>
      <c r="AA26" s="98"/>
    </row>
    <row r="27" spans="1:27" ht="17.25" customHeight="1">
      <c r="A27" s="98"/>
      <c r="B27" s="98"/>
      <c r="C27" s="98"/>
      <c r="D27" s="98"/>
      <c r="E27" s="98"/>
      <c r="F27" s="98"/>
      <c r="G27" s="98"/>
      <c r="H27" s="98"/>
      <c r="I27" s="98"/>
      <c r="J27" s="98"/>
      <c r="K27" s="98"/>
      <c r="L27" s="98"/>
      <c r="M27" s="98"/>
      <c r="N27" s="98"/>
      <c r="O27" s="98"/>
      <c r="P27" s="98"/>
      <c r="Q27" s="98"/>
      <c r="R27" s="98"/>
      <c r="S27" s="98"/>
      <c r="T27" s="98"/>
      <c r="U27" s="98"/>
      <c r="V27" s="98"/>
      <c r="W27" s="98"/>
      <c r="X27" s="98"/>
      <c r="Y27" s="98"/>
      <c r="Z27" s="98"/>
      <c r="AA27" s="98"/>
    </row>
    <row r="28" spans="1:27" ht="17.25" customHeight="1">
      <c r="A28" s="98"/>
      <c r="B28" s="98"/>
      <c r="C28" s="98"/>
      <c r="D28" s="98"/>
      <c r="E28" s="98"/>
      <c r="F28" s="98"/>
      <c r="G28" s="98"/>
      <c r="H28" s="98"/>
      <c r="I28" s="98"/>
      <c r="J28" s="98"/>
      <c r="K28" s="98"/>
      <c r="L28" s="98"/>
      <c r="M28" s="98"/>
      <c r="N28" s="98"/>
      <c r="O28" s="98"/>
      <c r="P28" s="98"/>
      <c r="Q28" s="98"/>
      <c r="R28" s="98"/>
      <c r="S28" s="98"/>
      <c r="T28" s="98"/>
      <c r="U28" s="98"/>
      <c r="V28" s="98"/>
      <c r="W28" s="98"/>
      <c r="X28" s="98"/>
      <c r="Y28" s="98"/>
      <c r="Z28" s="98"/>
      <c r="AA28" s="98"/>
    </row>
    <row r="29" spans="1:27" ht="17.25" customHeight="1">
      <c r="A29" s="98"/>
      <c r="B29" s="98"/>
      <c r="C29" s="98"/>
      <c r="D29" s="98"/>
      <c r="E29" s="98"/>
      <c r="F29" s="98"/>
      <c r="G29" s="98"/>
      <c r="H29" s="98"/>
      <c r="I29" s="98"/>
      <c r="J29" s="98"/>
      <c r="K29" s="98"/>
      <c r="L29" s="98"/>
      <c r="M29" s="98"/>
      <c r="N29" s="98"/>
      <c r="O29" s="98"/>
      <c r="P29" s="98"/>
      <c r="Q29" s="98"/>
      <c r="R29" s="98"/>
      <c r="S29" s="98"/>
      <c r="T29" s="98"/>
      <c r="U29" s="98"/>
      <c r="V29" s="98"/>
      <c r="W29" s="98"/>
      <c r="X29" s="98"/>
      <c r="Y29" s="98"/>
      <c r="Z29" s="98"/>
      <c r="AA29" s="98"/>
    </row>
    <row r="30" spans="1:27" ht="17.25" customHeight="1">
      <c r="A30" s="98"/>
      <c r="B30" s="98"/>
      <c r="C30" s="98"/>
      <c r="D30" s="98"/>
      <c r="E30" s="98"/>
      <c r="F30" s="98"/>
      <c r="G30" s="98"/>
      <c r="H30" s="98"/>
      <c r="I30" s="98"/>
      <c r="J30" s="98"/>
      <c r="K30" s="98"/>
      <c r="L30" s="98"/>
      <c r="M30" s="98"/>
      <c r="N30" s="98"/>
      <c r="O30" s="98"/>
      <c r="P30" s="98"/>
      <c r="Q30" s="98"/>
      <c r="R30" s="98"/>
      <c r="S30" s="98"/>
      <c r="T30" s="98"/>
      <c r="U30" s="98"/>
      <c r="V30" s="98"/>
      <c r="W30" s="98"/>
      <c r="X30" s="98"/>
      <c r="Y30" s="98"/>
      <c r="Z30" s="98"/>
      <c r="AA30" s="98"/>
    </row>
    <row r="31" spans="1:27" ht="17.25" customHeight="1">
      <c r="A31" s="98"/>
      <c r="B31" s="98"/>
      <c r="C31" s="98"/>
      <c r="D31" s="98"/>
      <c r="E31" s="98"/>
      <c r="F31" s="98"/>
      <c r="G31" s="98"/>
      <c r="H31" s="98"/>
      <c r="I31" s="98"/>
      <c r="J31" s="98"/>
      <c r="K31" s="98"/>
      <c r="L31" s="98"/>
      <c r="M31" s="98"/>
      <c r="N31" s="98"/>
      <c r="O31" s="98"/>
      <c r="P31" s="98"/>
      <c r="Q31" s="98"/>
      <c r="R31" s="98"/>
      <c r="S31" s="98"/>
      <c r="T31" s="98"/>
      <c r="U31" s="98"/>
      <c r="V31" s="98"/>
      <c r="W31" s="98"/>
      <c r="X31" s="98"/>
      <c r="Y31" s="98"/>
      <c r="Z31" s="98"/>
      <c r="AA31" s="98"/>
    </row>
    <row r="32" spans="1:27" ht="17.25" customHeight="1">
      <c r="A32" s="98"/>
      <c r="B32" s="98"/>
      <c r="C32" s="98"/>
      <c r="D32" s="98"/>
      <c r="E32" s="98"/>
      <c r="F32" s="98"/>
      <c r="G32" s="98"/>
      <c r="H32" s="98"/>
      <c r="I32" s="98"/>
      <c r="J32" s="98"/>
      <c r="K32" s="98"/>
      <c r="L32" s="98"/>
      <c r="M32" s="98"/>
      <c r="N32" s="98"/>
      <c r="O32" s="98"/>
      <c r="P32" s="98"/>
      <c r="Q32" s="98"/>
      <c r="R32" s="98"/>
      <c r="S32" s="98"/>
      <c r="T32" s="98"/>
      <c r="U32" s="98"/>
      <c r="V32" s="98"/>
      <c r="W32" s="98"/>
      <c r="X32" s="98"/>
      <c r="Y32" s="98"/>
      <c r="Z32" s="98"/>
      <c r="AA32" s="98"/>
    </row>
    <row r="33" spans="1:27" ht="17.25" customHeight="1">
      <c r="A33" s="98"/>
      <c r="B33" s="98"/>
      <c r="C33" s="98"/>
      <c r="D33" s="98"/>
      <c r="E33" s="98"/>
      <c r="F33" s="98"/>
      <c r="G33" s="98"/>
      <c r="H33" s="98"/>
      <c r="I33" s="98"/>
      <c r="J33" s="98"/>
      <c r="K33" s="98"/>
      <c r="L33" s="98"/>
      <c r="M33" s="98"/>
      <c r="N33" s="98"/>
      <c r="O33" s="98"/>
      <c r="P33" s="98"/>
      <c r="Q33" s="98"/>
      <c r="R33" s="98"/>
      <c r="S33" s="98"/>
      <c r="T33" s="98"/>
      <c r="U33" s="98"/>
      <c r="V33" s="98"/>
      <c r="W33" s="98"/>
      <c r="X33" s="98"/>
      <c r="Y33" s="98"/>
      <c r="Z33" s="98"/>
      <c r="AA33" s="98"/>
    </row>
    <row r="34" spans="1:27" ht="17.25" customHeight="1">
      <c r="A34" s="98"/>
      <c r="B34" s="98"/>
      <c r="C34" s="98"/>
      <c r="D34" s="98"/>
      <c r="E34" s="98"/>
      <c r="F34" s="98"/>
      <c r="G34" s="233"/>
      <c r="H34" s="233"/>
      <c r="I34" s="233"/>
      <c r="J34" s="233"/>
      <c r="K34" s="233"/>
      <c r="L34" s="98"/>
      <c r="M34" s="98"/>
      <c r="N34" s="98"/>
      <c r="O34" s="98"/>
      <c r="P34" s="98"/>
      <c r="Q34" s="98"/>
      <c r="R34" s="98"/>
      <c r="S34" s="98"/>
      <c r="T34" s="98"/>
      <c r="U34" s="98"/>
      <c r="V34" s="98"/>
      <c r="W34" s="98"/>
      <c r="X34" s="98"/>
      <c r="Y34" s="98"/>
      <c r="Z34" s="98"/>
      <c r="AA34" s="98"/>
    </row>
    <row r="35" spans="1:27" ht="17.25" customHeight="1">
      <c r="A35" s="98"/>
      <c r="B35" s="98"/>
      <c r="C35" s="98"/>
      <c r="D35" s="98"/>
      <c r="E35" s="98"/>
      <c r="F35" s="98"/>
      <c r="G35" s="233"/>
      <c r="H35" s="233"/>
      <c r="I35" s="233"/>
      <c r="J35" s="233"/>
      <c r="K35" s="233"/>
      <c r="L35" s="98"/>
      <c r="M35" s="98"/>
      <c r="N35" s="98"/>
      <c r="O35" s="98"/>
      <c r="P35" s="98"/>
      <c r="Q35" s="98"/>
      <c r="R35" s="98"/>
      <c r="S35" s="98"/>
      <c r="T35" s="98"/>
      <c r="U35" s="98"/>
      <c r="V35" s="98"/>
      <c r="W35" s="98"/>
      <c r="X35" s="98"/>
      <c r="Y35" s="98"/>
      <c r="Z35" s="98"/>
      <c r="AA35" s="98"/>
    </row>
    <row r="36" spans="1:27" ht="17.25" customHeight="1">
      <c r="A36" s="98"/>
      <c r="B36" s="98"/>
      <c r="C36" s="98"/>
      <c r="D36" s="98"/>
      <c r="E36" s="98"/>
      <c r="F36" s="98"/>
      <c r="G36" s="233"/>
      <c r="H36" s="233"/>
      <c r="I36" s="233"/>
      <c r="J36" s="233"/>
      <c r="K36" s="233"/>
      <c r="L36" s="98"/>
      <c r="M36" s="98"/>
      <c r="N36" s="98"/>
      <c r="O36" s="98"/>
      <c r="P36" s="98"/>
      <c r="Q36" s="98"/>
      <c r="R36" s="98"/>
      <c r="S36" s="98"/>
      <c r="T36" s="98"/>
      <c r="U36" s="98"/>
      <c r="V36" s="98"/>
      <c r="W36" s="98"/>
      <c r="X36" s="98"/>
      <c r="Y36" s="98"/>
      <c r="Z36" s="98"/>
      <c r="AA36" s="98"/>
    </row>
    <row r="37" spans="1:27" ht="17.25" customHeight="1">
      <c r="A37" s="98"/>
      <c r="B37" s="98"/>
      <c r="C37" s="98"/>
      <c r="D37" s="98"/>
      <c r="E37" s="98"/>
      <c r="F37" s="98"/>
      <c r="G37" s="98"/>
      <c r="H37" s="98"/>
      <c r="I37" s="98"/>
      <c r="J37" s="98"/>
      <c r="K37" s="98"/>
      <c r="L37" s="98"/>
      <c r="M37" s="98"/>
      <c r="N37" s="98"/>
      <c r="O37" s="98"/>
      <c r="P37" s="98"/>
      <c r="Q37" s="98"/>
      <c r="R37" s="98"/>
      <c r="S37" s="98"/>
      <c r="T37" s="98"/>
      <c r="U37" s="98"/>
      <c r="V37" s="98"/>
      <c r="W37" s="98"/>
      <c r="X37" s="98"/>
      <c r="Y37" s="98"/>
      <c r="Z37" s="98"/>
      <c r="AA37" s="98"/>
    </row>
    <row r="38" spans="1:27" ht="17.25" customHeight="1">
      <c r="A38" s="98"/>
      <c r="B38" s="98"/>
      <c r="C38" s="98"/>
      <c r="D38" s="98"/>
      <c r="E38" s="98"/>
      <c r="F38" s="98"/>
      <c r="G38" s="98"/>
      <c r="H38" s="98"/>
      <c r="I38" s="98"/>
      <c r="J38" s="98"/>
      <c r="K38" s="98"/>
      <c r="L38" s="98"/>
      <c r="M38" s="98"/>
      <c r="N38" s="98"/>
      <c r="O38" s="98"/>
      <c r="P38" s="98"/>
      <c r="Q38" s="98"/>
      <c r="R38" s="98"/>
      <c r="S38" s="98"/>
      <c r="T38" s="98"/>
      <c r="U38" s="98"/>
      <c r="V38" s="98"/>
      <c r="W38" s="98"/>
      <c r="X38" s="98"/>
      <c r="Y38" s="98"/>
      <c r="Z38" s="98"/>
      <c r="AA38" s="98"/>
    </row>
    <row r="39" spans="1:27" ht="17.25" customHeight="1">
      <c r="A39" s="98"/>
      <c r="B39" s="98"/>
      <c r="C39" s="98"/>
      <c r="D39" s="98"/>
      <c r="E39" s="98"/>
      <c r="F39" s="98"/>
      <c r="G39" s="98"/>
      <c r="H39" s="98"/>
      <c r="I39" s="98"/>
      <c r="J39" s="98"/>
      <c r="K39" s="98"/>
      <c r="L39" s="98"/>
      <c r="M39" s="98"/>
      <c r="N39" s="98"/>
      <c r="O39" s="98"/>
      <c r="P39" s="98"/>
      <c r="Q39" s="98"/>
      <c r="R39" s="98"/>
      <c r="S39" s="98"/>
      <c r="T39" s="98"/>
      <c r="U39" s="98"/>
      <c r="V39" s="98"/>
      <c r="W39" s="98"/>
      <c r="X39" s="98"/>
      <c r="Y39" s="98"/>
      <c r="Z39" s="98"/>
      <c r="AA39" s="98"/>
    </row>
    <row r="40" spans="1:27" ht="17.25" customHeight="1">
      <c r="A40" s="98"/>
      <c r="B40" s="98"/>
      <c r="C40" s="98"/>
      <c r="D40" s="98"/>
      <c r="E40" s="98"/>
      <c r="F40" s="98"/>
      <c r="G40" s="98"/>
      <c r="H40" s="98"/>
      <c r="I40" s="98"/>
      <c r="J40" s="98"/>
      <c r="K40" s="98"/>
      <c r="L40" s="98"/>
      <c r="M40" s="98"/>
      <c r="N40" s="98"/>
      <c r="O40" s="98"/>
      <c r="P40" s="98"/>
      <c r="Q40" s="98"/>
      <c r="R40" s="98"/>
      <c r="S40" s="98"/>
      <c r="T40" s="98"/>
      <c r="U40" s="98"/>
      <c r="V40" s="98"/>
      <c r="W40" s="98"/>
      <c r="X40" s="98"/>
      <c r="Y40" s="98"/>
      <c r="Z40" s="98"/>
      <c r="AA40" s="98"/>
    </row>
    <row r="41" spans="1:27" ht="17.25" customHeight="1">
      <c r="A41" s="98"/>
      <c r="B41" s="98"/>
      <c r="C41" s="98"/>
      <c r="D41" s="98"/>
      <c r="E41" s="98"/>
      <c r="F41" s="98"/>
      <c r="G41" s="98"/>
      <c r="H41" s="98"/>
      <c r="I41" s="98"/>
      <c r="J41" s="98"/>
      <c r="K41" s="98"/>
      <c r="L41" s="98"/>
      <c r="M41" s="98"/>
      <c r="N41" s="98"/>
      <c r="O41" s="98"/>
      <c r="P41" s="98"/>
      <c r="Q41" s="98"/>
      <c r="R41" s="98"/>
      <c r="S41" s="98"/>
      <c r="T41" s="98"/>
      <c r="U41" s="98"/>
      <c r="V41" s="98"/>
      <c r="W41" s="98"/>
      <c r="X41" s="98"/>
      <c r="Y41" s="98"/>
      <c r="Z41" s="98"/>
      <c r="AA41" s="98"/>
    </row>
    <row r="42" spans="1:27" ht="17.25" customHeight="1">
      <c r="A42" s="98"/>
      <c r="B42" s="98"/>
      <c r="C42" s="98"/>
      <c r="D42" s="98"/>
      <c r="E42" s="98"/>
      <c r="F42" s="98"/>
      <c r="G42" s="98"/>
      <c r="H42" s="98"/>
      <c r="I42" s="98"/>
      <c r="J42" s="98"/>
      <c r="K42" s="98"/>
      <c r="L42" s="98"/>
      <c r="M42" s="98"/>
      <c r="N42" s="98"/>
      <c r="O42" s="98"/>
      <c r="P42" s="98"/>
      <c r="Q42" s="98"/>
      <c r="R42" s="98"/>
      <c r="S42" s="98"/>
      <c r="T42" s="98"/>
      <c r="U42" s="98"/>
      <c r="V42" s="98"/>
      <c r="W42" s="98"/>
      <c r="X42" s="98"/>
      <c r="Y42" s="98"/>
      <c r="Z42" s="98"/>
      <c r="AA42" s="98"/>
    </row>
    <row r="43" spans="1:27" ht="17.25" customHeight="1">
      <c r="A43" s="98"/>
      <c r="B43" s="98"/>
      <c r="C43" s="98"/>
      <c r="D43" s="98"/>
      <c r="E43" s="98"/>
      <c r="F43" s="98"/>
      <c r="G43" s="98"/>
      <c r="H43" s="98"/>
      <c r="I43" s="98"/>
      <c r="J43" s="98"/>
      <c r="K43" s="98"/>
      <c r="L43" s="98"/>
      <c r="M43" s="98"/>
      <c r="N43" s="98"/>
      <c r="O43" s="98"/>
      <c r="P43" s="98"/>
      <c r="Q43" s="98"/>
      <c r="R43" s="98"/>
      <c r="S43" s="98"/>
      <c r="T43" s="98"/>
      <c r="U43" s="98"/>
      <c r="V43" s="98"/>
      <c r="W43" s="98"/>
      <c r="X43" s="98"/>
      <c r="Y43" s="98"/>
      <c r="Z43" s="98"/>
      <c r="AA43" s="98"/>
    </row>
    <row r="44" spans="1:27" ht="17.25" customHeight="1">
      <c r="A44" s="98"/>
      <c r="B44" s="98"/>
      <c r="C44" s="98"/>
      <c r="D44" s="98"/>
      <c r="E44" s="98"/>
      <c r="F44" s="98"/>
      <c r="G44" s="98"/>
      <c r="H44" s="98"/>
      <c r="I44" s="98"/>
      <c r="J44" s="98"/>
      <c r="K44" s="98"/>
      <c r="L44" s="98"/>
      <c r="M44" s="98"/>
      <c r="N44" s="98"/>
      <c r="O44" s="98"/>
      <c r="P44" s="98"/>
      <c r="Q44" s="98"/>
      <c r="R44" s="98"/>
      <c r="S44" s="98"/>
      <c r="T44" s="98"/>
      <c r="U44" s="98"/>
      <c r="V44" s="98"/>
      <c r="W44" s="98"/>
      <c r="X44" s="98"/>
      <c r="Y44" s="98"/>
      <c r="Z44" s="98"/>
      <c r="AA44" s="98"/>
    </row>
    <row r="45" spans="1:27" ht="17.25" customHeight="1">
      <c r="A45" s="98"/>
      <c r="B45" s="98"/>
      <c r="C45" s="98"/>
      <c r="D45" s="98"/>
      <c r="E45" s="98"/>
      <c r="F45" s="98"/>
      <c r="G45" s="98"/>
      <c r="H45" s="98"/>
      <c r="I45" s="98"/>
      <c r="J45" s="98"/>
      <c r="K45" s="98"/>
      <c r="L45" s="98"/>
      <c r="M45" s="98"/>
      <c r="N45" s="98"/>
      <c r="O45" s="98"/>
      <c r="P45" s="98"/>
      <c r="Q45" s="98"/>
      <c r="R45" s="98"/>
      <c r="S45" s="98"/>
      <c r="T45" s="98"/>
      <c r="U45" s="98"/>
      <c r="V45" s="98"/>
      <c r="W45" s="98"/>
      <c r="X45" s="98"/>
      <c r="Y45" s="98"/>
      <c r="Z45" s="98"/>
      <c r="AA45" s="98"/>
    </row>
    <row r="46" spans="1:27" ht="17.25" customHeight="1">
      <c r="A46" s="98"/>
      <c r="B46" s="98"/>
      <c r="C46" s="98"/>
      <c r="D46" s="98"/>
      <c r="E46" s="98"/>
      <c r="F46" s="98"/>
      <c r="G46" s="98"/>
      <c r="H46" s="98"/>
      <c r="I46" s="98"/>
      <c r="J46" s="98"/>
      <c r="K46" s="98"/>
      <c r="L46" s="98"/>
      <c r="M46" s="98"/>
      <c r="N46" s="98"/>
      <c r="O46" s="98"/>
      <c r="P46" s="98"/>
      <c r="Q46" s="98"/>
      <c r="R46" s="98"/>
      <c r="S46" s="98"/>
      <c r="T46" s="98"/>
      <c r="U46" s="98"/>
      <c r="V46" s="98"/>
      <c r="W46" s="98"/>
      <c r="X46" s="98"/>
      <c r="Y46" s="98"/>
      <c r="Z46" s="98"/>
      <c r="AA46" s="98"/>
    </row>
    <row r="47" spans="1:27" ht="17.25" customHeight="1">
      <c r="A47" s="98"/>
      <c r="B47" s="98"/>
      <c r="C47" s="98"/>
      <c r="D47" s="98"/>
      <c r="E47" s="98"/>
      <c r="F47" s="98"/>
      <c r="G47" s="98"/>
      <c r="H47" s="98"/>
      <c r="I47" s="98"/>
      <c r="J47" s="98"/>
      <c r="K47" s="98"/>
      <c r="L47" s="98"/>
      <c r="M47" s="98"/>
      <c r="N47" s="98"/>
      <c r="O47" s="98"/>
      <c r="P47" s="98"/>
      <c r="Q47" s="98"/>
      <c r="R47" s="98"/>
      <c r="S47" s="98"/>
      <c r="T47" s="98"/>
      <c r="U47" s="98"/>
      <c r="V47" s="98"/>
      <c r="W47" s="98"/>
      <c r="X47" s="98"/>
      <c r="Y47" s="98"/>
      <c r="Z47" s="98"/>
      <c r="AA47" s="98"/>
    </row>
    <row r="48" spans="1:27" ht="17.25" customHeight="1">
      <c r="A48" s="98"/>
      <c r="B48" s="98"/>
      <c r="C48" s="98"/>
      <c r="D48" s="98"/>
      <c r="E48" s="98"/>
      <c r="F48" s="98"/>
      <c r="G48" s="98"/>
      <c r="H48" s="98"/>
      <c r="I48" s="98"/>
      <c r="J48" s="98"/>
      <c r="K48" s="98"/>
      <c r="L48" s="98"/>
      <c r="M48" s="98"/>
      <c r="N48" s="98"/>
      <c r="O48" s="98"/>
      <c r="P48" s="98"/>
      <c r="Q48" s="98"/>
      <c r="R48" s="98"/>
      <c r="S48" s="98"/>
      <c r="T48" s="98"/>
      <c r="U48" s="98"/>
      <c r="V48" s="98"/>
      <c r="W48" s="98"/>
      <c r="X48" s="98"/>
      <c r="Y48" s="98"/>
      <c r="Z48" s="98"/>
      <c r="AA48" s="98"/>
    </row>
    <row r="49" spans="1:27" ht="17.25" customHeight="1">
      <c r="A49" s="98"/>
      <c r="B49" s="98"/>
      <c r="C49" s="98"/>
      <c r="D49" s="98"/>
      <c r="E49" s="98"/>
      <c r="F49" s="98"/>
      <c r="G49" s="98"/>
      <c r="H49" s="98"/>
      <c r="I49" s="98"/>
      <c r="J49" s="98"/>
      <c r="K49" s="98"/>
      <c r="L49" s="98"/>
      <c r="M49" s="98"/>
      <c r="N49" s="98"/>
      <c r="O49" s="98"/>
      <c r="P49" s="98"/>
      <c r="Q49" s="98"/>
      <c r="R49" s="98"/>
      <c r="S49" s="98"/>
      <c r="T49" s="98"/>
      <c r="U49" s="98"/>
      <c r="V49" s="98"/>
      <c r="W49" s="98"/>
      <c r="X49" s="98"/>
      <c r="Y49" s="98"/>
      <c r="Z49" s="98"/>
      <c r="AA49" s="98"/>
    </row>
    <row r="50" spans="1:27" ht="17.25" customHeight="1">
      <c r="A50" s="98"/>
      <c r="B50" s="98"/>
      <c r="C50" s="98"/>
      <c r="D50" s="98"/>
      <c r="E50" s="98"/>
      <c r="F50" s="98"/>
      <c r="G50" s="98"/>
      <c r="H50" s="98"/>
      <c r="I50" s="98"/>
      <c r="J50" s="98"/>
      <c r="K50" s="98"/>
      <c r="L50" s="98"/>
      <c r="M50" s="98"/>
      <c r="N50" s="98"/>
      <c r="O50" s="98"/>
      <c r="P50" s="98"/>
      <c r="Q50" s="98"/>
      <c r="R50" s="98"/>
      <c r="S50" s="98"/>
      <c r="T50" s="98"/>
      <c r="U50" s="98"/>
      <c r="V50" s="98"/>
      <c r="W50" s="98"/>
      <c r="X50" s="98"/>
      <c r="Y50" s="98"/>
      <c r="Z50" s="98"/>
      <c r="AA50" s="98"/>
    </row>
    <row r="51" spans="1:27" ht="17.25" customHeight="1">
      <c r="A51" s="98"/>
      <c r="B51" s="98"/>
      <c r="C51" s="98"/>
      <c r="D51" s="98"/>
      <c r="E51" s="98"/>
      <c r="F51" s="98"/>
      <c r="G51" s="98"/>
      <c r="H51" s="98"/>
      <c r="I51" s="98"/>
      <c r="J51" s="98"/>
      <c r="K51" s="98"/>
      <c r="L51" s="98"/>
      <c r="M51" s="98"/>
      <c r="N51" s="98"/>
      <c r="O51" s="98"/>
      <c r="P51" s="98"/>
      <c r="Q51" s="98"/>
      <c r="R51" s="98"/>
      <c r="S51" s="98"/>
      <c r="T51" s="98"/>
      <c r="U51" s="98"/>
      <c r="V51" s="98"/>
      <c r="W51" s="98"/>
      <c r="X51" s="98"/>
      <c r="Y51" s="98"/>
      <c r="Z51" s="98"/>
      <c r="AA51" s="98"/>
    </row>
    <row r="52" spans="1:27" ht="17.25" customHeight="1">
      <c r="A52" s="98"/>
      <c r="B52" s="98"/>
      <c r="C52" s="98"/>
      <c r="D52" s="98"/>
      <c r="E52" s="98"/>
      <c r="F52" s="98"/>
      <c r="G52" s="98"/>
      <c r="H52" s="98"/>
      <c r="I52" s="98"/>
      <c r="J52" s="98"/>
      <c r="K52" s="98"/>
      <c r="L52" s="98"/>
      <c r="M52" s="98"/>
      <c r="N52" s="98"/>
      <c r="O52" s="98"/>
      <c r="P52" s="98"/>
      <c r="Q52" s="98"/>
      <c r="R52" s="98"/>
      <c r="S52" s="98"/>
      <c r="T52" s="98"/>
      <c r="U52" s="98"/>
      <c r="V52" s="98"/>
      <c r="W52" s="98"/>
      <c r="X52" s="98"/>
      <c r="Y52" s="98"/>
      <c r="Z52" s="98"/>
      <c r="AA52" s="98"/>
    </row>
    <row r="53" spans="1:27" ht="17.25" customHeight="1">
      <c r="A53" s="98"/>
      <c r="B53" s="98"/>
      <c r="C53" s="98"/>
      <c r="D53" s="98"/>
      <c r="E53" s="98"/>
      <c r="F53" s="98"/>
      <c r="G53" s="98"/>
      <c r="H53" s="98"/>
      <c r="I53" s="98"/>
      <c r="J53" s="98"/>
      <c r="K53" s="98"/>
      <c r="L53" s="98"/>
      <c r="M53" s="98"/>
      <c r="N53" s="98"/>
      <c r="O53" s="98"/>
      <c r="P53" s="98"/>
      <c r="Q53" s="98"/>
      <c r="R53" s="98"/>
      <c r="S53" s="98"/>
      <c r="T53" s="98"/>
      <c r="U53" s="98"/>
      <c r="V53" s="98"/>
      <c r="W53" s="98"/>
      <c r="X53" s="98"/>
      <c r="Y53" s="98"/>
      <c r="Z53" s="98"/>
      <c r="AA53" s="98"/>
    </row>
    <row r="54" spans="1:27" ht="17.25" customHeight="1">
      <c r="A54" s="98"/>
      <c r="B54" s="98"/>
      <c r="C54" s="98"/>
      <c r="D54" s="98"/>
      <c r="E54" s="98"/>
      <c r="F54" s="98"/>
      <c r="G54" s="98"/>
      <c r="H54" s="98"/>
      <c r="I54" s="98"/>
      <c r="J54" s="98"/>
      <c r="K54" s="98"/>
      <c r="L54" s="98"/>
      <c r="M54" s="98"/>
      <c r="N54" s="98"/>
      <c r="O54" s="98"/>
      <c r="P54" s="98"/>
      <c r="Q54" s="98"/>
      <c r="R54" s="98"/>
      <c r="S54" s="98"/>
      <c r="T54" s="98"/>
      <c r="U54" s="98"/>
      <c r="V54" s="98"/>
      <c r="W54" s="98"/>
      <c r="X54" s="98"/>
      <c r="Y54" s="98"/>
      <c r="Z54" s="98"/>
      <c r="AA54" s="98"/>
    </row>
    <row r="55" spans="1:27" ht="17.25" customHeight="1">
      <c r="A55" s="98"/>
      <c r="B55" s="98"/>
      <c r="C55" s="98"/>
      <c r="D55" s="98"/>
      <c r="E55" s="98"/>
      <c r="F55" s="98"/>
      <c r="G55" s="98"/>
      <c r="H55" s="98"/>
      <c r="I55" s="98"/>
      <c r="J55" s="98"/>
      <c r="K55" s="98"/>
      <c r="L55" s="98"/>
      <c r="M55" s="98"/>
      <c r="N55" s="98"/>
      <c r="O55" s="98"/>
      <c r="P55" s="98"/>
      <c r="Q55" s="98"/>
      <c r="R55" s="98"/>
      <c r="S55" s="98"/>
      <c r="T55" s="98"/>
      <c r="U55" s="98"/>
      <c r="V55" s="98"/>
      <c r="W55" s="98"/>
      <c r="X55" s="98"/>
      <c r="Y55" s="98"/>
      <c r="Z55" s="98"/>
      <c r="AA55" s="98"/>
    </row>
    <row r="56" spans="1:27" ht="17.25" customHeight="1">
      <c r="A56" s="98"/>
      <c r="B56" s="98"/>
      <c r="C56" s="98"/>
      <c r="D56" s="98"/>
      <c r="E56" s="98"/>
      <c r="F56" s="98"/>
      <c r="G56" s="98"/>
      <c r="H56" s="98"/>
      <c r="I56" s="98"/>
      <c r="J56" s="98"/>
      <c r="K56" s="98"/>
      <c r="L56" s="98"/>
      <c r="M56" s="98"/>
      <c r="N56" s="98"/>
      <c r="O56" s="98"/>
      <c r="P56" s="98"/>
      <c r="Q56" s="98"/>
      <c r="R56" s="98"/>
      <c r="S56" s="98"/>
      <c r="T56" s="98"/>
      <c r="U56" s="98"/>
      <c r="V56" s="98"/>
      <c r="W56" s="98"/>
      <c r="X56" s="98"/>
      <c r="Y56" s="98"/>
      <c r="Z56" s="98"/>
      <c r="AA56" s="98"/>
    </row>
    <row r="57" spans="1:27" ht="17.25" customHeight="1">
      <c r="A57" s="98"/>
      <c r="B57" s="98"/>
      <c r="C57" s="98"/>
      <c r="D57" s="98"/>
      <c r="E57" s="98"/>
      <c r="F57" s="98"/>
      <c r="G57" s="98"/>
      <c r="H57" s="98"/>
      <c r="I57" s="98"/>
      <c r="J57" s="98"/>
      <c r="K57" s="98"/>
      <c r="L57" s="98"/>
      <c r="M57" s="98"/>
      <c r="N57" s="98"/>
      <c r="O57" s="98"/>
      <c r="P57" s="98"/>
      <c r="Q57" s="98"/>
      <c r="R57" s="98"/>
      <c r="S57" s="98"/>
      <c r="T57" s="98"/>
      <c r="U57" s="98"/>
      <c r="V57" s="98"/>
      <c r="W57" s="98"/>
      <c r="X57" s="98"/>
      <c r="Y57" s="98"/>
      <c r="Z57" s="98"/>
      <c r="AA57" s="98"/>
    </row>
    <row r="58" spans="1:27" ht="17.25" customHeight="1">
      <c r="A58" s="98"/>
      <c r="B58" s="98"/>
      <c r="C58" s="98"/>
      <c r="D58" s="98"/>
      <c r="E58" s="98"/>
      <c r="F58" s="98"/>
      <c r="G58" s="98"/>
      <c r="H58" s="98"/>
      <c r="I58" s="98"/>
      <c r="J58" s="98"/>
      <c r="K58" s="98"/>
      <c r="L58" s="98"/>
      <c r="M58" s="98"/>
      <c r="N58" s="98"/>
      <c r="O58" s="98"/>
      <c r="P58" s="98"/>
      <c r="Q58" s="98"/>
      <c r="R58" s="98"/>
      <c r="S58" s="98"/>
      <c r="T58" s="98"/>
      <c r="U58" s="98"/>
      <c r="V58" s="98"/>
      <c r="W58" s="98"/>
      <c r="X58" s="98"/>
      <c r="Y58" s="98"/>
      <c r="Z58" s="98"/>
      <c r="AA58" s="98"/>
    </row>
    <row r="59" spans="1:27" ht="17.25" customHeight="1">
      <c r="A59" s="98"/>
      <c r="B59" s="98"/>
      <c r="C59" s="98"/>
      <c r="D59" s="98"/>
      <c r="E59" s="98"/>
      <c r="F59" s="98"/>
      <c r="G59" s="98"/>
      <c r="H59" s="98"/>
      <c r="I59" s="98"/>
      <c r="J59" s="98"/>
      <c r="K59" s="98"/>
      <c r="L59" s="98"/>
      <c r="M59" s="98"/>
      <c r="N59" s="98"/>
      <c r="O59" s="98"/>
      <c r="P59" s="98"/>
      <c r="Q59" s="98"/>
      <c r="R59" s="98"/>
      <c r="S59" s="98"/>
      <c r="T59" s="98"/>
      <c r="U59" s="98"/>
      <c r="V59" s="98"/>
      <c r="W59" s="98"/>
      <c r="X59" s="98"/>
      <c r="Y59" s="98"/>
      <c r="Z59" s="98"/>
      <c r="AA59" s="98"/>
    </row>
    <row r="60" spans="1:27" ht="17.25" customHeight="1">
      <c r="A60" s="98"/>
      <c r="B60" s="98"/>
      <c r="C60" s="98"/>
      <c r="D60" s="98"/>
      <c r="E60" s="98"/>
      <c r="F60" s="98"/>
      <c r="G60" s="98"/>
      <c r="H60" s="98"/>
      <c r="I60" s="98"/>
      <c r="J60" s="98"/>
      <c r="K60" s="98"/>
      <c r="L60" s="98"/>
      <c r="M60" s="98"/>
      <c r="N60" s="98"/>
      <c r="O60" s="98"/>
      <c r="P60" s="98"/>
      <c r="Q60" s="98"/>
      <c r="R60" s="98"/>
      <c r="S60" s="98"/>
      <c r="T60" s="98"/>
      <c r="U60" s="98"/>
      <c r="V60" s="98"/>
      <c r="W60" s="98"/>
      <c r="X60" s="98"/>
      <c r="Y60" s="98"/>
      <c r="Z60" s="98"/>
      <c r="AA60" s="98"/>
    </row>
    <row r="61" spans="1:27" ht="17.25" customHeight="1">
      <c r="A61" s="98"/>
      <c r="B61" s="98"/>
      <c r="C61" s="98"/>
      <c r="D61" s="98"/>
      <c r="E61" s="98"/>
      <c r="F61" s="98"/>
      <c r="G61" s="98"/>
      <c r="H61" s="98"/>
      <c r="I61" s="98"/>
      <c r="J61" s="98"/>
      <c r="K61" s="98"/>
      <c r="L61" s="98"/>
      <c r="M61" s="98"/>
      <c r="N61" s="98"/>
      <c r="O61" s="98"/>
      <c r="P61" s="98"/>
      <c r="Q61" s="98"/>
      <c r="R61" s="98"/>
      <c r="S61" s="98"/>
      <c r="T61" s="98"/>
      <c r="U61" s="98"/>
      <c r="V61" s="98"/>
      <c r="W61" s="98"/>
      <c r="X61" s="98"/>
      <c r="Y61" s="98"/>
      <c r="Z61" s="98"/>
      <c r="AA61" s="98"/>
    </row>
    <row r="62" spans="1:27" ht="17.25" customHeight="1">
      <c r="A62" s="98"/>
      <c r="B62" s="98"/>
      <c r="C62" s="98"/>
      <c r="D62" s="98"/>
      <c r="E62" s="98"/>
      <c r="F62" s="98"/>
      <c r="G62" s="98"/>
      <c r="H62" s="98"/>
      <c r="I62" s="98"/>
      <c r="J62" s="98"/>
      <c r="K62" s="98"/>
      <c r="L62" s="98"/>
      <c r="M62" s="98"/>
      <c r="N62" s="98"/>
      <c r="O62" s="98"/>
      <c r="P62" s="98"/>
      <c r="Q62" s="98"/>
      <c r="R62" s="98"/>
      <c r="S62" s="98"/>
      <c r="T62" s="98"/>
      <c r="U62" s="98"/>
      <c r="V62" s="98"/>
      <c r="W62" s="98"/>
      <c r="X62" s="98"/>
      <c r="Y62" s="98"/>
      <c r="Z62" s="98"/>
      <c r="AA62" s="98"/>
    </row>
    <row r="63" spans="1:27" ht="17.25" customHeight="1">
      <c r="A63" s="98"/>
      <c r="B63" s="98"/>
      <c r="C63" s="98"/>
      <c r="D63" s="98"/>
      <c r="E63" s="98"/>
      <c r="F63" s="98"/>
      <c r="G63" s="98"/>
      <c r="H63" s="98"/>
      <c r="I63" s="98"/>
      <c r="J63" s="98"/>
      <c r="K63" s="98"/>
      <c r="L63" s="98"/>
      <c r="M63" s="98"/>
      <c r="N63" s="98"/>
      <c r="O63" s="98"/>
      <c r="P63" s="98"/>
      <c r="Q63" s="98"/>
      <c r="R63" s="98"/>
      <c r="S63" s="98"/>
      <c r="T63" s="98"/>
      <c r="U63" s="98"/>
      <c r="V63" s="98"/>
      <c r="W63" s="98"/>
      <c r="X63" s="98"/>
      <c r="Y63" s="98"/>
      <c r="Z63" s="98"/>
      <c r="AA63" s="98"/>
    </row>
    <row r="64" spans="1:27" ht="17.25" customHeight="1">
      <c r="A64" s="98"/>
      <c r="B64" s="98"/>
      <c r="C64" s="98"/>
      <c r="D64" s="98"/>
      <c r="E64" s="98"/>
      <c r="F64" s="98"/>
      <c r="G64" s="98"/>
      <c r="H64" s="98"/>
      <c r="I64" s="98"/>
      <c r="J64" s="98"/>
      <c r="K64" s="98"/>
      <c r="L64" s="98"/>
      <c r="M64" s="98"/>
      <c r="N64" s="98"/>
      <c r="O64" s="98"/>
      <c r="P64" s="98"/>
      <c r="Q64" s="98"/>
      <c r="R64" s="98"/>
      <c r="S64" s="98"/>
      <c r="T64" s="98"/>
      <c r="U64" s="98"/>
      <c r="V64" s="98"/>
      <c r="W64" s="98"/>
      <c r="X64" s="98"/>
      <c r="Y64" s="98"/>
      <c r="Z64" s="98"/>
      <c r="AA64" s="98"/>
    </row>
    <row r="65" spans="1:27" ht="17.25" customHeight="1">
      <c r="A65" s="98"/>
      <c r="B65" s="98"/>
      <c r="C65" s="98"/>
      <c r="D65" s="98"/>
      <c r="E65" s="98"/>
      <c r="F65" s="98"/>
      <c r="G65" s="98"/>
      <c r="H65" s="98"/>
      <c r="I65" s="98"/>
      <c r="J65" s="98"/>
      <c r="K65" s="98"/>
      <c r="L65" s="98"/>
      <c r="M65" s="98"/>
      <c r="N65" s="98"/>
      <c r="O65" s="98"/>
      <c r="P65" s="98"/>
      <c r="Q65" s="98"/>
      <c r="R65" s="98"/>
      <c r="S65" s="98"/>
      <c r="T65" s="98"/>
      <c r="U65" s="98"/>
      <c r="V65" s="98"/>
      <c r="W65" s="98"/>
      <c r="X65" s="98"/>
      <c r="Y65" s="98"/>
      <c r="Z65" s="98"/>
      <c r="AA65" s="98"/>
    </row>
    <row r="66" spans="1:27" ht="17.25" customHeight="1">
      <c r="A66" s="98"/>
      <c r="B66" s="98"/>
      <c r="C66" s="98"/>
      <c r="D66" s="98"/>
      <c r="E66" s="98"/>
      <c r="F66" s="98"/>
      <c r="G66" s="98"/>
      <c r="H66" s="98"/>
      <c r="I66" s="98"/>
      <c r="J66" s="98"/>
      <c r="K66" s="98"/>
      <c r="L66" s="98"/>
      <c r="M66" s="98"/>
      <c r="N66" s="98"/>
      <c r="O66" s="98"/>
      <c r="P66" s="98"/>
      <c r="Q66" s="98"/>
      <c r="R66" s="98"/>
      <c r="S66" s="98"/>
      <c r="T66" s="98"/>
      <c r="U66" s="98"/>
      <c r="V66" s="98"/>
      <c r="W66" s="98"/>
      <c r="X66" s="98"/>
      <c r="Y66" s="98"/>
      <c r="Z66" s="98"/>
      <c r="AA66" s="98"/>
    </row>
    <row r="67" spans="1:27" ht="17.25" customHeight="1">
      <c r="A67" s="98"/>
      <c r="B67" s="98"/>
      <c r="C67" s="98"/>
      <c r="D67" s="98"/>
      <c r="E67" s="98"/>
      <c r="F67" s="98"/>
      <c r="G67" s="98"/>
      <c r="H67" s="98"/>
      <c r="I67" s="98"/>
      <c r="J67" s="98"/>
      <c r="K67" s="98"/>
      <c r="L67" s="98"/>
      <c r="M67" s="98"/>
      <c r="N67" s="98"/>
      <c r="O67" s="98"/>
      <c r="P67" s="98"/>
      <c r="Q67" s="98"/>
      <c r="R67" s="98"/>
      <c r="S67" s="98"/>
      <c r="T67" s="98"/>
      <c r="U67" s="98"/>
      <c r="V67" s="98"/>
      <c r="W67" s="98"/>
      <c r="X67" s="98"/>
      <c r="Y67" s="98"/>
      <c r="Z67" s="98"/>
      <c r="AA67" s="98"/>
    </row>
    <row r="68" spans="1:27" ht="17.25" customHeight="1">
      <c r="A68" s="98"/>
      <c r="B68" s="98"/>
      <c r="C68" s="98"/>
      <c r="D68" s="98"/>
      <c r="E68" s="98"/>
      <c r="F68" s="98"/>
      <c r="G68" s="98"/>
      <c r="H68" s="98"/>
      <c r="I68" s="98"/>
      <c r="J68" s="98"/>
      <c r="K68" s="98"/>
      <c r="L68" s="98"/>
      <c r="M68" s="98"/>
      <c r="N68" s="98"/>
      <c r="O68" s="98"/>
      <c r="P68" s="98"/>
      <c r="Q68" s="98"/>
      <c r="R68" s="98"/>
      <c r="S68" s="98"/>
      <c r="T68" s="98"/>
      <c r="U68" s="98"/>
      <c r="V68" s="98"/>
      <c r="W68" s="98"/>
      <c r="X68" s="98"/>
      <c r="Y68" s="98"/>
      <c r="Z68" s="98"/>
      <c r="AA68" s="98"/>
    </row>
    <row r="69" spans="1:27" ht="17.25" customHeight="1">
      <c r="A69" s="98"/>
      <c r="B69" s="98"/>
      <c r="C69" s="98"/>
      <c r="D69" s="98"/>
      <c r="E69" s="98"/>
      <c r="F69" s="98"/>
      <c r="G69" s="98"/>
      <c r="H69" s="98"/>
      <c r="I69" s="98"/>
      <c r="J69" s="98"/>
      <c r="K69" s="98"/>
      <c r="L69" s="98"/>
      <c r="M69" s="98"/>
      <c r="N69" s="98"/>
      <c r="O69" s="98"/>
      <c r="P69" s="98"/>
      <c r="Q69" s="98"/>
      <c r="R69" s="98"/>
      <c r="S69" s="98"/>
      <c r="T69" s="98"/>
      <c r="U69" s="98"/>
      <c r="V69" s="98"/>
      <c r="W69" s="98"/>
      <c r="X69" s="98"/>
      <c r="Y69" s="98"/>
      <c r="Z69" s="98"/>
      <c r="AA69" s="98"/>
    </row>
    <row r="70" spans="1:27" ht="17.25" customHeight="1">
      <c r="A70" s="98"/>
      <c r="B70" s="98"/>
      <c r="C70" s="98"/>
      <c r="D70" s="98"/>
      <c r="E70" s="98"/>
      <c r="F70" s="98"/>
      <c r="G70" s="98"/>
      <c r="H70" s="232"/>
      <c r="I70" s="232"/>
      <c r="J70" s="232"/>
      <c r="K70" s="98"/>
      <c r="L70" s="98"/>
      <c r="M70" s="98"/>
      <c r="N70" s="98"/>
      <c r="O70" s="98"/>
      <c r="P70" s="98"/>
      <c r="Q70" s="98"/>
      <c r="R70" s="98"/>
      <c r="S70" s="98"/>
      <c r="T70" s="98"/>
      <c r="U70" s="98"/>
      <c r="V70" s="98"/>
      <c r="W70" s="98"/>
      <c r="X70" s="98"/>
      <c r="Y70" s="98"/>
      <c r="Z70" s="98"/>
      <c r="AA70" s="98"/>
    </row>
    <row r="71" spans="1:27" ht="17.25" customHeight="1">
      <c r="A71" s="98"/>
      <c r="B71" s="98"/>
      <c r="C71" s="98"/>
      <c r="D71" s="98"/>
      <c r="E71" s="98"/>
      <c r="F71" s="98"/>
      <c r="G71" s="98"/>
      <c r="H71" s="232"/>
      <c r="I71" s="232"/>
      <c r="J71" s="232"/>
      <c r="K71" s="98"/>
      <c r="L71" s="98"/>
      <c r="M71" s="98"/>
      <c r="N71" s="98"/>
      <c r="O71" s="98"/>
      <c r="P71" s="98"/>
      <c r="Q71" s="98"/>
      <c r="R71" s="98"/>
      <c r="S71" s="98"/>
      <c r="T71" s="98"/>
      <c r="U71" s="98"/>
      <c r="V71" s="98"/>
      <c r="W71" s="98"/>
      <c r="X71" s="98"/>
      <c r="Y71" s="98"/>
      <c r="Z71" s="98"/>
      <c r="AA71" s="98"/>
    </row>
    <row r="72" spans="1:27" ht="17.25" customHeight="1">
      <c r="A72" s="98"/>
      <c r="B72" s="98"/>
      <c r="C72" s="98"/>
      <c r="D72" s="98"/>
      <c r="E72" s="98"/>
      <c r="F72" s="98"/>
      <c r="G72" s="98"/>
      <c r="H72" s="232"/>
      <c r="I72" s="232"/>
      <c r="J72" s="232"/>
      <c r="K72" s="98"/>
      <c r="L72" s="98"/>
      <c r="M72" s="98"/>
      <c r="N72" s="98"/>
      <c r="O72" s="98"/>
      <c r="P72" s="98"/>
      <c r="Q72" s="98"/>
      <c r="R72" s="98"/>
      <c r="S72" s="98"/>
      <c r="T72" s="98"/>
      <c r="U72" s="98"/>
      <c r="V72" s="98"/>
      <c r="W72" s="98"/>
      <c r="X72" s="98"/>
      <c r="Y72" s="98"/>
      <c r="Z72" s="98"/>
      <c r="AA72" s="98"/>
    </row>
    <row r="73" spans="1:27" ht="17.25" customHeight="1">
      <c r="A73" s="98"/>
      <c r="B73" s="98"/>
      <c r="C73" s="98"/>
      <c r="D73" s="98"/>
      <c r="E73" s="98"/>
      <c r="F73" s="98"/>
      <c r="G73" s="98"/>
      <c r="H73" s="232"/>
      <c r="I73" s="232"/>
      <c r="J73" s="232"/>
      <c r="K73" s="98"/>
      <c r="L73" s="98"/>
      <c r="M73" s="98"/>
      <c r="N73" s="98"/>
      <c r="O73" s="98"/>
      <c r="P73" s="98"/>
      <c r="Q73" s="98"/>
      <c r="R73" s="98"/>
      <c r="S73" s="98"/>
      <c r="T73" s="98"/>
      <c r="U73" s="98"/>
      <c r="V73" s="98"/>
      <c r="W73" s="98"/>
      <c r="X73" s="98"/>
      <c r="Y73" s="98"/>
      <c r="Z73" s="98"/>
      <c r="AA73" s="98"/>
    </row>
    <row r="74" spans="1:27" ht="17.25" customHeight="1">
      <c r="A74" s="98"/>
      <c r="B74" s="98"/>
      <c r="C74" s="98"/>
      <c r="D74" s="98"/>
      <c r="E74" s="98"/>
      <c r="F74" s="98"/>
      <c r="G74" s="98"/>
      <c r="H74" s="232"/>
      <c r="I74" s="232"/>
      <c r="J74" s="232"/>
      <c r="K74" s="98"/>
      <c r="L74" s="98"/>
      <c r="M74" s="98"/>
      <c r="N74" s="98"/>
      <c r="O74" s="98"/>
      <c r="P74" s="98"/>
      <c r="Q74" s="98"/>
      <c r="R74" s="98"/>
      <c r="S74" s="98"/>
      <c r="T74" s="98"/>
      <c r="U74" s="98"/>
      <c r="V74" s="98"/>
      <c r="W74" s="98"/>
      <c r="X74" s="98"/>
      <c r="Y74" s="98"/>
      <c r="Z74" s="98"/>
      <c r="AA74" s="98"/>
    </row>
    <row r="75" spans="1:27" ht="17.25" customHeight="1">
      <c r="A75" s="98"/>
      <c r="B75" s="98"/>
      <c r="C75" s="98"/>
      <c r="D75" s="98"/>
      <c r="E75" s="98"/>
      <c r="F75" s="98"/>
      <c r="G75" s="98"/>
      <c r="H75" s="232"/>
      <c r="I75" s="232"/>
      <c r="J75" s="232"/>
      <c r="K75" s="98"/>
      <c r="L75" s="98"/>
      <c r="M75" s="98"/>
      <c r="N75" s="98"/>
      <c r="O75" s="98"/>
      <c r="P75" s="98"/>
      <c r="Q75" s="98"/>
      <c r="R75" s="98"/>
      <c r="S75" s="98"/>
      <c r="T75" s="98"/>
      <c r="U75" s="98"/>
      <c r="V75" s="98"/>
      <c r="W75" s="98"/>
      <c r="X75" s="98"/>
      <c r="Y75" s="98"/>
      <c r="Z75" s="98"/>
      <c r="AA75" s="98"/>
    </row>
    <row r="76" spans="1:27" ht="17.25" customHeight="1">
      <c r="A76" s="98"/>
      <c r="B76" s="98"/>
      <c r="C76" s="98"/>
      <c r="D76" s="98"/>
      <c r="E76" s="98"/>
      <c r="F76" s="98"/>
      <c r="G76" s="98"/>
      <c r="H76" s="232"/>
      <c r="I76" s="232"/>
      <c r="J76" s="232"/>
      <c r="K76" s="98"/>
      <c r="L76" s="98"/>
      <c r="M76" s="98"/>
      <c r="N76" s="98"/>
      <c r="O76" s="98"/>
      <c r="P76" s="98"/>
      <c r="Q76" s="98"/>
      <c r="R76" s="98"/>
      <c r="S76" s="98"/>
      <c r="T76" s="98"/>
      <c r="U76" s="98"/>
      <c r="V76" s="98"/>
      <c r="W76" s="98"/>
      <c r="X76" s="98"/>
      <c r="Y76" s="98"/>
      <c r="Z76" s="98"/>
      <c r="AA76" s="98"/>
    </row>
    <row r="77" spans="1:27" ht="17.25" customHeight="1">
      <c r="A77" s="98"/>
      <c r="B77" s="98"/>
      <c r="C77" s="98"/>
      <c r="D77" s="98"/>
      <c r="E77" s="98"/>
      <c r="F77" s="98"/>
      <c r="G77" s="98"/>
      <c r="H77" s="232"/>
      <c r="I77" s="232"/>
      <c r="J77" s="232"/>
      <c r="K77" s="98"/>
      <c r="L77" s="98"/>
      <c r="M77" s="98"/>
      <c r="N77" s="98"/>
      <c r="O77" s="98"/>
      <c r="P77" s="98"/>
      <c r="Q77" s="98"/>
      <c r="R77" s="98"/>
      <c r="S77" s="98"/>
      <c r="T77" s="98"/>
      <c r="U77" s="98"/>
      <c r="V77" s="98"/>
      <c r="W77" s="98"/>
      <c r="X77" s="98"/>
      <c r="Y77" s="98"/>
      <c r="Z77" s="98"/>
      <c r="AA77" s="98"/>
    </row>
    <row r="78" spans="1:27" ht="17.25" customHeight="1">
      <c r="A78" s="98"/>
      <c r="B78" s="98"/>
      <c r="C78" s="98"/>
      <c r="D78" s="98"/>
      <c r="E78" s="98"/>
      <c r="F78" s="98"/>
      <c r="G78" s="98"/>
      <c r="H78" s="232"/>
      <c r="I78" s="232"/>
      <c r="J78" s="232"/>
      <c r="K78" s="98"/>
      <c r="L78" s="98"/>
      <c r="M78" s="98"/>
      <c r="N78" s="98"/>
      <c r="O78" s="98"/>
      <c r="P78" s="98"/>
      <c r="Q78" s="98"/>
      <c r="R78" s="98"/>
      <c r="S78" s="98"/>
      <c r="T78" s="98"/>
      <c r="U78" s="98"/>
      <c r="V78" s="98"/>
      <c r="W78" s="98"/>
      <c r="X78" s="98"/>
      <c r="Y78" s="98"/>
      <c r="Z78" s="98"/>
      <c r="AA78" s="98"/>
    </row>
    <row r="79" spans="1:27" ht="17.25" customHeight="1">
      <c r="A79" s="98"/>
      <c r="B79" s="98"/>
      <c r="C79" s="98"/>
      <c r="D79" s="98"/>
      <c r="E79" s="98"/>
      <c r="F79" s="98"/>
      <c r="G79" s="98"/>
      <c r="H79" s="232"/>
      <c r="I79" s="232"/>
      <c r="J79" s="232"/>
      <c r="K79" s="98"/>
      <c r="L79" s="98"/>
      <c r="M79" s="98"/>
      <c r="N79" s="98"/>
      <c r="O79" s="98"/>
      <c r="P79" s="98"/>
      <c r="Q79" s="98"/>
      <c r="R79" s="98"/>
      <c r="S79" s="98"/>
      <c r="T79" s="98"/>
      <c r="U79" s="98"/>
      <c r="V79" s="98"/>
      <c r="W79" s="98"/>
      <c r="X79" s="98"/>
      <c r="Y79" s="98"/>
      <c r="Z79" s="98"/>
      <c r="AA79" s="98"/>
    </row>
    <row r="80" spans="1:27" ht="17.25" customHeight="1">
      <c r="A80" s="98"/>
      <c r="B80" s="98"/>
      <c r="C80" s="98"/>
      <c r="D80" s="98"/>
      <c r="E80" s="98"/>
      <c r="F80" s="98"/>
      <c r="G80" s="98"/>
      <c r="H80" s="232"/>
      <c r="I80" s="232"/>
      <c r="J80" s="232"/>
      <c r="K80" s="98"/>
      <c r="L80" s="98"/>
      <c r="M80" s="98"/>
      <c r="N80" s="98"/>
      <c r="O80" s="98"/>
      <c r="P80" s="98"/>
      <c r="Q80" s="98"/>
      <c r="R80" s="98"/>
      <c r="S80" s="98"/>
      <c r="T80" s="98"/>
      <c r="U80" s="98"/>
      <c r="V80" s="98"/>
      <c r="W80" s="98"/>
      <c r="X80" s="98"/>
      <c r="Y80" s="98"/>
      <c r="Z80" s="98"/>
      <c r="AA80" s="98"/>
    </row>
    <row r="81" spans="1:27" ht="17.25" customHeight="1">
      <c r="A81" s="98"/>
      <c r="B81" s="98"/>
      <c r="C81" s="98"/>
      <c r="D81" s="98"/>
      <c r="E81" s="98"/>
      <c r="F81" s="98"/>
      <c r="G81" s="98"/>
      <c r="H81" s="232"/>
      <c r="I81" s="232"/>
      <c r="J81" s="232"/>
      <c r="K81" s="98"/>
      <c r="L81" s="98"/>
      <c r="M81" s="98"/>
      <c r="N81" s="98"/>
      <c r="O81" s="98"/>
      <c r="P81" s="98"/>
      <c r="Q81" s="98"/>
      <c r="R81" s="98"/>
      <c r="S81" s="98"/>
      <c r="T81" s="98"/>
      <c r="U81" s="98"/>
      <c r="V81" s="98"/>
      <c r="W81" s="98"/>
      <c r="X81" s="98"/>
      <c r="Y81" s="98"/>
      <c r="Z81" s="98"/>
      <c r="AA81" s="98"/>
    </row>
    <row r="82" spans="1:27" ht="17.25" customHeight="1">
      <c r="A82" s="98"/>
      <c r="B82" s="98"/>
      <c r="C82" s="98"/>
      <c r="D82" s="98"/>
      <c r="E82" s="98"/>
      <c r="F82" s="98"/>
      <c r="G82" s="98"/>
      <c r="H82" s="232"/>
      <c r="I82" s="232"/>
      <c r="J82" s="232"/>
      <c r="K82" s="98"/>
      <c r="L82" s="98"/>
      <c r="M82" s="98"/>
      <c r="N82" s="98"/>
      <c r="O82" s="98"/>
      <c r="P82" s="98"/>
      <c r="Q82" s="98"/>
      <c r="R82" s="98"/>
      <c r="S82" s="98"/>
      <c r="T82" s="98"/>
      <c r="U82" s="98"/>
      <c r="V82" s="98"/>
      <c r="W82" s="98"/>
      <c r="X82" s="98"/>
      <c r="Y82" s="98"/>
      <c r="Z82" s="98"/>
      <c r="AA82" s="98"/>
    </row>
    <row r="83" spans="1:27" ht="17.25" customHeight="1">
      <c r="A83" s="98"/>
      <c r="B83" s="98"/>
      <c r="C83" s="98"/>
      <c r="D83" s="98"/>
      <c r="E83" s="98"/>
      <c r="F83" s="98"/>
      <c r="G83" s="98"/>
      <c r="H83" s="232"/>
      <c r="I83" s="232"/>
      <c r="J83" s="232"/>
      <c r="K83" s="98"/>
      <c r="L83" s="98"/>
      <c r="M83" s="98"/>
      <c r="N83" s="98"/>
      <c r="O83" s="98"/>
      <c r="P83" s="98"/>
      <c r="Q83" s="98"/>
      <c r="R83" s="98"/>
      <c r="S83" s="98"/>
      <c r="T83" s="98"/>
      <c r="U83" s="98"/>
      <c r="V83" s="98"/>
      <c r="W83" s="98"/>
      <c r="X83" s="98"/>
      <c r="Y83" s="98"/>
      <c r="Z83" s="98"/>
      <c r="AA83" s="98"/>
    </row>
    <row r="84" spans="1:27" ht="17.25" customHeight="1">
      <c r="A84" s="98"/>
      <c r="B84" s="98"/>
      <c r="C84" s="98"/>
      <c r="D84" s="98"/>
      <c r="E84" s="98"/>
      <c r="F84" s="98"/>
      <c r="G84" s="98"/>
      <c r="H84" s="232"/>
      <c r="I84" s="232"/>
      <c r="J84" s="232"/>
      <c r="K84" s="98"/>
      <c r="L84" s="98"/>
      <c r="M84" s="98"/>
      <c r="N84" s="98"/>
      <c r="O84" s="98"/>
      <c r="P84" s="98"/>
      <c r="Q84" s="98"/>
      <c r="R84" s="98"/>
      <c r="S84" s="98"/>
      <c r="T84" s="98"/>
      <c r="U84" s="98"/>
      <c r="V84" s="98"/>
      <c r="W84" s="98"/>
      <c r="X84" s="98"/>
      <c r="Y84" s="98"/>
      <c r="Z84" s="98"/>
      <c r="AA84" s="98"/>
    </row>
    <row r="85" spans="1:27" ht="17.25" customHeight="1">
      <c r="A85" s="98"/>
      <c r="B85" s="98"/>
      <c r="C85" s="98"/>
      <c r="D85" s="98"/>
      <c r="E85" s="98"/>
      <c r="F85" s="98"/>
      <c r="G85" s="98"/>
      <c r="H85" s="232"/>
      <c r="I85" s="232"/>
      <c r="J85" s="232"/>
      <c r="K85" s="98"/>
      <c r="L85" s="98"/>
      <c r="M85" s="98"/>
      <c r="N85" s="98"/>
      <c r="O85" s="98"/>
      <c r="P85" s="98"/>
      <c r="Q85" s="98"/>
      <c r="R85" s="98"/>
      <c r="S85" s="98"/>
      <c r="T85" s="98"/>
      <c r="U85" s="98"/>
      <c r="V85" s="98"/>
      <c r="W85" s="98"/>
      <c r="X85" s="98"/>
      <c r="Y85" s="98"/>
      <c r="Z85" s="98"/>
      <c r="AA85" s="98"/>
    </row>
    <row r="86" spans="1:27" ht="17.25" customHeight="1">
      <c r="A86" s="98"/>
      <c r="B86" s="98"/>
      <c r="C86" s="98"/>
      <c r="D86" s="98"/>
      <c r="E86" s="98"/>
      <c r="F86" s="98"/>
      <c r="G86" s="98"/>
      <c r="H86" s="232"/>
      <c r="I86" s="232"/>
      <c r="J86" s="232"/>
      <c r="K86" s="98"/>
      <c r="L86" s="98"/>
      <c r="M86" s="98"/>
      <c r="N86" s="98"/>
      <c r="O86" s="98"/>
      <c r="P86" s="98"/>
      <c r="Q86" s="98"/>
      <c r="R86" s="98"/>
      <c r="S86" s="98"/>
      <c r="T86" s="98"/>
      <c r="U86" s="98"/>
      <c r="V86" s="98"/>
      <c r="W86" s="98"/>
      <c r="X86" s="98"/>
      <c r="Y86" s="98"/>
      <c r="Z86" s="98"/>
      <c r="AA86" s="98"/>
    </row>
    <row r="87" spans="1:27" ht="17.25" customHeight="1">
      <c r="A87" s="98"/>
      <c r="B87" s="98"/>
      <c r="C87" s="98"/>
      <c r="D87" s="98"/>
      <c r="E87" s="98"/>
      <c r="F87" s="98"/>
      <c r="G87" s="98"/>
      <c r="H87" s="232"/>
      <c r="I87" s="232"/>
      <c r="J87" s="232"/>
      <c r="K87" s="98"/>
      <c r="L87" s="98"/>
      <c r="M87" s="98"/>
      <c r="N87" s="98"/>
      <c r="O87" s="98"/>
      <c r="P87" s="98"/>
      <c r="Q87" s="98"/>
      <c r="R87" s="98"/>
      <c r="S87" s="98"/>
      <c r="T87" s="98"/>
      <c r="U87" s="98"/>
      <c r="V87" s="98"/>
      <c r="W87" s="98"/>
      <c r="X87" s="98"/>
      <c r="Y87" s="98"/>
      <c r="Z87" s="98"/>
      <c r="AA87" s="98"/>
    </row>
    <row r="88" spans="1:27" ht="17.25" customHeight="1">
      <c r="A88" s="98"/>
      <c r="B88" s="98"/>
      <c r="C88" s="98"/>
      <c r="D88" s="98"/>
      <c r="E88" s="98"/>
      <c r="F88" s="98"/>
      <c r="G88" s="98"/>
      <c r="H88" s="232"/>
      <c r="I88" s="232"/>
      <c r="J88" s="232"/>
      <c r="K88" s="98"/>
      <c r="L88" s="98"/>
      <c r="M88" s="98"/>
      <c r="N88" s="98"/>
      <c r="O88" s="98"/>
      <c r="P88" s="98"/>
      <c r="Q88" s="98"/>
      <c r="R88" s="98"/>
      <c r="S88" s="98"/>
      <c r="T88" s="98"/>
      <c r="U88" s="98"/>
      <c r="V88" s="98"/>
      <c r="W88" s="98"/>
      <c r="X88" s="98"/>
      <c r="Y88" s="98"/>
      <c r="Z88" s="98"/>
      <c r="AA88" s="98"/>
    </row>
    <row r="89" spans="1:27" ht="17.25" customHeight="1">
      <c r="A89" s="98"/>
      <c r="B89" s="98"/>
      <c r="C89" s="98"/>
      <c r="D89" s="98"/>
      <c r="E89" s="98"/>
      <c r="F89" s="98"/>
      <c r="G89" s="98"/>
      <c r="H89" s="232"/>
      <c r="I89" s="232"/>
      <c r="J89" s="232"/>
      <c r="K89" s="98"/>
      <c r="L89" s="98"/>
      <c r="M89" s="98"/>
      <c r="N89" s="98"/>
      <c r="O89" s="98"/>
      <c r="P89" s="98"/>
      <c r="Q89" s="98"/>
      <c r="R89" s="98"/>
      <c r="S89" s="98"/>
      <c r="T89" s="98"/>
      <c r="U89" s="98"/>
      <c r="V89" s="98"/>
      <c r="W89" s="98"/>
      <c r="X89" s="98"/>
      <c r="Y89" s="98"/>
      <c r="Z89" s="98"/>
      <c r="AA89" s="98"/>
    </row>
    <row r="90" spans="1:27" ht="17.25" customHeight="1">
      <c r="A90" s="98"/>
      <c r="B90" s="98"/>
      <c r="C90" s="98"/>
      <c r="D90" s="98"/>
      <c r="E90" s="98"/>
      <c r="F90" s="98"/>
      <c r="G90" s="98"/>
      <c r="H90" s="232"/>
      <c r="I90" s="232"/>
      <c r="J90" s="232"/>
      <c r="K90" s="98"/>
      <c r="L90" s="98"/>
      <c r="M90" s="98"/>
      <c r="N90" s="98"/>
      <c r="O90" s="98"/>
      <c r="P90" s="98"/>
      <c r="Q90" s="98"/>
      <c r="R90" s="98"/>
      <c r="S90" s="98"/>
      <c r="T90" s="98"/>
      <c r="U90" s="98"/>
      <c r="V90" s="98"/>
      <c r="W90" s="98"/>
      <c r="X90" s="98"/>
      <c r="Y90" s="98"/>
      <c r="Z90" s="98"/>
      <c r="AA90" s="98"/>
    </row>
    <row r="91" spans="1:27" ht="17.25" customHeight="1">
      <c r="A91" s="98"/>
      <c r="B91" s="98"/>
      <c r="C91" s="98"/>
      <c r="D91" s="98"/>
      <c r="E91" s="98"/>
      <c r="F91" s="98"/>
      <c r="G91" s="98"/>
      <c r="H91" s="232"/>
      <c r="I91" s="232"/>
      <c r="J91" s="232"/>
      <c r="K91" s="98"/>
      <c r="L91" s="98"/>
      <c r="M91" s="98"/>
      <c r="N91" s="98"/>
      <c r="O91" s="98"/>
      <c r="P91" s="98"/>
      <c r="Q91" s="98"/>
      <c r="R91" s="98"/>
      <c r="S91" s="98"/>
      <c r="T91" s="98"/>
      <c r="U91" s="98"/>
      <c r="V91" s="98"/>
      <c r="W91" s="98"/>
      <c r="X91" s="98"/>
      <c r="Y91" s="98"/>
      <c r="Z91" s="98"/>
      <c r="AA91" s="98"/>
    </row>
    <row r="92" spans="1:27" ht="6.75" customHeight="1">
      <c r="A92" s="98"/>
      <c r="B92" s="98"/>
      <c r="C92" s="98"/>
      <c r="D92" s="98"/>
      <c r="E92" s="98"/>
      <c r="F92" s="98"/>
      <c r="G92" s="98"/>
      <c r="H92" s="232"/>
      <c r="I92" s="232"/>
      <c r="J92" s="232"/>
      <c r="K92" s="98"/>
      <c r="L92" s="98"/>
      <c r="M92" s="98"/>
      <c r="N92" s="98"/>
      <c r="O92" s="98"/>
      <c r="P92" s="98"/>
      <c r="Q92" s="98"/>
      <c r="R92" s="98"/>
      <c r="S92" s="98"/>
      <c r="T92" s="98"/>
      <c r="U92" s="98"/>
      <c r="V92" s="98"/>
      <c r="W92" s="98"/>
      <c r="X92" s="98"/>
      <c r="Y92" s="98"/>
      <c r="Z92" s="98"/>
      <c r="AA92" s="98"/>
    </row>
    <row r="93" spans="1:27" ht="17.25" customHeight="1">
      <c r="A93" s="98"/>
      <c r="B93" s="98"/>
      <c r="C93" s="98"/>
      <c r="D93" s="98"/>
      <c r="E93" s="98"/>
      <c r="F93" s="98"/>
      <c r="G93" s="98"/>
      <c r="H93" s="232"/>
      <c r="I93" s="232"/>
      <c r="J93" s="232"/>
      <c r="K93" s="98"/>
      <c r="L93" s="98"/>
      <c r="M93" s="98"/>
      <c r="N93" s="98"/>
      <c r="O93" s="98"/>
      <c r="P93" s="98"/>
      <c r="Q93" s="98"/>
      <c r="R93" s="98"/>
      <c r="S93" s="98"/>
      <c r="T93" s="98"/>
      <c r="U93" s="98"/>
      <c r="V93" s="98"/>
      <c r="W93" s="98"/>
      <c r="X93" s="98"/>
      <c r="Y93" s="98"/>
      <c r="Z93" s="98"/>
      <c r="AA93" s="98"/>
    </row>
    <row r="94" spans="1:27" ht="17.25" customHeight="1">
      <c r="A94" s="98"/>
      <c r="B94" s="98"/>
      <c r="C94" s="98"/>
      <c r="D94" s="98"/>
      <c r="E94" s="98"/>
      <c r="F94" s="98"/>
      <c r="G94" s="98"/>
      <c r="H94" s="232"/>
      <c r="I94" s="232"/>
      <c r="J94" s="232"/>
      <c r="K94" s="98"/>
      <c r="L94" s="98"/>
      <c r="M94" s="98"/>
      <c r="N94" s="98"/>
      <c r="O94" s="98"/>
      <c r="P94" s="98"/>
      <c r="Q94" s="98"/>
      <c r="R94" s="98"/>
      <c r="S94" s="98"/>
      <c r="T94" s="98"/>
      <c r="U94" s="98"/>
      <c r="V94" s="98"/>
      <c r="W94" s="98"/>
      <c r="X94" s="98"/>
      <c r="Y94" s="98"/>
      <c r="Z94" s="98"/>
      <c r="AA94" s="98"/>
    </row>
    <row r="95" spans="1:27" ht="17.25" customHeight="1">
      <c r="A95" s="98"/>
      <c r="B95" s="98"/>
      <c r="C95" s="98"/>
      <c r="D95" s="98"/>
      <c r="E95" s="98"/>
      <c r="F95" s="98"/>
      <c r="G95" s="98"/>
      <c r="H95" s="232"/>
      <c r="I95" s="232"/>
      <c r="J95" s="232"/>
      <c r="K95" s="98"/>
      <c r="L95" s="98"/>
      <c r="M95" s="98"/>
      <c r="N95" s="98"/>
      <c r="O95" s="98"/>
      <c r="P95" s="98"/>
      <c r="Q95" s="98"/>
      <c r="R95" s="98"/>
      <c r="S95" s="98"/>
      <c r="T95" s="98"/>
      <c r="U95" s="98"/>
      <c r="V95" s="98"/>
      <c r="W95" s="98"/>
      <c r="X95" s="98"/>
      <c r="Y95" s="98"/>
      <c r="Z95" s="98"/>
      <c r="AA95" s="98"/>
    </row>
    <row r="96" spans="1:27" ht="17.25" customHeight="1">
      <c r="A96" s="98"/>
      <c r="B96" s="98"/>
      <c r="C96" s="98"/>
      <c r="D96" s="98"/>
      <c r="E96" s="98"/>
      <c r="F96" s="98"/>
      <c r="G96" s="98"/>
      <c r="H96" s="232"/>
      <c r="I96" s="232"/>
      <c r="J96" s="232"/>
      <c r="K96" s="98"/>
      <c r="L96" s="98"/>
      <c r="M96" s="98"/>
      <c r="N96" s="98"/>
      <c r="O96" s="98"/>
      <c r="P96" s="98"/>
      <c r="Q96" s="98"/>
      <c r="R96" s="98"/>
      <c r="S96" s="98"/>
      <c r="T96" s="98"/>
      <c r="U96" s="98"/>
      <c r="V96" s="98"/>
      <c r="W96" s="98"/>
      <c r="X96" s="98"/>
      <c r="Y96" s="98"/>
      <c r="Z96" s="98"/>
      <c r="AA96" s="98"/>
    </row>
    <row r="97" spans="1:27" ht="17.25" customHeight="1">
      <c r="A97" s="98"/>
      <c r="B97" s="98"/>
      <c r="C97" s="98"/>
      <c r="D97" s="98"/>
      <c r="E97" s="98"/>
      <c r="F97" s="98"/>
      <c r="G97" s="98"/>
      <c r="H97" s="232"/>
      <c r="I97" s="232"/>
      <c r="J97" s="232"/>
      <c r="K97" s="98"/>
      <c r="L97" s="98"/>
      <c r="M97" s="98"/>
      <c r="N97" s="98"/>
      <c r="O97" s="98"/>
      <c r="P97" s="98"/>
      <c r="Q97" s="98"/>
      <c r="R97" s="98"/>
      <c r="S97" s="98"/>
      <c r="T97" s="98"/>
      <c r="U97" s="98"/>
      <c r="V97" s="98"/>
      <c r="W97" s="98"/>
      <c r="X97" s="98"/>
      <c r="Y97" s="98"/>
      <c r="Z97" s="98"/>
      <c r="AA97" s="98"/>
    </row>
    <row r="98" spans="1:27" ht="17.25" customHeight="1">
      <c r="A98" s="98"/>
      <c r="B98" s="98"/>
      <c r="C98" s="98"/>
      <c r="D98" s="98"/>
      <c r="E98" s="98"/>
      <c r="F98" s="98"/>
      <c r="G98" s="98"/>
      <c r="H98" s="232"/>
      <c r="I98" s="232"/>
      <c r="J98" s="232"/>
      <c r="K98" s="98"/>
      <c r="L98" s="98"/>
      <c r="M98" s="98"/>
      <c r="N98" s="98"/>
      <c r="O98" s="98"/>
      <c r="P98" s="98"/>
      <c r="Q98" s="98"/>
      <c r="R98" s="98"/>
      <c r="S98" s="98"/>
      <c r="T98" s="98"/>
      <c r="U98" s="98"/>
      <c r="V98" s="98"/>
      <c r="W98" s="98"/>
      <c r="X98" s="98"/>
      <c r="Y98" s="98"/>
      <c r="Z98" s="98"/>
      <c r="AA98" s="98"/>
    </row>
    <row r="99" spans="1:27" ht="17.25" customHeight="1">
      <c r="A99" s="98"/>
      <c r="B99" s="98"/>
      <c r="C99" s="98"/>
      <c r="D99" s="98"/>
      <c r="E99" s="98"/>
      <c r="F99" s="98"/>
      <c r="G99" s="98"/>
      <c r="H99" s="232"/>
      <c r="I99" s="232"/>
      <c r="J99" s="232"/>
      <c r="K99" s="98"/>
      <c r="L99" s="98"/>
      <c r="M99" s="98"/>
      <c r="N99" s="98"/>
      <c r="O99" s="98"/>
      <c r="P99" s="98"/>
      <c r="Q99" s="98"/>
      <c r="R99" s="98"/>
      <c r="S99" s="98"/>
      <c r="T99" s="98"/>
      <c r="U99" s="98"/>
      <c r="V99" s="98"/>
      <c r="W99" s="98"/>
      <c r="X99" s="98"/>
      <c r="Y99" s="98"/>
      <c r="Z99" s="98"/>
      <c r="AA99" s="98"/>
    </row>
    <row r="100" spans="1:27" ht="17.25" customHeight="1">
      <c r="A100" s="98"/>
      <c r="B100" s="98"/>
      <c r="C100" s="98"/>
      <c r="D100" s="98"/>
      <c r="E100" s="98"/>
      <c r="F100" s="98"/>
      <c r="G100" s="98"/>
      <c r="H100" s="232"/>
      <c r="I100" s="232"/>
      <c r="J100" s="232"/>
      <c r="K100" s="98"/>
      <c r="L100" s="98"/>
      <c r="M100" s="98"/>
      <c r="N100" s="98"/>
      <c r="O100" s="98"/>
      <c r="P100" s="98"/>
      <c r="Q100" s="98"/>
      <c r="R100" s="98"/>
      <c r="S100" s="98"/>
      <c r="T100" s="98"/>
      <c r="U100" s="98"/>
      <c r="V100" s="98"/>
      <c r="W100" s="98"/>
      <c r="X100" s="98"/>
      <c r="Y100" s="98"/>
      <c r="Z100" s="98"/>
      <c r="AA100" s="98"/>
    </row>
    <row r="101" spans="1:27" ht="17.25" customHeight="1">
      <c r="A101" s="98"/>
      <c r="B101" s="98"/>
      <c r="C101" s="98"/>
      <c r="D101" s="98"/>
      <c r="E101" s="98"/>
      <c r="F101" s="98"/>
      <c r="G101" s="98"/>
      <c r="H101" s="232"/>
      <c r="I101" s="232"/>
      <c r="J101" s="232"/>
      <c r="K101" s="98"/>
      <c r="L101" s="98"/>
      <c r="M101" s="98"/>
      <c r="N101" s="98"/>
      <c r="O101" s="98"/>
      <c r="P101" s="98"/>
      <c r="Q101" s="98"/>
      <c r="R101" s="98"/>
      <c r="S101" s="98"/>
      <c r="T101" s="98"/>
      <c r="U101" s="98"/>
      <c r="V101" s="98"/>
      <c r="W101" s="98"/>
      <c r="X101" s="98"/>
      <c r="Y101" s="98"/>
      <c r="Z101" s="98"/>
      <c r="AA101" s="98"/>
    </row>
    <row r="102" spans="1:27" ht="17.25" customHeight="1">
      <c r="A102" s="98"/>
      <c r="B102" s="98"/>
      <c r="C102" s="98"/>
      <c r="D102" s="98"/>
      <c r="E102" s="98"/>
      <c r="F102" s="98"/>
      <c r="G102" s="98"/>
      <c r="H102" s="232"/>
      <c r="I102" s="232"/>
      <c r="J102" s="232"/>
      <c r="K102" s="98"/>
      <c r="L102" s="98"/>
      <c r="M102" s="98"/>
      <c r="N102" s="98"/>
      <c r="O102" s="98"/>
      <c r="P102" s="98"/>
      <c r="Q102" s="98"/>
      <c r="R102" s="98"/>
      <c r="S102" s="98"/>
      <c r="T102" s="98"/>
      <c r="U102" s="98"/>
      <c r="V102" s="98"/>
      <c r="W102" s="98"/>
      <c r="X102" s="98"/>
      <c r="Y102" s="98"/>
      <c r="Z102" s="98"/>
      <c r="AA102" s="98"/>
    </row>
    <row r="103" spans="1:27" ht="17.25" customHeight="1">
      <c r="A103" s="98"/>
      <c r="B103" s="98"/>
      <c r="C103" s="98"/>
      <c r="D103" s="98"/>
      <c r="E103" s="98"/>
      <c r="F103" s="98"/>
      <c r="G103" s="98"/>
      <c r="H103" s="232"/>
      <c r="I103" s="232"/>
      <c r="J103" s="232"/>
      <c r="K103" s="98"/>
      <c r="L103" s="98"/>
      <c r="M103" s="98"/>
      <c r="N103" s="98"/>
      <c r="O103" s="98"/>
      <c r="P103" s="98"/>
      <c r="Q103" s="98"/>
      <c r="R103" s="98"/>
      <c r="S103" s="98"/>
      <c r="T103" s="98"/>
      <c r="U103" s="98"/>
      <c r="V103" s="98"/>
      <c r="W103" s="98"/>
      <c r="X103" s="98"/>
      <c r="Y103" s="98"/>
      <c r="Z103" s="98"/>
      <c r="AA103" s="98"/>
    </row>
    <row r="104" spans="1:27" ht="17.25" customHeight="1">
      <c r="A104" s="98"/>
      <c r="B104" s="98"/>
      <c r="C104" s="98"/>
      <c r="D104" s="98"/>
      <c r="E104" s="98"/>
      <c r="F104" s="98"/>
      <c r="G104" s="98"/>
      <c r="H104" s="232"/>
      <c r="I104" s="232"/>
      <c r="J104" s="232"/>
      <c r="K104" s="98"/>
      <c r="L104" s="98"/>
      <c r="M104" s="98"/>
      <c r="N104" s="98"/>
      <c r="O104" s="98"/>
      <c r="P104" s="98"/>
      <c r="Q104" s="98"/>
      <c r="R104" s="98"/>
      <c r="S104" s="98"/>
      <c r="T104" s="98"/>
      <c r="U104" s="98"/>
      <c r="V104" s="98"/>
      <c r="W104" s="98"/>
      <c r="X104" s="98"/>
      <c r="Y104" s="98"/>
      <c r="Z104" s="98"/>
      <c r="AA104" s="98"/>
    </row>
    <row r="105" spans="1:27" ht="17.25" customHeight="1">
      <c r="A105" s="98"/>
      <c r="B105" s="98"/>
      <c r="C105" s="98"/>
      <c r="D105" s="98"/>
      <c r="E105" s="98"/>
      <c r="F105" s="98"/>
      <c r="G105" s="98"/>
      <c r="H105" s="98"/>
      <c r="I105" s="98"/>
      <c r="J105" s="98"/>
      <c r="K105" s="98"/>
      <c r="L105" s="98"/>
      <c r="M105" s="98"/>
      <c r="N105" s="98"/>
      <c r="O105" s="98"/>
      <c r="P105" s="98"/>
      <c r="Q105" s="98"/>
      <c r="R105" s="98"/>
      <c r="S105" s="98"/>
      <c r="T105" s="98"/>
      <c r="U105" s="98"/>
      <c r="V105" s="98"/>
      <c r="W105" s="98"/>
      <c r="X105" s="98"/>
      <c r="Y105" s="98"/>
      <c r="Z105" s="98"/>
      <c r="AA105" s="98"/>
    </row>
    <row r="106" spans="1:27" ht="17.25" customHeight="1">
      <c r="A106" s="98"/>
      <c r="B106" s="98"/>
      <c r="C106" s="98"/>
      <c r="D106" s="98"/>
      <c r="E106" s="98"/>
      <c r="F106" s="98"/>
      <c r="G106" s="98"/>
      <c r="H106" s="98"/>
      <c r="I106" s="98"/>
      <c r="J106" s="98"/>
      <c r="K106" s="98"/>
      <c r="L106" s="98"/>
      <c r="M106" s="98"/>
      <c r="N106" s="98"/>
      <c r="O106" s="98"/>
      <c r="P106" s="98"/>
      <c r="Q106" s="98"/>
      <c r="R106" s="98"/>
      <c r="S106" s="98"/>
      <c r="T106" s="98"/>
      <c r="U106" s="98"/>
      <c r="V106" s="98"/>
      <c r="W106" s="98"/>
      <c r="X106" s="98"/>
      <c r="Y106" s="98"/>
      <c r="Z106" s="98"/>
      <c r="AA106" s="98"/>
    </row>
    <row r="107" spans="1:27" ht="17.25" customHeight="1">
      <c r="A107" s="98"/>
      <c r="B107" s="98"/>
      <c r="C107" s="98"/>
      <c r="D107" s="98"/>
      <c r="E107" s="98"/>
      <c r="F107" s="98"/>
      <c r="G107" s="98"/>
      <c r="H107" s="98"/>
      <c r="I107" s="98"/>
      <c r="J107" s="98"/>
      <c r="K107" s="98"/>
      <c r="L107" s="98"/>
      <c r="M107" s="98"/>
      <c r="N107" s="98"/>
      <c r="O107" s="98"/>
      <c r="P107" s="98"/>
      <c r="Q107" s="98"/>
      <c r="R107" s="98"/>
      <c r="S107" s="98"/>
      <c r="T107" s="98"/>
      <c r="U107" s="98"/>
      <c r="V107" s="98"/>
      <c r="W107" s="98"/>
      <c r="X107" s="98"/>
      <c r="Y107" s="98"/>
      <c r="Z107" s="98"/>
      <c r="AA107" s="98"/>
    </row>
    <row r="108" spans="1:27" ht="17.25" customHeight="1">
      <c r="A108" s="98"/>
      <c r="B108" s="98"/>
      <c r="C108" s="98"/>
      <c r="D108" s="98"/>
      <c r="E108" s="98"/>
      <c r="F108" s="98"/>
      <c r="G108" s="98"/>
      <c r="H108" s="98"/>
      <c r="I108" s="98"/>
      <c r="J108" s="98"/>
      <c r="K108" s="98"/>
      <c r="L108" s="98"/>
      <c r="M108" s="98"/>
      <c r="N108" s="98"/>
      <c r="O108" s="98"/>
      <c r="P108" s="98"/>
      <c r="Q108" s="98"/>
      <c r="R108" s="98"/>
      <c r="S108" s="98"/>
      <c r="T108" s="98"/>
      <c r="U108" s="98"/>
      <c r="V108" s="98"/>
      <c r="W108" s="98"/>
      <c r="X108" s="98"/>
      <c r="Y108" s="98"/>
      <c r="Z108" s="98"/>
      <c r="AA108" s="98"/>
    </row>
    <row r="109" spans="1:27" ht="17.25" customHeight="1">
      <c r="A109" s="98"/>
      <c r="B109" s="98"/>
      <c r="C109" s="98"/>
      <c r="D109" s="98"/>
      <c r="E109" s="98"/>
      <c r="F109" s="98"/>
      <c r="G109" s="98"/>
      <c r="H109" s="98"/>
      <c r="I109" s="98"/>
      <c r="J109" s="98"/>
      <c r="K109" s="98"/>
      <c r="L109" s="98"/>
      <c r="M109" s="98"/>
      <c r="N109" s="98"/>
      <c r="O109" s="98"/>
      <c r="P109" s="98"/>
      <c r="Q109" s="98"/>
      <c r="R109" s="98"/>
      <c r="S109" s="98"/>
      <c r="T109" s="98"/>
      <c r="U109" s="98"/>
      <c r="V109" s="98"/>
      <c r="W109" s="98"/>
      <c r="X109" s="98"/>
      <c r="Y109" s="98"/>
      <c r="Z109" s="98"/>
      <c r="AA109" s="98"/>
    </row>
    <row r="110" spans="1:27" ht="17.25" customHeight="1">
      <c r="A110" s="98"/>
      <c r="B110" s="98"/>
      <c r="C110" s="98"/>
      <c r="D110" s="98"/>
      <c r="E110" s="98"/>
      <c r="F110" s="98"/>
      <c r="G110" s="98"/>
      <c r="H110" s="98"/>
      <c r="I110" s="98"/>
      <c r="J110" s="98"/>
      <c r="K110" s="98"/>
      <c r="L110" s="98"/>
      <c r="M110" s="98"/>
      <c r="N110" s="98"/>
      <c r="O110" s="98"/>
      <c r="P110" s="98"/>
      <c r="Q110" s="98"/>
      <c r="R110" s="98"/>
      <c r="S110" s="98"/>
      <c r="T110" s="98"/>
      <c r="U110" s="98"/>
      <c r="V110" s="98"/>
      <c r="W110" s="98"/>
      <c r="X110" s="98"/>
      <c r="Y110" s="98"/>
      <c r="Z110" s="98"/>
      <c r="AA110" s="98"/>
    </row>
    <row r="111" spans="1:27" ht="17.25" customHeight="1">
      <c r="A111" s="98"/>
      <c r="B111" s="98"/>
      <c r="C111" s="98"/>
      <c r="D111" s="98"/>
      <c r="E111" s="98"/>
      <c r="F111" s="98"/>
      <c r="G111" s="98"/>
      <c r="H111" s="98"/>
      <c r="I111" s="98"/>
      <c r="J111" s="98"/>
      <c r="K111" s="98"/>
      <c r="L111" s="98"/>
      <c r="M111" s="98"/>
      <c r="N111" s="98"/>
      <c r="O111" s="98"/>
      <c r="P111" s="98"/>
      <c r="Q111" s="98"/>
      <c r="R111" s="98"/>
      <c r="S111" s="98"/>
      <c r="T111" s="98"/>
      <c r="U111" s="98"/>
      <c r="V111" s="98"/>
      <c r="W111" s="98"/>
      <c r="X111" s="98"/>
      <c r="Y111" s="98"/>
      <c r="Z111" s="98"/>
      <c r="AA111" s="98"/>
    </row>
    <row r="112" spans="1:27" ht="17.25" customHeight="1">
      <c r="A112" s="98"/>
      <c r="B112" s="98"/>
      <c r="C112" s="98"/>
      <c r="D112" s="98"/>
      <c r="E112" s="98"/>
      <c r="F112" s="98"/>
      <c r="G112" s="98"/>
      <c r="H112" s="98"/>
      <c r="I112" s="98"/>
      <c r="J112" s="98"/>
      <c r="K112" s="98"/>
      <c r="L112" s="98"/>
      <c r="M112" s="98"/>
      <c r="N112" s="98"/>
      <c r="O112" s="98"/>
      <c r="P112" s="98"/>
      <c r="Q112" s="98"/>
      <c r="R112" s="98"/>
      <c r="S112" s="98"/>
      <c r="T112" s="98"/>
      <c r="U112" s="98"/>
      <c r="V112" s="98"/>
      <c r="W112" s="98"/>
      <c r="X112" s="98"/>
      <c r="Y112" s="98"/>
      <c r="Z112" s="98"/>
      <c r="AA112" s="98"/>
    </row>
    <row r="113" spans="1:27" ht="17.25" customHeight="1">
      <c r="A113" s="98"/>
      <c r="B113" s="98"/>
      <c r="C113" s="98"/>
      <c r="D113" s="98"/>
      <c r="E113" s="98"/>
      <c r="F113" s="98"/>
      <c r="G113" s="98"/>
      <c r="H113" s="98"/>
      <c r="I113" s="98"/>
      <c r="J113" s="98"/>
      <c r="K113" s="98"/>
      <c r="L113" s="98"/>
      <c r="M113" s="98"/>
      <c r="N113" s="98"/>
      <c r="O113" s="98"/>
      <c r="P113" s="98"/>
      <c r="Q113" s="98"/>
      <c r="R113" s="98"/>
      <c r="S113" s="98"/>
      <c r="T113" s="98"/>
      <c r="U113" s="98"/>
      <c r="V113" s="98"/>
      <c r="W113" s="98"/>
      <c r="X113" s="98"/>
      <c r="Y113" s="98"/>
      <c r="Z113" s="98"/>
      <c r="AA113" s="98"/>
    </row>
    <row r="114" spans="1:27" ht="17.25" customHeight="1">
      <c r="A114" s="98"/>
      <c r="B114" s="98"/>
      <c r="C114" s="98"/>
      <c r="D114" s="98"/>
      <c r="E114" s="98"/>
      <c r="F114" s="98"/>
      <c r="G114" s="98"/>
      <c r="H114" s="98"/>
      <c r="I114" s="98"/>
      <c r="J114" s="98"/>
      <c r="K114" s="98"/>
      <c r="L114" s="98"/>
      <c r="M114" s="98"/>
      <c r="N114" s="98"/>
      <c r="O114" s="98"/>
      <c r="P114" s="98"/>
      <c r="Q114" s="98"/>
      <c r="R114" s="98"/>
      <c r="S114" s="98"/>
      <c r="T114" s="98"/>
      <c r="U114" s="98"/>
      <c r="V114" s="98"/>
      <c r="W114" s="98"/>
      <c r="X114" s="98"/>
      <c r="Y114" s="98"/>
      <c r="Z114" s="98"/>
      <c r="AA114" s="98"/>
    </row>
    <row r="115" spans="1:27" ht="17.25" customHeight="1">
      <c r="A115" s="98"/>
      <c r="B115" s="98"/>
      <c r="C115" s="98"/>
      <c r="D115" s="98"/>
      <c r="E115" s="98"/>
      <c r="F115" s="98"/>
      <c r="G115" s="98"/>
      <c r="H115" s="98"/>
      <c r="I115" s="98"/>
      <c r="J115" s="98"/>
      <c r="K115" s="98"/>
      <c r="L115" s="98"/>
      <c r="M115" s="98"/>
      <c r="N115" s="98"/>
      <c r="O115" s="98"/>
      <c r="P115" s="98"/>
      <c r="Q115" s="98"/>
      <c r="R115" s="98"/>
      <c r="S115" s="98"/>
      <c r="T115" s="98"/>
      <c r="U115" s="98"/>
      <c r="V115" s="98"/>
      <c r="W115" s="98"/>
      <c r="X115" s="98"/>
      <c r="Y115" s="98"/>
      <c r="Z115" s="98"/>
      <c r="AA115" s="98"/>
    </row>
    <row r="116" spans="1:27" ht="17.25" customHeight="1">
      <c r="A116" s="98"/>
      <c r="B116" s="98"/>
      <c r="C116" s="98"/>
      <c r="D116" s="98"/>
      <c r="E116" s="98"/>
      <c r="F116" s="98"/>
      <c r="G116" s="98"/>
      <c r="H116" s="98"/>
      <c r="I116" s="98"/>
      <c r="J116" s="98"/>
      <c r="K116" s="98"/>
      <c r="L116" s="98"/>
      <c r="M116" s="98"/>
      <c r="N116" s="98"/>
      <c r="O116" s="98"/>
      <c r="P116" s="98"/>
      <c r="Q116" s="98"/>
      <c r="R116" s="98"/>
      <c r="S116" s="98"/>
      <c r="T116" s="98"/>
      <c r="U116" s="98"/>
      <c r="V116" s="98"/>
      <c r="W116" s="98"/>
      <c r="X116" s="98"/>
      <c r="Y116" s="98"/>
      <c r="Z116" s="98"/>
      <c r="AA116" s="98"/>
    </row>
    <row r="117" spans="1:27" ht="17.25" customHeight="1">
      <c r="A117" s="98"/>
      <c r="B117" s="98"/>
      <c r="C117" s="98"/>
      <c r="D117" s="98"/>
      <c r="E117" s="98"/>
      <c r="F117" s="98"/>
      <c r="G117" s="98"/>
      <c r="H117" s="98"/>
      <c r="I117" s="98"/>
      <c r="J117" s="98"/>
      <c r="K117" s="98"/>
      <c r="L117" s="98"/>
      <c r="M117" s="98"/>
      <c r="N117" s="98"/>
      <c r="O117" s="98"/>
      <c r="P117" s="98"/>
      <c r="Q117" s="98"/>
      <c r="R117" s="98"/>
      <c r="S117" s="98"/>
      <c r="T117" s="98"/>
      <c r="U117" s="98"/>
      <c r="V117" s="98"/>
      <c r="W117" s="98"/>
      <c r="X117" s="98"/>
      <c r="Y117" s="98"/>
      <c r="Z117" s="98"/>
      <c r="AA117" s="98"/>
    </row>
    <row r="118" spans="1:27" ht="17.25" customHeight="1">
      <c r="A118" s="98"/>
      <c r="B118" s="98"/>
      <c r="C118" s="98"/>
      <c r="D118" s="98"/>
      <c r="E118" s="98"/>
      <c r="F118" s="98"/>
      <c r="G118" s="98"/>
      <c r="H118" s="98"/>
      <c r="I118" s="98"/>
      <c r="J118" s="98"/>
      <c r="K118" s="98"/>
      <c r="L118" s="98"/>
      <c r="M118" s="98"/>
      <c r="N118" s="98"/>
      <c r="O118" s="98"/>
      <c r="P118" s="98"/>
      <c r="Q118" s="98"/>
      <c r="R118" s="98"/>
      <c r="S118" s="98"/>
      <c r="T118" s="98"/>
      <c r="U118" s="98"/>
      <c r="V118" s="98"/>
      <c r="W118" s="98"/>
      <c r="X118" s="98"/>
      <c r="Y118" s="98"/>
      <c r="Z118" s="98"/>
      <c r="AA118" s="98"/>
    </row>
    <row r="119" spans="1:27" ht="17.25" customHeight="1">
      <c r="A119" s="98"/>
      <c r="B119" s="98"/>
      <c r="C119" s="98"/>
      <c r="D119" s="98"/>
      <c r="E119" s="98"/>
      <c r="F119" s="98"/>
      <c r="G119" s="98"/>
      <c r="H119" s="98"/>
      <c r="I119" s="98"/>
      <c r="J119" s="98"/>
      <c r="K119" s="98"/>
      <c r="L119" s="98"/>
      <c r="M119" s="98"/>
      <c r="N119" s="98"/>
      <c r="O119" s="98"/>
      <c r="P119" s="98"/>
      <c r="Q119" s="98"/>
      <c r="R119" s="98"/>
      <c r="S119" s="98"/>
      <c r="T119" s="98"/>
      <c r="U119" s="98"/>
      <c r="V119" s="98"/>
      <c r="W119" s="98"/>
      <c r="X119" s="98"/>
      <c r="Y119" s="98"/>
      <c r="Z119" s="98"/>
      <c r="AA119" s="98"/>
    </row>
    <row r="120" spans="1:27" ht="17.25" customHeight="1">
      <c r="A120" s="98"/>
      <c r="B120" s="98"/>
      <c r="C120" s="98"/>
      <c r="D120" s="98"/>
      <c r="E120" s="98"/>
      <c r="F120" s="98"/>
      <c r="G120" s="98"/>
      <c r="H120" s="98"/>
      <c r="I120" s="98"/>
      <c r="J120" s="98"/>
      <c r="K120" s="98"/>
      <c r="L120" s="98"/>
      <c r="M120" s="98"/>
      <c r="N120" s="98"/>
      <c r="O120" s="98"/>
      <c r="P120" s="98"/>
      <c r="Q120" s="98"/>
      <c r="R120" s="98"/>
      <c r="S120" s="98"/>
      <c r="T120" s="98"/>
      <c r="U120" s="98"/>
      <c r="V120" s="98"/>
      <c r="W120" s="98"/>
      <c r="X120" s="98"/>
      <c r="Y120" s="98"/>
      <c r="Z120" s="98"/>
      <c r="AA120" s="98"/>
    </row>
    <row r="121" spans="1:27" ht="17.25" customHeight="1">
      <c r="A121" s="98"/>
      <c r="B121" s="98"/>
      <c r="C121" s="98"/>
      <c r="D121" s="98"/>
      <c r="E121" s="98"/>
      <c r="F121" s="98"/>
      <c r="G121" s="98"/>
      <c r="H121" s="98"/>
      <c r="I121" s="98"/>
      <c r="J121" s="98"/>
      <c r="K121" s="98"/>
      <c r="L121" s="98"/>
      <c r="M121" s="98"/>
      <c r="N121" s="98"/>
      <c r="O121" s="98"/>
      <c r="P121" s="98"/>
      <c r="Q121" s="98"/>
      <c r="R121" s="98"/>
      <c r="S121" s="98"/>
      <c r="T121" s="98"/>
      <c r="U121" s="98"/>
      <c r="V121" s="98"/>
      <c r="W121" s="98"/>
      <c r="X121" s="98"/>
      <c r="Y121" s="98"/>
      <c r="Z121" s="98"/>
      <c r="AA121" s="98"/>
    </row>
    <row r="122" spans="1:27" ht="17.25" customHeight="1">
      <c r="A122" s="98"/>
      <c r="B122" s="98"/>
      <c r="C122" s="98"/>
      <c r="D122" s="98"/>
      <c r="E122" s="98"/>
      <c r="F122" s="98"/>
      <c r="G122" s="98"/>
      <c r="H122" s="98"/>
      <c r="I122" s="98"/>
      <c r="J122" s="98"/>
      <c r="K122" s="98"/>
      <c r="L122" s="98"/>
      <c r="M122" s="98"/>
      <c r="N122" s="98"/>
      <c r="O122" s="98"/>
      <c r="P122" s="98"/>
      <c r="Q122" s="98"/>
      <c r="R122" s="98"/>
      <c r="S122" s="98"/>
      <c r="T122" s="98"/>
      <c r="U122" s="98"/>
      <c r="V122" s="98"/>
      <c r="W122" s="98"/>
      <c r="X122" s="98"/>
      <c r="Y122" s="98"/>
      <c r="Z122" s="98"/>
      <c r="AA122" s="98"/>
    </row>
    <row r="123" spans="1:27" ht="17.25" customHeight="1">
      <c r="A123" s="98"/>
      <c r="B123" s="98"/>
      <c r="C123" s="98"/>
      <c r="D123" s="98"/>
      <c r="E123" s="98"/>
      <c r="F123" s="98"/>
      <c r="G123" s="98"/>
      <c r="H123" s="98"/>
      <c r="I123" s="98"/>
      <c r="J123" s="98"/>
      <c r="K123" s="98"/>
      <c r="L123" s="98"/>
      <c r="M123" s="98"/>
      <c r="N123" s="98"/>
      <c r="O123" s="98"/>
      <c r="P123" s="98"/>
      <c r="Q123" s="98"/>
      <c r="R123" s="98"/>
      <c r="S123" s="98"/>
      <c r="T123" s="98"/>
      <c r="U123" s="98"/>
      <c r="V123" s="98"/>
      <c r="W123" s="98"/>
      <c r="X123" s="98"/>
      <c r="Y123" s="98"/>
      <c r="Z123" s="98"/>
      <c r="AA123" s="98"/>
    </row>
    <row r="124" spans="1:27" ht="17.25" customHeight="1">
      <c r="A124" s="98"/>
      <c r="B124" s="98"/>
      <c r="C124" s="98"/>
      <c r="D124" s="98"/>
      <c r="E124" s="98"/>
      <c r="F124" s="98"/>
      <c r="G124" s="98"/>
      <c r="H124" s="98"/>
      <c r="I124" s="98"/>
      <c r="J124" s="98"/>
      <c r="K124" s="98"/>
      <c r="L124" s="98"/>
      <c r="M124" s="98"/>
      <c r="N124" s="98"/>
      <c r="O124" s="98"/>
      <c r="P124" s="98"/>
      <c r="Q124" s="98"/>
      <c r="R124" s="98"/>
      <c r="S124" s="98"/>
      <c r="T124" s="98"/>
      <c r="U124" s="98"/>
      <c r="V124" s="98"/>
      <c r="W124" s="98"/>
      <c r="X124" s="98"/>
      <c r="Y124" s="98"/>
      <c r="Z124" s="98"/>
      <c r="AA124" s="98"/>
    </row>
    <row r="125" spans="1:27" ht="17.25" customHeight="1">
      <c r="A125" s="98"/>
      <c r="B125" s="98"/>
      <c r="C125" s="98"/>
      <c r="D125" s="98"/>
      <c r="E125" s="98"/>
      <c r="F125" s="98"/>
      <c r="G125" s="98"/>
      <c r="H125" s="98"/>
      <c r="I125" s="98"/>
      <c r="J125" s="98"/>
      <c r="K125" s="98"/>
      <c r="L125" s="98"/>
      <c r="M125" s="98"/>
      <c r="N125" s="98"/>
      <c r="O125" s="98"/>
      <c r="P125" s="98"/>
      <c r="Q125" s="98"/>
      <c r="R125" s="98"/>
      <c r="S125" s="98"/>
      <c r="T125" s="98"/>
      <c r="U125" s="98"/>
      <c r="V125" s="98"/>
      <c r="W125" s="98"/>
      <c r="X125" s="98"/>
      <c r="Y125" s="98"/>
      <c r="Z125" s="98"/>
      <c r="AA125" s="98"/>
    </row>
    <row r="126" spans="1:27" ht="17.25" customHeight="1">
      <c r="A126" s="98"/>
      <c r="B126" s="98"/>
      <c r="C126" s="98"/>
      <c r="D126" s="98"/>
      <c r="E126" s="98"/>
      <c r="F126" s="98"/>
      <c r="G126" s="98"/>
      <c r="H126" s="98"/>
      <c r="I126" s="98"/>
      <c r="J126" s="98"/>
      <c r="K126" s="98"/>
      <c r="L126" s="98"/>
      <c r="M126" s="98"/>
      <c r="N126" s="98"/>
      <c r="O126" s="98"/>
      <c r="P126" s="98"/>
      <c r="Q126" s="98"/>
      <c r="R126" s="98"/>
      <c r="S126" s="98"/>
      <c r="T126" s="98"/>
      <c r="U126" s="98"/>
      <c r="V126" s="98"/>
      <c r="W126" s="98"/>
      <c r="X126" s="98"/>
      <c r="Y126" s="98"/>
      <c r="Z126" s="98"/>
      <c r="AA126" s="98"/>
    </row>
    <row r="127" spans="1:27" ht="17.25" customHeight="1">
      <c r="A127" s="98"/>
      <c r="B127" s="98"/>
      <c r="C127" s="98"/>
      <c r="D127" s="98"/>
      <c r="E127" s="98"/>
      <c r="F127" s="98"/>
      <c r="G127" s="98"/>
      <c r="H127" s="98"/>
      <c r="I127" s="98"/>
      <c r="J127" s="98"/>
      <c r="K127" s="98"/>
      <c r="L127" s="98"/>
      <c r="M127" s="98"/>
      <c r="N127" s="98"/>
      <c r="O127" s="98"/>
      <c r="P127" s="98"/>
      <c r="Q127" s="98"/>
      <c r="R127" s="98"/>
      <c r="S127" s="98"/>
      <c r="T127" s="98"/>
      <c r="U127" s="98"/>
      <c r="V127" s="98"/>
      <c r="W127" s="98"/>
      <c r="X127" s="98"/>
      <c r="Y127" s="98"/>
      <c r="Z127" s="98"/>
      <c r="AA127" s="98"/>
    </row>
    <row r="128" spans="1:27" ht="17.25" customHeight="1">
      <c r="A128" s="98"/>
      <c r="B128" s="98"/>
      <c r="C128" s="98"/>
      <c r="D128" s="98"/>
      <c r="E128" s="98"/>
      <c r="F128" s="98"/>
      <c r="G128" s="98"/>
      <c r="H128" s="98"/>
      <c r="I128" s="98"/>
      <c r="J128" s="98"/>
      <c r="K128" s="98"/>
      <c r="L128" s="98"/>
      <c r="M128" s="98"/>
      <c r="N128" s="98"/>
      <c r="O128" s="98"/>
      <c r="P128" s="98"/>
      <c r="Q128" s="98"/>
      <c r="R128" s="98"/>
      <c r="S128" s="98"/>
      <c r="T128" s="98"/>
      <c r="U128" s="98"/>
      <c r="V128" s="98"/>
      <c r="W128" s="98"/>
      <c r="X128" s="98"/>
      <c r="Y128" s="98"/>
      <c r="Z128" s="98"/>
      <c r="AA128" s="98"/>
    </row>
    <row r="129" spans="1:27" ht="17.25" customHeight="1">
      <c r="A129" s="98"/>
      <c r="B129" s="98"/>
      <c r="C129" s="98"/>
      <c r="D129" s="98"/>
      <c r="E129" s="98"/>
      <c r="F129" s="98"/>
      <c r="G129" s="98"/>
      <c r="H129" s="98"/>
      <c r="I129" s="98"/>
      <c r="J129" s="98"/>
      <c r="K129" s="98"/>
      <c r="L129" s="98"/>
      <c r="M129" s="98"/>
      <c r="N129" s="98"/>
      <c r="O129" s="98"/>
      <c r="P129" s="98"/>
      <c r="Q129" s="98"/>
      <c r="R129" s="98"/>
      <c r="S129" s="98"/>
      <c r="T129" s="98"/>
      <c r="U129" s="98"/>
      <c r="V129" s="98"/>
      <c r="W129" s="98"/>
      <c r="X129" s="98"/>
      <c r="Y129" s="98"/>
      <c r="Z129" s="98"/>
      <c r="AA129" s="98"/>
    </row>
    <row r="130" spans="1:27" ht="17.25" customHeight="1">
      <c r="A130" s="98"/>
      <c r="B130" s="98"/>
      <c r="C130" s="98"/>
      <c r="D130" s="98"/>
      <c r="E130" s="98"/>
      <c r="F130" s="98"/>
      <c r="G130" s="98"/>
      <c r="H130" s="98"/>
      <c r="I130" s="98"/>
      <c r="J130" s="98"/>
      <c r="K130" s="98"/>
      <c r="L130" s="98"/>
      <c r="M130" s="98"/>
      <c r="N130" s="98"/>
      <c r="O130" s="98"/>
      <c r="P130" s="98"/>
      <c r="Q130" s="98"/>
      <c r="R130" s="98"/>
      <c r="S130" s="98"/>
      <c r="T130" s="98"/>
      <c r="U130" s="98"/>
      <c r="V130" s="98"/>
      <c r="W130" s="98"/>
      <c r="X130" s="98"/>
      <c r="Y130" s="98"/>
      <c r="Z130" s="98"/>
      <c r="AA130" s="98"/>
    </row>
    <row r="131" spans="1:27" ht="17.25" customHeight="1">
      <c r="A131" s="98"/>
      <c r="B131" s="98"/>
      <c r="C131" s="98"/>
      <c r="D131" s="98"/>
      <c r="E131" s="98"/>
      <c r="F131" s="98"/>
      <c r="G131" s="98"/>
      <c r="H131" s="98"/>
      <c r="I131" s="98"/>
      <c r="J131" s="98"/>
      <c r="K131" s="98"/>
      <c r="L131" s="98"/>
      <c r="M131" s="98"/>
      <c r="N131" s="98"/>
      <c r="O131" s="98"/>
      <c r="P131" s="98"/>
      <c r="Q131" s="98"/>
      <c r="R131" s="98"/>
      <c r="S131" s="98"/>
      <c r="T131" s="98"/>
      <c r="U131" s="98"/>
      <c r="V131" s="98"/>
      <c r="W131" s="98"/>
      <c r="X131" s="98"/>
      <c r="Y131" s="98"/>
      <c r="Z131" s="98"/>
      <c r="AA131" s="98"/>
    </row>
    <row r="132" spans="1:27" ht="17.25" customHeight="1">
      <c r="A132" s="98"/>
      <c r="B132" s="98"/>
      <c r="C132" s="98"/>
      <c r="D132" s="98"/>
      <c r="E132" s="98"/>
      <c r="F132" s="98"/>
      <c r="G132" s="98"/>
      <c r="H132" s="98"/>
      <c r="I132" s="98"/>
      <c r="J132" s="98"/>
      <c r="K132" s="98"/>
      <c r="L132" s="98"/>
      <c r="M132" s="98"/>
      <c r="N132" s="98"/>
      <c r="O132" s="98"/>
      <c r="P132" s="98"/>
      <c r="Q132" s="98"/>
      <c r="R132" s="98"/>
      <c r="S132" s="98"/>
      <c r="T132" s="98"/>
      <c r="U132" s="98"/>
      <c r="V132" s="98"/>
      <c r="W132" s="98"/>
      <c r="X132" s="98"/>
      <c r="Y132" s="98"/>
      <c r="Z132" s="98"/>
      <c r="AA132" s="98"/>
    </row>
    <row r="133" spans="1:27" ht="15" customHeight="1">
      <c r="A133" s="98"/>
      <c r="B133" s="98"/>
      <c r="C133" s="98"/>
      <c r="D133" s="98"/>
      <c r="E133" s="98"/>
      <c r="F133" s="98"/>
      <c r="G133" s="98"/>
      <c r="H133" s="98"/>
      <c r="I133" s="98"/>
      <c r="J133" s="98"/>
      <c r="K133" s="98"/>
      <c r="L133" s="98"/>
      <c r="M133" s="98"/>
      <c r="N133" s="98"/>
      <c r="O133" s="98"/>
      <c r="P133" s="98"/>
      <c r="Q133" s="98"/>
      <c r="R133" s="98"/>
      <c r="S133" s="98"/>
      <c r="T133" s="98"/>
      <c r="U133" s="98"/>
      <c r="V133" s="98"/>
      <c r="W133" s="98"/>
      <c r="X133" s="98"/>
      <c r="Y133" s="98"/>
      <c r="Z133" s="98"/>
      <c r="AA133" s="98"/>
    </row>
    <row r="134" spans="1:27" ht="17.25" customHeight="1">
      <c r="A134" s="98"/>
      <c r="B134" s="98"/>
      <c r="C134" s="98"/>
      <c r="D134" s="98"/>
      <c r="E134" s="98"/>
      <c r="F134" s="98"/>
      <c r="G134" s="98"/>
      <c r="H134" s="98"/>
      <c r="I134" s="98"/>
      <c r="J134" s="98"/>
      <c r="K134" s="98"/>
      <c r="L134" s="98"/>
      <c r="M134" s="98"/>
      <c r="N134" s="98"/>
      <c r="O134" s="98"/>
      <c r="P134" s="98"/>
      <c r="Q134" s="98"/>
      <c r="R134" s="98"/>
      <c r="S134" s="98"/>
      <c r="T134" s="98"/>
      <c r="U134" s="98"/>
      <c r="V134" s="98"/>
      <c r="W134" s="98"/>
      <c r="X134" s="98"/>
      <c r="Y134" s="98"/>
      <c r="Z134" s="98"/>
      <c r="AA134" s="98"/>
    </row>
    <row r="135" spans="1:27" ht="17.25" customHeight="1">
      <c r="A135" s="98"/>
      <c r="B135" s="98"/>
      <c r="C135" s="98"/>
      <c r="D135" s="98"/>
      <c r="E135" s="98"/>
      <c r="F135" s="98"/>
      <c r="G135" s="98"/>
      <c r="H135" s="98"/>
      <c r="I135" s="98"/>
      <c r="J135" s="98"/>
      <c r="K135" s="98"/>
      <c r="L135" s="98"/>
      <c r="M135" s="98"/>
      <c r="N135" s="98"/>
      <c r="O135" s="98"/>
      <c r="P135" s="98"/>
      <c r="Q135" s="98"/>
      <c r="R135" s="98"/>
      <c r="S135" s="98"/>
      <c r="T135" s="98"/>
      <c r="U135" s="98"/>
      <c r="V135" s="98"/>
      <c r="W135" s="98"/>
      <c r="X135" s="98"/>
      <c r="Y135" s="98"/>
      <c r="Z135" s="98"/>
      <c r="AA135" s="98"/>
    </row>
    <row r="136" spans="1:27" ht="17.25" customHeight="1">
      <c r="A136" s="98"/>
      <c r="B136" s="98"/>
      <c r="C136" s="98"/>
      <c r="D136" s="98"/>
      <c r="E136" s="98"/>
      <c r="F136" s="98"/>
      <c r="G136" s="98"/>
      <c r="H136" s="98"/>
      <c r="I136" s="98"/>
      <c r="J136" s="98"/>
      <c r="K136" s="98"/>
      <c r="L136" s="98"/>
      <c r="M136" s="98"/>
      <c r="N136" s="98"/>
      <c r="O136" s="98"/>
      <c r="P136" s="98"/>
      <c r="Q136" s="98"/>
      <c r="R136" s="98"/>
      <c r="S136" s="98"/>
      <c r="T136" s="98"/>
      <c r="U136" s="98"/>
      <c r="V136" s="98"/>
      <c r="W136" s="98"/>
      <c r="X136" s="98"/>
      <c r="Y136" s="98"/>
      <c r="Z136" s="98"/>
      <c r="AA136" s="98"/>
    </row>
    <row r="137" spans="1:27" ht="17.25" customHeight="1">
      <c r="A137" s="98"/>
      <c r="B137" s="98"/>
      <c r="C137" s="98"/>
      <c r="D137" s="98"/>
      <c r="E137" s="98"/>
      <c r="F137" s="98"/>
      <c r="G137" s="98"/>
      <c r="H137" s="98"/>
      <c r="I137" s="98"/>
      <c r="J137" s="98"/>
      <c r="K137" s="98"/>
      <c r="L137" s="98"/>
      <c r="M137" s="98"/>
      <c r="N137" s="98"/>
      <c r="O137" s="98"/>
      <c r="P137" s="98"/>
      <c r="Q137" s="98"/>
      <c r="R137" s="98"/>
      <c r="S137" s="98"/>
      <c r="T137" s="98"/>
      <c r="U137" s="98"/>
      <c r="V137" s="98"/>
      <c r="W137" s="98"/>
      <c r="X137" s="98"/>
      <c r="Y137" s="98"/>
      <c r="Z137" s="98"/>
      <c r="AA137" s="98"/>
    </row>
    <row r="138" spans="1:27" ht="17.25" customHeight="1">
      <c r="A138" s="98"/>
      <c r="B138" s="98"/>
      <c r="C138" s="98"/>
      <c r="D138" s="98"/>
      <c r="E138" s="98"/>
      <c r="F138" s="98"/>
      <c r="G138" s="98"/>
      <c r="H138" s="98"/>
      <c r="I138" s="98"/>
      <c r="J138" s="98"/>
      <c r="K138" s="98"/>
      <c r="L138" s="98"/>
      <c r="M138" s="98"/>
      <c r="N138" s="98"/>
      <c r="O138" s="98"/>
      <c r="P138" s="98"/>
      <c r="Q138" s="98"/>
      <c r="R138" s="98"/>
      <c r="S138" s="98"/>
      <c r="T138" s="98"/>
      <c r="U138" s="98"/>
      <c r="V138" s="98"/>
      <c r="W138" s="98"/>
      <c r="X138" s="98"/>
      <c r="Y138" s="98"/>
      <c r="Z138" s="98"/>
      <c r="AA138" s="98"/>
    </row>
    <row r="139" spans="1:27" ht="17.25" customHeight="1">
      <c r="A139" s="98"/>
      <c r="B139" s="98"/>
      <c r="C139" s="98"/>
      <c r="D139" s="98"/>
      <c r="E139" s="98"/>
      <c r="F139" s="98"/>
      <c r="G139" s="98"/>
      <c r="H139" s="98"/>
      <c r="I139" s="98"/>
      <c r="J139" s="98"/>
      <c r="K139" s="98"/>
      <c r="L139" s="98"/>
      <c r="M139" s="98"/>
      <c r="N139" s="98"/>
      <c r="O139" s="98"/>
      <c r="P139" s="98"/>
      <c r="Q139" s="98"/>
      <c r="R139" s="98"/>
      <c r="S139" s="98"/>
      <c r="T139" s="98"/>
      <c r="U139" s="98"/>
      <c r="V139" s="98"/>
      <c r="W139" s="98"/>
      <c r="X139" s="98"/>
      <c r="Y139" s="98"/>
      <c r="Z139" s="98"/>
      <c r="AA139" s="98"/>
    </row>
    <row r="140" spans="1:27" ht="17.25" customHeight="1">
      <c r="A140" s="98"/>
      <c r="B140" s="98"/>
      <c r="C140" s="98"/>
      <c r="D140" s="98"/>
      <c r="E140" s="98"/>
      <c r="F140" s="98"/>
      <c r="G140" s="98"/>
      <c r="H140" s="98"/>
      <c r="I140" s="98"/>
      <c r="J140" s="98"/>
      <c r="K140" s="98"/>
      <c r="L140" s="98"/>
      <c r="M140" s="98"/>
      <c r="N140" s="98"/>
      <c r="O140" s="98"/>
      <c r="P140" s="98"/>
      <c r="Q140" s="98"/>
      <c r="R140" s="98"/>
      <c r="S140" s="98"/>
      <c r="T140" s="98"/>
      <c r="U140" s="98"/>
      <c r="V140" s="98"/>
      <c r="W140" s="98"/>
      <c r="X140" s="98"/>
      <c r="Y140" s="98"/>
      <c r="Z140" s="98"/>
      <c r="AA140" s="98"/>
    </row>
    <row r="141" spans="1:27" ht="17.25" customHeight="1">
      <c r="A141" s="98"/>
      <c r="B141" s="98"/>
      <c r="C141" s="98"/>
      <c r="D141" s="98"/>
      <c r="E141" s="98"/>
      <c r="F141" s="98"/>
      <c r="G141" s="98"/>
      <c r="H141" s="98"/>
      <c r="I141" s="98"/>
      <c r="J141" s="98"/>
      <c r="K141" s="98"/>
      <c r="L141" s="98"/>
      <c r="M141" s="98"/>
      <c r="N141" s="98"/>
      <c r="O141" s="98"/>
      <c r="P141" s="98"/>
      <c r="Q141" s="98"/>
      <c r="R141" s="98"/>
      <c r="S141" s="98"/>
      <c r="T141" s="98"/>
      <c r="U141" s="98"/>
      <c r="V141" s="98"/>
      <c r="W141" s="98"/>
      <c r="X141" s="98"/>
      <c r="Y141" s="98"/>
      <c r="Z141" s="98"/>
      <c r="AA141" s="98"/>
    </row>
    <row r="142" spans="1:27" ht="17.25" customHeight="1">
      <c r="A142" s="98"/>
      <c r="B142" s="98"/>
      <c r="C142" s="98"/>
      <c r="D142" s="98"/>
      <c r="E142" s="98"/>
      <c r="F142" s="98"/>
      <c r="G142" s="98"/>
      <c r="H142" s="98"/>
      <c r="I142" s="98"/>
      <c r="J142" s="98"/>
      <c r="K142" s="98"/>
      <c r="L142" s="98"/>
      <c r="M142" s="98"/>
      <c r="N142" s="98"/>
      <c r="O142" s="98"/>
      <c r="P142" s="98"/>
      <c r="Q142" s="98"/>
      <c r="R142" s="98"/>
      <c r="S142" s="98"/>
      <c r="T142" s="98"/>
      <c r="U142" s="98"/>
      <c r="V142" s="98"/>
      <c r="W142" s="98"/>
      <c r="X142" s="98"/>
      <c r="Y142" s="98"/>
      <c r="Z142" s="98"/>
      <c r="AA142" s="98"/>
    </row>
    <row r="143" spans="1:27" ht="17.25" customHeight="1">
      <c r="A143" s="98"/>
      <c r="B143" s="98"/>
      <c r="C143" s="98"/>
      <c r="D143" s="98"/>
      <c r="E143" s="98"/>
      <c r="F143" s="98"/>
      <c r="G143" s="98"/>
      <c r="H143" s="98"/>
      <c r="I143" s="98"/>
      <c r="J143" s="98"/>
      <c r="K143" s="98"/>
      <c r="L143" s="98"/>
      <c r="M143" s="98"/>
      <c r="N143" s="98"/>
      <c r="O143" s="98"/>
      <c r="P143" s="98"/>
      <c r="Q143" s="98"/>
      <c r="R143" s="98"/>
      <c r="S143" s="98"/>
      <c r="T143" s="98"/>
      <c r="U143" s="98"/>
      <c r="V143" s="98"/>
      <c r="W143" s="98"/>
      <c r="X143" s="98"/>
      <c r="Y143" s="98"/>
      <c r="Z143" s="98"/>
      <c r="AA143" s="98"/>
    </row>
    <row r="144" spans="1:27" ht="17.25" customHeight="1">
      <c r="A144" s="98"/>
      <c r="B144" s="98"/>
      <c r="C144" s="98"/>
      <c r="D144" s="98"/>
      <c r="E144" s="98"/>
      <c r="F144" s="98"/>
      <c r="G144" s="98"/>
      <c r="H144" s="98"/>
      <c r="I144" s="98"/>
      <c r="J144" s="98"/>
      <c r="K144" s="98"/>
      <c r="L144" s="98"/>
      <c r="M144" s="98"/>
      <c r="N144" s="98"/>
      <c r="O144" s="98"/>
      <c r="P144" s="98"/>
      <c r="Q144" s="98"/>
      <c r="R144" s="98"/>
      <c r="S144" s="98"/>
      <c r="T144" s="98"/>
      <c r="U144" s="98"/>
      <c r="V144" s="98"/>
      <c r="W144" s="98"/>
      <c r="X144" s="98"/>
      <c r="Y144" s="98"/>
      <c r="Z144" s="98"/>
      <c r="AA144" s="98"/>
    </row>
    <row r="145" spans="1:27" ht="17.25" customHeight="1">
      <c r="A145" s="98"/>
      <c r="B145" s="98"/>
      <c r="C145" s="98"/>
      <c r="D145" s="98"/>
      <c r="E145" s="98"/>
      <c r="F145" s="98"/>
      <c r="G145" s="98"/>
      <c r="H145" s="98"/>
      <c r="I145" s="98"/>
      <c r="J145" s="98"/>
      <c r="K145" s="98"/>
      <c r="L145" s="98"/>
      <c r="M145" s="98"/>
      <c r="N145" s="98"/>
      <c r="O145" s="98"/>
      <c r="P145" s="98"/>
      <c r="Q145" s="98"/>
      <c r="R145" s="98"/>
      <c r="S145" s="98"/>
      <c r="T145" s="98"/>
      <c r="U145" s="98"/>
      <c r="V145" s="98"/>
      <c r="W145" s="98"/>
      <c r="X145" s="98"/>
      <c r="Y145" s="98"/>
      <c r="Z145" s="98"/>
      <c r="AA145" s="98"/>
    </row>
    <row r="146" spans="1:27">
      <c r="A146" s="98"/>
      <c r="B146" s="98"/>
      <c r="C146" s="98"/>
      <c r="D146" s="98"/>
      <c r="E146" s="98"/>
      <c r="F146" s="98"/>
      <c r="G146" s="98"/>
      <c r="H146" s="98"/>
      <c r="I146" s="98"/>
      <c r="J146" s="98"/>
      <c r="K146" s="98"/>
      <c r="L146" s="98"/>
      <c r="M146" s="98"/>
      <c r="N146" s="98"/>
      <c r="O146" s="98"/>
      <c r="P146" s="98"/>
      <c r="Q146" s="98"/>
      <c r="R146" s="98"/>
      <c r="S146" s="98"/>
      <c r="T146" s="98"/>
      <c r="U146" s="98"/>
      <c r="V146" s="98"/>
      <c r="W146" s="98"/>
      <c r="X146" s="98"/>
      <c r="Y146" s="98"/>
      <c r="Z146" s="98"/>
      <c r="AA146" s="98"/>
    </row>
    <row r="147" spans="1:27" ht="17.25" customHeight="1"/>
    <row r="154" spans="1:27" ht="17.25" customHeight="1"/>
  </sheetData>
  <sheetProtection sheet="1" objects="1" scenarios="1" selectLockedCells="1"/>
  <phoneticPr fontId="2"/>
  <hyperlinks>
    <hyperlink ref="K1:N1" location="作業メニュー!A1" display="作業メニュー" xr:uid="{00000000-0004-0000-33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&amp;R070620</oddFooter>
  </headerFooter>
  <rowBreaks count="1" manualBreakCount="1">
    <brk id="8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2"/>
  <dimension ref="A1:AF154"/>
  <sheetViews>
    <sheetView showGridLines="0" workbookViewId="0">
      <selection activeCell="K1" sqref="K1"/>
    </sheetView>
  </sheetViews>
  <sheetFormatPr defaultColWidth="9" defaultRowHeight="13.5"/>
  <cols>
    <col min="1" max="1" width="3.125" style="1" customWidth="1"/>
    <col min="2" max="2" width="2.75" style="1" customWidth="1"/>
    <col min="3" max="8" width="3.125" style="1" customWidth="1"/>
    <col min="9" max="9" width="3.375" style="1" customWidth="1"/>
    <col min="10" max="20" width="3.125" style="1" customWidth="1"/>
    <col min="21" max="21" width="2.875" style="1" customWidth="1"/>
    <col min="22" max="24" width="3.125" style="1" customWidth="1"/>
    <col min="25" max="25" width="2.625" style="1" customWidth="1"/>
    <col min="26" max="26" width="3.5" style="1" customWidth="1"/>
    <col min="27" max="27" width="3.625" style="1" customWidth="1"/>
    <col min="28" max="29" width="3.75" style="1" customWidth="1"/>
    <col min="30" max="30" width="5.875" style="1" customWidth="1"/>
    <col min="31" max="58" width="2.875" style="1" customWidth="1"/>
    <col min="59" max="71" width="2.75" style="1" customWidth="1"/>
    <col min="72" max="90" width="2.875" style="1" customWidth="1"/>
    <col min="91" max="16384" width="9" style="1"/>
  </cols>
  <sheetData>
    <row r="1" spans="1:32" s="14" customFormat="1" ht="37.5" customHeight="1" thickBot="1">
      <c r="A1" s="13" t="s">
        <v>1120</v>
      </c>
      <c r="K1" s="12" t="s">
        <v>68</v>
      </c>
      <c r="L1" s="12"/>
      <c r="M1" s="12"/>
      <c r="N1" s="12"/>
    </row>
    <row r="2" spans="1:32" ht="7.5" customHeight="1" thickTop="1">
      <c r="A2" s="72"/>
      <c r="B2" s="34"/>
      <c r="C2" s="34"/>
      <c r="D2" s="34"/>
      <c r="E2" s="34"/>
      <c r="F2" s="2"/>
      <c r="G2" s="2"/>
      <c r="H2" s="2"/>
      <c r="I2" s="2"/>
      <c r="J2" s="2"/>
      <c r="K2" s="2"/>
      <c r="L2" s="2"/>
      <c r="M2" s="2"/>
      <c r="N2" s="2"/>
      <c r="O2" s="2"/>
      <c r="P2" s="2"/>
      <c r="Q2" s="2"/>
      <c r="R2" s="2"/>
      <c r="S2" s="2"/>
      <c r="T2" s="2"/>
      <c r="U2" s="2"/>
      <c r="V2" s="2"/>
      <c r="W2" s="2"/>
      <c r="X2" s="2"/>
      <c r="Y2" s="2"/>
      <c r="Z2" s="2"/>
      <c r="AA2" s="2"/>
    </row>
    <row r="3" spans="1:32" ht="17.25" customHeight="1">
      <c r="A3" s="128" t="s">
        <v>979</v>
      </c>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row>
    <row r="4" spans="1:32" ht="17.25" customHeight="1">
      <c r="A4" s="98" t="s">
        <v>1009</v>
      </c>
      <c r="B4" s="98" t="s">
        <v>1119</v>
      </c>
      <c r="C4" s="98"/>
      <c r="D4" s="98"/>
      <c r="E4" s="98"/>
      <c r="F4" s="98"/>
      <c r="G4" s="98"/>
      <c r="H4" s="98"/>
      <c r="I4" s="98"/>
      <c r="J4" s="98"/>
      <c r="K4" s="98"/>
      <c r="L4" s="98"/>
      <c r="M4" s="98"/>
      <c r="N4" s="98"/>
      <c r="O4" s="98"/>
      <c r="P4" s="98"/>
      <c r="Q4" s="98"/>
      <c r="R4" s="98"/>
      <c r="S4" s="98"/>
      <c r="T4" s="98"/>
      <c r="U4" s="98"/>
      <c r="V4" s="98"/>
      <c r="W4" s="98"/>
      <c r="X4" s="98"/>
      <c r="Y4" s="98"/>
      <c r="Z4" s="98"/>
      <c r="AA4" s="98"/>
      <c r="AB4" s="98"/>
      <c r="AC4" s="98"/>
      <c r="AD4" s="97"/>
      <c r="AE4" s="97"/>
      <c r="AF4" s="97"/>
    </row>
    <row r="5" spans="1:32" ht="17.25" customHeight="1">
      <c r="A5" s="98"/>
      <c r="B5" s="98" t="s">
        <v>1118</v>
      </c>
      <c r="C5" s="98"/>
      <c r="D5" s="98"/>
      <c r="E5" s="98"/>
      <c r="F5" s="98"/>
      <c r="G5" s="98"/>
      <c r="H5" s="98"/>
      <c r="I5" s="98"/>
      <c r="J5" s="98"/>
      <c r="K5" s="98"/>
      <c r="L5" s="98"/>
      <c r="M5" s="98"/>
      <c r="N5" s="98"/>
      <c r="O5" s="98"/>
      <c r="P5" s="98"/>
      <c r="Q5" s="98"/>
      <c r="R5" s="98"/>
      <c r="S5" s="98"/>
      <c r="T5" s="98"/>
      <c r="U5" s="98"/>
      <c r="V5" s="98"/>
      <c r="W5" s="98"/>
      <c r="X5" s="98"/>
      <c r="Y5" s="98"/>
      <c r="Z5" s="98"/>
      <c r="AA5" s="98"/>
      <c r="AB5" s="98"/>
      <c r="AC5" s="98"/>
      <c r="AD5" s="97"/>
      <c r="AE5" s="97"/>
      <c r="AF5" s="97"/>
    </row>
    <row r="6" spans="1:32" ht="17.25" customHeight="1">
      <c r="A6" s="98"/>
      <c r="B6" s="98" t="s">
        <v>1117</v>
      </c>
      <c r="C6" s="98"/>
      <c r="D6" s="98"/>
      <c r="E6" s="98"/>
      <c r="F6" s="98"/>
      <c r="G6" s="98"/>
      <c r="H6" s="98"/>
      <c r="I6" s="98"/>
      <c r="J6" s="98"/>
      <c r="K6" s="98"/>
      <c r="L6" s="98"/>
      <c r="M6" s="98"/>
      <c r="N6" s="98"/>
      <c r="O6" s="98"/>
      <c r="P6" s="98"/>
      <c r="Q6" s="98"/>
      <c r="R6" s="98"/>
      <c r="S6" s="98"/>
      <c r="T6" s="98"/>
      <c r="U6" s="98"/>
      <c r="V6" s="98"/>
      <c r="W6" s="98"/>
      <c r="X6" s="98"/>
      <c r="Y6" s="98"/>
      <c r="Z6" s="98"/>
      <c r="AA6" s="98"/>
      <c r="AB6" s="98"/>
      <c r="AC6" s="98"/>
      <c r="AD6" s="97"/>
      <c r="AE6" s="97"/>
      <c r="AF6" s="97"/>
    </row>
    <row r="7" spans="1:32" ht="17.25" customHeight="1">
      <c r="A7" s="98"/>
      <c r="B7" s="98" t="s">
        <v>1116</v>
      </c>
      <c r="C7" s="98"/>
      <c r="D7" s="98"/>
      <c r="E7" s="98"/>
      <c r="F7" s="98"/>
      <c r="G7" s="98"/>
      <c r="H7" s="98"/>
      <c r="I7" s="98"/>
      <c r="J7" s="98"/>
      <c r="K7" s="98"/>
      <c r="L7" s="98"/>
      <c r="M7" s="98"/>
      <c r="N7" s="98"/>
      <c r="O7" s="98"/>
      <c r="P7" s="98"/>
      <c r="Q7" s="98"/>
      <c r="R7" s="98"/>
      <c r="S7" s="98"/>
      <c r="T7" s="98"/>
      <c r="U7" s="98"/>
      <c r="V7" s="98"/>
      <c r="W7" s="98"/>
      <c r="X7" s="98"/>
      <c r="Y7" s="98"/>
      <c r="Z7" s="98"/>
      <c r="AA7" s="98"/>
      <c r="AB7" s="98"/>
      <c r="AC7" s="98"/>
      <c r="AD7" s="97"/>
      <c r="AE7" s="97"/>
      <c r="AF7" s="97"/>
    </row>
    <row r="8" spans="1:32" ht="17.25" customHeight="1">
      <c r="A8" s="98"/>
      <c r="B8" s="98" t="s">
        <v>1115</v>
      </c>
      <c r="C8" s="98"/>
      <c r="D8" s="98"/>
      <c r="E8" s="98"/>
      <c r="F8" s="98"/>
      <c r="G8" s="98"/>
      <c r="H8" s="98"/>
      <c r="I8" s="98"/>
      <c r="J8" s="98"/>
      <c r="K8" s="98"/>
      <c r="L8" s="98"/>
      <c r="M8" s="98"/>
      <c r="N8" s="98"/>
      <c r="O8" s="98"/>
      <c r="P8" s="98"/>
      <c r="Q8" s="98"/>
      <c r="R8" s="98"/>
      <c r="S8" s="98"/>
      <c r="T8" s="98"/>
      <c r="U8" s="98"/>
      <c r="V8" s="98"/>
      <c r="W8" s="98"/>
      <c r="X8" s="98"/>
      <c r="Y8" s="98"/>
      <c r="Z8" s="98"/>
      <c r="AA8" s="98"/>
      <c r="AB8" s="98"/>
      <c r="AC8" s="98"/>
      <c r="AD8" s="97"/>
      <c r="AE8" s="97"/>
      <c r="AF8" s="97"/>
    </row>
    <row r="9" spans="1:32" ht="17.25" customHeight="1">
      <c r="A9" s="98"/>
      <c r="B9" s="98"/>
      <c r="C9" s="98"/>
      <c r="D9" s="98"/>
      <c r="E9" s="98"/>
      <c r="F9" s="98"/>
      <c r="G9" s="98"/>
      <c r="H9" s="98"/>
      <c r="I9" s="98"/>
      <c r="J9" s="98"/>
      <c r="K9" s="98"/>
      <c r="L9" s="98"/>
      <c r="M9" s="98"/>
      <c r="N9" s="98"/>
      <c r="O9" s="98"/>
      <c r="P9" s="98"/>
      <c r="Q9" s="98"/>
      <c r="R9" s="98"/>
      <c r="S9" s="98"/>
      <c r="T9" s="98"/>
      <c r="U9" s="98"/>
      <c r="V9" s="98"/>
      <c r="W9" s="98"/>
      <c r="X9" s="98"/>
      <c r="Y9" s="98"/>
      <c r="Z9" s="98"/>
      <c r="AA9" s="98"/>
      <c r="AB9" s="98"/>
      <c r="AC9" s="98"/>
      <c r="AD9" s="97"/>
      <c r="AE9" s="97"/>
      <c r="AF9" s="97"/>
    </row>
    <row r="10" spans="1:32" ht="17.25" customHeight="1">
      <c r="A10" s="98" t="s">
        <v>1006</v>
      </c>
      <c r="B10" s="98" t="s">
        <v>1114</v>
      </c>
      <c r="C10" s="98"/>
      <c r="D10" s="98"/>
      <c r="E10" s="98"/>
      <c r="F10" s="98"/>
      <c r="G10" s="98"/>
      <c r="H10" s="98"/>
      <c r="I10" s="98"/>
      <c r="J10" s="98"/>
      <c r="K10" s="98"/>
      <c r="L10" s="98"/>
      <c r="M10" s="98"/>
      <c r="N10" s="98"/>
      <c r="O10" s="98"/>
      <c r="P10" s="98"/>
      <c r="Q10" s="98"/>
      <c r="R10" s="98"/>
      <c r="S10" s="98"/>
      <c r="T10" s="98"/>
      <c r="U10" s="98"/>
      <c r="V10" s="98"/>
      <c r="W10" s="98"/>
      <c r="X10" s="98"/>
      <c r="Y10" s="98"/>
      <c r="Z10" s="98"/>
      <c r="AA10" s="98"/>
      <c r="AB10" s="98"/>
      <c r="AC10" s="98"/>
      <c r="AD10" s="97"/>
      <c r="AE10" s="97"/>
      <c r="AF10" s="97"/>
    </row>
    <row r="11" spans="1:32" ht="17.25" customHeight="1">
      <c r="A11" s="98"/>
      <c r="B11" s="98" t="s">
        <v>1103</v>
      </c>
      <c r="C11" s="98"/>
      <c r="D11" s="98"/>
      <c r="E11" s="98"/>
      <c r="F11" s="98"/>
      <c r="G11" s="98"/>
      <c r="H11" s="98"/>
      <c r="I11" s="98"/>
      <c r="J11" s="98"/>
      <c r="K11" s="98"/>
      <c r="L11" s="98"/>
      <c r="M11" s="98"/>
      <c r="N11" s="98"/>
      <c r="O11" s="98"/>
      <c r="P11" s="98"/>
      <c r="Q11" s="98"/>
      <c r="R11" s="98"/>
      <c r="S11" s="98"/>
      <c r="T11" s="98"/>
      <c r="U11" s="98"/>
      <c r="V11" s="98"/>
      <c r="W11" s="98"/>
      <c r="X11" s="98"/>
      <c r="Y11" s="98"/>
      <c r="Z11" s="98"/>
      <c r="AA11" s="98"/>
      <c r="AB11" s="98"/>
      <c r="AC11" s="98"/>
      <c r="AD11" s="97"/>
      <c r="AE11" s="97"/>
      <c r="AF11" s="97"/>
    </row>
    <row r="12" spans="1:32" ht="17.25" customHeight="1">
      <c r="A12" s="98"/>
      <c r="B12" s="98" t="s">
        <v>1113</v>
      </c>
      <c r="C12" s="98"/>
      <c r="D12" s="98"/>
      <c r="E12" s="98"/>
      <c r="F12" s="98"/>
      <c r="G12" s="98"/>
      <c r="H12" s="98"/>
      <c r="I12" s="98"/>
      <c r="J12" s="98"/>
      <c r="K12" s="98"/>
      <c r="L12" s="98"/>
      <c r="M12" s="98"/>
      <c r="N12" s="98"/>
      <c r="O12" s="98"/>
      <c r="P12" s="98"/>
      <c r="Q12" s="98"/>
      <c r="R12" s="98"/>
      <c r="S12" s="98"/>
      <c r="T12" s="98"/>
      <c r="U12" s="98"/>
      <c r="V12" s="98"/>
      <c r="W12" s="98"/>
      <c r="X12" s="98"/>
      <c r="Y12" s="98"/>
      <c r="Z12" s="98"/>
      <c r="AA12" s="98"/>
      <c r="AB12" s="98"/>
      <c r="AC12" s="98"/>
      <c r="AD12" s="97"/>
      <c r="AE12" s="97"/>
      <c r="AF12" s="97"/>
    </row>
    <row r="13" spans="1:32" ht="17.25" customHeight="1">
      <c r="A13" s="98"/>
      <c r="B13" s="98" t="s">
        <v>1112</v>
      </c>
      <c r="C13" s="98"/>
      <c r="D13" s="98"/>
      <c r="E13" s="98"/>
      <c r="F13" s="98"/>
      <c r="G13" s="98"/>
      <c r="H13" s="98"/>
      <c r="I13" s="98"/>
      <c r="J13" s="98"/>
      <c r="K13" s="98"/>
      <c r="L13" s="98"/>
      <c r="M13" s="98"/>
      <c r="N13" s="98"/>
      <c r="O13" s="98"/>
      <c r="P13" s="98"/>
      <c r="Q13" s="98"/>
      <c r="R13" s="98"/>
      <c r="S13" s="98"/>
      <c r="T13" s="98"/>
      <c r="U13" s="98"/>
      <c r="V13" s="98"/>
      <c r="W13" s="98"/>
      <c r="X13" s="98"/>
      <c r="Y13" s="98"/>
      <c r="Z13" s="98"/>
      <c r="AA13" s="98"/>
      <c r="AB13" s="98"/>
      <c r="AC13" s="98"/>
      <c r="AD13" s="97"/>
      <c r="AE13" s="97"/>
      <c r="AF13" s="97"/>
    </row>
    <row r="14" spans="1:32" ht="17.25" customHeight="1">
      <c r="A14" s="98"/>
      <c r="B14" s="98" t="s">
        <v>1111</v>
      </c>
      <c r="C14" s="98"/>
      <c r="D14" s="98"/>
      <c r="E14" s="98"/>
      <c r="F14" s="98"/>
      <c r="G14" s="98"/>
      <c r="H14" s="98"/>
      <c r="I14" s="98"/>
      <c r="J14" s="98"/>
      <c r="K14" s="98"/>
      <c r="L14" s="98"/>
      <c r="M14" s="98"/>
      <c r="N14" s="98"/>
      <c r="O14" s="98"/>
      <c r="P14" s="98"/>
      <c r="Q14" s="98"/>
      <c r="R14" s="98"/>
      <c r="S14" s="98"/>
      <c r="T14" s="98"/>
      <c r="U14" s="98"/>
      <c r="V14" s="98"/>
      <c r="W14" s="98"/>
      <c r="X14" s="98"/>
      <c r="Y14" s="98"/>
      <c r="Z14" s="98"/>
      <c r="AA14" s="98"/>
    </row>
    <row r="15" spans="1:32" ht="15" customHeight="1">
      <c r="A15" s="98"/>
      <c r="B15" s="98"/>
      <c r="C15" s="98"/>
      <c r="D15" s="98"/>
      <c r="E15" s="98"/>
      <c r="F15" s="98"/>
      <c r="G15" s="98"/>
      <c r="H15" s="98"/>
      <c r="I15" s="98"/>
      <c r="J15" s="98"/>
      <c r="K15" s="98"/>
      <c r="L15" s="98"/>
      <c r="M15" s="98"/>
      <c r="N15" s="98"/>
      <c r="O15" s="98"/>
      <c r="P15" s="98"/>
      <c r="Q15" s="98"/>
      <c r="R15" s="98"/>
      <c r="S15" s="98"/>
      <c r="T15" s="98"/>
      <c r="U15" s="98"/>
      <c r="V15" s="98"/>
      <c r="W15" s="98"/>
      <c r="X15" s="98"/>
      <c r="Y15" s="98"/>
      <c r="Z15" s="98"/>
      <c r="AA15" s="98"/>
    </row>
    <row r="16" spans="1:32" ht="17.25" customHeight="1">
      <c r="A16" s="98"/>
      <c r="B16" s="98"/>
      <c r="C16" s="98"/>
      <c r="D16" s="98"/>
      <c r="E16" s="98"/>
      <c r="F16" s="98"/>
      <c r="G16" s="98"/>
      <c r="H16" s="98"/>
      <c r="I16" s="98"/>
      <c r="J16" s="98"/>
      <c r="K16" s="98"/>
      <c r="L16" s="98"/>
      <c r="M16" s="98"/>
      <c r="N16" s="98"/>
      <c r="O16" s="98"/>
      <c r="P16" s="98"/>
      <c r="Q16" s="98"/>
      <c r="R16" s="98"/>
      <c r="S16" s="98"/>
      <c r="T16" s="98"/>
      <c r="U16" s="98"/>
      <c r="V16" s="98"/>
      <c r="W16" s="98"/>
      <c r="X16" s="98"/>
      <c r="Y16" s="98"/>
      <c r="Z16" s="98"/>
      <c r="AA16" s="98"/>
    </row>
    <row r="17" spans="1:27" ht="17.25" customHeight="1">
      <c r="A17" s="98"/>
      <c r="B17" s="98"/>
      <c r="C17" s="98"/>
      <c r="D17" s="98"/>
      <c r="E17" s="98"/>
      <c r="F17" s="98"/>
      <c r="G17" s="98"/>
      <c r="H17" s="98"/>
      <c r="I17" s="98"/>
      <c r="J17" s="98"/>
      <c r="K17" s="98"/>
      <c r="L17" s="98"/>
      <c r="M17" s="98"/>
      <c r="N17" s="98"/>
      <c r="O17" s="98"/>
      <c r="P17" s="98"/>
      <c r="Q17" s="98"/>
      <c r="R17" s="98"/>
      <c r="S17" s="98"/>
      <c r="T17" s="98"/>
      <c r="U17" s="98"/>
      <c r="V17" s="98"/>
      <c r="W17" s="98"/>
      <c r="X17" s="98"/>
      <c r="Y17" s="98"/>
      <c r="Z17" s="98"/>
      <c r="AA17" s="98"/>
    </row>
    <row r="18" spans="1:27" ht="17.25" customHeight="1">
      <c r="A18" s="98"/>
      <c r="B18" s="98"/>
      <c r="C18" s="98"/>
      <c r="D18" s="98"/>
      <c r="E18" s="98"/>
      <c r="F18" s="98"/>
      <c r="G18" s="98"/>
      <c r="H18" s="98"/>
      <c r="I18" s="98"/>
      <c r="J18" s="98"/>
      <c r="K18" s="98"/>
      <c r="L18" s="98"/>
      <c r="M18" s="98"/>
      <c r="N18" s="98"/>
      <c r="O18" s="98"/>
      <c r="P18" s="98"/>
      <c r="Q18" s="98"/>
      <c r="R18" s="98"/>
      <c r="S18" s="98"/>
      <c r="T18" s="98"/>
      <c r="U18" s="98"/>
      <c r="V18" s="98"/>
      <c r="W18" s="98"/>
      <c r="X18" s="98"/>
      <c r="Y18" s="98"/>
      <c r="Z18" s="98"/>
      <c r="AA18" s="98"/>
    </row>
    <row r="19" spans="1:27" ht="17.25" customHeight="1">
      <c r="A19" s="98"/>
      <c r="B19" s="98"/>
      <c r="C19" s="98"/>
      <c r="D19" s="98"/>
      <c r="E19" s="98"/>
      <c r="F19" s="98"/>
      <c r="G19" s="98"/>
      <c r="H19" s="98"/>
      <c r="I19" s="98"/>
      <c r="J19" s="98"/>
      <c r="K19" s="98"/>
      <c r="L19" s="98"/>
      <c r="M19" s="98"/>
      <c r="N19" s="98"/>
      <c r="O19" s="98"/>
      <c r="P19" s="98"/>
      <c r="Q19" s="98"/>
      <c r="R19" s="98"/>
      <c r="S19" s="98"/>
      <c r="T19" s="98"/>
      <c r="U19" s="98"/>
      <c r="V19" s="98"/>
      <c r="W19" s="98"/>
      <c r="X19" s="98"/>
      <c r="Y19" s="98"/>
      <c r="Z19" s="98"/>
      <c r="AA19" s="98"/>
    </row>
    <row r="20" spans="1:27" ht="17.25" customHeight="1">
      <c r="A20" s="98"/>
      <c r="B20" s="98"/>
      <c r="C20" s="98"/>
      <c r="D20" s="98"/>
      <c r="E20" s="98"/>
      <c r="F20" s="98"/>
      <c r="G20" s="98"/>
      <c r="H20" s="98"/>
      <c r="I20" s="98"/>
      <c r="J20" s="98"/>
      <c r="K20" s="98"/>
      <c r="L20" s="98"/>
      <c r="M20" s="98"/>
      <c r="N20" s="98"/>
      <c r="O20" s="98"/>
      <c r="P20" s="98"/>
      <c r="Q20" s="98"/>
      <c r="R20" s="98"/>
      <c r="S20" s="98"/>
      <c r="T20" s="98"/>
      <c r="U20" s="98"/>
      <c r="V20" s="98"/>
      <c r="W20" s="98"/>
      <c r="X20" s="98"/>
      <c r="Y20" s="98"/>
      <c r="Z20" s="98"/>
      <c r="AA20" s="98"/>
    </row>
    <row r="21" spans="1:27" ht="17.25" customHeight="1">
      <c r="A21" s="98"/>
      <c r="B21" s="98"/>
      <c r="C21" s="98"/>
      <c r="D21" s="98"/>
      <c r="E21" s="98"/>
      <c r="F21" s="98"/>
      <c r="G21" s="98"/>
      <c r="H21" s="98"/>
      <c r="I21" s="98"/>
      <c r="J21" s="98"/>
      <c r="K21" s="98"/>
      <c r="L21" s="98"/>
      <c r="M21" s="98"/>
      <c r="N21" s="98"/>
      <c r="O21" s="98"/>
      <c r="P21" s="98"/>
      <c r="Q21" s="98"/>
      <c r="R21" s="98"/>
      <c r="S21" s="98"/>
      <c r="T21" s="98"/>
      <c r="U21" s="98"/>
      <c r="V21" s="98"/>
      <c r="W21" s="98"/>
      <c r="X21" s="98"/>
      <c r="Y21" s="98"/>
      <c r="Z21" s="98"/>
      <c r="AA21" s="98"/>
    </row>
    <row r="22" spans="1:27" ht="17.25" customHeight="1">
      <c r="A22" s="98"/>
      <c r="B22" s="98"/>
      <c r="C22" s="98"/>
      <c r="D22" s="98"/>
      <c r="E22" s="98"/>
      <c r="F22" s="98"/>
      <c r="G22" s="98"/>
      <c r="H22" s="98"/>
      <c r="I22" s="98"/>
      <c r="J22" s="98"/>
      <c r="K22" s="98"/>
      <c r="L22" s="98"/>
      <c r="M22" s="98"/>
      <c r="N22" s="98"/>
      <c r="O22" s="98"/>
      <c r="P22" s="98"/>
      <c r="Q22" s="98"/>
      <c r="R22" s="98"/>
      <c r="S22" s="98"/>
      <c r="T22" s="98"/>
      <c r="U22" s="98"/>
      <c r="V22" s="98"/>
      <c r="W22" s="98"/>
      <c r="X22" s="98"/>
      <c r="Y22" s="98"/>
      <c r="Z22" s="98"/>
      <c r="AA22" s="98"/>
    </row>
    <row r="23" spans="1:27" ht="17.25" customHeight="1">
      <c r="A23" s="98"/>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row>
    <row r="24" spans="1:27" ht="17.25" customHeight="1">
      <c r="A24" s="98"/>
      <c r="B24" s="98"/>
      <c r="C24" s="98"/>
      <c r="D24" s="98"/>
      <c r="E24" s="98"/>
      <c r="F24" s="98"/>
      <c r="G24" s="98"/>
      <c r="H24" s="98"/>
      <c r="I24" s="98"/>
      <c r="J24" s="98"/>
      <c r="K24" s="98"/>
      <c r="L24" s="98"/>
      <c r="M24" s="98"/>
      <c r="N24" s="98"/>
      <c r="O24" s="98"/>
      <c r="P24" s="98"/>
      <c r="Q24" s="98"/>
      <c r="R24" s="98"/>
      <c r="S24" s="98"/>
      <c r="T24" s="98"/>
      <c r="U24" s="98"/>
      <c r="V24" s="98"/>
      <c r="W24" s="98"/>
      <c r="X24" s="98"/>
      <c r="Y24" s="98"/>
      <c r="Z24" s="98"/>
      <c r="AA24" s="98"/>
    </row>
    <row r="25" spans="1:27" ht="17.25" customHeight="1">
      <c r="A25" s="98"/>
      <c r="B25" s="98"/>
      <c r="C25" s="98"/>
      <c r="D25" s="98"/>
      <c r="E25" s="98"/>
      <c r="F25" s="98"/>
      <c r="G25" s="98"/>
      <c r="H25" s="98"/>
      <c r="I25" s="98"/>
      <c r="J25" s="98"/>
      <c r="K25" s="98"/>
      <c r="L25" s="98"/>
      <c r="M25" s="98"/>
      <c r="N25" s="98"/>
      <c r="O25" s="98"/>
      <c r="P25" s="98"/>
      <c r="Q25" s="98"/>
      <c r="R25" s="98"/>
      <c r="S25" s="98"/>
      <c r="T25" s="98"/>
      <c r="U25" s="98"/>
      <c r="V25" s="98"/>
      <c r="W25" s="98"/>
      <c r="X25" s="98"/>
      <c r="Y25" s="98"/>
      <c r="Z25" s="98"/>
      <c r="AA25" s="98"/>
    </row>
    <row r="26" spans="1:27" ht="17.25" customHeight="1">
      <c r="A26" s="98"/>
      <c r="B26" s="98"/>
      <c r="C26" s="98"/>
      <c r="D26" s="98"/>
      <c r="E26" s="98"/>
      <c r="F26" s="98"/>
      <c r="G26" s="98"/>
      <c r="H26" s="98"/>
      <c r="I26" s="98"/>
      <c r="J26" s="98"/>
      <c r="K26" s="98"/>
      <c r="L26" s="98"/>
      <c r="M26" s="98"/>
      <c r="N26" s="98"/>
      <c r="O26" s="98"/>
      <c r="P26" s="98"/>
      <c r="Q26" s="98"/>
      <c r="R26" s="98"/>
      <c r="S26" s="98"/>
      <c r="T26" s="98"/>
      <c r="U26" s="98"/>
      <c r="V26" s="98"/>
      <c r="W26" s="98"/>
      <c r="X26" s="98"/>
      <c r="Y26" s="98"/>
      <c r="Z26" s="98"/>
      <c r="AA26" s="98"/>
    </row>
    <row r="27" spans="1:27" ht="17.25" customHeight="1">
      <c r="A27" s="98"/>
      <c r="B27" s="98"/>
      <c r="C27" s="98"/>
      <c r="D27" s="98"/>
      <c r="E27" s="98"/>
      <c r="F27" s="98"/>
      <c r="G27" s="98"/>
      <c r="H27" s="98"/>
      <c r="I27" s="98"/>
      <c r="J27" s="98"/>
      <c r="K27" s="98"/>
      <c r="L27" s="98"/>
      <c r="M27" s="98"/>
      <c r="N27" s="98"/>
      <c r="O27" s="98"/>
      <c r="P27" s="98"/>
      <c r="Q27" s="98"/>
      <c r="R27" s="98"/>
      <c r="S27" s="98"/>
      <c r="T27" s="98"/>
      <c r="U27" s="98"/>
      <c r="V27" s="98"/>
      <c r="W27" s="98"/>
      <c r="X27" s="98"/>
      <c r="Y27" s="98"/>
      <c r="Z27" s="98"/>
      <c r="AA27" s="98"/>
    </row>
    <row r="28" spans="1:27" ht="17.25" customHeight="1">
      <c r="A28" s="98"/>
      <c r="B28" s="98"/>
      <c r="C28" s="98"/>
      <c r="D28" s="98"/>
      <c r="E28" s="98"/>
      <c r="F28" s="98"/>
      <c r="G28" s="98"/>
      <c r="H28" s="98"/>
      <c r="I28" s="98"/>
      <c r="J28" s="98"/>
      <c r="K28" s="98"/>
      <c r="L28" s="98"/>
      <c r="M28" s="98"/>
      <c r="N28" s="98"/>
      <c r="O28" s="98"/>
      <c r="P28" s="98"/>
      <c r="Q28" s="98"/>
      <c r="R28" s="98"/>
      <c r="S28" s="98"/>
      <c r="T28" s="98"/>
      <c r="U28" s="98"/>
      <c r="V28" s="98"/>
      <c r="W28" s="98"/>
      <c r="X28" s="98"/>
      <c r="Y28" s="98"/>
      <c r="Z28" s="98"/>
      <c r="AA28" s="98"/>
    </row>
    <row r="29" spans="1:27" ht="17.25" customHeight="1">
      <c r="A29" s="98"/>
      <c r="B29" s="98"/>
      <c r="C29" s="98"/>
      <c r="D29" s="98"/>
      <c r="E29" s="98"/>
      <c r="F29" s="98"/>
      <c r="G29" s="98"/>
      <c r="H29" s="98"/>
      <c r="I29" s="98"/>
      <c r="J29" s="98"/>
      <c r="K29" s="98"/>
      <c r="L29" s="98"/>
      <c r="M29" s="98"/>
      <c r="N29" s="98"/>
      <c r="O29" s="98"/>
      <c r="P29" s="98"/>
      <c r="Q29" s="98"/>
      <c r="R29" s="98"/>
      <c r="S29" s="98"/>
      <c r="T29" s="98"/>
      <c r="U29" s="98"/>
      <c r="V29" s="98"/>
      <c r="W29" s="98"/>
      <c r="X29" s="98"/>
      <c r="Y29" s="98"/>
      <c r="Z29" s="98"/>
      <c r="AA29" s="98"/>
    </row>
    <row r="30" spans="1:27" ht="17.25" customHeight="1">
      <c r="A30" s="98"/>
      <c r="B30" s="98"/>
      <c r="C30" s="98"/>
      <c r="D30" s="98"/>
      <c r="E30" s="98"/>
      <c r="F30" s="98"/>
      <c r="G30" s="98"/>
      <c r="H30" s="98"/>
      <c r="I30" s="98"/>
      <c r="J30" s="98"/>
      <c r="K30" s="98"/>
      <c r="L30" s="98"/>
      <c r="M30" s="98"/>
      <c r="N30" s="98"/>
      <c r="O30" s="98"/>
      <c r="P30" s="98"/>
      <c r="Q30" s="98"/>
      <c r="R30" s="98"/>
      <c r="S30" s="98"/>
      <c r="T30" s="98"/>
      <c r="U30" s="98"/>
      <c r="V30" s="98"/>
      <c r="W30" s="98"/>
      <c r="X30" s="98"/>
      <c r="Y30" s="98"/>
      <c r="Z30" s="98"/>
      <c r="AA30" s="98"/>
    </row>
    <row r="31" spans="1:27" ht="17.25" customHeight="1">
      <c r="A31" s="98"/>
      <c r="B31" s="98"/>
      <c r="C31" s="98"/>
      <c r="D31" s="98"/>
      <c r="E31" s="98"/>
      <c r="F31" s="98"/>
      <c r="G31" s="98"/>
      <c r="H31" s="98"/>
      <c r="I31" s="98"/>
      <c r="J31" s="98"/>
      <c r="K31" s="98"/>
      <c r="L31" s="98"/>
      <c r="M31" s="98"/>
      <c r="N31" s="98"/>
      <c r="O31" s="98"/>
      <c r="P31" s="98"/>
      <c r="Q31" s="98"/>
      <c r="R31" s="98"/>
      <c r="S31" s="98"/>
      <c r="T31" s="98"/>
      <c r="U31" s="98"/>
      <c r="V31" s="98"/>
      <c r="W31" s="98"/>
      <c r="X31" s="98"/>
      <c r="Y31" s="98"/>
      <c r="Z31" s="98"/>
      <c r="AA31" s="98"/>
    </row>
    <row r="32" spans="1:27" ht="17.25" customHeight="1">
      <c r="A32" s="98"/>
      <c r="B32" s="98"/>
      <c r="C32" s="98"/>
      <c r="D32" s="98"/>
      <c r="E32" s="98"/>
      <c r="F32" s="98"/>
      <c r="G32" s="98"/>
      <c r="H32" s="98"/>
      <c r="I32" s="98"/>
      <c r="J32" s="98"/>
      <c r="K32" s="98"/>
      <c r="L32" s="98"/>
      <c r="M32" s="98"/>
      <c r="N32" s="98"/>
      <c r="O32" s="98"/>
      <c r="P32" s="98"/>
      <c r="Q32" s="98"/>
      <c r="R32" s="98"/>
      <c r="S32" s="98"/>
      <c r="T32" s="98"/>
      <c r="U32" s="98"/>
      <c r="V32" s="98"/>
      <c r="W32" s="98"/>
      <c r="X32" s="98"/>
      <c r="Y32" s="98"/>
      <c r="Z32" s="98"/>
      <c r="AA32" s="98"/>
    </row>
    <row r="33" spans="1:27" ht="17.25" customHeight="1">
      <c r="A33" s="98"/>
      <c r="B33" s="98"/>
      <c r="C33" s="98"/>
      <c r="D33" s="98"/>
      <c r="E33" s="98"/>
      <c r="F33" s="98"/>
      <c r="G33" s="98"/>
      <c r="H33" s="98"/>
      <c r="I33" s="98"/>
      <c r="J33" s="98"/>
      <c r="K33" s="98"/>
      <c r="L33" s="98"/>
      <c r="M33" s="98"/>
      <c r="N33" s="98"/>
      <c r="O33" s="98"/>
      <c r="P33" s="98"/>
      <c r="Q33" s="98"/>
      <c r="R33" s="98"/>
      <c r="S33" s="98"/>
      <c r="T33" s="98"/>
      <c r="U33" s="98"/>
      <c r="V33" s="98"/>
      <c r="W33" s="98"/>
      <c r="X33" s="98"/>
      <c r="Y33" s="98"/>
      <c r="Z33" s="98"/>
      <c r="AA33" s="98"/>
    </row>
    <row r="34" spans="1:27" ht="17.25" customHeight="1">
      <c r="A34" s="98"/>
      <c r="B34" s="98"/>
      <c r="C34" s="98"/>
      <c r="D34" s="98"/>
      <c r="E34" s="98"/>
      <c r="F34" s="98"/>
      <c r="G34" s="233"/>
      <c r="H34" s="233"/>
      <c r="I34" s="233"/>
      <c r="J34" s="233"/>
      <c r="K34" s="233"/>
      <c r="L34" s="98"/>
      <c r="M34" s="98"/>
      <c r="N34" s="98"/>
      <c r="O34" s="98"/>
      <c r="P34" s="98"/>
      <c r="Q34" s="98"/>
      <c r="R34" s="98"/>
      <c r="S34" s="98"/>
      <c r="T34" s="98"/>
      <c r="U34" s="98"/>
      <c r="V34" s="98"/>
      <c r="W34" s="98"/>
      <c r="X34" s="98"/>
      <c r="Y34" s="98"/>
      <c r="Z34" s="98"/>
      <c r="AA34" s="98"/>
    </row>
    <row r="35" spans="1:27" ht="17.25" customHeight="1">
      <c r="A35" s="98"/>
      <c r="B35" s="98"/>
      <c r="C35" s="98"/>
      <c r="D35" s="98"/>
      <c r="E35" s="98"/>
      <c r="F35" s="98"/>
      <c r="G35" s="233"/>
      <c r="H35" s="233"/>
      <c r="I35" s="233"/>
      <c r="J35" s="233"/>
      <c r="K35" s="233"/>
      <c r="L35" s="98"/>
      <c r="M35" s="98"/>
      <c r="N35" s="98"/>
      <c r="O35" s="98"/>
      <c r="P35" s="98"/>
      <c r="Q35" s="98"/>
      <c r="R35" s="98"/>
      <c r="S35" s="98"/>
      <c r="T35" s="98"/>
      <c r="U35" s="98"/>
      <c r="V35" s="98"/>
      <c r="W35" s="98"/>
      <c r="X35" s="98"/>
      <c r="Y35" s="98"/>
      <c r="Z35" s="98"/>
      <c r="AA35" s="98"/>
    </row>
    <row r="36" spans="1:27" ht="17.25" customHeight="1">
      <c r="A36" s="98"/>
      <c r="B36" s="98"/>
      <c r="C36" s="98"/>
      <c r="D36" s="98"/>
      <c r="E36" s="98"/>
      <c r="F36" s="98"/>
      <c r="G36" s="233"/>
      <c r="H36" s="233"/>
      <c r="I36" s="233"/>
      <c r="J36" s="233"/>
      <c r="K36" s="233"/>
      <c r="L36" s="98"/>
      <c r="M36" s="98"/>
      <c r="N36" s="98"/>
      <c r="O36" s="98"/>
      <c r="P36" s="98"/>
      <c r="Q36" s="98"/>
      <c r="R36" s="98"/>
      <c r="S36" s="98"/>
      <c r="T36" s="98"/>
      <c r="U36" s="98"/>
      <c r="V36" s="98"/>
      <c r="W36" s="98"/>
      <c r="X36" s="98"/>
      <c r="Y36" s="98"/>
      <c r="Z36" s="98"/>
      <c r="AA36" s="98"/>
    </row>
    <row r="37" spans="1:27" ht="17.25" customHeight="1">
      <c r="A37" s="98"/>
      <c r="B37" s="98"/>
      <c r="C37" s="98"/>
      <c r="D37" s="98"/>
      <c r="E37" s="98"/>
      <c r="F37" s="98"/>
      <c r="G37" s="98"/>
      <c r="H37" s="98"/>
      <c r="I37" s="98"/>
      <c r="J37" s="98"/>
      <c r="K37" s="98"/>
      <c r="L37" s="98"/>
      <c r="M37" s="98"/>
      <c r="N37" s="98"/>
      <c r="O37" s="98"/>
      <c r="P37" s="98"/>
      <c r="Q37" s="98"/>
      <c r="R37" s="98"/>
      <c r="S37" s="98"/>
      <c r="T37" s="98"/>
      <c r="U37" s="98"/>
      <c r="V37" s="98"/>
      <c r="W37" s="98"/>
      <c r="X37" s="98"/>
      <c r="Y37" s="98"/>
      <c r="Z37" s="98"/>
      <c r="AA37" s="98"/>
    </row>
    <row r="38" spans="1:27" ht="17.25" customHeight="1">
      <c r="A38" s="98"/>
      <c r="B38" s="98"/>
      <c r="C38" s="98"/>
      <c r="D38" s="98"/>
      <c r="E38" s="98"/>
      <c r="F38" s="98"/>
      <c r="G38" s="98"/>
      <c r="H38" s="98"/>
      <c r="I38" s="98"/>
      <c r="J38" s="98"/>
      <c r="K38" s="98"/>
      <c r="L38" s="98"/>
      <c r="M38" s="98"/>
      <c r="N38" s="98"/>
      <c r="O38" s="98"/>
      <c r="P38" s="98"/>
      <c r="Q38" s="98"/>
      <c r="R38" s="98"/>
      <c r="S38" s="98"/>
      <c r="T38" s="98"/>
      <c r="U38" s="98"/>
      <c r="V38" s="98"/>
      <c r="W38" s="98"/>
      <c r="X38" s="98"/>
      <c r="Y38" s="98"/>
      <c r="Z38" s="98"/>
      <c r="AA38" s="98"/>
    </row>
    <row r="39" spans="1:27" ht="17.25" customHeight="1">
      <c r="A39" s="98"/>
      <c r="B39" s="98"/>
      <c r="C39" s="98"/>
      <c r="D39" s="98"/>
      <c r="E39" s="98"/>
      <c r="F39" s="98"/>
      <c r="G39" s="98"/>
      <c r="H39" s="98"/>
      <c r="I39" s="98"/>
      <c r="J39" s="98"/>
      <c r="K39" s="98"/>
      <c r="L39" s="98"/>
      <c r="M39" s="98"/>
      <c r="N39" s="98"/>
      <c r="O39" s="98"/>
      <c r="P39" s="98"/>
      <c r="Q39" s="98"/>
      <c r="R39" s="98"/>
      <c r="S39" s="98"/>
      <c r="T39" s="98"/>
      <c r="U39" s="98"/>
      <c r="V39" s="98"/>
      <c r="W39" s="98"/>
      <c r="X39" s="98"/>
      <c r="Y39" s="98"/>
      <c r="Z39" s="98"/>
      <c r="AA39" s="98"/>
    </row>
    <row r="40" spans="1:27" ht="17.25" customHeight="1">
      <c r="A40" s="98"/>
      <c r="B40" s="98"/>
      <c r="C40" s="98"/>
      <c r="D40" s="98"/>
      <c r="E40" s="98"/>
      <c r="F40" s="98"/>
      <c r="G40" s="98"/>
      <c r="H40" s="98"/>
      <c r="I40" s="98"/>
      <c r="J40" s="98"/>
      <c r="K40" s="98"/>
      <c r="L40" s="98"/>
      <c r="M40" s="98"/>
      <c r="N40" s="98"/>
      <c r="O40" s="98"/>
      <c r="P40" s="98"/>
      <c r="Q40" s="98"/>
      <c r="R40" s="98"/>
      <c r="S40" s="98"/>
      <c r="T40" s="98"/>
      <c r="U40" s="98"/>
      <c r="V40" s="98"/>
      <c r="W40" s="98"/>
      <c r="X40" s="98"/>
      <c r="Y40" s="98"/>
      <c r="Z40" s="98"/>
      <c r="AA40" s="98"/>
    </row>
    <row r="41" spans="1:27" ht="17.25" customHeight="1">
      <c r="A41" s="98"/>
      <c r="B41" s="98"/>
      <c r="C41" s="98"/>
      <c r="D41" s="98"/>
      <c r="E41" s="98"/>
      <c r="F41" s="98"/>
      <c r="G41" s="98"/>
      <c r="H41" s="98"/>
      <c r="I41" s="98"/>
      <c r="J41" s="98"/>
      <c r="K41" s="98"/>
      <c r="L41" s="98"/>
      <c r="M41" s="98"/>
      <c r="N41" s="98"/>
      <c r="O41" s="98"/>
      <c r="P41" s="98"/>
      <c r="Q41" s="98"/>
      <c r="R41" s="98"/>
      <c r="S41" s="98"/>
      <c r="T41" s="98"/>
      <c r="U41" s="98"/>
      <c r="V41" s="98"/>
      <c r="W41" s="98"/>
      <c r="X41" s="98"/>
      <c r="Y41" s="98"/>
      <c r="Z41" s="98"/>
      <c r="AA41" s="98"/>
    </row>
    <row r="42" spans="1:27" ht="17.25" customHeight="1">
      <c r="A42" s="98"/>
      <c r="B42" s="98"/>
      <c r="C42" s="98"/>
      <c r="D42" s="98"/>
      <c r="E42" s="98"/>
      <c r="F42" s="98"/>
      <c r="G42" s="98"/>
      <c r="H42" s="98"/>
      <c r="I42" s="98"/>
      <c r="J42" s="98"/>
      <c r="K42" s="98"/>
      <c r="L42" s="98"/>
      <c r="M42" s="98"/>
      <c r="N42" s="98"/>
      <c r="O42" s="98"/>
      <c r="P42" s="98"/>
      <c r="Q42" s="98"/>
      <c r="R42" s="98"/>
      <c r="S42" s="98"/>
      <c r="T42" s="98"/>
      <c r="U42" s="98"/>
      <c r="V42" s="98"/>
      <c r="W42" s="98"/>
      <c r="X42" s="98"/>
      <c r="Y42" s="98"/>
      <c r="Z42" s="98"/>
      <c r="AA42" s="98"/>
    </row>
    <row r="43" spans="1:27" ht="17.25" customHeight="1">
      <c r="A43" s="98"/>
      <c r="B43" s="98"/>
      <c r="C43" s="98"/>
      <c r="D43" s="98"/>
      <c r="E43" s="98"/>
      <c r="F43" s="98"/>
      <c r="G43" s="98"/>
      <c r="H43" s="98"/>
      <c r="I43" s="98"/>
      <c r="J43" s="98"/>
      <c r="K43" s="98"/>
      <c r="L43" s="98"/>
      <c r="M43" s="98"/>
      <c r="N43" s="98"/>
      <c r="O43" s="98"/>
      <c r="P43" s="98"/>
      <c r="Q43" s="98"/>
      <c r="R43" s="98"/>
      <c r="S43" s="98"/>
      <c r="T43" s="98"/>
      <c r="U43" s="98"/>
      <c r="V43" s="98"/>
      <c r="W43" s="98"/>
      <c r="X43" s="98"/>
      <c r="Y43" s="98"/>
      <c r="Z43" s="98"/>
      <c r="AA43" s="98"/>
    </row>
    <row r="44" spans="1:27" ht="17.25" customHeight="1">
      <c r="A44" s="98"/>
      <c r="B44" s="98"/>
      <c r="C44" s="98"/>
      <c r="D44" s="98"/>
      <c r="E44" s="98"/>
      <c r="F44" s="98"/>
      <c r="G44" s="98"/>
      <c r="H44" s="98"/>
      <c r="I44" s="98"/>
      <c r="J44" s="98"/>
      <c r="K44" s="98"/>
      <c r="L44" s="98"/>
      <c r="M44" s="98"/>
      <c r="N44" s="98"/>
      <c r="O44" s="98"/>
      <c r="P44" s="98"/>
      <c r="Q44" s="98"/>
      <c r="R44" s="98"/>
      <c r="S44" s="98"/>
      <c r="T44" s="98"/>
      <c r="U44" s="98"/>
      <c r="V44" s="98"/>
      <c r="W44" s="98"/>
      <c r="X44" s="98"/>
      <c r="Y44" s="98"/>
      <c r="Z44" s="98"/>
      <c r="AA44" s="98"/>
    </row>
    <row r="45" spans="1:27" ht="17.25" customHeight="1">
      <c r="A45" s="98"/>
      <c r="B45" s="98"/>
      <c r="C45" s="98"/>
      <c r="D45" s="98"/>
      <c r="E45" s="98"/>
      <c r="F45" s="98"/>
      <c r="G45" s="98"/>
      <c r="H45" s="98"/>
      <c r="I45" s="98"/>
      <c r="J45" s="98"/>
      <c r="K45" s="98"/>
      <c r="L45" s="98"/>
      <c r="M45" s="98"/>
      <c r="N45" s="98"/>
      <c r="O45" s="98"/>
      <c r="P45" s="98"/>
      <c r="Q45" s="98"/>
      <c r="R45" s="98"/>
      <c r="S45" s="98"/>
      <c r="T45" s="98"/>
      <c r="U45" s="98"/>
      <c r="V45" s="98"/>
      <c r="W45" s="98"/>
      <c r="X45" s="98"/>
      <c r="Y45" s="98"/>
      <c r="Z45" s="98"/>
      <c r="AA45" s="98"/>
    </row>
    <row r="46" spans="1:27" ht="17.25" customHeight="1">
      <c r="A46" s="98"/>
      <c r="B46" s="98"/>
      <c r="C46" s="98"/>
      <c r="D46" s="98"/>
      <c r="E46" s="98"/>
      <c r="F46" s="98"/>
      <c r="G46" s="98"/>
      <c r="H46" s="98"/>
      <c r="I46" s="98"/>
      <c r="J46" s="98"/>
      <c r="K46" s="98"/>
      <c r="L46" s="98"/>
      <c r="M46" s="98"/>
      <c r="N46" s="98"/>
      <c r="O46" s="98"/>
      <c r="P46" s="98"/>
      <c r="Q46" s="98"/>
      <c r="R46" s="98"/>
      <c r="S46" s="98"/>
      <c r="T46" s="98"/>
      <c r="U46" s="98"/>
      <c r="V46" s="98"/>
      <c r="W46" s="98"/>
      <c r="X46" s="98"/>
      <c r="Y46" s="98"/>
      <c r="Z46" s="98"/>
      <c r="AA46" s="98"/>
    </row>
    <row r="47" spans="1:27" ht="17.25" customHeight="1">
      <c r="A47" s="98"/>
      <c r="B47" s="98"/>
      <c r="C47" s="98"/>
      <c r="D47" s="98"/>
      <c r="E47" s="98"/>
      <c r="F47" s="98"/>
      <c r="G47" s="98"/>
      <c r="H47" s="98"/>
      <c r="I47" s="98"/>
      <c r="J47" s="98"/>
      <c r="K47" s="98"/>
      <c r="L47" s="98"/>
      <c r="M47" s="98"/>
      <c r="N47" s="98"/>
      <c r="O47" s="98"/>
      <c r="P47" s="98"/>
      <c r="Q47" s="98"/>
      <c r="R47" s="98"/>
      <c r="S47" s="98"/>
      <c r="T47" s="98"/>
      <c r="U47" s="98"/>
      <c r="V47" s="98"/>
      <c r="W47" s="98"/>
      <c r="X47" s="98"/>
      <c r="Y47" s="98"/>
      <c r="Z47" s="98"/>
      <c r="AA47" s="98"/>
    </row>
    <row r="48" spans="1:27" ht="17.25" customHeight="1">
      <c r="A48" s="98"/>
      <c r="B48" s="98"/>
      <c r="C48" s="98"/>
      <c r="D48" s="98"/>
      <c r="E48" s="98"/>
      <c r="F48" s="98"/>
      <c r="G48" s="98"/>
      <c r="H48" s="98"/>
      <c r="I48" s="98"/>
      <c r="J48" s="98"/>
      <c r="K48" s="98"/>
      <c r="L48" s="98"/>
      <c r="M48" s="98"/>
      <c r="N48" s="98"/>
      <c r="O48" s="98"/>
      <c r="P48" s="98"/>
      <c r="Q48" s="98"/>
      <c r="R48" s="98"/>
      <c r="S48" s="98"/>
      <c r="T48" s="98"/>
      <c r="U48" s="98"/>
      <c r="V48" s="98"/>
      <c r="W48" s="98"/>
      <c r="X48" s="98"/>
      <c r="Y48" s="98"/>
      <c r="Z48" s="98"/>
      <c r="AA48" s="98"/>
    </row>
    <row r="49" spans="1:27" ht="17.25" customHeight="1">
      <c r="A49" s="98"/>
      <c r="B49" s="98"/>
      <c r="C49" s="98"/>
      <c r="D49" s="98"/>
      <c r="E49" s="98"/>
      <c r="F49" s="98"/>
      <c r="G49" s="98"/>
      <c r="H49" s="98"/>
      <c r="I49" s="98"/>
      <c r="J49" s="98"/>
      <c r="K49" s="98"/>
      <c r="L49" s="98"/>
      <c r="M49" s="98"/>
      <c r="N49" s="98"/>
      <c r="O49" s="98"/>
      <c r="P49" s="98"/>
      <c r="Q49" s="98"/>
      <c r="R49" s="98"/>
      <c r="S49" s="98"/>
      <c r="T49" s="98"/>
      <c r="U49" s="98"/>
      <c r="V49" s="98"/>
      <c r="W49" s="98"/>
      <c r="X49" s="98"/>
      <c r="Y49" s="98"/>
      <c r="Z49" s="98"/>
      <c r="AA49" s="98"/>
    </row>
    <row r="50" spans="1:27" ht="17.25" customHeight="1">
      <c r="A50" s="98"/>
      <c r="B50" s="98"/>
      <c r="C50" s="98"/>
      <c r="D50" s="98"/>
      <c r="E50" s="98"/>
      <c r="F50" s="98"/>
      <c r="G50" s="98"/>
      <c r="H50" s="98"/>
      <c r="I50" s="98"/>
      <c r="J50" s="98"/>
      <c r="K50" s="98"/>
      <c r="L50" s="98"/>
      <c r="M50" s="98"/>
      <c r="N50" s="98"/>
      <c r="O50" s="98"/>
      <c r="P50" s="98"/>
      <c r="Q50" s="98"/>
      <c r="R50" s="98"/>
      <c r="S50" s="98"/>
      <c r="T50" s="98"/>
      <c r="U50" s="98"/>
      <c r="V50" s="98"/>
      <c r="W50" s="98"/>
      <c r="X50" s="98"/>
      <c r="Y50" s="98"/>
      <c r="Z50" s="98"/>
      <c r="AA50" s="98"/>
    </row>
    <row r="51" spans="1:27" ht="17.25" customHeight="1">
      <c r="A51" s="98"/>
      <c r="B51" s="98"/>
      <c r="C51" s="98"/>
      <c r="D51" s="98"/>
      <c r="E51" s="98"/>
      <c r="F51" s="98"/>
      <c r="G51" s="98"/>
      <c r="H51" s="98"/>
      <c r="I51" s="98"/>
      <c r="J51" s="98"/>
      <c r="K51" s="98"/>
      <c r="L51" s="98"/>
      <c r="M51" s="98"/>
      <c r="N51" s="98"/>
      <c r="O51" s="98"/>
      <c r="P51" s="98"/>
      <c r="Q51" s="98"/>
      <c r="R51" s="98"/>
      <c r="S51" s="98"/>
      <c r="T51" s="98"/>
      <c r="U51" s="98"/>
      <c r="V51" s="98"/>
      <c r="W51" s="98"/>
      <c r="X51" s="98"/>
      <c r="Y51" s="98"/>
      <c r="Z51" s="98"/>
      <c r="AA51" s="98"/>
    </row>
    <row r="52" spans="1:27" ht="17.25" customHeight="1">
      <c r="A52" s="98"/>
      <c r="B52" s="98"/>
      <c r="C52" s="98"/>
      <c r="D52" s="98"/>
      <c r="E52" s="98"/>
      <c r="F52" s="98"/>
      <c r="G52" s="98"/>
      <c r="H52" s="98"/>
      <c r="I52" s="98"/>
      <c r="J52" s="98"/>
      <c r="K52" s="98"/>
      <c r="L52" s="98"/>
      <c r="M52" s="98"/>
      <c r="N52" s="98"/>
      <c r="O52" s="98"/>
      <c r="P52" s="98"/>
      <c r="Q52" s="98"/>
      <c r="R52" s="98"/>
      <c r="S52" s="98"/>
      <c r="T52" s="98"/>
      <c r="U52" s="98"/>
      <c r="V52" s="98"/>
      <c r="W52" s="98"/>
      <c r="X52" s="98"/>
      <c r="Y52" s="98"/>
      <c r="Z52" s="98"/>
      <c r="AA52" s="98"/>
    </row>
    <row r="53" spans="1:27" ht="17.25" customHeight="1">
      <c r="A53" s="98"/>
      <c r="B53" s="98"/>
      <c r="C53" s="98"/>
      <c r="D53" s="98"/>
      <c r="E53" s="98"/>
      <c r="F53" s="98"/>
      <c r="G53" s="98"/>
      <c r="H53" s="98"/>
      <c r="I53" s="98"/>
      <c r="J53" s="98"/>
      <c r="K53" s="98"/>
      <c r="L53" s="98"/>
      <c r="M53" s="98"/>
      <c r="N53" s="98"/>
      <c r="O53" s="98"/>
      <c r="P53" s="98"/>
      <c r="Q53" s="98"/>
      <c r="R53" s="98"/>
      <c r="S53" s="98"/>
      <c r="T53" s="98"/>
      <c r="U53" s="98"/>
      <c r="V53" s="98"/>
      <c r="W53" s="98"/>
      <c r="X53" s="98"/>
      <c r="Y53" s="98"/>
      <c r="Z53" s="98"/>
      <c r="AA53" s="98"/>
    </row>
    <row r="54" spans="1:27" ht="17.25" customHeight="1">
      <c r="A54" s="98"/>
      <c r="B54" s="98"/>
      <c r="C54" s="98"/>
      <c r="D54" s="98"/>
      <c r="E54" s="98"/>
      <c r="F54" s="98"/>
      <c r="G54" s="98"/>
      <c r="H54" s="98"/>
      <c r="I54" s="98"/>
      <c r="J54" s="98"/>
      <c r="K54" s="98"/>
      <c r="L54" s="98"/>
      <c r="M54" s="98"/>
      <c r="N54" s="98"/>
      <c r="O54" s="98"/>
      <c r="P54" s="98"/>
      <c r="Q54" s="98"/>
      <c r="R54" s="98"/>
      <c r="S54" s="98"/>
      <c r="T54" s="98"/>
      <c r="U54" s="98"/>
      <c r="V54" s="98"/>
      <c r="W54" s="98"/>
      <c r="X54" s="98"/>
      <c r="Y54" s="98"/>
      <c r="Z54" s="98"/>
      <c r="AA54" s="98"/>
    </row>
    <row r="55" spans="1:27" ht="17.25" customHeight="1">
      <c r="A55" s="98"/>
      <c r="B55" s="98"/>
      <c r="C55" s="98"/>
      <c r="D55" s="98"/>
      <c r="E55" s="98"/>
      <c r="F55" s="98"/>
      <c r="G55" s="98"/>
      <c r="H55" s="98"/>
      <c r="I55" s="98"/>
      <c r="J55" s="98"/>
      <c r="K55" s="98"/>
      <c r="L55" s="98"/>
      <c r="M55" s="98"/>
      <c r="N55" s="98"/>
      <c r="O55" s="98"/>
      <c r="P55" s="98"/>
      <c r="Q55" s="98"/>
      <c r="R55" s="98"/>
      <c r="S55" s="98"/>
      <c r="T55" s="98"/>
      <c r="U55" s="98"/>
      <c r="V55" s="98"/>
      <c r="W55" s="98"/>
      <c r="X55" s="98"/>
      <c r="Y55" s="98"/>
      <c r="Z55" s="98"/>
      <c r="AA55" s="98"/>
    </row>
    <row r="56" spans="1:27" ht="17.25" customHeight="1">
      <c r="A56" s="98"/>
      <c r="B56" s="98"/>
      <c r="C56" s="98"/>
      <c r="D56" s="98"/>
      <c r="E56" s="98"/>
      <c r="F56" s="98"/>
      <c r="G56" s="98"/>
      <c r="H56" s="98"/>
      <c r="I56" s="98"/>
      <c r="J56" s="98"/>
      <c r="K56" s="98"/>
      <c r="L56" s="98"/>
      <c r="M56" s="98"/>
      <c r="N56" s="98"/>
      <c r="O56" s="98"/>
      <c r="P56" s="98"/>
      <c r="Q56" s="98"/>
      <c r="R56" s="98"/>
      <c r="S56" s="98"/>
      <c r="T56" s="98"/>
      <c r="U56" s="98"/>
      <c r="V56" s="98"/>
      <c r="W56" s="98"/>
      <c r="X56" s="98"/>
      <c r="Y56" s="98"/>
      <c r="Z56" s="98"/>
      <c r="AA56" s="98"/>
    </row>
    <row r="57" spans="1:27" ht="17.25" customHeight="1">
      <c r="A57" s="98"/>
      <c r="B57" s="98"/>
      <c r="C57" s="98"/>
      <c r="D57" s="98"/>
      <c r="E57" s="98"/>
      <c r="F57" s="98"/>
      <c r="G57" s="98"/>
      <c r="H57" s="98"/>
      <c r="I57" s="98"/>
      <c r="J57" s="98"/>
      <c r="K57" s="98"/>
      <c r="L57" s="98"/>
      <c r="M57" s="98"/>
      <c r="N57" s="98"/>
      <c r="O57" s="98"/>
      <c r="P57" s="98"/>
      <c r="Q57" s="98"/>
      <c r="R57" s="98"/>
      <c r="S57" s="98"/>
      <c r="T57" s="98"/>
      <c r="U57" s="98"/>
      <c r="V57" s="98"/>
      <c r="W57" s="98"/>
      <c r="X57" s="98"/>
      <c r="Y57" s="98"/>
      <c r="Z57" s="98"/>
      <c r="AA57" s="98"/>
    </row>
    <row r="58" spans="1:27" ht="17.25" customHeight="1">
      <c r="A58" s="98"/>
      <c r="B58" s="98"/>
      <c r="C58" s="98"/>
      <c r="D58" s="98"/>
      <c r="E58" s="98"/>
      <c r="F58" s="98"/>
      <c r="G58" s="98"/>
      <c r="H58" s="98"/>
      <c r="I58" s="98"/>
      <c r="J58" s="98"/>
      <c r="K58" s="98"/>
      <c r="L58" s="98"/>
      <c r="M58" s="98"/>
      <c r="N58" s="98"/>
      <c r="O58" s="98"/>
      <c r="P58" s="98"/>
      <c r="Q58" s="98"/>
      <c r="R58" s="98"/>
      <c r="S58" s="98"/>
      <c r="T58" s="98"/>
      <c r="U58" s="98"/>
      <c r="V58" s="98"/>
      <c r="W58" s="98"/>
      <c r="X58" s="98"/>
      <c r="Y58" s="98"/>
      <c r="Z58" s="98"/>
      <c r="AA58" s="98"/>
    </row>
    <row r="59" spans="1:27" ht="17.25" customHeight="1">
      <c r="A59" s="98"/>
      <c r="B59" s="98"/>
      <c r="C59" s="98"/>
      <c r="D59" s="98"/>
      <c r="E59" s="98"/>
      <c r="F59" s="98"/>
      <c r="G59" s="98"/>
      <c r="H59" s="98"/>
      <c r="I59" s="98"/>
      <c r="J59" s="98"/>
      <c r="K59" s="98"/>
      <c r="L59" s="98"/>
      <c r="M59" s="98"/>
      <c r="N59" s="98"/>
      <c r="O59" s="98"/>
      <c r="P59" s="98"/>
      <c r="Q59" s="98"/>
      <c r="R59" s="98"/>
      <c r="S59" s="98"/>
      <c r="T59" s="98"/>
      <c r="U59" s="98"/>
      <c r="V59" s="98"/>
      <c r="W59" s="98"/>
      <c r="X59" s="98"/>
      <c r="Y59" s="98"/>
      <c r="Z59" s="98"/>
      <c r="AA59" s="98"/>
    </row>
    <row r="60" spans="1:27" ht="17.25" customHeight="1">
      <c r="A60" s="98"/>
      <c r="B60" s="98"/>
      <c r="C60" s="98"/>
      <c r="D60" s="98"/>
      <c r="E60" s="98"/>
      <c r="F60" s="98"/>
      <c r="G60" s="98"/>
      <c r="H60" s="98"/>
      <c r="I60" s="98"/>
      <c r="J60" s="98"/>
      <c r="K60" s="98"/>
      <c r="L60" s="98"/>
      <c r="M60" s="98"/>
      <c r="N60" s="98"/>
      <c r="O60" s="98"/>
      <c r="P60" s="98"/>
      <c r="Q60" s="98"/>
      <c r="R60" s="98"/>
      <c r="S60" s="98"/>
      <c r="T60" s="98"/>
      <c r="U60" s="98"/>
      <c r="V60" s="98"/>
      <c r="W60" s="98"/>
      <c r="X60" s="98"/>
      <c r="Y60" s="98"/>
      <c r="Z60" s="98"/>
      <c r="AA60" s="98"/>
    </row>
    <row r="61" spans="1:27" ht="17.25" customHeight="1">
      <c r="A61" s="98"/>
      <c r="B61" s="98"/>
      <c r="C61" s="98"/>
      <c r="D61" s="98"/>
      <c r="E61" s="98"/>
      <c r="F61" s="98"/>
      <c r="G61" s="98"/>
      <c r="H61" s="98"/>
      <c r="I61" s="98"/>
      <c r="J61" s="98"/>
      <c r="K61" s="98"/>
      <c r="L61" s="98"/>
      <c r="M61" s="98"/>
      <c r="N61" s="98"/>
      <c r="O61" s="98"/>
      <c r="P61" s="98"/>
      <c r="Q61" s="98"/>
      <c r="R61" s="98"/>
      <c r="S61" s="98"/>
      <c r="T61" s="98"/>
      <c r="U61" s="98"/>
      <c r="V61" s="98"/>
      <c r="W61" s="98"/>
      <c r="X61" s="98"/>
      <c r="Y61" s="98"/>
      <c r="Z61" s="98"/>
      <c r="AA61" s="98"/>
    </row>
    <row r="62" spans="1:27" ht="17.25" customHeight="1">
      <c r="A62" s="98"/>
      <c r="B62" s="98"/>
      <c r="C62" s="98"/>
      <c r="D62" s="98"/>
      <c r="E62" s="98"/>
      <c r="F62" s="98"/>
      <c r="G62" s="98"/>
      <c r="H62" s="98"/>
      <c r="I62" s="98"/>
      <c r="J62" s="98"/>
      <c r="K62" s="98"/>
      <c r="L62" s="98"/>
      <c r="M62" s="98"/>
      <c r="N62" s="98"/>
      <c r="O62" s="98"/>
      <c r="P62" s="98"/>
      <c r="Q62" s="98"/>
      <c r="R62" s="98"/>
      <c r="S62" s="98"/>
      <c r="T62" s="98"/>
      <c r="U62" s="98"/>
      <c r="V62" s="98"/>
      <c r="W62" s="98"/>
      <c r="X62" s="98"/>
      <c r="Y62" s="98"/>
      <c r="Z62" s="98"/>
      <c r="AA62" s="98"/>
    </row>
    <row r="63" spans="1:27" ht="17.25" customHeight="1">
      <c r="A63" s="98"/>
      <c r="B63" s="98"/>
      <c r="C63" s="98"/>
      <c r="D63" s="98"/>
      <c r="E63" s="98"/>
      <c r="F63" s="98"/>
      <c r="G63" s="98"/>
      <c r="H63" s="98"/>
      <c r="I63" s="98"/>
      <c r="J63" s="98"/>
      <c r="K63" s="98"/>
      <c r="L63" s="98"/>
      <c r="M63" s="98"/>
      <c r="N63" s="98"/>
      <c r="O63" s="98"/>
      <c r="P63" s="98"/>
      <c r="Q63" s="98"/>
      <c r="R63" s="98"/>
      <c r="S63" s="98"/>
      <c r="T63" s="98"/>
      <c r="U63" s="98"/>
      <c r="V63" s="98"/>
      <c r="W63" s="98"/>
      <c r="X63" s="98"/>
      <c r="Y63" s="98"/>
      <c r="Z63" s="98"/>
      <c r="AA63" s="98"/>
    </row>
    <row r="64" spans="1:27" ht="17.25" customHeight="1">
      <c r="A64" s="98"/>
      <c r="B64" s="98"/>
      <c r="C64" s="98"/>
      <c r="D64" s="98"/>
      <c r="E64" s="98"/>
      <c r="F64" s="98"/>
      <c r="G64" s="98"/>
      <c r="H64" s="98"/>
      <c r="I64" s="98"/>
      <c r="J64" s="98"/>
      <c r="K64" s="98"/>
      <c r="L64" s="98"/>
      <c r="M64" s="98"/>
      <c r="N64" s="98"/>
      <c r="O64" s="98"/>
      <c r="P64" s="98"/>
      <c r="Q64" s="98"/>
      <c r="R64" s="98"/>
      <c r="S64" s="98"/>
      <c r="T64" s="98"/>
      <c r="U64" s="98"/>
      <c r="V64" s="98"/>
      <c r="W64" s="98"/>
      <c r="X64" s="98"/>
      <c r="Y64" s="98"/>
      <c r="Z64" s="98"/>
      <c r="AA64" s="98"/>
    </row>
    <row r="65" spans="1:27" ht="17.25" customHeight="1">
      <c r="A65" s="98"/>
      <c r="B65" s="98"/>
      <c r="C65" s="98"/>
      <c r="D65" s="98"/>
      <c r="E65" s="98"/>
      <c r="F65" s="98"/>
      <c r="G65" s="98"/>
      <c r="H65" s="98"/>
      <c r="I65" s="98"/>
      <c r="J65" s="98"/>
      <c r="K65" s="98"/>
      <c r="L65" s="98"/>
      <c r="M65" s="98"/>
      <c r="N65" s="98"/>
      <c r="O65" s="98"/>
      <c r="P65" s="98"/>
      <c r="Q65" s="98"/>
      <c r="R65" s="98"/>
      <c r="S65" s="98"/>
      <c r="T65" s="98"/>
      <c r="U65" s="98"/>
      <c r="V65" s="98"/>
      <c r="W65" s="98"/>
      <c r="X65" s="98"/>
      <c r="Y65" s="98"/>
      <c r="Z65" s="98"/>
      <c r="AA65" s="98"/>
    </row>
    <row r="66" spans="1:27" ht="17.25" customHeight="1">
      <c r="A66" s="98"/>
      <c r="B66" s="98"/>
      <c r="C66" s="98"/>
      <c r="D66" s="98"/>
      <c r="E66" s="98"/>
      <c r="F66" s="98"/>
      <c r="G66" s="98"/>
      <c r="H66" s="98"/>
      <c r="I66" s="98"/>
      <c r="J66" s="98"/>
      <c r="K66" s="98"/>
      <c r="L66" s="98"/>
      <c r="M66" s="98"/>
      <c r="N66" s="98"/>
      <c r="O66" s="98"/>
      <c r="P66" s="98"/>
      <c r="Q66" s="98"/>
      <c r="R66" s="98"/>
      <c r="S66" s="98"/>
      <c r="T66" s="98"/>
      <c r="U66" s="98"/>
      <c r="V66" s="98"/>
      <c r="W66" s="98"/>
      <c r="X66" s="98"/>
      <c r="Y66" s="98"/>
      <c r="Z66" s="98"/>
      <c r="AA66" s="98"/>
    </row>
    <row r="67" spans="1:27" ht="17.25" customHeight="1">
      <c r="A67" s="98"/>
      <c r="B67" s="98"/>
      <c r="C67" s="98"/>
      <c r="D67" s="98"/>
      <c r="E67" s="98"/>
      <c r="F67" s="98"/>
      <c r="G67" s="98"/>
      <c r="H67" s="98"/>
      <c r="I67" s="98"/>
      <c r="J67" s="98"/>
      <c r="K67" s="98"/>
      <c r="L67" s="98"/>
      <c r="M67" s="98"/>
      <c r="N67" s="98"/>
      <c r="O67" s="98"/>
      <c r="P67" s="98"/>
      <c r="Q67" s="98"/>
      <c r="R67" s="98"/>
      <c r="S67" s="98"/>
      <c r="T67" s="98"/>
      <c r="U67" s="98"/>
      <c r="V67" s="98"/>
      <c r="W67" s="98"/>
      <c r="X67" s="98"/>
      <c r="Y67" s="98"/>
      <c r="Z67" s="98"/>
      <c r="AA67" s="98"/>
    </row>
    <row r="68" spans="1:27" ht="17.25" customHeight="1">
      <c r="A68" s="98"/>
      <c r="B68" s="98"/>
      <c r="C68" s="98"/>
      <c r="D68" s="98"/>
      <c r="E68" s="98"/>
      <c r="F68" s="98"/>
      <c r="G68" s="98"/>
      <c r="H68" s="98"/>
      <c r="I68" s="98"/>
      <c r="J68" s="98"/>
      <c r="K68" s="98"/>
      <c r="L68" s="98"/>
      <c r="M68" s="98"/>
      <c r="N68" s="98"/>
      <c r="O68" s="98"/>
      <c r="P68" s="98"/>
      <c r="Q68" s="98"/>
      <c r="R68" s="98"/>
      <c r="S68" s="98"/>
      <c r="T68" s="98"/>
      <c r="U68" s="98"/>
      <c r="V68" s="98"/>
      <c r="W68" s="98"/>
      <c r="X68" s="98"/>
      <c r="Y68" s="98"/>
      <c r="Z68" s="98"/>
      <c r="AA68" s="98"/>
    </row>
    <row r="69" spans="1:27" ht="17.25" customHeight="1">
      <c r="A69" s="98"/>
      <c r="B69" s="98"/>
      <c r="C69" s="98"/>
      <c r="D69" s="98"/>
      <c r="E69" s="98"/>
      <c r="F69" s="98"/>
      <c r="G69" s="98"/>
      <c r="H69" s="98"/>
      <c r="I69" s="98"/>
      <c r="J69" s="98"/>
      <c r="K69" s="98"/>
      <c r="L69" s="98"/>
      <c r="M69" s="98"/>
      <c r="N69" s="98"/>
      <c r="O69" s="98"/>
      <c r="P69" s="98"/>
      <c r="Q69" s="98"/>
      <c r="R69" s="98"/>
      <c r="S69" s="98"/>
      <c r="T69" s="98"/>
      <c r="U69" s="98"/>
      <c r="V69" s="98"/>
      <c r="W69" s="98"/>
      <c r="X69" s="98"/>
      <c r="Y69" s="98"/>
      <c r="Z69" s="98"/>
      <c r="AA69" s="98"/>
    </row>
    <row r="70" spans="1:27" ht="17.25" customHeight="1">
      <c r="A70" s="98"/>
      <c r="B70" s="98"/>
      <c r="C70" s="98"/>
      <c r="D70" s="98"/>
      <c r="E70" s="98"/>
      <c r="F70" s="98"/>
      <c r="G70" s="98"/>
      <c r="H70" s="232"/>
      <c r="I70" s="232"/>
      <c r="J70" s="232"/>
      <c r="K70" s="98"/>
      <c r="L70" s="98"/>
      <c r="M70" s="98"/>
      <c r="N70" s="98"/>
      <c r="O70" s="98"/>
      <c r="P70" s="98"/>
      <c r="Q70" s="98"/>
      <c r="R70" s="98"/>
      <c r="S70" s="98"/>
      <c r="T70" s="98"/>
      <c r="U70" s="98"/>
      <c r="V70" s="98"/>
      <c r="W70" s="98"/>
      <c r="X70" s="98"/>
      <c r="Y70" s="98"/>
      <c r="Z70" s="98"/>
      <c r="AA70" s="98"/>
    </row>
    <row r="71" spans="1:27" ht="17.25" customHeight="1">
      <c r="A71" s="98"/>
      <c r="B71" s="98"/>
      <c r="C71" s="98"/>
      <c r="D71" s="98"/>
      <c r="E71" s="98"/>
      <c r="F71" s="98"/>
      <c r="G71" s="98"/>
      <c r="H71" s="232"/>
      <c r="I71" s="232"/>
      <c r="J71" s="232"/>
      <c r="K71" s="98"/>
      <c r="L71" s="98"/>
      <c r="M71" s="98"/>
      <c r="N71" s="98"/>
      <c r="O71" s="98"/>
      <c r="P71" s="98"/>
      <c r="Q71" s="98"/>
      <c r="R71" s="98"/>
      <c r="S71" s="98"/>
      <c r="T71" s="98"/>
      <c r="U71" s="98"/>
      <c r="V71" s="98"/>
      <c r="W71" s="98"/>
      <c r="X71" s="98"/>
      <c r="Y71" s="98"/>
      <c r="Z71" s="98"/>
      <c r="AA71" s="98"/>
    </row>
    <row r="72" spans="1:27" ht="17.25" customHeight="1">
      <c r="A72" s="98"/>
      <c r="B72" s="98"/>
      <c r="C72" s="98"/>
      <c r="D72" s="98"/>
      <c r="E72" s="98"/>
      <c r="F72" s="98"/>
      <c r="G72" s="98"/>
      <c r="H72" s="232"/>
      <c r="I72" s="232"/>
      <c r="J72" s="232"/>
      <c r="K72" s="98"/>
      <c r="L72" s="98"/>
      <c r="M72" s="98"/>
      <c r="N72" s="98"/>
      <c r="O72" s="98"/>
      <c r="P72" s="98"/>
      <c r="Q72" s="98"/>
      <c r="R72" s="98"/>
      <c r="S72" s="98"/>
      <c r="T72" s="98"/>
      <c r="U72" s="98"/>
      <c r="V72" s="98"/>
      <c r="W72" s="98"/>
      <c r="X72" s="98"/>
      <c r="Y72" s="98"/>
      <c r="Z72" s="98"/>
      <c r="AA72" s="98"/>
    </row>
    <row r="73" spans="1:27" ht="17.25" customHeight="1">
      <c r="A73" s="98"/>
      <c r="B73" s="98"/>
      <c r="C73" s="98"/>
      <c r="D73" s="98"/>
      <c r="E73" s="98"/>
      <c r="F73" s="98"/>
      <c r="G73" s="98"/>
      <c r="H73" s="232"/>
      <c r="I73" s="232"/>
      <c r="J73" s="232"/>
      <c r="K73" s="98"/>
      <c r="L73" s="98"/>
      <c r="M73" s="98"/>
      <c r="N73" s="98"/>
      <c r="O73" s="98"/>
      <c r="P73" s="98"/>
      <c r="Q73" s="98"/>
      <c r="R73" s="98"/>
      <c r="S73" s="98"/>
      <c r="T73" s="98"/>
      <c r="U73" s="98"/>
      <c r="V73" s="98"/>
      <c r="W73" s="98"/>
      <c r="X73" s="98"/>
      <c r="Y73" s="98"/>
      <c r="Z73" s="98"/>
      <c r="AA73" s="98"/>
    </row>
    <row r="74" spans="1:27" ht="17.25" customHeight="1">
      <c r="A74" s="98"/>
      <c r="B74" s="98"/>
      <c r="C74" s="98"/>
      <c r="D74" s="98"/>
      <c r="E74" s="98"/>
      <c r="F74" s="98"/>
      <c r="G74" s="98"/>
      <c r="H74" s="232"/>
      <c r="I74" s="232"/>
      <c r="J74" s="232"/>
      <c r="K74" s="98"/>
      <c r="L74" s="98"/>
      <c r="M74" s="98"/>
      <c r="N74" s="98"/>
      <c r="O74" s="98"/>
      <c r="P74" s="98"/>
      <c r="Q74" s="98"/>
      <c r="R74" s="98"/>
      <c r="S74" s="98"/>
      <c r="T74" s="98"/>
      <c r="U74" s="98"/>
      <c r="V74" s="98"/>
      <c r="W74" s="98"/>
      <c r="X74" s="98"/>
      <c r="Y74" s="98"/>
      <c r="Z74" s="98"/>
      <c r="AA74" s="98"/>
    </row>
    <row r="75" spans="1:27" ht="17.25" customHeight="1">
      <c r="A75" s="98"/>
      <c r="B75" s="98"/>
      <c r="C75" s="98"/>
      <c r="D75" s="98"/>
      <c r="E75" s="98"/>
      <c r="F75" s="98"/>
      <c r="G75" s="98"/>
      <c r="H75" s="232"/>
      <c r="I75" s="232"/>
      <c r="J75" s="232"/>
      <c r="K75" s="98"/>
      <c r="L75" s="98"/>
      <c r="M75" s="98"/>
      <c r="N75" s="98"/>
      <c r="O75" s="98"/>
      <c r="P75" s="98"/>
      <c r="Q75" s="98"/>
      <c r="R75" s="98"/>
      <c r="S75" s="98"/>
      <c r="T75" s="98"/>
      <c r="U75" s="98"/>
      <c r="V75" s="98"/>
      <c r="W75" s="98"/>
      <c r="X75" s="98"/>
      <c r="Y75" s="98"/>
      <c r="Z75" s="98"/>
      <c r="AA75" s="98"/>
    </row>
    <row r="76" spans="1:27" ht="17.25" customHeight="1">
      <c r="A76" s="98"/>
      <c r="B76" s="98"/>
      <c r="C76" s="98"/>
      <c r="D76" s="98"/>
      <c r="E76" s="98"/>
      <c r="F76" s="98"/>
      <c r="G76" s="98"/>
      <c r="H76" s="232"/>
      <c r="I76" s="232"/>
      <c r="J76" s="232"/>
      <c r="K76" s="98"/>
      <c r="L76" s="98"/>
      <c r="M76" s="98"/>
      <c r="N76" s="98"/>
      <c r="O76" s="98"/>
      <c r="P76" s="98"/>
      <c r="Q76" s="98"/>
      <c r="R76" s="98"/>
      <c r="S76" s="98"/>
      <c r="T76" s="98"/>
      <c r="U76" s="98"/>
      <c r="V76" s="98"/>
      <c r="W76" s="98"/>
      <c r="X76" s="98"/>
      <c r="Y76" s="98"/>
      <c r="Z76" s="98"/>
      <c r="AA76" s="98"/>
    </row>
    <row r="77" spans="1:27" ht="17.25" customHeight="1">
      <c r="A77" s="98"/>
      <c r="B77" s="98"/>
      <c r="C77" s="98"/>
      <c r="D77" s="98"/>
      <c r="E77" s="98"/>
      <c r="F77" s="98"/>
      <c r="G77" s="98"/>
      <c r="H77" s="232"/>
      <c r="I77" s="232"/>
      <c r="J77" s="232"/>
      <c r="K77" s="98"/>
      <c r="L77" s="98"/>
      <c r="M77" s="98"/>
      <c r="N77" s="98"/>
      <c r="O77" s="98"/>
      <c r="P77" s="98"/>
      <c r="Q77" s="98"/>
      <c r="R77" s="98"/>
      <c r="S77" s="98"/>
      <c r="T77" s="98"/>
      <c r="U77" s="98"/>
      <c r="V77" s="98"/>
      <c r="W77" s="98"/>
      <c r="X77" s="98"/>
      <c r="Y77" s="98"/>
      <c r="Z77" s="98"/>
      <c r="AA77" s="98"/>
    </row>
    <row r="78" spans="1:27" ht="17.25" customHeight="1">
      <c r="A78" s="98"/>
      <c r="B78" s="98"/>
      <c r="C78" s="98"/>
      <c r="D78" s="98"/>
      <c r="E78" s="98"/>
      <c r="F78" s="98"/>
      <c r="G78" s="98"/>
      <c r="H78" s="232"/>
      <c r="I78" s="232"/>
      <c r="J78" s="232"/>
      <c r="K78" s="98"/>
      <c r="L78" s="98"/>
      <c r="M78" s="98"/>
      <c r="N78" s="98"/>
      <c r="O78" s="98"/>
      <c r="P78" s="98"/>
      <c r="Q78" s="98"/>
      <c r="R78" s="98"/>
      <c r="S78" s="98"/>
      <c r="T78" s="98"/>
      <c r="U78" s="98"/>
      <c r="V78" s="98"/>
      <c r="W78" s="98"/>
      <c r="X78" s="98"/>
      <c r="Y78" s="98"/>
      <c r="Z78" s="98"/>
      <c r="AA78" s="98"/>
    </row>
    <row r="79" spans="1:27" ht="17.25" customHeight="1">
      <c r="A79" s="98"/>
      <c r="B79" s="98"/>
      <c r="C79" s="98"/>
      <c r="D79" s="98"/>
      <c r="E79" s="98"/>
      <c r="F79" s="98"/>
      <c r="G79" s="98"/>
      <c r="H79" s="232"/>
      <c r="I79" s="232"/>
      <c r="J79" s="232"/>
      <c r="K79" s="98"/>
      <c r="L79" s="98"/>
      <c r="M79" s="98"/>
      <c r="N79" s="98"/>
      <c r="O79" s="98"/>
      <c r="P79" s="98"/>
      <c r="Q79" s="98"/>
      <c r="R79" s="98"/>
      <c r="S79" s="98"/>
      <c r="T79" s="98"/>
      <c r="U79" s="98"/>
      <c r="V79" s="98"/>
      <c r="W79" s="98"/>
      <c r="X79" s="98"/>
      <c r="Y79" s="98"/>
      <c r="Z79" s="98"/>
      <c r="AA79" s="98"/>
    </row>
    <row r="80" spans="1:27" ht="17.25" customHeight="1">
      <c r="A80" s="98"/>
      <c r="B80" s="98"/>
      <c r="C80" s="98"/>
      <c r="D80" s="98"/>
      <c r="E80" s="98"/>
      <c r="F80" s="98"/>
      <c r="G80" s="98"/>
      <c r="H80" s="232"/>
      <c r="I80" s="232"/>
      <c r="J80" s="232"/>
      <c r="K80" s="98"/>
      <c r="L80" s="98"/>
      <c r="M80" s="98"/>
      <c r="N80" s="98"/>
      <c r="O80" s="98"/>
      <c r="P80" s="98"/>
      <c r="Q80" s="98"/>
      <c r="R80" s="98"/>
      <c r="S80" s="98"/>
      <c r="T80" s="98"/>
      <c r="U80" s="98"/>
      <c r="V80" s="98"/>
      <c r="W80" s="98"/>
      <c r="X80" s="98"/>
      <c r="Y80" s="98"/>
      <c r="Z80" s="98"/>
      <c r="AA80" s="98"/>
    </row>
    <row r="81" spans="1:27" ht="17.25" customHeight="1">
      <c r="A81" s="98"/>
      <c r="B81" s="98"/>
      <c r="C81" s="98"/>
      <c r="D81" s="98"/>
      <c r="E81" s="98"/>
      <c r="F81" s="98"/>
      <c r="G81" s="98"/>
      <c r="H81" s="232"/>
      <c r="I81" s="232"/>
      <c r="J81" s="232"/>
      <c r="K81" s="98"/>
      <c r="L81" s="98"/>
      <c r="M81" s="98"/>
      <c r="N81" s="98"/>
      <c r="O81" s="98"/>
      <c r="P81" s="98"/>
      <c r="Q81" s="98"/>
      <c r="R81" s="98"/>
      <c r="S81" s="98"/>
      <c r="T81" s="98"/>
      <c r="U81" s="98"/>
      <c r="V81" s="98"/>
      <c r="W81" s="98"/>
      <c r="X81" s="98"/>
      <c r="Y81" s="98"/>
      <c r="Z81" s="98"/>
      <c r="AA81" s="98"/>
    </row>
    <row r="82" spans="1:27" ht="17.25" customHeight="1">
      <c r="A82" s="98"/>
      <c r="B82" s="98"/>
      <c r="C82" s="98"/>
      <c r="D82" s="98"/>
      <c r="E82" s="98"/>
      <c r="F82" s="98"/>
      <c r="G82" s="98"/>
      <c r="H82" s="232"/>
      <c r="I82" s="232"/>
      <c r="J82" s="232"/>
      <c r="K82" s="98"/>
      <c r="L82" s="98"/>
      <c r="M82" s="98"/>
      <c r="N82" s="98"/>
      <c r="O82" s="98"/>
      <c r="P82" s="98"/>
      <c r="Q82" s="98"/>
      <c r="R82" s="98"/>
      <c r="S82" s="98"/>
      <c r="T82" s="98"/>
      <c r="U82" s="98"/>
      <c r="V82" s="98"/>
      <c r="W82" s="98"/>
      <c r="X82" s="98"/>
      <c r="Y82" s="98"/>
      <c r="Z82" s="98"/>
      <c r="AA82" s="98"/>
    </row>
    <row r="83" spans="1:27" ht="17.25" customHeight="1">
      <c r="A83" s="98"/>
      <c r="B83" s="98"/>
      <c r="C83" s="98"/>
      <c r="D83" s="98"/>
      <c r="E83" s="98"/>
      <c r="F83" s="98"/>
      <c r="G83" s="98"/>
      <c r="H83" s="232"/>
      <c r="I83" s="232"/>
      <c r="J83" s="232"/>
      <c r="K83" s="98"/>
      <c r="L83" s="98"/>
      <c r="M83" s="98"/>
      <c r="N83" s="98"/>
      <c r="O83" s="98"/>
      <c r="P83" s="98"/>
      <c r="Q83" s="98"/>
      <c r="R83" s="98"/>
      <c r="S83" s="98"/>
      <c r="T83" s="98"/>
      <c r="U83" s="98"/>
      <c r="V83" s="98"/>
      <c r="W83" s="98"/>
      <c r="X83" s="98"/>
      <c r="Y83" s="98"/>
      <c r="Z83" s="98"/>
      <c r="AA83" s="98"/>
    </row>
    <row r="84" spans="1:27" ht="17.25" customHeight="1">
      <c r="A84" s="98"/>
      <c r="B84" s="98"/>
      <c r="C84" s="98"/>
      <c r="D84" s="98"/>
      <c r="E84" s="98"/>
      <c r="F84" s="98"/>
      <c r="G84" s="98"/>
      <c r="H84" s="232"/>
      <c r="I84" s="232"/>
      <c r="J84" s="232"/>
      <c r="K84" s="98"/>
      <c r="L84" s="98"/>
      <c r="M84" s="98"/>
      <c r="N84" s="98"/>
      <c r="O84" s="98"/>
      <c r="P84" s="98"/>
      <c r="Q84" s="98"/>
      <c r="R84" s="98"/>
      <c r="S84" s="98"/>
      <c r="T84" s="98"/>
      <c r="U84" s="98"/>
      <c r="V84" s="98"/>
      <c r="W84" s="98"/>
      <c r="X84" s="98"/>
      <c r="Y84" s="98"/>
      <c r="Z84" s="98"/>
      <c r="AA84" s="98"/>
    </row>
    <row r="85" spans="1:27" ht="17.25" customHeight="1">
      <c r="A85" s="98"/>
      <c r="B85" s="98"/>
      <c r="C85" s="98"/>
      <c r="D85" s="98"/>
      <c r="E85" s="98"/>
      <c r="F85" s="98"/>
      <c r="G85" s="98"/>
      <c r="H85" s="232"/>
      <c r="I85" s="232"/>
      <c r="J85" s="232"/>
      <c r="K85" s="98"/>
      <c r="L85" s="98"/>
      <c r="M85" s="98"/>
      <c r="N85" s="98"/>
      <c r="O85" s="98"/>
      <c r="P85" s="98"/>
      <c r="Q85" s="98"/>
      <c r="R85" s="98"/>
      <c r="S85" s="98"/>
      <c r="T85" s="98"/>
      <c r="U85" s="98"/>
      <c r="V85" s="98"/>
      <c r="W85" s="98"/>
      <c r="X85" s="98"/>
      <c r="Y85" s="98"/>
      <c r="Z85" s="98"/>
      <c r="AA85" s="98"/>
    </row>
    <row r="86" spans="1:27" ht="17.25" customHeight="1">
      <c r="A86" s="98"/>
      <c r="B86" s="98"/>
      <c r="C86" s="98"/>
      <c r="D86" s="98"/>
      <c r="E86" s="98"/>
      <c r="F86" s="98"/>
      <c r="G86" s="98"/>
      <c r="H86" s="232"/>
      <c r="I86" s="232"/>
      <c r="J86" s="232"/>
      <c r="K86" s="98"/>
      <c r="L86" s="98"/>
      <c r="M86" s="98"/>
      <c r="N86" s="98"/>
      <c r="O86" s="98"/>
      <c r="P86" s="98"/>
      <c r="Q86" s="98"/>
      <c r="R86" s="98"/>
      <c r="S86" s="98"/>
      <c r="T86" s="98"/>
      <c r="U86" s="98"/>
      <c r="V86" s="98"/>
      <c r="W86" s="98"/>
      <c r="X86" s="98"/>
      <c r="Y86" s="98"/>
      <c r="Z86" s="98"/>
      <c r="AA86" s="98"/>
    </row>
    <row r="87" spans="1:27" ht="17.25" customHeight="1">
      <c r="A87" s="98"/>
      <c r="B87" s="98"/>
      <c r="C87" s="98"/>
      <c r="D87" s="98"/>
      <c r="E87" s="98"/>
      <c r="F87" s="98"/>
      <c r="G87" s="98"/>
      <c r="H87" s="232"/>
      <c r="I87" s="232"/>
      <c r="J87" s="232"/>
      <c r="K87" s="98"/>
      <c r="L87" s="98"/>
      <c r="M87" s="98"/>
      <c r="N87" s="98"/>
      <c r="O87" s="98"/>
      <c r="P87" s="98"/>
      <c r="Q87" s="98"/>
      <c r="R87" s="98"/>
      <c r="S87" s="98"/>
      <c r="T87" s="98"/>
      <c r="U87" s="98"/>
      <c r="V87" s="98"/>
      <c r="W87" s="98"/>
      <c r="X87" s="98"/>
      <c r="Y87" s="98"/>
      <c r="Z87" s="98"/>
      <c r="AA87" s="98"/>
    </row>
    <row r="88" spans="1:27" ht="17.25" customHeight="1">
      <c r="A88" s="98"/>
      <c r="B88" s="98"/>
      <c r="C88" s="98"/>
      <c r="D88" s="98"/>
      <c r="E88" s="98"/>
      <c r="F88" s="98"/>
      <c r="G88" s="98"/>
      <c r="H88" s="232"/>
      <c r="I88" s="232"/>
      <c r="J88" s="232"/>
      <c r="K88" s="98"/>
      <c r="L88" s="98"/>
      <c r="M88" s="98"/>
      <c r="N88" s="98"/>
      <c r="O88" s="98"/>
      <c r="P88" s="98"/>
      <c r="Q88" s="98"/>
      <c r="R88" s="98"/>
      <c r="S88" s="98"/>
      <c r="T88" s="98"/>
      <c r="U88" s="98"/>
      <c r="V88" s="98"/>
      <c r="W88" s="98"/>
      <c r="X88" s="98"/>
      <c r="Y88" s="98"/>
      <c r="Z88" s="98"/>
      <c r="AA88" s="98"/>
    </row>
    <row r="89" spans="1:27" ht="17.25" customHeight="1">
      <c r="A89" s="98"/>
      <c r="B89" s="98"/>
      <c r="C89" s="98"/>
      <c r="D89" s="98"/>
      <c r="E89" s="98"/>
      <c r="F89" s="98"/>
      <c r="G89" s="98"/>
      <c r="H89" s="232"/>
      <c r="I89" s="232"/>
      <c r="J89" s="232"/>
      <c r="K89" s="98"/>
      <c r="L89" s="98"/>
      <c r="M89" s="98"/>
      <c r="N89" s="98"/>
      <c r="O89" s="98"/>
      <c r="P89" s="98"/>
      <c r="Q89" s="98"/>
      <c r="R89" s="98"/>
      <c r="S89" s="98"/>
      <c r="T89" s="98"/>
      <c r="U89" s="98"/>
      <c r="V89" s="98"/>
      <c r="W89" s="98"/>
      <c r="X89" s="98"/>
      <c r="Y89" s="98"/>
      <c r="Z89" s="98"/>
      <c r="AA89" s="98"/>
    </row>
    <row r="90" spans="1:27" ht="17.25" customHeight="1">
      <c r="A90" s="98"/>
      <c r="B90" s="98"/>
      <c r="C90" s="98"/>
      <c r="D90" s="98"/>
      <c r="E90" s="98"/>
      <c r="F90" s="98"/>
      <c r="G90" s="98"/>
      <c r="H90" s="232"/>
      <c r="I90" s="232"/>
      <c r="J90" s="232"/>
      <c r="K90" s="98"/>
      <c r="L90" s="98"/>
      <c r="M90" s="98"/>
      <c r="N90" s="98"/>
      <c r="O90" s="98"/>
      <c r="P90" s="98"/>
      <c r="Q90" s="98"/>
      <c r="R90" s="98"/>
      <c r="S90" s="98"/>
      <c r="T90" s="98"/>
      <c r="U90" s="98"/>
      <c r="V90" s="98"/>
      <c r="W90" s="98"/>
      <c r="X90" s="98"/>
      <c r="Y90" s="98"/>
      <c r="Z90" s="98"/>
      <c r="AA90" s="98"/>
    </row>
    <row r="91" spans="1:27" ht="17.25" customHeight="1">
      <c r="A91" s="98"/>
      <c r="B91" s="98"/>
      <c r="C91" s="98"/>
      <c r="D91" s="98"/>
      <c r="E91" s="98"/>
      <c r="F91" s="98"/>
      <c r="G91" s="98"/>
      <c r="H91" s="232"/>
      <c r="I91" s="232"/>
      <c r="J91" s="232"/>
      <c r="K91" s="98"/>
      <c r="L91" s="98"/>
      <c r="M91" s="98"/>
      <c r="N91" s="98"/>
      <c r="O91" s="98"/>
      <c r="P91" s="98"/>
      <c r="Q91" s="98"/>
      <c r="R91" s="98"/>
      <c r="S91" s="98"/>
      <c r="T91" s="98"/>
      <c r="U91" s="98"/>
      <c r="V91" s="98"/>
      <c r="W91" s="98"/>
      <c r="X91" s="98"/>
      <c r="Y91" s="98"/>
      <c r="Z91" s="98"/>
      <c r="AA91" s="98"/>
    </row>
    <row r="92" spans="1:27" ht="6.75" customHeight="1">
      <c r="A92" s="98"/>
      <c r="B92" s="98"/>
      <c r="C92" s="98"/>
      <c r="D92" s="98"/>
      <c r="E92" s="98"/>
      <c r="F92" s="98"/>
      <c r="G92" s="98"/>
      <c r="H92" s="232"/>
      <c r="I92" s="232"/>
      <c r="J92" s="232"/>
      <c r="K92" s="98"/>
      <c r="L92" s="98"/>
      <c r="M92" s="98"/>
      <c r="N92" s="98"/>
      <c r="O92" s="98"/>
      <c r="P92" s="98"/>
      <c r="Q92" s="98"/>
      <c r="R92" s="98"/>
      <c r="S92" s="98"/>
      <c r="T92" s="98"/>
      <c r="U92" s="98"/>
      <c r="V92" s="98"/>
      <c r="W92" s="98"/>
      <c r="X92" s="98"/>
      <c r="Y92" s="98"/>
      <c r="Z92" s="98"/>
      <c r="AA92" s="98"/>
    </row>
    <row r="93" spans="1:27" ht="17.25" customHeight="1">
      <c r="A93" s="98"/>
      <c r="B93" s="98"/>
      <c r="C93" s="98"/>
      <c r="D93" s="98"/>
      <c r="E93" s="98"/>
      <c r="F93" s="98"/>
      <c r="G93" s="98"/>
      <c r="H93" s="232"/>
      <c r="I93" s="232"/>
      <c r="J93" s="232"/>
      <c r="K93" s="98"/>
      <c r="L93" s="98"/>
      <c r="M93" s="98"/>
      <c r="N93" s="98"/>
      <c r="O93" s="98"/>
      <c r="P93" s="98"/>
      <c r="Q93" s="98"/>
      <c r="R93" s="98"/>
      <c r="S93" s="98"/>
      <c r="T93" s="98"/>
      <c r="U93" s="98"/>
      <c r="V93" s="98"/>
      <c r="W93" s="98"/>
      <c r="X93" s="98"/>
      <c r="Y93" s="98"/>
      <c r="Z93" s="98"/>
      <c r="AA93" s="98"/>
    </row>
    <row r="94" spans="1:27" ht="17.25" customHeight="1">
      <c r="A94" s="98"/>
      <c r="B94" s="98"/>
      <c r="C94" s="98"/>
      <c r="D94" s="98"/>
      <c r="E94" s="98"/>
      <c r="F94" s="98"/>
      <c r="G94" s="98"/>
      <c r="H94" s="232"/>
      <c r="I94" s="232"/>
      <c r="J94" s="232"/>
      <c r="K94" s="98"/>
      <c r="L94" s="98"/>
      <c r="M94" s="98"/>
      <c r="N94" s="98"/>
      <c r="O94" s="98"/>
      <c r="P94" s="98"/>
      <c r="Q94" s="98"/>
      <c r="R94" s="98"/>
      <c r="S94" s="98"/>
      <c r="T94" s="98"/>
      <c r="U94" s="98"/>
      <c r="V94" s="98"/>
      <c r="W94" s="98"/>
      <c r="X94" s="98"/>
      <c r="Y94" s="98"/>
      <c r="Z94" s="98"/>
      <c r="AA94" s="98"/>
    </row>
    <row r="95" spans="1:27" ht="17.25" customHeight="1">
      <c r="A95" s="98"/>
      <c r="B95" s="98"/>
      <c r="C95" s="98"/>
      <c r="D95" s="98"/>
      <c r="E95" s="98"/>
      <c r="F95" s="98"/>
      <c r="G95" s="98"/>
      <c r="H95" s="232"/>
      <c r="I95" s="232"/>
      <c r="J95" s="232"/>
      <c r="K95" s="98"/>
      <c r="L95" s="98"/>
      <c r="M95" s="98"/>
      <c r="N95" s="98"/>
      <c r="O95" s="98"/>
      <c r="P95" s="98"/>
      <c r="Q95" s="98"/>
      <c r="R95" s="98"/>
      <c r="S95" s="98"/>
      <c r="T95" s="98"/>
      <c r="U95" s="98"/>
      <c r="V95" s="98"/>
      <c r="W95" s="98"/>
      <c r="X95" s="98"/>
      <c r="Y95" s="98"/>
      <c r="Z95" s="98"/>
      <c r="AA95" s="98"/>
    </row>
    <row r="96" spans="1:27" ht="17.25" customHeight="1">
      <c r="A96" s="98"/>
      <c r="B96" s="98"/>
      <c r="C96" s="98"/>
      <c r="D96" s="98"/>
      <c r="E96" s="98"/>
      <c r="F96" s="98"/>
      <c r="G96" s="98"/>
      <c r="H96" s="232"/>
      <c r="I96" s="232"/>
      <c r="J96" s="232"/>
      <c r="K96" s="98"/>
      <c r="L96" s="98"/>
      <c r="M96" s="98"/>
      <c r="N96" s="98"/>
      <c r="O96" s="98"/>
      <c r="P96" s="98"/>
      <c r="Q96" s="98"/>
      <c r="R96" s="98"/>
      <c r="S96" s="98"/>
      <c r="T96" s="98"/>
      <c r="U96" s="98"/>
      <c r="V96" s="98"/>
      <c r="W96" s="98"/>
      <c r="X96" s="98"/>
      <c r="Y96" s="98"/>
      <c r="Z96" s="98"/>
      <c r="AA96" s="98"/>
    </row>
    <row r="97" spans="1:27" ht="17.25" customHeight="1">
      <c r="A97" s="98"/>
      <c r="B97" s="98"/>
      <c r="C97" s="98"/>
      <c r="D97" s="98"/>
      <c r="E97" s="98"/>
      <c r="F97" s="98"/>
      <c r="G97" s="98"/>
      <c r="H97" s="232"/>
      <c r="I97" s="232"/>
      <c r="J97" s="232"/>
      <c r="K97" s="98"/>
      <c r="L97" s="98"/>
      <c r="M97" s="98"/>
      <c r="N97" s="98"/>
      <c r="O97" s="98"/>
      <c r="P97" s="98"/>
      <c r="Q97" s="98"/>
      <c r="R97" s="98"/>
      <c r="S97" s="98"/>
      <c r="T97" s="98"/>
      <c r="U97" s="98"/>
      <c r="V97" s="98"/>
      <c r="W97" s="98"/>
      <c r="X97" s="98"/>
      <c r="Y97" s="98"/>
      <c r="Z97" s="98"/>
      <c r="AA97" s="98"/>
    </row>
    <row r="98" spans="1:27" ht="17.25" customHeight="1">
      <c r="A98" s="98"/>
      <c r="B98" s="98"/>
      <c r="C98" s="98"/>
      <c r="D98" s="98"/>
      <c r="E98" s="98"/>
      <c r="F98" s="98"/>
      <c r="G98" s="98"/>
      <c r="H98" s="232"/>
      <c r="I98" s="232"/>
      <c r="J98" s="232"/>
      <c r="K98" s="98"/>
      <c r="L98" s="98"/>
      <c r="M98" s="98"/>
      <c r="N98" s="98"/>
      <c r="O98" s="98"/>
      <c r="P98" s="98"/>
      <c r="Q98" s="98"/>
      <c r="R98" s="98"/>
      <c r="S98" s="98"/>
      <c r="T98" s="98"/>
      <c r="U98" s="98"/>
      <c r="V98" s="98"/>
      <c r="W98" s="98"/>
      <c r="X98" s="98"/>
      <c r="Y98" s="98"/>
      <c r="Z98" s="98"/>
      <c r="AA98" s="98"/>
    </row>
    <row r="99" spans="1:27" ht="17.25" customHeight="1">
      <c r="A99" s="98"/>
      <c r="B99" s="98"/>
      <c r="C99" s="98"/>
      <c r="D99" s="98"/>
      <c r="E99" s="98"/>
      <c r="F99" s="98"/>
      <c r="G99" s="98"/>
      <c r="H99" s="232"/>
      <c r="I99" s="232"/>
      <c r="J99" s="232"/>
      <c r="K99" s="98"/>
      <c r="L99" s="98"/>
      <c r="M99" s="98"/>
      <c r="N99" s="98"/>
      <c r="O99" s="98"/>
      <c r="P99" s="98"/>
      <c r="Q99" s="98"/>
      <c r="R99" s="98"/>
      <c r="S99" s="98"/>
      <c r="T99" s="98"/>
      <c r="U99" s="98"/>
      <c r="V99" s="98"/>
      <c r="W99" s="98"/>
      <c r="X99" s="98"/>
      <c r="Y99" s="98"/>
      <c r="Z99" s="98"/>
      <c r="AA99" s="98"/>
    </row>
    <row r="100" spans="1:27" ht="17.25" customHeight="1">
      <c r="A100" s="98"/>
      <c r="B100" s="98"/>
      <c r="C100" s="98"/>
      <c r="D100" s="98"/>
      <c r="E100" s="98"/>
      <c r="F100" s="98"/>
      <c r="G100" s="98"/>
      <c r="H100" s="232"/>
      <c r="I100" s="232"/>
      <c r="J100" s="232"/>
      <c r="K100" s="98"/>
      <c r="L100" s="98"/>
      <c r="M100" s="98"/>
      <c r="N100" s="98"/>
      <c r="O100" s="98"/>
      <c r="P100" s="98"/>
      <c r="Q100" s="98"/>
      <c r="R100" s="98"/>
      <c r="S100" s="98"/>
      <c r="T100" s="98"/>
      <c r="U100" s="98"/>
      <c r="V100" s="98"/>
      <c r="W100" s="98"/>
      <c r="X100" s="98"/>
      <c r="Y100" s="98"/>
      <c r="Z100" s="98"/>
      <c r="AA100" s="98"/>
    </row>
    <row r="101" spans="1:27" ht="17.25" customHeight="1">
      <c r="A101" s="98"/>
      <c r="B101" s="98"/>
      <c r="C101" s="98"/>
      <c r="D101" s="98"/>
      <c r="E101" s="98"/>
      <c r="F101" s="98"/>
      <c r="G101" s="98"/>
      <c r="H101" s="232"/>
      <c r="I101" s="232"/>
      <c r="J101" s="232"/>
      <c r="K101" s="98"/>
      <c r="L101" s="98"/>
      <c r="M101" s="98"/>
      <c r="N101" s="98"/>
      <c r="O101" s="98"/>
      <c r="P101" s="98"/>
      <c r="Q101" s="98"/>
      <c r="R101" s="98"/>
      <c r="S101" s="98"/>
      <c r="T101" s="98"/>
      <c r="U101" s="98"/>
      <c r="V101" s="98"/>
      <c r="W101" s="98"/>
      <c r="X101" s="98"/>
      <c r="Y101" s="98"/>
      <c r="Z101" s="98"/>
      <c r="AA101" s="98"/>
    </row>
    <row r="102" spans="1:27" ht="17.25" customHeight="1">
      <c r="A102" s="98"/>
      <c r="B102" s="98"/>
      <c r="C102" s="98"/>
      <c r="D102" s="98"/>
      <c r="E102" s="98"/>
      <c r="F102" s="98"/>
      <c r="G102" s="98"/>
      <c r="H102" s="232"/>
      <c r="I102" s="232"/>
      <c r="J102" s="232"/>
      <c r="K102" s="98"/>
      <c r="L102" s="98"/>
      <c r="M102" s="98"/>
      <c r="N102" s="98"/>
      <c r="O102" s="98"/>
      <c r="P102" s="98"/>
      <c r="Q102" s="98"/>
      <c r="R102" s="98"/>
      <c r="S102" s="98"/>
      <c r="T102" s="98"/>
      <c r="U102" s="98"/>
      <c r="V102" s="98"/>
      <c r="W102" s="98"/>
      <c r="X102" s="98"/>
      <c r="Y102" s="98"/>
      <c r="Z102" s="98"/>
      <c r="AA102" s="98"/>
    </row>
    <row r="103" spans="1:27" ht="17.25" customHeight="1">
      <c r="A103" s="98"/>
      <c r="B103" s="98"/>
      <c r="C103" s="98"/>
      <c r="D103" s="98"/>
      <c r="E103" s="98"/>
      <c r="F103" s="98"/>
      <c r="G103" s="98"/>
      <c r="H103" s="232"/>
      <c r="I103" s="232"/>
      <c r="J103" s="232"/>
      <c r="K103" s="98"/>
      <c r="L103" s="98"/>
      <c r="M103" s="98"/>
      <c r="N103" s="98"/>
      <c r="O103" s="98"/>
      <c r="P103" s="98"/>
      <c r="Q103" s="98"/>
      <c r="R103" s="98"/>
      <c r="S103" s="98"/>
      <c r="T103" s="98"/>
      <c r="U103" s="98"/>
      <c r="V103" s="98"/>
      <c r="W103" s="98"/>
      <c r="X103" s="98"/>
      <c r="Y103" s="98"/>
      <c r="Z103" s="98"/>
      <c r="AA103" s="98"/>
    </row>
    <row r="104" spans="1:27" ht="17.25" customHeight="1">
      <c r="A104" s="98"/>
      <c r="B104" s="98"/>
      <c r="C104" s="98"/>
      <c r="D104" s="98"/>
      <c r="E104" s="98"/>
      <c r="F104" s="98"/>
      <c r="G104" s="98"/>
      <c r="H104" s="232"/>
      <c r="I104" s="232"/>
      <c r="J104" s="232"/>
      <c r="K104" s="98"/>
      <c r="L104" s="98"/>
      <c r="M104" s="98"/>
      <c r="N104" s="98"/>
      <c r="O104" s="98"/>
      <c r="P104" s="98"/>
      <c r="Q104" s="98"/>
      <c r="R104" s="98"/>
      <c r="S104" s="98"/>
      <c r="T104" s="98"/>
      <c r="U104" s="98"/>
      <c r="V104" s="98"/>
      <c r="W104" s="98"/>
      <c r="X104" s="98"/>
      <c r="Y104" s="98"/>
      <c r="Z104" s="98"/>
      <c r="AA104" s="98"/>
    </row>
    <row r="105" spans="1:27" ht="17.25" customHeight="1">
      <c r="A105" s="98"/>
      <c r="B105" s="98"/>
      <c r="C105" s="98"/>
      <c r="D105" s="98"/>
      <c r="E105" s="98"/>
      <c r="F105" s="98"/>
      <c r="G105" s="98"/>
      <c r="H105" s="98"/>
      <c r="I105" s="98"/>
      <c r="J105" s="98"/>
      <c r="K105" s="98"/>
      <c r="L105" s="98"/>
      <c r="M105" s="98"/>
      <c r="N105" s="98"/>
      <c r="O105" s="98"/>
      <c r="P105" s="98"/>
      <c r="Q105" s="98"/>
      <c r="R105" s="98"/>
      <c r="S105" s="98"/>
      <c r="T105" s="98"/>
      <c r="U105" s="98"/>
      <c r="V105" s="98"/>
      <c r="W105" s="98"/>
      <c r="X105" s="98"/>
      <c r="Y105" s="98"/>
      <c r="Z105" s="98"/>
      <c r="AA105" s="98"/>
    </row>
    <row r="106" spans="1:27" ht="17.25" customHeight="1">
      <c r="A106" s="98"/>
      <c r="B106" s="98"/>
      <c r="C106" s="98"/>
      <c r="D106" s="98"/>
      <c r="E106" s="98"/>
      <c r="F106" s="98"/>
      <c r="G106" s="98"/>
      <c r="H106" s="98"/>
      <c r="I106" s="98"/>
      <c r="J106" s="98"/>
      <c r="K106" s="98"/>
      <c r="L106" s="98"/>
      <c r="M106" s="98"/>
      <c r="N106" s="98"/>
      <c r="O106" s="98"/>
      <c r="P106" s="98"/>
      <c r="Q106" s="98"/>
      <c r="R106" s="98"/>
      <c r="S106" s="98"/>
      <c r="T106" s="98"/>
      <c r="U106" s="98"/>
      <c r="V106" s="98"/>
      <c r="W106" s="98"/>
      <c r="X106" s="98"/>
      <c r="Y106" s="98"/>
      <c r="Z106" s="98"/>
      <c r="AA106" s="98"/>
    </row>
    <row r="107" spans="1:27" ht="17.25" customHeight="1">
      <c r="A107" s="98"/>
      <c r="B107" s="98"/>
      <c r="C107" s="98"/>
      <c r="D107" s="98"/>
      <c r="E107" s="98"/>
      <c r="F107" s="98"/>
      <c r="G107" s="98"/>
      <c r="H107" s="98"/>
      <c r="I107" s="98"/>
      <c r="J107" s="98"/>
      <c r="K107" s="98"/>
      <c r="L107" s="98"/>
      <c r="M107" s="98"/>
      <c r="N107" s="98"/>
      <c r="O107" s="98"/>
      <c r="P107" s="98"/>
      <c r="Q107" s="98"/>
      <c r="R107" s="98"/>
      <c r="S107" s="98"/>
      <c r="T107" s="98"/>
      <c r="U107" s="98"/>
      <c r="V107" s="98"/>
      <c r="W107" s="98"/>
      <c r="X107" s="98"/>
      <c r="Y107" s="98"/>
      <c r="Z107" s="98"/>
      <c r="AA107" s="98"/>
    </row>
    <row r="108" spans="1:27" ht="17.25" customHeight="1">
      <c r="A108" s="98"/>
      <c r="B108" s="98"/>
      <c r="C108" s="98"/>
      <c r="D108" s="98"/>
      <c r="E108" s="98"/>
      <c r="F108" s="98"/>
      <c r="G108" s="98"/>
      <c r="H108" s="98"/>
      <c r="I108" s="98"/>
      <c r="J108" s="98"/>
      <c r="K108" s="98"/>
      <c r="L108" s="98"/>
      <c r="M108" s="98"/>
      <c r="N108" s="98"/>
      <c r="O108" s="98"/>
      <c r="P108" s="98"/>
      <c r="Q108" s="98"/>
      <c r="R108" s="98"/>
      <c r="S108" s="98"/>
      <c r="T108" s="98"/>
      <c r="U108" s="98"/>
      <c r="V108" s="98"/>
      <c r="W108" s="98"/>
      <c r="X108" s="98"/>
      <c r="Y108" s="98"/>
      <c r="Z108" s="98"/>
      <c r="AA108" s="98"/>
    </row>
    <row r="109" spans="1:27" ht="17.25" customHeight="1">
      <c r="A109" s="98"/>
      <c r="B109" s="98"/>
      <c r="C109" s="98"/>
      <c r="D109" s="98"/>
      <c r="E109" s="98"/>
      <c r="F109" s="98"/>
      <c r="G109" s="98"/>
      <c r="H109" s="98"/>
      <c r="I109" s="98"/>
      <c r="J109" s="98"/>
      <c r="K109" s="98"/>
      <c r="L109" s="98"/>
      <c r="M109" s="98"/>
      <c r="N109" s="98"/>
      <c r="O109" s="98"/>
      <c r="P109" s="98"/>
      <c r="Q109" s="98"/>
      <c r="R109" s="98"/>
      <c r="S109" s="98"/>
      <c r="T109" s="98"/>
      <c r="U109" s="98"/>
      <c r="V109" s="98"/>
      <c r="W109" s="98"/>
      <c r="X109" s="98"/>
      <c r="Y109" s="98"/>
      <c r="Z109" s="98"/>
      <c r="AA109" s="98"/>
    </row>
    <row r="110" spans="1:27" ht="17.25" customHeight="1">
      <c r="A110" s="98"/>
      <c r="B110" s="98"/>
      <c r="C110" s="98"/>
      <c r="D110" s="98"/>
      <c r="E110" s="98"/>
      <c r="F110" s="98"/>
      <c r="G110" s="98"/>
      <c r="H110" s="98"/>
      <c r="I110" s="98"/>
      <c r="J110" s="98"/>
      <c r="K110" s="98"/>
      <c r="L110" s="98"/>
      <c r="M110" s="98"/>
      <c r="N110" s="98"/>
      <c r="O110" s="98"/>
      <c r="P110" s="98"/>
      <c r="Q110" s="98"/>
      <c r="R110" s="98"/>
      <c r="S110" s="98"/>
      <c r="T110" s="98"/>
      <c r="U110" s="98"/>
      <c r="V110" s="98"/>
      <c r="W110" s="98"/>
      <c r="X110" s="98"/>
      <c r="Y110" s="98"/>
      <c r="Z110" s="98"/>
      <c r="AA110" s="98"/>
    </row>
    <row r="111" spans="1:27" ht="17.25" customHeight="1">
      <c r="A111" s="98"/>
      <c r="B111" s="98"/>
      <c r="C111" s="98"/>
      <c r="D111" s="98"/>
      <c r="E111" s="98"/>
      <c r="F111" s="98"/>
      <c r="G111" s="98"/>
      <c r="H111" s="98"/>
      <c r="I111" s="98"/>
      <c r="J111" s="98"/>
      <c r="K111" s="98"/>
      <c r="L111" s="98"/>
      <c r="M111" s="98"/>
      <c r="N111" s="98"/>
      <c r="O111" s="98"/>
      <c r="P111" s="98"/>
      <c r="Q111" s="98"/>
      <c r="R111" s="98"/>
      <c r="S111" s="98"/>
      <c r="T111" s="98"/>
      <c r="U111" s="98"/>
      <c r="V111" s="98"/>
      <c r="W111" s="98"/>
      <c r="X111" s="98"/>
      <c r="Y111" s="98"/>
      <c r="Z111" s="98"/>
      <c r="AA111" s="98"/>
    </row>
    <row r="112" spans="1:27" ht="17.25" customHeight="1">
      <c r="A112" s="98"/>
      <c r="B112" s="98"/>
      <c r="C112" s="98"/>
      <c r="D112" s="98"/>
      <c r="E112" s="98"/>
      <c r="F112" s="98"/>
      <c r="G112" s="98"/>
      <c r="H112" s="98"/>
      <c r="I112" s="98"/>
      <c r="J112" s="98"/>
      <c r="K112" s="98"/>
      <c r="L112" s="98"/>
      <c r="M112" s="98"/>
      <c r="N112" s="98"/>
      <c r="O112" s="98"/>
      <c r="P112" s="98"/>
      <c r="Q112" s="98"/>
      <c r="R112" s="98"/>
      <c r="S112" s="98"/>
      <c r="T112" s="98"/>
      <c r="U112" s="98"/>
      <c r="V112" s="98"/>
      <c r="W112" s="98"/>
      <c r="X112" s="98"/>
      <c r="Y112" s="98"/>
      <c r="Z112" s="98"/>
      <c r="AA112" s="98"/>
    </row>
    <row r="113" spans="1:27" ht="17.25" customHeight="1">
      <c r="A113" s="98"/>
      <c r="B113" s="98"/>
      <c r="C113" s="98"/>
      <c r="D113" s="98"/>
      <c r="E113" s="98"/>
      <c r="F113" s="98"/>
      <c r="G113" s="98"/>
      <c r="H113" s="98"/>
      <c r="I113" s="98"/>
      <c r="J113" s="98"/>
      <c r="K113" s="98"/>
      <c r="L113" s="98"/>
      <c r="M113" s="98"/>
      <c r="N113" s="98"/>
      <c r="O113" s="98"/>
      <c r="P113" s="98"/>
      <c r="Q113" s="98"/>
      <c r="R113" s="98"/>
      <c r="S113" s="98"/>
      <c r="T113" s="98"/>
      <c r="U113" s="98"/>
      <c r="V113" s="98"/>
      <c r="W113" s="98"/>
      <c r="X113" s="98"/>
      <c r="Y113" s="98"/>
      <c r="Z113" s="98"/>
      <c r="AA113" s="98"/>
    </row>
    <row r="114" spans="1:27" ht="17.25" customHeight="1">
      <c r="A114" s="98"/>
      <c r="B114" s="98"/>
      <c r="C114" s="98"/>
      <c r="D114" s="98"/>
      <c r="E114" s="98"/>
      <c r="F114" s="98"/>
      <c r="G114" s="98"/>
      <c r="H114" s="98"/>
      <c r="I114" s="98"/>
      <c r="J114" s="98"/>
      <c r="K114" s="98"/>
      <c r="L114" s="98"/>
      <c r="M114" s="98"/>
      <c r="N114" s="98"/>
      <c r="O114" s="98"/>
      <c r="P114" s="98"/>
      <c r="Q114" s="98"/>
      <c r="R114" s="98"/>
      <c r="S114" s="98"/>
      <c r="T114" s="98"/>
      <c r="U114" s="98"/>
      <c r="V114" s="98"/>
      <c r="W114" s="98"/>
      <c r="X114" s="98"/>
      <c r="Y114" s="98"/>
      <c r="Z114" s="98"/>
      <c r="AA114" s="98"/>
    </row>
    <row r="115" spans="1:27" ht="17.25" customHeight="1">
      <c r="A115" s="98"/>
      <c r="B115" s="98"/>
      <c r="C115" s="98"/>
      <c r="D115" s="98"/>
      <c r="E115" s="98"/>
      <c r="F115" s="98"/>
      <c r="G115" s="98"/>
      <c r="H115" s="98"/>
      <c r="I115" s="98"/>
      <c r="J115" s="98"/>
      <c r="K115" s="98"/>
      <c r="L115" s="98"/>
      <c r="M115" s="98"/>
      <c r="N115" s="98"/>
      <c r="O115" s="98"/>
      <c r="P115" s="98"/>
      <c r="Q115" s="98"/>
      <c r="R115" s="98"/>
      <c r="S115" s="98"/>
      <c r="T115" s="98"/>
      <c r="U115" s="98"/>
      <c r="V115" s="98"/>
      <c r="W115" s="98"/>
      <c r="X115" s="98"/>
      <c r="Y115" s="98"/>
      <c r="Z115" s="98"/>
      <c r="AA115" s="98"/>
    </row>
    <row r="116" spans="1:27" ht="17.25" customHeight="1">
      <c r="A116" s="98"/>
      <c r="B116" s="98"/>
      <c r="C116" s="98"/>
      <c r="D116" s="98"/>
      <c r="E116" s="98"/>
      <c r="F116" s="98"/>
      <c r="G116" s="98"/>
      <c r="H116" s="98"/>
      <c r="I116" s="98"/>
      <c r="J116" s="98"/>
      <c r="K116" s="98"/>
      <c r="L116" s="98"/>
      <c r="M116" s="98"/>
      <c r="N116" s="98"/>
      <c r="O116" s="98"/>
      <c r="P116" s="98"/>
      <c r="Q116" s="98"/>
      <c r="R116" s="98"/>
      <c r="S116" s="98"/>
      <c r="T116" s="98"/>
      <c r="U116" s="98"/>
      <c r="V116" s="98"/>
      <c r="W116" s="98"/>
      <c r="X116" s="98"/>
      <c r="Y116" s="98"/>
      <c r="Z116" s="98"/>
      <c r="AA116" s="98"/>
    </row>
    <row r="117" spans="1:27" ht="17.25" customHeight="1">
      <c r="A117" s="98"/>
      <c r="B117" s="98"/>
      <c r="C117" s="98"/>
      <c r="D117" s="98"/>
      <c r="E117" s="98"/>
      <c r="F117" s="98"/>
      <c r="G117" s="98"/>
      <c r="H117" s="98"/>
      <c r="I117" s="98"/>
      <c r="J117" s="98"/>
      <c r="K117" s="98"/>
      <c r="L117" s="98"/>
      <c r="M117" s="98"/>
      <c r="N117" s="98"/>
      <c r="O117" s="98"/>
      <c r="P117" s="98"/>
      <c r="Q117" s="98"/>
      <c r="R117" s="98"/>
      <c r="S117" s="98"/>
      <c r="T117" s="98"/>
      <c r="U117" s="98"/>
      <c r="V117" s="98"/>
      <c r="W117" s="98"/>
      <c r="X117" s="98"/>
      <c r="Y117" s="98"/>
      <c r="Z117" s="98"/>
      <c r="AA117" s="98"/>
    </row>
    <row r="118" spans="1:27" ht="17.25" customHeight="1">
      <c r="A118" s="98"/>
      <c r="B118" s="98"/>
      <c r="C118" s="98"/>
      <c r="D118" s="98"/>
      <c r="E118" s="98"/>
      <c r="F118" s="98"/>
      <c r="G118" s="98"/>
      <c r="H118" s="98"/>
      <c r="I118" s="98"/>
      <c r="J118" s="98"/>
      <c r="K118" s="98"/>
      <c r="L118" s="98"/>
      <c r="M118" s="98"/>
      <c r="N118" s="98"/>
      <c r="O118" s="98"/>
      <c r="P118" s="98"/>
      <c r="Q118" s="98"/>
      <c r="R118" s="98"/>
      <c r="S118" s="98"/>
      <c r="T118" s="98"/>
      <c r="U118" s="98"/>
      <c r="V118" s="98"/>
      <c r="W118" s="98"/>
      <c r="X118" s="98"/>
      <c r="Y118" s="98"/>
      <c r="Z118" s="98"/>
      <c r="AA118" s="98"/>
    </row>
    <row r="119" spans="1:27" ht="17.25" customHeight="1">
      <c r="A119" s="98"/>
      <c r="B119" s="98"/>
      <c r="C119" s="98"/>
      <c r="D119" s="98"/>
      <c r="E119" s="98"/>
      <c r="F119" s="98"/>
      <c r="G119" s="98"/>
      <c r="H119" s="98"/>
      <c r="I119" s="98"/>
      <c r="J119" s="98"/>
      <c r="K119" s="98"/>
      <c r="L119" s="98"/>
      <c r="M119" s="98"/>
      <c r="N119" s="98"/>
      <c r="O119" s="98"/>
      <c r="P119" s="98"/>
      <c r="Q119" s="98"/>
      <c r="R119" s="98"/>
      <c r="S119" s="98"/>
      <c r="T119" s="98"/>
      <c r="U119" s="98"/>
      <c r="V119" s="98"/>
      <c r="W119" s="98"/>
      <c r="X119" s="98"/>
      <c r="Y119" s="98"/>
      <c r="Z119" s="98"/>
      <c r="AA119" s="98"/>
    </row>
    <row r="120" spans="1:27" ht="17.25" customHeight="1">
      <c r="A120" s="98"/>
      <c r="B120" s="98"/>
      <c r="C120" s="98"/>
      <c r="D120" s="98"/>
      <c r="E120" s="98"/>
      <c r="F120" s="98"/>
      <c r="G120" s="98"/>
      <c r="H120" s="98"/>
      <c r="I120" s="98"/>
      <c r="J120" s="98"/>
      <c r="K120" s="98"/>
      <c r="L120" s="98"/>
      <c r="M120" s="98"/>
      <c r="N120" s="98"/>
      <c r="O120" s="98"/>
      <c r="P120" s="98"/>
      <c r="Q120" s="98"/>
      <c r="R120" s="98"/>
      <c r="S120" s="98"/>
      <c r="T120" s="98"/>
      <c r="U120" s="98"/>
      <c r="V120" s="98"/>
      <c r="W120" s="98"/>
      <c r="X120" s="98"/>
      <c r="Y120" s="98"/>
      <c r="Z120" s="98"/>
      <c r="AA120" s="98"/>
    </row>
    <row r="121" spans="1:27" ht="17.25" customHeight="1">
      <c r="A121" s="98"/>
      <c r="B121" s="98"/>
      <c r="C121" s="98"/>
      <c r="D121" s="98"/>
      <c r="E121" s="98"/>
      <c r="F121" s="98"/>
      <c r="G121" s="98"/>
      <c r="H121" s="98"/>
      <c r="I121" s="98"/>
      <c r="J121" s="98"/>
      <c r="K121" s="98"/>
      <c r="L121" s="98"/>
      <c r="M121" s="98"/>
      <c r="N121" s="98"/>
      <c r="O121" s="98"/>
      <c r="P121" s="98"/>
      <c r="Q121" s="98"/>
      <c r="R121" s="98"/>
      <c r="S121" s="98"/>
      <c r="T121" s="98"/>
      <c r="U121" s="98"/>
      <c r="V121" s="98"/>
      <c r="W121" s="98"/>
      <c r="X121" s="98"/>
      <c r="Y121" s="98"/>
      <c r="Z121" s="98"/>
      <c r="AA121" s="98"/>
    </row>
    <row r="122" spans="1:27" ht="17.25" customHeight="1">
      <c r="A122" s="98"/>
      <c r="B122" s="98"/>
      <c r="C122" s="98"/>
      <c r="D122" s="98"/>
      <c r="E122" s="98"/>
      <c r="F122" s="98"/>
      <c r="G122" s="98"/>
      <c r="H122" s="98"/>
      <c r="I122" s="98"/>
      <c r="J122" s="98"/>
      <c r="K122" s="98"/>
      <c r="L122" s="98"/>
      <c r="M122" s="98"/>
      <c r="N122" s="98"/>
      <c r="O122" s="98"/>
      <c r="P122" s="98"/>
      <c r="Q122" s="98"/>
      <c r="R122" s="98"/>
      <c r="S122" s="98"/>
      <c r="T122" s="98"/>
      <c r="U122" s="98"/>
      <c r="V122" s="98"/>
      <c r="W122" s="98"/>
      <c r="X122" s="98"/>
      <c r="Y122" s="98"/>
      <c r="Z122" s="98"/>
      <c r="AA122" s="98"/>
    </row>
    <row r="123" spans="1:27" ht="17.25" customHeight="1">
      <c r="A123" s="98"/>
      <c r="B123" s="98"/>
      <c r="C123" s="98"/>
      <c r="D123" s="98"/>
      <c r="E123" s="98"/>
      <c r="F123" s="98"/>
      <c r="G123" s="98"/>
      <c r="H123" s="98"/>
      <c r="I123" s="98"/>
      <c r="J123" s="98"/>
      <c r="K123" s="98"/>
      <c r="L123" s="98"/>
      <c r="M123" s="98"/>
      <c r="N123" s="98"/>
      <c r="O123" s="98"/>
      <c r="P123" s="98"/>
      <c r="Q123" s="98"/>
      <c r="R123" s="98"/>
      <c r="S123" s="98"/>
      <c r="T123" s="98"/>
      <c r="U123" s="98"/>
      <c r="V123" s="98"/>
      <c r="W123" s="98"/>
      <c r="X123" s="98"/>
      <c r="Y123" s="98"/>
      <c r="Z123" s="98"/>
      <c r="AA123" s="98"/>
    </row>
    <row r="124" spans="1:27" ht="17.25" customHeight="1">
      <c r="A124" s="98"/>
      <c r="B124" s="98"/>
      <c r="C124" s="98"/>
      <c r="D124" s="98"/>
      <c r="E124" s="98"/>
      <c r="F124" s="98"/>
      <c r="G124" s="98"/>
      <c r="H124" s="98"/>
      <c r="I124" s="98"/>
      <c r="J124" s="98"/>
      <c r="K124" s="98"/>
      <c r="L124" s="98"/>
      <c r="M124" s="98"/>
      <c r="N124" s="98"/>
      <c r="O124" s="98"/>
      <c r="P124" s="98"/>
      <c r="Q124" s="98"/>
      <c r="R124" s="98"/>
      <c r="S124" s="98"/>
      <c r="T124" s="98"/>
      <c r="U124" s="98"/>
      <c r="V124" s="98"/>
      <c r="W124" s="98"/>
      <c r="X124" s="98"/>
      <c r="Y124" s="98"/>
      <c r="Z124" s="98"/>
      <c r="AA124" s="98"/>
    </row>
    <row r="125" spans="1:27" ht="17.25" customHeight="1">
      <c r="A125" s="98"/>
      <c r="B125" s="98"/>
      <c r="C125" s="98"/>
      <c r="D125" s="98"/>
      <c r="E125" s="98"/>
      <c r="F125" s="98"/>
      <c r="G125" s="98"/>
      <c r="H125" s="98"/>
      <c r="I125" s="98"/>
      <c r="J125" s="98"/>
      <c r="K125" s="98"/>
      <c r="L125" s="98"/>
      <c r="M125" s="98"/>
      <c r="N125" s="98"/>
      <c r="O125" s="98"/>
      <c r="P125" s="98"/>
      <c r="Q125" s="98"/>
      <c r="R125" s="98"/>
      <c r="S125" s="98"/>
      <c r="T125" s="98"/>
      <c r="U125" s="98"/>
      <c r="V125" s="98"/>
      <c r="W125" s="98"/>
      <c r="X125" s="98"/>
      <c r="Y125" s="98"/>
      <c r="Z125" s="98"/>
      <c r="AA125" s="98"/>
    </row>
    <row r="126" spans="1:27" ht="17.25" customHeight="1">
      <c r="A126" s="98"/>
      <c r="B126" s="98"/>
      <c r="C126" s="98"/>
      <c r="D126" s="98"/>
      <c r="E126" s="98"/>
      <c r="F126" s="98"/>
      <c r="G126" s="98"/>
      <c r="H126" s="98"/>
      <c r="I126" s="98"/>
      <c r="J126" s="98"/>
      <c r="K126" s="98"/>
      <c r="L126" s="98"/>
      <c r="M126" s="98"/>
      <c r="N126" s="98"/>
      <c r="O126" s="98"/>
      <c r="P126" s="98"/>
      <c r="Q126" s="98"/>
      <c r="R126" s="98"/>
      <c r="S126" s="98"/>
      <c r="T126" s="98"/>
      <c r="U126" s="98"/>
      <c r="V126" s="98"/>
      <c r="W126" s="98"/>
      <c r="X126" s="98"/>
      <c r="Y126" s="98"/>
      <c r="Z126" s="98"/>
      <c r="AA126" s="98"/>
    </row>
    <row r="127" spans="1:27" ht="17.25" customHeight="1">
      <c r="A127" s="98"/>
      <c r="B127" s="98"/>
      <c r="C127" s="98"/>
      <c r="D127" s="98"/>
      <c r="E127" s="98"/>
      <c r="F127" s="98"/>
      <c r="G127" s="98"/>
      <c r="H127" s="98"/>
      <c r="I127" s="98"/>
      <c r="J127" s="98"/>
      <c r="K127" s="98"/>
      <c r="L127" s="98"/>
      <c r="M127" s="98"/>
      <c r="N127" s="98"/>
      <c r="O127" s="98"/>
      <c r="P127" s="98"/>
      <c r="Q127" s="98"/>
      <c r="R127" s="98"/>
      <c r="S127" s="98"/>
      <c r="T127" s="98"/>
      <c r="U127" s="98"/>
      <c r="V127" s="98"/>
      <c r="W127" s="98"/>
      <c r="X127" s="98"/>
      <c r="Y127" s="98"/>
      <c r="Z127" s="98"/>
      <c r="AA127" s="98"/>
    </row>
    <row r="128" spans="1:27" ht="17.25" customHeight="1">
      <c r="A128" s="98"/>
      <c r="B128" s="98"/>
      <c r="C128" s="98"/>
      <c r="D128" s="98"/>
      <c r="E128" s="98"/>
      <c r="F128" s="98"/>
      <c r="G128" s="98"/>
      <c r="H128" s="98"/>
      <c r="I128" s="98"/>
      <c r="J128" s="98"/>
      <c r="K128" s="98"/>
      <c r="L128" s="98"/>
      <c r="M128" s="98"/>
      <c r="N128" s="98"/>
      <c r="O128" s="98"/>
      <c r="P128" s="98"/>
      <c r="Q128" s="98"/>
      <c r="R128" s="98"/>
      <c r="S128" s="98"/>
      <c r="T128" s="98"/>
      <c r="U128" s="98"/>
      <c r="V128" s="98"/>
      <c r="W128" s="98"/>
      <c r="X128" s="98"/>
      <c r="Y128" s="98"/>
      <c r="Z128" s="98"/>
      <c r="AA128" s="98"/>
    </row>
    <row r="129" spans="1:27" ht="17.25" customHeight="1">
      <c r="A129" s="98"/>
      <c r="B129" s="98"/>
      <c r="C129" s="98"/>
      <c r="D129" s="98"/>
      <c r="E129" s="98"/>
      <c r="F129" s="98"/>
      <c r="G129" s="98"/>
      <c r="H129" s="98"/>
      <c r="I129" s="98"/>
      <c r="J129" s="98"/>
      <c r="K129" s="98"/>
      <c r="L129" s="98"/>
      <c r="M129" s="98"/>
      <c r="N129" s="98"/>
      <c r="O129" s="98"/>
      <c r="P129" s="98"/>
      <c r="Q129" s="98"/>
      <c r="R129" s="98"/>
      <c r="S129" s="98"/>
      <c r="T129" s="98"/>
      <c r="U129" s="98"/>
      <c r="V129" s="98"/>
      <c r="W129" s="98"/>
      <c r="X129" s="98"/>
      <c r="Y129" s="98"/>
      <c r="Z129" s="98"/>
      <c r="AA129" s="98"/>
    </row>
    <row r="130" spans="1:27" ht="17.25" customHeight="1">
      <c r="A130" s="98"/>
      <c r="B130" s="98"/>
      <c r="C130" s="98"/>
      <c r="D130" s="98"/>
      <c r="E130" s="98"/>
      <c r="F130" s="98"/>
      <c r="G130" s="98"/>
      <c r="H130" s="98"/>
      <c r="I130" s="98"/>
      <c r="J130" s="98"/>
      <c r="K130" s="98"/>
      <c r="L130" s="98"/>
      <c r="M130" s="98"/>
      <c r="N130" s="98"/>
      <c r="O130" s="98"/>
      <c r="P130" s="98"/>
      <c r="Q130" s="98"/>
      <c r="R130" s="98"/>
      <c r="S130" s="98"/>
      <c r="T130" s="98"/>
      <c r="U130" s="98"/>
      <c r="V130" s="98"/>
      <c r="W130" s="98"/>
      <c r="X130" s="98"/>
      <c r="Y130" s="98"/>
      <c r="Z130" s="98"/>
      <c r="AA130" s="98"/>
    </row>
    <row r="131" spans="1:27" ht="17.25" customHeight="1">
      <c r="A131" s="98"/>
      <c r="B131" s="98"/>
      <c r="C131" s="98"/>
      <c r="D131" s="98"/>
      <c r="E131" s="98"/>
      <c r="F131" s="98"/>
      <c r="G131" s="98"/>
      <c r="H131" s="98"/>
      <c r="I131" s="98"/>
      <c r="J131" s="98"/>
      <c r="K131" s="98"/>
      <c r="L131" s="98"/>
      <c r="M131" s="98"/>
      <c r="N131" s="98"/>
      <c r="O131" s="98"/>
      <c r="P131" s="98"/>
      <c r="Q131" s="98"/>
      <c r="R131" s="98"/>
      <c r="S131" s="98"/>
      <c r="T131" s="98"/>
      <c r="U131" s="98"/>
      <c r="V131" s="98"/>
      <c r="W131" s="98"/>
      <c r="X131" s="98"/>
      <c r="Y131" s="98"/>
      <c r="Z131" s="98"/>
      <c r="AA131" s="98"/>
    </row>
    <row r="132" spans="1:27" ht="17.25" customHeight="1">
      <c r="A132" s="98"/>
      <c r="B132" s="98"/>
      <c r="C132" s="98"/>
      <c r="D132" s="98"/>
      <c r="E132" s="98"/>
      <c r="F132" s="98"/>
      <c r="G132" s="98"/>
      <c r="H132" s="98"/>
      <c r="I132" s="98"/>
      <c r="J132" s="98"/>
      <c r="K132" s="98"/>
      <c r="L132" s="98"/>
      <c r="M132" s="98"/>
      <c r="N132" s="98"/>
      <c r="O132" s="98"/>
      <c r="P132" s="98"/>
      <c r="Q132" s="98"/>
      <c r="R132" s="98"/>
      <c r="S132" s="98"/>
      <c r="T132" s="98"/>
      <c r="U132" s="98"/>
      <c r="V132" s="98"/>
      <c r="W132" s="98"/>
      <c r="X132" s="98"/>
      <c r="Y132" s="98"/>
      <c r="Z132" s="98"/>
      <c r="AA132" s="98"/>
    </row>
    <row r="133" spans="1:27" ht="15" customHeight="1">
      <c r="A133" s="98"/>
      <c r="B133" s="98"/>
      <c r="C133" s="98"/>
      <c r="D133" s="98"/>
      <c r="E133" s="98"/>
      <c r="F133" s="98"/>
      <c r="G133" s="98"/>
      <c r="H133" s="98"/>
      <c r="I133" s="98"/>
      <c r="J133" s="98"/>
      <c r="K133" s="98"/>
      <c r="L133" s="98"/>
      <c r="M133" s="98"/>
      <c r="N133" s="98"/>
      <c r="O133" s="98"/>
      <c r="P133" s="98"/>
      <c r="Q133" s="98"/>
      <c r="R133" s="98"/>
      <c r="S133" s="98"/>
      <c r="T133" s="98"/>
      <c r="U133" s="98"/>
      <c r="V133" s="98"/>
      <c r="W133" s="98"/>
      <c r="X133" s="98"/>
      <c r="Y133" s="98"/>
      <c r="Z133" s="98"/>
      <c r="AA133" s="98"/>
    </row>
    <row r="134" spans="1:27" ht="17.25" customHeight="1">
      <c r="A134" s="98"/>
      <c r="B134" s="98"/>
      <c r="C134" s="98"/>
      <c r="D134" s="98"/>
      <c r="E134" s="98"/>
      <c r="F134" s="98"/>
      <c r="G134" s="98"/>
      <c r="H134" s="98"/>
      <c r="I134" s="98"/>
      <c r="J134" s="98"/>
      <c r="K134" s="98"/>
      <c r="L134" s="98"/>
      <c r="M134" s="98"/>
      <c r="N134" s="98"/>
      <c r="O134" s="98"/>
      <c r="P134" s="98"/>
      <c r="Q134" s="98"/>
      <c r="R134" s="98"/>
      <c r="S134" s="98"/>
      <c r="T134" s="98"/>
      <c r="U134" s="98"/>
      <c r="V134" s="98"/>
      <c r="W134" s="98"/>
      <c r="X134" s="98"/>
      <c r="Y134" s="98"/>
      <c r="Z134" s="98"/>
      <c r="AA134" s="98"/>
    </row>
    <row r="135" spans="1:27" ht="17.25" customHeight="1">
      <c r="A135" s="98"/>
      <c r="B135" s="98"/>
      <c r="C135" s="98"/>
      <c r="D135" s="98"/>
      <c r="E135" s="98"/>
      <c r="F135" s="98"/>
      <c r="G135" s="98"/>
      <c r="H135" s="98"/>
      <c r="I135" s="98"/>
      <c r="J135" s="98"/>
      <c r="K135" s="98"/>
      <c r="L135" s="98"/>
      <c r="M135" s="98"/>
      <c r="N135" s="98"/>
      <c r="O135" s="98"/>
      <c r="P135" s="98"/>
      <c r="Q135" s="98"/>
      <c r="R135" s="98"/>
      <c r="S135" s="98"/>
      <c r="T135" s="98"/>
      <c r="U135" s="98"/>
      <c r="V135" s="98"/>
      <c r="W135" s="98"/>
      <c r="X135" s="98"/>
      <c r="Y135" s="98"/>
      <c r="Z135" s="98"/>
      <c r="AA135" s="98"/>
    </row>
    <row r="136" spans="1:27" ht="17.25" customHeight="1">
      <c r="A136" s="98"/>
      <c r="B136" s="98"/>
      <c r="C136" s="98"/>
      <c r="D136" s="98"/>
      <c r="E136" s="98"/>
      <c r="F136" s="98"/>
      <c r="G136" s="98"/>
      <c r="H136" s="98"/>
      <c r="I136" s="98"/>
      <c r="J136" s="98"/>
      <c r="K136" s="98"/>
      <c r="L136" s="98"/>
      <c r="M136" s="98"/>
      <c r="N136" s="98"/>
      <c r="O136" s="98"/>
      <c r="P136" s="98"/>
      <c r="Q136" s="98"/>
      <c r="R136" s="98"/>
      <c r="S136" s="98"/>
      <c r="T136" s="98"/>
      <c r="U136" s="98"/>
      <c r="V136" s="98"/>
      <c r="W136" s="98"/>
      <c r="X136" s="98"/>
      <c r="Y136" s="98"/>
      <c r="Z136" s="98"/>
      <c r="AA136" s="98"/>
    </row>
    <row r="137" spans="1:27" ht="17.25" customHeight="1">
      <c r="A137" s="98"/>
      <c r="B137" s="98"/>
      <c r="C137" s="98"/>
      <c r="D137" s="98"/>
      <c r="E137" s="98"/>
      <c r="F137" s="98"/>
      <c r="G137" s="98"/>
      <c r="H137" s="98"/>
      <c r="I137" s="98"/>
      <c r="J137" s="98"/>
      <c r="K137" s="98"/>
      <c r="L137" s="98"/>
      <c r="M137" s="98"/>
      <c r="N137" s="98"/>
      <c r="O137" s="98"/>
      <c r="P137" s="98"/>
      <c r="Q137" s="98"/>
      <c r="R137" s="98"/>
      <c r="S137" s="98"/>
      <c r="T137" s="98"/>
      <c r="U137" s="98"/>
      <c r="V137" s="98"/>
      <c r="W137" s="98"/>
      <c r="X137" s="98"/>
      <c r="Y137" s="98"/>
      <c r="Z137" s="98"/>
      <c r="AA137" s="98"/>
    </row>
    <row r="138" spans="1:27" ht="17.25" customHeight="1">
      <c r="A138" s="98"/>
      <c r="B138" s="98"/>
      <c r="C138" s="98"/>
      <c r="D138" s="98"/>
      <c r="E138" s="98"/>
      <c r="F138" s="98"/>
      <c r="G138" s="98"/>
      <c r="H138" s="98"/>
      <c r="I138" s="98"/>
      <c r="J138" s="98"/>
      <c r="K138" s="98"/>
      <c r="L138" s="98"/>
      <c r="M138" s="98"/>
      <c r="N138" s="98"/>
      <c r="O138" s="98"/>
      <c r="P138" s="98"/>
      <c r="Q138" s="98"/>
      <c r="R138" s="98"/>
      <c r="S138" s="98"/>
      <c r="T138" s="98"/>
      <c r="U138" s="98"/>
      <c r="V138" s="98"/>
      <c r="W138" s="98"/>
      <c r="X138" s="98"/>
      <c r="Y138" s="98"/>
      <c r="Z138" s="98"/>
      <c r="AA138" s="98"/>
    </row>
    <row r="139" spans="1:27" ht="17.25" customHeight="1">
      <c r="A139" s="98"/>
      <c r="B139" s="98"/>
      <c r="C139" s="98"/>
      <c r="D139" s="98"/>
      <c r="E139" s="98"/>
      <c r="F139" s="98"/>
      <c r="G139" s="98"/>
      <c r="H139" s="98"/>
      <c r="I139" s="98"/>
      <c r="J139" s="98"/>
      <c r="K139" s="98"/>
      <c r="L139" s="98"/>
      <c r="M139" s="98"/>
      <c r="N139" s="98"/>
      <c r="O139" s="98"/>
      <c r="P139" s="98"/>
      <c r="Q139" s="98"/>
      <c r="R139" s="98"/>
      <c r="S139" s="98"/>
      <c r="T139" s="98"/>
      <c r="U139" s="98"/>
      <c r="V139" s="98"/>
      <c r="W139" s="98"/>
      <c r="X139" s="98"/>
      <c r="Y139" s="98"/>
      <c r="Z139" s="98"/>
      <c r="AA139" s="98"/>
    </row>
    <row r="140" spans="1:27" ht="17.25" customHeight="1">
      <c r="A140" s="98"/>
      <c r="B140" s="98"/>
      <c r="C140" s="98"/>
      <c r="D140" s="98"/>
      <c r="E140" s="98"/>
      <c r="F140" s="98"/>
      <c r="G140" s="98"/>
      <c r="H140" s="98"/>
      <c r="I140" s="98"/>
      <c r="J140" s="98"/>
      <c r="K140" s="98"/>
      <c r="L140" s="98"/>
      <c r="M140" s="98"/>
      <c r="N140" s="98"/>
      <c r="O140" s="98"/>
      <c r="P140" s="98"/>
      <c r="Q140" s="98"/>
      <c r="R140" s="98"/>
      <c r="S140" s="98"/>
      <c r="T140" s="98"/>
      <c r="U140" s="98"/>
      <c r="V140" s="98"/>
      <c r="W140" s="98"/>
      <c r="X140" s="98"/>
      <c r="Y140" s="98"/>
      <c r="Z140" s="98"/>
      <c r="AA140" s="98"/>
    </row>
    <row r="141" spans="1:27" ht="17.25" customHeight="1">
      <c r="A141" s="98"/>
      <c r="B141" s="98"/>
      <c r="C141" s="98"/>
      <c r="D141" s="98"/>
      <c r="E141" s="98"/>
      <c r="F141" s="98"/>
      <c r="G141" s="98"/>
      <c r="H141" s="98"/>
      <c r="I141" s="98"/>
      <c r="J141" s="98"/>
      <c r="K141" s="98"/>
      <c r="L141" s="98"/>
      <c r="M141" s="98"/>
      <c r="N141" s="98"/>
      <c r="O141" s="98"/>
      <c r="P141" s="98"/>
      <c r="Q141" s="98"/>
      <c r="R141" s="98"/>
      <c r="S141" s="98"/>
      <c r="T141" s="98"/>
      <c r="U141" s="98"/>
      <c r="V141" s="98"/>
      <c r="W141" s="98"/>
      <c r="X141" s="98"/>
      <c r="Y141" s="98"/>
      <c r="Z141" s="98"/>
      <c r="AA141" s="98"/>
    </row>
    <row r="142" spans="1:27" ht="17.25" customHeight="1">
      <c r="A142" s="98"/>
      <c r="B142" s="98"/>
      <c r="C142" s="98"/>
      <c r="D142" s="98"/>
      <c r="E142" s="98"/>
      <c r="F142" s="98"/>
      <c r="G142" s="98"/>
      <c r="H142" s="98"/>
      <c r="I142" s="98"/>
      <c r="J142" s="98"/>
      <c r="K142" s="98"/>
      <c r="L142" s="98"/>
      <c r="M142" s="98"/>
      <c r="N142" s="98"/>
      <c r="O142" s="98"/>
      <c r="P142" s="98"/>
      <c r="Q142" s="98"/>
      <c r="R142" s="98"/>
      <c r="S142" s="98"/>
      <c r="T142" s="98"/>
      <c r="U142" s="98"/>
      <c r="V142" s="98"/>
      <c r="W142" s="98"/>
      <c r="X142" s="98"/>
      <c r="Y142" s="98"/>
      <c r="Z142" s="98"/>
      <c r="AA142" s="98"/>
    </row>
    <row r="143" spans="1:27" ht="17.25" customHeight="1">
      <c r="A143" s="98"/>
      <c r="B143" s="98"/>
      <c r="C143" s="98"/>
      <c r="D143" s="98"/>
      <c r="E143" s="98"/>
      <c r="F143" s="98"/>
      <c r="G143" s="98"/>
      <c r="H143" s="98"/>
      <c r="I143" s="98"/>
      <c r="J143" s="98"/>
      <c r="K143" s="98"/>
      <c r="L143" s="98"/>
      <c r="M143" s="98"/>
      <c r="N143" s="98"/>
      <c r="O143" s="98"/>
      <c r="P143" s="98"/>
      <c r="Q143" s="98"/>
      <c r="R143" s="98"/>
      <c r="S143" s="98"/>
      <c r="T143" s="98"/>
      <c r="U143" s="98"/>
      <c r="V143" s="98"/>
      <c r="W143" s="98"/>
      <c r="X143" s="98"/>
      <c r="Y143" s="98"/>
      <c r="Z143" s="98"/>
      <c r="AA143" s="98"/>
    </row>
    <row r="144" spans="1:27" ht="17.25" customHeight="1">
      <c r="A144" s="98"/>
      <c r="B144" s="98"/>
      <c r="C144" s="98"/>
      <c r="D144" s="98"/>
      <c r="E144" s="98"/>
      <c r="F144" s="98"/>
      <c r="G144" s="98"/>
      <c r="H144" s="98"/>
      <c r="I144" s="98"/>
      <c r="J144" s="98"/>
      <c r="K144" s="98"/>
      <c r="L144" s="98"/>
      <c r="M144" s="98"/>
      <c r="N144" s="98"/>
      <c r="O144" s="98"/>
      <c r="P144" s="98"/>
      <c r="Q144" s="98"/>
      <c r="R144" s="98"/>
      <c r="S144" s="98"/>
      <c r="T144" s="98"/>
      <c r="U144" s="98"/>
      <c r="V144" s="98"/>
      <c r="W144" s="98"/>
      <c r="X144" s="98"/>
      <c r="Y144" s="98"/>
      <c r="Z144" s="98"/>
      <c r="AA144" s="98"/>
    </row>
    <row r="145" spans="1:27" ht="17.25" customHeight="1">
      <c r="A145" s="98"/>
      <c r="B145" s="98"/>
      <c r="C145" s="98"/>
      <c r="D145" s="98"/>
      <c r="E145" s="98"/>
      <c r="F145" s="98"/>
      <c r="G145" s="98"/>
      <c r="H145" s="98"/>
      <c r="I145" s="98"/>
      <c r="J145" s="98"/>
      <c r="K145" s="98"/>
      <c r="L145" s="98"/>
      <c r="M145" s="98"/>
      <c r="N145" s="98"/>
      <c r="O145" s="98"/>
      <c r="P145" s="98"/>
      <c r="Q145" s="98"/>
      <c r="R145" s="98"/>
      <c r="S145" s="98"/>
      <c r="T145" s="98"/>
      <c r="U145" s="98"/>
      <c r="V145" s="98"/>
      <c r="W145" s="98"/>
      <c r="X145" s="98"/>
      <c r="Y145" s="98"/>
      <c r="Z145" s="98"/>
      <c r="AA145" s="98"/>
    </row>
    <row r="146" spans="1:27">
      <c r="A146" s="98"/>
      <c r="B146" s="98"/>
      <c r="C146" s="98"/>
      <c r="D146" s="98"/>
      <c r="E146" s="98"/>
      <c r="F146" s="98"/>
      <c r="G146" s="98"/>
      <c r="H146" s="98"/>
      <c r="I146" s="98"/>
      <c r="J146" s="98"/>
      <c r="K146" s="98"/>
      <c r="L146" s="98"/>
      <c r="M146" s="98"/>
      <c r="N146" s="98"/>
      <c r="O146" s="98"/>
      <c r="P146" s="98"/>
      <c r="Q146" s="98"/>
      <c r="R146" s="98"/>
      <c r="S146" s="98"/>
      <c r="T146" s="98"/>
      <c r="U146" s="98"/>
      <c r="V146" s="98"/>
      <c r="W146" s="98"/>
      <c r="X146" s="98"/>
      <c r="Y146" s="98"/>
      <c r="Z146" s="98"/>
      <c r="AA146" s="98"/>
    </row>
    <row r="147" spans="1:27" ht="17.25" customHeight="1"/>
    <row r="154" spans="1:27" ht="17.25" customHeight="1"/>
  </sheetData>
  <sheetProtection sheet="1" objects="1" scenarios="1" selectLockedCells="1"/>
  <phoneticPr fontId="2"/>
  <hyperlinks>
    <hyperlink ref="K1:N1" location="作業メニュー!A1" display="作業メニュー" xr:uid="{00000000-0004-0000-34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&amp;R070620</oddFooter>
  </headerFooter>
  <rowBreaks count="1" manualBreakCount="1">
    <brk id="86"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3"/>
  <dimension ref="A1:AF146"/>
  <sheetViews>
    <sheetView showGridLines="0" workbookViewId="0"/>
  </sheetViews>
  <sheetFormatPr defaultColWidth="9" defaultRowHeight="13.5"/>
  <cols>
    <col min="1" max="1" width="3.125" style="1" customWidth="1"/>
    <col min="2" max="2" width="2.75" style="1" customWidth="1"/>
    <col min="3" max="8" width="3.125" style="1" customWidth="1"/>
    <col min="9" max="9" width="3.375" style="1" customWidth="1"/>
    <col min="10" max="20" width="3.125" style="1" customWidth="1"/>
    <col min="21" max="21" width="2.875" style="1" customWidth="1"/>
    <col min="22" max="24" width="3.125" style="1" customWidth="1"/>
    <col min="25" max="25" width="2.625" style="1" customWidth="1"/>
    <col min="26" max="26" width="3.5" style="1" customWidth="1"/>
    <col min="27" max="27" width="3.625" style="1" customWidth="1"/>
    <col min="28" max="29" width="3.75" style="1" customWidth="1"/>
    <col min="30" max="30" width="5.875" style="1" customWidth="1"/>
    <col min="31" max="58" width="2.875" style="1" customWidth="1"/>
    <col min="59" max="71" width="2.75" style="1" customWidth="1"/>
    <col min="72" max="90" width="2.875" style="1" customWidth="1"/>
    <col min="91" max="16384" width="9" style="1"/>
  </cols>
  <sheetData>
    <row r="1" spans="1:32" s="14" customFormat="1" ht="37.5" customHeight="1" thickBot="1">
      <c r="A1" s="13" t="s">
        <v>1121</v>
      </c>
      <c r="K1" s="12" t="s">
        <v>68</v>
      </c>
      <c r="L1" s="12"/>
      <c r="M1" s="12"/>
      <c r="N1" s="12"/>
    </row>
    <row r="2" spans="1:32" ht="7.5" customHeight="1" thickTop="1">
      <c r="A2" s="72"/>
      <c r="B2" s="34"/>
      <c r="C2" s="34"/>
      <c r="D2" s="34"/>
      <c r="E2" s="34"/>
      <c r="F2" s="2"/>
      <c r="G2" s="2"/>
      <c r="H2" s="2"/>
      <c r="I2" s="2"/>
      <c r="J2" s="2"/>
      <c r="K2" s="2"/>
      <c r="L2" s="2"/>
      <c r="M2" s="2"/>
      <c r="N2" s="2"/>
      <c r="O2" s="2"/>
      <c r="P2" s="2"/>
      <c r="Q2" s="2"/>
      <c r="R2" s="2"/>
      <c r="S2" s="2"/>
      <c r="T2" s="2"/>
      <c r="U2" s="2"/>
      <c r="V2" s="2"/>
      <c r="W2" s="2"/>
      <c r="X2" s="2"/>
      <c r="Y2" s="2"/>
      <c r="Z2" s="2"/>
      <c r="AA2" s="2"/>
    </row>
    <row r="3" spans="1:32" ht="17.25" customHeight="1">
      <c r="A3" s="128" t="s">
        <v>979</v>
      </c>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row>
    <row r="4" spans="1:32" ht="17.25" customHeight="1">
      <c r="A4" s="98"/>
      <c r="B4" s="98" t="s">
        <v>3482</v>
      </c>
      <c r="C4" s="98"/>
      <c r="D4" s="98"/>
      <c r="E4" s="98"/>
      <c r="F4" s="98"/>
      <c r="G4" s="98"/>
      <c r="H4" s="98"/>
      <c r="I4" s="98"/>
      <c r="J4" s="98"/>
      <c r="K4" s="98"/>
      <c r="L4" s="98"/>
      <c r="M4" s="98"/>
      <c r="N4" s="98"/>
      <c r="O4" s="98"/>
      <c r="P4" s="98"/>
      <c r="Q4" s="98"/>
      <c r="R4" s="98"/>
      <c r="S4" s="98"/>
      <c r="T4" s="98"/>
      <c r="U4" s="98"/>
      <c r="V4" s="98"/>
      <c r="W4" s="98"/>
      <c r="X4" s="98"/>
      <c r="Y4" s="98"/>
      <c r="Z4" s="98"/>
      <c r="AA4" s="98"/>
      <c r="AB4" s="98"/>
      <c r="AC4" s="98"/>
      <c r="AD4" s="97"/>
      <c r="AE4" s="97"/>
      <c r="AF4" s="97"/>
    </row>
    <row r="5" spans="1:32" ht="17.25" customHeight="1">
      <c r="A5" s="98"/>
      <c r="B5" s="98" t="s">
        <v>3483</v>
      </c>
      <c r="C5" s="98"/>
      <c r="D5" s="98"/>
      <c r="E5" s="98"/>
      <c r="F5" s="98"/>
      <c r="G5" s="98"/>
      <c r="H5" s="98"/>
      <c r="I5" s="98"/>
      <c r="J5" s="98"/>
      <c r="K5" s="98"/>
      <c r="L5" s="98"/>
      <c r="M5" s="98"/>
      <c r="N5" s="98"/>
      <c r="O5" s="98"/>
      <c r="P5" s="98"/>
      <c r="Q5" s="98"/>
      <c r="R5" s="98"/>
      <c r="S5" s="98"/>
      <c r="T5" s="98"/>
      <c r="U5" s="98"/>
      <c r="V5" s="98"/>
      <c r="W5" s="98"/>
      <c r="X5" s="98"/>
      <c r="Y5" s="98"/>
      <c r="Z5" s="98"/>
      <c r="AA5" s="98"/>
      <c r="AB5" s="98"/>
      <c r="AC5" s="98"/>
      <c r="AD5" s="97"/>
      <c r="AE5" s="97"/>
      <c r="AF5" s="97"/>
    </row>
    <row r="6" spans="1:32" ht="17.25" customHeight="1">
      <c r="A6" s="98"/>
      <c r="B6" s="98"/>
      <c r="C6" s="98"/>
      <c r="D6" s="98"/>
      <c r="E6" s="98"/>
      <c r="F6" s="98"/>
      <c r="G6" s="98"/>
      <c r="H6" s="98"/>
      <c r="I6" s="98"/>
      <c r="J6" s="98"/>
      <c r="K6" s="98"/>
      <c r="L6" s="98"/>
      <c r="M6" s="98"/>
      <c r="N6" s="98"/>
      <c r="O6" s="98"/>
      <c r="P6" s="98"/>
      <c r="Q6" s="98"/>
      <c r="R6" s="98"/>
      <c r="S6" s="98"/>
      <c r="T6" s="98"/>
      <c r="U6" s="98"/>
      <c r="V6" s="98"/>
      <c r="W6" s="98"/>
      <c r="X6" s="98"/>
      <c r="Y6" s="98"/>
      <c r="Z6" s="98"/>
      <c r="AA6" s="98"/>
      <c r="AB6" s="98"/>
      <c r="AC6" s="98"/>
      <c r="AD6" s="97"/>
      <c r="AE6" s="97"/>
      <c r="AF6" s="97"/>
    </row>
    <row r="7" spans="1:32" ht="15" customHeight="1">
      <c r="A7" s="98"/>
      <c r="B7" s="98"/>
      <c r="C7" s="98"/>
      <c r="D7" s="98"/>
      <c r="E7" s="98"/>
      <c r="F7" s="98"/>
      <c r="G7" s="98"/>
      <c r="H7" s="98"/>
      <c r="I7" s="98"/>
      <c r="J7" s="98"/>
      <c r="K7" s="98"/>
      <c r="L7" s="98"/>
      <c r="M7" s="98"/>
      <c r="N7" s="98"/>
      <c r="O7" s="98"/>
      <c r="P7" s="98"/>
      <c r="Q7" s="98"/>
      <c r="R7" s="98"/>
      <c r="S7" s="98"/>
      <c r="T7" s="98"/>
      <c r="U7" s="98"/>
      <c r="V7" s="98"/>
      <c r="W7" s="98"/>
      <c r="X7" s="98"/>
      <c r="Y7" s="98"/>
      <c r="Z7" s="98"/>
      <c r="AA7" s="98"/>
    </row>
    <row r="8" spans="1:32" ht="17.25" customHeight="1">
      <c r="A8" s="98"/>
      <c r="B8" s="98"/>
      <c r="C8" s="98"/>
      <c r="D8" s="98"/>
      <c r="E8" s="98"/>
      <c r="F8" s="98"/>
      <c r="G8" s="98"/>
      <c r="H8" s="98"/>
      <c r="I8" s="98"/>
      <c r="J8" s="98"/>
      <c r="K8" s="98"/>
      <c r="L8" s="98"/>
      <c r="M8" s="98"/>
      <c r="N8" s="98"/>
      <c r="O8" s="98"/>
      <c r="P8" s="98"/>
      <c r="Q8" s="98"/>
      <c r="R8" s="98"/>
      <c r="S8" s="98"/>
      <c r="T8" s="98"/>
      <c r="U8" s="98"/>
      <c r="V8" s="98"/>
      <c r="W8" s="98"/>
      <c r="X8" s="98"/>
      <c r="Y8" s="98"/>
      <c r="Z8" s="98"/>
      <c r="AA8" s="98"/>
    </row>
    <row r="9" spans="1:32" ht="17.25" customHeight="1">
      <c r="A9" s="98"/>
      <c r="B9" s="98"/>
      <c r="C9" s="98"/>
      <c r="D9" s="98"/>
      <c r="E9" s="98"/>
      <c r="F9" s="98"/>
      <c r="G9" s="98"/>
      <c r="H9" s="98"/>
      <c r="I9" s="98"/>
      <c r="J9" s="98"/>
      <c r="K9" s="98"/>
      <c r="L9" s="98"/>
      <c r="M9" s="98"/>
      <c r="N9" s="98"/>
      <c r="O9" s="98"/>
      <c r="P9" s="98"/>
      <c r="Q9" s="98"/>
      <c r="R9" s="98"/>
      <c r="S9" s="98"/>
      <c r="T9" s="98"/>
      <c r="U9" s="98"/>
      <c r="V9" s="98"/>
      <c r="W9" s="98"/>
      <c r="X9" s="98"/>
      <c r="Y9" s="98"/>
      <c r="Z9" s="98"/>
      <c r="AA9" s="98"/>
    </row>
    <row r="10" spans="1:32" ht="17.25" customHeight="1">
      <c r="A10" s="98"/>
      <c r="B10" s="98"/>
      <c r="C10" s="98"/>
      <c r="D10" s="98"/>
      <c r="E10" s="98"/>
      <c r="F10" s="98"/>
      <c r="G10" s="98"/>
      <c r="H10" s="98"/>
      <c r="I10" s="98"/>
      <c r="J10" s="98"/>
      <c r="K10" s="98"/>
      <c r="L10" s="98"/>
      <c r="M10" s="98"/>
      <c r="N10" s="98"/>
      <c r="O10" s="98"/>
      <c r="P10" s="98"/>
      <c r="Q10" s="98"/>
      <c r="R10" s="98"/>
      <c r="S10" s="98"/>
      <c r="T10" s="98"/>
      <c r="U10" s="98"/>
      <c r="V10" s="98"/>
      <c r="W10" s="98"/>
      <c r="X10" s="98"/>
      <c r="Y10" s="98"/>
      <c r="Z10" s="98"/>
      <c r="AA10" s="98"/>
    </row>
    <row r="11" spans="1:32" ht="17.25" customHeight="1">
      <c r="A11" s="98"/>
      <c r="B11" s="98"/>
      <c r="C11" s="98"/>
      <c r="D11" s="98"/>
      <c r="E11" s="98"/>
      <c r="F11" s="98"/>
      <c r="G11" s="98"/>
      <c r="H11" s="98"/>
      <c r="I11" s="98"/>
      <c r="J11" s="98"/>
      <c r="K11" s="98"/>
      <c r="L11" s="98"/>
      <c r="M11" s="98"/>
      <c r="N11" s="98"/>
      <c r="O11" s="98"/>
      <c r="P11" s="98"/>
      <c r="Q11" s="98"/>
      <c r="R11" s="98"/>
      <c r="S11" s="98"/>
      <c r="T11" s="98"/>
      <c r="U11" s="98"/>
      <c r="V11" s="98"/>
      <c r="W11" s="98"/>
      <c r="X11" s="98"/>
      <c r="Y11" s="98"/>
      <c r="Z11" s="98"/>
      <c r="AA11" s="98"/>
    </row>
    <row r="12" spans="1:32" ht="17.25" customHeight="1">
      <c r="A12" s="98"/>
      <c r="B12" s="98"/>
      <c r="C12" s="98"/>
      <c r="D12" s="98"/>
      <c r="E12" s="98"/>
      <c r="F12" s="98"/>
      <c r="G12" s="98"/>
      <c r="H12" s="98"/>
      <c r="I12" s="98"/>
      <c r="J12" s="98"/>
      <c r="K12" s="98"/>
      <c r="L12" s="98"/>
      <c r="M12" s="98"/>
      <c r="N12" s="98"/>
      <c r="O12" s="98"/>
      <c r="P12" s="98"/>
      <c r="Q12" s="98"/>
      <c r="R12" s="98"/>
      <c r="S12" s="98"/>
      <c r="T12" s="98"/>
      <c r="U12" s="98"/>
      <c r="V12" s="98"/>
      <c r="W12" s="98"/>
      <c r="X12" s="98"/>
      <c r="Y12" s="98"/>
      <c r="Z12" s="98"/>
      <c r="AA12" s="98"/>
    </row>
    <row r="13" spans="1:32" ht="17.25" customHeight="1">
      <c r="A13" s="98"/>
      <c r="B13" s="98"/>
      <c r="C13" s="98"/>
      <c r="D13" s="98"/>
      <c r="E13" s="98"/>
      <c r="F13" s="98"/>
      <c r="G13" s="98"/>
      <c r="H13" s="98"/>
      <c r="I13" s="98"/>
      <c r="J13" s="98"/>
      <c r="K13" s="98"/>
      <c r="L13" s="98"/>
      <c r="M13" s="98"/>
      <c r="N13" s="98"/>
      <c r="O13" s="98"/>
      <c r="P13" s="98"/>
      <c r="Q13" s="98"/>
      <c r="R13" s="98"/>
      <c r="S13" s="98"/>
      <c r="T13" s="98"/>
      <c r="U13" s="98"/>
      <c r="V13" s="98"/>
      <c r="W13" s="98"/>
      <c r="X13" s="98"/>
      <c r="Y13" s="98"/>
      <c r="Z13" s="98"/>
      <c r="AA13" s="98"/>
    </row>
    <row r="14" spans="1:32" ht="17.25" customHeight="1">
      <c r="A14" s="98"/>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row>
    <row r="15" spans="1:32" ht="17.25" customHeight="1">
      <c r="A15" s="98"/>
      <c r="B15" s="98"/>
      <c r="C15" s="98"/>
      <c r="D15" s="98"/>
      <c r="E15" s="98"/>
      <c r="F15" s="98"/>
      <c r="G15" s="98"/>
      <c r="H15" s="98"/>
      <c r="I15" s="98"/>
      <c r="J15" s="98"/>
      <c r="K15" s="98"/>
      <c r="L15" s="98"/>
      <c r="M15" s="98"/>
      <c r="N15" s="98"/>
      <c r="O15" s="98"/>
      <c r="P15" s="98"/>
      <c r="Q15" s="98"/>
      <c r="R15" s="98"/>
      <c r="S15" s="98"/>
      <c r="T15" s="98"/>
      <c r="U15" s="98"/>
      <c r="V15" s="98"/>
      <c r="W15" s="98"/>
      <c r="X15" s="98"/>
      <c r="Y15" s="98"/>
      <c r="Z15" s="98"/>
      <c r="AA15" s="98"/>
    </row>
    <row r="16" spans="1:32" ht="17.25" customHeight="1">
      <c r="A16" s="98"/>
      <c r="B16" s="98"/>
      <c r="C16" s="98"/>
      <c r="D16" s="98"/>
      <c r="E16" s="98"/>
      <c r="F16" s="98"/>
      <c r="G16" s="98"/>
      <c r="H16" s="98"/>
      <c r="I16" s="98"/>
      <c r="J16" s="98"/>
      <c r="K16" s="98"/>
      <c r="L16" s="98"/>
      <c r="M16" s="98"/>
      <c r="N16" s="98"/>
      <c r="O16" s="98"/>
      <c r="P16" s="98"/>
      <c r="Q16" s="98"/>
      <c r="R16" s="98"/>
      <c r="S16" s="98"/>
      <c r="T16" s="98"/>
      <c r="U16" s="98"/>
      <c r="V16" s="98"/>
      <c r="W16" s="98"/>
      <c r="X16" s="98"/>
      <c r="Y16" s="98"/>
      <c r="Z16" s="98"/>
      <c r="AA16" s="98"/>
    </row>
    <row r="17" spans="1:27" ht="17.25" customHeight="1">
      <c r="A17" s="98"/>
      <c r="B17" s="98"/>
      <c r="C17" s="98"/>
      <c r="D17" s="98"/>
      <c r="E17" s="98"/>
      <c r="F17" s="98"/>
      <c r="G17" s="98"/>
      <c r="H17" s="98"/>
      <c r="I17" s="98"/>
      <c r="J17" s="98"/>
      <c r="K17" s="98"/>
      <c r="L17" s="98"/>
      <c r="M17" s="98"/>
      <c r="N17" s="98"/>
      <c r="O17" s="98"/>
      <c r="P17" s="98"/>
      <c r="Q17" s="98"/>
      <c r="R17" s="98"/>
      <c r="S17" s="98"/>
      <c r="T17" s="98"/>
      <c r="U17" s="98"/>
      <c r="V17" s="98"/>
      <c r="W17" s="98"/>
      <c r="X17" s="98"/>
      <c r="Y17" s="98"/>
      <c r="Z17" s="98"/>
      <c r="AA17" s="98"/>
    </row>
    <row r="18" spans="1:27" ht="17.25" customHeight="1">
      <c r="A18" s="98"/>
      <c r="B18" s="98"/>
      <c r="C18" s="98"/>
      <c r="D18" s="98"/>
      <c r="E18" s="98"/>
      <c r="F18" s="98"/>
      <c r="G18" s="98"/>
      <c r="H18" s="98"/>
      <c r="I18" s="98"/>
      <c r="J18" s="98"/>
      <c r="K18" s="98"/>
      <c r="L18" s="98"/>
      <c r="M18" s="98"/>
      <c r="N18" s="98"/>
      <c r="O18" s="98"/>
      <c r="P18" s="98"/>
      <c r="Q18" s="98"/>
      <c r="R18" s="98"/>
      <c r="S18" s="98"/>
      <c r="T18" s="98"/>
      <c r="U18" s="98"/>
      <c r="V18" s="98"/>
      <c r="W18" s="98"/>
      <c r="X18" s="98"/>
      <c r="Y18" s="98"/>
      <c r="Z18" s="98"/>
      <c r="AA18" s="98"/>
    </row>
    <row r="19" spans="1:27" ht="17.25" customHeight="1">
      <c r="A19" s="98"/>
      <c r="B19" s="98"/>
      <c r="C19" s="98"/>
      <c r="D19" s="98"/>
      <c r="E19" s="98"/>
      <c r="F19" s="98"/>
      <c r="G19" s="98"/>
      <c r="H19" s="98"/>
      <c r="I19" s="98"/>
      <c r="J19" s="98"/>
      <c r="K19" s="98"/>
      <c r="L19" s="98"/>
      <c r="M19" s="98"/>
      <c r="N19" s="98"/>
      <c r="O19" s="98"/>
      <c r="P19" s="98"/>
      <c r="Q19" s="98"/>
      <c r="R19" s="98"/>
      <c r="S19" s="98"/>
      <c r="T19" s="98"/>
      <c r="U19" s="98"/>
      <c r="V19" s="98"/>
      <c r="W19" s="98"/>
      <c r="X19" s="98"/>
      <c r="Y19" s="98"/>
      <c r="Z19" s="98"/>
      <c r="AA19" s="98"/>
    </row>
    <row r="20" spans="1:27" ht="17.25" customHeight="1">
      <c r="A20" s="98"/>
      <c r="B20" s="98"/>
      <c r="C20" s="98"/>
      <c r="D20" s="98"/>
      <c r="E20" s="98"/>
      <c r="F20" s="98"/>
      <c r="G20" s="98"/>
      <c r="H20" s="98"/>
      <c r="I20" s="98"/>
      <c r="J20" s="98"/>
      <c r="K20" s="98"/>
      <c r="L20" s="98"/>
      <c r="M20" s="98"/>
      <c r="N20" s="98"/>
      <c r="O20" s="98"/>
      <c r="P20" s="98"/>
      <c r="Q20" s="98"/>
      <c r="R20" s="98"/>
      <c r="S20" s="98"/>
      <c r="T20" s="98"/>
      <c r="U20" s="98"/>
      <c r="V20" s="98"/>
      <c r="W20" s="98"/>
      <c r="X20" s="98"/>
      <c r="Y20" s="98"/>
      <c r="Z20" s="98"/>
      <c r="AA20" s="98"/>
    </row>
    <row r="21" spans="1:27" ht="17.25" customHeight="1">
      <c r="A21" s="98"/>
      <c r="B21" s="98"/>
      <c r="C21" s="98"/>
      <c r="D21" s="98"/>
      <c r="E21" s="98"/>
      <c r="F21" s="98"/>
      <c r="G21" s="98"/>
      <c r="H21" s="98"/>
      <c r="I21" s="98"/>
      <c r="J21" s="98"/>
      <c r="K21" s="98"/>
      <c r="L21" s="98"/>
      <c r="M21" s="98"/>
      <c r="N21" s="98"/>
      <c r="O21" s="98"/>
      <c r="P21" s="98"/>
      <c r="Q21" s="98"/>
      <c r="R21" s="98"/>
      <c r="S21" s="98"/>
      <c r="T21" s="98"/>
      <c r="U21" s="98"/>
      <c r="V21" s="98"/>
      <c r="W21" s="98"/>
      <c r="X21" s="98"/>
      <c r="Y21" s="98"/>
      <c r="Z21" s="98"/>
      <c r="AA21" s="98"/>
    </row>
    <row r="22" spans="1:27" ht="17.25" customHeight="1">
      <c r="A22" s="98"/>
      <c r="B22" s="98"/>
      <c r="C22" s="98"/>
      <c r="D22" s="98"/>
      <c r="E22" s="98"/>
      <c r="F22" s="98"/>
      <c r="G22" s="98"/>
      <c r="H22" s="98"/>
      <c r="I22" s="98"/>
      <c r="J22" s="98"/>
      <c r="K22" s="98"/>
      <c r="L22" s="98"/>
      <c r="M22" s="98"/>
      <c r="N22" s="98"/>
      <c r="O22" s="98"/>
      <c r="P22" s="98"/>
      <c r="Q22" s="98"/>
      <c r="R22" s="98"/>
      <c r="S22" s="98"/>
      <c r="T22" s="98"/>
      <c r="U22" s="98"/>
      <c r="V22" s="98"/>
      <c r="W22" s="98"/>
      <c r="X22" s="98"/>
      <c r="Y22" s="98"/>
      <c r="Z22" s="98"/>
      <c r="AA22" s="98"/>
    </row>
    <row r="23" spans="1:27" ht="17.25" customHeight="1">
      <c r="A23" s="98"/>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row>
    <row r="24" spans="1:27" ht="17.25" customHeight="1">
      <c r="A24" s="98"/>
      <c r="B24" s="98"/>
      <c r="C24" s="98"/>
      <c r="D24" s="98"/>
      <c r="E24" s="98"/>
      <c r="F24" s="98"/>
      <c r="G24" s="98"/>
      <c r="H24" s="98"/>
      <c r="I24" s="98"/>
      <c r="J24" s="98"/>
      <c r="K24" s="98"/>
      <c r="L24" s="98"/>
      <c r="M24" s="98"/>
      <c r="N24" s="98"/>
      <c r="O24" s="98"/>
      <c r="P24" s="98"/>
      <c r="Q24" s="98"/>
      <c r="R24" s="98"/>
      <c r="S24" s="98"/>
      <c r="T24" s="98"/>
      <c r="U24" s="98"/>
      <c r="V24" s="98"/>
      <c r="W24" s="98"/>
      <c r="X24" s="98"/>
      <c r="Y24" s="98"/>
      <c r="Z24" s="98"/>
      <c r="AA24" s="98"/>
    </row>
    <row r="25" spans="1:27" ht="17.25" customHeight="1">
      <c r="A25" s="98"/>
      <c r="B25" s="98"/>
      <c r="C25" s="98"/>
      <c r="D25" s="98"/>
      <c r="E25" s="98"/>
      <c r="F25" s="98"/>
      <c r="G25" s="98"/>
      <c r="H25" s="98"/>
      <c r="I25" s="98"/>
      <c r="J25" s="98"/>
      <c r="K25" s="98"/>
      <c r="L25" s="98"/>
      <c r="M25" s="98"/>
      <c r="N25" s="98"/>
      <c r="O25" s="98"/>
      <c r="P25" s="98"/>
      <c r="Q25" s="98"/>
      <c r="R25" s="98"/>
      <c r="S25" s="98"/>
      <c r="T25" s="98"/>
      <c r="U25" s="98"/>
      <c r="V25" s="98"/>
      <c r="W25" s="98"/>
      <c r="X25" s="98"/>
      <c r="Y25" s="98"/>
      <c r="Z25" s="98"/>
      <c r="AA25" s="98"/>
    </row>
    <row r="26" spans="1:27" ht="17.25" customHeight="1">
      <c r="A26" s="98"/>
      <c r="B26" s="98"/>
      <c r="C26" s="98"/>
      <c r="D26" s="98"/>
      <c r="E26" s="98"/>
      <c r="F26" s="98"/>
      <c r="G26" s="233"/>
      <c r="H26" s="233"/>
      <c r="I26" s="233"/>
      <c r="J26" s="233"/>
      <c r="K26" s="233"/>
      <c r="L26" s="98"/>
      <c r="M26" s="98"/>
      <c r="N26" s="98"/>
      <c r="O26" s="98"/>
      <c r="P26" s="98"/>
      <c r="Q26" s="98"/>
      <c r="R26" s="98"/>
      <c r="S26" s="98"/>
      <c r="T26" s="98"/>
      <c r="U26" s="98"/>
      <c r="V26" s="98"/>
      <c r="W26" s="98"/>
      <c r="X26" s="98"/>
      <c r="Y26" s="98"/>
      <c r="Z26" s="98"/>
      <c r="AA26" s="98"/>
    </row>
    <row r="27" spans="1:27" ht="17.25" customHeight="1">
      <c r="A27" s="98"/>
      <c r="B27" s="98"/>
      <c r="C27" s="98"/>
      <c r="D27" s="98"/>
      <c r="E27" s="98"/>
      <c r="F27" s="98"/>
      <c r="G27" s="233"/>
      <c r="H27" s="233"/>
      <c r="I27" s="233"/>
      <c r="J27" s="233"/>
      <c r="K27" s="233"/>
      <c r="L27" s="98"/>
      <c r="M27" s="98"/>
      <c r="N27" s="98"/>
      <c r="O27" s="98"/>
      <c r="P27" s="98"/>
      <c r="Q27" s="98"/>
      <c r="R27" s="98"/>
      <c r="S27" s="98"/>
      <c r="T27" s="98"/>
      <c r="U27" s="98"/>
      <c r="V27" s="98"/>
      <c r="W27" s="98"/>
      <c r="X27" s="98"/>
      <c r="Y27" s="98"/>
      <c r="Z27" s="98"/>
      <c r="AA27" s="98"/>
    </row>
    <row r="28" spans="1:27" ht="17.25" customHeight="1">
      <c r="A28" s="98"/>
      <c r="B28" s="98"/>
      <c r="C28" s="98"/>
      <c r="D28" s="98"/>
      <c r="E28" s="98"/>
      <c r="F28" s="98"/>
      <c r="G28" s="233"/>
      <c r="H28" s="233"/>
      <c r="I28" s="233"/>
      <c r="J28" s="233"/>
      <c r="K28" s="233"/>
      <c r="L28" s="98"/>
      <c r="M28" s="98"/>
      <c r="N28" s="98"/>
      <c r="O28" s="98"/>
      <c r="P28" s="98"/>
      <c r="Q28" s="98"/>
      <c r="R28" s="98"/>
      <c r="S28" s="98"/>
      <c r="T28" s="98"/>
      <c r="U28" s="98"/>
      <c r="V28" s="98"/>
      <c r="W28" s="98"/>
      <c r="X28" s="98"/>
      <c r="Y28" s="98"/>
      <c r="Z28" s="98"/>
      <c r="AA28" s="98"/>
    </row>
    <row r="29" spans="1:27" ht="17.25" customHeight="1">
      <c r="A29" s="98"/>
      <c r="B29" s="98"/>
      <c r="C29" s="98"/>
      <c r="D29" s="98"/>
      <c r="E29" s="98"/>
      <c r="F29" s="98"/>
      <c r="G29" s="98"/>
      <c r="H29" s="98"/>
      <c r="I29" s="98"/>
      <c r="J29" s="98"/>
      <c r="K29" s="98"/>
      <c r="L29" s="98"/>
      <c r="M29" s="98"/>
      <c r="N29" s="98"/>
      <c r="O29" s="98"/>
      <c r="P29" s="98"/>
      <c r="Q29" s="98"/>
      <c r="R29" s="98"/>
      <c r="S29" s="98"/>
      <c r="T29" s="98"/>
      <c r="U29" s="98"/>
      <c r="V29" s="98"/>
      <c r="W29" s="98"/>
      <c r="X29" s="98"/>
      <c r="Y29" s="98"/>
      <c r="Z29" s="98"/>
      <c r="AA29" s="98"/>
    </row>
    <row r="30" spans="1:27" ht="17.25" customHeight="1">
      <c r="A30" s="98"/>
      <c r="B30" s="98"/>
      <c r="C30" s="98"/>
      <c r="D30" s="98"/>
      <c r="E30" s="98"/>
      <c r="F30" s="98"/>
      <c r="G30" s="98"/>
      <c r="H30" s="98"/>
      <c r="I30" s="98"/>
      <c r="J30" s="98"/>
      <c r="K30" s="98"/>
      <c r="L30" s="98"/>
      <c r="M30" s="98"/>
      <c r="N30" s="98"/>
      <c r="O30" s="98"/>
      <c r="P30" s="98"/>
      <c r="Q30" s="98"/>
      <c r="R30" s="98"/>
      <c r="S30" s="98"/>
      <c r="T30" s="98"/>
      <c r="U30" s="98"/>
      <c r="V30" s="98"/>
      <c r="W30" s="98"/>
      <c r="X30" s="98"/>
      <c r="Y30" s="98"/>
      <c r="Z30" s="98"/>
      <c r="AA30" s="98"/>
    </row>
    <row r="31" spans="1:27" ht="17.25" customHeight="1">
      <c r="A31" s="98"/>
      <c r="B31" s="98"/>
      <c r="C31" s="98"/>
      <c r="D31" s="98"/>
      <c r="E31" s="98"/>
      <c r="F31" s="98"/>
      <c r="G31" s="98"/>
      <c r="H31" s="98"/>
      <c r="I31" s="98"/>
      <c r="J31" s="98"/>
      <c r="K31" s="98"/>
      <c r="L31" s="98"/>
      <c r="M31" s="98"/>
      <c r="N31" s="98"/>
      <c r="O31" s="98"/>
      <c r="P31" s="98"/>
      <c r="Q31" s="98"/>
      <c r="R31" s="98"/>
      <c r="S31" s="98"/>
      <c r="T31" s="98"/>
      <c r="U31" s="98"/>
      <c r="V31" s="98"/>
      <c r="W31" s="98"/>
      <c r="X31" s="98"/>
      <c r="Y31" s="98"/>
      <c r="Z31" s="98"/>
      <c r="AA31" s="98"/>
    </row>
    <row r="32" spans="1:27" ht="17.25" customHeight="1">
      <c r="A32" s="98"/>
      <c r="B32" s="98"/>
      <c r="C32" s="98"/>
      <c r="D32" s="98"/>
      <c r="E32" s="98"/>
      <c r="F32" s="98"/>
      <c r="G32" s="98"/>
      <c r="H32" s="98"/>
      <c r="I32" s="98"/>
      <c r="J32" s="98"/>
      <c r="K32" s="98"/>
      <c r="L32" s="98"/>
      <c r="M32" s="98"/>
      <c r="N32" s="98"/>
      <c r="O32" s="98"/>
      <c r="P32" s="98"/>
      <c r="Q32" s="98"/>
      <c r="R32" s="98"/>
      <c r="S32" s="98"/>
      <c r="T32" s="98"/>
      <c r="U32" s="98"/>
      <c r="V32" s="98"/>
      <c r="W32" s="98"/>
      <c r="X32" s="98"/>
      <c r="Y32" s="98"/>
      <c r="Z32" s="98"/>
      <c r="AA32" s="98"/>
    </row>
    <row r="33" spans="1:27" ht="17.25" customHeight="1">
      <c r="A33" s="98"/>
      <c r="B33" s="98"/>
      <c r="C33" s="98"/>
      <c r="D33" s="98"/>
      <c r="E33" s="98"/>
      <c r="F33" s="98"/>
      <c r="G33" s="98"/>
      <c r="H33" s="98"/>
      <c r="I33" s="98"/>
      <c r="J33" s="98"/>
      <c r="K33" s="98"/>
      <c r="L33" s="98"/>
      <c r="M33" s="98"/>
      <c r="N33" s="98"/>
      <c r="O33" s="98"/>
      <c r="P33" s="98"/>
      <c r="Q33" s="98"/>
      <c r="R33" s="98"/>
      <c r="S33" s="98"/>
      <c r="T33" s="98"/>
      <c r="U33" s="98"/>
      <c r="V33" s="98"/>
      <c r="W33" s="98"/>
      <c r="X33" s="98"/>
      <c r="Y33" s="98"/>
      <c r="Z33" s="98"/>
      <c r="AA33" s="98"/>
    </row>
    <row r="34" spans="1:27" ht="17.25" customHeight="1">
      <c r="A34" s="98"/>
      <c r="B34" s="98"/>
      <c r="C34" s="98"/>
      <c r="D34" s="98"/>
      <c r="E34" s="98"/>
      <c r="F34" s="98"/>
      <c r="G34" s="98"/>
      <c r="H34" s="98"/>
      <c r="I34" s="98"/>
      <c r="J34" s="98"/>
      <c r="K34" s="98"/>
      <c r="L34" s="98"/>
      <c r="M34" s="98"/>
      <c r="N34" s="98"/>
      <c r="O34" s="98"/>
      <c r="P34" s="98"/>
      <c r="Q34" s="98"/>
      <c r="R34" s="98"/>
      <c r="S34" s="98"/>
      <c r="T34" s="98"/>
      <c r="U34" s="98"/>
      <c r="V34" s="98"/>
      <c r="W34" s="98"/>
      <c r="X34" s="98"/>
      <c r="Y34" s="98"/>
      <c r="Z34" s="98"/>
      <c r="AA34" s="98"/>
    </row>
    <row r="35" spans="1:27" ht="17.25" customHeight="1">
      <c r="A35" s="98"/>
      <c r="B35" s="98"/>
      <c r="C35" s="98"/>
      <c r="D35" s="98"/>
      <c r="E35" s="98"/>
      <c r="F35" s="98"/>
      <c r="G35" s="98"/>
      <c r="H35" s="98"/>
      <c r="I35" s="98"/>
      <c r="J35" s="98"/>
      <c r="K35" s="98"/>
      <c r="L35" s="98"/>
      <c r="M35" s="98"/>
      <c r="N35" s="98"/>
      <c r="O35" s="98"/>
      <c r="P35" s="98"/>
      <c r="Q35" s="98"/>
      <c r="R35" s="98"/>
      <c r="S35" s="98"/>
      <c r="T35" s="98"/>
      <c r="U35" s="98"/>
      <c r="V35" s="98"/>
      <c r="W35" s="98"/>
      <c r="X35" s="98"/>
      <c r="Y35" s="98"/>
      <c r="Z35" s="98"/>
      <c r="AA35" s="98"/>
    </row>
    <row r="36" spans="1:27" ht="17.25" customHeight="1">
      <c r="A36" s="98"/>
      <c r="B36" s="98"/>
      <c r="C36" s="98"/>
      <c r="D36" s="98"/>
      <c r="E36" s="98"/>
      <c r="F36" s="98"/>
      <c r="G36" s="98"/>
      <c r="H36" s="98"/>
      <c r="I36" s="98"/>
      <c r="J36" s="98"/>
      <c r="K36" s="98"/>
      <c r="L36" s="98"/>
      <c r="M36" s="98"/>
      <c r="N36" s="98"/>
      <c r="O36" s="98"/>
      <c r="P36" s="98"/>
      <c r="Q36" s="98"/>
      <c r="R36" s="98"/>
      <c r="S36" s="98"/>
      <c r="T36" s="98"/>
      <c r="U36" s="98"/>
      <c r="V36" s="98"/>
      <c r="W36" s="98"/>
      <c r="X36" s="98"/>
      <c r="Y36" s="98"/>
      <c r="Z36" s="98"/>
      <c r="AA36" s="98"/>
    </row>
    <row r="37" spans="1:27" ht="17.25" customHeight="1">
      <c r="A37" s="98"/>
      <c r="B37" s="98"/>
      <c r="C37" s="98"/>
      <c r="D37" s="98"/>
      <c r="E37" s="98"/>
      <c r="F37" s="98"/>
      <c r="G37" s="98"/>
      <c r="H37" s="98"/>
      <c r="I37" s="98"/>
      <c r="J37" s="98"/>
      <c r="K37" s="98"/>
      <c r="L37" s="98"/>
      <c r="M37" s="98"/>
      <c r="N37" s="98"/>
      <c r="O37" s="98"/>
      <c r="P37" s="98"/>
      <c r="Q37" s="98"/>
      <c r="R37" s="98"/>
      <c r="S37" s="98"/>
      <c r="T37" s="98"/>
      <c r="U37" s="98"/>
      <c r="V37" s="98"/>
      <c r="W37" s="98"/>
      <c r="X37" s="98"/>
      <c r="Y37" s="98"/>
      <c r="Z37" s="98"/>
      <c r="AA37" s="98"/>
    </row>
    <row r="38" spans="1:27" ht="17.25" customHeight="1">
      <c r="A38" s="98"/>
      <c r="B38" s="98"/>
      <c r="C38" s="98"/>
      <c r="D38" s="98"/>
      <c r="E38" s="98"/>
      <c r="F38" s="98"/>
      <c r="G38" s="98"/>
      <c r="H38" s="98"/>
      <c r="I38" s="98"/>
      <c r="J38" s="98"/>
      <c r="K38" s="98"/>
      <c r="L38" s="98"/>
      <c r="M38" s="98"/>
      <c r="N38" s="98"/>
      <c r="O38" s="98"/>
      <c r="P38" s="98"/>
      <c r="Q38" s="98"/>
      <c r="R38" s="98"/>
      <c r="S38" s="98"/>
      <c r="T38" s="98"/>
      <c r="U38" s="98"/>
      <c r="V38" s="98"/>
      <c r="W38" s="98"/>
      <c r="X38" s="98"/>
      <c r="Y38" s="98"/>
      <c r="Z38" s="98"/>
      <c r="AA38" s="98"/>
    </row>
    <row r="39" spans="1:27" ht="17.25" customHeight="1">
      <c r="A39" s="98"/>
      <c r="B39" s="98"/>
      <c r="C39" s="98"/>
      <c r="D39" s="98"/>
      <c r="E39" s="98"/>
      <c r="F39" s="98"/>
      <c r="G39" s="98"/>
      <c r="H39" s="98"/>
      <c r="I39" s="98"/>
      <c r="J39" s="98"/>
      <c r="K39" s="98"/>
      <c r="L39" s="98"/>
      <c r="M39" s="98"/>
      <c r="N39" s="98"/>
      <c r="O39" s="98"/>
      <c r="P39" s="98"/>
      <c r="Q39" s="98"/>
      <c r="R39" s="98"/>
      <c r="S39" s="98"/>
      <c r="T39" s="98"/>
      <c r="U39" s="98"/>
      <c r="V39" s="98"/>
      <c r="W39" s="98"/>
      <c r="X39" s="98"/>
      <c r="Y39" s="98"/>
      <c r="Z39" s="98"/>
      <c r="AA39" s="98"/>
    </row>
    <row r="40" spans="1:27" ht="17.25" customHeight="1">
      <c r="A40" s="98"/>
      <c r="B40" s="98"/>
      <c r="C40" s="98"/>
      <c r="D40" s="98"/>
      <c r="E40" s="98"/>
      <c r="F40" s="98"/>
      <c r="G40" s="98"/>
      <c r="H40" s="98"/>
      <c r="I40" s="98"/>
      <c r="J40" s="98"/>
      <c r="K40" s="98"/>
      <c r="L40" s="98"/>
      <c r="M40" s="98"/>
      <c r="N40" s="98"/>
      <c r="O40" s="98"/>
      <c r="P40" s="98"/>
      <c r="Q40" s="98"/>
      <c r="R40" s="98"/>
      <c r="S40" s="98"/>
      <c r="T40" s="98"/>
      <c r="U40" s="98"/>
      <c r="V40" s="98"/>
      <c r="W40" s="98"/>
      <c r="X40" s="98"/>
      <c r="Y40" s="98"/>
      <c r="Z40" s="98"/>
      <c r="AA40" s="98"/>
    </row>
    <row r="41" spans="1:27" ht="17.25" customHeight="1">
      <c r="A41" s="98"/>
      <c r="B41" s="98"/>
      <c r="C41" s="98"/>
      <c r="D41" s="98"/>
      <c r="E41" s="98"/>
      <c r="F41" s="98"/>
      <c r="G41" s="98"/>
      <c r="H41" s="98"/>
      <c r="I41" s="98"/>
      <c r="J41" s="98"/>
      <c r="K41" s="98"/>
      <c r="L41" s="98"/>
      <c r="M41" s="98"/>
      <c r="N41" s="98"/>
      <c r="O41" s="98"/>
      <c r="P41" s="98"/>
      <c r="Q41" s="98"/>
      <c r="R41" s="98"/>
      <c r="S41" s="98"/>
      <c r="T41" s="98"/>
      <c r="U41" s="98"/>
      <c r="V41" s="98"/>
      <c r="W41" s="98"/>
      <c r="X41" s="98"/>
      <c r="Y41" s="98"/>
      <c r="Z41" s="98"/>
      <c r="AA41" s="98"/>
    </row>
    <row r="42" spans="1:27" ht="17.25" customHeight="1">
      <c r="A42" s="98"/>
      <c r="B42" s="98"/>
      <c r="C42" s="98"/>
      <c r="D42" s="98"/>
      <c r="E42" s="98"/>
      <c r="F42" s="98"/>
      <c r="G42" s="98"/>
      <c r="H42" s="98"/>
      <c r="I42" s="98"/>
      <c r="J42" s="98"/>
      <c r="K42" s="98"/>
      <c r="L42" s="98"/>
      <c r="M42" s="98"/>
      <c r="N42" s="98"/>
      <c r="O42" s="98"/>
      <c r="P42" s="98"/>
      <c r="Q42" s="98"/>
      <c r="R42" s="98"/>
      <c r="S42" s="98"/>
      <c r="T42" s="98"/>
      <c r="U42" s="98"/>
      <c r="V42" s="98"/>
      <c r="W42" s="98"/>
      <c r="X42" s="98"/>
      <c r="Y42" s="98"/>
      <c r="Z42" s="98"/>
      <c r="AA42" s="98"/>
    </row>
    <row r="43" spans="1:27" ht="17.25" customHeight="1">
      <c r="A43" s="98"/>
      <c r="B43" s="98"/>
      <c r="C43" s="98"/>
      <c r="D43" s="98"/>
      <c r="E43" s="98"/>
      <c r="F43" s="98"/>
      <c r="G43" s="98"/>
      <c r="H43" s="98"/>
      <c r="I43" s="98"/>
      <c r="J43" s="98"/>
      <c r="K43" s="98"/>
      <c r="L43" s="98"/>
      <c r="M43" s="98"/>
      <c r="N43" s="98"/>
      <c r="O43" s="98"/>
      <c r="P43" s="98"/>
      <c r="Q43" s="98"/>
      <c r="R43" s="98"/>
      <c r="S43" s="98"/>
      <c r="T43" s="98"/>
      <c r="U43" s="98"/>
      <c r="V43" s="98"/>
      <c r="W43" s="98"/>
      <c r="X43" s="98"/>
      <c r="Y43" s="98"/>
      <c r="Z43" s="98"/>
      <c r="AA43" s="98"/>
    </row>
    <row r="44" spans="1:27" ht="17.25" customHeight="1">
      <c r="A44" s="98"/>
      <c r="B44" s="98"/>
      <c r="C44" s="98"/>
      <c r="D44" s="98"/>
      <c r="E44" s="98"/>
      <c r="F44" s="98"/>
      <c r="G44" s="98"/>
      <c r="H44" s="98"/>
      <c r="I44" s="98"/>
      <c r="J44" s="98"/>
      <c r="K44" s="98"/>
      <c r="L44" s="98"/>
      <c r="M44" s="98"/>
      <c r="N44" s="98"/>
      <c r="O44" s="98"/>
      <c r="P44" s="98"/>
      <c r="Q44" s="98"/>
      <c r="R44" s="98"/>
      <c r="S44" s="98"/>
      <c r="T44" s="98"/>
      <c r="U44" s="98"/>
      <c r="V44" s="98"/>
      <c r="W44" s="98"/>
      <c r="X44" s="98"/>
      <c r="Y44" s="98"/>
      <c r="Z44" s="98"/>
      <c r="AA44" s="98"/>
    </row>
    <row r="45" spans="1:27" ht="17.25" customHeight="1">
      <c r="A45" s="98"/>
      <c r="B45" s="98"/>
      <c r="C45" s="98"/>
      <c r="D45" s="98"/>
      <c r="E45" s="98"/>
      <c r="F45" s="98"/>
      <c r="G45" s="98"/>
      <c r="H45" s="98"/>
      <c r="I45" s="98"/>
      <c r="J45" s="98"/>
      <c r="K45" s="98"/>
      <c r="L45" s="98"/>
      <c r="M45" s="98"/>
      <c r="N45" s="98"/>
      <c r="O45" s="98"/>
      <c r="P45" s="98"/>
      <c r="Q45" s="98"/>
      <c r="R45" s="98"/>
      <c r="S45" s="98"/>
      <c r="T45" s="98"/>
      <c r="U45" s="98"/>
      <c r="V45" s="98"/>
      <c r="W45" s="98"/>
      <c r="X45" s="98"/>
      <c r="Y45" s="98"/>
      <c r="Z45" s="98"/>
      <c r="AA45" s="98"/>
    </row>
    <row r="46" spans="1:27" ht="17.25" customHeight="1">
      <c r="A46" s="98"/>
      <c r="B46" s="98"/>
      <c r="C46" s="98"/>
      <c r="D46" s="98"/>
      <c r="E46" s="98"/>
      <c r="F46" s="98"/>
      <c r="G46" s="98"/>
      <c r="H46" s="98"/>
      <c r="I46" s="98"/>
      <c r="J46" s="98"/>
      <c r="K46" s="98"/>
      <c r="L46" s="98"/>
      <c r="M46" s="98"/>
      <c r="N46" s="98"/>
      <c r="O46" s="98"/>
      <c r="P46" s="98"/>
      <c r="Q46" s="98"/>
      <c r="R46" s="98"/>
      <c r="S46" s="98"/>
      <c r="T46" s="98"/>
      <c r="U46" s="98"/>
      <c r="V46" s="98"/>
      <c r="W46" s="98"/>
      <c r="X46" s="98"/>
      <c r="Y46" s="98"/>
      <c r="Z46" s="98"/>
      <c r="AA46" s="98"/>
    </row>
    <row r="47" spans="1:27" ht="17.25" customHeight="1">
      <c r="A47" s="98"/>
      <c r="B47" s="98"/>
      <c r="C47" s="98"/>
      <c r="D47" s="98"/>
      <c r="E47" s="98"/>
      <c r="F47" s="98"/>
      <c r="G47" s="98"/>
      <c r="H47" s="98"/>
      <c r="I47" s="98"/>
      <c r="J47" s="98"/>
      <c r="K47" s="98"/>
      <c r="L47" s="98"/>
      <c r="M47" s="98"/>
      <c r="N47" s="98"/>
      <c r="O47" s="98"/>
      <c r="P47" s="98"/>
      <c r="Q47" s="98"/>
      <c r="R47" s="98"/>
      <c r="S47" s="98"/>
      <c r="T47" s="98"/>
      <c r="U47" s="98"/>
      <c r="V47" s="98"/>
      <c r="W47" s="98"/>
      <c r="X47" s="98"/>
      <c r="Y47" s="98"/>
      <c r="Z47" s="98"/>
      <c r="AA47" s="98"/>
    </row>
    <row r="48" spans="1:27" ht="17.25" customHeight="1">
      <c r="A48" s="98"/>
      <c r="B48" s="98"/>
      <c r="C48" s="98"/>
      <c r="D48" s="98"/>
      <c r="E48" s="98"/>
      <c r="F48" s="98"/>
      <c r="G48" s="98"/>
      <c r="H48" s="98"/>
      <c r="I48" s="98"/>
      <c r="J48" s="98"/>
      <c r="K48" s="98"/>
      <c r="L48" s="98"/>
      <c r="M48" s="98"/>
      <c r="N48" s="98"/>
      <c r="O48" s="98"/>
      <c r="P48" s="98"/>
      <c r="Q48" s="98"/>
      <c r="R48" s="98"/>
      <c r="S48" s="98"/>
      <c r="T48" s="98"/>
      <c r="U48" s="98"/>
      <c r="V48" s="98"/>
      <c r="W48" s="98"/>
      <c r="X48" s="98"/>
      <c r="Y48" s="98"/>
      <c r="Z48" s="98"/>
      <c r="AA48" s="98"/>
    </row>
    <row r="49" spans="1:27" ht="17.25" customHeight="1">
      <c r="A49" s="98"/>
      <c r="B49" s="98"/>
      <c r="C49" s="98"/>
      <c r="D49" s="98"/>
      <c r="E49" s="98"/>
      <c r="F49" s="98"/>
      <c r="G49" s="98"/>
      <c r="H49" s="98"/>
      <c r="I49" s="98"/>
      <c r="J49" s="98"/>
      <c r="K49" s="98"/>
      <c r="L49" s="98"/>
      <c r="M49" s="98"/>
      <c r="N49" s="98"/>
      <c r="O49" s="98"/>
      <c r="P49" s="98"/>
      <c r="Q49" s="98"/>
      <c r="R49" s="98"/>
      <c r="S49" s="98"/>
      <c r="T49" s="98"/>
      <c r="U49" s="98"/>
      <c r="V49" s="98"/>
      <c r="W49" s="98"/>
      <c r="X49" s="98"/>
      <c r="Y49" s="98"/>
      <c r="Z49" s="98"/>
      <c r="AA49" s="98"/>
    </row>
    <row r="50" spans="1:27" ht="17.25" customHeight="1">
      <c r="A50" s="98"/>
      <c r="B50" s="98"/>
      <c r="C50" s="98"/>
      <c r="D50" s="98"/>
      <c r="E50" s="98"/>
      <c r="F50" s="98"/>
      <c r="G50" s="98"/>
      <c r="H50" s="98"/>
      <c r="I50" s="98"/>
      <c r="J50" s="98"/>
      <c r="K50" s="98"/>
      <c r="L50" s="98"/>
      <c r="M50" s="98"/>
      <c r="N50" s="98"/>
      <c r="O50" s="98"/>
      <c r="P50" s="98"/>
      <c r="Q50" s="98"/>
      <c r="R50" s="98"/>
      <c r="S50" s="98"/>
      <c r="T50" s="98"/>
      <c r="U50" s="98"/>
      <c r="V50" s="98"/>
      <c r="W50" s="98"/>
      <c r="X50" s="98"/>
      <c r="Y50" s="98"/>
      <c r="Z50" s="98"/>
      <c r="AA50" s="98"/>
    </row>
    <row r="51" spans="1:27" ht="17.25" customHeight="1">
      <c r="A51" s="98"/>
      <c r="B51" s="98"/>
      <c r="C51" s="98"/>
      <c r="D51" s="98"/>
      <c r="E51" s="98"/>
      <c r="F51" s="98"/>
      <c r="G51" s="98"/>
      <c r="H51" s="98"/>
      <c r="I51" s="98"/>
      <c r="J51" s="98"/>
      <c r="K51" s="98"/>
      <c r="L51" s="98"/>
      <c r="M51" s="98"/>
      <c r="N51" s="98"/>
      <c r="O51" s="98"/>
      <c r="P51" s="98"/>
      <c r="Q51" s="98"/>
      <c r="R51" s="98"/>
      <c r="S51" s="98"/>
      <c r="T51" s="98"/>
      <c r="U51" s="98"/>
      <c r="V51" s="98"/>
      <c r="W51" s="98"/>
      <c r="X51" s="98"/>
      <c r="Y51" s="98"/>
      <c r="Z51" s="98"/>
      <c r="AA51" s="98"/>
    </row>
    <row r="52" spans="1:27" ht="17.25" customHeight="1">
      <c r="A52" s="98"/>
      <c r="B52" s="98"/>
      <c r="C52" s="98"/>
      <c r="D52" s="98"/>
      <c r="E52" s="98"/>
      <c r="F52" s="98"/>
      <c r="G52" s="98"/>
      <c r="H52" s="98"/>
      <c r="I52" s="98"/>
      <c r="J52" s="98"/>
      <c r="K52" s="98"/>
      <c r="L52" s="98"/>
      <c r="M52" s="98"/>
      <c r="N52" s="98"/>
      <c r="O52" s="98"/>
      <c r="P52" s="98"/>
      <c r="Q52" s="98"/>
      <c r="R52" s="98"/>
      <c r="S52" s="98"/>
      <c r="T52" s="98"/>
      <c r="U52" s="98"/>
      <c r="V52" s="98"/>
      <c r="W52" s="98"/>
      <c r="X52" s="98"/>
      <c r="Y52" s="98"/>
      <c r="Z52" s="98"/>
      <c r="AA52" s="98"/>
    </row>
    <row r="53" spans="1:27" ht="17.25" customHeight="1">
      <c r="A53" s="98"/>
      <c r="B53" s="98"/>
      <c r="C53" s="98"/>
      <c r="D53" s="98"/>
      <c r="E53" s="98"/>
      <c r="F53" s="98"/>
      <c r="G53" s="98"/>
      <c r="H53" s="98"/>
      <c r="I53" s="98"/>
      <c r="J53" s="98"/>
      <c r="K53" s="98"/>
      <c r="L53" s="98"/>
      <c r="M53" s="98"/>
      <c r="N53" s="98"/>
      <c r="O53" s="98"/>
      <c r="P53" s="98"/>
      <c r="Q53" s="98"/>
      <c r="R53" s="98"/>
      <c r="S53" s="98"/>
      <c r="T53" s="98"/>
      <c r="U53" s="98"/>
      <c r="V53" s="98"/>
      <c r="W53" s="98"/>
      <c r="X53" s="98"/>
      <c r="Y53" s="98"/>
      <c r="Z53" s="98"/>
      <c r="AA53" s="98"/>
    </row>
    <row r="54" spans="1:27" ht="17.25" customHeight="1">
      <c r="A54" s="98"/>
      <c r="B54" s="98"/>
      <c r="C54" s="98"/>
      <c r="D54" s="98"/>
      <c r="E54" s="98"/>
      <c r="F54" s="98"/>
      <c r="G54" s="98"/>
      <c r="H54" s="98"/>
      <c r="I54" s="98"/>
      <c r="J54" s="98"/>
      <c r="K54" s="98"/>
      <c r="L54" s="98"/>
      <c r="M54" s="98"/>
      <c r="N54" s="98"/>
      <c r="O54" s="98"/>
      <c r="P54" s="98"/>
      <c r="Q54" s="98"/>
      <c r="R54" s="98"/>
      <c r="S54" s="98"/>
      <c r="T54" s="98"/>
      <c r="U54" s="98"/>
      <c r="V54" s="98"/>
      <c r="W54" s="98"/>
      <c r="X54" s="98"/>
      <c r="Y54" s="98"/>
      <c r="Z54" s="98"/>
      <c r="AA54" s="98"/>
    </row>
    <row r="55" spans="1:27" ht="17.25" customHeight="1">
      <c r="A55" s="98"/>
      <c r="B55" s="98"/>
      <c r="C55" s="98"/>
      <c r="D55" s="98"/>
      <c r="E55" s="98"/>
      <c r="F55" s="98"/>
      <c r="G55" s="98"/>
      <c r="H55" s="98"/>
      <c r="I55" s="98"/>
      <c r="J55" s="98"/>
      <c r="K55" s="98"/>
      <c r="L55" s="98"/>
      <c r="M55" s="98"/>
      <c r="N55" s="98"/>
      <c r="O55" s="98"/>
      <c r="P55" s="98"/>
      <c r="Q55" s="98"/>
      <c r="R55" s="98"/>
      <c r="S55" s="98"/>
      <c r="T55" s="98"/>
      <c r="U55" s="98"/>
      <c r="V55" s="98"/>
      <c r="W55" s="98"/>
      <c r="X55" s="98"/>
      <c r="Y55" s="98"/>
      <c r="Z55" s="98"/>
      <c r="AA55" s="98"/>
    </row>
    <row r="56" spans="1:27" ht="17.25" customHeight="1">
      <c r="A56" s="98"/>
      <c r="B56" s="98"/>
      <c r="C56" s="98"/>
      <c r="D56" s="98"/>
      <c r="E56" s="98"/>
      <c r="F56" s="98"/>
      <c r="G56" s="98"/>
      <c r="H56" s="98"/>
      <c r="I56" s="98"/>
      <c r="J56" s="98"/>
      <c r="K56" s="98"/>
      <c r="L56" s="98"/>
      <c r="M56" s="98"/>
      <c r="N56" s="98"/>
      <c r="O56" s="98"/>
      <c r="P56" s="98"/>
      <c r="Q56" s="98"/>
      <c r="R56" s="98"/>
      <c r="S56" s="98"/>
      <c r="T56" s="98"/>
      <c r="U56" s="98"/>
      <c r="V56" s="98"/>
      <c r="W56" s="98"/>
      <c r="X56" s="98"/>
      <c r="Y56" s="98"/>
      <c r="Z56" s="98"/>
      <c r="AA56" s="98"/>
    </row>
    <row r="57" spans="1:27" ht="17.25" customHeight="1">
      <c r="A57" s="98"/>
      <c r="B57" s="98"/>
      <c r="C57" s="98"/>
      <c r="D57" s="98"/>
      <c r="E57" s="98"/>
      <c r="F57" s="98"/>
      <c r="G57" s="98"/>
      <c r="H57" s="98"/>
      <c r="I57" s="98"/>
      <c r="J57" s="98"/>
      <c r="K57" s="98"/>
      <c r="L57" s="98"/>
      <c r="M57" s="98"/>
      <c r="N57" s="98"/>
      <c r="O57" s="98"/>
      <c r="P57" s="98"/>
      <c r="Q57" s="98"/>
      <c r="R57" s="98"/>
      <c r="S57" s="98"/>
      <c r="T57" s="98"/>
      <c r="U57" s="98"/>
      <c r="V57" s="98"/>
      <c r="W57" s="98"/>
      <c r="X57" s="98"/>
      <c r="Y57" s="98"/>
      <c r="Z57" s="98"/>
      <c r="AA57" s="98"/>
    </row>
    <row r="58" spans="1:27" ht="17.25" customHeight="1">
      <c r="A58" s="98"/>
      <c r="B58" s="98"/>
      <c r="C58" s="98"/>
      <c r="D58" s="98"/>
      <c r="E58" s="98"/>
      <c r="F58" s="98"/>
      <c r="G58" s="98"/>
      <c r="H58" s="98"/>
      <c r="I58" s="98"/>
      <c r="J58" s="98"/>
      <c r="K58" s="98"/>
      <c r="L58" s="98"/>
      <c r="M58" s="98"/>
      <c r="N58" s="98"/>
      <c r="O58" s="98"/>
      <c r="P58" s="98"/>
      <c r="Q58" s="98"/>
      <c r="R58" s="98"/>
      <c r="S58" s="98"/>
      <c r="T58" s="98"/>
      <c r="U58" s="98"/>
      <c r="V58" s="98"/>
      <c r="W58" s="98"/>
      <c r="X58" s="98"/>
      <c r="Y58" s="98"/>
      <c r="Z58" s="98"/>
      <c r="AA58" s="98"/>
    </row>
    <row r="59" spans="1:27" ht="17.25" customHeight="1">
      <c r="A59" s="98"/>
      <c r="B59" s="98"/>
      <c r="C59" s="98"/>
      <c r="D59" s="98"/>
      <c r="E59" s="98"/>
      <c r="F59" s="98"/>
      <c r="G59" s="98"/>
      <c r="H59" s="98"/>
      <c r="I59" s="98"/>
      <c r="J59" s="98"/>
      <c r="K59" s="98"/>
      <c r="L59" s="98"/>
      <c r="M59" s="98"/>
      <c r="N59" s="98"/>
      <c r="O59" s="98"/>
      <c r="P59" s="98"/>
      <c r="Q59" s="98"/>
      <c r="R59" s="98"/>
      <c r="S59" s="98"/>
      <c r="T59" s="98"/>
      <c r="U59" s="98"/>
      <c r="V59" s="98"/>
      <c r="W59" s="98"/>
      <c r="X59" s="98"/>
      <c r="Y59" s="98"/>
      <c r="Z59" s="98"/>
      <c r="AA59" s="98"/>
    </row>
    <row r="60" spans="1:27" ht="17.25" customHeight="1">
      <c r="A60" s="98"/>
      <c r="B60" s="98"/>
      <c r="C60" s="98"/>
      <c r="D60" s="98"/>
      <c r="E60" s="98"/>
      <c r="F60" s="98"/>
      <c r="G60" s="98"/>
      <c r="H60" s="98"/>
      <c r="I60" s="98"/>
      <c r="J60" s="98"/>
      <c r="K60" s="98"/>
      <c r="L60" s="98"/>
      <c r="M60" s="98"/>
      <c r="N60" s="98"/>
      <c r="O60" s="98"/>
      <c r="P60" s="98"/>
      <c r="Q60" s="98"/>
      <c r="R60" s="98"/>
      <c r="S60" s="98"/>
      <c r="T60" s="98"/>
      <c r="U60" s="98"/>
      <c r="V60" s="98"/>
      <c r="W60" s="98"/>
      <c r="X60" s="98"/>
      <c r="Y60" s="98"/>
      <c r="Z60" s="98"/>
      <c r="AA60" s="98"/>
    </row>
    <row r="61" spans="1:27" ht="17.25" customHeight="1">
      <c r="A61" s="98"/>
      <c r="B61" s="98"/>
      <c r="C61" s="98"/>
      <c r="D61" s="98"/>
      <c r="E61" s="98"/>
      <c r="F61" s="98"/>
      <c r="G61" s="98"/>
      <c r="H61" s="98"/>
      <c r="I61" s="98"/>
      <c r="J61" s="98"/>
      <c r="K61" s="98"/>
      <c r="L61" s="98"/>
      <c r="M61" s="98"/>
      <c r="N61" s="98"/>
      <c r="O61" s="98"/>
      <c r="P61" s="98"/>
      <c r="Q61" s="98"/>
      <c r="R61" s="98"/>
      <c r="S61" s="98"/>
      <c r="T61" s="98"/>
      <c r="U61" s="98"/>
      <c r="V61" s="98"/>
      <c r="W61" s="98"/>
      <c r="X61" s="98"/>
      <c r="Y61" s="98"/>
      <c r="Z61" s="98"/>
      <c r="AA61" s="98"/>
    </row>
    <row r="62" spans="1:27" ht="17.25" customHeight="1">
      <c r="A62" s="98"/>
      <c r="B62" s="98"/>
      <c r="C62" s="98"/>
      <c r="D62" s="98"/>
      <c r="E62" s="98"/>
      <c r="F62" s="98"/>
      <c r="G62" s="98"/>
      <c r="H62" s="232"/>
      <c r="I62" s="232"/>
      <c r="J62" s="232"/>
      <c r="K62" s="98"/>
      <c r="L62" s="98"/>
      <c r="M62" s="98"/>
      <c r="N62" s="98"/>
      <c r="O62" s="98"/>
      <c r="P62" s="98"/>
      <c r="Q62" s="98"/>
      <c r="R62" s="98"/>
      <c r="S62" s="98"/>
      <c r="T62" s="98"/>
      <c r="U62" s="98"/>
      <c r="V62" s="98"/>
      <c r="W62" s="98"/>
      <c r="X62" s="98"/>
      <c r="Y62" s="98"/>
      <c r="Z62" s="98"/>
      <c r="AA62" s="98"/>
    </row>
    <row r="63" spans="1:27" ht="17.25" customHeight="1">
      <c r="A63" s="98"/>
      <c r="B63" s="98"/>
      <c r="C63" s="98"/>
      <c r="D63" s="98"/>
      <c r="E63" s="98"/>
      <c r="F63" s="98"/>
      <c r="G63" s="98"/>
      <c r="H63" s="232"/>
      <c r="I63" s="232"/>
      <c r="J63" s="232"/>
      <c r="K63" s="98"/>
      <c r="L63" s="98"/>
      <c r="M63" s="98"/>
      <c r="N63" s="98"/>
      <c r="O63" s="98"/>
      <c r="P63" s="98"/>
      <c r="Q63" s="98"/>
      <c r="R63" s="98"/>
      <c r="S63" s="98"/>
      <c r="T63" s="98"/>
      <c r="U63" s="98"/>
      <c r="V63" s="98"/>
      <c r="W63" s="98"/>
      <c r="X63" s="98"/>
      <c r="Y63" s="98"/>
      <c r="Z63" s="98"/>
      <c r="AA63" s="98"/>
    </row>
    <row r="64" spans="1:27" ht="17.25" customHeight="1">
      <c r="A64" s="98"/>
      <c r="B64" s="98"/>
      <c r="C64" s="98"/>
      <c r="D64" s="98"/>
      <c r="E64" s="98"/>
      <c r="F64" s="98"/>
      <c r="G64" s="98"/>
      <c r="H64" s="232"/>
      <c r="I64" s="232"/>
      <c r="J64" s="232"/>
      <c r="K64" s="98"/>
      <c r="L64" s="98"/>
      <c r="M64" s="98"/>
      <c r="N64" s="98"/>
      <c r="O64" s="98"/>
      <c r="P64" s="98"/>
      <c r="Q64" s="98"/>
      <c r="R64" s="98"/>
      <c r="S64" s="98"/>
      <c r="T64" s="98"/>
      <c r="U64" s="98"/>
      <c r="V64" s="98"/>
      <c r="W64" s="98"/>
      <c r="X64" s="98"/>
      <c r="Y64" s="98"/>
      <c r="Z64" s="98"/>
      <c r="AA64" s="98"/>
    </row>
    <row r="65" spans="1:27" ht="17.25" customHeight="1">
      <c r="A65" s="98"/>
      <c r="B65" s="98"/>
      <c r="C65" s="98"/>
      <c r="D65" s="98"/>
      <c r="E65" s="98"/>
      <c r="F65" s="98"/>
      <c r="G65" s="98"/>
      <c r="H65" s="232"/>
      <c r="I65" s="232"/>
      <c r="J65" s="232"/>
      <c r="K65" s="98"/>
      <c r="L65" s="98"/>
      <c r="M65" s="98"/>
      <c r="N65" s="98"/>
      <c r="O65" s="98"/>
      <c r="P65" s="98"/>
      <c r="Q65" s="98"/>
      <c r="R65" s="98"/>
      <c r="S65" s="98"/>
      <c r="T65" s="98"/>
      <c r="U65" s="98"/>
      <c r="V65" s="98"/>
      <c r="W65" s="98"/>
      <c r="X65" s="98"/>
      <c r="Y65" s="98"/>
      <c r="Z65" s="98"/>
      <c r="AA65" s="98"/>
    </row>
    <row r="66" spans="1:27" ht="17.25" customHeight="1">
      <c r="A66" s="98"/>
      <c r="B66" s="98"/>
      <c r="C66" s="98"/>
      <c r="D66" s="98"/>
      <c r="E66" s="98"/>
      <c r="F66" s="98"/>
      <c r="G66" s="98"/>
      <c r="H66" s="232"/>
      <c r="I66" s="232"/>
      <c r="J66" s="232"/>
      <c r="K66" s="98"/>
      <c r="L66" s="98"/>
      <c r="M66" s="98"/>
      <c r="N66" s="98"/>
      <c r="O66" s="98"/>
      <c r="P66" s="98"/>
      <c r="Q66" s="98"/>
      <c r="R66" s="98"/>
      <c r="S66" s="98"/>
      <c r="T66" s="98"/>
      <c r="U66" s="98"/>
      <c r="V66" s="98"/>
      <c r="W66" s="98"/>
      <c r="X66" s="98"/>
      <c r="Y66" s="98"/>
      <c r="Z66" s="98"/>
      <c r="AA66" s="98"/>
    </row>
    <row r="67" spans="1:27" ht="17.25" customHeight="1">
      <c r="A67" s="98"/>
      <c r="B67" s="98"/>
      <c r="C67" s="98"/>
      <c r="D67" s="98"/>
      <c r="E67" s="98"/>
      <c r="F67" s="98"/>
      <c r="G67" s="98"/>
      <c r="H67" s="232"/>
      <c r="I67" s="232"/>
      <c r="J67" s="232"/>
      <c r="K67" s="98"/>
      <c r="L67" s="98"/>
      <c r="M67" s="98"/>
      <c r="N67" s="98"/>
      <c r="O67" s="98"/>
      <c r="P67" s="98"/>
      <c r="Q67" s="98"/>
      <c r="R67" s="98"/>
      <c r="S67" s="98"/>
      <c r="T67" s="98"/>
      <c r="U67" s="98"/>
      <c r="V67" s="98"/>
      <c r="W67" s="98"/>
      <c r="X67" s="98"/>
      <c r="Y67" s="98"/>
      <c r="Z67" s="98"/>
      <c r="AA67" s="98"/>
    </row>
    <row r="68" spans="1:27" ht="17.25" customHeight="1">
      <c r="A68" s="98"/>
      <c r="B68" s="98"/>
      <c r="C68" s="98"/>
      <c r="D68" s="98"/>
      <c r="E68" s="98"/>
      <c r="F68" s="98"/>
      <c r="G68" s="98"/>
      <c r="H68" s="232"/>
      <c r="I68" s="232"/>
      <c r="J68" s="232"/>
      <c r="K68" s="98"/>
      <c r="L68" s="98"/>
      <c r="M68" s="98"/>
      <c r="N68" s="98"/>
      <c r="O68" s="98"/>
      <c r="P68" s="98"/>
      <c r="Q68" s="98"/>
      <c r="R68" s="98"/>
      <c r="S68" s="98"/>
      <c r="T68" s="98"/>
      <c r="U68" s="98"/>
      <c r="V68" s="98"/>
      <c r="W68" s="98"/>
      <c r="X68" s="98"/>
      <c r="Y68" s="98"/>
      <c r="Z68" s="98"/>
      <c r="AA68" s="98"/>
    </row>
    <row r="69" spans="1:27" ht="17.25" customHeight="1">
      <c r="A69" s="98"/>
      <c r="B69" s="98"/>
      <c r="C69" s="98"/>
      <c r="D69" s="98"/>
      <c r="E69" s="98"/>
      <c r="F69" s="98"/>
      <c r="G69" s="98"/>
      <c r="H69" s="232"/>
      <c r="I69" s="232"/>
      <c r="J69" s="232"/>
      <c r="K69" s="98"/>
      <c r="L69" s="98"/>
      <c r="M69" s="98"/>
      <c r="N69" s="98"/>
      <c r="O69" s="98"/>
      <c r="P69" s="98"/>
      <c r="Q69" s="98"/>
      <c r="R69" s="98"/>
      <c r="S69" s="98"/>
      <c r="T69" s="98"/>
      <c r="U69" s="98"/>
      <c r="V69" s="98"/>
      <c r="W69" s="98"/>
      <c r="X69" s="98"/>
      <c r="Y69" s="98"/>
      <c r="Z69" s="98"/>
      <c r="AA69" s="98"/>
    </row>
    <row r="70" spans="1:27" ht="17.25" customHeight="1">
      <c r="A70" s="98"/>
      <c r="B70" s="98"/>
      <c r="C70" s="98"/>
      <c r="D70" s="98"/>
      <c r="E70" s="98"/>
      <c r="F70" s="98"/>
      <c r="G70" s="98"/>
      <c r="H70" s="232"/>
      <c r="I70" s="232"/>
      <c r="J70" s="232"/>
      <c r="K70" s="98"/>
      <c r="L70" s="98"/>
      <c r="M70" s="98"/>
      <c r="N70" s="98"/>
      <c r="O70" s="98"/>
      <c r="P70" s="98"/>
      <c r="Q70" s="98"/>
      <c r="R70" s="98"/>
      <c r="S70" s="98"/>
      <c r="T70" s="98"/>
      <c r="U70" s="98"/>
      <c r="V70" s="98"/>
      <c r="W70" s="98"/>
      <c r="X70" s="98"/>
      <c r="Y70" s="98"/>
      <c r="Z70" s="98"/>
      <c r="AA70" s="98"/>
    </row>
    <row r="71" spans="1:27" ht="17.25" customHeight="1">
      <c r="A71" s="98"/>
      <c r="B71" s="98"/>
      <c r="C71" s="98"/>
      <c r="D71" s="98"/>
      <c r="E71" s="98"/>
      <c r="F71" s="98"/>
      <c r="G71" s="98"/>
      <c r="H71" s="232"/>
      <c r="I71" s="232"/>
      <c r="J71" s="232"/>
      <c r="K71" s="98"/>
      <c r="L71" s="98"/>
      <c r="M71" s="98"/>
      <c r="N71" s="98"/>
      <c r="O71" s="98"/>
      <c r="P71" s="98"/>
      <c r="Q71" s="98"/>
      <c r="R71" s="98"/>
      <c r="S71" s="98"/>
      <c r="T71" s="98"/>
      <c r="U71" s="98"/>
      <c r="V71" s="98"/>
      <c r="W71" s="98"/>
      <c r="X71" s="98"/>
      <c r="Y71" s="98"/>
      <c r="Z71" s="98"/>
      <c r="AA71" s="98"/>
    </row>
    <row r="72" spans="1:27" ht="17.25" customHeight="1">
      <c r="A72" s="98"/>
      <c r="B72" s="98"/>
      <c r="C72" s="98"/>
      <c r="D72" s="98"/>
      <c r="E72" s="98"/>
      <c r="F72" s="98"/>
      <c r="G72" s="98"/>
      <c r="H72" s="232"/>
      <c r="I72" s="232"/>
      <c r="J72" s="232"/>
      <c r="K72" s="98"/>
      <c r="L72" s="98"/>
      <c r="M72" s="98"/>
      <c r="N72" s="98"/>
      <c r="O72" s="98"/>
      <c r="P72" s="98"/>
      <c r="Q72" s="98"/>
      <c r="R72" s="98"/>
      <c r="S72" s="98"/>
      <c r="T72" s="98"/>
      <c r="U72" s="98"/>
      <c r="V72" s="98"/>
      <c r="W72" s="98"/>
      <c r="X72" s="98"/>
      <c r="Y72" s="98"/>
      <c r="Z72" s="98"/>
      <c r="AA72" s="98"/>
    </row>
    <row r="73" spans="1:27" ht="17.25" customHeight="1">
      <c r="A73" s="98"/>
      <c r="B73" s="98"/>
      <c r="C73" s="98"/>
      <c r="D73" s="98"/>
      <c r="E73" s="98"/>
      <c r="F73" s="98"/>
      <c r="G73" s="98"/>
      <c r="H73" s="232"/>
      <c r="I73" s="232"/>
      <c r="J73" s="232"/>
      <c r="K73" s="98"/>
      <c r="L73" s="98"/>
      <c r="M73" s="98"/>
      <c r="N73" s="98"/>
      <c r="O73" s="98"/>
      <c r="P73" s="98"/>
      <c r="Q73" s="98"/>
      <c r="R73" s="98"/>
      <c r="S73" s="98"/>
      <c r="T73" s="98"/>
      <c r="U73" s="98"/>
      <c r="V73" s="98"/>
      <c r="W73" s="98"/>
      <c r="X73" s="98"/>
      <c r="Y73" s="98"/>
      <c r="Z73" s="98"/>
      <c r="AA73" s="98"/>
    </row>
    <row r="74" spans="1:27" ht="17.25" customHeight="1">
      <c r="A74" s="98"/>
      <c r="B74" s="98"/>
      <c r="C74" s="98"/>
      <c r="D74" s="98"/>
      <c r="E74" s="98"/>
      <c r="F74" s="98"/>
      <c r="G74" s="98"/>
      <c r="H74" s="232"/>
      <c r="I74" s="232"/>
      <c r="J74" s="232"/>
      <c r="K74" s="98"/>
      <c r="L74" s="98"/>
      <c r="M74" s="98"/>
      <c r="N74" s="98"/>
      <c r="O74" s="98"/>
      <c r="P74" s="98"/>
      <c r="Q74" s="98"/>
      <c r="R74" s="98"/>
      <c r="S74" s="98"/>
      <c r="T74" s="98"/>
      <c r="U74" s="98"/>
      <c r="V74" s="98"/>
      <c r="W74" s="98"/>
      <c r="X74" s="98"/>
      <c r="Y74" s="98"/>
      <c r="Z74" s="98"/>
      <c r="AA74" s="98"/>
    </row>
    <row r="75" spans="1:27" ht="17.25" customHeight="1">
      <c r="A75" s="98"/>
      <c r="B75" s="98"/>
      <c r="C75" s="98"/>
      <c r="D75" s="98"/>
      <c r="E75" s="98"/>
      <c r="F75" s="98"/>
      <c r="G75" s="98"/>
      <c r="H75" s="232"/>
      <c r="I75" s="232"/>
      <c r="J75" s="232"/>
      <c r="K75" s="98"/>
      <c r="L75" s="98"/>
      <c r="M75" s="98"/>
      <c r="N75" s="98"/>
      <c r="O75" s="98"/>
      <c r="P75" s="98"/>
      <c r="Q75" s="98"/>
      <c r="R75" s="98"/>
      <c r="S75" s="98"/>
      <c r="T75" s="98"/>
      <c r="U75" s="98"/>
      <c r="V75" s="98"/>
      <c r="W75" s="98"/>
      <c r="X75" s="98"/>
      <c r="Y75" s="98"/>
      <c r="Z75" s="98"/>
      <c r="AA75" s="98"/>
    </row>
    <row r="76" spans="1:27" ht="17.25" customHeight="1">
      <c r="A76" s="98"/>
      <c r="B76" s="98"/>
      <c r="C76" s="98"/>
      <c r="D76" s="98"/>
      <c r="E76" s="98"/>
      <c r="F76" s="98"/>
      <c r="G76" s="98"/>
      <c r="H76" s="232"/>
      <c r="I76" s="232"/>
      <c r="J76" s="232"/>
      <c r="K76" s="98"/>
      <c r="L76" s="98"/>
      <c r="M76" s="98"/>
      <c r="N76" s="98"/>
      <c r="O76" s="98"/>
      <c r="P76" s="98"/>
      <c r="Q76" s="98"/>
      <c r="R76" s="98"/>
      <c r="S76" s="98"/>
      <c r="T76" s="98"/>
      <c r="U76" s="98"/>
      <c r="V76" s="98"/>
      <c r="W76" s="98"/>
      <c r="X76" s="98"/>
      <c r="Y76" s="98"/>
      <c r="Z76" s="98"/>
      <c r="AA76" s="98"/>
    </row>
    <row r="77" spans="1:27" ht="17.25" customHeight="1">
      <c r="A77" s="98"/>
      <c r="B77" s="98"/>
      <c r="C77" s="98"/>
      <c r="D77" s="98"/>
      <c r="E77" s="98"/>
      <c r="F77" s="98"/>
      <c r="G77" s="98"/>
      <c r="H77" s="232"/>
      <c r="I77" s="232"/>
      <c r="J77" s="232"/>
      <c r="K77" s="98"/>
      <c r="L77" s="98"/>
      <c r="M77" s="98"/>
      <c r="N77" s="98"/>
      <c r="O77" s="98"/>
      <c r="P77" s="98"/>
      <c r="Q77" s="98"/>
      <c r="R77" s="98"/>
      <c r="S77" s="98"/>
      <c r="T77" s="98"/>
      <c r="U77" s="98"/>
      <c r="V77" s="98"/>
      <c r="W77" s="98"/>
      <c r="X77" s="98"/>
      <c r="Y77" s="98"/>
      <c r="Z77" s="98"/>
      <c r="AA77" s="98"/>
    </row>
    <row r="78" spans="1:27" ht="17.25" customHeight="1">
      <c r="A78" s="98"/>
      <c r="B78" s="98"/>
      <c r="C78" s="98"/>
      <c r="D78" s="98"/>
      <c r="E78" s="98"/>
      <c r="F78" s="98"/>
      <c r="G78" s="98"/>
      <c r="H78" s="232"/>
      <c r="I78" s="232"/>
      <c r="J78" s="232"/>
      <c r="K78" s="98"/>
      <c r="L78" s="98"/>
      <c r="M78" s="98"/>
      <c r="N78" s="98"/>
      <c r="O78" s="98"/>
      <c r="P78" s="98"/>
      <c r="Q78" s="98"/>
      <c r="R78" s="98"/>
      <c r="S78" s="98"/>
      <c r="T78" s="98"/>
      <c r="U78" s="98"/>
      <c r="V78" s="98"/>
      <c r="W78" s="98"/>
      <c r="X78" s="98"/>
      <c r="Y78" s="98"/>
      <c r="Z78" s="98"/>
      <c r="AA78" s="98"/>
    </row>
    <row r="79" spans="1:27" ht="17.25" customHeight="1">
      <c r="A79" s="98"/>
      <c r="B79" s="98"/>
      <c r="C79" s="98"/>
      <c r="D79" s="98"/>
      <c r="E79" s="98"/>
      <c r="F79" s="98"/>
      <c r="G79" s="98"/>
      <c r="H79" s="232"/>
      <c r="I79" s="232"/>
      <c r="J79" s="232"/>
      <c r="K79" s="98"/>
      <c r="L79" s="98"/>
      <c r="M79" s="98"/>
      <c r="N79" s="98"/>
      <c r="O79" s="98"/>
      <c r="P79" s="98"/>
      <c r="Q79" s="98"/>
      <c r="R79" s="98"/>
      <c r="S79" s="98"/>
      <c r="T79" s="98"/>
      <c r="U79" s="98"/>
      <c r="V79" s="98"/>
      <c r="W79" s="98"/>
      <c r="X79" s="98"/>
      <c r="Y79" s="98"/>
      <c r="Z79" s="98"/>
      <c r="AA79" s="98"/>
    </row>
    <row r="80" spans="1:27" ht="17.25" customHeight="1">
      <c r="A80" s="98"/>
      <c r="B80" s="98"/>
      <c r="C80" s="98"/>
      <c r="D80" s="98"/>
      <c r="E80" s="98"/>
      <c r="F80" s="98"/>
      <c r="G80" s="98"/>
      <c r="H80" s="232"/>
      <c r="I80" s="232"/>
      <c r="J80" s="232"/>
      <c r="K80" s="98"/>
      <c r="L80" s="98"/>
      <c r="M80" s="98"/>
      <c r="N80" s="98"/>
      <c r="O80" s="98"/>
      <c r="P80" s="98"/>
      <c r="Q80" s="98"/>
      <c r="R80" s="98"/>
      <c r="S80" s="98"/>
      <c r="T80" s="98"/>
      <c r="U80" s="98"/>
      <c r="V80" s="98"/>
      <c r="W80" s="98"/>
      <c r="X80" s="98"/>
      <c r="Y80" s="98"/>
      <c r="Z80" s="98"/>
      <c r="AA80" s="98"/>
    </row>
    <row r="81" spans="1:27" ht="17.25" customHeight="1">
      <c r="A81" s="98"/>
      <c r="B81" s="98"/>
      <c r="C81" s="98"/>
      <c r="D81" s="98"/>
      <c r="E81" s="98"/>
      <c r="F81" s="98"/>
      <c r="G81" s="98"/>
      <c r="H81" s="232"/>
      <c r="I81" s="232"/>
      <c r="J81" s="232"/>
      <c r="K81" s="98"/>
      <c r="L81" s="98"/>
      <c r="M81" s="98"/>
      <c r="N81" s="98"/>
      <c r="O81" s="98"/>
      <c r="P81" s="98"/>
      <c r="Q81" s="98"/>
      <c r="R81" s="98"/>
      <c r="S81" s="98"/>
      <c r="T81" s="98"/>
      <c r="U81" s="98"/>
      <c r="V81" s="98"/>
      <c r="W81" s="98"/>
      <c r="X81" s="98"/>
      <c r="Y81" s="98"/>
      <c r="Z81" s="98"/>
      <c r="AA81" s="98"/>
    </row>
    <row r="82" spans="1:27" ht="17.25" customHeight="1">
      <c r="A82" s="98"/>
      <c r="B82" s="98"/>
      <c r="C82" s="98"/>
      <c r="D82" s="98"/>
      <c r="E82" s="98"/>
      <c r="F82" s="98"/>
      <c r="G82" s="98"/>
      <c r="H82" s="232"/>
      <c r="I82" s="232"/>
      <c r="J82" s="232"/>
      <c r="K82" s="98"/>
      <c r="L82" s="98"/>
      <c r="M82" s="98"/>
      <c r="N82" s="98"/>
      <c r="O82" s="98"/>
      <c r="P82" s="98"/>
      <c r="Q82" s="98"/>
      <c r="R82" s="98"/>
      <c r="S82" s="98"/>
      <c r="T82" s="98"/>
      <c r="U82" s="98"/>
      <c r="V82" s="98"/>
      <c r="W82" s="98"/>
      <c r="X82" s="98"/>
      <c r="Y82" s="98"/>
      <c r="Z82" s="98"/>
      <c r="AA82" s="98"/>
    </row>
    <row r="83" spans="1:27" ht="17.25" customHeight="1">
      <c r="A83" s="98"/>
      <c r="B83" s="98"/>
      <c r="C83" s="98"/>
      <c r="D83" s="98"/>
      <c r="E83" s="98"/>
      <c r="F83" s="98"/>
      <c r="G83" s="98"/>
      <c r="H83" s="232"/>
      <c r="I83" s="232"/>
      <c r="J83" s="232"/>
      <c r="K83" s="98"/>
      <c r="L83" s="98"/>
      <c r="M83" s="98"/>
      <c r="N83" s="98"/>
      <c r="O83" s="98"/>
      <c r="P83" s="98"/>
      <c r="Q83" s="98"/>
      <c r="R83" s="98"/>
      <c r="S83" s="98"/>
      <c r="T83" s="98"/>
      <c r="U83" s="98"/>
      <c r="V83" s="98"/>
      <c r="W83" s="98"/>
      <c r="X83" s="98"/>
      <c r="Y83" s="98"/>
      <c r="Z83" s="98"/>
      <c r="AA83" s="98"/>
    </row>
    <row r="84" spans="1:27" ht="6.75" customHeight="1">
      <c r="A84" s="98"/>
      <c r="B84" s="98"/>
      <c r="C84" s="98"/>
      <c r="D84" s="98"/>
      <c r="E84" s="98"/>
      <c r="F84" s="98"/>
      <c r="G84" s="98"/>
      <c r="H84" s="232"/>
      <c r="I84" s="232"/>
      <c r="J84" s="232"/>
      <c r="K84" s="98"/>
      <c r="L84" s="98"/>
      <c r="M84" s="98"/>
      <c r="N84" s="98"/>
      <c r="O84" s="98"/>
      <c r="P84" s="98"/>
      <c r="Q84" s="98"/>
      <c r="R84" s="98"/>
      <c r="S84" s="98"/>
      <c r="T84" s="98"/>
      <c r="U84" s="98"/>
      <c r="V84" s="98"/>
      <c r="W84" s="98"/>
      <c r="X84" s="98"/>
      <c r="Y84" s="98"/>
      <c r="Z84" s="98"/>
      <c r="AA84" s="98"/>
    </row>
    <row r="85" spans="1:27" ht="17.25" customHeight="1">
      <c r="A85" s="98"/>
      <c r="B85" s="98"/>
      <c r="C85" s="98"/>
      <c r="D85" s="98"/>
      <c r="E85" s="98"/>
      <c r="F85" s="98"/>
      <c r="G85" s="98"/>
      <c r="H85" s="232"/>
      <c r="I85" s="232"/>
      <c r="J85" s="232"/>
      <c r="K85" s="98"/>
      <c r="L85" s="98"/>
      <c r="M85" s="98"/>
      <c r="N85" s="98"/>
      <c r="O85" s="98"/>
      <c r="P85" s="98"/>
      <c r="Q85" s="98"/>
      <c r="R85" s="98"/>
      <c r="S85" s="98"/>
      <c r="T85" s="98"/>
      <c r="U85" s="98"/>
      <c r="V85" s="98"/>
      <c r="W85" s="98"/>
      <c r="X85" s="98"/>
      <c r="Y85" s="98"/>
      <c r="Z85" s="98"/>
      <c r="AA85" s="98"/>
    </row>
    <row r="86" spans="1:27" ht="17.25" customHeight="1">
      <c r="A86" s="98"/>
      <c r="B86" s="98"/>
      <c r="C86" s="98"/>
      <c r="D86" s="98"/>
      <c r="E86" s="98"/>
      <c r="F86" s="98"/>
      <c r="G86" s="98"/>
      <c r="H86" s="232"/>
      <c r="I86" s="232"/>
      <c r="J86" s="232"/>
      <c r="K86" s="98"/>
      <c r="L86" s="98"/>
      <c r="M86" s="98"/>
      <c r="N86" s="98"/>
      <c r="O86" s="98"/>
      <c r="P86" s="98"/>
      <c r="Q86" s="98"/>
      <c r="R86" s="98"/>
      <c r="S86" s="98"/>
      <c r="T86" s="98"/>
      <c r="U86" s="98"/>
      <c r="V86" s="98"/>
      <c r="W86" s="98"/>
      <c r="X86" s="98"/>
      <c r="Y86" s="98"/>
      <c r="Z86" s="98"/>
      <c r="AA86" s="98"/>
    </row>
    <row r="87" spans="1:27" ht="17.25" customHeight="1">
      <c r="A87" s="98"/>
      <c r="B87" s="98"/>
      <c r="C87" s="98"/>
      <c r="D87" s="98"/>
      <c r="E87" s="98"/>
      <c r="F87" s="98"/>
      <c r="G87" s="98"/>
      <c r="H87" s="232"/>
      <c r="I87" s="232"/>
      <c r="J87" s="232"/>
      <c r="K87" s="98"/>
      <c r="L87" s="98"/>
      <c r="M87" s="98"/>
      <c r="N87" s="98"/>
      <c r="O87" s="98"/>
      <c r="P87" s="98"/>
      <c r="Q87" s="98"/>
      <c r="R87" s="98"/>
      <c r="S87" s="98"/>
      <c r="T87" s="98"/>
      <c r="U87" s="98"/>
      <c r="V87" s="98"/>
      <c r="W87" s="98"/>
      <c r="X87" s="98"/>
      <c r="Y87" s="98"/>
      <c r="Z87" s="98"/>
      <c r="AA87" s="98"/>
    </row>
    <row r="88" spans="1:27" ht="17.25" customHeight="1">
      <c r="A88" s="98"/>
      <c r="B88" s="98"/>
      <c r="C88" s="98"/>
      <c r="D88" s="98"/>
      <c r="E88" s="98"/>
      <c r="F88" s="98"/>
      <c r="G88" s="98"/>
      <c r="H88" s="232"/>
      <c r="I88" s="232"/>
      <c r="J88" s="232"/>
      <c r="K88" s="98"/>
      <c r="L88" s="98"/>
      <c r="M88" s="98"/>
      <c r="N88" s="98"/>
      <c r="O88" s="98"/>
      <c r="P88" s="98"/>
      <c r="Q88" s="98"/>
      <c r="R88" s="98"/>
      <c r="S88" s="98"/>
      <c r="T88" s="98"/>
      <c r="U88" s="98"/>
      <c r="V88" s="98"/>
      <c r="W88" s="98"/>
      <c r="X88" s="98"/>
      <c r="Y88" s="98"/>
      <c r="Z88" s="98"/>
      <c r="AA88" s="98"/>
    </row>
    <row r="89" spans="1:27" ht="17.25" customHeight="1">
      <c r="A89" s="98"/>
      <c r="B89" s="98"/>
      <c r="C89" s="98"/>
      <c r="D89" s="98"/>
      <c r="E89" s="98"/>
      <c r="F89" s="98"/>
      <c r="G89" s="98"/>
      <c r="H89" s="232"/>
      <c r="I89" s="232"/>
      <c r="J89" s="232"/>
      <c r="K89" s="98"/>
      <c r="L89" s="98"/>
      <c r="M89" s="98"/>
      <c r="N89" s="98"/>
      <c r="O89" s="98"/>
      <c r="P89" s="98"/>
      <c r="Q89" s="98"/>
      <c r="R89" s="98"/>
      <c r="S89" s="98"/>
      <c r="T89" s="98"/>
      <c r="U89" s="98"/>
      <c r="V89" s="98"/>
      <c r="W89" s="98"/>
      <c r="X89" s="98"/>
      <c r="Y89" s="98"/>
      <c r="Z89" s="98"/>
      <c r="AA89" s="98"/>
    </row>
    <row r="90" spans="1:27" ht="17.25" customHeight="1">
      <c r="A90" s="98"/>
      <c r="B90" s="98"/>
      <c r="C90" s="98"/>
      <c r="D90" s="98"/>
      <c r="E90" s="98"/>
      <c r="F90" s="98"/>
      <c r="G90" s="98"/>
      <c r="H90" s="232"/>
      <c r="I90" s="232"/>
      <c r="J90" s="232"/>
      <c r="K90" s="98"/>
      <c r="L90" s="98"/>
      <c r="M90" s="98"/>
      <c r="N90" s="98"/>
      <c r="O90" s="98"/>
      <c r="P90" s="98"/>
      <c r="Q90" s="98"/>
      <c r="R90" s="98"/>
      <c r="S90" s="98"/>
      <c r="T90" s="98"/>
      <c r="U90" s="98"/>
      <c r="V90" s="98"/>
      <c r="W90" s="98"/>
      <c r="X90" s="98"/>
      <c r="Y90" s="98"/>
      <c r="Z90" s="98"/>
      <c r="AA90" s="98"/>
    </row>
    <row r="91" spans="1:27" ht="17.25" customHeight="1">
      <c r="A91" s="98"/>
      <c r="B91" s="98"/>
      <c r="C91" s="98"/>
      <c r="D91" s="98"/>
      <c r="E91" s="98"/>
      <c r="F91" s="98"/>
      <c r="G91" s="98"/>
      <c r="H91" s="232"/>
      <c r="I91" s="232"/>
      <c r="J91" s="232"/>
      <c r="K91" s="98"/>
      <c r="L91" s="98"/>
      <c r="M91" s="98"/>
      <c r="N91" s="98"/>
      <c r="O91" s="98"/>
      <c r="P91" s="98"/>
      <c r="Q91" s="98"/>
      <c r="R91" s="98"/>
      <c r="S91" s="98"/>
      <c r="T91" s="98"/>
      <c r="U91" s="98"/>
      <c r="V91" s="98"/>
      <c r="W91" s="98"/>
      <c r="X91" s="98"/>
      <c r="Y91" s="98"/>
      <c r="Z91" s="98"/>
      <c r="AA91" s="98"/>
    </row>
    <row r="92" spans="1:27" ht="17.25" customHeight="1">
      <c r="A92" s="98"/>
      <c r="B92" s="98"/>
      <c r="C92" s="98"/>
      <c r="D92" s="98"/>
      <c r="E92" s="98"/>
      <c r="F92" s="98"/>
      <c r="G92" s="98"/>
      <c r="H92" s="232"/>
      <c r="I92" s="232"/>
      <c r="J92" s="232"/>
      <c r="K92" s="98"/>
      <c r="L92" s="98"/>
      <c r="M92" s="98"/>
      <c r="N92" s="98"/>
      <c r="O92" s="98"/>
      <c r="P92" s="98"/>
      <c r="Q92" s="98"/>
      <c r="R92" s="98"/>
      <c r="S92" s="98"/>
      <c r="T92" s="98"/>
      <c r="U92" s="98"/>
      <c r="V92" s="98"/>
      <c r="W92" s="98"/>
      <c r="X92" s="98"/>
      <c r="Y92" s="98"/>
      <c r="Z92" s="98"/>
      <c r="AA92" s="98"/>
    </row>
    <row r="93" spans="1:27" ht="17.25" customHeight="1">
      <c r="A93" s="98"/>
      <c r="B93" s="98"/>
      <c r="C93" s="98"/>
      <c r="D93" s="98"/>
      <c r="E93" s="98"/>
      <c r="F93" s="98"/>
      <c r="G93" s="98"/>
      <c r="H93" s="232"/>
      <c r="I93" s="232"/>
      <c r="J93" s="232"/>
      <c r="K93" s="98"/>
      <c r="L93" s="98"/>
      <c r="M93" s="98"/>
      <c r="N93" s="98"/>
      <c r="O93" s="98"/>
      <c r="P93" s="98"/>
      <c r="Q93" s="98"/>
      <c r="R93" s="98"/>
      <c r="S93" s="98"/>
      <c r="T93" s="98"/>
      <c r="U93" s="98"/>
      <c r="V93" s="98"/>
      <c r="W93" s="98"/>
      <c r="X93" s="98"/>
      <c r="Y93" s="98"/>
      <c r="Z93" s="98"/>
      <c r="AA93" s="98"/>
    </row>
    <row r="94" spans="1:27" ht="17.25" customHeight="1">
      <c r="A94" s="98"/>
      <c r="B94" s="98"/>
      <c r="C94" s="98"/>
      <c r="D94" s="98"/>
      <c r="E94" s="98"/>
      <c r="F94" s="98"/>
      <c r="G94" s="98"/>
      <c r="H94" s="232"/>
      <c r="I94" s="232"/>
      <c r="J94" s="232"/>
      <c r="K94" s="98"/>
      <c r="L94" s="98"/>
      <c r="M94" s="98"/>
      <c r="N94" s="98"/>
      <c r="O94" s="98"/>
      <c r="P94" s="98"/>
      <c r="Q94" s="98"/>
      <c r="R94" s="98"/>
      <c r="S94" s="98"/>
      <c r="T94" s="98"/>
      <c r="U94" s="98"/>
      <c r="V94" s="98"/>
      <c r="W94" s="98"/>
      <c r="X94" s="98"/>
      <c r="Y94" s="98"/>
      <c r="Z94" s="98"/>
      <c r="AA94" s="98"/>
    </row>
    <row r="95" spans="1:27" ht="17.25" customHeight="1">
      <c r="A95" s="98"/>
      <c r="B95" s="98"/>
      <c r="C95" s="98"/>
      <c r="D95" s="98"/>
      <c r="E95" s="98"/>
      <c r="F95" s="98"/>
      <c r="G95" s="98"/>
      <c r="H95" s="232"/>
      <c r="I95" s="232"/>
      <c r="J95" s="232"/>
      <c r="K95" s="98"/>
      <c r="L95" s="98"/>
      <c r="M95" s="98"/>
      <c r="N95" s="98"/>
      <c r="O95" s="98"/>
      <c r="P95" s="98"/>
      <c r="Q95" s="98"/>
      <c r="R95" s="98"/>
      <c r="S95" s="98"/>
      <c r="T95" s="98"/>
      <c r="U95" s="98"/>
      <c r="V95" s="98"/>
      <c r="W95" s="98"/>
      <c r="X95" s="98"/>
      <c r="Y95" s="98"/>
      <c r="Z95" s="98"/>
      <c r="AA95" s="98"/>
    </row>
    <row r="96" spans="1:27" ht="17.25" customHeight="1">
      <c r="A96" s="98"/>
      <c r="B96" s="98"/>
      <c r="C96" s="98"/>
      <c r="D96" s="98"/>
      <c r="E96" s="98"/>
      <c r="F96" s="98"/>
      <c r="G96" s="98"/>
      <c r="H96" s="232"/>
      <c r="I96" s="232"/>
      <c r="J96" s="232"/>
      <c r="K96" s="98"/>
      <c r="L96" s="98"/>
      <c r="M96" s="98"/>
      <c r="N96" s="98"/>
      <c r="O96" s="98"/>
      <c r="P96" s="98"/>
      <c r="Q96" s="98"/>
      <c r="R96" s="98"/>
      <c r="S96" s="98"/>
      <c r="T96" s="98"/>
      <c r="U96" s="98"/>
      <c r="V96" s="98"/>
      <c r="W96" s="98"/>
      <c r="X96" s="98"/>
      <c r="Y96" s="98"/>
      <c r="Z96" s="98"/>
      <c r="AA96" s="98"/>
    </row>
    <row r="97" spans="1:27" ht="17.25" customHeight="1">
      <c r="A97" s="98"/>
      <c r="B97" s="98"/>
      <c r="C97" s="98"/>
      <c r="D97" s="98"/>
      <c r="E97" s="98"/>
      <c r="F97" s="98"/>
      <c r="G97" s="98"/>
      <c r="H97" s="98"/>
      <c r="I97" s="98"/>
      <c r="J97" s="98"/>
      <c r="K97" s="98"/>
      <c r="L97" s="98"/>
      <c r="M97" s="98"/>
      <c r="N97" s="98"/>
      <c r="O97" s="98"/>
      <c r="P97" s="98"/>
      <c r="Q97" s="98"/>
      <c r="R97" s="98"/>
      <c r="S97" s="98"/>
      <c r="T97" s="98"/>
      <c r="U97" s="98"/>
      <c r="V97" s="98"/>
      <c r="W97" s="98"/>
      <c r="X97" s="98"/>
      <c r="Y97" s="98"/>
      <c r="Z97" s="98"/>
      <c r="AA97" s="98"/>
    </row>
    <row r="98" spans="1:27" ht="17.25" customHeight="1">
      <c r="A98" s="98"/>
      <c r="B98" s="98"/>
      <c r="C98" s="98"/>
      <c r="D98" s="98"/>
      <c r="E98" s="98"/>
      <c r="F98" s="98"/>
      <c r="G98" s="98"/>
      <c r="H98" s="98"/>
      <c r="I98" s="98"/>
      <c r="J98" s="98"/>
      <c r="K98" s="98"/>
      <c r="L98" s="98"/>
      <c r="M98" s="98"/>
      <c r="N98" s="98"/>
      <c r="O98" s="98"/>
      <c r="P98" s="98"/>
      <c r="Q98" s="98"/>
      <c r="R98" s="98"/>
      <c r="S98" s="98"/>
      <c r="T98" s="98"/>
      <c r="U98" s="98"/>
      <c r="V98" s="98"/>
      <c r="W98" s="98"/>
      <c r="X98" s="98"/>
      <c r="Y98" s="98"/>
      <c r="Z98" s="98"/>
      <c r="AA98" s="98"/>
    </row>
    <row r="99" spans="1:27" ht="17.25" customHeight="1">
      <c r="A99" s="98"/>
      <c r="B99" s="98"/>
      <c r="C99" s="98"/>
      <c r="D99" s="98"/>
      <c r="E99" s="98"/>
      <c r="F99" s="98"/>
      <c r="G99" s="98"/>
      <c r="H99" s="98"/>
      <c r="I99" s="98"/>
      <c r="J99" s="98"/>
      <c r="K99" s="98"/>
      <c r="L99" s="98"/>
      <c r="M99" s="98"/>
      <c r="N99" s="98"/>
      <c r="O99" s="98"/>
      <c r="P99" s="98"/>
      <c r="Q99" s="98"/>
      <c r="R99" s="98"/>
      <c r="S99" s="98"/>
      <c r="T99" s="98"/>
      <c r="U99" s="98"/>
      <c r="V99" s="98"/>
      <c r="W99" s="98"/>
      <c r="X99" s="98"/>
      <c r="Y99" s="98"/>
      <c r="Z99" s="98"/>
      <c r="AA99" s="98"/>
    </row>
    <row r="100" spans="1:27" ht="17.25" customHeight="1">
      <c r="A100" s="98"/>
      <c r="B100" s="98"/>
      <c r="C100" s="98"/>
      <c r="D100" s="98"/>
      <c r="E100" s="98"/>
      <c r="F100" s="98"/>
      <c r="G100" s="98"/>
      <c r="H100" s="98"/>
      <c r="I100" s="98"/>
      <c r="J100" s="98"/>
      <c r="K100" s="98"/>
      <c r="L100" s="98"/>
      <c r="M100" s="98"/>
      <c r="N100" s="98"/>
      <c r="O100" s="98"/>
      <c r="P100" s="98"/>
      <c r="Q100" s="98"/>
      <c r="R100" s="98"/>
      <c r="S100" s="98"/>
      <c r="T100" s="98"/>
      <c r="U100" s="98"/>
      <c r="V100" s="98"/>
      <c r="W100" s="98"/>
      <c r="X100" s="98"/>
      <c r="Y100" s="98"/>
      <c r="Z100" s="98"/>
      <c r="AA100" s="98"/>
    </row>
    <row r="101" spans="1:27" ht="17.25" customHeight="1">
      <c r="A101" s="98"/>
      <c r="B101" s="98"/>
      <c r="C101" s="98"/>
      <c r="D101" s="98"/>
      <c r="E101" s="98"/>
      <c r="F101" s="98"/>
      <c r="G101" s="98"/>
      <c r="H101" s="98"/>
      <c r="I101" s="98"/>
      <c r="J101" s="98"/>
      <c r="K101" s="98"/>
      <c r="L101" s="98"/>
      <c r="M101" s="98"/>
      <c r="N101" s="98"/>
      <c r="O101" s="98"/>
      <c r="P101" s="98"/>
      <c r="Q101" s="98"/>
      <c r="R101" s="98"/>
      <c r="S101" s="98"/>
      <c r="T101" s="98"/>
      <c r="U101" s="98"/>
      <c r="V101" s="98"/>
      <c r="W101" s="98"/>
      <c r="X101" s="98"/>
      <c r="Y101" s="98"/>
      <c r="Z101" s="98"/>
      <c r="AA101" s="98"/>
    </row>
    <row r="102" spans="1:27" ht="17.25" customHeight="1">
      <c r="A102" s="98"/>
      <c r="B102" s="98"/>
      <c r="C102" s="98"/>
      <c r="D102" s="98"/>
      <c r="E102" s="98"/>
      <c r="F102" s="98"/>
      <c r="G102" s="98"/>
      <c r="H102" s="98"/>
      <c r="I102" s="98"/>
      <c r="J102" s="98"/>
      <c r="K102" s="98"/>
      <c r="L102" s="98"/>
      <c r="M102" s="98"/>
      <c r="N102" s="98"/>
      <c r="O102" s="98"/>
      <c r="P102" s="98"/>
      <c r="Q102" s="98"/>
      <c r="R102" s="98"/>
      <c r="S102" s="98"/>
      <c r="T102" s="98"/>
      <c r="U102" s="98"/>
      <c r="V102" s="98"/>
      <c r="W102" s="98"/>
      <c r="X102" s="98"/>
      <c r="Y102" s="98"/>
      <c r="Z102" s="98"/>
      <c r="AA102" s="98"/>
    </row>
    <row r="103" spans="1:27" ht="17.25" customHeight="1">
      <c r="A103" s="98"/>
      <c r="B103" s="98"/>
      <c r="C103" s="98"/>
      <c r="D103" s="98"/>
      <c r="E103" s="98"/>
      <c r="F103" s="98"/>
      <c r="G103" s="98"/>
      <c r="H103" s="98"/>
      <c r="I103" s="98"/>
      <c r="J103" s="98"/>
      <c r="K103" s="98"/>
      <c r="L103" s="98"/>
      <c r="M103" s="98"/>
      <c r="N103" s="98"/>
      <c r="O103" s="98"/>
      <c r="P103" s="98"/>
      <c r="Q103" s="98"/>
      <c r="R103" s="98"/>
      <c r="S103" s="98"/>
      <c r="T103" s="98"/>
      <c r="U103" s="98"/>
      <c r="V103" s="98"/>
      <c r="W103" s="98"/>
      <c r="X103" s="98"/>
      <c r="Y103" s="98"/>
      <c r="Z103" s="98"/>
      <c r="AA103" s="98"/>
    </row>
    <row r="104" spans="1:27" ht="17.25" customHeight="1">
      <c r="A104" s="98"/>
      <c r="B104" s="98"/>
      <c r="C104" s="98"/>
      <c r="D104" s="98"/>
      <c r="E104" s="98"/>
      <c r="F104" s="98"/>
      <c r="G104" s="98"/>
      <c r="H104" s="98"/>
      <c r="I104" s="98"/>
      <c r="J104" s="98"/>
      <c r="K104" s="98"/>
      <c r="L104" s="98"/>
      <c r="M104" s="98"/>
      <c r="N104" s="98"/>
      <c r="O104" s="98"/>
      <c r="P104" s="98"/>
      <c r="Q104" s="98"/>
      <c r="R104" s="98"/>
      <c r="S104" s="98"/>
      <c r="T104" s="98"/>
      <c r="U104" s="98"/>
      <c r="V104" s="98"/>
      <c r="W104" s="98"/>
      <c r="X104" s="98"/>
      <c r="Y104" s="98"/>
      <c r="Z104" s="98"/>
      <c r="AA104" s="98"/>
    </row>
    <row r="105" spans="1:27" ht="17.25" customHeight="1">
      <c r="A105" s="98"/>
      <c r="B105" s="98"/>
      <c r="C105" s="98"/>
      <c r="D105" s="98"/>
      <c r="E105" s="98"/>
      <c r="F105" s="98"/>
      <c r="G105" s="98"/>
      <c r="H105" s="98"/>
      <c r="I105" s="98"/>
      <c r="J105" s="98"/>
      <c r="K105" s="98"/>
      <c r="L105" s="98"/>
      <c r="M105" s="98"/>
      <c r="N105" s="98"/>
      <c r="O105" s="98"/>
      <c r="P105" s="98"/>
      <c r="Q105" s="98"/>
      <c r="R105" s="98"/>
      <c r="S105" s="98"/>
      <c r="T105" s="98"/>
      <c r="U105" s="98"/>
      <c r="V105" s="98"/>
      <c r="W105" s="98"/>
      <c r="X105" s="98"/>
      <c r="Y105" s="98"/>
      <c r="Z105" s="98"/>
      <c r="AA105" s="98"/>
    </row>
    <row r="106" spans="1:27" ht="17.25" customHeight="1">
      <c r="A106" s="98"/>
      <c r="B106" s="98"/>
      <c r="C106" s="98"/>
      <c r="D106" s="98"/>
      <c r="E106" s="98"/>
      <c r="F106" s="98"/>
      <c r="G106" s="98"/>
      <c r="H106" s="98"/>
      <c r="I106" s="98"/>
      <c r="J106" s="98"/>
      <c r="K106" s="98"/>
      <c r="L106" s="98"/>
      <c r="M106" s="98"/>
      <c r="N106" s="98"/>
      <c r="O106" s="98"/>
      <c r="P106" s="98"/>
      <c r="Q106" s="98"/>
      <c r="R106" s="98"/>
      <c r="S106" s="98"/>
      <c r="T106" s="98"/>
      <c r="U106" s="98"/>
      <c r="V106" s="98"/>
      <c r="W106" s="98"/>
      <c r="X106" s="98"/>
      <c r="Y106" s="98"/>
      <c r="Z106" s="98"/>
      <c r="AA106" s="98"/>
    </row>
    <row r="107" spans="1:27" ht="17.25" customHeight="1">
      <c r="A107" s="98"/>
      <c r="B107" s="98"/>
      <c r="C107" s="98"/>
      <c r="D107" s="98"/>
      <c r="E107" s="98"/>
      <c r="F107" s="98"/>
      <c r="G107" s="98"/>
      <c r="H107" s="98"/>
      <c r="I107" s="98"/>
      <c r="J107" s="98"/>
      <c r="K107" s="98"/>
      <c r="L107" s="98"/>
      <c r="M107" s="98"/>
      <c r="N107" s="98"/>
      <c r="O107" s="98"/>
      <c r="P107" s="98"/>
      <c r="Q107" s="98"/>
      <c r="R107" s="98"/>
      <c r="S107" s="98"/>
      <c r="T107" s="98"/>
      <c r="U107" s="98"/>
      <c r="V107" s="98"/>
      <c r="W107" s="98"/>
      <c r="X107" s="98"/>
      <c r="Y107" s="98"/>
      <c r="Z107" s="98"/>
      <c r="AA107" s="98"/>
    </row>
    <row r="108" spans="1:27" ht="17.25" customHeight="1">
      <c r="A108" s="98"/>
      <c r="B108" s="98"/>
      <c r="C108" s="98"/>
      <c r="D108" s="98"/>
      <c r="E108" s="98"/>
      <c r="F108" s="98"/>
      <c r="G108" s="98"/>
      <c r="H108" s="98"/>
      <c r="I108" s="98"/>
      <c r="J108" s="98"/>
      <c r="K108" s="98"/>
      <c r="L108" s="98"/>
      <c r="M108" s="98"/>
      <c r="N108" s="98"/>
      <c r="O108" s="98"/>
      <c r="P108" s="98"/>
      <c r="Q108" s="98"/>
      <c r="R108" s="98"/>
      <c r="S108" s="98"/>
      <c r="T108" s="98"/>
      <c r="U108" s="98"/>
      <c r="V108" s="98"/>
      <c r="W108" s="98"/>
      <c r="X108" s="98"/>
      <c r="Y108" s="98"/>
      <c r="Z108" s="98"/>
      <c r="AA108" s="98"/>
    </row>
    <row r="109" spans="1:27" ht="17.25" customHeight="1">
      <c r="A109" s="98"/>
      <c r="B109" s="98"/>
      <c r="C109" s="98"/>
      <c r="D109" s="98"/>
      <c r="E109" s="98"/>
      <c r="F109" s="98"/>
      <c r="G109" s="98"/>
      <c r="H109" s="98"/>
      <c r="I109" s="98"/>
      <c r="J109" s="98"/>
      <c r="K109" s="98"/>
      <c r="L109" s="98"/>
      <c r="M109" s="98"/>
      <c r="N109" s="98"/>
      <c r="O109" s="98"/>
      <c r="P109" s="98"/>
      <c r="Q109" s="98"/>
      <c r="R109" s="98"/>
      <c r="S109" s="98"/>
      <c r="T109" s="98"/>
      <c r="U109" s="98"/>
      <c r="V109" s="98"/>
      <c r="W109" s="98"/>
      <c r="X109" s="98"/>
      <c r="Y109" s="98"/>
      <c r="Z109" s="98"/>
      <c r="AA109" s="98"/>
    </row>
    <row r="110" spans="1:27" ht="17.25" customHeight="1">
      <c r="A110" s="98"/>
      <c r="B110" s="98"/>
      <c r="C110" s="98"/>
      <c r="D110" s="98"/>
      <c r="E110" s="98"/>
      <c r="F110" s="98"/>
      <c r="G110" s="98"/>
      <c r="H110" s="98"/>
      <c r="I110" s="98"/>
      <c r="J110" s="98"/>
      <c r="K110" s="98"/>
      <c r="L110" s="98"/>
      <c r="M110" s="98"/>
      <c r="N110" s="98"/>
      <c r="O110" s="98"/>
      <c r="P110" s="98"/>
      <c r="Q110" s="98"/>
      <c r="R110" s="98"/>
      <c r="S110" s="98"/>
      <c r="T110" s="98"/>
      <c r="U110" s="98"/>
      <c r="V110" s="98"/>
      <c r="W110" s="98"/>
      <c r="X110" s="98"/>
      <c r="Y110" s="98"/>
      <c r="Z110" s="98"/>
      <c r="AA110" s="98"/>
    </row>
    <row r="111" spans="1:27" ht="17.25" customHeight="1">
      <c r="A111" s="98"/>
      <c r="B111" s="98"/>
      <c r="C111" s="98"/>
      <c r="D111" s="98"/>
      <c r="E111" s="98"/>
      <c r="F111" s="98"/>
      <c r="G111" s="98"/>
      <c r="H111" s="98"/>
      <c r="I111" s="98"/>
      <c r="J111" s="98"/>
      <c r="K111" s="98"/>
      <c r="L111" s="98"/>
      <c r="M111" s="98"/>
      <c r="N111" s="98"/>
      <c r="O111" s="98"/>
      <c r="P111" s="98"/>
      <c r="Q111" s="98"/>
      <c r="R111" s="98"/>
      <c r="S111" s="98"/>
      <c r="T111" s="98"/>
      <c r="U111" s="98"/>
      <c r="V111" s="98"/>
      <c r="W111" s="98"/>
      <c r="X111" s="98"/>
      <c r="Y111" s="98"/>
      <c r="Z111" s="98"/>
      <c r="AA111" s="98"/>
    </row>
    <row r="112" spans="1:27" ht="17.25" customHeight="1">
      <c r="A112" s="98"/>
      <c r="B112" s="98"/>
      <c r="C112" s="98"/>
      <c r="D112" s="98"/>
      <c r="E112" s="98"/>
      <c r="F112" s="98"/>
      <c r="G112" s="98"/>
      <c r="H112" s="98"/>
      <c r="I112" s="98"/>
      <c r="J112" s="98"/>
      <c r="K112" s="98"/>
      <c r="L112" s="98"/>
      <c r="M112" s="98"/>
      <c r="N112" s="98"/>
      <c r="O112" s="98"/>
      <c r="P112" s="98"/>
      <c r="Q112" s="98"/>
      <c r="R112" s="98"/>
      <c r="S112" s="98"/>
      <c r="T112" s="98"/>
      <c r="U112" s="98"/>
      <c r="V112" s="98"/>
      <c r="W112" s="98"/>
      <c r="X112" s="98"/>
      <c r="Y112" s="98"/>
      <c r="Z112" s="98"/>
      <c r="AA112" s="98"/>
    </row>
    <row r="113" spans="1:27" ht="17.25" customHeight="1">
      <c r="A113" s="98"/>
      <c r="B113" s="98"/>
      <c r="C113" s="98"/>
      <c r="D113" s="98"/>
      <c r="E113" s="98"/>
      <c r="F113" s="98"/>
      <c r="G113" s="98"/>
      <c r="H113" s="98"/>
      <c r="I113" s="98"/>
      <c r="J113" s="98"/>
      <c r="K113" s="98"/>
      <c r="L113" s="98"/>
      <c r="M113" s="98"/>
      <c r="N113" s="98"/>
      <c r="O113" s="98"/>
      <c r="P113" s="98"/>
      <c r="Q113" s="98"/>
      <c r="R113" s="98"/>
      <c r="S113" s="98"/>
      <c r="T113" s="98"/>
      <c r="U113" s="98"/>
      <c r="V113" s="98"/>
      <c r="W113" s="98"/>
      <c r="X113" s="98"/>
      <c r="Y113" s="98"/>
      <c r="Z113" s="98"/>
      <c r="AA113" s="98"/>
    </row>
    <row r="114" spans="1:27" ht="17.25" customHeight="1">
      <c r="A114" s="98"/>
      <c r="B114" s="98"/>
      <c r="C114" s="98"/>
      <c r="D114" s="98"/>
      <c r="E114" s="98"/>
      <c r="F114" s="98"/>
      <c r="G114" s="98"/>
      <c r="H114" s="98"/>
      <c r="I114" s="98"/>
      <c r="J114" s="98"/>
      <c r="K114" s="98"/>
      <c r="L114" s="98"/>
      <c r="M114" s="98"/>
      <c r="N114" s="98"/>
      <c r="O114" s="98"/>
      <c r="P114" s="98"/>
      <c r="Q114" s="98"/>
      <c r="R114" s="98"/>
      <c r="S114" s="98"/>
      <c r="T114" s="98"/>
      <c r="U114" s="98"/>
      <c r="V114" s="98"/>
      <c r="W114" s="98"/>
      <c r="X114" s="98"/>
      <c r="Y114" s="98"/>
      <c r="Z114" s="98"/>
      <c r="AA114" s="98"/>
    </row>
    <row r="115" spans="1:27" ht="17.25" customHeight="1">
      <c r="A115" s="98"/>
      <c r="B115" s="98"/>
      <c r="C115" s="98"/>
      <c r="D115" s="98"/>
      <c r="E115" s="98"/>
      <c r="F115" s="98"/>
      <c r="G115" s="98"/>
      <c r="H115" s="98"/>
      <c r="I115" s="98"/>
      <c r="J115" s="98"/>
      <c r="K115" s="98"/>
      <c r="L115" s="98"/>
      <c r="M115" s="98"/>
      <c r="N115" s="98"/>
      <c r="O115" s="98"/>
      <c r="P115" s="98"/>
      <c r="Q115" s="98"/>
      <c r="R115" s="98"/>
      <c r="S115" s="98"/>
      <c r="T115" s="98"/>
      <c r="U115" s="98"/>
      <c r="V115" s="98"/>
      <c r="W115" s="98"/>
      <c r="X115" s="98"/>
      <c r="Y115" s="98"/>
      <c r="Z115" s="98"/>
      <c r="AA115" s="98"/>
    </row>
    <row r="116" spans="1:27" ht="17.25" customHeight="1">
      <c r="A116" s="98"/>
      <c r="B116" s="98"/>
      <c r="C116" s="98"/>
      <c r="D116" s="98"/>
      <c r="E116" s="98"/>
      <c r="F116" s="98"/>
      <c r="G116" s="98"/>
      <c r="H116" s="98"/>
      <c r="I116" s="98"/>
      <c r="J116" s="98"/>
      <c r="K116" s="98"/>
      <c r="L116" s="98"/>
      <c r="M116" s="98"/>
      <c r="N116" s="98"/>
      <c r="O116" s="98"/>
      <c r="P116" s="98"/>
      <c r="Q116" s="98"/>
      <c r="R116" s="98"/>
      <c r="S116" s="98"/>
      <c r="T116" s="98"/>
      <c r="U116" s="98"/>
      <c r="V116" s="98"/>
      <c r="W116" s="98"/>
      <c r="X116" s="98"/>
      <c r="Y116" s="98"/>
      <c r="Z116" s="98"/>
      <c r="AA116" s="98"/>
    </row>
    <row r="117" spans="1:27" ht="17.25" customHeight="1">
      <c r="A117" s="98"/>
      <c r="B117" s="98"/>
      <c r="C117" s="98"/>
      <c r="D117" s="98"/>
      <c r="E117" s="98"/>
      <c r="F117" s="98"/>
      <c r="G117" s="98"/>
      <c r="H117" s="98"/>
      <c r="I117" s="98"/>
      <c r="J117" s="98"/>
      <c r="K117" s="98"/>
      <c r="L117" s="98"/>
      <c r="M117" s="98"/>
      <c r="N117" s="98"/>
      <c r="O117" s="98"/>
      <c r="P117" s="98"/>
      <c r="Q117" s="98"/>
      <c r="R117" s="98"/>
      <c r="S117" s="98"/>
      <c r="T117" s="98"/>
      <c r="U117" s="98"/>
      <c r="V117" s="98"/>
      <c r="W117" s="98"/>
      <c r="X117" s="98"/>
      <c r="Y117" s="98"/>
      <c r="Z117" s="98"/>
      <c r="AA117" s="98"/>
    </row>
    <row r="118" spans="1:27" ht="17.25" customHeight="1">
      <c r="A118" s="98"/>
      <c r="B118" s="98"/>
      <c r="C118" s="98"/>
      <c r="D118" s="98"/>
      <c r="E118" s="98"/>
      <c r="F118" s="98"/>
      <c r="G118" s="98"/>
      <c r="H118" s="98"/>
      <c r="I118" s="98"/>
      <c r="J118" s="98"/>
      <c r="K118" s="98"/>
      <c r="L118" s="98"/>
      <c r="M118" s="98"/>
      <c r="N118" s="98"/>
      <c r="O118" s="98"/>
      <c r="P118" s="98"/>
      <c r="Q118" s="98"/>
      <c r="R118" s="98"/>
      <c r="S118" s="98"/>
      <c r="T118" s="98"/>
      <c r="U118" s="98"/>
      <c r="V118" s="98"/>
      <c r="W118" s="98"/>
      <c r="X118" s="98"/>
      <c r="Y118" s="98"/>
      <c r="Z118" s="98"/>
      <c r="AA118" s="98"/>
    </row>
    <row r="119" spans="1:27" ht="17.25" customHeight="1">
      <c r="A119" s="98"/>
      <c r="B119" s="98"/>
      <c r="C119" s="98"/>
      <c r="D119" s="98"/>
      <c r="E119" s="98"/>
      <c r="F119" s="98"/>
      <c r="G119" s="98"/>
      <c r="H119" s="98"/>
      <c r="I119" s="98"/>
      <c r="J119" s="98"/>
      <c r="K119" s="98"/>
      <c r="L119" s="98"/>
      <c r="M119" s="98"/>
      <c r="N119" s="98"/>
      <c r="O119" s="98"/>
      <c r="P119" s="98"/>
      <c r="Q119" s="98"/>
      <c r="R119" s="98"/>
      <c r="S119" s="98"/>
      <c r="T119" s="98"/>
      <c r="U119" s="98"/>
      <c r="V119" s="98"/>
      <c r="W119" s="98"/>
      <c r="X119" s="98"/>
      <c r="Y119" s="98"/>
      <c r="Z119" s="98"/>
      <c r="AA119" s="98"/>
    </row>
    <row r="120" spans="1:27" ht="17.25" customHeight="1">
      <c r="A120" s="98"/>
      <c r="B120" s="98"/>
      <c r="C120" s="98"/>
      <c r="D120" s="98"/>
      <c r="E120" s="98"/>
      <c r="F120" s="98"/>
      <c r="G120" s="98"/>
      <c r="H120" s="98"/>
      <c r="I120" s="98"/>
      <c r="J120" s="98"/>
      <c r="K120" s="98"/>
      <c r="L120" s="98"/>
      <c r="M120" s="98"/>
      <c r="N120" s="98"/>
      <c r="O120" s="98"/>
      <c r="P120" s="98"/>
      <c r="Q120" s="98"/>
      <c r="R120" s="98"/>
      <c r="S120" s="98"/>
      <c r="T120" s="98"/>
      <c r="U120" s="98"/>
      <c r="V120" s="98"/>
      <c r="W120" s="98"/>
      <c r="X120" s="98"/>
      <c r="Y120" s="98"/>
      <c r="Z120" s="98"/>
      <c r="AA120" s="98"/>
    </row>
    <row r="121" spans="1:27" ht="17.25" customHeight="1">
      <c r="A121" s="98"/>
      <c r="B121" s="98"/>
      <c r="C121" s="98"/>
      <c r="D121" s="98"/>
      <c r="E121" s="98"/>
      <c r="F121" s="98"/>
      <c r="G121" s="98"/>
      <c r="H121" s="98"/>
      <c r="I121" s="98"/>
      <c r="J121" s="98"/>
      <c r="K121" s="98"/>
      <c r="L121" s="98"/>
      <c r="M121" s="98"/>
      <c r="N121" s="98"/>
      <c r="O121" s="98"/>
      <c r="P121" s="98"/>
      <c r="Q121" s="98"/>
      <c r="R121" s="98"/>
      <c r="S121" s="98"/>
      <c r="T121" s="98"/>
      <c r="U121" s="98"/>
      <c r="V121" s="98"/>
      <c r="W121" s="98"/>
      <c r="X121" s="98"/>
      <c r="Y121" s="98"/>
      <c r="Z121" s="98"/>
      <c r="AA121" s="98"/>
    </row>
    <row r="122" spans="1:27" ht="17.25" customHeight="1">
      <c r="A122" s="98"/>
      <c r="B122" s="98"/>
      <c r="C122" s="98"/>
      <c r="D122" s="98"/>
      <c r="E122" s="98"/>
      <c r="F122" s="98"/>
      <c r="G122" s="98"/>
      <c r="H122" s="98"/>
      <c r="I122" s="98"/>
      <c r="J122" s="98"/>
      <c r="K122" s="98"/>
      <c r="L122" s="98"/>
      <c r="M122" s="98"/>
      <c r="N122" s="98"/>
      <c r="O122" s="98"/>
      <c r="P122" s="98"/>
      <c r="Q122" s="98"/>
      <c r="R122" s="98"/>
      <c r="S122" s="98"/>
      <c r="T122" s="98"/>
      <c r="U122" s="98"/>
      <c r="V122" s="98"/>
      <c r="W122" s="98"/>
      <c r="X122" s="98"/>
      <c r="Y122" s="98"/>
      <c r="Z122" s="98"/>
      <c r="AA122" s="98"/>
    </row>
    <row r="123" spans="1:27" ht="17.25" customHeight="1">
      <c r="A123" s="98"/>
      <c r="B123" s="98"/>
      <c r="C123" s="98"/>
      <c r="D123" s="98"/>
      <c r="E123" s="98"/>
      <c r="F123" s="98"/>
      <c r="G123" s="98"/>
      <c r="H123" s="98"/>
      <c r="I123" s="98"/>
      <c r="J123" s="98"/>
      <c r="K123" s="98"/>
      <c r="L123" s="98"/>
      <c r="M123" s="98"/>
      <c r="N123" s="98"/>
      <c r="O123" s="98"/>
      <c r="P123" s="98"/>
      <c r="Q123" s="98"/>
      <c r="R123" s="98"/>
      <c r="S123" s="98"/>
      <c r="T123" s="98"/>
      <c r="U123" s="98"/>
      <c r="V123" s="98"/>
      <c r="W123" s="98"/>
      <c r="X123" s="98"/>
      <c r="Y123" s="98"/>
      <c r="Z123" s="98"/>
      <c r="AA123" s="98"/>
    </row>
    <row r="124" spans="1:27" ht="17.25" customHeight="1">
      <c r="A124" s="98"/>
      <c r="B124" s="98"/>
      <c r="C124" s="98"/>
      <c r="D124" s="98"/>
      <c r="E124" s="98"/>
      <c r="F124" s="98"/>
      <c r="G124" s="98"/>
      <c r="H124" s="98"/>
      <c r="I124" s="98"/>
      <c r="J124" s="98"/>
      <c r="K124" s="98"/>
      <c r="L124" s="98"/>
      <c r="M124" s="98"/>
      <c r="N124" s="98"/>
      <c r="O124" s="98"/>
      <c r="P124" s="98"/>
      <c r="Q124" s="98"/>
      <c r="R124" s="98"/>
      <c r="S124" s="98"/>
      <c r="T124" s="98"/>
      <c r="U124" s="98"/>
      <c r="V124" s="98"/>
      <c r="W124" s="98"/>
      <c r="X124" s="98"/>
      <c r="Y124" s="98"/>
      <c r="Z124" s="98"/>
      <c r="AA124" s="98"/>
    </row>
    <row r="125" spans="1:27" ht="15" customHeight="1">
      <c r="A125" s="98"/>
      <c r="B125" s="98"/>
      <c r="C125" s="98"/>
      <c r="D125" s="98"/>
      <c r="E125" s="98"/>
      <c r="F125" s="98"/>
      <c r="G125" s="98"/>
      <c r="H125" s="98"/>
      <c r="I125" s="98"/>
      <c r="J125" s="98"/>
      <c r="K125" s="98"/>
      <c r="L125" s="98"/>
      <c r="M125" s="98"/>
      <c r="N125" s="98"/>
      <c r="O125" s="98"/>
      <c r="P125" s="98"/>
      <c r="Q125" s="98"/>
      <c r="R125" s="98"/>
      <c r="S125" s="98"/>
      <c r="T125" s="98"/>
      <c r="U125" s="98"/>
      <c r="V125" s="98"/>
      <c r="W125" s="98"/>
      <c r="X125" s="98"/>
      <c r="Y125" s="98"/>
      <c r="Z125" s="98"/>
      <c r="AA125" s="98"/>
    </row>
    <row r="126" spans="1:27" ht="17.25" customHeight="1">
      <c r="A126" s="98"/>
      <c r="B126" s="98"/>
      <c r="C126" s="98"/>
      <c r="D126" s="98"/>
      <c r="E126" s="98"/>
      <c r="F126" s="98"/>
      <c r="G126" s="98"/>
      <c r="H126" s="98"/>
      <c r="I126" s="98"/>
      <c r="J126" s="98"/>
      <c r="K126" s="98"/>
      <c r="L126" s="98"/>
      <c r="M126" s="98"/>
      <c r="N126" s="98"/>
      <c r="O126" s="98"/>
      <c r="P126" s="98"/>
      <c r="Q126" s="98"/>
      <c r="R126" s="98"/>
      <c r="S126" s="98"/>
      <c r="T126" s="98"/>
      <c r="U126" s="98"/>
      <c r="V126" s="98"/>
      <c r="W126" s="98"/>
      <c r="X126" s="98"/>
      <c r="Y126" s="98"/>
      <c r="Z126" s="98"/>
      <c r="AA126" s="98"/>
    </row>
    <row r="127" spans="1:27" ht="17.25" customHeight="1">
      <c r="A127" s="98"/>
      <c r="B127" s="98"/>
      <c r="C127" s="98"/>
      <c r="D127" s="98"/>
      <c r="E127" s="98"/>
      <c r="F127" s="98"/>
      <c r="G127" s="98"/>
      <c r="H127" s="98"/>
      <c r="I127" s="98"/>
      <c r="J127" s="98"/>
      <c r="K127" s="98"/>
      <c r="L127" s="98"/>
      <c r="M127" s="98"/>
      <c r="N127" s="98"/>
      <c r="O127" s="98"/>
      <c r="P127" s="98"/>
      <c r="Q127" s="98"/>
      <c r="R127" s="98"/>
      <c r="S127" s="98"/>
      <c r="T127" s="98"/>
      <c r="U127" s="98"/>
      <c r="V127" s="98"/>
      <c r="W127" s="98"/>
      <c r="X127" s="98"/>
      <c r="Y127" s="98"/>
      <c r="Z127" s="98"/>
      <c r="AA127" s="98"/>
    </row>
    <row r="128" spans="1:27" ht="17.25" customHeight="1">
      <c r="A128" s="98"/>
      <c r="B128" s="98"/>
      <c r="C128" s="98"/>
      <c r="D128" s="98"/>
      <c r="E128" s="98"/>
      <c r="F128" s="98"/>
      <c r="G128" s="98"/>
      <c r="H128" s="98"/>
      <c r="I128" s="98"/>
      <c r="J128" s="98"/>
      <c r="K128" s="98"/>
      <c r="L128" s="98"/>
      <c r="M128" s="98"/>
      <c r="N128" s="98"/>
      <c r="O128" s="98"/>
      <c r="P128" s="98"/>
      <c r="Q128" s="98"/>
      <c r="R128" s="98"/>
      <c r="S128" s="98"/>
      <c r="T128" s="98"/>
      <c r="U128" s="98"/>
      <c r="V128" s="98"/>
      <c r="W128" s="98"/>
      <c r="X128" s="98"/>
      <c r="Y128" s="98"/>
      <c r="Z128" s="98"/>
      <c r="AA128" s="98"/>
    </row>
    <row r="129" spans="1:27" ht="17.25" customHeight="1">
      <c r="A129" s="98"/>
      <c r="B129" s="98"/>
      <c r="C129" s="98"/>
      <c r="D129" s="98"/>
      <c r="E129" s="98"/>
      <c r="F129" s="98"/>
      <c r="G129" s="98"/>
      <c r="H129" s="98"/>
      <c r="I129" s="98"/>
      <c r="J129" s="98"/>
      <c r="K129" s="98"/>
      <c r="L129" s="98"/>
      <c r="M129" s="98"/>
      <c r="N129" s="98"/>
      <c r="O129" s="98"/>
      <c r="P129" s="98"/>
      <c r="Q129" s="98"/>
      <c r="R129" s="98"/>
      <c r="S129" s="98"/>
      <c r="T129" s="98"/>
      <c r="U129" s="98"/>
      <c r="V129" s="98"/>
      <c r="W129" s="98"/>
      <c r="X129" s="98"/>
      <c r="Y129" s="98"/>
      <c r="Z129" s="98"/>
      <c r="AA129" s="98"/>
    </row>
    <row r="130" spans="1:27" ht="17.25" customHeight="1">
      <c r="A130" s="98"/>
      <c r="B130" s="98"/>
      <c r="C130" s="98"/>
      <c r="D130" s="98"/>
      <c r="E130" s="98"/>
      <c r="F130" s="98"/>
      <c r="G130" s="98"/>
      <c r="H130" s="98"/>
      <c r="I130" s="98"/>
      <c r="J130" s="98"/>
      <c r="K130" s="98"/>
      <c r="L130" s="98"/>
      <c r="M130" s="98"/>
      <c r="N130" s="98"/>
      <c r="O130" s="98"/>
      <c r="P130" s="98"/>
      <c r="Q130" s="98"/>
      <c r="R130" s="98"/>
      <c r="S130" s="98"/>
      <c r="T130" s="98"/>
      <c r="U130" s="98"/>
      <c r="V130" s="98"/>
      <c r="W130" s="98"/>
      <c r="X130" s="98"/>
      <c r="Y130" s="98"/>
      <c r="Z130" s="98"/>
      <c r="AA130" s="98"/>
    </row>
    <row r="131" spans="1:27" ht="17.25" customHeight="1">
      <c r="A131" s="98"/>
      <c r="B131" s="98"/>
      <c r="C131" s="98"/>
      <c r="D131" s="98"/>
      <c r="E131" s="98"/>
      <c r="F131" s="98"/>
      <c r="G131" s="98"/>
      <c r="H131" s="98"/>
      <c r="I131" s="98"/>
      <c r="J131" s="98"/>
      <c r="K131" s="98"/>
      <c r="L131" s="98"/>
      <c r="M131" s="98"/>
      <c r="N131" s="98"/>
      <c r="O131" s="98"/>
      <c r="P131" s="98"/>
      <c r="Q131" s="98"/>
      <c r="R131" s="98"/>
      <c r="S131" s="98"/>
      <c r="T131" s="98"/>
      <c r="U131" s="98"/>
      <c r="V131" s="98"/>
      <c r="W131" s="98"/>
      <c r="X131" s="98"/>
      <c r="Y131" s="98"/>
      <c r="Z131" s="98"/>
      <c r="AA131" s="98"/>
    </row>
    <row r="132" spans="1:27" ht="17.25" customHeight="1">
      <c r="A132" s="98"/>
      <c r="B132" s="98"/>
      <c r="C132" s="98"/>
      <c r="D132" s="98"/>
      <c r="E132" s="98"/>
      <c r="F132" s="98"/>
      <c r="G132" s="98"/>
      <c r="H132" s="98"/>
      <c r="I132" s="98"/>
      <c r="J132" s="98"/>
      <c r="K132" s="98"/>
      <c r="L132" s="98"/>
      <c r="M132" s="98"/>
      <c r="N132" s="98"/>
      <c r="O132" s="98"/>
      <c r="P132" s="98"/>
      <c r="Q132" s="98"/>
      <c r="R132" s="98"/>
      <c r="S132" s="98"/>
      <c r="T132" s="98"/>
      <c r="U132" s="98"/>
      <c r="V132" s="98"/>
      <c r="W132" s="98"/>
      <c r="X132" s="98"/>
      <c r="Y132" s="98"/>
      <c r="Z132" s="98"/>
      <c r="AA132" s="98"/>
    </row>
    <row r="133" spans="1:27" ht="17.25" customHeight="1">
      <c r="A133" s="98"/>
      <c r="B133" s="98"/>
      <c r="C133" s="98"/>
      <c r="D133" s="98"/>
      <c r="E133" s="98"/>
      <c r="F133" s="98"/>
      <c r="G133" s="98"/>
      <c r="H133" s="98"/>
      <c r="I133" s="98"/>
      <c r="J133" s="98"/>
      <c r="K133" s="98"/>
      <c r="L133" s="98"/>
      <c r="M133" s="98"/>
      <c r="N133" s="98"/>
      <c r="O133" s="98"/>
      <c r="P133" s="98"/>
      <c r="Q133" s="98"/>
      <c r="R133" s="98"/>
      <c r="S133" s="98"/>
      <c r="T133" s="98"/>
      <c r="U133" s="98"/>
      <c r="V133" s="98"/>
      <c r="W133" s="98"/>
      <c r="X133" s="98"/>
      <c r="Y133" s="98"/>
      <c r="Z133" s="98"/>
      <c r="AA133" s="98"/>
    </row>
    <row r="134" spans="1:27" ht="17.25" customHeight="1">
      <c r="A134" s="98"/>
      <c r="B134" s="98"/>
      <c r="C134" s="98"/>
      <c r="D134" s="98"/>
      <c r="E134" s="98"/>
      <c r="F134" s="98"/>
      <c r="G134" s="98"/>
      <c r="H134" s="98"/>
      <c r="I134" s="98"/>
      <c r="J134" s="98"/>
      <c r="K134" s="98"/>
      <c r="L134" s="98"/>
      <c r="M134" s="98"/>
      <c r="N134" s="98"/>
      <c r="O134" s="98"/>
      <c r="P134" s="98"/>
      <c r="Q134" s="98"/>
      <c r="R134" s="98"/>
      <c r="S134" s="98"/>
      <c r="T134" s="98"/>
      <c r="U134" s="98"/>
      <c r="V134" s="98"/>
      <c r="W134" s="98"/>
      <c r="X134" s="98"/>
      <c r="Y134" s="98"/>
      <c r="Z134" s="98"/>
      <c r="AA134" s="98"/>
    </row>
    <row r="135" spans="1:27" ht="17.25" customHeight="1">
      <c r="A135" s="98"/>
      <c r="B135" s="98"/>
      <c r="C135" s="98"/>
      <c r="D135" s="98"/>
      <c r="E135" s="98"/>
      <c r="F135" s="98"/>
      <c r="G135" s="98"/>
      <c r="H135" s="98"/>
      <c r="I135" s="98"/>
      <c r="J135" s="98"/>
      <c r="K135" s="98"/>
      <c r="L135" s="98"/>
      <c r="M135" s="98"/>
      <c r="N135" s="98"/>
      <c r="O135" s="98"/>
      <c r="P135" s="98"/>
      <c r="Q135" s="98"/>
      <c r="R135" s="98"/>
      <c r="S135" s="98"/>
      <c r="T135" s="98"/>
      <c r="U135" s="98"/>
      <c r="V135" s="98"/>
      <c r="W135" s="98"/>
      <c r="X135" s="98"/>
      <c r="Y135" s="98"/>
      <c r="Z135" s="98"/>
      <c r="AA135" s="98"/>
    </row>
    <row r="136" spans="1:27" ht="17.25" customHeight="1">
      <c r="A136" s="98"/>
      <c r="B136" s="98"/>
      <c r="C136" s="98"/>
      <c r="D136" s="98"/>
      <c r="E136" s="98"/>
      <c r="F136" s="98"/>
      <c r="G136" s="98"/>
      <c r="H136" s="98"/>
      <c r="I136" s="98"/>
      <c r="J136" s="98"/>
      <c r="K136" s="98"/>
      <c r="L136" s="98"/>
      <c r="M136" s="98"/>
      <c r="N136" s="98"/>
      <c r="O136" s="98"/>
      <c r="P136" s="98"/>
      <c r="Q136" s="98"/>
      <c r="R136" s="98"/>
      <c r="S136" s="98"/>
      <c r="T136" s="98"/>
      <c r="U136" s="98"/>
      <c r="V136" s="98"/>
      <c r="W136" s="98"/>
      <c r="X136" s="98"/>
      <c r="Y136" s="98"/>
      <c r="Z136" s="98"/>
      <c r="AA136" s="98"/>
    </row>
    <row r="137" spans="1:27" ht="17.25" customHeight="1">
      <c r="A137" s="98"/>
      <c r="B137" s="98"/>
      <c r="C137" s="98"/>
      <c r="D137" s="98"/>
      <c r="E137" s="98"/>
      <c r="F137" s="98"/>
      <c r="G137" s="98"/>
      <c r="H137" s="98"/>
      <c r="I137" s="98"/>
      <c r="J137" s="98"/>
      <c r="K137" s="98"/>
      <c r="L137" s="98"/>
      <c r="M137" s="98"/>
      <c r="N137" s="98"/>
      <c r="O137" s="98"/>
      <c r="P137" s="98"/>
      <c r="Q137" s="98"/>
      <c r="R137" s="98"/>
      <c r="S137" s="98"/>
      <c r="T137" s="98"/>
      <c r="U137" s="98"/>
      <c r="V137" s="98"/>
      <c r="W137" s="98"/>
      <c r="X137" s="98"/>
      <c r="Y137" s="98"/>
      <c r="Z137" s="98"/>
      <c r="AA137" s="98"/>
    </row>
    <row r="138" spans="1:27">
      <c r="A138" s="98"/>
      <c r="B138" s="98"/>
      <c r="C138" s="98"/>
      <c r="D138" s="98"/>
      <c r="E138" s="98"/>
      <c r="F138" s="98"/>
      <c r="G138" s="98"/>
      <c r="H138" s="98"/>
      <c r="I138" s="98"/>
      <c r="J138" s="98"/>
      <c r="K138" s="98"/>
      <c r="L138" s="98"/>
      <c r="M138" s="98"/>
      <c r="N138" s="98"/>
      <c r="O138" s="98"/>
      <c r="P138" s="98"/>
      <c r="Q138" s="98"/>
      <c r="R138" s="98"/>
      <c r="S138" s="98"/>
      <c r="T138" s="98"/>
      <c r="U138" s="98"/>
      <c r="V138" s="98"/>
      <c r="W138" s="98"/>
      <c r="X138" s="98"/>
      <c r="Y138" s="98"/>
      <c r="Z138" s="98"/>
      <c r="AA138" s="98"/>
    </row>
    <row r="139" spans="1:27" ht="17.25" customHeight="1"/>
    <row r="146" ht="17.25" customHeight="1"/>
  </sheetData>
  <sheetProtection sheet="1" objects="1" scenarios="1" selectLockedCells="1"/>
  <phoneticPr fontId="2"/>
  <hyperlinks>
    <hyperlink ref="K1:N1" location="作業メニュー!A1" display="作業メニュー" xr:uid="{00000000-0004-0000-35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&amp;R210101</oddFooter>
  </headerFooter>
  <rowBreaks count="1" manualBreakCount="1">
    <brk id="78"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4"/>
  <dimension ref="A1:AF146"/>
  <sheetViews>
    <sheetView showGridLines="0" workbookViewId="0">
      <selection activeCell="M1" sqref="M1"/>
    </sheetView>
  </sheetViews>
  <sheetFormatPr defaultColWidth="9" defaultRowHeight="13.5"/>
  <cols>
    <col min="1" max="1" width="3.125" style="1" customWidth="1"/>
    <col min="2" max="2" width="2.75" style="1" customWidth="1"/>
    <col min="3" max="8" width="3.125" style="1" customWidth="1"/>
    <col min="9" max="9" width="3.375" style="1" customWidth="1"/>
    <col min="10" max="20" width="3.125" style="1" customWidth="1"/>
    <col min="21" max="21" width="2.875" style="1" customWidth="1"/>
    <col min="22" max="24" width="3.125" style="1" customWidth="1"/>
    <col min="25" max="25" width="2.625" style="1" customWidth="1"/>
    <col min="26" max="26" width="3.5" style="1" customWidth="1"/>
    <col min="27" max="27" width="3.625" style="1" customWidth="1"/>
    <col min="28" max="29" width="3.75" style="1" customWidth="1"/>
    <col min="30" max="30" width="5.875" style="1" customWidth="1"/>
    <col min="31" max="58" width="2.875" style="1" customWidth="1"/>
    <col min="59" max="71" width="2.75" style="1" customWidth="1"/>
    <col min="72" max="90" width="2.875" style="1" customWidth="1"/>
    <col min="91" max="16384" width="9" style="1"/>
  </cols>
  <sheetData>
    <row r="1" spans="1:32" s="14" customFormat="1" ht="37.5" customHeight="1" thickBot="1">
      <c r="A1" s="13" t="s">
        <v>1122</v>
      </c>
      <c r="K1" s="12" t="s">
        <v>68</v>
      </c>
      <c r="L1" s="12"/>
      <c r="M1" s="12"/>
      <c r="N1" s="12"/>
    </row>
    <row r="2" spans="1:32" ht="7.5" customHeight="1" thickTop="1">
      <c r="A2" s="72"/>
      <c r="B2" s="34"/>
      <c r="C2" s="34"/>
      <c r="D2" s="34"/>
      <c r="E2" s="34"/>
      <c r="F2" s="2"/>
      <c r="G2" s="2"/>
      <c r="H2" s="2"/>
      <c r="I2" s="2"/>
      <c r="J2" s="2"/>
      <c r="K2" s="2"/>
      <c r="L2" s="2"/>
      <c r="M2" s="2"/>
      <c r="N2" s="2"/>
      <c r="O2" s="2"/>
      <c r="P2" s="2"/>
      <c r="Q2" s="2"/>
      <c r="R2" s="2"/>
      <c r="S2" s="2"/>
      <c r="T2" s="2"/>
      <c r="U2" s="2"/>
      <c r="V2" s="2"/>
      <c r="W2" s="2"/>
      <c r="X2" s="2"/>
      <c r="Y2" s="2"/>
      <c r="Z2" s="2"/>
      <c r="AA2" s="2"/>
    </row>
    <row r="3" spans="1:32" ht="17.25" customHeight="1">
      <c r="A3" s="128" t="s">
        <v>979</v>
      </c>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row>
    <row r="4" spans="1:32" ht="17.25" customHeight="1">
      <c r="A4" s="98"/>
      <c r="B4" s="98" t="s">
        <v>3482</v>
      </c>
      <c r="C4" s="98"/>
      <c r="D4" s="98"/>
      <c r="E4" s="98"/>
      <c r="F4" s="98"/>
      <c r="G4" s="98"/>
      <c r="H4" s="98"/>
      <c r="I4" s="98"/>
      <c r="J4" s="98"/>
      <c r="K4" s="98"/>
      <c r="L4" s="98"/>
      <c r="M4" s="98"/>
      <c r="N4" s="98"/>
      <c r="O4" s="98"/>
      <c r="P4" s="98"/>
      <c r="Q4" s="98"/>
      <c r="R4" s="98"/>
      <c r="S4" s="98"/>
      <c r="T4" s="98"/>
      <c r="U4" s="98"/>
      <c r="V4" s="98"/>
      <c r="W4" s="98"/>
      <c r="X4" s="98"/>
      <c r="Y4" s="98"/>
      <c r="Z4" s="98"/>
      <c r="AA4" s="98"/>
      <c r="AB4" s="98"/>
      <c r="AC4" s="98"/>
      <c r="AD4" s="97"/>
      <c r="AE4" s="97"/>
      <c r="AF4" s="97"/>
    </row>
    <row r="5" spans="1:32" ht="17.25" customHeight="1">
      <c r="A5" s="98"/>
      <c r="B5" s="98" t="s">
        <v>3483</v>
      </c>
      <c r="C5" s="98"/>
      <c r="D5" s="98"/>
      <c r="E5" s="98"/>
      <c r="F5" s="98"/>
      <c r="G5" s="98"/>
      <c r="H5" s="98"/>
      <c r="I5" s="98"/>
      <c r="J5" s="98"/>
      <c r="K5" s="98"/>
      <c r="L5" s="98"/>
      <c r="M5" s="98"/>
      <c r="N5" s="98"/>
      <c r="O5" s="98"/>
      <c r="P5" s="98"/>
      <c r="Q5" s="98"/>
      <c r="R5" s="98"/>
      <c r="S5" s="98"/>
      <c r="T5" s="98"/>
      <c r="U5" s="98"/>
      <c r="V5" s="98"/>
      <c r="W5" s="98"/>
      <c r="X5" s="98"/>
      <c r="Y5" s="98"/>
      <c r="Z5" s="98"/>
      <c r="AA5" s="98"/>
      <c r="AB5" s="98"/>
      <c r="AC5" s="98"/>
      <c r="AD5" s="97"/>
      <c r="AE5" s="97"/>
      <c r="AF5" s="97"/>
    </row>
    <row r="6" spans="1:32" ht="17.25" customHeight="1">
      <c r="A6" s="98"/>
      <c r="B6" s="98"/>
      <c r="C6" s="98"/>
      <c r="D6" s="98"/>
      <c r="E6" s="98"/>
      <c r="F6" s="98"/>
      <c r="G6" s="98"/>
      <c r="H6" s="98"/>
      <c r="I6" s="98"/>
      <c r="J6" s="98"/>
      <c r="K6" s="98"/>
      <c r="L6" s="98"/>
      <c r="M6" s="98"/>
      <c r="N6" s="98"/>
      <c r="O6" s="98"/>
      <c r="P6" s="98"/>
      <c r="Q6" s="98"/>
      <c r="R6" s="98"/>
      <c r="S6" s="98"/>
      <c r="T6" s="98"/>
      <c r="U6" s="98"/>
      <c r="V6" s="98"/>
      <c r="W6" s="98"/>
      <c r="X6" s="98"/>
      <c r="Y6" s="98"/>
      <c r="Z6" s="98"/>
      <c r="AA6" s="98"/>
      <c r="AB6" s="98"/>
      <c r="AC6" s="98"/>
      <c r="AD6" s="97"/>
      <c r="AE6" s="97"/>
      <c r="AF6" s="97"/>
    </row>
    <row r="7" spans="1:32" ht="15" customHeight="1">
      <c r="A7" s="98"/>
      <c r="B7" s="98"/>
      <c r="C7" s="98"/>
      <c r="D7" s="98"/>
      <c r="E7" s="98"/>
      <c r="F7" s="98"/>
      <c r="G7" s="98"/>
      <c r="H7" s="98"/>
      <c r="I7" s="98"/>
      <c r="J7" s="98"/>
      <c r="K7" s="98"/>
      <c r="L7" s="98"/>
      <c r="M7" s="98"/>
      <c r="N7" s="98"/>
      <c r="O7" s="98"/>
      <c r="P7" s="98"/>
      <c r="Q7" s="98"/>
      <c r="R7" s="98"/>
      <c r="S7" s="98"/>
      <c r="T7" s="98"/>
      <c r="U7" s="98"/>
      <c r="V7" s="98"/>
      <c r="W7" s="98"/>
      <c r="X7" s="98"/>
      <c r="Y7" s="98"/>
      <c r="Z7" s="98"/>
      <c r="AA7" s="98"/>
    </row>
    <row r="8" spans="1:32" ht="17.25" customHeight="1">
      <c r="A8" s="98"/>
      <c r="B8" s="98"/>
      <c r="C8" s="98"/>
      <c r="D8" s="98"/>
      <c r="E8" s="98"/>
      <c r="F8" s="98"/>
      <c r="G8" s="98"/>
      <c r="H8" s="98"/>
      <c r="I8" s="98"/>
      <c r="J8" s="98"/>
      <c r="K8" s="98"/>
      <c r="L8" s="98"/>
      <c r="M8" s="98"/>
      <c r="N8" s="98"/>
      <c r="O8" s="98"/>
      <c r="P8" s="98"/>
      <c r="Q8" s="98"/>
      <c r="R8" s="98"/>
      <c r="S8" s="98"/>
      <c r="T8" s="98"/>
      <c r="U8" s="98"/>
      <c r="V8" s="98"/>
      <c r="W8" s="98"/>
      <c r="X8" s="98"/>
      <c r="Y8" s="98"/>
      <c r="Z8" s="98"/>
      <c r="AA8" s="98"/>
    </row>
    <row r="9" spans="1:32" ht="17.25" customHeight="1">
      <c r="A9" s="98"/>
      <c r="B9" s="98"/>
      <c r="C9" s="98"/>
      <c r="D9" s="98"/>
      <c r="E9" s="98"/>
      <c r="F9" s="98"/>
      <c r="G9" s="98"/>
      <c r="H9" s="98"/>
      <c r="I9" s="98"/>
      <c r="J9" s="98"/>
      <c r="K9" s="98"/>
      <c r="L9" s="98"/>
      <c r="M9" s="98"/>
      <c r="N9" s="98"/>
      <c r="O9" s="98"/>
      <c r="P9" s="98"/>
      <c r="Q9" s="98"/>
      <c r="R9" s="98"/>
      <c r="S9" s="98"/>
      <c r="T9" s="98"/>
      <c r="U9" s="98"/>
      <c r="V9" s="98"/>
      <c r="W9" s="98"/>
      <c r="X9" s="98"/>
      <c r="Y9" s="98"/>
      <c r="Z9" s="98"/>
      <c r="AA9" s="98"/>
    </row>
    <row r="10" spans="1:32" ht="17.25" customHeight="1">
      <c r="A10" s="98"/>
      <c r="B10" s="98"/>
      <c r="C10" s="98"/>
      <c r="D10" s="98"/>
      <c r="E10" s="98"/>
      <c r="F10" s="98"/>
      <c r="G10" s="98"/>
      <c r="H10" s="98"/>
      <c r="I10" s="98"/>
      <c r="J10" s="98"/>
      <c r="K10" s="98"/>
      <c r="L10" s="98"/>
      <c r="M10" s="98"/>
      <c r="N10" s="98"/>
      <c r="O10" s="98"/>
      <c r="P10" s="98"/>
      <c r="Q10" s="98"/>
      <c r="R10" s="98"/>
      <c r="S10" s="98"/>
      <c r="T10" s="98"/>
      <c r="U10" s="98"/>
      <c r="V10" s="98"/>
      <c r="W10" s="98"/>
      <c r="X10" s="98"/>
      <c r="Y10" s="98"/>
      <c r="Z10" s="98"/>
      <c r="AA10" s="98"/>
    </row>
    <row r="11" spans="1:32" ht="17.25" customHeight="1">
      <c r="A11" s="98"/>
      <c r="B11" s="98"/>
      <c r="C11" s="98"/>
      <c r="D11" s="98"/>
      <c r="E11" s="98"/>
      <c r="F11" s="98"/>
      <c r="G11" s="98"/>
      <c r="H11" s="98"/>
      <c r="I11" s="98"/>
      <c r="J11" s="98"/>
      <c r="K11" s="98"/>
      <c r="L11" s="98"/>
      <c r="M11" s="98"/>
      <c r="N11" s="98"/>
      <c r="O11" s="98"/>
      <c r="P11" s="98"/>
      <c r="Q11" s="98"/>
      <c r="R11" s="98"/>
      <c r="S11" s="98"/>
      <c r="T11" s="98"/>
      <c r="U11" s="98"/>
      <c r="V11" s="98"/>
      <c r="W11" s="98"/>
      <c r="X11" s="98"/>
      <c r="Y11" s="98"/>
      <c r="Z11" s="98"/>
      <c r="AA11" s="98"/>
    </row>
    <row r="12" spans="1:32" ht="17.25" customHeight="1">
      <c r="A12" s="98"/>
      <c r="B12" s="98"/>
      <c r="C12" s="98"/>
      <c r="D12" s="98"/>
      <c r="E12" s="98"/>
      <c r="F12" s="98"/>
      <c r="G12" s="98"/>
      <c r="H12" s="98"/>
      <c r="I12" s="98"/>
      <c r="J12" s="98"/>
      <c r="K12" s="98"/>
      <c r="L12" s="98"/>
      <c r="M12" s="98"/>
      <c r="N12" s="98"/>
      <c r="O12" s="98"/>
      <c r="P12" s="98"/>
      <c r="Q12" s="98"/>
      <c r="R12" s="98"/>
      <c r="S12" s="98"/>
      <c r="T12" s="98"/>
      <c r="U12" s="98"/>
      <c r="V12" s="98"/>
      <c r="W12" s="98"/>
      <c r="X12" s="98"/>
      <c r="Y12" s="98"/>
      <c r="Z12" s="98"/>
      <c r="AA12" s="98"/>
    </row>
    <row r="13" spans="1:32" ht="17.25" customHeight="1">
      <c r="A13" s="98"/>
      <c r="B13" s="98"/>
      <c r="C13" s="98"/>
      <c r="D13" s="98"/>
      <c r="E13" s="98"/>
      <c r="F13" s="98"/>
      <c r="G13" s="98"/>
      <c r="H13" s="98"/>
      <c r="I13" s="98"/>
      <c r="J13" s="98"/>
      <c r="K13" s="98"/>
      <c r="L13" s="98"/>
      <c r="M13" s="98"/>
      <c r="N13" s="98"/>
      <c r="O13" s="98"/>
      <c r="P13" s="98"/>
      <c r="Q13" s="98"/>
      <c r="R13" s="98"/>
      <c r="S13" s="98"/>
      <c r="T13" s="98"/>
      <c r="U13" s="98"/>
      <c r="V13" s="98"/>
      <c r="W13" s="98"/>
      <c r="X13" s="98"/>
      <c r="Y13" s="98"/>
      <c r="Z13" s="98"/>
      <c r="AA13" s="98"/>
    </row>
    <row r="14" spans="1:32" ht="17.25" customHeight="1">
      <c r="A14" s="98"/>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row>
    <row r="15" spans="1:32" ht="17.25" customHeight="1">
      <c r="A15" s="98"/>
      <c r="B15" s="98"/>
      <c r="C15" s="98"/>
      <c r="D15" s="98"/>
      <c r="E15" s="98"/>
      <c r="F15" s="98"/>
      <c r="G15" s="98"/>
      <c r="H15" s="98"/>
      <c r="I15" s="98"/>
      <c r="J15" s="98"/>
      <c r="K15" s="98"/>
      <c r="L15" s="98"/>
      <c r="M15" s="98"/>
      <c r="N15" s="98"/>
      <c r="O15" s="98"/>
      <c r="P15" s="98"/>
      <c r="Q15" s="98"/>
      <c r="R15" s="98"/>
      <c r="S15" s="98"/>
      <c r="T15" s="98"/>
      <c r="U15" s="98"/>
      <c r="V15" s="98"/>
      <c r="W15" s="98"/>
      <c r="X15" s="98"/>
      <c r="Y15" s="98"/>
      <c r="Z15" s="98"/>
      <c r="AA15" s="98"/>
    </row>
    <row r="16" spans="1:32" ht="17.25" customHeight="1">
      <c r="A16" s="98"/>
      <c r="B16" s="98"/>
      <c r="C16" s="98"/>
      <c r="D16" s="98"/>
      <c r="E16" s="98"/>
      <c r="F16" s="98"/>
      <c r="G16" s="98"/>
      <c r="H16" s="98"/>
      <c r="I16" s="98"/>
      <c r="J16" s="98"/>
      <c r="K16" s="98"/>
      <c r="L16" s="98"/>
      <c r="M16" s="98"/>
      <c r="N16" s="98"/>
      <c r="O16" s="98"/>
      <c r="P16" s="98"/>
      <c r="Q16" s="98"/>
      <c r="R16" s="98"/>
      <c r="S16" s="98"/>
      <c r="T16" s="98"/>
      <c r="U16" s="98"/>
      <c r="V16" s="98"/>
      <c r="W16" s="98"/>
      <c r="X16" s="98"/>
      <c r="Y16" s="98"/>
      <c r="Z16" s="98"/>
      <c r="AA16" s="98"/>
    </row>
    <row r="17" spans="1:27" ht="17.25" customHeight="1">
      <c r="A17" s="98"/>
      <c r="B17" s="98"/>
      <c r="C17" s="98"/>
      <c r="D17" s="98"/>
      <c r="E17" s="98"/>
      <c r="F17" s="98"/>
      <c r="G17" s="98"/>
      <c r="H17" s="98"/>
      <c r="I17" s="98"/>
      <c r="J17" s="98"/>
      <c r="K17" s="98"/>
      <c r="L17" s="98"/>
      <c r="M17" s="98"/>
      <c r="N17" s="98"/>
      <c r="O17" s="98"/>
      <c r="P17" s="98"/>
      <c r="Q17" s="98"/>
      <c r="R17" s="98"/>
      <c r="S17" s="98"/>
      <c r="T17" s="98"/>
      <c r="U17" s="98"/>
      <c r="V17" s="98"/>
      <c r="W17" s="98"/>
      <c r="X17" s="98"/>
      <c r="Y17" s="98"/>
      <c r="Z17" s="98"/>
      <c r="AA17" s="98"/>
    </row>
    <row r="18" spans="1:27" ht="17.25" customHeight="1">
      <c r="A18" s="98"/>
      <c r="B18" s="98"/>
      <c r="C18" s="98"/>
      <c r="D18" s="98"/>
      <c r="E18" s="98"/>
      <c r="F18" s="98"/>
      <c r="G18" s="98"/>
      <c r="H18" s="98"/>
      <c r="I18" s="98"/>
      <c r="J18" s="98"/>
      <c r="K18" s="98"/>
      <c r="L18" s="98"/>
      <c r="M18" s="98"/>
      <c r="N18" s="98"/>
      <c r="O18" s="98"/>
      <c r="P18" s="98"/>
      <c r="Q18" s="98"/>
      <c r="R18" s="98"/>
      <c r="S18" s="98"/>
      <c r="T18" s="98"/>
      <c r="U18" s="98"/>
      <c r="V18" s="98"/>
      <c r="W18" s="98"/>
      <c r="X18" s="98"/>
      <c r="Y18" s="98"/>
      <c r="Z18" s="98"/>
      <c r="AA18" s="98"/>
    </row>
    <row r="19" spans="1:27" ht="17.25" customHeight="1">
      <c r="A19" s="98"/>
      <c r="B19" s="98"/>
      <c r="C19" s="98"/>
      <c r="D19" s="98"/>
      <c r="E19" s="98"/>
      <c r="F19" s="98"/>
      <c r="G19" s="98"/>
      <c r="H19" s="98"/>
      <c r="I19" s="98"/>
      <c r="J19" s="98"/>
      <c r="K19" s="98"/>
      <c r="L19" s="98"/>
      <c r="M19" s="98"/>
      <c r="N19" s="98"/>
      <c r="O19" s="98"/>
      <c r="P19" s="98"/>
      <c r="Q19" s="98"/>
      <c r="R19" s="98"/>
      <c r="S19" s="98"/>
      <c r="T19" s="98"/>
      <c r="U19" s="98"/>
      <c r="V19" s="98"/>
      <c r="W19" s="98"/>
      <c r="X19" s="98"/>
      <c r="Y19" s="98"/>
      <c r="Z19" s="98"/>
      <c r="AA19" s="98"/>
    </row>
    <row r="20" spans="1:27" ht="17.25" customHeight="1">
      <c r="A20" s="98"/>
      <c r="B20" s="98"/>
      <c r="C20" s="98"/>
      <c r="D20" s="98"/>
      <c r="E20" s="98"/>
      <c r="F20" s="98"/>
      <c r="G20" s="98"/>
      <c r="H20" s="98"/>
      <c r="I20" s="98"/>
      <c r="J20" s="98"/>
      <c r="K20" s="98"/>
      <c r="L20" s="98"/>
      <c r="M20" s="98"/>
      <c r="N20" s="98"/>
      <c r="O20" s="98"/>
      <c r="P20" s="98"/>
      <c r="Q20" s="98"/>
      <c r="R20" s="98"/>
      <c r="S20" s="98"/>
      <c r="T20" s="98"/>
      <c r="U20" s="98"/>
      <c r="V20" s="98"/>
      <c r="W20" s="98"/>
      <c r="X20" s="98"/>
      <c r="Y20" s="98"/>
      <c r="Z20" s="98"/>
      <c r="AA20" s="98"/>
    </row>
    <row r="21" spans="1:27" ht="17.25" customHeight="1">
      <c r="A21" s="98"/>
      <c r="B21" s="98"/>
      <c r="C21" s="98"/>
      <c r="D21" s="98"/>
      <c r="E21" s="98"/>
      <c r="F21" s="98"/>
      <c r="G21" s="98"/>
      <c r="H21" s="98"/>
      <c r="I21" s="98"/>
      <c r="J21" s="98"/>
      <c r="K21" s="98"/>
      <c r="L21" s="98"/>
      <c r="M21" s="98"/>
      <c r="N21" s="98"/>
      <c r="O21" s="98"/>
      <c r="P21" s="98"/>
      <c r="Q21" s="98"/>
      <c r="R21" s="98"/>
      <c r="S21" s="98"/>
      <c r="T21" s="98"/>
      <c r="U21" s="98"/>
      <c r="V21" s="98"/>
      <c r="W21" s="98"/>
      <c r="X21" s="98"/>
      <c r="Y21" s="98"/>
      <c r="Z21" s="98"/>
      <c r="AA21" s="98"/>
    </row>
    <row r="22" spans="1:27" ht="17.25" customHeight="1">
      <c r="A22" s="98"/>
      <c r="B22" s="98"/>
      <c r="C22" s="98"/>
      <c r="D22" s="98"/>
      <c r="E22" s="98"/>
      <c r="F22" s="98"/>
      <c r="G22" s="98"/>
      <c r="H22" s="98"/>
      <c r="I22" s="98"/>
      <c r="J22" s="98"/>
      <c r="K22" s="98"/>
      <c r="L22" s="98"/>
      <c r="M22" s="98"/>
      <c r="N22" s="98"/>
      <c r="O22" s="98"/>
      <c r="P22" s="98"/>
      <c r="Q22" s="98"/>
      <c r="R22" s="98"/>
      <c r="S22" s="98"/>
      <c r="T22" s="98"/>
      <c r="U22" s="98"/>
      <c r="V22" s="98"/>
      <c r="W22" s="98"/>
      <c r="X22" s="98"/>
      <c r="Y22" s="98"/>
      <c r="Z22" s="98"/>
      <c r="AA22" s="98"/>
    </row>
    <row r="23" spans="1:27" ht="17.25" customHeight="1">
      <c r="A23" s="98"/>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row>
    <row r="24" spans="1:27" ht="17.25" customHeight="1">
      <c r="A24" s="98"/>
      <c r="B24" s="98"/>
      <c r="C24" s="98"/>
      <c r="D24" s="98"/>
      <c r="E24" s="98"/>
      <c r="F24" s="98"/>
      <c r="G24" s="98"/>
      <c r="H24" s="98"/>
      <c r="I24" s="98"/>
      <c r="J24" s="98"/>
      <c r="K24" s="98"/>
      <c r="L24" s="98"/>
      <c r="M24" s="98"/>
      <c r="N24" s="98"/>
      <c r="O24" s="98"/>
      <c r="P24" s="98"/>
      <c r="Q24" s="98"/>
      <c r="R24" s="98"/>
      <c r="S24" s="98"/>
      <c r="T24" s="98"/>
      <c r="U24" s="98"/>
      <c r="V24" s="98"/>
      <c r="W24" s="98"/>
      <c r="X24" s="98"/>
      <c r="Y24" s="98"/>
      <c r="Z24" s="98"/>
      <c r="AA24" s="98"/>
    </row>
    <row r="25" spans="1:27" ht="17.25" customHeight="1">
      <c r="A25" s="98"/>
      <c r="B25" s="98"/>
      <c r="C25" s="98"/>
      <c r="D25" s="98"/>
      <c r="E25" s="98"/>
      <c r="F25" s="98"/>
      <c r="G25" s="98"/>
      <c r="H25" s="98"/>
      <c r="I25" s="98"/>
      <c r="J25" s="98"/>
      <c r="K25" s="98"/>
      <c r="L25" s="98"/>
      <c r="M25" s="98"/>
      <c r="N25" s="98"/>
      <c r="O25" s="98"/>
      <c r="P25" s="98"/>
      <c r="Q25" s="98"/>
      <c r="R25" s="98"/>
      <c r="S25" s="98"/>
      <c r="T25" s="98"/>
      <c r="U25" s="98"/>
      <c r="V25" s="98"/>
      <c r="W25" s="98"/>
      <c r="X25" s="98"/>
      <c r="Y25" s="98"/>
      <c r="Z25" s="98"/>
      <c r="AA25" s="98"/>
    </row>
    <row r="26" spans="1:27" ht="17.25" customHeight="1">
      <c r="A26" s="98"/>
      <c r="B26" s="98"/>
      <c r="C26" s="98"/>
      <c r="D26" s="98"/>
      <c r="E26" s="98"/>
      <c r="F26" s="98"/>
      <c r="G26" s="233"/>
      <c r="H26" s="233"/>
      <c r="I26" s="233"/>
      <c r="J26" s="233"/>
      <c r="K26" s="233"/>
      <c r="L26" s="98"/>
      <c r="M26" s="98"/>
      <c r="N26" s="98"/>
      <c r="O26" s="98"/>
      <c r="P26" s="98"/>
      <c r="Q26" s="98"/>
      <c r="R26" s="98"/>
      <c r="S26" s="98"/>
      <c r="T26" s="98"/>
      <c r="U26" s="98"/>
      <c r="V26" s="98"/>
      <c r="W26" s="98"/>
      <c r="X26" s="98"/>
      <c r="Y26" s="98"/>
      <c r="Z26" s="98"/>
      <c r="AA26" s="98"/>
    </row>
    <row r="27" spans="1:27" ht="17.25" customHeight="1">
      <c r="A27" s="98"/>
      <c r="B27" s="98"/>
      <c r="C27" s="98"/>
      <c r="D27" s="98"/>
      <c r="E27" s="98"/>
      <c r="F27" s="98"/>
      <c r="G27" s="233"/>
      <c r="H27" s="233"/>
      <c r="I27" s="233"/>
      <c r="J27" s="233"/>
      <c r="K27" s="233"/>
      <c r="L27" s="98"/>
      <c r="M27" s="98"/>
      <c r="N27" s="98"/>
      <c r="O27" s="98"/>
      <c r="P27" s="98"/>
      <c r="Q27" s="98"/>
      <c r="R27" s="98"/>
      <c r="S27" s="98"/>
      <c r="T27" s="98"/>
      <c r="U27" s="98"/>
      <c r="V27" s="98"/>
      <c r="W27" s="98"/>
      <c r="X27" s="98"/>
      <c r="Y27" s="98"/>
      <c r="Z27" s="98"/>
      <c r="AA27" s="98"/>
    </row>
    <row r="28" spans="1:27" ht="17.25" customHeight="1">
      <c r="A28" s="98"/>
      <c r="B28" s="98"/>
      <c r="C28" s="98"/>
      <c r="D28" s="98"/>
      <c r="E28" s="98"/>
      <c r="F28" s="98"/>
      <c r="G28" s="233"/>
      <c r="H28" s="233"/>
      <c r="I28" s="233"/>
      <c r="J28" s="233"/>
      <c r="K28" s="233"/>
      <c r="L28" s="98"/>
      <c r="M28" s="98"/>
      <c r="N28" s="98"/>
      <c r="O28" s="98"/>
      <c r="P28" s="98"/>
      <c r="Q28" s="98"/>
      <c r="R28" s="98"/>
      <c r="S28" s="98"/>
      <c r="T28" s="98"/>
      <c r="U28" s="98"/>
      <c r="V28" s="98"/>
      <c r="W28" s="98"/>
      <c r="X28" s="98"/>
      <c r="Y28" s="98"/>
      <c r="Z28" s="98"/>
      <c r="AA28" s="98"/>
    </row>
    <row r="29" spans="1:27" ht="17.25" customHeight="1">
      <c r="A29" s="98"/>
      <c r="B29" s="98"/>
      <c r="C29" s="98"/>
      <c r="D29" s="98"/>
      <c r="E29" s="98"/>
      <c r="F29" s="98"/>
      <c r="G29" s="98"/>
      <c r="H29" s="98"/>
      <c r="I29" s="98"/>
      <c r="J29" s="98"/>
      <c r="K29" s="98"/>
      <c r="L29" s="98"/>
      <c r="M29" s="98"/>
      <c r="N29" s="98"/>
      <c r="O29" s="98"/>
      <c r="P29" s="98"/>
      <c r="Q29" s="98"/>
      <c r="R29" s="98"/>
      <c r="S29" s="98"/>
      <c r="T29" s="98"/>
      <c r="U29" s="98"/>
      <c r="V29" s="98"/>
      <c r="W29" s="98"/>
      <c r="X29" s="98"/>
      <c r="Y29" s="98"/>
      <c r="Z29" s="98"/>
      <c r="AA29" s="98"/>
    </row>
    <row r="30" spans="1:27" ht="17.25" customHeight="1">
      <c r="A30" s="98"/>
      <c r="B30" s="98"/>
      <c r="C30" s="98"/>
      <c r="D30" s="98"/>
      <c r="E30" s="98"/>
      <c r="F30" s="98"/>
      <c r="G30" s="98"/>
      <c r="H30" s="98"/>
      <c r="I30" s="98"/>
      <c r="J30" s="98"/>
      <c r="K30" s="98"/>
      <c r="L30" s="98"/>
      <c r="M30" s="98"/>
      <c r="N30" s="98"/>
      <c r="O30" s="98"/>
      <c r="P30" s="98"/>
      <c r="Q30" s="98"/>
      <c r="R30" s="98"/>
      <c r="S30" s="98"/>
      <c r="T30" s="98"/>
      <c r="U30" s="98"/>
      <c r="V30" s="98"/>
      <c r="W30" s="98"/>
      <c r="X30" s="98"/>
      <c r="Y30" s="98"/>
      <c r="Z30" s="98"/>
      <c r="AA30" s="98"/>
    </row>
    <row r="31" spans="1:27" ht="17.25" customHeight="1">
      <c r="A31" s="98"/>
      <c r="B31" s="98"/>
      <c r="C31" s="98"/>
      <c r="D31" s="98"/>
      <c r="E31" s="98"/>
      <c r="F31" s="98"/>
      <c r="G31" s="98"/>
      <c r="H31" s="98"/>
      <c r="I31" s="98"/>
      <c r="J31" s="98"/>
      <c r="K31" s="98"/>
      <c r="L31" s="98"/>
      <c r="M31" s="98"/>
      <c r="N31" s="98"/>
      <c r="O31" s="98"/>
      <c r="P31" s="98"/>
      <c r="Q31" s="98"/>
      <c r="R31" s="98"/>
      <c r="S31" s="98"/>
      <c r="T31" s="98"/>
      <c r="U31" s="98"/>
      <c r="V31" s="98"/>
      <c r="W31" s="98"/>
      <c r="X31" s="98"/>
      <c r="Y31" s="98"/>
      <c r="Z31" s="98"/>
      <c r="AA31" s="98"/>
    </row>
    <row r="32" spans="1:27" ht="17.25" customHeight="1">
      <c r="A32" s="98"/>
      <c r="B32" s="98"/>
      <c r="C32" s="98"/>
      <c r="D32" s="98"/>
      <c r="E32" s="98"/>
      <c r="F32" s="98"/>
      <c r="G32" s="98"/>
      <c r="H32" s="98"/>
      <c r="I32" s="98"/>
      <c r="J32" s="98"/>
      <c r="K32" s="98"/>
      <c r="L32" s="98"/>
      <c r="M32" s="98"/>
      <c r="N32" s="98"/>
      <c r="O32" s="98"/>
      <c r="P32" s="98"/>
      <c r="Q32" s="98"/>
      <c r="R32" s="98"/>
      <c r="S32" s="98"/>
      <c r="T32" s="98"/>
      <c r="U32" s="98"/>
      <c r="V32" s="98"/>
      <c r="W32" s="98"/>
      <c r="X32" s="98"/>
      <c r="Y32" s="98"/>
      <c r="Z32" s="98"/>
      <c r="AA32" s="98"/>
    </row>
    <row r="33" spans="1:27" ht="17.25" customHeight="1">
      <c r="A33" s="98"/>
      <c r="B33" s="98"/>
      <c r="C33" s="98"/>
      <c r="D33" s="98"/>
      <c r="E33" s="98"/>
      <c r="F33" s="98"/>
      <c r="G33" s="98"/>
      <c r="H33" s="98"/>
      <c r="I33" s="98"/>
      <c r="J33" s="98"/>
      <c r="K33" s="98"/>
      <c r="L33" s="98"/>
      <c r="M33" s="98"/>
      <c r="N33" s="98"/>
      <c r="O33" s="98"/>
      <c r="P33" s="98"/>
      <c r="Q33" s="98"/>
      <c r="R33" s="98"/>
      <c r="S33" s="98"/>
      <c r="T33" s="98"/>
      <c r="U33" s="98"/>
      <c r="V33" s="98"/>
      <c r="W33" s="98"/>
      <c r="X33" s="98"/>
      <c r="Y33" s="98"/>
      <c r="Z33" s="98"/>
      <c r="AA33" s="98"/>
    </row>
    <row r="34" spans="1:27" ht="17.25" customHeight="1">
      <c r="A34" s="98"/>
      <c r="B34" s="98"/>
      <c r="C34" s="98"/>
      <c r="D34" s="98"/>
      <c r="E34" s="98"/>
      <c r="F34" s="98"/>
      <c r="G34" s="98"/>
      <c r="H34" s="98"/>
      <c r="I34" s="98"/>
      <c r="J34" s="98"/>
      <c r="K34" s="98"/>
      <c r="L34" s="98"/>
      <c r="M34" s="98"/>
      <c r="N34" s="98"/>
      <c r="O34" s="98"/>
      <c r="P34" s="98"/>
      <c r="Q34" s="98"/>
      <c r="R34" s="98"/>
      <c r="S34" s="98"/>
      <c r="T34" s="98"/>
      <c r="U34" s="98"/>
      <c r="V34" s="98"/>
      <c r="W34" s="98"/>
      <c r="X34" s="98"/>
      <c r="Y34" s="98"/>
      <c r="Z34" s="98"/>
      <c r="AA34" s="98"/>
    </row>
    <row r="35" spans="1:27" ht="17.25" customHeight="1">
      <c r="A35" s="98"/>
      <c r="B35" s="98"/>
      <c r="C35" s="98"/>
      <c r="D35" s="98"/>
      <c r="E35" s="98"/>
      <c r="F35" s="98"/>
      <c r="G35" s="98"/>
      <c r="H35" s="98"/>
      <c r="I35" s="98"/>
      <c r="J35" s="98"/>
      <c r="K35" s="98"/>
      <c r="L35" s="98"/>
      <c r="M35" s="98"/>
      <c r="N35" s="98"/>
      <c r="O35" s="98"/>
      <c r="P35" s="98"/>
      <c r="Q35" s="98"/>
      <c r="R35" s="98"/>
      <c r="S35" s="98"/>
      <c r="T35" s="98"/>
      <c r="U35" s="98"/>
      <c r="V35" s="98"/>
      <c r="W35" s="98"/>
      <c r="X35" s="98"/>
      <c r="Y35" s="98"/>
      <c r="Z35" s="98"/>
      <c r="AA35" s="98"/>
    </row>
    <row r="36" spans="1:27" ht="17.25" customHeight="1">
      <c r="A36" s="98"/>
      <c r="B36" s="98"/>
      <c r="C36" s="98"/>
      <c r="D36" s="98"/>
      <c r="E36" s="98"/>
      <c r="F36" s="98"/>
      <c r="G36" s="98"/>
      <c r="H36" s="98"/>
      <c r="I36" s="98"/>
      <c r="J36" s="98"/>
      <c r="K36" s="98"/>
      <c r="L36" s="98"/>
      <c r="M36" s="98"/>
      <c r="N36" s="98"/>
      <c r="O36" s="98"/>
      <c r="P36" s="98"/>
      <c r="Q36" s="98"/>
      <c r="R36" s="98"/>
      <c r="S36" s="98"/>
      <c r="T36" s="98"/>
      <c r="U36" s="98"/>
      <c r="V36" s="98"/>
      <c r="W36" s="98"/>
      <c r="X36" s="98"/>
      <c r="Y36" s="98"/>
      <c r="Z36" s="98"/>
      <c r="AA36" s="98"/>
    </row>
    <row r="37" spans="1:27" ht="17.25" customHeight="1">
      <c r="A37" s="98"/>
      <c r="B37" s="98"/>
      <c r="C37" s="98"/>
      <c r="D37" s="98"/>
      <c r="E37" s="98"/>
      <c r="F37" s="98"/>
      <c r="G37" s="98"/>
      <c r="H37" s="98"/>
      <c r="I37" s="98"/>
      <c r="J37" s="98"/>
      <c r="K37" s="98"/>
      <c r="L37" s="98"/>
      <c r="M37" s="98"/>
      <c r="N37" s="98"/>
      <c r="O37" s="98"/>
      <c r="P37" s="98"/>
      <c r="Q37" s="98"/>
      <c r="R37" s="98"/>
      <c r="S37" s="98"/>
      <c r="T37" s="98"/>
      <c r="U37" s="98"/>
      <c r="V37" s="98"/>
      <c r="W37" s="98"/>
      <c r="X37" s="98"/>
      <c r="Y37" s="98"/>
      <c r="Z37" s="98"/>
      <c r="AA37" s="98"/>
    </row>
    <row r="38" spans="1:27" ht="17.25" customHeight="1">
      <c r="A38" s="98"/>
      <c r="B38" s="98"/>
      <c r="C38" s="98"/>
      <c r="D38" s="98"/>
      <c r="E38" s="98"/>
      <c r="F38" s="98"/>
      <c r="G38" s="98"/>
      <c r="H38" s="98"/>
      <c r="I38" s="98"/>
      <c r="J38" s="98"/>
      <c r="K38" s="98"/>
      <c r="L38" s="98"/>
      <c r="M38" s="98"/>
      <c r="N38" s="98"/>
      <c r="O38" s="98"/>
      <c r="P38" s="98"/>
      <c r="Q38" s="98"/>
      <c r="R38" s="98"/>
      <c r="S38" s="98"/>
      <c r="T38" s="98"/>
      <c r="U38" s="98"/>
      <c r="V38" s="98"/>
      <c r="W38" s="98"/>
      <c r="X38" s="98"/>
      <c r="Y38" s="98"/>
      <c r="Z38" s="98"/>
      <c r="AA38" s="98"/>
    </row>
    <row r="39" spans="1:27" ht="17.25" customHeight="1">
      <c r="A39" s="98"/>
      <c r="B39" s="98"/>
      <c r="C39" s="98"/>
      <c r="D39" s="98"/>
      <c r="E39" s="98"/>
      <c r="F39" s="98"/>
      <c r="G39" s="98"/>
      <c r="H39" s="98"/>
      <c r="I39" s="98"/>
      <c r="J39" s="98"/>
      <c r="K39" s="98"/>
      <c r="L39" s="98"/>
      <c r="M39" s="98"/>
      <c r="N39" s="98"/>
      <c r="O39" s="98"/>
      <c r="P39" s="98"/>
      <c r="Q39" s="98"/>
      <c r="R39" s="98"/>
      <c r="S39" s="98"/>
      <c r="T39" s="98"/>
      <c r="U39" s="98"/>
      <c r="V39" s="98"/>
      <c r="W39" s="98"/>
      <c r="X39" s="98"/>
      <c r="Y39" s="98"/>
      <c r="Z39" s="98"/>
      <c r="AA39" s="98"/>
    </row>
    <row r="40" spans="1:27" ht="17.25" customHeight="1">
      <c r="A40" s="98"/>
      <c r="B40" s="98"/>
      <c r="C40" s="98"/>
      <c r="D40" s="98"/>
      <c r="E40" s="98"/>
      <c r="F40" s="98"/>
      <c r="G40" s="98"/>
      <c r="H40" s="98"/>
      <c r="I40" s="98"/>
      <c r="J40" s="98"/>
      <c r="K40" s="98"/>
      <c r="L40" s="98"/>
      <c r="M40" s="98"/>
      <c r="N40" s="98"/>
      <c r="O40" s="98"/>
      <c r="P40" s="98"/>
      <c r="Q40" s="98"/>
      <c r="R40" s="98"/>
      <c r="S40" s="98"/>
      <c r="T40" s="98"/>
      <c r="U40" s="98"/>
      <c r="V40" s="98"/>
      <c r="W40" s="98"/>
      <c r="X40" s="98"/>
      <c r="Y40" s="98"/>
      <c r="Z40" s="98"/>
      <c r="AA40" s="98"/>
    </row>
    <row r="41" spans="1:27" ht="17.25" customHeight="1">
      <c r="A41" s="98"/>
      <c r="B41" s="98"/>
      <c r="C41" s="98"/>
      <c r="D41" s="98"/>
      <c r="E41" s="98"/>
      <c r="F41" s="98"/>
      <c r="G41" s="98"/>
      <c r="H41" s="98"/>
      <c r="I41" s="98"/>
      <c r="J41" s="98"/>
      <c r="K41" s="98"/>
      <c r="L41" s="98"/>
      <c r="M41" s="98"/>
      <c r="N41" s="98"/>
      <c r="O41" s="98"/>
      <c r="P41" s="98"/>
      <c r="Q41" s="98"/>
      <c r="R41" s="98"/>
      <c r="S41" s="98"/>
      <c r="T41" s="98"/>
      <c r="U41" s="98"/>
      <c r="V41" s="98"/>
      <c r="W41" s="98"/>
      <c r="X41" s="98"/>
      <c r="Y41" s="98"/>
      <c r="Z41" s="98"/>
      <c r="AA41" s="98"/>
    </row>
    <row r="42" spans="1:27" ht="17.25" customHeight="1">
      <c r="A42" s="98"/>
      <c r="B42" s="98"/>
      <c r="C42" s="98"/>
      <c r="D42" s="98"/>
      <c r="E42" s="98"/>
      <c r="F42" s="98"/>
      <c r="G42" s="98"/>
      <c r="H42" s="98"/>
      <c r="I42" s="98"/>
      <c r="J42" s="98"/>
      <c r="K42" s="98"/>
      <c r="L42" s="98"/>
      <c r="M42" s="98"/>
      <c r="N42" s="98"/>
      <c r="O42" s="98"/>
      <c r="P42" s="98"/>
      <c r="Q42" s="98"/>
      <c r="R42" s="98"/>
      <c r="S42" s="98"/>
      <c r="T42" s="98"/>
      <c r="U42" s="98"/>
      <c r="V42" s="98"/>
      <c r="W42" s="98"/>
      <c r="X42" s="98"/>
      <c r="Y42" s="98"/>
      <c r="Z42" s="98"/>
      <c r="AA42" s="98"/>
    </row>
    <row r="43" spans="1:27" ht="17.25" customHeight="1">
      <c r="A43" s="98"/>
      <c r="B43" s="98"/>
      <c r="C43" s="98"/>
      <c r="D43" s="98"/>
      <c r="E43" s="98"/>
      <c r="F43" s="98"/>
      <c r="G43" s="98"/>
      <c r="H43" s="98"/>
      <c r="I43" s="98"/>
      <c r="J43" s="98"/>
      <c r="K43" s="98"/>
      <c r="L43" s="98"/>
      <c r="M43" s="98"/>
      <c r="N43" s="98"/>
      <c r="O43" s="98"/>
      <c r="P43" s="98"/>
      <c r="Q43" s="98"/>
      <c r="R43" s="98"/>
      <c r="S43" s="98"/>
      <c r="T43" s="98"/>
      <c r="U43" s="98"/>
      <c r="V43" s="98"/>
      <c r="W43" s="98"/>
      <c r="X43" s="98"/>
      <c r="Y43" s="98"/>
      <c r="Z43" s="98"/>
      <c r="AA43" s="98"/>
    </row>
    <row r="44" spans="1:27" ht="17.25" customHeight="1">
      <c r="A44" s="98"/>
      <c r="B44" s="98"/>
      <c r="C44" s="98"/>
      <c r="D44" s="98"/>
      <c r="E44" s="98"/>
      <c r="F44" s="98"/>
      <c r="G44" s="98"/>
      <c r="H44" s="98"/>
      <c r="I44" s="98"/>
      <c r="J44" s="98"/>
      <c r="K44" s="98"/>
      <c r="L44" s="98"/>
      <c r="M44" s="98"/>
      <c r="N44" s="98"/>
      <c r="O44" s="98"/>
      <c r="P44" s="98"/>
      <c r="Q44" s="98"/>
      <c r="R44" s="98"/>
      <c r="S44" s="98"/>
      <c r="T44" s="98"/>
      <c r="U44" s="98"/>
      <c r="V44" s="98"/>
      <c r="W44" s="98"/>
      <c r="X44" s="98"/>
      <c r="Y44" s="98"/>
      <c r="Z44" s="98"/>
      <c r="AA44" s="98"/>
    </row>
    <row r="45" spans="1:27" ht="17.25" customHeight="1">
      <c r="A45" s="98"/>
      <c r="B45" s="98"/>
      <c r="C45" s="98"/>
      <c r="D45" s="98"/>
      <c r="E45" s="98"/>
      <c r="F45" s="98"/>
      <c r="G45" s="98"/>
      <c r="H45" s="98"/>
      <c r="I45" s="98"/>
      <c r="J45" s="98"/>
      <c r="K45" s="98"/>
      <c r="L45" s="98"/>
      <c r="M45" s="98"/>
      <c r="N45" s="98"/>
      <c r="O45" s="98"/>
      <c r="P45" s="98"/>
      <c r="Q45" s="98"/>
      <c r="R45" s="98"/>
      <c r="S45" s="98"/>
      <c r="T45" s="98"/>
      <c r="U45" s="98"/>
      <c r="V45" s="98"/>
      <c r="W45" s="98"/>
      <c r="X45" s="98"/>
      <c r="Y45" s="98"/>
      <c r="Z45" s="98"/>
      <c r="AA45" s="98"/>
    </row>
    <row r="46" spans="1:27" ht="17.25" customHeight="1">
      <c r="A46" s="98"/>
      <c r="B46" s="98"/>
      <c r="C46" s="98"/>
      <c r="D46" s="98"/>
      <c r="E46" s="98"/>
      <c r="F46" s="98"/>
      <c r="G46" s="98"/>
      <c r="H46" s="98"/>
      <c r="I46" s="98"/>
      <c r="J46" s="98"/>
      <c r="K46" s="98"/>
      <c r="L46" s="98"/>
      <c r="M46" s="98"/>
      <c r="N46" s="98"/>
      <c r="O46" s="98"/>
      <c r="P46" s="98"/>
      <c r="Q46" s="98"/>
      <c r="R46" s="98"/>
      <c r="S46" s="98"/>
      <c r="T46" s="98"/>
      <c r="U46" s="98"/>
      <c r="V46" s="98"/>
      <c r="W46" s="98"/>
      <c r="X46" s="98"/>
      <c r="Y46" s="98"/>
      <c r="Z46" s="98"/>
      <c r="AA46" s="98"/>
    </row>
    <row r="47" spans="1:27" ht="17.25" customHeight="1">
      <c r="A47" s="98"/>
      <c r="B47" s="98"/>
      <c r="C47" s="98"/>
      <c r="D47" s="98"/>
      <c r="E47" s="98"/>
      <c r="F47" s="98"/>
      <c r="G47" s="98"/>
      <c r="H47" s="98"/>
      <c r="I47" s="98"/>
      <c r="J47" s="98"/>
      <c r="K47" s="98"/>
      <c r="L47" s="98"/>
      <c r="M47" s="98"/>
      <c r="N47" s="98"/>
      <c r="O47" s="98"/>
      <c r="P47" s="98"/>
      <c r="Q47" s="98"/>
      <c r="R47" s="98"/>
      <c r="S47" s="98"/>
      <c r="T47" s="98"/>
      <c r="U47" s="98"/>
      <c r="V47" s="98"/>
      <c r="W47" s="98"/>
      <c r="X47" s="98"/>
      <c r="Y47" s="98"/>
      <c r="Z47" s="98"/>
      <c r="AA47" s="98"/>
    </row>
    <row r="48" spans="1:27" ht="17.25" customHeight="1">
      <c r="A48" s="98"/>
      <c r="B48" s="98"/>
      <c r="C48" s="98"/>
      <c r="D48" s="98"/>
      <c r="E48" s="98"/>
      <c r="F48" s="98"/>
      <c r="G48" s="98"/>
      <c r="H48" s="98"/>
      <c r="I48" s="98"/>
      <c r="J48" s="98"/>
      <c r="K48" s="98"/>
      <c r="L48" s="98"/>
      <c r="M48" s="98"/>
      <c r="N48" s="98"/>
      <c r="O48" s="98"/>
      <c r="P48" s="98"/>
      <c r="Q48" s="98"/>
      <c r="R48" s="98"/>
      <c r="S48" s="98"/>
      <c r="T48" s="98"/>
      <c r="U48" s="98"/>
      <c r="V48" s="98"/>
      <c r="W48" s="98"/>
      <c r="X48" s="98"/>
      <c r="Y48" s="98"/>
      <c r="Z48" s="98"/>
      <c r="AA48" s="98"/>
    </row>
    <row r="49" spans="1:27" ht="17.25" customHeight="1">
      <c r="A49" s="98"/>
      <c r="B49" s="98"/>
      <c r="C49" s="98"/>
      <c r="D49" s="98"/>
      <c r="E49" s="98"/>
      <c r="F49" s="98"/>
      <c r="G49" s="98"/>
      <c r="H49" s="98"/>
      <c r="I49" s="98"/>
      <c r="J49" s="98"/>
      <c r="K49" s="98"/>
      <c r="L49" s="98"/>
      <c r="M49" s="98"/>
      <c r="N49" s="98"/>
      <c r="O49" s="98"/>
      <c r="P49" s="98"/>
      <c r="Q49" s="98"/>
      <c r="R49" s="98"/>
      <c r="S49" s="98"/>
      <c r="T49" s="98"/>
      <c r="U49" s="98"/>
      <c r="V49" s="98"/>
      <c r="W49" s="98"/>
      <c r="X49" s="98"/>
      <c r="Y49" s="98"/>
      <c r="Z49" s="98"/>
      <c r="AA49" s="98"/>
    </row>
    <row r="50" spans="1:27" ht="17.25" customHeight="1">
      <c r="A50" s="98"/>
      <c r="B50" s="98"/>
      <c r="C50" s="98"/>
      <c r="D50" s="98"/>
      <c r="E50" s="98"/>
      <c r="F50" s="98"/>
      <c r="G50" s="98"/>
      <c r="H50" s="98"/>
      <c r="I50" s="98"/>
      <c r="J50" s="98"/>
      <c r="K50" s="98"/>
      <c r="L50" s="98"/>
      <c r="M50" s="98"/>
      <c r="N50" s="98"/>
      <c r="O50" s="98"/>
      <c r="P50" s="98"/>
      <c r="Q50" s="98"/>
      <c r="R50" s="98"/>
      <c r="S50" s="98"/>
      <c r="T50" s="98"/>
      <c r="U50" s="98"/>
      <c r="V50" s="98"/>
      <c r="W50" s="98"/>
      <c r="X50" s="98"/>
      <c r="Y50" s="98"/>
      <c r="Z50" s="98"/>
      <c r="AA50" s="98"/>
    </row>
    <row r="51" spans="1:27" ht="17.25" customHeight="1">
      <c r="A51" s="98"/>
      <c r="B51" s="98"/>
      <c r="C51" s="98"/>
      <c r="D51" s="98"/>
      <c r="E51" s="98"/>
      <c r="F51" s="98"/>
      <c r="G51" s="98"/>
      <c r="H51" s="98"/>
      <c r="I51" s="98"/>
      <c r="J51" s="98"/>
      <c r="K51" s="98"/>
      <c r="L51" s="98"/>
      <c r="M51" s="98"/>
      <c r="N51" s="98"/>
      <c r="O51" s="98"/>
      <c r="P51" s="98"/>
      <c r="Q51" s="98"/>
      <c r="R51" s="98"/>
      <c r="S51" s="98"/>
      <c r="T51" s="98"/>
      <c r="U51" s="98"/>
      <c r="V51" s="98"/>
      <c r="W51" s="98"/>
      <c r="X51" s="98"/>
      <c r="Y51" s="98"/>
      <c r="Z51" s="98"/>
      <c r="AA51" s="98"/>
    </row>
    <row r="52" spans="1:27" ht="17.25" customHeight="1">
      <c r="A52" s="98"/>
      <c r="B52" s="98"/>
      <c r="C52" s="98"/>
      <c r="D52" s="98"/>
      <c r="E52" s="98"/>
      <c r="F52" s="98"/>
      <c r="G52" s="98"/>
      <c r="H52" s="98"/>
      <c r="I52" s="98"/>
      <c r="J52" s="98"/>
      <c r="K52" s="98"/>
      <c r="L52" s="98"/>
      <c r="M52" s="98"/>
      <c r="N52" s="98"/>
      <c r="O52" s="98"/>
      <c r="P52" s="98"/>
      <c r="Q52" s="98"/>
      <c r="R52" s="98"/>
      <c r="S52" s="98"/>
      <c r="T52" s="98"/>
      <c r="U52" s="98"/>
      <c r="V52" s="98"/>
      <c r="W52" s="98"/>
      <c r="X52" s="98"/>
      <c r="Y52" s="98"/>
      <c r="Z52" s="98"/>
      <c r="AA52" s="98"/>
    </row>
    <row r="53" spans="1:27" ht="17.25" customHeight="1">
      <c r="A53" s="98"/>
      <c r="B53" s="98"/>
      <c r="C53" s="98"/>
      <c r="D53" s="98"/>
      <c r="E53" s="98"/>
      <c r="F53" s="98"/>
      <c r="G53" s="98"/>
      <c r="H53" s="98"/>
      <c r="I53" s="98"/>
      <c r="J53" s="98"/>
      <c r="K53" s="98"/>
      <c r="L53" s="98"/>
      <c r="M53" s="98"/>
      <c r="N53" s="98"/>
      <c r="O53" s="98"/>
      <c r="P53" s="98"/>
      <c r="Q53" s="98"/>
      <c r="R53" s="98"/>
      <c r="S53" s="98"/>
      <c r="T53" s="98"/>
      <c r="U53" s="98"/>
      <c r="V53" s="98"/>
      <c r="W53" s="98"/>
      <c r="X53" s="98"/>
      <c r="Y53" s="98"/>
      <c r="Z53" s="98"/>
      <c r="AA53" s="98"/>
    </row>
    <row r="54" spans="1:27" ht="17.25" customHeight="1">
      <c r="A54" s="98"/>
      <c r="B54" s="98"/>
      <c r="C54" s="98"/>
      <c r="D54" s="98"/>
      <c r="E54" s="98"/>
      <c r="F54" s="98"/>
      <c r="G54" s="98"/>
      <c r="H54" s="98"/>
      <c r="I54" s="98"/>
      <c r="J54" s="98"/>
      <c r="K54" s="98"/>
      <c r="L54" s="98"/>
      <c r="M54" s="98"/>
      <c r="N54" s="98"/>
      <c r="O54" s="98"/>
      <c r="P54" s="98"/>
      <c r="Q54" s="98"/>
      <c r="R54" s="98"/>
      <c r="S54" s="98"/>
      <c r="T54" s="98"/>
      <c r="U54" s="98"/>
      <c r="V54" s="98"/>
      <c r="W54" s="98"/>
      <c r="X54" s="98"/>
      <c r="Y54" s="98"/>
      <c r="Z54" s="98"/>
      <c r="AA54" s="98"/>
    </row>
    <row r="55" spans="1:27" ht="17.25" customHeight="1">
      <c r="A55" s="98"/>
      <c r="B55" s="98"/>
      <c r="C55" s="98"/>
      <c r="D55" s="98"/>
      <c r="E55" s="98"/>
      <c r="F55" s="98"/>
      <c r="G55" s="98"/>
      <c r="H55" s="98"/>
      <c r="I55" s="98"/>
      <c r="J55" s="98"/>
      <c r="K55" s="98"/>
      <c r="L55" s="98"/>
      <c r="M55" s="98"/>
      <c r="N55" s="98"/>
      <c r="O55" s="98"/>
      <c r="P55" s="98"/>
      <c r="Q55" s="98"/>
      <c r="R55" s="98"/>
      <c r="S55" s="98"/>
      <c r="T55" s="98"/>
      <c r="U55" s="98"/>
      <c r="V55" s="98"/>
      <c r="W55" s="98"/>
      <c r="X55" s="98"/>
      <c r="Y55" s="98"/>
      <c r="Z55" s="98"/>
      <c r="AA55" s="98"/>
    </row>
    <row r="56" spans="1:27" ht="17.25" customHeight="1">
      <c r="A56" s="98"/>
      <c r="B56" s="98"/>
      <c r="C56" s="98"/>
      <c r="D56" s="98"/>
      <c r="E56" s="98"/>
      <c r="F56" s="98"/>
      <c r="G56" s="98"/>
      <c r="H56" s="98"/>
      <c r="I56" s="98"/>
      <c r="J56" s="98"/>
      <c r="K56" s="98"/>
      <c r="L56" s="98"/>
      <c r="M56" s="98"/>
      <c r="N56" s="98"/>
      <c r="O56" s="98"/>
      <c r="P56" s="98"/>
      <c r="Q56" s="98"/>
      <c r="R56" s="98"/>
      <c r="S56" s="98"/>
      <c r="T56" s="98"/>
      <c r="U56" s="98"/>
      <c r="V56" s="98"/>
      <c r="W56" s="98"/>
      <c r="X56" s="98"/>
      <c r="Y56" s="98"/>
      <c r="Z56" s="98"/>
      <c r="AA56" s="98"/>
    </row>
    <row r="57" spans="1:27" ht="17.25" customHeight="1">
      <c r="A57" s="98"/>
      <c r="B57" s="98"/>
      <c r="C57" s="98"/>
      <c r="D57" s="98"/>
      <c r="E57" s="98"/>
      <c r="F57" s="98"/>
      <c r="G57" s="98"/>
      <c r="H57" s="98"/>
      <c r="I57" s="98"/>
      <c r="J57" s="98"/>
      <c r="K57" s="98"/>
      <c r="L57" s="98"/>
      <c r="M57" s="98"/>
      <c r="N57" s="98"/>
      <c r="O57" s="98"/>
      <c r="P57" s="98"/>
      <c r="Q57" s="98"/>
      <c r="R57" s="98"/>
      <c r="S57" s="98"/>
      <c r="T57" s="98"/>
      <c r="U57" s="98"/>
      <c r="V57" s="98"/>
      <c r="W57" s="98"/>
      <c r="X57" s="98"/>
      <c r="Y57" s="98"/>
      <c r="Z57" s="98"/>
      <c r="AA57" s="98"/>
    </row>
    <row r="58" spans="1:27" ht="17.25" customHeight="1">
      <c r="A58" s="98"/>
      <c r="B58" s="98"/>
      <c r="C58" s="98"/>
      <c r="D58" s="98"/>
      <c r="E58" s="98"/>
      <c r="F58" s="98"/>
      <c r="G58" s="98"/>
      <c r="H58" s="98"/>
      <c r="I58" s="98"/>
      <c r="J58" s="98"/>
      <c r="K58" s="98"/>
      <c r="L58" s="98"/>
      <c r="M58" s="98"/>
      <c r="N58" s="98"/>
      <c r="O58" s="98"/>
      <c r="P58" s="98"/>
      <c r="Q58" s="98"/>
      <c r="R58" s="98"/>
      <c r="S58" s="98"/>
      <c r="T58" s="98"/>
      <c r="U58" s="98"/>
      <c r="V58" s="98"/>
      <c r="W58" s="98"/>
      <c r="X58" s="98"/>
      <c r="Y58" s="98"/>
      <c r="Z58" s="98"/>
      <c r="AA58" s="98"/>
    </row>
    <row r="59" spans="1:27" ht="17.25" customHeight="1">
      <c r="A59" s="98"/>
      <c r="B59" s="98"/>
      <c r="C59" s="98"/>
      <c r="D59" s="98"/>
      <c r="E59" s="98"/>
      <c r="F59" s="98"/>
      <c r="G59" s="98"/>
      <c r="H59" s="98"/>
      <c r="I59" s="98"/>
      <c r="J59" s="98"/>
      <c r="K59" s="98"/>
      <c r="L59" s="98"/>
      <c r="M59" s="98"/>
      <c r="N59" s="98"/>
      <c r="O59" s="98"/>
      <c r="P59" s="98"/>
      <c r="Q59" s="98"/>
      <c r="R59" s="98"/>
      <c r="S59" s="98"/>
      <c r="T59" s="98"/>
      <c r="U59" s="98"/>
      <c r="V59" s="98"/>
      <c r="W59" s="98"/>
      <c r="X59" s="98"/>
      <c r="Y59" s="98"/>
      <c r="Z59" s="98"/>
      <c r="AA59" s="98"/>
    </row>
    <row r="60" spans="1:27" ht="17.25" customHeight="1">
      <c r="A60" s="98"/>
      <c r="B60" s="98"/>
      <c r="C60" s="98"/>
      <c r="D60" s="98"/>
      <c r="E60" s="98"/>
      <c r="F60" s="98"/>
      <c r="G60" s="98"/>
      <c r="H60" s="98"/>
      <c r="I60" s="98"/>
      <c r="J60" s="98"/>
      <c r="K60" s="98"/>
      <c r="L60" s="98"/>
      <c r="M60" s="98"/>
      <c r="N60" s="98"/>
      <c r="O60" s="98"/>
      <c r="P60" s="98"/>
      <c r="Q60" s="98"/>
      <c r="R60" s="98"/>
      <c r="S60" s="98"/>
      <c r="T60" s="98"/>
      <c r="U60" s="98"/>
      <c r="V60" s="98"/>
      <c r="W60" s="98"/>
      <c r="X60" s="98"/>
      <c r="Y60" s="98"/>
      <c r="Z60" s="98"/>
      <c r="AA60" s="98"/>
    </row>
    <row r="61" spans="1:27" ht="17.25" customHeight="1">
      <c r="A61" s="98"/>
      <c r="B61" s="98"/>
      <c r="C61" s="98"/>
      <c r="D61" s="98"/>
      <c r="E61" s="98"/>
      <c r="F61" s="98"/>
      <c r="G61" s="98"/>
      <c r="H61" s="98"/>
      <c r="I61" s="98"/>
      <c r="J61" s="98"/>
      <c r="K61" s="98"/>
      <c r="L61" s="98"/>
      <c r="M61" s="98"/>
      <c r="N61" s="98"/>
      <c r="O61" s="98"/>
      <c r="P61" s="98"/>
      <c r="Q61" s="98"/>
      <c r="R61" s="98"/>
      <c r="S61" s="98"/>
      <c r="T61" s="98"/>
      <c r="U61" s="98"/>
      <c r="V61" s="98"/>
      <c r="W61" s="98"/>
      <c r="X61" s="98"/>
      <c r="Y61" s="98"/>
      <c r="Z61" s="98"/>
      <c r="AA61" s="98"/>
    </row>
    <row r="62" spans="1:27" ht="17.25" customHeight="1">
      <c r="A62" s="98"/>
      <c r="B62" s="98"/>
      <c r="C62" s="98"/>
      <c r="D62" s="98"/>
      <c r="E62" s="98"/>
      <c r="F62" s="98"/>
      <c r="G62" s="98"/>
      <c r="H62" s="232"/>
      <c r="I62" s="232"/>
      <c r="J62" s="232"/>
      <c r="K62" s="98"/>
      <c r="L62" s="98"/>
      <c r="M62" s="98"/>
      <c r="N62" s="98"/>
      <c r="O62" s="98"/>
      <c r="P62" s="98"/>
      <c r="Q62" s="98"/>
      <c r="R62" s="98"/>
      <c r="S62" s="98"/>
      <c r="T62" s="98"/>
      <c r="U62" s="98"/>
      <c r="V62" s="98"/>
      <c r="W62" s="98"/>
      <c r="X62" s="98"/>
      <c r="Y62" s="98"/>
      <c r="Z62" s="98"/>
      <c r="AA62" s="98"/>
    </row>
    <row r="63" spans="1:27" ht="17.25" customHeight="1">
      <c r="A63" s="98"/>
      <c r="B63" s="98"/>
      <c r="C63" s="98"/>
      <c r="D63" s="98"/>
      <c r="E63" s="98"/>
      <c r="F63" s="98"/>
      <c r="G63" s="98"/>
      <c r="H63" s="232"/>
      <c r="I63" s="232"/>
      <c r="J63" s="232"/>
      <c r="K63" s="98"/>
      <c r="L63" s="98"/>
      <c r="M63" s="98"/>
      <c r="N63" s="98"/>
      <c r="O63" s="98"/>
      <c r="P63" s="98"/>
      <c r="Q63" s="98"/>
      <c r="R63" s="98"/>
      <c r="S63" s="98"/>
      <c r="T63" s="98"/>
      <c r="U63" s="98"/>
      <c r="V63" s="98"/>
      <c r="W63" s="98"/>
      <c r="X63" s="98"/>
      <c r="Y63" s="98"/>
      <c r="Z63" s="98"/>
      <c r="AA63" s="98"/>
    </row>
    <row r="64" spans="1:27" ht="17.25" customHeight="1">
      <c r="A64" s="98"/>
      <c r="B64" s="98"/>
      <c r="C64" s="98"/>
      <c r="D64" s="98"/>
      <c r="E64" s="98"/>
      <c r="F64" s="98"/>
      <c r="G64" s="98"/>
      <c r="H64" s="232"/>
      <c r="I64" s="232"/>
      <c r="J64" s="232"/>
      <c r="K64" s="98"/>
      <c r="L64" s="98"/>
      <c r="M64" s="98"/>
      <c r="N64" s="98"/>
      <c r="O64" s="98"/>
      <c r="P64" s="98"/>
      <c r="Q64" s="98"/>
      <c r="R64" s="98"/>
      <c r="S64" s="98"/>
      <c r="T64" s="98"/>
      <c r="U64" s="98"/>
      <c r="V64" s="98"/>
      <c r="W64" s="98"/>
      <c r="X64" s="98"/>
      <c r="Y64" s="98"/>
      <c r="Z64" s="98"/>
      <c r="AA64" s="98"/>
    </row>
    <row r="65" spans="1:27" ht="17.25" customHeight="1">
      <c r="A65" s="98"/>
      <c r="B65" s="98"/>
      <c r="C65" s="98"/>
      <c r="D65" s="98"/>
      <c r="E65" s="98"/>
      <c r="F65" s="98"/>
      <c r="G65" s="98"/>
      <c r="H65" s="232"/>
      <c r="I65" s="232"/>
      <c r="J65" s="232"/>
      <c r="K65" s="98"/>
      <c r="L65" s="98"/>
      <c r="M65" s="98"/>
      <c r="N65" s="98"/>
      <c r="O65" s="98"/>
      <c r="P65" s="98"/>
      <c r="Q65" s="98"/>
      <c r="R65" s="98"/>
      <c r="S65" s="98"/>
      <c r="T65" s="98"/>
      <c r="U65" s="98"/>
      <c r="V65" s="98"/>
      <c r="W65" s="98"/>
      <c r="X65" s="98"/>
      <c r="Y65" s="98"/>
      <c r="Z65" s="98"/>
      <c r="AA65" s="98"/>
    </row>
    <row r="66" spans="1:27" ht="17.25" customHeight="1">
      <c r="A66" s="98"/>
      <c r="B66" s="98"/>
      <c r="C66" s="98"/>
      <c r="D66" s="98"/>
      <c r="E66" s="98"/>
      <c r="F66" s="98"/>
      <c r="G66" s="98"/>
      <c r="H66" s="232"/>
      <c r="I66" s="232"/>
      <c r="J66" s="232"/>
      <c r="K66" s="98"/>
      <c r="L66" s="98"/>
      <c r="M66" s="98"/>
      <c r="N66" s="98"/>
      <c r="O66" s="98"/>
      <c r="P66" s="98"/>
      <c r="Q66" s="98"/>
      <c r="R66" s="98"/>
      <c r="S66" s="98"/>
      <c r="T66" s="98"/>
      <c r="U66" s="98"/>
      <c r="V66" s="98"/>
      <c r="W66" s="98"/>
      <c r="X66" s="98"/>
      <c r="Y66" s="98"/>
      <c r="Z66" s="98"/>
      <c r="AA66" s="98"/>
    </row>
    <row r="67" spans="1:27" ht="17.25" customHeight="1">
      <c r="A67" s="98"/>
      <c r="B67" s="98"/>
      <c r="C67" s="98"/>
      <c r="D67" s="98"/>
      <c r="E67" s="98"/>
      <c r="F67" s="98"/>
      <c r="G67" s="98"/>
      <c r="H67" s="232"/>
      <c r="I67" s="232"/>
      <c r="J67" s="232"/>
      <c r="K67" s="98"/>
      <c r="L67" s="98"/>
      <c r="M67" s="98"/>
      <c r="N67" s="98"/>
      <c r="O67" s="98"/>
      <c r="P67" s="98"/>
      <c r="Q67" s="98"/>
      <c r="R67" s="98"/>
      <c r="S67" s="98"/>
      <c r="T67" s="98"/>
      <c r="U67" s="98"/>
      <c r="V67" s="98"/>
      <c r="W67" s="98"/>
      <c r="X67" s="98"/>
      <c r="Y67" s="98"/>
      <c r="Z67" s="98"/>
      <c r="AA67" s="98"/>
    </row>
    <row r="68" spans="1:27" ht="17.25" customHeight="1">
      <c r="A68" s="98"/>
      <c r="B68" s="98"/>
      <c r="C68" s="98"/>
      <c r="D68" s="98"/>
      <c r="E68" s="98"/>
      <c r="F68" s="98"/>
      <c r="G68" s="98"/>
      <c r="H68" s="232"/>
      <c r="I68" s="232"/>
      <c r="J68" s="232"/>
      <c r="K68" s="98"/>
      <c r="L68" s="98"/>
      <c r="M68" s="98"/>
      <c r="N68" s="98"/>
      <c r="O68" s="98"/>
      <c r="P68" s="98"/>
      <c r="Q68" s="98"/>
      <c r="R68" s="98"/>
      <c r="S68" s="98"/>
      <c r="T68" s="98"/>
      <c r="U68" s="98"/>
      <c r="V68" s="98"/>
      <c r="W68" s="98"/>
      <c r="X68" s="98"/>
      <c r="Y68" s="98"/>
      <c r="Z68" s="98"/>
      <c r="AA68" s="98"/>
    </row>
    <row r="69" spans="1:27" ht="17.25" customHeight="1">
      <c r="A69" s="98"/>
      <c r="B69" s="98"/>
      <c r="C69" s="98"/>
      <c r="D69" s="98"/>
      <c r="E69" s="98"/>
      <c r="F69" s="98"/>
      <c r="G69" s="98"/>
      <c r="H69" s="232"/>
      <c r="I69" s="232"/>
      <c r="J69" s="232"/>
      <c r="K69" s="98"/>
      <c r="L69" s="98"/>
      <c r="M69" s="98"/>
      <c r="N69" s="98"/>
      <c r="O69" s="98"/>
      <c r="P69" s="98"/>
      <c r="Q69" s="98"/>
      <c r="R69" s="98"/>
      <c r="S69" s="98"/>
      <c r="T69" s="98"/>
      <c r="U69" s="98"/>
      <c r="V69" s="98"/>
      <c r="W69" s="98"/>
      <c r="X69" s="98"/>
      <c r="Y69" s="98"/>
      <c r="Z69" s="98"/>
      <c r="AA69" s="98"/>
    </row>
    <row r="70" spans="1:27" ht="17.25" customHeight="1">
      <c r="A70" s="98"/>
      <c r="B70" s="98"/>
      <c r="C70" s="98"/>
      <c r="D70" s="98"/>
      <c r="E70" s="98"/>
      <c r="F70" s="98"/>
      <c r="G70" s="98"/>
      <c r="H70" s="232"/>
      <c r="I70" s="232"/>
      <c r="J70" s="232"/>
      <c r="K70" s="98"/>
      <c r="L70" s="98"/>
      <c r="M70" s="98"/>
      <c r="N70" s="98"/>
      <c r="O70" s="98"/>
      <c r="P70" s="98"/>
      <c r="Q70" s="98"/>
      <c r="R70" s="98"/>
      <c r="S70" s="98"/>
      <c r="T70" s="98"/>
      <c r="U70" s="98"/>
      <c r="V70" s="98"/>
      <c r="W70" s="98"/>
      <c r="X70" s="98"/>
      <c r="Y70" s="98"/>
      <c r="Z70" s="98"/>
      <c r="AA70" s="98"/>
    </row>
    <row r="71" spans="1:27" ht="17.25" customHeight="1">
      <c r="A71" s="98"/>
      <c r="B71" s="98"/>
      <c r="C71" s="98"/>
      <c r="D71" s="98"/>
      <c r="E71" s="98"/>
      <c r="F71" s="98"/>
      <c r="G71" s="98"/>
      <c r="H71" s="232"/>
      <c r="I71" s="232"/>
      <c r="J71" s="232"/>
      <c r="K71" s="98"/>
      <c r="L71" s="98"/>
      <c r="M71" s="98"/>
      <c r="N71" s="98"/>
      <c r="O71" s="98"/>
      <c r="P71" s="98"/>
      <c r="Q71" s="98"/>
      <c r="R71" s="98"/>
      <c r="S71" s="98"/>
      <c r="T71" s="98"/>
      <c r="U71" s="98"/>
      <c r="V71" s="98"/>
      <c r="W71" s="98"/>
      <c r="X71" s="98"/>
      <c r="Y71" s="98"/>
      <c r="Z71" s="98"/>
      <c r="AA71" s="98"/>
    </row>
    <row r="72" spans="1:27" ht="17.25" customHeight="1">
      <c r="A72" s="98"/>
      <c r="B72" s="98"/>
      <c r="C72" s="98"/>
      <c r="D72" s="98"/>
      <c r="E72" s="98"/>
      <c r="F72" s="98"/>
      <c r="G72" s="98"/>
      <c r="H72" s="232"/>
      <c r="I72" s="232"/>
      <c r="J72" s="232"/>
      <c r="K72" s="98"/>
      <c r="L72" s="98"/>
      <c r="M72" s="98"/>
      <c r="N72" s="98"/>
      <c r="O72" s="98"/>
      <c r="P72" s="98"/>
      <c r="Q72" s="98"/>
      <c r="R72" s="98"/>
      <c r="S72" s="98"/>
      <c r="T72" s="98"/>
      <c r="U72" s="98"/>
      <c r="V72" s="98"/>
      <c r="W72" s="98"/>
      <c r="X72" s="98"/>
      <c r="Y72" s="98"/>
      <c r="Z72" s="98"/>
      <c r="AA72" s="98"/>
    </row>
    <row r="73" spans="1:27" ht="17.25" customHeight="1">
      <c r="A73" s="98"/>
      <c r="B73" s="98"/>
      <c r="C73" s="98"/>
      <c r="D73" s="98"/>
      <c r="E73" s="98"/>
      <c r="F73" s="98"/>
      <c r="G73" s="98"/>
      <c r="H73" s="232"/>
      <c r="I73" s="232"/>
      <c r="J73" s="232"/>
      <c r="K73" s="98"/>
      <c r="L73" s="98"/>
      <c r="M73" s="98"/>
      <c r="N73" s="98"/>
      <c r="O73" s="98"/>
      <c r="P73" s="98"/>
      <c r="Q73" s="98"/>
      <c r="R73" s="98"/>
      <c r="S73" s="98"/>
      <c r="T73" s="98"/>
      <c r="U73" s="98"/>
      <c r="V73" s="98"/>
      <c r="W73" s="98"/>
      <c r="X73" s="98"/>
      <c r="Y73" s="98"/>
      <c r="Z73" s="98"/>
      <c r="AA73" s="98"/>
    </row>
    <row r="74" spans="1:27" ht="17.25" customHeight="1">
      <c r="A74" s="98"/>
      <c r="B74" s="98"/>
      <c r="C74" s="98"/>
      <c r="D74" s="98"/>
      <c r="E74" s="98"/>
      <c r="F74" s="98"/>
      <c r="G74" s="98"/>
      <c r="H74" s="232"/>
      <c r="I74" s="232"/>
      <c r="J74" s="232"/>
      <c r="K74" s="98"/>
      <c r="L74" s="98"/>
      <c r="M74" s="98"/>
      <c r="N74" s="98"/>
      <c r="O74" s="98"/>
      <c r="P74" s="98"/>
      <c r="Q74" s="98"/>
      <c r="R74" s="98"/>
      <c r="S74" s="98"/>
      <c r="T74" s="98"/>
      <c r="U74" s="98"/>
      <c r="V74" s="98"/>
      <c r="W74" s="98"/>
      <c r="X74" s="98"/>
      <c r="Y74" s="98"/>
      <c r="Z74" s="98"/>
      <c r="AA74" s="98"/>
    </row>
    <row r="75" spans="1:27" ht="17.25" customHeight="1">
      <c r="A75" s="98"/>
      <c r="B75" s="98"/>
      <c r="C75" s="98"/>
      <c r="D75" s="98"/>
      <c r="E75" s="98"/>
      <c r="F75" s="98"/>
      <c r="G75" s="98"/>
      <c r="H75" s="232"/>
      <c r="I75" s="232"/>
      <c r="J75" s="232"/>
      <c r="K75" s="98"/>
      <c r="L75" s="98"/>
      <c r="M75" s="98"/>
      <c r="N75" s="98"/>
      <c r="O75" s="98"/>
      <c r="P75" s="98"/>
      <c r="Q75" s="98"/>
      <c r="R75" s="98"/>
      <c r="S75" s="98"/>
      <c r="T75" s="98"/>
      <c r="U75" s="98"/>
      <c r="V75" s="98"/>
      <c r="W75" s="98"/>
      <c r="X75" s="98"/>
      <c r="Y75" s="98"/>
      <c r="Z75" s="98"/>
      <c r="AA75" s="98"/>
    </row>
    <row r="76" spans="1:27" ht="17.25" customHeight="1">
      <c r="A76" s="98"/>
      <c r="B76" s="98"/>
      <c r="C76" s="98"/>
      <c r="D76" s="98"/>
      <c r="E76" s="98"/>
      <c r="F76" s="98"/>
      <c r="G76" s="98"/>
      <c r="H76" s="232"/>
      <c r="I76" s="232"/>
      <c r="J76" s="232"/>
      <c r="K76" s="98"/>
      <c r="L76" s="98"/>
      <c r="M76" s="98"/>
      <c r="N76" s="98"/>
      <c r="O76" s="98"/>
      <c r="P76" s="98"/>
      <c r="Q76" s="98"/>
      <c r="R76" s="98"/>
      <c r="S76" s="98"/>
      <c r="T76" s="98"/>
      <c r="U76" s="98"/>
      <c r="V76" s="98"/>
      <c r="W76" s="98"/>
      <c r="X76" s="98"/>
      <c r="Y76" s="98"/>
      <c r="Z76" s="98"/>
      <c r="AA76" s="98"/>
    </row>
    <row r="77" spans="1:27" ht="17.25" customHeight="1">
      <c r="A77" s="98"/>
      <c r="B77" s="98"/>
      <c r="C77" s="98"/>
      <c r="D77" s="98"/>
      <c r="E77" s="98"/>
      <c r="F77" s="98"/>
      <c r="G77" s="98"/>
      <c r="H77" s="232"/>
      <c r="I77" s="232"/>
      <c r="J77" s="232"/>
      <c r="K77" s="98"/>
      <c r="L77" s="98"/>
      <c r="M77" s="98"/>
      <c r="N77" s="98"/>
      <c r="O77" s="98"/>
      <c r="P77" s="98"/>
      <c r="Q77" s="98"/>
      <c r="R77" s="98"/>
      <c r="S77" s="98"/>
      <c r="T77" s="98"/>
      <c r="U77" s="98"/>
      <c r="V77" s="98"/>
      <c r="W77" s="98"/>
      <c r="X77" s="98"/>
      <c r="Y77" s="98"/>
      <c r="Z77" s="98"/>
      <c r="AA77" s="98"/>
    </row>
    <row r="78" spans="1:27" ht="17.25" customHeight="1">
      <c r="A78" s="98"/>
      <c r="B78" s="98"/>
      <c r="C78" s="98"/>
      <c r="D78" s="98"/>
      <c r="E78" s="98"/>
      <c r="F78" s="98"/>
      <c r="G78" s="98"/>
      <c r="H78" s="232"/>
      <c r="I78" s="232"/>
      <c r="J78" s="232"/>
      <c r="K78" s="98"/>
      <c r="L78" s="98"/>
      <c r="M78" s="98"/>
      <c r="N78" s="98"/>
      <c r="O78" s="98"/>
      <c r="P78" s="98"/>
      <c r="Q78" s="98"/>
      <c r="R78" s="98"/>
      <c r="S78" s="98"/>
      <c r="T78" s="98"/>
      <c r="U78" s="98"/>
      <c r="V78" s="98"/>
      <c r="W78" s="98"/>
      <c r="X78" s="98"/>
      <c r="Y78" s="98"/>
      <c r="Z78" s="98"/>
      <c r="AA78" s="98"/>
    </row>
    <row r="79" spans="1:27" ht="17.25" customHeight="1">
      <c r="A79" s="98"/>
      <c r="B79" s="98"/>
      <c r="C79" s="98"/>
      <c r="D79" s="98"/>
      <c r="E79" s="98"/>
      <c r="F79" s="98"/>
      <c r="G79" s="98"/>
      <c r="H79" s="232"/>
      <c r="I79" s="232"/>
      <c r="J79" s="232"/>
      <c r="K79" s="98"/>
      <c r="L79" s="98"/>
      <c r="M79" s="98"/>
      <c r="N79" s="98"/>
      <c r="O79" s="98"/>
      <c r="P79" s="98"/>
      <c r="Q79" s="98"/>
      <c r="R79" s="98"/>
      <c r="S79" s="98"/>
      <c r="T79" s="98"/>
      <c r="U79" s="98"/>
      <c r="V79" s="98"/>
      <c r="W79" s="98"/>
      <c r="X79" s="98"/>
      <c r="Y79" s="98"/>
      <c r="Z79" s="98"/>
      <c r="AA79" s="98"/>
    </row>
    <row r="80" spans="1:27" ht="17.25" customHeight="1">
      <c r="A80" s="98"/>
      <c r="B80" s="98"/>
      <c r="C80" s="98"/>
      <c r="D80" s="98"/>
      <c r="E80" s="98"/>
      <c r="F80" s="98"/>
      <c r="G80" s="98"/>
      <c r="H80" s="232"/>
      <c r="I80" s="232"/>
      <c r="J80" s="232"/>
      <c r="K80" s="98"/>
      <c r="L80" s="98"/>
      <c r="M80" s="98"/>
      <c r="N80" s="98"/>
      <c r="O80" s="98"/>
      <c r="P80" s="98"/>
      <c r="Q80" s="98"/>
      <c r="R80" s="98"/>
      <c r="S80" s="98"/>
      <c r="T80" s="98"/>
      <c r="U80" s="98"/>
      <c r="V80" s="98"/>
      <c r="W80" s="98"/>
      <c r="X80" s="98"/>
      <c r="Y80" s="98"/>
      <c r="Z80" s="98"/>
      <c r="AA80" s="98"/>
    </row>
    <row r="81" spans="1:27" ht="17.25" customHeight="1">
      <c r="A81" s="98"/>
      <c r="B81" s="98"/>
      <c r="C81" s="98"/>
      <c r="D81" s="98"/>
      <c r="E81" s="98"/>
      <c r="F81" s="98"/>
      <c r="G81" s="98"/>
      <c r="H81" s="232"/>
      <c r="I81" s="232"/>
      <c r="J81" s="232"/>
      <c r="K81" s="98"/>
      <c r="L81" s="98"/>
      <c r="M81" s="98"/>
      <c r="N81" s="98"/>
      <c r="O81" s="98"/>
      <c r="P81" s="98"/>
      <c r="Q81" s="98"/>
      <c r="R81" s="98"/>
      <c r="S81" s="98"/>
      <c r="T81" s="98"/>
      <c r="U81" s="98"/>
      <c r="V81" s="98"/>
      <c r="W81" s="98"/>
      <c r="X81" s="98"/>
      <c r="Y81" s="98"/>
      <c r="Z81" s="98"/>
      <c r="AA81" s="98"/>
    </row>
    <row r="82" spans="1:27" ht="17.25" customHeight="1">
      <c r="A82" s="98"/>
      <c r="B82" s="98"/>
      <c r="C82" s="98"/>
      <c r="D82" s="98"/>
      <c r="E82" s="98"/>
      <c r="F82" s="98"/>
      <c r="G82" s="98"/>
      <c r="H82" s="232"/>
      <c r="I82" s="232"/>
      <c r="J82" s="232"/>
      <c r="K82" s="98"/>
      <c r="L82" s="98"/>
      <c r="M82" s="98"/>
      <c r="N82" s="98"/>
      <c r="O82" s="98"/>
      <c r="P82" s="98"/>
      <c r="Q82" s="98"/>
      <c r="R82" s="98"/>
      <c r="S82" s="98"/>
      <c r="T82" s="98"/>
      <c r="U82" s="98"/>
      <c r="V82" s="98"/>
      <c r="W82" s="98"/>
      <c r="X82" s="98"/>
      <c r="Y82" s="98"/>
      <c r="Z82" s="98"/>
      <c r="AA82" s="98"/>
    </row>
    <row r="83" spans="1:27" ht="17.25" customHeight="1">
      <c r="A83" s="98"/>
      <c r="B83" s="98"/>
      <c r="C83" s="98"/>
      <c r="D83" s="98"/>
      <c r="E83" s="98"/>
      <c r="F83" s="98"/>
      <c r="G83" s="98"/>
      <c r="H83" s="232"/>
      <c r="I83" s="232"/>
      <c r="J83" s="232"/>
      <c r="K83" s="98"/>
      <c r="L83" s="98"/>
      <c r="M83" s="98"/>
      <c r="N83" s="98"/>
      <c r="O83" s="98"/>
      <c r="P83" s="98"/>
      <c r="Q83" s="98"/>
      <c r="R83" s="98"/>
      <c r="S83" s="98"/>
      <c r="T83" s="98"/>
      <c r="U83" s="98"/>
      <c r="V83" s="98"/>
      <c r="W83" s="98"/>
      <c r="X83" s="98"/>
      <c r="Y83" s="98"/>
      <c r="Z83" s="98"/>
      <c r="AA83" s="98"/>
    </row>
    <row r="84" spans="1:27" ht="6.75" customHeight="1">
      <c r="A84" s="98"/>
      <c r="B84" s="98"/>
      <c r="C84" s="98"/>
      <c r="D84" s="98"/>
      <c r="E84" s="98"/>
      <c r="F84" s="98"/>
      <c r="G84" s="98"/>
      <c r="H84" s="232"/>
      <c r="I84" s="232"/>
      <c r="J84" s="232"/>
      <c r="K84" s="98"/>
      <c r="L84" s="98"/>
      <c r="M84" s="98"/>
      <c r="N84" s="98"/>
      <c r="O84" s="98"/>
      <c r="P84" s="98"/>
      <c r="Q84" s="98"/>
      <c r="R84" s="98"/>
      <c r="S84" s="98"/>
      <c r="T84" s="98"/>
      <c r="U84" s="98"/>
      <c r="V84" s="98"/>
      <c r="W84" s="98"/>
      <c r="X84" s="98"/>
      <c r="Y84" s="98"/>
      <c r="Z84" s="98"/>
      <c r="AA84" s="98"/>
    </row>
    <row r="85" spans="1:27" ht="17.25" customHeight="1">
      <c r="A85" s="98"/>
      <c r="B85" s="98"/>
      <c r="C85" s="98"/>
      <c r="D85" s="98"/>
      <c r="E85" s="98"/>
      <c r="F85" s="98"/>
      <c r="G85" s="98"/>
      <c r="H85" s="232"/>
      <c r="I85" s="232"/>
      <c r="J85" s="232"/>
      <c r="K85" s="98"/>
      <c r="L85" s="98"/>
      <c r="M85" s="98"/>
      <c r="N85" s="98"/>
      <c r="O85" s="98"/>
      <c r="P85" s="98"/>
      <c r="Q85" s="98"/>
      <c r="R85" s="98"/>
      <c r="S85" s="98"/>
      <c r="T85" s="98"/>
      <c r="U85" s="98"/>
      <c r="V85" s="98"/>
      <c r="W85" s="98"/>
      <c r="X85" s="98"/>
      <c r="Y85" s="98"/>
      <c r="Z85" s="98"/>
      <c r="AA85" s="98"/>
    </row>
    <row r="86" spans="1:27" ht="17.25" customHeight="1">
      <c r="A86" s="98"/>
      <c r="B86" s="98"/>
      <c r="C86" s="98"/>
      <c r="D86" s="98"/>
      <c r="E86" s="98"/>
      <c r="F86" s="98"/>
      <c r="G86" s="98"/>
      <c r="H86" s="232"/>
      <c r="I86" s="232"/>
      <c r="J86" s="232"/>
      <c r="K86" s="98"/>
      <c r="L86" s="98"/>
      <c r="M86" s="98"/>
      <c r="N86" s="98"/>
      <c r="O86" s="98"/>
      <c r="P86" s="98"/>
      <c r="Q86" s="98"/>
      <c r="R86" s="98"/>
      <c r="S86" s="98"/>
      <c r="T86" s="98"/>
      <c r="U86" s="98"/>
      <c r="V86" s="98"/>
      <c r="W86" s="98"/>
      <c r="X86" s="98"/>
      <c r="Y86" s="98"/>
      <c r="Z86" s="98"/>
      <c r="AA86" s="98"/>
    </row>
    <row r="87" spans="1:27" ht="17.25" customHeight="1">
      <c r="A87" s="98"/>
      <c r="B87" s="98"/>
      <c r="C87" s="98"/>
      <c r="D87" s="98"/>
      <c r="E87" s="98"/>
      <c r="F87" s="98"/>
      <c r="G87" s="98"/>
      <c r="H87" s="232"/>
      <c r="I87" s="232"/>
      <c r="J87" s="232"/>
      <c r="K87" s="98"/>
      <c r="L87" s="98"/>
      <c r="M87" s="98"/>
      <c r="N87" s="98"/>
      <c r="O87" s="98"/>
      <c r="P87" s="98"/>
      <c r="Q87" s="98"/>
      <c r="R87" s="98"/>
      <c r="S87" s="98"/>
      <c r="T87" s="98"/>
      <c r="U87" s="98"/>
      <c r="V87" s="98"/>
      <c r="W87" s="98"/>
      <c r="X87" s="98"/>
      <c r="Y87" s="98"/>
      <c r="Z87" s="98"/>
      <c r="AA87" s="98"/>
    </row>
    <row r="88" spans="1:27" ht="17.25" customHeight="1">
      <c r="A88" s="98"/>
      <c r="B88" s="98"/>
      <c r="C88" s="98"/>
      <c r="D88" s="98"/>
      <c r="E88" s="98"/>
      <c r="F88" s="98"/>
      <c r="G88" s="98"/>
      <c r="H88" s="232"/>
      <c r="I88" s="232"/>
      <c r="J88" s="232"/>
      <c r="K88" s="98"/>
      <c r="L88" s="98"/>
      <c r="M88" s="98"/>
      <c r="N88" s="98"/>
      <c r="O88" s="98"/>
      <c r="P88" s="98"/>
      <c r="Q88" s="98"/>
      <c r="R88" s="98"/>
      <c r="S88" s="98"/>
      <c r="T88" s="98"/>
      <c r="U88" s="98"/>
      <c r="V88" s="98"/>
      <c r="W88" s="98"/>
      <c r="X88" s="98"/>
      <c r="Y88" s="98"/>
      <c r="Z88" s="98"/>
      <c r="AA88" s="98"/>
    </row>
    <row r="89" spans="1:27" ht="17.25" customHeight="1">
      <c r="A89" s="98"/>
      <c r="B89" s="98"/>
      <c r="C89" s="98"/>
      <c r="D89" s="98"/>
      <c r="E89" s="98"/>
      <c r="F89" s="98"/>
      <c r="G89" s="98"/>
      <c r="H89" s="232"/>
      <c r="I89" s="232"/>
      <c r="J89" s="232"/>
      <c r="K89" s="98"/>
      <c r="L89" s="98"/>
      <c r="M89" s="98"/>
      <c r="N89" s="98"/>
      <c r="O89" s="98"/>
      <c r="P89" s="98"/>
      <c r="Q89" s="98"/>
      <c r="R89" s="98"/>
      <c r="S89" s="98"/>
      <c r="T89" s="98"/>
      <c r="U89" s="98"/>
      <c r="V89" s="98"/>
      <c r="W89" s="98"/>
      <c r="X89" s="98"/>
      <c r="Y89" s="98"/>
      <c r="Z89" s="98"/>
      <c r="AA89" s="98"/>
    </row>
    <row r="90" spans="1:27" ht="17.25" customHeight="1">
      <c r="A90" s="98"/>
      <c r="B90" s="98"/>
      <c r="C90" s="98"/>
      <c r="D90" s="98"/>
      <c r="E90" s="98"/>
      <c r="F90" s="98"/>
      <c r="G90" s="98"/>
      <c r="H90" s="232"/>
      <c r="I90" s="232"/>
      <c r="J90" s="232"/>
      <c r="K90" s="98"/>
      <c r="L90" s="98"/>
      <c r="M90" s="98"/>
      <c r="N90" s="98"/>
      <c r="O90" s="98"/>
      <c r="P90" s="98"/>
      <c r="Q90" s="98"/>
      <c r="R90" s="98"/>
      <c r="S90" s="98"/>
      <c r="T90" s="98"/>
      <c r="U90" s="98"/>
      <c r="V90" s="98"/>
      <c r="W90" s="98"/>
      <c r="X90" s="98"/>
      <c r="Y90" s="98"/>
      <c r="Z90" s="98"/>
      <c r="AA90" s="98"/>
    </row>
    <row r="91" spans="1:27" ht="17.25" customHeight="1">
      <c r="A91" s="98"/>
      <c r="B91" s="98"/>
      <c r="C91" s="98"/>
      <c r="D91" s="98"/>
      <c r="E91" s="98"/>
      <c r="F91" s="98"/>
      <c r="G91" s="98"/>
      <c r="H91" s="232"/>
      <c r="I91" s="232"/>
      <c r="J91" s="232"/>
      <c r="K91" s="98"/>
      <c r="L91" s="98"/>
      <c r="M91" s="98"/>
      <c r="N91" s="98"/>
      <c r="O91" s="98"/>
      <c r="P91" s="98"/>
      <c r="Q91" s="98"/>
      <c r="R91" s="98"/>
      <c r="S91" s="98"/>
      <c r="T91" s="98"/>
      <c r="U91" s="98"/>
      <c r="V91" s="98"/>
      <c r="W91" s="98"/>
      <c r="X91" s="98"/>
      <c r="Y91" s="98"/>
      <c r="Z91" s="98"/>
      <c r="AA91" s="98"/>
    </row>
    <row r="92" spans="1:27" ht="17.25" customHeight="1">
      <c r="A92" s="98"/>
      <c r="B92" s="98"/>
      <c r="C92" s="98"/>
      <c r="D92" s="98"/>
      <c r="E92" s="98"/>
      <c r="F92" s="98"/>
      <c r="G92" s="98"/>
      <c r="H92" s="232"/>
      <c r="I92" s="232"/>
      <c r="J92" s="232"/>
      <c r="K92" s="98"/>
      <c r="L92" s="98"/>
      <c r="M92" s="98"/>
      <c r="N92" s="98"/>
      <c r="O92" s="98"/>
      <c r="P92" s="98"/>
      <c r="Q92" s="98"/>
      <c r="R92" s="98"/>
      <c r="S92" s="98"/>
      <c r="T92" s="98"/>
      <c r="U92" s="98"/>
      <c r="V92" s="98"/>
      <c r="W92" s="98"/>
      <c r="X92" s="98"/>
      <c r="Y92" s="98"/>
      <c r="Z92" s="98"/>
      <c r="AA92" s="98"/>
    </row>
    <row r="93" spans="1:27" ht="17.25" customHeight="1">
      <c r="A93" s="98"/>
      <c r="B93" s="98"/>
      <c r="C93" s="98"/>
      <c r="D93" s="98"/>
      <c r="E93" s="98"/>
      <c r="F93" s="98"/>
      <c r="G93" s="98"/>
      <c r="H93" s="232"/>
      <c r="I93" s="232"/>
      <c r="J93" s="232"/>
      <c r="K93" s="98"/>
      <c r="L93" s="98"/>
      <c r="M93" s="98"/>
      <c r="N93" s="98"/>
      <c r="O93" s="98"/>
      <c r="P93" s="98"/>
      <c r="Q93" s="98"/>
      <c r="R93" s="98"/>
      <c r="S93" s="98"/>
      <c r="T93" s="98"/>
      <c r="U93" s="98"/>
      <c r="V93" s="98"/>
      <c r="W93" s="98"/>
      <c r="X93" s="98"/>
      <c r="Y93" s="98"/>
      <c r="Z93" s="98"/>
      <c r="AA93" s="98"/>
    </row>
    <row r="94" spans="1:27" ht="17.25" customHeight="1">
      <c r="A94" s="98"/>
      <c r="B94" s="98"/>
      <c r="C94" s="98"/>
      <c r="D94" s="98"/>
      <c r="E94" s="98"/>
      <c r="F94" s="98"/>
      <c r="G94" s="98"/>
      <c r="H94" s="232"/>
      <c r="I94" s="232"/>
      <c r="J94" s="232"/>
      <c r="K94" s="98"/>
      <c r="L94" s="98"/>
      <c r="M94" s="98"/>
      <c r="N94" s="98"/>
      <c r="O94" s="98"/>
      <c r="P94" s="98"/>
      <c r="Q94" s="98"/>
      <c r="R94" s="98"/>
      <c r="S94" s="98"/>
      <c r="T94" s="98"/>
      <c r="U94" s="98"/>
      <c r="V94" s="98"/>
      <c r="W94" s="98"/>
      <c r="X94" s="98"/>
      <c r="Y94" s="98"/>
      <c r="Z94" s="98"/>
      <c r="AA94" s="98"/>
    </row>
    <row r="95" spans="1:27" ht="17.25" customHeight="1">
      <c r="A95" s="98"/>
      <c r="B95" s="98"/>
      <c r="C95" s="98"/>
      <c r="D95" s="98"/>
      <c r="E95" s="98"/>
      <c r="F95" s="98"/>
      <c r="G95" s="98"/>
      <c r="H95" s="232"/>
      <c r="I95" s="232"/>
      <c r="J95" s="232"/>
      <c r="K95" s="98"/>
      <c r="L95" s="98"/>
      <c r="M95" s="98"/>
      <c r="N95" s="98"/>
      <c r="O95" s="98"/>
      <c r="P95" s="98"/>
      <c r="Q95" s="98"/>
      <c r="R95" s="98"/>
      <c r="S95" s="98"/>
      <c r="T95" s="98"/>
      <c r="U95" s="98"/>
      <c r="V95" s="98"/>
      <c r="W95" s="98"/>
      <c r="X95" s="98"/>
      <c r="Y95" s="98"/>
      <c r="Z95" s="98"/>
      <c r="AA95" s="98"/>
    </row>
    <row r="96" spans="1:27" ht="17.25" customHeight="1">
      <c r="A96" s="98"/>
      <c r="B96" s="98"/>
      <c r="C96" s="98"/>
      <c r="D96" s="98"/>
      <c r="E96" s="98"/>
      <c r="F96" s="98"/>
      <c r="G96" s="98"/>
      <c r="H96" s="232"/>
      <c r="I96" s="232"/>
      <c r="J96" s="232"/>
      <c r="K96" s="98"/>
      <c r="L96" s="98"/>
      <c r="M96" s="98"/>
      <c r="N96" s="98"/>
      <c r="O96" s="98"/>
      <c r="P96" s="98"/>
      <c r="Q96" s="98"/>
      <c r="R96" s="98"/>
      <c r="S96" s="98"/>
      <c r="T96" s="98"/>
      <c r="U96" s="98"/>
      <c r="V96" s="98"/>
      <c r="W96" s="98"/>
      <c r="X96" s="98"/>
      <c r="Y96" s="98"/>
      <c r="Z96" s="98"/>
      <c r="AA96" s="98"/>
    </row>
    <row r="97" spans="1:27" ht="17.25" customHeight="1">
      <c r="A97" s="98"/>
      <c r="B97" s="98"/>
      <c r="C97" s="98"/>
      <c r="D97" s="98"/>
      <c r="E97" s="98"/>
      <c r="F97" s="98"/>
      <c r="G97" s="98"/>
      <c r="H97" s="98"/>
      <c r="I97" s="98"/>
      <c r="J97" s="98"/>
      <c r="K97" s="98"/>
      <c r="L97" s="98"/>
      <c r="M97" s="98"/>
      <c r="N97" s="98"/>
      <c r="O97" s="98"/>
      <c r="P97" s="98"/>
      <c r="Q97" s="98"/>
      <c r="R97" s="98"/>
      <c r="S97" s="98"/>
      <c r="T97" s="98"/>
      <c r="U97" s="98"/>
      <c r="V97" s="98"/>
      <c r="W97" s="98"/>
      <c r="X97" s="98"/>
      <c r="Y97" s="98"/>
      <c r="Z97" s="98"/>
      <c r="AA97" s="98"/>
    </row>
    <row r="98" spans="1:27" ht="17.25" customHeight="1">
      <c r="A98" s="98"/>
      <c r="B98" s="98"/>
      <c r="C98" s="98"/>
      <c r="D98" s="98"/>
      <c r="E98" s="98"/>
      <c r="F98" s="98"/>
      <c r="G98" s="98"/>
      <c r="H98" s="98"/>
      <c r="I98" s="98"/>
      <c r="J98" s="98"/>
      <c r="K98" s="98"/>
      <c r="L98" s="98"/>
      <c r="M98" s="98"/>
      <c r="N98" s="98"/>
      <c r="O98" s="98"/>
      <c r="P98" s="98"/>
      <c r="Q98" s="98"/>
      <c r="R98" s="98"/>
      <c r="S98" s="98"/>
      <c r="T98" s="98"/>
      <c r="U98" s="98"/>
      <c r="V98" s="98"/>
      <c r="W98" s="98"/>
      <c r="X98" s="98"/>
      <c r="Y98" s="98"/>
      <c r="Z98" s="98"/>
      <c r="AA98" s="98"/>
    </row>
    <row r="99" spans="1:27" ht="17.25" customHeight="1">
      <c r="A99" s="98"/>
      <c r="B99" s="98"/>
      <c r="C99" s="98"/>
      <c r="D99" s="98"/>
      <c r="E99" s="98"/>
      <c r="F99" s="98"/>
      <c r="G99" s="98"/>
      <c r="H99" s="98"/>
      <c r="I99" s="98"/>
      <c r="J99" s="98"/>
      <c r="K99" s="98"/>
      <c r="L99" s="98"/>
      <c r="M99" s="98"/>
      <c r="N99" s="98"/>
      <c r="O99" s="98"/>
      <c r="P99" s="98"/>
      <c r="Q99" s="98"/>
      <c r="R99" s="98"/>
      <c r="S99" s="98"/>
      <c r="T99" s="98"/>
      <c r="U99" s="98"/>
      <c r="V99" s="98"/>
      <c r="W99" s="98"/>
      <c r="X99" s="98"/>
      <c r="Y99" s="98"/>
      <c r="Z99" s="98"/>
      <c r="AA99" s="98"/>
    </row>
    <row r="100" spans="1:27" ht="17.25" customHeight="1">
      <c r="A100" s="98"/>
      <c r="B100" s="98"/>
      <c r="C100" s="98"/>
      <c r="D100" s="98"/>
      <c r="E100" s="98"/>
      <c r="F100" s="98"/>
      <c r="G100" s="98"/>
      <c r="H100" s="98"/>
      <c r="I100" s="98"/>
      <c r="J100" s="98"/>
      <c r="K100" s="98"/>
      <c r="L100" s="98"/>
      <c r="M100" s="98"/>
      <c r="N100" s="98"/>
      <c r="O100" s="98"/>
      <c r="P100" s="98"/>
      <c r="Q100" s="98"/>
      <c r="R100" s="98"/>
      <c r="S100" s="98"/>
      <c r="T100" s="98"/>
      <c r="U100" s="98"/>
      <c r="V100" s="98"/>
      <c r="W100" s="98"/>
      <c r="X100" s="98"/>
      <c r="Y100" s="98"/>
      <c r="Z100" s="98"/>
      <c r="AA100" s="98"/>
    </row>
    <row r="101" spans="1:27" ht="17.25" customHeight="1">
      <c r="A101" s="98"/>
      <c r="B101" s="98"/>
      <c r="C101" s="98"/>
      <c r="D101" s="98"/>
      <c r="E101" s="98"/>
      <c r="F101" s="98"/>
      <c r="G101" s="98"/>
      <c r="H101" s="98"/>
      <c r="I101" s="98"/>
      <c r="J101" s="98"/>
      <c r="K101" s="98"/>
      <c r="L101" s="98"/>
      <c r="M101" s="98"/>
      <c r="N101" s="98"/>
      <c r="O101" s="98"/>
      <c r="P101" s="98"/>
      <c r="Q101" s="98"/>
      <c r="R101" s="98"/>
      <c r="S101" s="98"/>
      <c r="T101" s="98"/>
      <c r="U101" s="98"/>
      <c r="V101" s="98"/>
      <c r="W101" s="98"/>
      <c r="X101" s="98"/>
      <c r="Y101" s="98"/>
      <c r="Z101" s="98"/>
      <c r="AA101" s="98"/>
    </row>
    <row r="102" spans="1:27" ht="17.25" customHeight="1">
      <c r="A102" s="98"/>
      <c r="B102" s="98"/>
      <c r="C102" s="98"/>
      <c r="D102" s="98"/>
      <c r="E102" s="98"/>
      <c r="F102" s="98"/>
      <c r="G102" s="98"/>
      <c r="H102" s="98"/>
      <c r="I102" s="98"/>
      <c r="J102" s="98"/>
      <c r="K102" s="98"/>
      <c r="L102" s="98"/>
      <c r="M102" s="98"/>
      <c r="N102" s="98"/>
      <c r="O102" s="98"/>
      <c r="P102" s="98"/>
      <c r="Q102" s="98"/>
      <c r="R102" s="98"/>
      <c r="S102" s="98"/>
      <c r="T102" s="98"/>
      <c r="U102" s="98"/>
      <c r="V102" s="98"/>
      <c r="W102" s="98"/>
      <c r="X102" s="98"/>
      <c r="Y102" s="98"/>
      <c r="Z102" s="98"/>
      <c r="AA102" s="98"/>
    </row>
    <row r="103" spans="1:27" ht="17.25" customHeight="1">
      <c r="A103" s="98"/>
      <c r="B103" s="98"/>
      <c r="C103" s="98"/>
      <c r="D103" s="98"/>
      <c r="E103" s="98"/>
      <c r="F103" s="98"/>
      <c r="G103" s="98"/>
      <c r="H103" s="98"/>
      <c r="I103" s="98"/>
      <c r="J103" s="98"/>
      <c r="K103" s="98"/>
      <c r="L103" s="98"/>
      <c r="M103" s="98"/>
      <c r="N103" s="98"/>
      <c r="O103" s="98"/>
      <c r="P103" s="98"/>
      <c r="Q103" s="98"/>
      <c r="R103" s="98"/>
      <c r="S103" s="98"/>
      <c r="T103" s="98"/>
      <c r="U103" s="98"/>
      <c r="V103" s="98"/>
      <c r="W103" s="98"/>
      <c r="X103" s="98"/>
      <c r="Y103" s="98"/>
      <c r="Z103" s="98"/>
      <c r="AA103" s="98"/>
    </row>
    <row r="104" spans="1:27" ht="17.25" customHeight="1">
      <c r="A104" s="98"/>
      <c r="B104" s="98"/>
      <c r="C104" s="98"/>
      <c r="D104" s="98"/>
      <c r="E104" s="98"/>
      <c r="F104" s="98"/>
      <c r="G104" s="98"/>
      <c r="H104" s="98"/>
      <c r="I104" s="98"/>
      <c r="J104" s="98"/>
      <c r="K104" s="98"/>
      <c r="L104" s="98"/>
      <c r="M104" s="98"/>
      <c r="N104" s="98"/>
      <c r="O104" s="98"/>
      <c r="P104" s="98"/>
      <c r="Q104" s="98"/>
      <c r="R104" s="98"/>
      <c r="S104" s="98"/>
      <c r="T104" s="98"/>
      <c r="U104" s="98"/>
      <c r="V104" s="98"/>
      <c r="W104" s="98"/>
      <c r="X104" s="98"/>
      <c r="Y104" s="98"/>
      <c r="Z104" s="98"/>
      <c r="AA104" s="98"/>
    </row>
    <row r="105" spans="1:27" ht="17.25" customHeight="1">
      <c r="A105" s="98"/>
      <c r="B105" s="98"/>
      <c r="C105" s="98"/>
      <c r="D105" s="98"/>
      <c r="E105" s="98"/>
      <c r="F105" s="98"/>
      <c r="G105" s="98"/>
      <c r="H105" s="98"/>
      <c r="I105" s="98"/>
      <c r="J105" s="98"/>
      <c r="K105" s="98"/>
      <c r="L105" s="98"/>
      <c r="M105" s="98"/>
      <c r="N105" s="98"/>
      <c r="O105" s="98"/>
      <c r="P105" s="98"/>
      <c r="Q105" s="98"/>
      <c r="R105" s="98"/>
      <c r="S105" s="98"/>
      <c r="T105" s="98"/>
      <c r="U105" s="98"/>
      <c r="V105" s="98"/>
      <c r="W105" s="98"/>
      <c r="X105" s="98"/>
      <c r="Y105" s="98"/>
      <c r="Z105" s="98"/>
      <c r="AA105" s="98"/>
    </row>
    <row r="106" spans="1:27" ht="17.25" customHeight="1">
      <c r="A106" s="98"/>
      <c r="B106" s="98"/>
      <c r="C106" s="98"/>
      <c r="D106" s="98"/>
      <c r="E106" s="98"/>
      <c r="F106" s="98"/>
      <c r="G106" s="98"/>
      <c r="H106" s="98"/>
      <c r="I106" s="98"/>
      <c r="J106" s="98"/>
      <c r="K106" s="98"/>
      <c r="L106" s="98"/>
      <c r="M106" s="98"/>
      <c r="N106" s="98"/>
      <c r="O106" s="98"/>
      <c r="P106" s="98"/>
      <c r="Q106" s="98"/>
      <c r="R106" s="98"/>
      <c r="S106" s="98"/>
      <c r="T106" s="98"/>
      <c r="U106" s="98"/>
      <c r="V106" s="98"/>
      <c r="W106" s="98"/>
      <c r="X106" s="98"/>
      <c r="Y106" s="98"/>
      <c r="Z106" s="98"/>
      <c r="AA106" s="98"/>
    </row>
    <row r="107" spans="1:27" ht="17.25" customHeight="1">
      <c r="A107" s="98"/>
      <c r="B107" s="98"/>
      <c r="C107" s="98"/>
      <c r="D107" s="98"/>
      <c r="E107" s="98"/>
      <c r="F107" s="98"/>
      <c r="G107" s="98"/>
      <c r="H107" s="98"/>
      <c r="I107" s="98"/>
      <c r="J107" s="98"/>
      <c r="K107" s="98"/>
      <c r="L107" s="98"/>
      <c r="M107" s="98"/>
      <c r="N107" s="98"/>
      <c r="O107" s="98"/>
      <c r="P107" s="98"/>
      <c r="Q107" s="98"/>
      <c r="R107" s="98"/>
      <c r="S107" s="98"/>
      <c r="T107" s="98"/>
      <c r="U107" s="98"/>
      <c r="V107" s="98"/>
      <c r="W107" s="98"/>
      <c r="X107" s="98"/>
      <c r="Y107" s="98"/>
      <c r="Z107" s="98"/>
      <c r="AA107" s="98"/>
    </row>
    <row r="108" spans="1:27" ht="17.25" customHeight="1">
      <c r="A108" s="98"/>
      <c r="B108" s="98"/>
      <c r="C108" s="98"/>
      <c r="D108" s="98"/>
      <c r="E108" s="98"/>
      <c r="F108" s="98"/>
      <c r="G108" s="98"/>
      <c r="H108" s="98"/>
      <c r="I108" s="98"/>
      <c r="J108" s="98"/>
      <c r="K108" s="98"/>
      <c r="L108" s="98"/>
      <c r="M108" s="98"/>
      <c r="N108" s="98"/>
      <c r="O108" s="98"/>
      <c r="P108" s="98"/>
      <c r="Q108" s="98"/>
      <c r="R108" s="98"/>
      <c r="S108" s="98"/>
      <c r="T108" s="98"/>
      <c r="U108" s="98"/>
      <c r="V108" s="98"/>
      <c r="W108" s="98"/>
      <c r="X108" s="98"/>
      <c r="Y108" s="98"/>
      <c r="Z108" s="98"/>
      <c r="AA108" s="98"/>
    </row>
    <row r="109" spans="1:27" ht="17.25" customHeight="1">
      <c r="A109" s="98"/>
      <c r="B109" s="98"/>
      <c r="C109" s="98"/>
      <c r="D109" s="98"/>
      <c r="E109" s="98"/>
      <c r="F109" s="98"/>
      <c r="G109" s="98"/>
      <c r="H109" s="98"/>
      <c r="I109" s="98"/>
      <c r="J109" s="98"/>
      <c r="K109" s="98"/>
      <c r="L109" s="98"/>
      <c r="M109" s="98"/>
      <c r="N109" s="98"/>
      <c r="O109" s="98"/>
      <c r="P109" s="98"/>
      <c r="Q109" s="98"/>
      <c r="R109" s="98"/>
      <c r="S109" s="98"/>
      <c r="T109" s="98"/>
      <c r="U109" s="98"/>
      <c r="V109" s="98"/>
      <c r="W109" s="98"/>
      <c r="X109" s="98"/>
      <c r="Y109" s="98"/>
      <c r="Z109" s="98"/>
      <c r="AA109" s="98"/>
    </row>
    <row r="110" spans="1:27" ht="17.25" customHeight="1">
      <c r="A110" s="98"/>
      <c r="B110" s="98"/>
      <c r="C110" s="98"/>
      <c r="D110" s="98"/>
      <c r="E110" s="98"/>
      <c r="F110" s="98"/>
      <c r="G110" s="98"/>
      <c r="H110" s="98"/>
      <c r="I110" s="98"/>
      <c r="J110" s="98"/>
      <c r="K110" s="98"/>
      <c r="L110" s="98"/>
      <c r="M110" s="98"/>
      <c r="N110" s="98"/>
      <c r="O110" s="98"/>
      <c r="P110" s="98"/>
      <c r="Q110" s="98"/>
      <c r="R110" s="98"/>
      <c r="S110" s="98"/>
      <c r="T110" s="98"/>
      <c r="U110" s="98"/>
      <c r="V110" s="98"/>
      <c r="W110" s="98"/>
      <c r="X110" s="98"/>
      <c r="Y110" s="98"/>
      <c r="Z110" s="98"/>
      <c r="AA110" s="98"/>
    </row>
    <row r="111" spans="1:27" ht="17.25" customHeight="1">
      <c r="A111" s="98"/>
      <c r="B111" s="98"/>
      <c r="C111" s="98"/>
      <c r="D111" s="98"/>
      <c r="E111" s="98"/>
      <c r="F111" s="98"/>
      <c r="G111" s="98"/>
      <c r="H111" s="98"/>
      <c r="I111" s="98"/>
      <c r="J111" s="98"/>
      <c r="K111" s="98"/>
      <c r="L111" s="98"/>
      <c r="M111" s="98"/>
      <c r="N111" s="98"/>
      <c r="O111" s="98"/>
      <c r="P111" s="98"/>
      <c r="Q111" s="98"/>
      <c r="R111" s="98"/>
      <c r="S111" s="98"/>
      <c r="T111" s="98"/>
      <c r="U111" s="98"/>
      <c r="V111" s="98"/>
      <c r="W111" s="98"/>
      <c r="X111" s="98"/>
      <c r="Y111" s="98"/>
      <c r="Z111" s="98"/>
      <c r="AA111" s="98"/>
    </row>
    <row r="112" spans="1:27" ht="17.25" customHeight="1">
      <c r="A112" s="98"/>
      <c r="B112" s="98"/>
      <c r="C112" s="98"/>
      <c r="D112" s="98"/>
      <c r="E112" s="98"/>
      <c r="F112" s="98"/>
      <c r="G112" s="98"/>
      <c r="H112" s="98"/>
      <c r="I112" s="98"/>
      <c r="J112" s="98"/>
      <c r="K112" s="98"/>
      <c r="L112" s="98"/>
      <c r="M112" s="98"/>
      <c r="N112" s="98"/>
      <c r="O112" s="98"/>
      <c r="P112" s="98"/>
      <c r="Q112" s="98"/>
      <c r="R112" s="98"/>
      <c r="S112" s="98"/>
      <c r="T112" s="98"/>
      <c r="U112" s="98"/>
      <c r="V112" s="98"/>
      <c r="W112" s="98"/>
      <c r="X112" s="98"/>
      <c r="Y112" s="98"/>
      <c r="Z112" s="98"/>
      <c r="AA112" s="98"/>
    </row>
    <row r="113" spans="1:27" ht="17.25" customHeight="1">
      <c r="A113" s="98"/>
      <c r="B113" s="98"/>
      <c r="C113" s="98"/>
      <c r="D113" s="98"/>
      <c r="E113" s="98"/>
      <c r="F113" s="98"/>
      <c r="G113" s="98"/>
      <c r="H113" s="98"/>
      <c r="I113" s="98"/>
      <c r="J113" s="98"/>
      <c r="K113" s="98"/>
      <c r="L113" s="98"/>
      <c r="M113" s="98"/>
      <c r="N113" s="98"/>
      <c r="O113" s="98"/>
      <c r="P113" s="98"/>
      <c r="Q113" s="98"/>
      <c r="R113" s="98"/>
      <c r="S113" s="98"/>
      <c r="T113" s="98"/>
      <c r="U113" s="98"/>
      <c r="V113" s="98"/>
      <c r="W113" s="98"/>
      <c r="X113" s="98"/>
      <c r="Y113" s="98"/>
      <c r="Z113" s="98"/>
      <c r="AA113" s="98"/>
    </row>
    <row r="114" spans="1:27" ht="17.25" customHeight="1">
      <c r="A114" s="98"/>
      <c r="B114" s="98"/>
      <c r="C114" s="98"/>
      <c r="D114" s="98"/>
      <c r="E114" s="98"/>
      <c r="F114" s="98"/>
      <c r="G114" s="98"/>
      <c r="H114" s="98"/>
      <c r="I114" s="98"/>
      <c r="J114" s="98"/>
      <c r="K114" s="98"/>
      <c r="L114" s="98"/>
      <c r="M114" s="98"/>
      <c r="N114" s="98"/>
      <c r="O114" s="98"/>
      <c r="P114" s="98"/>
      <c r="Q114" s="98"/>
      <c r="R114" s="98"/>
      <c r="S114" s="98"/>
      <c r="T114" s="98"/>
      <c r="U114" s="98"/>
      <c r="V114" s="98"/>
      <c r="W114" s="98"/>
      <c r="X114" s="98"/>
      <c r="Y114" s="98"/>
      <c r="Z114" s="98"/>
      <c r="AA114" s="98"/>
    </row>
    <row r="115" spans="1:27" ht="17.25" customHeight="1">
      <c r="A115" s="98"/>
      <c r="B115" s="98"/>
      <c r="C115" s="98"/>
      <c r="D115" s="98"/>
      <c r="E115" s="98"/>
      <c r="F115" s="98"/>
      <c r="G115" s="98"/>
      <c r="H115" s="98"/>
      <c r="I115" s="98"/>
      <c r="J115" s="98"/>
      <c r="K115" s="98"/>
      <c r="L115" s="98"/>
      <c r="M115" s="98"/>
      <c r="N115" s="98"/>
      <c r="O115" s="98"/>
      <c r="P115" s="98"/>
      <c r="Q115" s="98"/>
      <c r="R115" s="98"/>
      <c r="S115" s="98"/>
      <c r="T115" s="98"/>
      <c r="U115" s="98"/>
      <c r="V115" s="98"/>
      <c r="W115" s="98"/>
      <c r="X115" s="98"/>
      <c r="Y115" s="98"/>
      <c r="Z115" s="98"/>
      <c r="AA115" s="98"/>
    </row>
    <row r="116" spans="1:27" ht="17.25" customHeight="1">
      <c r="A116" s="98"/>
      <c r="B116" s="98"/>
      <c r="C116" s="98"/>
      <c r="D116" s="98"/>
      <c r="E116" s="98"/>
      <c r="F116" s="98"/>
      <c r="G116" s="98"/>
      <c r="H116" s="98"/>
      <c r="I116" s="98"/>
      <c r="J116" s="98"/>
      <c r="K116" s="98"/>
      <c r="L116" s="98"/>
      <c r="M116" s="98"/>
      <c r="N116" s="98"/>
      <c r="O116" s="98"/>
      <c r="P116" s="98"/>
      <c r="Q116" s="98"/>
      <c r="R116" s="98"/>
      <c r="S116" s="98"/>
      <c r="T116" s="98"/>
      <c r="U116" s="98"/>
      <c r="V116" s="98"/>
      <c r="W116" s="98"/>
      <c r="X116" s="98"/>
      <c r="Y116" s="98"/>
      <c r="Z116" s="98"/>
      <c r="AA116" s="98"/>
    </row>
    <row r="117" spans="1:27" ht="17.25" customHeight="1">
      <c r="A117" s="98"/>
      <c r="B117" s="98"/>
      <c r="C117" s="98"/>
      <c r="D117" s="98"/>
      <c r="E117" s="98"/>
      <c r="F117" s="98"/>
      <c r="G117" s="98"/>
      <c r="H117" s="98"/>
      <c r="I117" s="98"/>
      <c r="J117" s="98"/>
      <c r="K117" s="98"/>
      <c r="L117" s="98"/>
      <c r="M117" s="98"/>
      <c r="N117" s="98"/>
      <c r="O117" s="98"/>
      <c r="P117" s="98"/>
      <c r="Q117" s="98"/>
      <c r="R117" s="98"/>
      <c r="S117" s="98"/>
      <c r="T117" s="98"/>
      <c r="U117" s="98"/>
      <c r="V117" s="98"/>
      <c r="W117" s="98"/>
      <c r="X117" s="98"/>
      <c r="Y117" s="98"/>
      <c r="Z117" s="98"/>
      <c r="AA117" s="98"/>
    </row>
    <row r="118" spans="1:27" ht="17.25" customHeight="1">
      <c r="A118" s="98"/>
      <c r="B118" s="98"/>
      <c r="C118" s="98"/>
      <c r="D118" s="98"/>
      <c r="E118" s="98"/>
      <c r="F118" s="98"/>
      <c r="G118" s="98"/>
      <c r="H118" s="98"/>
      <c r="I118" s="98"/>
      <c r="J118" s="98"/>
      <c r="K118" s="98"/>
      <c r="L118" s="98"/>
      <c r="M118" s="98"/>
      <c r="N118" s="98"/>
      <c r="O118" s="98"/>
      <c r="P118" s="98"/>
      <c r="Q118" s="98"/>
      <c r="R118" s="98"/>
      <c r="S118" s="98"/>
      <c r="T118" s="98"/>
      <c r="U118" s="98"/>
      <c r="V118" s="98"/>
      <c r="W118" s="98"/>
      <c r="X118" s="98"/>
      <c r="Y118" s="98"/>
      <c r="Z118" s="98"/>
      <c r="AA118" s="98"/>
    </row>
    <row r="119" spans="1:27" ht="17.25" customHeight="1">
      <c r="A119" s="98"/>
      <c r="B119" s="98"/>
      <c r="C119" s="98"/>
      <c r="D119" s="98"/>
      <c r="E119" s="98"/>
      <c r="F119" s="98"/>
      <c r="G119" s="98"/>
      <c r="H119" s="98"/>
      <c r="I119" s="98"/>
      <c r="J119" s="98"/>
      <c r="K119" s="98"/>
      <c r="L119" s="98"/>
      <c r="M119" s="98"/>
      <c r="N119" s="98"/>
      <c r="O119" s="98"/>
      <c r="P119" s="98"/>
      <c r="Q119" s="98"/>
      <c r="R119" s="98"/>
      <c r="S119" s="98"/>
      <c r="T119" s="98"/>
      <c r="U119" s="98"/>
      <c r="V119" s="98"/>
      <c r="W119" s="98"/>
      <c r="X119" s="98"/>
      <c r="Y119" s="98"/>
      <c r="Z119" s="98"/>
      <c r="AA119" s="98"/>
    </row>
    <row r="120" spans="1:27" ht="17.25" customHeight="1">
      <c r="A120" s="98"/>
      <c r="B120" s="98"/>
      <c r="C120" s="98"/>
      <c r="D120" s="98"/>
      <c r="E120" s="98"/>
      <c r="F120" s="98"/>
      <c r="G120" s="98"/>
      <c r="H120" s="98"/>
      <c r="I120" s="98"/>
      <c r="J120" s="98"/>
      <c r="K120" s="98"/>
      <c r="L120" s="98"/>
      <c r="M120" s="98"/>
      <c r="N120" s="98"/>
      <c r="O120" s="98"/>
      <c r="P120" s="98"/>
      <c r="Q120" s="98"/>
      <c r="R120" s="98"/>
      <c r="S120" s="98"/>
      <c r="T120" s="98"/>
      <c r="U120" s="98"/>
      <c r="V120" s="98"/>
      <c r="W120" s="98"/>
      <c r="X120" s="98"/>
      <c r="Y120" s="98"/>
      <c r="Z120" s="98"/>
      <c r="AA120" s="98"/>
    </row>
    <row r="121" spans="1:27" ht="17.25" customHeight="1">
      <c r="A121" s="98"/>
      <c r="B121" s="98"/>
      <c r="C121" s="98"/>
      <c r="D121" s="98"/>
      <c r="E121" s="98"/>
      <c r="F121" s="98"/>
      <c r="G121" s="98"/>
      <c r="H121" s="98"/>
      <c r="I121" s="98"/>
      <c r="J121" s="98"/>
      <c r="K121" s="98"/>
      <c r="L121" s="98"/>
      <c r="M121" s="98"/>
      <c r="N121" s="98"/>
      <c r="O121" s="98"/>
      <c r="P121" s="98"/>
      <c r="Q121" s="98"/>
      <c r="R121" s="98"/>
      <c r="S121" s="98"/>
      <c r="T121" s="98"/>
      <c r="U121" s="98"/>
      <c r="V121" s="98"/>
      <c r="W121" s="98"/>
      <c r="X121" s="98"/>
      <c r="Y121" s="98"/>
      <c r="Z121" s="98"/>
      <c r="AA121" s="98"/>
    </row>
    <row r="122" spans="1:27" ht="17.25" customHeight="1">
      <c r="A122" s="98"/>
      <c r="B122" s="98"/>
      <c r="C122" s="98"/>
      <c r="D122" s="98"/>
      <c r="E122" s="98"/>
      <c r="F122" s="98"/>
      <c r="G122" s="98"/>
      <c r="H122" s="98"/>
      <c r="I122" s="98"/>
      <c r="J122" s="98"/>
      <c r="K122" s="98"/>
      <c r="L122" s="98"/>
      <c r="M122" s="98"/>
      <c r="N122" s="98"/>
      <c r="O122" s="98"/>
      <c r="P122" s="98"/>
      <c r="Q122" s="98"/>
      <c r="R122" s="98"/>
      <c r="S122" s="98"/>
      <c r="T122" s="98"/>
      <c r="U122" s="98"/>
      <c r="V122" s="98"/>
      <c r="W122" s="98"/>
      <c r="X122" s="98"/>
      <c r="Y122" s="98"/>
      <c r="Z122" s="98"/>
      <c r="AA122" s="98"/>
    </row>
    <row r="123" spans="1:27" ht="17.25" customHeight="1">
      <c r="A123" s="98"/>
      <c r="B123" s="98"/>
      <c r="C123" s="98"/>
      <c r="D123" s="98"/>
      <c r="E123" s="98"/>
      <c r="F123" s="98"/>
      <c r="G123" s="98"/>
      <c r="H123" s="98"/>
      <c r="I123" s="98"/>
      <c r="J123" s="98"/>
      <c r="K123" s="98"/>
      <c r="L123" s="98"/>
      <c r="M123" s="98"/>
      <c r="N123" s="98"/>
      <c r="O123" s="98"/>
      <c r="P123" s="98"/>
      <c r="Q123" s="98"/>
      <c r="R123" s="98"/>
      <c r="S123" s="98"/>
      <c r="T123" s="98"/>
      <c r="U123" s="98"/>
      <c r="V123" s="98"/>
      <c r="W123" s="98"/>
      <c r="X123" s="98"/>
      <c r="Y123" s="98"/>
      <c r="Z123" s="98"/>
      <c r="AA123" s="98"/>
    </row>
    <row r="124" spans="1:27" ht="17.25" customHeight="1">
      <c r="A124" s="98"/>
      <c r="B124" s="98"/>
      <c r="C124" s="98"/>
      <c r="D124" s="98"/>
      <c r="E124" s="98"/>
      <c r="F124" s="98"/>
      <c r="G124" s="98"/>
      <c r="H124" s="98"/>
      <c r="I124" s="98"/>
      <c r="J124" s="98"/>
      <c r="K124" s="98"/>
      <c r="L124" s="98"/>
      <c r="M124" s="98"/>
      <c r="N124" s="98"/>
      <c r="O124" s="98"/>
      <c r="P124" s="98"/>
      <c r="Q124" s="98"/>
      <c r="R124" s="98"/>
      <c r="S124" s="98"/>
      <c r="T124" s="98"/>
      <c r="U124" s="98"/>
      <c r="V124" s="98"/>
      <c r="W124" s="98"/>
      <c r="X124" s="98"/>
      <c r="Y124" s="98"/>
      <c r="Z124" s="98"/>
      <c r="AA124" s="98"/>
    </row>
    <row r="125" spans="1:27" ht="15" customHeight="1">
      <c r="A125" s="98"/>
      <c r="B125" s="98"/>
      <c r="C125" s="98"/>
      <c r="D125" s="98"/>
      <c r="E125" s="98"/>
      <c r="F125" s="98"/>
      <c r="G125" s="98"/>
      <c r="H125" s="98"/>
      <c r="I125" s="98"/>
      <c r="J125" s="98"/>
      <c r="K125" s="98"/>
      <c r="L125" s="98"/>
      <c r="M125" s="98"/>
      <c r="N125" s="98"/>
      <c r="O125" s="98"/>
      <c r="P125" s="98"/>
      <c r="Q125" s="98"/>
      <c r="R125" s="98"/>
      <c r="S125" s="98"/>
      <c r="T125" s="98"/>
      <c r="U125" s="98"/>
      <c r="V125" s="98"/>
      <c r="W125" s="98"/>
      <c r="X125" s="98"/>
      <c r="Y125" s="98"/>
      <c r="Z125" s="98"/>
      <c r="AA125" s="98"/>
    </row>
    <row r="126" spans="1:27" ht="17.25" customHeight="1">
      <c r="A126" s="98"/>
      <c r="B126" s="98"/>
      <c r="C126" s="98"/>
      <c r="D126" s="98"/>
      <c r="E126" s="98"/>
      <c r="F126" s="98"/>
      <c r="G126" s="98"/>
      <c r="H126" s="98"/>
      <c r="I126" s="98"/>
      <c r="J126" s="98"/>
      <c r="K126" s="98"/>
      <c r="L126" s="98"/>
      <c r="M126" s="98"/>
      <c r="N126" s="98"/>
      <c r="O126" s="98"/>
      <c r="P126" s="98"/>
      <c r="Q126" s="98"/>
      <c r="R126" s="98"/>
      <c r="S126" s="98"/>
      <c r="T126" s="98"/>
      <c r="U126" s="98"/>
      <c r="V126" s="98"/>
      <c r="W126" s="98"/>
      <c r="X126" s="98"/>
      <c r="Y126" s="98"/>
      <c r="Z126" s="98"/>
      <c r="AA126" s="98"/>
    </row>
    <row r="127" spans="1:27" ht="17.25" customHeight="1">
      <c r="A127" s="98"/>
      <c r="B127" s="98"/>
      <c r="C127" s="98"/>
      <c r="D127" s="98"/>
      <c r="E127" s="98"/>
      <c r="F127" s="98"/>
      <c r="G127" s="98"/>
      <c r="H127" s="98"/>
      <c r="I127" s="98"/>
      <c r="J127" s="98"/>
      <c r="K127" s="98"/>
      <c r="L127" s="98"/>
      <c r="M127" s="98"/>
      <c r="N127" s="98"/>
      <c r="O127" s="98"/>
      <c r="P127" s="98"/>
      <c r="Q127" s="98"/>
      <c r="R127" s="98"/>
      <c r="S127" s="98"/>
      <c r="T127" s="98"/>
      <c r="U127" s="98"/>
      <c r="V127" s="98"/>
      <c r="W127" s="98"/>
      <c r="X127" s="98"/>
      <c r="Y127" s="98"/>
      <c r="Z127" s="98"/>
      <c r="AA127" s="98"/>
    </row>
    <row r="128" spans="1:27" ht="17.25" customHeight="1">
      <c r="A128" s="98"/>
      <c r="B128" s="98"/>
      <c r="C128" s="98"/>
      <c r="D128" s="98"/>
      <c r="E128" s="98"/>
      <c r="F128" s="98"/>
      <c r="G128" s="98"/>
      <c r="H128" s="98"/>
      <c r="I128" s="98"/>
      <c r="J128" s="98"/>
      <c r="K128" s="98"/>
      <c r="L128" s="98"/>
      <c r="M128" s="98"/>
      <c r="N128" s="98"/>
      <c r="O128" s="98"/>
      <c r="P128" s="98"/>
      <c r="Q128" s="98"/>
      <c r="R128" s="98"/>
      <c r="S128" s="98"/>
      <c r="T128" s="98"/>
      <c r="U128" s="98"/>
      <c r="V128" s="98"/>
      <c r="W128" s="98"/>
      <c r="X128" s="98"/>
      <c r="Y128" s="98"/>
      <c r="Z128" s="98"/>
      <c r="AA128" s="98"/>
    </row>
    <row r="129" spans="1:27" ht="17.25" customHeight="1">
      <c r="A129" s="98"/>
      <c r="B129" s="98"/>
      <c r="C129" s="98"/>
      <c r="D129" s="98"/>
      <c r="E129" s="98"/>
      <c r="F129" s="98"/>
      <c r="G129" s="98"/>
      <c r="H129" s="98"/>
      <c r="I129" s="98"/>
      <c r="J129" s="98"/>
      <c r="K129" s="98"/>
      <c r="L129" s="98"/>
      <c r="M129" s="98"/>
      <c r="N129" s="98"/>
      <c r="O129" s="98"/>
      <c r="P129" s="98"/>
      <c r="Q129" s="98"/>
      <c r="R129" s="98"/>
      <c r="S129" s="98"/>
      <c r="T129" s="98"/>
      <c r="U129" s="98"/>
      <c r="V129" s="98"/>
      <c r="W129" s="98"/>
      <c r="X129" s="98"/>
      <c r="Y129" s="98"/>
      <c r="Z129" s="98"/>
      <c r="AA129" s="98"/>
    </row>
    <row r="130" spans="1:27" ht="17.25" customHeight="1">
      <c r="A130" s="98"/>
      <c r="B130" s="98"/>
      <c r="C130" s="98"/>
      <c r="D130" s="98"/>
      <c r="E130" s="98"/>
      <c r="F130" s="98"/>
      <c r="G130" s="98"/>
      <c r="H130" s="98"/>
      <c r="I130" s="98"/>
      <c r="J130" s="98"/>
      <c r="K130" s="98"/>
      <c r="L130" s="98"/>
      <c r="M130" s="98"/>
      <c r="N130" s="98"/>
      <c r="O130" s="98"/>
      <c r="P130" s="98"/>
      <c r="Q130" s="98"/>
      <c r="R130" s="98"/>
      <c r="S130" s="98"/>
      <c r="T130" s="98"/>
      <c r="U130" s="98"/>
      <c r="V130" s="98"/>
      <c r="W130" s="98"/>
      <c r="X130" s="98"/>
      <c r="Y130" s="98"/>
      <c r="Z130" s="98"/>
      <c r="AA130" s="98"/>
    </row>
    <row r="131" spans="1:27" ht="17.25" customHeight="1">
      <c r="A131" s="98"/>
      <c r="B131" s="98"/>
      <c r="C131" s="98"/>
      <c r="D131" s="98"/>
      <c r="E131" s="98"/>
      <c r="F131" s="98"/>
      <c r="G131" s="98"/>
      <c r="H131" s="98"/>
      <c r="I131" s="98"/>
      <c r="J131" s="98"/>
      <c r="K131" s="98"/>
      <c r="L131" s="98"/>
      <c r="M131" s="98"/>
      <c r="N131" s="98"/>
      <c r="O131" s="98"/>
      <c r="P131" s="98"/>
      <c r="Q131" s="98"/>
      <c r="R131" s="98"/>
      <c r="S131" s="98"/>
      <c r="T131" s="98"/>
      <c r="U131" s="98"/>
      <c r="V131" s="98"/>
      <c r="W131" s="98"/>
      <c r="X131" s="98"/>
      <c r="Y131" s="98"/>
      <c r="Z131" s="98"/>
      <c r="AA131" s="98"/>
    </row>
    <row r="132" spans="1:27" ht="17.25" customHeight="1">
      <c r="A132" s="98"/>
      <c r="B132" s="98"/>
      <c r="C132" s="98"/>
      <c r="D132" s="98"/>
      <c r="E132" s="98"/>
      <c r="F132" s="98"/>
      <c r="G132" s="98"/>
      <c r="H132" s="98"/>
      <c r="I132" s="98"/>
      <c r="J132" s="98"/>
      <c r="K132" s="98"/>
      <c r="L132" s="98"/>
      <c r="M132" s="98"/>
      <c r="N132" s="98"/>
      <c r="O132" s="98"/>
      <c r="P132" s="98"/>
      <c r="Q132" s="98"/>
      <c r="R132" s="98"/>
      <c r="S132" s="98"/>
      <c r="T132" s="98"/>
      <c r="U132" s="98"/>
      <c r="V132" s="98"/>
      <c r="W132" s="98"/>
      <c r="X132" s="98"/>
      <c r="Y132" s="98"/>
      <c r="Z132" s="98"/>
      <c r="AA132" s="98"/>
    </row>
    <row r="133" spans="1:27" ht="17.25" customHeight="1">
      <c r="A133" s="98"/>
      <c r="B133" s="98"/>
      <c r="C133" s="98"/>
      <c r="D133" s="98"/>
      <c r="E133" s="98"/>
      <c r="F133" s="98"/>
      <c r="G133" s="98"/>
      <c r="H133" s="98"/>
      <c r="I133" s="98"/>
      <c r="J133" s="98"/>
      <c r="K133" s="98"/>
      <c r="L133" s="98"/>
      <c r="M133" s="98"/>
      <c r="N133" s="98"/>
      <c r="O133" s="98"/>
      <c r="P133" s="98"/>
      <c r="Q133" s="98"/>
      <c r="R133" s="98"/>
      <c r="S133" s="98"/>
      <c r="T133" s="98"/>
      <c r="U133" s="98"/>
      <c r="V133" s="98"/>
      <c r="W133" s="98"/>
      <c r="X133" s="98"/>
      <c r="Y133" s="98"/>
      <c r="Z133" s="98"/>
      <c r="AA133" s="98"/>
    </row>
    <row r="134" spans="1:27" ht="17.25" customHeight="1">
      <c r="A134" s="98"/>
      <c r="B134" s="98"/>
      <c r="C134" s="98"/>
      <c r="D134" s="98"/>
      <c r="E134" s="98"/>
      <c r="F134" s="98"/>
      <c r="G134" s="98"/>
      <c r="H134" s="98"/>
      <c r="I134" s="98"/>
      <c r="J134" s="98"/>
      <c r="K134" s="98"/>
      <c r="L134" s="98"/>
      <c r="M134" s="98"/>
      <c r="N134" s="98"/>
      <c r="O134" s="98"/>
      <c r="P134" s="98"/>
      <c r="Q134" s="98"/>
      <c r="R134" s="98"/>
      <c r="S134" s="98"/>
      <c r="T134" s="98"/>
      <c r="U134" s="98"/>
      <c r="V134" s="98"/>
      <c r="W134" s="98"/>
      <c r="X134" s="98"/>
      <c r="Y134" s="98"/>
      <c r="Z134" s="98"/>
      <c r="AA134" s="98"/>
    </row>
    <row r="135" spans="1:27" ht="17.25" customHeight="1">
      <c r="A135" s="98"/>
      <c r="B135" s="98"/>
      <c r="C135" s="98"/>
      <c r="D135" s="98"/>
      <c r="E135" s="98"/>
      <c r="F135" s="98"/>
      <c r="G135" s="98"/>
      <c r="H135" s="98"/>
      <c r="I135" s="98"/>
      <c r="J135" s="98"/>
      <c r="K135" s="98"/>
      <c r="L135" s="98"/>
      <c r="M135" s="98"/>
      <c r="N135" s="98"/>
      <c r="O135" s="98"/>
      <c r="P135" s="98"/>
      <c r="Q135" s="98"/>
      <c r="R135" s="98"/>
      <c r="S135" s="98"/>
      <c r="T135" s="98"/>
      <c r="U135" s="98"/>
      <c r="V135" s="98"/>
      <c r="W135" s="98"/>
      <c r="X135" s="98"/>
      <c r="Y135" s="98"/>
      <c r="Z135" s="98"/>
      <c r="AA135" s="98"/>
    </row>
    <row r="136" spans="1:27" ht="17.25" customHeight="1">
      <c r="A136" s="98"/>
      <c r="B136" s="98"/>
      <c r="C136" s="98"/>
      <c r="D136" s="98"/>
      <c r="E136" s="98"/>
      <c r="F136" s="98"/>
      <c r="G136" s="98"/>
      <c r="H136" s="98"/>
      <c r="I136" s="98"/>
      <c r="J136" s="98"/>
      <c r="K136" s="98"/>
      <c r="L136" s="98"/>
      <c r="M136" s="98"/>
      <c r="N136" s="98"/>
      <c r="O136" s="98"/>
      <c r="P136" s="98"/>
      <c r="Q136" s="98"/>
      <c r="R136" s="98"/>
      <c r="S136" s="98"/>
      <c r="T136" s="98"/>
      <c r="U136" s="98"/>
      <c r="V136" s="98"/>
      <c r="W136" s="98"/>
      <c r="X136" s="98"/>
      <c r="Y136" s="98"/>
      <c r="Z136" s="98"/>
      <c r="AA136" s="98"/>
    </row>
    <row r="137" spans="1:27" ht="17.25" customHeight="1">
      <c r="A137" s="98"/>
      <c r="B137" s="98"/>
      <c r="C137" s="98"/>
      <c r="D137" s="98"/>
      <c r="E137" s="98"/>
      <c r="F137" s="98"/>
      <c r="G137" s="98"/>
      <c r="H137" s="98"/>
      <c r="I137" s="98"/>
      <c r="J137" s="98"/>
      <c r="K137" s="98"/>
      <c r="L137" s="98"/>
      <c r="M137" s="98"/>
      <c r="N137" s="98"/>
      <c r="O137" s="98"/>
      <c r="P137" s="98"/>
      <c r="Q137" s="98"/>
      <c r="R137" s="98"/>
      <c r="S137" s="98"/>
      <c r="T137" s="98"/>
      <c r="U137" s="98"/>
      <c r="V137" s="98"/>
      <c r="W137" s="98"/>
      <c r="X137" s="98"/>
      <c r="Y137" s="98"/>
      <c r="Z137" s="98"/>
      <c r="AA137" s="98"/>
    </row>
    <row r="138" spans="1:27">
      <c r="A138" s="98"/>
      <c r="B138" s="98"/>
      <c r="C138" s="98"/>
      <c r="D138" s="98"/>
      <c r="E138" s="98"/>
      <c r="F138" s="98"/>
      <c r="G138" s="98"/>
      <c r="H138" s="98"/>
      <c r="I138" s="98"/>
      <c r="J138" s="98"/>
      <c r="K138" s="98"/>
      <c r="L138" s="98"/>
      <c r="M138" s="98"/>
      <c r="N138" s="98"/>
      <c r="O138" s="98"/>
      <c r="P138" s="98"/>
      <c r="Q138" s="98"/>
      <c r="R138" s="98"/>
      <c r="S138" s="98"/>
      <c r="T138" s="98"/>
      <c r="U138" s="98"/>
      <c r="V138" s="98"/>
      <c r="W138" s="98"/>
      <c r="X138" s="98"/>
      <c r="Y138" s="98"/>
      <c r="Z138" s="98"/>
      <c r="AA138" s="98"/>
    </row>
    <row r="139" spans="1:27" ht="17.25" customHeight="1"/>
    <row r="146" ht="17.25" customHeight="1"/>
  </sheetData>
  <sheetProtection sheet="1" objects="1" scenarios="1" selectLockedCells="1"/>
  <phoneticPr fontId="2"/>
  <hyperlinks>
    <hyperlink ref="K1:N1" location="作業メニュー!A1" display="作業メニュー" xr:uid="{00000000-0004-0000-36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&amp;R210101</oddFooter>
  </headerFooter>
  <rowBreaks count="1" manualBreakCount="1">
    <brk id="78"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5"/>
  <dimension ref="A1:AF146"/>
  <sheetViews>
    <sheetView showGridLines="0" workbookViewId="0"/>
  </sheetViews>
  <sheetFormatPr defaultColWidth="9" defaultRowHeight="13.5"/>
  <cols>
    <col min="1" max="1" width="3.125" style="1" customWidth="1"/>
    <col min="2" max="2" width="2.75" style="1" customWidth="1"/>
    <col min="3" max="8" width="3.125" style="1" customWidth="1"/>
    <col min="9" max="9" width="3.375" style="1" customWidth="1"/>
    <col min="10" max="20" width="3.125" style="1" customWidth="1"/>
    <col min="21" max="21" width="2.875" style="1" customWidth="1"/>
    <col min="22" max="24" width="3.125" style="1" customWidth="1"/>
    <col min="25" max="25" width="2.625" style="1" customWidth="1"/>
    <col min="26" max="26" width="3.5" style="1" customWidth="1"/>
    <col min="27" max="27" width="3.625" style="1" customWidth="1"/>
    <col min="28" max="29" width="3.75" style="1" customWidth="1"/>
    <col min="30" max="30" width="5.875" style="1" customWidth="1"/>
    <col min="31" max="58" width="2.875" style="1" customWidth="1"/>
    <col min="59" max="71" width="2.75" style="1" customWidth="1"/>
    <col min="72" max="90" width="2.875" style="1" customWidth="1"/>
    <col min="91" max="16384" width="9" style="1"/>
  </cols>
  <sheetData>
    <row r="1" spans="1:32" s="14" customFormat="1" ht="37.5" customHeight="1" thickBot="1">
      <c r="A1" s="13" t="s">
        <v>1123</v>
      </c>
      <c r="K1" s="12" t="s">
        <v>68</v>
      </c>
      <c r="L1" s="12"/>
      <c r="M1" s="12"/>
      <c r="N1" s="12"/>
    </row>
    <row r="2" spans="1:32" ht="7.5" customHeight="1" thickTop="1">
      <c r="A2" s="72"/>
      <c r="B2" s="34"/>
      <c r="C2" s="34"/>
      <c r="D2" s="34"/>
      <c r="E2" s="34"/>
      <c r="F2" s="2"/>
      <c r="G2" s="2"/>
      <c r="H2" s="2"/>
      <c r="I2" s="2"/>
      <c r="J2" s="2"/>
      <c r="K2" s="2"/>
      <c r="L2" s="2"/>
      <c r="M2" s="2"/>
      <c r="N2" s="2"/>
      <c r="O2" s="2"/>
      <c r="P2" s="2"/>
      <c r="Q2" s="2"/>
      <c r="R2" s="2"/>
      <c r="S2" s="2"/>
      <c r="T2" s="2"/>
      <c r="U2" s="2"/>
      <c r="V2" s="2"/>
      <c r="W2" s="2"/>
      <c r="X2" s="2"/>
      <c r="Y2" s="2"/>
      <c r="Z2" s="2"/>
      <c r="AA2" s="2"/>
    </row>
    <row r="3" spans="1:32" ht="17.25" customHeight="1">
      <c r="A3" s="128" t="s">
        <v>979</v>
      </c>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row>
    <row r="4" spans="1:32" ht="17.25" customHeight="1">
      <c r="A4" s="98"/>
      <c r="B4" s="98" t="s">
        <v>3482</v>
      </c>
      <c r="C4" s="98"/>
      <c r="D4" s="98"/>
      <c r="E4" s="98"/>
      <c r="F4" s="98"/>
      <c r="G4" s="98"/>
      <c r="H4" s="98"/>
      <c r="I4" s="98"/>
      <c r="J4" s="98"/>
      <c r="K4" s="98"/>
      <c r="L4" s="98"/>
      <c r="M4" s="98"/>
      <c r="N4" s="98"/>
      <c r="O4" s="98"/>
      <c r="P4" s="98"/>
      <c r="Q4" s="98"/>
      <c r="R4" s="98"/>
      <c r="S4" s="98"/>
      <c r="T4" s="98"/>
      <c r="U4" s="98"/>
      <c r="V4" s="98"/>
      <c r="W4" s="98"/>
      <c r="X4" s="98"/>
      <c r="Y4" s="98"/>
      <c r="Z4" s="98"/>
      <c r="AA4" s="98"/>
      <c r="AB4" s="98"/>
      <c r="AC4" s="98"/>
      <c r="AD4" s="97"/>
      <c r="AE4" s="97"/>
      <c r="AF4" s="97"/>
    </row>
    <row r="5" spans="1:32" ht="17.25" customHeight="1">
      <c r="A5" s="98"/>
      <c r="B5" s="98" t="s">
        <v>3483</v>
      </c>
      <c r="C5" s="98"/>
      <c r="D5" s="98"/>
      <c r="E5" s="98"/>
      <c r="F5" s="98"/>
      <c r="G5" s="98"/>
      <c r="H5" s="98"/>
      <c r="I5" s="98"/>
      <c r="J5" s="98"/>
      <c r="K5" s="98"/>
      <c r="L5" s="98"/>
      <c r="M5" s="98"/>
      <c r="N5" s="98"/>
      <c r="O5" s="98"/>
      <c r="P5" s="98"/>
      <c r="Q5" s="98"/>
      <c r="R5" s="98"/>
      <c r="S5" s="98"/>
      <c r="T5" s="98"/>
      <c r="U5" s="98"/>
      <c r="V5" s="98"/>
      <c r="W5" s="98"/>
      <c r="X5" s="98"/>
      <c r="Y5" s="98"/>
      <c r="Z5" s="98"/>
      <c r="AA5" s="98"/>
      <c r="AB5" s="98"/>
      <c r="AC5" s="98"/>
      <c r="AD5" s="97"/>
      <c r="AE5" s="97"/>
      <c r="AF5" s="97"/>
    </row>
    <row r="6" spans="1:32" ht="17.25" customHeight="1">
      <c r="A6" s="98"/>
      <c r="B6" s="98"/>
      <c r="C6" s="98"/>
      <c r="D6" s="98"/>
      <c r="E6" s="98"/>
      <c r="F6" s="98"/>
      <c r="G6" s="98"/>
      <c r="H6" s="98"/>
      <c r="I6" s="98"/>
      <c r="J6" s="98"/>
      <c r="K6" s="98"/>
      <c r="L6" s="98"/>
      <c r="M6" s="98"/>
      <c r="N6" s="98"/>
      <c r="O6" s="98"/>
      <c r="P6" s="98"/>
      <c r="Q6" s="98"/>
      <c r="R6" s="98"/>
      <c r="S6" s="98"/>
      <c r="T6" s="98"/>
      <c r="U6" s="98"/>
      <c r="V6" s="98"/>
      <c r="W6" s="98"/>
      <c r="X6" s="98"/>
      <c r="Y6" s="98"/>
      <c r="Z6" s="98"/>
      <c r="AA6" s="98"/>
      <c r="AB6" s="98"/>
      <c r="AC6" s="98"/>
      <c r="AD6" s="97"/>
      <c r="AE6" s="97"/>
      <c r="AF6" s="97"/>
    </row>
    <row r="7" spans="1:32" ht="15" customHeight="1">
      <c r="A7" s="98"/>
      <c r="B7" s="98"/>
      <c r="C7" s="98"/>
      <c r="D7" s="98"/>
      <c r="E7" s="98"/>
      <c r="F7" s="98"/>
      <c r="G7" s="98"/>
      <c r="H7" s="98"/>
      <c r="I7" s="98"/>
      <c r="J7" s="98"/>
      <c r="K7" s="98"/>
      <c r="L7" s="98"/>
      <c r="M7" s="98"/>
      <c r="N7" s="98"/>
      <c r="O7" s="98"/>
      <c r="P7" s="98"/>
      <c r="Q7" s="98"/>
      <c r="R7" s="98"/>
      <c r="S7" s="98"/>
      <c r="T7" s="98"/>
      <c r="U7" s="98"/>
      <c r="V7" s="98"/>
      <c r="W7" s="98"/>
      <c r="X7" s="98"/>
      <c r="Y7" s="98"/>
      <c r="Z7" s="98"/>
      <c r="AA7" s="98"/>
    </row>
    <row r="8" spans="1:32" ht="17.25" customHeight="1">
      <c r="A8" s="98"/>
      <c r="B8" s="98"/>
      <c r="C8" s="98"/>
      <c r="D8" s="98"/>
      <c r="E8" s="98"/>
      <c r="F8" s="98"/>
      <c r="G8" s="98"/>
      <c r="H8" s="98"/>
      <c r="I8" s="98"/>
      <c r="J8" s="98"/>
      <c r="K8" s="98"/>
      <c r="L8" s="98"/>
      <c r="M8" s="98"/>
      <c r="N8" s="98"/>
      <c r="O8" s="98"/>
      <c r="P8" s="98"/>
      <c r="Q8" s="98"/>
      <c r="R8" s="98"/>
      <c r="S8" s="98"/>
      <c r="T8" s="98"/>
      <c r="U8" s="98"/>
      <c r="V8" s="98"/>
      <c r="W8" s="98"/>
      <c r="X8" s="98"/>
      <c r="Y8" s="98"/>
      <c r="Z8" s="98"/>
      <c r="AA8" s="98"/>
    </row>
    <row r="9" spans="1:32" ht="17.25" customHeight="1">
      <c r="A9" s="98"/>
      <c r="B9" s="98"/>
      <c r="C9" s="98"/>
      <c r="D9" s="98"/>
      <c r="E9" s="98"/>
      <c r="F9" s="98"/>
      <c r="G9" s="98"/>
      <c r="H9" s="98"/>
      <c r="I9" s="98"/>
      <c r="J9" s="98"/>
      <c r="K9" s="98"/>
      <c r="L9" s="98"/>
      <c r="M9" s="98"/>
      <c r="N9" s="98"/>
      <c r="O9" s="98"/>
      <c r="P9" s="98"/>
      <c r="Q9" s="98"/>
      <c r="R9" s="98"/>
      <c r="S9" s="98"/>
      <c r="T9" s="98"/>
      <c r="U9" s="98"/>
      <c r="V9" s="98"/>
      <c r="W9" s="98"/>
      <c r="X9" s="98"/>
      <c r="Y9" s="98"/>
      <c r="Z9" s="98"/>
      <c r="AA9" s="98"/>
    </row>
    <row r="10" spans="1:32" ht="17.25" customHeight="1">
      <c r="A10" s="98"/>
      <c r="B10" s="98"/>
      <c r="C10" s="98"/>
      <c r="D10" s="98"/>
      <c r="E10" s="98"/>
      <c r="F10" s="98"/>
      <c r="G10" s="98"/>
      <c r="H10" s="98"/>
      <c r="I10" s="98"/>
      <c r="J10" s="98"/>
      <c r="K10" s="98"/>
      <c r="L10" s="98"/>
      <c r="M10" s="98"/>
      <c r="N10" s="98"/>
      <c r="O10" s="98"/>
      <c r="P10" s="98"/>
      <c r="Q10" s="98"/>
      <c r="R10" s="98"/>
      <c r="S10" s="98"/>
      <c r="T10" s="98"/>
      <c r="U10" s="98"/>
      <c r="V10" s="98"/>
      <c r="W10" s="98"/>
      <c r="X10" s="98"/>
      <c r="Y10" s="98"/>
      <c r="Z10" s="98"/>
      <c r="AA10" s="98"/>
    </row>
    <row r="11" spans="1:32" ht="17.25" customHeight="1">
      <c r="A11" s="98"/>
      <c r="B11" s="98"/>
      <c r="C11" s="98"/>
      <c r="D11" s="98"/>
      <c r="E11" s="98"/>
      <c r="F11" s="98"/>
      <c r="G11" s="98"/>
      <c r="H11" s="98"/>
      <c r="I11" s="98"/>
      <c r="J11" s="98"/>
      <c r="K11" s="98"/>
      <c r="L11" s="98"/>
      <c r="M11" s="98"/>
      <c r="N11" s="98"/>
      <c r="O11" s="98"/>
      <c r="P11" s="98"/>
      <c r="Q11" s="98"/>
      <c r="R11" s="98"/>
      <c r="S11" s="98"/>
      <c r="T11" s="98"/>
      <c r="U11" s="98"/>
      <c r="V11" s="98"/>
      <c r="W11" s="98"/>
      <c r="X11" s="98"/>
      <c r="Y11" s="98"/>
      <c r="Z11" s="98"/>
      <c r="AA11" s="98"/>
    </row>
    <row r="12" spans="1:32" ht="17.25" customHeight="1">
      <c r="A12" s="98"/>
      <c r="B12" s="98"/>
      <c r="C12" s="98"/>
      <c r="D12" s="98"/>
      <c r="E12" s="98"/>
      <c r="F12" s="98"/>
      <c r="G12" s="98"/>
      <c r="H12" s="98"/>
      <c r="I12" s="98"/>
      <c r="J12" s="98"/>
      <c r="K12" s="98"/>
      <c r="L12" s="98"/>
      <c r="M12" s="98"/>
      <c r="N12" s="98"/>
      <c r="O12" s="98"/>
      <c r="P12" s="98"/>
      <c r="Q12" s="98"/>
      <c r="R12" s="98"/>
      <c r="S12" s="98"/>
      <c r="T12" s="98"/>
      <c r="U12" s="98"/>
      <c r="V12" s="98"/>
      <c r="W12" s="98"/>
      <c r="X12" s="98"/>
      <c r="Y12" s="98"/>
      <c r="Z12" s="98"/>
      <c r="AA12" s="98"/>
    </row>
    <row r="13" spans="1:32" ht="17.25" customHeight="1">
      <c r="A13" s="98"/>
      <c r="B13" s="98"/>
      <c r="C13" s="98"/>
      <c r="D13" s="98"/>
      <c r="E13" s="98"/>
      <c r="F13" s="98"/>
      <c r="G13" s="98"/>
      <c r="H13" s="98"/>
      <c r="I13" s="98"/>
      <c r="J13" s="98"/>
      <c r="K13" s="98"/>
      <c r="L13" s="98"/>
      <c r="M13" s="98"/>
      <c r="N13" s="98"/>
      <c r="O13" s="98"/>
      <c r="P13" s="98"/>
      <c r="Q13" s="98"/>
      <c r="R13" s="98"/>
      <c r="S13" s="98"/>
      <c r="T13" s="98"/>
      <c r="U13" s="98"/>
      <c r="V13" s="98"/>
      <c r="W13" s="98"/>
      <c r="X13" s="98"/>
      <c r="Y13" s="98"/>
      <c r="Z13" s="98"/>
      <c r="AA13" s="98"/>
    </row>
    <row r="14" spans="1:32" ht="17.25" customHeight="1">
      <c r="A14" s="98"/>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row>
    <row r="15" spans="1:32" ht="17.25" customHeight="1">
      <c r="A15" s="98"/>
      <c r="B15" s="98"/>
      <c r="C15" s="98"/>
      <c r="D15" s="98"/>
      <c r="E15" s="98"/>
      <c r="F15" s="98"/>
      <c r="G15" s="98"/>
      <c r="H15" s="98"/>
      <c r="I15" s="98"/>
      <c r="J15" s="98"/>
      <c r="K15" s="98"/>
      <c r="L15" s="98"/>
      <c r="M15" s="98"/>
      <c r="N15" s="98"/>
      <c r="O15" s="98"/>
      <c r="P15" s="98"/>
      <c r="Q15" s="98"/>
      <c r="R15" s="98"/>
      <c r="S15" s="98"/>
      <c r="T15" s="98"/>
      <c r="U15" s="98"/>
      <c r="V15" s="98"/>
      <c r="W15" s="98"/>
      <c r="X15" s="98"/>
      <c r="Y15" s="98"/>
      <c r="Z15" s="98"/>
      <c r="AA15" s="98"/>
    </row>
    <row r="16" spans="1:32" ht="17.25" customHeight="1">
      <c r="A16" s="98"/>
      <c r="B16" s="98"/>
      <c r="C16" s="98"/>
      <c r="D16" s="98"/>
      <c r="E16" s="98"/>
      <c r="F16" s="98"/>
      <c r="G16" s="98"/>
      <c r="H16" s="98"/>
      <c r="I16" s="98"/>
      <c r="J16" s="98"/>
      <c r="K16" s="98"/>
      <c r="L16" s="98"/>
      <c r="M16" s="98"/>
      <c r="N16" s="98"/>
      <c r="O16" s="98"/>
      <c r="P16" s="98"/>
      <c r="Q16" s="98"/>
      <c r="R16" s="98"/>
      <c r="S16" s="98"/>
      <c r="T16" s="98"/>
      <c r="U16" s="98"/>
      <c r="V16" s="98"/>
      <c r="W16" s="98"/>
      <c r="X16" s="98"/>
      <c r="Y16" s="98"/>
      <c r="Z16" s="98"/>
      <c r="AA16" s="98"/>
    </row>
    <row r="17" spans="1:27" ht="17.25" customHeight="1">
      <c r="A17" s="98"/>
      <c r="B17" s="98"/>
      <c r="C17" s="98"/>
      <c r="D17" s="98"/>
      <c r="E17" s="98"/>
      <c r="F17" s="98"/>
      <c r="G17" s="98"/>
      <c r="H17" s="98"/>
      <c r="I17" s="98"/>
      <c r="J17" s="98"/>
      <c r="K17" s="98"/>
      <c r="L17" s="98"/>
      <c r="M17" s="98"/>
      <c r="N17" s="98"/>
      <c r="O17" s="98"/>
      <c r="P17" s="98"/>
      <c r="Q17" s="98"/>
      <c r="R17" s="98"/>
      <c r="S17" s="98"/>
      <c r="T17" s="98"/>
      <c r="U17" s="98"/>
      <c r="V17" s="98"/>
      <c r="W17" s="98"/>
      <c r="X17" s="98"/>
      <c r="Y17" s="98"/>
      <c r="Z17" s="98"/>
      <c r="AA17" s="98"/>
    </row>
    <row r="18" spans="1:27" ht="17.25" customHeight="1">
      <c r="A18" s="98"/>
      <c r="B18" s="98"/>
      <c r="C18" s="98"/>
      <c r="D18" s="98"/>
      <c r="E18" s="98"/>
      <c r="F18" s="98"/>
      <c r="G18" s="98"/>
      <c r="H18" s="98"/>
      <c r="I18" s="98"/>
      <c r="J18" s="98"/>
      <c r="K18" s="98"/>
      <c r="L18" s="98"/>
      <c r="M18" s="98"/>
      <c r="N18" s="98"/>
      <c r="O18" s="98"/>
      <c r="P18" s="98"/>
      <c r="Q18" s="98"/>
      <c r="R18" s="98"/>
      <c r="S18" s="98"/>
      <c r="T18" s="98"/>
      <c r="U18" s="98"/>
      <c r="V18" s="98"/>
      <c r="W18" s="98"/>
      <c r="X18" s="98"/>
      <c r="Y18" s="98"/>
      <c r="Z18" s="98"/>
      <c r="AA18" s="98"/>
    </row>
    <row r="19" spans="1:27" ht="17.25" customHeight="1">
      <c r="A19" s="98"/>
      <c r="B19" s="98"/>
      <c r="C19" s="98"/>
      <c r="D19" s="98"/>
      <c r="E19" s="98"/>
      <c r="F19" s="98"/>
      <c r="G19" s="98"/>
      <c r="H19" s="98"/>
      <c r="I19" s="98"/>
      <c r="J19" s="98"/>
      <c r="K19" s="98"/>
      <c r="L19" s="98"/>
      <c r="M19" s="98"/>
      <c r="N19" s="98"/>
      <c r="O19" s="98"/>
      <c r="P19" s="98"/>
      <c r="Q19" s="98"/>
      <c r="R19" s="98"/>
      <c r="S19" s="98"/>
      <c r="T19" s="98"/>
      <c r="U19" s="98"/>
      <c r="V19" s="98"/>
      <c r="W19" s="98"/>
      <c r="X19" s="98"/>
      <c r="Y19" s="98"/>
      <c r="Z19" s="98"/>
      <c r="AA19" s="98"/>
    </row>
    <row r="20" spans="1:27" ht="17.25" customHeight="1">
      <c r="A20" s="98"/>
      <c r="B20" s="98"/>
      <c r="C20" s="98"/>
      <c r="D20" s="98"/>
      <c r="E20" s="98"/>
      <c r="F20" s="98"/>
      <c r="G20" s="98"/>
      <c r="H20" s="98"/>
      <c r="I20" s="98"/>
      <c r="J20" s="98"/>
      <c r="K20" s="98"/>
      <c r="L20" s="98"/>
      <c r="M20" s="98"/>
      <c r="N20" s="98"/>
      <c r="O20" s="98"/>
      <c r="P20" s="98"/>
      <c r="Q20" s="98"/>
      <c r="R20" s="98"/>
      <c r="S20" s="98"/>
      <c r="T20" s="98"/>
      <c r="U20" s="98"/>
      <c r="V20" s="98"/>
      <c r="W20" s="98"/>
      <c r="X20" s="98"/>
      <c r="Y20" s="98"/>
      <c r="Z20" s="98"/>
      <c r="AA20" s="98"/>
    </row>
    <row r="21" spans="1:27" ht="17.25" customHeight="1">
      <c r="A21" s="98"/>
      <c r="B21" s="98"/>
      <c r="C21" s="98"/>
      <c r="D21" s="98"/>
      <c r="E21" s="98"/>
      <c r="F21" s="98"/>
      <c r="G21" s="98"/>
      <c r="H21" s="98"/>
      <c r="I21" s="98"/>
      <c r="J21" s="98"/>
      <c r="K21" s="98"/>
      <c r="L21" s="98"/>
      <c r="M21" s="98"/>
      <c r="N21" s="98"/>
      <c r="O21" s="98"/>
      <c r="P21" s="98"/>
      <c r="Q21" s="98"/>
      <c r="R21" s="98"/>
      <c r="S21" s="98"/>
      <c r="T21" s="98"/>
      <c r="U21" s="98"/>
      <c r="V21" s="98"/>
      <c r="W21" s="98"/>
      <c r="X21" s="98"/>
      <c r="Y21" s="98"/>
      <c r="Z21" s="98"/>
      <c r="AA21" s="98"/>
    </row>
    <row r="22" spans="1:27" ht="17.25" customHeight="1">
      <c r="A22" s="98"/>
      <c r="B22" s="98"/>
      <c r="C22" s="98"/>
      <c r="D22" s="98"/>
      <c r="E22" s="98"/>
      <c r="F22" s="98"/>
      <c r="G22" s="98"/>
      <c r="H22" s="98"/>
      <c r="I22" s="98"/>
      <c r="J22" s="98"/>
      <c r="K22" s="98"/>
      <c r="L22" s="98"/>
      <c r="M22" s="98"/>
      <c r="N22" s="98"/>
      <c r="O22" s="98"/>
      <c r="P22" s="98"/>
      <c r="Q22" s="98"/>
      <c r="R22" s="98"/>
      <c r="S22" s="98"/>
      <c r="T22" s="98"/>
      <c r="U22" s="98"/>
      <c r="V22" s="98"/>
      <c r="W22" s="98"/>
      <c r="X22" s="98"/>
      <c r="Y22" s="98"/>
      <c r="Z22" s="98"/>
      <c r="AA22" s="98"/>
    </row>
    <row r="23" spans="1:27" ht="17.25" customHeight="1">
      <c r="A23" s="98"/>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row>
    <row r="24" spans="1:27" ht="17.25" customHeight="1">
      <c r="A24" s="98"/>
      <c r="B24" s="98"/>
      <c r="C24" s="98"/>
      <c r="D24" s="98"/>
      <c r="E24" s="98"/>
      <c r="F24" s="98"/>
      <c r="G24" s="98"/>
      <c r="H24" s="98"/>
      <c r="I24" s="98"/>
      <c r="J24" s="98"/>
      <c r="K24" s="98"/>
      <c r="L24" s="98"/>
      <c r="M24" s="98"/>
      <c r="N24" s="98"/>
      <c r="O24" s="98"/>
      <c r="P24" s="98"/>
      <c r="Q24" s="98"/>
      <c r="R24" s="98"/>
      <c r="S24" s="98"/>
      <c r="T24" s="98"/>
      <c r="U24" s="98"/>
      <c r="V24" s="98"/>
      <c r="W24" s="98"/>
      <c r="X24" s="98"/>
      <c r="Y24" s="98"/>
      <c r="Z24" s="98"/>
      <c r="AA24" s="98"/>
    </row>
    <row r="25" spans="1:27" ht="17.25" customHeight="1">
      <c r="A25" s="98"/>
      <c r="B25" s="98"/>
      <c r="C25" s="98"/>
      <c r="D25" s="98"/>
      <c r="E25" s="98"/>
      <c r="F25" s="98"/>
      <c r="G25" s="98"/>
      <c r="H25" s="98"/>
      <c r="I25" s="98"/>
      <c r="J25" s="98"/>
      <c r="K25" s="98"/>
      <c r="L25" s="98"/>
      <c r="M25" s="98"/>
      <c r="N25" s="98"/>
      <c r="O25" s="98"/>
      <c r="P25" s="98"/>
      <c r="Q25" s="98"/>
      <c r="R25" s="98"/>
      <c r="S25" s="98"/>
      <c r="T25" s="98"/>
      <c r="U25" s="98"/>
      <c r="V25" s="98"/>
      <c r="W25" s="98"/>
      <c r="X25" s="98"/>
      <c r="Y25" s="98"/>
      <c r="Z25" s="98"/>
      <c r="AA25" s="98"/>
    </row>
    <row r="26" spans="1:27" ht="17.25" customHeight="1">
      <c r="A26" s="98"/>
      <c r="B26" s="98"/>
      <c r="C26" s="98"/>
      <c r="D26" s="98"/>
      <c r="E26" s="98"/>
      <c r="F26" s="98"/>
      <c r="G26" s="233"/>
      <c r="H26" s="233"/>
      <c r="I26" s="233"/>
      <c r="J26" s="233"/>
      <c r="K26" s="233"/>
      <c r="L26" s="98"/>
      <c r="M26" s="98"/>
      <c r="N26" s="98"/>
      <c r="O26" s="98"/>
      <c r="P26" s="98"/>
      <c r="Q26" s="98"/>
      <c r="R26" s="98"/>
      <c r="S26" s="98"/>
      <c r="T26" s="98"/>
      <c r="U26" s="98"/>
      <c r="V26" s="98"/>
      <c r="W26" s="98"/>
      <c r="X26" s="98"/>
      <c r="Y26" s="98"/>
      <c r="Z26" s="98"/>
      <c r="AA26" s="98"/>
    </row>
    <row r="27" spans="1:27" ht="17.25" customHeight="1">
      <c r="A27" s="98"/>
      <c r="B27" s="98"/>
      <c r="C27" s="98"/>
      <c r="D27" s="98"/>
      <c r="E27" s="98"/>
      <c r="F27" s="98"/>
      <c r="G27" s="233"/>
      <c r="H27" s="233"/>
      <c r="I27" s="233"/>
      <c r="J27" s="233"/>
      <c r="K27" s="233"/>
      <c r="L27" s="98"/>
      <c r="M27" s="98"/>
      <c r="N27" s="98"/>
      <c r="O27" s="98"/>
      <c r="P27" s="98"/>
      <c r="Q27" s="98"/>
      <c r="R27" s="98"/>
      <c r="S27" s="98"/>
      <c r="T27" s="98"/>
      <c r="U27" s="98"/>
      <c r="V27" s="98"/>
      <c r="W27" s="98"/>
      <c r="X27" s="98"/>
      <c r="Y27" s="98"/>
      <c r="Z27" s="98"/>
      <c r="AA27" s="98"/>
    </row>
    <row r="28" spans="1:27" ht="17.25" customHeight="1">
      <c r="A28" s="98"/>
      <c r="B28" s="98"/>
      <c r="C28" s="98"/>
      <c r="D28" s="98"/>
      <c r="E28" s="98"/>
      <c r="F28" s="98"/>
      <c r="G28" s="233"/>
      <c r="H28" s="233"/>
      <c r="I28" s="233"/>
      <c r="J28" s="233"/>
      <c r="K28" s="233"/>
      <c r="L28" s="98"/>
      <c r="M28" s="98"/>
      <c r="N28" s="98"/>
      <c r="O28" s="98"/>
      <c r="P28" s="98"/>
      <c r="Q28" s="98"/>
      <c r="R28" s="98"/>
      <c r="S28" s="98"/>
      <c r="T28" s="98"/>
      <c r="U28" s="98"/>
      <c r="V28" s="98"/>
      <c r="W28" s="98"/>
      <c r="X28" s="98"/>
      <c r="Y28" s="98"/>
      <c r="Z28" s="98"/>
      <c r="AA28" s="98"/>
    </row>
    <row r="29" spans="1:27" ht="17.25" customHeight="1">
      <c r="A29" s="98"/>
      <c r="B29" s="98"/>
      <c r="C29" s="98"/>
      <c r="D29" s="98"/>
      <c r="E29" s="98"/>
      <c r="F29" s="98"/>
      <c r="G29" s="98"/>
      <c r="H29" s="98"/>
      <c r="I29" s="98"/>
      <c r="J29" s="98"/>
      <c r="K29" s="98"/>
      <c r="L29" s="98"/>
      <c r="M29" s="98"/>
      <c r="N29" s="98"/>
      <c r="O29" s="98"/>
      <c r="P29" s="98"/>
      <c r="Q29" s="98"/>
      <c r="R29" s="98"/>
      <c r="S29" s="98"/>
      <c r="T29" s="98"/>
      <c r="U29" s="98"/>
      <c r="V29" s="98"/>
      <c r="W29" s="98"/>
      <c r="X29" s="98"/>
      <c r="Y29" s="98"/>
      <c r="Z29" s="98"/>
      <c r="AA29" s="98"/>
    </row>
    <row r="30" spans="1:27" ht="17.25" customHeight="1">
      <c r="A30" s="98"/>
      <c r="B30" s="98"/>
      <c r="C30" s="98"/>
      <c r="D30" s="98"/>
      <c r="E30" s="98"/>
      <c r="F30" s="98"/>
      <c r="G30" s="98"/>
      <c r="H30" s="98"/>
      <c r="I30" s="98"/>
      <c r="J30" s="98"/>
      <c r="K30" s="98"/>
      <c r="L30" s="98"/>
      <c r="M30" s="98"/>
      <c r="N30" s="98"/>
      <c r="O30" s="98"/>
      <c r="P30" s="98"/>
      <c r="Q30" s="98"/>
      <c r="R30" s="98"/>
      <c r="S30" s="98"/>
      <c r="T30" s="98"/>
      <c r="U30" s="98"/>
      <c r="V30" s="98"/>
      <c r="W30" s="98"/>
      <c r="X30" s="98"/>
      <c r="Y30" s="98"/>
      <c r="Z30" s="98"/>
      <c r="AA30" s="98"/>
    </row>
    <row r="31" spans="1:27" ht="17.25" customHeight="1">
      <c r="A31" s="98"/>
      <c r="B31" s="98"/>
      <c r="C31" s="98"/>
      <c r="D31" s="98"/>
      <c r="E31" s="98"/>
      <c r="F31" s="98"/>
      <c r="G31" s="98"/>
      <c r="H31" s="98"/>
      <c r="I31" s="98"/>
      <c r="J31" s="98"/>
      <c r="K31" s="98"/>
      <c r="L31" s="98"/>
      <c r="M31" s="98"/>
      <c r="N31" s="98"/>
      <c r="O31" s="98"/>
      <c r="P31" s="98"/>
      <c r="Q31" s="98"/>
      <c r="R31" s="98"/>
      <c r="S31" s="98"/>
      <c r="T31" s="98"/>
      <c r="U31" s="98"/>
      <c r="V31" s="98"/>
      <c r="W31" s="98"/>
      <c r="X31" s="98"/>
      <c r="Y31" s="98"/>
      <c r="Z31" s="98"/>
      <c r="AA31" s="98"/>
    </row>
    <row r="32" spans="1:27" ht="17.25" customHeight="1">
      <c r="A32" s="98"/>
      <c r="B32" s="98"/>
      <c r="C32" s="98"/>
      <c r="D32" s="98"/>
      <c r="E32" s="98"/>
      <c r="F32" s="98"/>
      <c r="G32" s="98"/>
      <c r="H32" s="98"/>
      <c r="I32" s="98"/>
      <c r="J32" s="98"/>
      <c r="K32" s="98"/>
      <c r="L32" s="98"/>
      <c r="M32" s="98"/>
      <c r="N32" s="98"/>
      <c r="O32" s="98"/>
      <c r="P32" s="98"/>
      <c r="Q32" s="98"/>
      <c r="R32" s="98"/>
      <c r="S32" s="98"/>
      <c r="T32" s="98"/>
      <c r="U32" s="98"/>
      <c r="V32" s="98"/>
      <c r="W32" s="98"/>
      <c r="X32" s="98"/>
      <c r="Y32" s="98"/>
      <c r="Z32" s="98"/>
      <c r="AA32" s="98"/>
    </row>
    <row r="33" spans="1:27" ht="17.25" customHeight="1">
      <c r="A33" s="98"/>
      <c r="B33" s="98"/>
      <c r="C33" s="98"/>
      <c r="D33" s="98"/>
      <c r="E33" s="98"/>
      <c r="F33" s="98"/>
      <c r="G33" s="98"/>
      <c r="H33" s="98"/>
      <c r="I33" s="98"/>
      <c r="J33" s="98"/>
      <c r="K33" s="98"/>
      <c r="L33" s="98"/>
      <c r="M33" s="98"/>
      <c r="N33" s="98"/>
      <c r="O33" s="98"/>
      <c r="P33" s="98"/>
      <c r="Q33" s="98"/>
      <c r="R33" s="98"/>
      <c r="S33" s="98"/>
      <c r="T33" s="98"/>
      <c r="U33" s="98"/>
      <c r="V33" s="98"/>
      <c r="W33" s="98"/>
      <c r="X33" s="98"/>
      <c r="Y33" s="98"/>
      <c r="Z33" s="98"/>
      <c r="AA33" s="98"/>
    </row>
    <row r="34" spans="1:27" ht="17.25" customHeight="1">
      <c r="A34" s="98"/>
      <c r="B34" s="98"/>
      <c r="C34" s="98"/>
      <c r="D34" s="98"/>
      <c r="E34" s="98"/>
      <c r="F34" s="98"/>
      <c r="G34" s="98"/>
      <c r="H34" s="98"/>
      <c r="I34" s="98"/>
      <c r="J34" s="98"/>
      <c r="K34" s="98"/>
      <c r="L34" s="98"/>
      <c r="M34" s="98"/>
      <c r="N34" s="98"/>
      <c r="O34" s="98"/>
      <c r="P34" s="98"/>
      <c r="Q34" s="98"/>
      <c r="R34" s="98"/>
      <c r="S34" s="98"/>
      <c r="T34" s="98"/>
      <c r="U34" s="98"/>
      <c r="V34" s="98"/>
      <c r="W34" s="98"/>
      <c r="X34" s="98"/>
      <c r="Y34" s="98"/>
      <c r="Z34" s="98"/>
      <c r="AA34" s="98"/>
    </row>
    <row r="35" spans="1:27" ht="17.25" customHeight="1">
      <c r="A35" s="98"/>
      <c r="B35" s="98"/>
      <c r="C35" s="98"/>
      <c r="D35" s="98"/>
      <c r="E35" s="98"/>
      <c r="F35" s="98"/>
      <c r="G35" s="98"/>
      <c r="H35" s="98"/>
      <c r="I35" s="98"/>
      <c r="J35" s="98"/>
      <c r="K35" s="98"/>
      <c r="L35" s="98"/>
      <c r="M35" s="98"/>
      <c r="N35" s="98"/>
      <c r="O35" s="98"/>
      <c r="P35" s="98"/>
      <c r="Q35" s="98"/>
      <c r="R35" s="98"/>
      <c r="S35" s="98"/>
      <c r="T35" s="98"/>
      <c r="U35" s="98"/>
      <c r="V35" s="98"/>
      <c r="W35" s="98"/>
      <c r="X35" s="98"/>
      <c r="Y35" s="98"/>
      <c r="Z35" s="98"/>
      <c r="AA35" s="98"/>
    </row>
    <row r="36" spans="1:27" ht="17.25" customHeight="1">
      <c r="A36" s="98"/>
      <c r="B36" s="98"/>
      <c r="C36" s="98"/>
      <c r="D36" s="98"/>
      <c r="E36" s="98"/>
      <c r="F36" s="98"/>
      <c r="G36" s="98"/>
      <c r="H36" s="98"/>
      <c r="I36" s="98"/>
      <c r="J36" s="98"/>
      <c r="K36" s="98"/>
      <c r="L36" s="98"/>
      <c r="M36" s="98"/>
      <c r="N36" s="98"/>
      <c r="O36" s="98"/>
      <c r="P36" s="98"/>
      <c r="Q36" s="98"/>
      <c r="R36" s="98"/>
      <c r="S36" s="98"/>
      <c r="T36" s="98"/>
      <c r="U36" s="98"/>
      <c r="V36" s="98"/>
      <c r="W36" s="98"/>
      <c r="X36" s="98"/>
      <c r="Y36" s="98"/>
      <c r="Z36" s="98"/>
      <c r="AA36" s="98"/>
    </row>
    <row r="37" spans="1:27" ht="17.25" customHeight="1">
      <c r="A37" s="98"/>
      <c r="B37" s="98"/>
      <c r="C37" s="98"/>
      <c r="D37" s="98"/>
      <c r="E37" s="98"/>
      <c r="F37" s="98"/>
      <c r="G37" s="98"/>
      <c r="H37" s="98"/>
      <c r="I37" s="98"/>
      <c r="J37" s="98"/>
      <c r="K37" s="98"/>
      <c r="L37" s="98"/>
      <c r="M37" s="98"/>
      <c r="N37" s="98"/>
      <c r="O37" s="98"/>
      <c r="P37" s="98"/>
      <c r="Q37" s="98"/>
      <c r="R37" s="98"/>
      <c r="S37" s="98"/>
      <c r="T37" s="98"/>
      <c r="U37" s="98"/>
      <c r="V37" s="98"/>
      <c r="W37" s="98"/>
      <c r="X37" s="98"/>
      <c r="Y37" s="98"/>
      <c r="Z37" s="98"/>
      <c r="AA37" s="98"/>
    </row>
    <row r="38" spans="1:27" ht="17.25" customHeight="1">
      <c r="A38" s="98"/>
      <c r="B38" s="98"/>
      <c r="C38" s="98"/>
      <c r="D38" s="98"/>
      <c r="E38" s="98"/>
      <c r="F38" s="98"/>
      <c r="G38" s="98"/>
      <c r="H38" s="98"/>
      <c r="I38" s="98"/>
      <c r="J38" s="98"/>
      <c r="K38" s="98"/>
      <c r="L38" s="98"/>
      <c r="M38" s="98"/>
      <c r="N38" s="98"/>
      <c r="O38" s="98"/>
      <c r="P38" s="98"/>
      <c r="Q38" s="98"/>
      <c r="R38" s="98"/>
      <c r="S38" s="98"/>
      <c r="T38" s="98"/>
      <c r="U38" s="98"/>
      <c r="V38" s="98"/>
      <c r="W38" s="98"/>
      <c r="X38" s="98"/>
      <c r="Y38" s="98"/>
      <c r="Z38" s="98"/>
      <c r="AA38" s="98"/>
    </row>
    <row r="39" spans="1:27" ht="17.25" customHeight="1">
      <c r="A39" s="98"/>
      <c r="B39" s="98"/>
      <c r="C39" s="98"/>
      <c r="D39" s="98"/>
      <c r="E39" s="98"/>
      <c r="F39" s="98"/>
      <c r="G39" s="98"/>
      <c r="H39" s="98"/>
      <c r="I39" s="98"/>
      <c r="J39" s="98"/>
      <c r="K39" s="98"/>
      <c r="L39" s="98"/>
      <c r="M39" s="98"/>
      <c r="N39" s="98"/>
      <c r="O39" s="98"/>
      <c r="P39" s="98"/>
      <c r="Q39" s="98"/>
      <c r="R39" s="98"/>
      <c r="S39" s="98"/>
      <c r="T39" s="98"/>
      <c r="U39" s="98"/>
      <c r="V39" s="98"/>
      <c r="W39" s="98"/>
      <c r="X39" s="98"/>
      <c r="Y39" s="98"/>
      <c r="Z39" s="98"/>
      <c r="AA39" s="98"/>
    </row>
    <row r="40" spans="1:27" ht="17.25" customHeight="1">
      <c r="A40" s="98"/>
      <c r="B40" s="98"/>
      <c r="C40" s="98"/>
      <c r="D40" s="98"/>
      <c r="E40" s="98"/>
      <c r="F40" s="98"/>
      <c r="G40" s="98"/>
      <c r="H40" s="98"/>
      <c r="I40" s="98"/>
      <c r="J40" s="98"/>
      <c r="K40" s="98"/>
      <c r="L40" s="98"/>
      <c r="M40" s="98"/>
      <c r="N40" s="98"/>
      <c r="O40" s="98"/>
      <c r="P40" s="98"/>
      <c r="Q40" s="98"/>
      <c r="R40" s="98"/>
      <c r="S40" s="98"/>
      <c r="T40" s="98"/>
      <c r="U40" s="98"/>
      <c r="V40" s="98"/>
      <c r="W40" s="98"/>
      <c r="X40" s="98"/>
      <c r="Y40" s="98"/>
      <c r="Z40" s="98"/>
      <c r="AA40" s="98"/>
    </row>
    <row r="41" spans="1:27" ht="17.25" customHeight="1">
      <c r="A41" s="98"/>
      <c r="B41" s="98"/>
      <c r="C41" s="98"/>
      <c r="D41" s="98"/>
      <c r="E41" s="98"/>
      <c r="F41" s="98"/>
      <c r="G41" s="98"/>
      <c r="H41" s="98"/>
      <c r="I41" s="98"/>
      <c r="J41" s="98"/>
      <c r="K41" s="98"/>
      <c r="L41" s="98"/>
      <c r="M41" s="98"/>
      <c r="N41" s="98"/>
      <c r="O41" s="98"/>
      <c r="P41" s="98"/>
      <c r="Q41" s="98"/>
      <c r="R41" s="98"/>
      <c r="S41" s="98"/>
      <c r="T41" s="98"/>
      <c r="U41" s="98"/>
      <c r="V41" s="98"/>
      <c r="W41" s="98"/>
      <c r="X41" s="98"/>
      <c r="Y41" s="98"/>
      <c r="Z41" s="98"/>
      <c r="AA41" s="98"/>
    </row>
    <row r="42" spans="1:27" ht="17.25" customHeight="1">
      <c r="A42" s="98"/>
      <c r="B42" s="98"/>
      <c r="C42" s="98"/>
      <c r="D42" s="98"/>
      <c r="E42" s="98"/>
      <c r="F42" s="98"/>
      <c r="G42" s="98"/>
      <c r="H42" s="98"/>
      <c r="I42" s="98"/>
      <c r="J42" s="98"/>
      <c r="K42" s="98"/>
      <c r="L42" s="98"/>
      <c r="M42" s="98"/>
      <c r="N42" s="98"/>
      <c r="O42" s="98"/>
      <c r="P42" s="98"/>
      <c r="Q42" s="98"/>
      <c r="R42" s="98"/>
      <c r="S42" s="98"/>
      <c r="T42" s="98"/>
      <c r="U42" s="98"/>
      <c r="V42" s="98"/>
      <c r="W42" s="98"/>
      <c r="X42" s="98"/>
      <c r="Y42" s="98"/>
      <c r="Z42" s="98"/>
      <c r="AA42" s="98"/>
    </row>
    <row r="43" spans="1:27" ht="17.25" customHeight="1">
      <c r="A43" s="98"/>
      <c r="B43" s="98"/>
      <c r="C43" s="98"/>
      <c r="D43" s="98"/>
      <c r="E43" s="98"/>
      <c r="F43" s="98"/>
      <c r="G43" s="98"/>
      <c r="H43" s="98"/>
      <c r="I43" s="98"/>
      <c r="J43" s="98"/>
      <c r="K43" s="98"/>
      <c r="L43" s="98"/>
      <c r="M43" s="98"/>
      <c r="N43" s="98"/>
      <c r="O43" s="98"/>
      <c r="P43" s="98"/>
      <c r="Q43" s="98"/>
      <c r="R43" s="98"/>
      <c r="S43" s="98"/>
      <c r="T43" s="98"/>
      <c r="U43" s="98"/>
      <c r="V43" s="98"/>
      <c r="W43" s="98"/>
      <c r="X43" s="98"/>
      <c r="Y43" s="98"/>
      <c r="Z43" s="98"/>
      <c r="AA43" s="98"/>
    </row>
    <row r="44" spans="1:27" ht="17.25" customHeight="1">
      <c r="A44" s="98"/>
      <c r="B44" s="98"/>
      <c r="C44" s="98"/>
      <c r="D44" s="98"/>
      <c r="E44" s="98"/>
      <c r="F44" s="98"/>
      <c r="G44" s="98"/>
      <c r="H44" s="98"/>
      <c r="I44" s="98"/>
      <c r="J44" s="98"/>
      <c r="K44" s="98"/>
      <c r="L44" s="98"/>
      <c r="M44" s="98"/>
      <c r="N44" s="98"/>
      <c r="O44" s="98"/>
      <c r="P44" s="98"/>
      <c r="Q44" s="98"/>
      <c r="R44" s="98"/>
      <c r="S44" s="98"/>
      <c r="T44" s="98"/>
      <c r="U44" s="98"/>
      <c r="V44" s="98"/>
      <c r="W44" s="98"/>
      <c r="X44" s="98"/>
      <c r="Y44" s="98"/>
      <c r="Z44" s="98"/>
      <c r="AA44" s="98"/>
    </row>
    <row r="45" spans="1:27" ht="17.25" customHeight="1">
      <c r="A45" s="98"/>
      <c r="B45" s="98"/>
      <c r="C45" s="98"/>
      <c r="D45" s="98"/>
      <c r="E45" s="98"/>
      <c r="F45" s="98"/>
      <c r="G45" s="98"/>
      <c r="H45" s="98"/>
      <c r="I45" s="98"/>
      <c r="J45" s="98"/>
      <c r="K45" s="98"/>
      <c r="L45" s="98"/>
      <c r="M45" s="98"/>
      <c r="N45" s="98"/>
      <c r="O45" s="98"/>
      <c r="P45" s="98"/>
      <c r="Q45" s="98"/>
      <c r="R45" s="98"/>
      <c r="S45" s="98"/>
      <c r="T45" s="98"/>
      <c r="U45" s="98"/>
      <c r="V45" s="98"/>
      <c r="W45" s="98"/>
      <c r="X45" s="98"/>
      <c r="Y45" s="98"/>
      <c r="Z45" s="98"/>
      <c r="AA45" s="98"/>
    </row>
    <row r="46" spans="1:27" ht="17.25" customHeight="1">
      <c r="A46" s="98"/>
      <c r="B46" s="98"/>
      <c r="C46" s="98"/>
      <c r="D46" s="98"/>
      <c r="E46" s="98"/>
      <c r="F46" s="98"/>
      <c r="G46" s="98"/>
      <c r="H46" s="98"/>
      <c r="I46" s="98"/>
      <c r="J46" s="98"/>
      <c r="K46" s="98"/>
      <c r="L46" s="98"/>
      <c r="M46" s="98"/>
      <c r="N46" s="98"/>
      <c r="O46" s="98"/>
      <c r="P46" s="98"/>
      <c r="Q46" s="98"/>
      <c r="R46" s="98"/>
      <c r="S46" s="98"/>
      <c r="T46" s="98"/>
      <c r="U46" s="98"/>
      <c r="V46" s="98"/>
      <c r="W46" s="98"/>
      <c r="X46" s="98"/>
      <c r="Y46" s="98"/>
      <c r="Z46" s="98"/>
      <c r="AA46" s="98"/>
    </row>
    <row r="47" spans="1:27" ht="17.25" customHeight="1">
      <c r="A47" s="98"/>
      <c r="B47" s="98"/>
      <c r="C47" s="98"/>
      <c r="D47" s="98"/>
      <c r="E47" s="98"/>
      <c r="F47" s="98"/>
      <c r="G47" s="98"/>
      <c r="H47" s="98"/>
      <c r="I47" s="98"/>
      <c r="J47" s="98"/>
      <c r="K47" s="98"/>
      <c r="L47" s="98"/>
      <c r="M47" s="98"/>
      <c r="N47" s="98"/>
      <c r="O47" s="98"/>
      <c r="P47" s="98"/>
      <c r="Q47" s="98"/>
      <c r="R47" s="98"/>
      <c r="S47" s="98"/>
      <c r="T47" s="98"/>
      <c r="U47" s="98"/>
      <c r="V47" s="98"/>
      <c r="W47" s="98"/>
      <c r="X47" s="98"/>
      <c r="Y47" s="98"/>
      <c r="Z47" s="98"/>
      <c r="AA47" s="98"/>
    </row>
    <row r="48" spans="1:27" ht="17.25" customHeight="1">
      <c r="A48" s="98"/>
      <c r="B48" s="98"/>
      <c r="C48" s="98"/>
      <c r="D48" s="98"/>
      <c r="E48" s="98"/>
      <c r="F48" s="98"/>
      <c r="G48" s="98"/>
      <c r="H48" s="98"/>
      <c r="I48" s="98"/>
      <c r="J48" s="98"/>
      <c r="K48" s="98"/>
      <c r="L48" s="98"/>
      <c r="M48" s="98"/>
      <c r="N48" s="98"/>
      <c r="O48" s="98"/>
      <c r="P48" s="98"/>
      <c r="Q48" s="98"/>
      <c r="R48" s="98"/>
      <c r="S48" s="98"/>
      <c r="T48" s="98"/>
      <c r="U48" s="98"/>
      <c r="V48" s="98"/>
      <c r="W48" s="98"/>
      <c r="X48" s="98"/>
      <c r="Y48" s="98"/>
      <c r="Z48" s="98"/>
      <c r="AA48" s="98"/>
    </row>
    <row r="49" spans="1:27" ht="17.25" customHeight="1">
      <c r="A49" s="98"/>
      <c r="B49" s="98"/>
      <c r="C49" s="98"/>
      <c r="D49" s="98"/>
      <c r="E49" s="98"/>
      <c r="F49" s="98"/>
      <c r="G49" s="98"/>
      <c r="H49" s="98"/>
      <c r="I49" s="98"/>
      <c r="J49" s="98"/>
      <c r="K49" s="98"/>
      <c r="L49" s="98"/>
      <c r="M49" s="98"/>
      <c r="N49" s="98"/>
      <c r="O49" s="98"/>
      <c r="P49" s="98"/>
      <c r="Q49" s="98"/>
      <c r="R49" s="98"/>
      <c r="S49" s="98"/>
      <c r="T49" s="98"/>
      <c r="U49" s="98"/>
      <c r="V49" s="98"/>
      <c r="W49" s="98"/>
      <c r="X49" s="98"/>
      <c r="Y49" s="98"/>
      <c r="Z49" s="98"/>
      <c r="AA49" s="98"/>
    </row>
    <row r="50" spans="1:27" ht="17.25" customHeight="1">
      <c r="A50" s="98"/>
      <c r="B50" s="98"/>
      <c r="C50" s="98"/>
      <c r="D50" s="98"/>
      <c r="E50" s="98"/>
      <c r="F50" s="98"/>
      <c r="G50" s="98"/>
      <c r="H50" s="98"/>
      <c r="I50" s="98"/>
      <c r="J50" s="98"/>
      <c r="K50" s="98"/>
      <c r="L50" s="98"/>
      <c r="M50" s="98"/>
      <c r="N50" s="98"/>
      <c r="O50" s="98"/>
      <c r="P50" s="98"/>
      <c r="Q50" s="98"/>
      <c r="R50" s="98"/>
      <c r="S50" s="98"/>
      <c r="T50" s="98"/>
      <c r="U50" s="98"/>
      <c r="V50" s="98"/>
      <c r="W50" s="98"/>
      <c r="X50" s="98"/>
      <c r="Y50" s="98"/>
      <c r="Z50" s="98"/>
      <c r="AA50" s="98"/>
    </row>
    <row r="51" spans="1:27" ht="17.25" customHeight="1">
      <c r="A51" s="98"/>
      <c r="B51" s="98"/>
      <c r="C51" s="98"/>
      <c r="D51" s="98"/>
      <c r="E51" s="98"/>
      <c r="F51" s="98"/>
      <c r="G51" s="98"/>
      <c r="H51" s="98"/>
      <c r="I51" s="98"/>
      <c r="J51" s="98"/>
      <c r="K51" s="98"/>
      <c r="L51" s="98"/>
      <c r="M51" s="98"/>
      <c r="N51" s="98"/>
      <c r="O51" s="98"/>
      <c r="P51" s="98"/>
      <c r="Q51" s="98"/>
      <c r="R51" s="98"/>
      <c r="S51" s="98"/>
      <c r="T51" s="98"/>
      <c r="U51" s="98"/>
      <c r="V51" s="98"/>
      <c r="W51" s="98"/>
      <c r="X51" s="98"/>
      <c r="Y51" s="98"/>
      <c r="Z51" s="98"/>
      <c r="AA51" s="98"/>
    </row>
    <row r="52" spans="1:27" ht="17.25" customHeight="1">
      <c r="A52" s="98"/>
      <c r="B52" s="98"/>
      <c r="C52" s="98"/>
      <c r="D52" s="98"/>
      <c r="E52" s="98"/>
      <c r="F52" s="98"/>
      <c r="G52" s="98"/>
      <c r="H52" s="98"/>
      <c r="I52" s="98"/>
      <c r="J52" s="98"/>
      <c r="K52" s="98"/>
      <c r="L52" s="98"/>
      <c r="M52" s="98"/>
      <c r="N52" s="98"/>
      <c r="O52" s="98"/>
      <c r="P52" s="98"/>
      <c r="Q52" s="98"/>
      <c r="R52" s="98"/>
      <c r="S52" s="98"/>
      <c r="T52" s="98"/>
      <c r="U52" s="98"/>
      <c r="V52" s="98"/>
      <c r="W52" s="98"/>
      <c r="X52" s="98"/>
      <c r="Y52" s="98"/>
      <c r="Z52" s="98"/>
      <c r="AA52" s="98"/>
    </row>
    <row r="53" spans="1:27" ht="17.25" customHeight="1">
      <c r="A53" s="98"/>
      <c r="B53" s="98"/>
      <c r="C53" s="98"/>
      <c r="D53" s="98"/>
      <c r="E53" s="98"/>
      <c r="F53" s="98"/>
      <c r="G53" s="98"/>
      <c r="H53" s="98"/>
      <c r="I53" s="98"/>
      <c r="J53" s="98"/>
      <c r="K53" s="98"/>
      <c r="L53" s="98"/>
      <c r="M53" s="98"/>
      <c r="N53" s="98"/>
      <c r="O53" s="98"/>
      <c r="P53" s="98"/>
      <c r="Q53" s="98"/>
      <c r="R53" s="98"/>
      <c r="S53" s="98"/>
      <c r="T53" s="98"/>
      <c r="U53" s="98"/>
      <c r="V53" s="98"/>
      <c r="W53" s="98"/>
      <c r="X53" s="98"/>
      <c r="Y53" s="98"/>
      <c r="Z53" s="98"/>
      <c r="AA53" s="98"/>
    </row>
    <row r="54" spans="1:27" ht="17.25" customHeight="1">
      <c r="A54" s="98"/>
      <c r="B54" s="98"/>
      <c r="C54" s="98"/>
      <c r="D54" s="98"/>
      <c r="E54" s="98"/>
      <c r="F54" s="98"/>
      <c r="G54" s="98"/>
      <c r="H54" s="98"/>
      <c r="I54" s="98"/>
      <c r="J54" s="98"/>
      <c r="K54" s="98"/>
      <c r="L54" s="98"/>
      <c r="M54" s="98"/>
      <c r="N54" s="98"/>
      <c r="O54" s="98"/>
      <c r="P54" s="98"/>
      <c r="Q54" s="98"/>
      <c r="R54" s="98"/>
      <c r="S54" s="98"/>
      <c r="T54" s="98"/>
      <c r="U54" s="98"/>
      <c r="V54" s="98"/>
      <c r="W54" s="98"/>
      <c r="X54" s="98"/>
      <c r="Y54" s="98"/>
      <c r="Z54" s="98"/>
      <c r="AA54" s="98"/>
    </row>
    <row r="55" spans="1:27" ht="17.25" customHeight="1">
      <c r="A55" s="98"/>
      <c r="B55" s="98"/>
      <c r="C55" s="98"/>
      <c r="D55" s="98"/>
      <c r="E55" s="98"/>
      <c r="F55" s="98"/>
      <c r="G55" s="98"/>
      <c r="H55" s="98"/>
      <c r="I55" s="98"/>
      <c r="J55" s="98"/>
      <c r="K55" s="98"/>
      <c r="L55" s="98"/>
      <c r="M55" s="98"/>
      <c r="N55" s="98"/>
      <c r="O55" s="98"/>
      <c r="P55" s="98"/>
      <c r="Q55" s="98"/>
      <c r="R55" s="98"/>
      <c r="S55" s="98"/>
      <c r="T55" s="98"/>
      <c r="U55" s="98"/>
      <c r="V55" s="98"/>
      <c r="W55" s="98"/>
      <c r="X55" s="98"/>
      <c r="Y55" s="98"/>
      <c r="Z55" s="98"/>
      <c r="AA55" s="98"/>
    </row>
    <row r="56" spans="1:27" ht="17.25" customHeight="1">
      <c r="A56" s="98"/>
      <c r="B56" s="98"/>
      <c r="C56" s="98"/>
      <c r="D56" s="98"/>
      <c r="E56" s="98"/>
      <c r="F56" s="98"/>
      <c r="G56" s="98"/>
      <c r="H56" s="98"/>
      <c r="I56" s="98"/>
      <c r="J56" s="98"/>
      <c r="K56" s="98"/>
      <c r="L56" s="98"/>
      <c r="M56" s="98"/>
      <c r="N56" s="98"/>
      <c r="O56" s="98"/>
      <c r="P56" s="98"/>
      <c r="Q56" s="98"/>
      <c r="R56" s="98"/>
      <c r="S56" s="98"/>
      <c r="T56" s="98"/>
      <c r="U56" s="98"/>
      <c r="V56" s="98"/>
      <c r="W56" s="98"/>
      <c r="X56" s="98"/>
      <c r="Y56" s="98"/>
      <c r="Z56" s="98"/>
      <c r="AA56" s="98"/>
    </row>
    <row r="57" spans="1:27" ht="17.25" customHeight="1">
      <c r="A57" s="98"/>
      <c r="B57" s="98"/>
      <c r="C57" s="98"/>
      <c r="D57" s="98"/>
      <c r="E57" s="98"/>
      <c r="F57" s="98"/>
      <c r="G57" s="98"/>
      <c r="H57" s="98"/>
      <c r="I57" s="98"/>
      <c r="J57" s="98"/>
      <c r="K57" s="98"/>
      <c r="L57" s="98"/>
      <c r="M57" s="98"/>
      <c r="N57" s="98"/>
      <c r="O57" s="98"/>
      <c r="P57" s="98"/>
      <c r="Q57" s="98"/>
      <c r="R57" s="98"/>
      <c r="S57" s="98"/>
      <c r="T57" s="98"/>
      <c r="U57" s="98"/>
      <c r="V57" s="98"/>
      <c r="W57" s="98"/>
      <c r="X57" s="98"/>
      <c r="Y57" s="98"/>
      <c r="Z57" s="98"/>
      <c r="AA57" s="98"/>
    </row>
    <row r="58" spans="1:27" ht="17.25" customHeight="1">
      <c r="A58" s="98"/>
      <c r="B58" s="98"/>
      <c r="C58" s="98"/>
      <c r="D58" s="98"/>
      <c r="E58" s="98"/>
      <c r="F58" s="98"/>
      <c r="G58" s="98"/>
      <c r="H58" s="98"/>
      <c r="I58" s="98"/>
      <c r="J58" s="98"/>
      <c r="K58" s="98"/>
      <c r="L58" s="98"/>
      <c r="M58" s="98"/>
      <c r="N58" s="98"/>
      <c r="O58" s="98"/>
      <c r="P58" s="98"/>
      <c r="Q58" s="98"/>
      <c r="R58" s="98"/>
      <c r="S58" s="98"/>
      <c r="T58" s="98"/>
      <c r="U58" s="98"/>
      <c r="V58" s="98"/>
      <c r="W58" s="98"/>
      <c r="X58" s="98"/>
      <c r="Y58" s="98"/>
      <c r="Z58" s="98"/>
      <c r="AA58" s="98"/>
    </row>
    <row r="59" spans="1:27" ht="17.25" customHeight="1">
      <c r="A59" s="98"/>
      <c r="B59" s="98"/>
      <c r="C59" s="98"/>
      <c r="D59" s="98"/>
      <c r="E59" s="98"/>
      <c r="F59" s="98"/>
      <c r="G59" s="98"/>
      <c r="H59" s="98"/>
      <c r="I59" s="98"/>
      <c r="J59" s="98"/>
      <c r="K59" s="98"/>
      <c r="L59" s="98"/>
      <c r="M59" s="98"/>
      <c r="N59" s="98"/>
      <c r="O59" s="98"/>
      <c r="P59" s="98"/>
      <c r="Q59" s="98"/>
      <c r="R59" s="98"/>
      <c r="S59" s="98"/>
      <c r="T59" s="98"/>
      <c r="U59" s="98"/>
      <c r="V59" s="98"/>
      <c r="W59" s="98"/>
      <c r="X59" s="98"/>
      <c r="Y59" s="98"/>
      <c r="Z59" s="98"/>
      <c r="AA59" s="98"/>
    </row>
    <row r="60" spans="1:27" ht="17.25" customHeight="1">
      <c r="A60" s="98"/>
      <c r="B60" s="98"/>
      <c r="C60" s="98"/>
      <c r="D60" s="98"/>
      <c r="E60" s="98"/>
      <c r="F60" s="98"/>
      <c r="G60" s="98"/>
      <c r="H60" s="98"/>
      <c r="I60" s="98"/>
      <c r="J60" s="98"/>
      <c r="K60" s="98"/>
      <c r="L60" s="98"/>
      <c r="M60" s="98"/>
      <c r="N60" s="98"/>
      <c r="O60" s="98"/>
      <c r="P60" s="98"/>
      <c r="Q60" s="98"/>
      <c r="R60" s="98"/>
      <c r="S60" s="98"/>
      <c r="T60" s="98"/>
      <c r="U60" s="98"/>
      <c r="V60" s="98"/>
      <c r="W60" s="98"/>
      <c r="X60" s="98"/>
      <c r="Y60" s="98"/>
      <c r="Z60" s="98"/>
      <c r="AA60" s="98"/>
    </row>
    <row r="61" spans="1:27" ht="17.25" customHeight="1">
      <c r="A61" s="98"/>
      <c r="B61" s="98"/>
      <c r="C61" s="98"/>
      <c r="D61" s="98"/>
      <c r="E61" s="98"/>
      <c r="F61" s="98"/>
      <c r="G61" s="98"/>
      <c r="H61" s="98"/>
      <c r="I61" s="98"/>
      <c r="J61" s="98"/>
      <c r="K61" s="98"/>
      <c r="L61" s="98"/>
      <c r="M61" s="98"/>
      <c r="N61" s="98"/>
      <c r="O61" s="98"/>
      <c r="P61" s="98"/>
      <c r="Q61" s="98"/>
      <c r="R61" s="98"/>
      <c r="S61" s="98"/>
      <c r="T61" s="98"/>
      <c r="U61" s="98"/>
      <c r="V61" s="98"/>
      <c r="W61" s="98"/>
      <c r="X61" s="98"/>
      <c r="Y61" s="98"/>
      <c r="Z61" s="98"/>
      <c r="AA61" s="98"/>
    </row>
    <row r="62" spans="1:27" ht="17.25" customHeight="1">
      <c r="A62" s="98"/>
      <c r="B62" s="98"/>
      <c r="C62" s="98"/>
      <c r="D62" s="98"/>
      <c r="E62" s="98"/>
      <c r="F62" s="98"/>
      <c r="G62" s="98"/>
      <c r="H62" s="232"/>
      <c r="I62" s="232"/>
      <c r="J62" s="232"/>
      <c r="K62" s="98"/>
      <c r="L62" s="98"/>
      <c r="M62" s="98"/>
      <c r="N62" s="98"/>
      <c r="O62" s="98"/>
      <c r="P62" s="98"/>
      <c r="Q62" s="98"/>
      <c r="R62" s="98"/>
      <c r="S62" s="98"/>
      <c r="T62" s="98"/>
      <c r="U62" s="98"/>
      <c r="V62" s="98"/>
      <c r="W62" s="98"/>
      <c r="X62" s="98"/>
      <c r="Y62" s="98"/>
      <c r="Z62" s="98"/>
      <c r="AA62" s="98"/>
    </row>
    <row r="63" spans="1:27" ht="17.25" customHeight="1">
      <c r="A63" s="98"/>
      <c r="B63" s="98"/>
      <c r="C63" s="98"/>
      <c r="D63" s="98"/>
      <c r="E63" s="98"/>
      <c r="F63" s="98"/>
      <c r="G63" s="98"/>
      <c r="H63" s="232"/>
      <c r="I63" s="232"/>
      <c r="J63" s="232"/>
      <c r="K63" s="98"/>
      <c r="L63" s="98"/>
      <c r="M63" s="98"/>
      <c r="N63" s="98"/>
      <c r="O63" s="98"/>
      <c r="P63" s="98"/>
      <c r="Q63" s="98"/>
      <c r="R63" s="98"/>
      <c r="S63" s="98"/>
      <c r="T63" s="98"/>
      <c r="U63" s="98"/>
      <c r="V63" s="98"/>
      <c r="W63" s="98"/>
      <c r="X63" s="98"/>
      <c r="Y63" s="98"/>
      <c r="Z63" s="98"/>
      <c r="AA63" s="98"/>
    </row>
    <row r="64" spans="1:27" ht="17.25" customHeight="1">
      <c r="A64" s="98"/>
      <c r="B64" s="98"/>
      <c r="C64" s="98"/>
      <c r="D64" s="98"/>
      <c r="E64" s="98"/>
      <c r="F64" s="98"/>
      <c r="G64" s="98"/>
      <c r="H64" s="232"/>
      <c r="I64" s="232"/>
      <c r="J64" s="232"/>
      <c r="K64" s="98"/>
      <c r="L64" s="98"/>
      <c r="M64" s="98"/>
      <c r="N64" s="98"/>
      <c r="O64" s="98"/>
      <c r="P64" s="98"/>
      <c r="Q64" s="98"/>
      <c r="R64" s="98"/>
      <c r="S64" s="98"/>
      <c r="T64" s="98"/>
      <c r="U64" s="98"/>
      <c r="V64" s="98"/>
      <c r="W64" s="98"/>
      <c r="X64" s="98"/>
      <c r="Y64" s="98"/>
      <c r="Z64" s="98"/>
      <c r="AA64" s="98"/>
    </row>
    <row r="65" spans="1:27" ht="17.25" customHeight="1">
      <c r="A65" s="98"/>
      <c r="B65" s="98"/>
      <c r="C65" s="98"/>
      <c r="D65" s="98"/>
      <c r="E65" s="98"/>
      <c r="F65" s="98"/>
      <c r="G65" s="98"/>
      <c r="H65" s="232"/>
      <c r="I65" s="232"/>
      <c r="J65" s="232"/>
      <c r="K65" s="98"/>
      <c r="L65" s="98"/>
      <c r="M65" s="98"/>
      <c r="N65" s="98"/>
      <c r="O65" s="98"/>
      <c r="P65" s="98"/>
      <c r="Q65" s="98"/>
      <c r="R65" s="98"/>
      <c r="S65" s="98"/>
      <c r="T65" s="98"/>
      <c r="U65" s="98"/>
      <c r="V65" s="98"/>
      <c r="W65" s="98"/>
      <c r="X65" s="98"/>
      <c r="Y65" s="98"/>
      <c r="Z65" s="98"/>
      <c r="AA65" s="98"/>
    </row>
    <row r="66" spans="1:27" ht="17.25" customHeight="1">
      <c r="A66" s="98"/>
      <c r="B66" s="98"/>
      <c r="C66" s="98"/>
      <c r="D66" s="98"/>
      <c r="E66" s="98"/>
      <c r="F66" s="98"/>
      <c r="G66" s="98"/>
      <c r="H66" s="232"/>
      <c r="I66" s="232"/>
      <c r="J66" s="232"/>
      <c r="K66" s="98"/>
      <c r="L66" s="98"/>
      <c r="M66" s="98"/>
      <c r="N66" s="98"/>
      <c r="O66" s="98"/>
      <c r="P66" s="98"/>
      <c r="Q66" s="98"/>
      <c r="R66" s="98"/>
      <c r="S66" s="98"/>
      <c r="T66" s="98"/>
      <c r="U66" s="98"/>
      <c r="V66" s="98"/>
      <c r="W66" s="98"/>
      <c r="X66" s="98"/>
      <c r="Y66" s="98"/>
      <c r="Z66" s="98"/>
      <c r="AA66" s="98"/>
    </row>
    <row r="67" spans="1:27" ht="17.25" customHeight="1">
      <c r="A67" s="98"/>
      <c r="B67" s="98"/>
      <c r="C67" s="98"/>
      <c r="D67" s="98"/>
      <c r="E67" s="98"/>
      <c r="F67" s="98"/>
      <c r="G67" s="98"/>
      <c r="H67" s="232"/>
      <c r="I67" s="232"/>
      <c r="J67" s="232"/>
      <c r="K67" s="98"/>
      <c r="L67" s="98"/>
      <c r="M67" s="98"/>
      <c r="N67" s="98"/>
      <c r="O67" s="98"/>
      <c r="P67" s="98"/>
      <c r="Q67" s="98"/>
      <c r="R67" s="98"/>
      <c r="S67" s="98"/>
      <c r="T67" s="98"/>
      <c r="U67" s="98"/>
      <c r="V67" s="98"/>
      <c r="W67" s="98"/>
      <c r="X67" s="98"/>
      <c r="Y67" s="98"/>
      <c r="Z67" s="98"/>
      <c r="AA67" s="98"/>
    </row>
    <row r="68" spans="1:27" ht="17.25" customHeight="1">
      <c r="A68" s="98"/>
      <c r="B68" s="98"/>
      <c r="C68" s="98"/>
      <c r="D68" s="98"/>
      <c r="E68" s="98"/>
      <c r="F68" s="98"/>
      <c r="G68" s="98"/>
      <c r="H68" s="232"/>
      <c r="I68" s="232"/>
      <c r="J68" s="232"/>
      <c r="K68" s="98"/>
      <c r="L68" s="98"/>
      <c r="M68" s="98"/>
      <c r="N68" s="98"/>
      <c r="O68" s="98"/>
      <c r="P68" s="98"/>
      <c r="Q68" s="98"/>
      <c r="R68" s="98"/>
      <c r="S68" s="98"/>
      <c r="T68" s="98"/>
      <c r="U68" s="98"/>
      <c r="V68" s="98"/>
      <c r="W68" s="98"/>
      <c r="X68" s="98"/>
      <c r="Y68" s="98"/>
      <c r="Z68" s="98"/>
      <c r="AA68" s="98"/>
    </row>
    <row r="69" spans="1:27" ht="17.25" customHeight="1">
      <c r="A69" s="98"/>
      <c r="B69" s="98"/>
      <c r="C69" s="98"/>
      <c r="D69" s="98"/>
      <c r="E69" s="98"/>
      <c r="F69" s="98"/>
      <c r="G69" s="98"/>
      <c r="H69" s="232"/>
      <c r="I69" s="232"/>
      <c r="J69" s="232"/>
      <c r="K69" s="98"/>
      <c r="L69" s="98"/>
      <c r="M69" s="98"/>
      <c r="N69" s="98"/>
      <c r="O69" s="98"/>
      <c r="P69" s="98"/>
      <c r="Q69" s="98"/>
      <c r="R69" s="98"/>
      <c r="S69" s="98"/>
      <c r="T69" s="98"/>
      <c r="U69" s="98"/>
      <c r="V69" s="98"/>
      <c r="W69" s="98"/>
      <c r="X69" s="98"/>
      <c r="Y69" s="98"/>
      <c r="Z69" s="98"/>
      <c r="AA69" s="98"/>
    </row>
    <row r="70" spans="1:27" ht="17.25" customHeight="1">
      <c r="A70" s="98"/>
      <c r="B70" s="98"/>
      <c r="C70" s="98"/>
      <c r="D70" s="98"/>
      <c r="E70" s="98"/>
      <c r="F70" s="98"/>
      <c r="G70" s="98"/>
      <c r="H70" s="232"/>
      <c r="I70" s="232"/>
      <c r="J70" s="232"/>
      <c r="K70" s="98"/>
      <c r="L70" s="98"/>
      <c r="M70" s="98"/>
      <c r="N70" s="98"/>
      <c r="O70" s="98"/>
      <c r="P70" s="98"/>
      <c r="Q70" s="98"/>
      <c r="R70" s="98"/>
      <c r="S70" s="98"/>
      <c r="T70" s="98"/>
      <c r="U70" s="98"/>
      <c r="V70" s="98"/>
      <c r="W70" s="98"/>
      <c r="X70" s="98"/>
      <c r="Y70" s="98"/>
      <c r="Z70" s="98"/>
      <c r="AA70" s="98"/>
    </row>
    <row r="71" spans="1:27" ht="17.25" customHeight="1">
      <c r="A71" s="98"/>
      <c r="B71" s="98"/>
      <c r="C71" s="98"/>
      <c r="D71" s="98"/>
      <c r="E71" s="98"/>
      <c r="F71" s="98"/>
      <c r="G71" s="98"/>
      <c r="H71" s="232"/>
      <c r="I71" s="232"/>
      <c r="J71" s="232"/>
      <c r="K71" s="98"/>
      <c r="L71" s="98"/>
      <c r="M71" s="98"/>
      <c r="N71" s="98"/>
      <c r="O71" s="98"/>
      <c r="P71" s="98"/>
      <c r="Q71" s="98"/>
      <c r="R71" s="98"/>
      <c r="S71" s="98"/>
      <c r="T71" s="98"/>
      <c r="U71" s="98"/>
      <c r="V71" s="98"/>
      <c r="W71" s="98"/>
      <c r="X71" s="98"/>
      <c r="Y71" s="98"/>
      <c r="Z71" s="98"/>
      <c r="AA71" s="98"/>
    </row>
    <row r="72" spans="1:27" ht="17.25" customHeight="1">
      <c r="A72" s="98"/>
      <c r="B72" s="98"/>
      <c r="C72" s="98"/>
      <c r="D72" s="98"/>
      <c r="E72" s="98"/>
      <c r="F72" s="98"/>
      <c r="G72" s="98"/>
      <c r="H72" s="232"/>
      <c r="I72" s="232"/>
      <c r="J72" s="232"/>
      <c r="K72" s="98"/>
      <c r="L72" s="98"/>
      <c r="M72" s="98"/>
      <c r="N72" s="98"/>
      <c r="O72" s="98"/>
      <c r="P72" s="98"/>
      <c r="Q72" s="98"/>
      <c r="R72" s="98"/>
      <c r="S72" s="98"/>
      <c r="T72" s="98"/>
      <c r="U72" s="98"/>
      <c r="V72" s="98"/>
      <c r="W72" s="98"/>
      <c r="X72" s="98"/>
      <c r="Y72" s="98"/>
      <c r="Z72" s="98"/>
      <c r="AA72" s="98"/>
    </row>
    <row r="73" spans="1:27" ht="17.25" customHeight="1">
      <c r="A73" s="98"/>
      <c r="B73" s="98"/>
      <c r="C73" s="98"/>
      <c r="D73" s="98"/>
      <c r="E73" s="98"/>
      <c r="F73" s="98"/>
      <c r="G73" s="98"/>
      <c r="H73" s="232"/>
      <c r="I73" s="232"/>
      <c r="J73" s="232"/>
      <c r="K73" s="98"/>
      <c r="L73" s="98"/>
      <c r="M73" s="98"/>
      <c r="N73" s="98"/>
      <c r="O73" s="98"/>
      <c r="P73" s="98"/>
      <c r="Q73" s="98"/>
      <c r="R73" s="98"/>
      <c r="S73" s="98"/>
      <c r="T73" s="98"/>
      <c r="U73" s="98"/>
      <c r="V73" s="98"/>
      <c r="W73" s="98"/>
      <c r="X73" s="98"/>
      <c r="Y73" s="98"/>
      <c r="Z73" s="98"/>
      <c r="AA73" s="98"/>
    </row>
    <row r="74" spans="1:27" ht="17.25" customHeight="1">
      <c r="A74" s="98"/>
      <c r="B74" s="98"/>
      <c r="C74" s="98"/>
      <c r="D74" s="98"/>
      <c r="E74" s="98"/>
      <c r="F74" s="98"/>
      <c r="G74" s="98"/>
      <c r="H74" s="232"/>
      <c r="I74" s="232"/>
      <c r="J74" s="232"/>
      <c r="K74" s="98"/>
      <c r="L74" s="98"/>
      <c r="M74" s="98"/>
      <c r="N74" s="98"/>
      <c r="O74" s="98"/>
      <c r="P74" s="98"/>
      <c r="Q74" s="98"/>
      <c r="R74" s="98"/>
      <c r="S74" s="98"/>
      <c r="T74" s="98"/>
      <c r="U74" s="98"/>
      <c r="V74" s="98"/>
      <c r="W74" s="98"/>
      <c r="X74" s="98"/>
      <c r="Y74" s="98"/>
      <c r="Z74" s="98"/>
      <c r="AA74" s="98"/>
    </row>
    <row r="75" spans="1:27" ht="17.25" customHeight="1">
      <c r="A75" s="98"/>
      <c r="B75" s="98"/>
      <c r="C75" s="98"/>
      <c r="D75" s="98"/>
      <c r="E75" s="98"/>
      <c r="F75" s="98"/>
      <c r="G75" s="98"/>
      <c r="H75" s="232"/>
      <c r="I75" s="232"/>
      <c r="J75" s="232"/>
      <c r="K75" s="98"/>
      <c r="L75" s="98"/>
      <c r="M75" s="98"/>
      <c r="N75" s="98"/>
      <c r="O75" s="98"/>
      <c r="P75" s="98"/>
      <c r="Q75" s="98"/>
      <c r="R75" s="98"/>
      <c r="S75" s="98"/>
      <c r="T75" s="98"/>
      <c r="U75" s="98"/>
      <c r="V75" s="98"/>
      <c r="W75" s="98"/>
      <c r="X75" s="98"/>
      <c r="Y75" s="98"/>
      <c r="Z75" s="98"/>
      <c r="AA75" s="98"/>
    </row>
    <row r="76" spans="1:27" ht="17.25" customHeight="1">
      <c r="A76" s="98"/>
      <c r="B76" s="98"/>
      <c r="C76" s="98"/>
      <c r="D76" s="98"/>
      <c r="E76" s="98"/>
      <c r="F76" s="98"/>
      <c r="G76" s="98"/>
      <c r="H76" s="232"/>
      <c r="I76" s="232"/>
      <c r="J76" s="232"/>
      <c r="K76" s="98"/>
      <c r="L76" s="98"/>
      <c r="M76" s="98"/>
      <c r="N76" s="98"/>
      <c r="O76" s="98"/>
      <c r="P76" s="98"/>
      <c r="Q76" s="98"/>
      <c r="R76" s="98"/>
      <c r="S76" s="98"/>
      <c r="T76" s="98"/>
      <c r="U76" s="98"/>
      <c r="V76" s="98"/>
      <c r="W76" s="98"/>
      <c r="X76" s="98"/>
      <c r="Y76" s="98"/>
      <c r="Z76" s="98"/>
      <c r="AA76" s="98"/>
    </row>
    <row r="77" spans="1:27" ht="17.25" customHeight="1">
      <c r="A77" s="98"/>
      <c r="B77" s="98"/>
      <c r="C77" s="98"/>
      <c r="D77" s="98"/>
      <c r="E77" s="98"/>
      <c r="F77" s="98"/>
      <c r="G77" s="98"/>
      <c r="H77" s="232"/>
      <c r="I77" s="232"/>
      <c r="J77" s="232"/>
      <c r="K77" s="98"/>
      <c r="L77" s="98"/>
      <c r="M77" s="98"/>
      <c r="N77" s="98"/>
      <c r="O77" s="98"/>
      <c r="P77" s="98"/>
      <c r="Q77" s="98"/>
      <c r="R77" s="98"/>
      <c r="S77" s="98"/>
      <c r="T77" s="98"/>
      <c r="U77" s="98"/>
      <c r="V77" s="98"/>
      <c r="W77" s="98"/>
      <c r="X77" s="98"/>
      <c r="Y77" s="98"/>
      <c r="Z77" s="98"/>
      <c r="AA77" s="98"/>
    </row>
    <row r="78" spans="1:27" ht="17.25" customHeight="1">
      <c r="A78" s="98"/>
      <c r="B78" s="98"/>
      <c r="C78" s="98"/>
      <c r="D78" s="98"/>
      <c r="E78" s="98"/>
      <c r="F78" s="98"/>
      <c r="G78" s="98"/>
      <c r="H78" s="232"/>
      <c r="I78" s="232"/>
      <c r="J78" s="232"/>
      <c r="K78" s="98"/>
      <c r="L78" s="98"/>
      <c r="M78" s="98"/>
      <c r="N78" s="98"/>
      <c r="O78" s="98"/>
      <c r="P78" s="98"/>
      <c r="Q78" s="98"/>
      <c r="R78" s="98"/>
      <c r="S78" s="98"/>
      <c r="T78" s="98"/>
      <c r="U78" s="98"/>
      <c r="V78" s="98"/>
      <c r="W78" s="98"/>
      <c r="X78" s="98"/>
      <c r="Y78" s="98"/>
      <c r="Z78" s="98"/>
      <c r="AA78" s="98"/>
    </row>
    <row r="79" spans="1:27" ht="17.25" customHeight="1">
      <c r="A79" s="98"/>
      <c r="B79" s="98"/>
      <c r="C79" s="98"/>
      <c r="D79" s="98"/>
      <c r="E79" s="98"/>
      <c r="F79" s="98"/>
      <c r="G79" s="98"/>
      <c r="H79" s="232"/>
      <c r="I79" s="232"/>
      <c r="J79" s="232"/>
      <c r="K79" s="98"/>
      <c r="L79" s="98"/>
      <c r="M79" s="98"/>
      <c r="N79" s="98"/>
      <c r="O79" s="98"/>
      <c r="P79" s="98"/>
      <c r="Q79" s="98"/>
      <c r="R79" s="98"/>
      <c r="S79" s="98"/>
      <c r="T79" s="98"/>
      <c r="U79" s="98"/>
      <c r="V79" s="98"/>
      <c r="W79" s="98"/>
      <c r="X79" s="98"/>
      <c r="Y79" s="98"/>
      <c r="Z79" s="98"/>
      <c r="AA79" s="98"/>
    </row>
    <row r="80" spans="1:27" ht="17.25" customHeight="1">
      <c r="A80" s="98"/>
      <c r="B80" s="98"/>
      <c r="C80" s="98"/>
      <c r="D80" s="98"/>
      <c r="E80" s="98"/>
      <c r="F80" s="98"/>
      <c r="G80" s="98"/>
      <c r="H80" s="232"/>
      <c r="I80" s="232"/>
      <c r="J80" s="232"/>
      <c r="K80" s="98"/>
      <c r="L80" s="98"/>
      <c r="M80" s="98"/>
      <c r="N80" s="98"/>
      <c r="O80" s="98"/>
      <c r="P80" s="98"/>
      <c r="Q80" s="98"/>
      <c r="R80" s="98"/>
      <c r="S80" s="98"/>
      <c r="T80" s="98"/>
      <c r="U80" s="98"/>
      <c r="V80" s="98"/>
      <c r="W80" s="98"/>
      <c r="X80" s="98"/>
      <c r="Y80" s="98"/>
      <c r="Z80" s="98"/>
      <c r="AA80" s="98"/>
    </row>
    <row r="81" spans="1:27" ht="17.25" customHeight="1">
      <c r="A81" s="98"/>
      <c r="B81" s="98"/>
      <c r="C81" s="98"/>
      <c r="D81" s="98"/>
      <c r="E81" s="98"/>
      <c r="F81" s="98"/>
      <c r="G81" s="98"/>
      <c r="H81" s="232"/>
      <c r="I81" s="232"/>
      <c r="J81" s="232"/>
      <c r="K81" s="98"/>
      <c r="L81" s="98"/>
      <c r="M81" s="98"/>
      <c r="N81" s="98"/>
      <c r="O81" s="98"/>
      <c r="P81" s="98"/>
      <c r="Q81" s="98"/>
      <c r="R81" s="98"/>
      <c r="S81" s="98"/>
      <c r="T81" s="98"/>
      <c r="U81" s="98"/>
      <c r="V81" s="98"/>
      <c r="W81" s="98"/>
      <c r="X81" s="98"/>
      <c r="Y81" s="98"/>
      <c r="Z81" s="98"/>
      <c r="AA81" s="98"/>
    </row>
    <row r="82" spans="1:27" ht="17.25" customHeight="1">
      <c r="A82" s="98"/>
      <c r="B82" s="98"/>
      <c r="C82" s="98"/>
      <c r="D82" s="98"/>
      <c r="E82" s="98"/>
      <c r="F82" s="98"/>
      <c r="G82" s="98"/>
      <c r="H82" s="232"/>
      <c r="I82" s="232"/>
      <c r="J82" s="232"/>
      <c r="K82" s="98"/>
      <c r="L82" s="98"/>
      <c r="M82" s="98"/>
      <c r="N82" s="98"/>
      <c r="O82" s="98"/>
      <c r="P82" s="98"/>
      <c r="Q82" s="98"/>
      <c r="R82" s="98"/>
      <c r="S82" s="98"/>
      <c r="T82" s="98"/>
      <c r="U82" s="98"/>
      <c r="V82" s="98"/>
      <c r="W82" s="98"/>
      <c r="X82" s="98"/>
      <c r="Y82" s="98"/>
      <c r="Z82" s="98"/>
      <c r="AA82" s="98"/>
    </row>
    <row r="83" spans="1:27" ht="17.25" customHeight="1">
      <c r="A83" s="98"/>
      <c r="B83" s="98"/>
      <c r="C83" s="98"/>
      <c r="D83" s="98"/>
      <c r="E83" s="98"/>
      <c r="F83" s="98"/>
      <c r="G83" s="98"/>
      <c r="H83" s="232"/>
      <c r="I83" s="232"/>
      <c r="J83" s="232"/>
      <c r="K83" s="98"/>
      <c r="L83" s="98"/>
      <c r="M83" s="98"/>
      <c r="N83" s="98"/>
      <c r="O83" s="98"/>
      <c r="P83" s="98"/>
      <c r="Q83" s="98"/>
      <c r="R83" s="98"/>
      <c r="S83" s="98"/>
      <c r="T83" s="98"/>
      <c r="U83" s="98"/>
      <c r="V83" s="98"/>
      <c r="W83" s="98"/>
      <c r="X83" s="98"/>
      <c r="Y83" s="98"/>
      <c r="Z83" s="98"/>
      <c r="AA83" s="98"/>
    </row>
    <row r="84" spans="1:27" ht="6.75" customHeight="1">
      <c r="A84" s="98"/>
      <c r="B84" s="98"/>
      <c r="C84" s="98"/>
      <c r="D84" s="98"/>
      <c r="E84" s="98"/>
      <c r="F84" s="98"/>
      <c r="G84" s="98"/>
      <c r="H84" s="232"/>
      <c r="I84" s="232"/>
      <c r="J84" s="232"/>
      <c r="K84" s="98"/>
      <c r="L84" s="98"/>
      <c r="M84" s="98"/>
      <c r="N84" s="98"/>
      <c r="O84" s="98"/>
      <c r="P84" s="98"/>
      <c r="Q84" s="98"/>
      <c r="R84" s="98"/>
      <c r="S84" s="98"/>
      <c r="T84" s="98"/>
      <c r="U84" s="98"/>
      <c r="V84" s="98"/>
      <c r="W84" s="98"/>
      <c r="X84" s="98"/>
      <c r="Y84" s="98"/>
      <c r="Z84" s="98"/>
      <c r="AA84" s="98"/>
    </row>
    <row r="85" spans="1:27" ht="17.25" customHeight="1">
      <c r="A85" s="98"/>
      <c r="B85" s="98"/>
      <c r="C85" s="98"/>
      <c r="D85" s="98"/>
      <c r="E85" s="98"/>
      <c r="F85" s="98"/>
      <c r="G85" s="98"/>
      <c r="H85" s="232"/>
      <c r="I85" s="232"/>
      <c r="J85" s="232"/>
      <c r="K85" s="98"/>
      <c r="L85" s="98"/>
      <c r="M85" s="98"/>
      <c r="N85" s="98"/>
      <c r="O85" s="98"/>
      <c r="P85" s="98"/>
      <c r="Q85" s="98"/>
      <c r="R85" s="98"/>
      <c r="S85" s="98"/>
      <c r="T85" s="98"/>
      <c r="U85" s="98"/>
      <c r="V85" s="98"/>
      <c r="W85" s="98"/>
      <c r="X85" s="98"/>
      <c r="Y85" s="98"/>
      <c r="Z85" s="98"/>
      <c r="AA85" s="98"/>
    </row>
    <row r="86" spans="1:27" ht="17.25" customHeight="1">
      <c r="A86" s="98"/>
      <c r="B86" s="98"/>
      <c r="C86" s="98"/>
      <c r="D86" s="98"/>
      <c r="E86" s="98"/>
      <c r="F86" s="98"/>
      <c r="G86" s="98"/>
      <c r="H86" s="232"/>
      <c r="I86" s="232"/>
      <c r="J86" s="232"/>
      <c r="K86" s="98"/>
      <c r="L86" s="98"/>
      <c r="M86" s="98"/>
      <c r="N86" s="98"/>
      <c r="O86" s="98"/>
      <c r="P86" s="98"/>
      <c r="Q86" s="98"/>
      <c r="R86" s="98"/>
      <c r="S86" s="98"/>
      <c r="T86" s="98"/>
      <c r="U86" s="98"/>
      <c r="V86" s="98"/>
      <c r="W86" s="98"/>
      <c r="X86" s="98"/>
      <c r="Y86" s="98"/>
      <c r="Z86" s="98"/>
      <c r="AA86" s="98"/>
    </row>
    <row r="87" spans="1:27" ht="17.25" customHeight="1">
      <c r="A87" s="98"/>
      <c r="B87" s="98"/>
      <c r="C87" s="98"/>
      <c r="D87" s="98"/>
      <c r="E87" s="98"/>
      <c r="F87" s="98"/>
      <c r="G87" s="98"/>
      <c r="H87" s="232"/>
      <c r="I87" s="232"/>
      <c r="J87" s="232"/>
      <c r="K87" s="98"/>
      <c r="L87" s="98"/>
      <c r="M87" s="98"/>
      <c r="N87" s="98"/>
      <c r="O87" s="98"/>
      <c r="P87" s="98"/>
      <c r="Q87" s="98"/>
      <c r="R87" s="98"/>
      <c r="S87" s="98"/>
      <c r="T87" s="98"/>
      <c r="U87" s="98"/>
      <c r="V87" s="98"/>
      <c r="W87" s="98"/>
      <c r="X87" s="98"/>
      <c r="Y87" s="98"/>
      <c r="Z87" s="98"/>
      <c r="AA87" s="98"/>
    </row>
    <row r="88" spans="1:27" ht="17.25" customHeight="1">
      <c r="A88" s="98"/>
      <c r="B88" s="98"/>
      <c r="C88" s="98"/>
      <c r="D88" s="98"/>
      <c r="E88" s="98"/>
      <c r="F88" s="98"/>
      <c r="G88" s="98"/>
      <c r="H88" s="232"/>
      <c r="I88" s="232"/>
      <c r="J88" s="232"/>
      <c r="K88" s="98"/>
      <c r="L88" s="98"/>
      <c r="M88" s="98"/>
      <c r="N88" s="98"/>
      <c r="O88" s="98"/>
      <c r="P88" s="98"/>
      <c r="Q88" s="98"/>
      <c r="R88" s="98"/>
      <c r="S88" s="98"/>
      <c r="T88" s="98"/>
      <c r="U88" s="98"/>
      <c r="V88" s="98"/>
      <c r="W88" s="98"/>
      <c r="X88" s="98"/>
      <c r="Y88" s="98"/>
      <c r="Z88" s="98"/>
      <c r="AA88" s="98"/>
    </row>
    <row r="89" spans="1:27" ht="17.25" customHeight="1">
      <c r="A89" s="98"/>
      <c r="B89" s="98"/>
      <c r="C89" s="98"/>
      <c r="D89" s="98"/>
      <c r="E89" s="98"/>
      <c r="F89" s="98"/>
      <c r="G89" s="98"/>
      <c r="H89" s="232"/>
      <c r="I89" s="232"/>
      <c r="J89" s="232"/>
      <c r="K89" s="98"/>
      <c r="L89" s="98"/>
      <c r="M89" s="98"/>
      <c r="N89" s="98"/>
      <c r="O89" s="98"/>
      <c r="P89" s="98"/>
      <c r="Q89" s="98"/>
      <c r="R89" s="98"/>
      <c r="S89" s="98"/>
      <c r="T89" s="98"/>
      <c r="U89" s="98"/>
      <c r="V89" s="98"/>
      <c r="W89" s="98"/>
      <c r="X89" s="98"/>
      <c r="Y89" s="98"/>
      <c r="Z89" s="98"/>
      <c r="AA89" s="98"/>
    </row>
    <row r="90" spans="1:27" ht="17.25" customHeight="1">
      <c r="A90" s="98"/>
      <c r="B90" s="98"/>
      <c r="C90" s="98"/>
      <c r="D90" s="98"/>
      <c r="E90" s="98"/>
      <c r="F90" s="98"/>
      <c r="G90" s="98"/>
      <c r="H90" s="232"/>
      <c r="I90" s="232"/>
      <c r="J90" s="232"/>
      <c r="K90" s="98"/>
      <c r="L90" s="98"/>
      <c r="M90" s="98"/>
      <c r="N90" s="98"/>
      <c r="O90" s="98"/>
      <c r="P90" s="98"/>
      <c r="Q90" s="98"/>
      <c r="R90" s="98"/>
      <c r="S90" s="98"/>
      <c r="T90" s="98"/>
      <c r="U90" s="98"/>
      <c r="V90" s="98"/>
      <c r="W90" s="98"/>
      <c r="X90" s="98"/>
      <c r="Y90" s="98"/>
      <c r="Z90" s="98"/>
      <c r="AA90" s="98"/>
    </row>
    <row r="91" spans="1:27" ht="17.25" customHeight="1">
      <c r="A91" s="98"/>
      <c r="B91" s="98"/>
      <c r="C91" s="98"/>
      <c r="D91" s="98"/>
      <c r="E91" s="98"/>
      <c r="F91" s="98"/>
      <c r="G91" s="98"/>
      <c r="H91" s="232"/>
      <c r="I91" s="232"/>
      <c r="J91" s="232"/>
      <c r="K91" s="98"/>
      <c r="L91" s="98"/>
      <c r="M91" s="98"/>
      <c r="N91" s="98"/>
      <c r="O91" s="98"/>
      <c r="P91" s="98"/>
      <c r="Q91" s="98"/>
      <c r="R91" s="98"/>
      <c r="S91" s="98"/>
      <c r="T91" s="98"/>
      <c r="U91" s="98"/>
      <c r="V91" s="98"/>
      <c r="W91" s="98"/>
      <c r="X91" s="98"/>
      <c r="Y91" s="98"/>
      <c r="Z91" s="98"/>
      <c r="AA91" s="98"/>
    </row>
    <row r="92" spans="1:27" ht="17.25" customHeight="1">
      <c r="A92" s="98"/>
      <c r="B92" s="98"/>
      <c r="C92" s="98"/>
      <c r="D92" s="98"/>
      <c r="E92" s="98"/>
      <c r="F92" s="98"/>
      <c r="G92" s="98"/>
      <c r="H92" s="232"/>
      <c r="I92" s="232"/>
      <c r="J92" s="232"/>
      <c r="K92" s="98"/>
      <c r="L92" s="98"/>
      <c r="M92" s="98"/>
      <c r="N92" s="98"/>
      <c r="O92" s="98"/>
      <c r="P92" s="98"/>
      <c r="Q92" s="98"/>
      <c r="R92" s="98"/>
      <c r="S92" s="98"/>
      <c r="T92" s="98"/>
      <c r="U92" s="98"/>
      <c r="V92" s="98"/>
      <c r="W92" s="98"/>
      <c r="X92" s="98"/>
      <c r="Y92" s="98"/>
      <c r="Z92" s="98"/>
      <c r="AA92" s="98"/>
    </row>
    <row r="93" spans="1:27" ht="17.25" customHeight="1">
      <c r="A93" s="98"/>
      <c r="B93" s="98"/>
      <c r="C93" s="98"/>
      <c r="D93" s="98"/>
      <c r="E93" s="98"/>
      <c r="F93" s="98"/>
      <c r="G93" s="98"/>
      <c r="H93" s="232"/>
      <c r="I93" s="232"/>
      <c r="J93" s="232"/>
      <c r="K93" s="98"/>
      <c r="L93" s="98"/>
      <c r="M93" s="98"/>
      <c r="N93" s="98"/>
      <c r="O93" s="98"/>
      <c r="P93" s="98"/>
      <c r="Q93" s="98"/>
      <c r="R93" s="98"/>
      <c r="S93" s="98"/>
      <c r="T93" s="98"/>
      <c r="U93" s="98"/>
      <c r="V93" s="98"/>
      <c r="W93" s="98"/>
      <c r="X93" s="98"/>
      <c r="Y93" s="98"/>
      <c r="Z93" s="98"/>
      <c r="AA93" s="98"/>
    </row>
    <row r="94" spans="1:27" ht="17.25" customHeight="1">
      <c r="A94" s="98"/>
      <c r="B94" s="98"/>
      <c r="C94" s="98"/>
      <c r="D94" s="98"/>
      <c r="E94" s="98"/>
      <c r="F94" s="98"/>
      <c r="G94" s="98"/>
      <c r="H94" s="232"/>
      <c r="I94" s="232"/>
      <c r="J94" s="232"/>
      <c r="K94" s="98"/>
      <c r="L94" s="98"/>
      <c r="M94" s="98"/>
      <c r="N94" s="98"/>
      <c r="O94" s="98"/>
      <c r="P94" s="98"/>
      <c r="Q94" s="98"/>
      <c r="R94" s="98"/>
      <c r="S94" s="98"/>
      <c r="T94" s="98"/>
      <c r="U94" s="98"/>
      <c r="V94" s="98"/>
      <c r="W94" s="98"/>
      <c r="X94" s="98"/>
      <c r="Y94" s="98"/>
      <c r="Z94" s="98"/>
      <c r="AA94" s="98"/>
    </row>
    <row r="95" spans="1:27" ht="17.25" customHeight="1">
      <c r="A95" s="98"/>
      <c r="B95" s="98"/>
      <c r="C95" s="98"/>
      <c r="D95" s="98"/>
      <c r="E95" s="98"/>
      <c r="F95" s="98"/>
      <c r="G95" s="98"/>
      <c r="H95" s="232"/>
      <c r="I95" s="232"/>
      <c r="J95" s="232"/>
      <c r="K95" s="98"/>
      <c r="L95" s="98"/>
      <c r="M95" s="98"/>
      <c r="N95" s="98"/>
      <c r="O95" s="98"/>
      <c r="P95" s="98"/>
      <c r="Q95" s="98"/>
      <c r="R95" s="98"/>
      <c r="S95" s="98"/>
      <c r="T95" s="98"/>
      <c r="U95" s="98"/>
      <c r="V95" s="98"/>
      <c r="W95" s="98"/>
      <c r="X95" s="98"/>
      <c r="Y95" s="98"/>
      <c r="Z95" s="98"/>
      <c r="AA95" s="98"/>
    </row>
    <row r="96" spans="1:27" ht="17.25" customHeight="1">
      <c r="A96" s="98"/>
      <c r="B96" s="98"/>
      <c r="C96" s="98"/>
      <c r="D96" s="98"/>
      <c r="E96" s="98"/>
      <c r="F96" s="98"/>
      <c r="G96" s="98"/>
      <c r="H96" s="232"/>
      <c r="I96" s="232"/>
      <c r="J96" s="232"/>
      <c r="K96" s="98"/>
      <c r="L96" s="98"/>
      <c r="M96" s="98"/>
      <c r="N96" s="98"/>
      <c r="O96" s="98"/>
      <c r="P96" s="98"/>
      <c r="Q96" s="98"/>
      <c r="R96" s="98"/>
      <c r="S96" s="98"/>
      <c r="T96" s="98"/>
      <c r="U96" s="98"/>
      <c r="V96" s="98"/>
      <c r="W96" s="98"/>
      <c r="X96" s="98"/>
      <c r="Y96" s="98"/>
      <c r="Z96" s="98"/>
      <c r="AA96" s="98"/>
    </row>
    <row r="97" spans="1:27" ht="17.25" customHeight="1">
      <c r="A97" s="98"/>
      <c r="B97" s="98"/>
      <c r="C97" s="98"/>
      <c r="D97" s="98"/>
      <c r="E97" s="98"/>
      <c r="F97" s="98"/>
      <c r="G97" s="98"/>
      <c r="H97" s="98"/>
      <c r="I97" s="98"/>
      <c r="J97" s="98"/>
      <c r="K97" s="98"/>
      <c r="L97" s="98"/>
      <c r="M97" s="98"/>
      <c r="N97" s="98"/>
      <c r="O97" s="98"/>
      <c r="P97" s="98"/>
      <c r="Q97" s="98"/>
      <c r="R97" s="98"/>
      <c r="S97" s="98"/>
      <c r="T97" s="98"/>
      <c r="U97" s="98"/>
      <c r="V97" s="98"/>
      <c r="W97" s="98"/>
      <c r="X97" s="98"/>
      <c r="Y97" s="98"/>
      <c r="Z97" s="98"/>
      <c r="AA97" s="98"/>
    </row>
    <row r="98" spans="1:27" ht="17.25" customHeight="1">
      <c r="A98" s="98"/>
      <c r="B98" s="98"/>
      <c r="C98" s="98"/>
      <c r="D98" s="98"/>
      <c r="E98" s="98"/>
      <c r="F98" s="98"/>
      <c r="G98" s="98"/>
      <c r="H98" s="98"/>
      <c r="I98" s="98"/>
      <c r="J98" s="98"/>
      <c r="K98" s="98"/>
      <c r="L98" s="98"/>
      <c r="M98" s="98"/>
      <c r="N98" s="98"/>
      <c r="O98" s="98"/>
      <c r="P98" s="98"/>
      <c r="Q98" s="98"/>
      <c r="R98" s="98"/>
      <c r="S98" s="98"/>
      <c r="T98" s="98"/>
      <c r="U98" s="98"/>
      <c r="V98" s="98"/>
      <c r="W98" s="98"/>
      <c r="X98" s="98"/>
      <c r="Y98" s="98"/>
      <c r="Z98" s="98"/>
      <c r="AA98" s="98"/>
    </row>
    <row r="99" spans="1:27" ht="17.25" customHeight="1">
      <c r="A99" s="98"/>
      <c r="B99" s="98"/>
      <c r="C99" s="98"/>
      <c r="D99" s="98"/>
      <c r="E99" s="98"/>
      <c r="F99" s="98"/>
      <c r="G99" s="98"/>
      <c r="H99" s="98"/>
      <c r="I99" s="98"/>
      <c r="J99" s="98"/>
      <c r="K99" s="98"/>
      <c r="L99" s="98"/>
      <c r="M99" s="98"/>
      <c r="N99" s="98"/>
      <c r="O99" s="98"/>
      <c r="P99" s="98"/>
      <c r="Q99" s="98"/>
      <c r="R99" s="98"/>
      <c r="S99" s="98"/>
      <c r="T99" s="98"/>
      <c r="U99" s="98"/>
      <c r="V99" s="98"/>
      <c r="W99" s="98"/>
      <c r="X99" s="98"/>
      <c r="Y99" s="98"/>
      <c r="Z99" s="98"/>
      <c r="AA99" s="98"/>
    </row>
    <row r="100" spans="1:27" ht="17.25" customHeight="1">
      <c r="A100" s="98"/>
      <c r="B100" s="98"/>
      <c r="C100" s="98"/>
      <c r="D100" s="98"/>
      <c r="E100" s="98"/>
      <c r="F100" s="98"/>
      <c r="G100" s="98"/>
      <c r="H100" s="98"/>
      <c r="I100" s="98"/>
      <c r="J100" s="98"/>
      <c r="K100" s="98"/>
      <c r="L100" s="98"/>
      <c r="M100" s="98"/>
      <c r="N100" s="98"/>
      <c r="O100" s="98"/>
      <c r="P100" s="98"/>
      <c r="Q100" s="98"/>
      <c r="R100" s="98"/>
      <c r="S100" s="98"/>
      <c r="T100" s="98"/>
      <c r="U100" s="98"/>
      <c r="V100" s="98"/>
      <c r="W100" s="98"/>
      <c r="X100" s="98"/>
      <c r="Y100" s="98"/>
      <c r="Z100" s="98"/>
      <c r="AA100" s="98"/>
    </row>
    <row r="101" spans="1:27" ht="17.25" customHeight="1">
      <c r="A101" s="98"/>
      <c r="B101" s="98"/>
      <c r="C101" s="98"/>
      <c r="D101" s="98"/>
      <c r="E101" s="98"/>
      <c r="F101" s="98"/>
      <c r="G101" s="98"/>
      <c r="H101" s="98"/>
      <c r="I101" s="98"/>
      <c r="J101" s="98"/>
      <c r="K101" s="98"/>
      <c r="L101" s="98"/>
      <c r="M101" s="98"/>
      <c r="N101" s="98"/>
      <c r="O101" s="98"/>
      <c r="P101" s="98"/>
      <c r="Q101" s="98"/>
      <c r="R101" s="98"/>
      <c r="S101" s="98"/>
      <c r="T101" s="98"/>
      <c r="U101" s="98"/>
      <c r="V101" s="98"/>
      <c r="W101" s="98"/>
      <c r="X101" s="98"/>
      <c r="Y101" s="98"/>
      <c r="Z101" s="98"/>
      <c r="AA101" s="98"/>
    </row>
    <row r="102" spans="1:27" ht="17.25" customHeight="1">
      <c r="A102" s="98"/>
      <c r="B102" s="98"/>
      <c r="C102" s="98"/>
      <c r="D102" s="98"/>
      <c r="E102" s="98"/>
      <c r="F102" s="98"/>
      <c r="G102" s="98"/>
      <c r="H102" s="98"/>
      <c r="I102" s="98"/>
      <c r="J102" s="98"/>
      <c r="K102" s="98"/>
      <c r="L102" s="98"/>
      <c r="M102" s="98"/>
      <c r="N102" s="98"/>
      <c r="O102" s="98"/>
      <c r="P102" s="98"/>
      <c r="Q102" s="98"/>
      <c r="R102" s="98"/>
      <c r="S102" s="98"/>
      <c r="T102" s="98"/>
      <c r="U102" s="98"/>
      <c r="V102" s="98"/>
      <c r="W102" s="98"/>
      <c r="X102" s="98"/>
      <c r="Y102" s="98"/>
      <c r="Z102" s="98"/>
      <c r="AA102" s="98"/>
    </row>
    <row r="103" spans="1:27" ht="17.25" customHeight="1">
      <c r="A103" s="98"/>
      <c r="B103" s="98"/>
      <c r="C103" s="98"/>
      <c r="D103" s="98"/>
      <c r="E103" s="98"/>
      <c r="F103" s="98"/>
      <c r="G103" s="98"/>
      <c r="H103" s="98"/>
      <c r="I103" s="98"/>
      <c r="J103" s="98"/>
      <c r="K103" s="98"/>
      <c r="L103" s="98"/>
      <c r="M103" s="98"/>
      <c r="N103" s="98"/>
      <c r="O103" s="98"/>
      <c r="P103" s="98"/>
      <c r="Q103" s="98"/>
      <c r="R103" s="98"/>
      <c r="S103" s="98"/>
      <c r="T103" s="98"/>
      <c r="U103" s="98"/>
      <c r="V103" s="98"/>
      <c r="W103" s="98"/>
      <c r="X103" s="98"/>
      <c r="Y103" s="98"/>
      <c r="Z103" s="98"/>
      <c r="AA103" s="98"/>
    </row>
    <row r="104" spans="1:27" ht="17.25" customHeight="1">
      <c r="A104" s="98"/>
      <c r="B104" s="98"/>
      <c r="C104" s="98"/>
      <c r="D104" s="98"/>
      <c r="E104" s="98"/>
      <c r="F104" s="98"/>
      <c r="G104" s="98"/>
      <c r="H104" s="98"/>
      <c r="I104" s="98"/>
      <c r="J104" s="98"/>
      <c r="K104" s="98"/>
      <c r="L104" s="98"/>
      <c r="M104" s="98"/>
      <c r="N104" s="98"/>
      <c r="O104" s="98"/>
      <c r="P104" s="98"/>
      <c r="Q104" s="98"/>
      <c r="R104" s="98"/>
      <c r="S104" s="98"/>
      <c r="T104" s="98"/>
      <c r="U104" s="98"/>
      <c r="V104" s="98"/>
      <c r="W104" s="98"/>
      <c r="X104" s="98"/>
      <c r="Y104" s="98"/>
      <c r="Z104" s="98"/>
      <c r="AA104" s="98"/>
    </row>
    <row r="105" spans="1:27" ht="17.25" customHeight="1">
      <c r="A105" s="98"/>
      <c r="B105" s="98"/>
      <c r="C105" s="98"/>
      <c r="D105" s="98"/>
      <c r="E105" s="98"/>
      <c r="F105" s="98"/>
      <c r="G105" s="98"/>
      <c r="H105" s="98"/>
      <c r="I105" s="98"/>
      <c r="J105" s="98"/>
      <c r="K105" s="98"/>
      <c r="L105" s="98"/>
      <c r="M105" s="98"/>
      <c r="N105" s="98"/>
      <c r="O105" s="98"/>
      <c r="P105" s="98"/>
      <c r="Q105" s="98"/>
      <c r="R105" s="98"/>
      <c r="S105" s="98"/>
      <c r="T105" s="98"/>
      <c r="U105" s="98"/>
      <c r="V105" s="98"/>
      <c r="W105" s="98"/>
      <c r="X105" s="98"/>
      <c r="Y105" s="98"/>
      <c r="Z105" s="98"/>
      <c r="AA105" s="98"/>
    </row>
    <row r="106" spans="1:27" ht="17.25" customHeight="1">
      <c r="A106" s="98"/>
      <c r="B106" s="98"/>
      <c r="C106" s="98"/>
      <c r="D106" s="98"/>
      <c r="E106" s="98"/>
      <c r="F106" s="98"/>
      <c r="G106" s="98"/>
      <c r="H106" s="98"/>
      <c r="I106" s="98"/>
      <c r="J106" s="98"/>
      <c r="K106" s="98"/>
      <c r="L106" s="98"/>
      <c r="M106" s="98"/>
      <c r="N106" s="98"/>
      <c r="O106" s="98"/>
      <c r="P106" s="98"/>
      <c r="Q106" s="98"/>
      <c r="R106" s="98"/>
      <c r="S106" s="98"/>
      <c r="T106" s="98"/>
      <c r="U106" s="98"/>
      <c r="V106" s="98"/>
      <c r="W106" s="98"/>
      <c r="X106" s="98"/>
      <c r="Y106" s="98"/>
      <c r="Z106" s="98"/>
      <c r="AA106" s="98"/>
    </row>
    <row r="107" spans="1:27" ht="17.25" customHeight="1">
      <c r="A107" s="98"/>
      <c r="B107" s="98"/>
      <c r="C107" s="98"/>
      <c r="D107" s="98"/>
      <c r="E107" s="98"/>
      <c r="F107" s="98"/>
      <c r="G107" s="98"/>
      <c r="H107" s="98"/>
      <c r="I107" s="98"/>
      <c r="J107" s="98"/>
      <c r="K107" s="98"/>
      <c r="L107" s="98"/>
      <c r="M107" s="98"/>
      <c r="N107" s="98"/>
      <c r="O107" s="98"/>
      <c r="P107" s="98"/>
      <c r="Q107" s="98"/>
      <c r="R107" s="98"/>
      <c r="S107" s="98"/>
      <c r="T107" s="98"/>
      <c r="U107" s="98"/>
      <c r="V107" s="98"/>
      <c r="W107" s="98"/>
      <c r="X107" s="98"/>
      <c r="Y107" s="98"/>
      <c r="Z107" s="98"/>
      <c r="AA107" s="98"/>
    </row>
    <row r="108" spans="1:27" ht="17.25" customHeight="1">
      <c r="A108" s="98"/>
      <c r="B108" s="98"/>
      <c r="C108" s="98"/>
      <c r="D108" s="98"/>
      <c r="E108" s="98"/>
      <c r="F108" s="98"/>
      <c r="G108" s="98"/>
      <c r="H108" s="98"/>
      <c r="I108" s="98"/>
      <c r="J108" s="98"/>
      <c r="K108" s="98"/>
      <c r="L108" s="98"/>
      <c r="M108" s="98"/>
      <c r="N108" s="98"/>
      <c r="O108" s="98"/>
      <c r="P108" s="98"/>
      <c r="Q108" s="98"/>
      <c r="R108" s="98"/>
      <c r="S108" s="98"/>
      <c r="T108" s="98"/>
      <c r="U108" s="98"/>
      <c r="V108" s="98"/>
      <c r="W108" s="98"/>
      <c r="X108" s="98"/>
      <c r="Y108" s="98"/>
      <c r="Z108" s="98"/>
      <c r="AA108" s="98"/>
    </row>
    <row r="109" spans="1:27" ht="17.25" customHeight="1">
      <c r="A109" s="98"/>
      <c r="B109" s="98"/>
      <c r="C109" s="98"/>
      <c r="D109" s="98"/>
      <c r="E109" s="98"/>
      <c r="F109" s="98"/>
      <c r="G109" s="98"/>
      <c r="H109" s="98"/>
      <c r="I109" s="98"/>
      <c r="J109" s="98"/>
      <c r="K109" s="98"/>
      <c r="L109" s="98"/>
      <c r="M109" s="98"/>
      <c r="N109" s="98"/>
      <c r="O109" s="98"/>
      <c r="P109" s="98"/>
      <c r="Q109" s="98"/>
      <c r="R109" s="98"/>
      <c r="S109" s="98"/>
      <c r="T109" s="98"/>
      <c r="U109" s="98"/>
      <c r="V109" s="98"/>
      <c r="W109" s="98"/>
      <c r="X109" s="98"/>
      <c r="Y109" s="98"/>
      <c r="Z109" s="98"/>
      <c r="AA109" s="98"/>
    </row>
    <row r="110" spans="1:27" ht="17.25" customHeight="1">
      <c r="A110" s="98"/>
      <c r="B110" s="98"/>
      <c r="C110" s="98"/>
      <c r="D110" s="98"/>
      <c r="E110" s="98"/>
      <c r="F110" s="98"/>
      <c r="G110" s="98"/>
      <c r="H110" s="98"/>
      <c r="I110" s="98"/>
      <c r="J110" s="98"/>
      <c r="K110" s="98"/>
      <c r="L110" s="98"/>
      <c r="M110" s="98"/>
      <c r="N110" s="98"/>
      <c r="O110" s="98"/>
      <c r="P110" s="98"/>
      <c r="Q110" s="98"/>
      <c r="R110" s="98"/>
      <c r="S110" s="98"/>
      <c r="T110" s="98"/>
      <c r="U110" s="98"/>
      <c r="V110" s="98"/>
      <c r="W110" s="98"/>
      <c r="X110" s="98"/>
      <c r="Y110" s="98"/>
      <c r="Z110" s="98"/>
      <c r="AA110" s="98"/>
    </row>
    <row r="111" spans="1:27" ht="17.25" customHeight="1">
      <c r="A111" s="98"/>
      <c r="B111" s="98"/>
      <c r="C111" s="98"/>
      <c r="D111" s="98"/>
      <c r="E111" s="98"/>
      <c r="F111" s="98"/>
      <c r="G111" s="98"/>
      <c r="H111" s="98"/>
      <c r="I111" s="98"/>
      <c r="J111" s="98"/>
      <c r="K111" s="98"/>
      <c r="L111" s="98"/>
      <c r="M111" s="98"/>
      <c r="N111" s="98"/>
      <c r="O111" s="98"/>
      <c r="P111" s="98"/>
      <c r="Q111" s="98"/>
      <c r="R111" s="98"/>
      <c r="S111" s="98"/>
      <c r="T111" s="98"/>
      <c r="U111" s="98"/>
      <c r="V111" s="98"/>
      <c r="W111" s="98"/>
      <c r="X111" s="98"/>
      <c r="Y111" s="98"/>
      <c r="Z111" s="98"/>
      <c r="AA111" s="98"/>
    </row>
    <row r="112" spans="1:27" ht="17.25" customHeight="1">
      <c r="A112" s="98"/>
      <c r="B112" s="98"/>
      <c r="C112" s="98"/>
      <c r="D112" s="98"/>
      <c r="E112" s="98"/>
      <c r="F112" s="98"/>
      <c r="G112" s="98"/>
      <c r="H112" s="98"/>
      <c r="I112" s="98"/>
      <c r="J112" s="98"/>
      <c r="K112" s="98"/>
      <c r="L112" s="98"/>
      <c r="M112" s="98"/>
      <c r="N112" s="98"/>
      <c r="O112" s="98"/>
      <c r="P112" s="98"/>
      <c r="Q112" s="98"/>
      <c r="R112" s="98"/>
      <c r="S112" s="98"/>
      <c r="T112" s="98"/>
      <c r="U112" s="98"/>
      <c r="V112" s="98"/>
      <c r="W112" s="98"/>
      <c r="X112" s="98"/>
      <c r="Y112" s="98"/>
      <c r="Z112" s="98"/>
      <c r="AA112" s="98"/>
    </row>
    <row r="113" spans="1:27" ht="17.25" customHeight="1">
      <c r="A113" s="98"/>
      <c r="B113" s="98"/>
      <c r="C113" s="98"/>
      <c r="D113" s="98"/>
      <c r="E113" s="98"/>
      <c r="F113" s="98"/>
      <c r="G113" s="98"/>
      <c r="H113" s="98"/>
      <c r="I113" s="98"/>
      <c r="J113" s="98"/>
      <c r="K113" s="98"/>
      <c r="L113" s="98"/>
      <c r="M113" s="98"/>
      <c r="N113" s="98"/>
      <c r="O113" s="98"/>
      <c r="P113" s="98"/>
      <c r="Q113" s="98"/>
      <c r="R113" s="98"/>
      <c r="S113" s="98"/>
      <c r="T113" s="98"/>
      <c r="U113" s="98"/>
      <c r="V113" s="98"/>
      <c r="W113" s="98"/>
      <c r="X113" s="98"/>
      <c r="Y113" s="98"/>
      <c r="Z113" s="98"/>
      <c r="AA113" s="98"/>
    </row>
    <row r="114" spans="1:27" ht="17.25" customHeight="1">
      <c r="A114" s="98"/>
      <c r="B114" s="98"/>
      <c r="C114" s="98"/>
      <c r="D114" s="98"/>
      <c r="E114" s="98"/>
      <c r="F114" s="98"/>
      <c r="G114" s="98"/>
      <c r="H114" s="98"/>
      <c r="I114" s="98"/>
      <c r="J114" s="98"/>
      <c r="K114" s="98"/>
      <c r="L114" s="98"/>
      <c r="M114" s="98"/>
      <c r="N114" s="98"/>
      <c r="O114" s="98"/>
      <c r="P114" s="98"/>
      <c r="Q114" s="98"/>
      <c r="R114" s="98"/>
      <c r="S114" s="98"/>
      <c r="T114" s="98"/>
      <c r="U114" s="98"/>
      <c r="V114" s="98"/>
      <c r="W114" s="98"/>
      <c r="X114" s="98"/>
      <c r="Y114" s="98"/>
      <c r="Z114" s="98"/>
      <c r="AA114" s="98"/>
    </row>
    <row r="115" spans="1:27" ht="17.25" customHeight="1">
      <c r="A115" s="98"/>
      <c r="B115" s="98"/>
      <c r="C115" s="98"/>
      <c r="D115" s="98"/>
      <c r="E115" s="98"/>
      <c r="F115" s="98"/>
      <c r="G115" s="98"/>
      <c r="H115" s="98"/>
      <c r="I115" s="98"/>
      <c r="J115" s="98"/>
      <c r="K115" s="98"/>
      <c r="L115" s="98"/>
      <c r="M115" s="98"/>
      <c r="N115" s="98"/>
      <c r="O115" s="98"/>
      <c r="P115" s="98"/>
      <c r="Q115" s="98"/>
      <c r="R115" s="98"/>
      <c r="S115" s="98"/>
      <c r="T115" s="98"/>
      <c r="U115" s="98"/>
      <c r="V115" s="98"/>
      <c r="W115" s="98"/>
      <c r="X115" s="98"/>
      <c r="Y115" s="98"/>
      <c r="Z115" s="98"/>
      <c r="AA115" s="98"/>
    </row>
    <row r="116" spans="1:27" ht="17.25" customHeight="1">
      <c r="A116" s="98"/>
      <c r="B116" s="98"/>
      <c r="C116" s="98"/>
      <c r="D116" s="98"/>
      <c r="E116" s="98"/>
      <c r="F116" s="98"/>
      <c r="G116" s="98"/>
      <c r="H116" s="98"/>
      <c r="I116" s="98"/>
      <c r="J116" s="98"/>
      <c r="K116" s="98"/>
      <c r="L116" s="98"/>
      <c r="M116" s="98"/>
      <c r="N116" s="98"/>
      <c r="O116" s="98"/>
      <c r="P116" s="98"/>
      <c r="Q116" s="98"/>
      <c r="R116" s="98"/>
      <c r="S116" s="98"/>
      <c r="T116" s="98"/>
      <c r="U116" s="98"/>
      <c r="V116" s="98"/>
      <c r="W116" s="98"/>
      <c r="X116" s="98"/>
      <c r="Y116" s="98"/>
      <c r="Z116" s="98"/>
      <c r="AA116" s="98"/>
    </row>
    <row r="117" spans="1:27" ht="17.25" customHeight="1">
      <c r="A117" s="98"/>
      <c r="B117" s="98"/>
      <c r="C117" s="98"/>
      <c r="D117" s="98"/>
      <c r="E117" s="98"/>
      <c r="F117" s="98"/>
      <c r="G117" s="98"/>
      <c r="H117" s="98"/>
      <c r="I117" s="98"/>
      <c r="J117" s="98"/>
      <c r="K117" s="98"/>
      <c r="L117" s="98"/>
      <c r="M117" s="98"/>
      <c r="N117" s="98"/>
      <c r="O117" s="98"/>
      <c r="P117" s="98"/>
      <c r="Q117" s="98"/>
      <c r="R117" s="98"/>
      <c r="S117" s="98"/>
      <c r="T117" s="98"/>
      <c r="U117" s="98"/>
      <c r="V117" s="98"/>
      <c r="W117" s="98"/>
      <c r="X117" s="98"/>
      <c r="Y117" s="98"/>
      <c r="Z117" s="98"/>
      <c r="AA117" s="98"/>
    </row>
    <row r="118" spans="1:27" ht="17.25" customHeight="1">
      <c r="A118" s="98"/>
      <c r="B118" s="98"/>
      <c r="C118" s="98"/>
      <c r="D118" s="98"/>
      <c r="E118" s="98"/>
      <c r="F118" s="98"/>
      <c r="G118" s="98"/>
      <c r="H118" s="98"/>
      <c r="I118" s="98"/>
      <c r="J118" s="98"/>
      <c r="K118" s="98"/>
      <c r="L118" s="98"/>
      <c r="M118" s="98"/>
      <c r="N118" s="98"/>
      <c r="O118" s="98"/>
      <c r="P118" s="98"/>
      <c r="Q118" s="98"/>
      <c r="R118" s="98"/>
      <c r="S118" s="98"/>
      <c r="T118" s="98"/>
      <c r="U118" s="98"/>
      <c r="V118" s="98"/>
      <c r="W118" s="98"/>
      <c r="X118" s="98"/>
      <c r="Y118" s="98"/>
      <c r="Z118" s="98"/>
      <c r="AA118" s="98"/>
    </row>
    <row r="119" spans="1:27" ht="17.25" customHeight="1">
      <c r="A119" s="98"/>
      <c r="B119" s="98"/>
      <c r="C119" s="98"/>
      <c r="D119" s="98"/>
      <c r="E119" s="98"/>
      <c r="F119" s="98"/>
      <c r="G119" s="98"/>
      <c r="H119" s="98"/>
      <c r="I119" s="98"/>
      <c r="J119" s="98"/>
      <c r="K119" s="98"/>
      <c r="L119" s="98"/>
      <c r="M119" s="98"/>
      <c r="N119" s="98"/>
      <c r="O119" s="98"/>
      <c r="P119" s="98"/>
      <c r="Q119" s="98"/>
      <c r="R119" s="98"/>
      <c r="S119" s="98"/>
      <c r="T119" s="98"/>
      <c r="U119" s="98"/>
      <c r="V119" s="98"/>
      <c r="W119" s="98"/>
      <c r="X119" s="98"/>
      <c r="Y119" s="98"/>
      <c r="Z119" s="98"/>
      <c r="AA119" s="98"/>
    </row>
    <row r="120" spans="1:27" ht="17.25" customHeight="1">
      <c r="A120" s="98"/>
      <c r="B120" s="98"/>
      <c r="C120" s="98"/>
      <c r="D120" s="98"/>
      <c r="E120" s="98"/>
      <c r="F120" s="98"/>
      <c r="G120" s="98"/>
      <c r="H120" s="98"/>
      <c r="I120" s="98"/>
      <c r="J120" s="98"/>
      <c r="K120" s="98"/>
      <c r="L120" s="98"/>
      <c r="M120" s="98"/>
      <c r="N120" s="98"/>
      <c r="O120" s="98"/>
      <c r="P120" s="98"/>
      <c r="Q120" s="98"/>
      <c r="R120" s="98"/>
      <c r="S120" s="98"/>
      <c r="T120" s="98"/>
      <c r="U120" s="98"/>
      <c r="V120" s="98"/>
      <c r="W120" s="98"/>
      <c r="X120" s="98"/>
      <c r="Y120" s="98"/>
      <c r="Z120" s="98"/>
      <c r="AA120" s="98"/>
    </row>
    <row r="121" spans="1:27" ht="17.25" customHeight="1">
      <c r="A121" s="98"/>
      <c r="B121" s="98"/>
      <c r="C121" s="98"/>
      <c r="D121" s="98"/>
      <c r="E121" s="98"/>
      <c r="F121" s="98"/>
      <c r="G121" s="98"/>
      <c r="H121" s="98"/>
      <c r="I121" s="98"/>
      <c r="J121" s="98"/>
      <c r="K121" s="98"/>
      <c r="L121" s="98"/>
      <c r="M121" s="98"/>
      <c r="N121" s="98"/>
      <c r="O121" s="98"/>
      <c r="P121" s="98"/>
      <c r="Q121" s="98"/>
      <c r="R121" s="98"/>
      <c r="S121" s="98"/>
      <c r="T121" s="98"/>
      <c r="U121" s="98"/>
      <c r="V121" s="98"/>
      <c r="W121" s="98"/>
      <c r="X121" s="98"/>
      <c r="Y121" s="98"/>
      <c r="Z121" s="98"/>
      <c r="AA121" s="98"/>
    </row>
    <row r="122" spans="1:27" ht="17.25" customHeight="1">
      <c r="A122" s="98"/>
      <c r="B122" s="98"/>
      <c r="C122" s="98"/>
      <c r="D122" s="98"/>
      <c r="E122" s="98"/>
      <c r="F122" s="98"/>
      <c r="G122" s="98"/>
      <c r="H122" s="98"/>
      <c r="I122" s="98"/>
      <c r="J122" s="98"/>
      <c r="K122" s="98"/>
      <c r="L122" s="98"/>
      <c r="M122" s="98"/>
      <c r="N122" s="98"/>
      <c r="O122" s="98"/>
      <c r="P122" s="98"/>
      <c r="Q122" s="98"/>
      <c r="R122" s="98"/>
      <c r="S122" s="98"/>
      <c r="T122" s="98"/>
      <c r="U122" s="98"/>
      <c r="V122" s="98"/>
      <c r="W122" s="98"/>
      <c r="X122" s="98"/>
      <c r="Y122" s="98"/>
      <c r="Z122" s="98"/>
      <c r="AA122" s="98"/>
    </row>
    <row r="123" spans="1:27" ht="17.25" customHeight="1">
      <c r="A123" s="98"/>
      <c r="B123" s="98"/>
      <c r="C123" s="98"/>
      <c r="D123" s="98"/>
      <c r="E123" s="98"/>
      <c r="F123" s="98"/>
      <c r="G123" s="98"/>
      <c r="H123" s="98"/>
      <c r="I123" s="98"/>
      <c r="J123" s="98"/>
      <c r="K123" s="98"/>
      <c r="L123" s="98"/>
      <c r="M123" s="98"/>
      <c r="N123" s="98"/>
      <c r="O123" s="98"/>
      <c r="P123" s="98"/>
      <c r="Q123" s="98"/>
      <c r="R123" s="98"/>
      <c r="S123" s="98"/>
      <c r="T123" s="98"/>
      <c r="U123" s="98"/>
      <c r="V123" s="98"/>
      <c r="W123" s="98"/>
      <c r="X123" s="98"/>
      <c r="Y123" s="98"/>
      <c r="Z123" s="98"/>
      <c r="AA123" s="98"/>
    </row>
    <row r="124" spans="1:27" ht="17.25" customHeight="1">
      <c r="A124" s="98"/>
      <c r="B124" s="98"/>
      <c r="C124" s="98"/>
      <c r="D124" s="98"/>
      <c r="E124" s="98"/>
      <c r="F124" s="98"/>
      <c r="G124" s="98"/>
      <c r="H124" s="98"/>
      <c r="I124" s="98"/>
      <c r="J124" s="98"/>
      <c r="K124" s="98"/>
      <c r="L124" s="98"/>
      <c r="M124" s="98"/>
      <c r="N124" s="98"/>
      <c r="O124" s="98"/>
      <c r="P124" s="98"/>
      <c r="Q124" s="98"/>
      <c r="R124" s="98"/>
      <c r="S124" s="98"/>
      <c r="T124" s="98"/>
      <c r="U124" s="98"/>
      <c r="V124" s="98"/>
      <c r="W124" s="98"/>
      <c r="X124" s="98"/>
      <c r="Y124" s="98"/>
      <c r="Z124" s="98"/>
      <c r="AA124" s="98"/>
    </row>
    <row r="125" spans="1:27" ht="15" customHeight="1">
      <c r="A125" s="98"/>
      <c r="B125" s="98"/>
      <c r="C125" s="98"/>
      <c r="D125" s="98"/>
      <c r="E125" s="98"/>
      <c r="F125" s="98"/>
      <c r="G125" s="98"/>
      <c r="H125" s="98"/>
      <c r="I125" s="98"/>
      <c r="J125" s="98"/>
      <c r="K125" s="98"/>
      <c r="L125" s="98"/>
      <c r="M125" s="98"/>
      <c r="N125" s="98"/>
      <c r="O125" s="98"/>
      <c r="P125" s="98"/>
      <c r="Q125" s="98"/>
      <c r="R125" s="98"/>
      <c r="S125" s="98"/>
      <c r="T125" s="98"/>
      <c r="U125" s="98"/>
      <c r="V125" s="98"/>
      <c r="W125" s="98"/>
      <c r="X125" s="98"/>
      <c r="Y125" s="98"/>
      <c r="Z125" s="98"/>
      <c r="AA125" s="98"/>
    </row>
    <row r="126" spans="1:27" ht="17.25" customHeight="1">
      <c r="A126" s="98"/>
      <c r="B126" s="98"/>
      <c r="C126" s="98"/>
      <c r="D126" s="98"/>
      <c r="E126" s="98"/>
      <c r="F126" s="98"/>
      <c r="G126" s="98"/>
      <c r="H126" s="98"/>
      <c r="I126" s="98"/>
      <c r="J126" s="98"/>
      <c r="K126" s="98"/>
      <c r="L126" s="98"/>
      <c r="M126" s="98"/>
      <c r="N126" s="98"/>
      <c r="O126" s="98"/>
      <c r="P126" s="98"/>
      <c r="Q126" s="98"/>
      <c r="R126" s="98"/>
      <c r="S126" s="98"/>
      <c r="T126" s="98"/>
      <c r="U126" s="98"/>
      <c r="V126" s="98"/>
      <c r="W126" s="98"/>
      <c r="X126" s="98"/>
      <c r="Y126" s="98"/>
      <c r="Z126" s="98"/>
      <c r="AA126" s="98"/>
    </row>
    <row r="127" spans="1:27" ht="17.25" customHeight="1">
      <c r="A127" s="98"/>
      <c r="B127" s="98"/>
      <c r="C127" s="98"/>
      <c r="D127" s="98"/>
      <c r="E127" s="98"/>
      <c r="F127" s="98"/>
      <c r="G127" s="98"/>
      <c r="H127" s="98"/>
      <c r="I127" s="98"/>
      <c r="J127" s="98"/>
      <c r="K127" s="98"/>
      <c r="L127" s="98"/>
      <c r="M127" s="98"/>
      <c r="N127" s="98"/>
      <c r="O127" s="98"/>
      <c r="P127" s="98"/>
      <c r="Q127" s="98"/>
      <c r="R127" s="98"/>
      <c r="S127" s="98"/>
      <c r="T127" s="98"/>
      <c r="U127" s="98"/>
      <c r="V127" s="98"/>
      <c r="W127" s="98"/>
      <c r="X127" s="98"/>
      <c r="Y127" s="98"/>
      <c r="Z127" s="98"/>
      <c r="AA127" s="98"/>
    </row>
    <row r="128" spans="1:27" ht="17.25" customHeight="1">
      <c r="A128" s="98"/>
      <c r="B128" s="98"/>
      <c r="C128" s="98"/>
      <c r="D128" s="98"/>
      <c r="E128" s="98"/>
      <c r="F128" s="98"/>
      <c r="G128" s="98"/>
      <c r="H128" s="98"/>
      <c r="I128" s="98"/>
      <c r="J128" s="98"/>
      <c r="K128" s="98"/>
      <c r="L128" s="98"/>
      <c r="M128" s="98"/>
      <c r="N128" s="98"/>
      <c r="O128" s="98"/>
      <c r="P128" s="98"/>
      <c r="Q128" s="98"/>
      <c r="R128" s="98"/>
      <c r="S128" s="98"/>
      <c r="T128" s="98"/>
      <c r="U128" s="98"/>
      <c r="V128" s="98"/>
      <c r="W128" s="98"/>
      <c r="X128" s="98"/>
      <c r="Y128" s="98"/>
      <c r="Z128" s="98"/>
      <c r="AA128" s="98"/>
    </row>
    <row r="129" spans="1:27" ht="17.25" customHeight="1">
      <c r="A129" s="98"/>
      <c r="B129" s="98"/>
      <c r="C129" s="98"/>
      <c r="D129" s="98"/>
      <c r="E129" s="98"/>
      <c r="F129" s="98"/>
      <c r="G129" s="98"/>
      <c r="H129" s="98"/>
      <c r="I129" s="98"/>
      <c r="J129" s="98"/>
      <c r="K129" s="98"/>
      <c r="L129" s="98"/>
      <c r="M129" s="98"/>
      <c r="N129" s="98"/>
      <c r="O129" s="98"/>
      <c r="P129" s="98"/>
      <c r="Q129" s="98"/>
      <c r="R129" s="98"/>
      <c r="S129" s="98"/>
      <c r="T129" s="98"/>
      <c r="U129" s="98"/>
      <c r="V129" s="98"/>
      <c r="W129" s="98"/>
      <c r="X129" s="98"/>
      <c r="Y129" s="98"/>
      <c r="Z129" s="98"/>
      <c r="AA129" s="98"/>
    </row>
    <row r="130" spans="1:27" ht="17.25" customHeight="1">
      <c r="A130" s="98"/>
      <c r="B130" s="98"/>
      <c r="C130" s="98"/>
      <c r="D130" s="98"/>
      <c r="E130" s="98"/>
      <c r="F130" s="98"/>
      <c r="G130" s="98"/>
      <c r="H130" s="98"/>
      <c r="I130" s="98"/>
      <c r="J130" s="98"/>
      <c r="K130" s="98"/>
      <c r="L130" s="98"/>
      <c r="M130" s="98"/>
      <c r="N130" s="98"/>
      <c r="O130" s="98"/>
      <c r="P130" s="98"/>
      <c r="Q130" s="98"/>
      <c r="R130" s="98"/>
      <c r="S130" s="98"/>
      <c r="T130" s="98"/>
      <c r="U130" s="98"/>
      <c r="V130" s="98"/>
      <c r="W130" s="98"/>
      <c r="X130" s="98"/>
      <c r="Y130" s="98"/>
      <c r="Z130" s="98"/>
      <c r="AA130" s="98"/>
    </row>
    <row r="131" spans="1:27" ht="17.25" customHeight="1">
      <c r="A131" s="98"/>
      <c r="B131" s="98"/>
      <c r="C131" s="98"/>
      <c r="D131" s="98"/>
      <c r="E131" s="98"/>
      <c r="F131" s="98"/>
      <c r="G131" s="98"/>
      <c r="H131" s="98"/>
      <c r="I131" s="98"/>
      <c r="J131" s="98"/>
      <c r="K131" s="98"/>
      <c r="L131" s="98"/>
      <c r="M131" s="98"/>
      <c r="N131" s="98"/>
      <c r="O131" s="98"/>
      <c r="P131" s="98"/>
      <c r="Q131" s="98"/>
      <c r="R131" s="98"/>
      <c r="S131" s="98"/>
      <c r="T131" s="98"/>
      <c r="U131" s="98"/>
      <c r="V131" s="98"/>
      <c r="W131" s="98"/>
      <c r="X131" s="98"/>
      <c r="Y131" s="98"/>
      <c r="Z131" s="98"/>
      <c r="AA131" s="98"/>
    </row>
    <row r="132" spans="1:27" ht="17.25" customHeight="1">
      <c r="A132" s="98"/>
      <c r="B132" s="98"/>
      <c r="C132" s="98"/>
      <c r="D132" s="98"/>
      <c r="E132" s="98"/>
      <c r="F132" s="98"/>
      <c r="G132" s="98"/>
      <c r="H132" s="98"/>
      <c r="I132" s="98"/>
      <c r="J132" s="98"/>
      <c r="K132" s="98"/>
      <c r="L132" s="98"/>
      <c r="M132" s="98"/>
      <c r="N132" s="98"/>
      <c r="O132" s="98"/>
      <c r="P132" s="98"/>
      <c r="Q132" s="98"/>
      <c r="R132" s="98"/>
      <c r="S132" s="98"/>
      <c r="T132" s="98"/>
      <c r="U132" s="98"/>
      <c r="V132" s="98"/>
      <c r="W132" s="98"/>
      <c r="X132" s="98"/>
      <c r="Y132" s="98"/>
      <c r="Z132" s="98"/>
      <c r="AA132" s="98"/>
    </row>
    <row r="133" spans="1:27" ht="17.25" customHeight="1">
      <c r="A133" s="98"/>
      <c r="B133" s="98"/>
      <c r="C133" s="98"/>
      <c r="D133" s="98"/>
      <c r="E133" s="98"/>
      <c r="F133" s="98"/>
      <c r="G133" s="98"/>
      <c r="H133" s="98"/>
      <c r="I133" s="98"/>
      <c r="J133" s="98"/>
      <c r="K133" s="98"/>
      <c r="L133" s="98"/>
      <c r="M133" s="98"/>
      <c r="N133" s="98"/>
      <c r="O133" s="98"/>
      <c r="P133" s="98"/>
      <c r="Q133" s="98"/>
      <c r="R133" s="98"/>
      <c r="S133" s="98"/>
      <c r="T133" s="98"/>
      <c r="U133" s="98"/>
      <c r="V133" s="98"/>
      <c r="W133" s="98"/>
      <c r="X133" s="98"/>
      <c r="Y133" s="98"/>
      <c r="Z133" s="98"/>
      <c r="AA133" s="98"/>
    </row>
    <row r="134" spans="1:27" ht="17.25" customHeight="1">
      <c r="A134" s="98"/>
      <c r="B134" s="98"/>
      <c r="C134" s="98"/>
      <c r="D134" s="98"/>
      <c r="E134" s="98"/>
      <c r="F134" s="98"/>
      <c r="G134" s="98"/>
      <c r="H134" s="98"/>
      <c r="I134" s="98"/>
      <c r="J134" s="98"/>
      <c r="K134" s="98"/>
      <c r="L134" s="98"/>
      <c r="M134" s="98"/>
      <c r="N134" s="98"/>
      <c r="O134" s="98"/>
      <c r="P134" s="98"/>
      <c r="Q134" s="98"/>
      <c r="R134" s="98"/>
      <c r="S134" s="98"/>
      <c r="T134" s="98"/>
      <c r="U134" s="98"/>
      <c r="V134" s="98"/>
      <c r="W134" s="98"/>
      <c r="X134" s="98"/>
      <c r="Y134" s="98"/>
      <c r="Z134" s="98"/>
      <c r="AA134" s="98"/>
    </row>
    <row r="135" spans="1:27" ht="17.25" customHeight="1">
      <c r="A135" s="98"/>
      <c r="B135" s="98"/>
      <c r="C135" s="98"/>
      <c r="D135" s="98"/>
      <c r="E135" s="98"/>
      <c r="F135" s="98"/>
      <c r="G135" s="98"/>
      <c r="H135" s="98"/>
      <c r="I135" s="98"/>
      <c r="J135" s="98"/>
      <c r="K135" s="98"/>
      <c r="L135" s="98"/>
      <c r="M135" s="98"/>
      <c r="N135" s="98"/>
      <c r="O135" s="98"/>
      <c r="P135" s="98"/>
      <c r="Q135" s="98"/>
      <c r="R135" s="98"/>
      <c r="S135" s="98"/>
      <c r="T135" s="98"/>
      <c r="U135" s="98"/>
      <c r="V135" s="98"/>
      <c r="W135" s="98"/>
      <c r="X135" s="98"/>
      <c r="Y135" s="98"/>
      <c r="Z135" s="98"/>
      <c r="AA135" s="98"/>
    </row>
    <row r="136" spans="1:27" ht="17.25" customHeight="1">
      <c r="A136" s="98"/>
      <c r="B136" s="98"/>
      <c r="C136" s="98"/>
      <c r="D136" s="98"/>
      <c r="E136" s="98"/>
      <c r="F136" s="98"/>
      <c r="G136" s="98"/>
      <c r="H136" s="98"/>
      <c r="I136" s="98"/>
      <c r="J136" s="98"/>
      <c r="K136" s="98"/>
      <c r="L136" s="98"/>
      <c r="M136" s="98"/>
      <c r="N136" s="98"/>
      <c r="O136" s="98"/>
      <c r="P136" s="98"/>
      <c r="Q136" s="98"/>
      <c r="R136" s="98"/>
      <c r="S136" s="98"/>
      <c r="T136" s="98"/>
      <c r="U136" s="98"/>
      <c r="V136" s="98"/>
      <c r="W136" s="98"/>
      <c r="X136" s="98"/>
      <c r="Y136" s="98"/>
      <c r="Z136" s="98"/>
      <c r="AA136" s="98"/>
    </row>
    <row r="137" spans="1:27" ht="17.25" customHeight="1">
      <c r="A137" s="98"/>
      <c r="B137" s="98"/>
      <c r="C137" s="98"/>
      <c r="D137" s="98"/>
      <c r="E137" s="98"/>
      <c r="F137" s="98"/>
      <c r="G137" s="98"/>
      <c r="H137" s="98"/>
      <c r="I137" s="98"/>
      <c r="J137" s="98"/>
      <c r="K137" s="98"/>
      <c r="L137" s="98"/>
      <c r="M137" s="98"/>
      <c r="N137" s="98"/>
      <c r="O137" s="98"/>
      <c r="P137" s="98"/>
      <c r="Q137" s="98"/>
      <c r="R137" s="98"/>
      <c r="S137" s="98"/>
      <c r="T137" s="98"/>
      <c r="U137" s="98"/>
      <c r="V137" s="98"/>
      <c r="W137" s="98"/>
      <c r="X137" s="98"/>
      <c r="Y137" s="98"/>
      <c r="Z137" s="98"/>
      <c r="AA137" s="98"/>
    </row>
    <row r="138" spans="1:27">
      <c r="A138" s="98"/>
      <c r="B138" s="98"/>
      <c r="C138" s="98"/>
      <c r="D138" s="98"/>
      <c r="E138" s="98"/>
      <c r="F138" s="98"/>
      <c r="G138" s="98"/>
      <c r="H138" s="98"/>
      <c r="I138" s="98"/>
      <c r="J138" s="98"/>
      <c r="K138" s="98"/>
      <c r="L138" s="98"/>
      <c r="M138" s="98"/>
      <c r="N138" s="98"/>
      <c r="O138" s="98"/>
      <c r="P138" s="98"/>
      <c r="Q138" s="98"/>
      <c r="R138" s="98"/>
      <c r="S138" s="98"/>
      <c r="T138" s="98"/>
      <c r="U138" s="98"/>
      <c r="V138" s="98"/>
      <c r="W138" s="98"/>
      <c r="X138" s="98"/>
      <c r="Y138" s="98"/>
      <c r="Z138" s="98"/>
      <c r="AA138" s="98"/>
    </row>
    <row r="139" spans="1:27" ht="17.25" customHeight="1"/>
    <row r="146" ht="17.25" customHeight="1"/>
  </sheetData>
  <sheetProtection sheet="1" objects="1" scenarios="1" selectLockedCells="1"/>
  <phoneticPr fontId="2"/>
  <hyperlinks>
    <hyperlink ref="K1:N1" location="作業メニュー!A1" display="作業メニュー" xr:uid="{00000000-0004-0000-37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&amp;R210101</oddFooter>
  </headerFooter>
  <rowBreaks count="1" manualBreakCount="1">
    <brk id="78"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6"/>
  <dimension ref="A1:AF146"/>
  <sheetViews>
    <sheetView showGridLines="0" workbookViewId="0"/>
  </sheetViews>
  <sheetFormatPr defaultColWidth="9" defaultRowHeight="13.5"/>
  <cols>
    <col min="1" max="1" width="3.125" style="1" customWidth="1"/>
    <col min="2" max="2" width="2.75" style="1" customWidth="1"/>
    <col min="3" max="8" width="3.125" style="1" customWidth="1"/>
    <col min="9" max="9" width="3.375" style="1" customWidth="1"/>
    <col min="10" max="20" width="3.125" style="1" customWidth="1"/>
    <col min="21" max="21" width="2.875" style="1" customWidth="1"/>
    <col min="22" max="24" width="3.125" style="1" customWidth="1"/>
    <col min="25" max="25" width="2.625" style="1" customWidth="1"/>
    <col min="26" max="26" width="3.5" style="1" customWidth="1"/>
    <col min="27" max="27" width="3.625" style="1" customWidth="1"/>
    <col min="28" max="29" width="3.75" style="1" customWidth="1"/>
    <col min="30" max="30" width="5.875" style="1" customWidth="1"/>
    <col min="31" max="58" width="2.875" style="1" customWidth="1"/>
    <col min="59" max="71" width="2.75" style="1" customWidth="1"/>
    <col min="72" max="90" width="2.875" style="1" customWidth="1"/>
    <col min="91" max="16384" width="9" style="1"/>
  </cols>
  <sheetData>
    <row r="1" spans="1:32" s="14" customFormat="1" ht="37.5" customHeight="1" thickBot="1">
      <c r="A1" s="13" t="s">
        <v>1124</v>
      </c>
      <c r="K1" s="12" t="s">
        <v>68</v>
      </c>
      <c r="L1" s="12"/>
      <c r="M1" s="12"/>
      <c r="N1" s="12"/>
    </row>
    <row r="2" spans="1:32" ht="7.5" customHeight="1" thickTop="1">
      <c r="A2" s="72"/>
      <c r="B2" s="34"/>
      <c r="C2" s="34"/>
      <c r="D2" s="34"/>
      <c r="E2" s="34"/>
      <c r="F2" s="2"/>
      <c r="G2" s="2"/>
      <c r="H2" s="2"/>
      <c r="I2" s="2"/>
      <c r="J2" s="2"/>
      <c r="K2" s="2"/>
      <c r="L2" s="2"/>
      <c r="M2" s="2"/>
      <c r="N2" s="2"/>
      <c r="O2" s="2"/>
      <c r="P2" s="2"/>
      <c r="Q2" s="2"/>
      <c r="R2" s="2"/>
      <c r="S2" s="2"/>
      <c r="T2" s="2"/>
      <c r="U2" s="2"/>
      <c r="V2" s="2"/>
      <c r="W2" s="2"/>
      <c r="X2" s="2"/>
      <c r="Y2" s="2"/>
      <c r="Z2" s="2"/>
      <c r="AA2" s="2"/>
    </row>
    <row r="3" spans="1:32" ht="17.25" customHeight="1">
      <c r="A3" s="128" t="s">
        <v>979</v>
      </c>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row>
    <row r="4" spans="1:32" ht="17.25" customHeight="1">
      <c r="A4" s="98"/>
      <c r="B4" s="98" t="s">
        <v>3482</v>
      </c>
      <c r="C4" s="98"/>
      <c r="D4" s="98"/>
      <c r="E4" s="98"/>
      <c r="F4" s="98"/>
      <c r="G4" s="98"/>
      <c r="H4" s="98"/>
      <c r="I4" s="98"/>
      <c r="J4" s="98"/>
      <c r="K4" s="98"/>
      <c r="L4" s="98"/>
      <c r="M4" s="98"/>
      <c r="N4" s="98"/>
      <c r="O4" s="98"/>
      <c r="P4" s="98"/>
      <c r="Q4" s="98"/>
      <c r="R4" s="98"/>
      <c r="S4" s="98"/>
      <c r="T4" s="98"/>
      <c r="U4" s="98"/>
      <c r="V4" s="98"/>
      <c r="W4" s="98"/>
      <c r="X4" s="98"/>
      <c r="Y4" s="98"/>
      <c r="Z4" s="98"/>
      <c r="AA4" s="98"/>
      <c r="AB4" s="98"/>
      <c r="AC4" s="98"/>
      <c r="AD4" s="97"/>
      <c r="AE4" s="97"/>
      <c r="AF4" s="97"/>
    </row>
    <row r="5" spans="1:32" ht="17.25" customHeight="1">
      <c r="A5" s="98"/>
      <c r="B5" s="98" t="s">
        <v>3483</v>
      </c>
      <c r="C5" s="98"/>
      <c r="D5" s="98"/>
      <c r="E5" s="98"/>
      <c r="F5" s="98"/>
      <c r="G5" s="98"/>
      <c r="H5" s="98"/>
      <c r="I5" s="98"/>
      <c r="J5" s="98"/>
      <c r="K5" s="98"/>
      <c r="L5" s="98"/>
      <c r="M5" s="98"/>
      <c r="N5" s="98"/>
      <c r="O5" s="98"/>
      <c r="P5" s="98"/>
      <c r="Q5" s="98"/>
      <c r="R5" s="98"/>
      <c r="S5" s="98"/>
      <c r="T5" s="98"/>
      <c r="U5" s="98"/>
      <c r="V5" s="98"/>
      <c r="W5" s="98"/>
      <c r="X5" s="98"/>
      <c r="Y5" s="98"/>
      <c r="Z5" s="98"/>
      <c r="AA5" s="98"/>
      <c r="AB5" s="98"/>
      <c r="AC5" s="98"/>
      <c r="AD5" s="97"/>
      <c r="AE5" s="97"/>
      <c r="AF5" s="97"/>
    </row>
    <row r="6" spans="1:32" ht="17.25" customHeight="1">
      <c r="A6" s="98"/>
      <c r="B6" s="98"/>
      <c r="C6" s="98"/>
      <c r="D6" s="98"/>
      <c r="E6" s="98"/>
      <c r="F6" s="98"/>
      <c r="G6" s="98"/>
      <c r="H6" s="98"/>
      <c r="I6" s="98"/>
      <c r="J6" s="98"/>
      <c r="K6" s="98"/>
      <c r="L6" s="98"/>
      <c r="M6" s="98"/>
      <c r="N6" s="98"/>
      <c r="O6" s="98"/>
      <c r="P6" s="98"/>
      <c r="Q6" s="98"/>
      <c r="R6" s="98"/>
      <c r="S6" s="98"/>
      <c r="T6" s="98"/>
      <c r="U6" s="98"/>
      <c r="V6" s="98"/>
      <c r="W6" s="98"/>
      <c r="X6" s="98"/>
      <c r="Y6" s="98"/>
      <c r="Z6" s="98"/>
      <c r="AA6" s="98"/>
      <c r="AB6" s="98"/>
      <c r="AC6" s="98"/>
      <c r="AD6" s="97"/>
      <c r="AE6" s="97"/>
      <c r="AF6" s="97"/>
    </row>
    <row r="7" spans="1:32" ht="15" customHeight="1">
      <c r="A7" s="98"/>
      <c r="B7" s="98"/>
      <c r="C7" s="98"/>
      <c r="D7" s="98"/>
      <c r="E7" s="98"/>
      <c r="F7" s="98"/>
      <c r="G7" s="98"/>
      <c r="H7" s="98"/>
      <c r="I7" s="98"/>
      <c r="J7" s="98"/>
      <c r="K7" s="98"/>
      <c r="L7" s="98"/>
      <c r="M7" s="98"/>
      <c r="N7" s="98"/>
      <c r="O7" s="98"/>
      <c r="P7" s="98"/>
      <c r="Q7" s="98"/>
      <c r="R7" s="98"/>
      <c r="S7" s="98"/>
      <c r="T7" s="98"/>
      <c r="U7" s="98"/>
      <c r="V7" s="98"/>
      <c r="W7" s="98"/>
      <c r="X7" s="98"/>
      <c r="Y7" s="98"/>
      <c r="Z7" s="98"/>
      <c r="AA7" s="98"/>
    </row>
    <row r="8" spans="1:32" ht="17.25" customHeight="1">
      <c r="A8" s="98"/>
      <c r="B8" s="98"/>
      <c r="C8" s="98"/>
      <c r="D8" s="98"/>
      <c r="E8" s="98"/>
      <c r="F8" s="98"/>
      <c r="G8" s="98"/>
      <c r="H8" s="98"/>
      <c r="I8" s="98"/>
      <c r="J8" s="98"/>
      <c r="K8" s="98"/>
      <c r="L8" s="98"/>
      <c r="M8" s="98"/>
      <c r="N8" s="98"/>
      <c r="O8" s="98"/>
      <c r="P8" s="98"/>
      <c r="Q8" s="98"/>
      <c r="R8" s="98"/>
      <c r="S8" s="98"/>
      <c r="T8" s="98"/>
      <c r="U8" s="98"/>
      <c r="V8" s="98"/>
      <c r="W8" s="98"/>
      <c r="X8" s="98"/>
      <c r="Y8" s="98"/>
      <c r="Z8" s="98"/>
      <c r="AA8" s="98"/>
    </row>
    <row r="9" spans="1:32" ht="17.25" customHeight="1">
      <c r="A9" s="98"/>
      <c r="B9" s="98"/>
      <c r="C9" s="98"/>
      <c r="D9" s="98"/>
      <c r="E9" s="98"/>
      <c r="F9" s="98"/>
      <c r="G9" s="98"/>
      <c r="H9" s="98"/>
      <c r="I9" s="98"/>
      <c r="J9" s="98"/>
      <c r="K9" s="98"/>
      <c r="L9" s="98"/>
      <c r="M9" s="98"/>
      <c r="N9" s="98"/>
      <c r="O9" s="98"/>
      <c r="P9" s="98"/>
      <c r="Q9" s="98"/>
      <c r="R9" s="98"/>
      <c r="S9" s="98"/>
      <c r="T9" s="98"/>
      <c r="U9" s="98"/>
      <c r="V9" s="98"/>
      <c r="W9" s="98"/>
      <c r="X9" s="98"/>
      <c r="Y9" s="98"/>
      <c r="Z9" s="98"/>
      <c r="AA9" s="98"/>
    </row>
    <row r="10" spans="1:32" ht="17.25" customHeight="1">
      <c r="A10" s="98"/>
      <c r="B10" s="98"/>
      <c r="C10" s="98"/>
      <c r="D10" s="98"/>
      <c r="E10" s="98"/>
      <c r="F10" s="98"/>
      <c r="G10" s="98"/>
      <c r="H10" s="98"/>
      <c r="I10" s="98"/>
      <c r="J10" s="98"/>
      <c r="K10" s="98"/>
      <c r="L10" s="98"/>
      <c r="M10" s="98"/>
      <c r="N10" s="98"/>
      <c r="O10" s="98"/>
      <c r="P10" s="98"/>
      <c r="Q10" s="98"/>
      <c r="R10" s="98"/>
      <c r="S10" s="98"/>
      <c r="T10" s="98"/>
      <c r="U10" s="98"/>
      <c r="V10" s="98"/>
      <c r="W10" s="98"/>
      <c r="X10" s="98"/>
      <c r="Y10" s="98"/>
      <c r="Z10" s="98"/>
      <c r="AA10" s="98"/>
    </row>
    <row r="11" spans="1:32" ht="17.25" customHeight="1">
      <c r="A11" s="98"/>
      <c r="B11" s="98"/>
      <c r="C11" s="98"/>
      <c r="D11" s="98"/>
      <c r="E11" s="98"/>
      <c r="F11" s="98"/>
      <c r="G11" s="98"/>
      <c r="H11" s="98"/>
      <c r="I11" s="98"/>
      <c r="J11" s="98"/>
      <c r="K11" s="98"/>
      <c r="L11" s="98"/>
      <c r="M11" s="98"/>
      <c r="N11" s="98"/>
      <c r="O11" s="98"/>
      <c r="P11" s="98"/>
      <c r="Q11" s="98"/>
      <c r="R11" s="98"/>
      <c r="S11" s="98"/>
      <c r="T11" s="98"/>
      <c r="U11" s="98"/>
      <c r="V11" s="98"/>
      <c r="W11" s="98"/>
      <c r="X11" s="98"/>
      <c r="Y11" s="98"/>
      <c r="Z11" s="98"/>
      <c r="AA11" s="98"/>
    </row>
    <row r="12" spans="1:32" ht="17.25" customHeight="1">
      <c r="A12" s="98"/>
      <c r="B12" s="98"/>
      <c r="C12" s="98"/>
      <c r="D12" s="98"/>
      <c r="E12" s="98"/>
      <c r="F12" s="98"/>
      <c r="G12" s="98"/>
      <c r="H12" s="98"/>
      <c r="I12" s="98"/>
      <c r="J12" s="98"/>
      <c r="K12" s="98"/>
      <c r="L12" s="98"/>
      <c r="M12" s="98"/>
      <c r="N12" s="98"/>
      <c r="O12" s="98"/>
      <c r="P12" s="98"/>
      <c r="Q12" s="98"/>
      <c r="R12" s="98"/>
      <c r="S12" s="98"/>
      <c r="T12" s="98"/>
      <c r="U12" s="98"/>
      <c r="V12" s="98"/>
      <c r="W12" s="98"/>
      <c r="X12" s="98"/>
      <c r="Y12" s="98"/>
      <c r="Z12" s="98"/>
      <c r="AA12" s="98"/>
    </row>
    <row r="13" spans="1:32" ht="17.25" customHeight="1">
      <c r="A13" s="98"/>
      <c r="B13" s="98"/>
      <c r="C13" s="98"/>
      <c r="D13" s="98"/>
      <c r="E13" s="98"/>
      <c r="F13" s="98"/>
      <c r="G13" s="98"/>
      <c r="H13" s="98"/>
      <c r="I13" s="98"/>
      <c r="J13" s="98"/>
      <c r="K13" s="98"/>
      <c r="L13" s="98"/>
      <c r="M13" s="98"/>
      <c r="N13" s="98"/>
      <c r="O13" s="98"/>
      <c r="P13" s="98"/>
      <c r="Q13" s="98"/>
      <c r="R13" s="98"/>
      <c r="S13" s="98"/>
      <c r="T13" s="98"/>
      <c r="U13" s="98"/>
      <c r="V13" s="98"/>
      <c r="W13" s="98"/>
      <c r="X13" s="98"/>
      <c r="Y13" s="98"/>
      <c r="Z13" s="98"/>
      <c r="AA13" s="98"/>
    </row>
    <row r="14" spans="1:32" ht="17.25" customHeight="1">
      <c r="A14" s="98"/>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row>
    <row r="15" spans="1:32" ht="17.25" customHeight="1">
      <c r="A15" s="98"/>
      <c r="B15" s="98"/>
      <c r="C15" s="98"/>
      <c r="D15" s="98"/>
      <c r="E15" s="98"/>
      <c r="F15" s="98"/>
      <c r="G15" s="98"/>
      <c r="H15" s="98"/>
      <c r="I15" s="98"/>
      <c r="J15" s="98"/>
      <c r="K15" s="98"/>
      <c r="L15" s="98"/>
      <c r="M15" s="98"/>
      <c r="N15" s="98"/>
      <c r="O15" s="98"/>
      <c r="P15" s="98"/>
      <c r="Q15" s="98"/>
      <c r="R15" s="98"/>
      <c r="S15" s="98"/>
      <c r="T15" s="98"/>
      <c r="U15" s="98"/>
      <c r="V15" s="98"/>
      <c r="W15" s="98"/>
      <c r="X15" s="98"/>
      <c r="Y15" s="98"/>
      <c r="Z15" s="98"/>
      <c r="AA15" s="98"/>
    </row>
    <row r="16" spans="1:32" ht="17.25" customHeight="1">
      <c r="A16" s="98"/>
      <c r="B16" s="98"/>
      <c r="C16" s="98"/>
      <c r="D16" s="98"/>
      <c r="E16" s="98"/>
      <c r="F16" s="98"/>
      <c r="G16" s="98"/>
      <c r="H16" s="98"/>
      <c r="I16" s="98"/>
      <c r="J16" s="98"/>
      <c r="K16" s="98"/>
      <c r="L16" s="98"/>
      <c r="M16" s="98"/>
      <c r="N16" s="98"/>
      <c r="O16" s="98"/>
      <c r="P16" s="98"/>
      <c r="Q16" s="98"/>
      <c r="R16" s="98"/>
      <c r="S16" s="98"/>
      <c r="T16" s="98"/>
      <c r="U16" s="98"/>
      <c r="V16" s="98"/>
      <c r="W16" s="98"/>
      <c r="X16" s="98"/>
      <c r="Y16" s="98"/>
      <c r="Z16" s="98"/>
      <c r="AA16" s="98"/>
    </row>
    <row r="17" spans="1:27" ht="17.25" customHeight="1">
      <c r="A17" s="98"/>
      <c r="B17" s="98"/>
      <c r="C17" s="98"/>
      <c r="D17" s="98"/>
      <c r="E17" s="98"/>
      <c r="F17" s="98"/>
      <c r="G17" s="98"/>
      <c r="H17" s="98"/>
      <c r="I17" s="98"/>
      <c r="J17" s="98"/>
      <c r="K17" s="98"/>
      <c r="L17" s="98"/>
      <c r="M17" s="98"/>
      <c r="N17" s="98"/>
      <c r="O17" s="98"/>
      <c r="P17" s="98"/>
      <c r="Q17" s="98"/>
      <c r="R17" s="98"/>
      <c r="S17" s="98"/>
      <c r="T17" s="98"/>
      <c r="U17" s="98"/>
      <c r="V17" s="98"/>
      <c r="W17" s="98"/>
      <c r="X17" s="98"/>
      <c r="Y17" s="98"/>
      <c r="Z17" s="98"/>
      <c r="AA17" s="98"/>
    </row>
    <row r="18" spans="1:27" ht="17.25" customHeight="1">
      <c r="A18" s="98"/>
      <c r="B18" s="98"/>
      <c r="C18" s="98"/>
      <c r="D18" s="98"/>
      <c r="E18" s="98"/>
      <c r="F18" s="98"/>
      <c r="G18" s="98"/>
      <c r="H18" s="98"/>
      <c r="I18" s="98"/>
      <c r="J18" s="98"/>
      <c r="K18" s="98"/>
      <c r="L18" s="98"/>
      <c r="M18" s="98"/>
      <c r="N18" s="98"/>
      <c r="O18" s="98"/>
      <c r="P18" s="98"/>
      <c r="Q18" s="98"/>
      <c r="R18" s="98"/>
      <c r="S18" s="98"/>
      <c r="T18" s="98"/>
      <c r="U18" s="98"/>
      <c r="V18" s="98"/>
      <c r="W18" s="98"/>
      <c r="X18" s="98"/>
      <c r="Y18" s="98"/>
      <c r="Z18" s="98"/>
      <c r="AA18" s="98"/>
    </row>
    <row r="19" spans="1:27" ht="17.25" customHeight="1">
      <c r="A19" s="98"/>
      <c r="B19" s="98"/>
      <c r="C19" s="98"/>
      <c r="D19" s="98"/>
      <c r="E19" s="98"/>
      <c r="F19" s="98"/>
      <c r="G19" s="98"/>
      <c r="H19" s="98"/>
      <c r="I19" s="98"/>
      <c r="J19" s="98"/>
      <c r="K19" s="98"/>
      <c r="L19" s="98"/>
      <c r="M19" s="98"/>
      <c r="N19" s="98"/>
      <c r="O19" s="98"/>
      <c r="P19" s="98"/>
      <c r="Q19" s="98"/>
      <c r="R19" s="98"/>
      <c r="S19" s="98"/>
      <c r="T19" s="98"/>
      <c r="U19" s="98"/>
      <c r="V19" s="98"/>
      <c r="W19" s="98"/>
      <c r="X19" s="98"/>
      <c r="Y19" s="98"/>
      <c r="Z19" s="98"/>
      <c r="AA19" s="98"/>
    </row>
    <row r="20" spans="1:27" ht="17.25" customHeight="1">
      <c r="A20" s="98"/>
      <c r="B20" s="98"/>
      <c r="C20" s="98"/>
      <c r="D20" s="98"/>
      <c r="E20" s="98"/>
      <c r="F20" s="98"/>
      <c r="G20" s="98"/>
      <c r="H20" s="98"/>
      <c r="I20" s="98"/>
      <c r="J20" s="98"/>
      <c r="K20" s="98"/>
      <c r="L20" s="98"/>
      <c r="M20" s="98"/>
      <c r="N20" s="98"/>
      <c r="O20" s="98"/>
      <c r="P20" s="98"/>
      <c r="Q20" s="98"/>
      <c r="R20" s="98"/>
      <c r="S20" s="98"/>
      <c r="T20" s="98"/>
      <c r="U20" s="98"/>
      <c r="V20" s="98"/>
      <c r="W20" s="98"/>
      <c r="X20" s="98"/>
      <c r="Y20" s="98"/>
      <c r="Z20" s="98"/>
      <c r="AA20" s="98"/>
    </row>
    <row r="21" spans="1:27" ht="17.25" customHeight="1">
      <c r="A21" s="98"/>
      <c r="B21" s="98"/>
      <c r="C21" s="98"/>
      <c r="D21" s="98"/>
      <c r="E21" s="98"/>
      <c r="F21" s="98"/>
      <c r="G21" s="98"/>
      <c r="H21" s="98"/>
      <c r="I21" s="98"/>
      <c r="J21" s="98"/>
      <c r="K21" s="98"/>
      <c r="L21" s="98"/>
      <c r="M21" s="98"/>
      <c r="N21" s="98"/>
      <c r="O21" s="98"/>
      <c r="P21" s="98"/>
      <c r="Q21" s="98"/>
      <c r="R21" s="98"/>
      <c r="S21" s="98"/>
      <c r="T21" s="98"/>
      <c r="U21" s="98"/>
      <c r="V21" s="98"/>
      <c r="W21" s="98"/>
      <c r="X21" s="98"/>
      <c r="Y21" s="98"/>
      <c r="Z21" s="98"/>
      <c r="AA21" s="98"/>
    </row>
    <row r="22" spans="1:27" ht="17.25" customHeight="1">
      <c r="A22" s="98"/>
      <c r="B22" s="98"/>
      <c r="C22" s="98"/>
      <c r="D22" s="98"/>
      <c r="E22" s="98"/>
      <c r="F22" s="98"/>
      <c r="G22" s="98"/>
      <c r="H22" s="98"/>
      <c r="I22" s="98"/>
      <c r="J22" s="98"/>
      <c r="K22" s="98"/>
      <c r="L22" s="98"/>
      <c r="M22" s="98"/>
      <c r="N22" s="98"/>
      <c r="O22" s="98"/>
      <c r="P22" s="98"/>
      <c r="Q22" s="98"/>
      <c r="R22" s="98"/>
      <c r="S22" s="98"/>
      <c r="T22" s="98"/>
      <c r="U22" s="98"/>
      <c r="V22" s="98"/>
      <c r="W22" s="98"/>
      <c r="X22" s="98"/>
      <c r="Y22" s="98"/>
      <c r="Z22" s="98"/>
      <c r="AA22" s="98"/>
    </row>
    <row r="23" spans="1:27" ht="17.25" customHeight="1">
      <c r="A23" s="98"/>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row>
    <row r="24" spans="1:27" ht="17.25" customHeight="1">
      <c r="A24" s="98"/>
      <c r="B24" s="98"/>
      <c r="C24" s="98"/>
      <c r="D24" s="98"/>
      <c r="E24" s="98"/>
      <c r="F24" s="98"/>
      <c r="G24" s="98"/>
      <c r="H24" s="98"/>
      <c r="I24" s="98"/>
      <c r="J24" s="98"/>
      <c r="K24" s="98"/>
      <c r="L24" s="98"/>
      <c r="M24" s="98"/>
      <c r="N24" s="98"/>
      <c r="O24" s="98"/>
      <c r="P24" s="98"/>
      <c r="Q24" s="98"/>
      <c r="R24" s="98"/>
      <c r="S24" s="98"/>
      <c r="T24" s="98"/>
      <c r="U24" s="98"/>
      <c r="V24" s="98"/>
      <c r="W24" s="98"/>
      <c r="X24" s="98"/>
      <c r="Y24" s="98"/>
      <c r="Z24" s="98"/>
      <c r="AA24" s="98"/>
    </row>
    <row r="25" spans="1:27" ht="17.25" customHeight="1">
      <c r="A25" s="98"/>
      <c r="B25" s="98"/>
      <c r="C25" s="98"/>
      <c r="D25" s="98"/>
      <c r="E25" s="98"/>
      <c r="F25" s="98"/>
      <c r="G25" s="98"/>
      <c r="H25" s="98"/>
      <c r="I25" s="98"/>
      <c r="J25" s="98"/>
      <c r="K25" s="98"/>
      <c r="L25" s="98"/>
      <c r="M25" s="98"/>
      <c r="N25" s="98"/>
      <c r="O25" s="98"/>
      <c r="P25" s="98"/>
      <c r="Q25" s="98"/>
      <c r="R25" s="98"/>
      <c r="S25" s="98"/>
      <c r="T25" s="98"/>
      <c r="U25" s="98"/>
      <c r="V25" s="98"/>
      <c r="W25" s="98"/>
      <c r="X25" s="98"/>
      <c r="Y25" s="98"/>
      <c r="Z25" s="98"/>
      <c r="AA25" s="98"/>
    </row>
    <row r="26" spans="1:27" ht="17.25" customHeight="1">
      <c r="A26" s="98"/>
      <c r="B26" s="98"/>
      <c r="C26" s="98"/>
      <c r="D26" s="98"/>
      <c r="E26" s="98"/>
      <c r="F26" s="98"/>
      <c r="G26" s="233"/>
      <c r="H26" s="233"/>
      <c r="I26" s="233"/>
      <c r="J26" s="233"/>
      <c r="K26" s="233"/>
      <c r="L26" s="98"/>
      <c r="M26" s="98"/>
      <c r="N26" s="98"/>
      <c r="O26" s="98"/>
      <c r="P26" s="98"/>
      <c r="Q26" s="98"/>
      <c r="R26" s="98"/>
      <c r="S26" s="98"/>
      <c r="T26" s="98"/>
      <c r="U26" s="98"/>
      <c r="V26" s="98"/>
      <c r="W26" s="98"/>
      <c r="X26" s="98"/>
      <c r="Y26" s="98"/>
      <c r="Z26" s="98"/>
      <c r="AA26" s="98"/>
    </row>
    <row r="27" spans="1:27" ht="17.25" customHeight="1">
      <c r="A27" s="98"/>
      <c r="B27" s="98"/>
      <c r="C27" s="98"/>
      <c r="D27" s="98"/>
      <c r="E27" s="98"/>
      <c r="F27" s="98"/>
      <c r="G27" s="233"/>
      <c r="H27" s="233"/>
      <c r="I27" s="233"/>
      <c r="J27" s="233"/>
      <c r="K27" s="233"/>
      <c r="L27" s="98"/>
      <c r="M27" s="98"/>
      <c r="N27" s="98"/>
      <c r="O27" s="98"/>
      <c r="P27" s="98"/>
      <c r="Q27" s="98"/>
      <c r="R27" s="98"/>
      <c r="S27" s="98"/>
      <c r="T27" s="98"/>
      <c r="U27" s="98"/>
      <c r="V27" s="98"/>
      <c r="W27" s="98"/>
      <c r="X27" s="98"/>
      <c r="Y27" s="98"/>
      <c r="Z27" s="98"/>
      <c r="AA27" s="98"/>
    </row>
    <row r="28" spans="1:27" ht="17.25" customHeight="1">
      <c r="A28" s="98"/>
      <c r="B28" s="98"/>
      <c r="C28" s="98"/>
      <c r="D28" s="98"/>
      <c r="E28" s="98"/>
      <c r="F28" s="98"/>
      <c r="G28" s="233"/>
      <c r="H28" s="233"/>
      <c r="I28" s="233"/>
      <c r="J28" s="233"/>
      <c r="K28" s="233"/>
      <c r="L28" s="98"/>
      <c r="M28" s="98"/>
      <c r="N28" s="98"/>
      <c r="O28" s="98"/>
      <c r="P28" s="98"/>
      <c r="Q28" s="98"/>
      <c r="R28" s="98"/>
      <c r="S28" s="98"/>
      <c r="T28" s="98"/>
      <c r="U28" s="98"/>
      <c r="V28" s="98"/>
      <c r="W28" s="98"/>
      <c r="X28" s="98"/>
      <c r="Y28" s="98"/>
      <c r="Z28" s="98"/>
      <c r="AA28" s="98"/>
    </row>
    <row r="29" spans="1:27" ht="17.25" customHeight="1">
      <c r="A29" s="98"/>
      <c r="B29" s="98"/>
      <c r="C29" s="98"/>
      <c r="D29" s="98"/>
      <c r="E29" s="98"/>
      <c r="F29" s="98"/>
      <c r="G29" s="98"/>
      <c r="H29" s="98"/>
      <c r="I29" s="98"/>
      <c r="J29" s="98"/>
      <c r="K29" s="98"/>
      <c r="L29" s="98"/>
      <c r="M29" s="98"/>
      <c r="N29" s="98"/>
      <c r="O29" s="98"/>
      <c r="P29" s="98"/>
      <c r="Q29" s="98"/>
      <c r="R29" s="98"/>
      <c r="S29" s="98"/>
      <c r="T29" s="98"/>
      <c r="U29" s="98"/>
      <c r="V29" s="98"/>
      <c r="W29" s="98"/>
      <c r="X29" s="98"/>
      <c r="Y29" s="98"/>
      <c r="Z29" s="98"/>
      <c r="AA29" s="98"/>
    </row>
    <row r="30" spans="1:27" ht="17.25" customHeight="1">
      <c r="A30" s="98"/>
      <c r="B30" s="98"/>
      <c r="C30" s="98"/>
      <c r="D30" s="98"/>
      <c r="E30" s="98"/>
      <c r="F30" s="98"/>
      <c r="G30" s="98"/>
      <c r="H30" s="98"/>
      <c r="I30" s="98"/>
      <c r="J30" s="98"/>
      <c r="K30" s="98"/>
      <c r="L30" s="98"/>
      <c r="M30" s="98"/>
      <c r="N30" s="98"/>
      <c r="O30" s="98"/>
      <c r="P30" s="98"/>
      <c r="Q30" s="98"/>
      <c r="R30" s="98"/>
      <c r="S30" s="98"/>
      <c r="T30" s="98"/>
      <c r="U30" s="98"/>
      <c r="V30" s="98"/>
      <c r="W30" s="98"/>
      <c r="X30" s="98"/>
      <c r="Y30" s="98"/>
      <c r="Z30" s="98"/>
      <c r="AA30" s="98"/>
    </row>
    <row r="31" spans="1:27" ht="17.25" customHeight="1">
      <c r="A31" s="98"/>
      <c r="B31" s="98"/>
      <c r="C31" s="98"/>
      <c r="D31" s="98"/>
      <c r="E31" s="98"/>
      <c r="F31" s="98"/>
      <c r="G31" s="98"/>
      <c r="H31" s="98"/>
      <c r="I31" s="98"/>
      <c r="J31" s="98"/>
      <c r="K31" s="98"/>
      <c r="L31" s="98"/>
      <c r="M31" s="98"/>
      <c r="N31" s="98"/>
      <c r="O31" s="98"/>
      <c r="P31" s="98"/>
      <c r="Q31" s="98"/>
      <c r="R31" s="98"/>
      <c r="S31" s="98"/>
      <c r="T31" s="98"/>
      <c r="U31" s="98"/>
      <c r="V31" s="98"/>
      <c r="W31" s="98"/>
      <c r="X31" s="98"/>
      <c r="Y31" s="98"/>
      <c r="Z31" s="98"/>
      <c r="AA31" s="98"/>
    </row>
    <row r="32" spans="1:27" ht="17.25" customHeight="1">
      <c r="A32" s="98"/>
      <c r="B32" s="98"/>
      <c r="C32" s="98"/>
      <c r="D32" s="98"/>
      <c r="E32" s="98"/>
      <c r="F32" s="98"/>
      <c r="G32" s="98"/>
      <c r="H32" s="98"/>
      <c r="I32" s="98"/>
      <c r="J32" s="98"/>
      <c r="K32" s="98"/>
      <c r="L32" s="98"/>
      <c r="M32" s="98"/>
      <c r="N32" s="98"/>
      <c r="O32" s="98"/>
      <c r="P32" s="98"/>
      <c r="Q32" s="98"/>
      <c r="R32" s="98"/>
      <c r="S32" s="98"/>
      <c r="T32" s="98"/>
      <c r="U32" s="98"/>
      <c r="V32" s="98"/>
      <c r="W32" s="98"/>
      <c r="X32" s="98"/>
      <c r="Y32" s="98"/>
      <c r="Z32" s="98"/>
      <c r="AA32" s="98"/>
    </row>
    <row r="33" spans="1:27" ht="17.25" customHeight="1">
      <c r="A33" s="98"/>
      <c r="B33" s="98"/>
      <c r="C33" s="98"/>
      <c r="D33" s="98"/>
      <c r="E33" s="98"/>
      <c r="F33" s="98"/>
      <c r="G33" s="98"/>
      <c r="H33" s="98"/>
      <c r="I33" s="98"/>
      <c r="J33" s="98"/>
      <c r="K33" s="98"/>
      <c r="L33" s="98"/>
      <c r="M33" s="98"/>
      <c r="N33" s="98"/>
      <c r="O33" s="98"/>
      <c r="P33" s="98"/>
      <c r="Q33" s="98"/>
      <c r="R33" s="98"/>
      <c r="S33" s="98"/>
      <c r="T33" s="98"/>
      <c r="U33" s="98"/>
      <c r="V33" s="98"/>
      <c r="W33" s="98"/>
      <c r="X33" s="98"/>
      <c r="Y33" s="98"/>
      <c r="Z33" s="98"/>
      <c r="AA33" s="98"/>
    </row>
    <row r="34" spans="1:27" ht="17.25" customHeight="1">
      <c r="A34" s="98"/>
      <c r="B34" s="98"/>
      <c r="C34" s="98"/>
      <c r="D34" s="98"/>
      <c r="E34" s="98"/>
      <c r="F34" s="98"/>
      <c r="G34" s="98"/>
      <c r="H34" s="98"/>
      <c r="I34" s="98"/>
      <c r="J34" s="98"/>
      <c r="K34" s="98"/>
      <c r="L34" s="98"/>
      <c r="M34" s="98"/>
      <c r="N34" s="98"/>
      <c r="O34" s="98"/>
      <c r="P34" s="98"/>
      <c r="Q34" s="98"/>
      <c r="R34" s="98"/>
      <c r="S34" s="98"/>
      <c r="T34" s="98"/>
      <c r="U34" s="98"/>
      <c r="V34" s="98"/>
      <c r="W34" s="98"/>
      <c r="X34" s="98"/>
      <c r="Y34" s="98"/>
      <c r="Z34" s="98"/>
      <c r="AA34" s="98"/>
    </row>
    <row r="35" spans="1:27" ht="17.25" customHeight="1">
      <c r="A35" s="98"/>
      <c r="B35" s="98"/>
      <c r="C35" s="98"/>
      <c r="D35" s="98"/>
      <c r="E35" s="98"/>
      <c r="F35" s="98"/>
      <c r="G35" s="98"/>
      <c r="H35" s="98"/>
      <c r="I35" s="98"/>
      <c r="J35" s="98"/>
      <c r="K35" s="98"/>
      <c r="L35" s="98"/>
      <c r="M35" s="98"/>
      <c r="N35" s="98"/>
      <c r="O35" s="98"/>
      <c r="P35" s="98"/>
      <c r="Q35" s="98"/>
      <c r="R35" s="98"/>
      <c r="S35" s="98"/>
      <c r="T35" s="98"/>
      <c r="U35" s="98"/>
      <c r="V35" s="98"/>
      <c r="W35" s="98"/>
      <c r="X35" s="98"/>
      <c r="Y35" s="98"/>
      <c r="Z35" s="98"/>
      <c r="AA35" s="98"/>
    </row>
    <row r="36" spans="1:27" ht="17.25" customHeight="1">
      <c r="A36" s="98"/>
      <c r="B36" s="98"/>
      <c r="C36" s="98"/>
      <c r="D36" s="98"/>
      <c r="E36" s="98"/>
      <c r="F36" s="98"/>
      <c r="G36" s="98"/>
      <c r="H36" s="98"/>
      <c r="I36" s="98"/>
      <c r="J36" s="98"/>
      <c r="K36" s="98"/>
      <c r="L36" s="98"/>
      <c r="M36" s="98"/>
      <c r="N36" s="98"/>
      <c r="O36" s="98"/>
      <c r="P36" s="98"/>
      <c r="Q36" s="98"/>
      <c r="R36" s="98"/>
      <c r="S36" s="98"/>
      <c r="T36" s="98"/>
      <c r="U36" s="98"/>
      <c r="V36" s="98"/>
      <c r="W36" s="98"/>
      <c r="X36" s="98"/>
      <c r="Y36" s="98"/>
      <c r="Z36" s="98"/>
      <c r="AA36" s="98"/>
    </row>
    <row r="37" spans="1:27" ht="17.25" customHeight="1">
      <c r="A37" s="98"/>
      <c r="B37" s="98"/>
      <c r="C37" s="98"/>
      <c r="D37" s="98"/>
      <c r="E37" s="98"/>
      <c r="F37" s="98"/>
      <c r="G37" s="98"/>
      <c r="H37" s="98"/>
      <c r="I37" s="98"/>
      <c r="J37" s="98"/>
      <c r="K37" s="98"/>
      <c r="L37" s="98"/>
      <c r="M37" s="98"/>
      <c r="N37" s="98"/>
      <c r="O37" s="98"/>
      <c r="P37" s="98"/>
      <c r="Q37" s="98"/>
      <c r="R37" s="98"/>
      <c r="S37" s="98"/>
      <c r="T37" s="98"/>
      <c r="U37" s="98"/>
      <c r="V37" s="98"/>
      <c r="W37" s="98"/>
      <c r="X37" s="98"/>
      <c r="Y37" s="98"/>
      <c r="Z37" s="98"/>
      <c r="AA37" s="98"/>
    </row>
    <row r="38" spans="1:27" ht="17.25" customHeight="1">
      <c r="A38" s="98"/>
      <c r="B38" s="98"/>
      <c r="C38" s="98"/>
      <c r="D38" s="98"/>
      <c r="E38" s="98"/>
      <c r="F38" s="98"/>
      <c r="G38" s="98"/>
      <c r="H38" s="98"/>
      <c r="I38" s="98"/>
      <c r="J38" s="98"/>
      <c r="K38" s="98"/>
      <c r="L38" s="98"/>
      <c r="M38" s="98"/>
      <c r="N38" s="98"/>
      <c r="O38" s="98"/>
      <c r="P38" s="98"/>
      <c r="Q38" s="98"/>
      <c r="R38" s="98"/>
      <c r="S38" s="98"/>
      <c r="T38" s="98"/>
      <c r="U38" s="98"/>
      <c r="V38" s="98"/>
      <c r="W38" s="98"/>
      <c r="X38" s="98"/>
      <c r="Y38" s="98"/>
      <c r="Z38" s="98"/>
      <c r="AA38" s="98"/>
    </row>
    <row r="39" spans="1:27" ht="17.25" customHeight="1">
      <c r="A39" s="98"/>
      <c r="B39" s="98"/>
      <c r="C39" s="98"/>
      <c r="D39" s="98"/>
      <c r="E39" s="98"/>
      <c r="F39" s="98"/>
      <c r="G39" s="98"/>
      <c r="H39" s="98"/>
      <c r="I39" s="98"/>
      <c r="J39" s="98"/>
      <c r="K39" s="98"/>
      <c r="L39" s="98"/>
      <c r="M39" s="98"/>
      <c r="N39" s="98"/>
      <c r="O39" s="98"/>
      <c r="P39" s="98"/>
      <c r="Q39" s="98"/>
      <c r="R39" s="98"/>
      <c r="S39" s="98"/>
      <c r="T39" s="98"/>
      <c r="U39" s="98"/>
      <c r="V39" s="98"/>
      <c r="W39" s="98"/>
      <c r="X39" s="98"/>
      <c r="Y39" s="98"/>
      <c r="Z39" s="98"/>
      <c r="AA39" s="98"/>
    </row>
    <row r="40" spans="1:27" ht="17.25" customHeight="1">
      <c r="A40" s="98"/>
      <c r="B40" s="98"/>
      <c r="C40" s="98"/>
      <c r="D40" s="98"/>
      <c r="E40" s="98"/>
      <c r="F40" s="98"/>
      <c r="G40" s="98"/>
      <c r="H40" s="98"/>
      <c r="I40" s="98"/>
      <c r="J40" s="98"/>
      <c r="K40" s="98"/>
      <c r="L40" s="98"/>
      <c r="M40" s="98"/>
      <c r="N40" s="98"/>
      <c r="O40" s="98"/>
      <c r="P40" s="98"/>
      <c r="Q40" s="98"/>
      <c r="R40" s="98"/>
      <c r="S40" s="98"/>
      <c r="T40" s="98"/>
      <c r="U40" s="98"/>
      <c r="V40" s="98"/>
      <c r="W40" s="98"/>
      <c r="X40" s="98"/>
      <c r="Y40" s="98"/>
      <c r="Z40" s="98"/>
      <c r="AA40" s="98"/>
    </row>
    <row r="41" spans="1:27" ht="17.25" customHeight="1">
      <c r="A41" s="98"/>
      <c r="B41" s="98"/>
      <c r="C41" s="98"/>
      <c r="D41" s="98"/>
      <c r="E41" s="98"/>
      <c r="F41" s="98"/>
      <c r="G41" s="98"/>
      <c r="H41" s="98"/>
      <c r="I41" s="98"/>
      <c r="J41" s="98"/>
      <c r="K41" s="98"/>
      <c r="L41" s="98"/>
      <c r="M41" s="98"/>
      <c r="N41" s="98"/>
      <c r="O41" s="98"/>
      <c r="P41" s="98"/>
      <c r="Q41" s="98"/>
      <c r="R41" s="98"/>
      <c r="S41" s="98"/>
      <c r="T41" s="98"/>
      <c r="U41" s="98"/>
      <c r="V41" s="98"/>
      <c r="W41" s="98"/>
      <c r="X41" s="98"/>
      <c r="Y41" s="98"/>
      <c r="Z41" s="98"/>
      <c r="AA41" s="98"/>
    </row>
    <row r="42" spans="1:27" ht="17.25" customHeight="1">
      <c r="A42" s="98"/>
      <c r="B42" s="98"/>
      <c r="C42" s="98"/>
      <c r="D42" s="98"/>
      <c r="E42" s="98"/>
      <c r="F42" s="98"/>
      <c r="G42" s="98"/>
      <c r="H42" s="98"/>
      <c r="I42" s="98"/>
      <c r="J42" s="98"/>
      <c r="K42" s="98"/>
      <c r="L42" s="98"/>
      <c r="M42" s="98"/>
      <c r="N42" s="98"/>
      <c r="O42" s="98"/>
      <c r="P42" s="98"/>
      <c r="Q42" s="98"/>
      <c r="R42" s="98"/>
      <c r="S42" s="98"/>
      <c r="T42" s="98"/>
      <c r="U42" s="98"/>
      <c r="V42" s="98"/>
      <c r="W42" s="98"/>
      <c r="X42" s="98"/>
      <c r="Y42" s="98"/>
      <c r="Z42" s="98"/>
      <c r="AA42" s="98"/>
    </row>
    <row r="43" spans="1:27" ht="17.25" customHeight="1">
      <c r="A43" s="98"/>
      <c r="B43" s="98"/>
      <c r="C43" s="98"/>
      <c r="D43" s="98"/>
      <c r="E43" s="98"/>
      <c r="F43" s="98"/>
      <c r="G43" s="98"/>
      <c r="H43" s="98"/>
      <c r="I43" s="98"/>
      <c r="J43" s="98"/>
      <c r="K43" s="98"/>
      <c r="L43" s="98"/>
      <c r="M43" s="98"/>
      <c r="N43" s="98"/>
      <c r="O43" s="98"/>
      <c r="P43" s="98"/>
      <c r="Q43" s="98"/>
      <c r="R43" s="98"/>
      <c r="S43" s="98"/>
      <c r="T43" s="98"/>
      <c r="U43" s="98"/>
      <c r="V43" s="98"/>
      <c r="W43" s="98"/>
      <c r="X43" s="98"/>
      <c r="Y43" s="98"/>
      <c r="Z43" s="98"/>
      <c r="AA43" s="98"/>
    </row>
    <row r="44" spans="1:27" ht="17.25" customHeight="1">
      <c r="A44" s="98"/>
      <c r="B44" s="98"/>
      <c r="C44" s="98"/>
      <c r="D44" s="98"/>
      <c r="E44" s="98"/>
      <c r="F44" s="98"/>
      <c r="G44" s="98"/>
      <c r="H44" s="98"/>
      <c r="I44" s="98"/>
      <c r="J44" s="98"/>
      <c r="K44" s="98"/>
      <c r="L44" s="98"/>
      <c r="M44" s="98"/>
      <c r="N44" s="98"/>
      <c r="O44" s="98"/>
      <c r="P44" s="98"/>
      <c r="Q44" s="98"/>
      <c r="R44" s="98"/>
      <c r="S44" s="98"/>
      <c r="T44" s="98"/>
      <c r="U44" s="98"/>
      <c r="V44" s="98"/>
      <c r="W44" s="98"/>
      <c r="X44" s="98"/>
      <c r="Y44" s="98"/>
      <c r="Z44" s="98"/>
      <c r="AA44" s="98"/>
    </row>
    <row r="45" spans="1:27" ht="17.25" customHeight="1">
      <c r="A45" s="98"/>
      <c r="B45" s="98"/>
      <c r="C45" s="98"/>
      <c r="D45" s="98"/>
      <c r="E45" s="98"/>
      <c r="F45" s="98"/>
      <c r="G45" s="98"/>
      <c r="H45" s="98"/>
      <c r="I45" s="98"/>
      <c r="J45" s="98"/>
      <c r="K45" s="98"/>
      <c r="L45" s="98"/>
      <c r="M45" s="98"/>
      <c r="N45" s="98"/>
      <c r="O45" s="98"/>
      <c r="P45" s="98"/>
      <c r="Q45" s="98"/>
      <c r="R45" s="98"/>
      <c r="S45" s="98"/>
      <c r="T45" s="98"/>
      <c r="U45" s="98"/>
      <c r="V45" s="98"/>
      <c r="W45" s="98"/>
      <c r="X45" s="98"/>
      <c r="Y45" s="98"/>
      <c r="Z45" s="98"/>
      <c r="AA45" s="98"/>
    </row>
    <row r="46" spans="1:27" ht="17.25" customHeight="1">
      <c r="A46" s="98"/>
      <c r="B46" s="98"/>
      <c r="C46" s="98"/>
      <c r="D46" s="98"/>
      <c r="E46" s="98"/>
      <c r="F46" s="98"/>
      <c r="G46" s="98"/>
      <c r="H46" s="98"/>
      <c r="I46" s="98"/>
      <c r="J46" s="98"/>
      <c r="K46" s="98"/>
      <c r="L46" s="98"/>
      <c r="M46" s="98"/>
      <c r="N46" s="98"/>
      <c r="O46" s="98"/>
      <c r="P46" s="98"/>
      <c r="Q46" s="98"/>
      <c r="R46" s="98"/>
      <c r="S46" s="98"/>
      <c r="T46" s="98"/>
      <c r="U46" s="98"/>
      <c r="V46" s="98"/>
      <c r="W46" s="98"/>
      <c r="X46" s="98"/>
      <c r="Y46" s="98"/>
      <c r="Z46" s="98"/>
      <c r="AA46" s="98"/>
    </row>
    <row r="47" spans="1:27" ht="17.25" customHeight="1">
      <c r="A47" s="98"/>
      <c r="B47" s="98"/>
      <c r="C47" s="98"/>
      <c r="D47" s="98"/>
      <c r="E47" s="98"/>
      <c r="F47" s="98"/>
      <c r="G47" s="98"/>
      <c r="H47" s="98"/>
      <c r="I47" s="98"/>
      <c r="J47" s="98"/>
      <c r="K47" s="98"/>
      <c r="L47" s="98"/>
      <c r="M47" s="98"/>
      <c r="N47" s="98"/>
      <c r="O47" s="98"/>
      <c r="P47" s="98"/>
      <c r="Q47" s="98"/>
      <c r="R47" s="98"/>
      <c r="S47" s="98"/>
      <c r="T47" s="98"/>
      <c r="U47" s="98"/>
      <c r="V47" s="98"/>
      <c r="W47" s="98"/>
      <c r="X47" s="98"/>
      <c r="Y47" s="98"/>
      <c r="Z47" s="98"/>
      <c r="AA47" s="98"/>
    </row>
    <row r="48" spans="1:27" ht="17.25" customHeight="1">
      <c r="A48" s="98"/>
      <c r="B48" s="98"/>
      <c r="C48" s="98"/>
      <c r="D48" s="98"/>
      <c r="E48" s="98"/>
      <c r="F48" s="98"/>
      <c r="G48" s="98"/>
      <c r="H48" s="98"/>
      <c r="I48" s="98"/>
      <c r="J48" s="98"/>
      <c r="K48" s="98"/>
      <c r="L48" s="98"/>
      <c r="M48" s="98"/>
      <c r="N48" s="98"/>
      <c r="O48" s="98"/>
      <c r="P48" s="98"/>
      <c r="Q48" s="98"/>
      <c r="R48" s="98"/>
      <c r="S48" s="98"/>
      <c r="T48" s="98"/>
      <c r="U48" s="98"/>
      <c r="V48" s="98"/>
      <c r="W48" s="98"/>
      <c r="X48" s="98"/>
      <c r="Y48" s="98"/>
      <c r="Z48" s="98"/>
      <c r="AA48" s="98"/>
    </row>
    <row r="49" spans="1:27" ht="17.25" customHeight="1">
      <c r="A49" s="98"/>
      <c r="B49" s="98"/>
      <c r="C49" s="98"/>
      <c r="D49" s="98"/>
      <c r="E49" s="98"/>
      <c r="F49" s="98"/>
      <c r="G49" s="98"/>
      <c r="H49" s="98"/>
      <c r="I49" s="98"/>
      <c r="J49" s="98"/>
      <c r="K49" s="98"/>
      <c r="L49" s="98"/>
      <c r="M49" s="98"/>
      <c r="N49" s="98"/>
      <c r="O49" s="98"/>
      <c r="P49" s="98"/>
      <c r="Q49" s="98"/>
      <c r="R49" s="98"/>
      <c r="S49" s="98"/>
      <c r="T49" s="98"/>
      <c r="U49" s="98"/>
      <c r="V49" s="98"/>
      <c r="W49" s="98"/>
      <c r="X49" s="98"/>
      <c r="Y49" s="98"/>
      <c r="Z49" s="98"/>
      <c r="AA49" s="98"/>
    </row>
    <row r="50" spans="1:27" ht="17.25" customHeight="1">
      <c r="A50" s="98"/>
      <c r="B50" s="98"/>
      <c r="C50" s="98"/>
      <c r="D50" s="98"/>
      <c r="E50" s="98"/>
      <c r="F50" s="98"/>
      <c r="G50" s="98"/>
      <c r="H50" s="98"/>
      <c r="I50" s="98"/>
      <c r="J50" s="98"/>
      <c r="K50" s="98"/>
      <c r="L50" s="98"/>
      <c r="M50" s="98"/>
      <c r="N50" s="98"/>
      <c r="O50" s="98"/>
      <c r="P50" s="98"/>
      <c r="Q50" s="98"/>
      <c r="R50" s="98"/>
      <c r="S50" s="98"/>
      <c r="T50" s="98"/>
      <c r="U50" s="98"/>
      <c r="V50" s="98"/>
      <c r="W50" s="98"/>
      <c r="X50" s="98"/>
      <c r="Y50" s="98"/>
      <c r="Z50" s="98"/>
      <c r="AA50" s="98"/>
    </row>
    <row r="51" spans="1:27" ht="17.25" customHeight="1">
      <c r="A51" s="98"/>
      <c r="B51" s="98"/>
      <c r="C51" s="98"/>
      <c r="D51" s="98"/>
      <c r="E51" s="98"/>
      <c r="F51" s="98"/>
      <c r="G51" s="98"/>
      <c r="H51" s="98"/>
      <c r="I51" s="98"/>
      <c r="J51" s="98"/>
      <c r="K51" s="98"/>
      <c r="L51" s="98"/>
      <c r="M51" s="98"/>
      <c r="N51" s="98"/>
      <c r="O51" s="98"/>
      <c r="P51" s="98"/>
      <c r="Q51" s="98"/>
      <c r="R51" s="98"/>
      <c r="S51" s="98"/>
      <c r="T51" s="98"/>
      <c r="U51" s="98"/>
      <c r="V51" s="98"/>
      <c r="W51" s="98"/>
      <c r="X51" s="98"/>
      <c r="Y51" s="98"/>
      <c r="Z51" s="98"/>
      <c r="AA51" s="98"/>
    </row>
    <row r="52" spans="1:27" ht="17.25" customHeight="1">
      <c r="A52" s="98"/>
      <c r="B52" s="98"/>
      <c r="C52" s="98"/>
      <c r="D52" s="98"/>
      <c r="E52" s="98"/>
      <c r="F52" s="98"/>
      <c r="G52" s="98"/>
      <c r="H52" s="98"/>
      <c r="I52" s="98"/>
      <c r="J52" s="98"/>
      <c r="K52" s="98"/>
      <c r="L52" s="98"/>
      <c r="M52" s="98"/>
      <c r="N52" s="98"/>
      <c r="O52" s="98"/>
      <c r="P52" s="98"/>
      <c r="Q52" s="98"/>
      <c r="R52" s="98"/>
      <c r="S52" s="98"/>
      <c r="T52" s="98"/>
      <c r="U52" s="98"/>
      <c r="V52" s="98"/>
      <c r="W52" s="98"/>
      <c r="X52" s="98"/>
      <c r="Y52" s="98"/>
      <c r="Z52" s="98"/>
      <c r="AA52" s="98"/>
    </row>
    <row r="53" spans="1:27" ht="17.25" customHeight="1">
      <c r="A53" s="98"/>
      <c r="B53" s="98"/>
      <c r="C53" s="98"/>
      <c r="D53" s="98"/>
      <c r="E53" s="98"/>
      <c r="F53" s="98"/>
      <c r="G53" s="98"/>
      <c r="H53" s="98"/>
      <c r="I53" s="98"/>
      <c r="J53" s="98"/>
      <c r="K53" s="98"/>
      <c r="L53" s="98"/>
      <c r="M53" s="98"/>
      <c r="N53" s="98"/>
      <c r="O53" s="98"/>
      <c r="P53" s="98"/>
      <c r="Q53" s="98"/>
      <c r="R53" s="98"/>
      <c r="S53" s="98"/>
      <c r="T53" s="98"/>
      <c r="U53" s="98"/>
      <c r="V53" s="98"/>
      <c r="W53" s="98"/>
      <c r="X53" s="98"/>
      <c r="Y53" s="98"/>
      <c r="Z53" s="98"/>
      <c r="AA53" s="98"/>
    </row>
    <row r="54" spans="1:27" ht="17.25" customHeight="1">
      <c r="A54" s="98"/>
      <c r="B54" s="98"/>
      <c r="C54" s="98"/>
      <c r="D54" s="98"/>
      <c r="E54" s="98"/>
      <c r="F54" s="98"/>
      <c r="G54" s="98"/>
      <c r="H54" s="98"/>
      <c r="I54" s="98"/>
      <c r="J54" s="98"/>
      <c r="K54" s="98"/>
      <c r="L54" s="98"/>
      <c r="M54" s="98"/>
      <c r="N54" s="98"/>
      <c r="O54" s="98"/>
      <c r="P54" s="98"/>
      <c r="Q54" s="98"/>
      <c r="R54" s="98"/>
      <c r="S54" s="98"/>
      <c r="T54" s="98"/>
      <c r="U54" s="98"/>
      <c r="V54" s="98"/>
      <c r="W54" s="98"/>
      <c r="X54" s="98"/>
      <c r="Y54" s="98"/>
      <c r="Z54" s="98"/>
      <c r="AA54" s="98"/>
    </row>
    <row r="55" spans="1:27" ht="17.25" customHeight="1">
      <c r="A55" s="98"/>
      <c r="B55" s="98"/>
      <c r="C55" s="98"/>
      <c r="D55" s="98"/>
      <c r="E55" s="98"/>
      <c r="F55" s="98"/>
      <c r="G55" s="98"/>
      <c r="H55" s="98"/>
      <c r="I55" s="98"/>
      <c r="J55" s="98"/>
      <c r="K55" s="98"/>
      <c r="L55" s="98"/>
      <c r="M55" s="98"/>
      <c r="N55" s="98"/>
      <c r="O55" s="98"/>
      <c r="P55" s="98"/>
      <c r="Q55" s="98"/>
      <c r="R55" s="98"/>
      <c r="S55" s="98"/>
      <c r="T55" s="98"/>
      <c r="U55" s="98"/>
      <c r="V55" s="98"/>
      <c r="W55" s="98"/>
      <c r="X55" s="98"/>
      <c r="Y55" s="98"/>
      <c r="Z55" s="98"/>
      <c r="AA55" s="98"/>
    </row>
    <row r="56" spans="1:27" ht="17.25" customHeight="1">
      <c r="A56" s="98"/>
      <c r="B56" s="98"/>
      <c r="C56" s="98"/>
      <c r="D56" s="98"/>
      <c r="E56" s="98"/>
      <c r="F56" s="98"/>
      <c r="G56" s="98"/>
      <c r="H56" s="98"/>
      <c r="I56" s="98"/>
      <c r="J56" s="98"/>
      <c r="K56" s="98"/>
      <c r="L56" s="98"/>
      <c r="M56" s="98"/>
      <c r="N56" s="98"/>
      <c r="O56" s="98"/>
      <c r="P56" s="98"/>
      <c r="Q56" s="98"/>
      <c r="R56" s="98"/>
      <c r="S56" s="98"/>
      <c r="T56" s="98"/>
      <c r="U56" s="98"/>
      <c r="V56" s="98"/>
      <c r="W56" s="98"/>
      <c r="X56" s="98"/>
      <c r="Y56" s="98"/>
      <c r="Z56" s="98"/>
      <c r="AA56" s="98"/>
    </row>
    <row r="57" spans="1:27" ht="17.25" customHeight="1">
      <c r="A57" s="98"/>
      <c r="B57" s="98"/>
      <c r="C57" s="98"/>
      <c r="D57" s="98"/>
      <c r="E57" s="98"/>
      <c r="F57" s="98"/>
      <c r="G57" s="98"/>
      <c r="H57" s="98"/>
      <c r="I57" s="98"/>
      <c r="J57" s="98"/>
      <c r="K57" s="98"/>
      <c r="L57" s="98"/>
      <c r="M57" s="98"/>
      <c r="N57" s="98"/>
      <c r="O57" s="98"/>
      <c r="P57" s="98"/>
      <c r="Q57" s="98"/>
      <c r="R57" s="98"/>
      <c r="S57" s="98"/>
      <c r="T57" s="98"/>
      <c r="U57" s="98"/>
      <c r="V57" s="98"/>
      <c r="W57" s="98"/>
      <c r="X57" s="98"/>
      <c r="Y57" s="98"/>
      <c r="Z57" s="98"/>
      <c r="AA57" s="98"/>
    </row>
    <row r="58" spans="1:27" ht="17.25" customHeight="1">
      <c r="A58" s="98"/>
      <c r="B58" s="98"/>
      <c r="C58" s="98"/>
      <c r="D58" s="98"/>
      <c r="E58" s="98"/>
      <c r="F58" s="98"/>
      <c r="G58" s="98"/>
      <c r="H58" s="98"/>
      <c r="I58" s="98"/>
      <c r="J58" s="98"/>
      <c r="K58" s="98"/>
      <c r="L58" s="98"/>
      <c r="M58" s="98"/>
      <c r="N58" s="98"/>
      <c r="O58" s="98"/>
      <c r="P58" s="98"/>
      <c r="Q58" s="98"/>
      <c r="R58" s="98"/>
      <c r="S58" s="98"/>
      <c r="T58" s="98"/>
      <c r="U58" s="98"/>
      <c r="V58" s="98"/>
      <c r="W58" s="98"/>
      <c r="X58" s="98"/>
      <c r="Y58" s="98"/>
      <c r="Z58" s="98"/>
      <c r="AA58" s="98"/>
    </row>
    <row r="59" spans="1:27" ht="17.25" customHeight="1">
      <c r="A59" s="98"/>
      <c r="B59" s="98"/>
      <c r="C59" s="98"/>
      <c r="D59" s="98"/>
      <c r="E59" s="98"/>
      <c r="F59" s="98"/>
      <c r="G59" s="98"/>
      <c r="H59" s="98"/>
      <c r="I59" s="98"/>
      <c r="J59" s="98"/>
      <c r="K59" s="98"/>
      <c r="L59" s="98"/>
      <c r="M59" s="98"/>
      <c r="N59" s="98"/>
      <c r="O59" s="98"/>
      <c r="P59" s="98"/>
      <c r="Q59" s="98"/>
      <c r="R59" s="98"/>
      <c r="S59" s="98"/>
      <c r="T59" s="98"/>
      <c r="U59" s="98"/>
      <c r="V59" s="98"/>
      <c r="W59" s="98"/>
      <c r="X59" s="98"/>
      <c r="Y59" s="98"/>
      <c r="Z59" s="98"/>
      <c r="AA59" s="98"/>
    </row>
    <row r="60" spans="1:27" ht="17.25" customHeight="1">
      <c r="A60" s="98"/>
      <c r="B60" s="98"/>
      <c r="C60" s="98"/>
      <c r="D60" s="98"/>
      <c r="E60" s="98"/>
      <c r="F60" s="98"/>
      <c r="G60" s="98"/>
      <c r="H60" s="98"/>
      <c r="I60" s="98"/>
      <c r="J60" s="98"/>
      <c r="K60" s="98"/>
      <c r="L60" s="98"/>
      <c r="M60" s="98"/>
      <c r="N60" s="98"/>
      <c r="O60" s="98"/>
      <c r="P60" s="98"/>
      <c r="Q60" s="98"/>
      <c r="R60" s="98"/>
      <c r="S60" s="98"/>
      <c r="T60" s="98"/>
      <c r="U60" s="98"/>
      <c r="V60" s="98"/>
      <c r="W60" s="98"/>
      <c r="X60" s="98"/>
      <c r="Y60" s="98"/>
      <c r="Z60" s="98"/>
      <c r="AA60" s="98"/>
    </row>
    <row r="61" spans="1:27" ht="17.25" customHeight="1">
      <c r="A61" s="98"/>
      <c r="B61" s="98"/>
      <c r="C61" s="98"/>
      <c r="D61" s="98"/>
      <c r="E61" s="98"/>
      <c r="F61" s="98"/>
      <c r="G61" s="98"/>
      <c r="H61" s="98"/>
      <c r="I61" s="98"/>
      <c r="J61" s="98"/>
      <c r="K61" s="98"/>
      <c r="L61" s="98"/>
      <c r="M61" s="98"/>
      <c r="N61" s="98"/>
      <c r="O61" s="98"/>
      <c r="P61" s="98"/>
      <c r="Q61" s="98"/>
      <c r="R61" s="98"/>
      <c r="S61" s="98"/>
      <c r="T61" s="98"/>
      <c r="U61" s="98"/>
      <c r="V61" s="98"/>
      <c r="W61" s="98"/>
      <c r="X61" s="98"/>
      <c r="Y61" s="98"/>
      <c r="Z61" s="98"/>
      <c r="AA61" s="98"/>
    </row>
    <row r="62" spans="1:27" ht="17.25" customHeight="1">
      <c r="A62" s="98"/>
      <c r="B62" s="98"/>
      <c r="C62" s="98"/>
      <c r="D62" s="98"/>
      <c r="E62" s="98"/>
      <c r="F62" s="98"/>
      <c r="G62" s="98"/>
      <c r="H62" s="232"/>
      <c r="I62" s="232"/>
      <c r="J62" s="232"/>
      <c r="K62" s="98"/>
      <c r="L62" s="98"/>
      <c r="M62" s="98"/>
      <c r="N62" s="98"/>
      <c r="O62" s="98"/>
      <c r="P62" s="98"/>
      <c r="Q62" s="98"/>
      <c r="R62" s="98"/>
      <c r="S62" s="98"/>
      <c r="T62" s="98"/>
      <c r="U62" s="98"/>
      <c r="V62" s="98"/>
      <c r="W62" s="98"/>
      <c r="X62" s="98"/>
      <c r="Y62" s="98"/>
      <c r="Z62" s="98"/>
      <c r="AA62" s="98"/>
    </row>
    <row r="63" spans="1:27" ht="17.25" customHeight="1">
      <c r="A63" s="98"/>
      <c r="B63" s="98"/>
      <c r="C63" s="98"/>
      <c r="D63" s="98"/>
      <c r="E63" s="98"/>
      <c r="F63" s="98"/>
      <c r="G63" s="98"/>
      <c r="H63" s="232"/>
      <c r="I63" s="232"/>
      <c r="J63" s="232"/>
      <c r="K63" s="98"/>
      <c r="L63" s="98"/>
      <c r="M63" s="98"/>
      <c r="N63" s="98"/>
      <c r="O63" s="98"/>
      <c r="P63" s="98"/>
      <c r="Q63" s="98"/>
      <c r="R63" s="98"/>
      <c r="S63" s="98"/>
      <c r="T63" s="98"/>
      <c r="U63" s="98"/>
      <c r="V63" s="98"/>
      <c r="W63" s="98"/>
      <c r="X63" s="98"/>
      <c r="Y63" s="98"/>
      <c r="Z63" s="98"/>
      <c r="AA63" s="98"/>
    </row>
    <row r="64" spans="1:27" ht="17.25" customHeight="1">
      <c r="A64" s="98"/>
      <c r="B64" s="98"/>
      <c r="C64" s="98"/>
      <c r="D64" s="98"/>
      <c r="E64" s="98"/>
      <c r="F64" s="98"/>
      <c r="G64" s="98"/>
      <c r="H64" s="232"/>
      <c r="I64" s="232"/>
      <c r="J64" s="232"/>
      <c r="K64" s="98"/>
      <c r="L64" s="98"/>
      <c r="M64" s="98"/>
      <c r="N64" s="98"/>
      <c r="O64" s="98"/>
      <c r="P64" s="98"/>
      <c r="Q64" s="98"/>
      <c r="R64" s="98"/>
      <c r="S64" s="98"/>
      <c r="T64" s="98"/>
      <c r="U64" s="98"/>
      <c r="V64" s="98"/>
      <c r="W64" s="98"/>
      <c r="X64" s="98"/>
      <c r="Y64" s="98"/>
      <c r="Z64" s="98"/>
      <c r="AA64" s="98"/>
    </row>
    <row r="65" spans="1:27" ht="17.25" customHeight="1">
      <c r="A65" s="98"/>
      <c r="B65" s="98"/>
      <c r="C65" s="98"/>
      <c r="D65" s="98"/>
      <c r="E65" s="98"/>
      <c r="F65" s="98"/>
      <c r="G65" s="98"/>
      <c r="H65" s="232"/>
      <c r="I65" s="232"/>
      <c r="J65" s="232"/>
      <c r="K65" s="98"/>
      <c r="L65" s="98"/>
      <c r="M65" s="98"/>
      <c r="N65" s="98"/>
      <c r="O65" s="98"/>
      <c r="P65" s="98"/>
      <c r="Q65" s="98"/>
      <c r="R65" s="98"/>
      <c r="S65" s="98"/>
      <c r="T65" s="98"/>
      <c r="U65" s="98"/>
      <c r="V65" s="98"/>
      <c r="W65" s="98"/>
      <c r="X65" s="98"/>
      <c r="Y65" s="98"/>
      <c r="Z65" s="98"/>
      <c r="AA65" s="98"/>
    </row>
    <row r="66" spans="1:27" ht="17.25" customHeight="1">
      <c r="A66" s="98"/>
      <c r="B66" s="98"/>
      <c r="C66" s="98"/>
      <c r="D66" s="98"/>
      <c r="E66" s="98"/>
      <c r="F66" s="98"/>
      <c r="G66" s="98"/>
      <c r="H66" s="232"/>
      <c r="I66" s="232"/>
      <c r="J66" s="232"/>
      <c r="K66" s="98"/>
      <c r="L66" s="98"/>
      <c r="M66" s="98"/>
      <c r="N66" s="98"/>
      <c r="O66" s="98"/>
      <c r="P66" s="98"/>
      <c r="Q66" s="98"/>
      <c r="R66" s="98"/>
      <c r="S66" s="98"/>
      <c r="T66" s="98"/>
      <c r="U66" s="98"/>
      <c r="V66" s="98"/>
      <c r="W66" s="98"/>
      <c r="X66" s="98"/>
      <c r="Y66" s="98"/>
      <c r="Z66" s="98"/>
      <c r="AA66" s="98"/>
    </row>
    <row r="67" spans="1:27" ht="17.25" customHeight="1">
      <c r="A67" s="98"/>
      <c r="B67" s="98"/>
      <c r="C67" s="98"/>
      <c r="D67" s="98"/>
      <c r="E67" s="98"/>
      <c r="F67" s="98"/>
      <c r="G67" s="98"/>
      <c r="H67" s="232"/>
      <c r="I67" s="232"/>
      <c r="J67" s="232"/>
      <c r="K67" s="98"/>
      <c r="L67" s="98"/>
      <c r="M67" s="98"/>
      <c r="N67" s="98"/>
      <c r="O67" s="98"/>
      <c r="P67" s="98"/>
      <c r="Q67" s="98"/>
      <c r="R67" s="98"/>
      <c r="S67" s="98"/>
      <c r="T67" s="98"/>
      <c r="U67" s="98"/>
      <c r="V67" s="98"/>
      <c r="W67" s="98"/>
      <c r="X67" s="98"/>
      <c r="Y67" s="98"/>
      <c r="Z67" s="98"/>
      <c r="AA67" s="98"/>
    </row>
    <row r="68" spans="1:27" ht="17.25" customHeight="1">
      <c r="A68" s="98"/>
      <c r="B68" s="98"/>
      <c r="C68" s="98"/>
      <c r="D68" s="98"/>
      <c r="E68" s="98"/>
      <c r="F68" s="98"/>
      <c r="G68" s="98"/>
      <c r="H68" s="232"/>
      <c r="I68" s="232"/>
      <c r="J68" s="232"/>
      <c r="K68" s="98"/>
      <c r="L68" s="98"/>
      <c r="M68" s="98"/>
      <c r="N68" s="98"/>
      <c r="O68" s="98"/>
      <c r="P68" s="98"/>
      <c r="Q68" s="98"/>
      <c r="R68" s="98"/>
      <c r="S68" s="98"/>
      <c r="T68" s="98"/>
      <c r="U68" s="98"/>
      <c r="V68" s="98"/>
      <c r="W68" s="98"/>
      <c r="X68" s="98"/>
      <c r="Y68" s="98"/>
      <c r="Z68" s="98"/>
      <c r="AA68" s="98"/>
    </row>
    <row r="69" spans="1:27" ht="17.25" customHeight="1">
      <c r="A69" s="98"/>
      <c r="B69" s="98"/>
      <c r="C69" s="98"/>
      <c r="D69" s="98"/>
      <c r="E69" s="98"/>
      <c r="F69" s="98"/>
      <c r="G69" s="98"/>
      <c r="H69" s="232"/>
      <c r="I69" s="232"/>
      <c r="J69" s="232"/>
      <c r="K69" s="98"/>
      <c r="L69" s="98"/>
      <c r="M69" s="98"/>
      <c r="N69" s="98"/>
      <c r="O69" s="98"/>
      <c r="P69" s="98"/>
      <c r="Q69" s="98"/>
      <c r="R69" s="98"/>
      <c r="S69" s="98"/>
      <c r="T69" s="98"/>
      <c r="U69" s="98"/>
      <c r="V69" s="98"/>
      <c r="W69" s="98"/>
      <c r="X69" s="98"/>
      <c r="Y69" s="98"/>
      <c r="Z69" s="98"/>
      <c r="AA69" s="98"/>
    </row>
    <row r="70" spans="1:27" ht="17.25" customHeight="1">
      <c r="A70" s="98"/>
      <c r="B70" s="98"/>
      <c r="C70" s="98"/>
      <c r="D70" s="98"/>
      <c r="E70" s="98"/>
      <c r="F70" s="98"/>
      <c r="G70" s="98"/>
      <c r="H70" s="232"/>
      <c r="I70" s="232"/>
      <c r="J70" s="232"/>
      <c r="K70" s="98"/>
      <c r="L70" s="98"/>
      <c r="M70" s="98"/>
      <c r="N70" s="98"/>
      <c r="O70" s="98"/>
      <c r="P70" s="98"/>
      <c r="Q70" s="98"/>
      <c r="R70" s="98"/>
      <c r="S70" s="98"/>
      <c r="T70" s="98"/>
      <c r="U70" s="98"/>
      <c r="V70" s="98"/>
      <c r="W70" s="98"/>
      <c r="X70" s="98"/>
      <c r="Y70" s="98"/>
      <c r="Z70" s="98"/>
      <c r="AA70" s="98"/>
    </row>
    <row r="71" spans="1:27" ht="17.25" customHeight="1">
      <c r="A71" s="98"/>
      <c r="B71" s="98"/>
      <c r="C71" s="98"/>
      <c r="D71" s="98"/>
      <c r="E71" s="98"/>
      <c r="F71" s="98"/>
      <c r="G71" s="98"/>
      <c r="H71" s="232"/>
      <c r="I71" s="232"/>
      <c r="J71" s="232"/>
      <c r="K71" s="98"/>
      <c r="L71" s="98"/>
      <c r="M71" s="98"/>
      <c r="N71" s="98"/>
      <c r="O71" s="98"/>
      <c r="P71" s="98"/>
      <c r="Q71" s="98"/>
      <c r="R71" s="98"/>
      <c r="S71" s="98"/>
      <c r="T71" s="98"/>
      <c r="U71" s="98"/>
      <c r="V71" s="98"/>
      <c r="W71" s="98"/>
      <c r="X71" s="98"/>
      <c r="Y71" s="98"/>
      <c r="Z71" s="98"/>
      <c r="AA71" s="98"/>
    </row>
    <row r="72" spans="1:27" ht="17.25" customHeight="1">
      <c r="A72" s="98"/>
      <c r="B72" s="98"/>
      <c r="C72" s="98"/>
      <c r="D72" s="98"/>
      <c r="E72" s="98"/>
      <c r="F72" s="98"/>
      <c r="G72" s="98"/>
      <c r="H72" s="232"/>
      <c r="I72" s="232"/>
      <c r="J72" s="232"/>
      <c r="K72" s="98"/>
      <c r="L72" s="98"/>
      <c r="M72" s="98"/>
      <c r="N72" s="98"/>
      <c r="O72" s="98"/>
      <c r="P72" s="98"/>
      <c r="Q72" s="98"/>
      <c r="R72" s="98"/>
      <c r="S72" s="98"/>
      <c r="T72" s="98"/>
      <c r="U72" s="98"/>
      <c r="V72" s="98"/>
      <c r="W72" s="98"/>
      <c r="X72" s="98"/>
      <c r="Y72" s="98"/>
      <c r="Z72" s="98"/>
      <c r="AA72" s="98"/>
    </row>
    <row r="73" spans="1:27" ht="17.25" customHeight="1">
      <c r="A73" s="98"/>
      <c r="B73" s="98"/>
      <c r="C73" s="98"/>
      <c r="D73" s="98"/>
      <c r="E73" s="98"/>
      <c r="F73" s="98"/>
      <c r="G73" s="98"/>
      <c r="H73" s="232"/>
      <c r="I73" s="232"/>
      <c r="J73" s="232"/>
      <c r="K73" s="98"/>
      <c r="L73" s="98"/>
      <c r="M73" s="98"/>
      <c r="N73" s="98"/>
      <c r="O73" s="98"/>
      <c r="P73" s="98"/>
      <c r="Q73" s="98"/>
      <c r="R73" s="98"/>
      <c r="S73" s="98"/>
      <c r="T73" s="98"/>
      <c r="U73" s="98"/>
      <c r="V73" s="98"/>
      <c r="W73" s="98"/>
      <c r="X73" s="98"/>
      <c r="Y73" s="98"/>
      <c r="Z73" s="98"/>
      <c r="AA73" s="98"/>
    </row>
    <row r="74" spans="1:27" ht="17.25" customHeight="1">
      <c r="A74" s="98"/>
      <c r="B74" s="98"/>
      <c r="C74" s="98"/>
      <c r="D74" s="98"/>
      <c r="E74" s="98"/>
      <c r="F74" s="98"/>
      <c r="G74" s="98"/>
      <c r="H74" s="232"/>
      <c r="I74" s="232"/>
      <c r="J74" s="232"/>
      <c r="K74" s="98"/>
      <c r="L74" s="98"/>
      <c r="M74" s="98"/>
      <c r="N74" s="98"/>
      <c r="O74" s="98"/>
      <c r="P74" s="98"/>
      <c r="Q74" s="98"/>
      <c r="R74" s="98"/>
      <c r="S74" s="98"/>
      <c r="T74" s="98"/>
      <c r="U74" s="98"/>
      <c r="V74" s="98"/>
      <c r="W74" s="98"/>
      <c r="X74" s="98"/>
      <c r="Y74" s="98"/>
      <c r="Z74" s="98"/>
      <c r="AA74" s="98"/>
    </row>
    <row r="75" spans="1:27" ht="17.25" customHeight="1">
      <c r="A75" s="98"/>
      <c r="B75" s="98"/>
      <c r="C75" s="98"/>
      <c r="D75" s="98"/>
      <c r="E75" s="98"/>
      <c r="F75" s="98"/>
      <c r="G75" s="98"/>
      <c r="H75" s="232"/>
      <c r="I75" s="232"/>
      <c r="J75" s="232"/>
      <c r="K75" s="98"/>
      <c r="L75" s="98"/>
      <c r="M75" s="98"/>
      <c r="N75" s="98"/>
      <c r="O75" s="98"/>
      <c r="P75" s="98"/>
      <c r="Q75" s="98"/>
      <c r="R75" s="98"/>
      <c r="S75" s="98"/>
      <c r="T75" s="98"/>
      <c r="U75" s="98"/>
      <c r="V75" s="98"/>
      <c r="W75" s="98"/>
      <c r="X75" s="98"/>
      <c r="Y75" s="98"/>
      <c r="Z75" s="98"/>
      <c r="AA75" s="98"/>
    </row>
    <row r="76" spans="1:27" ht="17.25" customHeight="1">
      <c r="A76" s="98"/>
      <c r="B76" s="98"/>
      <c r="C76" s="98"/>
      <c r="D76" s="98"/>
      <c r="E76" s="98"/>
      <c r="F76" s="98"/>
      <c r="G76" s="98"/>
      <c r="H76" s="232"/>
      <c r="I76" s="232"/>
      <c r="J76" s="232"/>
      <c r="K76" s="98"/>
      <c r="L76" s="98"/>
      <c r="M76" s="98"/>
      <c r="N76" s="98"/>
      <c r="O76" s="98"/>
      <c r="P76" s="98"/>
      <c r="Q76" s="98"/>
      <c r="R76" s="98"/>
      <c r="S76" s="98"/>
      <c r="T76" s="98"/>
      <c r="U76" s="98"/>
      <c r="V76" s="98"/>
      <c r="W76" s="98"/>
      <c r="X76" s="98"/>
      <c r="Y76" s="98"/>
      <c r="Z76" s="98"/>
      <c r="AA76" s="98"/>
    </row>
    <row r="77" spans="1:27" ht="17.25" customHeight="1">
      <c r="A77" s="98"/>
      <c r="B77" s="98"/>
      <c r="C77" s="98"/>
      <c r="D77" s="98"/>
      <c r="E77" s="98"/>
      <c r="F77" s="98"/>
      <c r="G77" s="98"/>
      <c r="H77" s="232"/>
      <c r="I77" s="232"/>
      <c r="J77" s="232"/>
      <c r="K77" s="98"/>
      <c r="L77" s="98"/>
      <c r="M77" s="98"/>
      <c r="N77" s="98"/>
      <c r="O77" s="98"/>
      <c r="P77" s="98"/>
      <c r="Q77" s="98"/>
      <c r="R77" s="98"/>
      <c r="S77" s="98"/>
      <c r="T77" s="98"/>
      <c r="U77" s="98"/>
      <c r="V77" s="98"/>
      <c r="W77" s="98"/>
      <c r="X77" s="98"/>
      <c r="Y77" s="98"/>
      <c r="Z77" s="98"/>
      <c r="AA77" s="98"/>
    </row>
    <row r="78" spans="1:27" ht="17.25" customHeight="1">
      <c r="A78" s="98"/>
      <c r="B78" s="98"/>
      <c r="C78" s="98"/>
      <c r="D78" s="98"/>
      <c r="E78" s="98"/>
      <c r="F78" s="98"/>
      <c r="G78" s="98"/>
      <c r="H78" s="232"/>
      <c r="I78" s="232"/>
      <c r="J78" s="232"/>
      <c r="K78" s="98"/>
      <c r="L78" s="98"/>
      <c r="M78" s="98"/>
      <c r="N78" s="98"/>
      <c r="O78" s="98"/>
      <c r="P78" s="98"/>
      <c r="Q78" s="98"/>
      <c r="R78" s="98"/>
      <c r="S78" s="98"/>
      <c r="T78" s="98"/>
      <c r="U78" s="98"/>
      <c r="V78" s="98"/>
      <c r="W78" s="98"/>
      <c r="X78" s="98"/>
      <c r="Y78" s="98"/>
      <c r="Z78" s="98"/>
      <c r="AA78" s="98"/>
    </row>
    <row r="79" spans="1:27" ht="17.25" customHeight="1">
      <c r="A79" s="98"/>
      <c r="B79" s="98"/>
      <c r="C79" s="98"/>
      <c r="D79" s="98"/>
      <c r="E79" s="98"/>
      <c r="F79" s="98"/>
      <c r="G79" s="98"/>
      <c r="H79" s="232"/>
      <c r="I79" s="232"/>
      <c r="J79" s="232"/>
      <c r="K79" s="98"/>
      <c r="L79" s="98"/>
      <c r="M79" s="98"/>
      <c r="N79" s="98"/>
      <c r="O79" s="98"/>
      <c r="P79" s="98"/>
      <c r="Q79" s="98"/>
      <c r="R79" s="98"/>
      <c r="S79" s="98"/>
      <c r="T79" s="98"/>
      <c r="U79" s="98"/>
      <c r="V79" s="98"/>
      <c r="W79" s="98"/>
      <c r="X79" s="98"/>
      <c r="Y79" s="98"/>
      <c r="Z79" s="98"/>
      <c r="AA79" s="98"/>
    </row>
    <row r="80" spans="1:27" ht="17.25" customHeight="1">
      <c r="A80" s="98"/>
      <c r="B80" s="98"/>
      <c r="C80" s="98"/>
      <c r="D80" s="98"/>
      <c r="E80" s="98"/>
      <c r="F80" s="98"/>
      <c r="G80" s="98"/>
      <c r="H80" s="232"/>
      <c r="I80" s="232"/>
      <c r="J80" s="232"/>
      <c r="K80" s="98"/>
      <c r="L80" s="98"/>
      <c r="M80" s="98"/>
      <c r="N80" s="98"/>
      <c r="O80" s="98"/>
      <c r="P80" s="98"/>
      <c r="Q80" s="98"/>
      <c r="R80" s="98"/>
      <c r="S80" s="98"/>
      <c r="T80" s="98"/>
      <c r="U80" s="98"/>
      <c r="V80" s="98"/>
      <c r="W80" s="98"/>
      <c r="X80" s="98"/>
      <c r="Y80" s="98"/>
      <c r="Z80" s="98"/>
      <c r="AA80" s="98"/>
    </row>
    <row r="81" spans="1:27" ht="17.25" customHeight="1">
      <c r="A81" s="98"/>
      <c r="B81" s="98"/>
      <c r="C81" s="98"/>
      <c r="D81" s="98"/>
      <c r="E81" s="98"/>
      <c r="F81" s="98"/>
      <c r="G81" s="98"/>
      <c r="H81" s="232"/>
      <c r="I81" s="232"/>
      <c r="J81" s="232"/>
      <c r="K81" s="98"/>
      <c r="L81" s="98"/>
      <c r="M81" s="98"/>
      <c r="N81" s="98"/>
      <c r="O81" s="98"/>
      <c r="P81" s="98"/>
      <c r="Q81" s="98"/>
      <c r="R81" s="98"/>
      <c r="S81" s="98"/>
      <c r="T81" s="98"/>
      <c r="U81" s="98"/>
      <c r="V81" s="98"/>
      <c r="W81" s="98"/>
      <c r="X81" s="98"/>
      <c r="Y81" s="98"/>
      <c r="Z81" s="98"/>
      <c r="AA81" s="98"/>
    </row>
    <row r="82" spans="1:27" ht="17.25" customHeight="1">
      <c r="A82" s="98"/>
      <c r="B82" s="98"/>
      <c r="C82" s="98"/>
      <c r="D82" s="98"/>
      <c r="E82" s="98"/>
      <c r="F82" s="98"/>
      <c r="G82" s="98"/>
      <c r="H82" s="232"/>
      <c r="I82" s="232"/>
      <c r="J82" s="232"/>
      <c r="K82" s="98"/>
      <c r="L82" s="98"/>
      <c r="M82" s="98"/>
      <c r="N82" s="98"/>
      <c r="O82" s="98"/>
      <c r="P82" s="98"/>
      <c r="Q82" s="98"/>
      <c r="R82" s="98"/>
      <c r="S82" s="98"/>
      <c r="T82" s="98"/>
      <c r="U82" s="98"/>
      <c r="V82" s="98"/>
      <c r="W82" s="98"/>
      <c r="X82" s="98"/>
      <c r="Y82" s="98"/>
      <c r="Z82" s="98"/>
      <c r="AA82" s="98"/>
    </row>
    <row r="83" spans="1:27" ht="17.25" customHeight="1">
      <c r="A83" s="98"/>
      <c r="B83" s="98"/>
      <c r="C83" s="98"/>
      <c r="D83" s="98"/>
      <c r="E83" s="98"/>
      <c r="F83" s="98"/>
      <c r="G83" s="98"/>
      <c r="H83" s="232"/>
      <c r="I83" s="232"/>
      <c r="J83" s="232"/>
      <c r="K83" s="98"/>
      <c r="L83" s="98"/>
      <c r="M83" s="98"/>
      <c r="N83" s="98"/>
      <c r="O83" s="98"/>
      <c r="P83" s="98"/>
      <c r="Q83" s="98"/>
      <c r="R83" s="98"/>
      <c r="S83" s="98"/>
      <c r="T83" s="98"/>
      <c r="U83" s="98"/>
      <c r="V83" s="98"/>
      <c r="W83" s="98"/>
      <c r="X83" s="98"/>
      <c r="Y83" s="98"/>
      <c r="Z83" s="98"/>
      <c r="AA83" s="98"/>
    </row>
    <row r="84" spans="1:27" ht="6.75" customHeight="1">
      <c r="A84" s="98"/>
      <c r="B84" s="98"/>
      <c r="C84" s="98"/>
      <c r="D84" s="98"/>
      <c r="E84" s="98"/>
      <c r="F84" s="98"/>
      <c r="G84" s="98"/>
      <c r="H84" s="232"/>
      <c r="I84" s="232"/>
      <c r="J84" s="232"/>
      <c r="K84" s="98"/>
      <c r="L84" s="98"/>
      <c r="M84" s="98"/>
      <c r="N84" s="98"/>
      <c r="O84" s="98"/>
      <c r="P84" s="98"/>
      <c r="Q84" s="98"/>
      <c r="R84" s="98"/>
      <c r="S84" s="98"/>
      <c r="T84" s="98"/>
      <c r="U84" s="98"/>
      <c r="V84" s="98"/>
      <c r="W84" s="98"/>
      <c r="X84" s="98"/>
      <c r="Y84" s="98"/>
      <c r="Z84" s="98"/>
      <c r="AA84" s="98"/>
    </row>
    <row r="85" spans="1:27" ht="17.25" customHeight="1">
      <c r="A85" s="98"/>
      <c r="B85" s="98"/>
      <c r="C85" s="98"/>
      <c r="D85" s="98"/>
      <c r="E85" s="98"/>
      <c r="F85" s="98"/>
      <c r="G85" s="98"/>
      <c r="H85" s="232"/>
      <c r="I85" s="232"/>
      <c r="J85" s="232"/>
      <c r="K85" s="98"/>
      <c r="L85" s="98"/>
      <c r="M85" s="98"/>
      <c r="N85" s="98"/>
      <c r="O85" s="98"/>
      <c r="P85" s="98"/>
      <c r="Q85" s="98"/>
      <c r="R85" s="98"/>
      <c r="S85" s="98"/>
      <c r="T85" s="98"/>
      <c r="U85" s="98"/>
      <c r="V85" s="98"/>
      <c r="W85" s="98"/>
      <c r="X85" s="98"/>
      <c r="Y85" s="98"/>
      <c r="Z85" s="98"/>
      <c r="AA85" s="98"/>
    </row>
    <row r="86" spans="1:27" ht="17.25" customHeight="1">
      <c r="A86" s="98"/>
      <c r="B86" s="98"/>
      <c r="C86" s="98"/>
      <c r="D86" s="98"/>
      <c r="E86" s="98"/>
      <c r="F86" s="98"/>
      <c r="G86" s="98"/>
      <c r="H86" s="232"/>
      <c r="I86" s="232"/>
      <c r="J86" s="232"/>
      <c r="K86" s="98"/>
      <c r="L86" s="98"/>
      <c r="M86" s="98"/>
      <c r="N86" s="98"/>
      <c r="O86" s="98"/>
      <c r="P86" s="98"/>
      <c r="Q86" s="98"/>
      <c r="R86" s="98"/>
      <c r="S86" s="98"/>
      <c r="T86" s="98"/>
      <c r="U86" s="98"/>
      <c r="V86" s="98"/>
      <c r="W86" s="98"/>
      <c r="X86" s="98"/>
      <c r="Y86" s="98"/>
      <c r="Z86" s="98"/>
      <c r="AA86" s="98"/>
    </row>
    <row r="87" spans="1:27" ht="17.25" customHeight="1">
      <c r="A87" s="98"/>
      <c r="B87" s="98"/>
      <c r="C87" s="98"/>
      <c r="D87" s="98"/>
      <c r="E87" s="98"/>
      <c r="F87" s="98"/>
      <c r="G87" s="98"/>
      <c r="H87" s="232"/>
      <c r="I87" s="232"/>
      <c r="J87" s="232"/>
      <c r="K87" s="98"/>
      <c r="L87" s="98"/>
      <c r="M87" s="98"/>
      <c r="N87" s="98"/>
      <c r="O87" s="98"/>
      <c r="P87" s="98"/>
      <c r="Q87" s="98"/>
      <c r="R87" s="98"/>
      <c r="S87" s="98"/>
      <c r="T87" s="98"/>
      <c r="U87" s="98"/>
      <c r="V87" s="98"/>
      <c r="W87" s="98"/>
      <c r="X87" s="98"/>
      <c r="Y87" s="98"/>
      <c r="Z87" s="98"/>
      <c r="AA87" s="98"/>
    </row>
    <row r="88" spans="1:27" ht="17.25" customHeight="1">
      <c r="A88" s="98"/>
      <c r="B88" s="98"/>
      <c r="C88" s="98"/>
      <c r="D88" s="98"/>
      <c r="E88" s="98"/>
      <c r="F88" s="98"/>
      <c r="G88" s="98"/>
      <c r="H88" s="232"/>
      <c r="I88" s="232"/>
      <c r="J88" s="232"/>
      <c r="K88" s="98"/>
      <c r="L88" s="98"/>
      <c r="M88" s="98"/>
      <c r="N88" s="98"/>
      <c r="O88" s="98"/>
      <c r="P88" s="98"/>
      <c r="Q88" s="98"/>
      <c r="R88" s="98"/>
      <c r="S88" s="98"/>
      <c r="T88" s="98"/>
      <c r="U88" s="98"/>
      <c r="V88" s="98"/>
      <c r="W88" s="98"/>
      <c r="X88" s="98"/>
      <c r="Y88" s="98"/>
      <c r="Z88" s="98"/>
      <c r="AA88" s="98"/>
    </row>
    <row r="89" spans="1:27" ht="17.25" customHeight="1">
      <c r="A89" s="98"/>
      <c r="B89" s="98"/>
      <c r="C89" s="98"/>
      <c r="D89" s="98"/>
      <c r="E89" s="98"/>
      <c r="F89" s="98"/>
      <c r="G89" s="98"/>
      <c r="H89" s="232"/>
      <c r="I89" s="232"/>
      <c r="J89" s="232"/>
      <c r="K89" s="98"/>
      <c r="L89" s="98"/>
      <c r="M89" s="98"/>
      <c r="N89" s="98"/>
      <c r="O89" s="98"/>
      <c r="P89" s="98"/>
      <c r="Q89" s="98"/>
      <c r="R89" s="98"/>
      <c r="S89" s="98"/>
      <c r="T89" s="98"/>
      <c r="U89" s="98"/>
      <c r="V89" s="98"/>
      <c r="W89" s="98"/>
      <c r="X89" s="98"/>
      <c r="Y89" s="98"/>
      <c r="Z89" s="98"/>
      <c r="AA89" s="98"/>
    </row>
    <row r="90" spans="1:27" ht="17.25" customHeight="1">
      <c r="A90" s="98"/>
      <c r="B90" s="98"/>
      <c r="C90" s="98"/>
      <c r="D90" s="98"/>
      <c r="E90" s="98"/>
      <c r="F90" s="98"/>
      <c r="G90" s="98"/>
      <c r="H90" s="232"/>
      <c r="I90" s="232"/>
      <c r="J90" s="232"/>
      <c r="K90" s="98"/>
      <c r="L90" s="98"/>
      <c r="M90" s="98"/>
      <c r="N90" s="98"/>
      <c r="O90" s="98"/>
      <c r="P90" s="98"/>
      <c r="Q90" s="98"/>
      <c r="R90" s="98"/>
      <c r="S90" s="98"/>
      <c r="T90" s="98"/>
      <c r="U90" s="98"/>
      <c r="V90" s="98"/>
      <c r="W90" s="98"/>
      <c r="X90" s="98"/>
      <c r="Y90" s="98"/>
      <c r="Z90" s="98"/>
      <c r="AA90" s="98"/>
    </row>
    <row r="91" spans="1:27" ht="17.25" customHeight="1">
      <c r="A91" s="98"/>
      <c r="B91" s="98"/>
      <c r="C91" s="98"/>
      <c r="D91" s="98"/>
      <c r="E91" s="98"/>
      <c r="F91" s="98"/>
      <c r="G91" s="98"/>
      <c r="H91" s="232"/>
      <c r="I91" s="232"/>
      <c r="J91" s="232"/>
      <c r="K91" s="98"/>
      <c r="L91" s="98"/>
      <c r="M91" s="98"/>
      <c r="N91" s="98"/>
      <c r="O91" s="98"/>
      <c r="P91" s="98"/>
      <c r="Q91" s="98"/>
      <c r="R91" s="98"/>
      <c r="S91" s="98"/>
      <c r="T91" s="98"/>
      <c r="U91" s="98"/>
      <c r="V91" s="98"/>
      <c r="W91" s="98"/>
      <c r="X91" s="98"/>
      <c r="Y91" s="98"/>
      <c r="Z91" s="98"/>
      <c r="AA91" s="98"/>
    </row>
    <row r="92" spans="1:27" ht="17.25" customHeight="1">
      <c r="A92" s="98"/>
      <c r="B92" s="98"/>
      <c r="C92" s="98"/>
      <c r="D92" s="98"/>
      <c r="E92" s="98"/>
      <c r="F92" s="98"/>
      <c r="G92" s="98"/>
      <c r="H92" s="232"/>
      <c r="I92" s="232"/>
      <c r="J92" s="232"/>
      <c r="K92" s="98"/>
      <c r="L92" s="98"/>
      <c r="M92" s="98"/>
      <c r="N92" s="98"/>
      <c r="O92" s="98"/>
      <c r="P92" s="98"/>
      <c r="Q92" s="98"/>
      <c r="R92" s="98"/>
      <c r="S92" s="98"/>
      <c r="T92" s="98"/>
      <c r="U92" s="98"/>
      <c r="V92" s="98"/>
      <c r="W92" s="98"/>
      <c r="X92" s="98"/>
      <c r="Y92" s="98"/>
      <c r="Z92" s="98"/>
      <c r="AA92" s="98"/>
    </row>
    <row r="93" spans="1:27" ht="17.25" customHeight="1">
      <c r="A93" s="98"/>
      <c r="B93" s="98"/>
      <c r="C93" s="98"/>
      <c r="D93" s="98"/>
      <c r="E93" s="98"/>
      <c r="F93" s="98"/>
      <c r="G93" s="98"/>
      <c r="H93" s="232"/>
      <c r="I93" s="232"/>
      <c r="J93" s="232"/>
      <c r="K93" s="98"/>
      <c r="L93" s="98"/>
      <c r="M93" s="98"/>
      <c r="N93" s="98"/>
      <c r="O93" s="98"/>
      <c r="P93" s="98"/>
      <c r="Q93" s="98"/>
      <c r="R93" s="98"/>
      <c r="S93" s="98"/>
      <c r="T93" s="98"/>
      <c r="U93" s="98"/>
      <c r="V93" s="98"/>
      <c r="W93" s="98"/>
      <c r="X93" s="98"/>
      <c r="Y93" s="98"/>
      <c r="Z93" s="98"/>
      <c r="AA93" s="98"/>
    </row>
    <row r="94" spans="1:27" ht="17.25" customHeight="1">
      <c r="A94" s="98"/>
      <c r="B94" s="98"/>
      <c r="C94" s="98"/>
      <c r="D94" s="98"/>
      <c r="E94" s="98"/>
      <c r="F94" s="98"/>
      <c r="G94" s="98"/>
      <c r="H94" s="232"/>
      <c r="I94" s="232"/>
      <c r="J94" s="232"/>
      <c r="K94" s="98"/>
      <c r="L94" s="98"/>
      <c r="M94" s="98"/>
      <c r="N94" s="98"/>
      <c r="O94" s="98"/>
      <c r="P94" s="98"/>
      <c r="Q94" s="98"/>
      <c r="R94" s="98"/>
      <c r="S94" s="98"/>
      <c r="T94" s="98"/>
      <c r="U94" s="98"/>
      <c r="V94" s="98"/>
      <c r="W94" s="98"/>
      <c r="X94" s="98"/>
      <c r="Y94" s="98"/>
      <c r="Z94" s="98"/>
      <c r="AA94" s="98"/>
    </row>
    <row r="95" spans="1:27" ht="17.25" customHeight="1">
      <c r="A95" s="98"/>
      <c r="B95" s="98"/>
      <c r="C95" s="98"/>
      <c r="D95" s="98"/>
      <c r="E95" s="98"/>
      <c r="F95" s="98"/>
      <c r="G95" s="98"/>
      <c r="H95" s="232"/>
      <c r="I95" s="232"/>
      <c r="J95" s="232"/>
      <c r="K95" s="98"/>
      <c r="L95" s="98"/>
      <c r="M95" s="98"/>
      <c r="N95" s="98"/>
      <c r="O95" s="98"/>
      <c r="P95" s="98"/>
      <c r="Q95" s="98"/>
      <c r="R95" s="98"/>
      <c r="S95" s="98"/>
      <c r="T95" s="98"/>
      <c r="U95" s="98"/>
      <c r="V95" s="98"/>
      <c r="W95" s="98"/>
      <c r="X95" s="98"/>
      <c r="Y95" s="98"/>
      <c r="Z95" s="98"/>
      <c r="AA95" s="98"/>
    </row>
    <row r="96" spans="1:27" ht="17.25" customHeight="1">
      <c r="A96" s="98"/>
      <c r="B96" s="98"/>
      <c r="C96" s="98"/>
      <c r="D96" s="98"/>
      <c r="E96" s="98"/>
      <c r="F96" s="98"/>
      <c r="G96" s="98"/>
      <c r="H96" s="232"/>
      <c r="I96" s="232"/>
      <c r="J96" s="232"/>
      <c r="K96" s="98"/>
      <c r="L96" s="98"/>
      <c r="M96" s="98"/>
      <c r="N96" s="98"/>
      <c r="O96" s="98"/>
      <c r="P96" s="98"/>
      <c r="Q96" s="98"/>
      <c r="R96" s="98"/>
      <c r="S96" s="98"/>
      <c r="T96" s="98"/>
      <c r="U96" s="98"/>
      <c r="V96" s="98"/>
      <c r="W96" s="98"/>
      <c r="X96" s="98"/>
      <c r="Y96" s="98"/>
      <c r="Z96" s="98"/>
      <c r="AA96" s="98"/>
    </row>
    <row r="97" spans="1:27" ht="17.25" customHeight="1">
      <c r="A97" s="98"/>
      <c r="B97" s="98"/>
      <c r="C97" s="98"/>
      <c r="D97" s="98"/>
      <c r="E97" s="98"/>
      <c r="F97" s="98"/>
      <c r="G97" s="98"/>
      <c r="H97" s="98"/>
      <c r="I97" s="98"/>
      <c r="J97" s="98"/>
      <c r="K97" s="98"/>
      <c r="L97" s="98"/>
      <c r="M97" s="98"/>
      <c r="N97" s="98"/>
      <c r="O97" s="98"/>
      <c r="P97" s="98"/>
      <c r="Q97" s="98"/>
      <c r="R97" s="98"/>
      <c r="S97" s="98"/>
      <c r="T97" s="98"/>
      <c r="U97" s="98"/>
      <c r="V97" s="98"/>
      <c r="W97" s="98"/>
      <c r="X97" s="98"/>
      <c r="Y97" s="98"/>
      <c r="Z97" s="98"/>
      <c r="AA97" s="98"/>
    </row>
    <row r="98" spans="1:27" ht="17.25" customHeight="1">
      <c r="A98" s="98"/>
      <c r="B98" s="98"/>
      <c r="C98" s="98"/>
      <c r="D98" s="98"/>
      <c r="E98" s="98"/>
      <c r="F98" s="98"/>
      <c r="G98" s="98"/>
      <c r="H98" s="98"/>
      <c r="I98" s="98"/>
      <c r="J98" s="98"/>
      <c r="K98" s="98"/>
      <c r="L98" s="98"/>
      <c r="M98" s="98"/>
      <c r="N98" s="98"/>
      <c r="O98" s="98"/>
      <c r="P98" s="98"/>
      <c r="Q98" s="98"/>
      <c r="R98" s="98"/>
      <c r="S98" s="98"/>
      <c r="T98" s="98"/>
      <c r="U98" s="98"/>
      <c r="V98" s="98"/>
      <c r="W98" s="98"/>
      <c r="X98" s="98"/>
      <c r="Y98" s="98"/>
      <c r="Z98" s="98"/>
      <c r="AA98" s="98"/>
    </row>
    <row r="99" spans="1:27" ht="17.25" customHeight="1">
      <c r="A99" s="98"/>
      <c r="B99" s="98"/>
      <c r="C99" s="98"/>
      <c r="D99" s="98"/>
      <c r="E99" s="98"/>
      <c r="F99" s="98"/>
      <c r="G99" s="98"/>
      <c r="H99" s="98"/>
      <c r="I99" s="98"/>
      <c r="J99" s="98"/>
      <c r="K99" s="98"/>
      <c r="L99" s="98"/>
      <c r="M99" s="98"/>
      <c r="N99" s="98"/>
      <c r="O99" s="98"/>
      <c r="P99" s="98"/>
      <c r="Q99" s="98"/>
      <c r="R99" s="98"/>
      <c r="S99" s="98"/>
      <c r="T99" s="98"/>
      <c r="U99" s="98"/>
      <c r="V99" s="98"/>
      <c r="W99" s="98"/>
      <c r="X99" s="98"/>
      <c r="Y99" s="98"/>
      <c r="Z99" s="98"/>
      <c r="AA99" s="98"/>
    </row>
    <row r="100" spans="1:27" ht="17.25" customHeight="1">
      <c r="A100" s="98"/>
      <c r="B100" s="98"/>
      <c r="C100" s="98"/>
      <c r="D100" s="98"/>
      <c r="E100" s="98"/>
      <c r="F100" s="98"/>
      <c r="G100" s="98"/>
      <c r="H100" s="98"/>
      <c r="I100" s="98"/>
      <c r="J100" s="98"/>
      <c r="K100" s="98"/>
      <c r="L100" s="98"/>
      <c r="M100" s="98"/>
      <c r="N100" s="98"/>
      <c r="O100" s="98"/>
      <c r="P100" s="98"/>
      <c r="Q100" s="98"/>
      <c r="R100" s="98"/>
      <c r="S100" s="98"/>
      <c r="T100" s="98"/>
      <c r="U100" s="98"/>
      <c r="V100" s="98"/>
      <c r="W100" s="98"/>
      <c r="X100" s="98"/>
      <c r="Y100" s="98"/>
      <c r="Z100" s="98"/>
      <c r="AA100" s="98"/>
    </row>
    <row r="101" spans="1:27" ht="17.25" customHeight="1">
      <c r="A101" s="98"/>
      <c r="B101" s="98"/>
      <c r="C101" s="98"/>
      <c r="D101" s="98"/>
      <c r="E101" s="98"/>
      <c r="F101" s="98"/>
      <c r="G101" s="98"/>
      <c r="H101" s="98"/>
      <c r="I101" s="98"/>
      <c r="J101" s="98"/>
      <c r="K101" s="98"/>
      <c r="L101" s="98"/>
      <c r="M101" s="98"/>
      <c r="N101" s="98"/>
      <c r="O101" s="98"/>
      <c r="P101" s="98"/>
      <c r="Q101" s="98"/>
      <c r="R101" s="98"/>
      <c r="S101" s="98"/>
      <c r="T101" s="98"/>
      <c r="U101" s="98"/>
      <c r="V101" s="98"/>
      <c r="W101" s="98"/>
      <c r="X101" s="98"/>
      <c r="Y101" s="98"/>
      <c r="Z101" s="98"/>
      <c r="AA101" s="98"/>
    </row>
    <row r="102" spans="1:27" ht="17.25" customHeight="1">
      <c r="A102" s="98"/>
      <c r="B102" s="98"/>
      <c r="C102" s="98"/>
      <c r="D102" s="98"/>
      <c r="E102" s="98"/>
      <c r="F102" s="98"/>
      <c r="G102" s="98"/>
      <c r="H102" s="98"/>
      <c r="I102" s="98"/>
      <c r="J102" s="98"/>
      <c r="K102" s="98"/>
      <c r="L102" s="98"/>
      <c r="M102" s="98"/>
      <c r="N102" s="98"/>
      <c r="O102" s="98"/>
      <c r="P102" s="98"/>
      <c r="Q102" s="98"/>
      <c r="R102" s="98"/>
      <c r="S102" s="98"/>
      <c r="T102" s="98"/>
      <c r="U102" s="98"/>
      <c r="V102" s="98"/>
      <c r="W102" s="98"/>
      <c r="X102" s="98"/>
      <c r="Y102" s="98"/>
      <c r="Z102" s="98"/>
      <c r="AA102" s="98"/>
    </row>
    <row r="103" spans="1:27" ht="17.25" customHeight="1">
      <c r="A103" s="98"/>
      <c r="B103" s="98"/>
      <c r="C103" s="98"/>
      <c r="D103" s="98"/>
      <c r="E103" s="98"/>
      <c r="F103" s="98"/>
      <c r="G103" s="98"/>
      <c r="H103" s="98"/>
      <c r="I103" s="98"/>
      <c r="J103" s="98"/>
      <c r="K103" s="98"/>
      <c r="L103" s="98"/>
      <c r="M103" s="98"/>
      <c r="N103" s="98"/>
      <c r="O103" s="98"/>
      <c r="P103" s="98"/>
      <c r="Q103" s="98"/>
      <c r="R103" s="98"/>
      <c r="S103" s="98"/>
      <c r="T103" s="98"/>
      <c r="U103" s="98"/>
      <c r="V103" s="98"/>
      <c r="W103" s="98"/>
      <c r="X103" s="98"/>
      <c r="Y103" s="98"/>
      <c r="Z103" s="98"/>
      <c r="AA103" s="98"/>
    </row>
    <row r="104" spans="1:27" ht="17.25" customHeight="1">
      <c r="A104" s="98"/>
      <c r="B104" s="98"/>
      <c r="C104" s="98"/>
      <c r="D104" s="98"/>
      <c r="E104" s="98"/>
      <c r="F104" s="98"/>
      <c r="G104" s="98"/>
      <c r="H104" s="98"/>
      <c r="I104" s="98"/>
      <c r="J104" s="98"/>
      <c r="K104" s="98"/>
      <c r="L104" s="98"/>
      <c r="M104" s="98"/>
      <c r="N104" s="98"/>
      <c r="O104" s="98"/>
      <c r="P104" s="98"/>
      <c r="Q104" s="98"/>
      <c r="R104" s="98"/>
      <c r="S104" s="98"/>
      <c r="T104" s="98"/>
      <c r="U104" s="98"/>
      <c r="V104" s="98"/>
      <c r="W104" s="98"/>
      <c r="X104" s="98"/>
      <c r="Y104" s="98"/>
      <c r="Z104" s="98"/>
      <c r="AA104" s="98"/>
    </row>
    <row r="105" spans="1:27" ht="17.25" customHeight="1">
      <c r="A105" s="98"/>
      <c r="B105" s="98"/>
      <c r="C105" s="98"/>
      <c r="D105" s="98"/>
      <c r="E105" s="98"/>
      <c r="F105" s="98"/>
      <c r="G105" s="98"/>
      <c r="H105" s="98"/>
      <c r="I105" s="98"/>
      <c r="J105" s="98"/>
      <c r="K105" s="98"/>
      <c r="L105" s="98"/>
      <c r="M105" s="98"/>
      <c r="N105" s="98"/>
      <c r="O105" s="98"/>
      <c r="P105" s="98"/>
      <c r="Q105" s="98"/>
      <c r="R105" s="98"/>
      <c r="S105" s="98"/>
      <c r="T105" s="98"/>
      <c r="U105" s="98"/>
      <c r="V105" s="98"/>
      <c r="W105" s="98"/>
      <c r="X105" s="98"/>
      <c r="Y105" s="98"/>
      <c r="Z105" s="98"/>
      <c r="AA105" s="98"/>
    </row>
    <row r="106" spans="1:27" ht="17.25" customHeight="1">
      <c r="A106" s="98"/>
      <c r="B106" s="98"/>
      <c r="C106" s="98"/>
      <c r="D106" s="98"/>
      <c r="E106" s="98"/>
      <c r="F106" s="98"/>
      <c r="G106" s="98"/>
      <c r="H106" s="98"/>
      <c r="I106" s="98"/>
      <c r="J106" s="98"/>
      <c r="K106" s="98"/>
      <c r="L106" s="98"/>
      <c r="M106" s="98"/>
      <c r="N106" s="98"/>
      <c r="O106" s="98"/>
      <c r="P106" s="98"/>
      <c r="Q106" s="98"/>
      <c r="R106" s="98"/>
      <c r="S106" s="98"/>
      <c r="T106" s="98"/>
      <c r="U106" s="98"/>
      <c r="V106" s="98"/>
      <c r="W106" s="98"/>
      <c r="X106" s="98"/>
      <c r="Y106" s="98"/>
      <c r="Z106" s="98"/>
      <c r="AA106" s="98"/>
    </row>
    <row r="107" spans="1:27" ht="17.25" customHeight="1">
      <c r="A107" s="98"/>
      <c r="B107" s="98"/>
      <c r="C107" s="98"/>
      <c r="D107" s="98"/>
      <c r="E107" s="98"/>
      <c r="F107" s="98"/>
      <c r="G107" s="98"/>
      <c r="H107" s="98"/>
      <c r="I107" s="98"/>
      <c r="J107" s="98"/>
      <c r="K107" s="98"/>
      <c r="L107" s="98"/>
      <c r="M107" s="98"/>
      <c r="N107" s="98"/>
      <c r="O107" s="98"/>
      <c r="P107" s="98"/>
      <c r="Q107" s="98"/>
      <c r="R107" s="98"/>
      <c r="S107" s="98"/>
      <c r="T107" s="98"/>
      <c r="U107" s="98"/>
      <c r="V107" s="98"/>
      <c r="W107" s="98"/>
      <c r="X107" s="98"/>
      <c r="Y107" s="98"/>
      <c r="Z107" s="98"/>
      <c r="AA107" s="98"/>
    </row>
    <row r="108" spans="1:27" ht="17.25" customHeight="1">
      <c r="A108" s="98"/>
      <c r="B108" s="98"/>
      <c r="C108" s="98"/>
      <c r="D108" s="98"/>
      <c r="E108" s="98"/>
      <c r="F108" s="98"/>
      <c r="G108" s="98"/>
      <c r="H108" s="98"/>
      <c r="I108" s="98"/>
      <c r="J108" s="98"/>
      <c r="K108" s="98"/>
      <c r="L108" s="98"/>
      <c r="M108" s="98"/>
      <c r="N108" s="98"/>
      <c r="O108" s="98"/>
      <c r="P108" s="98"/>
      <c r="Q108" s="98"/>
      <c r="R108" s="98"/>
      <c r="S108" s="98"/>
      <c r="T108" s="98"/>
      <c r="U108" s="98"/>
      <c r="V108" s="98"/>
      <c r="W108" s="98"/>
      <c r="X108" s="98"/>
      <c r="Y108" s="98"/>
      <c r="Z108" s="98"/>
      <c r="AA108" s="98"/>
    </row>
    <row r="109" spans="1:27" ht="17.25" customHeight="1">
      <c r="A109" s="98"/>
      <c r="B109" s="98"/>
      <c r="C109" s="98"/>
      <c r="D109" s="98"/>
      <c r="E109" s="98"/>
      <c r="F109" s="98"/>
      <c r="G109" s="98"/>
      <c r="H109" s="98"/>
      <c r="I109" s="98"/>
      <c r="J109" s="98"/>
      <c r="K109" s="98"/>
      <c r="L109" s="98"/>
      <c r="M109" s="98"/>
      <c r="N109" s="98"/>
      <c r="O109" s="98"/>
      <c r="P109" s="98"/>
      <c r="Q109" s="98"/>
      <c r="R109" s="98"/>
      <c r="S109" s="98"/>
      <c r="T109" s="98"/>
      <c r="U109" s="98"/>
      <c r="V109" s="98"/>
      <c r="W109" s="98"/>
      <c r="X109" s="98"/>
      <c r="Y109" s="98"/>
      <c r="Z109" s="98"/>
      <c r="AA109" s="98"/>
    </row>
    <row r="110" spans="1:27" ht="17.25" customHeight="1">
      <c r="A110" s="98"/>
      <c r="B110" s="98"/>
      <c r="C110" s="98"/>
      <c r="D110" s="98"/>
      <c r="E110" s="98"/>
      <c r="F110" s="98"/>
      <c r="G110" s="98"/>
      <c r="H110" s="98"/>
      <c r="I110" s="98"/>
      <c r="J110" s="98"/>
      <c r="K110" s="98"/>
      <c r="L110" s="98"/>
      <c r="M110" s="98"/>
      <c r="N110" s="98"/>
      <c r="O110" s="98"/>
      <c r="P110" s="98"/>
      <c r="Q110" s="98"/>
      <c r="R110" s="98"/>
      <c r="S110" s="98"/>
      <c r="T110" s="98"/>
      <c r="U110" s="98"/>
      <c r="V110" s="98"/>
      <c r="W110" s="98"/>
      <c r="X110" s="98"/>
      <c r="Y110" s="98"/>
      <c r="Z110" s="98"/>
      <c r="AA110" s="98"/>
    </row>
    <row r="111" spans="1:27" ht="17.25" customHeight="1">
      <c r="A111" s="98"/>
      <c r="B111" s="98"/>
      <c r="C111" s="98"/>
      <c r="D111" s="98"/>
      <c r="E111" s="98"/>
      <c r="F111" s="98"/>
      <c r="G111" s="98"/>
      <c r="H111" s="98"/>
      <c r="I111" s="98"/>
      <c r="J111" s="98"/>
      <c r="K111" s="98"/>
      <c r="L111" s="98"/>
      <c r="M111" s="98"/>
      <c r="N111" s="98"/>
      <c r="O111" s="98"/>
      <c r="P111" s="98"/>
      <c r="Q111" s="98"/>
      <c r="R111" s="98"/>
      <c r="S111" s="98"/>
      <c r="T111" s="98"/>
      <c r="U111" s="98"/>
      <c r="V111" s="98"/>
      <c r="W111" s="98"/>
      <c r="X111" s="98"/>
      <c r="Y111" s="98"/>
      <c r="Z111" s="98"/>
      <c r="AA111" s="98"/>
    </row>
    <row r="112" spans="1:27" ht="17.25" customHeight="1">
      <c r="A112" s="98"/>
      <c r="B112" s="98"/>
      <c r="C112" s="98"/>
      <c r="D112" s="98"/>
      <c r="E112" s="98"/>
      <c r="F112" s="98"/>
      <c r="G112" s="98"/>
      <c r="H112" s="98"/>
      <c r="I112" s="98"/>
      <c r="J112" s="98"/>
      <c r="K112" s="98"/>
      <c r="L112" s="98"/>
      <c r="M112" s="98"/>
      <c r="N112" s="98"/>
      <c r="O112" s="98"/>
      <c r="P112" s="98"/>
      <c r="Q112" s="98"/>
      <c r="R112" s="98"/>
      <c r="S112" s="98"/>
      <c r="T112" s="98"/>
      <c r="U112" s="98"/>
      <c r="V112" s="98"/>
      <c r="W112" s="98"/>
      <c r="X112" s="98"/>
      <c r="Y112" s="98"/>
      <c r="Z112" s="98"/>
      <c r="AA112" s="98"/>
    </row>
    <row r="113" spans="1:27" ht="17.25" customHeight="1">
      <c r="A113" s="98"/>
      <c r="B113" s="98"/>
      <c r="C113" s="98"/>
      <c r="D113" s="98"/>
      <c r="E113" s="98"/>
      <c r="F113" s="98"/>
      <c r="G113" s="98"/>
      <c r="H113" s="98"/>
      <c r="I113" s="98"/>
      <c r="J113" s="98"/>
      <c r="K113" s="98"/>
      <c r="L113" s="98"/>
      <c r="M113" s="98"/>
      <c r="N113" s="98"/>
      <c r="O113" s="98"/>
      <c r="P113" s="98"/>
      <c r="Q113" s="98"/>
      <c r="R113" s="98"/>
      <c r="S113" s="98"/>
      <c r="T113" s="98"/>
      <c r="U113" s="98"/>
      <c r="V113" s="98"/>
      <c r="W113" s="98"/>
      <c r="X113" s="98"/>
      <c r="Y113" s="98"/>
      <c r="Z113" s="98"/>
      <c r="AA113" s="98"/>
    </row>
    <row r="114" spans="1:27" ht="17.25" customHeight="1">
      <c r="A114" s="98"/>
      <c r="B114" s="98"/>
      <c r="C114" s="98"/>
      <c r="D114" s="98"/>
      <c r="E114" s="98"/>
      <c r="F114" s="98"/>
      <c r="G114" s="98"/>
      <c r="H114" s="98"/>
      <c r="I114" s="98"/>
      <c r="J114" s="98"/>
      <c r="K114" s="98"/>
      <c r="L114" s="98"/>
      <c r="M114" s="98"/>
      <c r="N114" s="98"/>
      <c r="O114" s="98"/>
      <c r="P114" s="98"/>
      <c r="Q114" s="98"/>
      <c r="R114" s="98"/>
      <c r="S114" s="98"/>
      <c r="T114" s="98"/>
      <c r="U114" s="98"/>
      <c r="V114" s="98"/>
      <c r="W114" s="98"/>
      <c r="X114" s="98"/>
      <c r="Y114" s="98"/>
      <c r="Z114" s="98"/>
      <c r="AA114" s="98"/>
    </row>
    <row r="115" spans="1:27" ht="17.25" customHeight="1">
      <c r="A115" s="98"/>
      <c r="B115" s="98"/>
      <c r="C115" s="98"/>
      <c r="D115" s="98"/>
      <c r="E115" s="98"/>
      <c r="F115" s="98"/>
      <c r="G115" s="98"/>
      <c r="H115" s="98"/>
      <c r="I115" s="98"/>
      <c r="J115" s="98"/>
      <c r="K115" s="98"/>
      <c r="L115" s="98"/>
      <c r="M115" s="98"/>
      <c r="N115" s="98"/>
      <c r="O115" s="98"/>
      <c r="P115" s="98"/>
      <c r="Q115" s="98"/>
      <c r="R115" s="98"/>
      <c r="S115" s="98"/>
      <c r="T115" s="98"/>
      <c r="U115" s="98"/>
      <c r="V115" s="98"/>
      <c r="W115" s="98"/>
      <c r="X115" s="98"/>
      <c r="Y115" s="98"/>
      <c r="Z115" s="98"/>
      <c r="AA115" s="98"/>
    </row>
    <row r="116" spans="1:27" ht="17.25" customHeight="1">
      <c r="A116" s="98"/>
      <c r="B116" s="98"/>
      <c r="C116" s="98"/>
      <c r="D116" s="98"/>
      <c r="E116" s="98"/>
      <c r="F116" s="98"/>
      <c r="G116" s="98"/>
      <c r="H116" s="98"/>
      <c r="I116" s="98"/>
      <c r="J116" s="98"/>
      <c r="K116" s="98"/>
      <c r="L116" s="98"/>
      <c r="M116" s="98"/>
      <c r="N116" s="98"/>
      <c r="O116" s="98"/>
      <c r="P116" s="98"/>
      <c r="Q116" s="98"/>
      <c r="R116" s="98"/>
      <c r="S116" s="98"/>
      <c r="T116" s="98"/>
      <c r="U116" s="98"/>
      <c r="V116" s="98"/>
      <c r="W116" s="98"/>
      <c r="X116" s="98"/>
      <c r="Y116" s="98"/>
      <c r="Z116" s="98"/>
      <c r="AA116" s="98"/>
    </row>
    <row r="117" spans="1:27" ht="17.25" customHeight="1">
      <c r="A117" s="98"/>
      <c r="B117" s="98"/>
      <c r="C117" s="98"/>
      <c r="D117" s="98"/>
      <c r="E117" s="98"/>
      <c r="F117" s="98"/>
      <c r="G117" s="98"/>
      <c r="H117" s="98"/>
      <c r="I117" s="98"/>
      <c r="J117" s="98"/>
      <c r="K117" s="98"/>
      <c r="L117" s="98"/>
      <c r="M117" s="98"/>
      <c r="N117" s="98"/>
      <c r="O117" s="98"/>
      <c r="P117" s="98"/>
      <c r="Q117" s="98"/>
      <c r="R117" s="98"/>
      <c r="S117" s="98"/>
      <c r="T117" s="98"/>
      <c r="U117" s="98"/>
      <c r="V117" s="98"/>
      <c r="W117" s="98"/>
      <c r="X117" s="98"/>
      <c r="Y117" s="98"/>
      <c r="Z117" s="98"/>
      <c r="AA117" s="98"/>
    </row>
    <row r="118" spans="1:27" ht="17.25" customHeight="1">
      <c r="A118" s="98"/>
      <c r="B118" s="98"/>
      <c r="C118" s="98"/>
      <c r="D118" s="98"/>
      <c r="E118" s="98"/>
      <c r="F118" s="98"/>
      <c r="G118" s="98"/>
      <c r="H118" s="98"/>
      <c r="I118" s="98"/>
      <c r="J118" s="98"/>
      <c r="K118" s="98"/>
      <c r="L118" s="98"/>
      <c r="M118" s="98"/>
      <c r="N118" s="98"/>
      <c r="O118" s="98"/>
      <c r="P118" s="98"/>
      <c r="Q118" s="98"/>
      <c r="R118" s="98"/>
      <c r="S118" s="98"/>
      <c r="T118" s="98"/>
      <c r="U118" s="98"/>
      <c r="V118" s="98"/>
      <c r="W118" s="98"/>
      <c r="X118" s="98"/>
      <c r="Y118" s="98"/>
      <c r="Z118" s="98"/>
      <c r="AA118" s="98"/>
    </row>
    <row r="119" spans="1:27" ht="17.25" customHeight="1">
      <c r="A119" s="98"/>
      <c r="B119" s="98"/>
      <c r="C119" s="98"/>
      <c r="D119" s="98"/>
      <c r="E119" s="98"/>
      <c r="F119" s="98"/>
      <c r="G119" s="98"/>
      <c r="H119" s="98"/>
      <c r="I119" s="98"/>
      <c r="J119" s="98"/>
      <c r="K119" s="98"/>
      <c r="L119" s="98"/>
      <c r="M119" s="98"/>
      <c r="N119" s="98"/>
      <c r="O119" s="98"/>
      <c r="P119" s="98"/>
      <c r="Q119" s="98"/>
      <c r="R119" s="98"/>
      <c r="S119" s="98"/>
      <c r="T119" s="98"/>
      <c r="U119" s="98"/>
      <c r="V119" s="98"/>
      <c r="W119" s="98"/>
      <c r="X119" s="98"/>
      <c r="Y119" s="98"/>
      <c r="Z119" s="98"/>
      <c r="AA119" s="98"/>
    </row>
    <row r="120" spans="1:27" ht="17.25" customHeight="1">
      <c r="A120" s="98"/>
      <c r="B120" s="98"/>
      <c r="C120" s="98"/>
      <c r="D120" s="98"/>
      <c r="E120" s="98"/>
      <c r="F120" s="98"/>
      <c r="G120" s="98"/>
      <c r="H120" s="98"/>
      <c r="I120" s="98"/>
      <c r="J120" s="98"/>
      <c r="K120" s="98"/>
      <c r="L120" s="98"/>
      <c r="M120" s="98"/>
      <c r="N120" s="98"/>
      <c r="O120" s="98"/>
      <c r="P120" s="98"/>
      <c r="Q120" s="98"/>
      <c r="R120" s="98"/>
      <c r="S120" s="98"/>
      <c r="T120" s="98"/>
      <c r="U120" s="98"/>
      <c r="V120" s="98"/>
      <c r="W120" s="98"/>
      <c r="X120" s="98"/>
      <c r="Y120" s="98"/>
      <c r="Z120" s="98"/>
      <c r="AA120" s="98"/>
    </row>
    <row r="121" spans="1:27" ht="17.25" customHeight="1">
      <c r="A121" s="98"/>
      <c r="B121" s="98"/>
      <c r="C121" s="98"/>
      <c r="D121" s="98"/>
      <c r="E121" s="98"/>
      <c r="F121" s="98"/>
      <c r="G121" s="98"/>
      <c r="H121" s="98"/>
      <c r="I121" s="98"/>
      <c r="J121" s="98"/>
      <c r="K121" s="98"/>
      <c r="L121" s="98"/>
      <c r="M121" s="98"/>
      <c r="N121" s="98"/>
      <c r="O121" s="98"/>
      <c r="P121" s="98"/>
      <c r="Q121" s="98"/>
      <c r="R121" s="98"/>
      <c r="S121" s="98"/>
      <c r="T121" s="98"/>
      <c r="U121" s="98"/>
      <c r="V121" s="98"/>
      <c r="W121" s="98"/>
      <c r="X121" s="98"/>
      <c r="Y121" s="98"/>
      <c r="Z121" s="98"/>
      <c r="AA121" s="98"/>
    </row>
    <row r="122" spans="1:27" ht="17.25" customHeight="1">
      <c r="A122" s="98"/>
      <c r="B122" s="98"/>
      <c r="C122" s="98"/>
      <c r="D122" s="98"/>
      <c r="E122" s="98"/>
      <c r="F122" s="98"/>
      <c r="G122" s="98"/>
      <c r="H122" s="98"/>
      <c r="I122" s="98"/>
      <c r="J122" s="98"/>
      <c r="K122" s="98"/>
      <c r="L122" s="98"/>
      <c r="M122" s="98"/>
      <c r="N122" s="98"/>
      <c r="O122" s="98"/>
      <c r="P122" s="98"/>
      <c r="Q122" s="98"/>
      <c r="R122" s="98"/>
      <c r="S122" s="98"/>
      <c r="T122" s="98"/>
      <c r="U122" s="98"/>
      <c r="V122" s="98"/>
      <c r="W122" s="98"/>
      <c r="X122" s="98"/>
      <c r="Y122" s="98"/>
      <c r="Z122" s="98"/>
      <c r="AA122" s="98"/>
    </row>
    <row r="123" spans="1:27" ht="17.25" customHeight="1">
      <c r="A123" s="98"/>
      <c r="B123" s="98"/>
      <c r="C123" s="98"/>
      <c r="D123" s="98"/>
      <c r="E123" s="98"/>
      <c r="F123" s="98"/>
      <c r="G123" s="98"/>
      <c r="H123" s="98"/>
      <c r="I123" s="98"/>
      <c r="J123" s="98"/>
      <c r="K123" s="98"/>
      <c r="L123" s="98"/>
      <c r="M123" s="98"/>
      <c r="N123" s="98"/>
      <c r="O123" s="98"/>
      <c r="P123" s="98"/>
      <c r="Q123" s="98"/>
      <c r="R123" s="98"/>
      <c r="S123" s="98"/>
      <c r="T123" s="98"/>
      <c r="U123" s="98"/>
      <c r="V123" s="98"/>
      <c r="W123" s="98"/>
      <c r="X123" s="98"/>
      <c r="Y123" s="98"/>
      <c r="Z123" s="98"/>
      <c r="AA123" s="98"/>
    </row>
    <row r="124" spans="1:27" ht="17.25" customHeight="1">
      <c r="A124" s="98"/>
      <c r="B124" s="98"/>
      <c r="C124" s="98"/>
      <c r="D124" s="98"/>
      <c r="E124" s="98"/>
      <c r="F124" s="98"/>
      <c r="G124" s="98"/>
      <c r="H124" s="98"/>
      <c r="I124" s="98"/>
      <c r="J124" s="98"/>
      <c r="K124" s="98"/>
      <c r="L124" s="98"/>
      <c r="M124" s="98"/>
      <c r="N124" s="98"/>
      <c r="O124" s="98"/>
      <c r="P124" s="98"/>
      <c r="Q124" s="98"/>
      <c r="R124" s="98"/>
      <c r="S124" s="98"/>
      <c r="T124" s="98"/>
      <c r="U124" s="98"/>
      <c r="V124" s="98"/>
      <c r="W124" s="98"/>
      <c r="X124" s="98"/>
      <c r="Y124" s="98"/>
      <c r="Z124" s="98"/>
      <c r="AA124" s="98"/>
    </row>
    <row r="125" spans="1:27" ht="15" customHeight="1">
      <c r="A125" s="98"/>
      <c r="B125" s="98"/>
      <c r="C125" s="98"/>
      <c r="D125" s="98"/>
      <c r="E125" s="98"/>
      <c r="F125" s="98"/>
      <c r="G125" s="98"/>
      <c r="H125" s="98"/>
      <c r="I125" s="98"/>
      <c r="J125" s="98"/>
      <c r="K125" s="98"/>
      <c r="L125" s="98"/>
      <c r="M125" s="98"/>
      <c r="N125" s="98"/>
      <c r="O125" s="98"/>
      <c r="P125" s="98"/>
      <c r="Q125" s="98"/>
      <c r="R125" s="98"/>
      <c r="S125" s="98"/>
      <c r="T125" s="98"/>
      <c r="U125" s="98"/>
      <c r="V125" s="98"/>
      <c r="W125" s="98"/>
      <c r="X125" s="98"/>
      <c r="Y125" s="98"/>
      <c r="Z125" s="98"/>
      <c r="AA125" s="98"/>
    </row>
    <row r="126" spans="1:27" ht="17.25" customHeight="1">
      <c r="A126" s="98"/>
      <c r="B126" s="98"/>
      <c r="C126" s="98"/>
      <c r="D126" s="98"/>
      <c r="E126" s="98"/>
      <c r="F126" s="98"/>
      <c r="G126" s="98"/>
      <c r="H126" s="98"/>
      <c r="I126" s="98"/>
      <c r="J126" s="98"/>
      <c r="K126" s="98"/>
      <c r="L126" s="98"/>
      <c r="M126" s="98"/>
      <c r="N126" s="98"/>
      <c r="O126" s="98"/>
      <c r="P126" s="98"/>
      <c r="Q126" s="98"/>
      <c r="R126" s="98"/>
      <c r="S126" s="98"/>
      <c r="T126" s="98"/>
      <c r="U126" s="98"/>
      <c r="V126" s="98"/>
      <c r="W126" s="98"/>
      <c r="X126" s="98"/>
      <c r="Y126" s="98"/>
      <c r="Z126" s="98"/>
      <c r="AA126" s="98"/>
    </row>
    <row r="127" spans="1:27" ht="17.25" customHeight="1">
      <c r="A127" s="98"/>
      <c r="B127" s="98"/>
      <c r="C127" s="98"/>
      <c r="D127" s="98"/>
      <c r="E127" s="98"/>
      <c r="F127" s="98"/>
      <c r="G127" s="98"/>
      <c r="H127" s="98"/>
      <c r="I127" s="98"/>
      <c r="J127" s="98"/>
      <c r="K127" s="98"/>
      <c r="L127" s="98"/>
      <c r="M127" s="98"/>
      <c r="N127" s="98"/>
      <c r="O127" s="98"/>
      <c r="P127" s="98"/>
      <c r="Q127" s="98"/>
      <c r="R127" s="98"/>
      <c r="S127" s="98"/>
      <c r="T127" s="98"/>
      <c r="U127" s="98"/>
      <c r="V127" s="98"/>
      <c r="W127" s="98"/>
      <c r="X127" s="98"/>
      <c r="Y127" s="98"/>
      <c r="Z127" s="98"/>
      <c r="AA127" s="98"/>
    </row>
    <row r="128" spans="1:27" ht="17.25" customHeight="1">
      <c r="A128" s="98"/>
      <c r="B128" s="98"/>
      <c r="C128" s="98"/>
      <c r="D128" s="98"/>
      <c r="E128" s="98"/>
      <c r="F128" s="98"/>
      <c r="G128" s="98"/>
      <c r="H128" s="98"/>
      <c r="I128" s="98"/>
      <c r="J128" s="98"/>
      <c r="K128" s="98"/>
      <c r="L128" s="98"/>
      <c r="M128" s="98"/>
      <c r="N128" s="98"/>
      <c r="O128" s="98"/>
      <c r="P128" s="98"/>
      <c r="Q128" s="98"/>
      <c r="R128" s="98"/>
      <c r="S128" s="98"/>
      <c r="T128" s="98"/>
      <c r="U128" s="98"/>
      <c r="V128" s="98"/>
      <c r="W128" s="98"/>
      <c r="X128" s="98"/>
      <c r="Y128" s="98"/>
      <c r="Z128" s="98"/>
      <c r="AA128" s="98"/>
    </row>
    <row r="129" spans="1:27" ht="17.25" customHeight="1">
      <c r="A129" s="98"/>
      <c r="B129" s="98"/>
      <c r="C129" s="98"/>
      <c r="D129" s="98"/>
      <c r="E129" s="98"/>
      <c r="F129" s="98"/>
      <c r="G129" s="98"/>
      <c r="H129" s="98"/>
      <c r="I129" s="98"/>
      <c r="J129" s="98"/>
      <c r="K129" s="98"/>
      <c r="L129" s="98"/>
      <c r="M129" s="98"/>
      <c r="N129" s="98"/>
      <c r="O129" s="98"/>
      <c r="P129" s="98"/>
      <c r="Q129" s="98"/>
      <c r="R129" s="98"/>
      <c r="S129" s="98"/>
      <c r="T129" s="98"/>
      <c r="U129" s="98"/>
      <c r="V129" s="98"/>
      <c r="W129" s="98"/>
      <c r="X129" s="98"/>
      <c r="Y129" s="98"/>
      <c r="Z129" s="98"/>
      <c r="AA129" s="98"/>
    </row>
    <row r="130" spans="1:27" ht="17.25" customHeight="1">
      <c r="A130" s="98"/>
      <c r="B130" s="98"/>
      <c r="C130" s="98"/>
      <c r="D130" s="98"/>
      <c r="E130" s="98"/>
      <c r="F130" s="98"/>
      <c r="G130" s="98"/>
      <c r="H130" s="98"/>
      <c r="I130" s="98"/>
      <c r="J130" s="98"/>
      <c r="K130" s="98"/>
      <c r="L130" s="98"/>
      <c r="M130" s="98"/>
      <c r="N130" s="98"/>
      <c r="O130" s="98"/>
      <c r="P130" s="98"/>
      <c r="Q130" s="98"/>
      <c r="R130" s="98"/>
      <c r="S130" s="98"/>
      <c r="T130" s="98"/>
      <c r="U130" s="98"/>
      <c r="V130" s="98"/>
      <c r="W130" s="98"/>
      <c r="X130" s="98"/>
      <c r="Y130" s="98"/>
      <c r="Z130" s="98"/>
      <c r="AA130" s="98"/>
    </row>
    <row r="131" spans="1:27" ht="17.25" customHeight="1">
      <c r="A131" s="98"/>
      <c r="B131" s="98"/>
      <c r="C131" s="98"/>
      <c r="D131" s="98"/>
      <c r="E131" s="98"/>
      <c r="F131" s="98"/>
      <c r="G131" s="98"/>
      <c r="H131" s="98"/>
      <c r="I131" s="98"/>
      <c r="J131" s="98"/>
      <c r="K131" s="98"/>
      <c r="L131" s="98"/>
      <c r="M131" s="98"/>
      <c r="N131" s="98"/>
      <c r="O131" s="98"/>
      <c r="P131" s="98"/>
      <c r="Q131" s="98"/>
      <c r="R131" s="98"/>
      <c r="S131" s="98"/>
      <c r="T131" s="98"/>
      <c r="U131" s="98"/>
      <c r="V131" s="98"/>
      <c r="W131" s="98"/>
      <c r="X131" s="98"/>
      <c r="Y131" s="98"/>
      <c r="Z131" s="98"/>
      <c r="AA131" s="98"/>
    </row>
    <row r="132" spans="1:27" ht="17.25" customHeight="1">
      <c r="A132" s="98"/>
      <c r="B132" s="98"/>
      <c r="C132" s="98"/>
      <c r="D132" s="98"/>
      <c r="E132" s="98"/>
      <c r="F132" s="98"/>
      <c r="G132" s="98"/>
      <c r="H132" s="98"/>
      <c r="I132" s="98"/>
      <c r="J132" s="98"/>
      <c r="K132" s="98"/>
      <c r="L132" s="98"/>
      <c r="M132" s="98"/>
      <c r="N132" s="98"/>
      <c r="O132" s="98"/>
      <c r="P132" s="98"/>
      <c r="Q132" s="98"/>
      <c r="R132" s="98"/>
      <c r="S132" s="98"/>
      <c r="T132" s="98"/>
      <c r="U132" s="98"/>
      <c r="V132" s="98"/>
      <c r="W132" s="98"/>
      <c r="X132" s="98"/>
      <c r="Y132" s="98"/>
      <c r="Z132" s="98"/>
      <c r="AA132" s="98"/>
    </row>
    <row r="133" spans="1:27" ht="17.25" customHeight="1">
      <c r="A133" s="98"/>
      <c r="B133" s="98"/>
      <c r="C133" s="98"/>
      <c r="D133" s="98"/>
      <c r="E133" s="98"/>
      <c r="F133" s="98"/>
      <c r="G133" s="98"/>
      <c r="H133" s="98"/>
      <c r="I133" s="98"/>
      <c r="J133" s="98"/>
      <c r="K133" s="98"/>
      <c r="L133" s="98"/>
      <c r="M133" s="98"/>
      <c r="N133" s="98"/>
      <c r="O133" s="98"/>
      <c r="P133" s="98"/>
      <c r="Q133" s="98"/>
      <c r="R133" s="98"/>
      <c r="S133" s="98"/>
      <c r="T133" s="98"/>
      <c r="U133" s="98"/>
      <c r="V133" s="98"/>
      <c r="W133" s="98"/>
      <c r="X133" s="98"/>
      <c r="Y133" s="98"/>
      <c r="Z133" s="98"/>
      <c r="AA133" s="98"/>
    </row>
    <row r="134" spans="1:27" ht="17.25" customHeight="1">
      <c r="A134" s="98"/>
      <c r="B134" s="98"/>
      <c r="C134" s="98"/>
      <c r="D134" s="98"/>
      <c r="E134" s="98"/>
      <c r="F134" s="98"/>
      <c r="G134" s="98"/>
      <c r="H134" s="98"/>
      <c r="I134" s="98"/>
      <c r="J134" s="98"/>
      <c r="K134" s="98"/>
      <c r="L134" s="98"/>
      <c r="M134" s="98"/>
      <c r="N134" s="98"/>
      <c r="O134" s="98"/>
      <c r="P134" s="98"/>
      <c r="Q134" s="98"/>
      <c r="R134" s="98"/>
      <c r="S134" s="98"/>
      <c r="T134" s="98"/>
      <c r="U134" s="98"/>
      <c r="V134" s="98"/>
      <c r="W134" s="98"/>
      <c r="X134" s="98"/>
      <c r="Y134" s="98"/>
      <c r="Z134" s="98"/>
      <c r="AA134" s="98"/>
    </row>
    <row r="135" spans="1:27" ht="17.25" customHeight="1">
      <c r="A135" s="98"/>
      <c r="B135" s="98"/>
      <c r="C135" s="98"/>
      <c r="D135" s="98"/>
      <c r="E135" s="98"/>
      <c r="F135" s="98"/>
      <c r="G135" s="98"/>
      <c r="H135" s="98"/>
      <c r="I135" s="98"/>
      <c r="J135" s="98"/>
      <c r="K135" s="98"/>
      <c r="L135" s="98"/>
      <c r="M135" s="98"/>
      <c r="N135" s="98"/>
      <c r="O135" s="98"/>
      <c r="P135" s="98"/>
      <c r="Q135" s="98"/>
      <c r="R135" s="98"/>
      <c r="S135" s="98"/>
      <c r="T135" s="98"/>
      <c r="U135" s="98"/>
      <c r="V135" s="98"/>
      <c r="W135" s="98"/>
      <c r="X135" s="98"/>
      <c r="Y135" s="98"/>
      <c r="Z135" s="98"/>
      <c r="AA135" s="98"/>
    </row>
    <row r="136" spans="1:27" ht="17.25" customHeight="1">
      <c r="A136" s="98"/>
      <c r="B136" s="98"/>
      <c r="C136" s="98"/>
      <c r="D136" s="98"/>
      <c r="E136" s="98"/>
      <c r="F136" s="98"/>
      <c r="G136" s="98"/>
      <c r="H136" s="98"/>
      <c r="I136" s="98"/>
      <c r="J136" s="98"/>
      <c r="K136" s="98"/>
      <c r="L136" s="98"/>
      <c r="M136" s="98"/>
      <c r="N136" s="98"/>
      <c r="O136" s="98"/>
      <c r="P136" s="98"/>
      <c r="Q136" s="98"/>
      <c r="R136" s="98"/>
      <c r="S136" s="98"/>
      <c r="T136" s="98"/>
      <c r="U136" s="98"/>
      <c r="V136" s="98"/>
      <c r="W136" s="98"/>
      <c r="X136" s="98"/>
      <c r="Y136" s="98"/>
      <c r="Z136" s="98"/>
      <c r="AA136" s="98"/>
    </row>
    <row r="137" spans="1:27" ht="17.25" customHeight="1">
      <c r="A137" s="98"/>
      <c r="B137" s="98"/>
      <c r="C137" s="98"/>
      <c r="D137" s="98"/>
      <c r="E137" s="98"/>
      <c r="F137" s="98"/>
      <c r="G137" s="98"/>
      <c r="H137" s="98"/>
      <c r="I137" s="98"/>
      <c r="J137" s="98"/>
      <c r="K137" s="98"/>
      <c r="L137" s="98"/>
      <c r="M137" s="98"/>
      <c r="N137" s="98"/>
      <c r="O137" s="98"/>
      <c r="P137" s="98"/>
      <c r="Q137" s="98"/>
      <c r="R137" s="98"/>
      <c r="S137" s="98"/>
      <c r="T137" s="98"/>
      <c r="U137" s="98"/>
      <c r="V137" s="98"/>
      <c r="W137" s="98"/>
      <c r="X137" s="98"/>
      <c r="Y137" s="98"/>
      <c r="Z137" s="98"/>
      <c r="AA137" s="98"/>
    </row>
    <row r="138" spans="1:27">
      <c r="A138" s="98"/>
      <c r="B138" s="98"/>
      <c r="C138" s="98"/>
      <c r="D138" s="98"/>
      <c r="E138" s="98"/>
      <c r="F138" s="98"/>
      <c r="G138" s="98"/>
      <c r="H138" s="98"/>
      <c r="I138" s="98"/>
      <c r="J138" s="98"/>
      <c r="K138" s="98"/>
      <c r="L138" s="98"/>
      <c r="M138" s="98"/>
      <c r="N138" s="98"/>
      <c r="O138" s="98"/>
      <c r="P138" s="98"/>
      <c r="Q138" s="98"/>
      <c r="R138" s="98"/>
      <c r="S138" s="98"/>
      <c r="T138" s="98"/>
      <c r="U138" s="98"/>
      <c r="V138" s="98"/>
      <c r="W138" s="98"/>
      <c r="X138" s="98"/>
      <c r="Y138" s="98"/>
      <c r="Z138" s="98"/>
      <c r="AA138" s="98"/>
    </row>
    <row r="139" spans="1:27" ht="17.25" customHeight="1"/>
    <row r="146" ht="17.25" customHeight="1"/>
  </sheetData>
  <sheetProtection sheet="1" objects="1" scenarios="1" selectLockedCells="1"/>
  <phoneticPr fontId="2"/>
  <hyperlinks>
    <hyperlink ref="K1:N1" location="作業メニュー!A1" display="作業メニュー" xr:uid="{00000000-0004-0000-38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&amp;R210101</oddFooter>
  </headerFooter>
  <rowBreaks count="1" manualBreakCount="1">
    <brk id="78"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7"/>
  <dimension ref="A1:AF146"/>
  <sheetViews>
    <sheetView showGridLines="0" workbookViewId="0">
      <selection activeCell="K1" sqref="K1"/>
    </sheetView>
  </sheetViews>
  <sheetFormatPr defaultColWidth="9" defaultRowHeight="13.5"/>
  <cols>
    <col min="1" max="1" width="3.125" style="1" customWidth="1"/>
    <col min="2" max="2" width="2.75" style="1" customWidth="1"/>
    <col min="3" max="8" width="3.125" style="1" customWidth="1"/>
    <col min="9" max="9" width="3.375" style="1" customWidth="1"/>
    <col min="10" max="20" width="3.125" style="1" customWidth="1"/>
    <col min="21" max="21" width="2.875" style="1" customWidth="1"/>
    <col min="22" max="24" width="3.125" style="1" customWidth="1"/>
    <col min="25" max="25" width="2.625" style="1" customWidth="1"/>
    <col min="26" max="26" width="3.5" style="1" customWidth="1"/>
    <col min="27" max="27" width="3.625" style="1" customWidth="1"/>
    <col min="28" max="29" width="3.75" style="1" customWidth="1"/>
    <col min="30" max="30" width="5.875" style="1" customWidth="1"/>
    <col min="31" max="58" width="2.875" style="1" customWidth="1"/>
    <col min="59" max="71" width="2.75" style="1" customWidth="1"/>
    <col min="72" max="90" width="2.875" style="1" customWidth="1"/>
    <col min="91" max="16384" width="9" style="1"/>
  </cols>
  <sheetData>
    <row r="1" spans="1:32" s="14" customFormat="1" ht="37.5" customHeight="1" thickBot="1">
      <c r="A1" s="13" t="s">
        <v>1125</v>
      </c>
      <c r="K1" s="12" t="s">
        <v>68</v>
      </c>
      <c r="L1" s="12"/>
      <c r="M1" s="12"/>
      <c r="N1" s="12"/>
    </row>
    <row r="2" spans="1:32" ht="7.5" customHeight="1" thickTop="1">
      <c r="A2" s="72"/>
      <c r="B2" s="34"/>
      <c r="C2" s="34"/>
      <c r="D2" s="34"/>
      <c r="E2" s="34"/>
      <c r="F2" s="2"/>
      <c r="G2" s="2"/>
      <c r="H2" s="2"/>
      <c r="I2" s="2"/>
      <c r="J2" s="2"/>
      <c r="K2" s="2"/>
      <c r="L2" s="2"/>
      <c r="M2" s="2"/>
      <c r="N2" s="2"/>
      <c r="O2" s="2"/>
      <c r="P2" s="2"/>
      <c r="Q2" s="2"/>
      <c r="R2" s="2"/>
      <c r="S2" s="2"/>
      <c r="T2" s="2"/>
      <c r="U2" s="2"/>
      <c r="V2" s="2"/>
      <c r="W2" s="2"/>
      <c r="X2" s="2"/>
      <c r="Y2" s="2"/>
      <c r="Z2" s="2"/>
      <c r="AA2" s="2"/>
    </row>
    <row r="3" spans="1:32" ht="17.25" customHeight="1">
      <c r="A3" s="128" t="s">
        <v>979</v>
      </c>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row>
    <row r="4" spans="1:32" ht="17.25" customHeight="1">
      <c r="A4" s="98"/>
      <c r="B4" s="98" t="s">
        <v>1161</v>
      </c>
      <c r="C4" s="98" t="s">
        <v>3484</v>
      </c>
      <c r="D4" s="98"/>
      <c r="E4" s="98"/>
      <c r="F4" s="98"/>
      <c r="G4" s="98"/>
      <c r="H4" s="98"/>
      <c r="I4" s="98"/>
      <c r="J4" s="98"/>
      <c r="K4" s="98"/>
      <c r="L4" s="98"/>
      <c r="M4" s="98"/>
      <c r="N4" s="98"/>
      <c r="O4" s="98"/>
      <c r="P4" s="98"/>
      <c r="Q4" s="98"/>
      <c r="R4" s="98"/>
      <c r="S4" s="98"/>
      <c r="T4" s="98"/>
      <c r="U4" s="98"/>
      <c r="V4" s="98"/>
      <c r="W4" s="98"/>
      <c r="X4" s="98"/>
      <c r="Y4" s="98"/>
      <c r="Z4" s="98"/>
      <c r="AA4" s="98"/>
      <c r="AB4" s="98"/>
      <c r="AC4" s="98"/>
      <c r="AD4" s="97"/>
      <c r="AE4" s="97"/>
      <c r="AF4" s="97"/>
    </row>
    <row r="5" spans="1:32" ht="17.25" customHeight="1">
      <c r="A5" s="98"/>
      <c r="B5" s="98" t="s">
        <v>1154</v>
      </c>
      <c r="C5" s="98" t="s">
        <v>973</v>
      </c>
      <c r="D5" s="98"/>
      <c r="E5" s="98"/>
      <c r="F5" s="98"/>
      <c r="G5" s="98"/>
      <c r="H5" s="98"/>
      <c r="I5" s="98"/>
      <c r="J5" s="98"/>
      <c r="K5" s="98"/>
      <c r="L5" s="98"/>
      <c r="M5" s="98"/>
      <c r="N5" s="98"/>
      <c r="O5" s="98"/>
      <c r="P5" s="98"/>
      <c r="Q5" s="98"/>
      <c r="R5" s="98"/>
      <c r="S5" s="98"/>
      <c r="T5" s="98"/>
      <c r="U5" s="98"/>
      <c r="V5" s="98"/>
      <c r="W5" s="98"/>
      <c r="X5" s="98"/>
      <c r="Y5" s="98"/>
      <c r="Z5" s="98"/>
      <c r="AA5" s="98"/>
      <c r="AB5" s="98"/>
      <c r="AC5" s="98"/>
      <c r="AD5" s="97"/>
      <c r="AE5" s="97"/>
      <c r="AF5" s="97"/>
    </row>
    <row r="6" spans="1:32" ht="17.25" customHeight="1">
      <c r="A6" s="98"/>
      <c r="B6" s="98"/>
      <c r="C6" s="98"/>
      <c r="D6" s="98"/>
      <c r="E6" s="98"/>
      <c r="F6" s="98"/>
      <c r="G6" s="98"/>
      <c r="H6" s="98"/>
      <c r="I6" s="98"/>
      <c r="J6" s="98"/>
      <c r="K6" s="98"/>
      <c r="L6" s="98"/>
      <c r="M6" s="98"/>
      <c r="N6" s="98"/>
      <c r="O6" s="98"/>
      <c r="P6" s="98"/>
      <c r="Q6" s="98"/>
      <c r="R6" s="98"/>
      <c r="S6" s="98"/>
      <c r="T6" s="98"/>
      <c r="U6" s="98"/>
      <c r="V6" s="98"/>
      <c r="W6" s="98"/>
      <c r="X6" s="98"/>
      <c r="Y6" s="98"/>
      <c r="Z6" s="98"/>
      <c r="AA6" s="98"/>
      <c r="AB6" s="98"/>
      <c r="AC6" s="98"/>
      <c r="AD6" s="97"/>
      <c r="AE6" s="97"/>
      <c r="AF6" s="97"/>
    </row>
    <row r="7" spans="1:32" ht="15" customHeight="1">
      <c r="A7" s="98"/>
      <c r="B7" s="98"/>
      <c r="C7" s="98"/>
      <c r="D7" s="98"/>
      <c r="E7" s="98"/>
      <c r="F7" s="98"/>
      <c r="G7" s="98"/>
      <c r="H7" s="98"/>
      <c r="I7" s="98"/>
      <c r="J7" s="98"/>
      <c r="K7" s="98"/>
      <c r="L7" s="98"/>
      <c r="M7" s="98"/>
      <c r="N7" s="98"/>
      <c r="O7" s="98"/>
      <c r="P7" s="98"/>
      <c r="Q7" s="98"/>
      <c r="R7" s="98"/>
      <c r="S7" s="98"/>
      <c r="T7" s="98"/>
      <c r="U7" s="98"/>
      <c r="V7" s="98"/>
      <c r="W7" s="98"/>
      <c r="X7" s="98"/>
      <c r="Y7" s="98"/>
      <c r="Z7" s="98"/>
      <c r="AA7" s="98"/>
    </row>
    <row r="8" spans="1:32" ht="17.25" customHeight="1">
      <c r="A8" s="98"/>
      <c r="B8" s="98"/>
      <c r="C8" s="98"/>
      <c r="D8" s="98"/>
      <c r="E8" s="98"/>
      <c r="F8" s="98"/>
      <c r="G8" s="98"/>
      <c r="H8" s="98"/>
      <c r="I8" s="98"/>
      <c r="J8" s="98"/>
      <c r="K8" s="98"/>
      <c r="L8" s="98"/>
      <c r="M8" s="98"/>
      <c r="N8" s="98"/>
      <c r="O8" s="98"/>
      <c r="P8" s="98"/>
      <c r="Q8" s="98"/>
      <c r="R8" s="98"/>
      <c r="S8" s="98"/>
      <c r="T8" s="98"/>
      <c r="U8" s="98"/>
      <c r="V8" s="98"/>
      <c r="W8" s="98"/>
      <c r="X8" s="98"/>
      <c r="Y8" s="98"/>
      <c r="Z8" s="98"/>
      <c r="AA8" s="98"/>
    </row>
    <row r="9" spans="1:32" ht="17.25" customHeight="1">
      <c r="A9" s="98"/>
      <c r="B9" s="98"/>
      <c r="C9" s="98"/>
      <c r="D9" s="98"/>
      <c r="E9" s="98"/>
      <c r="F9" s="98"/>
      <c r="G9" s="98"/>
      <c r="H9" s="98"/>
      <c r="I9" s="98"/>
      <c r="J9" s="98"/>
      <c r="K9" s="98"/>
      <c r="L9" s="98"/>
      <c r="M9" s="98"/>
      <c r="N9" s="98"/>
      <c r="O9" s="98"/>
      <c r="P9" s="98"/>
      <c r="Q9" s="98"/>
      <c r="R9" s="98"/>
      <c r="S9" s="98"/>
      <c r="T9" s="98"/>
      <c r="U9" s="98"/>
      <c r="V9" s="98"/>
      <c r="W9" s="98"/>
      <c r="X9" s="98"/>
      <c r="Y9" s="98"/>
      <c r="Z9" s="98"/>
      <c r="AA9" s="98"/>
    </row>
    <row r="10" spans="1:32" ht="17.25" customHeight="1">
      <c r="A10" s="98"/>
      <c r="B10" s="98"/>
      <c r="C10" s="98"/>
      <c r="D10" s="98"/>
      <c r="E10" s="98"/>
      <c r="F10" s="98"/>
      <c r="G10" s="98"/>
      <c r="H10" s="98"/>
      <c r="I10" s="98"/>
      <c r="J10" s="98"/>
      <c r="K10" s="98"/>
      <c r="L10" s="98"/>
      <c r="M10" s="98"/>
      <c r="N10" s="98"/>
      <c r="O10" s="98"/>
      <c r="P10" s="98"/>
      <c r="Q10" s="98"/>
      <c r="R10" s="98"/>
      <c r="S10" s="98"/>
      <c r="T10" s="98"/>
      <c r="U10" s="98"/>
      <c r="V10" s="98"/>
      <c r="W10" s="98"/>
      <c r="X10" s="98"/>
      <c r="Y10" s="98"/>
      <c r="Z10" s="98"/>
      <c r="AA10" s="98"/>
    </row>
    <row r="11" spans="1:32" ht="17.25" customHeight="1">
      <c r="A11" s="98"/>
      <c r="B11" s="98"/>
      <c r="C11" s="98"/>
      <c r="D11" s="98"/>
      <c r="E11" s="98"/>
      <c r="F11" s="98"/>
      <c r="G11" s="98"/>
      <c r="H11" s="98"/>
      <c r="I11" s="98"/>
      <c r="J11" s="98"/>
      <c r="K11" s="98"/>
      <c r="L11" s="98"/>
      <c r="M11" s="98"/>
      <c r="N11" s="98"/>
      <c r="O11" s="98"/>
      <c r="P11" s="98"/>
      <c r="Q11" s="98"/>
      <c r="R11" s="98"/>
      <c r="S11" s="98"/>
      <c r="T11" s="98"/>
      <c r="U11" s="98"/>
      <c r="V11" s="98"/>
      <c r="W11" s="98"/>
      <c r="X11" s="98"/>
      <c r="Y11" s="98"/>
      <c r="Z11" s="98"/>
      <c r="AA11" s="98"/>
    </row>
    <row r="12" spans="1:32" ht="17.25" customHeight="1">
      <c r="A12" s="98"/>
      <c r="B12" s="98"/>
      <c r="C12" s="98"/>
      <c r="D12" s="98"/>
      <c r="E12" s="98"/>
      <c r="F12" s="98"/>
      <c r="G12" s="98"/>
      <c r="H12" s="98"/>
      <c r="I12" s="98"/>
      <c r="J12" s="98"/>
      <c r="K12" s="98"/>
      <c r="L12" s="98"/>
      <c r="M12" s="98"/>
      <c r="N12" s="98"/>
      <c r="O12" s="98"/>
      <c r="P12" s="98"/>
      <c r="Q12" s="98"/>
      <c r="R12" s="98"/>
      <c r="S12" s="98"/>
      <c r="T12" s="98"/>
      <c r="U12" s="98"/>
      <c r="V12" s="98"/>
      <c r="W12" s="98"/>
      <c r="X12" s="98"/>
      <c r="Y12" s="98"/>
      <c r="Z12" s="98"/>
      <c r="AA12" s="98"/>
    </row>
    <row r="13" spans="1:32" ht="17.25" customHeight="1">
      <c r="A13" s="98"/>
      <c r="B13" s="98"/>
      <c r="C13" s="98"/>
      <c r="D13" s="98"/>
      <c r="E13" s="98"/>
      <c r="F13" s="98"/>
      <c r="G13" s="98"/>
      <c r="H13" s="98"/>
      <c r="I13" s="98"/>
      <c r="J13" s="98"/>
      <c r="K13" s="98"/>
      <c r="L13" s="98"/>
      <c r="M13" s="98"/>
      <c r="N13" s="98"/>
      <c r="O13" s="98"/>
      <c r="P13" s="98"/>
      <c r="Q13" s="98"/>
      <c r="R13" s="98"/>
      <c r="S13" s="98"/>
      <c r="T13" s="98"/>
      <c r="U13" s="98"/>
      <c r="V13" s="98"/>
      <c r="W13" s="98"/>
      <c r="X13" s="98"/>
      <c r="Y13" s="98"/>
      <c r="Z13" s="98"/>
      <c r="AA13" s="98"/>
    </row>
    <row r="14" spans="1:32" ht="17.25" customHeight="1">
      <c r="A14" s="98"/>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row>
    <row r="15" spans="1:32" ht="17.25" customHeight="1">
      <c r="A15" s="98"/>
      <c r="B15" s="98"/>
      <c r="C15" s="98"/>
      <c r="D15" s="98"/>
      <c r="E15" s="98"/>
      <c r="F15" s="98"/>
      <c r="G15" s="98"/>
      <c r="H15" s="98"/>
      <c r="I15" s="98"/>
      <c r="J15" s="98"/>
      <c r="K15" s="98"/>
      <c r="L15" s="98"/>
      <c r="M15" s="98"/>
      <c r="N15" s="98"/>
      <c r="O15" s="98"/>
      <c r="P15" s="98"/>
      <c r="Q15" s="98"/>
      <c r="R15" s="98"/>
      <c r="S15" s="98"/>
      <c r="T15" s="98"/>
      <c r="U15" s="98"/>
      <c r="V15" s="98"/>
      <c r="W15" s="98"/>
      <c r="X15" s="98"/>
      <c r="Y15" s="98"/>
      <c r="Z15" s="98"/>
      <c r="AA15" s="98"/>
    </row>
    <row r="16" spans="1:32" ht="17.25" customHeight="1">
      <c r="A16" s="98"/>
      <c r="B16" s="98"/>
      <c r="C16" s="98"/>
      <c r="D16" s="98"/>
      <c r="E16" s="98"/>
      <c r="F16" s="98"/>
      <c r="G16" s="98"/>
      <c r="H16" s="98"/>
      <c r="I16" s="98"/>
      <c r="J16" s="98"/>
      <c r="K16" s="98"/>
      <c r="L16" s="98"/>
      <c r="M16" s="98"/>
      <c r="N16" s="98"/>
      <c r="O16" s="98"/>
      <c r="P16" s="98"/>
      <c r="Q16" s="98"/>
      <c r="R16" s="98"/>
      <c r="S16" s="98"/>
      <c r="T16" s="98"/>
      <c r="U16" s="98"/>
      <c r="V16" s="98"/>
      <c r="W16" s="98"/>
      <c r="X16" s="98"/>
      <c r="Y16" s="98"/>
      <c r="Z16" s="98"/>
      <c r="AA16" s="98"/>
    </row>
    <row r="17" spans="1:27" ht="17.25" customHeight="1">
      <c r="A17" s="98"/>
      <c r="B17" s="98"/>
      <c r="C17" s="98"/>
      <c r="D17" s="98"/>
      <c r="E17" s="98"/>
      <c r="F17" s="98"/>
      <c r="G17" s="98"/>
      <c r="H17" s="98"/>
      <c r="I17" s="98"/>
      <c r="J17" s="98"/>
      <c r="K17" s="98"/>
      <c r="L17" s="98"/>
      <c r="M17" s="98"/>
      <c r="N17" s="98"/>
      <c r="O17" s="98"/>
      <c r="P17" s="98"/>
      <c r="Q17" s="98"/>
      <c r="R17" s="98"/>
      <c r="S17" s="98"/>
      <c r="T17" s="98"/>
      <c r="U17" s="98"/>
      <c r="V17" s="98"/>
      <c r="W17" s="98"/>
      <c r="X17" s="98"/>
      <c r="Y17" s="98"/>
      <c r="Z17" s="98"/>
      <c r="AA17" s="98"/>
    </row>
    <row r="18" spans="1:27" ht="17.25" customHeight="1">
      <c r="A18" s="98"/>
      <c r="B18" s="98"/>
      <c r="C18" s="98"/>
      <c r="D18" s="98"/>
      <c r="E18" s="98"/>
      <c r="F18" s="98"/>
      <c r="G18" s="98"/>
      <c r="H18" s="98"/>
      <c r="I18" s="98"/>
      <c r="J18" s="98"/>
      <c r="K18" s="98"/>
      <c r="L18" s="98"/>
      <c r="M18" s="98"/>
      <c r="N18" s="98"/>
      <c r="O18" s="98"/>
      <c r="P18" s="98"/>
      <c r="Q18" s="98"/>
      <c r="R18" s="98"/>
      <c r="S18" s="98"/>
      <c r="T18" s="98"/>
      <c r="U18" s="98"/>
      <c r="V18" s="98"/>
      <c r="W18" s="98"/>
      <c r="X18" s="98"/>
      <c r="Y18" s="98"/>
      <c r="Z18" s="98"/>
      <c r="AA18" s="98"/>
    </row>
    <row r="19" spans="1:27" ht="17.25" customHeight="1">
      <c r="A19" s="98"/>
      <c r="B19" s="98"/>
      <c r="C19" s="98"/>
      <c r="D19" s="98"/>
      <c r="E19" s="98"/>
      <c r="F19" s="98"/>
      <c r="G19" s="98"/>
      <c r="H19" s="98"/>
      <c r="I19" s="98"/>
      <c r="J19" s="98"/>
      <c r="K19" s="98"/>
      <c r="L19" s="98"/>
      <c r="M19" s="98"/>
      <c r="N19" s="98"/>
      <c r="O19" s="98"/>
      <c r="P19" s="98"/>
      <c r="Q19" s="98"/>
      <c r="R19" s="98"/>
      <c r="S19" s="98"/>
      <c r="T19" s="98"/>
      <c r="U19" s="98"/>
      <c r="V19" s="98"/>
      <c r="W19" s="98"/>
      <c r="X19" s="98"/>
      <c r="Y19" s="98"/>
      <c r="Z19" s="98"/>
      <c r="AA19" s="98"/>
    </row>
    <row r="20" spans="1:27" ht="17.25" customHeight="1">
      <c r="A20" s="98"/>
      <c r="B20" s="98"/>
      <c r="C20" s="98"/>
      <c r="D20" s="98"/>
      <c r="E20" s="98"/>
      <c r="F20" s="98"/>
      <c r="G20" s="98"/>
      <c r="H20" s="98"/>
      <c r="I20" s="98"/>
      <c r="J20" s="98"/>
      <c r="K20" s="98"/>
      <c r="L20" s="98"/>
      <c r="M20" s="98"/>
      <c r="N20" s="98"/>
      <c r="O20" s="98"/>
      <c r="P20" s="98"/>
      <c r="Q20" s="98"/>
      <c r="R20" s="98"/>
      <c r="S20" s="98"/>
      <c r="T20" s="98"/>
      <c r="U20" s="98"/>
      <c r="V20" s="98"/>
      <c r="W20" s="98"/>
      <c r="X20" s="98"/>
      <c r="Y20" s="98"/>
      <c r="Z20" s="98"/>
      <c r="AA20" s="98"/>
    </row>
    <row r="21" spans="1:27" ht="17.25" customHeight="1">
      <c r="A21" s="98"/>
      <c r="B21" s="98"/>
      <c r="C21" s="98"/>
      <c r="D21" s="98"/>
      <c r="E21" s="98"/>
      <c r="F21" s="98"/>
      <c r="G21" s="98"/>
      <c r="H21" s="98"/>
      <c r="I21" s="98"/>
      <c r="J21" s="98"/>
      <c r="K21" s="98"/>
      <c r="L21" s="98"/>
      <c r="M21" s="98"/>
      <c r="N21" s="98"/>
      <c r="O21" s="98"/>
      <c r="P21" s="98"/>
      <c r="Q21" s="98"/>
      <c r="R21" s="98"/>
      <c r="S21" s="98"/>
      <c r="T21" s="98"/>
      <c r="U21" s="98"/>
      <c r="V21" s="98"/>
      <c r="W21" s="98"/>
      <c r="X21" s="98"/>
      <c r="Y21" s="98"/>
      <c r="Z21" s="98"/>
      <c r="AA21" s="98"/>
    </row>
    <row r="22" spans="1:27" ht="17.25" customHeight="1">
      <c r="A22" s="98"/>
      <c r="B22" s="98"/>
      <c r="C22" s="98"/>
      <c r="D22" s="98"/>
      <c r="E22" s="98"/>
      <c r="F22" s="98"/>
      <c r="G22" s="98"/>
      <c r="H22" s="98"/>
      <c r="I22" s="98"/>
      <c r="J22" s="98"/>
      <c r="K22" s="98"/>
      <c r="L22" s="98"/>
      <c r="M22" s="98"/>
      <c r="N22" s="98"/>
      <c r="O22" s="98"/>
      <c r="P22" s="98"/>
      <c r="Q22" s="98"/>
      <c r="R22" s="98"/>
      <c r="S22" s="98"/>
      <c r="T22" s="98"/>
      <c r="U22" s="98"/>
      <c r="V22" s="98"/>
      <c r="W22" s="98"/>
      <c r="X22" s="98"/>
      <c r="Y22" s="98"/>
      <c r="Z22" s="98"/>
      <c r="AA22" s="98"/>
    </row>
    <row r="23" spans="1:27" ht="17.25" customHeight="1">
      <c r="A23" s="98"/>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row>
    <row r="24" spans="1:27" ht="17.25" customHeight="1">
      <c r="A24" s="98"/>
      <c r="B24" s="98"/>
      <c r="C24" s="98"/>
      <c r="D24" s="98"/>
      <c r="E24" s="98"/>
      <c r="F24" s="98"/>
      <c r="G24" s="98"/>
      <c r="H24" s="98"/>
      <c r="I24" s="98"/>
      <c r="J24" s="98"/>
      <c r="K24" s="98"/>
      <c r="L24" s="98"/>
      <c r="M24" s="98"/>
      <c r="N24" s="98"/>
      <c r="O24" s="98"/>
      <c r="P24" s="98"/>
      <c r="Q24" s="98"/>
      <c r="R24" s="98"/>
      <c r="S24" s="98"/>
      <c r="T24" s="98"/>
      <c r="U24" s="98"/>
      <c r="V24" s="98"/>
      <c r="W24" s="98"/>
      <c r="X24" s="98"/>
      <c r="Y24" s="98"/>
      <c r="Z24" s="98"/>
      <c r="AA24" s="98"/>
    </row>
    <row r="25" spans="1:27" ht="17.25" customHeight="1">
      <c r="A25" s="98"/>
      <c r="B25" s="98"/>
      <c r="C25" s="98"/>
      <c r="D25" s="98"/>
      <c r="E25" s="98"/>
      <c r="F25" s="98"/>
      <c r="G25" s="98"/>
      <c r="H25" s="98"/>
      <c r="I25" s="98"/>
      <c r="J25" s="98"/>
      <c r="K25" s="98"/>
      <c r="L25" s="98"/>
      <c r="M25" s="98"/>
      <c r="N25" s="98"/>
      <c r="O25" s="98"/>
      <c r="P25" s="98"/>
      <c r="Q25" s="98"/>
      <c r="R25" s="98"/>
      <c r="S25" s="98"/>
      <c r="T25" s="98"/>
      <c r="U25" s="98"/>
      <c r="V25" s="98"/>
      <c r="W25" s="98"/>
      <c r="X25" s="98"/>
      <c r="Y25" s="98"/>
      <c r="Z25" s="98"/>
      <c r="AA25" s="98"/>
    </row>
    <row r="26" spans="1:27" ht="17.25" customHeight="1">
      <c r="A26" s="98"/>
      <c r="B26" s="98"/>
      <c r="C26" s="98"/>
      <c r="D26" s="98"/>
      <c r="E26" s="98"/>
      <c r="F26" s="98"/>
      <c r="G26" s="233"/>
      <c r="H26" s="233"/>
      <c r="I26" s="233"/>
      <c r="J26" s="233"/>
      <c r="K26" s="233"/>
      <c r="L26" s="98"/>
      <c r="M26" s="98"/>
      <c r="N26" s="98"/>
      <c r="O26" s="98"/>
      <c r="P26" s="98"/>
      <c r="Q26" s="98"/>
      <c r="R26" s="98"/>
      <c r="S26" s="98"/>
      <c r="T26" s="98"/>
      <c r="U26" s="98"/>
      <c r="V26" s="98"/>
      <c r="W26" s="98"/>
      <c r="X26" s="98"/>
      <c r="Y26" s="98"/>
      <c r="Z26" s="98"/>
      <c r="AA26" s="98"/>
    </row>
    <row r="27" spans="1:27" ht="17.25" customHeight="1">
      <c r="A27" s="98"/>
      <c r="B27" s="98"/>
      <c r="C27" s="98"/>
      <c r="D27" s="98"/>
      <c r="E27" s="98"/>
      <c r="F27" s="98"/>
      <c r="G27" s="233"/>
      <c r="H27" s="233"/>
      <c r="I27" s="233"/>
      <c r="J27" s="233"/>
      <c r="K27" s="233"/>
      <c r="L27" s="98"/>
      <c r="M27" s="98"/>
      <c r="N27" s="98"/>
      <c r="O27" s="98"/>
      <c r="P27" s="98"/>
      <c r="Q27" s="98"/>
      <c r="R27" s="98"/>
      <c r="S27" s="98"/>
      <c r="T27" s="98"/>
      <c r="U27" s="98"/>
      <c r="V27" s="98"/>
      <c r="W27" s="98"/>
      <c r="X27" s="98"/>
      <c r="Y27" s="98"/>
      <c r="Z27" s="98"/>
      <c r="AA27" s="98"/>
    </row>
    <row r="28" spans="1:27" ht="17.25" customHeight="1">
      <c r="A28" s="98"/>
      <c r="B28" s="98"/>
      <c r="C28" s="98"/>
      <c r="D28" s="98"/>
      <c r="E28" s="98"/>
      <c r="F28" s="98"/>
      <c r="G28" s="233"/>
      <c r="H28" s="233"/>
      <c r="I28" s="233"/>
      <c r="J28" s="233"/>
      <c r="K28" s="233"/>
      <c r="L28" s="98"/>
      <c r="M28" s="98"/>
      <c r="N28" s="98"/>
      <c r="O28" s="98"/>
      <c r="P28" s="98"/>
      <c r="Q28" s="98"/>
      <c r="R28" s="98"/>
      <c r="S28" s="98"/>
      <c r="T28" s="98"/>
      <c r="U28" s="98"/>
      <c r="V28" s="98"/>
      <c r="W28" s="98"/>
      <c r="X28" s="98"/>
      <c r="Y28" s="98"/>
      <c r="Z28" s="98"/>
      <c r="AA28" s="98"/>
    </row>
    <row r="29" spans="1:27" ht="17.25" customHeight="1">
      <c r="A29" s="98"/>
      <c r="B29" s="98"/>
      <c r="C29" s="98"/>
      <c r="D29" s="98"/>
      <c r="E29" s="98"/>
      <c r="F29" s="98"/>
      <c r="G29" s="98"/>
      <c r="H29" s="98"/>
      <c r="I29" s="98"/>
      <c r="J29" s="98"/>
      <c r="K29" s="98"/>
      <c r="L29" s="98"/>
      <c r="M29" s="98"/>
      <c r="N29" s="98"/>
      <c r="O29" s="98"/>
      <c r="P29" s="98"/>
      <c r="Q29" s="98"/>
      <c r="R29" s="98"/>
      <c r="S29" s="98"/>
      <c r="T29" s="98"/>
      <c r="U29" s="98"/>
      <c r="V29" s="98"/>
      <c r="W29" s="98"/>
      <c r="X29" s="98"/>
      <c r="Y29" s="98"/>
      <c r="Z29" s="98"/>
      <c r="AA29" s="98"/>
    </row>
    <row r="30" spans="1:27" ht="17.25" customHeight="1">
      <c r="A30" s="98"/>
      <c r="B30" s="98"/>
      <c r="C30" s="98"/>
      <c r="D30" s="98"/>
      <c r="E30" s="98"/>
      <c r="F30" s="98"/>
      <c r="G30" s="98"/>
      <c r="H30" s="98"/>
      <c r="I30" s="98"/>
      <c r="J30" s="98"/>
      <c r="K30" s="98"/>
      <c r="L30" s="98"/>
      <c r="M30" s="98"/>
      <c r="N30" s="98"/>
      <c r="O30" s="98"/>
      <c r="P30" s="98"/>
      <c r="Q30" s="98"/>
      <c r="R30" s="98"/>
      <c r="S30" s="98"/>
      <c r="T30" s="98"/>
      <c r="U30" s="98"/>
      <c r="V30" s="98"/>
      <c r="W30" s="98"/>
      <c r="X30" s="98"/>
      <c r="Y30" s="98"/>
      <c r="Z30" s="98"/>
      <c r="AA30" s="98"/>
    </row>
    <row r="31" spans="1:27" ht="17.25" customHeight="1">
      <c r="A31" s="98"/>
      <c r="B31" s="98"/>
      <c r="C31" s="98"/>
      <c r="D31" s="98"/>
      <c r="E31" s="98"/>
      <c r="F31" s="98"/>
      <c r="G31" s="98"/>
      <c r="H31" s="98"/>
      <c r="I31" s="98"/>
      <c r="J31" s="98"/>
      <c r="K31" s="98"/>
      <c r="L31" s="98"/>
      <c r="M31" s="98"/>
      <c r="N31" s="98"/>
      <c r="O31" s="98"/>
      <c r="P31" s="98"/>
      <c r="Q31" s="98"/>
      <c r="R31" s="98"/>
      <c r="S31" s="98"/>
      <c r="T31" s="98"/>
      <c r="U31" s="98"/>
      <c r="V31" s="98"/>
      <c r="W31" s="98"/>
      <c r="X31" s="98"/>
      <c r="Y31" s="98"/>
      <c r="Z31" s="98"/>
      <c r="AA31" s="98"/>
    </row>
    <row r="32" spans="1:27" ht="17.25" customHeight="1">
      <c r="A32" s="98"/>
      <c r="B32" s="98"/>
      <c r="C32" s="98"/>
      <c r="D32" s="98"/>
      <c r="E32" s="98"/>
      <c r="F32" s="98"/>
      <c r="G32" s="98"/>
      <c r="H32" s="98"/>
      <c r="I32" s="98"/>
      <c r="J32" s="98"/>
      <c r="K32" s="98"/>
      <c r="L32" s="98"/>
      <c r="M32" s="98"/>
      <c r="N32" s="98"/>
      <c r="O32" s="98"/>
      <c r="P32" s="98"/>
      <c r="Q32" s="98"/>
      <c r="R32" s="98"/>
      <c r="S32" s="98"/>
      <c r="T32" s="98"/>
      <c r="U32" s="98"/>
      <c r="V32" s="98"/>
      <c r="W32" s="98"/>
      <c r="X32" s="98"/>
      <c r="Y32" s="98"/>
      <c r="Z32" s="98"/>
      <c r="AA32" s="98"/>
    </row>
    <row r="33" spans="1:27" ht="17.25" customHeight="1">
      <c r="A33" s="98"/>
      <c r="B33" s="98"/>
      <c r="C33" s="98"/>
      <c r="D33" s="98"/>
      <c r="E33" s="98"/>
      <c r="F33" s="98"/>
      <c r="G33" s="98"/>
      <c r="H33" s="98"/>
      <c r="I33" s="98"/>
      <c r="J33" s="98"/>
      <c r="K33" s="98"/>
      <c r="L33" s="98"/>
      <c r="M33" s="98"/>
      <c r="N33" s="98"/>
      <c r="O33" s="98"/>
      <c r="P33" s="98"/>
      <c r="Q33" s="98"/>
      <c r="R33" s="98"/>
      <c r="S33" s="98"/>
      <c r="T33" s="98"/>
      <c r="U33" s="98"/>
      <c r="V33" s="98"/>
      <c r="W33" s="98"/>
      <c r="X33" s="98"/>
      <c r="Y33" s="98"/>
      <c r="Z33" s="98"/>
      <c r="AA33" s="98"/>
    </row>
    <row r="34" spans="1:27" ht="17.25" customHeight="1">
      <c r="A34" s="98"/>
      <c r="B34" s="98"/>
      <c r="C34" s="98"/>
      <c r="D34" s="98"/>
      <c r="E34" s="98"/>
      <c r="F34" s="98"/>
      <c r="G34" s="98"/>
      <c r="H34" s="98"/>
      <c r="I34" s="98"/>
      <c r="J34" s="98"/>
      <c r="K34" s="98"/>
      <c r="L34" s="98"/>
      <c r="M34" s="98"/>
      <c r="N34" s="98"/>
      <c r="O34" s="98"/>
      <c r="P34" s="98"/>
      <c r="Q34" s="98"/>
      <c r="R34" s="98"/>
      <c r="S34" s="98"/>
      <c r="T34" s="98"/>
      <c r="U34" s="98"/>
      <c r="V34" s="98"/>
      <c r="W34" s="98"/>
      <c r="X34" s="98"/>
      <c r="Y34" s="98"/>
      <c r="Z34" s="98"/>
      <c r="AA34" s="98"/>
    </row>
    <row r="35" spans="1:27" ht="17.25" customHeight="1">
      <c r="A35" s="98"/>
      <c r="B35" s="98"/>
      <c r="C35" s="98"/>
      <c r="D35" s="98"/>
      <c r="E35" s="98"/>
      <c r="F35" s="98"/>
      <c r="G35" s="98"/>
      <c r="H35" s="98"/>
      <c r="I35" s="98"/>
      <c r="J35" s="98"/>
      <c r="K35" s="98"/>
      <c r="L35" s="98"/>
      <c r="M35" s="98"/>
      <c r="N35" s="98"/>
      <c r="O35" s="98"/>
      <c r="P35" s="98"/>
      <c r="Q35" s="98"/>
      <c r="R35" s="98"/>
      <c r="S35" s="98"/>
      <c r="T35" s="98"/>
      <c r="U35" s="98"/>
      <c r="V35" s="98"/>
      <c r="W35" s="98"/>
      <c r="X35" s="98"/>
      <c r="Y35" s="98"/>
      <c r="Z35" s="98"/>
      <c r="AA35" s="98"/>
    </row>
    <row r="36" spans="1:27" ht="17.25" customHeight="1">
      <c r="A36" s="98"/>
      <c r="B36" s="98"/>
      <c r="C36" s="98"/>
      <c r="D36" s="98"/>
      <c r="E36" s="98"/>
      <c r="F36" s="98"/>
      <c r="G36" s="98"/>
      <c r="H36" s="98"/>
      <c r="I36" s="98"/>
      <c r="J36" s="98"/>
      <c r="K36" s="98"/>
      <c r="L36" s="98"/>
      <c r="M36" s="98"/>
      <c r="N36" s="98"/>
      <c r="O36" s="98"/>
      <c r="P36" s="98"/>
      <c r="Q36" s="98"/>
      <c r="R36" s="98"/>
      <c r="S36" s="98"/>
      <c r="T36" s="98"/>
      <c r="U36" s="98"/>
      <c r="V36" s="98"/>
      <c r="W36" s="98"/>
      <c r="X36" s="98"/>
      <c r="Y36" s="98"/>
      <c r="Z36" s="98"/>
      <c r="AA36" s="98"/>
    </row>
    <row r="37" spans="1:27" ht="17.25" customHeight="1">
      <c r="A37" s="98"/>
      <c r="B37" s="98"/>
      <c r="C37" s="98"/>
      <c r="D37" s="98"/>
      <c r="E37" s="98"/>
      <c r="F37" s="98"/>
      <c r="G37" s="98"/>
      <c r="H37" s="98"/>
      <c r="I37" s="98"/>
      <c r="J37" s="98"/>
      <c r="K37" s="98"/>
      <c r="L37" s="98"/>
      <c r="M37" s="98"/>
      <c r="N37" s="98"/>
      <c r="O37" s="98"/>
      <c r="P37" s="98"/>
      <c r="Q37" s="98"/>
      <c r="R37" s="98"/>
      <c r="S37" s="98"/>
      <c r="T37" s="98"/>
      <c r="U37" s="98"/>
      <c r="V37" s="98"/>
      <c r="W37" s="98"/>
      <c r="X37" s="98"/>
      <c r="Y37" s="98"/>
      <c r="Z37" s="98"/>
      <c r="AA37" s="98"/>
    </row>
    <row r="38" spans="1:27" ht="17.25" customHeight="1">
      <c r="A38" s="98"/>
      <c r="B38" s="98"/>
      <c r="C38" s="98"/>
      <c r="D38" s="98"/>
      <c r="E38" s="98"/>
      <c r="F38" s="98"/>
      <c r="G38" s="98"/>
      <c r="H38" s="98"/>
      <c r="I38" s="98"/>
      <c r="J38" s="98"/>
      <c r="K38" s="98"/>
      <c r="L38" s="98"/>
      <c r="M38" s="98"/>
      <c r="N38" s="98"/>
      <c r="O38" s="98"/>
      <c r="P38" s="98"/>
      <c r="Q38" s="98"/>
      <c r="R38" s="98"/>
      <c r="S38" s="98"/>
      <c r="T38" s="98"/>
      <c r="U38" s="98"/>
      <c r="V38" s="98"/>
      <c r="W38" s="98"/>
      <c r="X38" s="98"/>
      <c r="Y38" s="98"/>
      <c r="Z38" s="98"/>
      <c r="AA38" s="98"/>
    </row>
    <row r="39" spans="1:27" ht="17.25" customHeight="1">
      <c r="A39" s="98"/>
      <c r="B39" s="98"/>
      <c r="C39" s="98"/>
      <c r="D39" s="98"/>
      <c r="E39" s="98"/>
      <c r="F39" s="98"/>
      <c r="G39" s="98"/>
      <c r="H39" s="98"/>
      <c r="I39" s="98"/>
      <c r="J39" s="98"/>
      <c r="K39" s="98"/>
      <c r="L39" s="98"/>
      <c r="M39" s="98"/>
      <c r="N39" s="98"/>
      <c r="O39" s="98"/>
      <c r="P39" s="98"/>
      <c r="Q39" s="98"/>
      <c r="R39" s="98"/>
      <c r="S39" s="98"/>
      <c r="T39" s="98"/>
      <c r="U39" s="98"/>
      <c r="V39" s="98"/>
      <c r="W39" s="98"/>
      <c r="X39" s="98"/>
      <c r="Y39" s="98"/>
      <c r="Z39" s="98"/>
      <c r="AA39" s="98"/>
    </row>
    <row r="40" spans="1:27" ht="17.25" customHeight="1">
      <c r="A40" s="98"/>
      <c r="B40" s="98"/>
      <c r="C40" s="98"/>
      <c r="D40" s="98"/>
      <c r="E40" s="98"/>
      <c r="F40" s="98"/>
      <c r="G40" s="98"/>
      <c r="H40" s="98"/>
      <c r="I40" s="98"/>
      <c r="J40" s="98"/>
      <c r="K40" s="98"/>
      <c r="L40" s="98"/>
      <c r="M40" s="98"/>
      <c r="N40" s="98"/>
      <c r="O40" s="98"/>
      <c r="P40" s="98"/>
      <c r="Q40" s="98"/>
      <c r="R40" s="98"/>
      <c r="S40" s="98"/>
      <c r="T40" s="98"/>
      <c r="U40" s="98"/>
      <c r="V40" s="98"/>
      <c r="W40" s="98"/>
      <c r="X40" s="98"/>
      <c r="Y40" s="98"/>
      <c r="Z40" s="98"/>
      <c r="AA40" s="98"/>
    </row>
    <row r="41" spans="1:27" ht="17.25" customHeight="1">
      <c r="A41" s="98"/>
      <c r="B41" s="98"/>
      <c r="C41" s="98"/>
      <c r="D41" s="98"/>
      <c r="E41" s="98"/>
      <c r="F41" s="98"/>
      <c r="G41" s="98"/>
      <c r="H41" s="98"/>
      <c r="I41" s="98"/>
      <c r="J41" s="98"/>
      <c r="K41" s="98"/>
      <c r="L41" s="98"/>
      <c r="M41" s="98"/>
      <c r="N41" s="98"/>
      <c r="O41" s="98"/>
      <c r="P41" s="98"/>
      <c r="Q41" s="98"/>
      <c r="R41" s="98"/>
      <c r="S41" s="98"/>
      <c r="T41" s="98"/>
      <c r="U41" s="98"/>
      <c r="V41" s="98"/>
      <c r="W41" s="98"/>
      <c r="X41" s="98"/>
      <c r="Y41" s="98"/>
      <c r="Z41" s="98"/>
      <c r="AA41" s="98"/>
    </row>
    <row r="42" spans="1:27" ht="17.25" customHeight="1">
      <c r="A42" s="98"/>
      <c r="B42" s="98"/>
      <c r="C42" s="98"/>
      <c r="D42" s="98"/>
      <c r="E42" s="98"/>
      <c r="F42" s="98"/>
      <c r="G42" s="98"/>
      <c r="H42" s="98"/>
      <c r="I42" s="98"/>
      <c r="J42" s="98"/>
      <c r="K42" s="98"/>
      <c r="L42" s="98"/>
      <c r="M42" s="98"/>
      <c r="N42" s="98"/>
      <c r="O42" s="98"/>
      <c r="P42" s="98"/>
      <c r="Q42" s="98"/>
      <c r="R42" s="98"/>
      <c r="S42" s="98"/>
      <c r="T42" s="98"/>
      <c r="U42" s="98"/>
      <c r="V42" s="98"/>
      <c r="W42" s="98"/>
      <c r="X42" s="98"/>
      <c r="Y42" s="98"/>
      <c r="Z42" s="98"/>
      <c r="AA42" s="98"/>
    </row>
    <row r="43" spans="1:27" ht="17.25" customHeight="1">
      <c r="A43" s="98"/>
      <c r="B43" s="98"/>
      <c r="C43" s="98"/>
      <c r="D43" s="98"/>
      <c r="E43" s="98"/>
      <c r="F43" s="98"/>
      <c r="G43" s="98"/>
      <c r="H43" s="98"/>
      <c r="I43" s="98"/>
      <c r="J43" s="98"/>
      <c r="K43" s="98"/>
      <c r="L43" s="98"/>
      <c r="M43" s="98"/>
      <c r="N43" s="98"/>
      <c r="O43" s="98"/>
      <c r="P43" s="98"/>
      <c r="Q43" s="98"/>
      <c r="R43" s="98"/>
      <c r="S43" s="98"/>
      <c r="T43" s="98"/>
      <c r="U43" s="98"/>
      <c r="V43" s="98"/>
      <c r="W43" s="98"/>
      <c r="X43" s="98"/>
      <c r="Y43" s="98"/>
      <c r="Z43" s="98"/>
      <c r="AA43" s="98"/>
    </row>
    <row r="44" spans="1:27" ht="17.25" customHeight="1">
      <c r="A44" s="98"/>
      <c r="B44" s="98"/>
      <c r="C44" s="98"/>
      <c r="D44" s="98"/>
      <c r="E44" s="98"/>
      <c r="F44" s="98"/>
      <c r="G44" s="98"/>
      <c r="H44" s="98"/>
      <c r="I44" s="98"/>
      <c r="J44" s="98"/>
      <c r="K44" s="98"/>
      <c r="L44" s="98"/>
      <c r="M44" s="98"/>
      <c r="N44" s="98"/>
      <c r="O44" s="98"/>
      <c r="P44" s="98"/>
      <c r="Q44" s="98"/>
      <c r="R44" s="98"/>
      <c r="S44" s="98"/>
      <c r="T44" s="98"/>
      <c r="U44" s="98"/>
      <c r="V44" s="98"/>
      <c r="W44" s="98"/>
      <c r="X44" s="98"/>
      <c r="Y44" s="98"/>
      <c r="Z44" s="98"/>
      <c r="AA44" s="98"/>
    </row>
    <row r="45" spans="1:27" ht="17.25" customHeight="1">
      <c r="A45" s="98"/>
      <c r="B45" s="98"/>
      <c r="C45" s="98"/>
      <c r="D45" s="98"/>
      <c r="E45" s="98"/>
      <c r="F45" s="98"/>
      <c r="G45" s="98"/>
      <c r="H45" s="98"/>
      <c r="I45" s="98"/>
      <c r="J45" s="98"/>
      <c r="K45" s="98"/>
      <c r="L45" s="98"/>
      <c r="M45" s="98"/>
      <c r="N45" s="98"/>
      <c r="O45" s="98"/>
      <c r="P45" s="98"/>
      <c r="Q45" s="98"/>
      <c r="R45" s="98"/>
      <c r="S45" s="98"/>
      <c r="T45" s="98"/>
      <c r="U45" s="98"/>
      <c r="V45" s="98"/>
      <c r="W45" s="98"/>
      <c r="X45" s="98"/>
      <c r="Y45" s="98"/>
      <c r="Z45" s="98"/>
      <c r="AA45" s="98"/>
    </row>
    <row r="46" spans="1:27" ht="17.25" customHeight="1">
      <c r="A46" s="98"/>
      <c r="B46" s="98"/>
      <c r="C46" s="98"/>
      <c r="D46" s="98"/>
      <c r="E46" s="98"/>
      <c r="F46" s="98"/>
      <c r="G46" s="98"/>
      <c r="H46" s="98"/>
      <c r="I46" s="98"/>
      <c r="J46" s="98"/>
      <c r="K46" s="98"/>
      <c r="L46" s="98"/>
      <c r="M46" s="98"/>
      <c r="N46" s="98"/>
      <c r="O46" s="98"/>
      <c r="P46" s="98"/>
      <c r="Q46" s="98"/>
      <c r="R46" s="98"/>
      <c r="S46" s="98"/>
      <c r="T46" s="98"/>
      <c r="U46" s="98"/>
      <c r="V46" s="98"/>
      <c r="W46" s="98"/>
      <c r="X46" s="98"/>
      <c r="Y46" s="98"/>
      <c r="Z46" s="98"/>
      <c r="AA46" s="98"/>
    </row>
    <row r="47" spans="1:27" ht="17.25" customHeight="1">
      <c r="A47" s="98"/>
      <c r="B47" s="98"/>
      <c r="C47" s="98"/>
      <c r="D47" s="98"/>
      <c r="E47" s="98"/>
      <c r="F47" s="98"/>
      <c r="G47" s="98"/>
      <c r="H47" s="98"/>
      <c r="I47" s="98"/>
      <c r="J47" s="98"/>
      <c r="K47" s="98"/>
      <c r="L47" s="98"/>
      <c r="M47" s="98"/>
      <c r="N47" s="98"/>
      <c r="O47" s="98"/>
      <c r="P47" s="98"/>
      <c r="Q47" s="98"/>
      <c r="R47" s="98"/>
      <c r="S47" s="98"/>
      <c r="T47" s="98"/>
      <c r="U47" s="98"/>
      <c r="V47" s="98"/>
      <c r="W47" s="98"/>
      <c r="X47" s="98"/>
      <c r="Y47" s="98"/>
      <c r="Z47" s="98"/>
      <c r="AA47" s="98"/>
    </row>
    <row r="48" spans="1:27" ht="17.25" customHeight="1">
      <c r="A48" s="98"/>
      <c r="B48" s="98"/>
      <c r="C48" s="98"/>
      <c r="D48" s="98"/>
      <c r="E48" s="98"/>
      <c r="F48" s="98"/>
      <c r="G48" s="98"/>
      <c r="H48" s="98"/>
      <c r="I48" s="98"/>
      <c r="J48" s="98"/>
      <c r="K48" s="98"/>
      <c r="L48" s="98"/>
      <c r="M48" s="98"/>
      <c r="N48" s="98"/>
      <c r="O48" s="98"/>
      <c r="P48" s="98"/>
      <c r="Q48" s="98"/>
      <c r="R48" s="98"/>
      <c r="S48" s="98"/>
      <c r="T48" s="98"/>
      <c r="U48" s="98"/>
      <c r="V48" s="98"/>
      <c r="W48" s="98"/>
      <c r="X48" s="98"/>
      <c r="Y48" s="98"/>
      <c r="Z48" s="98"/>
      <c r="AA48" s="98"/>
    </row>
    <row r="49" spans="1:27" ht="17.25" customHeight="1">
      <c r="A49" s="98"/>
      <c r="B49" s="98"/>
      <c r="C49" s="98"/>
      <c r="D49" s="98"/>
      <c r="E49" s="98"/>
      <c r="F49" s="98"/>
      <c r="G49" s="98"/>
      <c r="H49" s="98"/>
      <c r="I49" s="98"/>
      <c r="J49" s="98"/>
      <c r="K49" s="98"/>
      <c r="L49" s="98"/>
      <c r="M49" s="98"/>
      <c r="N49" s="98"/>
      <c r="O49" s="98"/>
      <c r="P49" s="98"/>
      <c r="Q49" s="98"/>
      <c r="R49" s="98"/>
      <c r="S49" s="98"/>
      <c r="T49" s="98"/>
      <c r="U49" s="98"/>
      <c r="V49" s="98"/>
      <c r="W49" s="98"/>
      <c r="X49" s="98"/>
      <c r="Y49" s="98"/>
      <c r="Z49" s="98"/>
      <c r="AA49" s="98"/>
    </row>
    <row r="50" spans="1:27" ht="17.25" customHeight="1">
      <c r="A50" s="98"/>
      <c r="B50" s="98"/>
      <c r="C50" s="98"/>
      <c r="D50" s="98"/>
      <c r="E50" s="98"/>
      <c r="F50" s="98"/>
      <c r="G50" s="98"/>
      <c r="H50" s="98"/>
      <c r="I50" s="98"/>
      <c r="J50" s="98"/>
      <c r="K50" s="98"/>
      <c r="L50" s="98"/>
      <c r="M50" s="98"/>
      <c r="N50" s="98"/>
      <c r="O50" s="98"/>
      <c r="P50" s="98"/>
      <c r="Q50" s="98"/>
      <c r="R50" s="98"/>
      <c r="S50" s="98"/>
      <c r="T50" s="98"/>
      <c r="U50" s="98"/>
      <c r="V50" s="98"/>
      <c r="W50" s="98"/>
      <c r="X50" s="98"/>
      <c r="Y50" s="98"/>
      <c r="Z50" s="98"/>
      <c r="AA50" s="98"/>
    </row>
    <row r="51" spans="1:27" ht="17.25" customHeight="1">
      <c r="A51" s="98"/>
      <c r="B51" s="98"/>
      <c r="C51" s="98"/>
      <c r="D51" s="98"/>
      <c r="E51" s="98"/>
      <c r="F51" s="98"/>
      <c r="G51" s="98"/>
      <c r="H51" s="98"/>
      <c r="I51" s="98"/>
      <c r="J51" s="98"/>
      <c r="K51" s="98"/>
      <c r="L51" s="98"/>
      <c r="M51" s="98"/>
      <c r="N51" s="98"/>
      <c r="O51" s="98"/>
      <c r="P51" s="98"/>
      <c r="Q51" s="98"/>
      <c r="R51" s="98"/>
      <c r="S51" s="98"/>
      <c r="T51" s="98"/>
      <c r="U51" s="98"/>
      <c r="V51" s="98"/>
      <c r="W51" s="98"/>
      <c r="X51" s="98"/>
      <c r="Y51" s="98"/>
      <c r="Z51" s="98"/>
      <c r="AA51" s="98"/>
    </row>
    <row r="52" spans="1:27" ht="17.25" customHeight="1">
      <c r="A52" s="98"/>
      <c r="B52" s="98"/>
      <c r="C52" s="98"/>
      <c r="D52" s="98"/>
      <c r="E52" s="98"/>
      <c r="F52" s="98"/>
      <c r="G52" s="98"/>
      <c r="H52" s="98"/>
      <c r="I52" s="98"/>
      <c r="J52" s="98"/>
      <c r="K52" s="98"/>
      <c r="L52" s="98"/>
      <c r="M52" s="98"/>
      <c r="N52" s="98"/>
      <c r="O52" s="98"/>
      <c r="P52" s="98"/>
      <c r="Q52" s="98"/>
      <c r="R52" s="98"/>
      <c r="S52" s="98"/>
      <c r="T52" s="98"/>
      <c r="U52" s="98"/>
      <c r="V52" s="98"/>
      <c r="W52" s="98"/>
      <c r="X52" s="98"/>
      <c r="Y52" s="98"/>
      <c r="Z52" s="98"/>
      <c r="AA52" s="98"/>
    </row>
    <row r="53" spans="1:27" ht="17.25" customHeight="1">
      <c r="A53" s="98"/>
      <c r="B53" s="98"/>
      <c r="C53" s="98"/>
      <c r="D53" s="98"/>
      <c r="E53" s="98"/>
      <c r="F53" s="98"/>
      <c r="G53" s="98"/>
      <c r="H53" s="98"/>
      <c r="I53" s="98"/>
      <c r="J53" s="98"/>
      <c r="K53" s="98"/>
      <c r="L53" s="98"/>
      <c r="M53" s="98"/>
      <c r="N53" s="98"/>
      <c r="O53" s="98"/>
      <c r="P53" s="98"/>
      <c r="Q53" s="98"/>
      <c r="R53" s="98"/>
      <c r="S53" s="98"/>
      <c r="T53" s="98"/>
      <c r="U53" s="98"/>
      <c r="V53" s="98"/>
      <c r="W53" s="98"/>
      <c r="X53" s="98"/>
      <c r="Y53" s="98"/>
      <c r="Z53" s="98"/>
      <c r="AA53" s="98"/>
    </row>
    <row r="54" spans="1:27" ht="17.25" customHeight="1">
      <c r="A54" s="98"/>
      <c r="B54" s="98"/>
      <c r="C54" s="98"/>
      <c r="D54" s="98"/>
      <c r="E54" s="98"/>
      <c r="F54" s="98"/>
      <c r="G54" s="98"/>
      <c r="H54" s="98"/>
      <c r="I54" s="98"/>
      <c r="J54" s="98"/>
      <c r="K54" s="98"/>
      <c r="L54" s="98"/>
      <c r="M54" s="98"/>
      <c r="N54" s="98"/>
      <c r="O54" s="98"/>
      <c r="P54" s="98"/>
      <c r="Q54" s="98"/>
      <c r="R54" s="98"/>
      <c r="S54" s="98"/>
      <c r="T54" s="98"/>
      <c r="U54" s="98"/>
      <c r="V54" s="98"/>
      <c r="W54" s="98"/>
      <c r="X54" s="98"/>
      <c r="Y54" s="98"/>
      <c r="Z54" s="98"/>
      <c r="AA54" s="98"/>
    </row>
    <row r="55" spans="1:27" ht="17.25" customHeight="1">
      <c r="A55" s="98"/>
      <c r="B55" s="98"/>
      <c r="C55" s="98"/>
      <c r="D55" s="98"/>
      <c r="E55" s="98"/>
      <c r="F55" s="98"/>
      <c r="G55" s="98"/>
      <c r="H55" s="98"/>
      <c r="I55" s="98"/>
      <c r="J55" s="98"/>
      <c r="K55" s="98"/>
      <c r="L55" s="98"/>
      <c r="M55" s="98"/>
      <c r="N55" s="98"/>
      <c r="O55" s="98"/>
      <c r="P55" s="98"/>
      <c r="Q55" s="98"/>
      <c r="R55" s="98"/>
      <c r="S55" s="98"/>
      <c r="T55" s="98"/>
      <c r="U55" s="98"/>
      <c r="V55" s="98"/>
      <c r="W55" s="98"/>
      <c r="X55" s="98"/>
      <c r="Y55" s="98"/>
      <c r="Z55" s="98"/>
      <c r="AA55" s="98"/>
    </row>
    <row r="56" spans="1:27" ht="17.25" customHeight="1">
      <c r="A56" s="98"/>
      <c r="B56" s="98"/>
      <c r="C56" s="98"/>
      <c r="D56" s="98"/>
      <c r="E56" s="98"/>
      <c r="F56" s="98"/>
      <c r="G56" s="98"/>
      <c r="H56" s="98"/>
      <c r="I56" s="98"/>
      <c r="J56" s="98"/>
      <c r="K56" s="98"/>
      <c r="L56" s="98"/>
      <c r="M56" s="98"/>
      <c r="N56" s="98"/>
      <c r="O56" s="98"/>
      <c r="P56" s="98"/>
      <c r="Q56" s="98"/>
      <c r="R56" s="98"/>
      <c r="S56" s="98"/>
      <c r="T56" s="98"/>
      <c r="U56" s="98"/>
      <c r="V56" s="98"/>
      <c r="W56" s="98"/>
      <c r="X56" s="98"/>
      <c r="Y56" s="98"/>
      <c r="Z56" s="98"/>
      <c r="AA56" s="98"/>
    </row>
    <row r="57" spans="1:27" ht="17.25" customHeight="1">
      <c r="A57" s="98"/>
      <c r="B57" s="98"/>
      <c r="C57" s="98"/>
      <c r="D57" s="98"/>
      <c r="E57" s="98"/>
      <c r="F57" s="98"/>
      <c r="G57" s="98"/>
      <c r="H57" s="98"/>
      <c r="I57" s="98"/>
      <c r="J57" s="98"/>
      <c r="K57" s="98"/>
      <c r="L57" s="98"/>
      <c r="M57" s="98"/>
      <c r="N57" s="98"/>
      <c r="O57" s="98"/>
      <c r="P57" s="98"/>
      <c r="Q57" s="98"/>
      <c r="R57" s="98"/>
      <c r="S57" s="98"/>
      <c r="T57" s="98"/>
      <c r="U57" s="98"/>
      <c r="V57" s="98"/>
      <c r="W57" s="98"/>
      <c r="X57" s="98"/>
      <c r="Y57" s="98"/>
      <c r="Z57" s="98"/>
      <c r="AA57" s="98"/>
    </row>
    <row r="58" spans="1:27" ht="17.25" customHeight="1">
      <c r="A58" s="98"/>
      <c r="B58" s="98"/>
      <c r="C58" s="98"/>
      <c r="D58" s="98"/>
      <c r="E58" s="98"/>
      <c r="F58" s="98"/>
      <c r="G58" s="98"/>
      <c r="H58" s="98"/>
      <c r="I58" s="98"/>
      <c r="J58" s="98"/>
      <c r="K58" s="98"/>
      <c r="L58" s="98"/>
      <c r="M58" s="98"/>
      <c r="N58" s="98"/>
      <c r="O58" s="98"/>
      <c r="P58" s="98"/>
      <c r="Q58" s="98"/>
      <c r="R58" s="98"/>
      <c r="S58" s="98"/>
      <c r="T58" s="98"/>
      <c r="U58" s="98"/>
      <c r="V58" s="98"/>
      <c r="W58" s="98"/>
      <c r="X58" s="98"/>
      <c r="Y58" s="98"/>
      <c r="Z58" s="98"/>
      <c r="AA58" s="98"/>
    </row>
    <row r="59" spans="1:27" ht="17.25" customHeight="1">
      <c r="A59" s="98"/>
      <c r="B59" s="98"/>
      <c r="C59" s="98"/>
      <c r="D59" s="98"/>
      <c r="E59" s="98"/>
      <c r="F59" s="98"/>
      <c r="G59" s="98"/>
      <c r="H59" s="98"/>
      <c r="I59" s="98"/>
      <c r="J59" s="98"/>
      <c r="K59" s="98"/>
      <c r="L59" s="98"/>
      <c r="M59" s="98"/>
      <c r="N59" s="98"/>
      <c r="O59" s="98"/>
      <c r="P59" s="98"/>
      <c r="Q59" s="98"/>
      <c r="R59" s="98"/>
      <c r="S59" s="98"/>
      <c r="T59" s="98"/>
      <c r="U59" s="98"/>
      <c r="V59" s="98"/>
      <c r="W59" s="98"/>
      <c r="X59" s="98"/>
      <c r="Y59" s="98"/>
      <c r="Z59" s="98"/>
      <c r="AA59" s="98"/>
    </row>
    <row r="60" spans="1:27" ht="17.25" customHeight="1">
      <c r="A60" s="98"/>
      <c r="B60" s="98"/>
      <c r="C60" s="98"/>
      <c r="D60" s="98"/>
      <c r="E60" s="98"/>
      <c r="F60" s="98"/>
      <c r="G60" s="98"/>
      <c r="H60" s="98"/>
      <c r="I60" s="98"/>
      <c r="J60" s="98"/>
      <c r="K60" s="98"/>
      <c r="L60" s="98"/>
      <c r="M60" s="98"/>
      <c r="N60" s="98"/>
      <c r="O60" s="98"/>
      <c r="P60" s="98"/>
      <c r="Q60" s="98"/>
      <c r="R60" s="98"/>
      <c r="S60" s="98"/>
      <c r="T60" s="98"/>
      <c r="U60" s="98"/>
      <c r="V60" s="98"/>
      <c r="W60" s="98"/>
      <c r="X60" s="98"/>
      <c r="Y60" s="98"/>
      <c r="Z60" s="98"/>
      <c r="AA60" s="98"/>
    </row>
    <row r="61" spans="1:27" ht="17.25" customHeight="1">
      <c r="A61" s="98"/>
      <c r="B61" s="98"/>
      <c r="C61" s="98"/>
      <c r="D61" s="98"/>
      <c r="E61" s="98"/>
      <c r="F61" s="98"/>
      <c r="G61" s="98"/>
      <c r="H61" s="98"/>
      <c r="I61" s="98"/>
      <c r="J61" s="98"/>
      <c r="K61" s="98"/>
      <c r="L61" s="98"/>
      <c r="M61" s="98"/>
      <c r="N61" s="98"/>
      <c r="O61" s="98"/>
      <c r="P61" s="98"/>
      <c r="Q61" s="98"/>
      <c r="R61" s="98"/>
      <c r="S61" s="98"/>
      <c r="T61" s="98"/>
      <c r="U61" s="98"/>
      <c r="V61" s="98"/>
      <c r="W61" s="98"/>
      <c r="X61" s="98"/>
      <c r="Y61" s="98"/>
      <c r="Z61" s="98"/>
      <c r="AA61" s="98"/>
    </row>
    <row r="62" spans="1:27" ht="17.25" customHeight="1">
      <c r="A62" s="98"/>
      <c r="B62" s="98"/>
      <c r="C62" s="98"/>
      <c r="D62" s="98"/>
      <c r="E62" s="98"/>
      <c r="F62" s="98"/>
      <c r="G62" s="98"/>
      <c r="H62" s="232"/>
      <c r="I62" s="232"/>
      <c r="J62" s="232"/>
      <c r="K62" s="98"/>
      <c r="L62" s="98"/>
      <c r="M62" s="98"/>
      <c r="N62" s="98"/>
      <c r="O62" s="98"/>
      <c r="P62" s="98"/>
      <c r="Q62" s="98"/>
      <c r="R62" s="98"/>
      <c r="S62" s="98"/>
      <c r="T62" s="98"/>
      <c r="U62" s="98"/>
      <c r="V62" s="98"/>
      <c r="W62" s="98"/>
      <c r="X62" s="98"/>
      <c r="Y62" s="98"/>
      <c r="Z62" s="98"/>
      <c r="AA62" s="98"/>
    </row>
    <row r="63" spans="1:27" ht="17.25" customHeight="1">
      <c r="A63" s="98"/>
      <c r="B63" s="98"/>
      <c r="C63" s="98"/>
      <c r="D63" s="98"/>
      <c r="E63" s="98"/>
      <c r="F63" s="98"/>
      <c r="G63" s="98"/>
      <c r="H63" s="232"/>
      <c r="I63" s="232"/>
      <c r="J63" s="232"/>
      <c r="K63" s="98"/>
      <c r="L63" s="98"/>
      <c r="M63" s="98"/>
      <c r="N63" s="98"/>
      <c r="O63" s="98"/>
      <c r="P63" s="98"/>
      <c r="Q63" s="98"/>
      <c r="R63" s="98"/>
      <c r="S63" s="98"/>
      <c r="T63" s="98"/>
      <c r="U63" s="98"/>
      <c r="V63" s="98"/>
      <c r="W63" s="98"/>
      <c r="X63" s="98"/>
      <c r="Y63" s="98"/>
      <c r="Z63" s="98"/>
      <c r="AA63" s="98"/>
    </row>
    <row r="64" spans="1:27" ht="17.25" customHeight="1">
      <c r="A64" s="98"/>
      <c r="B64" s="98"/>
      <c r="C64" s="98"/>
      <c r="D64" s="98"/>
      <c r="E64" s="98"/>
      <c r="F64" s="98"/>
      <c r="G64" s="98"/>
      <c r="H64" s="232"/>
      <c r="I64" s="232"/>
      <c r="J64" s="232"/>
      <c r="K64" s="98"/>
      <c r="L64" s="98"/>
      <c r="M64" s="98"/>
      <c r="N64" s="98"/>
      <c r="O64" s="98"/>
      <c r="P64" s="98"/>
      <c r="Q64" s="98"/>
      <c r="R64" s="98"/>
      <c r="S64" s="98"/>
      <c r="T64" s="98"/>
      <c r="U64" s="98"/>
      <c r="V64" s="98"/>
      <c r="W64" s="98"/>
      <c r="X64" s="98"/>
      <c r="Y64" s="98"/>
      <c r="Z64" s="98"/>
      <c r="AA64" s="98"/>
    </row>
    <row r="65" spans="1:27" ht="17.25" customHeight="1">
      <c r="A65" s="98"/>
      <c r="B65" s="98"/>
      <c r="C65" s="98"/>
      <c r="D65" s="98"/>
      <c r="E65" s="98"/>
      <c r="F65" s="98"/>
      <c r="G65" s="98"/>
      <c r="H65" s="232"/>
      <c r="I65" s="232"/>
      <c r="J65" s="232"/>
      <c r="K65" s="98"/>
      <c r="L65" s="98"/>
      <c r="M65" s="98"/>
      <c r="N65" s="98"/>
      <c r="O65" s="98"/>
      <c r="P65" s="98"/>
      <c r="Q65" s="98"/>
      <c r="R65" s="98"/>
      <c r="S65" s="98"/>
      <c r="T65" s="98"/>
      <c r="U65" s="98"/>
      <c r="V65" s="98"/>
      <c r="W65" s="98"/>
      <c r="X65" s="98"/>
      <c r="Y65" s="98"/>
      <c r="Z65" s="98"/>
      <c r="AA65" s="98"/>
    </row>
    <row r="66" spans="1:27" ht="17.25" customHeight="1">
      <c r="A66" s="98"/>
      <c r="B66" s="98"/>
      <c r="C66" s="98"/>
      <c r="D66" s="98"/>
      <c r="E66" s="98"/>
      <c r="F66" s="98"/>
      <c r="G66" s="98"/>
      <c r="H66" s="232"/>
      <c r="I66" s="232"/>
      <c r="J66" s="232"/>
      <c r="K66" s="98"/>
      <c r="L66" s="98"/>
      <c r="M66" s="98"/>
      <c r="N66" s="98"/>
      <c r="O66" s="98"/>
      <c r="P66" s="98"/>
      <c r="Q66" s="98"/>
      <c r="R66" s="98"/>
      <c r="S66" s="98"/>
      <c r="T66" s="98"/>
      <c r="U66" s="98"/>
      <c r="V66" s="98"/>
      <c r="W66" s="98"/>
      <c r="X66" s="98"/>
      <c r="Y66" s="98"/>
      <c r="Z66" s="98"/>
      <c r="AA66" s="98"/>
    </row>
    <row r="67" spans="1:27" ht="17.25" customHeight="1">
      <c r="A67" s="98"/>
      <c r="B67" s="98"/>
      <c r="C67" s="98"/>
      <c r="D67" s="98"/>
      <c r="E67" s="98"/>
      <c r="F67" s="98"/>
      <c r="G67" s="98"/>
      <c r="H67" s="232"/>
      <c r="I67" s="232"/>
      <c r="J67" s="232"/>
      <c r="K67" s="98"/>
      <c r="L67" s="98"/>
      <c r="M67" s="98"/>
      <c r="N67" s="98"/>
      <c r="O67" s="98"/>
      <c r="P67" s="98"/>
      <c r="Q67" s="98"/>
      <c r="R67" s="98"/>
      <c r="S67" s="98"/>
      <c r="T67" s="98"/>
      <c r="U67" s="98"/>
      <c r="V67" s="98"/>
      <c r="W67" s="98"/>
      <c r="X67" s="98"/>
      <c r="Y67" s="98"/>
      <c r="Z67" s="98"/>
      <c r="AA67" s="98"/>
    </row>
    <row r="68" spans="1:27" ht="17.25" customHeight="1">
      <c r="A68" s="98"/>
      <c r="B68" s="98"/>
      <c r="C68" s="98"/>
      <c r="D68" s="98"/>
      <c r="E68" s="98"/>
      <c r="F68" s="98"/>
      <c r="G68" s="98"/>
      <c r="H68" s="232"/>
      <c r="I68" s="232"/>
      <c r="J68" s="232"/>
      <c r="K68" s="98"/>
      <c r="L68" s="98"/>
      <c r="M68" s="98"/>
      <c r="N68" s="98"/>
      <c r="O68" s="98"/>
      <c r="P68" s="98"/>
      <c r="Q68" s="98"/>
      <c r="R68" s="98"/>
      <c r="S68" s="98"/>
      <c r="T68" s="98"/>
      <c r="U68" s="98"/>
      <c r="V68" s="98"/>
      <c r="W68" s="98"/>
      <c r="X68" s="98"/>
      <c r="Y68" s="98"/>
      <c r="Z68" s="98"/>
      <c r="AA68" s="98"/>
    </row>
    <row r="69" spans="1:27" ht="17.25" customHeight="1">
      <c r="A69" s="98"/>
      <c r="B69" s="98"/>
      <c r="C69" s="98"/>
      <c r="D69" s="98"/>
      <c r="E69" s="98"/>
      <c r="F69" s="98"/>
      <c r="G69" s="98"/>
      <c r="H69" s="232"/>
      <c r="I69" s="232"/>
      <c r="J69" s="232"/>
      <c r="K69" s="98"/>
      <c r="L69" s="98"/>
      <c r="M69" s="98"/>
      <c r="N69" s="98"/>
      <c r="O69" s="98"/>
      <c r="P69" s="98"/>
      <c r="Q69" s="98"/>
      <c r="R69" s="98"/>
      <c r="S69" s="98"/>
      <c r="T69" s="98"/>
      <c r="U69" s="98"/>
      <c r="V69" s="98"/>
      <c r="W69" s="98"/>
      <c r="X69" s="98"/>
      <c r="Y69" s="98"/>
      <c r="Z69" s="98"/>
      <c r="AA69" s="98"/>
    </row>
    <row r="70" spans="1:27" ht="17.25" customHeight="1">
      <c r="A70" s="98"/>
      <c r="B70" s="98"/>
      <c r="C70" s="98"/>
      <c r="D70" s="98"/>
      <c r="E70" s="98"/>
      <c r="F70" s="98"/>
      <c r="G70" s="98"/>
      <c r="H70" s="232"/>
      <c r="I70" s="232"/>
      <c r="J70" s="232"/>
      <c r="K70" s="98"/>
      <c r="L70" s="98"/>
      <c r="M70" s="98"/>
      <c r="N70" s="98"/>
      <c r="O70" s="98"/>
      <c r="P70" s="98"/>
      <c r="Q70" s="98"/>
      <c r="R70" s="98"/>
      <c r="S70" s="98"/>
      <c r="T70" s="98"/>
      <c r="U70" s="98"/>
      <c r="V70" s="98"/>
      <c r="W70" s="98"/>
      <c r="X70" s="98"/>
      <c r="Y70" s="98"/>
      <c r="Z70" s="98"/>
      <c r="AA70" s="98"/>
    </row>
    <row r="71" spans="1:27" ht="17.25" customHeight="1">
      <c r="A71" s="98"/>
      <c r="B71" s="98"/>
      <c r="C71" s="98"/>
      <c r="D71" s="98"/>
      <c r="E71" s="98"/>
      <c r="F71" s="98"/>
      <c r="G71" s="98"/>
      <c r="H71" s="232"/>
      <c r="I71" s="232"/>
      <c r="J71" s="232"/>
      <c r="K71" s="98"/>
      <c r="L71" s="98"/>
      <c r="M71" s="98"/>
      <c r="N71" s="98"/>
      <c r="O71" s="98"/>
      <c r="P71" s="98"/>
      <c r="Q71" s="98"/>
      <c r="R71" s="98"/>
      <c r="S71" s="98"/>
      <c r="T71" s="98"/>
      <c r="U71" s="98"/>
      <c r="V71" s="98"/>
      <c r="W71" s="98"/>
      <c r="X71" s="98"/>
      <c r="Y71" s="98"/>
      <c r="Z71" s="98"/>
      <c r="AA71" s="98"/>
    </row>
    <row r="72" spans="1:27" ht="17.25" customHeight="1">
      <c r="A72" s="98"/>
      <c r="B72" s="98"/>
      <c r="C72" s="98"/>
      <c r="D72" s="98"/>
      <c r="E72" s="98"/>
      <c r="F72" s="98"/>
      <c r="G72" s="98"/>
      <c r="H72" s="232"/>
      <c r="I72" s="232"/>
      <c r="J72" s="232"/>
      <c r="K72" s="98"/>
      <c r="L72" s="98"/>
      <c r="M72" s="98"/>
      <c r="N72" s="98"/>
      <c r="O72" s="98"/>
      <c r="P72" s="98"/>
      <c r="Q72" s="98"/>
      <c r="R72" s="98"/>
      <c r="S72" s="98"/>
      <c r="T72" s="98"/>
      <c r="U72" s="98"/>
      <c r="V72" s="98"/>
      <c r="W72" s="98"/>
      <c r="X72" s="98"/>
      <c r="Y72" s="98"/>
      <c r="Z72" s="98"/>
      <c r="AA72" s="98"/>
    </row>
    <row r="73" spans="1:27" ht="17.25" customHeight="1">
      <c r="A73" s="98"/>
      <c r="B73" s="98"/>
      <c r="C73" s="98"/>
      <c r="D73" s="98"/>
      <c r="E73" s="98"/>
      <c r="F73" s="98"/>
      <c r="G73" s="98"/>
      <c r="H73" s="232"/>
      <c r="I73" s="232"/>
      <c r="J73" s="232"/>
      <c r="K73" s="98"/>
      <c r="L73" s="98"/>
      <c r="M73" s="98"/>
      <c r="N73" s="98"/>
      <c r="O73" s="98"/>
      <c r="P73" s="98"/>
      <c r="Q73" s="98"/>
      <c r="R73" s="98"/>
      <c r="S73" s="98"/>
      <c r="T73" s="98"/>
      <c r="U73" s="98"/>
      <c r="V73" s="98"/>
      <c r="W73" s="98"/>
      <c r="X73" s="98"/>
      <c r="Y73" s="98"/>
      <c r="Z73" s="98"/>
      <c r="AA73" s="98"/>
    </row>
    <row r="74" spans="1:27" ht="17.25" customHeight="1">
      <c r="A74" s="98"/>
      <c r="B74" s="98"/>
      <c r="C74" s="98"/>
      <c r="D74" s="98"/>
      <c r="E74" s="98"/>
      <c r="F74" s="98"/>
      <c r="G74" s="98"/>
      <c r="H74" s="232"/>
      <c r="I74" s="232"/>
      <c r="J74" s="232"/>
      <c r="K74" s="98"/>
      <c r="L74" s="98"/>
      <c r="M74" s="98"/>
      <c r="N74" s="98"/>
      <c r="O74" s="98"/>
      <c r="P74" s="98"/>
      <c r="Q74" s="98"/>
      <c r="R74" s="98"/>
      <c r="S74" s="98"/>
      <c r="T74" s="98"/>
      <c r="U74" s="98"/>
      <c r="V74" s="98"/>
      <c r="W74" s="98"/>
      <c r="X74" s="98"/>
      <c r="Y74" s="98"/>
      <c r="Z74" s="98"/>
      <c r="AA74" s="98"/>
    </row>
    <row r="75" spans="1:27" ht="17.25" customHeight="1">
      <c r="A75" s="98"/>
      <c r="B75" s="98"/>
      <c r="C75" s="98"/>
      <c r="D75" s="98"/>
      <c r="E75" s="98"/>
      <c r="F75" s="98"/>
      <c r="G75" s="98"/>
      <c r="H75" s="232"/>
      <c r="I75" s="232"/>
      <c r="J75" s="232"/>
      <c r="K75" s="98"/>
      <c r="L75" s="98"/>
      <c r="M75" s="98"/>
      <c r="N75" s="98"/>
      <c r="O75" s="98"/>
      <c r="P75" s="98"/>
      <c r="Q75" s="98"/>
      <c r="R75" s="98"/>
      <c r="S75" s="98"/>
      <c r="T75" s="98"/>
      <c r="U75" s="98"/>
      <c r="V75" s="98"/>
      <c r="W75" s="98"/>
      <c r="X75" s="98"/>
      <c r="Y75" s="98"/>
      <c r="Z75" s="98"/>
      <c r="AA75" s="98"/>
    </row>
    <row r="76" spans="1:27" ht="17.25" customHeight="1">
      <c r="A76" s="98"/>
      <c r="B76" s="98"/>
      <c r="C76" s="98"/>
      <c r="D76" s="98"/>
      <c r="E76" s="98"/>
      <c r="F76" s="98"/>
      <c r="G76" s="98"/>
      <c r="H76" s="232"/>
      <c r="I76" s="232"/>
      <c r="J76" s="232"/>
      <c r="K76" s="98"/>
      <c r="L76" s="98"/>
      <c r="M76" s="98"/>
      <c r="N76" s="98"/>
      <c r="O76" s="98"/>
      <c r="P76" s="98"/>
      <c r="Q76" s="98"/>
      <c r="R76" s="98"/>
      <c r="S76" s="98"/>
      <c r="T76" s="98"/>
      <c r="U76" s="98"/>
      <c r="V76" s="98"/>
      <c r="W76" s="98"/>
      <c r="X76" s="98"/>
      <c r="Y76" s="98"/>
      <c r="Z76" s="98"/>
      <c r="AA76" s="98"/>
    </row>
    <row r="77" spans="1:27" ht="17.25" customHeight="1">
      <c r="A77" s="98"/>
      <c r="B77" s="98"/>
      <c r="C77" s="98"/>
      <c r="D77" s="98"/>
      <c r="E77" s="98"/>
      <c r="F77" s="98"/>
      <c r="G77" s="98"/>
      <c r="H77" s="232"/>
      <c r="I77" s="232"/>
      <c r="J77" s="232"/>
      <c r="K77" s="98"/>
      <c r="L77" s="98"/>
      <c r="M77" s="98"/>
      <c r="N77" s="98"/>
      <c r="O77" s="98"/>
      <c r="P77" s="98"/>
      <c r="Q77" s="98"/>
      <c r="R77" s="98"/>
      <c r="S77" s="98"/>
      <c r="T77" s="98"/>
      <c r="U77" s="98"/>
      <c r="V77" s="98"/>
      <c r="W77" s="98"/>
      <c r="X77" s="98"/>
      <c r="Y77" s="98"/>
      <c r="Z77" s="98"/>
      <c r="AA77" s="98"/>
    </row>
    <row r="78" spans="1:27" ht="17.25" customHeight="1">
      <c r="A78" s="98"/>
      <c r="B78" s="98"/>
      <c r="C78" s="98"/>
      <c r="D78" s="98"/>
      <c r="E78" s="98"/>
      <c r="F78" s="98"/>
      <c r="G78" s="98"/>
      <c r="H78" s="232"/>
      <c r="I78" s="232"/>
      <c r="J78" s="232"/>
      <c r="K78" s="98"/>
      <c r="L78" s="98"/>
      <c r="M78" s="98"/>
      <c r="N78" s="98"/>
      <c r="O78" s="98"/>
      <c r="P78" s="98"/>
      <c r="Q78" s="98"/>
      <c r="R78" s="98"/>
      <c r="S78" s="98"/>
      <c r="T78" s="98"/>
      <c r="U78" s="98"/>
      <c r="V78" s="98"/>
      <c r="W78" s="98"/>
      <c r="X78" s="98"/>
      <c r="Y78" s="98"/>
      <c r="Z78" s="98"/>
      <c r="AA78" s="98"/>
    </row>
    <row r="79" spans="1:27" ht="17.25" customHeight="1">
      <c r="A79" s="98"/>
      <c r="B79" s="98"/>
      <c r="C79" s="98"/>
      <c r="D79" s="98"/>
      <c r="E79" s="98"/>
      <c r="F79" s="98"/>
      <c r="G79" s="98"/>
      <c r="H79" s="232"/>
      <c r="I79" s="232"/>
      <c r="J79" s="232"/>
      <c r="K79" s="98"/>
      <c r="L79" s="98"/>
      <c r="M79" s="98"/>
      <c r="N79" s="98"/>
      <c r="O79" s="98"/>
      <c r="P79" s="98"/>
      <c r="Q79" s="98"/>
      <c r="R79" s="98"/>
      <c r="S79" s="98"/>
      <c r="T79" s="98"/>
      <c r="U79" s="98"/>
      <c r="V79" s="98"/>
      <c r="W79" s="98"/>
      <c r="X79" s="98"/>
      <c r="Y79" s="98"/>
      <c r="Z79" s="98"/>
      <c r="AA79" s="98"/>
    </row>
    <row r="80" spans="1:27" ht="17.25" customHeight="1">
      <c r="A80" s="98"/>
      <c r="B80" s="98"/>
      <c r="C80" s="98"/>
      <c r="D80" s="98"/>
      <c r="E80" s="98"/>
      <c r="F80" s="98"/>
      <c r="G80" s="98"/>
      <c r="H80" s="232"/>
      <c r="I80" s="232"/>
      <c r="J80" s="232"/>
      <c r="K80" s="98"/>
      <c r="L80" s="98"/>
      <c r="M80" s="98"/>
      <c r="N80" s="98"/>
      <c r="O80" s="98"/>
      <c r="P80" s="98"/>
      <c r="Q80" s="98"/>
      <c r="R80" s="98"/>
      <c r="S80" s="98"/>
      <c r="T80" s="98"/>
      <c r="U80" s="98"/>
      <c r="V80" s="98"/>
      <c r="W80" s="98"/>
      <c r="X80" s="98"/>
      <c r="Y80" s="98"/>
      <c r="Z80" s="98"/>
      <c r="AA80" s="98"/>
    </row>
    <row r="81" spans="1:27" ht="17.25" customHeight="1">
      <c r="A81" s="98"/>
      <c r="B81" s="98"/>
      <c r="C81" s="98"/>
      <c r="D81" s="98"/>
      <c r="E81" s="98"/>
      <c r="F81" s="98"/>
      <c r="G81" s="98"/>
      <c r="H81" s="232"/>
      <c r="I81" s="232"/>
      <c r="J81" s="232"/>
      <c r="K81" s="98"/>
      <c r="L81" s="98"/>
      <c r="M81" s="98"/>
      <c r="N81" s="98"/>
      <c r="O81" s="98"/>
      <c r="P81" s="98"/>
      <c r="Q81" s="98"/>
      <c r="R81" s="98"/>
      <c r="S81" s="98"/>
      <c r="T81" s="98"/>
      <c r="U81" s="98"/>
      <c r="V81" s="98"/>
      <c r="W81" s="98"/>
      <c r="X81" s="98"/>
      <c r="Y81" s="98"/>
      <c r="Z81" s="98"/>
      <c r="AA81" s="98"/>
    </row>
    <row r="82" spans="1:27" ht="17.25" customHeight="1">
      <c r="A82" s="98"/>
      <c r="B82" s="98"/>
      <c r="C82" s="98"/>
      <c r="D82" s="98"/>
      <c r="E82" s="98"/>
      <c r="F82" s="98"/>
      <c r="G82" s="98"/>
      <c r="H82" s="232"/>
      <c r="I82" s="232"/>
      <c r="J82" s="232"/>
      <c r="K82" s="98"/>
      <c r="L82" s="98"/>
      <c r="M82" s="98"/>
      <c r="N82" s="98"/>
      <c r="O82" s="98"/>
      <c r="P82" s="98"/>
      <c r="Q82" s="98"/>
      <c r="R82" s="98"/>
      <c r="S82" s="98"/>
      <c r="T82" s="98"/>
      <c r="U82" s="98"/>
      <c r="V82" s="98"/>
      <c r="W82" s="98"/>
      <c r="X82" s="98"/>
      <c r="Y82" s="98"/>
      <c r="Z82" s="98"/>
      <c r="AA82" s="98"/>
    </row>
    <row r="83" spans="1:27" ht="17.25" customHeight="1">
      <c r="A83" s="98"/>
      <c r="B83" s="98"/>
      <c r="C83" s="98"/>
      <c r="D83" s="98"/>
      <c r="E83" s="98"/>
      <c r="F83" s="98"/>
      <c r="G83" s="98"/>
      <c r="H83" s="232"/>
      <c r="I83" s="232"/>
      <c r="J83" s="232"/>
      <c r="K83" s="98"/>
      <c r="L83" s="98"/>
      <c r="M83" s="98"/>
      <c r="N83" s="98"/>
      <c r="O83" s="98"/>
      <c r="P83" s="98"/>
      <c r="Q83" s="98"/>
      <c r="R83" s="98"/>
      <c r="S83" s="98"/>
      <c r="T83" s="98"/>
      <c r="U83" s="98"/>
      <c r="V83" s="98"/>
      <c r="W83" s="98"/>
      <c r="X83" s="98"/>
      <c r="Y83" s="98"/>
      <c r="Z83" s="98"/>
      <c r="AA83" s="98"/>
    </row>
    <row r="84" spans="1:27" ht="6.75" customHeight="1">
      <c r="A84" s="98"/>
      <c r="B84" s="98"/>
      <c r="C84" s="98"/>
      <c r="D84" s="98"/>
      <c r="E84" s="98"/>
      <c r="F84" s="98"/>
      <c r="G84" s="98"/>
      <c r="H84" s="232"/>
      <c r="I84" s="232"/>
      <c r="J84" s="232"/>
      <c r="K84" s="98"/>
      <c r="L84" s="98"/>
      <c r="M84" s="98"/>
      <c r="N84" s="98"/>
      <c r="O84" s="98"/>
      <c r="P84" s="98"/>
      <c r="Q84" s="98"/>
      <c r="R84" s="98"/>
      <c r="S84" s="98"/>
      <c r="T84" s="98"/>
      <c r="U84" s="98"/>
      <c r="V84" s="98"/>
      <c r="W84" s="98"/>
      <c r="X84" s="98"/>
      <c r="Y84" s="98"/>
      <c r="Z84" s="98"/>
      <c r="AA84" s="98"/>
    </row>
    <row r="85" spans="1:27" ht="17.25" customHeight="1">
      <c r="A85" s="98"/>
      <c r="B85" s="98"/>
      <c r="C85" s="98"/>
      <c r="D85" s="98"/>
      <c r="E85" s="98"/>
      <c r="F85" s="98"/>
      <c r="G85" s="98"/>
      <c r="H85" s="232"/>
      <c r="I85" s="232"/>
      <c r="J85" s="232"/>
      <c r="K85" s="98"/>
      <c r="L85" s="98"/>
      <c r="M85" s="98"/>
      <c r="N85" s="98"/>
      <c r="O85" s="98"/>
      <c r="P85" s="98"/>
      <c r="Q85" s="98"/>
      <c r="R85" s="98"/>
      <c r="S85" s="98"/>
      <c r="T85" s="98"/>
      <c r="U85" s="98"/>
      <c r="V85" s="98"/>
      <c r="W85" s="98"/>
      <c r="X85" s="98"/>
      <c r="Y85" s="98"/>
      <c r="Z85" s="98"/>
      <c r="AA85" s="98"/>
    </row>
    <row r="86" spans="1:27" ht="17.25" customHeight="1">
      <c r="A86" s="98"/>
      <c r="B86" s="98"/>
      <c r="C86" s="98"/>
      <c r="D86" s="98"/>
      <c r="E86" s="98"/>
      <c r="F86" s="98"/>
      <c r="G86" s="98"/>
      <c r="H86" s="232"/>
      <c r="I86" s="232"/>
      <c r="J86" s="232"/>
      <c r="K86" s="98"/>
      <c r="L86" s="98"/>
      <c r="M86" s="98"/>
      <c r="N86" s="98"/>
      <c r="O86" s="98"/>
      <c r="P86" s="98"/>
      <c r="Q86" s="98"/>
      <c r="R86" s="98"/>
      <c r="S86" s="98"/>
      <c r="T86" s="98"/>
      <c r="U86" s="98"/>
      <c r="V86" s="98"/>
      <c r="W86" s="98"/>
      <c r="X86" s="98"/>
      <c r="Y86" s="98"/>
      <c r="Z86" s="98"/>
      <c r="AA86" s="98"/>
    </row>
    <row r="87" spans="1:27" ht="17.25" customHeight="1">
      <c r="A87" s="98"/>
      <c r="B87" s="98"/>
      <c r="C87" s="98"/>
      <c r="D87" s="98"/>
      <c r="E87" s="98"/>
      <c r="F87" s="98"/>
      <c r="G87" s="98"/>
      <c r="H87" s="232"/>
      <c r="I87" s="232"/>
      <c r="J87" s="232"/>
      <c r="K87" s="98"/>
      <c r="L87" s="98"/>
      <c r="M87" s="98"/>
      <c r="N87" s="98"/>
      <c r="O87" s="98"/>
      <c r="P87" s="98"/>
      <c r="Q87" s="98"/>
      <c r="R87" s="98"/>
      <c r="S87" s="98"/>
      <c r="T87" s="98"/>
      <c r="U87" s="98"/>
      <c r="V87" s="98"/>
      <c r="W87" s="98"/>
      <c r="X87" s="98"/>
      <c r="Y87" s="98"/>
      <c r="Z87" s="98"/>
      <c r="AA87" s="98"/>
    </row>
    <row r="88" spans="1:27" ht="17.25" customHeight="1">
      <c r="A88" s="98"/>
      <c r="B88" s="98"/>
      <c r="C88" s="98"/>
      <c r="D88" s="98"/>
      <c r="E88" s="98"/>
      <c r="F88" s="98"/>
      <c r="G88" s="98"/>
      <c r="H88" s="232"/>
      <c r="I88" s="232"/>
      <c r="J88" s="232"/>
      <c r="K88" s="98"/>
      <c r="L88" s="98"/>
      <c r="M88" s="98"/>
      <c r="N88" s="98"/>
      <c r="O88" s="98"/>
      <c r="P88" s="98"/>
      <c r="Q88" s="98"/>
      <c r="R88" s="98"/>
      <c r="S88" s="98"/>
      <c r="T88" s="98"/>
      <c r="U88" s="98"/>
      <c r="V88" s="98"/>
      <c r="W88" s="98"/>
      <c r="X88" s="98"/>
      <c r="Y88" s="98"/>
      <c r="Z88" s="98"/>
      <c r="AA88" s="98"/>
    </row>
    <row r="89" spans="1:27" ht="17.25" customHeight="1">
      <c r="A89" s="98"/>
      <c r="B89" s="98"/>
      <c r="C89" s="98"/>
      <c r="D89" s="98"/>
      <c r="E89" s="98"/>
      <c r="F89" s="98"/>
      <c r="G89" s="98"/>
      <c r="H89" s="232"/>
      <c r="I89" s="232"/>
      <c r="J89" s="232"/>
      <c r="K89" s="98"/>
      <c r="L89" s="98"/>
      <c r="M89" s="98"/>
      <c r="N89" s="98"/>
      <c r="O89" s="98"/>
      <c r="P89" s="98"/>
      <c r="Q89" s="98"/>
      <c r="R89" s="98"/>
      <c r="S89" s="98"/>
      <c r="T89" s="98"/>
      <c r="U89" s="98"/>
      <c r="V89" s="98"/>
      <c r="W89" s="98"/>
      <c r="X89" s="98"/>
      <c r="Y89" s="98"/>
      <c r="Z89" s="98"/>
      <c r="AA89" s="98"/>
    </row>
    <row r="90" spans="1:27" ht="17.25" customHeight="1">
      <c r="A90" s="98"/>
      <c r="B90" s="98"/>
      <c r="C90" s="98"/>
      <c r="D90" s="98"/>
      <c r="E90" s="98"/>
      <c r="F90" s="98"/>
      <c r="G90" s="98"/>
      <c r="H90" s="232"/>
      <c r="I90" s="232"/>
      <c r="J90" s="232"/>
      <c r="K90" s="98"/>
      <c r="L90" s="98"/>
      <c r="M90" s="98"/>
      <c r="N90" s="98"/>
      <c r="O90" s="98"/>
      <c r="P90" s="98"/>
      <c r="Q90" s="98"/>
      <c r="R90" s="98"/>
      <c r="S90" s="98"/>
      <c r="T90" s="98"/>
      <c r="U90" s="98"/>
      <c r="V90" s="98"/>
      <c r="W90" s="98"/>
      <c r="X90" s="98"/>
      <c r="Y90" s="98"/>
      <c r="Z90" s="98"/>
      <c r="AA90" s="98"/>
    </row>
    <row r="91" spans="1:27" ht="17.25" customHeight="1">
      <c r="A91" s="98"/>
      <c r="B91" s="98"/>
      <c r="C91" s="98"/>
      <c r="D91" s="98"/>
      <c r="E91" s="98"/>
      <c r="F91" s="98"/>
      <c r="G91" s="98"/>
      <c r="H91" s="232"/>
      <c r="I91" s="232"/>
      <c r="J91" s="232"/>
      <c r="K91" s="98"/>
      <c r="L91" s="98"/>
      <c r="M91" s="98"/>
      <c r="N91" s="98"/>
      <c r="O91" s="98"/>
      <c r="P91" s="98"/>
      <c r="Q91" s="98"/>
      <c r="R91" s="98"/>
      <c r="S91" s="98"/>
      <c r="T91" s="98"/>
      <c r="U91" s="98"/>
      <c r="V91" s="98"/>
      <c r="W91" s="98"/>
      <c r="X91" s="98"/>
      <c r="Y91" s="98"/>
      <c r="Z91" s="98"/>
      <c r="AA91" s="98"/>
    </row>
    <row r="92" spans="1:27" ht="17.25" customHeight="1">
      <c r="A92" s="98"/>
      <c r="B92" s="98"/>
      <c r="C92" s="98"/>
      <c r="D92" s="98"/>
      <c r="E92" s="98"/>
      <c r="F92" s="98"/>
      <c r="G92" s="98"/>
      <c r="H92" s="232"/>
      <c r="I92" s="232"/>
      <c r="J92" s="232"/>
      <c r="K92" s="98"/>
      <c r="L92" s="98"/>
      <c r="M92" s="98"/>
      <c r="N92" s="98"/>
      <c r="O92" s="98"/>
      <c r="P92" s="98"/>
      <c r="Q92" s="98"/>
      <c r="R92" s="98"/>
      <c r="S92" s="98"/>
      <c r="T92" s="98"/>
      <c r="U92" s="98"/>
      <c r="V92" s="98"/>
      <c r="W92" s="98"/>
      <c r="X92" s="98"/>
      <c r="Y92" s="98"/>
      <c r="Z92" s="98"/>
      <c r="AA92" s="98"/>
    </row>
    <row r="93" spans="1:27" ht="17.25" customHeight="1">
      <c r="A93" s="98"/>
      <c r="B93" s="98"/>
      <c r="C93" s="98"/>
      <c r="D93" s="98"/>
      <c r="E93" s="98"/>
      <c r="F93" s="98"/>
      <c r="G93" s="98"/>
      <c r="H93" s="232"/>
      <c r="I93" s="232"/>
      <c r="J93" s="232"/>
      <c r="K93" s="98"/>
      <c r="L93" s="98"/>
      <c r="M93" s="98"/>
      <c r="N93" s="98"/>
      <c r="O93" s="98"/>
      <c r="P93" s="98"/>
      <c r="Q93" s="98"/>
      <c r="R93" s="98"/>
      <c r="S93" s="98"/>
      <c r="T93" s="98"/>
      <c r="U93" s="98"/>
      <c r="V93" s="98"/>
      <c r="W93" s="98"/>
      <c r="X93" s="98"/>
      <c r="Y93" s="98"/>
      <c r="Z93" s="98"/>
      <c r="AA93" s="98"/>
    </row>
    <row r="94" spans="1:27" ht="17.25" customHeight="1">
      <c r="A94" s="98"/>
      <c r="B94" s="98"/>
      <c r="C94" s="98"/>
      <c r="D94" s="98"/>
      <c r="E94" s="98"/>
      <c r="F94" s="98"/>
      <c r="G94" s="98"/>
      <c r="H94" s="232"/>
      <c r="I94" s="232"/>
      <c r="J94" s="232"/>
      <c r="K94" s="98"/>
      <c r="L94" s="98"/>
      <c r="M94" s="98"/>
      <c r="N94" s="98"/>
      <c r="O94" s="98"/>
      <c r="P94" s="98"/>
      <c r="Q94" s="98"/>
      <c r="R94" s="98"/>
      <c r="S94" s="98"/>
      <c r="T94" s="98"/>
      <c r="U94" s="98"/>
      <c r="V94" s="98"/>
      <c r="W94" s="98"/>
      <c r="X94" s="98"/>
      <c r="Y94" s="98"/>
      <c r="Z94" s="98"/>
      <c r="AA94" s="98"/>
    </row>
    <row r="95" spans="1:27" ht="17.25" customHeight="1">
      <c r="A95" s="98"/>
      <c r="B95" s="98"/>
      <c r="C95" s="98"/>
      <c r="D95" s="98"/>
      <c r="E95" s="98"/>
      <c r="F95" s="98"/>
      <c r="G95" s="98"/>
      <c r="H95" s="232"/>
      <c r="I95" s="232"/>
      <c r="J95" s="232"/>
      <c r="K95" s="98"/>
      <c r="L95" s="98"/>
      <c r="M95" s="98"/>
      <c r="N95" s="98"/>
      <c r="O95" s="98"/>
      <c r="P95" s="98"/>
      <c r="Q95" s="98"/>
      <c r="R95" s="98"/>
      <c r="S95" s="98"/>
      <c r="T95" s="98"/>
      <c r="U95" s="98"/>
      <c r="V95" s="98"/>
      <c r="W95" s="98"/>
      <c r="X95" s="98"/>
      <c r="Y95" s="98"/>
      <c r="Z95" s="98"/>
      <c r="AA95" s="98"/>
    </row>
    <row r="96" spans="1:27" ht="17.25" customHeight="1">
      <c r="A96" s="98"/>
      <c r="B96" s="98"/>
      <c r="C96" s="98"/>
      <c r="D96" s="98"/>
      <c r="E96" s="98"/>
      <c r="F96" s="98"/>
      <c r="G96" s="98"/>
      <c r="H96" s="232"/>
      <c r="I96" s="232"/>
      <c r="J96" s="232"/>
      <c r="K96" s="98"/>
      <c r="L96" s="98"/>
      <c r="M96" s="98"/>
      <c r="N96" s="98"/>
      <c r="O96" s="98"/>
      <c r="P96" s="98"/>
      <c r="Q96" s="98"/>
      <c r="R96" s="98"/>
      <c r="S96" s="98"/>
      <c r="T96" s="98"/>
      <c r="U96" s="98"/>
      <c r="V96" s="98"/>
      <c r="W96" s="98"/>
      <c r="X96" s="98"/>
      <c r="Y96" s="98"/>
      <c r="Z96" s="98"/>
      <c r="AA96" s="98"/>
    </row>
    <row r="97" spans="1:27" ht="17.25" customHeight="1">
      <c r="A97" s="98"/>
      <c r="B97" s="98"/>
      <c r="C97" s="98"/>
      <c r="D97" s="98"/>
      <c r="E97" s="98"/>
      <c r="F97" s="98"/>
      <c r="G97" s="98"/>
      <c r="H97" s="98"/>
      <c r="I97" s="98"/>
      <c r="J97" s="98"/>
      <c r="K97" s="98"/>
      <c r="L97" s="98"/>
      <c r="M97" s="98"/>
      <c r="N97" s="98"/>
      <c r="O97" s="98"/>
      <c r="P97" s="98"/>
      <c r="Q97" s="98"/>
      <c r="R97" s="98"/>
      <c r="S97" s="98"/>
      <c r="T97" s="98"/>
      <c r="U97" s="98"/>
      <c r="V97" s="98"/>
      <c r="W97" s="98"/>
      <c r="X97" s="98"/>
      <c r="Y97" s="98"/>
      <c r="Z97" s="98"/>
      <c r="AA97" s="98"/>
    </row>
    <row r="98" spans="1:27" ht="17.25" customHeight="1">
      <c r="A98" s="98"/>
      <c r="B98" s="98"/>
      <c r="C98" s="98"/>
      <c r="D98" s="98"/>
      <c r="E98" s="98"/>
      <c r="F98" s="98"/>
      <c r="G98" s="98"/>
      <c r="H98" s="98"/>
      <c r="I98" s="98"/>
      <c r="J98" s="98"/>
      <c r="K98" s="98"/>
      <c r="L98" s="98"/>
      <c r="M98" s="98"/>
      <c r="N98" s="98"/>
      <c r="O98" s="98"/>
      <c r="P98" s="98"/>
      <c r="Q98" s="98"/>
      <c r="R98" s="98"/>
      <c r="S98" s="98"/>
      <c r="T98" s="98"/>
      <c r="U98" s="98"/>
      <c r="V98" s="98"/>
      <c r="W98" s="98"/>
      <c r="X98" s="98"/>
      <c r="Y98" s="98"/>
      <c r="Z98" s="98"/>
      <c r="AA98" s="98"/>
    </row>
    <row r="99" spans="1:27" ht="17.25" customHeight="1">
      <c r="A99" s="98"/>
      <c r="B99" s="98"/>
      <c r="C99" s="98"/>
      <c r="D99" s="98"/>
      <c r="E99" s="98"/>
      <c r="F99" s="98"/>
      <c r="G99" s="98"/>
      <c r="H99" s="98"/>
      <c r="I99" s="98"/>
      <c r="J99" s="98"/>
      <c r="K99" s="98"/>
      <c r="L99" s="98"/>
      <c r="M99" s="98"/>
      <c r="N99" s="98"/>
      <c r="O99" s="98"/>
      <c r="P99" s="98"/>
      <c r="Q99" s="98"/>
      <c r="R99" s="98"/>
      <c r="S99" s="98"/>
      <c r="T99" s="98"/>
      <c r="U99" s="98"/>
      <c r="V99" s="98"/>
      <c r="W99" s="98"/>
      <c r="X99" s="98"/>
      <c r="Y99" s="98"/>
      <c r="Z99" s="98"/>
      <c r="AA99" s="98"/>
    </row>
    <row r="100" spans="1:27" ht="17.25" customHeight="1">
      <c r="A100" s="98"/>
      <c r="B100" s="98"/>
      <c r="C100" s="98"/>
      <c r="D100" s="98"/>
      <c r="E100" s="98"/>
      <c r="F100" s="98"/>
      <c r="G100" s="98"/>
      <c r="H100" s="98"/>
      <c r="I100" s="98"/>
      <c r="J100" s="98"/>
      <c r="K100" s="98"/>
      <c r="L100" s="98"/>
      <c r="M100" s="98"/>
      <c r="N100" s="98"/>
      <c r="O100" s="98"/>
      <c r="P100" s="98"/>
      <c r="Q100" s="98"/>
      <c r="R100" s="98"/>
      <c r="S100" s="98"/>
      <c r="T100" s="98"/>
      <c r="U100" s="98"/>
      <c r="V100" s="98"/>
      <c r="W100" s="98"/>
      <c r="X100" s="98"/>
      <c r="Y100" s="98"/>
      <c r="Z100" s="98"/>
      <c r="AA100" s="98"/>
    </row>
    <row r="101" spans="1:27" ht="17.25" customHeight="1">
      <c r="A101" s="98"/>
      <c r="B101" s="98"/>
      <c r="C101" s="98"/>
      <c r="D101" s="98"/>
      <c r="E101" s="98"/>
      <c r="F101" s="98"/>
      <c r="G101" s="98"/>
      <c r="H101" s="98"/>
      <c r="I101" s="98"/>
      <c r="J101" s="98"/>
      <c r="K101" s="98"/>
      <c r="L101" s="98"/>
      <c r="M101" s="98"/>
      <c r="N101" s="98"/>
      <c r="O101" s="98"/>
      <c r="P101" s="98"/>
      <c r="Q101" s="98"/>
      <c r="R101" s="98"/>
      <c r="S101" s="98"/>
      <c r="T101" s="98"/>
      <c r="U101" s="98"/>
      <c r="V101" s="98"/>
      <c r="W101" s="98"/>
      <c r="X101" s="98"/>
      <c r="Y101" s="98"/>
      <c r="Z101" s="98"/>
      <c r="AA101" s="98"/>
    </row>
    <row r="102" spans="1:27" ht="17.25" customHeight="1">
      <c r="A102" s="98"/>
      <c r="B102" s="98"/>
      <c r="C102" s="98"/>
      <c r="D102" s="98"/>
      <c r="E102" s="98"/>
      <c r="F102" s="98"/>
      <c r="G102" s="98"/>
      <c r="H102" s="98"/>
      <c r="I102" s="98"/>
      <c r="J102" s="98"/>
      <c r="K102" s="98"/>
      <c r="L102" s="98"/>
      <c r="M102" s="98"/>
      <c r="N102" s="98"/>
      <c r="O102" s="98"/>
      <c r="P102" s="98"/>
      <c r="Q102" s="98"/>
      <c r="R102" s="98"/>
      <c r="S102" s="98"/>
      <c r="T102" s="98"/>
      <c r="U102" s="98"/>
      <c r="V102" s="98"/>
      <c r="W102" s="98"/>
      <c r="X102" s="98"/>
      <c r="Y102" s="98"/>
      <c r="Z102" s="98"/>
      <c r="AA102" s="98"/>
    </row>
    <row r="103" spans="1:27" ht="17.25" customHeight="1">
      <c r="A103" s="98"/>
      <c r="B103" s="98"/>
      <c r="C103" s="98"/>
      <c r="D103" s="98"/>
      <c r="E103" s="98"/>
      <c r="F103" s="98"/>
      <c r="G103" s="98"/>
      <c r="H103" s="98"/>
      <c r="I103" s="98"/>
      <c r="J103" s="98"/>
      <c r="K103" s="98"/>
      <c r="L103" s="98"/>
      <c r="M103" s="98"/>
      <c r="N103" s="98"/>
      <c r="O103" s="98"/>
      <c r="P103" s="98"/>
      <c r="Q103" s="98"/>
      <c r="R103" s="98"/>
      <c r="S103" s="98"/>
      <c r="T103" s="98"/>
      <c r="U103" s="98"/>
      <c r="V103" s="98"/>
      <c r="W103" s="98"/>
      <c r="X103" s="98"/>
      <c r="Y103" s="98"/>
      <c r="Z103" s="98"/>
      <c r="AA103" s="98"/>
    </row>
    <row r="104" spans="1:27" ht="17.25" customHeight="1">
      <c r="A104" s="98"/>
      <c r="B104" s="98"/>
      <c r="C104" s="98"/>
      <c r="D104" s="98"/>
      <c r="E104" s="98"/>
      <c r="F104" s="98"/>
      <c r="G104" s="98"/>
      <c r="H104" s="98"/>
      <c r="I104" s="98"/>
      <c r="J104" s="98"/>
      <c r="K104" s="98"/>
      <c r="L104" s="98"/>
      <c r="M104" s="98"/>
      <c r="N104" s="98"/>
      <c r="O104" s="98"/>
      <c r="P104" s="98"/>
      <c r="Q104" s="98"/>
      <c r="R104" s="98"/>
      <c r="S104" s="98"/>
      <c r="T104" s="98"/>
      <c r="U104" s="98"/>
      <c r="V104" s="98"/>
      <c r="W104" s="98"/>
      <c r="X104" s="98"/>
      <c r="Y104" s="98"/>
      <c r="Z104" s="98"/>
      <c r="AA104" s="98"/>
    </row>
    <row r="105" spans="1:27" ht="17.25" customHeight="1">
      <c r="A105" s="98"/>
      <c r="B105" s="98"/>
      <c r="C105" s="98"/>
      <c r="D105" s="98"/>
      <c r="E105" s="98"/>
      <c r="F105" s="98"/>
      <c r="G105" s="98"/>
      <c r="H105" s="98"/>
      <c r="I105" s="98"/>
      <c r="J105" s="98"/>
      <c r="K105" s="98"/>
      <c r="L105" s="98"/>
      <c r="M105" s="98"/>
      <c r="N105" s="98"/>
      <c r="O105" s="98"/>
      <c r="P105" s="98"/>
      <c r="Q105" s="98"/>
      <c r="R105" s="98"/>
      <c r="S105" s="98"/>
      <c r="T105" s="98"/>
      <c r="U105" s="98"/>
      <c r="V105" s="98"/>
      <c r="W105" s="98"/>
      <c r="X105" s="98"/>
      <c r="Y105" s="98"/>
      <c r="Z105" s="98"/>
      <c r="AA105" s="98"/>
    </row>
    <row r="106" spans="1:27" ht="17.25" customHeight="1">
      <c r="A106" s="98"/>
      <c r="B106" s="98"/>
      <c r="C106" s="98"/>
      <c r="D106" s="98"/>
      <c r="E106" s="98"/>
      <c r="F106" s="98"/>
      <c r="G106" s="98"/>
      <c r="H106" s="98"/>
      <c r="I106" s="98"/>
      <c r="J106" s="98"/>
      <c r="K106" s="98"/>
      <c r="L106" s="98"/>
      <c r="M106" s="98"/>
      <c r="N106" s="98"/>
      <c r="O106" s="98"/>
      <c r="P106" s="98"/>
      <c r="Q106" s="98"/>
      <c r="R106" s="98"/>
      <c r="S106" s="98"/>
      <c r="T106" s="98"/>
      <c r="U106" s="98"/>
      <c r="V106" s="98"/>
      <c r="W106" s="98"/>
      <c r="X106" s="98"/>
      <c r="Y106" s="98"/>
      <c r="Z106" s="98"/>
      <c r="AA106" s="98"/>
    </row>
    <row r="107" spans="1:27" ht="17.25" customHeight="1">
      <c r="A107" s="98"/>
      <c r="B107" s="98"/>
      <c r="C107" s="98"/>
      <c r="D107" s="98"/>
      <c r="E107" s="98"/>
      <c r="F107" s="98"/>
      <c r="G107" s="98"/>
      <c r="H107" s="98"/>
      <c r="I107" s="98"/>
      <c r="J107" s="98"/>
      <c r="K107" s="98"/>
      <c r="L107" s="98"/>
      <c r="M107" s="98"/>
      <c r="N107" s="98"/>
      <c r="O107" s="98"/>
      <c r="P107" s="98"/>
      <c r="Q107" s="98"/>
      <c r="R107" s="98"/>
      <c r="S107" s="98"/>
      <c r="T107" s="98"/>
      <c r="U107" s="98"/>
      <c r="V107" s="98"/>
      <c r="W107" s="98"/>
      <c r="X107" s="98"/>
      <c r="Y107" s="98"/>
      <c r="Z107" s="98"/>
      <c r="AA107" s="98"/>
    </row>
    <row r="108" spans="1:27" ht="17.25" customHeight="1">
      <c r="A108" s="98"/>
      <c r="B108" s="98"/>
      <c r="C108" s="98"/>
      <c r="D108" s="98"/>
      <c r="E108" s="98"/>
      <c r="F108" s="98"/>
      <c r="G108" s="98"/>
      <c r="H108" s="98"/>
      <c r="I108" s="98"/>
      <c r="J108" s="98"/>
      <c r="K108" s="98"/>
      <c r="L108" s="98"/>
      <c r="M108" s="98"/>
      <c r="N108" s="98"/>
      <c r="O108" s="98"/>
      <c r="P108" s="98"/>
      <c r="Q108" s="98"/>
      <c r="R108" s="98"/>
      <c r="S108" s="98"/>
      <c r="T108" s="98"/>
      <c r="U108" s="98"/>
      <c r="V108" s="98"/>
      <c r="W108" s="98"/>
      <c r="X108" s="98"/>
      <c r="Y108" s="98"/>
      <c r="Z108" s="98"/>
      <c r="AA108" s="98"/>
    </row>
    <row r="109" spans="1:27" ht="17.25" customHeight="1">
      <c r="A109" s="98"/>
      <c r="B109" s="98"/>
      <c r="C109" s="98"/>
      <c r="D109" s="98"/>
      <c r="E109" s="98"/>
      <c r="F109" s="98"/>
      <c r="G109" s="98"/>
      <c r="H109" s="98"/>
      <c r="I109" s="98"/>
      <c r="J109" s="98"/>
      <c r="K109" s="98"/>
      <c r="L109" s="98"/>
      <c r="M109" s="98"/>
      <c r="N109" s="98"/>
      <c r="O109" s="98"/>
      <c r="P109" s="98"/>
      <c r="Q109" s="98"/>
      <c r="R109" s="98"/>
      <c r="S109" s="98"/>
      <c r="T109" s="98"/>
      <c r="U109" s="98"/>
      <c r="V109" s="98"/>
      <c r="W109" s="98"/>
      <c r="X109" s="98"/>
      <c r="Y109" s="98"/>
      <c r="Z109" s="98"/>
      <c r="AA109" s="98"/>
    </row>
    <row r="110" spans="1:27" ht="17.25" customHeight="1">
      <c r="A110" s="98"/>
      <c r="B110" s="98"/>
      <c r="C110" s="98"/>
      <c r="D110" s="98"/>
      <c r="E110" s="98"/>
      <c r="F110" s="98"/>
      <c r="G110" s="98"/>
      <c r="H110" s="98"/>
      <c r="I110" s="98"/>
      <c r="J110" s="98"/>
      <c r="K110" s="98"/>
      <c r="L110" s="98"/>
      <c r="M110" s="98"/>
      <c r="N110" s="98"/>
      <c r="O110" s="98"/>
      <c r="P110" s="98"/>
      <c r="Q110" s="98"/>
      <c r="R110" s="98"/>
      <c r="S110" s="98"/>
      <c r="T110" s="98"/>
      <c r="U110" s="98"/>
      <c r="V110" s="98"/>
      <c r="W110" s="98"/>
      <c r="X110" s="98"/>
      <c r="Y110" s="98"/>
      <c r="Z110" s="98"/>
      <c r="AA110" s="98"/>
    </row>
    <row r="111" spans="1:27" ht="17.25" customHeight="1">
      <c r="A111" s="98"/>
      <c r="B111" s="98"/>
      <c r="C111" s="98"/>
      <c r="D111" s="98"/>
      <c r="E111" s="98"/>
      <c r="F111" s="98"/>
      <c r="G111" s="98"/>
      <c r="H111" s="98"/>
      <c r="I111" s="98"/>
      <c r="J111" s="98"/>
      <c r="K111" s="98"/>
      <c r="L111" s="98"/>
      <c r="M111" s="98"/>
      <c r="N111" s="98"/>
      <c r="O111" s="98"/>
      <c r="P111" s="98"/>
      <c r="Q111" s="98"/>
      <c r="R111" s="98"/>
      <c r="S111" s="98"/>
      <c r="T111" s="98"/>
      <c r="U111" s="98"/>
      <c r="V111" s="98"/>
      <c r="W111" s="98"/>
      <c r="X111" s="98"/>
      <c r="Y111" s="98"/>
      <c r="Z111" s="98"/>
      <c r="AA111" s="98"/>
    </row>
    <row r="112" spans="1:27" ht="17.25" customHeight="1">
      <c r="A112" s="98"/>
      <c r="B112" s="98"/>
      <c r="C112" s="98"/>
      <c r="D112" s="98"/>
      <c r="E112" s="98"/>
      <c r="F112" s="98"/>
      <c r="G112" s="98"/>
      <c r="H112" s="98"/>
      <c r="I112" s="98"/>
      <c r="J112" s="98"/>
      <c r="K112" s="98"/>
      <c r="L112" s="98"/>
      <c r="M112" s="98"/>
      <c r="N112" s="98"/>
      <c r="O112" s="98"/>
      <c r="P112" s="98"/>
      <c r="Q112" s="98"/>
      <c r="R112" s="98"/>
      <c r="S112" s="98"/>
      <c r="T112" s="98"/>
      <c r="U112" s="98"/>
      <c r="V112" s="98"/>
      <c r="W112" s="98"/>
      <c r="X112" s="98"/>
      <c r="Y112" s="98"/>
      <c r="Z112" s="98"/>
      <c r="AA112" s="98"/>
    </row>
    <row r="113" spans="1:27" ht="17.25" customHeight="1">
      <c r="A113" s="98"/>
      <c r="B113" s="98"/>
      <c r="C113" s="98"/>
      <c r="D113" s="98"/>
      <c r="E113" s="98"/>
      <c r="F113" s="98"/>
      <c r="G113" s="98"/>
      <c r="H113" s="98"/>
      <c r="I113" s="98"/>
      <c r="J113" s="98"/>
      <c r="K113" s="98"/>
      <c r="L113" s="98"/>
      <c r="M113" s="98"/>
      <c r="N113" s="98"/>
      <c r="O113" s="98"/>
      <c r="P113" s="98"/>
      <c r="Q113" s="98"/>
      <c r="R113" s="98"/>
      <c r="S113" s="98"/>
      <c r="T113" s="98"/>
      <c r="U113" s="98"/>
      <c r="V113" s="98"/>
      <c r="W113" s="98"/>
      <c r="X113" s="98"/>
      <c r="Y113" s="98"/>
      <c r="Z113" s="98"/>
      <c r="AA113" s="98"/>
    </row>
    <row r="114" spans="1:27" ht="17.25" customHeight="1">
      <c r="A114" s="98"/>
      <c r="B114" s="98"/>
      <c r="C114" s="98"/>
      <c r="D114" s="98"/>
      <c r="E114" s="98"/>
      <c r="F114" s="98"/>
      <c r="G114" s="98"/>
      <c r="H114" s="98"/>
      <c r="I114" s="98"/>
      <c r="J114" s="98"/>
      <c r="K114" s="98"/>
      <c r="L114" s="98"/>
      <c r="M114" s="98"/>
      <c r="N114" s="98"/>
      <c r="O114" s="98"/>
      <c r="P114" s="98"/>
      <c r="Q114" s="98"/>
      <c r="R114" s="98"/>
      <c r="S114" s="98"/>
      <c r="T114" s="98"/>
      <c r="U114" s="98"/>
      <c r="V114" s="98"/>
      <c r="W114" s="98"/>
      <c r="X114" s="98"/>
      <c r="Y114" s="98"/>
      <c r="Z114" s="98"/>
      <c r="AA114" s="98"/>
    </row>
    <row r="115" spans="1:27" ht="17.25" customHeight="1">
      <c r="A115" s="98"/>
      <c r="B115" s="98"/>
      <c r="C115" s="98"/>
      <c r="D115" s="98"/>
      <c r="E115" s="98"/>
      <c r="F115" s="98"/>
      <c r="G115" s="98"/>
      <c r="H115" s="98"/>
      <c r="I115" s="98"/>
      <c r="J115" s="98"/>
      <c r="K115" s="98"/>
      <c r="L115" s="98"/>
      <c r="M115" s="98"/>
      <c r="N115" s="98"/>
      <c r="O115" s="98"/>
      <c r="P115" s="98"/>
      <c r="Q115" s="98"/>
      <c r="R115" s="98"/>
      <c r="S115" s="98"/>
      <c r="T115" s="98"/>
      <c r="U115" s="98"/>
      <c r="V115" s="98"/>
      <c r="W115" s="98"/>
      <c r="X115" s="98"/>
      <c r="Y115" s="98"/>
      <c r="Z115" s="98"/>
      <c r="AA115" s="98"/>
    </row>
    <row r="116" spans="1:27" ht="17.25" customHeight="1">
      <c r="A116" s="98"/>
      <c r="B116" s="98"/>
      <c r="C116" s="98"/>
      <c r="D116" s="98"/>
      <c r="E116" s="98"/>
      <c r="F116" s="98"/>
      <c r="G116" s="98"/>
      <c r="H116" s="98"/>
      <c r="I116" s="98"/>
      <c r="J116" s="98"/>
      <c r="K116" s="98"/>
      <c r="L116" s="98"/>
      <c r="M116" s="98"/>
      <c r="N116" s="98"/>
      <c r="O116" s="98"/>
      <c r="P116" s="98"/>
      <c r="Q116" s="98"/>
      <c r="R116" s="98"/>
      <c r="S116" s="98"/>
      <c r="T116" s="98"/>
      <c r="U116" s="98"/>
      <c r="V116" s="98"/>
      <c r="W116" s="98"/>
      <c r="X116" s="98"/>
      <c r="Y116" s="98"/>
      <c r="Z116" s="98"/>
      <c r="AA116" s="98"/>
    </row>
    <row r="117" spans="1:27" ht="17.25" customHeight="1">
      <c r="A117" s="98"/>
      <c r="B117" s="98"/>
      <c r="C117" s="98"/>
      <c r="D117" s="98"/>
      <c r="E117" s="98"/>
      <c r="F117" s="98"/>
      <c r="G117" s="98"/>
      <c r="H117" s="98"/>
      <c r="I117" s="98"/>
      <c r="J117" s="98"/>
      <c r="K117" s="98"/>
      <c r="L117" s="98"/>
      <c r="M117" s="98"/>
      <c r="N117" s="98"/>
      <c r="O117" s="98"/>
      <c r="P117" s="98"/>
      <c r="Q117" s="98"/>
      <c r="R117" s="98"/>
      <c r="S117" s="98"/>
      <c r="T117" s="98"/>
      <c r="U117" s="98"/>
      <c r="V117" s="98"/>
      <c r="W117" s="98"/>
      <c r="X117" s="98"/>
      <c r="Y117" s="98"/>
      <c r="Z117" s="98"/>
      <c r="AA117" s="98"/>
    </row>
    <row r="118" spans="1:27" ht="17.25" customHeight="1">
      <c r="A118" s="98"/>
      <c r="B118" s="98"/>
      <c r="C118" s="98"/>
      <c r="D118" s="98"/>
      <c r="E118" s="98"/>
      <c r="F118" s="98"/>
      <c r="G118" s="98"/>
      <c r="H118" s="98"/>
      <c r="I118" s="98"/>
      <c r="J118" s="98"/>
      <c r="K118" s="98"/>
      <c r="L118" s="98"/>
      <c r="M118" s="98"/>
      <c r="N118" s="98"/>
      <c r="O118" s="98"/>
      <c r="P118" s="98"/>
      <c r="Q118" s="98"/>
      <c r="R118" s="98"/>
      <c r="S118" s="98"/>
      <c r="T118" s="98"/>
      <c r="U118" s="98"/>
      <c r="V118" s="98"/>
      <c r="W118" s="98"/>
      <c r="X118" s="98"/>
      <c r="Y118" s="98"/>
      <c r="Z118" s="98"/>
      <c r="AA118" s="98"/>
    </row>
    <row r="119" spans="1:27" ht="17.25" customHeight="1">
      <c r="A119" s="98"/>
      <c r="B119" s="98"/>
      <c r="C119" s="98"/>
      <c r="D119" s="98"/>
      <c r="E119" s="98"/>
      <c r="F119" s="98"/>
      <c r="G119" s="98"/>
      <c r="H119" s="98"/>
      <c r="I119" s="98"/>
      <c r="J119" s="98"/>
      <c r="K119" s="98"/>
      <c r="L119" s="98"/>
      <c r="M119" s="98"/>
      <c r="N119" s="98"/>
      <c r="O119" s="98"/>
      <c r="P119" s="98"/>
      <c r="Q119" s="98"/>
      <c r="R119" s="98"/>
      <c r="S119" s="98"/>
      <c r="T119" s="98"/>
      <c r="U119" s="98"/>
      <c r="V119" s="98"/>
      <c r="W119" s="98"/>
      <c r="X119" s="98"/>
      <c r="Y119" s="98"/>
      <c r="Z119" s="98"/>
      <c r="AA119" s="98"/>
    </row>
    <row r="120" spans="1:27" ht="17.25" customHeight="1">
      <c r="A120" s="98"/>
      <c r="B120" s="98"/>
      <c r="C120" s="98"/>
      <c r="D120" s="98"/>
      <c r="E120" s="98"/>
      <c r="F120" s="98"/>
      <c r="G120" s="98"/>
      <c r="H120" s="98"/>
      <c r="I120" s="98"/>
      <c r="J120" s="98"/>
      <c r="K120" s="98"/>
      <c r="L120" s="98"/>
      <c r="M120" s="98"/>
      <c r="N120" s="98"/>
      <c r="O120" s="98"/>
      <c r="P120" s="98"/>
      <c r="Q120" s="98"/>
      <c r="R120" s="98"/>
      <c r="S120" s="98"/>
      <c r="T120" s="98"/>
      <c r="U120" s="98"/>
      <c r="V120" s="98"/>
      <c r="W120" s="98"/>
      <c r="X120" s="98"/>
      <c r="Y120" s="98"/>
      <c r="Z120" s="98"/>
      <c r="AA120" s="98"/>
    </row>
    <row r="121" spans="1:27" ht="17.25" customHeight="1">
      <c r="A121" s="98"/>
      <c r="B121" s="98"/>
      <c r="C121" s="98"/>
      <c r="D121" s="98"/>
      <c r="E121" s="98"/>
      <c r="F121" s="98"/>
      <c r="G121" s="98"/>
      <c r="H121" s="98"/>
      <c r="I121" s="98"/>
      <c r="J121" s="98"/>
      <c r="K121" s="98"/>
      <c r="L121" s="98"/>
      <c r="M121" s="98"/>
      <c r="N121" s="98"/>
      <c r="O121" s="98"/>
      <c r="P121" s="98"/>
      <c r="Q121" s="98"/>
      <c r="R121" s="98"/>
      <c r="S121" s="98"/>
      <c r="T121" s="98"/>
      <c r="U121" s="98"/>
      <c r="V121" s="98"/>
      <c r="W121" s="98"/>
      <c r="X121" s="98"/>
      <c r="Y121" s="98"/>
      <c r="Z121" s="98"/>
      <c r="AA121" s="98"/>
    </row>
    <row r="122" spans="1:27" ht="17.25" customHeight="1">
      <c r="A122" s="98"/>
      <c r="B122" s="98"/>
      <c r="C122" s="98"/>
      <c r="D122" s="98"/>
      <c r="E122" s="98"/>
      <c r="F122" s="98"/>
      <c r="G122" s="98"/>
      <c r="H122" s="98"/>
      <c r="I122" s="98"/>
      <c r="J122" s="98"/>
      <c r="K122" s="98"/>
      <c r="L122" s="98"/>
      <c r="M122" s="98"/>
      <c r="N122" s="98"/>
      <c r="O122" s="98"/>
      <c r="P122" s="98"/>
      <c r="Q122" s="98"/>
      <c r="R122" s="98"/>
      <c r="S122" s="98"/>
      <c r="T122" s="98"/>
      <c r="U122" s="98"/>
      <c r="V122" s="98"/>
      <c r="W122" s="98"/>
      <c r="X122" s="98"/>
      <c r="Y122" s="98"/>
      <c r="Z122" s="98"/>
      <c r="AA122" s="98"/>
    </row>
    <row r="123" spans="1:27" ht="17.25" customHeight="1">
      <c r="A123" s="98"/>
      <c r="B123" s="98"/>
      <c r="C123" s="98"/>
      <c r="D123" s="98"/>
      <c r="E123" s="98"/>
      <c r="F123" s="98"/>
      <c r="G123" s="98"/>
      <c r="H123" s="98"/>
      <c r="I123" s="98"/>
      <c r="J123" s="98"/>
      <c r="K123" s="98"/>
      <c r="L123" s="98"/>
      <c r="M123" s="98"/>
      <c r="N123" s="98"/>
      <c r="O123" s="98"/>
      <c r="P123" s="98"/>
      <c r="Q123" s="98"/>
      <c r="R123" s="98"/>
      <c r="S123" s="98"/>
      <c r="T123" s="98"/>
      <c r="U123" s="98"/>
      <c r="V123" s="98"/>
      <c r="W123" s="98"/>
      <c r="X123" s="98"/>
      <c r="Y123" s="98"/>
      <c r="Z123" s="98"/>
      <c r="AA123" s="98"/>
    </row>
    <row r="124" spans="1:27" ht="17.25" customHeight="1">
      <c r="A124" s="98"/>
      <c r="B124" s="98"/>
      <c r="C124" s="98"/>
      <c r="D124" s="98"/>
      <c r="E124" s="98"/>
      <c r="F124" s="98"/>
      <c r="G124" s="98"/>
      <c r="H124" s="98"/>
      <c r="I124" s="98"/>
      <c r="J124" s="98"/>
      <c r="K124" s="98"/>
      <c r="L124" s="98"/>
      <c r="M124" s="98"/>
      <c r="N124" s="98"/>
      <c r="O124" s="98"/>
      <c r="P124" s="98"/>
      <c r="Q124" s="98"/>
      <c r="R124" s="98"/>
      <c r="S124" s="98"/>
      <c r="T124" s="98"/>
      <c r="U124" s="98"/>
      <c r="V124" s="98"/>
      <c r="W124" s="98"/>
      <c r="X124" s="98"/>
      <c r="Y124" s="98"/>
      <c r="Z124" s="98"/>
      <c r="AA124" s="98"/>
    </row>
    <row r="125" spans="1:27" ht="15" customHeight="1">
      <c r="A125" s="98"/>
      <c r="B125" s="98"/>
      <c r="C125" s="98"/>
      <c r="D125" s="98"/>
      <c r="E125" s="98"/>
      <c r="F125" s="98"/>
      <c r="G125" s="98"/>
      <c r="H125" s="98"/>
      <c r="I125" s="98"/>
      <c r="J125" s="98"/>
      <c r="K125" s="98"/>
      <c r="L125" s="98"/>
      <c r="M125" s="98"/>
      <c r="N125" s="98"/>
      <c r="O125" s="98"/>
      <c r="P125" s="98"/>
      <c r="Q125" s="98"/>
      <c r="R125" s="98"/>
      <c r="S125" s="98"/>
      <c r="T125" s="98"/>
      <c r="U125" s="98"/>
      <c r="V125" s="98"/>
      <c r="W125" s="98"/>
      <c r="X125" s="98"/>
      <c r="Y125" s="98"/>
      <c r="Z125" s="98"/>
      <c r="AA125" s="98"/>
    </row>
    <row r="126" spans="1:27" ht="17.25" customHeight="1">
      <c r="A126" s="98"/>
      <c r="B126" s="98"/>
      <c r="C126" s="98"/>
      <c r="D126" s="98"/>
      <c r="E126" s="98"/>
      <c r="F126" s="98"/>
      <c r="G126" s="98"/>
      <c r="H126" s="98"/>
      <c r="I126" s="98"/>
      <c r="J126" s="98"/>
      <c r="K126" s="98"/>
      <c r="L126" s="98"/>
      <c r="M126" s="98"/>
      <c r="N126" s="98"/>
      <c r="O126" s="98"/>
      <c r="P126" s="98"/>
      <c r="Q126" s="98"/>
      <c r="R126" s="98"/>
      <c r="S126" s="98"/>
      <c r="T126" s="98"/>
      <c r="U126" s="98"/>
      <c r="V126" s="98"/>
      <c r="W126" s="98"/>
      <c r="X126" s="98"/>
      <c r="Y126" s="98"/>
      <c r="Z126" s="98"/>
      <c r="AA126" s="98"/>
    </row>
    <row r="127" spans="1:27" ht="17.25" customHeight="1">
      <c r="A127" s="98"/>
      <c r="B127" s="98"/>
      <c r="C127" s="98"/>
      <c r="D127" s="98"/>
      <c r="E127" s="98"/>
      <c r="F127" s="98"/>
      <c r="G127" s="98"/>
      <c r="H127" s="98"/>
      <c r="I127" s="98"/>
      <c r="J127" s="98"/>
      <c r="K127" s="98"/>
      <c r="L127" s="98"/>
      <c r="M127" s="98"/>
      <c r="N127" s="98"/>
      <c r="O127" s="98"/>
      <c r="P127" s="98"/>
      <c r="Q127" s="98"/>
      <c r="R127" s="98"/>
      <c r="S127" s="98"/>
      <c r="T127" s="98"/>
      <c r="U127" s="98"/>
      <c r="V127" s="98"/>
      <c r="W127" s="98"/>
      <c r="X127" s="98"/>
      <c r="Y127" s="98"/>
      <c r="Z127" s="98"/>
      <c r="AA127" s="98"/>
    </row>
    <row r="128" spans="1:27" ht="17.25" customHeight="1">
      <c r="A128" s="98"/>
      <c r="B128" s="98"/>
      <c r="C128" s="98"/>
      <c r="D128" s="98"/>
      <c r="E128" s="98"/>
      <c r="F128" s="98"/>
      <c r="G128" s="98"/>
      <c r="H128" s="98"/>
      <c r="I128" s="98"/>
      <c r="J128" s="98"/>
      <c r="K128" s="98"/>
      <c r="L128" s="98"/>
      <c r="M128" s="98"/>
      <c r="N128" s="98"/>
      <c r="O128" s="98"/>
      <c r="P128" s="98"/>
      <c r="Q128" s="98"/>
      <c r="R128" s="98"/>
      <c r="S128" s="98"/>
      <c r="T128" s="98"/>
      <c r="U128" s="98"/>
      <c r="V128" s="98"/>
      <c r="W128" s="98"/>
      <c r="X128" s="98"/>
      <c r="Y128" s="98"/>
      <c r="Z128" s="98"/>
      <c r="AA128" s="98"/>
    </row>
    <row r="129" spans="1:27" ht="17.25" customHeight="1">
      <c r="A129" s="98"/>
      <c r="B129" s="98"/>
      <c r="C129" s="98"/>
      <c r="D129" s="98"/>
      <c r="E129" s="98"/>
      <c r="F129" s="98"/>
      <c r="G129" s="98"/>
      <c r="H129" s="98"/>
      <c r="I129" s="98"/>
      <c r="J129" s="98"/>
      <c r="K129" s="98"/>
      <c r="L129" s="98"/>
      <c r="M129" s="98"/>
      <c r="N129" s="98"/>
      <c r="O129" s="98"/>
      <c r="P129" s="98"/>
      <c r="Q129" s="98"/>
      <c r="R129" s="98"/>
      <c r="S129" s="98"/>
      <c r="T129" s="98"/>
      <c r="U129" s="98"/>
      <c r="V129" s="98"/>
      <c r="W129" s="98"/>
      <c r="X129" s="98"/>
      <c r="Y129" s="98"/>
      <c r="Z129" s="98"/>
      <c r="AA129" s="98"/>
    </row>
    <row r="130" spans="1:27" ht="17.25" customHeight="1">
      <c r="A130" s="98"/>
      <c r="B130" s="98"/>
      <c r="C130" s="98"/>
      <c r="D130" s="98"/>
      <c r="E130" s="98"/>
      <c r="F130" s="98"/>
      <c r="G130" s="98"/>
      <c r="H130" s="98"/>
      <c r="I130" s="98"/>
      <c r="J130" s="98"/>
      <c r="K130" s="98"/>
      <c r="L130" s="98"/>
      <c r="M130" s="98"/>
      <c r="N130" s="98"/>
      <c r="O130" s="98"/>
      <c r="P130" s="98"/>
      <c r="Q130" s="98"/>
      <c r="R130" s="98"/>
      <c r="S130" s="98"/>
      <c r="T130" s="98"/>
      <c r="U130" s="98"/>
      <c r="V130" s="98"/>
      <c r="W130" s="98"/>
      <c r="X130" s="98"/>
      <c r="Y130" s="98"/>
      <c r="Z130" s="98"/>
      <c r="AA130" s="98"/>
    </row>
    <row r="131" spans="1:27" ht="17.25" customHeight="1">
      <c r="A131" s="98"/>
      <c r="B131" s="98"/>
      <c r="C131" s="98"/>
      <c r="D131" s="98"/>
      <c r="E131" s="98"/>
      <c r="F131" s="98"/>
      <c r="G131" s="98"/>
      <c r="H131" s="98"/>
      <c r="I131" s="98"/>
      <c r="J131" s="98"/>
      <c r="K131" s="98"/>
      <c r="L131" s="98"/>
      <c r="M131" s="98"/>
      <c r="N131" s="98"/>
      <c r="O131" s="98"/>
      <c r="P131" s="98"/>
      <c r="Q131" s="98"/>
      <c r="R131" s="98"/>
      <c r="S131" s="98"/>
      <c r="T131" s="98"/>
      <c r="U131" s="98"/>
      <c r="V131" s="98"/>
      <c r="W131" s="98"/>
      <c r="X131" s="98"/>
      <c r="Y131" s="98"/>
      <c r="Z131" s="98"/>
      <c r="AA131" s="98"/>
    </row>
    <row r="132" spans="1:27" ht="17.25" customHeight="1">
      <c r="A132" s="98"/>
      <c r="B132" s="98"/>
      <c r="C132" s="98"/>
      <c r="D132" s="98"/>
      <c r="E132" s="98"/>
      <c r="F132" s="98"/>
      <c r="G132" s="98"/>
      <c r="H132" s="98"/>
      <c r="I132" s="98"/>
      <c r="J132" s="98"/>
      <c r="K132" s="98"/>
      <c r="L132" s="98"/>
      <c r="M132" s="98"/>
      <c r="N132" s="98"/>
      <c r="O132" s="98"/>
      <c r="P132" s="98"/>
      <c r="Q132" s="98"/>
      <c r="R132" s="98"/>
      <c r="S132" s="98"/>
      <c r="T132" s="98"/>
      <c r="U132" s="98"/>
      <c r="V132" s="98"/>
      <c r="W132" s="98"/>
      <c r="X132" s="98"/>
      <c r="Y132" s="98"/>
      <c r="Z132" s="98"/>
      <c r="AA132" s="98"/>
    </row>
    <row r="133" spans="1:27" ht="17.25" customHeight="1">
      <c r="A133" s="98"/>
      <c r="B133" s="98"/>
      <c r="C133" s="98"/>
      <c r="D133" s="98"/>
      <c r="E133" s="98"/>
      <c r="F133" s="98"/>
      <c r="G133" s="98"/>
      <c r="H133" s="98"/>
      <c r="I133" s="98"/>
      <c r="J133" s="98"/>
      <c r="K133" s="98"/>
      <c r="L133" s="98"/>
      <c r="M133" s="98"/>
      <c r="N133" s="98"/>
      <c r="O133" s="98"/>
      <c r="P133" s="98"/>
      <c r="Q133" s="98"/>
      <c r="R133" s="98"/>
      <c r="S133" s="98"/>
      <c r="T133" s="98"/>
      <c r="U133" s="98"/>
      <c r="V133" s="98"/>
      <c r="W133" s="98"/>
      <c r="X133" s="98"/>
      <c r="Y133" s="98"/>
      <c r="Z133" s="98"/>
      <c r="AA133" s="98"/>
    </row>
    <row r="134" spans="1:27" ht="17.25" customHeight="1">
      <c r="A134" s="98"/>
      <c r="B134" s="98"/>
      <c r="C134" s="98"/>
      <c r="D134" s="98"/>
      <c r="E134" s="98"/>
      <c r="F134" s="98"/>
      <c r="G134" s="98"/>
      <c r="H134" s="98"/>
      <c r="I134" s="98"/>
      <c r="J134" s="98"/>
      <c r="K134" s="98"/>
      <c r="L134" s="98"/>
      <c r="M134" s="98"/>
      <c r="N134" s="98"/>
      <c r="O134" s="98"/>
      <c r="P134" s="98"/>
      <c r="Q134" s="98"/>
      <c r="R134" s="98"/>
      <c r="S134" s="98"/>
      <c r="T134" s="98"/>
      <c r="U134" s="98"/>
      <c r="V134" s="98"/>
      <c r="W134" s="98"/>
      <c r="X134" s="98"/>
      <c r="Y134" s="98"/>
      <c r="Z134" s="98"/>
      <c r="AA134" s="98"/>
    </row>
    <row r="135" spans="1:27" ht="17.25" customHeight="1">
      <c r="A135" s="98"/>
      <c r="B135" s="98"/>
      <c r="C135" s="98"/>
      <c r="D135" s="98"/>
      <c r="E135" s="98"/>
      <c r="F135" s="98"/>
      <c r="G135" s="98"/>
      <c r="H135" s="98"/>
      <c r="I135" s="98"/>
      <c r="J135" s="98"/>
      <c r="K135" s="98"/>
      <c r="L135" s="98"/>
      <c r="M135" s="98"/>
      <c r="N135" s="98"/>
      <c r="O135" s="98"/>
      <c r="P135" s="98"/>
      <c r="Q135" s="98"/>
      <c r="R135" s="98"/>
      <c r="S135" s="98"/>
      <c r="T135" s="98"/>
      <c r="U135" s="98"/>
      <c r="V135" s="98"/>
      <c r="W135" s="98"/>
      <c r="X135" s="98"/>
      <c r="Y135" s="98"/>
      <c r="Z135" s="98"/>
      <c r="AA135" s="98"/>
    </row>
    <row r="136" spans="1:27" ht="17.25" customHeight="1">
      <c r="A136" s="98"/>
      <c r="B136" s="98"/>
      <c r="C136" s="98"/>
      <c r="D136" s="98"/>
      <c r="E136" s="98"/>
      <c r="F136" s="98"/>
      <c r="G136" s="98"/>
      <c r="H136" s="98"/>
      <c r="I136" s="98"/>
      <c r="J136" s="98"/>
      <c r="K136" s="98"/>
      <c r="L136" s="98"/>
      <c r="M136" s="98"/>
      <c r="N136" s="98"/>
      <c r="O136" s="98"/>
      <c r="P136" s="98"/>
      <c r="Q136" s="98"/>
      <c r="R136" s="98"/>
      <c r="S136" s="98"/>
      <c r="T136" s="98"/>
      <c r="U136" s="98"/>
      <c r="V136" s="98"/>
      <c r="W136" s="98"/>
      <c r="X136" s="98"/>
      <c r="Y136" s="98"/>
      <c r="Z136" s="98"/>
      <c r="AA136" s="98"/>
    </row>
    <row r="137" spans="1:27" ht="17.25" customHeight="1">
      <c r="A137" s="98"/>
      <c r="B137" s="98"/>
      <c r="C137" s="98"/>
      <c r="D137" s="98"/>
      <c r="E137" s="98"/>
      <c r="F137" s="98"/>
      <c r="G137" s="98"/>
      <c r="H137" s="98"/>
      <c r="I137" s="98"/>
      <c r="J137" s="98"/>
      <c r="K137" s="98"/>
      <c r="L137" s="98"/>
      <c r="M137" s="98"/>
      <c r="N137" s="98"/>
      <c r="O137" s="98"/>
      <c r="P137" s="98"/>
      <c r="Q137" s="98"/>
      <c r="R137" s="98"/>
      <c r="S137" s="98"/>
      <c r="T137" s="98"/>
      <c r="U137" s="98"/>
      <c r="V137" s="98"/>
      <c r="W137" s="98"/>
      <c r="X137" s="98"/>
      <c r="Y137" s="98"/>
      <c r="Z137" s="98"/>
      <c r="AA137" s="98"/>
    </row>
    <row r="138" spans="1:27">
      <c r="A138" s="98"/>
      <c r="B138" s="98"/>
      <c r="C138" s="98"/>
      <c r="D138" s="98"/>
      <c r="E138" s="98"/>
      <c r="F138" s="98"/>
      <c r="G138" s="98"/>
      <c r="H138" s="98"/>
      <c r="I138" s="98"/>
      <c r="J138" s="98"/>
      <c r="K138" s="98"/>
      <c r="L138" s="98"/>
      <c r="M138" s="98"/>
      <c r="N138" s="98"/>
      <c r="O138" s="98"/>
      <c r="P138" s="98"/>
      <c r="Q138" s="98"/>
      <c r="R138" s="98"/>
      <c r="S138" s="98"/>
      <c r="T138" s="98"/>
      <c r="U138" s="98"/>
      <c r="V138" s="98"/>
      <c r="W138" s="98"/>
      <c r="X138" s="98"/>
      <c r="Y138" s="98"/>
      <c r="Z138" s="98"/>
      <c r="AA138" s="98"/>
    </row>
    <row r="139" spans="1:27" ht="17.25" customHeight="1"/>
    <row r="146" ht="17.25" customHeight="1"/>
  </sheetData>
  <sheetProtection sheet="1" objects="1" scenarios="1" selectLockedCells="1"/>
  <phoneticPr fontId="2"/>
  <hyperlinks>
    <hyperlink ref="K1:N1" location="作業メニュー!A1" display="作業メニュー" xr:uid="{00000000-0004-0000-39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&amp;R210101</oddFooter>
  </headerFooter>
  <rowBreaks count="1" manualBreakCount="1">
    <brk id="78"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8"/>
  <dimension ref="A1:AF224"/>
  <sheetViews>
    <sheetView showGridLines="0" zoomScaleNormal="100" workbookViewId="0"/>
  </sheetViews>
  <sheetFormatPr defaultColWidth="9" defaultRowHeight="13.5"/>
  <cols>
    <col min="1" max="1" width="3.125" style="1" customWidth="1"/>
    <col min="2" max="2" width="2.75" style="1" customWidth="1"/>
    <col min="3" max="8" width="3.125" style="1" customWidth="1"/>
    <col min="9" max="9" width="3.375" style="1" customWidth="1"/>
    <col min="10" max="20" width="3.125" style="1" customWidth="1"/>
    <col min="21" max="21" width="2.875" style="1" customWidth="1"/>
    <col min="22" max="24" width="3.125" style="1" customWidth="1"/>
    <col min="25" max="25" width="2.625" style="1" customWidth="1"/>
    <col min="26" max="26" width="3.5" style="1" customWidth="1"/>
    <col min="27" max="27" width="3.625" style="1" customWidth="1"/>
    <col min="28" max="29" width="3.75" style="1" customWidth="1"/>
    <col min="30" max="30" width="5.875" style="1" customWidth="1"/>
    <col min="31" max="58" width="2.875" style="1" customWidth="1"/>
    <col min="59" max="71" width="2.75" style="1" customWidth="1"/>
    <col min="72" max="90" width="2.875" style="1" customWidth="1"/>
    <col min="91" max="16384" width="9" style="1"/>
  </cols>
  <sheetData>
    <row r="1" spans="1:32" s="14" customFormat="1" ht="37.5" customHeight="1" thickBot="1">
      <c r="A1" s="13" t="s">
        <v>1211</v>
      </c>
      <c r="K1" s="12" t="s">
        <v>68</v>
      </c>
      <c r="L1" s="12"/>
      <c r="M1" s="12"/>
      <c r="N1" s="12"/>
    </row>
    <row r="2" spans="1:32" ht="7.5" customHeight="1" thickTop="1">
      <c r="A2" s="2"/>
      <c r="B2" s="34"/>
      <c r="C2" s="34"/>
      <c r="D2" s="34"/>
      <c r="E2" s="34"/>
      <c r="F2" s="2"/>
      <c r="G2" s="2"/>
      <c r="H2" s="2"/>
      <c r="I2" s="2"/>
      <c r="J2" s="2"/>
      <c r="K2" s="2"/>
      <c r="L2" s="2"/>
      <c r="M2" s="2"/>
      <c r="N2" s="2"/>
      <c r="O2" s="2"/>
      <c r="P2" s="2"/>
      <c r="Q2" s="2"/>
      <c r="R2" s="2"/>
      <c r="S2" s="2"/>
      <c r="T2" s="2"/>
      <c r="U2" s="2"/>
      <c r="V2" s="2"/>
      <c r="W2" s="2"/>
      <c r="X2" s="2"/>
      <c r="Y2" s="2"/>
      <c r="Z2" s="2"/>
      <c r="AA2" s="2"/>
    </row>
    <row r="3" spans="1:32" ht="17.25" customHeight="1">
      <c r="A3" s="128" t="s">
        <v>1210</v>
      </c>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97"/>
      <c r="AE3" s="97"/>
      <c r="AF3" s="97"/>
    </row>
    <row r="4" spans="1:32" ht="17.25" customHeight="1">
      <c r="A4" s="98" t="s">
        <v>1009</v>
      </c>
      <c r="B4" s="98" t="s">
        <v>1008</v>
      </c>
      <c r="C4" s="98"/>
      <c r="D4" s="98"/>
      <c r="E4" s="98"/>
      <c r="F4" s="98"/>
      <c r="G4" s="98"/>
      <c r="H4" s="98"/>
      <c r="I4" s="98"/>
      <c r="J4" s="98"/>
      <c r="K4" s="98"/>
      <c r="L4" s="98"/>
      <c r="M4" s="98"/>
      <c r="N4" s="98"/>
      <c r="O4" s="98"/>
      <c r="P4" s="98"/>
      <c r="Q4" s="98"/>
      <c r="R4" s="98"/>
      <c r="S4" s="98"/>
      <c r="T4" s="98"/>
      <c r="U4" s="98"/>
      <c r="V4" s="98"/>
      <c r="W4" s="98"/>
      <c r="X4" s="98"/>
      <c r="Y4" s="98"/>
      <c r="Z4" s="98"/>
      <c r="AA4" s="98"/>
      <c r="AB4" s="98"/>
      <c r="AC4" s="98"/>
      <c r="AD4" s="97"/>
      <c r="AE4" s="97"/>
      <c r="AF4" s="97"/>
    </row>
    <row r="5" spans="1:32" ht="17.25" customHeight="1">
      <c r="A5" s="98"/>
      <c r="B5" s="98" t="s">
        <v>1007</v>
      </c>
      <c r="C5" s="98"/>
      <c r="D5" s="98"/>
      <c r="E5" s="98"/>
      <c r="F5" s="98"/>
      <c r="G5" s="98"/>
      <c r="H5" s="98"/>
      <c r="I5" s="98"/>
      <c r="J5" s="98"/>
      <c r="K5" s="98"/>
      <c r="L5" s="98"/>
      <c r="M5" s="98"/>
      <c r="N5" s="98"/>
      <c r="O5" s="98"/>
      <c r="P5" s="98"/>
      <c r="Q5" s="98"/>
      <c r="R5" s="98"/>
      <c r="S5" s="98"/>
      <c r="T5" s="98"/>
      <c r="U5" s="98"/>
      <c r="V5" s="98"/>
      <c r="W5" s="98"/>
      <c r="X5" s="98"/>
      <c r="Y5" s="98"/>
      <c r="Z5" s="98"/>
      <c r="AA5" s="98"/>
      <c r="AB5" s="98"/>
      <c r="AC5" s="98"/>
      <c r="AD5" s="97"/>
      <c r="AE5" s="97"/>
      <c r="AF5" s="97"/>
    </row>
    <row r="6" spans="1:32" ht="17.25" customHeight="1">
      <c r="A6" s="98"/>
      <c r="B6" s="98"/>
      <c r="C6" s="98"/>
      <c r="D6" s="98"/>
      <c r="E6" s="98"/>
      <c r="F6" s="98"/>
      <c r="G6" s="98"/>
      <c r="H6" s="98"/>
      <c r="I6" s="98"/>
      <c r="J6" s="98"/>
      <c r="K6" s="98"/>
      <c r="L6" s="98"/>
      <c r="M6" s="98"/>
      <c r="N6" s="98"/>
      <c r="O6" s="98"/>
      <c r="P6" s="98"/>
      <c r="Q6" s="98"/>
      <c r="R6" s="98"/>
      <c r="S6" s="98"/>
      <c r="T6" s="98"/>
      <c r="U6" s="98"/>
      <c r="V6" s="98"/>
      <c r="W6" s="98"/>
      <c r="X6" s="98"/>
      <c r="Y6" s="98"/>
      <c r="Z6" s="98"/>
      <c r="AA6" s="98"/>
      <c r="AB6" s="98"/>
      <c r="AC6" s="98"/>
      <c r="AD6" s="97"/>
      <c r="AE6" s="97"/>
      <c r="AF6" s="97"/>
    </row>
    <row r="7" spans="1:32" ht="17.25" customHeight="1">
      <c r="A7" s="98" t="s">
        <v>1006</v>
      </c>
      <c r="B7" s="98" t="s">
        <v>1005</v>
      </c>
      <c r="C7" s="98"/>
      <c r="D7" s="98"/>
      <c r="E7" s="98"/>
      <c r="F7" s="98"/>
      <c r="G7" s="98"/>
      <c r="H7" s="98"/>
      <c r="I7" s="98"/>
      <c r="J7" s="98"/>
      <c r="K7" s="98"/>
      <c r="L7" s="98"/>
      <c r="M7" s="98"/>
      <c r="N7" s="98"/>
      <c r="O7" s="98"/>
      <c r="P7" s="98"/>
      <c r="Q7" s="98"/>
      <c r="R7" s="98"/>
      <c r="S7" s="98"/>
      <c r="T7" s="98"/>
      <c r="U7" s="98"/>
      <c r="V7" s="98"/>
      <c r="W7" s="98"/>
      <c r="X7" s="98"/>
      <c r="Y7" s="98"/>
      <c r="Z7" s="98"/>
      <c r="AA7" s="98"/>
      <c r="AB7" s="98"/>
      <c r="AC7" s="98"/>
      <c r="AD7" s="97"/>
      <c r="AE7" s="97"/>
      <c r="AF7" s="97"/>
    </row>
    <row r="8" spans="1:32" ht="17.25" customHeight="1">
      <c r="A8" s="98"/>
      <c r="B8" s="98" t="s">
        <v>3469</v>
      </c>
      <c r="C8" s="98" t="s">
        <v>1209</v>
      </c>
      <c r="D8" s="98"/>
      <c r="E8" s="98"/>
      <c r="F8" s="98"/>
      <c r="G8" s="98"/>
      <c r="H8" s="98"/>
      <c r="I8" s="98"/>
      <c r="J8" s="98"/>
      <c r="K8" s="98"/>
      <c r="L8" s="98"/>
      <c r="M8" s="98"/>
      <c r="N8" s="98"/>
      <c r="O8" s="98"/>
      <c r="P8" s="98"/>
      <c r="Q8" s="98"/>
      <c r="R8" s="98"/>
      <c r="S8" s="98"/>
      <c r="T8" s="98"/>
      <c r="U8" s="98"/>
      <c r="V8" s="98"/>
      <c r="W8" s="98"/>
      <c r="X8" s="98"/>
      <c r="Y8" s="98"/>
      <c r="Z8" s="98"/>
      <c r="AA8" s="98"/>
      <c r="AB8" s="98"/>
      <c r="AC8" s="98"/>
      <c r="AD8" s="97"/>
      <c r="AE8" s="97"/>
      <c r="AF8" s="97"/>
    </row>
    <row r="9" spans="1:32" ht="17.25" customHeight="1">
      <c r="A9" s="98"/>
      <c r="B9" s="98" t="s">
        <v>733</v>
      </c>
      <c r="C9" s="98" t="s">
        <v>1208</v>
      </c>
      <c r="D9" s="98"/>
      <c r="E9" s="98"/>
      <c r="F9" s="98"/>
      <c r="G9" s="98"/>
      <c r="H9" s="98"/>
      <c r="I9" s="98"/>
      <c r="J9" s="98"/>
      <c r="K9" s="98"/>
      <c r="L9" s="98"/>
      <c r="M9" s="98"/>
      <c r="N9" s="98"/>
      <c r="O9" s="98"/>
      <c r="P9" s="98"/>
      <c r="Q9" s="98"/>
      <c r="R9" s="98"/>
      <c r="S9" s="98"/>
      <c r="T9" s="98"/>
      <c r="U9" s="98"/>
      <c r="V9" s="98"/>
      <c r="W9" s="98"/>
      <c r="X9" s="98"/>
      <c r="Y9" s="98"/>
      <c r="Z9" s="98"/>
      <c r="AA9" s="98"/>
      <c r="AB9" s="98"/>
      <c r="AC9" s="98"/>
      <c r="AD9" s="97"/>
      <c r="AE9" s="97"/>
      <c r="AF9" s="97"/>
    </row>
    <row r="10" spans="1:32" ht="17.25" customHeight="1">
      <c r="A10" s="98"/>
      <c r="B10" s="98" t="s">
        <v>733</v>
      </c>
      <c r="C10" s="98" t="s">
        <v>1207</v>
      </c>
      <c r="D10" s="98"/>
      <c r="E10" s="98"/>
      <c r="F10" s="98"/>
      <c r="G10" s="98"/>
      <c r="H10" s="98"/>
      <c r="I10" s="98"/>
      <c r="J10" s="98"/>
      <c r="K10" s="98"/>
      <c r="L10" s="98"/>
      <c r="M10" s="98"/>
      <c r="N10" s="98"/>
      <c r="O10" s="98"/>
      <c r="P10" s="98"/>
      <c r="Q10" s="98"/>
      <c r="R10" s="98"/>
      <c r="S10" s="98"/>
      <c r="T10" s="98"/>
      <c r="U10" s="98"/>
      <c r="V10" s="98"/>
      <c r="W10" s="98"/>
      <c r="X10" s="98"/>
      <c r="Y10" s="98"/>
      <c r="Z10" s="98"/>
      <c r="AA10" s="98"/>
      <c r="AB10" s="98"/>
      <c r="AC10" s="98"/>
      <c r="AD10" s="97"/>
      <c r="AE10" s="97"/>
      <c r="AF10" s="97"/>
    </row>
    <row r="11" spans="1:32" ht="17.25" customHeight="1">
      <c r="A11" s="98"/>
      <c r="B11" s="98" t="s">
        <v>3470</v>
      </c>
      <c r="C11" s="98" t="s">
        <v>1206</v>
      </c>
      <c r="D11" s="98"/>
      <c r="E11" s="98"/>
      <c r="F11" s="98"/>
      <c r="G11" s="98"/>
      <c r="H11" s="98"/>
      <c r="I11" s="98"/>
      <c r="J11" s="98"/>
      <c r="K11" s="98"/>
      <c r="L11" s="98"/>
      <c r="M11" s="98"/>
      <c r="N11" s="98"/>
      <c r="O11" s="98"/>
      <c r="P11" s="98"/>
      <c r="Q11" s="98"/>
      <c r="R11" s="98"/>
      <c r="S11" s="98"/>
      <c r="T11" s="98"/>
      <c r="U11" s="98"/>
      <c r="V11" s="98"/>
      <c r="W11" s="98"/>
      <c r="X11" s="98"/>
      <c r="Y11" s="98"/>
      <c r="Z11" s="98"/>
      <c r="AA11" s="98"/>
      <c r="AB11" s="98"/>
      <c r="AC11" s="98"/>
      <c r="AD11" s="97"/>
      <c r="AE11" s="97"/>
      <c r="AF11" s="97"/>
    </row>
    <row r="12" spans="1:32" ht="17.25" customHeight="1">
      <c r="A12" s="98"/>
      <c r="B12" s="98"/>
      <c r="C12" s="98"/>
      <c r="D12" s="98"/>
      <c r="E12" s="98"/>
      <c r="F12" s="98"/>
      <c r="G12" s="98"/>
      <c r="H12" s="98"/>
      <c r="I12" s="98"/>
      <c r="J12" s="98"/>
      <c r="K12" s="98"/>
      <c r="L12" s="98"/>
      <c r="M12" s="98"/>
      <c r="N12" s="98"/>
      <c r="O12" s="98"/>
      <c r="P12" s="98"/>
      <c r="Q12" s="98"/>
      <c r="R12" s="98"/>
      <c r="S12" s="98"/>
      <c r="T12" s="98"/>
      <c r="U12" s="98"/>
      <c r="V12" s="98"/>
      <c r="W12" s="98"/>
      <c r="X12" s="98"/>
      <c r="Y12" s="98"/>
      <c r="Z12" s="98"/>
      <c r="AA12" s="98"/>
      <c r="AB12" s="98"/>
      <c r="AC12" s="98"/>
      <c r="AD12" s="97"/>
      <c r="AE12" s="97"/>
      <c r="AF12" s="97"/>
    </row>
    <row r="13" spans="1:32" ht="17.25" customHeight="1">
      <c r="A13" s="98" t="s">
        <v>1004</v>
      </c>
      <c r="B13" s="98" t="s">
        <v>1003</v>
      </c>
      <c r="C13" s="98"/>
      <c r="D13" s="98"/>
      <c r="E13" s="98"/>
      <c r="F13" s="98"/>
      <c r="G13" s="98"/>
      <c r="H13" s="98"/>
      <c r="I13" s="98"/>
      <c r="J13" s="98"/>
      <c r="K13" s="98"/>
      <c r="L13" s="98"/>
      <c r="M13" s="98"/>
      <c r="N13" s="98"/>
      <c r="O13" s="98"/>
      <c r="P13" s="98"/>
      <c r="Q13" s="98"/>
      <c r="R13" s="98"/>
      <c r="S13" s="98"/>
      <c r="T13" s="98"/>
      <c r="U13" s="98"/>
      <c r="V13" s="98"/>
      <c r="W13" s="98"/>
      <c r="X13" s="98"/>
      <c r="Y13" s="98"/>
      <c r="Z13" s="98"/>
      <c r="AA13" s="98"/>
      <c r="AB13" s="98"/>
      <c r="AC13" s="98"/>
      <c r="AD13" s="97"/>
      <c r="AE13" s="97"/>
      <c r="AF13" s="97"/>
    </row>
    <row r="14" spans="1:32" ht="17.25" customHeight="1">
      <c r="A14" s="98"/>
      <c r="B14" s="98" t="s">
        <v>1161</v>
      </c>
      <c r="C14" s="98" t="s">
        <v>1205</v>
      </c>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7"/>
      <c r="AE14" s="97"/>
      <c r="AF14" s="97"/>
    </row>
    <row r="15" spans="1:32" ht="17.25" customHeight="1">
      <c r="A15" s="98"/>
      <c r="B15" s="98" t="s">
        <v>733</v>
      </c>
      <c r="C15" s="98" t="s">
        <v>1204</v>
      </c>
      <c r="D15" s="98"/>
      <c r="E15" s="98"/>
      <c r="F15" s="98"/>
      <c r="G15" s="98"/>
      <c r="H15" s="98"/>
      <c r="I15" s="98"/>
      <c r="J15" s="98"/>
      <c r="K15" s="98"/>
      <c r="L15" s="98"/>
      <c r="M15" s="98"/>
      <c r="N15" s="98"/>
      <c r="O15" s="98"/>
      <c r="P15" s="98"/>
      <c r="Q15" s="98"/>
      <c r="R15" s="98"/>
      <c r="S15" s="98"/>
      <c r="T15" s="98"/>
      <c r="U15" s="98"/>
      <c r="V15" s="98"/>
      <c r="W15" s="98"/>
      <c r="X15" s="98"/>
      <c r="Y15" s="98"/>
      <c r="Z15" s="98"/>
      <c r="AA15" s="98"/>
      <c r="AB15" s="98"/>
      <c r="AC15" s="98"/>
      <c r="AD15" s="97"/>
      <c r="AE15" s="97"/>
      <c r="AF15" s="97"/>
    </row>
    <row r="16" spans="1:32" ht="17.25" customHeight="1">
      <c r="A16" s="98"/>
      <c r="B16" s="98" t="s">
        <v>1154</v>
      </c>
      <c r="C16" s="98" t="s">
        <v>1203</v>
      </c>
      <c r="D16" s="98"/>
      <c r="E16" s="98"/>
      <c r="F16" s="98"/>
      <c r="G16" s="98"/>
      <c r="H16" s="98"/>
      <c r="I16" s="98"/>
      <c r="J16" s="98"/>
      <c r="K16" s="98"/>
      <c r="L16" s="98"/>
      <c r="M16" s="98"/>
      <c r="N16" s="98"/>
      <c r="O16" s="98"/>
      <c r="P16" s="98"/>
      <c r="Q16" s="98"/>
      <c r="R16" s="98"/>
      <c r="S16" s="98"/>
      <c r="T16" s="98"/>
      <c r="U16" s="98"/>
      <c r="V16" s="98"/>
      <c r="W16" s="98"/>
      <c r="X16" s="98"/>
      <c r="Y16" s="98"/>
      <c r="Z16" s="98"/>
      <c r="AA16" s="98"/>
      <c r="AB16" s="98"/>
      <c r="AC16" s="98"/>
      <c r="AD16" s="97"/>
      <c r="AE16" s="97"/>
      <c r="AF16" s="97"/>
    </row>
    <row r="17" spans="1:32" ht="17.25" customHeight="1">
      <c r="A17" s="98"/>
      <c r="B17" s="98" t="s">
        <v>1152</v>
      </c>
      <c r="C17" s="98" t="s">
        <v>1202</v>
      </c>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7"/>
      <c r="AE17" s="97"/>
      <c r="AF17" s="97"/>
    </row>
    <row r="18" spans="1:32" ht="17.25" customHeight="1">
      <c r="A18" s="98"/>
      <c r="B18" s="98" t="s">
        <v>733</v>
      </c>
      <c r="C18" s="98" t="s">
        <v>1201</v>
      </c>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7"/>
      <c r="AE18" s="97"/>
      <c r="AF18" s="97"/>
    </row>
    <row r="19" spans="1:32" ht="17.25" customHeight="1">
      <c r="A19" s="98"/>
      <c r="B19" s="98" t="s">
        <v>733</v>
      </c>
      <c r="C19" s="98" t="s">
        <v>1200</v>
      </c>
      <c r="D19" s="98"/>
      <c r="E19" s="98"/>
      <c r="F19" s="98"/>
      <c r="G19" s="98"/>
      <c r="H19" s="98"/>
      <c r="I19" s="98"/>
      <c r="J19" s="98"/>
      <c r="K19" s="98"/>
      <c r="L19" s="98"/>
      <c r="M19" s="98"/>
      <c r="N19" s="98"/>
      <c r="O19" s="98"/>
      <c r="P19" s="98"/>
      <c r="Q19" s="98"/>
      <c r="R19" s="98"/>
      <c r="S19" s="98"/>
      <c r="T19" s="98"/>
      <c r="U19" s="98"/>
      <c r="V19" s="98"/>
      <c r="W19" s="98"/>
      <c r="X19" s="98"/>
      <c r="Y19" s="98"/>
      <c r="Z19" s="98"/>
      <c r="AA19" s="98"/>
      <c r="AB19" s="98"/>
      <c r="AC19" s="98"/>
      <c r="AD19" s="97"/>
      <c r="AE19" s="97"/>
      <c r="AF19" s="97"/>
    </row>
    <row r="20" spans="1:32" ht="17.25" customHeight="1">
      <c r="A20" s="98"/>
      <c r="B20" s="98" t="s">
        <v>1148</v>
      </c>
      <c r="C20" s="98" t="s">
        <v>1199</v>
      </c>
      <c r="D20" s="98"/>
      <c r="E20" s="98"/>
      <c r="F20" s="98"/>
      <c r="G20" s="98"/>
      <c r="H20" s="98"/>
      <c r="I20" s="98"/>
      <c r="J20" s="98"/>
      <c r="K20" s="98"/>
      <c r="L20" s="98"/>
      <c r="M20" s="98"/>
      <c r="N20" s="98"/>
      <c r="O20" s="98"/>
      <c r="P20" s="98"/>
      <c r="Q20" s="98"/>
      <c r="R20" s="98"/>
      <c r="S20" s="98"/>
      <c r="T20" s="98"/>
      <c r="U20" s="98"/>
      <c r="V20" s="98"/>
      <c r="W20" s="98"/>
      <c r="X20" s="98"/>
      <c r="Y20" s="98"/>
      <c r="Z20" s="98"/>
      <c r="AA20" s="98"/>
      <c r="AB20" s="98"/>
      <c r="AC20" s="98"/>
      <c r="AD20" s="97"/>
      <c r="AE20" s="97"/>
      <c r="AF20" s="97"/>
    </row>
    <row r="21" spans="1:32" ht="17.25" customHeight="1">
      <c r="A21" s="98"/>
      <c r="B21" s="98" t="s">
        <v>1143</v>
      </c>
      <c r="C21" s="98" t="s">
        <v>1198</v>
      </c>
      <c r="D21" s="98"/>
      <c r="E21" s="98"/>
      <c r="F21" s="98"/>
      <c r="G21" s="98"/>
      <c r="H21" s="98"/>
      <c r="I21" s="98"/>
      <c r="J21" s="98"/>
      <c r="K21" s="98"/>
      <c r="L21" s="98"/>
      <c r="M21" s="98"/>
      <c r="N21" s="98"/>
      <c r="O21" s="98"/>
      <c r="P21" s="98"/>
      <c r="Q21" s="98"/>
      <c r="R21" s="98"/>
      <c r="S21" s="98"/>
      <c r="T21" s="98"/>
      <c r="U21" s="98"/>
      <c r="V21" s="98"/>
      <c r="W21" s="98"/>
      <c r="X21" s="98"/>
      <c r="Y21" s="98"/>
      <c r="Z21" s="98"/>
      <c r="AA21" s="98"/>
      <c r="AB21" s="98"/>
      <c r="AC21" s="98"/>
      <c r="AD21" s="97"/>
      <c r="AE21" s="97"/>
      <c r="AF21" s="97"/>
    </row>
    <row r="22" spans="1:32" ht="17.25" customHeight="1">
      <c r="A22" s="98"/>
      <c r="B22" s="98" t="s">
        <v>1143</v>
      </c>
      <c r="C22" s="98" t="s">
        <v>1197</v>
      </c>
      <c r="D22" s="98"/>
      <c r="E22" s="98"/>
      <c r="F22" s="98"/>
      <c r="G22" s="98"/>
      <c r="H22" s="98"/>
      <c r="I22" s="98"/>
      <c r="J22" s="98"/>
      <c r="K22" s="98"/>
      <c r="L22" s="98"/>
      <c r="M22" s="98"/>
      <c r="N22" s="98"/>
      <c r="O22" s="98"/>
      <c r="P22" s="98"/>
      <c r="Q22" s="98"/>
      <c r="R22" s="98"/>
      <c r="S22" s="98"/>
      <c r="T22" s="98"/>
      <c r="U22" s="98"/>
      <c r="V22" s="98"/>
      <c r="W22" s="98"/>
      <c r="X22" s="98"/>
      <c r="Y22" s="98"/>
      <c r="Z22" s="98"/>
      <c r="AA22" s="98"/>
      <c r="AB22" s="98"/>
      <c r="AC22" s="98"/>
      <c r="AD22" s="97"/>
      <c r="AE22" s="97"/>
      <c r="AF22" s="97"/>
    </row>
    <row r="23" spans="1:32" ht="17.25" customHeight="1">
      <c r="A23" s="98"/>
      <c r="B23" s="98" t="s">
        <v>1196</v>
      </c>
      <c r="C23" s="98" t="s">
        <v>1195</v>
      </c>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7"/>
      <c r="AE23" s="97"/>
      <c r="AF23" s="97"/>
    </row>
    <row r="24" spans="1:32" ht="17.25" customHeight="1">
      <c r="A24" s="98"/>
      <c r="B24" s="98" t="s">
        <v>1143</v>
      </c>
      <c r="C24" s="98" t="s">
        <v>1194</v>
      </c>
      <c r="D24" s="98"/>
      <c r="E24" s="98"/>
      <c r="F24" s="98"/>
      <c r="G24" s="98"/>
      <c r="H24" s="98"/>
      <c r="I24" s="98"/>
      <c r="J24" s="98"/>
      <c r="K24" s="98"/>
      <c r="L24" s="98"/>
      <c r="M24" s="98"/>
      <c r="N24" s="98"/>
      <c r="O24" s="98"/>
      <c r="P24" s="98"/>
      <c r="Q24" s="98"/>
      <c r="R24" s="98"/>
      <c r="S24" s="98"/>
      <c r="T24" s="98"/>
      <c r="U24" s="98"/>
      <c r="V24" s="98"/>
      <c r="W24" s="98"/>
      <c r="X24" s="98"/>
      <c r="Y24" s="98"/>
      <c r="Z24" s="98"/>
      <c r="AA24" s="98"/>
      <c r="AB24" s="98"/>
      <c r="AC24" s="98"/>
      <c r="AD24" s="97"/>
      <c r="AE24" s="97"/>
      <c r="AF24" s="97"/>
    </row>
    <row r="25" spans="1:32" ht="17.25" customHeight="1">
      <c r="A25" s="98"/>
      <c r="B25" s="98" t="s">
        <v>1143</v>
      </c>
      <c r="C25" s="98" t="s">
        <v>1193</v>
      </c>
      <c r="D25" s="98"/>
      <c r="E25" s="98"/>
      <c r="F25" s="98"/>
      <c r="G25" s="98"/>
      <c r="H25" s="98"/>
      <c r="I25" s="98"/>
      <c r="J25" s="98"/>
      <c r="K25" s="98"/>
      <c r="L25" s="98"/>
      <c r="M25" s="98"/>
      <c r="N25" s="98"/>
      <c r="O25" s="98"/>
      <c r="P25" s="98"/>
      <c r="Q25" s="98"/>
      <c r="R25" s="98"/>
      <c r="S25" s="98"/>
      <c r="T25" s="98"/>
      <c r="U25" s="98"/>
      <c r="V25" s="98"/>
      <c r="W25" s="98"/>
      <c r="X25" s="98"/>
      <c r="Y25" s="98"/>
      <c r="Z25" s="98"/>
      <c r="AA25" s="98"/>
      <c r="AB25" s="98"/>
      <c r="AC25" s="98"/>
      <c r="AD25" s="97"/>
      <c r="AE25" s="97"/>
      <c r="AF25" s="97"/>
    </row>
    <row r="26" spans="1:32" ht="17.25" customHeight="1">
      <c r="A26" s="98"/>
      <c r="B26" s="98" t="s">
        <v>1143</v>
      </c>
      <c r="C26" s="98" t="s">
        <v>1192</v>
      </c>
      <c r="D26" s="98"/>
      <c r="E26" s="98"/>
      <c r="F26" s="98"/>
      <c r="G26" s="98"/>
      <c r="H26" s="98"/>
      <c r="I26" s="98"/>
      <c r="J26" s="98"/>
      <c r="K26" s="98"/>
      <c r="L26" s="98"/>
      <c r="M26" s="98"/>
      <c r="N26" s="98"/>
      <c r="O26" s="98"/>
      <c r="P26" s="98"/>
      <c r="Q26" s="98"/>
      <c r="R26" s="98"/>
      <c r="S26" s="98"/>
      <c r="T26" s="98"/>
      <c r="U26" s="98"/>
      <c r="V26" s="98"/>
      <c r="W26" s="98"/>
      <c r="X26" s="98"/>
      <c r="Y26" s="98"/>
      <c r="Z26" s="98"/>
      <c r="AA26" s="98"/>
      <c r="AB26" s="98"/>
      <c r="AC26" s="98"/>
      <c r="AD26" s="97"/>
      <c r="AE26" s="97"/>
      <c r="AF26" s="97"/>
    </row>
    <row r="27" spans="1:32" ht="17.25" customHeight="1">
      <c r="A27" s="98"/>
      <c r="B27" s="98" t="s">
        <v>1191</v>
      </c>
      <c r="C27" s="98" t="s">
        <v>1190</v>
      </c>
      <c r="D27" s="98"/>
      <c r="E27" s="98"/>
      <c r="F27" s="98"/>
      <c r="G27" s="98"/>
      <c r="H27" s="98"/>
      <c r="I27" s="98"/>
      <c r="J27" s="98"/>
      <c r="K27" s="98"/>
      <c r="L27" s="98"/>
      <c r="M27" s="98"/>
      <c r="N27" s="98"/>
      <c r="O27" s="98"/>
      <c r="P27" s="98"/>
      <c r="Q27" s="98"/>
      <c r="R27" s="98"/>
      <c r="S27" s="98"/>
      <c r="T27" s="98"/>
      <c r="U27" s="98"/>
      <c r="V27" s="98"/>
      <c r="W27" s="98"/>
      <c r="X27" s="98"/>
      <c r="Y27" s="98"/>
      <c r="Z27" s="98"/>
      <c r="AA27" s="98"/>
      <c r="AB27" s="98"/>
      <c r="AC27" s="98"/>
      <c r="AD27" s="97"/>
      <c r="AE27" s="97"/>
      <c r="AF27" s="97"/>
    </row>
    <row r="28" spans="1:32" ht="17.25" customHeight="1">
      <c r="A28" s="98"/>
      <c r="B28" s="98" t="s">
        <v>1143</v>
      </c>
      <c r="C28" s="98" t="s">
        <v>1189</v>
      </c>
      <c r="D28" s="98"/>
      <c r="E28" s="98"/>
      <c r="F28" s="98"/>
      <c r="G28" s="98"/>
      <c r="H28" s="98"/>
      <c r="I28" s="98"/>
      <c r="J28" s="98"/>
      <c r="K28" s="98"/>
      <c r="L28" s="98"/>
      <c r="M28" s="98"/>
      <c r="N28" s="98"/>
      <c r="O28" s="98"/>
      <c r="P28" s="98"/>
      <c r="Q28" s="98"/>
      <c r="R28" s="98"/>
      <c r="S28" s="98"/>
      <c r="T28" s="98"/>
      <c r="U28" s="98"/>
      <c r="V28" s="98"/>
      <c r="W28" s="98"/>
      <c r="X28" s="98"/>
      <c r="Y28" s="98"/>
      <c r="Z28" s="98"/>
      <c r="AA28" s="98"/>
      <c r="AB28" s="98"/>
      <c r="AC28" s="98"/>
      <c r="AD28" s="97"/>
      <c r="AE28" s="97"/>
      <c r="AF28" s="97"/>
    </row>
    <row r="29" spans="1:32" ht="17.25" customHeight="1">
      <c r="A29" s="98"/>
      <c r="B29" s="98" t="s">
        <v>1137</v>
      </c>
      <c r="C29" s="98" t="s">
        <v>1188</v>
      </c>
      <c r="D29" s="98"/>
      <c r="E29" s="98"/>
      <c r="F29" s="98"/>
      <c r="G29" s="98"/>
      <c r="H29" s="98"/>
      <c r="I29" s="98"/>
      <c r="J29" s="98"/>
      <c r="K29" s="98"/>
      <c r="L29" s="98"/>
      <c r="M29" s="98"/>
      <c r="N29" s="98"/>
      <c r="O29" s="98"/>
      <c r="P29" s="98"/>
      <c r="Q29" s="98"/>
      <c r="R29" s="98"/>
      <c r="S29" s="98"/>
      <c r="T29" s="98"/>
      <c r="U29" s="98"/>
      <c r="V29" s="98"/>
      <c r="W29" s="98"/>
      <c r="X29" s="98"/>
      <c r="Y29" s="98"/>
      <c r="Z29" s="98"/>
      <c r="AA29" s="98"/>
      <c r="AB29" s="98"/>
      <c r="AC29" s="98"/>
      <c r="AD29" s="97"/>
      <c r="AE29" s="97"/>
      <c r="AF29" s="97"/>
    </row>
    <row r="30" spans="1:32" ht="17.25" customHeight="1">
      <c r="A30" s="98"/>
      <c r="B30" s="98"/>
      <c r="C30" s="98"/>
      <c r="D30" s="98"/>
      <c r="E30" s="98"/>
      <c r="F30" s="98"/>
      <c r="G30" s="98"/>
      <c r="H30" s="98"/>
      <c r="I30" s="98"/>
      <c r="J30" s="98"/>
      <c r="K30" s="98"/>
      <c r="L30" s="98"/>
      <c r="M30" s="98"/>
      <c r="N30" s="98"/>
      <c r="O30" s="98"/>
      <c r="P30" s="98"/>
      <c r="Q30" s="98"/>
      <c r="R30" s="98"/>
      <c r="S30" s="98"/>
      <c r="T30" s="98"/>
      <c r="U30" s="98"/>
      <c r="V30" s="98"/>
      <c r="W30" s="98"/>
      <c r="X30" s="98"/>
      <c r="Y30" s="98"/>
      <c r="Z30" s="98"/>
      <c r="AA30" s="98"/>
      <c r="AB30" s="98"/>
      <c r="AC30" s="98"/>
      <c r="AD30" s="97"/>
      <c r="AE30" s="97"/>
      <c r="AF30" s="97"/>
    </row>
    <row r="31" spans="1:32" ht="17.25" customHeight="1">
      <c r="A31" s="98" t="s">
        <v>1187</v>
      </c>
      <c r="B31" s="98" t="s">
        <v>1186</v>
      </c>
      <c r="C31" s="98"/>
      <c r="D31" s="98"/>
      <c r="E31" s="98"/>
      <c r="F31" s="98"/>
      <c r="G31" s="98"/>
      <c r="H31" s="98"/>
      <c r="I31" s="98"/>
      <c r="J31" s="98"/>
      <c r="K31" s="98"/>
      <c r="L31" s="98"/>
      <c r="M31" s="98"/>
      <c r="N31" s="98"/>
      <c r="O31" s="98"/>
      <c r="P31" s="98"/>
      <c r="Q31" s="98"/>
      <c r="R31" s="98"/>
      <c r="S31" s="98"/>
      <c r="T31" s="98"/>
      <c r="U31" s="98"/>
      <c r="V31" s="98"/>
      <c r="W31" s="98"/>
      <c r="X31" s="98"/>
      <c r="Y31" s="98"/>
      <c r="Z31" s="98"/>
      <c r="AA31" s="98"/>
      <c r="AB31" s="98"/>
      <c r="AC31" s="98"/>
      <c r="AD31" s="97"/>
      <c r="AE31" s="97"/>
      <c r="AF31" s="97"/>
    </row>
    <row r="32" spans="1:32" ht="17.25" customHeight="1">
      <c r="A32" s="98"/>
      <c r="B32" s="98" t="s">
        <v>1161</v>
      </c>
      <c r="C32" s="98" t="s">
        <v>1185</v>
      </c>
      <c r="D32" s="98"/>
      <c r="E32" s="98"/>
      <c r="F32" s="98"/>
      <c r="G32" s="98"/>
      <c r="H32" s="98"/>
      <c r="I32" s="98"/>
      <c r="J32" s="98"/>
      <c r="K32" s="98"/>
      <c r="L32" s="98"/>
      <c r="M32" s="98"/>
      <c r="N32" s="98"/>
      <c r="O32" s="98"/>
      <c r="P32" s="98"/>
      <c r="Q32" s="98"/>
      <c r="R32" s="98"/>
      <c r="S32" s="98"/>
      <c r="T32" s="98"/>
      <c r="U32" s="98"/>
      <c r="V32" s="98"/>
      <c r="W32" s="98"/>
      <c r="X32" s="98"/>
      <c r="Y32" s="98"/>
      <c r="Z32" s="98"/>
      <c r="AA32" s="98"/>
      <c r="AB32" s="98"/>
      <c r="AC32" s="98"/>
      <c r="AD32" s="97"/>
      <c r="AE32" s="97"/>
      <c r="AF32" s="97"/>
    </row>
    <row r="33" spans="1:32" ht="17.25" customHeight="1">
      <c r="A33" s="98"/>
      <c r="B33" s="98" t="s">
        <v>1154</v>
      </c>
      <c r="C33" s="98" t="s">
        <v>1184</v>
      </c>
      <c r="D33" s="98"/>
      <c r="E33" s="98"/>
      <c r="F33" s="98"/>
      <c r="G33" s="98"/>
      <c r="H33" s="98"/>
      <c r="I33" s="98"/>
      <c r="J33" s="98"/>
      <c r="K33" s="98"/>
      <c r="L33" s="98"/>
      <c r="M33" s="98"/>
      <c r="N33" s="98"/>
      <c r="O33" s="98"/>
      <c r="P33" s="98"/>
      <c r="Q33" s="98"/>
      <c r="R33" s="98"/>
      <c r="S33" s="98"/>
      <c r="T33" s="98"/>
      <c r="U33" s="98"/>
      <c r="V33" s="98"/>
      <c r="W33" s="98"/>
      <c r="X33" s="98"/>
      <c r="Y33" s="98"/>
      <c r="Z33" s="98"/>
      <c r="AA33" s="98"/>
      <c r="AB33" s="98"/>
      <c r="AC33" s="98"/>
      <c r="AD33" s="97"/>
      <c r="AE33" s="97"/>
      <c r="AF33" s="97"/>
    </row>
    <row r="34" spans="1:32" ht="17.25" customHeight="1">
      <c r="A34" s="98"/>
      <c r="B34" s="98" t="s">
        <v>733</v>
      </c>
      <c r="C34" s="98" t="s">
        <v>1183</v>
      </c>
      <c r="D34" s="98"/>
      <c r="E34" s="98"/>
      <c r="F34" s="98"/>
      <c r="G34" s="98"/>
      <c r="H34" s="98"/>
      <c r="I34" s="98"/>
      <c r="J34" s="98"/>
      <c r="K34" s="98"/>
      <c r="L34" s="98"/>
      <c r="M34" s="98"/>
      <c r="N34" s="98"/>
      <c r="O34" s="98"/>
      <c r="P34" s="98"/>
      <c r="Q34" s="98"/>
      <c r="R34" s="98"/>
      <c r="S34" s="98"/>
      <c r="T34" s="98"/>
      <c r="U34" s="98"/>
      <c r="V34" s="98"/>
      <c r="W34" s="98"/>
      <c r="X34" s="98"/>
      <c r="Y34" s="98"/>
      <c r="Z34" s="98"/>
      <c r="AA34" s="98"/>
      <c r="AB34" s="98"/>
      <c r="AC34" s="98"/>
      <c r="AD34" s="97"/>
      <c r="AE34" s="97"/>
      <c r="AF34" s="97"/>
    </row>
    <row r="35" spans="1:32" ht="17.25" customHeight="1">
      <c r="A35" s="98"/>
      <c r="B35" s="98" t="s">
        <v>1152</v>
      </c>
      <c r="C35" s="98" t="s">
        <v>1182</v>
      </c>
      <c r="D35" s="98"/>
      <c r="E35" s="98"/>
      <c r="F35" s="98"/>
      <c r="G35" s="98"/>
      <c r="H35" s="98"/>
      <c r="I35" s="98"/>
      <c r="J35" s="98"/>
      <c r="K35" s="98"/>
      <c r="L35" s="98"/>
      <c r="M35" s="98"/>
      <c r="N35" s="98"/>
      <c r="O35" s="98"/>
      <c r="P35" s="98"/>
      <c r="Q35" s="98"/>
      <c r="R35" s="98"/>
      <c r="S35" s="98"/>
      <c r="T35" s="98"/>
      <c r="U35" s="98"/>
      <c r="V35" s="98"/>
      <c r="W35" s="98"/>
      <c r="X35" s="98"/>
      <c r="Y35" s="98"/>
      <c r="Z35" s="98"/>
      <c r="AA35" s="98"/>
      <c r="AB35" s="98"/>
      <c r="AC35" s="98"/>
      <c r="AD35" s="97"/>
      <c r="AE35" s="97"/>
      <c r="AF35" s="97"/>
    </row>
    <row r="36" spans="1:32" ht="17.25" customHeight="1">
      <c r="A36" s="98"/>
      <c r="B36" s="98" t="s">
        <v>1181</v>
      </c>
      <c r="C36" s="98" t="s">
        <v>1180</v>
      </c>
      <c r="D36" s="98"/>
      <c r="E36" s="98"/>
      <c r="F36" s="98"/>
      <c r="G36" s="98"/>
      <c r="H36" s="98"/>
      <c r="I36" s="98"/>
      <c r="J36" s="98"/>
      <c r="K36" s="98"/>
      <c r="L36" s="98"/>
      <c r="M36" s="98"/>
      <c r="N36" s="98"/>
      <c r="O36" s="98"/>
      <c r="P36" s="98"/>
      <c r="Q36" s="98"/>
      <c r="R36" s="98"/>
      <c r="S36" s="98"/>
      <c r="T36" s="98"/>
      <c r="U36" s="98"/>
      <c r="V36" s="98"/>
      <c r="W36" s="98"/>
      <c r="X36" s="98"/>
      <c r="Y36" s="98"/>
      <c r="Z36" s="98"/>
      <c r="AA36" s="98"/>
      <c r="AB36" s="98"/>
      <c r="AC36" s="98"/>
      <c r="AD36" s="97"/>
      <c r="AE36" s="97"/>
      <c r="AF36" s="97"/>
    </row>
    <row r="37" spans="1:32" ht="17.25" customHeight="1">
      <c r="A37" s="98"/>
      <c r="B37" s="98" t="s">
        <v>733</v>
      </c>
      <c r="C37" s="98" t="s">
        <v>1179</v>
      </c>
      <c r="D37" s="98"/>
      <c r="E37" s="98"/>
      <c r="F37" s="98"/>
      <c r="G37" s="98"/>
      <c r="H37" s="98"/>
      <c r="I37" s="98"/>
      <c r="J37" s="98"/>
      <c r="K37" s="98"/>
      <c r="L37" s="98"/>
      <c r="M37" s="98"/>
      <c r="N37" s="98"/>
      <c r="O37" s="98"/>
      <c r="P37" s="98"/>
      <c r="Q37" s="98"/>
      <c r="R37" s="98"/>
      <c r="S37" s="98"/>
      <c r="T37" s="98"/>
      <c r="U37" s="98"/>
      <c r="V37" s="98"/>
      <c r="W37" s="98"/>
      <c r="X37" s="98"/>
      <c r="Y37" s="98"/>
      <c r="Z37" s="98"/>
      <c r="AA37" s="98"/>
      <c r="AB37" s="98"/>
      <c r="AC37" s="98"/>
      <c r="AD37" s="97"/>
      <c r="AE37" s="97"/>
      <c r="AF37" s="97"/>
    </row>
    <row r="38" spans="1:32" ht="17.25" customHeight="1">
      <c r="A38" s="98"/>
      <c r="B38" s="98" t="s">
        <v>1145</v>
      </c>
      <c r="C38" s="98" t="s">
        <v>1178</v>
      </c>
      <c r="D38" s="98"/>
      <c r="E38" s="98"/>
      <c r="F38" s="98"/>
      <c r="G38" s="98"/>
      <c r="H38" s="98"/>
      <c r="I38" s="98"/>
      <c r="J38" s="98"/>
      <c r="K38" s="98"/>
      <c r="L38" s="98"/>
      <c r="M38" s="98"/>
      <c r="N38" s="98"/>
      <c r="O38" s="98"/>
      <c r="P38" s="98"/>
      <c r="Q38" s="98"/>
      <c r="R38" s="98"/>
      <c r="S38" s="98"/>
      <c r="T38" s="98"/>
      <c r="U38" s="98"/>
      <c r="V38" s="98"/>
      <c r="W38" s="98"/>
      <c r="X38" s="98"/>
      <c r="Y38" s="98"/>
      <c r="Z38" s="98"/>
      <c r="AA38" s="98"/>
      <c r="AB38" s="98"/>
      <c r="AC38" s="98"/>
      <c r="AD38" s="97"/>
      <c r="AE38" s="97"/>
      <c r="AF38" s="97"/>
    </row>
    <row r="39" spans="1:32" ht="17.25" customHeight="1">
      <c r="A39" s="98"/>
      <c r="B39" s="98" t="s">
        <v>733</v>
      </c>
      <c r="C39" s="98" t="s">
        <v>1177</v>
      </c>
      <c r="D39" s="98"/>
      <c r="E39" s="98"/>
      <c r="F39" s="98"/>
      <c r="G39" s="98"/>
      <c r="H39" s="98"/>
      <c r="I39" s="98"/>
      <c r="J39" s="98"/>
      <c r="K39" s="98"/>
      <c r="L39" s="98"/>
      <c r="M39" s="98"/>
      <c r="N39" s="98"/>
      <c r="O39" s="98"/>
      <c r="P39" s="98"/>
      <c r="Q39" s="98"/>
      <c r="R39" s="98"/>
      <c r="S39" s="98"/>
      <c r="T39" s="98"/>
      <c r="U39" s="98"/>
      <c r="V39" s="98"/>
      <c r="W39" s="98"/>
      <c r="X39" s="98"/>
      <c r="Y39" s="98"/>
      <c r="Z39" s="98"/>
      <c r="AA39" s="98"/>
      <c r="AB39" s="98"/>
      <c r="AC39" s="98"/>
      <c r="AD39" s="97"/>
      <c r="AE39" s="97"/>
      <c r="AF39" s="97"/>
    </row>
    <row r="40" spans="1:32" ht="17.25" customHeight="1">
      <c r="A40" s="98"/>
      <c r="B40" s="98" t="s">
        <v>1141</v>
      </c>
      <c r="C40" s="98" t="s">
        <v>1176</v>
      </c>
      <c r="D40" s="98"/>
      <c r="E40" s="98"/>
      <c r="F40" s="98"/>
      <c r="G40" s="98"/>
      <c r="H40" s="98"/>
      <c r="I40" s="98"/>
      <c r="J40" s="98"/>
      <c r="K40" s="98"/>
      <c r="L40" s="98"/>
      <c r="M40" s="98"/>
      <c r="N40" s="98"/>
      <c r="O40" s="98"/>
      <c r="P40" s="98"/>
      <c r="Q40" s="98"/>
      <c r="R40" s="98"/>
      <c r="S40" s="98"/>
      <c r="T40" s="98"/>
      <c r="U40" s="98"/>
      <c r="V40" s="98"/>
      <c r="W40" s="98"/>
      <c r="X40" s="98"/>
      <c r="Y40" s="98"/>
      <c r="Z40" s="98"/>
      <c r="AA40" s="98"/>
      <c r="AB40" s="98"/>
      <c r="AC40" s="98"/>
      <c r="AD40" s="97"/>
      <c r="AE40" s="97"/>
      <c r="AF40" s="97"/>
    </row>
    <row r="41" spans="1:32" ht="17.25" customHeight="1">
      <c r="A41" s="98"/>
      <c r="B41" s="98" t="s">
        <v>1137</v>
      </c>
      <c r="C41" s="98" t="s">
        <v>1175</v>
      </c>
      <c r="D41" s="98"/>
      <c r="E41" s="98"/>
      <c r="F41" s="98"/>
      <c r="G41" s="98"/>
      <c r="H41" s="98"/>
      <c r="I41" s="98"/>
      <c r="J41" s="98"/>
      <c r="K41" s="98"/>
      <c r="L41" s="98"/>
      <c r="M41" s="98"/>
      <c r="N41" s="98"/>
      <c r="O41" s="98"/>
      <c r="P41" s="98"/>
      <c r="Q41" s="98"/>
      <c r="R41" s="98"/>
      <c r="S41" s="98"/>
      <c r="T41" s="98"/>
      <c r="U41" s="98"/>
      <c r="V41" s="98"/>
      <c r="W41" s="98"/>
      <c r="X41" s="98"/>
      <c r="Y41" s="98"/>
      <c r="Z41" s="98"/>
      <c r="AA41" s="98"/>
      <c r="AB41" s="98"/>
      <c r="AC41" s="98"/>
      <c r="AD41" s="97"/>
      <c r="AE41" s="97"/>
      <c r="AF41" s="97"/>
    </row>
    <row r="42" spans="1:32" ht="17.25" customHeight="1">
      <c r="A42" s="98"/>
      <c r="B42" s="98" t="s">
        <v>1134</v>
      </c>
      <c r="C42" s="98" t="s">
        <v>1174</v>
      </c>
      <c r="D42" s="98"/>
      <c r="E42" s="98"/>
      <c r="F42" s="98"/>
      <c r="G42" s="98"/>
      <c r="H42" s="98"/>
      <c r="I42" s="98"/>
      <c r="J42" s="98"/>
      <c r="K42" s="98"/>
      <c r="L42" s="98"/>
      <c r="M42" s="98"/>
      <c r="N42" s="98"/>
      <c r="O42" s="98"/>
      <c r="P42" s="98"/>
      <c r="Q42" s="98"/>
      <c r="R42" s="98"/>
      <c r="S42" s="98"/>
      <c r="T42" s="98"/>
      <c r="U42" s="98"/>
      <c r="V42" s="98"/>
      <c r="W42" s="98"/>
      <c r="X42" s="98"/>
      <c r="Y42" s="98"/>
      <c r="Z42" s="98"/>
      <c r="AA42" s="98"/>
      <c r="AB42" s="98"/>
      <c r="AC42" s="98"/>
      <c r="AD42" s="97"/>
      <c r="AE42" s="97"/>
      <c r="AF42" s="97"/>
    </row>
    <row r="43" spans="1:32" ht="17.25" customHeight="1">
      <c r="A43" s="98"/>
      <c r="B43" s="98" t="s">
        <v>733</v>
      </c>
      <c r="C43" s="98" t="s">
        <v>1173</v>
      </c>
      <c r="D43" s="98"/>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97"/>
      <c r="AE43" s="97"/>
      <c r="AF43" s="97"/>
    </row>
    <row r="44" spans="1:32" ht="17.25" customHeight="1">
      <c r="A44" s="98"/>
      <c r="B44" s="98" t="s">
        <v>1132</v>
      </c>
      <c r="C44" s="98" t="s">
        <v>1172</v>
      </c>
      <c r="D44" s="98"/>
      <c r="E44" s="98"/>
      <c r="F44" s="98"/>
      <c r="G44" s="98"/>
      <c r="H44" s="98"/>
      <c r="I44" s="98"/>
      <c r="J44" s="98"/>
      <c r="K44" s="98"/>
      <c r="L44" s="98"/>
      <c r="M44" s="98"/>
      <c r="N44" s="98"/>
      <c r="O44" s="98"/>
      <c r="P44" s="98"/>
      <c r="Q44" s="98"/>
      <c r="R44" s="98"/>
      <c r="S44" s="98"/>
      <c r="T44" s="98"/>
      <c r="U44" s="98"/>
      <c r="V44" s="98"/>
      <c r="W44" s="98"/>
      <c r="X44" s="98"/>
      <c r="Y44" s="98"/>
      <c r="Z44" s="98"/>
      <c r="AA44" s="98"/>
      <c r="AB44" s="98"/>
      <c r="AC44" s="98"/>
      <c r="AD44" s="97"/>
      <c r="AE44" s="97"/>
      <c r="AF44" s="97"/>
    </row>
    <row r="45" spans="1:32" ht="17.25" customHeight="1">
      <c r="A45" s="98"/>
      <c r="B45" s="98" t="s">
        <v>1129</v>
      </c>
      <c r="C45" s="98" t="s">
        <v>1171</v>
      </c>
      <c r="D45" s="98"/>
      <c r="E45" s="98"/>
      <c r="F45" s="98"/>
      <c r="G45" s="98"/>
      <c r="H45" s="98"/>
      <c r="I45" s="98"/>
      <c r="J45" s="98"/>
      <c r="K45" s="98"/>
      <c r="L45" s="98"/>
      <c r="M45" s="98"/>
      <c r="N45" s="98"/>
      <c r="O45" s="98"/>
      <c r="P45" s="98"/>
      <c r="Q45" s="98"/>
      <c r="R45" s="98"/>
      <c r="S45" s="98"/>
      <c r="T45" s="98"/>
      <c r="U45" s="98"/>
      <c r="V45" s="98"/>
      <c r="W45" s="98"/>
      <c r="X45" s="98"/>
      <c r="Y45" s="98"/>
      <c r="Z45" s="98"/>
      <c r="AA45" s="98"/>
      <c r="AB45" s="98"/>
      <c r="AC45" s="98"/>
      <c r="AD45" s="97"/>
      <c r="AE45" s="97"/>
      <c r="AF45" s="97"/>
    </row>
    <row r="46" spans="1:32" ht="17.25" customHeight="1">
      <c r="A46" s="98"/>
      <c r="B46" s="98" t="s">
        <v>1143</v>
      </c>
      <c r="C46" s="98" t="s">
        <v>1170</v>
      </c>
      <c r="D46" s="98"/>
      <c r="E46" s="98"/>
      <c r="F46" s="98"/>
      <c r="G46" s="98"/>
      <c r="H46" s="98"/>
      <c r="I46" s="98"/>
      <c r="J46" s="98"/>
      <c r="K46" s="98"/>
      <c r="L46" s="98"/>
      <c r="M46" s="98"/>
      <c r="N46" s="98"/>
      <c r="O46" s="98"/>
      <c r="P46" s="98"/>
      <c r="Q46" s="98"/>
      <c r="R46" s="98"/>
      <c r="S46" s="98"/>
      <c r="T46" s="98"/>
      <c r="U46" s="98"/>
      <c r="V46" s="98"/>
      <c r="W46" s="98"/>
      <c r="X46" s="98"/>
      <c r="Y46" s="98"/>
      <c r="Z46" s="98"/>
      <c r="AA46" s="98"/>
      <c r="AB46" s="98"/>
      <c r="AC46" s="98"/>
      <c r="AD46" s="97"/>
      <c r="AE46" s="97"/>
      <c r="AF46" s="97"/>
    </row>
    <row r="47" spans="1:32" ht="17.25" customHeight="1">
      <c r="A47" s="98"/>
      <c r="B47" s="98" t="s">
        <v>733</v>
      </c>
      <c r="C47" s="98" t="s">
        <v>1169</v>
      </c>
      <c r="D47" s="98"/>
      <c r="E47" s="98"/>
      <c r="F47" s="98"/>
      <c r="G47" s="98"/>
      <c r="H47" s="98"/>
      <c r="I47" s="98"/>
      <c r="J47" s="98"/>
      <c r="K47" s="98"/>
      <c r="L47" s="98"/>
      <c r="M47" s="98"/>
      <c r="N47" s="98"/>
      <c r="O47" s="98"/>
      <c r="P47" s="98"/>
      <c r="Q47" s="98"/>
      <c r="R47" s="98"/>
      <c r="S47" s="98"/>
      <c r="T47" s="98"/>
      <c r="U47" s="98"/>
      <c r="V47" s="98"/>
      <c r="W47" s="98"/>
      <c r="X47" s="98"/>
      <c r="Y47" s="98"/>
      <c r="Z47" s="98"/>
      <c r="AA47" s="98"/>
      <c r="AB47" s="98"/>
      <c r="AC47" s="98"/>
      <c r="AD47" s="97"/>
      <c r="AE47" s="97"/>
      <c r="AF47" s="97"/>
    </row>
    <row r="48" spans="1:32" ht="17.25" customHeight="1">
      <c r="A48" s="98"/>
      <c r="B48" s="98" t="s">
        <v>733</v>
      </c>
      <c r="C48" s="98" t="s">
        <v>1168</v>
      </c>
      <c r="D48" s="98"/>
      <c r="E48" s="98"/>
      <c r="F48" s="98"/>
      <c r="G48" s="98"/>
      <c r="H48" s="98"/>
      <c r="I48" s="98"/>
      <c r="J48" s="98"/>
      <c r="K48" s="98"/>
      <c r="L48" s="98"/>
      <c r="M48" s="98"/>
      <c r="N48" s="98"/>
      <c r="O48" s="98"/>
      <c r="P48" s="98"/>
      <c r="Q48" s="98"/>
      <c r="R48" s="98"/>
      <c r="S48" s="98"/>
      <c r="T48" s="98"/>
      <c r="U48" s="98"/>
      <c r="V48" s="98"/>
      <c r="W48" s="98"/>
      <c r="X48" s="98"/>
      <c r="Y48" s="98"/>
      <c r="Z48" s="98"/>
      <c r="AA48" s="98"/>
      <c r="AB48" s="98"/>
      <c r="AC48" s="98"/>
      <c r="AD48" s="97"/>
      <c r="AE48" s="97"/>
      <c r="AF48" s="97"/>
    </row>
    <row r="49" spans="1:32" ht="17.25" customHeight="1">
      <c r="A49" s="98"/>
      <c r="B49" s="98" t="s">
        <v>733</v>
      </c>
      <c r="C49" s="98" t="s">
        <v>1167</v>
      </c>
      <c r="D49" s="98"/>
      <c r="E49" s="98"/>
      <c r="F49" s="98"/>
      <c r="G49" s="98"/>
      <c r="H49" s="98"/>
      <c r="I49" s="98"/>
      <c r="J49" s="98"/>
      <c r="K49" s="98"/>
      <c r="L49" s="98"/>
      <c r="M49" s="98"/>
      <c r="N49" s="98"/>
      <c r="O49" s="98"/>
      <c r="P49" s="98"/>
      <c r="Q49" s="98"/>
      <c r="R49" s="98"/>
      <c r="S49" s="98"/>
      <c r="T49" s="98"/>
      <c r="U49" s="98"/>
      <c r="V49" s="98"/>
      <c r="W49" s="98"/>
      <c r="X49" s="98"/>
      <c r="Y49" s="98"/>
      <c r="Z49" s="98"/>
      <c r="AA49" s="98"/>
      <c r="AB49" s="98"/>
      <c r="AC49" s="98"/>
      <c r="AD49" s="97"/>
      <c r="AE49" s="97"/>
      <c r="AF49" s="97"/>
    </row>
    <row r="50" spans="1:32" ht="17.25" customHeight="1">
      <c r="A50" s="98"/>
      <c r="B50" s="98" t="s">
        <v>1166</v>
      </c>
      <c r="C50" s="98" t="s">
        <v>1165</v>
      </c>
      <c r="D50" s="98"/>
      <c r="E50" s="98"/>
      <c r="F50" s="98"/>
      <c r="G50" s="98"/>
      <c r="H50" s="98"/>
      <c r="I50" s="98"/>
      <c r="J50" s="98"/>
      <c r="K50" s="98"/>
      <c r="L50" s="98"/>
      <c r="M50" s="98"/>
      <c r="N50" s="98"/>
      <c r="O50" s="98"/>
      <c r="P50" s="98"/>
      <c r="Q50" s="98"/>
      <c r="R50" s="98"/>
      <c r="S50" s="98"/>
      <c r="T50" s="98"/>
      <c r="U50" s="98"/>
      <c r="V50" s="98"/>
      <c r="W50" s="98"/>
      <c r="X50" s="98"/>
      <c r="Y50" s="98"/>
      <c r="Z50" s="98"/>
      <c r="AA50" s="98"/>
      <c r="AB50" s="98"/>
      <c r="AC50" s="98"/>
      <c r="AD50" s="97"/>
      <c r="AE50" s="97"/>
      <c r="AF50" s="97"/>
    </row>
    <row r="51" spans="1:32" ht="17.25" customHeight="1">
      <c r="A51" s="98"/>
      <c r="B51" s="98" t="s">
        <v>733</v>
      </c>
      <c r="C51" s="98" t="s">
        <v>1164</v>
      </c>
      <c r="D51" s="98"/>
      <c r="E51" s="98"/>
      <c r="F51" s="98"/>
      <c r="G51" s="98"/>
      <c r="H51" s="98"/>
      <c r="I51" s="98"/>
      <c r="J51" s="98"/>
      <c r="K51" s="98"/>
      <c r="L51" s="98"/>
      <c r="M51" s="98"/>
      <c r="N51" s="98"/>
      <c r="O51" s="98"/>
      <c r="P51" s="98"/>
      <c r="Q51" s="98"/>
      <c r="R51" s="98"/>
      <c r="S51" s="98"/>
      <c r="T51" s="98"/>
      <c r="U51" s="98"/>
      <c r="V51" s="98"/>
      <c r="W51" s="98"/>
      <c r="X51" s="98"/>
      <c r="Y51" s="98"/>
      <c r="Z51" s="98"/>
      <c r="AA51" s="98"/>
      <c r="AB51" s="98"/>
      <c r="AC51" s="98"/>
      <c r="AD51" s="97"/>
      <c r="AE51" s="97"/>
      <c r="AF51" s="97"/>
    </row>
    <row r="52" spans="1:32" ht="17.25" customHeight="1">
      <c r="A52" s="98"/>
      <c r="B52" s="98"/>
      <c r="C52" s="98"/>
      <c r="D52" s="98"/>
      <c r="E52" s="98"/>
      <c r="F52" s="98"/>
      <c r="G52" s="98"/>
      <c r="H52" s="98"/>
      <c r="I52" s="98"/>
      <c r="J52" s="98"/>
      <c r="K52" s="98"/>
      <c r="L52" s="98"/>
      <c r="M52" s="98"/>
      <c r="N52" s="98"/>
      <c r="O52" s="98"/>
      <c r="P52" s="98"/>
      <c r="Q52" s="98"/>
      <c r="R52" s="98"/>
      <c r="S52" s="98"/>
      <c r="T52" s="98"/>
      <c r="U52" s="98"/>
      <c r="V52" s="98"/>
      <c r="W52" s="98"/>
      <c r="X52" s="98"/>
      <c r="Y52" s="98"/>
      <c r="Z52" s="98"/>
      <c r="AA52" s="98"/>
      <c r="AB52" s="98"/>
      <c r="AC52" s="98"/>
      <c r="AD52" s="97"/>
      <c r="AE52" s="97"/>
      <c r="AF52" s="97"/>
    </row>
    <row r="53" spans="1:32" ht="17.25" customHeight="1">
      <c r="A53" s="98" t="s">
        <v>1163</v>
      </c>
      <c r="B53" s="98" t="s">
        <v>1162</v>
      </c>
      <c r="C53" s="98"/>
      <c r="D53" s="98"/>
      <c r="E53" s="98"/>
      <c r="F53" s="98"/>
      <c r="G53" s="98"/>
      <c r="H53" s="98"/>
      <c r="I53" s="98"/>
      <c r="J53" s="98"/>
      <c r="K53" s="98"/>
      <c r="L53" s="98"/>
      <c r="M53" s="98"/>
      <c r="N53" s="98"/>
      <c r="O53" s="98"/>
      <c r="P53" s="98"/>
      <c r="Q53" s="98"/>
      <c r="R53" s="98"/>
      <c r="S53" s="98"/>
      <c r="T53" s="98"/>
      <c r="U53" s="98"/>
      <c r="V53" s="98"/>
      <c r="W53" s="98"/>
      <c r="X53" s="98"/>
      <c r="Y53" s="98"/>
      <c r="Z53" s="98"/>
      <c r="AA53" s="98"/>
      <c r="AB53" s="98"/>
      <c r="AC53" s="98"/>
      <c r="AD53" s="97"/>
      <c r="AE53" s="97"/>
      <c r="AF53" s="97"/>
    </row>
    <row r="54" spans="1:32" ht="17.25" customHeight="1">
      <c r="A54" s="98"/>
      <c r="B54" s="98" t="s">
        <v>1161</v>
      </c>
      <c r="C54" s="98" t="s">
        <v>1160</v>
      </c>
      <c r="D54" s="98"/>
      <c r="E54" s="98"/>
      <c r="F54" s="98"/>
      <c r="G54" s="98"/>
      <c r="H54" s="98"/>
      <c r="I54" s="98"/>
      <c r="J54" s="98"/>
      <c r="K54" s="98"/>
      <c r="L54" s="98"/>
      <c r="M54" s="98"/>
      <c r="N54" s="98"/>
      <c r="O54" s="98"/>
      <c r="P54" s="98"/>
      <c r="Q54" s="98"/>
      <c r="R54" s="98"/>
      <c r="S54" s="98"/>
      <c r="T54" s="98"/>
      <c r="U54" s="98"/>
      <c r="V54" s="98"/>
      <c r="W54" s="98"/>
      <c r="X54" s="98"/>
      <c r="Y54" s="98"/>
      <c r="Z54" s="98"/>
      <c r="AA54" s="98"/>
      <c r="AB54" s="98"/>
      <c r="AC54" s="98"/>
      <c r="AD54" s="97"/>
      <c r="AE54" s="97"/>
      <c r="AF54" s="97"/>
    </row>
    <row r="55" spans="1:32" ht="17.25" customHeight="1">
      <c r="A55" s="98"/>
      <c r="B55" s="98" t="s">
        <v>733</v>
      </c>
      <c r="C55" s="98" t="s">
        <v>1159</v>
      </c>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7"/>
      <c r="AE55" s="97"/>
      <c r="AF55" s="97"/>
    </row>
    <row r="56" spans="1:32" ht="17.25" customHeight="1">
      <c r="A56" s="98"/>
      <c r="B56" s="98" t="s">
        <v>733</v>
      </c>
      <c r="C56" s="98" t="s">
        <v>1158</v>
      </c>
      <c r="D56" s="98"/>
      <c r="E56" s="98"/>
      <c r="F56" s="98"/>
      <c r="G56" s="98"/>
      <c r="H56" s="98"/>
      <c r="I56" s="98"/>
      <c r="J56" s="98"/>
      <c r="K56" s="98"/>
      <c r="L56" s="98"/>
      <c r="M56" s="98"/>
      <c r="N56" s="98"/>
      <c r="O56" s="98"/>
      <c r="P56" s="98"/>
      <c r="Q56" s="98"/>
      <c r="R56" s="98"/>
      <c r="S56" s="98"/>
      <c r="T56" s="98"/>
      <c r="U56" s="98"/>
      <c r="V56" s="98"/>
      <c r="W56" s="98"/>
      <c r="X56" s="98"/>
      <c r="Y56" s="98"/>
      <c r="Z56" s="98"/>
      <c r="AA56" s="98"/>
      <c r="AB56" s="98"/>
      <c r="AC56" s="98"/>
      <c r="AD56" s="97"/>
      <c r="AE56" s="97"/>
      <c r="AF56" s="97"/>
    </row>
    <row r="57" spans="1:32" ht="17.25" customHeight="1">
      <c r="A57" s="98"/>
      <c r="B57" s="98" t="s">
        <v>1143</v>
      </c>
      <c r="C57" s="98" t="s">
        <v>3676</v>
      </c>
      <c r="D57" s="98"/>
      <c r="E57" s="98"/>
      <c r="F57" s="98"/>
      <c r="G57" s="98"/>
      <c r="H57" s="98"/>
      <c r="I57" s="98"/>
      <c r="J57" s="98"/>
      <c r="K57" s="98"/>
      <c r="L57" s="98"/>
      <c r="M57" s="98"/>
      <c r="N57" s="98"/>
      <c r="O57" s="98"/>
      <c r="P57" s="98"/>
      <c r="Q57" s="98"/>
      <c r="R57" s="98"/>
      <c r="S57" s="98"/>
      <c r="T57" s="98"/>
      <c r="U57" s="98"/>
      <c r="V57" s="98"/>
      <c r="W57" s="98"/>
      <c r="X57" s="98"/>
      <c r="Y57" s="98"/>
      <c r="Z57" s="98"/>
      <c r="AA57" s="98"/>
      <c r="AB57" s="98"/>
      <c r="AC57" s="98"/>
      <c r="AD57" s="97"/>
      <c r="AE57" s="97"/>
      <c r="AF57" s="97"/>
    </row>
    <row r="58" spans="1:32" ht="17.25" customHeight="1">
      <c r="A58" s="98"/>
      <c r="B58" s="98" t="s">
        <v>733</v>
      </c>
      <c r="C58" s="98" t="s">
        <v>1157</v>
      </c>
      <c r="D58" s="98"/>
      <c r="E58" s="98"/>
      <c r="F58" s="98"/>
      <c r="G58" s="98"/>
      <c r="H58" s="98"/>
      <c r="I58" s="98"/>
      <c r="J58" s="98"/>
      <c r="K58" s="98"/>
      <c r="L58" s="98"/>
      <c r="M58" s="98"/>
      <c r="N58" s="98"/>
      <c r="O58" s="98"/>
      <c r="P58" s="98"/>
      <c r="Q58" s="98"/>
      <c r="R58" s="98"/>
      <c r="S58" s="98"/>
      <c r="T58" s="98"/>
      <c r="U58" s="98"/>
      <c r="V58" s="98"/>
      <c r="W58" s="98"/>
      <c r="X58" s="98"/>
      <c r="Y58" s="98"/>
      <c r="Z58" s="98"/>
      <c r="AA58" s="98"/>
      <c r="AB58" s="98"/>
      <c r="AC58" s="98"/>
      <c r="AD58" s="97"/>
      <c r="AE58" s="97"/>
      <c r="AF58" s="97"/>
    </row>
    <row r="59" spans="1:32" ht="17.25" customHeight="1">
      <c r="A59" s="98"/>
      <c r="B59" s="98" t="s">
        <v>733</v>
      </c>
      <c r="C59" s="98" t="s">
        <v>1156</v>
      </c>
      <c r="D59" s="98"/>
      <c r="E59" s="98"/>
      <c r="F59" s="98"/>
      <c r="G59" s="98"/>
      <c r="H59" s="98"/>
      <c r="I59" s="98"/>
      <c r="J59" s="98"/>
      <c r="K59" s="98"/>
      <c r="L59" s="98"/>
      <c r="M59" s="98"/>
      <c r="N59" s="98"/>
      <c r="O59" s="98"/>
      <c r="P59" s="98"/>
      <c r="Q59" s="98"/>
      <c r="R59" s="98"/>
      <c r="S59" s="98"/>
      <c r="T59" s="98"/>
      <c r="U59" s="98"/>
      <c r="V59" s="98"/>
      <c r="W59" s="98"/>
      <c r="X59" s="98"/>
      <c r="Y59" s="98"/>
      <c r="Z59" s="98"/>
      <c r="AA59" s="98"/>
      <c r="AB59" s="98"/>
      <c r="AC59" s="98"/>
      <c r="AD59" s="97"/>
      <c r="AE59" s="97"/>
      <c r="AF59" s="97"/>
    </row>
    <row r="60" spans="1:32" ht="17.25" customHeight="1">
      <c r="A60" s="98"/>
      <c r="B60" s="98" t="s">
        <v>733</v>
      </c>
      <c r="C60" s="98" t="s">
        <v>1155</v>
      </c>
      <c r="D60" s="98"/>
      <c r="E60" s="98"/>
      <c r="F60" s="98"/>
      <c r="G60" s="98"/>
      <c r="H60" s="98"/>
      <c r="I60" s="98"/>
      <c r="J60" s="98"/>
      <c r="K60" s="98"/>
      <c r="L60" s="98"/>
      <c r="M60" s="98"/>
      <c r="N60" s="98"/>
      <c r="O60" s="98"/>
      <c r="P60" s="98"/>
      <c r="Q60" s="98"/>
      <c r="R60" s="98"/>
      <c r="S60" s="98"/>
      <c r="T60" s="98"/>
      <c r="U60" s="98"/>
      <c r="V60" s="98"/>
      <c r="W60" s="98"/>
      <c r="X60" s="98"/>
      <c r="Y60" s="98"/>
      <c r="Z60" s="98"/>
      <c r="AA60" s="98"/>
      <c r="AB60" s="98"/>
      <c r="AC60" s="98"/>
      <c r="AD60" s="97"/>
      <c r="AE60" s="97"/>
      <c r="AF60" s="97"/>
    </row>
    <row r="61" spans="1:32" ht="17.25" customHeight="1">
      <c r="A61" s="98"/>
      <c r="B61" s="98" t="s">
        <v>1154</v>
      </c>
      <c r="C61" s="98" t="s">
        <v>1153</v>
      </c>
      <c r="D61" s="98"/>
      <c r="E61" s="98"/>
      <c r="F61" s="98"/>
      <c r="G61" s="98"/>
      <c r="H61" s="98"/>
      <c r="I61" s="98"/>
      <c r="J61" s="98"/>
      <c r="K61" s="98"/>
      <c r="L61" s="98"/>
      <c r="M61" s="98"/>
      <c r="N61" s="98"/>
      <c r="O61" s="98"/>
      <c r="P61" s="98"/>
      <c r="Q61" s="98"/>
      <c r="R61" s="98"/>
      <c r="S61" s="98"/>
      <c r="T61" s="98"/>
      <c r="U61" s="98"/>
      <c r="V61" s="98"/>
      <c r="W61" s="98"/>
      <c r="X61" s="98"/>
      <c r="Y61" s="98"/>
      <c r="Z61" s="98"/>
      <c r="AA61" s="98"/>
      <c r="AB61" s="98"/>
      <c r="AC61" s="98"/>
      <c r="AD61" s="97"/>
      <c r="AE61" s="97"/>
      <c r="AF61" s="97"/>
    </row>
    <row r="62" spans="1:32" ht="17.25" customHeight="1">
      <c r="A62" s="98"/>
      <c r="B62" s="98" t="s">
        <v>1152</v>
      </c>
      <c r="C62" s="98" t="s">
        <v>1151</v>
      </c>
      <c r="D62" s="98"/>
      <c r="E62" s="98"/>
      <c r="F62" s="98"/>
      <c r="G62" s="98"/>
      <c r="H62" s="98"/>
      <c r="I62" s="98"/>
      <c r="J62" s="98"/>
      <c r="K62" s="98"/>
      <c r="L62" s="98"/>
      <c r="M62" s="98"/>
      <c r="N62" s="98"/>
      <c r="O62" s="98"/>
      <c r="P62" s="98"/>
      <c r="Q62" s="98"/>
      <c r="R62" s="98"/>
      <c r="S62" s="98"/>
      <c r="T62" s="98"/>
      <c r="U62" s="98"/>
      <c r="V62" s="98"/>
      <c r="W62" s="98"/>
      <c r="X62" s="98"/>
      <c r="Y62" s="98"/>
      <c r="Z62" s="98"/>
      <c r="AA62" s="98"/>
      <c r="AB62" s="98"/>
      <c r="AC62" s="98"/>
      <c r="AD62" s="97"/>
      <c r="AE62" s="97"/>
      <c r="AF62" s="97"/>
    </row>
    <row r="63" spans="1:32" ht="17.25" customHeight="1">
      <c r="A63" s="98"/>
      <c r="B63" s="98" t="s">
        <v>733</v>
      </c>
      <c r="C63" s="98" t="s">
        <v>1150</v>
      </c>
      <c r="D63" s="98"/>
      <c r="E63" s="98"/>
      <c r="F63" s="98"/>
      <c r="G63" s="98"/>
      <c r="H63" s="98"/>
      <c r="I63" s="98"/>
      <c r="J63" s="98"/>
      <c r="K63" s="98"/>
      <c r="L63" s="98"/>
      <c r="M63" s="98"/>
      <c r="N63" s="98"/>
      <c r="O63" s="98"/>
      <c r="P63" s="98"/>
      <c r="Q63" s="98"/>
      <c r="R63" s="98"/>
      <c r="S63" s="98"/>
      <c r="T63" s="98"/>
      <c r="U63" s="98"/>
      <c r="V63" s="98"/>
      <c r="W63" s="98"/>
      <c r="X63" s="98"/>
      <c r="Y63" s="98"/>
      <c r="Z63" s="98"/>
      <c r="AA63" s="98"/>
      <c r="AB63" s="98"/>
      <c r="AC63" s="98"/>
      <c r="AD63" s="97"/>
      <c r="AE63" s="97"/>
      <c r="AF63" s="97"/>
    </row>
    <row r="64" spans="1:32" ht="17.25" customHeight="1">
      <c r="A64" s="98"/>
      <c r="B64" s="98" t="s">
        <v>733</v>
      </c>
      <c r="C64" s="98" t="s">
        <v>1149</v>
      </c>
      <c r="D64" s="98"/>
      <c r="E64" s="98"/>
      <c r="F64" s="98"/>
      <c r="G64" s="98"/>
      <c r="H64" s="98"/>
      <c r="I64" s="98"/>
      <c r="J64" s="98"/>
      <c r="K64" s="98"/>
      <c r="L64" s="98"/>
      <c r="M64" s="98"/>
      <c r="N64" s="98"/>
      <c r="O64" s="98"/>
      <c r="P64" s="98"/>
      <c r="Q64" s="98"/>
      <c r="R64" s="98"/>
      <c r="S64" s="98"/>
      <c r="T64" s="98"/>
      <c r="U64" s="98"/>
      <c r="V64" s="98"/>
      <c r="W64" s="98"/>
      <c r="X64" s="98"/>
      <c r="Y64" s="98"/>
      <c r="Z64" s="98"/>
      <c r="AA64" s="98"/>
      <c r="AB64" s="98"/>
      <c r="AC64" s="98"/>
      <c r="AD64" s="97"/>
      <c r="AE64" s="97"/>
      <c r="AF64" s="97"/>
    </row>
    <row r="65" spans="1:32" ht="17.25" customHeight="1">
      <c r="A65" s="98"/>
      <c r="B65" s="98" t="s">
        <v>1148</v>
      </c>
      <c r="C65" s="98" t="s">
        <v>1147</v>
      </c>
      <c r="D65" s="98"/>
      <c r="E65" s="98"/>
      <c r="F65" s="98"/>
      <c r="G65" s="98"/>
      <c r="H65" s="98"/>
      <c r="I65" s="98"/>
      <c r="J65" s="98"/>
      <c r="K65" s="98"/>
      <c r="L65" s="98"/>
      <c r="M65" s="98"/>
      <c r="N65" s="98"/>
      <c r="O65" s="98"/>
      <c r="P65" s="98"/>
      <c r="Q65" s="98"/>
      <c r="R65" s="98"/>
      <c r="S65" s="98"/>
      <c r="T65" s="98"/>
      <c r="U65" s="98"/>
      <c r="V65" s="98"/>
      <c r="W65" s="98"/>
      <c r="X65" s="98"/>
      <c r="Y65" s="98"/>
      <c r="Z65" s="98"/>
      <c r="AA65" s="98"/>
      <c r="AB65" s="98"/>
      <c r="AC65" s="97"/>
      <c r="AD65" s="97"/>
      <c r="AE65" s="97"/>
      <c r="AF65" s="97"/>
    </row>
    <row r="66" spans="1:32" ht="17.25" customHeight="1">
      <c r="A66" s="98"/>
      <c r="B66" s="98" t="s">
        <v>733</v>
      </c>
      <c r="C66" s="98" t="s">
        <v>1146</v>
      </c>
      <c r="D66" s="98"/>
      <c r="E66" s="98"/>
      <c r="F66" s="98"/>
      <c r="G66" s="98"/>
      <c r="H66" s="98"/>
      <c r="I66" s="98"/>
      <c r="J66" s="98"/>
      <c r="K66" s="98"/>
      <c r="L66" s="98"/>
      <c r="M66" s="98"/>
      <c r="N66" s="98"/>
      <c r="O66" s="98"/>
      <c r="P66" s="98"/>
      <c r="Q66" s="98"/>
      <c r="R66" s="98"/>
      <c r="S66" s="98"/>
      <c r="T66" s="98"/>
      <c r="U66" s="98"/>
      <c r="V66" s="98"/>
      <c r="W66" s="98"/>
      <c r="X66" s="98"/>
      <c r="Y66" s="98"/>
      <c r="Z66" s="98"/>
      <c r="AA66" s="98"/>
      <c r="AB66" s="98"/>
      <c r="AC66" s="97"/>
      <c r="AD66" s="97"/>
      <c r="AE66" s="97"/>
      <c r="AF66" s="97"/>
    </row>
    <row r="67" spans="1:32" ht="17.25" customHeight="1">
      <c r="A67" s="98"/>
      <c r="B67" s="98" t="s">
        <v>1145</v>
      </c>
      <c r="C67" s="242" t="s">
        <v>1144</v>
      </c>
      <c r="D67" s="98"/>
      <c r="E67" s="98"/>
      <c r="F67" s="98"/>
      <c r="G67" s="98"/>
      <c r="H67" s="98"/>
      <c r="I67" s="98"/>
      <c r="J67" s="98"/>
      <c r="K67" s="98"/>
      <c r="L67" s="98"/>
      <c r="M67" s="98"/>
      <c r="N67" s="98"/>
      <c r="O67" s="98"/>
      <c r="P67" s="98"/>
      <c r="Q67" s="98"/>
      <c r="R67" s="98"/>
      <c r="S67" s="98"/>
      <c r="T67" s="98"/>
      <c r="U67" s="98"/>
      <c r="V67" s="98"/>
      <c r="W67" s="98"/>
      <c r="X67" s="98"/>
      <c r="Y67" s="98"/>
      <c r="Z67" s="98"/>
      <c r="AA67" s="98"/>
      <c r="AB67" s="98"/>
      <c r="AC67" s="97"/>
      <c r="AD67" s="97"/>
      <c r="AE67" s="97"/>
      <c r="AF67" s="97"/>
    </row>
    <row r="68" spans="1:32" ht="17.25" customHeight="1">
      <c r="A68" s="98"/>
      <c r="B68" s="98" t="s">
        <v>1143</v>
      </c>
      <c r="C68" s="98" t="s">
        <v>2320</v>
      </c>
      <c r="D68" s="98"/>
      <c r="E68" s="98"/>
      <c r="F68" s="98"/>
      <c r="G68" s="98"/>
      <c r="H68" s="98"/>
      <c r="I68" s="98"/>
      <c r="J68" s="98"/>
      <c r="K68" s="98"/>
      <c r="L68" s="98"/>
      <c r="M68" s="98"/>
      <c r="N68" s="98"/>
      <c r="O68" s="98"/>
      <c r="P68" s="98"/>
      <c r="Q68" s="98"/>
      <c r="R68" s="98"/>
      <c r="S68" s="98"/>
      <c r="T68" s="98"/>
      <c r="U68" s="98"/>
      <c r="V68" s="98"/>
      <c r="W68" s="98"/>
      <c r="X68" s="98"/>
      <c r="Y68" s="98"/>
      <c r="Z68" s="98"/>
      <c r="AA68" s="98"/>
      <c r="AB68" s="98"/>
      <c r="AC68" s="97"/>
      <c r="AD68" s="97"/>
      <c r="AE68" s="97"/>
      <c r="AF68" s="97"/>
    </row>
    <row r="69" spans="1:32" ht="17.25" customHeight="1">
      <c r="A69" s="98"/>
      <c r="B69" s="128" t="s">
        <v>733</v>
      </c>
      <c r="C69" s="98" t="s">
        <v>1142</v>
      </c>
      <c r="D69" s="98"/>
      <c r="E69" s="98"/>
      <c r="F69" s="98"/>
      <c r="G69" s="98"/>
      <c r="H69" s="98"/>
      <c r="I69" s="98"/>
      <c r="J69" s="98"/>
      <c r="K69" s="98"/>
      <c r="L69" s="98"/>
      <c r="M69" s="98"/>
      <c r="N69" s="98"/>
      <c r="O69" s="98"/>
      <c r="P69" s="98"/>
      <c r="Q69" s="98"/>
      <c r="R69" s="98"/>
      <c r="S69" s="98"/>
      <c r="T69" s="98"/>
      <c r="U69" s="98"/>
      <c r="V69" s="98"/>
      <c r="W69" s="98"/>
      <c r="X69" s="98"/>
      <c r="Y69" s="98"/>
      <c r="Z69" s="98"/>
      <c r="AA69" s="98"/>
      <c r="AB69" s="98"/>
      <c r="AC69" s="97"/>
      <c r="AD69" s="97"/>
      <c r="AE69" s="97"/>
      <c r="AF69" s="97"/>
    </row>
    <row r="70" spans="1:32" ht="17.25" customHeight="1">
      <c r="A70" s="98"/>
      <c r="B70" s="98" t="s">
        <v>1141</v>
      </c>
      <c r="C70" s="98" t="s">
        <v>1140</v>
      </c>
      <c r="D70" s="98"/>
      <c r="E70" s="98"/>
      <c r="F70" s="98"/>
      <c r="G70" s="98"/>
      <c r="H70" s="98"/>
      <c r="I70" s="98"/>
      <c r="J70" s="98"/>
      <c r="K70" s="98"/>
      <c r="L70" s="98"/>
      <c r="M70" s="98"/>
      <c r="N70" s="98"/>
      <c r="O70" s="98"/>
      <c r="P70" s="98"/>
      <c r="Q70" s="98"/>
      <c r="R70" s="98"/>
      <c r="S70" s="98"/>
      <c r="T70" s="98"/>
      <c r="U70" s="98"/>
      <c r="V70" s="98"/>
      <c r="W70" s="98"/>
      <c r="X70" s="98"/>
      <c r="Y70" s="98"/>
      <c r="Z70" s="98"/>
      <c r="AA70" s="98"/>
      <c r="AB70" s="98"/>
      <c r="AC70" s="97"/>
      <c r="AD70" s="97"/>
      <c r="AE70" s="97"/>
      <c r="AF70" s="97"/>
    </row>
    <row r="71" spans="1:32" ht="17.25" customHeight="1">
      <c r="A71" s="98"/>
      <c r="B71" s="98" t="s">
        <v>733</v>
      </c>
      <c r="C71" s="98" t="s">
        <v>1139</v>
      </c>
      <c r="D71" s="98"/>
      <c r="E71" s="98"/>
      <c r="F71" s="98"/>
      <c r="G71" s="98"/>
      <c r="H71" s="98"/>
      <c r="I71" s="98"/>
      <c r="J71" s="98"/>
      <c r="K71" s="98"/>
      <c r="L71" s="98"/>
      <c r="M71" s="98"/>
      <c r="N71" s="98"/>
      <c r="O71" s="98"/>
      <c r="P71" s="98"/>
      <c r="Q71" s="98"/>
      <c r="R71" s="98"/>
      <c r="S71" s="98"/>
      <c r="T71" s="98"/>
      <c r="U71" s="98"/>
      <c r="V71" s="98"/>
      <c r="W71" s="98"/>
      <c r="X71" s="98"/>
      <c r="Y71" s="98"/>
      <c r="Z71" s="98"/>
      <c r="AA71" s="98"/>
      <c r="AB71" s="98"/>
      <c r="AC71" s="97"/>
      <c r="AD71" s="97"/>
      <c r="AE71" s="97"/>
      <c r="AF71" s="97"/>
    </row>
    <row r="72" spans="1:32" ht="17.25" customHeight="1">
      <c r="A72" s="98"/>
      <c r="B72" s="98"/>
      <c r="C72" s="98" t="s">
        <v>1138</v>
      </c>
      <c r="D72" s="98"/>
      <c r="E72" s="98"/>
      <c r="F72" s="98"/>
      <c r="G72" s="98"/>
      <c r="H72" s="98"/>
      <c r="I72" s="98"/>
      <c r="J72" s="98"/>
      <c r="K72" s="98"/>
      <c r="L72" s="98"/>
      <c r="M72" s="98"/>
      <c r="N72" s="98"/>
      <c r="O72" s="98"/>
      <c r="P72" s="98"/>
      <c r="Q72" s="98"/>
      <c r="R72" s="98"/>
      <c r="S72" s="98"/>
      <c r="T72" s="98"/>
      <c r="U72" s="98"/>
      <c r="V72" s="98"/>
      <c r="W72" s="98"/>
      <c r="X72" s="98"/>
      <c r="Y72" s="98"/>
      <c r="Z72" s="98"/>
      <c r="AA72" s="98"/>
      <c r="AB72" s="98"/>
      <c r="AC72" s="97"/>
      <c r="AD72" s="97"/>
      <c r="AE72" s="97"/>
      <c r="AF72" s="97"/>
    </row>
    <row r="73" spans="1:32" ht="17.25" customHeight="1">
      <c r="A73" s="98"/>
      <c r="B73" s="98" t="s">
        <v>1137</v>
      </c>
      <c r="C73" s="98" t="s">
        <v>1136</v>
      </c>
      <c r="D73" s="98"/>
      <c r="E73" s="98"/>
      <c r="F73" s="98"/>
      <c r="G73" s="98"/>
      <c r="H73" s="98"/>
      <c r="I73" s="98"/>
      <c r="J73" s="98"/>
      <c r="K73" s="98"/>
      <c r="L73" s="98"/>
      <c r="M73" s="98"/>
      <c r="N73" s="98"/>
      <c r="O73" s="98"/>
      <c r="P73" s="98"/>
      <c r="Q73" s="98"/>
      <c r="R73" s="98"/>
      <c r="S73" s="98"/>
      <c r="T73" s="98"/>
      <c r="U73" s="98"/>
      <c r="V73" s="98"/>
      <c r="W73" s="98"/>
      <c r="X73" s="98"/>
      <c r="Y73" s="98"/>
      <c r="Z73" s="98"/>
      <c r="AA73" s="98"/>
      <c r="AB73" s="98"/>
      <c r="AC73" s="97"/>
      <c r="AD73" s="97"/>
      <c r="AE73" s="97"/>
      <c r="AF73" s="97"/>
    </row>
    <row r="74" spans="1:32" ht="17.25" customHeight="1">
      <c r="A74" s="98"/>
      <c r="B74" s="98" t="s">
        <v>733</v>
      </c>
      <c r="C74" s="98" t="s">
        <v>1135</v>
      </c>
      <c r="E74" s="98"/>
      <c r="F74" s="98"/>
      <c r="G74" s="98"/>
      <c r="H74" s="98"/>
      <c r="I74" s="98"/>
      <c r="J74" s="98"/>
      <c r="K74" s="98"/>
      <c r="L74" s="98"/>
      <c r="M74" s="98"/>
      <c r="N74" s="98"/>
      <c r="O74" s="98"/>
      <c r="P74" s="98"/>
      <c r="Q74" s="98"/>
      <c r="R74" s="98"/>
      <c r="S74" s="98"/>
      <c r="T74" s="98"/>
      <c r="U74" s="98"/>
      <c r="V74" s="98"/>
      <c r="W74" s="98"/>
      <c r="X74" s="98"/>
      <c r="Y74" s="98"/>
      <c r="Z74" s="98"/>
      <c r="AA74" s="98"/>
      <c r="AB74" s="98"/>
      <c r="AC74" s="97"/>
      <c r="AD74" s="97"/>
      <c r="AE74" s="97"/>
      <c r="AF74" s="97"/>
    </row>
    <row r="75" spans="1:32" ht="17.25" customHeight="1">
      <c r="A75" s="98"/>
      <c r="B75" s="98" t="s">
        <v>1134</v>
      </c>
      <c r="C75" s="98" t="s">
        <v>1133</v>
      </c>
      <c r="D75" s="98"/>
      <c r="E75" s="98"/>
      <c r="F75" s="98"/>
      <c r="G75" s="98"/>
      <c r="H75" s="98"/>
      <c r="I75" s="98"/>
      <c r="J75" s="98"/>
      <c r="K75" s="98"/>
      <c r="L75" s="98"/>
      <c r="M75" s="98"/>
      <c r="N75" s="98"/>
      <c r="O75" s="98"/>
      <c r="P75" s="98"/>
      <c r="Q75" s="98"/>
      <c r="R75" s="98"/>
      <c r="S75" s="98"/>
      <c r="T75" s="98"/>
      <c r="U75" s="98"/>
      <c r="V75" s="98"/>
      <c r="W75" s="98"/>
      <c r="X75" s="98"/>
      <c r="Y75" s="98"/>
      <c r="Z75" s="98"/>
      <c r="AA75" s="98"/>
      <c r="AB75" s="98"/>
      <c r="AC75" s="97"/>
      <c r="AD75" s="97"/>
      <c r="AE75" s="97"/>
      <c r="AF75" s="97"/>
    </row>
    <row r="76" spans="1:32" ht="17.25" customHeight="1">
      <c r="A76" s="98"/>
      <c r="B76" s="98" t="s">
        <v>733</v>
      </c>
      <c r="C76" s="98" t="s">
        <v>3677</v>
      </c>
      <c r="D76" s="98"/>
      <c r="E76" s="98"/>
      <c r="F76" s="98"/>
      <c r="G76" s="98"/>
      <c r="H76" s="98"/>
      <c r="I76" s="98"/>
      <c r="J76" s="98"/>
      <c r="K76" s="98"/>
      <c r="L76" s="98"/>
      <c r="M76" s="98"/>
      <c r="N76" s="98"/>
      <c r="O76" s="98"/>
      <c r="P76" s="98"/>
      <c r="Q76" s="98"/>
      <c r="R76" s="98"/>
      <c r="S76" s="98"/>
      <c r="T76" s="98"/>
      <c r="U76" s="98"/>
      <c r="V76" s="98"/>
      <c r="W76" s="98"/>
      <c r="X76" s="98"/>
      <c r="Y76" s="98"/>
      <c r="Z76" s="98"/>
      <c r="AA76" s="98"/>
      <c r="AB76" s="98"/>
      <c r="AC76" s="97"/>
      <c r="AD76" s="97"/>
      <c r="AE76" s="97"/>
      <c r="AF76" s="97"/>
    </row>
    <row r="77" spans="1:32" ht="17.25" customHeight="1">
      <c r="A77" s="98"/>
      <c r="B77" s="98" t="s">
        <v>1132</v>
      </c>
      <c r="C77" s="98" t="s">
        <v>3374</v>
      </c>
      <c r="D77" s="98"/>
      <c r="E77" s="98"/>
      <c r="F77" s="98"/>
      <c r="G77" s="98"/>
      <c r="H77" s="98"/>
      <c r="I77" s="98"/>
      <c r="J77" s="98"/>
      <c r="K77" s="98"/>
      <c r="L77" s="98"/>
      <c r="M77" s="98"/>
      <c r="N77" s="98"/>
      <c r="O77" s="98"/>
      <c r="P77" s="98"/>
      <c r="Q77" s="98"/>
      <c r="R77" s="98"/>
      <c r="S77" s="98"/>
      <c r="T77" s="98"/>
      <c r="U77" s="98"/>
      <c r="V77" s="98"/>
      <c r="W77" s="98"/>
      <c r="X77" s="98"/>
      <c r="Y77" s="98"/>
      <c r="Z77" s="98"/>
      <c r="AA77" s="98"/>
      <c r="AB77" s="98"/>
      <c r="AC77" s="97"/>
      <c r="AD77" s="97"/>
      <c r="AE77" s="97"/>
      <c r="AF77" s="97"/>
    </row>
    <row r="78" spans="1:32" ht="17.25" customHeight="1">
      <c r="A78" s="98"/>
      <c r="C78" s="98" t="s">
        <v>3377</v>
      </c>
      <c r="D78" s="98"/>
      <c r="E78" s="98"/>
      <c r="F78" s="98"/>
      <c r="G78" s="98"/>
      <c r="H78" s="98"/>
      <c r="I78" s="98"/>
      <c r="J78" s="98"/>
      <c r="K78" s="98"/>
      <c r="L78" s="98"/>
      <c r="M78" s="98"/>
      <c r="N78" s="98"/>
      <c r="O78" s="98"/>
      <c r="P78" s="98"/>
      <c r="Q78" s="98"/>
      <c r="R78" s="98"/>
      <c r="S78" s="98"/>
      <c r="T78" s="98"/>
      <c r="U78" s="98"/>
      <c r="V78" s="98"/>
      <c r="W78" s="98"/>
      <c r="X78" s="98"/>
      <c r="Y78" s="98"/>
      <c r="Z78" s="98"/>
      <c r="AA78" s="98"/>
      <c r="AB78" s="98"/>
      <c r="AC78" s="97"/>
      <c r="AD78" s="97"/>
      <c r="AE78" s="97"/>
      <c r="AF78" s="97"/>
    </row>
    <row r="79" spans="1:32" ht="17.25" customHeight="1">
      <c r="A79" s="98"/>
      <c r="B79" s="98" t="s">
        <v>1129</v>
      </c>
      <c r="C79" s="98" t="s">
        <v>1131</v>
      </c>
      <c r="D79" s="98"/>
      <c r="E79" s="98"/>
      <c r="F79" s="98"/>
      <c r="G79" s="98"/>
      <c r="H79" s="98"/>
      <c r="I79" s="98"/>
      <c r="J79" s="98"/>
      <c r="K79" s="98"/>
      <c r="L79" s="98"/>
      <c r="M79" s="98"/>
      <c r="N79" s="98"/>
      <c r="O79" s="98"/>
      <c r="P79" s="98"/>
      <c r="Q79" s="98"/>
      <c r="R79" s="98"/>
      <c r="S79" s="98"/>
      <c r="T79" s="98"/>
      <c r="U79" s="98"/>
      <c r="V79" s="98"/>
      <c r="W79" s="98"/>
      <c r="X79" s="98"/>
      <c r="Y79" s="98"/>
      <c r="Z79" s="98"/>
      <c r="AA79" s="98"/>
      <c r="AB79" s="98"/>
      <c r="AC79" s="98"/>
      <c r="AD79" s="97"/>
      <c r="AE79" s="97"/>
      <c r="AF79" s="97"/>
    </row>
    <row r="80" spans="1:32" ht="15" customHeight="1">
      <c r="A80" s="98"/>
      <c r="C80" s="98" t="s">
        <v>1130</v>
      </c>
      <c r="D80" s="98"/>
      <c r="E80" s="98"/>
      <c r="F80" s="98"/>
      <c r="G80" s="98"/>
      <c r="H80" s="98"/>
      <c r="I80" s="98"/>
      <c r="J80" s="98"/>
      <c r="K80" s="98"/>
      <c r="L80" s="98"/>
      <c r="M80" s="98"/>
      <c r="N80" s="98"/>
      <c r="O80" s="98"/>
      <c r="P80" s="98"/>
      <c r="Q80" s="98"/>
      <c r="R80" s="98"/>
      <c r="S80" s="98"/>
      <c r="T80" s="98"/>
      <c r="U80" s="98"/>
      <c r="V80" s="98"/>
      <c r="W80" s="98"/>
      <c r="X80" s="98"/>
      <c r="Y80" s="98"/>
      <c r="Z80" s="98"/>
      <c r="AA80" s="98"/>
    </row>
    <row r="81" spans="1:27" ht="17.25" customHeight="1">
      <c r="A81" s="98"/>
      <c r="B81" s="128" t="s">
        <v>1127</v>
      </c>
      <c r="C81" s="98" t="s">
        <v>1128</v>
      </c>
      <c r="D81" s="98"/>
      <c r="E81" s="98"/>
      <c r="F81" s="98"/>
      <c r="G81" s="98"/>
      <c r="H81" s="98"/>
      <c r="I81" s="98"/>
      <c r="J81" s="98"/>
      <c r="K81" s="98"/>
      <c r="L81" s="98"/>
      <c r="M81" s="98"/>
      <c r="N81" s="98"/>
      <c r="O81" s="98"/>
      <c r="P81" s="98"/>
      <c r="Q81" s="98"/>
      <c r="R81" s="98"/>
      <c r="S81" s="98"/>
      <c r="T81" s="98"/>
      <c r="U81" s="98"/>
      <c r="V81" s="98"/>
      <c r="W81" s="98"/>
      <c r="X81" s="98"/>
      <c r="Y81" s="98"/>
      <c r="Z81" s="98"/>
      <c r="AA81" s="98"/>
    </row>
    <row r="82" spans="1:27" ht="17.25" customHeight="1">
      <c r="A82" s="98"/>
      <c r="B82" s="98" t="s">
        <v>3378</v>
      </c>
      <c r="C82" s="98" t="s">
        <v>3587</v>
      </c>
      <c r="D82" s="98"/>
      <c r="E82" s="98"/>
      <c r="F82" s="98"/>
      <c r="G82" s="98"/>
      <c r="H82" s="98"/>
      <c r="I82" s="98"/>
      <c r="J82" s="98"/>
      <c r="K82" s="98"/>
      <c r="L82" s="98"/>
      <c r="M82" s="98"/>
      <c r="N82" s="98"/>
      <c r="O82" s="98"/>
      <c r="P82" s="98"/>
      <c r="Q82" s="98"/>
      <c r="R82" s="98"/>
      <c r="S82" s="98"/>
      <c r="T82" s="98"/>
      <c r="U82" s="98"/>
      <c r="V82" s="98"/>
      <c r="W82" s="98"/>
      <c r="X82" s="98"/>
      <c r="Y82" s="98"/>
      <c r="Z82" s="98"/>
      <c r="AA82" s="98"/>
    </row>
    <row r="83" spans="1:27" ht="17.25" customHeight="1">
      <c r="A83" s="98"/>
      <c r="B83" s="98"/>
      <c r="C83" s="98" t="s">
        <v>3588</v>
      </c>
      <c r="D83" s="98"/>
      <c r="E83" s="98"/>
      <c r="F83" s="98"/>
      <c r="G83" s="98"/>
      <c r="H83" s="98"/>
      <c r="I83" s="98"/>
      <c r="J83" s="98"/>
      <c r="K83" s="98"/>
      <c r="L83" s="98"/>
      <c r="M83" s="98"/>
      <c r="N83" s="98"/>
      <c r="O83" s="98"/>
      <c r="P83" s="98"/>
      <c r="Q83" s="98"/>
      <c r="R83" s="98"/>
      <c r="S83" s="98"/>
      <c r="T83" s="98"/>
      <c r="U83" s="98"/>
      <c r="V83" s="98"/>
      <c r="W83" s="98"/>
      <c r="X83" s="98"/>
      <c r="Y83" s="98"/>
      <c r="Z83" s="98"/>
      <c r="AA83" s="98"/>
    </row>
    <row r="84" spans="1:27" ht="17.25" customHeight="1">
      <c r="A84" s="98"/>
      <c r="B84" s="98"/>
      <c r="C84" s="98" t="s">
        <v>3589</v>
      </c>
      <c r="D84" s="98"/>
      <c r="E84" s="98"/>
      <c r="F84" s="98"/>
      <c r="G84" s="98"/>
      <c r="H84" s="98"/>
      <c r="I84" s="98"/>
      <c r="J84" s="98"/>
      <c r="K84" s="98"/>
      <c r="L84" s="98"/>
      <c r="M84" s="98"/>
      <c r="N84" s="98"/>
      <c r="O84" s="98"/>
      <c r="P84" s="98"/>
      <c r="Q84" s="98"/>
      <c r="R84" s="98"/>
      <c r="S84" s="98"/>
      <c r="T84" s="98"/>
      <c r="U84" s="98"/>
      <c r="V84" s="98"/>
      <c r="W84" s="98"/>
      <c r="X84" s="98"/>
      <c r="Y84" s="98"/>
      <c r="Z84" s="98"/>
      <c r="AA84" s="98"/>
    </row>
    <row r="85" spans="1:27" ht="17.25" customHeight="1">
      <c r="A85" s="98"/>
      <c r="B85" s="98"/>
      <c r="C85" s="98" t="s">
        <v>3590</v>
      </c>
      <c r="D85" s="98"/>
      <c r="E85" s="98"/>
      <c r="F85" s="98"/>
      <c r="G85" s="98"/>
      <c r="H85" s="98"/>
      <c r="I85" s="98"/>
      <c r="J85" s="98"/>
      <c r="K85" s="98"/>
      <c r="L85" s="98"/>
      <c r="M85" s="98"/>
      <c r="N85" s="98"/>
      <c r="O85" s="98"/>
      <c r="P85" s="98"/>
      <c r="Q85" s="98"/>
      <c r="R85" s="98"/>
      <c r="S85" s="98"/>
      <c r="T85" s="98"/>
      <c r="U85" s="98"/>
      <c r="V85" s="98"/>
      <c r="W85" s="98"/>
      <c r="X85" s="98"/>
      <c r="Y85" s="98"/>
      <c r="Z85" s="98"/>
      <c r="AA85" s="98"/>
    </row>
    <row r="86" spans="1:27" ht="17.25" customHeight="1">
      <c r="A86" s="98"/>
      <c r="B86" s="98"/>
      <c r="C86" s="98" t="s">
        <v>3591</v>
      </c>
      <c r="D86" s="98"/>
      <c r="E86" s="98"/>
      <c r="F86" s="98"/>
      <c r="G86" s="98"/>
      <c r="H86" s="98"/>
      <c r="I86" s="98"/>
      <c r="J86" s="98"/>
      <c r="K86" s="98"/>
      <c r="L86" s="98"/>
      <c r="M86" s="98"/>
      <c r="N86" s="98"/>
      <c r="O86" s="98"/>
      <c r="P86" s="98"/>
      <c r="Q86" s="98"/>
      <c r="R86" s="98"/>
      <c r="S86" s="98"/>
      <c r="T86" s="98"/>
      <c r="U86" s="98"/>
      <c r="V86" s="98"/>
      <c r="W86" s="98"/>
      <c r="X86" s="98"/>
      <c r="Y86" s="98"/>
      <c r="Z86" s="98"/>
      <c r="AA86" s="98"/>
    </row>
    <row r="87" spans="1:27" ht="17.25" customHeight="1">
      <c r="A87" s="98"/>
      <c r="B87" s="1" t="s">
        <v>3687</v>
      </c>
      <c r="C87" s="98" t="s">
        <v>1126</v>
      </c>
      <c r="D87" s="98"/>
      <c r="E87" s="98"/>
      <c r="F87" s="98"/>
      <c r="G87" s="98"/>
      <c r="H87" s="98"/>
      <c r="I87" s="98"/>
      <c r="J87" s="98"/>
      <c r="K87" s="98"/>
      <c r="L87" s="98"/>
      <c r="M87" s="98"/>
      <c r="N87" s="98"/>
      <c r="O87" s="98"/>
      <c r="P87" s="98"/>
      <c r="Q87" s="98"/>
      <c r="R87" s="98"/>
      <c r="S87" s="98"/>
      <c r="T87" s="98"/>
      <c r="U87" s="98"/>
      <c r="V87" s="98"/>
      <c r="W87" s="98"/>
      <c r="X87" s="98"/>
      <c r="Y87" s="98"/>
      <c r="Z87" s="98"/>
      <c r="AA87" s="98"/>
    </row>
    <row r="88" spans="1:27" ht="17.25" customHeight="1">
      <c r="A88" s="98"/>
      <c r="B88" s="98"/>
      <c r="C88" s="98"/>
      <c r="D88" s="98"/>
      <c r="E88" s="98"/>
      <c r="F88" s="98"/>
      <c r="G88" s="98"/>
      <c r="H88" s="98"/>
      <c r="I88" s="98"/>
      <c r="J88" s="98"/>
      <c r="K88" s="98"/>
      <c r="L88" s="98"/>
      <c r="M88" s="98"/>
      <c r="N88" s="98"/>
      <c r="O88" s="98"/>
      <c r="P88" s="98"/>
      <c r="Q88" s="98"/>
      <c r="R88" s="98"/>
      <c r="S88" s="98"/>
      <c r="T88" s="98"/>
      <c r="U88" s="98"/>
      <c r="V88" s="98"/>
      <c r="W88" s="98"/>
      <c r="X88" s="98"/>
      <c r="Y88" s="98"/>
      <c r="Z88" s="98"/>
      <c r="AA88" s="98"/>
    </row>
    <row r="89" spans="1:27" ht="17.25" customHeight="1">
      <c r="A89" s="98"/>
      <c r="B89" s="98"/>
      <c r="C89" s="98"/>
      <c r="D89" s="98"/>
      <c r="E89" s="98"/>
      <c r="F89" s="98"/>
      <c r="G89" s="98"/>
      <c r="H89" s="98"/>
      <c r="I89" s="98"/>
      <c r="J89" s="98"/>
      <c r="K89" s="98"/>
      <c r="L89" s="98"/>
      <c r="M89" s="98"/>
      <c r="N89" s="98"/>
      <c r="O89" s="98"/>
      <c r="P89" s="98"/>
      <c r="Q89" s="98"/>
      <c r="R89" s="98"/>
      <c r="S89" s="98"/>
      <c r="T89" s="98"/>
      <c r="U89" s="98"/>
      <c r="V89" s="98"/>
      <c r="W89" s="98"/>
      <c r="X89" s="98"/>
      <c r="Y89" s="98"/>
      <c r="Z89" s="98"/>
      <c r="AA89" s="98"/>
    </row>
    <row r="90" spans="1:27" ht="17.25" customHeight="1">
      <c r="A90" s="98"/>
      <c r="B90" s="98"/>
      <c r="C90" s="98"/>
      <c r="D90" s="98"/>
      <c r="E90" s="98"/>
      <c r="F90" s="98"/>
      <c r="G90" s="98"/>
      <c r="H90" s="98"/>
      <c r="I90" s="98"/>
      <c r="J90" s="98"/>
      <c r="K90" s="98"/>
      <c r="L90" s="98"/>
      <c r="M90" s="98"/>
      <c r="N90" s="98"/>
      <c r="O90" s="98"/>
      <c r="P90" s="98"/>
      <c r="Q90" s="98"/>
      <c r="R90" s="98"/>
      <c r="S90" s="98"/>
      <c r="T90" s="98"/>
      <c r="U90" s="98"/>
      <c r="V90" s="98"/>
      <c r="W90" s="98"/>
      <c r="X90" s="98"/>
      <c r="Y90" s="98"/>
      <c r="Z90" s="98"/>
      <c r="AA90" s="98"/>
    </row>
    <row r="91" spans="1:27" ht="17.25" customHeight="1">
      <c r="A91" s="98"/>
      <c r="B91" s="98"/>
      <c r="C91" s="98"/>
      <c r="D91" s="98"/>
      <c r="E91" s="98"/>
      <c r="F91" s="98"/>
      <c r="G91" s="98"/>
      <c r="H91" s="98"/>
      <c r="I91" s="98"/>
      <c r="J91" s="98"/>
      <c r="K91" s="98"/>
      <c r="L91" s="98"/>
      <c r="M91" s="98"/>
      <c r="N91" s="98"/>
      <c r="O91" s="98"/>
      <c r="P91" s="98"/>
      <c r="Q91" s="98"/>
      <c r="R91" s="98"/>
      <c r="S91" s="98"/>
      <c r="T91" s="98"/>
      <c r="U91" s="98"/>
      <c r="V91" s="98"/>
      <c r="W91" s="98"/>
      <c r="X91" s="98"/>
      <c r="Y91" s="98"/>
      <c r="Z91" s="98"/>
      <c r="AA91" s="98"/>
    </row>
    <row r="92" spans="1:27" ht="17.25" customHeight="1">
      <c r="A92" s="98"/>
      <c r="B92" s="98"/>
      <c r="C92" s="98"/>
      <c r="D92" s="98"/>
      <c r="E92" s="98"/>
      <c r="F92" s="98"/>
      <c r="G92" s="98"/>
      <c r="H92" s="98"/>
      <c r="I92" s="98"/>
      <c r="J92" s="98"/>
      <c r="K92" s="98"/>
      <c r="L92" s="98"/>
      <c r="M92" s="98"/>
      <c r="N92" s="98"/>
      <c r="O92" s="98"/>
      <c r="P92" s="98"/>
      <c r="Q92" s="98"/>
      <c r="R92" s="98"/>
      <c r="S92" s="98"/>
      <c r="T92" s="98"/>
      <c r="U92" s="98"/>
      <c r="V92" s="98"/>
      <c r="W92" s="98"/>
      <c r="X92" s="98"/>
      <c r="Y92" s="98"/>
      <c r="Z92" s="98"/>
      <c r="AA92" s="98"/>
    </row>
    <row r="93" spans="1:27" ht="17.25" customHeight="1">
      <c r="A93" s="98"/>
      <c r="B93" s="98"/>
      <c r="C93" s="98"/>
      <c r="D93" s="98"/>
      <c r="E93" s="98"/>
      <c r="F93" s="98"/>
      <c r="G93" s="98"/>
      <c r="H93" s="98"/>
      <c r="I93" s="98"/>
      <c r="J93" s="98"/>
      <c r="K93" s="98"/>
      <c r="L93" s="98"/>
      <c r="M93" s="98"/>
      <c r="N93" s="98"/>
      <c r="O93" s="98"/>
      <c r="P93" s="98"/>
      <c r="Q93" s="98"/>
      <c r="R93" s="98"/>
      <c r="S93" s="98"/>
      <c r="T93" s="98"/>
      <c r="U93" s="98"/>
      <c r="V93" s="98"/>
      <c r="W93" s="98"/>
      <c r="X93" s="98"/>
      <c r="Y93" s="98"/>
      <c r="Z93" s="98"/>
      <c r="AA93" s="98"/>
    </row>
    <row r="94" spans="1:27" ht="17.25" customHeight="1">
      <c r="A94" s="98"/>
      <c r="B94" s="98"/>
      <c r="C94" s="98"/>
      <c r="D94" s="98"/>
      <c r="E94" s="98"/>
      <c r="F94" s="98"/>
      <c r="G94" s="98"/>
      <c r="H94" s="98"/>
      <c r="I94" s="98"/>
      <c r="J94" s="98"/>
      <c r="K94" s="98"/>
      <c r="L94" s="98"/>
      <c r="M94" s="98"/>
      <c r="N94" s="98"/>
      <c r="O94" s="98"/>
      <c r="P94" s="98"/>
      <c r="Q94" s="98"/>
      <c r="R94" s="98"/>
      <c r="S94" s="98"/>
      <c r="T94" s="98"/>
      <c r="U94" s="98"/>
      <c r="V94" s="98"/>
      <c r="W94" s="98"/>
      <c r="X94" s="98"/>
      <c r="Y94" s="98"/>
      <c r="Z94" s="98"/>
      <c r="AA94" s="98"/>
    </row>
    <row r="95" spans="1:27" ht="17.25" customHeight="1">
      <c r="A95" s="98"/>
      <c r="B95" s="98"/>
      <c r="C95" s="98"/>
      <c r="D95" s="98"/>
      <c r="E95" s="98"/>
      <c r="F95" s="98"/>
      <c r="G95" s="98"/>
      <c r="H95" s="98"/>
      <c r="I95" s="98"/>
      <c r="J95" s="98"/>
      <c r="K95" s="98"/>
      <c r="L95" s="98"/>
      <c r="M95" s="98"/>
      <c r="N95" s="98"/>
      <c r="O95" s="98"/>
      <c r="P95" s="98"/>
      <c r="Q95" s="98"/>
      <c r="R95" s="98"/>
      <c r="S95" s="98"/>
      <c r="T95" s="98"/>
      <c r="U95" s="98"/>
      <c r="V95" s="98"/>
      <c r="W95" s="98"/>
      <c r="X95" s="98"/>
      <c r="Y95" s="98"/>
      <c r="Z95" s="98"/>
      <c r="AA95" s="98"/>
    </row>
    <row r="96" spans="1:27" ht="17.25" customHeight="1">
      <c r="A96" s="98"/>
      <c r="B96" s="98"/>
      <c r="C96" s="98"/>
      <c r="D96" s="98"/>
      <c r="E96" s="98"/>
      <c r="F96" s="98"/>
      <c r="G96" s="98"/>
      <c r="H96" s="98"/>
      <c r="I96" s="98"/>
      <c r="J96" s="98"/>
      <c r="K96" s="98"/>
      <c r="L96" s="98"/>
      <c r="M96" s="98"/>
      <c r="N96" s="98"/>
      <c r="O96" s="98"/>
      <c r="P96" s="98"/>
      <c r="Q96" s="98"/>
      <c r="R96" s="98"/>
      <c r="S96" s="98"/>
      <c r="T96" s="98"/>
      <c r="U96" s="98"/>
      <c r="V96" s="98"/>
      <c r="W96" s="98"/>
      <c r="X96" s="98"/>
      <c r="Y96" s="98"/>
      <c r="Z96" s="98"/>
      <c r="AA96" s="98"/>
    </row>
    <row r="97" spans="1:27" ht="17.25" customHeight="1">
      <c r="A97" s="98"/>
      <c r="B97" s="98"/>
      <c r="C97" s="98"/>
      <c r="D97" s="98"/>
      <c r="E97" s="98"/>
      <c r="F97" s="98"/>
      <c r="G97" s="98"/>
      <c r="H97" s="98"/>
      <c r="I97" s="98"/>
      <c r="J97" s="98"/>
      <c r="K97" s="98"/>
      <c r="L97" s="98"/>
      <c r="M97" s="98"/>
      <c r="N97" s="98"/>
      <c r="O97" s="98"/>
      <c r="P97" s="98"/>
      <c r="Q97" s="98"/>
      <c r="R97" s="98"/>
      <c r="S97" s="98"/>
      <c r="T97" s="98"/>
      <c r="U97" s="98"/>
      <c r="V97" s="98"/>
      <c r="W97" s="98"/>
      <c r="X97" s="98"/>
      <c r="Y97" s="98"/>
      <c r="Z97" s="98"/>
      <c r="AA97" s="98"/>
    </row>
    <row r="98" spans="1:27" ht="17.25" customHeight="1">
      <c r="A98" s="98"/>
      <c r="B98" s="98"/>
      <c r="C98" s="98"/>
      <c r="D98" s="98"/>
      <c r="E98" s="98"/>
      <c r="F98" s="98"/>
      <c r="G98" s="98"/>
      <c r="H98" s="98"/>
      <c r="I98" s="98"/>
      <c r="J98" s="98"/>
      <c r="K98" s="98"/>
      <c r="L98" s="98"/>
      <c r="M98" s="98"/>
      <c r="N98" s="98"/>
      <c r="O98" s="98"/>
      <c r="P98" s="98"/>
      <c r="Q98" s="98"/>
      <c r="R98" s="98"/>
      <c r="S98" s="98"/>
      <c r="T98" s="98"/>
      <c r="U98" s="98"/>
      <c r="V98" s="98"/>
      <c r="W98" s="98"/>
      <c r="X98" s="98"/>
      <c r="Y98" s="98"/>
      <c r="Z98" s="98"/>
      <c r="AA98" s="98"/>
    </row>
    <row r="99" spans="1:27" ht="17.25" customHeight="1">
      <c r="A99" s="98"/>
      <c r="B99" s="98"/>
      <c r="C99" s="98"/>
      <c r="D99" s="98"/>
      <c r="E99" s="98"/>
      <c r="F99" s="98"/>
      <c r="G99" s="98"/>
      <c r="H99" s="98"/>
      <c r="I99" s="98"/>
      <c r="J99" s="98"/>
      <c r="K99" s="98"/>
      <c r="L99" s="98"/>
      <c r="M99" s="98"/>
      <c r="N99" s="98"/>
      <c r="O99" s="98"/>
      <c r="P99" s="98"/>
      <c r="Q99" s="98"/>
      <c r="R99" s="98"/>
      <c r="S99" s="98"/>
      <c r="T99" s="98"/>
      <c r="U99" s="98"/>
      <c r="V99" s="98"/>
      <c r="W99" s="98"/>
      <c r="X99" s="98"/>
      <c r="Y99" s="98"/>
      <c r="Z99" s="98"/>
      <c r="AA99" s="98"/>
    </row>
    <row r="100" spans="1:27" ht="17.25" customHeight="1">
      <c r="A100" s="98"/>
      <c r="B100" s="98"/>
      <c r="C100" s="98"/>
      <c r="D100" s="98"/>
      <c r="E100" s="98"/>
      <c r="F100" s="98"/>
      <c r="G100" s="98"/>
      <c r="H100" s="98"/>
      <c r="I100" s="98"/>
      <c r="J100" s="98"/>
      <c r="K100" s="98"/>
      <c r="L100" s="98"/>
      <c r="M100" s="98"/>
      <c r="N100" s="98"/>
      <c r="O100" s="98"/>
      <c r="P100" s="98"/>
      <c r="Q100" s="98"/>
      <c r="R100" s="98"/>
      <c r="S100" s="98"/>
      <c r="T100" s="98"/>
      <c r="U100" s="98"/>
      <c r="V100" s="98"/>
      <c r="W100" s="98"/>
      <c r="X100" s="98"/>
      <c r="Y100" s="98"/>
      <c r="Z100" s="98"/>
      <c r="AA100" s="98"/>
    </row>
    <row r="101" spans="1:27" ht="17.25" customHeight="1">
      <c r="A101" s="98"/>
      <c r="B101" s="98"/>
      <c r="C101" s="98"/>
      <c r="D101" s="98"/>
      <c r="E101" s="98"/>
      <c r="F101" s="98"/>
      <c r="G101" s="98"/>
      <c r="H101" s="98"/>
      <c r="I101" s="98"/>
      <c r="J101" s="98"/>
      <c r="K101" s="98"/>
      <c r="L101" s="98"/>
      <c r="M101" s="98"/>
      <c r="N101" s="98"/>
      <c r="O101" s="98"/>
      <c r="P101" s="98"/>
      <c r="Q101" s="98"/>
      <c r="R101" s="98"/>
      <c r="S101" s="98"/>
      <c r="T101" s="98"/>
      <c r="U101" s="98"/>
      <c r="V101" s="98"/>
      <c r="W101" s="98"/>
      <c r="X101" s="98"/>
      <c r="Y101" s="98"/>
      <c r="Z101" s="98"/>
      <c r="AA101" s="98"/>
    </row>
    <row r="102" spans="1:27" ht="17.25" customHeight="1">
      <c r="A102" s="98"/>
      <c r="B102" s="98"/>
      <c r="C102" s="98"/>
      <c r="D102" s="98"/>
      <c r="E102" s="98"/>
      <c r="F102" s="98"/>
      <c r="G102" s="98"/>
      <c r="H102" s="98"/>
      <c r="I102" s="98"/>
      <c r="J102" s="98"/>
      <c r="K102" s="98"/>
      <c r="L102" s="98"/>
      <c r="M102" s="98"/>
      <c r="N102" s="98"/>
      <c r="O102" s="98"/>
      <c r="P102" s="98"/>
      <c r="Q102" s="98"/>
      <c r="R102" s="98"/>
      <c r="S102" s="98"/>
      <c r="T102" s="98"/>
      <c r="U102" s="98"/>
      <c r="V102" s="98"/>
      <c r="W102" s="98"/>
      <c r="X102" s="98"/>
      <c r="Y102" s="98"/>
      <c r="Z102" s="98"/>
      <c r="AA102" s="98"/>
    </row>
    <row r="103" spans="1:27" ht="17.25" customHeight="1">
      <c r="A103" s="98"/>
      <c r="B103" s="98"/>
      <c r="C103" s="98"/>
      <c r="D103" s="98"/>
      <c r="E103" s="98"/>
      <c r="F103" s="98"/>
      <c r="G103" s="98"/>
      <c r="H103" s="98"/>
      <c r="I103" s="98"/>
      <c r="J103" s="98"/>
      <c r="K103" s="98"/>
      <c r="L103" s="98"/>
      <c r="M103" s="98"/>
      <c r="N103" s="98"/>
      <c r="O103" s="98"/>
      <c r="P103" s="98"/>
      <c r="Q103" s="98"/>
      <c r="R103" s="98"/>
      <c r="S103" s="98"/>
      <c r="T103" s="98"/>
      <c r="U103" s="98"/>
      <c r="V103" s="98"/>
      <c r="W103" s="98"/>
      <c r="X103" s="98"/>
      <c r="Y103" s="98"/>
      <c r="Z103" s="98"/>
      <c r="AA103" s="98"/>
    </row>
    <row r="104" spans="1:27" ht="17.25" customHeight="1">
      <c r="A104" s="98"/>
      <c r="B104" s="98"/>
      <c r="C104" s="98"/>
      <c r="D104" s="98"/>
      <c r="E104" s="98"/>
      <c r="F104" s="98"/>
      <c r="G104" s="233"/>
      <c r="H104" s="233"/>
      <c r="I104" s="233"/>
      <c r="J104" s="233"/>
      <c r="K104" s="233"/>
      <c r="L104" s="98"/>
      <c r="M104" s="98"/>
      <c r="N104" s="98"/>
      <c r="O104" s="98"/>
      <c r="P104" s="98"/>
      <c r="Q104" s="98"/>
      <c r="R104" s="98"/>
      <c r="S104" s="98"/>
      <c r="T104" s="98"/>
      <c r="U104" s="98"/>
      <c r="V104" s="98"/>
      <c r="W104" s="98"/>
      <c r="X104" s="98"/>
      <c r="Y104" s="98"/>
      <c r="Z104" s="98"/>
      <c r="AA104" s="98"/>
    </row>
    <row r="105" spans="1:27" ht="17.25" customHeight="1">
      <c r="A105" s="98"/>
      <c r="B105" s="98"/>
      <c r="C105" s="98"/>
      <c r="D105" s="98"/>
      <c r="E105" s="98"/>
      <c r="F105" s="98"/>
      <c r="G105" s="233"/>
      <c r="H105" s="233"/>
      <c r="I105" s="233"/>
      <c r="J105" s="233"/>
      <c r="K105" s="233"/>
      <c r="L105" s="98"/>
      <c r="M105" s="98"/>
      <c r="N105" s="98"/>
      <c r="O105" s="98"/>
      <c r="P105" s="98"/>
      <c r="Q105" s="98"/>
      <c r="R105" s="98"/>
      <c r="S105" s="98"/>
      <c r="T105" s="98"/>
      <c r="U105" s="98"/>
      <c r="V105" s="98"/>
      <c r="W105" s="98"/>
      <c r="X105" s="98"/>
      <c r="Y105" s="98"/>
      <c r="Z105" s="98"/>
      <c r="AA105" s="98"/>
    </row>
    <row r="106" spans="1:27" ht="17.25" customHeight="1">
      <c r="A106" s="98"/>
      <c r="B106" s="98"/>
      <c r="C106" s="98"/>
      <c r="D106" s="98"/>
      <c r="E106" s="98"/>
      <c r="F106" s="98"/>
      <c r="G106" s="233"/>
      <c r="H106" s="233"/>
      <c r="I106" s="233"/>
      <c r="J106" s="233"/>
      <c r="K106" s="233"/>
      <c r="L106" s="98"/>
      <c r="M106" s="98"/>
      <c r="N106" s="98"/>
      <c r="O106" s="98"/>
      <c r="P106" s="98"/>
      <c r="Q106" s="98"/>
      <c r="R106" s="98"/>
      <c r="S106" s="98"/>
      <c r="T106" s="98"/>
      <c r="U106" s="98"/>
      <c r="V106" s="98"/>
      <c r="W106" s="98"/>
      <c r="X106" s="98"/>
      <c r="Y106" s="98"/>
      <c r="Z106" s="98"/>
      <c r="AA106" s="98"/>
    </row>
    <row r="107" spans="1:27" ht="17.25" customHeight="1">
      <c r="A107" s="98"/>
      <c r="B107" s="98"/>
      <c r="C107" s="98"/>
      <c r="D107" s="98"/>
      <c r="E107" s="98"/>
      <c r="F107" s="98"/>
      <c r="G107" s="98"/>
      <c r="H107" s="98"/>
      <c r="I107" s="98"/>
      <c r="J107" s="98"/>
      <c r="K107" s="98"/>
      <c r="L107" s="98"/>
      <c r="M107" s="98"/>
      <c r="N107" s="98"/>
      <c r="O107" s="98"/>
      <c r="P107" s="98"/>
      <c r="Q107" s="98"/>
      <c r="R107" s="98"/>
      <c r="S107" s="98"/>
      <c r="T107" s="98"/>
      <c r="U107" s="98"/>
      <c r="V107" s="98"/>
      <c r="W107" s="98"/>
      <c r="X107" s="98"/>
      <c r="Y107" s="98"/>
      <c r="Z107" s="98"/>
      <c r="AA107" s="98"/>
    </row>
    <row r="108" spans="1:27" ht="17.25" customHeight="1">
      <c r="A108" s="98"/>
      <c r="B108" s="98"/>
      <c r="C108" s="98"/>
      <c r="D108" s="98"/>
      <c r="E108" s="98"/>
      <c r="F108" s="98"/>
      <c r="G108" s="98"/>
      <c r="H108" s="98"/>
      <c r="I108" s="98"/>
      <c r="J108" s="98"/>
      <c r="K108" s="98"/>
      <c r="L108" s="98"/>
      <c r="M108" s="98"/>
      <c r="N108" s="98"/>
      <c r="O108" s="98"/>
      <c r="P108" s="98"/>
      <c r="Q108" s="98"/>
      <c r="R108" s="98"/>
      <c r="S108" s="98"/>
      <c r="T108" s="98"/>
      <c r="U108" s="98"/>
      <c r="V108" s="98"/>
      <c r="W108" s="98"/>
      <c r="X108" s="98"/>
      <c r="Y108" s="98"/>
      <c r="Z108" s="98"/>
      <c r="AA108" s="98"/>
    </row>
    <row r="109" spans="1:27" ht="17.25" customHeight="1">
      <c r="A109" s="98"/>
      <c r="B109" s="98"/>
      <c r="C109" s="98"/>
      <c r="D109" s="98"/>
      <c r="E109" s="98"/>
      <c r="F109" s="98"/>
      <c r="G109" s="98"/>
      <c r="H109" s="98"/>
      <c r="I109" s="98"/>
      <c r="J109" s="98"/>
      <c r="K109" s="98"/>
      <c r="L109" s="98"/>
      <c r="M109" s="98"/>
      <c r="N109" s="98"/>
      <c r="O109" s="98"/>
      <c r="P109" s="98"/>
      <c r="Q109" s="98"/>
      <c r="R109" s="98"/>
      <c r="S109" s="98"/>
      <c r="T109" s="98"/>
      <c r="U109" s="98"/>
      <c r="V109" s="98"/>
      <c r="W109" s="98"/>
      <c r="X109" s="98"/>
      <c r="Y109" s="98"/>
      <c r="Z109" s="98"/>
      <c r="AA109" s="98"/>
    </row>
    <row r="110" spans="1:27" ht="17.25" customHeight="1">
      <c r="A110" s="98"/>
      <c r="B110" s="98"/>
      <c r="C110" s="98"/>
      <c r="D110" s="98"/>
      <c r="E110" s="98"/>
      <c r="F110" s="98"/>
      <c r="G110" s="98"/>
      <c r="H110" s="98"/>
      <c r="I110" s="98"/>
      <c r="J110" s="98"/>
      <c r="K110" s="98"/>
      <c r="L110" s="98"/>
      <c r="M110" s="98"/>
      <c r="N110" s="98"/>
      <c r="O110" s="98"/>
      <c r="P110" s="98"/>
      <c r="Q110" s="98"/>
      <c r="R110" s="98"/>
      <c r="S110" s="98"/>
      <c r="T110" s="98"/>
      <c r="U110" s="98"/>
      <c r="V110" s="98"/>
      <c r="W110" s="98"/>
      <c r="X110" s="98"/>
      <c r="Y110" s="98"/>
      <c r="Z110" s="98"/>
      <c r="AA110" s="98"/>
    </row>
    <row r="111" spans="1:27" ht="17.25" customHeight="1">
      <c r="A111" s="98"/>
      <c r="B111" s="98"/>
      <c r="C111" s="98"/>
      <c r="D111" s="98"/>
      <c r="E111" s="98"/>
      <c r="F111" s="98"/>
      <c r="G111" s="98"/>
      <c r="H111" s="98"/>
      <c r="I111" s="98"/>
      <c r="J111" s="98"/>
      <c r="K111" s="98"/>
      <c r="L111" s="98"/>
      <c r="M111" s="98"/>
      <c r="N111" s="98"/>
      <c r="O111" s="98"/>
      <c r="P111" s="98"/>
      <c r="Q111" s="98"/>
      <c r="R111" s="98"/>
      <c r="S111" s="98"/>
      <c r="T111" s="98"/>
      <c r="U111" s="98"/>
      <c r="V111" s="98"/>
      <c r="W111" s="98"/>
      <c r="X111" s="98"/>
      <c r="Y111" s="98"/>
      <c r="Z111" s="98"/>
      <c r="AA111" s="98"/>
    </row>
    <row r="112" spans="1:27" ht="17.25" customHeight="1">
      <c r="A112" s="98"/>
      <c r="B112" s="98"/>
      <c r="C112" s="98"/>
      <c r="D112" s="98"/>
      <c r="E112" s="98"/>
      <c r="F112" s="98"/>
      <c r="G112" s="98"/>
      <c r="H112" s="98"/>
      <c r="I112" s="98"/>
      <c r="J112" s="98"/>
      <c r="K112" s="98"/>
      <c r="L112" s="98"/>
      <c r="M112" s="98"/>
      <c r="N112" s="98"/>
      <c r="O112" s="98"/>
      <c r="P112" s="98"/>
      <c r="Q112" s="98"/>
      <c r="R112" s="98"/>
      <c r="S112" s="98"/>
      <c r="T112" s="98"/>
      <c r="U112" s="98"/>
      <c r="V112" s="98"/>
      <c r="W112" s="98"/>
      <c r="X112" s="98"/>
      <c r="Y112" s="98"/>
      <c r="Z112" s="98"/>
      <c r="AA112" s="98"/>
    </row>
    <row r="113" spans="1:27" ht="17.25" customHeight="1">
      <c r="A113" s="98"/>
      <c r="B113" s="98"/>
      <c r="C113" s="98"/>
      <c r="D113" s="98"/>
      <c r="E113" s="98"/>
      <c r="F113" s="98"/>
      <c r="G113" s="98"/>
      <c r="H113" s="98"/>
      <c r="I113" s="98"/>
      <c r="J113" s="98"/>
      <c r="K113" s="98"/>
      <c r="L113" s="98"/>
      <c r="M113" s="98"/>
      <c r="N113" s="98"/>
      <c r="O113" s="98"/>
      <c r="P113" s="98"/>
      <c r="Q113" s="98"/>
      <c r="R113" s="98"/>
      <c r="S113" s="98"/>
      <c r="T113" s="98"/>
      <c r="U113" s="98"/>
      <c r="V113" s="98"/>
      <c r="W113" s="98"/>
      <c r="X113" s="98"/>
      <c r="Y113" s="98"/>
      <c r="Z113" s="98"/>
      <c r="AA113" s="98"/>
    </row>
    <row r="114" spans="1:27" ht="17.25" customHeight="1">
      <c r="A114" s="98"/>
      <c r="B114" s="98"/>
      <c r="C114" s="98"/>
      <c r="D114" s="98"/>
      <c r="E114" s="98"/>
      <c r="F114" s="98"/>
      <c r="G114" s="98"/>
      <c r="H114" s="98"/>
      <c r="I114" s="98"/>
      <c r="J114" s="98"/>
      <c r="K114" s="98"/>
      <c r="L114" s="98"/>
      <c r="M114" s="98"/>
      <c r="N114" s="98"/>
      <c r="O114" s="98"/>
      <c r="P114" s="98"/>
      <c r="Q114" s="98"/>
      <c r="R114" s="98"/>
      <c r="S114" s="98"/>
      <c r="T114" s="98"/>
      <c r="U114" s="98"/>
      <c r="V114" s="98"/>
      <c r="W114" s="98"/>
      <c r="X114" s="98"/>
      <c r="Y114" s="98"/>
      <c r="Z114" s="98"/>
      <c r="AA114" s="98"/>
    </row>
    <row r="115" spans="1:27" ht="17.25" customHeight="1">
      <c r="A115" s="98"/>
      <c r="B115" s="98"/>
      <c r="C115" s="98"/>
      <c r="D115" s="98"/>
      <c r="E115" s="98"/>
      <c r="F115" s="98"/>
      <c r="G115" s="98"/>
      <c r="H115" s="98"/>
      <c r="I115" s="98"/>
      <c r="J115" s="98"/>
      <c r="K115" s="98"/>
      <c r="L115" s="98"/>
      <c r="M115" s="98"/>
      <c r="N115" s="98"/>
      <c r="O115" s="98"/>
      <c r="P115" s="98"/>
      <c r="Q115" s="98"/>
      <c r="R115" s="98"/>
      <c r="S115" s="98"/>
      <c r="T115" s="98"/>
      <c r="U115" s="98"/>
      <c r="V115" s="98"/>
      <c r="W115" s="98"/>
      <c r="X115" s="98"/>
      <c r="Y115" s="98"/>
      <c r="Z115" s="98"/>
      <c r="AA115" s="98"/>
    </row>
    <row r="116" spans="1:27" ht="17.25" customHeight="1">
      <c r="A116" s="98"/>
      <c r="B116" s="98"/>
      <c r="C116" s="98"/>
      <c r="D116" s="98"/>
      <c r="E116" s="98"/>
      <c r="F116" s="98"/>
      <c r="G116" s="98"/>
      <c r="H116" s="98"/>
      <c r="I116" s="98"/>
      <c r="J116" s="98"/>
      <c r="K116" s="98"/>
      <c r="L116" s="98"/>
      <c r="M116" s="98"/>
      <c r="N116" s="98"/>
      <c r="O116" s="98"/>
      <c r="P116" s="98"/>
      <c r="Q116" s="98"/>
      <c r="R116" s="98"/>
      <c r="S116" s="98"/>
      <c r="T116" s="98"/>
      <c r="U116" s="98"/>
      <c r="V116" s="98"/>
      <c r="W116" s="98"/>
      <c r="X116" s="98"/>
      <c r="Y116" s="98"/>
      <c r="Z116" s="98"/>
      <c r="AA116" s="98"/>
    </row>
    <row r="117" spans="1:27" ht="17.25" customHeight="1">
      <c r="A117" s="98"/>
      <c r="B117" s="98"/>
      <c r="C117" s="98"/>
      <c r="D117" s="98"/>
      <c r="E117" s="98"/>
      <c r="F117" s="98"/>
      <c r="G117" s="98"/>
      <c r="H117" s="98"/>
      <c r="I117" s="98"/>
      <c r="J117" s="98"/>
      <c r="K117" s="98"/>
      <c r="L117" s="98"/>
      <c r="M117" s="98"/>
      <c r="N117" s="98"/>
      <c r="O117" s="98"/>
      <c r="P117" s="98"/>
      <c r="Q117" s="98"/>
      <c r="R117" s="98"/>
      <c r="S117" s="98"/>
      <c r="T117" s="98"/>
      <c r="U117" s="98"/>
      <c r="V117" s="98"/>
      <c r="W117" s="98"/>
      <c r="X117" s="98"/>
      <c r="Y117" s="98"/>
      <c r="Z117" s="98"/>
      <c r="AA117" s="98"/>
    </row>
    <row r="118" spans="1:27" ht="17.25" customHeight="1">
      <c r="A118" s="98"/>
      <c r="B118" s="98"/>
      <c r="C118" s="98"/>
      <c r="D118" s="98"/>
      <c r="E118" s="98"/>
      <c r="F118" s="98"/>
      <c r="G118" s="98"/>
      <c r="H118" s="98"/>
      <c r="I118" s="98"/>
      <c r="J118" s="98"/>
      <c r="K118" s="98"/>
      <c r="L118" s="98"/>
      <c r="M118" s="98"/>
      <c r="N118" s="98"/>
      <c r="O118" s="98"/>
      <c r="P118" s="98"/>
      <c r="Q118" s="98"/>
      <c r="R118" s="98"/>
      <c r="S118" s="98"/>
      <c r="T118" s="98"/>
      <c r="U118" s="98"/>
      <c r="V118" s="98"/>
      <c r="W118" s="98"/>
      <c r="X118" s="98"/>
      <c r="Y118" s="98"/>
      <c r="Z118" s="98"/>
      <c r="AA118" s="98"/>
    </row>
    <row r="119" spans="1:27" ht="17.25" customHeight="1">
      <c r="A119" s="98"/>
      <c r="B119" s="98"/>
      <c r="C119" s="98"/>
      <c r="D119" s="98"/>
      <c r="E119" s="98"/>
      <c r="F119" s="98"/>
      <c r="G119" s="98"/>
      <c r="H119" s="98"/>
      <c r="I119" s="98"/>
      <c r="J119" s="98"/>
      <c r="K119" s="98"/>
      <c r="L119" s="98"/>
      <c r="M119" s="98"/>
      <c r="N119" s="98"/>
      <c r="O119" s="98"/>
      <c r="P119" s="98"/>
      <c r="Q119" s="98"/>
      <c r="R119" s="98"/>
      <c r="S119" s="98"/>
      <c r="T119" s="98"/>
      <c r="U119" s="98"/>
      <c r="V119" s="98"/>
      <c r="W119" s="98"/>
      <c r="X119" s="98"/>
      <c r="Y119" s="98"/>
      <c r="Z119" s="98"/>
      <c r="AA119" s="98"/>
    </row>
    <row r="120" spans="1:27" ht="17.25" customHeight="1">
      <c r="A120" s="98"/>
      <c r="B120" s="98"/>
      <c r="C120" s="98"/>
      <c r="D120" s="98"/>
      <c r="E120" s="98"/>
      <c r="F120" s="98"/>
      <c r="G120" s="98"/>
      <c r="H120" s="98"/>
      <c r="I120" s="98"/>
      <c r="J120" s="98"/>
      <c r="K120" s="98"/>
      <c r="L120" s="98"/>
      <c r="M120" s="98"/>
      <c r="N120" s="98"/>
      <c r="O120" s="98"/>
      <c r="P120" s="98"/>
      <c r="Q120" s="98"/>
      <c r="R120" s="98"/>
      <c r="S120" s="98"/>
      <c r="T120" s="98"/>
      <c r="U120" s="98"/>
      <c r="V120" s="98"/>
      <c r="W120" s="98"/>
      <c r="X120" s="98"/>
      <c r="Y120" s="98"/>
      <c r="Z120" s="98"/>
      <c r="AA120" s="98"/>
    </row>
    <row r="121" spans="1:27" ht="17.25" customHeight="1">
      <c r="A121" s="98"/>
      <c r="B121" s="98"/>
      <c r="C121" s="98"/>
      <c r="D121" s="98"/>
      <c r="E121" s="98"/>
      <c r="F121" s="98"/>
      <c r="G121" s="98"/>
      <c r="H121" s="98"/>
      <c r="I121" s="98"/>
      <c r="J121" s="98"/>
      <c r="K121" s="98"/>
      <c r="L121" s="98"/>
      <c r="M121" s="98"/>
      <c r="N121" s="98"/>
      <c r="O121" s="98"/>
      <c r="P121" s="98"/>
      <c r="Q121" s="98"/>
      <c r="R121" s="98"/>
      <c r="S121" s="98"/>
      <c r="T121" s="98"/>
      <c r="U121" s="98"/>
      <c r="V121" s="98"/>
      <c r="W121" s="98"/>
      <c r="X121" s="98"/>
      <c r="Y121" s="98"/>
      <c r="Z121" s="98"/>
      <c r="AA121" s="98"/>
    </row>
    <row r="122" spans="1:27" ht="17.25" customHeight="1">
      <c r="A122" s="98"/>
      <c r="B122" s="98"/>
      <c r="C122" s="98"/>
      <c r="D122" s="98"/>
      <c r="E122" s="98"/>
      <c r="F122" s="98"/>
      <c r="G122" s="98"/>
      <c r="H122" s="98"/>
      <c r="I122" s="98"/>
      <c r="J122" s="98"/>
      <c r="K122" s="98"/>
      <c r="L122" s="98"/>
      <c r="M122" s="98"/>
      <c r="N122" s="98"/>
      <c r="O122" s="98"/>
      <c r="P122" s="98"/>
      <c r="Q122" s="98"/>
      <c r="R122" s="98"/>
      <c r="S122" s="98"/>
      <c r="T122" s="98"/>
      <c r="U122" s="98"/>
      <c r="V122" s="98"/>
      <c r="W122" s="98"/>
      <c r="X122" s="98"/>
      <c r="Y122" s="98"/>
      <c r="Z122" s="98"/>
      <c r="AA122" s="98"/>
    </row>
    <row r="123" spans="1:27" ht="17.25" customHeight="1">
      <c r="A123" s="98"/>
      <c r="B123" s="98"/>
      <c r="C123" s="98"/>
      <c r="D123" s="98"/>
      <c r="E123" s="98"/>
      <c r="F123" s="98"/>
      <c r="G123" s="98"/>
      <c r="H123" s="98"/>
      <c r="I123" s="98"/>
      <c r="J123" s="98"/>
      <c r="K123" s="98"/>
      <c r="L123" s="98"/>
      <c r="M123" s="98"/>
      <c r="N123" s="98"/>
      <c r="O123" s="98"/>
      <c r="P123" s="98"/>
      <c r="Q123" s="98"/>
      <c r="R123" s="98"/>
      <c r="S123" s="98"/>
      <c r="T123" s="98"/>
      <c r="U123" s="98"/>
      <c r="V123" s="98"/>
      <c r="W123" s="98"/>
      <c r="X123" s="98"/>
      <c r="Y123" s="98"/>
      <c r="Z123" s="98"/>
      <c r="AA123" s="98"/>
    </row>
    <row r="124" spans="1:27" ht="17.25" customHeight="1">
      <c r="A124" s="98"/>
      <c r="B124" s="98"/>
      <c r="C124" s="98"/>
      <c r="D124" s="98"/>
      <c r="E124" s="98"/>
      <c r="F124" s="98"/>
      <c r="G124" s="98"/>
      <c r="H124" s="98"/>
      <c r="I124" s="98"/>
      <c r="J124" s="98"/>
      <c r="K124" s="98"/>
      <c r="L124" s="98"/>
      <c r="M124" s="98"/>
      <c r="N124" s="98"/>
      <c r="O124" s="98"/>
      <c r="P124" s="98"/>
      <c r="Q124" s="98"/>
      <c r="R124" s="98"/>
      <c r="S124" s="98"/>
      <c r="T124" s="98"/>
      <c r="U124" s="98"/>
      <c r="V124" s="98"/>
      <c r="W124" s="98"/>
      <c r="X124" s="98"/>
      <c r="Y124" s="98"/>
      <c r="Z124" s="98"/>
      <c r="AA124" s="98"/>
    </row>
    <row r="125" spans="1:27" ht="17.25" customHeight="1">
      <c r="A125" s="98"/>
      <c r="B125" s="98"/>
      <c r="C125" s="98"/>
      <c r="D125" s="98"/>
      <c r="E125" s="98"/>
      <c r="F125" s="98"/>
      <c r="G125" s="98"/>
      <c r="H125" s="98"/>
      <c r="I125" s="98"/>
      <c r="J125" s="98"/>
      <c r="K125" s="98"/>
      <c r="L125" s="98"/>
      <c r="M125" s="98"/>
      <c r="N125" s="98"/>
      <c r="O125" s="98"/>
      <c r="P125" s="98"/>
      <c r="Q125" s="98"/>
      <c r="R125" s="98"/>
      <c r="S125" s="98"/>
      <c r="T125" s="98"/>
      <c r="U125" s="98"/>
      <c r="V125" s="98"/>
      <c r="W125" s="98"/>
      <c r="X125" s="98"/>
      <c r="Y125" s="98"/>
      <c r="Z125" s="98"/>
      <c r="AA125" s="98"/>
    </row>
    <row r="126" spans="1:27" ht="17.25" customHeight="1">
      <c r="A126" s="98"/>
      <c r="B126" s="98"/>
      <c r="C126" s="98"/>
      <c r="D126" s="98"/>
      <c r="E126" s="98"/>
      <c r="F126" s="98"/>
      <c r="G126" s="98"/>
      <c r="H126" s="98"/>
      <c r="I126" s="98"/>
      <c r="J126" s="98"/>
      <c r="K126" s="98"/>
      <c r="L126" s="98"/>
      <c r="M126" s="98"/>
      <c r="N126" s="98"/>
      <c r="O126" s="98"/>
      <c r="P126" s="98"/>
      <c r="Q126" s="98"/>
      <c r="R126" s="98"/>
      <c r="S126" s="98"/>
      <c r="T126" s="98"/>
      <c r="U126" s="98"/>
      <c r="V126" s="98"/>
      <c r="W126" s="98"/>
      <c r="X126" s="98"/>
      <c r="Y126" s="98"/>
      <c r="Z126" s="98"/>
      <c r="AA126" s="98"/>
    </row>
    <row r="127" spans="1:27" ht="17.25" customHeight="1">
      <c r="A127" s="98"/>
      <c r="B127" s="98"/>
      <c r="C127" s="98"/>
      <c r="D127" s="98"/>
      <c r="E127" s="98"/>
      <c r="F127" s="98"/>
      <c r="G127" s="98"/>
      <c r="H127" s="98"/>
      <c r="I127" s="98"/>
      <c r="J127" s="98"/>
      <c r="K127" s="98"/>
      <c r="L127" s="98"/>
      <c r="M127" s="98"/>
      <c r="N127" s="98"/>
      <c r="O127" s="98"/>
      <c r="P127" s="98"/>
      <c r="Q127" s="98"/>
      <c r="R127" s="98"/>
      <c r="S127" s="98"/>
      <c r="T127" s="98"/>
      <c r="U127" s="98"/>
      <c r="V127" s="98"/>
      <c r="W127" s="98"/>
      <c r="X127" s="98"/>
      <c r="Y127" s="98"/>
      <c r="Z127" s="98"/>
      <c r="AA127" s="98"/>
    </row>
    <row r="128" spans="1:27" ht="17.25" customHeight="1">
      <c r="A128" s="98"/>
      <c r="B128" s="98"/>
      <c r="C128" s="98"/>
      <c r="D128" s="98"/>
      <c r="E128" s="98"/>
      <c r="F128" s="98"/>
      <c r="G128" s="98"/>
      <c r="H128" s="98"/>
      <c r="I128" s="98"/>
      <c r="J128" s="98"/>
      <c r="K128" s="98"/>
      <c r="L128" s="98"/>
      <c r="M128" s="98"/>
      <c r="N128" s="98"/>
      <c r="O128" s="98"/>
      <c r="P128" s="98"/>
      <c r="Q128" s="98"/>
      <c r="R128" s="98"/>
      <c r="S128" s="98"/>
      <c r="T128" s="98"/>
      <c r="U128" s="98"/>
      <c r="V128" s="98"/>
      <c r="W128" s="98"/>
      <c r="X128" s="98"/>
      <c r="Y128" s="98"/>
      <c r="Z128" s="98"/>
      <c r="AA128" s="98"/>
    </row>
    <row r="129" spans="1:27" ht="17.25" customHeight="1">
      <c r="A129" s="98"/>
      <c r="B129" s="98"/>
      <c r="C129" s="98"/>
      <c r="D129" s="98"/>
      <c r="E129" s="98"/>
      <c r="F129" s="98"/>
      <c r="G129" s="98"/>
      <c r="H129" s="98"/>
      <c r="I129" s="98"/>
      <c r="J129" s="98"/>
      <c r="K129" s="98"/>
      <c r="L129" s="98"/>
      <c r="M129" s="98"/>
      <c r="N129" s="98"/>
      <c r="O129" s="98"/>
      <c r="P129" s="98"/>
      <c r="Q129" s="98"/>
      <c r="R129" s="98"/>
      <c r="S129" s="98"/>
      <c r="T129" s="98"/>
      <c r="U129" s="98"/>
      <c r="V129" s="98"/>
      <c r="W129" s="98"/>
      <c r="X129" s="98"/>
      <c r="Y129" s="98"/>
      <c r="Z129" s="98"/>
      <c r="AA129" s="98"/>
    </row>
    <row r="130" spans="1:27" ht="17.25" customHeight="1">
      <c r="A130" s="98"/>
      <c r="B130" s="98"/>
      <c r="C130" s="98"/>
      <c r="D130" s="98"/>
      <c r="E130" s="98"/>
      <c r="F130" s="98"/>
      <c r="G130" s="98"/>
      <c r="H130" s="98"/>
      <c r="I130" s="98"/>
      <c r="J130" s="98"/>
      <c r="K130" s="98"/>
      <c r="L130" s="98"/>
      <c r="M130" s="98"/>
      <c r="N130" s="98"/>
      <c r="O130" s="98"/>
      <c r="P130" s="98"/>
      <c r="Q130" s="98"/>
      <c r="R130" s="98"/>
      <c r="S130" s="98"/>
      <c r="T130" s="98"/>
      <c r="U130" s="98"/>
      <c r="V130" s="98"/>
      <c r="W130" s="98"/>
      <c r="X130" s="98"/>
      <c r="Y130" s="98"/>
      <c r="Z130" s="98"/>
      <c r="AA130" s="98"/>
    </row>
    <row r="131" spans="1:27" ht="17.25" customHeight="1">
      <c r="A131" s="98"/>
      <c r="B131" s="98"/>
      <c r="C131" s="98"/>
      <c r="D131" s="98"/>
      <c r="E131" s="98"/>
      <c r="F131" s="98"/>
      <c r="G131" s="98"/>
      <c r="H131" s="98"/>
      <c r="I131" s="98"/>
      <c r="J131" s="98"/>
      <c r="K131" s="98"/>
      <c r="L131" s="98"/>
      <c r="M131" s="98"/>
      <c r="N131" s="98"/>
      <c r="O131" s="98"/>
      <c r="P131" s="98"/>
      <c r="Q131" s="98"/>
      <c r="R131" s="98"/>
      <c r="S131" s="98"/>
      <c r="T131" s="98"/>
      <c r="U131" s="98"/>
      <c r="V131" s="98"/>
      <c r="W131" s="98"/>
      <c r="X131" s="98"/>
      <c r="Y131" s="98"/>
      <c r="Z131" s="98"/>
      <c r="AA131" s="98"/>
    </row>
    <row r="132" spans="1:27" ht="17.25" customHeight="1">
      <c r="A132" s="98"/>
      <c r="B132" s="98"/>
      <c r="C132" s="98"/>
      <c r="D132" s="98"/>
      <c r="E132" s="98"/>
      <c r="F132" s="98"/>
      <c r="G132" s="98"/>
      <c r="H132" s="98"/>
      <c r="I132" s="98"/>
      <c r="J132" s="98"/>
      <c r="K132" s="98"/>
      <c r="L132" s="98"/>
      <c r="M132" s="98"/>
      <c r="N132" s="98"/>
      <c r="O132" s="98"/>
      <c r="P132" s="98"/>
      <c r="Q132" s="98"/>
      <c r="R132" s="98"/>
      <c r="S132" s="98"/>
      <c r="T132" s="98"/>
      <c r="U132" s="98"/>
      <c r="V132" s="98"/>
      <c r="W132" s="98"/>
      <c r="X132" s="98"/>
      <c r="Y132" s="98"/>
      <c r="Z132" s="98"/>
      <c r="AA132" s="98"/>
    </row>
    <row r="133" spans="1:27" ht="17.25" customHeight="1">
      <c r="A133" s="98"/>
      <c r="B133" s="98"/>
      <c r="C133" s="98"/>
      <c r="D133" s="98"/>
      <c r="E133" s="98"/>
      <c r="F133" s="98"/>
      <c r="G133" s="98"/>
      <c r="H133" s="98"/>
      <c r="I133" s="98"/>
      <c r="J133" s="98"/>
      <c r="K133" s="98"/>
      <c r="L133" s="98"/>
      <c r="M133" s="98"/>
      <c r="N133" s="98"/>
      <c r="O133" s="98"/>
      <c r="P133" s="98"/>
      <c r="Q133" s="98"/>
      <c r="R133" s="98"/>
      <c r="S133" s="98"/>
      <c r="T133" s="98"/>
      <c r="U133" s="98"/>
      <c r="V133" s="98"/>
      <c r="W133" s="98"/>
      <c r="X133" s="98"/>
      <c r="Y133" s="98"/>
      <c r="Z133" s="98"/>
      <c r="AA133" s="98"/>
    </row>
    <row r="134" spans="1:27" ht="17.25" customHeight="1">
      <c r="A134" s="98"/>
      <c r="B134" s="98"/>
      <c r="C134" s="98"/>
      <c r="D134" s="98"/>
      <c r="E134" s="98"/>
      <c r="F134" s="98"/>
      <c r="G134" s="98"/>
      <c r="H134" s="98"/>
      <c r="I134" s="98"/>
      <c r="J134" s="98"/>
      <c r="K134" s="98"/>
      <c r="L134" s="98"/>
      <c r="M134" s="98"/>
      <c r="N134" s="98"/>
      <c r="O134" s="98"/>
      <c r="P134" s="98"/>
      <c r="Q134" s="98"/>
      <c r="R134" s="98"/>
      <c r="S134" s="98"/>
      <c r="T134" s="98"/>
      <c r="U134" s="98"/>
      <c r="V134" s="98"/>
      <c r="W134" s="98"/>
      <c r="X134" s="98"/>
      <c r="Y134" s="98"/>
      <c r="Z134" s="98"/>
      <c r="AA134" s="98"/>
    </row>
    <row r="135" spans="1:27" ht="17.25" customHeight="1">
      <c r="A135" s="98"/>
      <c r="B135" s="98"/>
      <c r="C135" s="98"/>
      <c r="D135" s="98"/>
      <c r="E135" s="98"/>
      <c r="F135" s="98"/>
      <c r="G135" s="98"/>
      <c r="H135" s="98"/>
      <c r="I135" s="98"/>
      <c r="J135" s="98"/>
      <c r="K135" s="98"/>
      <c r="L135" s="98"/>
      <c r="M135" s="98"/>
      <c r="N135" s="98"/>
      <c r="O135" s="98"/>
      <c r="P135" s="98"/>
      <c r="Q135" s="98"/>
      <c r="R135" s="98"/>
      <c r="S135" s="98"/>
      <c r="T135" s="98"/>
      <c r="U135" s="98"/>
      <c r="V135" s="98"/>
      <c r="W135" s="98"/>
      <c r="X135" s="98"/>
      <c r="Y135" s="98"/>
      <c r="Z135" s="98"/>
      <c r="AA135" s="98"/>
    </row>
    <row r="136" spans="1:27" ht="17.25" customHeight="1">
      <c r="A136" s="98"/>
      <c r="B136" s="98"/>
      <c r="C136" s="98"/>
      <c r="D136" s="98"/>
      <c r="E136" s="98"/>
      <c r="F136" s="98"/>
      <c r="G136" s="98"/>
      <c r="H136" s="98"/>
      <c r="I136" s="98"/>
      <c r="J136" s="98"/>
      <c r="K136" s="98"/>
      <c r="L136" s="98"/>
      <c r="M136" s="98"/>
      <c r="N136" s="98"/>
      <c r="O136" s="98"/>
      <c r="P136" s="98"/>
      <c r="Q136" s="98"/>
      <c r="R136" s="98"/>
      <c r="S136" s="98"/>
      <c r="T136" s="98"/>
      <c r="U136" s="98"/>
      <c r="V136" s="98"/>
      <c r="W136" s="98"/>
      <c r="X136" s="98"/>
      <c r="Y136" s="98"/>
      <c r="Z136" s="98"/>
      <c r="AA136" s="98"/>
    </row>
    <row r="137" spans="1:27" ht="17.25" customHeight="1">
      <c r="A137" s="98"/>
      <c r="B137" s="98"/>
      <c r="C137" s="98"/>
      <c r="D137" s="98"/>
      <c r="E137" s="98"/>
      <c r="F137" s="98"/>
      <c r="G137" s="98"/>
      <c r="H137" s="98"/>
      <c r="I137" s="98"/>
      <c r="J137" s="98"/>
      <c r="K137" s="98"/>
      <c r="L137" s="98"/>
      <c r="M137" s="98"/>
      <c r="N137" s="98"/>
      <c r="O137" s="98"/>
      <c r="P137" s="98"/>
      <c r="Q137" s="98"/>
      <c r="R137" s="98"/>
      <c r="S137" s="98"/>
      <c r="T137" s="98"/>
      <c r="U137" s="98"/>
      <c r="V137" s="98"/>
      <c r="W137" s="98"/>
      <c r="X137" s="98"/>
      <c r="Y137" s="98"/>
      <c r="Z137" s="98"/>
      <c r="AA137" s="98"/>
    </row>
    <row r="138" spans="1:27" ht="17.25" customHeight="1">
      <c r="A138" s="98"/>
      <c r="B138" s="98"/>
      <c r="C138" s="98"/>
      <c r="D138" s="98"/>
      <c r="E138" s="98"/>
      <c r="F138" s="98"/>
      <c r="G138" s="98"/>
      <c r="H138" s="98"/>
      <c r="I138" s="98"/>
      <c r="J138" s="98"/>
      <c r="K138" s="98"/>
      <c r="L138" s="98"/>
      <c r="M138" s="98"/>
      <c r="N138" s="98"/>
      <c r="O138" s="98"/>
      <c r="P138" s="98"/>
      <c r="Q138" s="98"/>
      <c r="R138" s="98"/>
      <c r="S138" s="98"/>
      <c r="T138" s="98"/>
      <c r="U138" s="98"/>
      <c r="V138" s="98"/>
      <c r="W138" s="98"/>
      <c r="X138" s="98"/>
      <c r="Y138" s="98"/>
      <c r="Z138" s="98"/>
      <c r="AA138" s="98"/>
    </row>
    <row r="139" spans="1:27" ht="17.25" customHeight="1">
      <c r="A139" s="98"/>
      <c r="B139" s="98"/>
      <c r="C139" s="98"/>
      <c r="D139" s="98"/>
      <c r="E139" s="98"/>
      <c r="F139" s="98"/>
      <c r="G139" s="98"/>
      <c r="H139" s="98"/>
      <c r="I139" s="98"/>
      <c r="J139" s="98"/>
      <c r="K139" s="98"/>
      <c r="L139" s="98"/>
      <c r="M139" s="98"/>
      <c r="N139" s="98"/>
      <c r="O139" s="98"/>
      <c r="P139" s="98"/>
      <c r="Q139" s="98"/>
      <c r="R139" s="98"/>
      <c r="S139" s="98"/>
      <c r="T139" s="98"/>
      <c r="U139" s="98"/>
      <c r="V139" s="98"/>
      <c r="W139" s="98"/>
      <c r="X139" s="98"/>
      <c r="Y139" s="98"/>
      <c r="Z139" s="98"/>
      <c r="AA139" s="98"/>
    </row>
    <row r="140" spans="1:27" ht="17.25" customHeight="1">
      <c r="A140" s="98"/>
      <c r="B140" s="98"/>
      <c r="C140" s="98"/>
      <c r="D140" s="98"/>
      <c r="E140" s="98"/>
      <c r="F140" s="98"/>
      <c r="G140" s="98"/>
      <c r="H140" s="232"/>
      <c r="I140" s="232"/>
      <c r="J140" s="232"/>
      <c r="K140" s="98"/>
      <c r="L140" s="98"/>
      <c r="M140" s="98"/>
      <c r="N140" s="98"/>
      <c r="O140" s="98"/>
      <c r="P140" s="98"/>
      <c r="Q140" s="98"/>
      <c r="R140" s="98"/>
      <c r="S140" s="98"/>
      <c r="T140" s="98"/>
      <c r="U140" s="98"/>
      <c r="V140" s="98"/>
      <c r="W140" s="98"/>
      <c r="X140" s="98"/>
      <c r="Y140" s="98"/>
      <c r="Z140" s="98"/>
      <c r="AA140" s="98"/>
    </row>
    <row r="141" spans="1:27" ht="17.25" customHeight="1">
      <c r="A141" s="98"/>
      <c r="B141" s="98"/>
      <c r="C141" s="98"/>
      <c r="D141" s="98"/>
      <c r="E141" s="98"/>
      <c r="F141" s="98"/>
      <c r="G141" s="98"/>
      <c r="H141" s="232"/>
      <c r="I141" s="232"/>
      <c r="J141" s="232"/>
      <c r="K141" s="98"/>
      <c r="L141" s="98"/>
      <c r="M141" s="98"/>
      <c r="N141" s="98"/>
      <c r="O141" s="98"/>
      <c r="P141" s="98"/>
      <c r="Q141" s="98"/>
      <c r="R141" s="98"/>
      <c r="S141" s="98"/>
      <c r="T141" s="98"/>
      <c r="U141" s="98"/>
      <c r="V141" s="98"/>
      <c r="W141" s="98"/>
      <c r="X141" s="98"/>
      <c r="Y141" s="98"/>
      <c r="Z141" s="98"/>
      <c r="AA141" s="98"/>
    </row>
    <row r="142" spans="1:27" ht="17.25" customHeight="1">
      <c r="A142" s="98"/>
      <c r="B142" s="98"/>
      <c r="C142" s="98"/>
      <c r="D142" s="98"/>
      <c r="E142" s="98"/>
      <c r="F142" s="98"/>
      <c r="G142" s="98"/>
      <c r="H142" s="232"/>
      <c r="I142" s="232"/>
      <c r="J142" s="232"/>
      <c r="K142" s="98"/>
      <c r="L142" s="98"/>
      <c r="M142" s="98"/>
      <c r="N142" s="98"/>
      <c r="O142" s="98"/>
      <c r="P142" s="98"/>
      <c r="Q142" s="98"/>
      <c r="R142" s="98"/>
      <c r="S142" s="98"/>
      <c r="T142" s="98"/>
      <c r="U142" s="98"/>
      <c r="V142" s="98"/>
      <c r="W142" s="98"/>
      <c r="X142" s="98"/>
      <c r="Y142" s="98"/>
      <c r="Z142" s="98"/>
      <c r="AA142" s="98"/>
    </row>
    <row r="143" spans="1:27" ht="17.25" customHeight="1">
      <c r="A143" s="98"/>
      <c r="B143" s="98"/>
      <c r="C143" s="98"/>
      <c r="D143" s="98"/>
      <c r="E143" s="98"/>
      <c r="F143" s="98"/>
      <c r="G143" s="98"/>
      <c r="H143" s="232"/>
      <c r="I143" s="232"/>
      <c r="J143" s="232"/>
      <c r="K143" s="98"/>
      <c r="L143" s="98"/>
      <c r="M143" s="98"/>
      <c r="N143" s="98"/>
      <c r="O143" s="98"/>
      <c r="P143" s="98"/>
      <c r="Q143" s="98"/>
      <c r="R143" s="98"/>
      <c r="S143" s="98"/>
      <c r="T143" s="98"/>
      <c r="U143" s="98"/>
      <c r="V143" s="98"/>
      <c r="W143" s="98"/>
      <c r="X143" s="98"/>
      <c r="Y143" s="98"/>
      <c r="Z143" s="98"/>
      <c r="AA143" s="98"/>
    </row>
    <row r="144" spans="1:27" ht="17.25" customHeight="1">
      <c r="A144" s="98"/>
      <c r="B144" s="98"/>
      <c r="C144" s="98"/>
      <c r="D144" s="98"/>
      <c r="E144" s="98"/>
      <c r="F144" s="98"/>
      <c r="G144" s="98"/>
      <c r="H144" s="232"/>
      <c r="I144" s="232"/>
      <c r="J144" s="232"/>
      <c r="K144" s="98"/>
      <c r="L144" s="98"/>
      <c r="M144" s="98"/>
      <c r="N144" s="98"/>
      <c r="O144" s="98"/>
      <c r="P144" s="98"/>
      <c r="Q144" s="98"/>
      <c r="R144" s="98"/>
      <c r="S144" s="98"/>
      <c r="T144" s="98"/>
      <c r="U144" s="98"/>
      <c r="V144" s="98"/>
      <c r="W144" s="98"/>
      <c r="X144" s="98"/>
      <c r="Y144" s="98"/>
      <c r="Z144" s="98"/>
      <c r="AA144" s="98"/>
    </row>
    <row r="145" spans="1:27" ht="17.25" customHeight="1">
      <c r="A145" s="98"/>
      <c r="B145" s="98"/>
      <c r="C145" s="98"/>
      <c r="D145" s="98"/>
      <c r="E145" s="98"/>
      <c r="F145" s="98"/>
      <c r="G145" s="98"/>
      <c r="H145" s="232"/>
      <c r="I145" s="232"/>
      <c r="J145" s="232"/>
      <c r="K145" s="98"/>
      <c r="L145" s="98"/>
      <c r="M145" s="98"/>
      <c r="N145" s="98"/>
      <c r="O145" s="98"/>
      <c r="P145" s="98"/>
      <c r="Q145" s="98"/>
      <c r="R145" s="98"/>
      <c r="S145" s="98"/>
      <c r="T145" s="98"/>
      <c r="U145" s="98"/>
      <c r="V145" s="98"/>
      <c r="W145" s="98"/>
      <c r="X145" s="98"/>
      <c r="Y145" s="98"/>
      <c r="Z145" s="98"/>
      <c r="AA145" s="98"/>
    </row>
    <row r="146" spans="1:27" ht="17.25" customHeight="1">
      <c r="A146" s="98"/>
      <c r="B146" s="98"/>
      <c r="C146" s="98"/>
      <c r="D146" s="98"/>
      <c r="E146" s="98"/>
      <c r="F146" s="98"/>
      <c r="G146" s="98"/>
      <c r="H146" s="232"/>
      <c r="I146" s="232"/>
      <c r="J146" s="232"/>
      <c r="K146" s="98"/>
      <c r="L146" s="98"/>
      <c r="M146" s="98"/>
      <c r="N146" s="98"/>
      <c r="O146" s="98"/>
      <c r="P146" s="98"/>
      <c r="Q146" s="98"/>
      <c r="R146" s="98"/>
      <c r="S146" s="98"/>
      <c r="T146" s="98"/>
      <c r="U146" s="98"/>
      <c r="V146" s="98"/>
      <c r="W146" s="98"/>
      <c r="X146" s="98"/>
      <c r="Y146" s="98"/>
      <c r="Z146" s="98"/>
      <c r="AA146" s="98"/>
    </row>
    <row r="147" spans="1:27" ht="17.25" customHeight="1">
      <c r="A147" s="98"/>
      <c r="B147" s="98"/>
      <c r="C147" s="98"/>
      <c r="D147" s="98"/>
      <c r="E147" s="98"/>
      <c r="F147" s="98"/>
      <c r="G147" s="98"/>
      <c r="H147" s="232"/>
      <c r="I147" s="232"/>
      <c r="J147" s="232"/>
      <c r="K147" s="98"/>
      <c r="L147" s="98"/>
      <c r="M147" s="98"/>
      <c r="N147" s="98"/>
      <c r="O147" s="98"/>
      <c r="P147" s="98"/>
      <c r="Q147" s="98"/>
      <c r="R147" s="98"/>
      <c r="S147" s="98"/>
      <c r="T147" s="98"/>
      <c r="U147" s="98"/>
      <c r="V147" s="98"/>
      <c r="W147" s="98"/>
      <c r="X147" s="98"/>
      <c r="Y147" s="98"/>
      <c r="Z147" s="98"/>
      <c r="AA147" s="98"/>
    </row>
    <row r="148" spans="1:27" ht="17.25" customHeight="1">
      <c r="A148" s="98"/>
      <c r="B148" s="98"/>
      <c r="C148" s="98"/>
      <c r="D148" s="98"/>
      <c r="E148" s="98"/>
      <c r="F148" s="98"/>
      <c r="G148" s="98"/>
      <c r="H148" s="232"/>
      <c r="I148" s="232"/>
      <c r="J148" s="232"/>
      <c r="K148" s="98"/>
      <c r="L148" s="98"/>
      <c r="M148" s="98"/>
      <c r="N148" s="98"/>
      <c r="O148" s="98"/>
      <c r="P148" s="98"/>
      <c r="Q148" s="98"/>
      <c r="R148" s="98"/>
      <c r="S148" s="98"/>
      <c r="T148" s="98"/>
      <c r="U148" s="98"/>
      <c r="V148" s="98"/>
      <c r="W148" s="98"/>
      <c r="X148" s="98"/>
      <c r="Y148" s="98"/>
      <c r="Z148" s="98"/>
      <c r="AA148" s="98"/>
    </row>
    <row r="149" spans="1:27" ht="17.25" customHeight="1">
      <c r="A149" s="98"/>
      <c r="B149" s="98"/>
      <c r="C149" s="98"/>
      <c r="D149" s="98"/>
      <c r="E149" s="98"/>
      <c r="F149" s="98"/>
      <c r="G149" s="98"/>
      <c r="H149" s="232"/>
      <c r="I149" s="232"/>
      <c r="J149" s="232"/>
      <c r="K149" s="98"/>
      <c r="L149" s="98"/>
      <c r="M149" s="98"/>
      <c r="N149" s="98"/>
      <c r="O149" s="98"/>
      <c r="P149" s="98"/>
      <c r="Q149" s="98"/>
      <c r="R149" s="98"/>
      <c r="S149" s="98"/>
      <c r="T149" s="98"/>
      <c r="U149" s="98"/>
      <c r="V149" s="98"/>
      <c r="W149" s="98"/>
      <c r="X149" s="98"/>
      <c r="Y149" s="98"/>
      <c r="Z149" s="98"/>
      <c r="AA149" s="98"/>
    </row>
    <row r="150" spans="1:27" ht="17.25" customHeight="1">
      <c r="A150" s="98"/>
      <c r="B150" s="98"/>
      <c r="C150" s="98"/>
      <c r="D150" s="98"/>
      <c r="E150" s="98"/>
      <c r="F150" s="98"/>
      <c r="G150" s="98"/>
      <c r="H150" s="232"/>
      <c r="I150" s="232"/>
      <c r="J150" s="232"/>
      <c r="K150" s="98"/>
      <c r="L150" s="98"/>
      <c r="M150" s="98"/>
      <c r="N150" s="98"/>
      <c r="O150" s="98"/>
      <c r="P150" s="98"/>
      <c r="Q150" s="98"/>
      <c r="R150" s="98"/>
      <c r="S150" s="98"/>
      <c r="T150" s="98"/>
      <c r="U150" s="98"/>
      <c r="V150" s="98"/>
      <c r="W150" s="98"/>
      <c r="X150" s="98"/>
      <c r="Y150" s="98"/>
      <c r="Z150" s="98"/>
      <c r="AA150" s="98"/>
    </row>
    <row r="151" spans="1:27" ht="17.25" customHeight="1">
      <c r="A151" s="98"/>
      <c r="B151" s="98"/>
      <c r="C151" s="98"/>
      <c r="D151" s="98"/>
      <c r="E151" s="98"/>
      <c r="F151" s="98"/>
      <c r="G151" s="98"/>
      <c r="H151" s="232"/>
      <c r="I151" s="232"/>
      <c r="J151" s="232"/>
      <c r="K151" s="98"/>
      <c r="L151" s="98"/>
      <c r="M151" s="98"/>
      <c r="N151" s="98"/>
      <c r="O151" s="98"/>
      <c r="P151" s="98"/>
      <c r="Q151" s="98"/>
      <c r="R151" s="98"/>
      <c r="S151" s="98"/>
      <c r="T151" s="98"/>
      <c r="U151" s="98"/>
      <c r="V151" s="98"/>
      <c r="W151" s="98"/>
      <c r="X151" s="98"/>
      <c r="Y151" s="98"/>
      <c r="Z151" s="98"/>
      <c r="AA151" s="98"/>
    </row>
    <row r="152" spans="1:27" ht="17.25" customHeight="1">
      <c r="A152" s="98"/>
      <c r="B152" s="98"/>
      <c r="C152" s="98"/>
      <c r="D152" s="98"/>
      <c r="E152" s="98"/>
      <c r="F152" s="98"/>
      <c r="G152" s="98"/>
      <c r="H152" s="232"/>
      <c r="I152" s="232"/>
      <c r="J152" s="232"/>
      <c r="K152" s="98"/>
      <c r="L152" s="98"/>
      <c r="M152" s="98"/>
      <c r="N152" s="98"/>
      <c r="O152" s="98"/>
      <c r="P152" s="98"/>
      <c r="Q152" s="98"/>
      <c r="R152" s="98"/>
      <c r="S152" s="98"/>
      <c r="T152" s="98"/>
      <c r="U152" s="98"/>
      <c r="V152" s="98"/>
      <c r="W152" s="98"/>
      <c r="X152" s="98"/>
      <c r="Y152" s="98"/>
      <c r="Z152" s="98"/>
      <c r="AA152" s="98"/>
    </row>
    <row r="153" spans="1:27" ht="17.25" customHeight="1">
      <c r="A153" s="98"/>
      <c r="B153" s="98"/>
      <c r="C153" s="98"/>
      <c r="D153" s="98"/>
      <c r="E153" s="98"/>
      <c r="F153" s="98"/>
      <c r="G153" s="98"/>
      <c r="H153" s="232"/>
      <c r="I153" s="232"/>
      <c r="J153" s="232"/>
      <c r="K153" s="98"/>
      <c r="L153" s="98"/>
      <c r="M153" s="98"/>
      <c r="N153" s="98"/>
      <c r="O153" s="98"/>
      <c r="P153" s="98"/>
      <c r="Q153" s="98"/>
      <c r="R153" s="98"/>
      <c r="S153" s="98"/>
      <c r="T153" s="98"/>
      <c r="U153" s="98"/>
      <c r="V153" s="98"/>
      <c r="W153" s="98"/>
      <c r="X153" s="98"/>
      <c r="Y153" s="98"/>
      <c r="Z153" s="98"/>
      <c r="AA153" s="98"/>
    </row>
    <row r="154" spans="1:27" ht="17.25" customHeight="1">
      <c r="A154" s="98"/>
      <c r="B154" s="98"/>
      <c r="C154" s="98"/>
      <c r="D154" s="98"/>
      <c r="E154" s="98"/>
      <c r="F154" s="98"/>
      <c r="G154" s="98"/>
      <c r="H154" s="232"/>
      <c r="I154" s="232"/>
      <c r="J154" s="232"/>
      <c r="K154" s="98"/>
      <c r="L154" s="98"/>
      <c r="M154" s="98"/>
      <c r="N154" s="98"/>
      <c r="O154" s="98"/>
      <c r="P154" s="98"/>
      <c r="Q154" s="98"/>
      <c r="R154" s="98"/>
      <c r="S154" s="98"/>
      <c r="T154" s="98"/>
      <c r="U154" s="98"/>
      <c r="V154" s="98"/>
      <c r="W154" s="98"/>
      <c r="X154" s="98"/>
      <c r="Y154" s="98"/>
      <c r="Z154" s="98"/>
      <c r="AA154" s="98"/>
    </row>
    <row r="155" spans="1:27" ht="17.25" customHeight="1">
      <c r="A155" s="98"/>
      <c r="B155" s="98"/>
      <c r="C155" s="98"/>
      <c r="D155" s="98"/>
      <c r="E155" s="98"/>
      <c r="F155" s="98"/>
      <c r="G155" s="98"/>
      <c r="H155" s="232"/>
      <c r="I155" s="232"/>
      <c r="J155" s="232"/>
      <c r="K155" s="98"/>
      <c r="L155" s="98"/>
      <c r="M155" s="98"/>
      <c r="N155" s="98"/>
      <c r="O155" s="98"/>
      <c r="P155" s="98"/>
      <c r="Q155" s="98"/>
      <c r="R155" s="98"/>
      <c r="S155" s="98"/>
      <c r="T155" s="98"/>
      <c r="U155" s="98"/>
      <c r="V155" s="98"/>
      <c r="W155" s="98"/>
      <c r="X155" s="98"/>
      <c r="Y155" s="98"/>
      <c r="Z155" s="98"/>
      <c r="AA155" s="98"/>
    </row>
    <row r="156" spans="1:27" ht="17.25" customHeight="1">
      <c r="A156" s="98"/>
      <c r="B156" s="98"/>
      <c r="C156" s="98"/>
      <c r="D156" s="98"/>
      <c r="E156" s="98"/>
      <c r="F156" s="98"/>
      <c r="G156" s="98"/>
      <c r="H156" s="232"/>
      <c r="I156" s="232"/>
      <c r="J156" s="232"/>
      <c r="K156" s="98"/>
      <c r="L156" s="98"/>
      <c r="M156" s="98"/>
      <c r="N156" s="98"/>
      <c r="O156" s="98"/>
      <c r="P156" s="98"/>
      <c r="Q156" s="98"/>
      <c r="R156" s="98"/>
      <c r="S156" s="98"/>
      <c r="T156" s="98"/>
      <c r="U156" s="98"/>
      <c r="V156" s="98"/>
      <c r="W156" s="98"/>
      <c r="X156" s="98"/>
      <c r="Y156" s="98"/>
      <c r="Z156" s="98"/>
      <c r="AA156" s="98"/>
    </row>
    <row r="157" spans="1:27" ht="17.25" customHeight="1">
      <c r="A157" s="98"/>
      <c r="B157" s="98"/>
      <c r="C157" s="98"/>
      <c r="D157" s="98"/>
      <c r="E157" s="98"/>
      <c r="F157" s="98"/>
      <c r="G157" s="98"/>
      <c r="H157" s="232"/>
      <c r="I157" s="232"/>
      <c r="J157" s="232"/>
      <c r="K157" s="98"/>
      <c r="L157" s="98"/>
      <c r="M157" s="98"/>
      <c r="N157" s="98"/>
      <c r="O157" s="98"/>
      <c r="P157" s="98"/>
      <c r="Q157" s="98"/>
      <c r="R157" s="98"/>
      <c r="S157" s="98"/>
      <c r="T157" s="98"/>
      <c r="U157" s="98"/>
      <c r="V157" s="98"/>
      <c r="W157" s="98"/>
      <c r="X157" s="98"/>
      <c r="Y157" s="98"/>
      <c r="Z157" s="98"/>
      <c r="AA157" s="98"/>
    </row>
    <row r="158" spans="1:27" ht="17.25" customHeight="1">
      <c r="A158" s="98"/>
      <c r="B158" s="98"/>
      <c r="C158" s="98"/>
      <c r="D158" s="98"/>
      <c r="E158" s="98"/>
      <c r="F158" s="98"/>
      <c r="G158" s="98"/>
      <c r="H158" s="232"/>
      <c r="I158" s="232"/>
      <c r="J158" s="232"/>
      <c r="K158" s="98"/>
      <c r="L158" s="98"/>
      <c r="M158" s="98"/>
      <c r="N158" s="98"/>
      <c r="O158" s="98"/>
      <c r="P158" s="98"/>
      <c r="Q158" s="98"/>
      <c r="R158" s="98"/>
      <c r="S158" s="98"/>
      <c r="T158" s="98"/>
      <c r="U158" s="98"/>
      <c r="V158" s="98"/>
      <c r="W158" s="98"/>
      <c r="X158" s="98"/>
      <c r="Y158" s="98"/>
      <c r="Z158" s="98"/>
      <c r="AA158" s="98"/>
    </row>
    <row r="159" spans="1:27" ht="17.25" customHeight="1">
      <c r="A159" s="98"/>
      <c r="B159" s="98"/>
      <c r="C159" s="98"/>
      <c r="D159" s="98"/>
      <c r="E159" s="98"/>
      <c r="F159" s="98"/>
      <c r="G159" s="98"/>
      <c r="H159" s="232"/>
      <c r="I159" s="232"/>
      <c r="J159" s="232"/>
      <c r="K159" s="98"/>
      <c r="L159" s="98"/>
      <c r="M159" s="98"/>
      <c r="N159" s="98"/>
      <c r="O159" s="98"/>
      <c r="P159" s="98"/>
      <c r="Q159" s="98"/>
      <c r="R159" s="98"/>
      <c r="S159" s="98"/>
      <c r="T159" s="98"/>
      <c r="U159" s="98"/>
      <c r="V159" s="98"/>
      <c r="W159" s="98"/>
      <c r="X159" s="98"/>
      <c r="Y159" s="98"/>
      <c r="Z159" s="98"/>
      <c r="AA159" s="98"/>
    </row>
    <row r="160" spans="1:27" ht="17.25" customHeight="1">
      <c r="A160" s="98"/>
      <c r="B160" s="98"/>
      <c r="C160" s="98"/>
      <c r="D160" s="98"/>
      <c r="E160" s="98"/>
      <c r="F160" s="98"/>
      <c r="G160" s="98"/>
      <c r="H160" s="232"/>
      <c r="I160" s="232"/>
      <c r="J160" s="232"/>
      <c r="K160" s="98"/>
      <c r="L160" s="98"/>
      <c r="M160" s="98"/>
      <c r="N160" s="98"/>
      <c r="O160" s="98"/>
      <c r="P160" s="98"/>
      <c r="Q160" s="98"/>
      <c r="R160" s="98"/>
      <c r="S160" s="98"/>
      <c r="T160" s="98"/>
      <c r="U160" s="98"/>
      <c r="V160" s="98"/>
      <c r="W160" s="98"/>
      <c r="X160" s="98"/>
      <c r="Y160" s="98"/>
      <c r="Z160" s="98"/>
      <c r="AA160" s="98"/>
    </row>
    <row r="161" spans="1:27" ht="17.25" customHeight="1">
      <c r="A161" s="98"/>
      <c r="B161" s="98"/>
      <c r="C161" s="98"/>
      <c r="D161" s="98"/>
      <c r="E161" s="98"/>
      <c r="F161" s="98"/>
      <c r="G161" s="98"/>
      <c r="H161" s="232"/>
      <c r="I161" s="232"/>
      <c r="J161" s="232"/>
      <c r="K161" s="98"/>
      <c r="L161" s="98"/>
      <c r="M161" s="98"/>
      <c r="N161" s="98"/>
      <c r="O161" s="98"/>
      <c r="P161" s="98"/>
      <c r="Q161" s="98"/>
      <c r="R161" s="98"/>
      <c r="S161" s="98"/>
      <c r="T161" s="98"/>
      <c r="U161" s="98"/>
      <c r="V161" s="98"/>
      <c r="W161" s="98"/>
      <c r="X161" s="98"/>
      <c r="Y161" s="98"/>
      <c r="Z161" s="98"/>
      <c r="AA161" s="98"/>
    </row>
    <row r="162" spans="1:27" ht="6.75" customHeight="1">
      <c r="A162" s="98"/>
      <c r="B162" s="98"/>
      <c r="C162" s="98"/>
      <c r="D162" s="98"/>
      <c r="E162" s="98"/>
      <c r="F162" s="98"/>
      <c r="G162" s="98"/>
      <c r="H162" s="232"/>
      <c r="I162" s="232"/>
      <c r="J162" s="232"/>
      <c r="K162" s="98"/>
      <c r="L162" s="98"/>
      <c r="M162" s="98"/>
      <c r="N162" s="98"/>
      <c r="O162" s="98"/>
      <c r="P162" s="98"/>
      <c r="Q162" s="98"/>
      <c r="R162" s="98"/>
      <c r="S162" s="98"/>
      <c r="T162" s="98"/>
      <c r="U162" s="98"/>
      <c r="V162" s="98"/>
      <c r="W162" s="98"/>
      <c r="X162" s="98"/>
      <c r="Y162" s="98"/>
      <c r="Z162" s="98"/>
      <c r="AA162" s="98"/>
    </row>
    <row r="163" spans="1:27" ht="17.25" customHeight="1">
      <c r="A163" s="98"/>
      <c r="B163" s="98"/>
      <c r="C163" s="98"/>
      <c r="D163" s="98"/>
      <c r="E163" s="98"/>
      <c r="F163" s="98"/>
      <c r="G163" s="98"/>
      <c r="H163" s="232"/>
      <c r="I163" s="232"/>
      <c r="J163" s="232"/>
      <c r="K163" s="98"/>
      <c r="L163" s="98"/>
      <c r="M163" s="98"/>
      <c r="N163" s="98"/>
      <c r="O163" s="98"/>
      <c r="P163" s="98"/>
      <c r="Q163" s="98"/>
      <c r="R163" s="98"/>
      <c r="S163" s="98"/>
      <c r="T163" s="98"/>
      <c r="U163" s="98"/>
      <c r="V163" s="98"/>
      <c r="W163" s="98"/>
      <c r="X163" s="98"/>
      <c r="Y163" s="98"/>
      <c r="Z163" s="98"/>
      <c r="AA163" s="98"/>
    </row>
    <row r="164" spans="1:27" ht="17.25" customHeight="1">
      <c r="A164" s="98"/>
      <c r="B164" s="98"/>
      <c r="C164" s="98"/>
      <c r="D164" s="98"/>
      <c r="E164" s="98"/>
      <c r="F164" s="98"/>
      <c r="G164" s="98"/>
      <c r="H164" s="232"/>
      <c r="I164" s="232"/>
      <c r="J164" s="232"/>
      <c r="K164" s="98"/>
      <c r="L164" s="98"/>
      <c r="M164" s="98"/>
      <c r="N164" s="98"/>
      <c r="O164" s="98"/>
      <c r="P164" s="98"/>
      <c r="Q164" s="98"/>
      <c r="R164" s="98"/>
      <c r="S164" s="98"/>
      <c r="T164" s="98"/>
      <c r="U164" s="98"/>
      <c r="V164" s="98"/>
      <c r="W164" s="98"/>
      <c r="X164" s="98"/>
      <c r="Y164" s="98"/>
      <c r="Z164" s="98"/>
      <c r="AA164" s="98"/>
    </row>
    <row r="165" spans="1:27" ht="17.25" customHeight="1">
      <c r="A165" s="98"/>
      <c r="B165" s="98"/>
      <c r="C165" s="98"/>
      <c r="D165" s="98"/>
      <c r="E165" s="98"/>
      <c r="F165" s="98"/>
      <c r="G165" s="98"/>
      <c r="H165" s="232"/>
      <c r="I165" s="232"/>
      <c r="J165" s="232"/>
      <c r="K165" s="98"/>
      <c r="L165" s="98"/>
      <c r="M165" s="98"/>
      <c r="N165" s="98"/>
      <c r="O165" s="98"/>
      <c r="P165" s="98"/>
      <c r="Q165" s="98"/>
      <c r="R165" s="98"/>
      <c r="S165" s="98"/>
      <c r="T165" s="98"/>
      <c r="U165" s="98"/>
      <c r="V165" s="98"/>
      <c r="W165" s="98"/>
      <c r="X165" s="98"/>
      <c r="Y165" s="98"/>
      <c r="Z165" s="98"/>
      <c r="AA165" s="98"/>
    </row>
    <row r="166" spans="1:27" ht="17.25" customHeight="1">
      <c r="A166" s="98"/>
      <c r="B166" s="98"/>
      <c r="C166" s="98"/>
      <c r="D166" s="98"/>
      <c r="E166" s="98"/>
      <c r="F166" s="98"/>
      <c r="G166" s="98"/>
      <c r="H166" s="232"/>
      <c r="I166" s="232"/>
      <c r="J166" s="232"/>
      <c r="K166" s="98"/>
      <c r="L166" s="98"/>
      <c r="M166" s="98"/>
      <c r="N166" s="98"/>
      <c r="O166" s="98"/>
      <c r="P166" s="98"/>
      <c r="Q166" s="98"/>
      <c r="R166" s="98"/>
      <c r="S166" s="98"/>
      <c r="T166" s="98"/>
      <c r="U166" s="98"/>
      <c r="V166" s="98"/>
      <c r="W166" s="98"/>
      <c r="X166" s="98"/>
      <c r="Y166" s="98"/>
      <c r="Z166" s="98"/>
      <c r="AA166" s="98"/>
    </row>
    <row r="167" spans="1:27" ht="17.25" customHeight="1">
      <c r="A167" s="98"/>
      <c r="B167" s="98"/>
      <c r="C167" s="98"/>
      <c r="D167" s="98"/>
      <c r="E167" s="98"/>
      <c r="F167" s="98"/>
      <c r="G167" s="98"/>
      <c r="H167" s="232"/>
      <c r="I167" s="232"/>
      <c r="J167" s="232"/>
      <c r="K167" s="98"/>
      <c r="L167" s="98"/>
      <c r="M167" s="98"/>
      <c r="N167" s="98"/>
      <c r="O167" s="98"/>
      <c r="P167" s="98"/>
      <c r="Q167" s="98"/>
      <c r="R167" s="98"/>
      <c r="S167" s="98"/>
      <c r="T167" s="98"/>
      <c r="U167" s="98"/>
      <c r="V167" s="98"/>
      <c r="W167" s="98"/>
      <c r="X167" s="98"/>
      <c r="Y167" s="98"/>
      <c r="Z167" s="98"/>
      <c r="AA167" s="98"/>
    </row>
    <row r="168" spans="1:27" ht="17.25" customHeight="1">
      <c r="A168" s="98"/>
      <c r="B168" s="98"/>
      <c r="C168" s="98"/>
      <c r="D168" s="98"/>
      <c r="E168" s="98"/>
      <c r="F168" s="98"/>
      <c r="G168" s="98"/>
      <c r="H168" s="232"/>
      <c r="I168" s="232"/>
      <c r="J168" s="232"/>
      <c r="K168" s="98"/>
      <c r="L168" s="98"/>
      <c r="M168" s="98"/>
      <c r="N168" s="98"/>
      <c r="O168" s="98"/>
      <c r="P168" s="98"/>
      <c r="Q168" s="98"/>
      <c r="R168" s="98"/>
      <c r="S168" s="98"/>
      <c r="T168" s="98"/>
      <c r="U168" s="98"/>
      <c r="V168" s="98"/>
      <c r="W168" s="98"/>
      <c r="X168" s="98"/>
      <c r="Y168" s="98"/>
      <c r="Z168" s="98"/>
      <c r="AA168" s="98"/>
    </row>
    <row r="169" spans="1:27" ht="17.25" customHeight="1">
      <c r="A169" s="98"/>
      <c r="B169" s="98"/>
      <c r="C169" s="98"/>
      <c r="D169" s="98"/>
      <c r="E169" s="98"/>
      <c r="F169" s="98"/>
      <c r="G169" s="98"/>
      <c r="H169" s="232"/>
      <c r="I169" s="232"/>
      <c r="J169" s="232"/>
      <c r="K169" s="98"/>
      <c r="L169" s="98"/>
      <c r="M169" s="98"/>
      <c r="N169" s="98"/>
      <c r="O169" s="98"/>
      <c r="P169" s="98"/>
      <c r="Q169" s="98"/>
      <c r="R169" s="98"/>
      <c r="S169" s="98"/>
      <c r="T169" s="98"/>
      <c r="U169" s="98"/>
      <c r="V169" s="98"/>
      <c r="W169" s="98"/>
      <c r="X169" s="98"/>
      <c r="Y169" s="98"/>
      <c r="Z169" s="98"/>
      <c r="AA169" s="98"/>
    </row>
    <row r="170" spans="1:27" ht="17.25" customHeight="1">
      <c r="A170" s="98"/>
      <c r="B170" s="98"/>
      <c r="C170" s="98"/>
      <c r="D170" s="98"/>
      <c r="E170" s="98"/>
      <c r="F170" s="98"/>
      <c r="G170" s="98"/>
      <c r="H170" s="232"/>
      <c r="I170" s="232"/>
      <c r="J170" s="232"/>
      <c r="K170" s="98"/>
      <c r="L170" s="98"/>
      <c r="M170" s="98"/>
      <c r="N170" s="98"/>
      <c r="O170" s="98"/>
      <c r="P170" s="98"/>
      <c r="Q170" s="98"/>
      <c r="R170" s="98"/>
      <c r="S170" s="98"/>
      <c r="T170" s="98"/>
      <c r="U170" s="98"/>
      <c r="V170" s="98"/>
      <c r="W170" s="98"/>
      <c r="X170" s="98"/>
      <c r="Y170" s="98"/>
      <c r="Z170" s="98"/>
      <c r="AA170" s="98"/>
    </row>
    <row r="171" spans="1:27" ht="17.25" customHeight="1">
      <c r="A171" s="98"/>
      <c r="B171" s="98"/>
      <c r="C171" s="98"/>
      <c r="D171" s="98"/>
      <c r="E171" s="98"/>
      <c r="F171" s="98"/>
      <c r="G171" s="98"/>
      <c r="H171" s="232"/>
      <c r="I171" s="232"/>
      <c r="J171" s="232"/>
      <c r="K171" s="98"/>
      <c r="L171" s="98"/>
      <c r="M171" s="98"/>
      <c r="N171" s="98"/>
      <c r="O171" s="98"/>
      <c r="P171" s="98"/>
      <c r="Q171" s="98"/>
      <c r="R171" s="98"/>
      <c r="S171" s="98"/>
      <c r="T171" s="98"/>
      <c r="U171" s="98"/>
      <c r="V171" s="98"/>
      <c r="W171" s="98"/>
      <c r="X171" s="98"/>
      <c r="Y171" s="98"/>
      <c r="Z171" s="98"/>
      <c r="AA171" s="98"/>
    </row>
    <row r="172" spans="1:27" ht="17.25" customHeight="1">
      <c r="A172" s="98"/>
      <c r="B172" s="98"/>
      <c r="C172" s="98"/>
      <c r="D172" s="98"/>
      <c r="E172" s="98"/>
      <c r="F172" s="98"/>
      <c r="G172" s="98"/>
      <c r="H172" s="232"/>
      <c r="I172" s="232"/>
      <c r="J172" s="232"/>
      <c r="K172" s="98"/>
      <c r="L172" s="98"/>
      <c r="M172" s="98"/>
      <c r="N172" s="98"/>
      <c r="O172" s="98"/>
      <c r="P172" s="98"/>
      <c r="Q172" s="98"/>
      <c r="R172" s="98"/>
      <c r="S172" s="98"/>
      <c r="T172" s="98"/>
      <c r="U172" s="98"/>
      <c r="V172" s="98"/>
      <c r="W172" s="98"/>
      <c r="X172" s="98"/>
      <c r="Y172" s="98"/>
      <c r="Z172" s="98"/>
      <c r="AA172" s="98"/>
    </row>
    <row r="173" spans="1:27" ht="17.25" customHeight="1">
      <c r="A173" s="98"/>
      <c r="B173" s="98"/>
      <c r="C173" s="98"/>
      <c r="D173" s="98"/>
      <c r="E173" s="98"/>
      <c r="F173" s="98"/>
      <c r="G173" s="98"/>
      <c r="H173" s="232"/>
      <c r="I173" s="232"/>
      <c r="J173" s="232"/>
      <c r="K173" s="98"/>
      <c r="L173" s="98"/>
      <c r="M173" s="98"/>
      <c r="N173" s="98"/>
      <c r="O173" s="98"/>
      <c r="P173" s="98"/>
      <c r="Q173" s="98"/>
      <c r="R173" s="98"/>
      <c r="S173" s="98"/>
      <c r="T173" s="98"/>
      <c r="U173" s="98"/>
      <c r="V173" s="98"/>
      <c r="W173" s="98"/>
      <c r="X173" s="98"/>
      <c r="Y173" s="98"/>
      <c r="Z173" s="98"/>
      <c r="AA173" s="98"/>
    </row>
    <row r="174" spans="1:27" ht="17.25" customHeight="1">
      <c r="A174" s="98"/>
      <c r="B174" s="98"/>
      <c r="C174" s="98"/>
      <c r="D174" s="98"/>
      <c r="E174" s="98"/>
      <c r="F174" s="98"/>
      <c r="G174" s="98"/>
      <c r="H174" s="232"/>
      <c r="I174" s="232"/>
      <c r="J174" s="232"/>
      <c r="K174" s="98"/>
      <c r="L174" s="98"/>
      <c r="M174" s="98"/>
      <c r="N174" s="98"/>
      <c r="O174" s="98"/>
      <c r="P174" s="98"/>
      <c r="Q174" s="98"/>
      <c r="R174" s="98"/>
      <c r="S174" s="98"/>
      <c r="T174" s="98"/>
      <c r="U174" s="98"/>
      <c r="V174" s="98"/>
      <c r="W174" s="98"/>
      <c r="X174" s="98"/>
      <c r="Y174" s="98"/>
      <c r="Z174" s="98"/>
      <c r="AA174" s="98"/>
    </row>
    <row r="175" spans="1:27" ht="17.25" customHeight="1">
      <c r="A175" s="98"/>
      <c r="B175" s="98"/>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row>
    <row r="176" spans="1:27" ht="17.25" customHeight="1">
      <c r="A176" s="98"/>
      <c r="B176" s="98"/>
      <c r="C176" s="98"/>
      <c r="D176" s="98"/>
      <c r="E176" s="98"/>
      <c r="F176" s="98"/>
      <c r="G176" s="98"/>
      <c r="H176" s="98"/>
      <c r="I176" s="98"/>
      <c r="J176" s="98"/>
      <c r="K176" s="98"/>
      <c r="L176" s="98"/>
      <c r="M176" s="98"/>
      <c r="N176" s="98"/>
      <c r="O176" s="98"/>
      <c r="P176" s="98"/>
      <c r="Q176" s="98"/>
      <c r="R176" s="98"/>
      <c r="S176" s="98"/>
      <c r="T176" s="98"/>
      <c r="U176" s="98"/>
      <c r="V176" s="98"/>
      <c r="W176" s="98"/>
      <c r="X176" s="98"/>
      <c r="Y176" s="98"/>
      <c r="Z176" s="98"/>
      <c r="AA176" s="98"/>
    </row>
    <row r="177" spans="1:27" ht="17.25" customHeight="1">
      <c r="A177" s="98"/>
      <c r="B177" s="98"/>
      <c r="C177" s="98"/>
      <c r="D177" s="98"/>
      <c r="E177" s="98"/>
      <c r="F177" s="98"/>
      <c r="G177" s="98"/>
      <c r="H177" s="98"/>
      <c r="I177" s="98"/>
      <c r="J177" s="98"/>
      <c r="K177" s="98"/>
      <c r="L177" s="98"/>
      <c r="M177" s="98"/>
      <c r="N177" s="98"/>
      <c r="O177" s="98"/>
      <c r="P177" s="98"/>
      <c r="Q177" s="98"/>
      <c r="R177" s="98"/>
      <c r="S177" s="98"/>
      <c r="T177" s="98"/>
      <c r="U177" s="98"/>
      <c r="V177" s="98"/>
      <c r="W177" s="98"/>
      <c r="X177" s="98"/>
      <c r="Y177" s="98"/>
      <c r="Z177" s="98"/>
      <c r="AA177" s="98"/>
    </row>
    <row r="178" spans="1:27" ht="17.25" customHeight="1">
      <c r="A178" s="98"/>
      <c r="B178" s="98"/>
      <c r="C178" s="98"/>
      <c r="D178" s="98"/>
      <c r="E178" s="98"/>
      <c r="F178" s="98"/>
      <c r="G178" s="98"/>
      <c r="H178" s="98"/>
      <c r="I178" s="98"/>
      <c r="J178" s="98"/>
      <c r="K178" s="98"/>
      <c r="L178" s="98"/>
      <c r="M178" s="98"/>
      <c r="N178" s="98"/>
      <c r="O178" s="98"/>
      <c r="P178" s="98"/>
      <c r="Q178" s="98"/>
      <c r="R178" s="98"/>
      <c r="S178" s="98"/>
      <c r="T178" s="98"/>
      <c r="U178" s="98"/>
      <c r="V178" s="98"/>
      <c r="W178" s="98"/>
      <c r="X178" s="98"/>
      <c r="Y178" s="98"/>
      <c r="Z178" s="98"/>
      <c r="AA178" s="98"/>
    </row>
    <row r="179" spans="1:27" ht="17.25" customHeight="1">
      <c r="A179" s="98"/>
      <c r="B179" s="98"/>
      <c r="C179" s="98"/>
      <c r="D179" s="98"/>
      <c r="E179" s="98"/>
      <c r="F179" s="98"/>
      <c r="G179" s="98"/>
      <c r="H179" s="98"/>
      <c r="I179" s="98"/>
      <c r="J179" s="98"/>
      <c r="K179" s="98"/>
      <c r="L179" s="98"/>
      <c r="M179" s="98"/>
      <c r="N179" s="98"/>
      <c r="O179" s="98"/>
      <c r="P179" s="98"/>
      <c r="Q179" s="98"/>
      <c r="R179" s="98"/>
      <c r="S179" s="98"/>
      <c r="T179" s="98"/>
      <c r="U179" s="98"/>
      <c r="V179" s="98"/>
      <c r="W179" s="98"/>
      <c r="X179" s="98"/>
      <c r="Y179" s="98"/>
      <c r="Z179" s="98"/>
      <c r="AA179" s="98"/>
    </row>
    <row r="180" spans="1:27" ht="17.25" customHeight="1">
      <c r="A180" s="98"/>
      <c r="B180" s="98"/>
      <c r="C180" s="98"/>
      <c r="D180" s="98"/>
      <c r="E180" s="98"/>
      <c r="F180" s="98"/>
      <c r="G180" s="98"/>
      <c r="H180" s="98"/>
      <c r="I180" s="98"/>
      <c r="J180" s="98"/>
      <c r="K180" s="98"/>
      <c r="L180" s="98"/>
      <c r="M180" s="98"/>
      <c r="N180" s="98"/>
      <c r="O180" s="98"/>
      <c r="P180" s="98"/>
      <c r="Q180" s="98"/>
      <c r="R180" s="98"/>
      <c r="S180" s="98"/>
      <c r="T180" s="98"/>
      <c r="U180" s="98"/>
      <c r="V180" s="98"/>
      <c r="W180" s="98"/>
      <c r="X180" s="98"/>
      <c r="Y180" s="98"/>
      <c r="Z180" s="98"/>
      <c r="AA180" s="98"/>
    </row>
    <row r="181" spans="1:27" ht="17.25" customHeight="1">
      <c r="A181" s="98"/>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row>
    <row r="182" spans="1:27" ht="17.25" customHeight="1">
      <c r="A182" s="98"/>
      <c r="B182" s="98"/>
      <c r="C182" s="98"/>
      <c r="D182" s="98"/>
      <c r="E182" s="98"/>
      <c r="F182" s="98"/>
      <c r="G182" s="98"/>
      <c r="H182" s="98"/>
      <c r="I182" s="98"/>
      <c r="J182" s="98"/>
      <c r="K182" s="98"/>
      <c r="L182" s="98"/>
      <c r="M182" s="98"/>
      <c r="N182" s="98"/>
      <c r="O182" s="98"/>
      <c r="P182" s="98"/>
      <c r="Q182" s="98"/>
      <c r="R182" s="98"/>
      <c r="S182" s="98"/>
      <c r="T182" s="98"/>
      <c r="U182" s="98"/>
      <c r="V182" s="98"/>
      <c r="W182" s="98"/>
      <c r="X182" s="98"/>
      <c r="Y182" s="98"/>
      <c r="Z182" s="98"/>
      <c r="AA182" s="98"/>
    </row>
    <row r="183" spans="1:27" ht="17.25" customHeight="1">
      <c r="A183" s="98"/>
      <c r="B183" s="98"/>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c r="AA183" s="98"/>
    </row>
    <row r="184" spans="1:27" ht="17.25" customHeight="1">
      <c r="A184" s="98"/>
      <c r="B184" s="98"/>
      <c r="C184" s="98"/>
      <c r="D184" s="98"/>
      <c r="E184" s="98"/>
      <c r="F184" s="98"/>
      <c r="G184" s="98"/>
      <c r="H184" s="98"/>
      <c r="I184" s="98"/>
      <c r="J184" s="98"/>
      <c r="K184" s="98"/>
      <c r="L184" s="98"/>
      <c r="M184" s="98"/>
      <c r="N184" s="98"/>
      <c r="O184" s="98"/>
      <c r="P184" s="98"/>
      <c r="Q184" s="98"/>
      <c r="R184" s="98"/>
      <c r="S184" s="98"/>
      <c r="T184" s="98"/>
      <c r="U184" s="98"/>
      <c r="V184" s="98"/>
      <c r="W184" s="98"/>
      <c r="X184" s="98"/>
      <c r="Y184" s="98"/>
      <c r="Z184" s="98"/>
      <c r="AA184" s="98"/>
    </row>
    <row r="185" spans="1:27" ht="17.25" customHeight="1">
      <c r="A185" s="98"/>
      <c r="B185" s="98"/>
      <c r="C185" s="98"/>
      <c r="D185" s="98"/>
      <c r="E185" s="98"/>
      <c r="F185" s="98"/>
      <c r="G185" s="98"/>
      <c r="H185" s="98"/>
      <c r="I185" s="98"/>
      <c r="J185" s="98"/>
      <c r="K185" s="98"/>
      <c r="L185" s="98"/>
      <c r="M185" s="98"/>
      <c r="N185" s="98"/>
      <c r="O185" s="98"/>
      <c r="P185" s="98"/>
      <c r="Q185" s="98"/>
      <c r="R185" s="98"/>
      <c r="S185" s="98"/>
      <c r="T185" s="98"/>
      <c r="U185" s="98"/>
      <c r="V185" s="98"/>
      <c r="W185" s="98"/>
      <c r="X185" s="98"/>
      <c r="Y185" s="98"/>
      <c r="Z185" s="98"/>
      <c r="AA185" s="98"/>
    </row>
    <row r="186" spans="1:27" ht="17.25" customHeight="1">
      <c r="A186" s="98"/>
      <c r="B186" s="98"/>
      <c r="C186" s="98"/>
      <c r="D186" s="98"/>
      <c r="E186" s="98"/>
      <c r="F186" s="98"/>
      <c r="G186" s="98"/>
      <c r="H186" s="98"/>
      <c r="I186" s="98"/>
      <c r="J186" s="98"/>
      <c r="K186" s="98"/>
      <c r="L186" s="98"/>
      <c r="M186" s="98"/>
      <c r="N186" s="98"/>
      <c r="O186" s="98"/>
      <c r="P186" s="98"/>
      <c r="Q186" s="98"/>
      <c r="R186" s="98"/>
      <c r="S186" s="98"/>
      <c r="T186" s="98"/>
      <c r="U186" s="98"/>
      <c r="V186" s="98"/>
      <c r="W186" s="98"/>
      <c r="X186" s="98"/>
      <c r="Y186" s="98"/>
      <c r="Z186" s="98"/>
      <c r="AA186" s="98"/>
    </row>
    <row r="187" spans="1:27" ht="17.25" customHeight="1">
      <c r="A187" s="98"/>
      <c r="B187" s="98"/>
      <c r="C187" s="98"/>
      <c r="D187" s="98"/>
      <c r="E187" s="98"/>
      <c r="F187" s="98"/>
      <c r="G187" s="98"/>
      <c r="H187" s="98"/>
      <c r="I187" s="98"/>
      <c r="J187" s="98"/>
      <c r="K187" s="98"/>
      <c r="L187" s="98"/>
      <c r="M187" s="98"/>
      <c r="N187" s="98"/>
      <c r="O187" s="98"/>
      <c r="P187" s="98"/>
      <c r="Q187" s="98"/>
      <c r="R187" s="98"/>
      <c r="S187" s="98"/>
      <c r="T187" s="98"/>
      <c r="U187" s="98"/>
      <c r="V187" s="98"/>
      <c r="W187" s="98"/>
      <c r="X187" s="98"/>
      <c r="Y187" s="98"/>
      <c r="Z187" s="98"/>
      <c r="AA187" s="98"/>
    </row>
    <row r="188" spans="1:27" ht="17.25" customHeight="1">
      <c r="A188" s="98"/>
      <c r="B188" s="98"/>
      <c r="C188" s="98"/>
      <c r="D188" s="98"/>
      <c r="E188" s="98"/>
      <c r="F188" s="98"/>
      <c r="G188" s="98"/>
      <c r="H188" s="98"/>
      <c r="I188" s="98"/>
      <c r="J188" s="98"/>
      <c r="K188" s="98"/>
      <c r="L188" s="98"/>
      <c r="M188" s="98"/>
      <c r="N188" s="98"/>
      <c r="O188" s="98"/>
      <c r="P188" s="98"/>
      <c r="Q188" s="98"/>
      <c r="R188" s="98"/>
      <c r="S188" s="98"/>
      <c r="T188" s="98"/>
      <c r="U188" s="98"/>
      <c r="V188" s="98"/>
      <c r="W188" s="98"/>
      <c r="X188" s="98"/>
      <c r="Y188" s="98"/>
      <c r="Z188" s="98"/>
      <c r="AA188" s="98"/>
    </row>
    <row r="189" spans="1:27" ht="17.25" customHeight="1">
      <c r="A189" s="98"/>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row>
    <row r="190" spans="1:27" ht="17.25" customHeight="1">
      <c r="A190" s="98"/>
      <c r="B190" s="98"/>
      <c r="C190" s="98"/>
      <c r="D190" s="98"/>
      <c r="E190" s="98"/>
      <c r="F190" s="98"/>
      <c r="G190" s="98"/>
      <c r="H190" s="98"/>
      <c r="I190" s="98"/>
      <c r="J190" s="98"/>
      <c r="K190" s="98"/>
      <c r="L190" s="98"/>
      <c r="M190" s="98"/>
      <c r="N190" s="98"/>
      <c r="O190" s="98"/>
      <c r="P190" s="98"/>
      <c r="Q190" s="98"/>
      <c r="R190" s="98"/>
      <c r="S190" s="98"/>
      <c r="T190" s="98"/>
      <c r="U190" s="98"/>
      <c r="V190" s="98"/>
      <c r="W190" s="98"/>
      <c r="X190" s="98"/>
      <c r="Y190" s="98"/>
      <c r="Z190" s="98"/>
      <c r="AA190" s="98"/>
    </row>
    <row r="191" spans="1:27" ht="17.25" customHeight="1">
      <c r="A191" s="98"/>
      <c r="B191" s="98"/>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c r="AA191" s="98"/>
    </row>
    <row r="192" spans="1:27" ht="17.25" customHeight="1">
      <c r="A192" s="98"/>
      <c r="B192" s="98"/>
      <c r="C192" s="98"/>
      <c r="D192" s="98"/>
      <c r="E192" s="98"/>
      <c r="F192" s="98"/>
      <c r="G192" s="98"/>
      <c r="H192" s="98"/>
      <c r="I192" s="98"/>
      <c r="J192" s="98"/>
      <c r="K192" s="98"/>
      <c r="L192" s="98"/>
      <c r="M192" s="98"/>
      <c r="N192" s="98"/>
      <c r="O192" s="98"/>
      <c r="P192" s="98"/>
      <c r="Q192" s="98"/>
      <c r="R192" s="98"/>
      <c r="S192" s="98"/>
      <c r="T192" s="98"/>
      <c r="U192" s="98"/>
      <c r="V192" s="98"/>
      <c r="W192" s="98"/>
      <c r="X192" s="98"/>
      <c r="Y192" s="98"/>
      <c r="Z192" s="98"/>
      <c r="AA192" s="98"/>
    </row>
    <row r="193" spans="1:27" ht="17.25" customHeight="1">
      <c r="A193" s="98"/>
      <c r="B193" s="98"/>
      <c r="C193" s="98"/>
      <c r="D193" s="98"/>
      <c r="E193" s="98"/>
      <c r="F193" s="98"/>
      <c r="G193" s="98"/>
      <c r="H193" s="98"/>
      <c r="I193" s="98"/>
      <c r="J193" s="98"/>
      <c r="K193" s="98"/>
      <c r="L193" s="98"/>
      <c r="M193" s="98"/>
      <c r="N193" s="98"/>
      <c r="O193" s="98"/>
      <c r="P193" s="98"/>
      <c r="Q193" s="98"/>
      <c r="R193" s="98"/>
      <c r="S193" s="98"/>
      <c r="T193" s="98"/>
      <c r="U193" s="98"/>
      <c r="V193" s="98"/>
      <c r="W193" s="98"/>
      <c r="X193" s="98"/>
      <c r="Y193" s="98"/>
      <c r="Z193" s="98"/>
      <c r="AA193" s="98"/>
    </row>
    <row r="194" spans="1:27" ht="17.25" customHeight="1">
      <c r="A194" s="98"/>
      <c r="B194" s="98"/>
      <c r="C194" s="98"/>
      <c r="D194" s="98"/>
      <c r="E194" s="98"/>
      <c r="F194" s="98"/>
      <c r="G194" s="98"/>
      <c r="H194" s="98"/>
      <c r="I194" s="98"/>
      <c r="J194" s="98"/>
      <c r="K194" s="98"/>
      <c r="L194" s="98"/>
      <c r="M194" s="98"/>
      <c r="N194" s="98"/>
      <c r="O194" s="98"/>
      <c r="P194" s="98"/>
      <c r="Q194" s="98"/>
      <c r="R194" s="98"/>
      <c r="S194" s="98"/>
      <c r="T194" s="98"/>
      <c r="U194" s="98"/>
      <c r="V194" s="98"/>
      <c r="W194" s="98"/>
      <c r="X194" s="98"/>
      <c r="Y194" s="98"/>
      <c r="Z194" s="98"/>
      <c r="AA194" s="98"/>
    </row>
    <row r="195" spans="1:27" ht="17.25" customHeight="1">
      <c r="A195" s="98"/>
      <c r="B195" s="98"/>
      <c r="C195" s="98"/>
      <c r="D195" s="98"/>
      <c r="E195" s="98"/>
      <c r="F195" s="98"/>
      <c r="G195" s="98"/>
      <c r="H195" s="98"/>
      <c r="I195" s="98"/>
      <c r="J195" s="98"/>
      <c r="K195" s="98"/>
      <c r="L195" s="98"/>
      <c r="M195" s="98"/>
      <c r="N195" s="98"/>
      <c r="O195" s="98"/>
      <c r="P195" s="98"/>
      <c r="Q195" s="98"/>
      <c r="R195" s="98"/>
      <c r="S195" s="98"/>
      <c r="T195" s="98"/>
      <c r="U195" s="98"/>
      <c r="V195" s="98"/>
      <c r="W195" s="98"/>
      <c r="X195" s="98"/>
      <c r="Y195" s="98"/>
      <c r="Z195" s="98"/>
      <c r="AA195" s="98"/>
    </row>
    <row r="196" spans="1:27" ht="17.25" customHeight="1">
      <c r="A196" s="98"/>
      <c r="B196" s="98"/>
      <c r="C196" s="98"/>
      <c r="D196" s="98"/>
      <c r="E196" s="98"/>
      <c r="F196" s="98"/>
      <c r="G196" s="98"/>
      <c r="H196" s="98"/>
      <c r="I196" s="98"/>
      <c r="J196" s="98"/>
      <c r="K196" s="98"/>
      <c r="L196" s="98"/>
      <c r="M196" s="98"/>
      <c r="N196" s="98"/>
      <c r="O196" s="98"/>
      <c r="P196" s="98"/>
      <c r="Q196" s="98"/>
      <c r="R196" s="98"/>
      <c r="S196" s="98"/>
      <c r="T196" s="98"/>
      <c r="U196" s="98"/>
      <c r="V196" s="98"/>
      <c r="W196" s="98"/>
      <c r="X196" s="98"/>
      <c r="Y196" s="98"/>
      <c r="Z196" s="98"/>
      <c r="AA196" s="98"/>
    </row>
    <row r="197" spans="1:27" ht="17.25" customHeight="1">
      <c r="A197" s="98"/>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row>
    <row r="198" spans="1:27" ht="17.25" customHeight="1">
      <c r="A198" s="98"/>
      <c r="B198" s="98"/>
      <c r="C198" s="98"/>
      <c r="D198" s="98"/>
      <c r="E198" s="98"/>
      <c r="F198" s="98"/>
      <c r="G198" s="98"/>
      <c r="H198" s="98"/>
      <c r="I198" s="98"/>
      <c r="J198" s="98"/>
      <c r="K198" s="98"/>
      <c r="L198" s="98"/>
      <c r="M198" s="98"/>
      <c r="N198" s="98"/>
      <c r="O198" s="98"/>
      <c r="P198" s="98"/>
      <c r="Q198" s="98"/>
      <c r="R198" s="98"/>
      <c r="S198" s="98"/>
      <c r="T198" s="98"/>
      <c r="U198" s="98"/>
      <c r="V198" s="98"/>
      <c r="W198" s="98"/>
      <c r="X198" s="98"/>
      <c r="Y198" s="98"/>
      <c r="Z198" s="98"/>
      <c r="AA198" s="98"/>
    </row>
    <row r="199" spans="1:27" ht="17.25" customHeight="1">
      <c r="A199" s="98"/>
      <c r="B199" s="98"/>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c r="AA199" s="98"/>
    </row>
    <row r="200" spans="1:27" ht="17.25" customHeight="1">
      <c r="A200" s="98"/>
      <c r="B200" s="98"/>
      <c r="C200" s="98"/>
      <c r="D200" s="98"/>
      <c r="E200" s="98"/>
      <c r="F200" s="98"/>
      <c r="G200" s="98"/>
      <c r="H200" s="98"/>
      <c r="I200" s="98"/>
      <c r="J200" s="98"/>
      <c r="K200" s="98"/>
      <c r="L200" s="98"/>
      <c r="M200" s="98"/>
      <c r="N200" s="98"/>
      <c r="O200" s="98"/>
      <c r="P200" s="98"/>
      <c r="Q200" s="98"/>
      <c r="R200" s="98"/>
      <c r="S200" s="98"/>
      <c r="T200" s="98"/>
      <c r="U200" s="98"/>
      <c r="V200" s="98"/>
      <c r="W200" s="98"/>
      <c r="X200" s="98"/>
      <c r="Y200" s="98"/>
      <c r="Z200" s="98"/>
      <c r="AA200" s="98"/>
    </row>
    <row r="201" spans="1:27" ht="17.25" customHeight="1">
      <c r="A201" s="98"/>
      <c r="B201" s="98"/>
      <c r="C201" s="98"/>
      <c r="D201" s="98"/>
      <c r="E201" s="98"/>
      <c r="F201" s="98"/>
      <c r="G201" s="98"/>
      <c r="H201" s="98"/>
      <c r="I201" s="98"/>
      <c r="J201" s="98"/>
      <c r="K201" s="98"/>
      <c r="L201" s="98"/>
      <c r="M201" s="98"/>
      <c r="N201" s="98"/>
      <c r="O201" s="98"/>
      <c r="P201" s="98"/>
      <c r="Q201" s="98"/>
      <c r="R201" s="98"/>
      <c r="S201" s="98"/>
      <c r="T201" s="98"/>
      <c r="U201" s="98"/>
      <c r="V201" s="98"/>
      <c r="W201" s="98"/>
      <c r="X201" s="98"/>
      <c r="Y201" s="98"/>
      <c r="Z201" s="98"/>
      <c r="AA201" s="98"/>
    </row>
    <row r="202" spans="1:27" ht="17.25" customHeight="1">
      <c r="A202" s="98"/>
      <c r="B202" s="98"/>
      <c r="C202" s="98"/>
      <c r="D202" s="98"/>
      <c r="E202" s="98"/>
      <c r="F202" s="98"/>
      <c r="G202" s="98"/>
      <c r="H202" s="98"/>
      <c r="I202" s="98"/>
      <c r="J202" s="98"/>
      <c r="K202" s="98"/>
      <c r="L202" s="98"/>
      <c r="M202" s="98"/>
      <c r="N202" s="98"/>
      <c r="O202" s="98"/>
      <c r="P202" s="98"/>
      <c r="Q202" s="98"/>
      <c r="R202" s="98"/>
      <c r="S202" s="98"/>
      <c r="T202" s="98"/>
      <c r="U202" s="98"/>
      <c r="V202" s="98"/>
      <c r="W202" s="98"/>
      <c r="X202" s="98"/>
      <c r="Y202" s="98"/>
      <c r="Z202" s="98"/>
      <c r="AA202" s="98"/>
    </row>
    <row r="203" spans="1:27" ht="15" customHeight="1">
      <c r="A203" s="98"/>
      <c r="B203" s="98"/>
      <c r="C203" s="98"/>
      <c r="D203" s="98"/>
      <c r="E203" s="98"/>
      <c r="F203" s="98"/>
      <c r="G203" s="98"/>
      <c r="H203" s="98"/>
      <c r="I203" s="98"/>
      <c r="J203" s="98"/>
      <c r="K203" s="98"/>
      <c r="L203" s="98"/>
      <c r="M203" s="98"/>
      <c r="N203" s="98"/>
      <c r="O203" s="98"/>
      <c r="P203" s="98"/>
      <c r="Q203" s="98"/>
      <c r="R203" s="98"/>
      <c r="S203" s="98"/>
      <c r="T203" s="98"/>
      <c r="U203" s="98"/>
      <c r="V203" s="98"/>
      <c r="W203" s="98"/>
      <c r="X203" s="98"/>
      <c r="Y203" s="98"/>
      <c r="Z203" s="98"/>
      <c r="AA203" s="98"/>
    </row>
    <row r="204" spans="1:27" ht="17.25" customHeight="1">
      <c r="A204" s="98"/>
      <c r="B204" s="98"/>
      <c r="C204" s="98"/>
      <c r="D204" s="98"/>
      <c r="E204" s="98"/>
      <c r="F204" s="98"/>
      <c r="G204" s="98"/>
      <c r="H204" s="98"/>
      <c r="I204" s="98"/>
      <c r="J204" s="98"/>
      <c r="K204" s="98"/>
      <c r="L204" s="98"/>
      <c r="M204" s="98"/>
      <c r="N204" s="98"/>
      <c r="O204" s="98"/>
      <c r="P204" s="98"/>
      <c r="Q204" s="98"/>
      <c r="R204" s="98"/>
      <c r="S204" s="98"/>
      <c r="T204" s="98"/>
      <c r="U204" s="98"/>
      <c r="V204" s="98"/>
      <c r="W204" s="98"/>
      <c r="X204" s="98"/>
      <c r="Y204" s="98"/>
      <c r="Z204" s="98"/>
      <c r="AA204" s="98"/>
    </row>
    <row r="205" spans="1:27" ht="17.25" customHeight="1">
      <c r="A205" s="98"/>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row>
    <row r="206" spans="1:27" ht="17.25" customHeight="1">
      <c r="A206" s="98"/>
      <c r="B206" s="98"/>
      <c r="C206" s="98"/>
      <c r="D206" s="98"/>
      <c r="E206" s="98"/>
      <c r="F206" s="98"/>
      <c r="G206" s="98"/>
      <c r="H206" s="98"/>
      <c r="I206" s="98"/>
      <c r="J206" s="98"/>
      <c r="K206" s="98"/>
      <c r="L206" s="98"/>
      <c r="M206" s="98"/>
      <c r="N206" s="98"/>
      <c r="O206" s="98"/>
      <c r="P206" s="98"/>
      <c r="Q206" s="98"/>
      <c r="R206" s="98"/>
      <c r="S206" s="98"/>
      <c r="T206" s="98"/>
      <c r="U206" s="98"/>
      <c r="V206" s="98"/>
      <c r="W206" s="98"/>
      <c r="X206" s="98"/>
      <c r="Y206" s="98"/>
      <c r="Z206" s="98"/>
      <c r="AA206" s="98"/>
    </row>
    <row r="207" spans="1:27" ht="17.25" customHeight="1">
      <c r="A207" s="98"/>
      <c r="B207" s="98"/>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row>
    <row r="208" spans="1:27" ht="17.25" customHeight="1">
      <c r="A208" s="98"/>
      <c r="B208" s="98"/>
      <c r="C208" s="98"/>
      <c r="D208" s="98"/>
      <c r="E208" s="98"/>
      <c r="F208" s="98"/>
      <c r="G208" s="98"/>
      <c r="H208" s="98"/>
      <c r="I208" s="98"/>
      <c r="J208" s="98"/>
      <c r="K208" s="98"/>
      <c r="L208" s="98"/>
      <c r="M208" s="98"/>
      <c r="N208" s="98"/>
      <c r="O208" s="98"/>
      <c r="P208" s="98"/>
      <c r="Q208" s="98"/>
      <c r="R208" s="98"/>
      <c r="S208" s="98"/>
      <c r="T208" s="98"/>
      <c r="U208" s="98"/>
      <c r="V208" s="98"/>
      <c r="W208" s="98"/>
      <c r="X208" s="98"/>
      <c r="Y208" s="98"/>
      <c r="Z208" s="98"/>
      <c r="AA208" s="98"/>
    </row>
    <row r="209" spans="1:27" ht="17.25" customHeight="1">
      <c r="A209" s="98"/>
      <c r="B209" s="98"/>
      <c r="C209" s="98"/>
      <c r="D209" s="98"/>
      <c r="E209" s="98"/>
      <c r="F209" s="98"/>
      <c r="G209" s="98"/>
      <c r="H209" s="98"/>
      <c r="I209" s="98"/>
      <c r="J209" s="98"/>
      <c r="K209" s="98"/>
      <c r="L209" s="98"/>
      <c r="M209" s="98"/>
      <c r="N209" s="98"/>
      <c r="O209" s="98"/>
      <c r="P209" s="98"/>
      <c r="Q209" s="98"/>
      <c r="R209" s="98"/>
      <c r="S209" s="98"/>
      <c r="T209" s="98"/>
      <c r="U209" s="98"/>
      <c r="V209" s="98"/>
      <c r="W209" s="98"/>
      <c r="X209" s="98"/>
      <c r="Y209" s="98"/>
      <c r="Z209" s="98"/>
      <c r="AA209" s="98"/>
    </row>
    <row r="210" spans="1:27" ht="17.25" customHeight="1">
      <c r="A210" s="98"/>
      <c r="B210" s="98"/>
      <c r="C210" s="98"/>
      <c r="D210" s="98"/>
      <c r="E210" s="98"/>
      <c r="F210" s="98"/>
      <c r="G210" s="98"/>
      <c r="H210" s="98"/>
      <c r="I210" s="98"/>
      <c r="J210" s="98"/>
      <c r="K210" s="98"/>
      <c r="L210" s="98"/>
      <c r="M210" s="98"/>
      <c r="N210" s="98"/>
      <c r="O210" s="98"/>
      <c r="P210" s="98"/>
      <c r="Q210" s="98"/>
      <c r="R210" s="98"/>
      <c r="S210" s="98"/>
      <c r="T210" s="98"/>
      <c r="U210" s="98"/>
      <c r="V210" s="98"/>
      <c r="W210" s="98"/>
      <c r="X210" s="98"/>
      <c r="Y210" s="98"/>
      <c r="Z210" s="98"/>
      <c r="AA210" s="98"/>
    </row>
    <row r="211" spans="1:27" ht="17.25" customHeight="1">
      <c r="A211" s="98"/>
      <c r="B211" s="98"/>
      <c r="C211" s="98"/>
      <c r="D211" s="98"/>
      <c r="E211" s="98"/>
      <c r="F211" s="98"/>
      <c r="G211" s="98"/>
      <c r="H211" s="98"/>
      <c r="I211" s="98"/>
      <c r="J211" s="98"/>
      <c r="K211" s="98"/>
      <c r="L211" s="98"/>
      <c r="M211" s="98"/>
      <c r="N211" s="98"/>
      <c r="O211" s="98"/>
      <c r="P211" s="98"/>
      <c r="Q211" s="98"/>
      <c r="R211" s="98"/>
      <c r="S211" s="98"/>
      <c r="T211" s="98"/>
      <c r="U211" s="98"/>
      <c r="V211" s="98"/>
      <c r="W211" s="98"/>
      <c r="X211" s="98"/>
      <c r="Y211" s="98"/>
      <c r="Z211" s="98"/>
      <c r="AA211" s="98"/>
    </row>
    <row r="212" spans="1:27" ht="17.25" customHeight="1">
      <c r="A212" s="98"/>
      <c r="B212" s="98"/>
      <c r="C212" s="98"/>
      <c r="D212" s="98"/>
      <c r="E212" s="98"/>
      <c r="F212" s="98"/>
      <c r="G212" s="98"/>
      <c r="H212" s="98"/>
      <c r="I212" s="98"/>
      <c r="J212" s="98"/>
      <c r="K212" s="98"/>
      <c r="L212" s="98"/>
      <c r="M212" s="98"/>
      <c r="N212" s="98"/>
      <c r="O212" s="98"/>
      <c r="P212" s="98"/>
      <c r="Q212" s="98"/>
      <c r="R212" s="98"/>
      <c r="S212" s="98"/>
      <c r="T212" s="98"/>
      <c r="U212" s="98"/>
      <c r="V212" s="98"/>
      <c r="W212" s="98"/>
      <c r="X212" s="98"/>
      <c r="Y212" s="98"/>
      <c r="Z212" s="98"/>
      <c r="AA212" s="98"/>
    </row>
    <row r="213" spans="1:27" ht="17.25" customHeight="1">
      <c r="A213" s="98"/>
      <c r="B213" s="98"/>
      <c r="C213" s="98"/>
      <c r="D213" s="98"/>
      <c r="E213" s="98"/>
      <c r="F213" s="98"/>
      <c r="G213" s="98"/>
      <c r="H213" s="98"/>
      <c r="I213" s="98"/>
      <c r="J213" s="98"/>
      <c r="K213" s="98"/>
      <c r="L213" s="98"/>
      <c r="M213" s="98"/>
      <c r="N213" s="98"/>
      <c r="O213" s="98"/>
      <c r="P213" s="98"/>
      <c r="Q213" s="98"/>
      <c r="R213" s="98"/>
      <c r="S213" s="98"/>
      <c r="T213" s="98"/>
      <c r="U213" s="98"/>
      <c r="V213" s="98"/>
      <c r="W213" s="98"/>
      <c r="X213" s="98"/>
      <c r="Y213" s="98"/>
      <c r="Z213" s="98"/>
      <c r="AA213" s="98"/>
    </row>
    <row r="214" spans="1:27" ht="17.25" customHeight="1">
      <c r="A214" s="98"/>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c r="AA214" s="98"/>
    </row>
    <row r="215" spans="1:27" ht="17.25" customHeight="1">
      <c r="A215" s="98"/>
      <c r="B215" s="98"/>
      <c r="C215" s="98"/>
      <c r="D215" s="98"/>
      <c r="E215" s="98"/>
      <c r="F215" s="98"/>
      <c r="G215" s="98"/>
      <c r="H215" s="98"/>
      <c r="I215" s="98"/>
      <c r="J215" s="98"/>
      <c r="K215" s="98"/>
      <c r="L215" s="98"/>
      <c r="M215" s="98"/>
      <c r="N215" s="98"/>
      <c r="O215" s="98"/>
      <c r="P215" s="98"/>
      <c r="Q215" s="98"/>
      <c r="R215" s="98"/>
      <c r="S215" s="98"/>
      <c r="T215" s="98"/>
      <c r="U215" s="98"/>
      <c r="V215" s="98"/>
      <c r="W215" s="98"/>
      <c r="X215" s="98"/>
      <c r="Y215" s="98"/>
      <c r="Z215" s="98"/>
      <c r="AA215" s="98"/>
    </row>
    <row r="216" spans="1:27">
      <c r="A216" s="98"/>
      <c r="B216" s="98"/>
      <c r="C216" s="98"/>
      <c r="D216" s="98"/>
      <c r="E216" s="98"/>
      <c r="F216" s="98"/>
      <c r="G216" s="98"/>
      <c r="H216" s="98"/>
      <c r="I216" s="98"/>
      <c r="J216" s="98"/>
      <c r="K216" s="98"/>
      <c r="L216" s="98"/>
      <c r="M216" s="98"/>
      <c r="N216" s="98"/>
      <c r="O216" s="98"/>
      <c r="P216" s="98"/>
      <c r="Q216" s="98"/>
      <c r="R216" s="98"/>
      <c r="S216" s="98"/>
      <c r="T216" s="98"/>
      <c r="U216" s="98"/>
      <c r="V216" s="98"/>
      <c r="W216" s="98"/>
      <c r="X216" s="98"/>
      <c r="Y216" s="98"/>
      <c r="Z216" s="98"/>
      <c r="AA216" s="98"/>
    </row>
    <row r="217" spans="1:27" ht="17.25" customHeight="1">
      <c r="B217" s="98"/>
      <c r="C217" s="98"/>
    </row>
    <row r="218" spans="1:27">
      <c r="C218" s="98"/>
    </row>
    <row r="219" spans="1:27">
      <c r="C219" s="98"/>
    </row>
    <row r="220" spans="1:27">
      <c r="C220" s="98"/>
    </row>
    <row r="221" spans="1:27">
      <c r="C221" s="98"/>
    </row>
    <row r="224" spans="1:27" ht="17.25" customHeight="1"/>
  </sheetData>
  <sheetProtection sheet="1" selectLockedCells="1"/>
  <phoneticPr fontId="2"/>
  <hyperlinks>
    <hyperlink ref="K1:N1" location="作業メニュー!A1" display="作業メニュー" xr:uid="{00000000-0004-0000-3A00-000000000000}"/>
  </hyperlinks>
  <printOptions horizontalCentered="1"/>
  <pageMargins left="0.78740157480314965" right="0.39370078740157483" top="0.59055118110236227" bottom="0.39370078740157483" header="0.59055118110236227" footer="0.19685039370078741"/>
  <pageSetup paperSize="9" scale="89" orientation="portrait" r:id="rId1"/>
  <headerFooter alignWithMargins="0">
    <oddFooter>&amp;R210101</oddFooter>
  </headerFooter>
  <rowBreaks count="2" manualBreakCount="2">
    <brk id="52" max="27" man="1"/>
    <brk id="156" max="16383"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AD70"/>
  <sheetViews>
    <sheetView showGridLines="0" zoomScaleNormal="100" workbookViewId="0"/>
  </sheetViews>
  <sheetFormatPr defaultColWidth="3.625" defaultRowHeight="18" customHeight="1"/>
  <cols>
    <col min="1" max="1" width="3.625" style="556"/>
    <col min="2" max="2" width="3.625" style="570"/>
    <col min="3" max="16384" width="3.625" style="556"/>
  </cols>
  <sheetData>
    <row r="1" spans="1:30" s="555" customFormat="1" ht="39.950000000000003" customHeight="1" thickBot="1">
      <c r="A1" s="554" t="s">
        <v>2181</v>
      </c>
      <c r="B1" s="569"/>
      <c r="V1" s="1463" t="s">
        <v>2256</v>
      </c>
      <c r="W1" s="1463"/>
      <c r="X1" s="1463"/>
      <c r="Y1" s="1463"/>
      <c r="Z1" s="1463"/>
    </row>
    <row r="2" spans="1:30" s="566" customFormat="1" ht="9.9499999999999993" customHeight="1" thickTop="1">
      <c r="B2" s="573"/>
    </row>
    <row r="4" spans="1:30" s="317" customFormat="1" ht="18" customHeight="1">
      <c r="A4" s="557" t="s">
        <v>2184</v>
      </c>
      <c r="B4" s="571" t="s">
        <v>2182</v>
      </c>
      <c r="C4" s="558" t="s">
        <v>2183</v>
      </c>
      <c r="D4" s="324"/>
      <c r="F4" s="1455">
        <v>2</v>
      </c>
      <c r="G4" s="1456"/>
      <c r="H4" s="1456"/>
      <c r="I4" s="1459"/>
      <c r="J4" s="324"/>
      <c r="K4" s="324"/>
      <c r="L4" s="324"/>
      <c r="M4" s="324"/>
      <c r="N4" s="324"/>
      <c r="O4" s="324"/>
      <c r="P4" s="324"/>
      <c r="Q4" s="324"/>
      <c r="R4" s="324"/>
      <c r="S4" s="324"/>
      <c r="T4" s="324"/>
      <c r="U4" s="324"/>
      <c r="V4" s="324"/>
      <c r="W4" s="324"/>
      <c r="X4" s="324"/>
      <c r="Y4" s="324"/>
      <c r="Z4" s="324"/>
      <c r="AA4" s="324"/>
      <c r="AB4" s="324"/>
      <c r="AC4" s="324"/>
      <c r="AD4" s="324"/>
    </row>
    <row r="6" spans="1:30" ht="18" customHeight="1">
      <c r="A6" s="560" t="s">
        <v>2185</v>
      </c>
      <c r="B6" s="572" t="s">
        <v>2186</v>
      </c>
      <c r="C6" s="561" t="s">
        <v>2188</v>
      </c>
      <c r="D6" s="561"/>
      <c r="E6" s="561"/>
      <c r="F6" s="1464"/>
      <c r="G6" s="1465"/>
      <c r="H6" s="1465"/>
      <c r="I6" s="1466"/>
      <c r="J6" s="556" t="s">
        <v>2189</v>
      </c>
    </row>
    <row r="8" spans="1:30" ht="18" customHeight="1">
      <c r="A8" s="560" t="s">
        <v>2185</v>
      </c>
      <c r="B8" s="572" t="s">
        <v>2190</v>
      </c>
      <c r="C8" s="561" t="s">
        <v>2191</v>
      </c>
    </row>
    <row r="9" spans="1:30" ht="18" customHeight="1">
      <c r="B9" s="627" t="s">
        <v>2185</v>
      </c>
      <c r="C9" s="561" t="s">
        <v>2192</v>
      </c>
      <c r="D9" s="561" t="s">
        <v>2193</v>
      </c>
      <c r="I9" s="1464"/>
      <c r="J9" s="1465"/>
      <c r="K9" s="1465"/>
      <c r="L9" s="1466"/>
      <c r="M9" s="556" t="s">
        <v>2201</v>
      </c>
    </row>
    <row r="10" spans="1:30" ht="18" customHeight="1">
      <c r="B10" s="627" t="s">
        <v>2185</v>
      </c>
      <c r="C10" s="561" t="s">
        <v>2194</v>
      </c>
      <c r="D10" s="561" t="s">
        <v>2197</v>
      </c>
      <c r="I10" s="1464"/>
      <c r="J10" s="1465"/>
      <c r="K10" s="1465"/>
      <c r="L10" s="1466"/>
      <c r="M10" s="556" t="s">
        <v>2201</v>
      </c>
    </row>
    <row r="11" spans="1:30" ht="18" customHeight="1">
      <c r="B11" s="627" t="s">
        <v>2185</v>
      </c>
      <c r="C11" s="561" t="s">
        <v>2195</v>
      </c>
      <c r="D11" s="561" t="s">
        <v>2198</v>
      </c>
      <c r="H11" s="559" t="s">
        <v>2239</v>
      </c>
      <c r="I11" s="1455"/>
      <c r="J11" s="1456"/>
      <c r="K11" s="1456"/>
      <c r="L11" s="1459"/>
      <c r="M11" s="556" t="s">
        <v>2202</v>
      </c>
      <c r="P11" s="559" t="s">
        <v>2240</v>
      </c>
      <c r="Q11" s="1455"/>
      <c r="R11" s="1456"/>
      <c r="S11" s="1457"/>
      <c r="T11" s="1458"/>
      <c r="U11" s="556" t="s">
        <v>2202</v>
      </c>
    </row>
    <row r="12" spans="1:30" ht="18" customHeight="1">
      <c r="B12" s="627" t="s">
        <v>2185</v>
      </c>
      <c r="C12" s="561" t="s">
        <v>2196</v>
      </c>
      <c r="D12" s="561" t="s">
        <v>2199</v>
      </c>
      <c r="I12" s="562"/>
      <c r="J12" s="563"/>
      <c r="K12" s="563"/>
      <c r="L12" s="563"/>
      <c r="M12" s="563"/>
      <c r="N12" s="563"/>
      <c r="O12" s="563"/>
      <c r="P12" s="563"/>
      <c r="R12" s="559" t="s">
        <v>2200</v>
      </c>
      <c r="S12" s="670"/>
      <c r="T12" s="671"/>
      <c r="U12" s="671"/>
      <c r="V12" s="671"/>
      <c r="W12" s="671"/>
      <c r="X12" s="671"/>
      <c r="Y12" s="671"/>
      <c r="Z12" s="672"/>
    </row>
    <row r="14" spans="1:30" ht="18" customHeight="1">
      <c r="A14" s="560" t="s">
        <v>2185</v>
      </c>
      <c r="B14" s="572" t="s">
        <v>2203</v>
      </c>
      <c r="C14" s="561" t="s">
        <v>2208</v>
      </c>
    </row>
    <row r="15" spans="1:30" ht="18" customHeight="1">
      <c r="C15" s="565"/>
      <c r="D15" s="556" t="s">
        <v>2204</v>
      </c>
    </row>
    <row r="16" spans="1:30" ht="18" customHeight="1">
      <c r="C16" s="574"/>
      <c r="D16" s="556" t="s">
        <v>2205</v>
      </c>
    </row>
    <row r="18" spans="1:26" ht="18" customHeight="1">
      <c r="A18" s="560" t="s">
        <v>2185</v>
      </c>
      <c r="B18" s="572" t="s">
        <v>2206</v>
      </c>
      <c r="C18" s="561" t="s">
        <v>2207</v>
      </c>
    </row>
    <row r="19" spans="1:26" ht="18" customHeight="1">
      <c r="C19" s="565"/>
      <c r="D19" s="556" t="s">
        <v>2209</v>
      </c>
    </row>
    <row r="20" spans="1:26" ht="18" customHeight="1">
      <c r="C20" s="565"/>
      <c r="D20" s="556" t="s">
        <v>2211</v>
      </c>
    </row>
    <row r="21" spans="1:26" ht="18" customHeight="1">
      <c r="C21" s="565"/>
      <c r="D21" s="556" t="s">
        <v>2212</v>
      </c>
    </row>
    <row r="22" spans="1:26" ht="18" customHeight="1">
      <c r="C22" s="565"/>
      <c r="D22" s="556" t="s">
        <v>2213</v>
      </c>
    </row>
    <row r="23" spans="1:26" ht="18" customHeight="1">
      <c r="C23" s="565"/>
      <c r="D23" s="556" t="s">
        <v>2210</v>
      </c>
    </row>
    <row r="25" spans="1:26" ht="18" customHeight="1">
      <c r="A25" s="560" t="s">
        <v>2185</v>
      </c>
      <c r="B25" s="572" t="s">
        <v>2214</v>
      </c>
      <c r="C25" s="561" t="s">
        <v>2215</v>
      </c>
    </row>
    <row r="26" spans="1:26" ht="18" customHeight="1">
      <c r="B26" s="627" t="s">
        <v>2185</v>
      </c>
      <c r="C26" s="561" t="s">
        <v>2192</v>
      </c>
      <c r="D26" s="561" t="s">
        <v>2216</v>
      </c>
      <c r="G26" s="1460"/>
      <c r="H26" s="1461"/>
      <c r="I26" s="1461"/>
      <c r="J26" s="1461"/>
      <c r="K26" s="1461"/>
      <c r="L26" s="1461"/>
      <c r="M26" s="1461"/>
      <c r="N26" s="1461"/>
      <c r="O26" s="1461"/>
      <c r="P26" s="1461"/>
      <c r="Q26" s="1461"/>
      <c r="R26" s="1461"/>
      <c r="S26" s="1461"/>
      <c r="T26" s="1461"/>
      <c r="U26" s="1461"/>
      <c r="V26" s="1461"/>
      <c r="W26" s="1461"/>
      <c r="X26" s="1461"/>
      <c r="Y26" s="1462"/>
    </row>
    <row r="27" spans="1:26" ht="18" customHeight="1">
      <c r="B27" s="627" t="s">
        <v>2185</v>
      </c>
      <c r="C27" s="561" t="s">
        <v>2194</v>
      </c>
      <c r="D27" s="561" t="s">
        <v>2217</v>
      </c>
    </row>
    <row r="28" spans="1:26" ht="18" customHeight="1">
      <c r="C28" s="565"/>
      <c r="D28" s="556" t="s">
        <v>2218</v>
      </c>
    </row>
    <row r="29" spans="1:26" ht="18" customHeight="1">
      <c r="O29" s="559"/>
      <c r="S29" s="559" t="s">
        <v>2221</v>
      </c>
      <c r="T29" s="1467"/>
      <c r="U29" s="1468"/>
      <c r="V29" s="1468"/>
      <c r="W29" s="1468"/>
      <c r="X29" s="1468"/>
      <c r="Y29" s="1469"/>
      <c r="Z29" s="556" t="s">
        <v>2119</v>
      </c>
    </row>
    <row r="30" spans="1:26" ht="18" customHeight="1">
      <c r="C30" s="565"/>
      <c r="D30" s="556" t="s">
        <v>2219</v>
      </c>
    </row>
    <row r="32" spans="1:26" ht="18" customHeight="1">
      <c r="A32" s="560" t="s">
        <v>2185</v>
      </c>
      <c r="B32" s="572" t="s">
        <v>2222</v>
      </c>
      <c r="C32" s="561" t="s">
        <v>2223</v>
      </c>
      <c r="S32" s="559" t="s">
        <v>2245</v>
      </c>
      <c r="T32" s="1467"/>
      <c r="U32" s="1468"/>
      <c r="V32" s="1468"/>
      <c r="W32" s="1468"/>
      <c r="X32" s="1468"/>
      <c r="Y32" s="1469"/>
      <c r="Z32" s="556" t="s">
        <v>2119</v>
      </c>
    </row>
    <row r="34" spans="1:30" ht="18" customHeight="1">
      <c r="A34" s="560" t="s">
        <v>2185</v>
      </c>
      <c r="B34" s="572" t="s">
        <v>2224</v>
      </c>
      <c r="C34" s="561" t="s">
        <v>2225</v>
      </c>
      <c r="E34" s="1291"/>
      <c r="F34" s="1292"/>
      <c r="G34" s="1292"/>
      <c r="H34" s="1292"/>
      <c r="I34" s="1292"/>
      <c r="J34" s="1292"/>
      <c r="K34" s="1292"/>
      <c r="L34" s="1292"/>
      <c r="M34" s="1292"/>
      <c r="N34" s="1292"/>
      <c r="O34" s="1292"/>
      <c r="P34" s="1292"/>
      <c r="Q34" s="1292"/>
      <c r="R34" s="1292"/>
      <c r="S34" s="1292"/>
      <c r="T34" s="1292"/>
      <c r="U34" s="1292"/>
      <c r="V34" s="1292"/>
      <c r="W34" s="1292"/>
      <c r="X34" s="1292"/>
      <c r="Y34" s="1292"/>
      <c r="Z34" s="1293"/>
    </row>
    <row r="35" spans="1:30" ht="18" customHeight="1">
      <c r="E35" s="1294"/>
      <c r="F35" s="1295"/>
      <c r="G35" s="1295"/>
      <c r="H35" s="1295"/>
      <c r="I35" s="1295"/>
      <c r="J35" s="1295"/>
      <c r="K35" s="1295"/>
      <c r="L35" s="1295"/>
      <c r="M35" s="1295"/>
      <c r="N35" s="1295"/>
      <c r="O35" s="1295"/>
      <c r="P35" s="1295"/>
      <c r="Q35" s="1295"/>
      <c r="R35" s="1295"/>
      <c r="S35" s="1295"/>
      <c r="T35" s="1295"/>
      <c r="U35" s="1295"/>
      <c r="V35" s="1295"/>
      <c r="W35" s="1295"/>
      <c r="X35" s="1295"/>
      <c r="Y35" s="1295"/>
      <c r="Z35" s="1296"/>
    </row>
    <row r="37" spans="1:30" s="566" customFormat="1" ht="9.9499999999999993" customHeight="1">
      <c r="B37" s="573"/>
    </row>
    <row r="39" spans="1:30" s="317" customFormat="1" ht="18" customHeight="1">
      <c r="A39" s="557" t="s">
        <v>2184</v>
      </c>
      <c r="B39" s="571" t="s">
        <v>2182</v>
      </c>
      <c r="C39" s="558" t="s">
        <v>2183</v>
      </c>
      <c r="D39" s="324"/>
      <c r="F39" s="1455">
        <v>3</v>
      </c>
      <c r="G39" s="1456"/>
      <c r="H39" s="1456"/>
      <c r="I39" s="1459"/>
      <c r="J39" s="324"/>
      <c r="K39" s="324"/>
      <c r="L39" s="324"/>
      <c r="M39" s="324"/>
      <c r="N39" s="324"/>
      <c r="O39" s="324"/>
      <c r="P39" s="324"/>
      <c r="Q39" s="324"/>
      <c r="R39" s="324"/>
      <c r="S39" s="324"/>
      <c r="T39" s="324"/>
      <c r="U39" s="324"/>
      <c r="V39" s="324"/>
      <c r="W39" s="324"/>
      <c r="X39" s="324"/>
      <c r="Y39" s="324"/>
      <c r="Z39" s="324"/>
      <c r="AA39" s="324"/>
      <c r="AB39" s="324"/>
      <c r="AC39" s="324"/>
      <c r="AD39" s="324"/>
    </row>
    <row r="41" spans="1:30" ht="18" customHeight="1">
      <c r="A41" s="560" t="s">
        <v>2185</v>
      </c>
      <c r="B41" s="572" t="s">
        <v>2186</v>
      </c>
      <c r="C41" s="561" t="s">
        <v>2188</v>
      </c>
      <c r="D41" s="561"/>
      <c r="E41" s="561"/>
      <c r="F41" s="1464"/>
      <c r="G41" s="1465"/>
      <c r="H41" s="1465"/>
      <c r="I41" s="1466"/>
      <c r="J41" s="556" t="s">
        <v>2189</v>
      </c>
    </row>
    <row r="43" spans="1:30" ht="18" customHeight="1">
      <c r="A43" s="560" t="s">
        <v>2185</v>
      </c>
      <c r="B43" s="572" t="s">
        <v>2190</v>
      </c>
      <c r="C43" s="561" t="s">
        <v>2191</v>
      </c>
    </row>
    <row r="44" spans="1:30" ht="18" customHeight="1">
      <c r="B44" s="627" t="s">
        <v>2185</v>
      </c>
      <c r="C44" s="561" t="s">
        <v>2192</v>
      </c>
      <c r="D44" s="561" t="s">
        <v>2193</v>
      </c>
      <c r="I44" s="1464"/>
      <c r="J44" s="1465"/>
      <c r="K44" s="1465"/>
      <c r="L44" s="1466"/>
      <c r="M44" s="556" t="s">
        <v>2201</v>
      </c>
    </row>
    <row r="45" spans="1:30" ht="18" customHeight="1">
      <c r="B45" s="627" t="s">
        <v>2185</v>
      </c>
      <c r="C45" s="561" t="s">
        <v>2194</v>
      </c>
      <c r="D45" s="561" t="s">
        <v>2197</v>
      </c>
      <c r="I45" s="1464"/>
      <c r="J45" s="1465"/>
      <c r="K45" s="1465"/>
      <c r="L45" s="1466"/>
      <c r="M45" s="556" t="s">
        <v>2201</v>
      </c>
    </row>
    <row r="46" spans="1:30" ht="18" customHeight="1">
      <c r="B46" s="627" t="s">
        <v>2185</v>
      </c>
      <c r="C46" s="561" t="s">
        <v>2195</v>
      </c>
      <c r="D46" s="561" t="s">
        <v>2198</v>
      </c>
      <c r="H46" s="559" t="s">
        <v>2239</v>
      </c>
      <c r="I46" s="1455"/>
      <c r="J46" s="1456"/>
      <c r="K46" s="1456"/>
      <c r="L46" s="1459"/>
      <c r="M46" s="556" t="s">
        <v>2202</v>
      </c>
      <c r="P46" s="559" t="s">
        <v>2240</v>
      </c>
      <c r="Q46" s="1455"/>
      <c r="R46" s="1456"/>
      <c r="S46" s="1456"/>
      <c r="T46" s="1459"/>
      <c r="U46" s="556" t="s">
        <v>2202</v>
      </c>
    </row>
    <row r="47" spans="1:30" ht="18" customHeight="1">
      <c r="B47" s="627" t="s">
        <v>2185</v>
      </c>
      <c r="C47" s="561" t="s">
        <v>2196</v>
      </c>
      <c r="D47" s="561" t="s">
        <v>2199</v>
      </c>
      <c r="I47" s="562"/>
      <c r="J47" s="563"/>
      <c r="K47" s="563"/>
      <c r="L47" s="563"/>
      <c r="M47" s="563"/>
      <c r="N47" s="563"/>
      <c r="O47" s="563"/>
      <c r="P47" s="564"/>
      <c r="R47" s="559" t="s">
        <v>2200</v>
      </c>
      <c r="S47" s="562"/>
      <c r="T47" s="563"/>
      <c r="U47" s="563"/>
      <c r="V47" s="563"/>
      <c r="W47" s="563"/>
      <c r="X47" s="563"/>
      <c r="Y47" s="563"/>
      <c r="Z47" s="564"/>
    </row>
    <row r="49" spans="1:26" ht="18" customHeight="1">
      <c r="A49" s="560" t="s">
        <v>2185</v>
      </c>
      <c r="B49" s="572" t="s">
        <v>2203</v>
      </c>
      <c r="C49" s="561" t="s">
        <v>2208</v>
      </c>
    </row>
    <row r="50" spans="1:26" ht="18" customHeight="1">
      <c r="C50" s="565"/>
      <c r="D50" s="556" t="s">
        <v>2204</v>
      </c>
    </row>
    <row r="51" spans="1:26" ht="18" customHeight="1">
      <c r="C51" s="565"/>
      <c r="D51" s="556" t="s">
        <v>2205</v>
      </c>
    </row>
    <row r="53" spans="1:26" ht="18" customHeight="1">
      <c r="A53" s="560" t="s">
        <v>2185</v>
      </c>
      <c r="B53" s="572" t="s">
        <v>2206</v>
      </c>
      <c r="C53" s="561" t="s">
        <v>2207</v>
      </c>
    </row>
    <row r="54" spans="1:26" ht="18" customHeight="1">
      <c r="C54" s="565"/>
      <c r="D54" s="556" t="s">
        <v>2209</v>
      </c>
    </row>
    <row r="55" spans="1:26" ht="18" customHeight="1">
      <c r="C55" s="565"/>
      <c r="D55" s="556" t="s">
        <v>2211</v>
      </c>
    </row>
    <row r="56" spans="1:26" ht="18" customHeight="1">
      <c r="C56" s="565"/>
      <c r="D56" s="556" t="s">
        <v>2212</v>
      </c>
    </row>
    <row r="57" spans="1:26" ht="18" customHeight="1">
      <c r="C57" s="565"/>
      <c r="D57" s="556" t="s">
        <v>2213</v>
      </c>
    </row>
    <row r="58" spans="1:26" ht="18" customHeight="1">
      <c r="C58" s="565"/>
      <c r="D58" s="556" t="s">
        <v>2210</v>
      </c>
    </row>
    <row r="60" spans="1:26" ht="18" customHeight="1">
      <c r="A60" s="560" t="s">
        <v>2185</v>
      </c>
      <c r="B60" s="572" t="s">
        <v>2214</v>
      </c>
      <c r="C60" s="561" t="s">
        <v>2215</v>
      </c>
    </row>
    <row r="61" spans="1:26" ht="18" customHeight="1">
      <c r="B61" s="627" t="s">
        <v>2185</v>
      </c>
      <c r="C61" s="561" t="s">
        <v>2192</v>
      </c>
      <c r="D61" s="561" t="s">
        <v>2216</v>
      </c>
      <c r="G61" s="1460"/>
      <c r="H61" s="1461"/>
      <c r="I61" s="1461"/>
      <c r="J61" s="1461"/>
      <c r="K61" s="1461"/>
      <c r="L61" s="1461"/>
      <c r="M61" s="1461"/>
      <c r="N61" s="1461"/>
      <c r="O61" s="1461"/>
      <c r="P61" s="1461"/>
      <c r="Q61" s="1461"/>
      <c r="R61" s="1461"/>
      <c r="S61" s="1461"/>
      <c r="T61" s="1461"/>
      <c r="U61" s="1461"/>
      <c r="V61" s="1461"/>
      <c r="W61" s="1461"/>
      <c r="X61" s="1461"/>
      <c r="Y61" s="1461"/>
      <c r="Z61" s="1462"/>
    </row>
    <row r="62" spans="1:26" ht="18" customHeight="1">
      <c r="B62" s="627" t="s">
        <v>2185</v>
      </c>
      <c r="C62" s="561" t="s">
        <v>2194</v>
      </c>
      <c r="D62" s="561" t="s">
        <v>2217</v>
      </c>
    </row>
    <row r="63" spans="1:26" ht="18" customHeight="1">
      <c r="C63" s="565"/>
      <c r="D63" s="556" t="s">
        <v>2218</v>
      </c>
    </row>
    <row r="64" spans="1:26" ht="18" customHeight="1">
      <c r="O64" s="559"/>
      <c r="S64" s="559" t="s">
        <v>2221</v>
      </c>
      <c r="T64" s="1470"/>
      <c r="U64" s="1471"/>
      <c r="V64" s="1471"/>
      <c r="W64" s="1471"/>
      <c r="X64" s="1471"/>
      <c r="Y64" s="1472"/>
      <c r="Z64" s="556" t="s">
        <v>2119</v>
      </c>
    </row>
    <row r="65" spans="1:26" ht="18" customHeight="1">
      <c r="C65" s="565"/>
      <c r="D65" s="556" t="s">
        <v>2219</v>
      </c>
    </row>
    <row r="67" spans="1:26" ht="18" customHeight="1">
      <c r="A67" s="560" t="s">
        <v>2185</v>
      </c>
      <c r="B67" s="572" t="s">
        <v>2222</v>
      </c>
      <c r="C67" s="561" t="s">
        <v>2223</v>
      </c>
      <c r="T67" s="1467"/>
      <c r="U67" s="1468"/>
      <c r="V67" s="1468"/>
      <c r="W67" s="1468"/>
      <c r="X67" s="1468"/>
      <c r="Y67" s="1469"/>
    </row>
    <row r="69" spans="1:26" ht="18" customHeight="1">
      <c r="A69" s="560" t="s">
        <v>2185</v>
      </c>
      <c r="B69" s="572" t="s">
        <v>2224</v>
      </c>
      <c r="C69" s="561" t="s">
        <v>2225</v>
      </c>
      <c r="E69" s="1291"/>
      <c r="F69" s="1292"/>
      <c r="G69" s="1292"/>
      <c r="H69" s="1292"/>
      <c r="I69" s="1292"/>
      <c r="J69" s="1292"/>
      <c r="K69" s="1292"/>
      <c r="L69" s="1292"/>
      <c r="M69" s="1292"/>
      <c r="N69" s="1292"/>
      <c r="O69" s="1292"/>
      <c r="P69" s="1292"/>
      <c r="Q69" s="1292"/>
      <c r="R69" s="1292"/>
      <c r="S69" s="1292"/>
      <c r="T69" s="1292"/>
      <c r="U69" s="1292"/>
      <c r="V69" s="1292"/>
      <c r="W69" s="1292"/>
      <c r="X69" s="1292"/>
      <c r="Y69" s="1292"/>
      <c r="Z69" s="1293"/>
    </row>
    <row r="70" spans="1:26" ht="18" customHeight="1">
      <c r="E70" s="1294"/>
      <c r="F70" s="1295"/>
      <c r="G70" s="1295"/>
      <c r="H70" s="1295"/>
      <c r="I70" s="1295"/>
      <c r="J70" s="1295"/>
      <c r="K70" s="1295"/>
      <c r="L70" s="1295"/>
      <c r="M70" s="1295"/>
      <c r="N70" s="1295"/>
      <c r="O70" s="1295"/>
      <c r="P70" s="1295"/>
      <c r="Q70" s="1295"/>
      <c r="R70" s="1295"/>
      <c r="S70" s="1295"/>
      <c r="T70" s="1295"/>
      <c r="U70" s="1295"/>
      <c r="V70" s="1295"/>
      <c r="W70" s="1295"/>
      <c r="X70" s="1295"/>
      <c r="Y70" s="1295"/>
      <c r="Z70" s="1296"/>
    </row>
  </sheetData>
  <mergeCells count="21">
    <mergeCell ref="E69:Z70"/>
    <mergeCell ref="T29:Y29"/>
    <mergeCell ref="T32:Y32"/>
    <mergeCell ref="E34:Z35"/>
    <mergeCell ref="F39:I39"/>
    <mergeCell ref="F41:I41"/>
    <mergeCell ref="I44:L44"/>
    <mergeCell ref="T64:Y64"/>
    <mergeCell ref="T67:Y67"/>
    <mergeCell ref="Q11:T11"/>
    <mergeCell ref="Q46:T46"/>
    <mergeCell ref="G61:Z61"/>
    <mergeCell ref="V1:Z1"/>
    <mergeCell ref="I45:L45"/>
    <mergeCell ref="I46:L46"/>
    <mergeCell ref="F4:I4"/>
    <mergeCell ref="F6:I6"/>
    <mergeCell ref="I9:L9"/>
    <mergeCell ref="I10:L10"/>
    <mergeCell ref="I11:L11"/>
    <mergeCell ref="G26:Y26"/>
  </mergeCells>
  <phoneticPr fontId="2"/>
  <dataValidations count="2">
    <dataValidation imeMode="off" allowBlank="1" showInputMessage="1" showErrorMessage="1" sqref="S47:Z47 F4:I4 JA4:JD4 SW4:SZ4 ACS4:ACV4 AMO4:AMR4 AWK4:AWN4 BGG4:BGJ4 BQC4:BQF4 BZY4:CAB4 CJU4:CJX4 CTQ4:CTT4 DDM4:DDP4 DNI4:DNL4 DXE4:DXH4 EHA4:EHD4 EQW4:EQZ4 FAS4:FAV4 FKO4:FKR4 FUK4:FUN4 GEG4:GEJ4 GOC4:GOF4 GXY4:GYB4 HHU4:HHX4 HRQ4:HRT4 IBM4:IBP4 ILI4:ILL4 IVE4:IVH4 JFA4:JFD4 JOW4:JOZ4 JYS4:JYV4 KIO4:KIR4 KSK4:KSN4 LCG4:LCJ4 LMC4:LMF4 LVY4:LWB4 MFU4:MFX4 MPQ4:MPT4 MZM4:MZP4 NJI4:NJL4 NTE4:NTH4 ODA4:ODD4 OMW4:OMZ4 OWS4:OWV4 PGO4:PGR4 PQK4:PQN4 QAG4:QAJ4 QKC4:QKF4 QTY4:QUB4 RDU4:RDX4 RNQ4:RNT4 RXM4:RXP4 SHI4:SHL4 SRE4:SRH4 TBA4:TBD4 TKW4:TKZ4 TUS4:TUV4 UEO4:UER4 UOK4:UON4 UYG4:UYJ4 VIC4:VIF4 VRY4:VSB4 WBU4:WBX4 WLQ4:WLT4 WVM4:WVP4 F6:I6 F39:I39 JA39:JD39 SW39:SZ39 ACS39:ACV39 AMO39:AMR39 AWK39:AWN39 BGG39:BGJ39 BQC39:BQF39 BZY39:CAB39 CJU39:CJX39 CTQ39:CTT39 DDM39:DDP39 DNI39:DNL39 DXE39:DXH39 EHA39:EHD39 EQW39:EQZ39 FAS39:FAV39 FKO39:FKR39 FUK39:FUN39 GEG39:GEJ39 GOC39:GOF39 GXY39:GYB39 HHU39:HHX39 HRQ39:HRT39 IBM39:IBP39 ILI39:ILL39 IVE39:IVH39 JFA39:JFD39 JOW39:JOZ39 JYS39:JYV39 KIO39:KIR39 KSK39:KSN39 LCG39:LCJ39 LMC39:LMF39 LVY39:LWB39 MFU39:MFX39 MPQ39:MPT39 MZM39:MZP39 NJI39:NJL39 NTE39:NTH39 ODA39:ODD39 OMW39:OMZ39 OWS39:OWV39 PGO39:PGR39 PQK39:PQN39 QAG39:QAJ39 QKC39:QKF39 QTY39:QUB39 RDU39:RDX39 RNQ39:RNT39 RXM39:RXP39 SHI39:SHL39 SRE39:SRH39 TBA39:TBD39 TKW39:TKZ39 TUS39:TUV39 UEO39:UER39 UOK39:UON39 UYG39:UYJ39 VIC39:VIF39 VRY39:VSB39 WBU39:WBX39 WLQ39:WLT39 WVM39:WVP39 F41:I41 Q11:T11 I47:P47 I9:L11 I44:L46 Q46:T46 I12:P12 S12:Z12" xr:uid="{00000000-0002-0000-0500-000000000000}"/>
    <dataValidation imeMode="on" allowBlank="1" showInputMessage="1" showErrorMessage="1" sqref="E34:Z34 E69:Z69" xr:uid="{00000000-0002-0000-0500-000001000000}"/>
  </dataValidations>
  <hyperlinks>
    <hyperlink ref="V1:Z1" location="作業メニュー!A1" display="作業メニュー" xr:uid="{00000000-0004-0000-0500-000000000000}"/>
  </hyperlinks>
  <printOptions horizontalCentered="1"/>
  <pageMargins left="0.59055118110236227" right="0.39370078740157483" top="0.78740157480314965" bottom="0.3937007874015748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5548" r:id="rId4" name="Drop Down 12">
              <controlPr defaultSize="0" autoLine="0" autoPict="0">
                <anchor moveWithCells="1" sizeWithCells="1">
                  <from>
                    <xdr:col>7</xdr:col>
                    <xdr:colOff>276225</xdr:colOff>
                    <xdr:row>11</xdr:row>
                    <xdr:rowOff>9525</xdr:rowOff>
                  </from>
                  <to>
                    <xdr:col>16</xdr:col>
                    <xdr:colOff>38100</xdr:colOff>
                    <xdr:row>11</xdr:row>
                    <xdr:rowOff>219075</xdr:rowOff>
                  </to>
                </anchor>
              </controlPr>
            </control>
          </mc:Choice>
        </mc:AlternateContent>
        <mc:AlternateContent xmlns:mc="http://schemas.openxmlformats.org/markup-compatibility/2006">
          <mc:Choice Requires="x14">
            <control shapeId="65551" r:id="rId5" name="Check Box 15">
              <controlPr defaultSize="0" autoFill="0" autoLine="0" autoPict="0">
                <anchor moveWithCells="1" sizeWithCells="1">
                  <from>
                    <xdr:col>2</xdr:col>
                    <xdr:colOff>0</xdr:colOff>
                    <xdr:row>14</xdr:row>
                    <xdr:rowOff>0</xdr:rowOff>
                  </from>
                  <to>
                    <xdr:col>2</xdr:col>
                    <xdr:colOff>276225</xdr:colOff>
                    <xdr:row>14</xdr:row>
                    <xdr:rowOff>219075</xdr:rowOff>
                  </to>
                </anchor>
              </controlPr>
            </control>
          </mc:Choice>
        </mc:AlternateContent>
        <mc:AlternateContent xmlns:mc="http://schemas.openxmlformats.org/markup-compatibility/2006">
          <mc:Choice Requires="x14">
            <control shapeId="65552" r:id="rId6" name="Check Box 16">
              <controlPr defaultSize="0" autoFill="0" autoLine="0" autoPict="0">
                <anchor moveWithCells="1" sizeWithCells="1">
                  <from>
                    <xdr:col>2</xdr:col>
                    <xdr:colOff>0</xdr:colOff>
                    <xdr:row>15</xdr:row>
                    <xdr:rowOff>0</xdr:rowOff>
                  </from>
                  <to>
                    <xdr:col>2</xdr:col>
                    <xdr:colOff>276225</xdr:colOff>
                    <xdr:row>15</xdr:row>
                    <xdr:rowOff>219075</xdr:rowOff>
                  </to>
                </anchor>
              </controlPr>
            </control>
          </mc:Choice>
        </mc:AlternateContent>
        <mc:AlternateContent xmlns:mc="http://schemas.openxmlformats.org/markup-compatibility/2006">
          <mc:Choice Requires="x14">
            <control shapeId="65553" r:id="rId7" name="Check Box 17">
              <controlPr defaultSize="0" autoFill="0" autoLine="0" autoPict="0">
                <anchor moveWithCells="1" sizeWithCells="1">
                  <from>
                    <xdr:col>2</xdr:col>
                    <xdr:colOff>0</xdr:colOff>
                    <xdr:row>18</xdr:row>
                    <xdr:rowOff>0</xdr:rowOff>
                  </from>
                  <to>
                    <xdr:col>2</xdr:col>
                    <xdr:colOff>276225</xdr:colOff>
                    <xdr:row>18</xdr:row>
                    <xdr:rowOff>219075</xdr:rowOff>
                  </to>
                </anchor>
              </controlPr>
            </control>
          </mc:Choice>
        </mc:AlternateContent>
        <mc:AlternateContent xmlns:mc="http://schemas.openxmlformats.org/markup-compatibility/2006">
          <mc:Choice Requires="x14">
            <control shapeId="65554" r:id="rId8" name="Check Box 18">
              <controlPr defaultSize="0" autoFill="0" autoLine="0" autoPict="0">
                <anchor moveWithCells="1" sizeWithCells="1">
                  <from>
                    <xdr:col>2</xdr:col>
                    <xdr:colOff>0</xdr:colOff>
                    <xdr:row>19</xdr:row>
                    <xdr:rowOff>0</xdr:rowOff>
                  </from>
                  <to>
                    <xdr:col>2</xdr:col>
                    <xdr:colOff>276225</xdr:colOff>
                    <xdr:row>19</xdr:row>
                    <xdr:rowOff>219075</xdr:rowOff>
                  </to>
                </anchor>
              </controlPr>
            </control>
          </mc:Choice>
        </mc:AlternateContent>
        <mc:AlternateContent xmlns:mc="http://schemas.openxmlformats.org/markup-compatibility/2006">
          <mc:Choice Requires="x14">
            <control shapeId="65555" r:id="rId9" name="Check Box 19">
              <controlPr defaultSize="0" autoFill="0" autoLine="0" autoPict="0">
                <anchor moveWithCells="1" sizeWithCells="1">
                  <from>
                    <xdr:col>2</xdr:col>
                    <xdr:colOff>0</xdr:colOff>
                    <xdr:row>20</xdr:row>
                    <xdr:rowOff>0</xdr:rowOff>
                  </from>
                  <to>
                    <xdr:col>2</xdr:col>
                    <xdr:colOff>276225</xdr:colOff>
                    <xdr:row>20</xdr:row>
                    <xdr:rowOff>219075</xdr:rowOff>
                  </to>
                </anchor>
              </controlPr>
            </control>
          </mc:Choice>
        </mc:AlternateContent>
        <mc:AlternateContent xmlns:mc="http://schemas.openxmlformats.org/markup-compatibility/2006">
          <mc:Choice Requires="x14">
            <control shapeId="65556" r:id="rId10" name="Check Box 20">
              <controlPr defaultSize="0" autoFill="0" autoLine="0" autoPict="0">
                <anchor moveWithCells="1" sizeWithCells="1">
                  <from>
                    <xdr:col>2</xdr:col>
                    <xdr:colOff>0</xdr:colOff>
                    <xdr:row>21</xdr:row>
                    <xdr:rowOff>0</xdr:rowOff>
                  </from>
                  <to>
                    <xdr:col>2</xdr:col>
                    <xdr:colOff>276225</xdr:colOff>
                    <xdr:row>21</xdr:row>
                    <xdr:rowOff>219075</xdr:rowOff>
                  </to>
                </anchor>
              </controlPr>
            </control>
          </mc:Choice>
        </mc:AlternateContent>
        <mc:AlternateContent xmlns:mc="http://schemas.openxmlformats.org/markup-compatibility/2006">
          <mc:Choice Requires="x14">
            <control shapeId="65557" r:id="rId11" name="Check Box 21">
              <controlPr defaultSize="0" autoFill="0" autoLine="0" autoPict="0">
                <anchor moveWithCells="1" sizeWithCells="1">
                  <from>
                    <xdr:col>2</xdr:col>
                    <xdr:colOff>0</xdr:colOff>
                    <xdr:row>22</xdr:row>
                    <xdr:rowOff>0</xdr:rowOff>
                  </from>
                  <to>
                    <xdr:col>2</xdr:col>
                    <xdr:colOff>276225</xdr:colOff>
                    <xdr:row>22</xdr:row>
                    <xdr:rowOff>219075</xdr:rowOff>
                  </to>
                </anchor>
              </controlPr>
            </control>
          </mc:Choice>
        </mc:AlternateContent>
        <mc:AlternateContent xmlns:mc="http://schemas.openxmlformats.org/markup-compatibility/2006">
          <mc:Choice Requires="x14">
            <control shapeId="65558" r:id="rId12" name="Check Box 22">
              <controlPr defaultSize="0" autoFill="0" autoLine="0" autoPict="0">
                <anchor moveWithCells="1" sizeWithCells="1">
                  <from>
                    <xdr:col>2</xdr:col>
                    <xdr:colOff>0</xdr:colOff>
                    <xdr:row>27</xdr:row>
                    <xdr:rowOff>0</xdr:rowOff>
                  </from>
                  <to>
                    <xdr:col>2</xdr:col>
                    <xdr:colOff>276225</xdr:colOff>
                    <xdr:row>27</xdr:row>
                    <xdr:rowOff>219075</xdr:rowOff>
                  </to>
                </anchor>
              </controlPr>
            </control>
          </mc:Choice>
        </mc:AlternateContent>
        <mc:AlternateContent xmlns:mc="http://schemas.openxmlformats.org/markup-compatibility/2006">
          <mc:Choice Requires="x14">
            <control shapeId="65559" r:id="rId13" name="Check Box 23">
              <controlPr defaultSize="0" autoFill="0" autoLine="0" autoPict="0">
                <anchor moveWithCells="1" sizeWithCells="1">
                  <from>
                    <xdr:col>2</xdr:col>
                    <xdr:colOff>0</xdr:colOff>
                    <xdr:row>29</xdr:row>
                    <xdr:rowOff>0</xdr:rowOff>
                  </from>
                  <to>
                    <xdr:col>2</xdr:col>
                    <xdr:colOff>276225</xdr:colOff>
                    <xdr:row>29</xdr:row>
                    <xdr:rowOff>219075</xdr:rowOff>
                  </to>
                </anchor>
              </controlPr>
            </control>
          </mc:Choice>
        </mc:AlternateContent>
        <mc:AlternateContent xmlns:mc="http://schemas.openxmlformats.org/markup-compatibility/2006">
          <mc:Choice Requires="x14">
            <control shapeId="65560" r:id="rId14" name="Check Box 24">
              <controlPr defaultSize="0" autoFill="0" autoLine="0" autoPict="0">
                <anchor moveWithCells="1" sizeWithCells="1">
                  <from>
                    <xdr:col>2</xdr:col>
                    <xdr:colOff>0</xdr:colOff>
                    <xdr:row>49</xdr:row>
                    <xdr:rowOff>0</xdr:rowOff>
                  </from>
                  <to>
                    <xdr:col>2</xdr:col>
                    <xdr:colOff>276225</xdr:colOff>
                    <xdr:row>49</xdr:row>
                    <xdr:rowOff>219075</xdr:rowOff>
                  </to>
                </anchor>
              </controlPr>
            </control>
          </mc:Choice>
        </mc:AlternateContent>
        <mc:AlternateContent xmlns:mc="http://schemas.openxmlformats.org/markup-compatibility/2006">
          <mc:Choice Requires="x14">
            <control shapeId="65561" r:id="rId15" name="Check Box 25">
              <controlPr defaultSize="0" autoFill="0" autoLine="0" autoPict="0">
                <anchor moveWithCells="1" sizeWithCells="1">
                  <from>
                    <xdr:col>2</xdr:col>
                    <xdr:colOff>0</xdr:colOff>
                    <xdr:row>50</xdr:row>
                    <xdr:rowOff>0</xdr:rowOff>
                  </from>
                  <to>
                    <xdr:col>2</xdr:col>
                    <xdr:colOff>276225</xdr:colOff>
                    <xdr:row>50</xdr:row>
                    <xdr:rowOff>219075</xdr:rowOff>
                  </to>
                </anchor>
              </controlPr>
            </control>
          </mc:Choice>
        </mc:AlternateContent>
        <mc:AlternateContent xmlns:mc="http://schemas.openxmlformats.org/markup-compatibility/2006">
          <mc:Choice Requires="x14">
            <control shapeId="65562" r:id="rId16" name="Check Box 26">
              <controlPr defaultSize="0" autoFill="0" autoLine="0" autoPict="0">
                <anchor moveWithCells="1" sizeWithCells="1">
                  <from>
                    <xdr:col>2</xdr:col>
                    <xdr:colOff>0</xdr:colOff>
                    <xdr:row>53</xdr:row>
                    <xdr:rowOff>0</xdr:rowOff>
                  </from>
                  <to>
                    <xdr:col>2</xdr:col>
                    <xdr:colOff>276225</xdr:colOff>
                    <xdr:row>53</xdr:row>
                    <xdr:rowOff>219075</xdr:rowOff>
                  </to>
                </anchor>
              </controlPr>
            </control>
          </mc:Choice>
        </mc:AlternateContent>
        <mc:AlternateContent xmlns:mc="http://schemas.openxmlformats.org/markup-compatibility/2006">
          <mc:Choice Requires="x14">
            <control shapeId="65563" r:id="rId17" name="Check Box 27">
              <controlPr defaultSize="0" autoFill="0" autoLine="0" autoPict="0">
                <anchor moveWithCells="1" sizeWithCells="1">
                  <from>
                    <xdr:col>2</xdr:col>
                    <xdr:colOff>0</xdr:colOff>
                    <xdr:row>54</xdr:row>
                    <xdr:rowOff>0</xdr:rowOff>
                  </from>
                  <to>
                    <xdr:col>2</xdr:col>
                    <xdr:colOff>276225</xdr:colOff>
                    <xdr:row>54</xdr:row>
                    <xdr:rowOff>219075</xdr:rowOff>
                  </to>
                </anchor>
              </controlPr>
            </control>
          </mc:Choice>
        </mc:AlternateContent>
        <mc:AlternateContent xmlns:mc="http://schemas.openxmlformats.org/markup-compatibility/2006">
          <mc:Choice Requires="x14">
            <control shapeId="65564" r:id="rId18" name="Check Box 28">
              <controlPr defaultSize="0" autoFill="0" autoLine="0" autoPict="0">
                <anchor moveWithCells="1" sizeWithCells="1">
                  <from>
                    <xdr:col>2</xdr:col>
                    <xdr:colOff>0</xdr:colOff>
                    <xdr:row>55</xdr:row>
                    <xdr:rowOff>0</xdr:rowOff>
                  </from>
                  <to>
                    <xdr:col>2</xdr:col>
                    <xdr:colOff>276225</xdr:colOff>
                    <xdr:row>55</xdr:row>
                    <xdr:rowOff>219075</xdr:rowOff>
                  </to>
                </anchor>
              </controlPr>
            </control>
          </mc:Choice>
        </mc:AlternateContent>
        <mc:AlternateContent xmlns:mc="http://schemas.openxmlformats.org/markup-compatibility/2006">
          <mc:Choice Requires="x14">
            <control shapeId="65565" r:id="rId19" name="Check Box 29">
              <controlPr defaultSize="0" autoFill="0" autoLine="0" autoPict="0">
                <anchor moveWithCells="1" sizeWithCells="1">
                  <from>
                    <xdr:col>2</xdr:col>
                    <xdr:colOff>0</xdr:colOff>
                    <xdr:row>56</xdr:row>
                    <xdr:rowOff>0</xdr:rowOff>
                  </from>
                  <to>
                    <xdr:col>2</xdr:col>
                    <xdr:colOff>276225</xdr:colOff>
                    <xdr:row>56</xdr:row>
                    <xdr:rowOff>219075</xdr:rowOff>
                  </to>
                </anchor>
              </controlPr>
            </control>
          </mc:Choice>
        </mc:AlternateContent>
        <mc:AlternateContent xmlns:mc="http://schemas.openxmlformats.org/markup-compatibility/2006">
          <mc:Choice Requires="x14">
            <control shapeId="65566" r:id="rId20" name="Check Box 30">
              <controlPr defaultSize="0" autoFill="0" autoLine="0" autoPict="0">
                <anchor moveWithCells="1" sizeWithCells="1">
                  <from>
                    <xdr:col>2</xdr:col>
                    <xdr:colOff>0</xdr:colOff>
                    <xdr:row>57</xdr:row>
                    <xdr:rowOff>0</xdr:rowOff>
                  </from>
                  <to>
                    <xdr:col>2</xdr:col>
                    <xdr:colOff>276225</xdr:colOff>
                    <xdr:row>57</xdr:row>
                    <xdr:rowOff>219075</xdr:rowOff>
                  </to>
                </anchor>
              </controlPr>
            </control>
          </mc:Choice>
        </mc:AlternateContent>
        <mc:AlternateContent xmlns:mc="http://schemas.openxmlformats.org/markup-compatibility/2006">
          <mc:Choice Requires="x14">
            <control shapeId="65567" r:id="rId21" name="Check Box 31">
              <controlPr defaultSize="0" autoFill="0" autoLine="0" autoPict="0">
                <anchor moveWithCells="1" sizeWithCells="1">
                  <from>
                    <xdr:col>2</xdr:col>
                    <xdr:colOff>0</xdr:colOff>
                    <xdr:row>62</xdr:row>
                    <xdr:rowOff>0</xdr:rowOff>
                  </from>
                  <to>
                    <xdr:col>2</xdr:col>
                    <xdr:colOff>276225</xdr:colOff>
                    <xdr:row>62</xdr:row>
                    <xdr:rowOff>219075</xdr:rowOff>
                  </to>
                </anchor>
              </controlPr>
            </control>
          </mc:Choice>
        </mc:AlternateContent>
        <mc:AlternateContent xmlns:mc="http://schemas.openxmlformats.org/markup-compatibility/2006">
          <mc:Choice Requires="x14">
            <control shapeId="65568" r:id="rId22" name="Check Box 32">
              <controlPr defaultSize="0" autoFill="0" autoLine="0" autoPict="0">
                <anchor moveWithCells="1" sizeWithCells="1">
                  <from>
                    <xdr:col>2</xdr:col>
                    <xdr:colOff>0</xdr:colOff>
                    <xdr:row>64</xdr:row>
                    <xdr:rowOff>0</xdr:rowOff>
                  </from>
                  <to>
                    <xdr:col>2</xdr:col>
                    <xdr:colOff>276225</xdr:colOff>
                    <xdr:row>64</xdr:row>
                    <xdr:rowOff>219075</xdr:rowOff>
                  </to>
                </anchor>
              </controlPr>
            </control>
          </mc:Choice>
        </mc:AlternateContent>
        <mc:AlternateContent xmlns:mc="http://schemas.openxmlformats.org/markup-compatibility/2006">
          <mc:Choice Requires="x14">
            <control shapeId="65569" r:id="rId23" name="Drop Down 33">
              <controlPr defaultSize="0" autoLine="0" autoPict="0">
                <anchor moveWithCells="1" sizeWithCells="1">
                  <from>
                    <xdr:col>8</xdr:col>
                    <xdr:colOff>9525</xdr:colOff>
                    <xdr:row>46</xdr:row>
                    <xdr:rowOff>19050</xdr:rowOff>
                  </from>
                  <to>
                    <xdr:col>15</xdr:col>
                    <xdr:colOff>276225</xdr:colOff>
                    <xdr:row>46</xdr:row>
                    <xdr:rowOff>209550</xdr:rowOff>
                  </to>
                </anchor>
              </controlPr>
            </control>
          </mc:Choice>
        </mc:AlternateContent>
        <mc:AlternateContent xmlns:mc="http://schemas.openxmlformats.org/markup-compatibility/2006">
          <mc:Choice Requires="x14">
            <control shapeId="65570" r:id="rId24" name="Drop Down 34">
              <controlPr defaultSize="0" autoLine="0" autoPict="0">
                <anchor moveWithCells="1" sizeWithCells="1">
                  <from>
                    <xdr:col>17</xdr:col>
                    <xdr:colOff>276225</xdr:colOff>
                    <xdr:row>46</xdr:row>
                    <xdr:rowOff>19050</xdr:rowOff>
                  </from>
                  <to>
                    <xdr:col>25</xdr:col>
                    <xdr:colOff>266700</xdr:colOff>
                    <xdr:row>46</xdr:row>
                    <xdr:rowOff>209550</xdr:rowOff>
                  </to>
                </anchor>
              </controlPr>
            </control>
          </mc:Choice>
        </mc:AlternateContent>
        <mc:AlternateContent xmlns:mc="http://schemas.openxmlformats.org/markup-compatibility/2006">
          <mc:Choice Requires="x14">
            <control shapeId="65571" r:id="rId25" name="Drop Down 35">
              <controlPr defaultSize="0" autoLine="0" autoPict="0">
                <anchor moveWithCells="1" sizeWithCells="1">
                  <from>
                    <xdr:col>17</xdr:col>
                    <xdr:colOff>276225</xdr:colOff>
                    <xdr:row>11</xdr:row>
                    <xdr:rowOff>9525</xdr:rowOff>
                  </from>
                  <to>
                    <xdr:col>26</xdr:col>
                    <xdr:colOff>38100</xdr:colOff>
                    <xdr:row>11</xdr:row>
                    <xdr:rowOff>219075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9">
    <pageSetUpPr autoPageBreaks="0"/>
  </sheetPr>
  <dimension ref="A1:BI213"/>
  <sheetViews>
    <sheetView showGridLines="0" zoomScaleNormal="100" workbookViewId="0">
      <selection activeCell="K1" sqref="K1"/>
    </sheetView>
  </sheetViews>
  <sheetFormatPr defaultColWidth="9" defaultRowHeight="13.5"/>
  <cols>
    <col min="1" max="1" width="3.125" style="1" customWidth="1"/>
    <col min="2" max="2" width="2.75" style="1" customWidth="1"/>
    <col min="3" max="8" width="3.125" style="1" customWidth="1"/>
    <col min="9" max="9" width="3.375" style="1" customWidth="1"/>
    <col min="10" max="20" width="3.125" style="1" customWidth="1"/>
    <col min="21" max="21" width="2.875" style="1" customWidth="1"/>
    <col min="22" max="24" width="3.125" style="1" customWidth="1"/>
    <col min="25" max="25" width="2.625" style="1" customWidth="1"/>
    <col min="26" max="26" width="3.5" style="1" customWidth="1"/>
    <col min="27" max="27" width="3.625" style="1" customWidth="1"/>
    <col min="28" max="29" width="3.75" style="1" customWidth="1"/>
    <col min="30" max="30" width="5.875" style="1" customWidth="1"/>
    <col min="31" max="58" width="2.875" style="1" customWidth="1"/>
    <col min="59" max="71" width="2.75" style="1" customWidth="1"/>
    <col min="72" max="90" width="2.875" style="1" customWidth="1"/>
    <col min="91" max="16384" width="9" style="1"/>
  </cols>
  <sheetData>
    <row r="1" spans="1:61" s="602" customFormat="1" ht="35.1" customHeight="1" thickBot="1">
      <c r="A1" s="601" t="s">
        <v>2319</v>
      </c>
      <c r="K1" s="607" t="s">
        <v>68</v>
      </c>
      <c r="L1" s="607"/>
      <c r="M1" s="607"/>
      <c r="N1" s="607"/>
    </row>
    <row r="2" spans="1:61" ht="15" customHeight="1" thickTop="1">
      <c r="A2" s="72"/>
      <c r="B2" s="34"/>
      <c r="C2" s="34"/>
      <c r="D2" s="34"/>
      <c r="E2" s="34"/>
      <c r="F2" s="2"/>
      <c r="G2" s="2"/>
      <c r="H2" s="2"/>
      <c r="I2" s="2"/>
      <c r="J2" s="2"/>
      <c r="K2" s="2"/>
      <c r="L2" s="2"/>
      <c r="M2" s="2"/>
      <c r="N2" s="2"/>
      <c r="O2" s="2"/>
      <c r="P2" s="2"/>
      <c r="Q2" s="2"/>
      <c r="R2" s="2"/>
      <c r="S2" s="2"/>
      <c r="T2" s="2"/>
      <c r="U2" s="2"/>
      <c r="V2" s="2"/>
      <c r="W2" s="2"/>
      <c r="X2" s="2"/>
      <c r="Y2" s="2"/>
      <c r="Z2" s="2"/>
      <c r="AA2" s="2"/>
      <c r="AD2" s="95"/>
      <c r="AE2" s="95"/>
    </row>
    <row r="3" spans="1:61" ht="15" customHeight="1">
      <c r="A3" s="128" t="s">
        <v>1210</v>
      </c>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97"/>
      <c r="AE3" s="97"/>
      <c r="AF3" s="97"/>
    </row>
    <row r="4" spans="1:61" ht="15" customHeight="1">
      <c r="A4" s="98" t="s">
        <v>1009</v>
      </c>
      <c r="B4" s="98" t="s">
        <v>1008</v>
      </c>
      <c r="C4" s="98"/>
      <c r="D4" s="98"/>
      <c r="E4" s="98"/>
      <c r="F4" s="98"/>
      <c r="G4" s="98"/>
      <c r="H4" s="98"/>
      <c r="I4" s="98"/>
      <c r="J4" s="98"/>
      <c r="K4" s="98"/>
      <c r="L4" s="98"/>
      <c r="M4" s="98"/>
      <c r="N4" s="98"/>
      <c r="O4" s="98"/>
      <c r="P4" s="98"/>
      <c r="Q4" s="98"/>
      <c r="R4" s="98"/>
      <c r="S4" s="98"/>
      <c r="T4" s="98"/>
      <c r="U4" s="98"/>
      <c r="V4" s="98"/>
      <c r="W4" s="98"/>
      <c r="X4" s="98"/>
      <c r="Y4" s="98"/>
      <c r="Z4" s="98"/>
      <c r="AA4" s="98"/>
      <c r="AB4" s="98"/>
      <c r="AC4" s="98"/>
      <c r="BI4" s="97"/>
    </row>
    <row r="5" spans="1:61" ht="15" customHeight="1">
      <c r="A5" s="98"/>
      <c r="B5" s="98" t="s">
        <v>1007</v>
      </c>
      <c r="C5" s="98"/>
      <c r="D5" s="98"/>
      <c r="E5" s="98"/>
      <c r="F5" s="98"/>
      <c r="G5" s="98"/>
      <c r="H5" s="98"/>
      <c r="I5" s="98"/>
      <c r="J5" s="98"/>
      <c r="K5" s="98"/>
      <c r="L5" s="98"/>
      <c r="M5" s="98"/>
      <c r="N5" s="98"/>
      <c r="O5" s="98"/>
      <c r="P5" s="98"/>
      <c r="Q5" s="98"/>
      <c r="R5" s="98"/>
      <c r="S5" s="98"/>
      <c r="T5" s="98"/>
      <c r="U5" s="98"/>
      <c r="V5" s="98"/>
      <c r="W5" s="98"/>
      <c r="X5" s="98"/>
      <c r="Y5" s="98"/>
      <c r="Z5" s="98"/>
      <c r="AA5" s="98"/>
      <c r="AB5" s="98"/>
      <c r="AC5" s="98"/>
    </row>
    <row r="6" spans="1:61" ht="15" customHeight="1">
      <c r="A6" s="98"/>
      <c r="B6" s="98"/>
      <c r="C6" s="98"/>
      <c r="D6" s="98"/>
      <c r="E6" s="98"/>
      <c r="F6" s="98"/>
      <c r="G6" s="98"/>
      <c r="H6" s="98"/>
      <c r="I6" s="98"/>
      <c r="J6" s="98"/>
      <c r="K6" s="98"/>
      <c r="L6" s="98"/>
      <c r="M6" s="98"/>
      <c r="N6" s="98"/>
      <c r="O6" s="98"/>
      <c r="P6" s="98"/>
      <c r="Q6" s="98"/>
      <c r="R6" s="98"/>
      <c r="S6" s="98"/>
      <c r="T6" s="98"/>
      <c r="U6" s="98"/>
      <c r="V6" s="98"/>
      <c r="W6" s="98"/>
      <c r="X6" s="98"/>
      <c r="Y6" s="98"/>
      <c r="Z6" s="98"/>
      <c r="AA6" s="98"/>
      <c r="AB6" s="98"/>
      <c r="AC6" s="98"/>
    </row>
    <row r="7" spans="1:61" ht="15" customHeight="1">
      <c r="A7" s="98" t="s">
        <v>1006</v>
      </c>
      <c r="B7" s="98" t="s">
        <v>1005</v>
      </c>
      <c r="C7" s="98"/>
      <c r="D7" s="98"/>
      <c r="E7" s="98"/>
      <c r="F7" s="98"/>
      <c r="G7" s="98"/>
      <c r="H7" s="98"/>
      <c r="I7" s="98"/>
      <c r="J7" s="98"/>
      <c r="K7" s="98"/>
      <c r="L7" s="98"/>
      <c r="M7" s="98"/>
      <c r="N7" s="98"/>
      <c r="O7" s="98"/>
      <c r="P7" s="98"/>
      <c r="Q7" s="98"/>
      <c r="R7" s="98"/>
      <c r="S7" s="98"/>
      <c r="T7" s="98"/>
      <c r="U7" s="98"/>
      <c r="V7" s="98"/>
      <c r="W7" s="98"/>
      <c r="X7" s="98"/>
      <c r="Y7" s="98"/>
      <c r="Z7" s="98"/>
      <c r="AA7" s="98"/>
      <c r="AB7" s="98"/>
      <c r="AC7" s="98"/>
    </row>
    <row r="8" spans="1:61" ht="15" customHeight="1">
      <c r="A8" s="98"/>
      <c r="B8" s="98" t="s">
        <v>3467</v>
      </c>
      <c r="C8" s="98" t="s">
        <v>1255</v>
      </c>
      <c r="D8" s="98"/>
      <c r="E8" s="98"/>
      <c r="F8" s="98"/>
      <c r="G8" s="98"/>
      <c r="H8" s="98"/>
      <c r="I8" s="98"/>
      <c r="J8" s="98"/>
      <c r="K8" s="98"/>
      <c r="L8" s="98"/>
      <c r="M8" s="98"/>
      <c r="N8" s="98"/>
      <c r="O8" s="98"/>
      <c r="P8" s="98"/>
      <c r="Q8" s="98"/>
      <c r="R8" s="98"/>
      <c r="S8" s="98"/>
      <c r="T8" s="98"/>
      <c r="U8" s="98"/>
      <c r="V8" s="98"/>
      <c r="W8" s="98"/>
      <c r="X8" s="98"/>
      <c r="Y8" s="98"/>
      <c r="Z8" s="98"/>
      <c r="AA8" s="98"/>
      <c r="AB8" s="98"/>
      <c r="AC8" s="98"/>
    </row>
    <row r="9" spans="1:61" ht="15" customHeight="1">
      <c r="A9" s="98"/>
      <c r="B9" s="98"/>
      <c r="C9" s="98" t="s">
        <v>3678</v>
      </c>
      <c r="D9" s="98"/>
      <c r="E9" s="98"/>
      <c r="F9" s="98"/>
      <c r="G9" s="98"/>
      <c r="H9" s="98"/>
      <c r="I9" s="98"/>
      <c r="J9" s="98"/>
      <c r="K9" s="98"/>
      <c r="L9" s="98"/>
      <c r="M9" s="98"/>
      <c r="N9" s="98"/>
      <c r="O9" s="98"/>
      <c r="P9" s="98"/>
      <c r="Q9" s="98"/>
      <c r="R9" s="98"/>
      <c r="S9" s="98"/>
      <c r="T9" s="98"/>
      <c r="U9" s="98"/>
      <c r="V9" s="98"/>
      <c r="W9" s="98"/>
      <c r="X9" s="98"/>
      <c r="Y9" s="98"/>
      <c r="Z9" s="98"/>
      <c r="AA9" s="98"/>
      <c r="AB9" s="98"/>
      <c r="AC9" s="98"/>
    </row>
    <row r="10" spans="1:61" ht="15" customHeight="1">
      <c r="A10" s="98"/>
      <c r="B10" s="98"/>
      <c r="C10" s="98" t="s">
        <v>3679</v>
      </c>
      <c r="D10" s="98"/>
      <c r="E10" s="98"/>
      <c r="F10" s="98"/>
      <c r="G10" s="98"/>
      <c r="H10" s="98"/>
      <c r="I10" s="98"/>
      <c r="J10" s="98"/>
      <c r="K10" s="98"/>
      <c r="L10" s="98"/>
      <c r="M10" s="98"/>
      <c r="N10" s="98"/>
      <c r="O10" s="98"/>
      <c r="P10" s="98"/>
      <c r="Q10" s="98"/>
      <c r="R10" s="98"/>
      <c r="S10" s="98"/>
      <c r="T10" s="98"/>
      <c r="U10" s="98"/>
      <c r="V10" s="98"/>
      <c r="W10" s="98"/>
      <c r="X10" s="98"/>
      <c r="Y10" s="98"/>
      <c r="Z10" s="98"/>
      <c r="AA10" s="98"/>
      <c r="AB10" s="98"/>
      <c r="AC10" s="98"/>
    </row>
    <row r="11" spans="1:61" ht="15" customHeight="1">
      <c r="A11" s="98"/>
      <c r="B11" s="98" t="s">
        <v>3468</v>
      </c>
      <c r="C11" s="98" t="s">
        <v>973</v>
      </c>
      <c r="D11" s="98"/>
      <c r="E11" s="98"/>
      <c r="F11" s="98"/>
      <c r="G11" s="98"/>
      <c r="H11" s="98"/>
      <c r="I11" s="98"/>
      <c r="J11" s="98"/>
      <c r="K11" s="98"/>
      <c r="L11" s="98"/>
      <c r="M11" s="98"/>
      <c r="N11" s="98"/>
      <c r="O11" s="98"/>
      <c r="P11" s="98"/>
      <c r="Q11" s="98"/>
      <c r="R11" s="98"/>
      <c r="S11" s="98"/>
      <c r="T11" s="98"/>
      <c r="U11" s="98"/>
      <c r="V11" s="98"/>
      <c r="W11" s="98"/>
      <c r="X11" s="98"/>
      <c r="Y11" s="98"/>
      <c r="Z11" s="98"/>
      <c r="AA11" s="98"/>
      <c r="AB11" s="98"/>
      <c r="AC11" s="98"/>
    </row>
    <row r="12" spans="1:61" ht="15" customHeight="1">
      <c r="A12" s="98"/>
      <c r="B12" s="98"/>
      <c r="C12" s="98"/>
      <c r="D12" s="98"/>
      <c r="E12" s="98"/>
      <c r="F12" s="98"/>
      <c r="G12" s="98"/>
      <c r="H12" s="98"/>
      <c r="I12" s="98"/>
      <c r="J12" s="98"/>
      <c r="K12" s="98"/>
      <c r="L12" s="98"/>
      <c r="M12" s="98"/>
      <c r="N12" s="98"/>
      <c r="O12" s="98"/>
      <c r="P12" s="98"/>
      <c r="Q12" s="98"/>
      <c r="R12" s="98"/>
      <c r="S12" s="98"/>
      <c r="T12" s="98"/>
      <c r="U12" s="98"/>
      <c r="V12" s="98"/>
      <c r="W12" s="98"/>
      <c r="X12" s="98"/>
      <c r="Y12" s="98"/>
      <c r="Z12" s="98"/>
      <c r="AA12" s="98"/>
      <c r="AB12" s="98"/>
      <c r="AC12" s="98"/>
    </row>
    <row r="13" spans="1:61" ht="15" customHeight="1">
      <c r="A13" s="98" t="s">
        <v>1004</v>
      </c>
      <c r="B13" s="98" t="s">
        <v>1003</v>
      </c>
      <c r="C13" s="98"/>
      <c r="D13" s="98"/>
      <c r="E13" s="98"/>
      <c r="F13" s="98"/>
      <c r="G13" s="98"/>
      <c r="H13" s="98"/>
      <c r="I13" s="98"/>
      <c r="J13" s="98"/>
      <c r="K13" s="98"/>
      <c r="L13" s="98"/>
      <c r="M13" s="98"/>
      <c r="N13" s="98"/>
      <c r="O13" s="98"/>
      <c r="P13" s="98"/>
      <c r="Q13" s="98"/>
      <c r="R13" s="98"/>
      <c r="S13" s="98"/>
      <c r="T13" s="98"/>
      <c r="U13" s="98"/>
      <c r="V13" s="98"/>
      <c r="W13" s="98"/>
      <c r="X13" s="98"/>
      <c r="Y13" s="98"/>
      <c r="Z13" s="98"/>
      <c r="AA13" s="98"/>
      <c r="AB13" s="98"/>
      <c r="AC13" s="98"/>
    </row>
    <row r="14" spans="1:61" ht="15" customHeight="1">
      <c r="A14" s="98"/>
      <c r="B14" s="98" t="s">
        <v>1161</v>
      </c>
      <c r="C14" s="98" t="s">
        <v>1254</v>
      </c>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row>
    <row r="15" spans="1:61" ht="15" customHeight="1">
      <c r="A15" s="98"/>
      <c r="B15" s="98" t="s">
        <v>733</v>
      </c>
      <c r="C15" s="98" t="s">
        <v>1253</v>
      </c>
      <c r="D15" s="98"/>
      <c r="E15" s="98"/>
      <c r="F15" s="98"/>
      <c r="G15" s="98"/>
      <c r="H15" s="98"/>
      <c r="I15" s="98"/>
      <c r="J15" s="98"/>
      <c r="K15" s="98"/>
      <c r="L15" s="98"/>
      <c r="M15" s="98"/>
      <c r="N15" s="98"/>
      <c r="O15" s="98"/>
      <c r="P15" s="98"/>
      <c r="Q15" s="98"/>
      <c r="R15" s="98"/>
      <c r="S15" s="98"/>
      <c r="T15" s="98"/>
      <c r="U15" s="98"/>
      <c r="V15" s="98"/>
      <c r="W15" s="98"/>
      <c r="X15" s="98"/>
      <c r="Y15" s="98"/>
      <c r="Z15" s="98"/>
      <c r="AA15" s="98"/>
      <c r="AB15" s="98"/>
      <c r="AC15" s="98"/>
    </row>
    <row r="16" spans="1:61" ht="15" customHeight="1">
      <c r="A16" s="98"/>
      <c r="B16" s="98" t="s">
        <v>1154</v>
      </c>
      <c r="C16" s="98" t="s">
        <v>1252</v>
      </c>
      <c r="D16" s="98"/>
      <c r="E16" s="98"/>
      <c r="F16" s="98"/>
      <c r="G16" s="98"/>
      <c r="H16" s="98"/>
      <c r="I16" s="98"/>
      <c r="J16" s="98"/>
      <c r="K16" s="98"/>
      <c r="L16" s="98"/>
      <c r="M16" s="98"/>
      <c r="N16" s="98"/>
      <c r="O16" s="98"/>
      <c r="P16" s="98"/>
      <c r="Q16" s="98"/>
      <c r="R16" s="98"/>
      <c r="S16" s="98"/>
      <c r="T16" s="98"/>
      <c r="U16" s="98"/>
      <c r="V16" s="98"/>
      <c r="W16" s="98"/>
      <c r="X16" s="98"/>
      <c r="Y16" s="98"/>
      <c r="Z16" s="98"/>
      <c r="AA16" s="98"/>
      <c r="AB16" s="98"/>
      <c r="AC16" s="98"/>
    </row>
    <row r="17" spans="1:32" ht="15" customHeight="1">
      <c r="A17" s="98"/>
      <c r="B17" s="98" t="s">
        <v>1152</v>
      </c>
      <c r="C17" s="98" t="s">
        <v>1251</v>
      </c>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row>
    <row r="18" spans="1:32" ht="15" customHeight="1">
      <c r="A18" s="98"/>
      <c r="B18" s="98" t="s">
        <v>733</v>
      </c>
      <c r="C18" s="98" t="s">
        <v>1201</v>
      </c>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row>
    <row r="19" spans="1:32" ht="15" customHeight="1">
      <c r="A19" s="98"/>
      <c r="B19" s="98" t="s">
        <v>733</v>
      </c>
      <c r="C19" s="98" t="s">
        <v>1200</v>
      </c>
      <c r="D19" s="98"/>
      <c r="E19" s="98"/>
      <c r="F19" s="98"/>
      <c r="G19" s="98"/>
      <c r="H19" s="98"/>
      <c r="I19" s="98"/>
      <c r="J19" s="98"/>
      <c r="K19" s="98"/>
      <c r="L19" s="98"/>
      <c r="M19" s="98"/>
      <c r="N19" s="98"/>
      <c r="O19" s="98"/>
      <c r="P19" s="98"/>
      <c r="Q19" s="98"/>
      <c r="R19" s="98"/>
      <c r="S19" s="98"/>
      <c r="T19" s="98"/>
      <c r="U19" s="98"/>
      <c r="V19" s="98"/>
      <c r="W19" s="98"/>
      <c r="X19" s="98"/>
      <c r="Y19" s="98"/>
      <c r="Z19" s="98"/>
      <c r="AA19" s="98"/>
      <c r="AB19" s="98"/>
      <c r="AC19" s="98"/>
    </row>
    <row r="20" spans="1:32" ht="15" customHeight="1">
      <c r="A20" s="98"/>
      <c r="B20" s="98" t="s">
        <v>1148</v>
      </c>
      <c r="C20" s="98" t="s">
        <v>1199</v>
      </c>
      <c r="D20" s="98"/>
      <c r="E20" s="98"/>
      <c r="F20" s="98"/>
      <c r="G20" s="98"/>
      <c r="H20" s="98"/>
      <c r="I20" s="98"/>
      <c r="J20" s="98"/>
      <c r="K20" s="98"/>
      <c r="L20" s="98"/>
      <c r="M20" s="98"/>
      <c r="N20" s="98"/>
      <c r="O20" s="98"/>
      <c r="P20" s="98"/>
      <c r="Q20" s="98"/>
      <c r="R20" s="98"/>
      <c r="S20" s="98"/>
      <c r="T20" s="98"/>
      <c r="U20" s="98"/>
      <c r="V20" s="98"/>
      <c r="W20" s="98"/>
      <c r="X20" s="98"/>
      <c r="Y20" s="98"/>
      <c r="Z20" s="98"/>
      <c r="AA20" s="98"/>
      <c r="AB20" s="98"/>
      <c r="AC20" s="98"/>
      <c r="AD20" s="97"/>
      <c r="AE20" s="97"/>
      <c r="AF20" s="97"/>
    </row>
    <row r="21" spans="1:32" ht="15" customHeight="1">
      <c r="A21" s="98"/>
      <c r="B21" s="98" t="s">
        <v>1143</v>
      </c>
      <c r="C21" s="98" t="s">
        <v>1198</v>
      </c>
      <c r="D21" s="98"/>
      <c r="E21" s="98"/>
      <c r="F21" s="98"/>
      <c r="G21" s="98"/>
      <c r="H21" s="98"/>
      <c r="I21" s="98"/>
      <c r="J21" s="98"/>
      <c r="K21" s="98"/>
      <c r="L21" s="98"/>
      <c r="M21" s="98"/>
      <c r="N21" s="98"/>
      <c r="O21" s="98"/>
      <c r="P21" s="98"/>
      <c r="Q21" s="98"/>
      <c r="R21" s="98"/>
      <c r="S21" s="98"/>
      <c r="T21" s="98"/>
      <c r="U21" s="98"/>
      <c r="V21" s="98"/>
      <c r="W21" s="98"/>
      <c r="X21" s="98"/>
      <c r="Y21" s="98"/>
      <c r="Z21" s="98"/>
      <c r="AA21" s="98"/>
      <c r="AB21" s="98"/>
      <c r="AC21" s="98"/>
      <c r="AD21" s="97"/>
      <c r="AE21" s="97"/>
      <c r="AF21" s="97"/>
    </row>
    <row r="22" spans="1:32" ht="15" customHeight="1">
      <c r="A22" s="98"/>
      <c r="B22" s="98" t="s">
        <v>1143</v>
      </c>
      <c r="C22" s="98" t="s">
        <v>1197</v>
      </c>
      <c r="D22" s="98"/>
      <c r="E22" s="98"/>
      <c r="F22" s="98"/>
      <c r="G22" s="98"/>
      <c r="H22" s="98"/>
      <c r="I22" s="98"/>
      <c r="J22" s="98"/>
      <c r="K22" s="98"/>
      <c r="L22" s="98"/>
      <c r="M22" s="98"/>
      <c r="N22" s="98"/>
      <c r="O22" s="98"/>
      <c r="P22" s="98"/>
      <c r="Q22" s="98"/>
      <c r="R22" s="98"/>
      <c r="S22" s="98"/>
      <c r="T22" s="98"/>
      <c r="U22" s="98"/>
      <c r="V22" s="98"/>
      <c r="W22" s="98"/>
      <c r="X22" s="98"/>
      <c r="Y22" s="98"/>
      <c r="Z22" s="98"/>
      <c r="AA22" s="98"/>
      <c r="AB22" s="98"/>
      <c r="AC22" s="98"/>
      <c r="AD22" s="97"/>
      <c r="AE22" s="97"/>
      <c r="AF22" s="97"/>
    </row>
    <row r="23" spans="1:32" ht="15" customHeight="1">
      <c r="A23" s="98"/>
      <c r="B23" s="98" t="s">
        <v>1196</v>
      </c>
      <c r="C23" s="98" t="s">
        <v>1195</v>
      </c>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7"/>
      <c r="AE23" s="97"/>
      <c r="AF23" s="97"/>
    </row>
    <row r="24" spans="1:32" ht="15" customHeight="1">
      <c r="A24" s="98"/>
      <c r="B24" s="98" t="s">
        <v>1143</v>
      </c>
      <c r="C24" s="98" t="s">
        <v>1194</v>
      </c>
      <c r="D24" s="98"/>
      <c r="E24" s="98"/>
      <c r="F24" s="98"/>
      <c r="G24" s="98"/>
      <c r="H24" s="98"/>
      <c r="I24" s="98"/>
      <c r="J24" s="98"/>
      <c r="K24" s="98"/>
      <c r="L24" s="98"/>
      <c r="M24" s="98"/>
      <c r="N24" s="98"/>
      <c r="O24" s="98"/>
      <c r="P24" s="98"/>
      <c r="Q24" s="98"/>
      <c r="R24" s="98"/>
      <c r="S24" s="98"/>
      <c r="T24" s="98"/>
      <c r="U24" s="98"/>
      <c r="V24" s="98"/>
      <c r="W24" s="98"/>
      <c r="X24" s="98"/>
      <c r="Y24" s="98"/>
      <c r="Z24" s="98"/>
      <c r="AA24" s="98"/>
      <c r="AB24" s="98"/>
      <c r="AC24" s="98"/>
      <c r="AD24" s="97"/>
      <c r="AE24" s="97"/>
      <c r="AF24" s="97"/>
    </row>
    <row r="25" spans="1:32" ht="15" customHeight="1">
      <c r="A25" s="98"/>
      <c r="B25" s="98" t="s">
        <v>1143</v>
      </c>
      <c r="C25" s="98" t="s">
        <v>1193</v>
      </c>
      <c r="D25" s="98"/>
      <c r="E25" s="98"/>
      <c r="F25" s="98"/>
      <c r="G25" s="98"/>
      <c r="H25" s="98"/>
      <c r="I25" s="98"/>
      <c r="J25" s="98"/>
      <c r="K25" s="98"/>
      <c r="L25" s="98"/>
      <c r="M25" s="98"/>
      <c r="N25" s="98"/>
      <c r="O25" s="98"/>
      <c r="P25" s="98"/>
      <c r="Q25" s="98"/>
      <c r="R25" s="98"/>
      <c r="S25" s="98"/>
      <c r="T25" s="98"/>
      <c r="U25" s="98"/>
      <c r="V25" s="98"/>
      <c r="W25" s="98"/>
      <c r="X25" s="98"/>
      <c r="Y25" s="98"/>
      <c r="Z25" s="98"/>
      <c r="AA25" s="98"/>
      <c r="AB25" s="98"/>
      <c r="AC25" s="98"/>
      <c r="AD25" s="97"/>
      <c r="AE25" s="97"/>
      <c r="AF25" s="97"/>
    </row>
    <row r="26" spans="1:32" ht="15" customHeight="1">
      <c r="A26" s="98"/>
      <c r="B26" s="98" t="s">
        <v>1143</v>
      </c>
      <c r="C26" s="98" t="s">
        <v>1192</v>
      </c>
      <c r="D26" s="98"/>
      <c r="E26" s="98"/>
      <c r="F26" s="98"/>
      <c r="G26" s="98"/>
      <c r="H26" s="98"/>
      <c r="I26" s="98"/>
      <c r="J26" s="98"/>
      <c r="K26" s="98"/>
      <c r="L26" s="98"/>
      <c r="M26" s="98"/>
      <c r="N26" s="98"/>
      <c r="O26" s="98"/>
      <c r="P26" s="98"/>
      <c r="Q26" s="98"/>
      <c r="R26" s="98"/>
      <c r="S26" s="98"/>
      <c r="T26" s="98"/>
      <c r="U26" s="98"/>
      <c r="V26" s="98"/>
      <c r="W26" s="98"/>
      <c r="X26" s="98"/>
      <c r="Y26" s="98"/>
      <c r="Z26" s="98"/>
      <c r="AA26" s="98"/>
      <c r="AB26" s="98"/>
      <c r="AC26" s="98"/>
      <c r="AD26" s="97"/>
      <c r="AE26" s="97"/>
      <c r="AF26" s="97"/>
    </row>
    <row r="27" spans="1:32" ht="15" customHeight="1">
      <c r="A27" s="98"/>
      <c r="B27" s="98" t="s">
        <v>1191</v>
      </c>
      <c r="C27" s="98" t="s">
        <v>1190</v>
      </c>
      <c r="D27" s="98"/>
      <c r="E27" s="98"/>
      <c r="F27" s="98"/>
      <c r="G27" s="98"/>
      <c r="H27" s="98"/>
      <c r="I27" s="98"/>
      <c r="J27" s="98"/>
      <c r="K27" s="98"/>
      <c r="L27" s="98"/>
      <c r="M27" s="98"/>
      <c r="N27" s="98"/>
      <c r="O27" s="98"/>
      <c r="P27" s="98"/>
      <c r="Q27" s="98"/>
      <c r="R27" s="98"/>
      <c r="S27" s="98"/>
      <c r="T27" s="98"/>
      <c r="U27" s="98"/>
      <c r="V27" s="98"/>
      <c r="W27" s="98"/>
      <c r="X27" s="98"/>
      <c r="Y27" s="98"/>
      <c r="Z27" s="98"/>
      <c r="AA27" s="98"/>
      <c r="AB27" s="98"/>
      <c r="AC27" s="98"/>
      <c r="AD27" s="97"/>
      <c r="AE27" s="97"/>
      <c r="AF27" s="97"/>
    </row>
    <row r="28" spans="1:32" ht="15" customHeight="1">
      <c r="A28" s="98"/>
      <c r="B28" s="98" t="s">
        <v>1143</v>
      </c>
      <c r="C28" s="98" t="s">
        <v>1189</v>
      </c>
      <c r="D28" s="98"/>
      <c r="E28" s="98"/>
      <c r="F28" s="98"/>
      <c r="G28" s="98"/>
      <c r="H28" s="98"/>
      <c r="I28" s="98"/>
      <c r="J28" s="98"/>
      <c r="K28" s="98"/>
      <c r="L28" s="98"/>
      <c r="M28" s="98"/>
      <c r="N28" s="98"/>
      <c r="O28" s="98"/>
      <c r="P28" s="98"/>
      <c r="Q28" s="98"/>
      <c r="R28" s="98"/>
      <c r="S28" s="98"/>
      <c r="T28" s="98"/>
      <c r="U28" s="98"/>
      <c r="V28" s="98"/>
      <c r="W28" s="98"/>
      <c r="X28" s="98"/>
      <c r="Y28" s="98"/>
      <c r="Z28" s="98"/>
      <c r="AA28" s="98"/>
      <c r="AB28" s="98"/>
      <c r="AC28" s="98"/>
      <c r="AD28" s="97"/>
      <c r="AE28" s="97"/>
      <c r="AF28" s="97"/>
    </row>
    <row r="29" spans="1:32" ht="15" customHeight="1">
      <c r="A29" s="98"/>
      <c r="B29" s="98" t="s">
        <v>1137</v>
      </c>
      <c r="C29" s="98" t="s">
        <v>1188</v>
      </c>
      <c r="D29" s="98"/>
      <c r="E29" s="98"/>
      <c r="F29" s="98"/>
      <c r="G29" s="98"/>
      <c r="H29" s="98"/>
      <c r="I29" s="98"/>
      <c r="J29" s="98"/>
      <c r="K29" s="98"/>
      <c r="L29" s="98"/>
      <c r="M29" s="98"/>
      <c r="N29" s="98"/>
      <c r="O29" s="98"/>
      <c r="P29" s="98"/>
      <c r="Q29" s="98"/>
      <c r="R29" s="98"/>
      <c r="S29" s="98"/>
      <c r="T29" s="98"/>
      <c r="U29" s="98"/>
      <c r="V29" s="98"/>
      <c r="W29" s="98"/>
      <c r="X29" s="98"/>
      <c r="Y29" s="98"/>
      <c r="Z29" s="98"/>
      <c r="AA29" s="98"/>
      <c r="AB29" s="98"/>
      <c r="AC29" s="98"/>
      <c r="AD29" s="97"/>
      <c r="AE29" s="97"/>
      <c r="AF29" s="97"/>
    </row>
    <row r="30" spans="1:32" ht="15" customHeight="1">
      <c r="A30" s="98"/>
      <c r="B30" s="98"/>
      <c r="C30" s="98"/>
      <c r="D30" s="98"/>
      <c r="E30" s="98"/>
      <c r="F30" s="98"/>
      <c r="G30" s="98"/>
      <c r="H30" s="98"/>
      <c r="I30" s="98"/>
      <c r="J30" s="98"/>
      <c r="K30" s="98"/>
      <c r="L30" s="98"/>
      <c r="M30" s="98"/>
      <c r="N30" s="98"/>
      <c r="O30" s="98"/>
      <c r="P30" s="98"/>
      <c r="Q30" s="98"/>
      <c r="R30" s="98"/>
      <c r="S30" s="98"/>
      <c r="T30" s="98"/>
      <c r="U30" s="98"/>
      <c r="V30" s="98"/>
      <c r="W30" s="98"/>
      <c r="X30" s="98"/>
      <c r="Y30" s="98"/>
      <c r="Z30" s="98"/>
      <c r="AA30" s="98"/>
      <c r="AB30" s="98"/>
      <c r="AC30" s="98"/>
    </row>
    <row r="31" spans="1:32" ht="15" customHeight="1">
      <c r="A31" s="98" t="s">
        <v>1187</v>
      </c>
      <c r="B31" s="98" t="s">
        <v>1186</v>
      </c>
      <c r="C31" s="98"/>
      <c r="D31" s="98"/>
      <c r="E31" s="98"/>
      <c r="F31" s="98"/>
      <c r="G31" s="98"/>
      <c r="H31" s="98"/>
      <c r="I31" s="98"/>
      <c r="J31" s="98"/>
      <c r="K31" s="98"/>
      <c r="L31" s="98"/>
      <c r="M31" s="98"/>
      <c r="N31" s="98"/>
      <c r="O31" s="98"/>
      <c r="P31" s="98"/>
      <c r="Q31" s="98"/>
      <c r="R31" s="98"/>
      <c r="S31" s="98"/>
      <c r="T31" s="98"/>
      <c r="U31" s="98"/>
      <c r="V31" s="98"/>
      <c r="W31" s="98"/>
      <c r="X31" s="98"/>
      <c r="Y31" s="98"/>
      <c r="Z31" s="98"/>
      <c r="AA31" s="98"/>
      <c r="AB31" s="98"/>
      <c r="AC31" s="98"/>
    </row>
    <row r="32" spans="1:32" ht="15" customHeight="1">
      <c r="A32" s="98"/>
      <c r="B32" s="98" t="s">
        <v>1161</v>
      </c>
      <c r="C32" s="98" t="s">
        <v>1185</v>
      </c>
      <c r="D32" s="98"/>
      <c r="E32" s="98"/>
      <c r="F32" s="98"/>
      <c r="G32" s="98"/>
      <c r="H32" s="98"/>
      <c r="I32" s="98"/>
      <c r="J32" s="98"/>
      <c r="K32" s="98"/>
      <c r="L32" s="98"/>
      <c r="M32" s="98"/>
      <c r="N32" s="98"/>
      <c r="O32" s="98"/>
      <c r="P32" s="98"/>
      <c r="Q32" s="98"/>
      <c r="R32" s="98"/>
      <c r="S32" s="98"/>
      <c r="T32" s="98"/>
      <c r="U32" s="98"/>
      <c r="V32" s="98"/>
      <c r="W32" s="98"/>
      <c r="X32" s="98"/>
      <c r="Y32" s="98"/>
      <c r="Z32" s="98"/>
      <c r="AA32" s="98"/>
      <c r="AB32" s="98"/>
      <c r="AC32" s="98"/>
    </row>
    <row r="33" spans="1:29" ht="15" customHeight="1">
      <c r="A33" s="98"/>
      <c r="B33" s="98" t="s">
        <v>1154</v>
      </c>
      <c r="C33" s="98" t="s">
        <v>1250</v>
      </c>
      <c r="D33" s="98"/>
      <c r="E33" s="98"/>
      <c r="F33" s="98"/>
      <c r="G33" s="98"/>
      <c r="H33" s="98"/>
      <c r="I33" s="98"/>
      <c r="J33" s="98"/>
      <c r="K33" s="98"/>
      <c r="L33" s="98"/>
      <c r="M33" s="98"/>
      <c r="N33" s="98"/>
      <c r="O33" s="98"/>
      <c r="P33" s="98"/>
      <c r="Q33" s="98"/>
      <c r="R33" s="98"/>
      <c r="S33" s="98"/>
      <c r="T33" s="98"/>
      <c r="U33" s="98"/>
      <c r="V33" s="98"/>
      <c r="W33" s="98"/>
      <c r="X33" s="98"/>
      <c r="Y33" s="98"/>
      <c r="Z33" s="98"/>
      <c r="AA33" s="98"/>
      <c r="AB33" s="98"/>
      <c r="AC33" s="98"/>
    </row>
    <row r="34" spans="1:29" ht="15" customHeight="1">
      <c r="A34" s="98"/>
      <c r="B34" s="98" t="s">
        <v>733</v>
      </c>
      <c r="C34" s="98" t="s">
        <v>1249</v>
      </c>
      <c r="D34" s="98"/>
      <c r="E34" s="98"/>
      <c r="F34" s="98"/>
      <c r="G34" s="98"/>
      <c r="H34" s="98"/>
      <c r="I34" s="98"/>
      <c r="J34" s="98"/>
      <c r="K34" s="98"/>
      <c r="L34" s="98"/>
      <c r="M34" s="98"/>
      <c r="N34" s="98"/>
      <c r="O34" s="98"/>
      <c r="P34" s="98"/>
      <c r="Q34" s="98"/>
      <c r="R34" s="98"/>
      <c r="S34" s="98"/>
      <c r="T34" s="98"/>
      <c r="U34" s="98"/>
      <c r="V34" s="98"/>
      <c r="W34" s="98"/>
      <c r="X34" s="98"/>
      <c r="Y34" s="98"/>
      <c r="Z34" s="98"/>
      <c r="AA34" s="98"/>
      <c r="AB34" s="98"/>
      <c r="AC34" s="98"/>
    </row>
    <row r="35" spans="1:29" ht="15" customHeight="1">
      <c r="A35" s="98"/>
      <c r="B35" s="98" t="s">
        <v>1152</v>
      </c>
      <c r="C35" s="98" t="s">
        <v>1248</v>
      </c>
      <c r="D35" s="98"/>
      <c r="E35" s="98"/>
      <c r="F35" s="98"/>
      <c r="G35" s="98"/>
      <c r="H35" s="98"/>
      <c r="I35" s="98"/>
      <c r="J35" s="98"/>
      <c r="K35" s="98"/>
      <c r="L35" s="98"/>
      <c r="M35" s="98"/>
      <c r="N35" s="98"/>
      <c r="O35" s="98"/>
      <c r="P35" s="98"/>
      <c r="Q35" s="98"/>
      <c r="R35" s="98"/>
      <c r="S35" s="98"/>
      <c r="T35" s="98"/>
      <c r="U35" s="98"/>
      <c r="V35" s="98"/>
      <c r="W35" s="98"/>
      <c r="X35" s="98"/>
      <c r="Y35" s="98"/>
      <c r="Z35" s="98"/>
      <c r="AA35" s="98"/>
      <c r="AB35" s="98"/>
      <c r="AC35" s="98"/>
    </row>
    <row r="36" spans="1:29" ht="15" customHeight="1">
      <c r="A36" s="98"/>
      <c r="B36" s="98" t="s">
        <v>1181</v>
      </c>
      <c r="C36" s="98" t="s">
        <v>1247</v>
      </c>
      <c r="D36" s="98"/>
      <c r="E36" s="98"/>
      <c r="F36" s="98"/>
      <c r="G36" s="98"/>
      <c r="H36" s="98"/>
      <c r="I36" s="98"/>
      <c r="J36" s="98"/>
      <c r="K36" s="98"/>
      <c r="L36" s="98"/>
      <c r="M36" s="98"/>
      <c r="N36" s="98"/>
      <c r="O36" s="98"/>
      <c r="P36" s="98"/>
      <c r="Q36" s="98"/>
      <c r="R36" s="98"/>
      <c r="S36" s="98"/>
      <c r="T36" s="98"/>
      <c r="U36" s="98"/>
      <c r="V36" s="98"/>
      <c r="W36" s="98"/>
      <c r="X36" s="98"/>
      <c r="Y36" s="98"/>
      <c r="Z36" s="98"/>
      <c r="AA36" s="98"/>
      <c r="AB36" s="98"/>
      <c r="AC36" s="98"/>
    </row>
    <row r="37" spans="1:29" ht="15" customHeight="1">
      <c r="A37" s="98"/>
      <c r="B37" s="98" t="s">
        <v>733</v>
      </c>
      <c r="C37" s="98" t="s">
        <v>1179</v>
      </c>
      <c r="D37" s="98"/>
      <c r="E37" s="98"/>
      <c r="F37" s="98"/>
      <c r="G37" s="98"/>
      <c r="H37" s="98"/>
      <c r="I37" s="98"/>
      <c r="J37" s="98"/>
      <c r="K37" s="98"/>
      <c r="L37" s="98"/>
      <c r="M37" s="98"/>
      <c r="N37" s="98"/>
      <c r="O37" s="98"/>
      <c r="P37" s="98"/>
      <c r="Q37" s="98"/>
      <c r="R37" s="98"/>
      <c r="S37" s="98"/>
      <c r="T37" s="98"/>
      <c r="U37" s="98"/>
      <c r="V37" s="98"/>
      <c r="W37" s="98"/>
      <c r="X37" s="98"/>
      <c r="Y37" s="98"/>
      <c r="Z37" s="98"/>
      <c r="AA37" s="98"/>
      <c r="AB37" s="98"/>
      <c r="AC37" s="98"/>
    </row>
    <row r="38" spans="1:29" ht="15" customHeight="1">
      <c r="A38" s="98"/>
      <c r="B38" s="98" t="s">
        <v>1145</v>
      </c>
      <c r="C38" s="98" t="s">
        <v>1246</v>
      </c>
      <c r="D38" s="98"/>
      <c r="E38" s="98"/>
      <c r="F38" s="98"/>
      <c r="G38" s="98"/>
      <c r="H38" s="98"/>
      <c r="I38" s="98"/>
      <c r="J38" s="98"/>
      <c r="K38" s="98"/>
      <c r="L38" s="98"/>
      <c r="M38" s="98"/>
      <c r="N38" s="98"/>
      <c r="O38" s="98"/>
      <c r="P38" s="98"/>
      <c r="Q38" s="98"/>
      <c r="R38" s="98"/>
      <c r="S38" s="98"/>
      <c r="T38" s="98"/>
      <c r="U38" s="98"/>
      <c r="V38" s="98"/>
      <c r="W38" s="98"/>
      <c r="X38" s="98"/>
      <c r="Y38" s="98"/>
      <c r="Z38" s="98"/>
      <c r="AA38" s="98"/>
      <c r="AB38" s="98"/>
      <c r="AC38" s="98"/>
    </row>
    <row r="39" spans="1:29" ht="15" customHeight="1">
      <c r="A39" s="98"/>
      <c r="B39" s="98" t="s">
        <v>733</v>
      </c>
      <c r="C39" s="98" t="s">
        <v>1177</v>
      </c>
      <c r="D39" s="98"/>
      <c r="E39" s="98"/>
      <c r="F39" s="98"/>
      <c r="G39" s="98"/>
      <c r="H39" s="98"/>
      <c r="I39" s="98"/>
      <c r="J39" s="98"/>
      <c r="K39" s="98"/>
      <c r="L39" s="98"/>
      <c r="M39" s="98"/>
      <c r="N39" s="98"/>
      <c r="O39" s="98"/>
      <c r="P39" s="98"/>
      <c r="Q39" s="98"/>
      <c r="R39" s="98"/>
      <c r="S39" s="98"/>
      <c r="T39" s="98"/>
      <c r="U39" s="98"/>
      <c r="V39" s="98"/>
      <c r="W39" s="98"/>
      <c r="X39" s="98"/>
      <c r="Y39" s="98"/>
      <c r="Z39" s="98"/>
      <c r="AA39" s="98"/>
      <c r="AB39" s="98"/>
      <c r="AC39" s="98"/>
    </row>
    <row r="40" spans="1:29" ht="15" customHeight="1">
      <c r="A40" s="98"/>
      <c r="B40" s="98" t="s">
        <v>1141</v>
      </c>
      <c r="C40" s="98" t="s">
        <v>1245</v>
      </c>
      <c r="D40" s="98"/>
      <c r="E40" s="98"/>
      <c r="F40" s="98"/>
      <c r="G40" s="98"/>
      <c r="H40" s="98"/>
      <c r="I40" s="98"/>
      <c r="J40" s="98"/>
      <c r="K40" s="98"/>
      <c r="L40" s="98"/>
      <c r="M40" s="98"/>
      <c r="N40" s="98"/>
      <c r="O40" s="98"/>
      <c r="P40" s="98"/>
      <c r="Q40" s="98"/>
      <c r="R40" s="98"/>
      <c r="S40" s="98"/>
      <c r="T40" s="98"/>
      <c r="U40" s="98"/>
      <c r="V40" s="98"/>
      <c r="W40" s="98"/>
      <c r="X40" s="98"/>
      <c r="Y40" s="98"/>
      <c r="Z40" s="98"/>
      <c r="AA40" s="98"/>
      <c r="AB40" s="98"/>
      <c r="AC40" s="98"/>
    </row>
    <row r="41" spans="1:29" ht="15" customHeight="1">
      <c r="A41" s="98"/>
      <c r="B41" s="98" t="s">
        <v>1137</v>
      </c>
      <c r="C41" s="98" t="s">
        <v>1244</v>
      </c>
      <c r="D41" s="98"/>
      <c r="E41" s="98"/>
      <c r="F41" s="98"/>
      <c r="G41" s="98"/>
      <c r="H41" s="98"/>
      <c r="I41" s="98"/>
      <c r="J41" s="98"/>
      <c r="K41" s="98"/>
      <c r="L41" s="98"/>
      <c r="M41" s="98"/>
      <c r="N41" s="98"/>
      <c r="O41" s="98"/>
      <c r="P41" s="98"/>
      <c r="Q41" s="98"/>
      <c r="R41" s="98"/>
      <c r="S41" s="98"/>
      <c r="T41" s="98"/>
      <c r="U41" s="98"/>
      <c r="V41" s="98"/>
      <c r="W41" s="98"/>
      <c r="X41" s="98"/>
      <c r="Y41" s="98"/>
      <c r="Z41" s="98"/>
      <c r="AA41" s="98"/>
      <c r="AB41" s="98"/>
      <c r="AC41" s="98"/>
    </row>
    <row r="42" spans="1:29" ht="15" customHeight="1">
      <c r="A42" s="98"/>
      <c r="B42" s="98" t="s">
        <v>733</v>
      </c>
      <c r="C42" s="98" t="s">
        <v>1243</v>
      </c>
      <c r="D42" s="98"/>
      <c r="E42" s="98"/>
      <c r="F42" s="98"/>
      <c r="G42" s="98"/>
      <c r="H42" s="98"/>
      <c r="I42" s="98"/>
      <c r="J42" s="98"/>
      <c r="K42" s="98"/>
      <c r="L42" s="98"/>
      <c r="M42" s="98"/>
      <c r="N42" s="98"/>
      <c r="O42" s="98"/>
      <c r="P42" s="98"/>
      <c r="Q42" s="98"/>
      <c r="R42" s="98"/>
      <c r="S42" s="98"/>
      <c r="T42" s="98"/>
      <c r="U42" s="98"/>
      <c r="V42" s="98"/>
      <c r="W42" s="98"/>
      <c r="X42" s="98"/>
      <c r="Y42" s="98"/>
      <c r="Z42" s="98"/>
      <c r="AA42" s="98"/>
      <c r="AB42" s="98"/>
      <c r="AC42" s="98"/>
    </row>
    <row r="43" spans="1:29" ht="15" customHeight="1">
      <c r="A43" s="98"/>
      <c r="B43" s="98" t="s">
        <v>1134</v>
      </c>
      <c r="C43" s="98" t="s">
        <v>1242</v>
      </c>
      <c r="D43" s="98"/>
      <c r="E43" s="98"/>
      <c r="F43" s="98"/>
      <c r="G43" s="98"/>
      <c r="H43" s="98"/>
      <c r="I43" s="98"/>
      <c r="J43" s="98"/>
      <c r="K43" s="98"/>
      <c r="L43" s="98"/>
      <c r="M43" s="98"/>
      <c r="N43" s="98"/>
      <c r="O43" s="98"/>
      <c r="P43" s="98"/>
      <c r="Q43" s="98"/>
      <c r="R43" s="98"/>
      <c r="S43" s="98"/>
      <c r="T43" s="98"/>
      <c r="U43" s="98"/>
      <c r="V43" s="98"/>
      <c r="W43" s="98"/>
      <c r="X43" s="98"/>
      <c r="Y43" s="98"/>
      <c r="Z43" s="98"/>
      <c r="AA43" s="98"/>
      <c r="AB43" s="98"/>
      <c r="AC43" s="98"/>
    </row>
    <row r="44" spans="1:29" ht="15" customHeight="1">
      <c r="A44" s="98"/>
      <c r="B44" s="98" t="s">
        <v>1132</v>
      </c>
      <c r="C44" s="98" t="s">
        <v>1241</v>
      </c>
      <c r="D44" s="98"/>
      <c r="E44" s="98"/>
      <c r="F44" s="98"/>
      <c r="G44" s="98"/>
      <c r="H44" s="98"/>
      <c r="I44" s="98"/>
      <c r="J44" s="98"/>
      <c r="K44" s="98"/>
      <c r="L44" s="98"/>
      <c r="M44" s="98"/>
      <c r="N44" s="98"/>
      <c r="O44" s="98"/>
      <c r="P44" s="98"/>
      <c r="Q44" s="98"/>
      <c r="R44" s="98"/>
      <c r="S44" s="98"/>
      <c r="T44" s="98"/>
      <c r="U44" s="98"/>
      <c r="V44" s="98"/>
      <c r="W44" s="98"/>
      <c r="X44" s="98"/>
      <c r="Y44" s="98"/>
      <c r="Z44" s="98"/>
      <c r="AA44" s="98"/>
      <c r="AB44" s="98"/>
      <c r="AC44" s="98"/>
    </row>
    <row r="45" spans="1:29" ht="15" customHeight="1">
      <c r="A45" s="98"/>
      <c r="B45" s="98" t="s">
        <v>733</v>
      </c>
      <c r="C45" s="98" t="s">
        <v>1240</v>
      </c>
      <c r="D45" s="98"/>
      <c r="E45" s="98"/>
      <c r="F45" s="98"/>
      <c r="G45" s="98"/>
      <c r="H45" s="98"/>
      <c r="I45" s="98"/>
      <c r="J45" s="98"/>
      <c r="K45" s="98"/>
      <c r="L45" s="98"/>
      <c r="M45" s="98"/>
      <c r="N45" s="98"/>
      <c r="O45" s="98"/>
      <c r="P45" s="98"/>
      <c r="Q45" s="98"/>
      <c r="R45" s="98"/>
      <c r="S45" s="98"/>
      <c r="T45" s="98"/>
      <c r="U45" s="98"/>
      <c r="V45" s="98"/>
      <c r="W45" s="98"/>
      <c r="X45" s="98"/>
      <c r="Y45" s="98"/>
      <c r="Z45" s="98"/>
      <c r="AA45" s="98"/>
      <c r="AB45" s="98"/>
      <c r="AC45" s="98"/>
    </row>
    <row r="46" spans="1:29" ht="15" customHeight="1">
      <c r="A46" s="98"/>
      <c r="B46" s="98" t="s">
        <v>733</v>
      </c>
      <c r="C46" s="98" t="s">
        <v>1239</v>
      </c>
      <c r="D46" s="98"/>
      <c r="E46" s="98"/>
      <c r="F46" s="98"/>
      <c r="G46" s="98"/>
      <c r="H46" s="98"/>
      <c r="I46" s="98"/>
      <c r="J46" s="98"/>
      <c r="K46" s="98"/>
      <c r="L46" s="98"/>
      <c r="M46" s="98"/>
      <c r="N46" s="98"/>
      <c r="O46" s="98"/>
      <c r="P46" s="98"/>
      <c r="Q46" s="98"/>
      <c r="R46" s="98"/>
      <c r="S46" s="98"/>
      <c r="T46" s="98"/>
      <c r="U46" s="98"/>
      <c r="V46" s="98"/>
      <c r="W46" s="98"/>
      <c r="X46" s="98"/>
      <c r="Y46" s="98"/>
      <c r="Z46" s="98"/>
      <c r="AA46" s="98"/>
      <c r="AB46" s="98"/>
      <c r="AC46" s="98"/>
    </row>
    <row r="47" spans="1:29" ht="15" customHeight="1">
      <c r="A47" s="98"/>
      <c r="B47" s="98" t="s">
        <v>733</v>
      </c>
      <c r="C47" s="98" t="s">
        <v>1238</v>
      </c>
      <c r="D47" s="98"/>
      <c r="E47" s="98"/>
      <c r="F47" s="98"/>
      <c r="G47" s="98"/>
      <c r="H47" s="98"/>
      <c r="I47" s="98"/>
      <c r="J47" s="98"/>
      <c r="K47" s="98"/>
      <c r="L47" s="98"/>
      <c r="M47" s="98"/>
      <c r="N47" s="98"/>
      <c r="O47" s="98"/>
      <c r="P47" s="98"/>
      <c r="Q47" s="98"/>
      <c r="R47" s="98"/>
      <c r="S47" s="98"/>
      <c r="T47" s="98"/>
      <c r="U47" s="98"/>
      <c r="V47" s="98"/>
      <c r="W47" s="98"/>
      <c r="X47" s="98"/>
      <c r="Y47" s="98"/>
      <c r="Z47" s="98"/>
      <c r="AA47" s="98"/>
      <c r="AB47" s="98"/>
      <c r="AC47" s="98"/>
    </row>
    <row r="48" spans="1:29" ht="15" customHeight="1">
      <c r="A48" s="98"/>
      <c r="B48" s="98" t="s">
        <v>733</v>
      </c>
      <c r="C48" s="98" t="s">
        <v>1237</v>
      </c>
      <c r="D48" s="98"/>
      <c r="E48" s="98"/>
      <c r="F48" s="98"/>
      <c r="G48" s="98"/>
      <c r="H48" s="98"/>
      <c r="I48" s="98"/>
      <c r="J48" s="98"/>
      <c r="K48" s="98"/>
      <c r="L48" s="98"/>
      <c r="M48" s="98"/>
      <c r="N48" s="98"/>
      <c r="O48" s="98"/>
      <c r="P48" s="98"/>
      <c r="Q48" s="98"/>
      <c r="R48" s="98"/>
      <c r="S48" s="98"/>
      <c r="T48" s="98"/>
      <c r="U48" s="98"/>
      <c r="V48" s="98"/>
      <c r="W48" s="98"/>
      <c r="X48" s="98"/>
      <c r="Y48" s="98"/>
      <c r="Z48" s="98"/>
      <c r="AA48" s="98"/>
      <c r="AB48" s="98"/>
      <c r="AC48" s="98"/>
    </row>
    <row r="49" spans="1:29" ht="15" customHeight="1">
      <c r="A49" s="98"/>
      <c r="B49" s="98" t="s">
        <v>1236</v>
      </c>
      <c r="C49" s="98" t="s">
        <v>1235</v>
      </c>
      <c r="D49" s="98"/>
      <c r="E49" s="98"/>
      <c r="F49" s="98"/>
      <c r="G49" s="98"/>
      <c r="H49" s="98"/>
      <c r="I49" s="98"/>
      <c r="J49" s="98"/>
      <c r="K49" s="98"/>
      <c r="L49" s="98"/>
      <c r="M49" s="98"/>
      <c r="N49" s="98"/>
      <c r="O49" s="98"/>
      <c r="P49" s="98"/>
      <c r="Q49" s="98"/>
      <c r="R49" s="98"/>
      <c r="S49" s="98"/>
      <c r="T49" s="98"/>
      <c r="U49" s="98"/>
      <c r="V49" s="98"/>
      <c r="W49" s="98"/>
      <c r="X49" s="98"/>
      <c r="Y49" s="98"/>
      <c r="Z49" s="98"/>
      <c r="AA49" s="98"/>
      <c r="AB49" s="98"/>
      <c r="AC49" s="98"/>
    </row>
    <row r="50" spans="1:29" ht="15" customHeight="1">
      <c r="A50" s="98"/>
      <c r="B50" s="98" t="s">
        <v>1143</v>
      </c>
      <c r="C50" s="98" t="s">
        <v>1234</v>
      </c>
      <c r="D50" s="98"/>
      <c r="E50" s="98"/>
      <c r="F50" s="98"/>
      <c r="G50" s="98"/>
      <c r="H50" s="98"/>
      <c r="I50" s="98"/>
      <c r="J50" s="98"/>
      <c r="K50" s="98"/>
      <c r="L50" s="98"/>
      <c r="M50" s="98"/>
      <c r="N50" s="98"/>
      <c r="O50" s="98"/>
      <c r="P50" s="98"/>
      <c r="Q50" s="98"/>
      <c r="R50" s="98"/>
      <c r="S50" s="98"/>
      <c r="T50" s="98"/>
      <c r="U50" s="98"/>
      <c r="V50" s="98"/>
      <c r="W50" s="98"/>
      <c r="X50" s="98"/>
      <c r="Y50" s="98"/>
      <c r="Z50" s="98"/>
      <c r="AA50" s="98"/>
      <c r="AB50" s="98"/>
      <c r="AC50" s="98"/>
    </row>
    <row r="51" spans="1:29" ht="15" customHeight="1">
      <c r="A51" s="98"/>
      <c r="B51" s="98" t="s">
        <v>1166</v>
      </c>
      <c r="C51" s="98" t="s">
        <v>1233</v>
      </c>
      <c r="D51" s="98"/>
      <c r="E51" s="98"/>
      <c r="F51" s="98"/>
      <c r="G51" s="98"/>
      <c r="H51" s="98"/>
      <c r="I51" s="98"/>
      <c r="J51" s="98"/>
      <c r="K51" s="98"/>
      <c r="L51" s="98"/>
      <c r="M51" s="98"/>
      <c r="N51" s="98"/>
      <c r="O51" s="98"/>
      <c r="P51" s="98"/>
      <c r="Q51" s="98"/>
      <c r="R51" s="98"/>
      <c r="S51" s="98"/>
      <c r="T51" s="98"/>
      <c r="U51" s="98"/>
      <c r="V51" s="98"/>
      <c r="W51" s="98"/>
      <c r="X51" s="98"/>
      <c r="Y51" s="98"/>
      <c r="Z51" s="98"/>
      <c r="AA51" s="98"/>
      <c r="AB51" s="98"/>
      <c r="AC51" s="98"/>
    </row>
    <row r="52" spans="1:29" ht="15" customHeight="1">
      <c r="A52" s="98"/>
      <c r="B52" s="98" t="s">
        <v>1143</v>
      </c>
      <c r="C52" s="98" t="s">
        <v>1232</v>
      </c>
      <c r="D52" s="98"/>
      <c r="E52" s="98"/>
      <c r="F52" s="98"/>
      <c r="G52" s="98"/>
      <c r="H52" s="98"/>
      <c r="I52" s="98"/>
      <c r="J52" s="98"/>
      <c r="K52" s="98"/>
      <c r="L52" s="98"/>
      <c r="M52" s="98"/>
      <c r="N52" s="98"/>
      <c r="O52" s="98"/>
      <c r="P52" s="98"/>
      <c r="Q52" s="98"/>
      <c r="R52" s="98"/>
      <c r="S52" s="98"/>
      <c r="T52" s="98"/>
      <c r="U52" s="98"/>
      <c r="V52" s="98"/>
      <c r="W52" s="98"/>
      <c r="X52" s="98"/>
      <c r="Y52" s="98"/>
      <c r="Z52" s="98"/>
      <c r="AA52" s="98"/>
      <c r="AB52" s="98"/>
      <c r="AC52" s="98"/>
    </row>
    <row r="53" spans="1:29" ht="15" customHeight="1">
      <c r="A53" s="98"/>
      <c r="B53" s="98"/>
      <c r="C53" s="98"/>
      <c r="D53" s="98"/>
      <c r="E53" s="98"/>
      <c r="F53" s="98"/>
      <c r="G53" s="98"/>
      <c r="H53" s="98"/>
      <c r="I53" s="98"/>
      <c r="J53" s="98"/>
      <c r="K53" s="98"/>
      <c r="L53" s="98"/>
      <c r="M53" s="98"/>
      <c r="N53" s="98"/>
      <c r="O53" s="98"/>
      <c r="P53" s="98"/>
      <c r="Q53" s="98"/>
      <c r="R53" s="98"/>
      <c r="S53" s="98"/>
      <c r="T53" s="98"/>
      <c r="U53" s="98"/>
      <c r="V53" s="98"/>
      <c r="W53" s="98"/>
      <c r="X53" s="98"/>
      <c r="Y53" s="98"/>
      <c r="Z53" s="98"/>
      <c r="AA53" s="98"/>
      <c r="AB53" s="98"/>
      <c r="AC53" s="98"/>
    </row>
    <row r="54" spans="1:29" ht="15" customHeight="1">
      <c r="A54" s="98" t="s">
        <v>1163</v>
      </c>
      <c r="B54" s="98" t="s">
        <v>1162</v>
      </c>
      <c r="C54" s="98"/>
      <c r="D54" s="98"/>
      <c r="E54" s="98"/>
      <c r="F54" s="98"/>
      <c r="G54" s="98"/>
      <c r="H54" s="98"/>
      <c r="I54" s="98"/>
      <c r="J54" s="98"/>
      <c r="K54" s="98"/>
      <c r="L54" s="98"/>
      <c r="M54" s="98"/>
      <c r="N54" s="98"/>
      <c r="O54" s="98"/>
      <c r="P54" s="98"/>
      <c r="Q54" s="98"/>
      <c r="R54" s="98"/>
      <c r="S54" s="98"/>
      <c r="T54" s="98"/>
      <c r="U54" s="98"/>
      <c r="V54" s="98"/>
      <c r="W54" s="98"/>
      <c r="X54" s="98"/>
      <c r="Y54" s="98"/>
      <c r="Z54" s="98"/>
      <c r="AA54" s="98"/>
      <c r="AB54" s="98"/>
      <c r="AC54" s="98"/>
    </row>
    <row r="55" spans="1:29" ht="15" customHeight="1">
      <c r="A55" s="98"/>
      <c r="B55" s="98" t="s">
        <v>1161</v>
      </c>
      <c r="C55" s="98" t="s">
        <v>1231</v>
      </c>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98"/>
    </row>
    <row r="56" spans="1:29" ht="15" customHeight="1">
      <c r="A56" s="98"/>
      <c r="B56" s="98" t="s">
        <v>733</v>
      </c>
      <c r="C56" s="98" t="s">
        <v>3682</v>
      </c>
      <c r="D56" s="98"/>
      <c r="E56" s="98"/>
      <c r="F56" s="98"/>
      <c r="G56" s="98"/>
      <c r="H56" s="98"/>
      <c r="I56" s="98"/>
      <c r="J56" s="98"/>
      <c r="K56" s="98"/>
      <c r="L56" s="98"/>
      <c r="M56" s="98"/>
      <c r="N56" s="98"/>
      <c r="O56" s="98"/>
      <c r="P56" s="98"/>
      <c r="Q56" s="98"/>
      <c r="R56" s="98"/>
      <c r="S56" s="98"/>
      <c r="T56" s="98"/>
      <c r="U56" s="98"/>
      <c r="V56" s="98"/>
      <c r="W56" s="98"/>
      <c r="X56" s="98"/>
      <c r="Y56" s="98"/>
      <c r="Z56" s="98"/>
      <c r="AA56" s="98"/>
      <c r="AB56" s="98"/>
      <c r="AC56" s="98"/>
    </row>
    <row r="57" spans="1:29" ht="15" customHeight="1">
      <c r="A57" s="98"/>
      <c r="B57" s="98" t="s">
        <v>733</v>
      </c>
      <c r="C57" s="98" t="s">
        <v>1230</v>
      </c>
      <c r="D57" s="98"/>
      <c r="E57" s="98"/>
      <c r="F57" s="98"/>
      <c r="G57" s="98"/>
      <c r="H57" s="98"/>
      <c r="I57" s="98"/>
      <c r="J57" s="98"/>
      <c r="K57" s="98"/>
      <c r="L57" s="98"/>
      <c r="M57" s="98"/>
      <c r="N57" s="98"/>
      <c r="O57" s="98"/>
      <c r="P57" s="98"/>
      <c r="Q57" s="98"/>
      <c r="R57" s="98"/>
      <c r="S57" s="98"/>
      <c r="T57" s="98"/>
      <c r="U57" s="98"/>
      <c r="V57" s="98"/>
      <c r="W57" s="98"/>
      <c r="X57" s="98"/>
      <c r="Y57" s="98"/>
      <c r="Z57" s="98"/>
      <c r="AA57" s="98"/>
      <c r="AB57" s="98"/>
      <c r="AC57" s="98"/>
    </row>
    <row r="58" spans="1:29" ht="15" customHeight="1">
      <c r="A58" s="98"/>
      <c r="B58" s="98" t="s">
        <v>1143</v>
      </c>
      <c r="C58" s="98" t="s">
        <v>3680</v>
      </c>
      <c r="D58" s="98"/>
      <c r="E58" s="98"/>
      <c r="F58" s="98"/>
      <c r="G58" s="98"/>
      <c r="H58" s="98"/>
      <c r="I58" s="98"/>
      <c r="J58" s="98"/>
      <c r="K58" s="98"/>
      <c r="L58" s="98"/>
      <c r="M58" s="98"/>
      <c r="N58" s="98"/>
      <c r="O58" s="98"/>
      <c r="P58" s="98"/>
      <c r="Q58" s="98"/>
      <c r="R58" s="98"/>
      <c r="S58" s="98"/>
      <c r="T58" s="98"/>
      <c r="U58" s="98"/>
      <c r="V58" s="98"/>
      <c r="W58" s="98"/>
      <c r="X58" s="98"/>
      <c r="Y58" s="98"/>
      <c r="Z58" s="98"/>
      <c r="AA58" s="98"/>
      <c r="AB58" s="98"/>
      <c r="AC58" s="98"/>
    </row>
    <row r="59" spans="1:29" ht="15" customHeight="1">
      <c r="A59" s="98"/>
      <c r="B59" s="98" t="s">
        <v>1143</v>
      </c>
      <c r="C59" s="98" t="s">
        <v>1229</v>
      </c>
      <c r="D59" s="98"/>
      <c r="E59" s="98"/>
      <c r="F59" s="98"/>
      <c r="G59" s="98"/>
      <c r="H59" s="98"/>
      <c r="I59" s="98"/>
      <c r="J59" s="98"/>
      <c r="K59" s="98"/>
      <c r="L59" s="98"/>
      <c r="M59" s="98"/>
      <c r="N59" s="98"/>
      <c r="O59" s="98"/>
      <c r="P59" s="98"/>
      <c r="Q59" s="98"/>
      <c r="R59" s="98"/>
      <c r="S59" s="98"/>
      <c r="T59" s="98"/>
      <c r="U59" s="98"/>
      <c r="V59" s="98"/>
      <c r="W59" s="98"/>
      <c r="X59" s="98"/>
      <c r="Y59" s="98"/>
      <c r="Z59" s="98"/>
      <c r="AA59" s="98"/>
      <c r="AB59" s="98"/>
      <c r="AC59" s="98"/>
    </row>
    <row r="60" spans="1:29" ht="15" customHeight="1">
      <c r="A60" s="98"/>
      <c r="B60" s="98" t="s">
        <v>733</v>
      </c>
      <c r="C60" s="98" t="s">
        <v>1228</v>
      </c>
      <c r="D60" s="98"/>
      <c r="E60" s="98"/>
      <c r="F60" s="98"/>
      <c r="G60" s="98"/>
      <c r="H60" s="98"/>
      <c r="I60" s="98"/>
      <c r="J60" s="98"/>
      <c r="K60" s="98"/>
      <c r="L60" s="98"/>
      <c r="M60" s="98"/>
      <c r="N60" s="98"/>
      <c r="O60" s="98"/>
      <c r="P60" s="98"/>
      <c r="Q60" s="98"/>
      <c r="R60" s="98"/>
      <c r="S60" s="98"/>
      <c r="T60" s="98"/>
      <c r="U60" s="98"/>
      <c r="V60" s="98"/>
      <c r="W60" s="98"/>
      <c r="X60" s="98"/>
      <c r="Y60" s="98"/>
      <c r="Z60" s="98"/>
      <c r="AA60" s="98"/>
      <c r="AB60" s="98"/>
      <c r="AC60" s="98"/>
    </row>
    <row r="61" spans="1:29" ht="15" customHeight="1">
      <c r="A61" s="98"/>
      <c r="B61" s="98" t="s">
        <v>733</v>
      </c>
      <c r="C61" s="98" t="s">
        <v>1227</v>
      </c>
      <c r="D61" s="98"/>
      <c r="E61" s="98"/>
      <c r="F61" s="98"/>
      <c r="G61" s="98"/>
      <c r="H61" s="98"/>
      <c r="I61" s="98"/>
      <c r="J61" s="98"/>
      <c r="K61" s="98"/>
      <c r="L61" s="98"/>
      <c r="M61" s="98"/>
      <c r="N61" s="98"/>
      <c r="O61" s="98"/>
      <c r="P61" s="98"/>
      <c r="Q61" s="98"/>
      <c r="R61" s="98"/>
      <c r="S61" s="98"/>
      <c r="T61" s="98"/>
      <c r="U61" s="98"/>
      <c r="V61" s="98"/>
      <c r="W61" s="98"/>
      <c r="X61" s="98"/>
      <c r="Y61" s="98"/>
      <c r="Z61" s="98"/>
      <c r="AA61" s="98"/>
      <c r="AB61" s="98"/>
      <c r="AC61" s="98"/>
    </row>
    <row r="62" spans="1:29" ht="15" customHeight="1">
      <c r="A62" s="98"/>
      <c r="B62" s="98" t="s">
        <v>1154</v>
      </c>
      <c r="C62" s="98" t="s">
        <v>1226</v>
      </c>
      <c r="D62" s="98"/>
      <c r="E62" s="98"/>
      <c r="F62" s="98"/>
      <c r="G62" s="98"/>
      <c r="H62" s="98"/>
      <c r="I62" s="98"/>
      <c r="J62" s="98"/>
      <c r="K62" s="98"/>
      <c r="L62" s="98"/>
      <c r="M62" s="98"/>
      <c r="N62" s="98"/>
      <c r="O62" s="98"/>
      <c r="P62" s="98"/>
      <c r="Q62" s="98"/>
      <c r="R62" s="98"/>
      <c r="S62" s="98"/>
      <c r="T62" s="98"/>
      <c r="U62" s="98"/>
      <c r="V62" s="98"/>
      <c r="W62" s="98"/>
      <c r="X62" s="98"/>
      <c r="Y62" s="98"/>
      <c r="Z62" s="98"/>
      <c r="AA62" s="98"/>
      <c r="AB62" s="98"/>
      <c r="AC62" s="98"/>
    </row>
    <row r="63" spans="1:29" ht="15" customHeight="1">
      <c r="A63" s="98"/>
      <c r="B63" s="98" t="s">
        <v>1152</v>
      </c>
      <c r="C63" s="98" t="s">
        <v>1225</v>
      </c>
      <c r="D63" s="98"/>
      <c r="E63" s="98"/>
      <c r="F63" s="98"/>
      <c r="G63" s="98"/>
      <c r="H63" s="98"/>
      <c r="I63" s="98"/>
      <c r="J63" s="98"/>
      <c r="K63" s="98"/>
      <c r="L63" s="98"/>
      <c r="M63" s="98"/>
      <c r="N63" s="98"/>
      <c r="O63" s="98"/>
      <c r="P63" s="98"/>
      <c r="Q63" s="98"/>
      <c r="R63" s="98"/>
      <c r="S63" s="98"/>
      <c r="T63" s="98"/>
      <c r="U63" s="98"/>
      <c r="V63" s="98"/>
      <c r="W63" s="98"/>
      <c r="X63" s="98"/>
      <c r="Y63" s="98"/>
      <c r="Z63" s="98"/>
      <c r="AA63" s="98"/>
      <c r="AB63" s="98"/>
      <c r="AC63" s="98"/>
    </row>
    <row r="64" spans="1:29" ht="15" customHeight="1">
      <c r="A64" s="98"/>
      <c r="B64" s="98" t="s">
        <v>733</v>
      </c>
      <c r="C64" s="98" t="s">
        <v>1150</v>
      </c>
      <c r="D64" s="98"/>
      <c r="E64" s="98"/>
      <c r="F64" s="98"/>
      <c r="G64" s="98"/>
      <c r="H64" s="98"/>
      <c r="I64" s="98"/>
      <c r="J64" s="98"/>
      <c r="K64" s="98"/>
      <c r="L64" s="98"/>
      <c r="M64" s="98"/>
      <c r="N64" s="98"/>
      <c r="O64" s="98"/>
      <c r="P64" s="98"/>
      <c r="Q64" s="98"/>
      <c r="R64" s="98"/>
      <c r="S64" s="98"/>
      <c r="T64" s="98"/>
      <c r="U64" s="98"/>
      <c r="V64" s="98"/>
      <c r="W64" s="98"/>
      <c r="X64" s="98"/>
      <c r="Y64" s="98"/>
      <c r="Z64" s="98"/>
      <c r="AA64" s="98"/>
      <c r="AB64" s="98"/>
      <c r="AC64" s="98"/>
    </row>
    <row r="65" spans="1:32" ht="15" customHeight="1">
      <c r="A65" s="98"/>
      <c r="B65" s="98" t="s">
        <v>733</v>
      </c>
      <c r="C65" s="98" t="s">
        <v>1149</v>
      </c>
      <c r="D65" s="98"/>
      <c r="E65" s="98"/>
      <c r="F65" s="98"/>
      <c r="G65" s="98"/>
      <c r="H65" s="98"/>
      <c r="I65" s="98"/>
      <c r="J65" s="98"/>
      <c r="K65" s="98"/>
      <c r="L65" s="98"/>
      <c r="M65" s="98"/>
      <c r="N65" s="98"/>
      <c r="O65" s="98"/>
      <c r="P65" s="98"/>
      <c r="Q65" s="98"/>
      <c r="R65" s="98"/>
      <c r="S65" s="98"/>
      <c r="T65" s="98"/>
      <c r="U65" s="98"/>
      <c r="V65" s="98"/>
      <c r="W65" s="98"/>
      <c r="X65" s="98"/>
      <c r="Y65" s="98"/>
      <c r="Z65" s="98"/>
      <c r="AA65" s="98"/>
      <c r="AB65" s="98"/>
      <c r="AC65" s="98"/>
    </row>
    <row r="66" spans="1:32" ht="15" customHeight="1">
      <c r="A66" s="98"/>
      <c r="B66" s="98" t="s">
        <v>1148</v>
      </c>
      <c r="C66" s="98" t="s">
        <v>1147</v>
      </c>
      <c r="D66" s="98"/>
      <c r="E66" s="98"/>
      <c r="F66" s="98"/>
      <c r="G66" s="98"/>
      <c r="H66" s="98"/>
      <c r="I66" s="98"/>
      <c r="J66" s="98"/>
      <c r="K66" s="98"/>
      <c r="L66" s="98"/>
      <c r="M66" s="98"/>
      <c r="N66" s="98"/>
      <c r="O66" s="98"/>
      <c r="P66" s="98"/>
      <c r="Q66" s="98"/>
      <c r="R66" s="98"/>
      <c r="S66" s="98"/>
      <c r="T66" s="98"/>
      <c r="U66" s="98"/>
      <c r="V66" s="98"/>
      <c r="W66" s="98"/>
      <c r="X66" s="98"/>
      <c r="Y66" s="98"/>
      <c r="Z66" s="98"/>
      <c r="AA66" s="98"/>
      <c r="AB66" s="98"/>
      <c r="AC66" s="97"/>
    </row>
    <row r="67" spans="1:32" ht="15" customHeight="1">
      <c r="A67" s="98"/>
      <c r="B67" s="98" t="s">
        <v>733</v>
      </c>
      <c r="C67" s="98" t="s">
        <v>1146</v>
      </c>
      <c r="D67" s="98"/>
      <c r="E67" s="98"/>
      <c r="F67" s="98"/>
      <c r="G67" s="98"/>
      <c r="H67" s="98"/>
      <c r="I67" s="98"/>
      <c r="J67" s="98"/>
      <c r="K67" s="98"/>
      <c r="L67" s="98"/>
      <c r="M67" s="98"/>
      <c r="N67" s="98"/>
      <c r="O67" s="98"/>
      <c r="P67" s="98"/>
      <c r="Q67" s="98"/>
      <c r="R67" s="98"/>
      <c r="S67" s="98"/>
      <c r="T67" s="98"/>
      <c r="U67" s="98"/>
      <c r="V67" s="98"/>
      <c r="W67" s="98"/>
      <c r="X67" s="98"/>
      <c r="Y67" s="98"/>
      <c r="Z67" s="98"/>
      <c r="AA67" s="98"/>
      <c r="AB67" s="98"/>
      <c r="AC67" s="97"/>
    </row>
    <row r="68" spans="1:32" ht="15" customHeight="1">
      <c r="A68" s="98"/>
      <c r="B68" s="98" t="s">
        <v>1145</v>
      </c>
      <c r="C68" s="98" t="s">
        <v>1224</v>
      </c>
      <c r="D68" s="98"/>
      <c r="E68" s="98"/>
      <c r="F68" s="98"/>
      <c r="G68" s="98"/>
      <c r="H68" s="98"/>
      <c r="I68" s="98"/>
      <c r="J68" s="98"/>
      <c r="K68" s="98"/>
      <c r="L68" s="98"/>
      <c r="M68" s="98"/>
      <c r="N68" s="98"/>
      <c r="O68" s="98"/>
      <c r="P68" s="98"/>
      <c r="Q68" s="98"/>
      <c r="R68" s="98"/>
      <c r="S68" s="98"/>
      <c r="T68" s="98"/>
      <c r="U68" s="98"/>
      <c r="V68" s="98"/>
      <c r="W68" s="98"/>
      <c r="X68" s="98"/>
      <c r="Y68" s="98"/>
      <c r="Z68" s="98"/>
      <c r="AA68" s="98"/>
      <c r="AB68" s="98"/>
      <c r="AC68" s="97"/>
    </row>
    <row r="69" spans="1:32" ht="15" customHeight="1">
      <c r="A69" s="98"/>
      <c r="B69" s="98" t="s">
        <v>1143</v>
      </c>
      <c r="C69" s="98" t="s">
        <v>2320</v>
      </c>
      <c r="D69" s="98"/>
      <c r="E69" s="98"/>
      <c r="F69" s="98"/>
      <c r="G69" s="98"/>
      <c r="H69" s="98"/>
      <c r="I69" s="98"/>
      <c r="J69" s="98"/>
      <c r="K69" s="98"/>
      <c r="L69" s="98"/>
      <c r="M69" s="98"/>
      <c r="N69" s="98"/>
      <c r="O69" s="98"/>
      <c r="P69" s="98"/>
      <c r="Q69" s="98"/>
      <c r="R69" s="98"/>
      <c r="S69" s="98"/>
      <c r="T69" s="98"/>
      <c r="U69" s="98"/>
      <c r="V69" s="98"/>
      <c r="W69" s="98"/>
      <c r="X69" s="98"/>
      <c r="Y69" s="98"/>
      <c r="Z69" s="98"/>
      <c r="AA69" s="98"/>
      <c r="AB69" s="98"/>
      <c r="AC69" s="97"/>
    </row>
    <row r="70" spans="1:32" ht="15" customHeight="1">
      <c r="A70" s="98"/>
      <c r="B70" s="128" t="s">
        <v>733</v>
      </c>
      <c r="C70" s="98" t="s">
        <v>1135</v>
      </c>
      <c r="D70" s="98"/>
      <c r="E70" s="98"/>
      <c r="F70" s="98"/>
      <c r="G70" s="98"/>
      <c r="H70" s="98"/>
      <c r="I70" s="98"/>
      <c r="J70" s="98"/>
      <c r="K70" s="98"/>
      <c r="L70" s="98"/>
      <c r="M70" s="98"/>
      <c r="N70" s="98"/>
      <c r="O70" s="98"/>
      <c r="P70" s="98"/>
      <c r="Q70" s="98"/>
      <c r="R70" s="98"/>
      <c r="S70" s="98"/>
      <c r="T70" s="98"/>
      <c r="U70" s="98"/>
      <c r="V70" s="98"/>
      <c r="W70" s="98"/>
      <c r="X70" s="98"/>
      <c r="Y70" s="98"/>
      <c r="Z70" s="98"/>
      <c r="AA70" s="98"/>
      <c r="AB70" s="98"/>
      <c r="AC70" s="97"/>
    </row>
    <row r="71" spans="1:32" ht="15" customHeight="1">
      <c r="A71" s="98"/>
      <c r="B71" s="98" t="s">
        <v>1141</v>
      </c>
      <c r="C71" s="98" t="s">
        <v>1223</v>
      </c>
      <c r="D71" s="98"/>
      <c r="E71" s="98"/>
      <c r="F71" s="98"/>
      <c r="G71" s="98"/>
      <c r="H71" s="98"/>
      <c r="I71" s="98"/>
      <c r="J71" s="98"/>
      <c r="K71" s="98"/>
      <c r="L71" s="98"/>
      <c r="M71" s="98"/>
      <c r="N71" s="98"/>
      <c r="O71" s="98"/>
      <c r="P71" s="98"/>
      <c r="Q71" s="98"/>
      <c r="R71" s="98"/>
      <c r="S71" s="98"/>
      <c r="T71" s="98"/>
      <c r="U71" s="98"/>
      <c r="V71" s="98"/>
      <c r="W71" s="98"/>
      <c r="X71" s="98"/>
      <c r="Y71" s="98"/>
      <c r="Z71" s="98"/>
      <c r="AA71" s="98"/>
      <c r="AB71" s="98"/>
      <c r="AC71" s="97"/>
      <c r="AD71" s="97"/>
      <c r="AE71" s="97"/>
      <c r="AF71" s="97"/>
    </row>
    <row r="72" spans="1:32" ht="15" customHeight="1">
      <c r="A72" s="98"/>
      <c r="B72" s="98" t="s">
        <v>733</v>
      </c>
      <c r="C72" s="98" t="s">
        <v>3681</v>
      </c>
      <c r="D72" s="98"/>
      <c r="E72" s="98"/>
      <c r="F72" s="98"/>
      <c r="G72" s="98"/>
      <c r="H72" s="98"/>
      <c r="I72" s="98"/>
      <c r="J72" s="98"/>
      <c r="K72" s="98"/>
      <c r="L72" s="98"/>
      <c r="M72" s="98"/>
      <c r="N72" s="98"/>
      <c r="O72" s="98"/>
      <c r="P72" s="98"/>
      <c r="Q72" s="98"/>
      <c r="R72" s="98"/>
      <c r="S72" s="98"/>
      <c r="T72" s="98"/>
      <c r="U72" s="98"/>
      <c r="V72" s="98"/>
      <c r="W72" s="98"/>
      <c r="X72" s="98"/>
      <c r="Y72" s="98"/>
      <c r="Z72" s="98"/>
      <c r="AA72" s="98"/>
      <c r="AB72" s="98"/>
      <c r="AC72" s="97"/>
      <c r="AD72" s="97"/>
      <c r="AE72" s="97"/>
      <c r="AF72" s="97"/>
    </row>
    <row r="73" spans="1:32" ht="15" customHeight="1">
      <c r="A73" s="98"/>
      <c r="B73" s="98"/>
      <c r="C73" s="98" t="s">
        <v>1222</v>
      </c>
      <c r="D73" s="98"/>
      <c r="E73" s="98"/>
      <c r="F73" s="98"/>
      <c r="G73" s="98"/>
      <c r="H73" s="98"/>
      <c r="I73" s="98"/>
      <c r="J73" s="98"/>
      <c r="K73" s="98"/>
      <c r="L73" s="98"/>
      <c r="M73" s="98"/>
      <c r="N73" s="98"/>
      <c r="O73" s="98"/>
      <c r="P73" s="98"/>
      <c r="Q73" s="98"/>
      <c r="R73" s="98"/>
      <c r="S73" s="98"/>
      <c r="T73" s="98"/>
      <c r="U73" s="98"/>
      <c r="V73" s="98"/>
      <c r="W73" s="98"/>
      <c r="X73" s="98"/>
      <c r="Y73" s="98"/>
      <c r="Z73" s="98"/>
      <c r="AA73" s="98"/>
      <c r="AB73" s="98"/>
      <c r="AC73" s="97"/>
      <c r="AD73" s="97"/>
      <c r="AE73" s="97"/>
      <c r="AF73" s="97"/>
    </row>
    <row r="74" spans="1:32" ht="15" customHeight="1">
      <c r="A74" s="98"/>
      <c r="B74" s="98" t="s">
        <v>1137</v>
      </c>
      <c r="C74" s="98" t="s">
        <v>1221</v>
      </c>
      <c r="D74" s="98"/>
      <c r="E74" s="98"/>
      <c r="F74" s="98"/>
      <c r="G74" s="98"/>
      <c r="H74" s="98"/>
      <c r="I74" s="98"/>
      <c r="J74" s="98"/>
      <c r="K74" s="98"/>
      <c r="L74" s="98"/>
      <c r="M74" s="98"/>
      <c r="N74" s="98"/>
      <c r="O74" s="98"/>
      <c r="P74" s="98"/>
      <c r="Q74" s="98"/>
      <c r="R74" s="98"/>
      <c r="S74" s="98"/>
      <c r="T74" s="98"/>
      <c r="U74" s="98"/>
      <c r="V74" s="98"/>
      <c r="W74" s="98"/>
      <c r="X74" s="98"/>
      <c r="Y74" s="98"/>
      <c r="Z74" s="98"/>
      <c r="AA74" s="98"/>
      <c r="AB74" s="98"/>
      <c r="AC74" s="97"/>
      <c r="AD74" s="97"/>
      <c r="AE74" s="97"/>
      <c r="AF74" s="97"/>
    </row>
    <row r="75" spans="1:32" ht="15" customHeight="1">
      <c r="A75" s="98"/>
      <c r="B75" s="98" t="s">
        <v>1143</v>
      </c>
      <c r="C75" s="98" t="s">
        <v>1135</v>
      </c>
      <c r="D75" s="98"/>
      <c r="E75" s="98"/>
      <c r="F75" s="98"/>
      <c r="G75" s="98"/>
      <c r="H75" s="98"/>
      <c r="I75" s="98"/>
      <c r="J75" s="98"/>
      <c r="K75" s="98"/>
      <c r="L75" s="98"/>
      <c r="M75" s="98"/>
      <c r="N75" s="98"/>
      <c r="O75" s="98"/>
      <c r="P75" s="98"/>
      <c r="Q75" s="98"/>
      <c r="R75" s="98"/>
      <c r="S75" s="98"/>
      <c r="T75" s="98"/>
      <c r="U75" s="98"/>
      <c r="V75" s="98"/>
      <c r="W75" s="98"/>
      <c r="X75" s="98"/>
      <c r="Y75" s="98"/>
      <c r="Z75" s="98"/>
      <c r="AA75" s="98"/>
      <c r="AB75" s="98"/>
      <c r="AC75" s="97"/>
      <c r="AD75" s="97"/>
      <c r="AE75" s="97"/>
      <c r="AF75" s="97"/>
    </row>
    <row r="76" spans="1:32" ht="15" customHeight="1">
      <c r="A76" s="98"/>
      <c r="B76" s="98" t="s">
        <v>1134</v>
      </c>
      <c r="C76" s="98" t="s">
        <v>1220</v>
      </c>
      <c r="D76" s="98"/>
      <c r="E76" s="98"/>
      <c r="F76" s="98"/>
      <c r="G76" s="98"/>
      <c r="H76" s="98"/>
      <c r="I76" s="98"/>
      <c r="J76" s="98"/>
      <c r="K76" s="98"/>
      <c r="L76" s="98"/>
      <c r="M76" s="98"/>
      <c r="N76" s="98"/>
      <c r="O76" s="98"/>
      <c r="P76" s="98"/>
      <c r="Q76" s="98"/>
      <c r="R76" s="98"/>
      <c r="S76" s="98"/>
      <c r="T76" s="98"/>
      <c r="U76" s="98"/>
      <c r="V76" s="98"/>
      <c r="W76" s="98"/>
      <c r="X76" s="98"/>
      <c r="Y76" s="98"/>
      <c r="Z76" s="98"/>
      <c r="AA76" s="98"/>
      <c r="AB76" s="98"/>
      <c r="AC76" s="97"/>
      <c r="AD76" s="97"/>
      <c r="AE76" s="97"/>
      <c r="AF76" s="97"/>
    </row>
    <row r="77" spans="1:32" ht="15" customHeight="1">
      <c r="A77" s="98"/>
      <c r="B77" s="98" t="s">
        <v>733</v>
      </c>
      <c r="C77" s="98" t="s">
        <v>1219</v>
      </c>
      <c r="D77" s="98"/>
      <c r="E77" s="98"/>
      <c r="F77" s="98"/>
      <c r="G77" s="98"/>
      <c r="H77" s="98"/>
      <c r="I77" s="98"/>
      <c r="J77" s="98"/>
      <c r="K77" s="98"/>
      <c r="L77" s="98"/>
      <c r="M77" s="98"/>
      <c r="N77" s="98"/>
      <c r="O77" s="98"/>
      <c r="P77" s="98"/>
      <c r="Q77" s="98"/>
      <c r="R77" s="98"/>
      <c r="S77" s="98"/>
      <c r="T77" s="98"/>
      <c r="U77" s="98"/>
      <c r="V77" s="98"/>
      <c r="W77" s="98"/>
      <c r="X77" s="98"/>
      <c r="Y77" s="98"/>
      <c r="Z77" s="98"/>
      <c r="AA77" s="98"/>
      <c r="AB77" s="98"/>
      <c r="AC77" s="97"/>
      <c r="AD77" s="97"/>
      <c r="AE77" s="97"/>
      <c r="AF77" s="97"/>
    </row>
    <row r="78" spans="1:32" ht="15" customHeight="1">
      <c r="A78" s="98"/>
      <c r="B78" s="98" t="s">
        <v>1218</v>
      </c>
      <c r="C78" s="98" t="s">
        <v>3374</v>
      </c>
      <c r="D78" s="98"/>
      <c r="E78" s="98"/>
      <c r="F78" s="98"/>
      <c r="G78" s="98"/>
      <c r="H78" s="98"/>
      <c r="I78" s="98"/>
      <c r="J78" s="98"/>
      <c r="K78" s="98"/>
      <c r="L78" s="98"/>
      <c r="M78" s="98"/>
      <c r="N78" s="98"/>
      <c r="O78" s="98"/>
      <c r="P78" s="98"/>
      <c r="Q78" s="98"/>
      <c r="R78" s="98"/>
      <c r="S78" s="98"/>
      <c r="T78" s="98"/>
      <c r="U78" s="98"/>
      <c r="V78" s="98"/>
      <c r="W78" s="98"/>
      <c r="X78" s="98"/>
      <c r="Y78" s="98"/>
      <c r="Z78" s="98"/>
      <c r="AA78" s="98"/>
      <c r="AB78" s="98"/>
      <c r="AC78" s="97"/>
      <c r="AD78" s="97"/>
      <c r="AE78" s="97"/>
      <c r="AF78" s="97"/>
    </row>
    <row r="79" spans="1:32" ht="15" customHeight="1">
      <c r="A79" s="98"/>
      <c r="B79" s="98"/>
      <c r="C79" s="98" t="s">
        <v>3375</v>
      </c>
      <c r="D79" s="98"/>
      <c r="E79" s="98"/>
      <c r="F79" s="98"/>
      <c r="G79" s="98"/>
      <c r="H79" s="98"/>
      <c r="I79" s="98"/>
      <c r="J79" s="98"/>
      <c r="K79" s="98"/>
      <c r="L79" s="98"/>
      <c r="M79" s="98"/>
      <c r="N79" s="98"/>
      <c r="O79" s="98"/>
      <c r="P79" s="98"/>
      <c r="Q79" s="98"/>
      <c r="R79" s="98"/>
      <c r="S79" s="98"/>
      <c r="T79" s="98"/>
      <c r="U79" s="98"/>
      <c r="V79" s="98"/>
      <c r="W79" s="98"/>
      <c r="X79" s="98"/>
      <c r="Y79" s="98"/>
      <c r="Z79" s="98"/>
      <c r="AA79" s="98"/>
      <c r="AB79" s="98"/>
      <c r="AC79" s="97"/>
      <c r="AD79" s="97"/>
      <c r="AE79" s="97"/>
      <c r="AF79" s="97"/>
    </row>
    <row r="80" spans="1:32" ht="15" customHeight="1">
      <c r="A80" s="98"/>
      <c r="B80" s="98" t="s">
        <v>1129</v>
      </c>
      <c r="C80" s="98" t="s">
        <v>1217</v>
      </c>
      <c r="E80" s="98"/>
      <c r="F80" s="98"/>
      <c r="G80" s="98"/>
      <c r="H80" s="98"/>
      <c r="I80" s="98"/>
      <c r="J80" s="98"/>
      <c r="K80" s="98"/>
      <c r="L80" s="98"/>
      <c r="M80" s="98"/>
      <c r="N80" s="98"/>
      <c r="O80" s="98"/>
      <c r="P80" s="98"/>
      <c r="Q80" s="98"/>
      <c r="R80" s="98"/>
      <c r="S80" s="98"/>
      <c r="T80" s="98"/>
      <c r="U80" s="98"/>
      <c r="V80" s="98"/>
      <c r="W80" s="98"/>
      <c r="X80" s="98"/>
      <c r="Y80" s="98"/>
      <c r="Z80" s="98"/>
      <c r="AA80" s="98"/>
      <c r="AB80" s="98"/>
      <c r="AC80" s="97"/>
      <c r="AD80" s="97"/>
      <c r="AE80" s="97"/>
      <c r="AF80" s="97"/>
    </row>
    <row r="81" spans="1:32" ht="15" customHeight="1">
      <c r="A81" s="98"/>
      <c r="B81" s="98"/>
      <c r="C81" s="98" t="s">
        <v>1216</v>
      </c>
      <c r="D81" s="98"/>
      <c r="E81" s="98"/>
      <c r="F81" s="98"/>
      <c r="G81" s="98"/>
      <c r="H81" s="98"/>
      <c r="I81" s="98"/>
      <c r="J81" s="98"/>
      <c r="K81" s="98"/>
      <c r="L81" s="98"/>
      <c r="M81" s="98"/>
      <c r="N81" s="98"/>
      <c r="O81" s="98"/>
      <c r="P81" s="98"/>
      <c r="Q81" s="98"/>
      <c r="R81" s="98"/>
      <c r="S81" s="98"/>
      <c r="T81" s="98"/>
      <c r="U81" s="98"/>
      <c r="V81" s="98"/>
      <c r="W81" s="98"/>
      <c r="X81" s="98"/>
      <c r="Y81" s="98"/>
      <c r="Z81" s="98"/>
      <c r="AA81" s="98"/>
      <c r="AB81" s="98"/>
      <c r="AC81" s="97"/>
      <c r="AD81" s="97"/>
      <c r="AE81" s="97"/>
      <c r="AF81" s="97"/>
    </row>
    <row r="82" spans="1:32" ht="15" customHeight="1">
      <c r="A82" s="98"/>
      <c r="B82" s="98" t="s">
        <v>1213</v>
      </c>
      <c r="C82" s="98" t="s">
        <v>1215</v>
      </c>
      <c r="D82" s="98"/>
      <c r="E82" s="98"/>
      <c r="F82" s="98"/>
      <c r="G82" s="98"/>
      <c r="H82" s="98"/>
      <c r="I82" s="98"/>
      <c r="J82" s="98"/>
      <c r="K82" s="98"/>
      <c r="L82" s="98"/>
      <c r="M82" s="98"/>
      <c r="N82" s="98"/>
      <c r="O82" s="98"/>
      <c r="P82" s="98"/>
      <c r="Q82" s="98"/>
      <c r="R82" s="98"/>
      <c r="S82" s="98"/>
      <c r="T82" s="98"/>
      <c r="U82" s="98"/>
      <c r="V82" s="98"/>
      <c r="W82" s="98"/>
      <c r="X82" s="98"/>
      <c r="Y82" s="98"/>
      <c r="Z82" s="98"/>
      <c r="AA82" s="98"/>
      <c r="AB82" s="98"/>
      <c r="AC82" s="97"/>
      <c r="AD82" s="97"/>
      <c r="AE82" s="97"/>
      <c r="AF82" s="97"/>
    </row>
    <row r="83" spans="1:32" ht="15" customHeight="1">
      <c r="A83" s="98"/>
      <c r="B83" s="98"/>
      <c r="C83" s="98" t="s">
        <v>1214</v>
      </c>
      <c r="D83" s="98"/>
      <c r="E83" s="98"/>
      <c r="F83" s="98"/>
      <c r="G83" s="98"/>
      <c r="H83" s="98"/>
      <c r="I83" s="98"/>
      <c r="J83" s="98"/>
      <c r="K83" s="98"/>
      <c r="L83" s="98"/>
      <c r="M83" s="98"/>
      <c r="N83" s="98"/>
      <c r="O83" s="98"/>
      <c r="P83" s="98"/>
      <c r="Q83" s="98"/>
      <c r="R83" s="98"/>
      <c r="S83" s="98"/>
      <c r="T83" s="98"/>
      <c r="U83" s="98"/>
      <c r="V83" s="98"/>
      <c r="W83" s="98"/>
      <c r="X83" s="98"/>
      <c r="Y83" s="98"/>
      <c r="Z83" s="98"/>
      <c r="AA83" s="98"/>
      <c r="AB83" s="98"/>
      <c r="AC83" s="97"/>
      <c r="AD83" s="97"/>
      <c r="AE83" s="97"/>
      <c r="AF83" s="97"/>
    </row>
    <row r="84" spans="1:32" ht="15" customHeight="1">
      <c r="A84" s="98"/>
      <c r="B84" s="98" t="s">
        <v>3376</v>
      </c>
      <c r="C84" s="98" t="s">
        <v>3587</v>
      </c>
      <c r="D84" s="98"/>
      <c r="E84" s="98"/>
      <c r="F84" s="98"/>
      <c r="G84" s="98"/>
      <c r="H84" s="98"/>
      <c r="I84" s="98"/>
      <c r="J84" s="98"/>
      <c r="K84" s="98"/>
      <c r="L84" s="98"/>
      <c r="M84" s="98"/>
      <c r="N84" s="98"/>
      <c r="O84" s="98"/>
      <c r="P84" s="98"/>
      <c r="Q84" s="98"/>
      <c r="R84" s="98"/>
      <c r="S84" s="98"/>
      <c r="T84" s="98"/>
      <c r="U84" s="98"/>
      <c r="V84" s="98"/>
      <c r="W84" s="98"/>
      <c r="X84" s="98"/>
      <c r="Y84" s="98"/>
      <c r="Z84" s="98"/>
      <c r="AA84" s="98"/>
      <c r="AB84" s="98"/>
      <c r="AC84" s="97"/>
      <c r="AD84" s="97"/>
      <c r="AE84" s="97"/>
      <c r="AF84" s="97"/>
    </row>
    <row r="85" spans="1:32" ht="15" customHeight="1">
      <c r="A85" s="98"/>
      <c r="B85" s="98"/>
      <c r="C85" s="98" t="s">
        <v>3588</v>
      </c>
      <c r="D85" s="98"/>
      <c r="E85" s="98"/>
      <c r="F85" s="98"/>
      <c r="G85" s="98"/>
      <c r="H85" s="98"/>
      <c r="I85" s="98"/>
      <c r="J85" s="98"/>
      <c r="K85" s="98"/>
      <c r="L85" s="98"/>
      <c r="M85" s="98"/>
      <c r="N85" s="98"/>
      <c r="O85" s="98"/>
      <c r="P85" s="98"/>
      <c r="Q85" s="98"/>
      <c r="R85" s="98"/>
      <c r="S85" s="98"/>
      <c r="T85" s="98"/>
      <c r="U85" s="98"/>
      <c r="V85" s="98"/>
      <c r="W85" s="98"/>
      <c r="X85" s="98"/>
      <c r="Y85" s="98"/>
      <c r="Z85" s="98"/>
      <c r="AA85" s="98"/>
      <c r="AB85" s="98"/>
      <c r="AC85" s="97"/>
      <c r="AD85" s="97"/>
      <c r="AE85" s="97"/>
      <c r="AF85" s="97"/>
    </row>
    <row r="86" spans="1:32" ht="15" customHeight="1">
      <c r="A86" s="98"/>
      <c r="B86" s="98"/>
      <c r="C86" s="98" t="s">
        <v>3589</v>
      </c>
      <c r="D86" s="98"/>
      <c r="E86" s="98"/>
      <c r="F86" s="98"/>
      <c r="G86" s="98"/>
      <c r="H86" s="98"/>
      <c r="I86" s="98"/>
      <c r="J86" s="98"/>
      <c r="K86" s="98"/>
      <c r="L86" s="98"/>
      <c r="M86" s="98"/>
      <c r="N86" s="98"/>
      <c r="O86" s="98"/>
      <c r="P86" s="98"/>
      <c r="Q86" s="98"/>
      <c r="R86" s="98"/>
      <c r="S86" s="98"/>
      <c r="T86" s="98"/>
      <c r="U86" s="98"/>
      <c r="V86" s="98"/>
      <c r="W86" s="98"/>
      <c r="X86" s="98"/>
      <c r="Y86" s="98"/>
      <c r="Z86" s="98"/>
      <c r="AA86" s="98"/>
      <c r="AB86" s="98"/>
      <c r="AC86" s="97"/>
      <c r="AD86" s="97"/>
      <c r="AE86" s="97"/>
      <c r="AF86" s="97"/>
    </row>
    <row r="87" spans="1:32" ht="15" customHeight="1">
      <c r="A87" s="98"/>
      <c r="B87" s="98"/>
      <c r="C87" s="98" t="s">
        <v>3590</v>
      </c>
      <c r="D87" s="98"/>
      <c r="E87" s="98"/>
      <c r="F87" s="98"/>
      <c r="G87" s="98"/>
      <c r="H87" s="98"/>
      <c r="I87" s="98"/>
      <c r="J87" s="98"/>
      <c r="K87" s="98"/>
      <c r="L87" s="98"/>
      <c r="M87" s="98"/>
      <c r="N87" s="98"/>
      <c r="O87" s="98"/>
      <c r="P87" s="98"/>
      <c r="Q87" s="98"/>
      <c r="R87" s="98"/>
      <c r="S87" s="98"/>
      <c r="T87" s="98"/>
      <c r="U87" s="98"/>
      <c r="V87" s="98"/>
      <c r="W87" s="98"/>
      <c r="X87" s="98"/>
      <c r="Y87" s="98"/>
      <c r="Z87" s="98"/>
      <c r="AA87" s="98"/>
      <c r="AB87" s="98"/>
      <c r="AC87" s="97"/>
      <c r="AD87" s="97"/>
      <c r="AE87" s="97"/>
      <c r="AF87" s="97"/>
    </row>
    <row r="88" spans="1:32" ht="15" customHeight="1">
      <c r="A88" s="98"/>
      <c r="B88" s="98"/>
      <c r="C88" s="98" t="s">
        <v>3591</v>
      </c>
      <c r="D88" s="98"/>
      <c r="E88" s="98"/>
      <c r="F88" s="98"/>
      <c r="G88" s="98"/>
      <c r="H88" s="98"/>
      <c r="I88" s="98"/>
      <c r="J88" s="98"/>
      <c r="K88" s="98"/>
      <c r="L88" s="98"/>
      <c r="M88" s="98"/>
      <c r="N88" s="98"/>
      <c r="O88" s="98"/>
      <c r="P88" s="98"/>
      <c r="Q88" s="98"/>
      <c r="R88" s="98"/>
      <c r="S88" s="98"/>
      <c r="T88" s="98"/>
      <c r="U88" s="98"/>
      <c r="V88" s="98"/>
      <c r="W88" s="98"/>
      <c r="X88" s="98"/>
      <c r="Y88" s="98"/>
      <c r="Z88" s="98"/>
      <c r="AA88" s="98"/>
      <c r="AB88" s="98"/>
      <c r="AC88" s="97"/>
      <c r="AD88" s="97"/>
      <c r="AE88" s="97"/>
      <c r="AF88" s="97"/>
    </row>
    <row r="89" spans="1:32" ht="15" customHeight="1">
      <c r="A89" s="98"/>
      <c r="B89" s="98" t="s">
        <v>3586</v>
      </c>
      <c r="C89" s="98" t="s">
        <v>1212</v>
      </c>
      <c r="D89" s="98"/>
      <c r="E89" s="98"/>
      <c r="F89" s="98"/>
      <c r="G89" s="98"/>
      <c r="H89" s="98"/>
      <c r="I89" s="98"/>
      <c r="J89" s="98"/>
      <c r="K89" s="98"/>
      <c r="L89" s="98"/>
      <c r="M89" s="98"/>
      <c r="N89" s="98"/>
      <c r="O89" s="98"/>
      <c r="P89" s="98"/>
      <c r="Q89" s="98"/>
      <c r="R89" s="98"/>
      <c r="S89" s="98"/>
      <c r="T89" s="98"/>
      <c r="U89" s="98"/>
      <c r="V89" s="98"/>
      <c r="W89" s="98"/>
      <c r="X89" s="98"/>
      <c r="Y89" s="98"/>
      <c r="Z89" s="98"/>
      <c r="AA89" s="98"/>
      <c r="AB89" s="98"/>
      <c r="AC89" s="97"/>
      <c r="AD89" s="97"/>
      <c r="AE89" s="97"/>
      <c r="AF89" s="97"/>
    </row>
    <row r="90" spans="1:32" ht="15" customHeight="1">
      <c r="A90" s="98"/>
      <c r="B90" s="98"/>
      <c r="C90" s="98"/>
      <c r="D90" s="98"/>
      <c r="E90" s="98"/>
      <c r="F90" s="98"/>
      <c r="G90" s="98"/>
      <c r="H90" s="98"/>
      <c r="I90" s="98"/>
      <c r="J90" s="98"/>
      <c r="K90" s="98"/>
      <c r="L90" s="98"/>
      <c r="M90" s="98"/>
      <c r="N90" s="98"/>
      <c r="O90" s="98"/>
      <c r="P90" s="98"/>
      <c r="Q90" s="98"/>
      <c r="R90" s="98"/>
      <c r="S90" s="98"/>
      <c r="T90" s="98"/>
      <c r="U90" s="98"/>
      <c r="V90" s="98"/>
      <c r="W90" s="98"/>
      <c r="X90" s="98"/>
      <c r="Y90" s="98"/>
      <c r="Z90" s="98"/>
      <c r="AA90" s="98"/>
      <c r="AB90" s="98"/>
      <c r="AC90" s="98"/>
      <c r="AD90" s="97"/>
      <c r="AE90" s="97"/>
      <c r="AF90" s="97"/>
    </row>
    <row r="91" spans="1:32" ht="17.25" customHeight="1">
      <c r="A91" s="98"/>
      <c r="B91" s="98"/>
      <c r="C91" s="98"/>
      <c r="D91" s="98"/>
      <c r="E91" s="98"/>
      <c r="F91" s="98"/>
      <c r="G91" s="98"/>
      <c r="H91" s="98"/>
      <c r="I91" s="98"/>
      <c r="J91" s="98"/>
      <c r="K91" s="98"/>
      <c r="L91" s="98"/>
      <c r="M91" s="98"/>
      <c r="N91" s="98"/>
      <c r="O91" s="98"/>
      <c r="P91" s="98"/>
      <c r="Q91" s="98"/>
      <c r="R91" s="98"/>
      <c r="S91" s="98"/>
      <c r="T91" s="98"/>
      <c r="U91" s="98"/>
      <c r="V91" s="98"/>
      <c r="W91" s="98"/>
      <c r="X91" s="98"/>
      <c r="Y91" s="98"/>
      <c r="Z91" s="98"/>
      <c r="AA91" s="98"/>
      <c r="AB91" s="98"/>
      <c r="AC91" s="98"/>
      <c r="AD91" s="97"/>
      <c r="AE91" s="97"/>
      <c r="AF91" s="97"/>
    </row>
    <row r="92" spans="1:32" ht="17.25" customHeight="1">
      <c r="A92" s="98"/>
      <c r="B92" s="98"/>
      <c r="C92" s="98"/>
      <c r="D92" s="98"/>
      <c r="E92" s="98"/>
      <c r="F92" s="98"/>
      <c r="G92" s="98"/>
      <c r="H92" s="98"/>
      <c r="I92" s="98"/>
      <c r="J92" s="98"/>
      <c r="K92" s="98"/>
      <c r="L92" s="98"/>
      <c r="M92" s="98"/>
      <c r="N92" s="98"/>
      <c r="O92" s="98"/>
      <c r="P92" s="98"/>
      <c r="Q92" s="98"/>
      <c r="R92" s="98"/>
      <c r="S92" s="98"/>
      <c r="T92" s="98"/>
      <c r="U92" s="98"/>
      <c r="V92" s="98"/>
      <c r="W92" s="98"/>
      <c r="X92" s="98"/>
      <c r="Y92" s="98"/>
      <c r="Z92" s="98"/>
      <c r="AA92" s="98"/>
    </row>
    <row r="93" spans="1:32" ht="17.25" customHeight="1">
      <c r="A93" s="98"/>
      <c r="B93" s="98"/>
      <c r="C93" s="98"/>
      <c r="D93" s="98"/>
      <c r="E93" s="98"/>
      <c r="F93" s="98"/>
      <c r="G93" s="233"/>
      <c r="H93" s="233"/>
      <c r="I93" s="233"/>
      <c r="J93" s="233"/>
      <c r="K93" s="233"/>
      <c r="L93" s="98"/>
      <c r="M93" s="98"/>
      <c r="N93" s="98"/>
      <c r="O93" s="98"/>
      <c r="P93" s="98"/>
      <c r="Q93" s="98"/>
      <c r="R93" s="98"/>
      <c r="S93" s="98"/>
      <c r="T93" s="98"/>
      <c r="U93" s="98"/>
      <c r="V93" s="98"/>
      <c r="W93" s="98"/>
      <c r="X93" s="98"/>
      <c r="Y93" s="98"/>
      <c r="Z93" s="98"/>
      <c r="AA93" s="98"/>
    </row>
    <row r="94" spans="1:32" ht="17.25" customHeight="1">
      <c r="A94" s="98"/>
      <c r="B94" s="98"/>
      <c r="C94" s="98"/>
      <c r="D94" s="98"/>
      <c r="E94" s="98"/>
      <c r="F94" s="98"/>
      <c r="G94" s="233"/>
      <c r="H94" s="233"/>
      <c r="I94" s="233"/>
      <c r="J94" s="233"/>
      <c r="K94" s="233"/>
      <c r="L94" s="98"/>
      <c r="M94" s="98"/>
      <c r="N94" s="98"/>
      <c r="O94" s="98"/>
      <c r="P94" s="98"/>
      <c r="Q94" s="98"/>
      <c r="R94" s="98"/>
      <c r="S94" s="98"/>
      <c r="T94" s="98"/>
      <c r="U94" s="98"/>
      <c r="V94" s="98"/>
      <c r="W94" s="98"/>
      <c r="X94" s="98"/>
      <c r="Y94" s="98"/>
      <c r="Z94" s="98"/>
      <c r="AA94" s="98"/>
    </row>
    <row r="95" spans="1:32" ht="17.25" customHeight="1">
      <c r="A95" s="98"/>
      <c r="B95" s="98"/>
      <c r="C95" s="98"/>
      <c r="D95" s="98"/>
      <c r="E95" s="98"/>
      <c r="F95" s="98"/>
      <c r="G95" s="233"/>
      <c r="H95" s="233"/>
      <c r="I95" s="233"/>
      <c r="J95" s="233"/>
      <c r="K95" s="233"/>
      <c r="L95" s="98"/>
      <c r="M95" s="98"/>
      <c r="N95" s="98"/>
      <c r="O95" s="98"/>
      <c r="P95" s="98"/>
      <c r="Q95" s="98"/>
      <c r="R95" s="98"/>
      <c r="S95" s="98"/>
      <c r="T95" s="98"/>
      <c r="U95" s="98"/>
      <c r="V95" s="98"/>
      <c r="W95" s="98"/>
      <c r="X95" s="98"/>
      <c r="Y95" s="98"/>
      <c r="Z95" s="98"/>
      <c r="AA95" s="98"/>
    </row>
    <row r="96" spans="1:32" ht="17.25" customHeight="1">
      <c r="A96" s="98"/>
      <c r="B96" s="98"/>
      <c r="C96" s="98"/>
      <c r="D96" s="98"/>
      <c r="E96" s="98"/>
      <c r="F96" s="98"/>
      <c r="G96" s="98"/>
      <c r="H96" s="98"/>
      <c r="I96" s="98"/>
      <c r="J96" s="98"/>
      <c r="K96" s="98"/>
      <c r="L96" s="98"/>
      <c r="M96" s="98"/>
      <c r="N96" s="98"/>
      <c r="O96" s="98"/>
      <c r="P96" s="98"/>
      <c r="Q96" s="98"/>
      <c r="R96" s="98"/>
      <c r="S96" s="98"/>
      <c r="T96" s="98"/>
      <c r="U96" s="98"/>
      <c r="V96" s="98"/>
      <c r="W96" s="98"/>
      <c r="X96" s="98"/>
      <c r="Y96" s="98"/>
      <c r="Z96" s="98"/>
      <c r="AA96" s="98"/>
    </row>
    <row r="97" spans="1:27" ht="17.25" customHeight="1">
      <c r="A97" s="98"/>
      <c r="B97" s="98"/>
      <c r="C97" s="98"/>
      <c r="D97" s="98"/>
      <c r="E97" s="98"/>
      <c r="F97" s="98"/>
      <c r="G97" s="98"/>
      <c r="H97" s="98"/>
      <c r="I97" s="98"/>
      <c r="J97" s="98"/>
      <c r="K97" s="98"/>
      <c r="L97" s="98"/>
      <c r="M97" s="98"/>
      <c r="N97" s="98"/>
      <c r="O97" s="98"/>
      <c r="P97" s="98"/>
      <c r="Q97" s="98"/>
      <c r="R97" s="98"/>
      <c r="S97" s="98"/>
      <c r="T97" s="98"/>
      <c r="U97" s="98"/>
      <c r="V97" s="98"/>
      <c r="W97" s="98"/>
      <c r="X97" s="98"/>
      <c r="Y97" s="98"/>
      <c r="Z97" s="98"/>
      <c r="AA97" s="98"/>
    </row>
    <row r="98" spans="1:27" ht="17.25" customHeight="1">
      <c r="A98" s="98"/>
      <c r="B98" s="98"/>
      <c r="C98" s="98"/>
      <c r="D98" s="98"/>
      <c r="E98" s="98"/>
      <c r="F98" s="98"/>
      <c r="G98" s="98"/>
      <c r="H98" s="98"/>
      <c r="I98" s="98"/>
      <c r="J98" s="98"/>
      <c r="K98" s="98"/>
      <c r="L98" s="98"/>
      <c r="M98" s="98"/>
      <c r="N98" s="98"/>
      <c r="O98" s="98"/>
      <c r="P98" s="98"/>
      <c r="Q98" s="98"/>
      <c r="R98" s="98"/>
      <c r="S98" s="98"/>
      <c r="T98" s="98"/>
      <c r="U98" s="98"/>
      <c r="V98" s="98"/>
      <c r="W98" s="98"/>
      <c r="X98" s="98"/>
      <c r="Y98" s="98"/>
      <c r="Z98" s="98"/>
      <c r="AA98" s="98"/>
    </row>
    <row r="99" spans="1:27" ht="17.25" customHeight="1">
      <c r="A99" s="98"/>
      <c r="B99" s="98"/>
      <c r="C99" s="98"/>
      <c r="D99" s="98"/>
      <c r="E99" s="98"/>
      <c r="F99" s="98"/>
      <c r="G99" s="98"/>
      <c r="H99" s="98"/>
      <c r="I99" s="98"/>
      <c r="J99" s="98"/>
      <c r="K99" s="98"/>
      <c r="L99" s="98"/>
      <c r="M99" s="98"/>
      <c r="N99" s="98"/>
      <c r="O99" s="98"/>
      <c r="P99" s="98"/>
      <c r="Q99" s="98"/>
      <c r="R99" s="98"/>
      <c r="S99" s="98"/>
      <c r="T99" s="98"/>
      <c r="U99" s="98"/>
      <c r="V99" s="98"/>
      <c r="W99" s="98"/>
      <c r="X99" s="98"/>
      <c r="Y99" s="98"/>
      <c r="Z99" s="98"/>
      <c r="AA99" s="98"/>
    </row>
    <row r="100" spans="1:27" ht="17.25" customHeight="1">
      <c r="A100" s="98"/>
      <c r="B100" s="98"/>
      <c r="C100" s="98"/>
      <c r="D100" s="98"/>
      <c r="E100" s="98"/>
      <c r="F100" s="98"/>
      <c r="G100" s="98"/>
      <c r="H100" s="98"/>
      <c r="I100" s="98"/>
      <c r="J100" s="98"/>
      <c r="K100" s="98"/>
      <c r="L100" s="98"/>
      <c r="M100" s="98"/>
      <c r="N100" s="98"/>
      <c r="O100" s="98"/>
      <c r="P100" s="98"/>
      <c r="Q100" s="98"/>
      <c r="R100" s="98"/>
      <c r="S100" s="98"/>
      <c r="T100" s="98"/>
      <c r="U100" s="98"/>
      <c r="V100" s="98"/>
      <c r="W100" s="98"/>
      <c r="X100" s="98"/>
      <c r="Y100" s="98"/>
      <c r="Z100" s="98"/>
      <c r="AA100" s="98"/>
    </row>
    <row r="101" spans="1:27" ht="17.25" customHeight="1">
      <c r="A101" s="98"/>
      <c r="B101" s="98"/>
      <c r="C101" s="98"/>
      <c r="D101" s="98"/>
      <c r="E101" s="98"/>
      <c r="F101" s="98"/>
      <c r="G101" s="98"/>
      <c r="H101" s="98"/>
      <c r="I101" s="98"/>
      <c r="J101" s="98"/>
      <c r="K101" s="98"/>
      <c r="L101" s="98"/>
      <c r="M101" s="98"/>
      <c r="N101" s="98"/>
      <c r="O101" s="98"/>
      <c r="P101" s="98"/>
      <c r="Q101" s="98"/>
      <c r="R101" s="98"/>
      <c r="S101" s="98"/>
      <c r="T101" s="98"/>
      <c r="U101" s="98"/>
      <c r="V101" s="98"/>
      <c r="W101" s="98"/>
      <c r="X101" s="98"/>
      <c r="Y101" s="98"/>
      <c r="Z101" s="98"/>
      <c r="AA101" s="98"/>
    </row>
    <row r="102" spans="1:27" ht="17.25" customHeight="1">
      <c r="A102" s="98"/>
      <c r="B102" s="98"/>
      <c r="C102" s="98"/>
      <c r="D102" s="98"/>
      <c r="E102" s="98"/>
      <c r="F102" s="98"/>
      <c r="G102" s="98"/>
      <c r="H102" s="98"/>
      <c r="I102" s="98"/>
      <c r="J102" s="98"/>
      <c r="K102" s="98"/>
      <c r="L102" s="98"/>
      <c r="M102" s="98"/>
      <c r="N102" s="98"/>
      <c r="O102" s="98"/>
      <c r="P102" s="98"/>
      <c r="Q102" s="98"/>
      <c r="R102" s="98"/>
      <c r="S102" s="98"/>
      <c r="T102" s="98"/>
      <c r="U102" s="98"/>
      <c r="V102" s="98"/>
      <c r="W102" s="98"/>
      <c r="X102" s="98"/>
      <c r="Y102" s="98"/>
      <c r="Z102" s="98"/>
      <c r="AA102" s="98"/>
    </row>
    <row r="103" spans="1:27" ht="17.25" customHeight="1">
      <c r="A103" s="98"/>
      <c r="B103" s="98"/>
      <c r="C103" s="98"/>
      <c r="D103" s="98"/>
      <c r="E103" s="98"/>
      <c r="F103" s="98"/>
      <c r="G103" s="98"/>
      <c r="H103" s="98"/>
      <c r="I103" s="98"/>
      <c r="J103" s="98"/>
      <c r="K103" s="98"/>
      <c r="L103" s="98"/>
      <c r="M103" s="98"/>
      <c r="N103" s="98"/>
      <c r="O103" s="98"/>
      <c r="P103" s="98"/>
      <c r="Q103" s="98"/>
      <c r="R103" s="98"/>
      <c r="S103" s="98"/>
      <c r="T103" s="98"/>
      <c r="U103" s="98"/>
      <c r="V103" s="98"/>
      <c r="W103" s="98"/>
      <c r="X103" s="98"/>
      <c r="Y103" s="98"/>
      <c r="Z103" s="98"/>
      <c r="AA103" s="98"/>
    </row>
    <row r="104" spans="1:27" ht="17.25" customHeight="1">
      <c r="A104" s="98"/>
      <c r="B104" s="98"/>
      <c r="C104" s="98"/>
      <c r="D104" s="98"/>
      <c r="E104" s="98"/>
      <c r="F104" s="98"/>
      <c r="G104" s="98"/>
      <c r="H104" s="98"/>
      <c r="I104" s="98"/>
      <c r="J104" s="98"/>
      <c r="K104" s="98"/>
      <c r="L104" s="98"/>
      <c r="M104" s="98"/>
      <c r="N104" s="98"/>
      <c r="O104" s="98"/>
      <c r="P104" s="98"/>
      <c r="Q104" s="98"/>
      <c r="R104" s="98"/>
      <c r="S104" s="98"/>
      <c r="T104" s="98"/>
      <c r="U104" s="98"/>
      <c r="V104" s="98"/>
      <c r="W104" s="98"/>
      <c r="X104" s="98"/>
      <c r="Y104" s="98"/>
      <c r="Z104" s="98"/>
      <c r="AA104" s="98"/>
    </row>
    <row r="105" spans="1:27" ht="17.25" customHeight="1">
      <c r="A105" s="98"/>
      <c r="B105" s="98"/>
      <c r="C105" s="98"/>
      <c r="D105" s="98"/>
      <c r="E105" s="98"/>
      <c r="F105" s="98"/>
      <c r="G105" s="98"/>
      <c r="H105" s="98"/>
      <c r="I105" s="98"/>
      <c r="J105" s="98"/>
      <c r="K105" s="98"/>
      <c r="L105" s="98"/>
      <c r="M105" s="98"/>
      <c r="N105" s="98"/>
      <c r="O105" s="98"/>
      <c r="P105" s="98"/>
      <c r="Q105" s="98"/>
      <c r="R105" s="98"/>
      <c r="S105" s="98"/>
      <c r="T105" s="98"/>
      <c r="U105" s="98"/>
      <c r="V105" s="98"/>
      <c r="W105" s="98"/>
      <c r="X105" s="98"/>
      <c r="Y105" s="98"/>
      <c r="Z105" s="98"/>
      <c r="AA105" s="98"/>
    </row>
    <row r="106" spans="1:27" ht="17.25" customHeight="1">
      <c r="A106" s="98"/>
      <c r="B106" s="98"/>
      <c r="C106" s="98"/>
      <c r="D106" s="98"/>
      <c r="E106" s="98"/>
      <c r="F106" s="98"/>
      <c r="G106" s="98"/>
      <c r="H106" s="98"/>
      <c r="I106" s="98"/>
      <c r="J106" s="98"/>
      <c r="K106" s="98"/>
      <c r="L106" s="98"/>
      <c r="M106" s="98"/>
      <c r="N106" s="98"/>
      <c r="O106" s="98"/>
      <c r="P106" s="98"/>
      <c r="Q106" s="98"/>
      <c r="R106" s="98"/>
      <c r="S106" s="98"/>
      <c r="T106" s="98"/>
      <c r="U106" s="98"/>
      <c r="V106" s="98"/>
      <c r="W106" s="98"/>
      <c r="X106" s="98"/>
      <c r="Y106" s="98"/>
      <c r="Z106" s="98"/>
      <c r="AA106" s="98"/>
    </row>
    <row r="107" spans="1:27" ht="17.25" customHeight="1">
      <c r="A107" s="98"/>
      <c r="B107" s="98"/>
      <c r="C107" s="98"/>
      <c r="D107" s="98"/>
      <c r="E107" s="98"/>
      <c r="F107" s="98"/>
      <c r="G107" s="98"/>
      <c r="H107" s="98"/>
      <c r="I107" s="98"/>
      <c r="J107" s="98"/>
      <c r="K107" s="98"/>
      <c r="L107" s="98"/>
      <c r="M107" s="98"/>
      <c r="N107" s="98"/>
      <c r="O107" s="98"/>
      <c r="P107" s="98"/>
      <c r="Q107" s="98"/>
      <c r="R107" s="98"/>
      <c r="S107" s="98"/>
      <c r="T107" s="98"/>
      <c r="U107" s="98"/>
      <c r="V107" s="98"/>
      <c r="W107" s="98"/>
      <c r="X107" s="98"/>
      <c r="Y107" s="98"/>
      <c r="Z107" s="98"/>
      <c r="AA107" s="98"/>
    </row>
    <row r="108" spans="1:27" ht="17.25" customHeight="1">
      <c r="A108" s="98"/>
      <c r="B108" s="98"/>
      <c r="C108" s="98"/>
      <c r="D108" s="98"/>
      <c r="E108" s="98"/>
      <c r="F108" s="98"/>
      <c r="G108" s="98"/>
      <c r="H108" s="98"/>
      <c r="I108" s="98"/>
      <c r="J108" s="98"/>
      <c r="K108" s="98"/>
      <c r="L108" s="98"/>
      <c r="M108" s="98"/>
      <c r="N108" s="98"/>
      <c r="O108" s="98"/>
      <c r="P108" s="98"/>
      <c r="Q108" s="98"/>
      <c r="R108" s="98"/>
      <c r="S108" s="98"/>
      <c r="T108" s="98"/>
      <c r="U108" s="98"/>
      <c r="V108" s="98"/>
      <c r="W108" s="98"/>
      <c r="X108" s="98"/>
      <c r="Y108" s="98"/>
      <c r="Z108" s="98"/>
      <c r="AA108" s="98"/>
    </row>
    <row r="109" spans="1:27" ht="17.25" customHeight="1">
      <c r="A109" s="98"/>
      <c r="B109" s="98"/>
      <c r="C109" s="98"/>
      <c r="D109" s="98"/>
      <c r="E109" s="98"/>
      <c r="F109" s="98"/>
      <c r="G109" s="98"/>
      <c r="H109" s="98"/>
      <c r="I109" s="98"/>
      <c r="J109" s="98"/>
      <c r="K109" s="98"/>
      <c r="L109" s="98"/>
      <c r="M109" s="98"/>
      <c r="N109" s="98"/>
      <c r="O109" s="98"/>
      <c r="P109" s="98"/>
      <c r="Q109" s="98"/>
      <c r="R109" s="98"/>
      <c r="S109" s="98"/>
      <c r="T109" s="98"/>
      <c r="U109" s="98"/>
      <c r="V109" s="98"/>
      <c r="W109" s="98"/>
      <c r="X109" s="98"/>
      <c r="Y109" s="98"/>
      <c r="Z109" s="98"/>
      <c r="AA109" s="98"/>
    </row>
    <row r="110" spans="1:27" ht="17.25" customHeight="1">
      <c r="A110" s="98"/>
      <c r="B110" s="98"/>
      <c r="C110" s="98"/>
      <c r="D110" s="98"/>
      <c r="E110" s="98"/>
      <c r="F110" s="98"/>
      <c r="G110" s="98"/>
      <c r="H110" s="98"/>
      <c r="I110" s="98"/>
      <c r="J110" s="98"/>
      <c r="K110" s="98"/>
      <c r="L110" s="98"/>
      <c r="M110" s="98"/>
      <c r="N110" s="98"/>
      <c r="O110" s="98"/>
      <c r="P110" s="98"/>
      <c r="Q110" s="98"/>
      <c r="R110" s="98"/>
      <c r="S110" s="98"/>
      <c r="T110" s="98"/>
      <c r="U110" s="98"/>
      <c r="V110" s="98"/>
      <c r="W110" s="98"/>
      <c r="X110" s="98"/>
      <c r="Y110" s="98"/>
      <c r="Z110" s="98"/>
      <c r="AA110" s="98"/>
    </row>
    <row r="111" spans="1:27" ht="17.25" customHeight="1">
      <c r="A111" s="98"/>
      <c r="B111" s="98"/>
      <c r="C111" s="98"/>
      <c r="D111" s="98"/>
      <c r="E111" s="98"/>
      <c r="F111" s="98"/>
      <c r="G111" s="98"/>
      <c r="H111" s="98"/>
      <c r="I111" s="98"/>
      <c r="J111" s="98"/>
      <c r="K111" s="98"/>
      <c r="L111" s="98"/>
      <c r="M111" s="98"/>
      <c r="N111" s="98"/>
      <c r="O111" s="98"/>
      <c r="P111" s="98"/>
      <c r="Q111" s="98"/>
      <c r="R111" s="98"/>
      <c r="S111" s="98"/>
      <c r="T111" s="98"/>
      <c r="U111" s="98"/>
      <c r="V111" s="98"/>
      <c r="W111" s="98"/>
      <c r="X111" s="98"/>
      <c r="Y111" s="98"/>
      <c r="Z111" s="98"/>
      <c r="AA111" s="98"/>
    </row>
    <row r="112" spans="1:27" ht="17.25" customHeight="1">
      <c r="A112" s="98"/>
      <c r="B112" s="98"/>
      <c r="C112" s="98"/>
      <c r="D112" s="98"/>
      <c r="E112" s="98"/>
      <c r="F112" s="98"/>
      <c r="G112" s="98"/>
      <c r="H112" s="98"/>
      <c r="I112" s="98"/>
      <c r="J112" s="98"/>
      <c r="K112" s="98"/>
      <c r="L112" s="98"/>
      <c r="M112" s="98"/>
      <c r="N112" s="98"/>
      <c r="O112" s="98"/>
      <c r="P112" s="98"/>
      <c r="Q112" s="98"/>
      <c r="R112" s="98"/>
      <c r="S112" s="98"/>
      <c r="T112" s="98"/>
      <c r="U112" s="98"/>
      <c r="V112" s="98"/>
      <c r="W112" s="98"/>
      <c r="X112" s="98"/>
      <c r="Y112" s="98"/>
      <c r="Z112" s="98"/>
      <c r="AA112" s="98"/>
    </row>
    <row r="113" spans="1:27" ht="17.25" customHeight="1">
      <c r="A113" s="98"/>
      <c r="B113" s="98"/>
      <c r="C113" s="98"/>
      <c r="D113" s="98"/>
      <c r="E113" s="98"/>
      <c r="F113" s="98"/>
      <c r="G113" s="98"/>
      <c r="H113" s="98"/>
      <c r="I113" s="98"/>
      <c r="J113" s="98"/>
      <c r="K113" s="98"/>
      <c r="L113" s="98"/>
      <c r="M113" s="98"/>
      <c r="N113" s="98"/>
      <c r="O113" s="98"/>
      <c r="P113" s="98"/>
      <c r="Q113" s="98"/>
      <c r="R113" s="98"/>
      <c r="S113" s="98"/>
      <c r="T113" s="98"/>
      <c r="U113" s="98"/>
      <c r="V113" s="98"/>
      <c r="W113" s="98"/>
      <c r="X113" s="98"/>
      <c r="Y113" s="98"/>
      <c r="Z113" s="98"/>
      <c r="AA113" s="98"/>
    </row>
    <row r="114" spans="1:27" ht="17.25" customHeight="1">
      <c r="A114" s="98"/>
      <c r="B114" s="98"/>
      <c r="C114" s="98"/>
      <c r="D114" s="98"/>
      <c r="E114" s="98"/>
      <c r="F114" s="98"/>
      <c r="G114" s="98"/>
      <c r="H114" s="98"/>
      <c r="I114" s="98"/>
      <c r="J114" s="98"/>
      <c r="K114" s="98"/>
      <c r="L114" s="98"/>
      <c r="M114" s="98"/>
      <c r="N114" s="98"/>
      <c r="O114" s="98"/>
      <c r="P114" s="98"/>
      <c r="Q114" s="98"/>
      <c r="R114" s="98"/>
      <c r="S114" s="98"/>
      <c r="T114" s="98"/>
      <c r="U114" s="98"/>
      <c r="V114" s="98"/>
      <c r="W114" s="98"/>
      <c r="X114" s="98"/>
      <c r="Y114" s="98"/>
      <c r="Z114" s="98"/>
      <c r="AA114" s="98"/>
    </row>
    <row r="115" spans="1:27" ht="17.25" customHeight="1">
      <c r="A115" s="98"/>
      <c r="B115" s="98"/>
      <c r="C115" s="98"/>
      <c r="D115" s="98"/>
      <c r="E115" s="98"/>
      <c r="F115" s="98"/>
      <c r="G115" s="98"/>
      <c r="H115" s="98"/>
      <c r="I115" s="98"/>
      <c r="J115" s="98"/>
      <c r="K115" s="98"/>
      <c r="L115" s="98"/>
      <c r="M115" s="98"/>
      <c r="N115" s="98"/>
      <c r="O115" s="98"/>
      <c r="P115" s="98"/>
      <c r="Q115" s="98"/>
      <c r="R115" s="98"/>
      <c r="S115" s="98"/>
      <c r="T115" s="98"/>
      <c r="U115" s="98"/>
      <c r="V115" s="98"/>
      <c r="W115" s="98"/>
      <c r="X115" s="98"/>
      <c r="Y115" s="98"/>
      <c r="Z115" s="98"/>
      <c r="AA115" s="98"/>
    </row>
    <row r="116" spans="1:27" ht="17.25" customHeight="1">
      <c r="A116" s="98"/>
      <c r="B116" s="98"/>
      <c r="C116" s="98"/>
      <c r="D116" s="98"/>
      <c r="E116" s="98"/>
      <c r="F116" s="98"/>
      <c r="G116" s="98"/>
      <c r="H116" s="98"/>
      <c r="I116" s="98"/>
      <c r="J116" s="98"/>
      <c r="K116" s="98"/>
      <c r="L116" s="98"/>
      <c r="M116" s="98"/>
      <c r="N116" s="98"/>
      <c r="O116" s="98"/>
      <c r="P116" s="98"/>
      <c r="Q116" s="98"/>
      <c r="R116" s="98"/>
      <c r="S116" s="98"/>
      <c r="T116" s="98"/>
      <c r="U116" s="98"/>
      <c r="V116" s="98"/>
      <c r="W116" s="98"/>
      <c r="X116" s="98"/>
      <c r="Y116" s="98"/>
      <c r="Z116" s="98"/>
      <c r="AA116" s="98"/>
    </row>
    <row r="117" spans="1:27" ht="17.25" customHeight="1">
      <c r="A117" s="98"/>
      <c r="B117" s="98"/>
      <c r="C117" s="98"/>
      <c r="D117" s="98"/>
      <c r="E117" s="98"/>
      <c r="F117" s="98"/>
      <c r="G117" s="98"/>
      <c r="H117" s="98"/>
      <c r="I117" s="98"/>
      <c r="J117" s="98"/>
      <c r="K117" s="98"/>
      <c r="L117" s="98"/>
      <c r="M117" s="98"/>
      <c r="N117" s="98"/>
      <c r="O117" s="98"/>
      <c r="P117" s="98"/>
      <c r="Q117" s="98"/>
      <c r="R117" s="98"/>
      <c r="S117" s="98"/>
      <c r="T117" s="98"/>
      <c r="U117" s="98"/>
      <c r="V117" s="98"/>
      <c r="W117" s="98"/>
      <c r="X117" s="98"/>
      <c r="Y117" s="98"/>
      <c r="Z117" s="98"/>
      <c r="AA117" s="98"/>
    </row>
    <row r="118" spans="1:27" ht="17.25" customHeight="1">
      <c r="A118" s="98"/>
      <c r="B118" s="98"/>
      <c r="C118" s="98"/>
      <c r="D118" s="98"/>
      <c r="E118" s="98"/>
      <c r="F118" s="98"/>
      <c r="G118" s="98"/>
      <c r="H118" s="98"/>
      <c r="I118" s="98"/>
      <c r="J118" s="98"/>
      <c r="K118" s="98"/>
      <c r="L118" s="98"/>
      <c r="M118" s="98"/>
      <c r="N118" s="98"/>
      <c r="O118" s="98"/>
      <c r="P118" s="98"/>
      <c r="Q118" s="98"/>
      <c r="R118" s="98"/>
      <c r="S118" s="98"/>
      <c r="T118" s="98"/>
      <c r="U118" s="98"/>
      <c r="V118" s="98"/>
      <c r="W118" s="98"/>
      <c r="X118" s="98"/>
      <c r="Y118" s="98"/>
      <c r="Z118" s="98"/>
      <c r="AA118" s="98"/>
    </row>
    <row r="119" spans="1:27" ht="17.25" customHeight="1">
      <c r="A119" s="98"/>
      <c r="B119" s="98"/>
      <c r="C119" s="98"/>
      <c r="D119" s="98"/>
      <c r="E119" s="98"/>
      <c r="F119" s="98"/>
      <c r="G119" s="98"/>
      <c r="H119" s="98"/>
      <c r="I119" s="98"/>
      <c r="J119" s="98"/>
      <c r="K119" s="98"/>
      <c r="L119" s="98"/>
      <c r="M119" s="98"/>
      <c r="N119" s="98"/>
      <c r="O119" s="98"/>
      <c r="P119" s="98"/>
      <c r="Q119" s="98"/>
      <c r="R119" s="98"/>
      <c r="S119" s="98"/>
      <c r="T119" s="98"/>
      <c r="U119" s="98"/>
      <c r="V119" s="98"/>
      <c r="W119" s="98"/>
      <c r="X119" s="98"/>
      <c r="Y119" s="98"/>
      <c r="Z119" s="98"/>
      <c r="AA119" s="98"/>
    </row>
    <row r="120" spans="1:27" ht="17.25" customHeight="1">
      <c r="A120" s="98"/>
      <c r="B120" s="98"/>
      <c r="C120" s="98"/>
      <c r="D120" s="98"/>
      <c r="E120" s="98"/>
      <c r="F120" s="98"/>
      <c r="G120" s="98"/>
      <c r="H120" s="98"/>
      <c r="I120" s="98"/>
      <c r="J120" s="98"/>
      <c r="K120" s="98"/>
      <c r="L120" s="98"/>
      <c r="M120" s="98"/>
      <c r="N120" s="98"/>
      <c r="O120" s="98"/>
      <c r="P120" s="98"/>
      <c r="Q120" s="98"/>
      <c r="R120" s="98"/>
      <c r="S120" s="98"/>
      <c r="T120" s="98"/>
      <c r="U120" s="98"/>
      <c r="V120" s="98"/>
      <c r="W120" s="98"/>
      <c r="X120" s="98"/>
      <c r="Y120" s="98"/>
      <c r="Z120" s="98"/>
      <c r="AA120" s="98"/>
    </row>
    <row r="121" spans="1:27" ht="17.25" customHeight="1">
      <c r="A121" s="98"/>
      <c r="B121" s="98"/>
      <c r="C121" s="98"/>
      <c r="D121" s="98"/>
      <c r="E121" s="98"/>
      <c r="F121" s="98"/>
      <c r="G121" s="98"/>
      <c r="H121" s="98"/>
      <c r="I121" s="98"/>
      <c r="J121" s="98"/>
      <c r="K121" s="98"/>
      <c r="L121" s="98"/>
      <c r="M121" s="98"/>
      <c r="N121" s="98"/>
      <c r="O121" s="98"/>
      <c r="P121" s="98"/>
      <c r="Q121" s="98"/>
      <c r="R121" s="98"/>
      <c r="S121" s="98"/>
      <c r="T121" s="98"/>
      <c r="U121" s="98"/>
      <c r="V121" s="98"/>
      <c r="W121" s="98"/>
      <c r="X121" s="98"/>
      <c r="Y121" s="98"/>
      <c r="Z121" s="98"/>
      <c r="AA121" s="98"/>
    </row>
    <row r="122" spans="1:27" ht="17.25" customHeight="1">
      <c r="A122" s="98"/>
      <c r="B122" s="98"/>
      <c r="C122" s="98"/>
      <c r="D122" s="98"/>
      <c r="E122" s="98"/>
      <c r="F122" s="98"/>
      <c r="G122" s="98"/>
      <c r="H122" s="98"/>
      <c r="I122" s="98"/>
      <c r="J122" s="98"/>
      <c r="K122" s="98"/>
      <c r="L122" s="98"/>
      <c r="M122" s="98"/>
      <c r="N122" s="98"/>
      <c r="O122" s="98"/>
      <c r="P122" s="98"/>
      <c r="Q122" s="98"/>
      <c r="R122" s="98"/>
      <c r="S122" s="98"/>
      <c r="T122" s="98"/>
      <c r="U122" s="98"/>
      <c r="V122" s="98"/>
      <c r="W122" s="98"/>
      <c r="X122" s="98"/>
      <c r="Y122" s="98"/>
      <c r="Z122" s="98"/>
      <c r="AA122" s="98"/>
    </row>
    <row r="123" spans="1:27" ht="17.25" customHeight="1">
      <c r="A123" s="98"/>
      <c r="B123" s="98"/>
      <c r="C123" s="98"/>
      <c r="D123" s="98"/>
      <c r="E123" s="98"/>
      <c r="F123" s="98"/>
      <c r="G123" s="98"/>
      <c r="H123" s="98"/>
      <c r="I123" s="98"/>
      <c r="J123" s="98"/>
      <c r="K123" s="98"/>
      <c r="L123" s="98"/>
      <c r="M123" s="98"/>
      <c r="N123" s="98"/>
      <c r="O123" s="98"/>
      <c r="P123" s="98"/>
      <c r="Q123" s="98"/>
      <c r="R123" s="98"/>
      <c r="S123" s="98"/>
      <c r="T123" s="98"/>
      <c r="U123" s="98"/>
      <c r="V123" s="98"/>
      <c r="W123" s="98"/>
      <c r="X123" s="98"/>
      <c r="Y123" s="98"/>
      <c r="Z123" s="98"/>
      <c r="AA123" s="98"/>
    </row>
    <row r="124" spans="1:27" ht="17.25" customHeight="1">
      <c r="A124" s="98"/>
      <c r="B124" s="98"/>
      <c r="C124" s="98"/>
      <c r="D124" s="98"/>
      <c r="E124" s="98"/>
      <c r="F124" s="98"/>
      <c r="G124" s="98"/>
      <c r="H124" s="98"/>
      <c r="I124" s="98"/>
      <c r="J124" s="98"/>
      <c r="K124" s="98"/>
      <c r="L124" s="98"/>
      <c r="M124" s="98"/>
      <c r="N124" s="98"/>
      <c r="O124" s="98"/>
      <c r="P124" s="98"/>
      <c r="Q124" s="98"/>
      <c r="R124" s="98"/>
      <c r="S124" s="98"/>
      <c r="T124" s="98"/>
      <c r="U124" s="98"/>
      <c r="V124" s="98"/>
      <c r="W124" s="98"/>
      <c r="X124" s="98"/>
      <c r="Y124" s="98"/>
      <c r="Z124" s="98"/>
      <c r="AA124" s="98"/>
    </row>
    <row r="125" spans="1:27" ht="17.25" customHeight="1">
      <c r="A125" s="98"/>
      <c r="B125" s="98"/>
      <c r="C125" s="98"/>
      <c r="D125" s="98"/>
      <c r="E125" s="98"/>
      <c r="F125" s="98"/>
      <c r="G125" s="98"/>
      <c r="H125" s="98"/>
      <c r="I125" s="98"/>
      <c r="J125" s="98"/>
      <c r="K125" s="98"/>
      <c r="L125" s="98"/>
      <c r="M125" s="98"/>
      <c r="N125" s="98"/>
      <c r="O125" s="98"/>
      <c r="P125" s="98"/>
      <c r="Q125" s="98"/>
      <c r="R125" s="98"/>
      <c r="S125" s="98"/>
      <c r="T125" s="98"/>
      <c r="U125" s="98"/>
      <c r="V125" s="98"/>
      <c r="W125" s="98"/>
      <c r="X125" s="98"/>
      <c r="Y125" s="98"/>
      <c r="Z125" s="98"/>
      <c r="AA125" s="98"/>
    </row>
    <row r="126" spans="1:27" ht="17.25" customHeight="1">
      <c r="A126" s="98"/>
      <c r="B126" s="98"/>
      <c r="C126" s="98"/>
      <c r="D126" s="98"/>
      <c r="E126" s="98"/>
      <c r="F126" s="98"/>
      <c r="G126" s="98"/>
      <c r="H126" s="98"/>
      <c r="I126" s="98"/>
      <c r="J126" s="98"/>
      <c r="K126" s="98"/>
      <c r="L126" s="98"/>
      <c r="M126" s="98"/>
      <c r="N126" s="98"/>
      <c r="O126" s="98"/>
      <c r="P126" s="98"/>
      <c r="Q126" s="98"/>
      <c r="R126" s="98"/>
      <c r="S126" s="98"/>
      <c r="T126" s="98"/>
      <c r="U126" s="98"/>
      <c r="V126" s="98"/>
      <c r="W126" s="98"/>
      <c r="X126" s="98"/>
      <c r="Y126" s="98"/>
      <c r="Z126" s="98"/>
      <c r="AA126" s="98"/>
    </row>
    <row r="127" spans="1:27" ht="17.25" customHeight="1">
      <c r="A127" s="98"/>
      <c r="B127" s="98"/>
      <c r="C127" s="98"/>
      <c r="D127" s="98"/>
      <c r="E127" s="98"/>
      <c r="F127" s="98"/>
      <c r="G127" s="98"/>
      <c r="H127" s="98"/>
      <c r="I127" s="98"/>
      <c r="J127" s="98"/>
      <c r="K127" s="98"/>
      <c r="L127" s="98"/>
      <c r="M127" s="98"/>
      <c r="N127" s="98"/>
      <c r="O127" s="98"/>
      <c r="P127" s="98"/>
      <c r="Q127" s="98"/>
      <c r="R127" s="98"/>
      <c r="S127" s="98"/>
      <c r="T127" s="98"/>
      <c r="U127" s="98"/>
      <c r="V127" s="98"/>
      <c r="W127" s="98"/>
      <c r="X127" s="98"/>
      <c r="Y127" s="98"/>
      <c r="Z127" s="98"/>
      <c r="AA127" s="98"/>
    </row>
    <row r="128" spans="1:27" ht="17.25" customHeight="1">
      <c r="A128" s="98"/>
      <c r="B128" s="98"/>
      <c r="C128" s="98"/>
      <c r="D128" s="98"/>
      <c r="E128" s="98"/>
      <c r="F128" s="98"/>
      <c r="G128" s="98"/>
      <c r="H128" s="98"/>
      <c r="I128" s="98"/>
      <c r="J128" s="98"/>
      <c r="K128" s="98"/>
      <c r="L128" s="98"/>
      <c r="M128" s="98"/>
      <c r="N128" s="98"/>
      <c r="O128" s="98"/>
      <c r="P128" s="98"/>
      <c r="Q128" s="98"/>
      <c r="R128" s="98"/>
      <c r="S128" s="98"/>
      <c r="T128" s="98"/>
      <c r="U128" s="98"/>
      <c r="V128" s="98"/>
      <c r="W128" s="98"/>
      <c r="X128" s="98"/>
      <c r="Y128" s="98"/>
      <c r="Z128" s="98"/>
      <c r="AA128" s="98"/>
    </row>
    <row r="129" spans="1:27" ht="17.25" customHeight="1">
      <c r="A129" s="98"/>
      <c r="B129" s="98"/>
      <c r="C129" s="98"/>
      <c r="D129" s="98"/>
      <c r="E129" s="98"/>
      <c r="F129" s="98"/>
      <c r="G129" s="98"/>
      <c r="H129" s="232"/>
      <c r="I129" s="232"/>
      <c r="J129" s="232"/>
      <c r="K129" s="98"/>
      <c r="L129" s="98"/>
      <c r="M129" s="98"/>
      <c r="N129" s="98"/>
      <c r="O129" s="98"/>
      <c r="P129" s="98"/>
      <c r="Q129" s="98"/>
      <c r="R129" s="98"/>
      <c r="S129" s="98"/>
      <c r="T129" s="98"/>
      <c r="U129" s="98"/>
      <c r="V129" s="98"/>
      <c r="W129" s="98"/>
      <c r="X129" s="98"/>
      <c r="Y129" s="98"/>
      <c r="Z129" s="98"/>
      <c r="AA129" s="98"/>
    </row>
    <row r="130" spans="1:27" ht="17.25" customHeight="1">
      <c r="A130" s="98"/>
      <c r="B130" s="98"/>
      <c r="C130" s="98"/>
      <c r="D130" s="98"/>
      <c r="E130" s="98"/>
      <c r="F130" s="98"/>
      <c r="G130" s="98"/>
      <c r="H130" s="232"/>
      <c r="I130" s="232"/>
      <c r="J130" s="232"/>
      <c r="K130" s="98"/>
      <c r="L130" s="98"/>
      <c r="M130" s="98"/>
      <c r="N130" s="98"/>
      <c r="O130" s="98"/>
      <c r="P130" s="98"/>
      <c r="Q130" s="98"/>
      <c r="R130" s="98"/>
      <c r="S130" s="98"/>
      <c r="T130" s="98"/>
      <c r="U130" s="98"/>
      <c r="V130" s="98"/>
      <c r="W130" s="98"/>
      <c r="X130" s="98"/>
      <c r="Y130" s="98"/>
      <c r="Z130" s="98"/>
      <c r="AA130" s="98"/>
    </row>
    <row r="131" spans="1:27" ht="17.25" customHeight="1">
      <c r="A131" s="98"/>
      <c r="B131" s="98"/>
      <c r="C131" s="98"/>
      <c r="D131" s="98"/>
      <c r="E131" s="98"/>
      <c r="F131" s="98"/>
      <c r="G131" s="98"/>
      <c r="H131" s="232"/>
      <c r="I131" s="232"/>
      <c r="J131" s="232"/>
      <c r="K131" s="98"/>
      <c r="L131" s="98"/>
      <c r="M131" s="98"/>
      <c r="N131" s="98"/>
      <c r="O131" s="98"/>
      <c r="P131" s="98"/>
      <c r="Q131" s="98"/>
      <c r="R131" s="98"/>
      <c r="S131" s="98"/>
      <c r="T131" s="98"/>
      <c r="U131" s="98"/>
      <c r="V131" s="98"/>
      <c r="W131" s="98"/>
      <c r="X131" s="98"/>
      <c r="Y131" s="98"/>
      <c r="Z131" s="98"/>
      <c r="AA131" s="98"/>
    </row>
    <row r="132" spans="1:27" ht="17.25" customHeight="1">
      <c r="A132" s="98"/>
      <c r="B132" s="98"/>
      <c r="C132" s="98"/>
      <c r="D132" s="98"/>
      <c r="E132" s="98"/>
      <c r="F132" s="98"/>
      <c r="G132" s="98"/>
      <c r="H132" s="232"/>
      <c r="I132" s="232"/>
      <c r="J132" s="232"/>
      <c r="K132" s="98"/>
      <c r="L132" s="98"/>
      <c r="M132" s="98"/>
      <c r="N132" s="98"/>
      <c r="O132" s="98"/>
      <c r="P132" s="98"/>
      <c r="Q132" s="98"/>
      <c r="R132" s="98"/>
      <c r="S132" s="98"/>
      <c r="T132" s="98"/>
      <c r="U132" s="98"/>
      <c r="V132" s="98"/>
      <c r="W132" s="98"/>
      <c r="X132" s="98"/>
      <c r="Y132" s="98"/>
      <c r="Z132" s="98"/>
      <c r="AA132" s="98"/>
    </row>
    <row r="133" spans="1:27" ht="17.25" customHeight="1">
      <c r="A133" s="98"/>
      <c r="B133" s="98"/>
      <c r="C133" s="98"/>
      <c r="D133" s="98"/>
      <c r="E133" s="98"/>
      <c r="F133" s="98"/>
      <c r="G133" s="98"/>
      <c r="H133" s="232"/>
      <c r="I133" s="232"/>
      <c r="J133" s="232"/>
      <c r="K133" s="98"/>
      <c r="L133" s="98"/>
      <c r="M133" s="98"/>
      <c r="N133" s="98"/>
      <c r="O133" s="98"/>
      <c r="P133" s="98"/>
      <c r="Q133" s="98"/>
      <c r="R133" s="98"/>
      <c r="S133" s="98"/>
      <c r="T133" s="98"/>
      <c r="U133" s="98"/>
      <c r="V133" s="98"/>
      <c r="W133" s="98"/>
      <c r="X133" s="98"/>
      <c r="Y133" s="98"/>
      <c r="Z133" s="98"/>
      <c r="AA133" s="98"/>
    </row>
    <row r="134" spans="1:27" ht="17.25" customHeight="1">
      <c r="A134" s="98"/>
      <c r="B134" s="98"/>
      <c r="C134" s="98"/>
      <c r="D134" s="98"/>
      <c r="E134" s="98"/>
      <c r="F134" s="98"/>
      <c r="G134" s="98"/>
      <c r="H134" s="232"/>
      <c r="I134" s="232"/>
      <c r="J134" s="232"/>
      <c r="K134" s="98"/>
      <c r="L134" s="98"/>
      <c r="M134" s="98"/>
      <c r="N134" s="98"/>
      <c r="O134" s="98"/>
      <c r="P134" s="98"/>
      <c r="Q134" s="98"/>
      <c r="R134" s="98"/>
      <c r="S134" s="98"/>
      <c r="T134" s="98"/>
      <c r="U134" s="98"/>
      <c r="V134" s="98"/>
      <c r="W134" s="98"/>
      <c r="X134" s="98"/>
      <c r="Y134" s="98"/>
      <c r="Z134" s="98"/>
      <c r="AA134" s="98"/>
    </row>
    <row r="135" spans="1:27" ht="17.25" customHeight="1">
      <c r="A135" s="98"/>
      <c r="B135" s="98"/>
      <c r="C135" s="98"/>
      <c r="D135" s="98"/>
      <c r="E135" s="98"/>
      <c r="F135" s="98"/>
      <c r="G135" s="98"/>
      <c r="H135" s="232"/>
      <c r="I135" s="232"/>
      <c r="J135" s="232"/>
      <c r="K135" s="98"/>
      <c r="L135" s="98"/>
      <c r="M135" s="98"/>
      <c r="N135" s="98"/>
      <c r="O135" s="98"/>
      <c r="P135" s="98"/>
      <c r="Q135" s="98"/>
      <c r="R135" s="98"/>
      <c r="S135" s="98"/>
      <c r="T135" s="98"/>
      <c r="U135" s="98"/>
      <c r="V135" s="98"/>
      <c r="W135" s="98"/>
      <c r="X135" s="98"/>
      <c r="Y135" s="98"/>
      <c r="Z135" s="98"/>
      <c r="AA135" s="98"/>
    </row>
    <row r="136" spans="1:27" ht="17.25" customHeight="1">
      <c r="A136" s="98"/>
      <c r="B136" s="98"/>
      <c r="C136" s="98"/>
      <c r="D136" s="98"/>
      <c r="E136" s="98"/>
      <c r="F136" s="98"/>
      <c r="G136" s="98"/>
      <c r="H136" s="232"/>
      <c r="I136" s="232"/>
      <c r="J136" s="232"/>
      <c r="K136" s="98"/>
      <c r="L136" s="98"/>
      <c r="M136" s="98"/>
      <c r="N136" s="98"/>
      <c r="O136" s="98"/>
      <c r="P136" s="98"/>
      <c r="Q136" s="98"/>
      <c r="R136" s="98"/>
      <c r="S136" s="98"/>
      <c r="T136" s="98"/>
      <c r="U136" s="98"/>
      <c r="V136" s="98"/>
      <c r="W136" s="98"/>
      <c r="X136" s="98"/>
      <c r="Y136" s="98"/>
      <c r="Z136" s="98"/>
      <c r="AA136" s="98"/>
    </row>
    <row r="137" spans="1:27" ht="17.25" customHeight="1">
      <c r="A137" s="98"/>
      <c r="B137" s="98"/>
      <c r="C137" s="98"/>
      <c r="D137" s="98"/>
      <c r="E137" s="98"/>
      <c r="F137" s="98"/>
      <c r="G137" s="98"/>
      <c r="H137" s="232"/>
      <c r="I137" s="232"/>
      <c r="J137" s="232"/>
      <c r="K137" s="98"/>
      <c r="L137" s="98"/>
      <c r="M137" s="98"/>
      <c r="N137" s="98"/>
      <c r="O137" s="98"/>
      <c r="P137" s="98"/>
      <c r="Q137" s="98"/>
      <c r="R137" s="98"/>
      <c r="S137" s="98"/>
      <c r="T137" s="98"/>
      <c r="U137" s="98"/>
      <c r="V137" s="98"/>
      <c r="W137" s="98"/>
      <c r="X137" s="98"/>
      <c r="Y137" s="98"/>
      <c r="Z137" s="98"/>
      <c r="AA137" s="98"/>
    </row>
    <row r="138" spans="1:27" ht="17.25" customHeight="1">
      <c r="A138" s="98"/>
      <c r="B138" s="98"/>
      <c r="C138" s="98"/>
      <c r="D138" s="98"/>
      <c r="E138" s="98"/>
      <c r="F138" s="98"/>
      <c r="G138" s="98"/>
      <c r="H138" s="232"/>
      <c r="I138" s="232"/>
      <c r="J138" s="232"/>
      <c r="K138" s="98"/>
      <c r="L138" s="98"/>
      <c r="M138" s="98"/>
      <c r="N138" s="98"/>
      <c r="O138" s="98"/>
      <c r="P138" s="98"/>
      <c r="Q138" s="98"/>
      <c r="R138" s="98"/>
      <c r="S138" s="98"/>
      <c r="T138" s="98"/>
      <c r="U138" s="98"/>
      <c r="V138" s="98"/>
      <c r="W138" s="98"/>
      <c r="X138" s="98"/>
      <c r="Y138" s="98"/>
      <c r="Z138" s="98"/>
      <c r="AA138" s="98"/>
    </row>
    <row r="139" spans="1:27" ht="17.25" customHeight="1">
      <c r="A139" s="98"/>
      <c r="B139" s="98"/>
      <c r="C139" s="98"/>
      <c r="D139" s="98"/>
      <c r="E139" s="98"/>
      <c r="F139" s="98"/>
      <c r="G139" s="98"/>
      <c r="H139" s="232"/>
      <c r="I139" s="232"/>
      <c r="J139" s="232"/>
      <c r="K139" s="98"/>
      <c r="L139" s="98"/>
      <c r="M139" s="98"/>
      <c r="N139" s="98"/>
      <c r="O139" s="98"/>
      <c r="P139" s="98"/>
      <c r="Q139" s="98"/>
      <c r="R139" s="98"/>
      <c r="S139" s="98"/>
      <c r="T139" s="98"/>
      <c r="U139" s="98"/>
      <c r="V139" s="98"/>
      <c r="W139" s="98"/>
      <c r="X139" s="98"/>
      <c r="Y139" s="98"/>
      <c r="Z139" s="98"/>
      <c r="AA139" s="98"/>
    </row>
    <row r="140" spans="1:27" ht="17.25" customHeight="1">
      <c r="A140" s="98"/>
      <c r="B140" s="98"/>
      <c r="C140" s="98"/>
      <c r="D140" s="98"/>
      <c r="E140" s="98"/>
      <c r="F140" s="98"/>
      <c r="G140" s="98"/>
      <c r="H140" s="232"/>
      <c r="I140" s="232"/>
      <c r="J140" s="232"/>
      <c r="K140" s="98"/>
      <c r="L140" s="98"/>
      <c r="M140" s="98"/>
      <c r="N140" s="98"/>
      <c r="O140" s="98"/>
      <c r="P140" s="98"/>
      <c r="Q140" s="98"/>
      <c r="R140" s="98"/>
      <c r="S140" s="98"/>
      <c r="T140" s="98"/>
      <c r="U140" s="98"/>
      <c r="V140" s="98"/>
      <c r="W140" s="98"/>
      <c r="X140" s="98"/>
      <c r="Y140" s="98"/>
      <c r="Z140" s="98"/>
      <c r="AA140" s="98"/>
    </row>
    <row r="141" spans="1:27" ht="17.25" customHeight="1">
      <c r="A141" s="98"/>
      <c r="B141" s="98"/>
      <c r="C141" s="98"/>
      <c r="D141" s="98"/>
      <c r="E141" s="98"/>
      <c r="F141" s="98"/>
      <c r="G141" s="98"/>
      <c r="H141" s="232"/>
      <c r="I141" s="232"/>
      <c r="J141" s="232"/>
      <c r="K141" s="98"/>
      <c r="L141" s="98"/>
      <c r="M141" s="98"/>
      <c r="N141" s="98"/>
      <c r="O141" s="98"/>
      <c r="P141" s="98"/>
      <c r="Q141" s="98"/>
      <c r="R141" s="98"/>
      <c r="S141" s="98"/>
      <c r="T141" s="98"/>
      <c r="U141" s="98"/>
      <c r="V141" s="98"/>
      <c r="W141" s="98"/>
      <c r="X141" s="98"/>
      <c r="Y141" s="98"/>
      <c r="Z141" s="98"/>
      <c r="AA141" s="98"/>
    </row>
    <row r="142" spans="1:27" ht="17.25" customHeight="1">
      <c r="A142" s="98"/>
      <c r="B142" s="98"/>
      <c r="C142" s="98"/>
      <c r="D142" s="98"/>
      <c r="E142" s="98"/>
      <c r="F142" s="98"/>
      <c r="G142" s="98"/>
      <c r="H142" s="232"/>
      <c r="I142" s="232"/>
      <c r="J142" s="232"/>
      <c r="K142" s="98"/>
      <c r="L142" s="98"/>
      <c r="M142" s="98"/>
      <c r="N142" s="98"/>
      <c r="O142" s="98"/>
      <c r="P142" s="98"/>
      <c r="Q142" s="98"/>
      <c r="R142" s="98"/>
      <c r="S142" s="98"/>
      <c r="T142" s="98"/>
      <c r="U142" s="98"/>
      <c r="V142" s="98"/>
      <c r="W142" s="98"/>
      <c r="X142" s="98"/>
      <c r="Y142" s="98"/>
      <c r="Z142" s="98"/>
      <c r="AA142" s="98"/>
    </row>
    <row r="143" spans="1:27" ht="17.25" customHeight="1">
      <c r="A143" s="98"/>
      <c r="B143" s="98"/>
      <c r="C143" s="98"/>
      <c r="D143" s="98"/>
      <c r="E143" s="98"/>
      <c r="F143" s="98"/>
      <c r="G143" s="98"/>
      <c r="H143" s="232"/>
      <c r="I143" s="232"/>
      <c r="J143" s="232"/>
      <c r="K143" s="98"/>
      <c r="L143" s="98"/>
      <c r="M143" s="98"/>
      <c r="N143" s="98"/>
      <c r="O143" s="98"/>
      <c r="P143" s="98"/>
      <c r="Q143" s="98"/>
      <c r="R143" s="98"/>
      <c r="S143" s="98"/>
      <c r="T143" s="98"/>
      <c r="U143" s="98"/>
      <c r="V143" s="98"/>
      <c r="W143" s="98"/>
      <c r="X143" s="98"/>
      <c r="Y143" s="98"/>
      <c r="Z143" s="98"/>
      <c r="AA143" s="98"/>
    </row>
    <row r="144" spans="1:27" ht="17.25" customHeight="1">
      <c r="A144" s="98"/>
      <c r="B144" s="98"/>
      <c r="C144" s="98"/>
      <c r="D144" s="98"/>
      <c r="E144" s="98"/>
      <c r="F144" s="98"/>
      <c r="G144" s="98"/>
      <c r="H144" s="232"/>
      <c r="I144" s="232"/>
      <c r="J144" s="232"/>
      <c r="K144" s="98"/>
      <c r="L144" s="98"/>
      <c r="M144" s="98"/>
      <c r="N144" s="98"/>
      <c r="O144" s="98"/>
      <c r="P144" s="98"/>
      <c r="Q144" s="98"/>
      <c r="R144" s="98"/>
      <c r="S144" s="98"/>
      <c r="T144" s="98"/>
      <c r="U144" s="98"/>
      <c r="V144" s="98"/>
      <c r="W144" s="98"/>
      <c r="X144" s="98"/>
      <c r="Y144" s="98"/>
      <c r="Z144" s="98"/>
      <c r="AA144" s="98"/>
    </row>
    <row r="145" spans="1:27" ht="17.25" customHeight="1">
      <c r="A145" s="98"/>
      <c r="B145" s="98"/>
      <c r="C145" s="98"/>
      <c r="D145" s="98"/>
      <c r="E145" s="98"/>
      <c r="F145" s="98"/>
      <c r="G145" s="98"/>
      <c r="H145" s="232"/>
      <c r="I145" s="232"/>
      <c r="J145" s="232"/>
      <c r="K145" s="98"/>
      <c r="L145" s="98"/>
      <c r="M145" s="98"/>
      <c r="N145" s="98"/>
      <c r="O145" s="98"/>
      <c r="P145" s="98"/>
      <c r="Q145" s="98"/>
      <c r="R145" s="98"/>
      <c r="S145" s="98"/>
      <c r="T145" s="98"/>
      <c r="U145" s="98"/>
      <c r="V145" s="98"/>
      <c r="W145" s="98"/>
      <c r="X145" s="98"/>
      <c r="Y145" s="98"/>
      <c r="Z145" s="98"/>
      <c r="AA145" s="98"/>
    </row>
    <row r="146" spans="1:27" ht="17.25" customHeight="1">
      <c r="A146" s="98"/>
      <c r="B146" s="98"/>
      <c r="C146" s="98"/>
      <c r="D146" s="98"/>
      <c r="E146" s="98"/>
      <c r="F146" s="98"/>
      <c r="G146" s="98"/>
      <c r="H146" s="232"/>
      <c r="I146" s="232"/>
      <c r="J146" s="232"/>
      <c r="K146" s="98"/>
      <c r="L146" s="98"/>
      <c r="M146" s="98"/>
      <c r="N146" s="98"/>
      <c r="O146" s="98"/>
      <c r="P146" s="98"/>
      <c r="Q146" s="98"/>
      <c r="R146" s="98"/>
      <c r="S146" s="98"/>
      <c r="T146" s="98"/>
      <c r="U146" s="98"/>
      <c r="V146" s="98"/>
      <c r="W146" s="98"/>
      <c r="X146" s="98"/>
      <c r="Y146" s="98"/>
      <c r="Z146" s="98"/>
      <c r="AA146" s="98"/>
    </row>
    <row r="147" spans="1:27" ht="17.25" customHeight="1">
      <c r="A147" s="98"/>
      <c r="B147" s="98"/>
      <c r="C147" s="98"/>
      <c r="D147" s="98"/>
      <c r="E147" s="98"/>
      <c r="F147" s="98"/>
      <c r="G147" s="98"/>
      <c r="H147" s="232"/>
      <c r="I147" s="232"/>
      <c r="J147" s="232"/>
      <c r="K147" s="98"/>
      <c r="L147" s="98"/>
      <c r="M147" s="98"/>
      <c r="N147" s="98"/>
      <c r="O147" s="98"/>
      <c r="P147" s="98"/>
      <c r="Q147" s="98"/>
      <c r="R147" s="98"/>
      <c r="S147" s="98"/>
      <c r="T147" s="98"/>
      <c r="U147" s="98"/>
      <c r="V147" s="98"/>
      <c r="W147" s="98"/>
      <c r="X147" s="98"/>
      <c r="Y147" s="98"/>
      <c r="Z147" s="98"/>
      <c r="AA147" s="98"/>
    </row>
    <row r="148" spans="1:27" ht="17.25" customHeight="1">
      <c r="A148" s="98"/>
      <c r="B148" s="98"/>
      <c r="C148" s="98"/>
      <c r="D148" s="98"/>
      <c r="E148" s="98"/>
      <c r="F148" s="98"/>
      <c r="G148" s="98"/>
      <c r="H148" s="232"/>
      <c r="I148" s="232"/>
      <c r="J148" s="232"/>
      <c r="K148" s="98"/>
      <c r="L148" s="98"/>
      <c r="M148" s="98"/>
      <c r="N148" s="98"/>
      <c r="O148" s="98"/>
      <c r="P148" s="98"/>
      <c r="Q148" s="98"/>
      <c r="R148" s="98"/>
      <c r="S148" s="98"/>
      <c r="T148" s="98"/>
      <c r="U148" s="98"/>
      <c r="V148" s="98"/>
      <c r="W148" s="98"/>
      <c r="X148" s="98"/>
      <c r="Y148" s="98"/>
      <c r="Z148" s="98"/>
      <c r="AA148" s="98"/>
    </row>
    <row r="149" spans="1:27" ht="17.25" customHeight="1">
      <c r="A149" s="98"/>
      <c r="B149" s="98"/>
      <c r="C149" s="98"/>
      <c r="D149" s="98"/>
      <c r="E149" s="98"/>
      <c r="F149" s="98"/>
      <c r="G149" s="98"/>
      <c r="H149" s="232"/>
      <c r="I149" s="232"/>
      <c r="J149" s="232"/>
      <c r="K149" s="98"/>
      <c r="L149" s="98"/>
      <c r="M149" s="98"/>
      <c r="N149" s="98"/>
      <c r="O149" s="98"/>
      <c r="P149" s="98"/>
      <c r="Q149" s="98"/>
      <c r="R149" s="98"/>
      <c r="S149" s="98"/>
      <c r="T149" s="98"/>
      <c r="U149" s="98"/>
      <c r="V149" s="98"/>
      <c r="W149" s="98"/>
      <c r="X149" s="98"/>
      <c r="Y149" s="98"/>
      <c r="Z149" s="98"/>
      <c r="AA149" s="98"/>
    </row>
    <row r="150" spans="1:27" ht="17.25" customHeight="1">
      <c r="A150" s="98"/>
      <c r="B150" s="98"/>
      <c r="C150" s="98"/>
      <c r="D150" s="98"/>
      <c r="E150" s="98"/>
      <c r="F150" s="98"/>
      <c r="G150" s="98"/>
      <c r="H150" s="232"/>
      <c r="I150" s="232"/>
      <c r="J150" s="232"/>
      <c r="K150" s="98"/>
      <c r="L150" s="98"/>
      <c r="M150" s="98"/>
      <c r="N150" s="98"/>
      <c r="O150" s="98"/>
      <c r="P150" s="98"/>
      <c r="Q150" s="98"/>
      <c r="R150" s="98"/>
      <c r="S150" s="98"/>
      <c r="T150" s="98"/>
      <c r="U150" s="98"/>
      <c r="V150" s="98"/>
      <c r="W150" s="98"/>
      <c r="X150" s="98"/>
      <c r="Y150" s="98"/>
      <c r="Z150" s="98"/>
      <c r="AA150" s="98"/>
    </row>
    <row r="151" spans="1:27" ht="6.75" customHeight="1">
      <c r="A151" s="98"/>
      <c r="B151" s="98"/>
      <c r="C151" s="98"/>
      <c r="D151" s="98"/>
      <c r="E151" s="98"/>
      <c r="F151" s="98"/>
      <c r="G151" s="98"/>
      <c r="H151" s="232"/>
      <c r="I151" s="232"/>
      <c r="J151" s="232"/>
      <c r="K151" s="98"/>
      <c r="L151" s="98"/>
      <c r="M151" s="98"/>
      <c r="N151" s="98"/>
      <c r="O151" s="98"/>
      <c r="P151" s="98"/>
      <c r="Q151" s="98"/>
      <c r="R151" s="98"/>
      <c r="S151" s="98"/>
      <c r="T151" s="98"/>
      <c r="U151" s="98"/>
      <c r="V151" s="98"/>
      <c r="W151" s="98"/>
      <c r="X151" s="98"/>
      <c r="Y151" s="98"/>
      <c r="Z151" s="98"/>
      <c r="AA151" s="98"/>
    </row>
    <row r="152" spans="1:27" ht="17.25" customHeight="1">
      <c r="A152" s="98"/>
      <c r="B152" s="98"/>
      <c r="C152" s="98"/>
      <c r="D152" s="98"/>
      <c r="E152" s="98"/>
      <c r="F152" s="98"/>
      <c r="G152" s="98"/>
      <c r="H152" s="232"/>
      <c r="I152" s="232"/>
      <c r="J152" s="232"/>
      <c r="K152" s="98"/>
      <c r="L152" s="98"/>
      <c r="M152" s="98"/>
      <c r="N152" s="98"/>
      <c r="O152" s="98"/>
      <c r="P152" s="98"/>
      <c r="Q152" s="98"/>
      <c r="R152" s="98"/>
      <c r="S152" s="98"/>
      <c r="T152" s="98"/>
      <c r="U152" s="98"/>
      <c r="V152" s="98"/>
      <c r="W152" s="98"/>
      <c r="X152" s="98"/>
      <c r="Y152" s="98"/>
      <c r="Z152" s="98"/>
      <c r="AA152" s="98"/>
    </row>
    <row r="153" spans="1:27" ht="17.25" customHeight="1">
      <c r="A153" s="98"/>
      <c r="B153" s="98"/>
      <c r="C153" s="98"/>
      <c r="D153" s="98"/>
      <c r="E153" s="98"/>
      <c r="F153" s="98"/>
      <c r="G153" s="98"/>
      <c r="H153" s="232"/>
      <c r="I153" s="232"/>
      <c r="J153" s="232"/>
      <c r="K153" s="98"/>
      <c r="L153" s="98"/>
      <c r="M153" s="98"/>
      <c r="N153" s="98"/>
      <c r="O153" s="98"/>
      <c r="P153" s="98"/>
      <c r="Q153" s="98"/>
      <c r="R153" s="98"/>
      <c r="S153" s="98"/>
      <c r="T153" s="98"/>
      <c r="U153" s="98"/>
      <c r="V153" s="98"/>
      <c r="W153" s="98"/>
      <c r="X153" s="98"/>
      <c r="Y153" s="98"/>
      <c r="Z153" s="98"/>
      <c r="AA153" s="98"/>
    </row>
    <row r="154" spans="1:27" ht="17.25" customHeight="1">
      <c r="A154" s="98"/>
      <c r="B154" s="98"/>
      <c r="C154" s="98"/>
      <c r="D154" s="98"/>
      <c r="E154" s="98"/>
      <c r="F154" s="98"/>
      <c r="G154" s="98"/>
      <c r="H154" s="232"/>
      <c r="I154" s="232"/>
      <c r="J154" s="232"/>
      <c r="K154" s="98"/>
      <c r="L154" s="98"/>
      <c r="M154" s="98"/>
      <c r="N154" s="98"/>
      <c r="O154" s="98"/>
      <c r="P154" s="98"/>
      <c r="Q154" s="98"/>
      <c r="R154" s="98"/>
      <c r="S154" s="98"/>
      <c r="T154" s="98"/>
      <c r="U154" s="98"/>
      <c r="V154" s="98"/>
      <c r="W154" s="98"/>
      <c r="X154" s="98"/>
      <c r="Y154" s="98"/>
      <c r="Z154" s="98"/>
      <c r="AA154" s="98"/>
    </row>
    <row r="155" spans="1:27" ht="17.25" customHeight="1">
      <c r="A155" s="98"/>
      <c r="B155" s="98"/>
      <c r="C155" s="98"/>
      <c r="D155" s="98"/>
      <c r="E155" s="98"/>
      <c r="F155" s="98"/>
      <c r="G155" s="98"/>
      <c r="H155" s="232"/>
      <c r="I155" s="232"/>
      <c r="J155" s="232"/>
      <c r="K155" s="98"/>
      <c r="L155" s="98"/>
      <c r="M155" s="98"/>
      <c r="N155" s="98"/>
      <c r="O155" s="98"/>
      <c r="P155" s="98"/>
      <c r="Q155" s="98"/>
      <c r="R155" s="98"/>
      <c r="S155" s="98"/>
      <c r="T155" s="98"/>
      <c r="U155" s="98"/>
      <c r="V155" s="98"/>
      <c r="W155" s="98"/>
      <c r="X155" s="98"/>
      <c r="Y155" s="98"/>
      <c r="Z155" s="98"/>
      <c r="AA155" s="98"/>
    </row>
    <row r="156" spans="1:27" ht="17.25" customHeight="1">
      <c r="A156" s="98"/>
      <c r="B156" s="98"/>
      <c r="C156" s="98"/>
      <c r="D156" s="98"/>
      <c r="E156" s="98"/>
      <c r="F156" s="98"/>
      <c r="G156" s="98"/>
      <c r="H156" s="232"/>
      <c r="I156" s="232"/>
      <c r="J156" s="232"/>
      <c r="K156" s="98"/>
      <c r="L156" s="98"/>
      <c r="M156" s="98"/>
      <c r="N156" s="98"/>
      <c r="O156" s="98"/>
      <c r="P156" s="98"/>
      <c r="Q156" s="98"/>
      <c r="R156" s="98"/>
      <c r="S156" s="98"/>
      <c r="T156" s="98"/>
      <c r="U156" s="98"/>
      <c r="V156" s="98"/>
      <c r="W156" s="98"/>
      <c r="X156" s="98"/>
      <c r="Y156" s="98"/>
      <c r="Z156" s="98"/>
      <c r="AA156" s="98"/>
    </row>
    <row r="157" spans="1:27" ht="17.25" customHeight="1">
      <c r="A157" s="98"/>
      <c r="B157" s="98"/>
      <c r="C157" s="98"/>
      <c r="D157" s="98"/>
      <c r="E157" s="98"/>
      <c r="F157" s="98"/>
      <c r="G157" s="98"/>
      <c r="H157" s="232"/>
      <c r="I157" s="232"/>
      <c r="J157" s="232"/>
      <c r="K157" s="98"/>
      <c r="L157" s="98"/>
      <c r="M157" s="98"/>
      <c r="N157" s="98"/>
      <c r="O157" s="98"/>
      <c r="P157" s="98"/>
      <c r="Q157" s="98"/>
      <c r="R157" s="98"/>
      <c r="S157" s="98"/>
      <c r="T157" s="98"/>
      <c r="U157" s="98"/>
      <c r="V157" s="98"/>
      <c r="W157" s="98"/>
      <c r="X157" s="98"/>
      <c r="Y157" s="98"/>
      <c r="Z157" s="98"/>
      <c r="AA157" s="98"/>
    </row>
    <row r="158" spans="1:27" ht="17.25" customHeight="1">
      <c r="A158" s="98"/>
      <c r="B158" s="98"/>
      <c r="C158" s="98"/>
      <c r="D158" s="98"/>
      <c r="E158" s="98"/>
      <c r="F158" s="98"/>
      <c r="G158" s="98"/>
      <c r="H158" s="232"/>
      <c r="I158" s="232"/>
      <c r="J158" s="232"/>
      <c r="K158" s="98"/>
      <c r="L158" s="98"/>
      <c r="M158" s="98"/>
      <c r="N158" s="98"/>
      <c r="O158" s="98"/>
      <c r="P158" s="98"/>
      <c r="Q158" s="98"/>
      <c r="R158" s="98"/>
      <c r="S158" s="98"/>
      <c r="T158" s="98"/>
      <c r="U158" s="98"/>
      <c r="V158" s="98"/>
      <c r="W158" s="98"/>
      <c r="X158" s="98"/>
      <c r="Y158" s="98"/>
      <c r="Z158" s="98"/>
      <c r="AA158" s="98"/>
    </row>
    <row r="159" spans="1:27" ht="17.25" customHeight="1">
      <c r="A159" s="98"/>
      <c r="B159" s="98"/>
      <c r="C159" s="98"/>
      <c r="D159" s="98"/>
      <c r="E159" s="98"/>
      <c r="F159" s="98"/>
      <c r="G159" s="98"/>
      <c r="H159" s="232"/>
      <c r="I159" s="232"/>
      <c r="J159" s="232"/>
      <c r="K159" s="98"/>
      <c r="L159" s="98"/>
      <c r="M159" s="98"/>
      <c r="N159" s="98"/>
      <c r="O159" s="98"/>
      <c r="P159" s="98"/>
      <c r="Q159" s="98"/>
      <c r="R159" s="98"/>
      <c r="S159" s="98"/>
      <c r="T159" s="98"/>
      <c r="U159" s="98"/>
      <c r="V159" s="98"/>
      <c r="W159" s="98"/>
      <c r="X159" s="98"/>
      <c r="Y159" s="98"/>
      <c r="Z159" s="98"/>
      <c r="AA159" s="98"/>
    </row>
    <row r="160" spans="1:27" ht="17.25" customHeight="1">
      <c r="A160" s="98"/>
      <c r="B160" s="98"/>
      <c r="C160" s="98"/>
      <c r="D160" s="98"/>
      <c r="E160" s="98"/>
      <c r="F160" s="98"/>
      <c r="G160" s="98"/>
      <c r="H160" s="232"/>
      <c r="I160" s="232"/>
      <c r="J160" s="232"/>
      <c r="K160" s="98"/>
      <c r="L160" s="98"/>
      <c r="M160" s="98"/>
      <c r="N160" s="98"/>
      <c r="O160" s="98"/>
      <c r="P160" s="98"/>
      <c r="Q160" s="98"/>
      <c r="R160" s="98"/>
      <c r="S160" s="98"/>
      <c r="T160" s="98"/>
      <c r="U160" s="98"/>
      <c r="V160" s="98"/>
      <c r="W160" s="98"/>
      <c r="X160" s="98"/>
      <c r="Y160" s="98"/>
      <c r="Z160" s="98"/>
      <c r="AA160" s="98"/>
    </row>
    <row r="161" spans="1:27" ht="17.25" customHeight="1">
      <c r="A161" s="98"/>
      <c r="B161" s="98"/>
      <c r="C161" s="98"/>
      <c r="D161" s="98"/>
      <c r="E161" s="98"/>
      <c r="F161" s="98"/>
      <c r="G161" s="98"/>
      <c r="H161" s="232"/>
      <c r="I161" s="232"/>
      <c r="J161" s="232"/>
      <c r="K161" s="98"/>
      <c r="L161" s="98"/>
      <c r="M161" s="98"/>
      <c r="N161" s="98"/>
      <c r="O161" s="98"/>
      <c r="P161" s="98"/>
      <c r="Q161" s="98"/>
      <c r="R161" s="98"/>
      <c r="S161" s="98"/>
      <c r="T161" s="98"/>
      <c r="U161" s="98"/>
      <c r="V161" s="98"/>
      <c r="W161" s="98"/>
      <c r="X161" s="98"/>
      <c r="Y161" s="98"/>
      <c r="Z161" s="98"/>
      <c r="AA161" s="98"/>
    </row>
    <row r="162" spans="1:27" ht="17.25" customHeight="1">
      <c r="A162" s="98"/>
      <c r="B162" s="98"/>
      <c r="C162" s="98"/>
      <c r="D162" s="98"/>
      <c r="E162" s="98"/>
      <c r="F162" s="98"/>
      <c r="G162" s="98"/>
      <c r="H162" s="232"/>
      <c r="I162" s="232"/>
      <c r="J162" s="232"/>
      <c r="K162" s="98"/>
      <c r="L162" s="98"/>
      <c r="M162" s="98"/>
      <c r="N162" s="98"/>
      <c r="O162" s="98"/>
      <c r="P162" s="98"/>
      <c r="Q162" s="98"/>
      <c r="R162" s="98"/>
      <c r="S162" s="98"/>
      <c r="T162" s="98"/>
      <c r="U162" s="98"/>
      <c r="V162" s="98"/>
      <c r="W162" s="98"/>
      <c r="X162" s="98"/>
      <c r="Y162" s="98"/>
      <c r="Z162" s="98"/>
      <c r="AA162" s="98"/>
    </row>
    <row r="163" spans="1:27" ht="17.25" customHeight="1">
      <c r="A163" s="98"/>
      <c r="B163" s="98"/>
      <c r="C163" s="98"/>
      <c r="D163" s="98"/>
      <c r="E163" s="98"/>
      <c r="F163" s="98"/>
      <c r="G163" s="98"/>
      <c r="H163" s="232"/>
      <c r="I163" s="232"/>
      <c r="J163" s="232"/>
      <c r="K163" s="98"/>
      <c r="L163" s="98"/>
      <c r="M163" s="98"/>
      <c r="N163" s="98"/>
      <c r="O163" s="98"/>
      <c r="P163" s="98"/>
      <c r="Q163" s="98"/>
      <c r="R163" s="98"/>
      <c r="S163" s="98"/>
      <c r="T163" s="98"/>
      <c r="U163" s="98"/>
      <c r="V163" s="98"/>
      <c r="W163" s="98"/>
      <c r="X163" s="98"/>
      <c r="Y163" s="98"/>
      <c r="Z163" s="98"/>
      <c r="AA163" s="98"/>
    </row>
    <row r="164" spans="1:27" ht="17.25" customHeight="1">
      <c r="A164" s="98"/>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row>
    <row r="165" spans="1:27" ht="17.25" customHeight="1">
      <c r="A165" s="98"/>
      <c r="B165" s="98"/>
      <c r="C165" s="98"/>
      <c r="D165" s="98"/>
      <c r="E165" s="98"/>
      <c r="F165" s="98"/>
      <c r="G165" s="98"/>
      <c r="H165" s="98"/>
      <c r="I165" s="98"/>
      <c r="J165" s="98"/>
      <c r="K165" s="98"/>
      <c r="L165" s="98"/>
      <c r="M165" s="98"/>
      <c r="N165" s="98"/>
      <c r="O165" s="98"/>
      <c r="P165" s="98"/>
      <c r="Q165" s="98"/>
      <c r="R165" s="98"/>
      <c r="S165" s="98"/>
      <c r="T165" s="98"/>
      <c r="U165" s="98"/>
      <c r="V165" s="98"/>
      <c r="W165" s="98"/>
      <c r="X165" s="98"/>
      <c r="Y165" s="98"/>
      <c r="Z165" s="98"/>
      <c r="AA165" s="98"/>
    </row>
    <row r="166" spans="1:27" ht="17.25" customHeight="1">
      <c r="A166" s="98"/>
      <c r="B166" s="9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c r="AA166" s="98"/>
    </row>
    <row r="167" spans="1:27" ht="17.25" customHeight="1">
      <c r="A167" s="98"/>
      <c r="B167" s="98"/>
      <c r="C167" s="98"/>
      <c r="D167" s="98"/>
      <c r="E167" s="98"/>
      <c r="F167" s="98"/>
      <c r="G167" s="98"/>
      <c r="H167" s="98"/>
      <c r="I167" s="98"/>
      <c r="J167" s="98"/>
      <c r="K167" s="98"/>
      <c r="L167" s="98"/>
      <c r="M167" s="98"/>
      <c r="N167" s="98"/>
      <c r="O167" s="98"/>
      <c r="P167" s="98"/>
      <c r="Q167" s="98"/>
      <c r="R167" s="98"/>
      <c r="S167" s="98"/>
      <c r="T167" s="98"/>
      <c r="U167" s="98"/>
      <c r="V167" s="98"/>
      <c r="W167" s="98"/>
      <c r="X167" s="98"/>
      <c r="Y167" s="98"/>
      <c r="Z167" s="98"/>
      <c r="AA167" s="98"/>
    </row>
    <row r="168" spans="1:27" ht="17.25" customHeight="1">
      <c r="A168" s="98"/>
      <c r="B168" s="98"/>
      <c r="C168" s="98"/>
      <c r="D168" s="98"/>
      <c r="E168" s="98"/>
      <c r="F168" s="98"/>
      <c r="G168" s="98"/>
      <c r="H168" s="98"/>
      <c r="I168" s="98"/>
      <c r="J168" s="98"/>
      <c r="K168" s="98"/>
      <c r="L168" s="98"/>
      <c r="M168" s="98"/>
      <c r="N168" s="98"/>
      <c r="O168" s="98"/>
      <c r="P168" s="98"/>
      <c r="Q168" s="98"/>
      <c r="R168" s="98"/>
      <c r="S168" s="98"/>
      <c r="T168" s="98"/>
      <c r="U168" s="98"/>
      <c r="V168" s="98"/>
      <c r="W168" s="98"/>
      <c r="X168" s="98"/>
      <c r="Y168" s="98"/>
      <c r="Z168" s="98"/>
      <c r="AA168" s="98"/>
    </row>
    <row r="169" spans="1:27" ht="17.25" customHeight="1">
      <c r="A169" s="98"/>
      <c r="B169" s="98"/>
      <c r="C169" s="98"/>
      <c r="D169" s="98"/>
      <c r="E169" s="98"/>
      <c r="F169" s="98"/>
      <c r="G169" s="98"/>
      <c r="H169" s="98"/>
      <c r="I169" s="98"/>
      <c r="J169" s="98"/>
      <c r="K169" s="98"/>
      <c r="L169" s="98"/>
      <c r="M169" s="98"/>
      <c r="N169" s="98"/>
      <c r="O169" s="98"/>
      <c r="P169" s="98"/>
      <c r="Q169" s="98"/>
      <c r="R169" s="98"/>
      <c r="S169" s="98"/>
      <c r="T169" s="98"/>
      <c r="U169" s="98"/>
      <c r="V169" s="98"/>
      <c r="W169" s="98"/>
      <c r="X169" s="98"/>
      <c r="Y169" s="98"/>
      <c r="Z169" s="98"/>
      <c r="AA169" s="98"/>
    </row>
    <row r="170" spans="1:27" ht="17.25" customHeight="1">
      <c r="A170" s="98"/>
      <c r="B170" s="98"/>
      <c r="C170" s="98"/>
      <c r="D170" s="98"/>
      <c r="E170" s="98"/>
      <c r="F170" s="98"/>
      <c r="G170" s="98"/>
      <c r="H170" s="98"/>
      <c r="I170" s="98"/>
      <c r="J170" s="98"/>
      <c r="K170" s="98"/>
      <c r="L170" s="98"/>
      <c r="M170" s="98"/>
      <c r="N170" s="98"/>
      <c r="O170" s="98"/>
      <c r="P170" s="98"/>
      <c r="Q170" s="98"/>
      <c r="R170" s="98"/>
      <c r="S170" s="98"/>
      <c r="T170" s="98"/>
      <c r="U170" s="98"/>
      <c r="V170" s="98"/>
      <c r="W170" s="98"/>
      <c r="X170" s="98"/>
      <c r="Y170" s="98"/>
      <c r="Z170" s="98"/>
      <c r="AA170" s="98"/>
    </row>
    <row r="171" spans="1:27" ht="17.25" customHeight="1">
      <c r="A171" s="98"/>
      <c r="B171" s="98"/>
      <c r="C171" s="98"/>
      <c r="D171" s="98"/>
      <c r="E171" s="98"/>
      <c r="F171" s="98"/>
      <c r="G171" s="98"/>
      <c r="H171" s="98"/>
      <c r="I171" s="98"/>
      <c r="J171" s="98"/>
      <c r="K171" s="98"/>
      <c r="L171" s="98"/>
      <c r="M171" s="98"/>
      <c r="N171" s="98"/>
      <c r="O171" s="98"/>
      <c r="P171" s="98"/>
      <c r="Q171" s="98"/>
      <c r="R171" s="98"/>
      <c r="S171" s="98"/>
      <c r="T171" s="98"/>
      <c r="U171" s="98"/>
      <c r="V171" s="98"/>
      <c r="W171" s="98"/>
      <c r="X171" s="98"/>
      <c r="Y171" s="98"/>
      <c r="Z171" s="98"/>
      <c r="AA171" s="98"/>
    </row>
    <row r="172" spans="1:27" ht="17.25" customHeight="1">
      <c r="A172" s="98"/>
      <c r="B172" s="98"/>
      <c r="C172" s="98"/>
      <c r="D172" s="98"/>
      <c r="E172" s="98"/>
      <c r="F172" s="98"/>
      <c r="G172" s="98"/>
      <c r="H172" s="98"/>
      <c r="I172" s="98"/>
      <c r="J172" s="98"/>
      <c r="K172" s="98"/>
      <c r="L172" s="98"/>
      <c r="M172" s="98"/>
      <c r="N172" s="98"/>
      <c r="O172" s="98"/>
      <c r="P172" s="98"/>
      <c r="Q172" s="98"/>
      <c r="R172" s="98"/>
      <c r="S172" s="98"/>
      <c r="T172" s="98"/>
      <c r="U172" s="98"/>
      <c r="V172" s="98"/>
      <c r="W172" s="98"/>
      <c r="X172" s="98"/>
      <c r="Y172" s="98"/>
      <c r="Z172" s="98"/>
      <c r="AA172" s="98"/>
    </row>
    <row r="173" spans="1:27" ht="17.25" customHeight="1">
      <c r="A173" s="98"/>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row>
    <row r="174" spans="1:27" ht="17.25" customHeight="1">
      <c r="A174" s="98"/>
      <c r="B174" s="98"/>
      <c r="C174" s="98"/>
      <c r="D174" s="98"/>
      <c r="E174" s="98"/>
      <c r="F174" s="98"/>
      <c r="G174" s="98"/>
      <c r="H174" s="98"/>
      <c r="I174" s="98"/>
      <c r="J174" s="98"/>
      <c r="K174" s="98"/>
      <c r="L174" s="98"/>
      <c r="M174" s="98"/>
      <c r="N174" s="98"/>
      <c r="O174" s="98"/>
      <c r="P174" s="98"/>
      <c r="Q174" s="98"/>
      <c r="R174" s="98"/>
      <c r="S174" s="98"/>
      <c r="T174" s="98"/>
      <c r="U174" s="98"/>
      <c r="V174" s="98"/>
      <c r="W174" s="98"/>
      <c r="X174" s="98"/>
      <c r="Y174" s="98"/>
      <c r="Z174" s="98"/>
      <c r="AA174" s="98"/>
    </row>
    <row r="175" spans="1:27" ht="17.25" customHeight="1">
      <c r="A175" s="98"/>
      <c r="B175" s="98"/>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row>
    <row r="176" spans="1:27" ht="17.25" customHeight="1">
      <c r="A176" s="98"/>
      <c r="B176" s="98"/>
      <c r="C176" s="98"/>
      <c r="D176" s="98"/>
      <c r="E176" s="98"/>
      <c r="F176" s="98"/>
      <c r="G176" s="98"/>
      <c r="H176" s="98"/>
      <c r="I176" s="98"/>
      <c r="J176" s="98"/>
      <c r="K176" s="98"/>
      <c r="L176" s="98"/>
      <c r="M176" s="98"/>
      <c r="N176" s="98"/>
      <c r="O176" s="98"/>
      <c r="P176" s="98"/>
      <c r="Q176" s="98"/>
      <c r="R176" s="98"/>
      <c r="S176" s="98"/>
      <c r="T176" s="98"/>
      <c r="U176" s="98"/>
      <c r="V176" s="98"/>
      <c r="W176" s="98"/>
      <c r="X176" s="98"/>
      <c r="Y176" s="98"/>
      <c r="Z176" s="98"/>
      <c r="AA176" s="98"/>
    </row>
    <row r="177" spans="1:27" ht="17.25" customHeight="1">
      <c r="A177" s="98"/>
      <c r="B177" s="98"/>
      <c r="C177" s="98"/>
      <c r="D177" s="98"/>
      <c r="E177" s="98"/>
      <c r="F177" s="98"/>
      <c r="G177" s="98"/>
      <c r="H177" s="98"/>
      <c r="I177" s="98"/>
      <c r="J177" s="98"/>
      <c r="K177" s="98"/>
      <c r="L177" s="98"/>
      <c r="M177" s="98"/>
      <c r="N177" s="98"/>
      <c r="O177" s="98"/>
      <c r="P177" s="98"/>
      <c r="Q177" s="98"/>
      <c r="R177" s="98"/>
      <c r="S177" s="98"/>
      <c r="T177" s="98"/>
      <c r="U177" s="98"/>
      <c r="V177" s="98"/>
      <c r="W177" s="98"/>
      <c r="X177" s="98"/>
      <c r="Y177" s="98"/>
      <c r="Z177" s="98"/>
      <c r="AA177" s="98"/>
    </row>
    <row r="178" spans="1:27" ht="17.25" customHeight="1">
      <c r="A178" s="98"/>
      <c r="B178" s="98"/>
      <c r="C178" s="98"/>
      <c r="D178" s="98"/>
      <c r="E178" s="98"/>
      <c r="F178" s="98"/>
      <c r="G178" s="98"/>
      <c r="H178" s="98"/>
      <c r="I178" s="98"/>
      <c r="J178" s="98"/>
      <c r="K178" s="98"/>
      <c r="L178" s="98"/>
      <c r="M178" s="98"/>
      <c r="N178" s="98"/>
      <c r="O178" s="98"/>
      <c r="P178" s="98"/>
      <c r="Q178" s="98"/>
      <c r="R178" s="98"/>
      <c r="S178" s="98"/>
      <c r="T178" s="98"/>
      <c r="U178" s="98"/>
      <c r="V178" s="98"/>
      <c r="W178" s="98"/>
      <c r="X178" s="98"/>
      <c r="Y178" s="98"/>
      <c r="Z178" s="98"/>
      <c r="AA178" s="98"/>
    </row>
    <row r="179" spans="1:27" ht="17.25" customHeight="1">
      <c r="A179" s="98"/>
      <c r="B179" s="98"/>
      <c r="C179" s="98"/>
      <c r="D179" s="98"/>
      <c r="E179" s="98"/>
      <c r="F179" s="98"/>
      <c r="G179" s="98"/>
      <c r="H179" s="98"/>
      <c r="I179" s="98"/>
      <c r="J179" s="98"/>
      <c r="K179" s="98"/>
      <c r="L179" s="98"/>
      <c r="M179" s="98"/>
      <c r="N179" s="98"/>
      <c r="O179" s="98"/>
      <c r="P179" s="98"/>
      <c r="Q179" s="98"/>
      <c r="R179" s="98"/>
      <c r="S179" s="98"/>
      <c r="T179" s="98"/>
      <c r="U179" s="98"/>
      <c r="V179" s="98"/>
      <c r="W179" s="98"/>
      <c r="X179" s="98"/>
      <c r="Y179" s="98"/>
      <c r="Z179" s="98"/>
      <c r="AA179" s="98"/>
    </row>
    <row r="180" spans="1:27" ht="17.25" customHeight="1">
      <c r="A180" s="98"/>
      <c r="B180" s="98"/>
      <c r="C180" s="98"/>
      <c r="D180" s="98"/>
      <c r="E180" s="98"/>
      <c r="F180" s="98"/>
      <c r="G180" s="98"/>
      <c r="H180" s="98"/>
      <c r="I180" s="98"/>
      <c r="J180" s="98"/>
      <c r="K180" s="98"/>
      <c r="L180" s="98"/>
      <c r="M180" s="98"/>
      <c r="N180" s="98"/>
      <c r="O180" s="98"/>
      <c r="P180" s="98"/>
      <c r="Q180" s="98"/>
      <c r="R180" s="98"/>
      <c r="S180" s="98"/>
      <c r="T180" s="98"/>
      <c r="U180" s="98"/>
      <c r="V180" s="98"/>
      <c r="W180" s="98"/>
      <c r="X180" s="98"/>
      <c r="Y180" s="98"/>
      <c r="Z180" s="98"/>
      <c r="AA180" s="98"/>
    </row>
    <row r="181" spans="1:27" ht="17.25" customHeight="1">
      <c r="A181" s="98"/>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row>
    <row r="182" spans="1:27" ht="17.25" customHeight="1">
      <c r="A182" s="98"/>
      <c r="B182" s="98"/>
      <c r="C182" s="98"/>
      <c r="D182" s="98"/>
      <c r="E182" s="98"/>
      <c r="F182" s="98"/>
      <c r="G182" s="98"/>
      <c r="H182" s="98"/>
      <c r="I182" s="98"/>
      <c r="J182" s="98"/>
      <c r="K182" s="98"/>
      <c r="L182" s="98"/>
      <c r="M182" s="98"/>
      <c r="N182" s="98"/>
      <c r="O182" s="98"/>
      <c r="P182" s="98"/>
      <c r="Q182" s="98"/>
      <c r="R182" s="98"/>
      <c r="S182" s="98"/>
      <c r="T182" s="98"/>
      <c r="U182" s="98"/>
      <c r="V182" s="98"/>
      <c r="W182" s="98"/>
      <c r="X182" s="98"/>
      <c r="Y182" s="98"/>
      <c r="Z182" s="98"/>
      <c r="AA182" s="98"/>
    </row>
    <row r="183" spans="1:27" ht="17.25" customHeight="1">
      <c r="A183" s="98"/>
      <c r="B183" s="98"/>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c r="AA183" s="98"/>
    </row>
    <row r="184" spans="1:27" ht="17.25" customHeight="1">
      <c r="A184" s="98"/>
      <c r="B184" s="98"/>
      <c r="C184" s="98"/>
      <c r="D184" s="98"/>
      <c r="E184" s="98"/>
      <c r="F184" s="98"/>
      <c r="G184" s="98"/>
      <c r="H184" s="98"/>
      <c r="I184" s="98"/>
      <c r="J184" s="98"/>
      <c r="K184" s="98"/>
      <c r="L184" s="98"/>
      <c r="M184" s="98"/>
      <c r="N184" s="98"/>
      <c r="O184" s="98"/>
      <c r="P184" s="98"/>
      <c r="Q184" s="98"/>
      <c r="R184" s="98"/>
      <c r="S184" s="98"/>
      <c r="T184" s="98"/>
      <c r="U184" s="98"/>
      <c r="V184" s="98"/>
      <c r="W184" s="98"/>
      <c r="X184" s="98"/>
      <c r="Y184" s="98"/>
      <c r="Z184" s="98"/>
      <c r="AA184" s="98"/>
    </row>
    <row r="185" spans="1:27" ht="17.25" customHeight="1">
      <c r="A185" s="98"/>
      <c r="B185" s="98"/>
      <c r="C185" s="98"/>
      <c r="D185" s="98"/>
      <c r="E185" s="98"/>
      <c r="F185" s="98"/>
      <c r="G185" s="98"/>
      <c r="H185" s="98"/>
      <c r="I185" s="98"/>
      <c r="J185" s="98"/>
      <c r="K185" s="98"/>
      <c r="L185" s="98"/>
      <c r="M185" s="98"/>
      <c r="N185" s="98"/>
      <c r="O185" s="98"/>
      <c r="P185" s="98"/>
      <c r="Q185" s="98"/>
      <c r="R185" s="98"/>
      <c r="S185" s="98"/>
      <c r="T185" s="98"/>
      <c r="U185" s="98"/>
      <c r="V185" s="98"/>
      <c r="W185" s="98"/>
      <c r="X185" s="98"/>
      <c r="Y185" s="98"/>
      <c r="Z185" s="98"/>
      <c r="AA185" s="98"/>
    </row>
    <row r="186" spans="1:27" ht="17.25" customHeight="1">
      <c r="A186" s="98"/>
      <c r="B186" s="98"/>
      <c r="C186" s="98"/>
      <c r="D186" s="98"/>
      <c r="E186" s="98"/>
      <c r="F186" s="98"/>
      <c r="G186" s="98"/>
      <c r="H186" s="98"/>
      <c r="I186" s="98"/>
      <c r="J186" s="98"/>
      <c r="K186" s="98"/>
      <c r="L186" s="98"/>
      <c r="M186" s="98"/>
      <c r="N186" s="98"/>
      <c r="O186" s="98"/>
      <c r="P186" s="98"/>
      <c r="Q186" s="98"/>
      <c r="R186" s="98"/>
      <c r="S186" s="98"/>
      <c r="T186" s="98"/>
      <c r="U186" s="98"/>
      <c r="V186" s="98"/>
      <c r="W186" s="98"/>
      <c r="X186" s="98"/>
      <c r="Y186" s="98"/>
      <c r="Z186" s="98"/>
      <c r="AA186" s="98"/>
    </row>
    <row r="187" spans="1:27" ht="17.25" customHeight="1">
      <c r="A187" s="98"/>
      <c r="B187" s="98"/>
      <c r="C187" s="98"/>
      <c r="D187" s="98"/>
      <c r="E187" s="98"/>
      <c r="F187" s="98"/>
      <c r="G187" s="98"/>
      <c r="H187" s="98"/>
      <c r="I187" s="98"/>
      <c r="J187" s="98"/>
      <c r="K187" s="98"/>
      <c r="L187" s="98"/>
      <c r="M187" s="98"/>
      <c r="N187" s="98"/>
      <c r="O187" s="98"/>
      <c r="P187" s="98"/>
      <c r="Q187" s="98"/>
      <c r="R187" s="98"/>
      <c r="S187" s="98"/>
      <c r="T187" s="98"/>
      <c r="U187" s="98"/>
      <c r="V187" s="98"/>
      <c r="W187" s="98"/>
      <c r="X187" s="98"/>
      <c r="Y187" s="98"/>
      <c r="Z187" s="98"/>
      <c r="AA187" s="98"/>
    </row>
    <row r="188" spans="1:27" ht="17.25" customHeight="1">
      <c r="A188" s="98"/>
      <c r="B188" s="98"/>
      <c r="C188" s="98"/>
      <c r="D188" s="98"/>
      <c r="E188" s="98"/>
      <c r="F188" s="98"/>
      <c r="G188" s="98"/>
      <c r="H188" s="98"/>
      <c r="I188" s="98"/>
      <c r="J188" s="98"/>
      <c r="K188" s="98"/>
      <c r="L188" s="98"/>
      <c r="M188" s="98"/>
      <c r="N188" s="98"/>
      <c r="O188" s="98"/>
      <c r="P188" s="98"/>
      <c r="Q188" s="98"/>
      <c r="R188" s="98"/>
      <c r="S188" s="98"/>
      <c r="T188" s="98"/>
      <c r="U188" s="98"/>
      <c r="V188" s="98"/>
      <c r="W188" s="98"/>
      <c r="X188" s="98"/>
      <c r="Y188" s="98"/>
      <c r="Z188" s="98"/>
      <c r="AA188" s="98"/>
    </row>
    <row r="189" spans="1:27" ht="17.25" customHeight="1">
      <c r="A189" s="98"/>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row>
    <row r="190" spans="1:27" ht="17.25" customHeight="1">
      <c r="A190" s="98"/>
      <c r="B190" s="98"/>
      <c r="C190" s="98"/>
      <c r="D190" s="98"/>
      <c r="E190" s="98"/>
      <c r="F190" s="98"/>
      <c r="G190" s="98"/>
      <c r="H190" s="98"/>
      <c r="I190" s="98"/>
      <c r="J190" s="98"/>
      <c r="K190" s="98"/>
      <c r="L190" s="98"/>
      <c r="M190" s="98"/>
      <c r="N190" s="98"/>
      <c r="O190" s="98"/>
      <c r="P190" s="98"/>
      <c r="Q190" s="98"/>
      <c r="R190" s="98"/>
      <c r="S190" s="98"/>
      <c r="T190" s="98"/>
      <c r="U190" s="98"/>
      <c r="V190" s="98"/>
      <c r="W190" s="98"/>
      <c r="X190" s="98"/>
      <c r="Y190" s="98"/>
      <c r="Z190" s="98"/>
      <c r="AA190" s="98"/>
    </row>
    <row r="191" spans="1:27" ht="17.25" customHeight="1">
      <c r="A191" s="98"/>
      <c r="B191" s="98"/>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c r="AA191" s="98"/>
    </row>
    <row r="192" spans="1:27" ht="15" customHeight="1">
      <c r="A192" s="98"/>
      <c r="B192" s="98"/>
      <c r="C192" s="98"/>
      <c r="D192" s="98"/>
      <c r="E192" s="98"/>
      <c r="F192" s="98"/>
      <c r="G192" s="98"/>
      <c r="H192" s="98"/>
      <c r="I192" s="98"/>
      <c r="J192" s="98"/>
      <c r="K192" s="98"/>
      <c r="L192" s="98"/>
      <c r="M192" s="98"/>
      <c r="N192" s="98"/>
      <c r="O192" s="98"/>
      <c r="P192" s="98"/>
      <c r="Q192" s="98"/>
      <c r="R192" s="98"/>
      <c r="S192" s="98"/>
      <c r="T192" s="98"/>
      <c r="U192" s="98"/>
      <c r="V192" s="98"/>
      <c r="W192" s="98"/>
      <c r="X192" s="98"/>
      <c r="Y192" s="98"/>
      <c r="Z192" s="98"/>
      <c r="AA192" s="98"/>
    </row>
    <row r="193" spans="1:27" ht="17.25" customHeight="1">
      <c r="A193" s="98"/>
      <c r="B193" s="98"/>
      <c r="C193" s="98"/>
      <c r="D193" s="98"/>
      <c r="E193" s="98"/>
      <c r="F193" s="98"/>
      <c r="G193" s="98"/>
      <c r="H193" s="98"/>
      <c r="I193" s="98"/>
      <c r="J193" s="98"/>
      <c r="K193" s="98"/>
      <c r="L193" s="98"/>
      <c r="M193" s="98"/>
      <c r="N193" s="98"/>
      <c r="O193" s="98"/>
      <c r="P193" s="98"/>
      <c r="Q193" s="98"/>
      <c r="R193" s="98"/>
      <c r="S193" s="98"/>
      <c r="T193" s="98"/>
      <c r="U193" s="98"/>
      <c r="V193" s="98"/>
      <c r="W193" s="98"/>
      <c r="X193" s="98"/>
      <c r="Y193" s="98"/>
      <c r="Z193" s="98"/>
      <c r="AA193" s="98"/>
    </row>
    <row r="194" spans="1:27" ht="17.25" customHeight="1">
      <c r="A194" s="98"/>
      <c r="B194" s="98"/>
      <c r="C194" s="98"/>
      <c r="D194" s="98"/>
      <c r="E194" s="98"/>
      <c r="F194" s="98"/>
      <c r="G194" s="98"/>
      <c r="H194" s="98"/>
      <c r="I194" s="98"/>
      <c r="J194" s="98"/>
      <c r="K194" s="98"/>
      <c r="L194" s="98"/>
      <c r="M194" s="98"/>
      <c r="N194" s="98"/>
      <c r="O194" s="98"/>
      <c r="P194" s="98"/>
      <c r="Q194" s="98"/>
      <c r="R194" s="98"/>
      <c r="S194" s="98"/>
      <c r="T194" s="98"/>
      <c r="U194" s="98"/>
      <c r="V194" s="98"/>
      <c r="W194" s="98"/>
      <c r="X194" s="98"/>
      <c r="Y194" s="98"/>
      <c r="Z194" s="98"/>
      <c r="AA194" s="98"/>
    </row>
    <row r="195" spans="1:27" ht="17.25" customHeight="1">
      <c r="A195" s="98"/>
      <c r="B195" s="98"/>
      <c r="C195" s="98"/>
      <c r="D195" s="98"/>
      <c r="E195" s="98"/>
      <c r="F195" s="98"/>
      <c r="G195" s="98"/>
      <c r="H195" s="98"/>
      <c r="I195" s="98"/>
      <c r="J195" s="98"/>
      <c r="K195" s="98"/>
      <c r="L195" s="98"/>
      <c r="M195" s="98"/>
      <c r="N195" s="98"/>
      <c r="O195" s="98"/>
      <c r="P195" s="98"/>
      <c r="Q195" s="98"/>
      <c r="R195" s="98"/>
      <c r="S195" s="98"/>
      <c r="T195" s="98"/>
      <c r="U195" s="98"/>
      <c r="V195" s="98"/>
      <c r="W195" s="98"/>
      <c r="X195" s="98"/>
      <c r="Y195" s="98"/>
      <c r="Z195" s="98"/>
      <c r="AA195" s="98"/>
    </row>
    <row r="196" spans="1:27" ht="17.25" customHeight="1">
      <c r="A196" s="98"/>
      <c r="B196" s="98"/>
      <c r="C196" s="98"/>
      <c r="D196" s="98"/>
      <c r="E196" s="98"/>
      <c r="F196" s="98"/>
      <c r="G196" s="98"/>
      <c r="H196" s="98"/>
      <c r="I196" s="98"/>
      <c r="J196" s="98"/>
      <c r="K196" s="98"/>
      <c r="L196" s="98"/>
      <c r="M196" s="98"/>
      <c r="N196" s="98"/>
      <c r="O196" s="98"/>
      <c r="P196" s="98"/>
      <c r="Q196" s="98"/>
      <c r="R196" s="98"/>
      <c r="S196" s="98"/>
      <c r="T196" s="98"/>
      <c r="U196" s="98"/>
      <c r="V196" s="98"/>
      <c r="W196" s="98"/>
      <c r="X196" s="98"/>
      <c r="Y196" s="98"/>
      <c r="Z196" s="98"/>
      <c r="AA196" s="98"/>
    </row>
    <row r="197" spans="1:27" ht="17.25" customHeight="1">
      <c r="A197" s="98"/>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row>
    <row r="198" spans="1:27" ht="17.25" customHeight="1">
      <c r="A198" s="98"/>
      <c r="B198" s="98"/>
      <c r="C198" s="98"/>
      <c r="D198" s="98"/>
      <c r="E198" s="98"/>
      <c r="F198" s="98"/>
      <c r="G198" s="98"/>
      <c r="H198" s="98"/>
      <c r="I198" s="98"/>
      <c r="J198" s="98"/>
      <c r="K198" s="98"/>
      <c r="L198" s="98"/>
      <c r="M198" s="98"/>
      <c r="N198" s="98"/>
      <c r="O198" s="98"/>
      <c r="P198" s="98"/>
      <c r="Q198" s="98"/>
      <c r="R198" s="98"/>
      <c r="S198" s="98"/>
      <c r="T198" s="98"/>
      <c r="U198" s="98"/>
      <c r="V198" s="98"/>
      <c r="W198" s="98"/>
      <c r="X198" s="98"/>
      <c r="Y198" s="98"/>
      <c r="Z198" s="98"/>
      <c r="AA198" s="98"/>
    </row>
    <row r="199" spans="1:27" ht="17.25" customHeight="1">
      <c r="A199" s="98"/>
      <c r="B199" s="98"/>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c r="AA199" s="98"/>
    </row>
    <row r="200" spans="1:27" ht="17.25" customHeight="1">
      <c r="A200" s="98"/>
      <c r="B200" s="98"/>
      <c r="C200" s="98"/>
      <c r="D200" s="98"/>
      <c r="E200" s="98"/>
      <c r="F200" s="98"/>
      <c r="G200" s="98"/>
      <c r="H200" s="98"/>
      <c r="I200" s="98"/>
      <c r="J200" s="98"/>
      <c r="K200" s="98"/>
      <c r="L200" s="98"/>
      <c r="M200" s="98"/>
      <c r="N200" s="98"/>
      <c r="O200" s="98"/>
      <c r="P200" s="98"/>
      <c r="Q200" s="98"/>
      <c r="R200" s="98"/>
      <c r="S200" s="98"/>
      <c r="T200" s="98"/>
      <c r="U200" s="98"/>
      <c r="V200" s="98"/>
      <c r="W200" s="98"/>
      <c r="X200" s="98"/>
      <c r="Y200" s="98"/>
      <c r="Z200" s="98"/>
      <c r="AA200" s="98"/>
    </row>
    <row r="201" spans="1:27" ht="17.25" customHeight="1">
      <c r="A201" s="98"/>
      <c r="B201" s="98"/>
      <c r="C201" s="98"/>
      <c r="D201" s="98"/>
      <c r="E201" s="98"/>
      <c r="F201" s="98"/>
      <c r="G201" s="98"/>
      <c r="H201" s="98"/>
      <c r="I201" s="98"/>
      <c r="J201" s="98"/>
      <c r="K201" s="98"/>
      <c r="L201" s="98"/>
      <c r="M201" s="98"/>
      <c r="N201" s="98"/>
      <c r="O201" s="98"/>
      <c r="P201" s="98"/>
      <c r="Q201" s="98"/>
      <c r="R201" s="98"/>
      <c r="S201" s="98"/>
      <c r="T201" s="98"/>
      <c r="U201" s="98"/>
      <c r="V201" s="98"/>
      <c r="W201" s="98"/>
      <c r="X201" s="98"/>
      <c r="Y201" s="98"/>
      <c r="Z201" s="98"/>
      <c r="AA201" s="98"/>
    </row>
    <row r="202" spans="1:27" ht="17.25" customHeight="1">
      <c r="A202" s="98"/>
      <c r="C202" s="98"/>
      <c r="D202" s="98"/>
      <c r="E202" s="98"/>
      <c r="F202" s="98"/>
      <c r="G202" s="98"/>
      <c r="H202" s="98"/>
      <c r="I202" s="98"/>
      <c r="J202" s="98"/>
      <c r="K202" s="98"/>
      <c r="L202" s="98"/>
      <c r="M202" s="98"/>
      <c r="N202" s="98"/>
      <c r="O202" s="98"/>
      <c r="P202" s="98"/>
      <c r="Q202" s="98"/>
      <c r="R202" s="98"/>
      <c r="S202" s="98"/>
      <c r="T202" s="98"/>
      <c r="U202" s="98"/>
      <c r="V202" s="98"/>
      <c r="W202" s="98"/>
      <c r="X202" s="98"/>
      <c r="Y202" s="98"/>
      <c r="Z202" s="98"/>
      <c r="AA202" s="98"/>
    </row>
    <row r="203" spans="1:27" ht="17.25" customHeight="1">
      <c r="A203" s="98"/>
      <c r="C203" s="98"/>
      <c r="D203" s="98"/>
      <c r="E203" s="98"/>
      <c r="F203" s="98"/>
      <c r="G203" s="98"/>
      <c r="H203" s="98"/>
      <c r="I203" s="98"/>
      <c r="J203" s="98"/>
      <c r="K203" s="98"/>
      <c r="L203" s="98"/>
      <c r="M203" s="98"/>
      <c r="N203" s="98"/>
      <c r="O203" s="98"/>
      <c r="P203" s="98"/>
      <c r="Q203" s="98"/>
      <c r="R203" s="98"/>
      <c r="S203" s="98"/>
      <c r="T203" s="98"/>
      <c r="U203" s="98"/>
      <c r="V203" s="98"/>
      <c r="W203" s="98"/>
      <c r="X203" s="98"/>
      <c r="Y203" s="98"/>
      <c r="Z203" s="98"/>
      <c r="AA203" s="98"/>
    </row>
    <row r="204" spans="1:27" ht="17.25" customHeight="1">
      <c r="A204" s="98"/>
      <c r="C204" s="98"/>
      <c r="D204" s="98"/>
      <c r="E204" s="98"/>
      <c r="F204" s="98"/>
      <c r="G204" s="98"/>
      <c r="H204" s="98"/>
      <c r="I204" s="98"/>
      <c r="J204" s="98"/>
      <c r="K204" s="98"/>
      <c r="L204" s="98"/>
      <c r="M204" s="98"/>
      <c r="N204" s="98"/>
      <c r="O204" s="98"/>
      <c r="P204" s="98"/>
      <c r="Q204" s="98"/>
      <c r="R204" s="98"/>
      <c r="S204" s="98"/>
      <c r="T204" s="98"/>
      <c r="U204" s="98"/>
      <c r="V204" s="98"/>
      <c r="W204" s="98"/>
      <c r="X204" s="98"/>
      <c r="Y204" s="98"/>
      <c r="Z204" s="98"/>
      <c r="AA204" s="98"/>
    </row>
    <row r="205" spans="1:27">
      <c r="A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row>
    <row r="206" spans="1:27" ht="17.25" customHeight="1"/>
    <row r="213" ht="17.25" customHeight="1"/>
  </sheetData>
  <sheetProtection sheet="1" objects="1" scenarios="1" selectLockedCells="1"/>
  <phoneticPr fontId="2"/>
  <hyperlinks>
    <hyperlink ref="K1:N1" location="作業メニュー!A1" display="作業メニュー" xr:uid="{00000000-0004-0000-3B00-000000000000}"/>
  </hyperlinks>
  <printOptions horizontalCentered="1"/>
  <pageMargins left="0.78740157480314965" right="0.39370078740157483" top="0.59055118110236227" bottom="0.39370078740157483" header="0.39370078740157483" footer="0.19685039370078741"/>
  <pageSetup paperSize="9" scale="92" orientation="portrait" r:id="rId1"/>
  <headerFooter alignWithMargins="0">
    <oddFooter>&amp;R210101</oddFooter>
  </headerFooter>
  <rowBreaks count="3" manualBreakCount="3">
    <brk id="53" max="27" man="1"/>
    <brk id="90" max="27" man="1"/>
    <brk id="145"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0"/>
  <dimension ref="A1:AE103"/>
  <sheetViews>
    <sheetView workbookViewId="0">
      <selection activeCell="I8" sqref="I8"/>
    </sheetView>
  </sheetViews>
  <sheetFormatPr defaultColWidth="9" defaultRowHeight="14.1" customHeight="1"/>
  <cols>
    <col min="1" max="1" width="9.75" style="243" customWidth="1"/>
    <col min="2" max="2" width="11" style="243" bestFit="1" customWidth="1"/>
    <col min="3" max="3" width="9" style="243" customWidth="1"/>
    <col min="4" max="4" width="12.625" style="243" customWidth="1"/>
    <col min="5" max="5" width="7.125" style="243" bestFit="1" customWidth="1"/>
    <col min="6" max="15" width="12.625" style="243" customWidth="1"/>
    <col min="16" max="20" width="9" style="243" customWidth="1"/>
    <col min="21" max="21" width="9" style="244" customWidth="1"/>
    <col min="22" max="23" width="9" style="243" customWidth="1"/>
    <col min="24" max="28" width="10.625" style="243" customWidth="1"/>
    <col min="29" max="16384" width="9" style="243"/>
  </cols>
  <sheetData>
    <row r="1" spans="1:31" ht="14.1" customHeight="1">
      <c r="A1" s="257" t="s">
        <v>1431</v>
      </c>
      <c r="B1" s="257" t="s">
        <v>1430</v>
      </c>
      <c r="C1" s="257" t="s">
        <v>1429</v>
      </c>
      <c r="D1" s="257" t="s">
        <v>1428</v>
      </c>
      <c r="E1" s="257" t="s">
        <v>1427</v>
      </c>
      <c r="F1" s="257" t="s">
        <v>1426</v>
      </c>
      <c r="G1" s="257" t="s">
        <v>1425</v>
      </c>
      <c r="H1" s="257" t="s">
        <v>1424</v>
      </c>
      <c r="I1" s="257" t="s">
        <v>1423</v>
      </c>
      <c r="J1" s="257" t="s">
        <v>1422</v>
      </c>
      <c r="K1" s="257" t="s">
        <v>1421</v>
      </c>
      <c r="L1" s="257" t="s">
        <v>1420</v>
      </c>
      <c r="M1" s="257" t="s">
        <v>1419</v>
      </c>
      <c r="N1" s="257" t="s">
        <v>1418</v>
      </c>
      <c r="O1" s="257" t="s">
        <v>624</v>
      </c>
      <c r="P1" s="257" t="s">
        <v>1413</v>
      </c>
      <c r="Q1" s="257" t="s">
        <v>1412</v>
      </c>
      <c r="R1" s="257" t="s">
        <v>1417</v>
      </c>
      <c r="S1" s="257" t="s">
        <v>1416</v>
      </c>
      <c r="T1" s="257" t="s">
        <v>1415</v>
      </c>
      <c r="U1" s="244" t="s">
        <v>1414</v>
      </c>
      <c r="V1" s="257" t="s">
        <v>1413</v>
      </c>
      <c r="W1" s="257" t="s">
        <v>1412</v>
      </c>
      <c r="AA1" s="243" t="s">
        <v>1411</v>
      </c>
      <c r="AB1" s="243" t="s">
        <v>1410</v>
      </c>
      <c r="AC1" s="243" t="s">
        <v>3180</v>
      </c>
    </row>
    <row r="2" spans="1:31" ht="14.1" customHeight="1">
      <c r="A2" s="246"/>
      <c r="B2" s="250"/>
      <c r="C2" s="250"/>
      <c r="D2" s="250"/>
      <c r="E2" s="250"/>
      <c r="F2" s="250" t="s">
        <v>1143</v>
      </c>
      <c r="G2" s="256"/>
      <c r="H2" s="250"/>
      <c r="I2" s="250"/>
      <c r="J2" s="255"/>
      <c r="K2" s="250"/>
      <c r="L2" s="250"/>
      <c r="M2" s="246"/>
      <c r="N2" s="250"/>
      <c r="O2" s="250"/>
      <c r="P2" s="253"/>
      <c r="Q2" s="253"/>
      <c r="R2" s="250"/>
      <c r="S2" s="254" t="s">
        <v>1409</v>
      </c>
      <c r="T2" s="248" t="s">
        <v>1408</v>
      </c>
      <c r="U2" s="252"/>
      <c r="V2" s="253"/>
      <c r="W2" s="253"/>
      <c r="AA2" s="243" t="s">
        <v>1407</v>
      </c>
      <c r="AB2" s="243" t="s">
        <v>1407</v>
      </c>
      <c r="AC2" s="253"/>
    </row>
    <row r="3" spans="1:31" ht="14.1" customHeight="1">
      <c r="A3" s="246"/>
      <c r="B3" s="250" t="s">
        <v>1406</v>
      </c>
      <c r="C3" s="250" t="s">
        <v>1405</v>
      </c>
      <c r="D3" s="250" t="s">
        <v>1404</v>
      </c>
      <c r="E3" s="250" t="s">
        <v>2572</v>
      </c>
      <c r="F3" s="250" t="s">
        <v>1330</v>
      </c>
      <c r="G3" s="246"/>
      <c r="H3" s="250" t="s">
        <v>1403</v>
      </c>
      <c r="I3" s="250" t="s">
        <v>1376</v>
      </c>
      <c r="J3" s="251" t="s">
        <v>132</v>
      </c>
      <c r="K3" s="250" t="s">
        <v>1402</v>
      </c>
      <c r="L3" s="250" t="s">
        <v>1401</v>
      </c>
      <c r="M3" s="246"/>
      <c r="N3" s="250" t="s">
        <v>1400</v>
      </c>
      <c r="O3" s="250" t="s">
        <v>1399</v>
      </c>
      <c r="P3" s="253">
        <v>1</v>
      </c>
      <c r="Q3" s="253">
        <v>1</v>
      </c>
      <c r="R3" s="250" t="s">
        <v>1398</v>
      </c>
      <c r="S3" s="254" t="s">
        <v>1397</v>
      </c>
      <c r="T3" s="248" t="s">
        <v>1396</v>
      </c>
      <c r="U3" s="252" t="s">
        <v>1395</v>
      </c>
      <c r="V3" s="253" t="s">
        <v>1380</v>
      </c>
      <c r="W3" s="253" t="s">
        <v>1380</v>
      </c>
      <c r="X3" s="243" t="s">
        <v>1393</v>
      </c>
      <c r="Y3" s="243" t="s">
        <v>1393</v>
      </c>
      <c r="Z3" s="243" t="s">
        <v>1394</v>
      </c>
      <c r="AA3" s="243" t="s">
        <v>1393</v>
      </c>
      <c r="AB3" s="243" t="s">
        <v>1393</v>
      </c>
      <c r="AC3" s="253">
        <v>45</v>
      </c>
    </row>
    <row r="4" spans="1:31" ht="14.1" customHeight="1">
      <c r="A4" s="246"/>
      <c r="B4" s="250" t="s">
        <v>1392</v>
      </c>
      <c r="C4" s="250" t="s">
        <v>1391</v>
      </c>
      <c r="D4" s="250" t="s">
        <v>1390</v>
      </c>
      <c r="E4" s="250" t="s">
        <v>2573</v>
      </c>
      <c r="F4" s="250" t="s">
        <v>1322</v>
      </c>
      <c r="G4" s="246"/>
      <c r="H4" s="250" t="s">
        <v>1389</v>
      </c>
      <c r="I4" s="250" t="s">
        <v>1388</v>
      </c>
      <c r="J4" s="251" t="s">
        <v>131</v>
      </c>
      <c r="K4" s="250" t="s">
        <v>1387</v>
      </c>
      <c r="L4" s="250" t="s">
        <v>1386</v>
      </c>
      <c r="M4" s="246"/>
      <c r="N4" s="250" t="s">
        <v>1385</v>
      </c>
      <c r="O4" s="250" t="s">
        <v>1384</v>
      </c>
      <c r="P4" s="253">
        <v>2</v>
      </c>
      <c r="Q4" s="253">
        <v>2</v>
      </c>
      <c r="R4" s="250" t="s">
        <v>1383</v>
      </c>
      <c r="S4" s="254" t="s">
        <v>1382</v>
      </c>
      <c r="T4" s="248" t="s">
        <v>1381</v>
      </c>
      <c r="U4" s="252" t="s">
        <v>1380</v>
      </c>
      <c r="V4" s="253" t="s">
        <v>1366</v>
      </c>
      <c r="W4" s="253" t="s">
        <v>1366</v>
      </c>
      <c r="X4" s="128" t="s">
        <v>685</v>
      </c>
      <c r="Y4" s="128" t="s">
        <v>685</v>
      </c>
      <c r="Z4" s="243" t="s">
        <v>1379</v>
      </c>
      <c r="AA4" s="128" t="s">
        <v>685</v>
      </c>
      <c r="AB4" s="128" t="s">
        <v>685</v>
      </c>
      <c r="AC4" s="253">
        <v>60</v>
      </c>
    </row>
    <row r="5" spans="1:31" ht="14.1" customHeight="1">
      <c r="A5" s="246"/>
      <c r="B5" s="250" t="s">
        <v>1364</v>
      </c>
      <c r="C5" s="250" t="s">
        <v>1378</v>
      </c>
      <c r="D5" s="250" t="s">
        <v>1377</v>
      </c>
      <c r="E5" s="250" t="s">
        <v>1376</v>
      </c>
      <c r="F5" s="250" t="s">
        <v>2392</v>
      </c>
      <c r="G5" s="246"/>
      <c r="H5" s="250" t="s">
        <v>1375</v>
      </c>
      <c r="I5" s="250" t="s">
        <v>1374</v>
      </c>
      <c r="J5" s="251" t="s">
        <v>130</v>
      </c>
      <c r="K5" s="250" t="s">
        <v>1373</v>
      </c>
      <c r="L5" s="250" t="s">
        <v>1372</v>
      </c>
      <c r="M5" s="246"/>
      <c r="N5" s="250" t="s">
        <v>1371</v>
      </c>
      <c r="O5" s="250" t="s">
        <v>1370</v>
      </c>
      <c r="P5" s="253">
        <v>3</v>
      </c>
      <c r="Q5" s="253">
        <v>3</v>
      </c>
      <c r="R5" s="250" t="s">
        <v>1369</v>
      </c>
      <c r="S5" s="254" t="s">
        <v>1368</v>
      </c>
      <c r="T5" s="248" t="s">
        <v>1367</v>
      </c>
      <c r="U5" s="252" t="s">
        <v>1366</v>
      </c>
      <c r="V5" s="253" t="s">
        <v>1353</v>
      </c>
      <c r="W5" s="253" t="s">
        <v>1353</v>
      </c>
      <c r="X5" s="128" t="s">
        <v>704</v>
      </c>
      <c r="Y5" s="128" t="s">
        <v>704</v>
      </c>
      <c r="Z5" s="243" t="s">
        <v>1365</v>
      </c>
      <c r="AA5" s="128" t="s">
        <v>704</v>
      </c>
      <c r="AB5" s="128" t="s">
        <v>704</v>
      </c>
      <c r="AC5" s="253">
        <v>75</v>
      </c>
    </row>
    <row r="6" spans="1:31" ht="14.1" customHeight="1">
      <c r="A6" s="246"/>
      <c r="B6" s="250" t="s">
        <v>1351</v>
      </c>
      <c r="C6" s="250" t="s">
        <v>1363</v>
      </c>
      <c r="D6" s="250" t="s">
        <v>1362</v>
      </c>
      <c r="E6" s="250"/>
      <c r="F6" s="250" t="s">
        <v>2601</v>
      </c>
      <c r="G6" s="246"/>
      <c r="H6" s="250" t="s">
        <v>1361</v>
      </c>
      <c r="I6" s="250" t="s">
        <v>1360</v>
      </c>
      <c r="J6" s="251" t="s">
        <v>129</v>
      </c>
      <c r="K6" s="250" t="s">
        <v>1359</v>
      </c>
      <c r="L6" s="250"/>
      <c r="M6" s="246"/>
      <c r="N6" s="250" t="s">
        <v>1358</v>
      </c>
      <c r="O6" s="250" t="s">
        <v>1357</v>
      </c>
      <c r="P6" s="253">
        <v>4</v>
      </c>
      <c r="Q6" s="253">
        <v>4</v>
      </c>
      <c r="R6" s="250" t="s">
        <v>1356</v>
      </c>
      <c r="S6" s="254" t="s">
        <v>1355</v>
      </c>
      <c r="T6" s="248" t="s">
        <v>1354</v>
      </c>
      <c r="U6" s="252" t="s">
        <v>1353</v>
      </c>
      <c r="V6" s="253" t="s">
        <v>1342</v>
      </c>
      <c r="W6" s="253" t="s">
        <v>1342</v>
      </c>
      <c r="X6" s="128" t="s">
        <v>1352</v>
      </c>
      <c r="Y6" s="128" t="s">
        <v>1352</v>
      </c>
      <c r="AA6" s="128" t="s">
        <v>683</v>
      </c>
      <c r="AB6" s="128" t="s">
        <v>683</v>
      </c>
      <c r="AC6" s="253">
        <v>90</v>
      </c>
    </row>
    <row r="7" spans="1:31" ht="14.1" customHeight="1">
      <c r="A7" s="246"/>
      <c r="B7" s="250" t="s">
        <v>2475</v>
      </c>
      <c r="C7" s="250" t="s">
        <v>1350</v>
      </c>
      <c r="D7" s="250" t="s">
        <v>1349</v>
      </c>
      <c r="E7" s="246"/>
      <c r="F7" s="250" t="s">
        <v>3017</v>
      </c>
      <c r="G7" s="246"/>
      <c r="H7" s="250" t="s">
        <v>1348</v>
      </c>
      <c r="I7" s="250" t="s">
        <v>1347</v>
      </c>
      <c r="J7" s="251" t="s">
        <v>128</v>
      </c>
      <c r="K7" s="250" t="s">
        <v>1346</v>
      </c>
      <c r="L7" s="246"/>
      <c r="M7" s="246"/>
      <c r="N7" s="250" t="s">
        <v>1345</v>
      </c>
      <c r="O7" s="250" t="s">
        <v>1344</v>
      </c>
      <c r="P7" s="253">
        <v>5</v>
      </c>
      <c r="Q7" s="253">
        <v>5</v>
      </c>
      <c r="R7" s="253">
        <v>5</v>
      </c>
      <c r="S7" s="253">
        <v>5</v>
      </c>
      <c r="T7" s="250" t="s">
        <v>1343</v>
      </c>
      <c r="U7" s="252" t="s">
        <v>1342</v>
      </c>
      <c r="V7" s="253" t="s">
        <v>3783</v>
      </c>
      <c r="W7" s="252" t="s">
        <v>1342</v>
      </c>
      <c r="X7" s="253"/>
      <c r="Y7" s="253"/>
      <c r="Z7" s="128" t="s">
        <v>683</v>
      </c>
      <c r="AA7" s="128" t="s">
        <v>683</v>
      </c>
      <c r="AD7" s="128" t="s">
        <v>1333</v>
      </c>
      <c r="AE7" s="253"/>
    </row>
    <row r="8" spans="1:31" ht="14.1" customHeight="1">
      <c r="A8" s="246"/>
      <c r="B8" s="250" t="s">
        <v>1341</v>
      </c>
      <c r="C8" s="250" t="s">
        <v>1340</v>
      </c>
      <c r="D8" s="250" t="s">
        <v>1339</v>
      </c>
      <c r="E8" s="246"/>
      <c r="F8" s="250" t="s">
        <v>3018</v>
      </c>
      <c r="G8" s="246"/>
      <c r="H8" s="250" t="s">
        <v>1338</v>
      </c>
      <c r="I8" s="250" t="s">
        <v>1337</v>
      </c>
      <c r="J8" s="251" t="s">
        <v>127</v>
      </c>
      <c r="K8" s="250" t="s">
        <v>2389</v>
      </c>
      <c r="L8" s="246"/>
      <c r="M8" s="246"/>
      <c r="N8" s="250" t="s">
        <v>1336</v>
      </c>
      <c r="O8" s="250" t="s">
        <v>1335</v>
      </c>
      <c r="P8" s="253">
        <v>6</v>
      </c>
      <c r="Q8" s="253">
        <v>6</v>
      </c>
      <c r="R8" s="253"/>
      <c r="S8" s="253"/>
      <c r="T8" s="251"/>
      <c r="U8" s="252" t="s">
        <v>3783</v>
      </c>
      <c r="V8" s="253" t="s">
        <v>3784</v>
      </c>
      <c r="W8" s="252" t="s">
        <v>1334</v>
      </c>
      <c r="X8" s="247"/>
      <c r="Y8" s="249"/>
      <c r="AA8" s="128" t="s">
        <v>1333</v>
      </c>
    </row>
    <row r="9" spans="1:31" ht="14.1" customHeight="1">
      <c r="A9" s="246"/>
      <c r="B9" s="250" t="s">
        <v>3012</v>
      </c>
      <c r="C9" s="250" t="s">
        <v>1332</v>
      </c>
      <c r="D9" s="250" t="s">
        <v>1331</v>
      </c>
      <c r="E9" s="246"/>
      <c r="F9" s="250" t="s">
        <v>1279</v>
      </c>
      <c r="G9" s="246"/>
      <c r="H9" s="250" t="s">
        <v>1329</v>
      </c>
      <c r="I9" s="250" t="s">
        <v>1328</v>
      </c>
      <c r="J9" s="251" t="s">
        <v>126</v>
      </c>
      <c r="K9" s="250" t="s">
        <v>2390</v>
      </c>
      <c r="L9" s="246"/>
      <c r="M9" s="246"/>
      <c r="N9" s="250" t="s">
        <v>1327</v>
      </c>
      <c r="O9" s="250" t="s">
        <v>1326</v>
      </c>
      <c r="P9" s="253">
        <v>7</v>
      </c>
      <c r="Q9" s="253">
        <v>7</v>
      </c>
      <c r="R9" s="247"/>
      <c r="S9" s="246"/>
      <c r="T9" s="246"/>
      <c r="U9" s="252" t="s">
        <v>3784</v>
      </c>
      <c r="V9" s="253" t="s">
        <v>3785</v>
      </c>
      <c r="W9" s="252" t="s">
        <v>1325</v>
      </c>
      <c r="X9" s="247"/>
      <c r="Y9" s="246"/>
    </row>
    <row r="10" spans="1:31" ht="14.1" customHeight="1">
      <c r="A10" s="246"/>
      <c r="B10" s="250" t="s">
        <v>1316</v>
      </c>
      <c r="C10" s="250" t="s">
        <v>1324</v>
      </c>
      <c r="D10" s="250" t="s">
        <v>1323</v>
      </c>
      <c r="E10" s="246"/>
      <c r="F10" s="250" t="s">
        <v>1277</v>
      </c>
      <c r="G10" s="246"/>
      <c r="H10" s="250" t="s">
        <v>1321</v>
      </c>
      <c r="I10" s="250" t="s">
        <v>1320</v>
      </c>
      <c r="J10" s="251"/>
      <c r="K10" s="251" t="s">
        <v>2391</v>
      </c>
      <c r="L10" s="246"/>
      <c r="M10" s="246"/>
      <c r="N10" s="250" t="s">
        <v>1319</v>
      </c>
      <c r="O10" s="250" t="s">
        <v>1318</v>
      </c>
      <c r="P10" s="253">
        <v>8</v>
      </c>
      <c r="Q10" s="253">
        <v>8</v>
      </c>
      <c r="R10" s="247"/>
      <c r="S10" s="246"/>
      <c r="T10" s="246"/>
      <c r="U10" s="252" t="s">
        <v>3785</v>
      </c>
      <c r="V10" s="253" t="s">
        <v>3786</v>
      </c>
      <c r="W10" s="252" t="s">
        <v>1317</v>
      </c>
      <c r="X10" s="247"/>
      <c r="Y10" s="246"/>
    </row>
    <row r="11" spans="1:31" ht="14.1" customHeight="1">
      <c r="A11" s="246"/>
      <c r="B11" s="250" t="s">
        <v>2603</v>
      </c>
      <c r="C11" s="250" t="s">
        <v>1315</v>
      </c>
      <c r="D11" s="250" t="s">
        <v>1314</v>
      </c>
      <c r="E11" s="246"/>
      <c r="F11" s="250" t="s">
        <v>2393</v>
      </c>
      <c r="G11" s="246"/>
      <c r="H11" s="250" t="s">
        <v>1313</v>
      </c>
      <c r="I11" s="250" t="s">
        <v>1312</v>
      </c>
      <c r="J11" s="246"/>
      <c r="K11" s="251"/>
      <c r="L11" s="246"/>
      <c r="M11" s="246"/>
      <c r="N11" s="250" t="s">
        <v>1311</v>
      </c>
      <c r="O11" s="250" t="s">
        <v>1310</v>
      </c>
      <c r="P11" s="251"/>
      <c r="Q11" s="251"/>
      <c r="R11" s="247"/>
      <c r="S11" s="246"/>
      <c r="T11" s="246"/>
      <c r="U11" s="252" t="s">
        <v>3786</v>
      </c>
      <c r="V11" s="251"/>
      <c r="W11" s="252" t="s">
        <v>1309</v>
      </c>
      <c r="X11" s="247"/>
      <c r="Y11" s="246"/>
    </row>
    <row r="12" spans="1:31" ht="14.1" customHeight="1">
      <c r="A12" s="246"/>
      <c r="B12" s="250"/>
      <c r="C12" s="250" t="s">
        <v>1308</v>
      </c>
      <c r="D12" s="250" t="s">
        <v>1307</v>
      </c>
      <c r="E12" s="246"/>
      <c r="F12" s="250" t="s">
        <v>2602</v>
      </c>
      <c r="G12" s="246"/>
      <c r="H12" s="250" t="s">
        <v>1306</v>
      </c>
      <c r="I12" s="250"/>
      <c r="J12" s="246"/>
      <c r="K12" s="246"/>
      <c r="L12" s="246"/>
      <c r="M12" s="246"/>
      <c r="N12" s="250" t="s">
        <v>1305</v>
      </c>
      <c r="O12" s="251" t="s">
        <v>1304</v>
      </c>
      <c r="P12" s="247"/>
      <c r="Q12" s="246"/>
      <c r="R12" s="247"/>
      <c r="S12" s="246"/>
      <c r="T12" s="246"/>
      <c r="U12" s="251"/>
      <c r="V12" s="248" t="s">
        <v>1303</v>
      </c>
      <c r="W12" s="252"/>
      <c r="X12" s="247"/>
      <c r="Y12" s="246"/>
    </row>
    <row r="13" spans="1:31" ht="14.1" customHeight="1">
      <c r="A13" s="246"/>
      <c r="B13" s="250"/>
      <c r="C13" s="250" t="s">
        <v>1302</v>
      </c>
      <c r="D13" s="250" t="s">
        <v>1301</v>
      </c>
      <c r="E13" s="246"/>
      <c r="F13" s="250" t="s">
        <v>3019</v>
      </c>
      <c r="G13" s="246"/>
      <c r="H13" s="250" t="s">
        <v>1300</v>
      </c>
      <c r="I13" s="249"/>
      <c r="J13" s="246"/>
      <c r="K13" s="246"/>
      <c r="L13" s="246"/>
      <c r="M13" s="246"/>
      <c r="N13" s="250" t="s">
        <v>1299</v>
      </c>
      <c r="O13" s="251" t="s">
        <v>1298</v>
      </c>
      <c r="P13" s="247"/>
      <c r="Q13" s="246"/>
      <c r="R13" s="246"/>
      <c r="S13" s="246"/>
      <c r="T13" s="248" t="s">
        <v>1297</v>
      </c>
      <c r="V13" s="247"/>
      <c r="W13" s="246"/>
    </row>
    <row r="14" spans="1:31" ht="14.1" customHeight="1">
      <c r="A14" s="246"/>
      <c r="B14" s="250"/>
      <c r="C14" s="250" t="s">
        <v>1296</v>
      </c>
      <c r="D14" s="250" t="s">
        <v>1295</v>
      </c>
      <c r="E14" s="246"/>
      <c r="F14" s="250" t="s">
        <v>3020</v>
      </c>
      <c r="G14" s="246"/>
      <c r="H14" s="250" t="s">
        <v>1294</v>
      </c>
      <c r="I14" s="249"/>
      <c r="J14" s="246"/>
      <c r="K14" s="246"/>
      <c r="L14" s="246"/>
      <c r="M14" s="246"/>
      <c r="N14" s="250" t="s">
        <v>1293</v>
      </c>
      <c r="O14" s="251" t="s">
        <v>1292</v>
      </c>
      <c r="P14" s="247"/>
      <c r="Q14" s="246"/>
      <c r="R14" s="246"/>
      <c r="S14" s="246"/>
      <c r="T14" s="248" t="s">
        <v>1291</v>
      </c>
      <c r="V14" s="247"/>
      <c r="W14" s="246"/>
    </row>
    <row r="15" spans="1:31" ht="14.1" customHeight="1">
      <c r="A15" s="246"/>
      <c r="B15" s="246"/>
      <c r="C15" s="250" t="s">
        <v>1290</v>
      </c>
      <c r="D15" s="250" t="s">
        <v>1289</v>
      </c>
      <c r="E15" s="246"/>
      <c r="F15" s="250"/>
      <c r="G15" s="246"/>
      <c r="H15" s="250" t="s">
        <v>3077</v>
      </c>
      <c r="I15" s="249"/>
      <c r="J15" s="246"/>
      <c r="K15" s="246"/>
      <c r="L15" s="246"/>
      <c r="M15" s="246"/>
      <c r="N15" s="251" t="s">
        <v>1288</v>
      </c>
      <c r="O15" s="251" t="s">
        <v>1287</v>
      </c>
      <c r="P15" s="247"/>
      <c r="Q15" s="246"/>
      <c r="R15" s="246"/>
      <c r="S15" s="246"/>
      <c r="T15" s="248" t="s">
        <v>1286</v>
      </c>
      <c r="V15" s="247"/>
      <c r="W15" s="246"/>
    </row>
    <row r="16" spans="1:31" ht="14.1" customHeight="1">
      <c r="A16" s="246"/>
      <c r="B16" s="246"/>
      <c r="C16" s="250" t="s">
        <v>1285</v>
      </c>
      <c r="D16" s="250" t="s">
        <v>1284</v>
      </c>
      <c r="E16" s="246"/>
      <c r="F16" s="250"/>
      <c r="G16" s="246"/>
      <c r="H16" s="250" t="s">
        <v>3078</v>
      </c>
      <c r="I16" s="249"/>
      <c r="J16" s="246"/>
      <c r="K16" s="246"/>
      <c r="L16" s="246"/>
      <c r="M16" s="246"/>
      <c r="N16" s="251" t="s">
        <v>1283</v>
      </c>
      <c r="O16" s="251" t="s">
        <v>1282</v>
      </c>
      <c r="P16" s="247"/>
      <c r="Q16" s="246"/>
      <c r="R16" s="246"/>
      <c r="S16" s="246"/>
      <c r="T16" s="248" t="s">
        <v>1281</v>
      </c>
      <c r="V16" s="247"/>
      <c r="W16" s="246"/>
    </row>
    <row r="17" spans="1:23" ht="14.1" customHeight="1">
      <c r="A17" s="246"/>
      <c r="B17" s="246"/>
      <c r="C17" s="250"/>
      <c r="D17" s="250" t="s">
        <v>1280</v>
      </c>
      <c r="E17" s="246"/>
      <c r="F17" s="250"/>
      <c r="G17" s="246"/>
      <c r="H17" s="251"/>
      <c r="I17" s="249"/>
      <c r="J17" s="246"/>
      <c r="K17" s="246"/>
      <c r="L17" s="246"/>
      <c r="M17" s="246"/>
      <c r="N17" s="251"/>
      <c r="O17" s="251"/>
      <c r="P17" s="247"/>
      <c r="Q17" s="246"/>
      <c r="R17" s="246"/>
      <c r="S17" s="246"/>
      <c r="T17" s="248" t="s">
        <v>1278</v>
      </c>
      <c r="V17" s="247"/>
      <c r="W17" s="246"/>
    </row>
    <row r="18" spans="1:23" ht="14.1" customHeight="1">
      <c r="A18" s="246"/>
      <c r="B18" s="246"/>
      <c r="C18" s="250"/>
      <c r="D18" s="250" t="s">
        <v>3000</v>
      </c>
      <c r="E18" s="246"/>
      <c r="F18" s="249"/>
      <c r="G18" s="246"/>
      <c r="H18" s="246"/>
      <c r="I18" s="249"/>
      <c r="J18" s="246"/>
      <c r="K18" s="246"/>
      <c r="L18" s="246"/>
      <c r="M18" s="246"/>
      <c r="N18" s="246"/>
      <c r="O18" s="246"/>
      <c r="P18" s="247"/>
      <c r="Q18" s="246"/>
      <c r="R18" s="246"/>
      <c r="S18" s="246"/>
      <c r="T18" s="248" t="s">
        <v>1276</v>
      </c>
      <c r="V18" s="247"/>
      <c r="W18" s="246"/>
    </row>
    <row r="19" spans="1:23" ht="14.1" customHeight="1">
      <c r="A19" s="246"/>
      <c r="B19" s="246"/>
      <c r="C19" s="249"/>
      <c r="D19" s="250"/>
      <c r="E19" s="246"/>
      <c r="F19" s="249"/>
      <c r="G19" s="246"/>
      <c r="H19" s="246"/>
      <c r="I19" s="249"/>
      <c r="J19" s="246"/>
      <c r="K19" s="246"/>
      <c r="L19" s="246"/>
      <c r="M19" s="246"/>
      <c r="N19" s="246"/>
      <c r="O19" s="246"/>
      <c r="P19" s="247"/>
      <c r="Q19" s="246"/>
      <c r="R19" s="246"/>
      <c r="S19" s="246"/>
      <c r="T19" s="248" t="s">
        <v>1275</v>
      </c>
      <c r="V19" s="247"/>
      <c r="W19" s="246"/>
    </row>
    <row r="20" spans="1:23" ht="14.1" customHeight="1">
      <c r="A20" s="246"/>
      <c r="B20" s="246"/>
      <c r="C20" s="249"/>
      <c r="D20" s="249"/>
      <c r="E20" s="246"/>
      <c r="F20" s="249"/>
      <c r="G20" s="246"/>
      <c r="H20" s="246"/>
      <c r="I20" s="249"/>
      <c r="J20" s="246"/>
      <c r="K20" s="246"/>
      <c r="L20" s="246"/>
      <c r="M20" s="246"/>
      <c r="N20" s="246"/>
      <c r="O20" s="246"/>
      <c r="P20" s="247"/>
      <c r="Q20" s="246"/>
      <c r="R20" s="246"/>
      <c r="S20" s="246"/>
      <c r="T20" s="248" t="s">
        <v>1274</v>
      </c>
      <c r="V20" s="247"/>
      <c r="W20" s="246"/>
    </row>
    <row r="21" spans="1:23" ht="14.1" customHeight="1">
      <c r="A21" s="246"/>
      <c r="B21" s="246"/>
      <c r="C21" s="249"/>
      <c r="D21" s="246"/>
      <c r="E21" s="246"/>
      <c r="F21" s="246"/>
      <c r="G21" s="246"/>
      <c r="H21" s="246"/>
      <c r="I21" s="249"/>
      <c r="J21" s="246"/>
      <c r="K21" s="246"/>
      <c r="L21" s="246"/>
      <c r="M21" s="246"/>
      <c r="N21" s="246"/>
      <c r="O21" s="246"/>
      <c r="P21" s="247"/>
      <c r="Q21" s="246"/>
      <c r="R21" s="246"/>
      <c r="S21" s="246"/>
      <c r="T21" s="248" t="s">
        <v>1273</v>
      </c>
      <c r="V21" s="247"/>
      <c r="W21" s="246"/>
    </row>
    <row r="22" spans="1:23" ht="14.1" customHeight="1">
      <c r="A22" s="246"/>
      <c r="B22" s="246"/>
      <c r="C22" s="249"/>
      <c r="D22" s="246"/>
      <c r="E22" s="246"/>
      <c r="F22" s="246"/>
      <c r="G22" s="246"/>
      <c r="H22" s="246"/>
      <c r="I22" s="246"/>
      <c r="J22" s="246"/>
      <c r="K22" s="246"/>
      <c r="L22" s="246"/>
      <c r="M22" s="246"/>
      <c r="N22" s="246"/>
      <c r="O22" s="246"/>
      <c r="P22" s="247"/>
      <c r="Q22" s="246"/>
      <c r="R22" s="246"/>
      <c r="S22" s="246"/>
      <c r="T22" s="248" t="s">
        <v>1272</v>
      </c>
      <c r="V22" s="247"/>
      <c r="W22" s="246"/>
    </row>
    <row r="23" spans="1:23" ht="14.1" customHeight="1">
      <c r="A23" s="246"/>
      <c r="B23" s="246"/>
      <c r="C23" s="249"/>
      <c r="D23" s="246"/>
      <c r="E23" s="246"/>
      <c r="F23" s="246"/>
      <c r="G23" s="246"/>
      <c r="H23" s="246"/>
      <c r="I23" s="246"/>
      <c r="J23" s="246"/>
      <c r="K23" s="246"/>
      <c r="L23" s="246"/>
      <c r="M23" s="246"/>
      <c r="N23" s="246"/>
      <c r="O23" s="246"/>
      <c r="P23" s="247"/>
      <c r="Q23" s="246"/>
      <c r="R23" s="246"/>
      <c r="S23" s="246"/>
      <c r="T23" s="248" t="s">
        <v>1271</v>
      </c>
      <c r="V23" s="247"/>
      <c r="W23" s="246"/>
    </row>
    <row r="24" spans="1:23" ht="14.1" customHeight="1">
      <c r="A24" s="246"/>
      <c r="B24" s="246"/>
      <c r="C24" s="249"/>
      <c r="D24" s="246"/>
      <c r="E24" s="246"/>
      <c r="F24" s="246"/>
      <c r="G24" s="246"/>
      <c r="H24" s="246"/>
      <c r="I24" s="246"/>
      <c r="J24" s="246"/>
      <c r="K24" s="246"/>
      <c r="L24" s="246"/>
      <c r="M24" s="246"/>
      <c r="N24" s="246"/>
      <c r="O24" s="246"/>
      <c r="P24" s="247"/>
      <c r="Q24" s="246"/>
      <c r="R24" s="246"/>
      <c r="S24" s="246"/>
      <c r="T24" s="248" t="s">
        <v>1270</v>
      </c>
      <c r="V24" s="247"/>
      <c r="W24" s="246"/>
    </row>
    <row r="25" spans="1:23" ht="14.1" customHeight="1">
      <c r="A25" s="246"/>
      <c r="B25" s="246"/>
      <c r="C25" s="246"/>
      <c r="D25" s="246"/>
      <c r="E25" s="246"/>
      <c r="F25" s="246"/>
      <c r="G25" s="246"/>
      <c r="H25" s="246"/>
      <c r="I25" s="246"/>
      <c r="J25" s="246"/>
      <c r="K25" s="246"/>
      <c r="L25" s="246"/>
      <c r="M25" s="246"/>
      <c r="N25" s="246"/>
      <c r="O25" s="246"/>
      <c r="P25" s="247"/>
      <c r="Q25" s="246"/>
      <c r="R25" s="246"/>
      <c r="S25" s="246"/>
      <c r="T25" s="248" t="s">
        <v>1269</v>
      </c>
      <c r="V25" s="247"/>
      <c r="W25" s="246"/>
    </row>
    <row r="26" spans="1:23" ht="14.1" customHeight="1">
      <c r="A26" s="246"/>
      <c r="B26" s="246"/>
      <c r="C26" s="246"/>
      <c r="D26" s="246"/>
      <c r="E26" s="246"/>
      <c r="F26" s="246"/>
      <c r="G26" s="246"/>
      <c r="H26" s="246"/>
      <c r="I26" s="246"/>
      <c r="J26" s="246"/>
      <c r="K26" s="246"/>
      <c r="L26" s="246"/>
      <c r="M26" s="246"/>
      <c r="N26" s="246"/>
      <c r="O26" s="246"/>
      <c r="P26" s="247"/>
      <c r="Q26" s="246"/>
      <c r="R26" s="246"/>
      <c r="S26" s="246"/>
      <c r="T26" s="248" t="s">
        <v>1268</v>
      </c>
      <c r="V26" s="247"/>
      <c r="W26" s="246"/>
    </row>
    <row r="27" spans="1:23" ht="14.1" customHeight="1">
      <c r="A27" s="246"/>
      <c r="B27" s="246"/>
      <c r="C27" s="246"/>
      <c r="D27" s="246"/>
      <c r="E27" s="246"/>
      <c r="F27" s="246"/>
      <c r="G27" s="246"/>
      <c r="H27" s="246"/>
      <c r="I27" s="246"/>
      <c r="J27" s="246"/>
      <c r="K27" s="246"/>
      <c r="L27" s="246"/>
      <c r="M27" s="246"/>
      <c r="N27" s="246"/>
      <c r="O27" s="246"/>
      <c r="P27" s="247"/>
      <c r="Q27" s="246"/>
      <c r="R27" s="246"/>
      <c r="S27" s="246"/>
      <c r="T27" s="248" t="s">
        <v>1267</v>
      </c>
      <c r="V27" s="247"/>
      <c r="W27" s="246"/>
    </row>
    <row r="28" spans="1:23" ht="14.1" customHeight="1">
      <c r="A28" s="246"/>
      <c r="B28" s="246"/>
      <c r="C28" s="246"/>
      <c r="D28" s="246"/>
      <c r="E28" s="246"/>
      <c r="F28" s="246"/>
      <c r="G28" s="246"/>
      <c r="H28" s="246"/>
      <c r="I28" s="246"/>
      <c r="J28" s="246"/>
      <c r="K28" s="246"/>
      <c r="L28" s="246"/>
      <c r="M28" s="246"/>
      <c r="N28" s="246"/>
      <c r="O28" s="246"/>
      <c r="P28" s="247"/>
      <c r="Q28" s="246"/>
      <c r="R28" s="246"/>
      <c r="S28" s="246"/>
      <c r="T28" s="248" t="s">
        <v>1266</v>
      </c>
      <c r="V28" s="247"/>
      <c r="W28" s="246"/>
    </row>
    <row r="29" spans="1:23" ht="14.1" customHeight="1">
      <c r="A29" s="246"/>
      <c r="B29" s="246"/>
      <c r="C29" s="246"/>
      <c r="D29" s="246"/>
      <c r="E29" s="246"/>
      <c r="F29" s="246"/>
      <c r="G29" s="246"/>
      <c r="H29" s="246"/>
      <c r="I29" s="246"/>
      <c r="J29" s="246"/>
      <c r="K29" s="246"/>
      <c r="L29" s="246"/>
      <c r="M29" s="246"/>
      <c r="N29" s="246"/>
      <c r="O29" s="246"/>
      <c r="P29" s="247"/>
      <c r="Q29" s="246"/>
      <c r="R29" s="246"/>
      <c r="S29" s="246"/>
      <c r="T29" s="248" t="s">
        <v>1265</v>
      </c>
      <c r="V29" s="247"/>
      <c r="W29" s="246"/>
    </row>
    <row r="30" spans="1:23" ht="14.1" customHeight="1">
      <c r="A30" s="246"/>
      <c r="B30" s="246"/>
      <c r="C30" s="246"/>
      <c r="D30" s="246"/>
      <c r="E30" s="246"/>
      <c r="F30" s="246"/>
      <c r="G30" s="246"/>
      <c r="H30" s="246"/>
      <c r="I30" s="246"/>
      <c r="J30" s="246"/>
      <c r="K30" s="246"/>
      <c r="L30" s="246"/>
      <c r="M30" s="246"/>
      <c r="N30" s="246"/>
      <c r="O30" s="246"/>
      <c r="P30" s="247"/>
      <c r="Q30" s="246"/>
      <c r="R30" s="246"/>
      <c r="S30" s="246"/>
      <c r="T30" s="248" t="s">
        <v>1264</v>
      </c>
      <c r="V30" s="247"/>
      <c r="W30" s="246"/>
    </row>
    <row r="31" spans="1:23" ht="14.1" customHeight="1">
      <c r="A31" s="246"/>
      <c r="B31" s="246"/>
      <c r="C31" s="246"/>
      <c r="D31" s="246"/>
      <c r="E31" s="246"/>
      <c r="F31" s="246"/>
      <c r="G31" s="246"/>
      <c r="H31" s="246"/>
      <c r="I31" s="246"/>
      <c r="J31" s="246"/>
      <c r="K31" s="246"/>
      <c r="L31" s="246"/>
      <c r="M31" s="246"/>
      <c r="N31" s="246"/>
      <c r="O31" s="246"/>
      <c r="P31" s="247"/>
      <c r="Q31" s="246"/>
      <c r="R31" s="246"/>
      <c r="S31" s="246"/>
      <c r="T31" s="248" t="s">
        <v>1263</v>
      </c>
      <c r="V31" s="247"/>
      <c r="W31" s="246"/>
    </row>
    <row r="32" spans="1:23" ht="14.1" customHeight="1">
      <c r="A32" s="246"/>
      <c r="B32" s="246"/>
      <c r="C32" s="246"/>
      <c r="D32" s="246"/>
      <c r="E32" s="246"/>
      <c r="F32" s="246"/>
      <c r="G32" s="246"/>
      <c r="H32" s="246"/>
      <c r="I32" s="246"/>
      <c r="J32" s="246"/>
      <c r="K32" s="246"/>
      <c r="L32" s="246"/>
      <c r="M32" s="246"/>
      <c r="N32" s="246"/>
      <c r="O32" s="246"/>
      <c r="P32" s="247"/>
      <c r="Q32" s="246"/>
      <c r="R32" s="246"/>
      <c r="S32" s="246"/>
      <c r="T32" s="248" t="s">
        <v>1262</v>
      </c>
      <c r="V32" s="247"/>
      <c r="W32" s="246"/>
    </row>
    <row r="33" spans="1:23" ht="14.1" customHeight="1">
      <c r="A33" s="246"/>
      <c r="B33" s="246"/>
      <c r="C33" s="246"/>
      <c r="D33" s="246"/>
      <c r="E33" s="246"/>
      <c r="F33" s="246"/>
      <c r="G33" s="246"/>
      <c r="H33" s="246"/>
      <c r="I33" s="246"/>
      <c r="J33" s="246"/>
      <c r="K33" s="246"/>
      <c r="L33" s="246"/>
      <c r="M33" s="246"/>
      <c r="N33" s="246"/>
      <c r="O33" s="246"/>
      <c r="P33" s="247"/>
      <c r="Q33" s="246"/>
      <c r="R33" s="246"/>
      <c r="S33" s="246"/>
      <c r="T33" s="248" t="s">
        <v>1261</v>
      </c>
      <c r="V33" s="247"/>
      <c r="W33" s="246"/>
    </row>
    <row r="34" spans="1:23" ht="14.1" customHeight="1">
      <c r="A34" s="246"/>
      <c r="B34" s="246"/>
      <c r="C34" s="246"/>
      <c r="D34" s="246"/>
      <c r="E34" s="246"/>
      <c r="F34" s="246"/>
      <c r="G34" s="246"/>
      <c r="H34" s="246"/>
      <c r="I34" s="246"/>
      <c r="J34" s="246"/>
      <c r="K34" s="246"/>
      <c r="L34" s="246"/>
      <c r="M34" s="246"/>
      <c r="N34" s="246"/>
      <c r="O34" s="246"/>
      <c r="P34" s="247"/>
      <c r="Q34" s="246"/>
      <c r="R34" s="246"/>
      <c r="S34" s="246"/>
      <c r="T34" s="248" t="s">
        <v>1260</v>
      </c>
      <c r="V34" s="247"/>
      <c r="W34" s="246"/>
    </row>
    <row r="35" spans="1:23" ht="14.1" customHeight="1">
      <c r="A35" s="246"/>
      <c r="B35" s="246"/>
      <c r="C35" s="246"/>
      <c r="D35" s="246"/>
      <c r="E35" s="246"/>
      <c r="F35" s="246"/>
      <c r="G35" s="246"/>
      <c r="H35" s="246"/>
      <c r="I35" s="246"/>
      <c r="J35" s="246"/>
      <c r="K35" s="246"/>
      <c r="L35" s="246"/>
      <c r="M35" s="246"/>
      <c r="N35" s="246"/>
      <c r="O35" s="246"/>
      <c r="P35" s="247"/>
      <c r="Q35" s="246"/>
      <c r="R35" s="246"/>
      <c r="S35" s="246"/>
      <c r="T35" s="248" t="s">
        <v>1259</v>
      </c>
      <c r="V35" s="247"/>
      <c r="W35" s="246"/>
    </row>
    <row r="36" spans="1:23" ht="14.1" customHeight="1">
      <c r="A36" s="246"/>
      <c r="B36" s="246"/>
      <c r="C36" s="246"/>
      <c r="D36" s="246"/>
      <c r="E36" s="246"/>
      <c r="F36" s="246"/>
      <c r="G36" s="246"/>
      <c r="H36" s="246"/>
      <c r="I36" s="246"/>
      <c r="J36" s="246"/>
      <c r="K36" s="246"/>
      <c r="L36" s="246"/>
      <c r="M36" s="246"/>
      <c r="N36" s="246"/>
      <c r="O36" s="246"/>
      <c r="P36" s="247"/>
      <c r="Q36" s="246"/>
      <c r="R36" s="246"/>
      <c r="S36" s="246"/>
      <c r="T36" s="248" t="s">
        <v>1258</v>
      </c>
      <c r="V36" s="247"/>
      <c r="W36" s="246"/>
    </row>
    <row r="37" spans="1:23" ht="14.1" customHeight="1">
      <c r="A37" s="246"/>
      <c r="B37" s="246"/>
      <c r="C37" s="246"/>
      <c r="D37" s="246"/>
      <c r="E37" s="246"/>
      <c r="F37" s="246"/>
      <c r="G37" s="246"/>
      <c r="H37" s="246"/>
      <c r="I37" s="246"/>
      <c r="J37" s="246"/>
      <c r="K37" s="246"/>
      <c r="L37" s="246"/>
      <c r="M37" s="246"/>
      <c r="N37" s="246"/>
      <c r="O37" s="246"/>
      <c r="P37" s="247"/>
      <c r="Q37" s="246"/>
      <c r="R37" s="246"/>
      <c r="S37" s="246"/>
      <c r="T37" s="248" t="s">
        <v>1257</v>
      </c>
      <c r="V37" s="247"/>
      <c r="W37" s="246"/>
    </row>
    <row r="38" spans="1:23" ht="14.1" customHeight="1">
      <c r="A38" s="246"/>
      <c r="B38" s="246"/>
      <c r="C38" s="246"/>
      <c r="D38" s="246"/>
      <c r="E38" s="246"/>
      <c r="F38" s="246"/>
      <c r="G38" s="246"/>
      <c r="H38" s="246"/>
      <c r="I38" s="246"/>
      <c r="J38" s="246"/>
      <c r="K38" s="246"/>
      <c r="L38" s="246"/>
      <c r="M38" s="246"/>
      <c r="N38" s="246"/>
      <c r="O38" s="246"/>
      <c r="P38" s="247"/>
      <c r="Q38" s="246"/>
      <c r="R38" s="246"/>
      <c r="S38" s="246"/>
      <c r="T38" s="248" t="s">
        <v>1256</v>
      </c>
      <c r="V38" s="247"/>
      <c r="W38" s="246"/>
    </row>
    <row r="39" spans="1:23" ht="14.1" customHeight="1">
      <c r="A39" s="246"/>
      <c r="B39" s="246"/>
      <c r="C39" s="246"/>
      <c r="D39" s="246"/>
      <c r="E39" s="246"/>
      <c r="F39" s="246"/>
      <c r="G39" s="246"/>
      <c r="H39" s="246"/>
      <c r="I39" s="246"/>
      <c r="J39" s="246"/>
      <c r="K39" s="246"/>
      <c r="L39" s="246"/>
      <c r="M39" s="246"/>
      <c r="N39" s="246"/>
      <c r="O39" s="246"/>
      <c r="P39" s="247"/>
      <c r="Q39" s="246"/>
      <c r="R39" s="246"/>
      <c r="S39" s="246"/>
      <c r="T39" s="246"/>
      <c r="V39" s="247"/>
      <c r="W39" s="246"/>
    </row>
    <row r="40" spans="1:23" ht="14.1" customHeight="1">
      <c r="A40" s="246"/>
      <c r="B40" s="246"/>
      <c r="C40" s="246"/>
      <c r="D40" s="246"/>
      <c r="E40" s="246"/>
      <c r="F40" s="246"/>
      <c r="G40" s="246"/>
      <c r="H40" s="246"/>
      <c r="I40" s="246"/>
      <c r="J40" s="246"/>
      <c r="K40" s="246"/>
      <c r="L40" s="246"/>
      <c r="M40" s="246"/>
      <c r="N40" s="246"/>
      <c r="O40" s="246"/>
      <c r="P40" s="247"/>
      <c r="Q40" s="246"/>
      <c r="R40" s="246"/>
      <c r="S40" s="246"/>
      <c r="T40" s="246"/>
      <c r="V40" s="247"/>
      <c r="W40" s="246"/>
    </row>
    <row r="41" spans="1:23" ht="14.1" customHeight="1">
      <c r="A41" s="246"/>
      <c r="B41" s="246"/>
      <c r="C41" s="246"/>
      <c r="D41" s="246"/>
      <c r="E41" s="246"/>
      <c r="F41" s="246"/>
      <c r="G41" s="246"/>
      <c r="H41" s="246"/>
      <c r="I41" s="246"/>
      <c r="J41" s="246"/>
      <c r="K41" s="246"/>
      <c r="L41" s="246"/>
      <c r="M41" s="246"/>
      <c r="N41" s="246"/>
      <c r="O41" s="246"/>
      <c r="P41" s="247"/>
      <c r="Q41" s="246"/>
      <c r="R41" s="246"/>
      <c r="S41" s="246"/>
      <c r="T41" s="246"/>
      <c r="V41" s="247"/>
      <c r="W41" s="246"/>
    </row>
    <row r="42" spans="1:23" ht="14.1" customHeight="1">
      <c r="A42" s="246"/>
      <c r="B42" s="246"/>
      <c r="C42" s="246"/>
      <c r="D42" s="246"/>
      <c r="E42" s="246"/>
      <c r="F42" s="246"/>
      <c r="G42" s="246"/>
      <c r="H42" s="246"/>
      <c r="I42" s="246"/>
      <c r="J42" s="246"/>
      <c r="K42" s="246"/>
      <c r="L42" s="246"/>
      <c r="M42" s="246"/>
      <c r="N42" s="246"/>
      <c r="O42" s="246"/>
      <c r="P42" s="247"/>
      <c r="Q42" s="246"/>
      <c r="R42" s="246"/>
      <c r="S42" s="246"/>
      <c r="T42" s="246"/>
      <c r="V42" s="247"/>
      <c r="W42" s="246"/>
    </row>
    <row r="43" spans="1:23" ht="14.1" customHeight="1">
      <c r="A43" s="246"/>
      <c r="B43" s="246"/>
      <c r="C43" s="246"/>
      <c r="D43" s="246"/>
      <c r="E43" s="246"/>
      <c r="F43" s="246"/>
      <c r="G43" s="246"/>
      <c r="H43" s="246"/>
      <c r="I43" s="246"/>
      <c r="J43" s="246"/>
      <c r="K43" s="246"/>
      <c r="L43" s="246"/>
      <c r="M43" s="246"/>
      <c r="N43" s="246"/>
      <c r="O43" s="246"/>
      <c r="P43" s="247"/>
      <c r="Q43" s="246"/>
      <c r="R43" s="246"/>
      <c r="S43" s="246"/>
      <c r="T43" s="246"/>
      <c r="V43" s="247"/>
      <c r="W43" s="246"/>
    </row>
    <row r="44" spans="1:23" ht="14.1" customHeight="1">
      <c r="A44" s="246"/>
      <c r="B44" s="246"/>
      <c r="C44" s="246"/>
      <c r="D44" s="246"/>
      <c r="E44" s="246"/>
      <c r="F44" s="246"/>
      <c r="G44" s="246"/>
      <c r="H44" s="246"/>
      <c r="I44" s="246"/>
      <c r="J44" s="246"/>
      <c r="K44" s="246"/>
      <c r="L44" s="246"/>
      <c r="M44" s="246"/>
      <c r="N44" s="246"/>
      <c r="O44" s="246"/>
      <c r="P44" s="247"/>
      <c r="Q44" s="246"/>
      <c r="R44" s="246"/>
      <c r="S44" s="246"/>
      <c r="T44" s="246"/>
      <c r="V44" s="246"/>
      <c r="W44" s="246"/>
    </row>
    <row r="45" spans="1:23" ht="14.1" customHeight="1">
      <c r="A45" s="246"/>
      <c r="B45" s="246"/>
      <c r="C45" s="246"/>
      <c r="D45" s="246"/>
      <c r="E45" s="246"/>
      <c r="F45" s="246"/>
      <c r="G45" s="246"/>
      <c r="H45" s="246"/>
      <c r="I45" s="246"/>
      <c r="J45" s="246"/>
      <c r="K45" s="246"/>
      <c r="L45" s="246"/>
      <c r="M45" s="246"/>
      <c r="N45" s="246"/>
      <c r="O45" s="246"/>
      <c r="P45" s="247"/>
      <c r="Q45" s="246"/>
      <c r="R45" s="246"/>
      <c r="S45" s="246"/>
      <c r="T45" s="246"/>
      <c r="V45" s="246"/>
      <c r="W45" s="246"/>
    </row>
    <row r="46" spans="1:23" ht="14.1" customHeight="1">
      <c r="A46" s="246"/>
      <c r="B46" s="246"/>
      <c r="C46" s="246"/>
      <c r="D46" s="246"/>
      <c r="E46" s="246"/>
      <c r="F46" s="246"/>
      <c r="G46" s="246"/>
      <c r="H46" s="246"/>
      <c r="I46" s="246"/>
      <c r="J46" s="246"/>
      <c r="K46" s="246"/>
      <c r="L46" s="246"/>
      <c r="M46" s="246"/>
      <c r="N46" s="246"/>
      <c r="O46" s="246"/>
      <c r="P46" s="247"/>
      <c r="Q46" s="246"/>
      <c r="R46" s="246"/>
      <c r="S46" s="246"/>
      <c r="T46" s="246"/>
      <c r="V46" s="246"/>
      <c r="W46" s="246"/>
    </row>
    <row r="47" spans="1:23" ht="14.1" customHeight="1">
      <c r="A47" s="246"/>
      <c r="B47" s="246"/>
      <c r="C47" s="246"/>
      <c r="D47" s="246"/>
      <c r="E47" s="246"/>
      <c r="F47" s="246"/>
      <c r="G47" s="246"/>
      <c r="H47" s="246"/>
      <c r="I47" s="246"/>
      <c r="J47" s="246"/>
      <c r="K47" s="246"/>
      <c r="L47" s="246"/>
      <c r="M47" s="246"/>
      <c r="N47" s="246"/>
      <c r="O47" s="246"/>
      <c r="P47" s="247"/>
      <c r="Q47" s="246"/>
      <c r="R47" s="246"/>
      <c r="S47" s="246"/>
      <c r="T47" s="246"/>
      <c r="V47" s="246"/>
      <c r="W47" s="246"/>
    </row>
    <row r="48" spans="1:23" ht="14.1" customHeight="1">
      <c r="A48" s="246"/>
      <c r="B48" s="246"/>
      <c r="C48" s="246"/>
      <c r="D48" s="246"/>
      <c r="E48" s="246"/>
      <c r="F48" s="246"/>
      <c r="G48" s="246"/>
      <c r="H48" s="246"/>
      <c r="I48" s="246"/>
      <c r="J48" s="246"/>
      <c r="K48" s="246"/>
      <c r="L48" s="246"/>
      <c r="M48" s="246"/>
      <c r="N48" s="246"/>
      <c r="O48" s="246"/>
      <c r="P48" s="247"/>
      <c r="Q48" s="246"/>
      <c r="R48" s="246"/>
      <c r="S48" s="246"/>
      <c r="T48" s="246"/>
      <c r="V48" s="246"/>
      <c r="W48" s="246"/>
    </row>
    <row r="49" spans="1:23" ht="14.1" customHeight="1">
      <c r="A49" s="246"/>
      <c r="B49" s="246"/>
      <c r="C49" s="246"/>
      <c r="D49" s="246"/>
      <c r="E49" s="246"/>
      <c r="F49" s="246"/>
      <c r="G49" s="246"/>
      <c r="H49" s="246"/>
      <c r="I49" s="246"/>
      <c r="J49" s="246"/>
      <c r="K49" s="246"/>
      <c r="L49" s="246"/>
      <c r="M49" s="246"/>
      <c r="N49" s="246"/>
      <c r="O49" s="246"/>
      <c r="P49" s="247"/>
      <c r="Q49" s="246"/>
      <c r="R49" s="246"/>
      <c r="S49" s="246"/>
      <c r="T49" s="246"/>
      <c r="V49" s="246"/>
      <c r="W49" s="246"/>
    </row>
    <row r="50" spans="1:23" ht="14.1" customHeight="1">
      <c r="A50" s="246"/>
      <c r="B50" s="246"/>
      <c r="C50" s="246"/>
      <c r="D50" s="246"/>
      <c r="E50" s="246"/>
      <c r="F50" s="246"/>
      <c r="G50" s="246"/>
      <c r="H50" s="246"/>
      <c r="I50" s="246"/>
      <c r="J50" s="246"/>
      <c r="K50" s="246"/>
      <c r="L50" s="246"/>
      <c r="M50" s="246"/>
      <c r="N50" s="246"/>
      <c r="O50" s="246"/>
      <c r="P50" s="247"/>
      <c r="Q50" s="246"/>
      <c r="R50" s="246"/>
      <c r="S50" s="246"/>
      <c r="T50" s="246"/>
      <c r="V50" s="246"/>
      <c r="W50" s="246"/>
    </row>
    <row r="51" spans="1:23" ht="14.1" customHeight="1">
      <c r="A51" s="246"/>
      <c r="B51" s="246"/>
      <c r="C51" s="246"/>
      <c r="D51" s="246"/>
      <c r="E51" s="246"/>
      <c r="F51" s="246"/>
      <c r="G51" s="246"/>
      <c r="H51" s="246"/>
      <c r="I51" s="246"/>
      <c r="J51" s="246"/>
      <c r="K51" s="246"/>
      <c r="L51" s="246"/>
      <c r="M51" s="246"/>
      <c r="N51" s="246"/>
      <c r="O51" s="246"/>
      <c r="P51" s="247"/>
      <c r="Q51" s="246"/>
      <c r="R51" s="246"/>
      <c r="S51" s="246"/>
      <c r="T51" s="246"/>
      <c r="V51" s="246"/>
      <c r="W51" s="246"/>
    </row>
    <row r="52" spans="1:23" ht="14.1" customHeight="1">
      <c r="A52" s="246"/>
      <c r="B52" s="246"/>
      <c r="C52" s="246"/>
      <c r="D52" s="246"/>
      <c r="E52" s="246"/>
      <c r="F52" s="246"/>
      <c r="G52" s="246"/>
      <c r="H52" s="246"/>
      <c r="I52" s="246"/>
      <c r="J52" s="246"/>
      <c r="K52" s="246"/>
      <c r="L52" s="246"/>
      <c r="M52" s="246"/>
      <c r="N52" s="246"/>
      <c r="O52" s="246"/>
      <c r="P52" s="246"/>
      <c r="Q52" s="246"/>
      <c r="R52" s="246"/>
      <c r="S52" s="246"/>
      <c r="T52" s="246"/>
      <c r="V52" s="246"/>
      <c r="W52" s="246"/>
    </row>
    <row r="53" spans="1:23" ht="14.1" customHeight="1">
      <c r="A53" s="246"/>
      <c r="B53" s="246"/>
      <c r="C53" s="246"/>
      <c r="D53" s="246"/>
      <c r="E53" s="246"/>
      <c r="F53" s="246"/>
      <c r="G53" s="246"/>
      <c r="H53" s="246"/>
      <c r="I53" s="246"/>
      <c r="J53" s="246"/>
      <c r="K53" s="246"/>
      <c r="L53" s="246"/>
      <c r="M53" s="246"/>
      <c r="N53" s="246"/>
      <c r="O53" s="246"/>
      <c r="P53" s="246"/>
      <c r="Q53" s="246"/>
      <c r="R53" s="246"/>
      <c r="S53" s="246"/>
      <c r="T53" s="246"/>
      <c r="V53" s="246"/>
      <c r="W53" s="246"/>
    </row>
    <row r="54" spans="1:23" ht="14.1" customHeight="1">
      <c r="A54" s="246"/>
      <c r="B54" s="246"/>
      <c r="C54" s="246"/>
      <c r="D54" s="246"/>
      <c r="E54" s="246"/>
      <c r="F54" s="246"/>
      <c r="G54" s="246"/>
      <c r="H54" s="246"/>
      <c r="I54" s="246"/>
      <c r="J54" s="246"/>
      <c r="K54" s="246"/>
      <c r="L54" s="246"/>
      <c r="M54" s="246"/>
      <c r="N54" s="246"/>
      <c r="O54" s="246"/>
      <c r="P54" s="246"/>
      <c r="Q54" s="246"/>
      <c r="R54" s="246"/>
      <c r="S54" s="246"/>
      <c r="T54" s="246"/>
      <c r="V54" s="246"/>
      <c r="W54" s="246"/>
    </row>
    <row r="55" spans="1:23" ht="14.1" customHeight="1">
      <c r="A55" s="246"/>
      <c r="B55" s="246"/>
      <c r="C55" s="246"/>
      <c r="D55" s="246"/>
      <c r="E55" s="246"/>
      <c r="F55" s="246"/>
      <c r="G55" s="246"/>
      <c r="H55" s="246"/>
      <c r="I55" s="246"/>
      <c r="J55" s="246"/>
      <c r="K55" s="246"/>
      <c r="L55" s="246"/>
      <c r="M55" s="246"/>
      <c r="N55" s="246"/>
      <c r="O55" s="246"/>
      <c r="P55" s="246"/>
      <c r="Q55" s="246"/>
      <c r="R55" s="246"/>
      <c r="S55" s="246"/>
      <c r="T55" s="246"/>
      <c r="V55" s="246"/>
      <c r="W55" s="246"/>
    </row>
    <row r="56" spans="1:23" ht="14.1" customHeight="1">
      <c r="A56" s="246"/>
      <c r="B56" s="246"/>
      <c r="C56" s="246"/>
      <c r="D56" s="246"/>
      <c r="E56" s="246"/>
      <c r="F56" s="246"/>
      <c r="G56" s="246"/>
      <c r="H56" s="246"/>
      <c r="I56" s="246"/>
      <c r="J56" s="246"/>
      <c r="K56" s="246"/>
      <c r="L56" s="246"/>
      <c r="M56" s="246"/>
      <c r="N56" s="246"/>
      <c r="O56" s="246"/>
      <c r="P56" s="246"/>
      <c r="Q56" s="246"/>
      <c r="R56" s="246"/>
      <c r="S56" s="246"/>
      <c r="T56" s="246"/>
      <c r="V56" s="246"/>
      <c r="W56" s="246"/>
    </row>
    <row r="57" spans="1:23" ht="14.1" customHeight="1">
      <c r="A57" s="246"/>
      <c r="B57" s="246"/>
      <c r="C57" s="246"/>
      <c r="D57" s="246"/>
      <c r="E57" s="246"/>
      <c r="F57" s="246"/>
      <c r="G57" s="246"/>
      <c r="H57" s="246"/>
      <c r="I57" s="246"/>
      <c r="J57" s="246"/>
      <c r="K57" s="246"/>
      <c r="L57" s="246"/>
      <c r="M57" s="246"/>
      <c r="N57" s="246"/>
      <c r="O57" s="246"/>
      <c r="P57" s="246"/>
      <c r="Q57" s="246"/>
      <c r="R57" s="246"/>
      <c r="S57" s="246"/>
      <c r="T57" s="246"/>
      <c r="V57" s="246"/>
      <c r="W57" s="246"/>
    </row>
    <row r="58" spans="1:23" ht="14.1" customHeight="1">
      <c r="A58" s="246"/>
      <c r="B58" s="246"/>
      <c r="C58" s="246"/>
      <c r="D58" s="246"/>
      <c r="E58" s="246"/>
      <c r="F58" s="246"/>
      <c r="G58" s="246"/>
      <c r="H58" s="246"/>
      <c r="I58" s="246"/>
      <c r="J58" s="246"/>
      <c r="K58" s="246"/>
      <c r="L58" s="246"/>
      <c r="M58" s="246"/>
      <c r="N58" s="246"/>
      <c r="O58" s="246"/>
      <c r="P58" s="246"/>
      <c r="Q58" s="246"/>
      <c r="R58" s="246"/>
      <c r="S58" s="246"/>
      <c r="T58" s="246"/>
      <c r="V58" s="246"/>
      <c r="W58" s="246"/>
    </row>
    <row r="59" spans="1:23" ht="14.1" customHeight="1">
      <c r="A59" s="246"/>
      <c r="B59" s="246"/>
      <c r="C59" s="246"/>
      <c r="D59" s="246"/>
      <c r="E59" s="246"/>
      <c r="F59" s="246"/>
      <c r="G59" s="246"/>
      <c r="H59" s="246"/>
      <c r="I59" s="246"/>
      <c r="J59" s="246"/>
      <c r="K59" s="246"/>
      <c r="L59" s="246"/>
      <c r="M59" s="246"/>
      <c r="N59" s="246"/>
      <c r="O59" s="246"/>
      <c r="P59" s="246"/>
      <c r="Q59" s="246"/>
      <c r="R59" s="246"/>
      <c r="S59" s="246"/>
      <c r="T59" s="246"/>
      <c r="V59" s="246"/>
      <c r="W59" s="246"/>
    </row>
    <row r="60" spans="1:23" ht="14.1" customHeight="1">
      <c r="A60" s="246"/>
      <c r="B60" s="246"/>
      <c r="C60" s="246"/>
      <c r="D60" s="246"/>
      <c r="E60" s="246"/>
      <c r="F60" s="246"/>
      <c r="G60" s="246"/>
      <c r="H60" s="246"/>
      <c r="I60" s="246"/>
      <c r="J60" s="246"/>
      <c r="K60" s="246"/>
      <c r="L60" s="246"/>
      <c r="M60" s="246"/>
      <c r="N60" s="246"/>
      <c r="O60" s="246"/>
      <c r="P60" s="246"/>
      <c r="Q60" s="246"/>
      <c r="R60" s="246"/>
      <c r="S60" s="246"/>
      <c r="T60" s="246"/>
      <c r="V60" s="246"/>
      <c r="W60" s="246"/>
    </row>
    <row r="61" spans="1:23" ht="14.1" customHeight="1">
      <c r="A61" s="246"/>
      <c r="B61" s="246"/>
      <c r="C61" s="246"/>
      <c r="D61" s="246"/>
      <c r="E61" s="246"/>
      <c r="F61" s="246"/>
      <c r="G61" s="246"/>
      <c r="H61" s="246"/>
      <c r="I61" s="246"/>
      <c r="J61" s="246"/>
      <c r="K61" s="246"/>
      <c r="L61" s="246"/>
      <c r="M61" s="246"/>
      <c r="N61" s="246"/>
      <c r="O61" s="246"/>
      <c r="P61" s="246"/>
      <c r="Q61" s="246"/>
      <c r="R61" s="246"/>
      <c r="S61" s="246"/>
      <c r="T61" s="246"/>
      <c r="V61" s="246"/>
      <c r="W61" s="246"/>
    </row>
    <row r="62" spans="1:23" ht="14.1" customHeight="1">
      <c r="A62" s="246"/>
      <c r="B62" s="246"/>
      <c r="C62" s="246"/>
      <c r="D62" s="246"/>
      <c r="E62" s="246"/>
      <c r="F62" s="246"/>
      <c r="G62" s="246"/>
      <c r="H62" s="246"/>
      <c r="I62" s="246"/>
      <c r="J62" s="246"/>
      <c r="K62" s="246"/>
      <c r="L62" s="246"/>
      <c r="M62" s="246"/>
      <c r="N62" s="246"/>
      <c r="O62" s="246"/>
      <c r="P62" s="246"/>
      <c r="Q62" s="246"/>
      <c r="R62" s="246"/>
      <c r="S62" s="246"/>
      <c r="T62" s="246"/>
      <c r="V62" s="246"/>
      <c r="W62" s="246"/>
    </row>
    <row r="63" spans="1:23" ht="14.1" customHeight="1">
      <c r="A63" s="246"/>
      <c r="B63" s="246"/>
      <c r="C63" s="246"/>
      <c r="D63" s="246"/>
      <c r="E63" s="246"/>
      <c r="F63" s="246"/>
      <c r="G63" s="246"/>
      <c r="H63" s="246"/>
      <c r="I63" s="246"/>
      <c r="J63" s="246"/>
      <c r="K63" s="246"/>
      <c r="L63" s="246"/>
      <c r="M63" s="246"/>
      <c r="N63" s="246"/>
      <c r="O63" s="246"/>
      <c r="P63" s="246"/>
      <c r="Q63" s="246"/>
      <c r="R63" s="246"/>
      <c r="S63" s="246"/>
      <c r="T63" s="246"/>
      <c r="V63" s="246"/>
      <c r="W63" s="246"/>
    </row>
    <row r="64" spans="1:23" ht="14.1" customHeight="1">
      <c r="A64" s="246"/>
      <c r="B64" s="246"/>
      <c r="C64" s="246"/>
      <c r="D64" s="246"/>
      <c r="E64" s="246"/>
      <c r="F64" s="246"/>
      <c r="G64" s="246"/>
      <c r="H64" s="246"/>
      <c r="I64" s="246"/>
      <c r="J64" s="246"/>
      <c r="K64" s="246"/>
      <c r="L64" s="246"/>
      <c r="M64" s="246"/>
      <c r="N64" s="246"/>
      <c r="O64" s="246"/>
      <c r="P64" s="246"/>
      <c r="Q64" s="246"/>
      <c r="R64" s="246"/>
      <c r="S64" s="246"/>
      <c r="T64" s="246"/>
      <c r="V64" s="246"/>
      <c r="W64" s="246"/>
    </row>
    <row r="65" spans="1:23" ht="14.1" customHeight="1">
      <c r="A65" s="246"/>
      <c r="B65" s="246"/>
      <c r="C65" s="246"/>
      <c r="D65" s="246"/>
      <c r="E65" s="246"/>
      <c r="F65" s="246"/>
      <c r="G65" s="246"/>
      <c r="H65" s="246"/>
      <c r="I65" s="246"/>
      <c r="J65" s="246"/>
      <c r="K65" s="246"/>
      <c r="L65" s="246"/>
      <c r="M65" s="246"/>
      <c r="N65" s="246"/>
      <c r="O65" s="246"/>
      <c r="P65" s="246"/>
      <c r="Q65" s="246"/>
      <c r="R65" s="246"/>
      <c r="S65" s="246"/>
      <c r="T65" s="246"/>
      <c r="V65" s="246"/>
      <c r="W65" s="246"/>
    </row>
    <row r="66" spans="1:23" ht="14.1" customHeight="1">
      <c r="A66" s="246"/>
      <c r="B66" s="246"/>
      <c r="C66" s="246"/>
      <c r="D66" s="246"/>
      <c r="E66" s="246"/>
      <c r="F66" s="246"/>
      <c r="G66" s="246"/>
      <c r="H66" s="246"/>
      <c r="I66" s="246"/>
      <c r="J66" s="246"/>
      <c r="K66" s="246"/>
      <c r="L66" s="246"/>
      <c r="M66" s="246"/>
      <c r="N66" s="246"/>
      <c r="O66" s="246"/>
      <c r="P66" s="246"/>
      <c r="Q66" s="246"/>
      <c r="R66" s="246"/>
      <c r="S66" s="246"/>
      <c r="T66" s="246"/>
      <c r="V66" s="246"/>
      <c r="W66" s="246"/>
    </row>
    <row r="67" spans="1:23" ht="14.1" customHeight="1">
      <c r="A67" s="246"/>
      <c r="B67" s="246"/>
      <c r="C67" s="246"/>
      <c r="D67" s="246"/>
      <c r="E67" s="246"/>
      <c r="F67" s="246"/>
      <c r="G67" s="246"/>
      <c r="H67" s="246"/>
      <c r="I67" s="246"/>
      <c r="J67" s="246"/>
      <c r="K67" s="246"/>
      <c r="L67" s="246"/>
      <c r="M67" s="246"/>
      <c r="N67" s="246"/>
      <c r="O67" s="246"/>
      <c r="P67" s="246"/>
      <c r="Q67" s="246"/>
      <c r="R67" s="246"/>
      <c r="S67" s="246"/>
      <c r="T67" s="246"/>
      <c r="V67" s="246"/>
      <c r="W67" s="246"/>
    </row>
    <row r="68" spans="1:23" ht="14.1" customHeight="1">
      <c r="A68" s="246"/>
      <c r="B68" s="246"/>
      <c r="C68" s="246"/>
      <c r="D68" s="246"/>
      <c r="E68" s="246"/>
      <c r="F68" s="246"/>
      <c r="G68" s="246"/>
      <c r="H68" s="246"/>
      <c r="I68" s="246"/>
      <c r="J68" s="246"/>
      <c r="K68" s="246"/>
      <c r="L68" s="246"/>
      <c r="M68" s="246"/>
      <c r="N68" s="246"/>
      <c r="O68" s="246"/>
      <c r="P68" s="246"/>
      <c r="Q68" s="246"/>
      <c r="R68" s="246"/>
      <c r="S68" s="246"/>
      <c r="T68" s="246"/>
      <c r="V68" s="246"/>
      <c r="W68" s="246"/>
    </row>
    <row r="69" spans="1:23" ht="14.1" customHeight="1">
      <c r="A69" s="246"/>
      <c r="B69" s="246"/>
      <c r="C69" s="246"/>
      <c r="D69" s="246"/>
      <c r="E69" s="246"/>
      <c r="F69" s="246"/>
      <c r="G69" s="246"/>
      <c r="H69" s="246"/>
      <c r="I69" s="246"/>
      <c r="J69" s="246"/>
      <c r="K69" s="246"/>
      <c r="L69" s="246"/>
      <c r="M69" s="246"/>
      <c r="N69" s="246"/>
      <c r="O69" s="246"/>
      <c r="P69" s="246"/>
      <c r="Q69" s="246"/>
      <c r="R69" s="246"/>
      <c r="S69" s="246"/>
      <c r="T69" s="246"/>
      <c r="V69" s="246"/>
      <c r="W69" s="246"/>
    </row>
    <row r="70" spans="1:23" ht="14.1" customHeight="1">
      <c r="A70" s="246"/>
      <c r="B70" s="246"/>
      <c r="C70" s="246"/>
      <c r="D70" s="246"/>
      <c r="E70" s="246"/>
      <c r="F70" s="246"/>
      <c r="G70" s="246"/>
      <c r="H70" s="246"/>
      <c r="I70" s="246"/>
      <c r="J70" s="246"/>
      <c r="K70" s="246"/>
      <c r="L70" s="246"/>
      <c r="M70" s="246"/>
      <c r="N70" s="246"/>
      <c r="O70" s="246"/>
      <c r="P70" s="246"/>
      <c r="Q70" s="246"/>
      <c r="R70" s="246"/>
      <c r="S70" s="246"/>
      <c r="T70" s="246"/>
      <c r="V70" s="246"/>
      <c r="W70" s="246"/>
    </row>
    <row r="71" spans="1:23" ht="14.1" customHeight="1">
      <c r="A71" s="246"/>
      <c r="B71" s="246"/>
      <c r="C71" s="246"/>
      <c r="D71" s="246"/>
      <c r="E71" s="246"/>
      <c r="F71" s="246"/>
      <c r="G71" s="246"/>
      <c r="H71" s="246"/>
      <c r="I71" s="246"/>
      <c r="J71" s="246"/>
      <c r="K71" s="246"/>
      <c r="L71" s="246"/>
      <c r="M71" s="246"/>
      <c r="N71" s="246"/>
      <c r="O71" s="246"/>
      <c r="P71" s="246"/>
      <c r="Q71" s="246"/>
      <c r="R71" s="246"/>
      <c r="S71" s="246"/>
      <c r="T71" s="246"/>
      <c r="V71" s="246"/>
      <c r="W71" s="246"/>
    </row>
    <row r="72" spans="1:23" ht="14.1" customHeight="1">
      <c r="A72" s="246"/>
      <c r="B72" s="246"/>
      <c r="C72" s="246"/>
      <c r="D72" s="246"/>
      <c r="E72" s="246"/>
      <c r="F72" s="246"/>
      <c r="G72" s="246"/>
      <c r="H72" s="246"/>
      <c r="I72" s="246"/>
      <c r="J72" s="246"/>
      <c r="K72" s="246"/>
      <c r="L72" s="246"/>
      <c r="M72" s="246"/>
      <c r="N72" s="246"/>
      <c r="O72" s="246"/>
      <c r="P72" s="246"/>
      <c r="Q72" s="246"/>
      <c r="R72" s="246"/>
      <c r="S72" s="246"/>
      <c r="T72" s="246"/>
      <c r="V72" s="246"/>
      <c r="W72" s="246"/>
    </row>
    <row r="73" spans="1:23" ht="14.1" customHeight="1">
      <c r="A73" s="246"/>
      <c r="B73" s="246"/>
      <c r="C73" s="246"/>
      <c r="D73" s="246"/>
      <c r="E73" s="246"/>
      <c r="F73" s="246"/>
      <c r="G73" s="246"/>
      <c r="H73" s="246"/>
      <c r="I73" s="246"/>
      <c r="J73" s="246"/>
      <c r="K73" s="246"/>
      <c r="L73" s="246"/>
      <c r="M73" s="246"/>
      <c r="N73" s="246"/>
      <c r="O73" s="246"/>
      <c r="P73" s="246"/>
      <c r="Q73" s="246"/>
      <c r="R73" s="246"/>
      <c r="S73" s="246"/>
      <c r="T73" s="246"/>
      <c r="V73" s="246"/>
      <c r="W73" s="246"/>
    </row>
    <row r="74" spans="1:23" ht="14.1" customHeight="1">
      <c r="A74" s="246"/>
      <c r="B74" s="246"/>
      <c r="C74" s="246"/>
      <c r="D74" s="246"/>
      <c r="E74" s="246"/>
      <c r="F74" s="246"/>
      <c r="G74" s="246"/>
      <c r="H74" s="246"/>
      <c r="I74" s="246"/>
      <c r="J74" s="246"/>
      <c r="K74" s="246"/>
      <c r="L74" s="246"/>
      <c r="M74" s="246"/>
      <c r="N74" s="246"/>
      <c r="O74" s="246"/>
      <c r="P74" s="246"/>
      <c r="Q74" s="246"/>
      <c r="R74" s="246"/>
      <c r="S74" s="246"/>
      <c r="T74" s="246"/>
      <c r="V74" s="246"/>
      <c r="W74" s="246"/>
    </row>
    <row r="75" spans="1:23" ht="14.1" customHeight="1">
      <c r="A75" s="246"/>
      <c r="B75" s="246"/>
      <c r="C75" s="246"/>
      <c r="D75" s="246"/>
      <c r="E75" s="246"/>
      <c r="F75" s="246"/>
      <c r="G75" s="246"/>
      <c r="H75" s="246"/>
      <c r="I75" s="246"/>
      <c r="J75" s="246"/>
      <c r="K75" s="246"/>
      <c r="L75" s="246"/>
      <c r="M75" s="246"/>
      <c r="N75" s="246"/>
      <c r="O75" s="246"/>
      <c r="P75" s="246"/>
      <c r="Q75" s="246"/>
      <c r="R75" s="246"/>
      <c r="S75" s="246"/>
      <c r="T75" s="246"/>
      <c r="V75" s="246"/>
      <c r="W75" s="246"/>
    </row>
    <row r="76" spans="1:23" ht="14.1" customHeight="1">
      <c r="A76" s="246"/>
      <c r="B76" s="246"/>
      <c r="C76" s="246"/>
      <c r="D76" s="246"/>
      <c r="E76" s="246"/>
      <c r="F76" s="246"/>
      <c r="G76" s="246"/>
      <c r="H76" s="246"/>
      <c r="I76" s="246"/>
      <c r="J76" s="246"/>
      <c r="K76" s="246"/>
      <c r="L76" s="246"/>
      <c r="M76" s="246"/>
      <c r="N76" s="246"/>
      <c r="O76" s="246"/>
      <c r="P76" s="246"/>
      <c r="Q76" s="246"/>
      <c r="R76" s="246"/>
      <c r="S76" s="246"/>
      <c r="T76" s="246"/>
      <c r="V76" s="246"/>
      <c r="W76" s="246"/>
    </row>
    <row r="77" spans="1:23" ht="14.1" customHeight="1">
      <c r="A77" s="246"/>
      <c r="B77" s="246"/>
      <c r="C77" s="246"/>
      <c r="D77" s="246"/>
      <c r="E77" s="246"/>
      <c r="F77" s="246"/>
      <c r="G77" s="246"/>
      <c r="H77" s="246"/>
      <c r="I77" s="246"/>
      <c r="J77" s="246"/>
      <c r="K77" s="246"/>
      <c r="L77" s="246"/>
      <c r="M77" s="246"/>
      <c r="N77" s="246"/>
      <c r="O77" s="246"/>
      <c r="P77" s="246"/>
      <c r="Q77" s="246"/>
      <c r="R77" s="246"/>
      <c r="S77" s="246"/>
      <c r="T77" s="246"/>
      <c r="V77" s="246"/>
      <c r="W77" s="246"/>
    </row>
    <row r="78" spans="1:23" ht="14.1" customHeight="1">
      <c r="A78" s="246"/>
      <c r="B78" s="246"/>
      <c r="C78" s="246"/>
      <c r="D78" s="246"/>
      <c r="E78" s="246"/>
      <c r="F78" s="246"/>
      <c r="G78" s="246"/>
      <c r="H78" s="246"/>
      <c r="I78" s="246"/>
      <c r="J78" s="246"/>
      <c r="K78" s="246"/>
      <c r="L78" s="246"/>
      <c r="M78" s="246"/>
      <c r="N78" s="246"/>
      <c r="O78" s="246"/>
      <c r="P78" s="246"/>
      <c r="Q78" s="246"/>
      <c r="R78" s="246"/>
      <c r="S78" s="246"/>
      <c r="T78" s="246"/>
      <c r="V78" s="246"/>
      <c r="W78" s="246"/>
    </row>
    <row r="79" spans="1:23" ht="14.1" customHeight="1">
      <c r="A79" s="246"/>
      <c r="B79" s="246"/>
      <c r="C79" s="246"/>
      <c r="D79" s="246"/>
      <c r="E79" s="246"/>
      <c r="F79" s="246"/>
      <c r="G79" s="246"/>
      <c r="H79" s="246"/>
      <c r="I79" s="246"/>
      <c r="J79" s="246"/>
      <c r="K79" s="246"/>
      <c r="L79" s="246"/>
      <c r="M79" s="246"/>
      <c r="N79" s="246"/>
      <c r="O79" s="246"/>
      <c r="P79" s="246"/>
      <c r="Q79" s="246"/>
      <c r="R79" s="246"/>
      <c r="S79" s="246"/>
      <c r="T79" s="246"/>
      <c r="V79" s="246"/>
      <c r="W79" s="246"/>
    </row>
    <row r="80" spans="1:23" ht="14.1" customHeight="1">
      <c r="A80" s="246"/>
      <c r="B80" s="246"/>
      <c r="C80" s="246"/>
      <c r="D80" s="246"/>
      <c r="E80" s="246"/>
      <c r="F80" s="246"/>
      <c r="G80" s="246"/>
      <c r="H80" s="246"/>
      <c r="I80" s="246"/>
      <c r="J80" s="246"/>
      <c r="K80" s="246"/>
      <c r="L80" s="246"/>
      <c r="M80" s="246"/>
      <c r="N80" s="246"/>
      <c r="O80" s="246"/>
      <c r="P80" s="246"/>
      <c r="Q80" s="246"/>
      <c r="R80" s="246"/>
      <c r="S80" s="246"/>
      <c r="T80" s="246"/>
      <c r="V80" s="246"/>
      <c r="W80" s="246"/>
    </row>
    <row r="81" spans="1:23" ht="14.1" customHeight="1">
      <c r="A81" s="246"/>
      <c r="B81" s="246"/>
      <c r="C81" s="246"/>
      <c r="D81" s="246"/>
      <c r="E81" s="246"/>
      <c r="F81" s="246"/>
      <c r="G81" s="246"/>
      <c r="H81" s="246"/>
      <c r="I81" s="246"/>
      <c r="J81" s="246"/>
      <c r="K81" s="246"/>
      <c r="L81" s="246"/>
      <c r="M81" s="246"/>
      <c r="N81" s="246"/>
      <c r="O81" s="246"/>
      <c r="P81" s="246"/>
      <c r="Q81" s="246"/>
      <c r="R81" s="246"/>
      <c r="S81" s="246"/>
      <c r="T81" s="246"/>
      <c r="V81" s="246"/>
      <c r="W81" s="246"/>
    </row>
    <row r="82" spans="1:23" ht="14.1" customHeight="1">
      <c r="A82" s="246"/>
      <c r="B82" s="246"/>
      <c r="C82" s="246"/>
      <c r="D82" s="246"/>
      <c r="E82" s="246"/>
      <c r="F82" s="246"/>
      <c r="G82" s="246"/>
      <c r="H82" s="246"/>
      <c r="I82" s="246"/>
      <c r="J82" s="246"/>
      <c r="K82" s="246"/>
      <c r="L82" s="246"/>
      <c r="M82" s="246"/>
      <c r="N82" s="246"/>
      <c r="O82" s="246"/>
      <c r="P82" s="246"/>
      <c r="Q82" s="246"/>
      <c r="R82" s="246"/>
      <c r="S82" s="246"/>
      <c r="T82" s="246"/>
      <c r="V82" s="246"/>
      <c r="W82" s="246"/>
    </row>
    <row r="83" spans="1:23" ht="14.1" customHeight="1">
      <c r="A83" s="246"/>
      <c r="B83" s="246"/>
      <c r="C83" s="246"/>
      <c r="D83" s="246"/>
      <c r="E83" s="246"/>
      <c r="F83" s="246"/>
      <c r="G83" s="246"/>
      <c r="H83" s="246"/>
      <c r="I83" s="246"/>
      <c r="J83" s="246"/>
      <c r="K83" s="246"/>
      <c r="L83" s="246"/>
      <c r="M83" s="246"/>
      <c r="N83" s="246"/>
      <c r="O83" s="246"/>
      <c r="P83" s="246"/>
      <c r="Q83" s="246"/>
      <c r="R83" s="246"/>
      <c r="S83" s="246"/>
      <c r="T83" s="246"/>
      <c r="V83" s="246"/>
      <c r="W83" s="246"/>
    </row>
    <row r="84" spans="1:23" ht="14.1" customHeight="1">
      <c r="A84" s="246"/>
      <c r="B84" s="246"/>
      <c r="C84" s="246"/>
      <c r="D84" s="246"/>
      <c r="E84" s="246"/>
      <c r="F84" s="246"/>
      <c r="G84" s="246"/>
      <c r="H84" s="246"/>
      <c r="I84" s="246"/>
      <c r="J84" s="246"/>
      <c r="K84" s="246"/>
      <c r="L84" s="246"/>
      <c r="M84" s="246"/>
      <c r="N84" s="246"/>
      <c r="O84" s="246"/>
      <c r="P84" s="246"/>
      <c r="Q84" s="246"/>
      <c r="R84" s="246"/>
      <c r="S84" s="246"/>
      <c r="T84" s="246"/>
      <c r="V84" s="246"/>
      <c r="W84" s="246"/>
    </row>
    <row r="85" spans="1:23" ht="14.1" customHeight="1">
      <c r="A85" s="246"/>
      <c r="B85" s="246"/>
      <c r="C85" s="246"/>
      <c r="D85" s="246"/>
      <c r="E85" s="246"/>
      <c r="F85" s="246"/>
      <c r="G85" s="246"/>
      <c r="H85" s="246"/>
      <c r="I85" s="246"/>
      <c r="J85" s="246"/>
      <c r="K85" s="246"/>
      <c r="L85" s="246"/>
      <c r="M85" s="246"/>
      <c r="N85" s="246"/>
      <c r="O85" s="246"/>
      <c r="P85" s="246"/>
      <c r="Q85" s="246"/>
      <c r="R85" s="246"/>
      <c r="S85" s="246"/>
      <c r="T85" s="246"/>
      <c r="V85" s="246"/>
      <c r="W85" s="246"/>
    </row>
    <row r="86" spans="1:23" ht="14.1" customHeight="1">
      <c r="A86" s="246"/>
      <c r="B86" s="246"/>
      <c r="C86" s="246"/>
      <c r="D86" s="246"/>
      <c r="E86" s="246"/>
      <c r="F86" s="246"/>
      <c r="G86" s="246"/>
      <c r="H86" s="246"/>
      <c r="I86" s="246"/>
      <c r="J86" s="246"/>
      <c r="K86" s="246"/>
      <c r="L86" s="246"/>
      <c r="M86" s="246"/>
      <c r="N86" s="246"/>
      <c r="O86" s="246"/>
      <c r="P86" s="246"/>
      <c r="Q86" s="246"/>
      <c r="R86" s="246"/>
      <c r="S86" s="246"/>
      <c r="T86" s="246"/>
      <c r="V86" s="246"/>
      <c r="W86" s="246"/>
    </row>
    <row r="87" spans="1:23" ht="14.1" customHeight="1">
      <c r="A87" s="246"/>
      <c r="B87" s="246"/>
      <c r="C87" s="246"/>
      <c r="D87" s="246"/>
      <c r="E87" s="246"/>
      <c r="F87" s="246"/>
      <c r="G87" s="246"/>
      <c r="H87" s="246"/>
      <c r="I87" s="246"/>
      <c r="J87" s="246"/>
      <c r="K87" s="246"/>
      <c r="L87" s="246"/>
      <c r="M87" s="246"/>
      <c r="N87" s="246"/>
      <c r="O87" s="246"/>
      <c r="P87" s="246"/>
      <c r="Q87" s="246"/>
      <c r="R87" s="246"/>
      <c r="S87" s="246"/>
      <c r="T87" s="246"/>
      <c r="V87" s="246"/>
      <c r="W87" s="246"/>
    </row>
    <row r="88" spans="1:23" ht="14.1" customHeight="1">
      <c r="A88" s="246"/>
      <c r="B88" s="246"/>
      <c r="C88" s="246"/>
      <c r="D88" s="246"/>
      <c r="E88" s="246"/>
      <c r="F88" s="246"/>
      <c r="G88" s="246"/>
      <c r="H88" s="246"/>
      <c r="I88" s="246"/>
      <c r="J88" s="246"/>
      <c r="K88" s="246"/>
      <c r="L88" s="246"/>
      <c r="M88" s="246"/>
      <c r="N88" s="246"/>
      <c r="O88" s="246"/>
      <c r="P88" s="246"/>
      <c r="Q88" s="246"/>
      <c r="R88" s="246"/>
      <c r="S88" s="246"/>
      <c r="T88" s="246"/>
      <c r="V88" s="246"/>
      <c r="W88" s="246"/>
    </row>
    <row r="89" spans="1:23" ht="14.1" customHeight="1">
      <c r="A89" s="246"/>
      <c r="B89" s="246"/>
      <c r="C89" s="246"/>
      <c r="D89" s="246"/>
      <c r="E89" s="246"/>
      <c r="F89" s="246"/>
      <c r="G89" s="246"/>
      <c r="H89" s="246"/>
      <c r="I89" s="246"/>
      <c r="J89" s="246"/>
      <c r="K89" s="246"/>
      <c r="L89" s="246"/>
      <c r="M89" s="246"/>
      <c r="N89" s="246"/>
      <c r="O89" s="246"/>
      <c r="P89" s="246"/>
      <c r="Q89" s="246"/>
      <c r="R89" s="246"/>
      <c r="S89" s="246"/>
      <c r="T89" s="246"/>
      <c r="V89" s="246"/>
      <c r="W89" s="246"/>
    </row>
    <row r="90" spans="1:23" ht="14.1" customHeight="1">
      <c r="A90" s="246"/>
      <c r="B90" s="246"/>
      <c r="C90" s="246"/>
      <c r="D90" s="246"/>
      <c r="E90" s="246"/>
      <c r="F90" s="246"/>
      <c r="G90" s="246"/>
      <c r="H90" s="246"/>
      <c r="I90" s="246"/>
      <c r="J90" s="246"/>
      <c r="K90" s="246"/>
      <c r="L90" s="246"/>
      <c r="M90" s="246"/>
      <c r="N90" s="246"/>
      <c r="O90" s="246"/>
      <c r="P90" s="246"/>
      <c r="Q90" s="246"/>
      <c r="R90" s="246"/>
      <c r="S90" s="246"/>
      <c r="T90" s="246"/>
      <c r="V90" s="246"/>
      <c r="W90" s="246"/>
    </row>
    <row r="91" spans="1:23" ht="14.1" customHeight="1">
      <c r="A91" s="246"/>
      <c r="B91" s="246"/>
      <c r="C91" s="246"/>
      <c r="D91" s="246"/>
      <c r="E91" s="246"/>
      <c r="F91" s="246"/>
      <c r="G91" s="246"/>
      <c r="H91" s="246"/>
      <c r="I91" s="246"/>
      <c r="J91" s="246"/>
      <c r="K91" s="246"/>
      <c r="L91" s="246"/>
      <c r="M91" s="246"/>
      <c r="N91" s="246"/>
      <c r="O91" s="246"/>
      <c r="P91" s="246"/>
      <c r="Q91" s="246"/>
      <c r="R91" s="246"/>
      <c r="S91" s="246"/>
      <c r="T91" s="246"/>
      <c r="V91" s="245"/>
      <c r="W91" s="246"/>
    </row>
    <row r="92" spans="1:23" ht="14.1" customHeight="1">
      <c r="A92" s="246"/>
      <c r="B92" s="246"/>
      <c r="C92" s="246"/>
      <c r="D92" s="246"/>
      <c r="E92" s="246"/>
      <c r="F92" s="246"/>
      <c r="G92" s="246"/>
      <c r="H92" s="246"/>
      <c r="I92" s="246"/>
      <c r="J92" s="246"/>
      <c r="K92" s="246"/>
      <c r="L92" s="246"/>
      <c r="M92" s="246"/>
      <c r="N92" s="246"/>
      <c r="O92" s="246"/>
      <c r="P92" s="246"/>
      <c r="Q92" s="246"/>
      <c r="R92" s="246"/>
      <c r="S92" s="246"/>
      <c r="T92" s="246"/>
      <c r="W92" s="246"/>
    </row>
    <row r="93" spans="1:23" ht="14.1" customHeight="1">
      <c r="A93" s="246"/>
      <c r="B93" s="246"/>
      <c r="C93" s="246"/>
      <c r="D93" s="246"/>
      <c r="E93" s="246"/>
      <c r="F93" s="246"/>
      <c r="G93" s="246"/>
      <c r="H93" s="246"/>
      <c r="I93" s="246"/>
      <c r="J93" s="246"/>
      <c r="K93" s="246"/>
      <c r="L93" s="246"/>
      <c r="M93" s="246"/>
      <c r="N93" s="246"/>
      <c r="O93" s="246"/>
      <c r="P93" s="246"/>
      <c r="Q93" s="246"/>
      <c r="R93" s="246"/>
      <c r="S93" s="246"/>
      <c r="T93" s="246"/>
      <c r="W93" s="246"/>
    </row>
    <row r="94" spans="1:23" ht="14.1" customHeight="1">
      <c r="A94" s="246"/>
      <c r="B94" s="246"/>
      <c r="C94" s="246"/>
      <c r="D94" s="246"/>
      <c r="E94" s="246"/>
      <c r="F94" s="246"/>
      <c r="G94" s="246"/>
      <c r="H94" s="246"/>
      <c r="I94" s="246"/>
      <c r="J94" s="246"/>
      <c r="K94" s="246"/>
      <c r="L94" s="246"/>
      <c r="M94" s="246"/>
      <c r="N94" s="246"/>
      <c r="O94" s="246"/>
      <c r="P94" s="246"/>
      <c r="Q94" s="246"/>
      <c r="R94" s="246"/>
      <c r="S94" s="246"/>
      <c r="T94" s="246"/>
      <c r="W94" s="246"/>
    </row>
    <row r="95" spans="1:23" ht="14.1" customHeight="1">
      <c r="A95" s="246"/>
      <c r="B95" s="246"/>
      <c r="C95" s="246"/>
      <c r="D95" s="246"/>
      <c r="E95" s="246"/>
      <c r="F95" s="246"/>
      <c r="G95" s="246"/>
      <c r="H95" s="246"/>
      <c r="I95" s="246"/>
      <c r="J95" s="246"/>
      <c r="K95" s="246"/>
      <c r="L95" s="246"/>
      <c r="M95" s="246"/>
      <c r="N95" s="246"/>
      <c r="O95" s="246"/>
      <c r="P95" s="246"/>
      <c r="Q95" s="246"/>
      <c r="R95" s="246"/>
      <c r="S95" s="246"/>
      <c r="T95" s="246"/>
      <c r="W95" s="246"/>
    </row>
    <row r="96" spans="1:23" ht="14.1" customHeight="1">
      <c r="A96" s="246"/>
      <c r="B96" s="246"/>
      <c r="C96" s="246"/>
      <c r="D96" s="246"/>
      <c r="E96" s="246"/>
      <c r="F96" s="246"/>
      <c r="G96" s="246"/>
      <c r="H96" s="246"/>
      <c r="I96" s="246"/>
      <c r="J96" s="246"/>
      <c r="K96" s="246"/>
      <c r="L96" s="246"/>
      <c r="M96" s="246"/>
      <c r="N96" s="246"/>
      <c r="O96" s="246"/>
      <c r="P96" s="246"/>
      <c r="Q96" s="246"/>
      <c r="R96" s="246"/>
      <c r="S96" s="246"/>
      <c r="T96" s="246"/>
      <c r="W96" s="246"/>
    </row>
    <row r="97" spans="1:23" ht="14.1" customHeight="1">
      <c r="A97" s="246"/>
      <c r="B97" s="246"/>
      <c r="C97" s="246"/>
      <c r="D97" s="246"/>
      <c r="E97" s="246"/>
      <c r="F97" s="246"/>
      <c r="G97" s="246"/>
      <c r="H97" s="246"/>
      <c r="I97" s="246"/>
      <c r="J97" s="246"/>
      <c r="K97" s="246"/>
      <c r="L97" s="246"/>
      <c r="M97" s="246"/>
      <c r="N97" s="246"/>
      <c r="O97" s="246"/>
      <c r="P97" s="246"/>
      <c r="Q97" s="246"/>
      <c r="R97" s="246"/>
      <c r="S97" s="246"/>
      <c r="T97" s="246"/>
      <c r="W97" s="246"/>
    </row>
    <row r="98" spans="1:23" ht="14.1" customHeight="1">
      <c r="A98" s="246"/>
      <c r="B98" s="246"/>
      <c r="C98" s="246"/>
      <c r="D98" s="246"/>
      <c r="E98" s="246"/>
      <c r="F98" s="246"/>
      <c r="G98" s="246"/>
      <c r="H98" s="246"/>
      <c r="I98" s="246"/>
      <c r="J98" s="246"/>
      <c r="K98" s="246"/>
      <c r="L98" s="246"/>
      <c r="M98" s="246"/>
      <c r="N98" s="246"/>
      <c r="O98" s="246"/>
      <c r="P98" s="246"/>
      <c r="Q98" s="246"/>
      <c r="R98" s="246"/>
      <c r="S98" s="246"/>
      <c r="T98" s="246"/>
      <c r="W98" s="246"/>
    </row>
    <row r="99" spans="1:23" ht="14.1" customHeight="1">
      <c r="A99" s="246"/>
      <c r="B99" s="246"/>
      <c r="C99" s="246"/>
      <c r="D99" s="245"/>
      <c r="E99" s="246"/>
      <c r="F99" s="246"/>
      <c r="G99" s="246"/>
      <c r="H99" s="246"/>
      <c r="I99" s="246"/>
      <c r="J99" s="246"/>
      <c r="K99" s="246"/>
      <c r="L99" s="246"/>
      <c r="M99" s="246"/>
      <c r="N99" s="246"/>
      <c r="O99" s="246"/>
      <c r="P99" s="245"/>
      <c r="Q99" s="245"/>
      <c r="R99" s="246"/>
      <c r="S99" s="246"/>
      <c r="T99" s="246"/>
      <c r="W99" s="246"/>
    </row>
    <row r="100" spans="1:23" ht="14.1" customHeight="1">
      <c r="A100" s="245"/>
      <c r="B100" s="246"/>
      <c r="C100" s="246"/>
      <c r="E100" s="245"/>
      <c r="F100" s="246"/>
      <c r="G100" s="245"/>
      <c r="H100" s="246"/>
      <c r="I100" s="245"/>
      <c r="J100" s="246"/>
      <c r="K100" s="245"/>
      <c r="L100" s="245"/>
      <c r="M100" s="245"/>
      <c r="N100" s="245"/>
      <c r="O100" s="245"/>
      <c r="R100" s="245"/>
      <c r="S100" s="245"/>
      <c r="T100" s="245"/>
      <c r="W100" s="245"/>
    </row>
    <row r="101" spans="1:23" ht="14.1" customHeight="1">
      <c r="B101" s="245"/>
      <c r="C101" s="246"/>
      <c r="F101" s="246"/>
      <c r="H101" s="245"/>
      <c r="J101" s="245"/>
    </row>
    <row r="102" spans="1:23" ht="14.1" customHeight="1">
      <c r="C102" s="246"/>
      <c r="F102" s="245"/>
    </row>
    <row r="103" spans="1:23" ht="14.1" customHeight="1">
      <c r="C103" s="245"/>
    </row>
  </sheetData>
  <sheetProtection selectLockedCells="1"/>
  <phoneticPr fontId="4"/>
  <pageMargins left="0.75" right="0.75" top="1" bottom="1" header="0.51200000000000001" footer="0.51200000000000001"/>
  <pageSetup paperSize="9"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1"/>
  <dimension ref="A1:E72"/>
  <sheetViews>
    <sheetView workbookViewId="0"/>
  </sheetViews>
  <sheetFormatPr defaultColWidth="9" defaultRowHeight="14.1" customHeight="1"/>
  <cols>
    <col min="1" max="2" width="26.875" style="258" customWidth="1"/>
    <col min="3" max="3" width="5.875" style="258" customWidth="1"/>
    <col min="4" max="4" width="70.625" style="258" customWidth="1"/>
    <col min="5" max="5" width="44.375" style="258" customWidth="1"/>
    <col min="6" max="16384" width="9" style="258"/>
  </cols>
  <sheetData>
    <row r="1" spans="1:5" ht="14.1" customHeight="1">
      <c r="A1" s="266" t="s">
        <v>1584</v>
      </c>
      <c r="B1" s="265" t="s">
        <v>1583</v>
      </c>
      <c r="C1" s="265" t="s">
        <v>659</v>
      </c>
      <c r="D1" s="265" t="s">
        <v>1582</v>
      </c>
      <c r="E1" s="264" t="s">
        <v>613</v>
      </c>
    </row>
    <row r="2" spans="1:5" ht="14.1" customHeight="1">
      <c r="A2" s="262"/>
      <c r="B2" s="261"/>
      <c r="C2" s="263"/>
      <c r="D2" s="260"/>
      <c r="E2" s="259"/>
    </row>
    <row r="3" spans="1:5" ht="14.1" customHeight="1">
      <c r="A3" s="262" t="s">
        <v>1571</v>
      </c>
      <c r="B3" s="261" t="str">
        <f t="shared" ref="B3:B29" si="0">C3&amp;":"&amp;D3</f>
        <v>08010:一戸建ての住宅</v>
      </c>
      <c r="C3" s="263" t="s">
        <v>1581</v>
      </c>
      <c r="D3" s="260" t="s">
        <v>1580</v>
      </c>
      <c r="E3" s="259"/>
    </row>
    <row r="4" spans="1:5" ht="14.1" customHeight="1">
      <c r="A4" s="262" t="s">
        <v>1571</v>
      </c>
      <c r="B4" s="261" t="str">
        <f t="shared" si="0"/>
        <v>08020:長屋</v>
      </c>
      <c r="C4" s="260" t="s">
        <v>1579</v>
      </c>
      <c r="D4" s="260" t="s">
        <v>1578</v>
      </c>
      <c r="E4" s="259"/>
    </row>
    <row r="5" spans="1:5" ht="14.1" customHeight="1">
      <c r="A5" s="262" t="s">
        <v>1571</v>
      </c>
      <c r="B5" s="261" t="str">
        <f t="shared" si="0"/>
        <v>08030:共同住宅</v>
      </c>
      <c r="C5" s="260" t="s">
        <v>1577</v>
      </c>
      <c r="D5" s="260" t="s">
        <v>1576</v>
      </c>
      <c r="E5" s="259"/>
    </row>
    <row r="6" spans="1:5" ht="14.1" customHeight="1">
      <c r="A6" s="262" t="s">
        <v>1571</v>
      </c>
      <c r="B6" s="261" t="str">
        <f t="shared" si="0"/>
        <v>08040:寄宿舎</v>
      </c>
      <c r="C6" s="260" t="s">
        <v>1575</v>
      </c>
      <c r="D6" s="260" t="s">
        <v>1574</v>
      </c>
      <c r="E6" s="259"/>
    </row>
    <row r="7" spans="1:5" ht="14.1" customHeight="1">
      <c r="A7" s="262" t="s">
        <v>1571</v>
      </c>
      <c r="B7" s="261" t="str">
        <f t="shared" si="0"/>
        <v>08050:下宿</v>
      </c>
      <c r="C7" s="260" t="s">
        <v>1573</v>
      </c>
      <c r="D7" s="260" t="s">
        <v>1572</v>
      </c>
      <c r="E7" s="259"/>
    </row>
    <row r="8" spans="1:5" ht="14.1" customHeight="1">
      <c r="A8" s="262" t="s">
        <v>1571</v>
      </c>
      <c r="B8" s="261" t="str">
        <f t="shared" si="0"/>
        <v>08060:住宅で事務所、店舗その他これらに類する用途を兼ねるもの</v>
      </c>
      <c r="C8" s="260" t="s">
        <v>1570</v>
      </c>
      <c r="D8" s="260" t="s">
        <v>1569</v>
      </c>
      <c r="E8" s="259"/>
    </row>
    <row r="9" spans="1:5" ht="14.1" customHeight="1">
      <c r="A9" s="262" t="s">
        <v>1556</v>
      </c>
      <c r="B9" s="261" t="str">
        <f t="shared" si="0"/>
        <v>08070:幼稚園</v>
      </c>
      <c r="C9" s="260" t="s">
        <v>1568</v>
      </c>
      <c r="D9" s="260" t="s">
        <v>1567</v>
      </c>
      <c r="E9" s="259"/>
    </row>
    <row r="10" spans="1:5" ht="14.1" customHeight="1">
      <c r="A10" s="262" t="s">
        <v>1556</v>
      </c>
      <c r="B10" s="261" t="str">
        <f t="shared" si="0"/>
        <v>08080:小学校</v>
      </c>
      <c r="C10" s="260" t="s">
        <v>1566</v>
      </c>
      <c r="D10" s="260" t="s">
        <v>1565</v>
      </c>
      <c r="E10" s="259"/>
    </row>
    <row r="11" spans="1:5" ht="14.1" customHeight="1">
      <c r="A11" s="262" t="s">
        <v>1556</v>
      </c>
      <c r="B11" s="261" t="str">
        <f t="shared" si="0"/>
        <v>08090:中学校、高等学校又は中等教育学校</v>
      </c>
      <c r="C11" s="260" t="s">
        <v>1564</v>
      </c>
      <c r="D11" s="260" t="s">
        <v>1563</v>
      </c>
      <c r="E11" s="259"/>
    </row>
    <row r="12" spans="1:5" ht="14.1" customHeight="1">
      <c r="A12" s="262" t="s">
        <v>1556</v>
      </c>
      <c r="B12" s="261" t="str">
        <f t="shared" si="0"/>
        <v>08100:養護学校、盲学校又は聾学校</v>
      </c>
      <c r="C12" s="260" t="s">
        <v>1562</v>
      </c>
      <c r="D12" s="260" t="s">
        <v>1561</v>
      </c>
      <c r="E12" s="259"/>
    </row>
    <row r="13" spans="1:5" ht="14.1" customHeight="1">
      <c r="A13" s="262" t="s">
        <v>1556</v>
      </c>
      <c r="B13" s="261" t="str">
        <f t="shared" si="0"/>
        <v>08110:大学又は高等専門学校</v>
      </c>
      <c r="C13" s="260" t="s">
        <v>1560</v>
      </c>
      <c r="D13" s="260" t="s">
        <v>1559</v>
      </c>
      <c r="E13" s="259"/>
    </row>
    <row r="14" spans="1:5" ht="14.1" customHeight="1">
      <c r="A14" s="262" t="s">
        <v>1556</v>
      </c>
      <c r="B14" s="261" t="str">
        <f t="shared" si="0"/>
        <v>08120:専修学校</v>
      </c>
      <c r="C14" s="260" t="s">
        <v>1558</v>
      </c>
      <c r="D14" s="260" t="s">
        <v>1557</v>
      </c>
      <c r="E14" s="259"/>
    </row>
    <row r="15" spans="1:5" ht="14.1" customHeight="1">
      <c r="A15" s="262" t="s">
        <v>1556</v>
      </c>
      <c r="B15" s="261" t="str">
        <f t="shared" si="0"/>
        <v>08130:各種学校</v>
      </c>
      <c r="C15" s="260" t="s">
        <v>1555</v>
      </c>
      <c r="D15" s="260" t="s">
        <v>1554</v>
      </c>
      <c r="E15" s="259"/>
    </row>
    <row r="16" spans="1:5" ht="14.1" customHeight="1">
      <c r="A16" s="262" t="s">
        <v>1549</v>
      </c>
      <c r="B16" s="261" t="str">
        <f t="shared" si="0"/>
        <v>08140:図書館その他これらに類するもの</v>
      </c>
      <c r="C16" s="260" t="s">
        <v>1553</v>
      </c>
      <c r="D16" s="260" t="s">
        <v>1552</v>
      </c>
      <c r="E16" s="259"/>
    </row>
    <row r="17" spans="1:5" ht="14.1" customHeight="1">
      <c r="A17" s="262" t="s">
        <v>1549</v>
      </c>
      <c r="B17" s="261" t="str">
        <f t="shared" si="0"/>
        <v>08150:博物館その他これらに類するもの</v>
      </c>
      <c r="C17" s="260" t="s">
        <v>1551</v>
      </c>
      <c r="D17" s="260" t="s">
        <v>1550</v>
      </c>
      <c r="E17" s="259"/>
    </row>
    <row r="18" spans="1:5" ht="14.1" customHeight="1">
      <c r="A18" s="262" t="s">
        <v>1549</v>
      </c>
      <c r="B18" s="261" t="str">
        <f t="shared" si="0"/>
        <v>08160:神社、寺院、教会その他これらに類するもの</v>
      </c>
      <c r="C18" s="260" t="s">
        <v>1548</v>
      </c>
      <c r="D18" s="260" t="s">
        <v>1547</v>
      </c>
      <c r="E18" s="259"/>
    </row>
    <row r="19" spans="1:5" ht="14.1" customHeight="1">
      <c r="A19" s="262" t="s">
        <v>1535</v>
      </c>
      <c r="B19" s="261" t="str">
        <f t="shared" si="0"/>
        <v>08170:老人ホーム、身体障害者福祉ホームその他これらに類するもの</v>
      </c>
      <c r="C19" s="260" t="s">
        <v>1546</v>
      </c>
      <c r="D19" s="260" t="s">
        <v>1545</v>
      </c>
      <c r="E19" s="259"/>
    </row>
    <row r="20" spans="1:5" ht="14.1" customHeight="1">
      <c r="A20" s="262" t="s">
        <v>1535</v>
      </c>
      <c r="B20" s="261" t="str">
        <f t="shared" si="0"/>
        <v>08180:保育所その他これらに類するもの</v>
      </c>
      <c r="C20" s="260" t="s">
        <v>1544</v>
      </c>
      <c r="D20" s="260" t="s">
        <v>1543</v>
      </c>
      <c r="E20" s="259"/>
    </row>
    <row r="21" spans="1:5" ht="14.1" customHeight="1">
      <c r="A21" s="262" t="s">
        <v>1535</v>
      </c>
      <c r="B21" s="261" t="str">
        <f t="shared" si="0"/>
        <v>08190:助産所</v>
      </c>
      <c r="C21" s="260" t="s">
        <v>1542</v>
      </c>
      <c r="D21" s="260" t="s">
        <v>1541</v>
      </c>
      <c r="E21" s="259"/>
    </row>
    <row r="22" spans="1:5" ht="14.1" customHeight="1">
      <c r="A22" s="262" t="s">
        <v>1535</v>
      </c>
      <c r="B22" s="261" t="str">
        <f t="shared" si="0"/>
        <v>08210:児童福祉施設等</v>
      </c>
      <c r="C22" s="260" t="s">
        <v>1540</v>
      </c>
      <c r="D22" s="260" t="s">
        <v>1539</v>
      </c>
      <c r="E22" s="259" t="s">
        <v>1538</v>
      </c>
    </row>
    <row r="23" spans="1:5" ht="14.1" customHeight="1">
      <c r="A23" s="262" t="s">
        <v>1535</v>
      </c>
      <c r="B23" s="261" t="str">
        <f t="shared" si="0"/>
        <v>08230:公衆浴場（個室付浴場業に係る公衆浴場を除く）</v>
      </c>
      <c r="C23" s="260" t="s">
        <v>1534</v>
      </c>
      <c r="D23" s="260" t="s">
        <v>1533</v>
      </c>
      <c r="E23" s="259"/>
    </row>
    <row r="24" spans="1:5" ht="14.1" customHeight="1">
      <c r="A24" s="262" t="s">
        <v>1528</v>
      </c>
      <c r="B24" s="261" t="str">
        <f t="shared" si="0"/>
        <v>08240:診療所（患者の収容施設のあるものに限る。）</v>
      </c>
      <c r="C24" s="260" t="s">
        <v>1532</v>
      </c>
      <c r="D24" s="260" t="s">
        <v>1531</v>
      </c>
      <c r="E24" s="259"/>
    </row>
    <row r="25" spans="1:5" ht="14.1" customHeight="1">
      <c r="A25" s="262" t="s">
        <v>1528</v>
      </c>
      <c r="B25" s="261" t="str">
        <f t="shared" si="0"/>
        <v>08250:診療所（患者の収容施設のないものに限る。）</v>
      </c>
      <c r="C25" s="260" t="s">
        <v>1530</v>
      </c>
      <c r="D25" s="260" t="s">
        <v>1529</v>
      </c>
      <c r="E25" s="259"/>
    </row>
    <row r="26" spans="1:5" ht="14.1" customHeight="1">
      <c r="A26" s="262" t="s">
        <v>1528</v>
      </c>
      <c r="B26" s="261" t="str">
        <f t="shared" si="0"/>
        <v>08260:病院</v>
      </c>
      <c r="C26" s="260" t="s">
        <v>1527</v>
      </c>
      <c r="D26" s="260" t="s">
        <v>1526</v>
      </c>
      <c r="E26" s="259"/>
    </row>
    <row r="27" spans="1:5" ht="14.1" customHeight="1">
      <c r="A27" s="262" t="s">
        <v>1513</v>
      </c>
      <c r="B27" s="261" t="str">
        <f t="shared" si="0"/>
        <v>08280:公衆電話所</v>
      </c>
      <c r="C27" s="260" t="s">
        <v>1523</v>
      </c>
      <c r="D27" s="260" t="s">
        <v>1522</v>
      </c>
      <c r="E27" s="259"/>
    </row>
    <row r="28" spans="1:5" ht="14.1" customHeight="1">
      <c r="A28" s="262" t="s">
        <v>1513</v>
      </c>
      <c r="B28" s="261" t="str">
        <f t="shared" si="0"/>
        <v>08310:公衆便所、休憩所又は路線バスの停留所の上家</v>
      </c>
      <c r="C28" s="260" t="s">
        <v>1517</v>
      </c>
      <c r="D28" s="260" t="s">
        <v>1516</v>
      </c>
      <c r="E28" s="259"/>
    </row>
    <row r="29" spans="1:5" ht="14.1" customHeight="1">
      <c r="A29" s="262" t="s">
        <v>1513</v>
      </c>
      <c r="B29" s="261" t="str">
        <f t="shared" si="0"/>
        <v>08320:建築基準法施行令第130条の4第5号に基づき建設大臣が指定する施設</v>
      </c>
      <c r="C29" s="260" t="s">
        <v>1515</v>
      </c>
      <c r="D29" s="260" t="s">
        <v>1514</v>
      </c>
      <c r="E29" s="259"/>
    </row>
    <row r="30" spans="1:5" ht="14.1" customHeight="1">
      <c r="A30" s="262" t="s">
        <v>1506</v>
      </c>
      <c r="B30" s="261" t="str">
        <f t="shared" ref="B30:B61" si="1">C30&amp;":"&amp;D30</f>
        <v>08340:工場（自動車修理工場を除く）</v>
      </c>
      <c r="C30" s="260" t="s">
        <v>1510</v>
      </c>
      <c r="D30" s="260" t="s">
        <v>1509</v>
      </c>
      <c r="E30" s="259"/>
    </row>
    <row r="31" spans="1:5" ht="14.1" customHeight="1">
      <c r="A31" s="262" t="s">
        <v>1506</v>
      </c>
      <c r="B31" s="261" t="str">
        <f t="shared" si="1"/>
        <v>08350:自動車修理工場</v>
      </c>
      <c r="C31" s="260" t="s">
        <v>1508</v>
      </c>
      <c r="D31" s="260" t="s">
        <v>1507</v>
      </c>
      <c r="E31" s="259"/>
    </row>
    <row r="32" spans="1:5" ht="14.1" customHeight="1">
      <c r="A32" s="262" t="s">
        <v>1506</v>
      </c>
      <c r="B32" s="261" t="str">
        <f t="shared" si="1"/>
        <v>08360:危険物の貯蔵又は処理に供するもの</v>
      </c>
      <c r="C32" s="260" t="s">
        <v>1505</v>
      </c>
      <c r="D32" s="260" t="s">
        <v>1504</v>
      </c>
      <c r="E32" s="259"/>
    </row>
    <row r="33" spans="1:5" ht="14.1" customHeight="1">
      <c r="A33" s="262" t="s">
        <v>1501</v>
      </c>
      <c r="B33" s="261" t="str">
        <f t="shared" si="1"/>
        <v>08370:ボーリング場、スケート場、水泳場、スキー場、ゴルフ練習場又はバッティング練習場</v>
      </c>
      <c r="C33" s="260" t="s">
        <v>1503</v>
      </c>
      <c r="D33" s="260" t="s">
        <v>1502</v>
      </c>
      <c r="E33" s="259"/>
    </row>
    <row r="34" spans="1:5" ht="14.1" customHeight="1">
      <c r="A34" s="262" t="s">
        <v>1501</v>
      </c>
      <c r="B34" s="261" t="str">
        <f t="shared" si="1"/>
        <v>08380:体育館又はスポーツの練習場</v>
      </c>
      <c r="C34" s="260" t="s">
        <v>1500</v>
      </c>
      <c r="D34" s="260" t="s">
        <v>1499</v>
      </c>
      <c r="E34" s="259" t="s">
        <v>1498</v>
      </c>
    </row>
    <row r="35" spans="1:5" ht="14.1" customHeight="1">
      <c r="A35" s="262" t="s">
        <v>1489</v>
      </c>
      <c r="B35" s="261" t="str">
        <f t="shared" si="1"/>
        <v>08390:マージャン屋、ぱちんこ屋、射的場、勝馬投票券発売所、場外車券売場その他これらに類するもの又はカラオケボックスその他これらに類するもの</v>
      </c>
      <c r="C35" s="260" t="s">
        <v>1497</v>
      </c>
      <c r="D35" s="260" t="s">
        <v>1496</v>
      </c>
      <c r="E35" s="259"/>
    </row>
    <row r="36" spans="1:5" ht="14.1" customHeight="1">
      <c r="A36" s="262" t="s">
        <v>1489</v>
      </c>
      <c r="B36" s="261" t="str">
        <f t="shared" si="1"/>
        <v>08400:ホテル又は旅館</v>
      </c>
      <c r="C36" s="260" t="s">
        <v>1495</v>
      </c>
      <c r="D36" s="260" t="s">
        <v>1494</v>
      </c>
      <c r="E36" s="259"/>
    </row>
    <row r="37" spans="1:5" ht="14.1" customHeight="1">
      <c r="A37" s="262" t="s">
        <v>1489</v>
      </c>
      <c r="B37" s="261" t="str">
        <f t="shared" si="1"/>
        <v>08410:自動車教習所</v>
      </c>
      <c r="C37" s="260" t="s">
        <v>1493</v>
      </c>
      <c r="D37" s="260" t="s">
        <v>1492</v>
      </c>
      <c r="E37" s="259"/>
    </row>
    <row r="38" spans="1:5" ht="14.1" customHeight="1">
      <c r="A38" s="262" t="s">
        <v>1489</v>
      </c>
      <c r="B38" s="261" t="str">
        <f t="shared" si="1"/>
        <v>08420:畜舎</v>
      </c>
      <c r="C38" s="260" t="s">
        <v>1491</v>
      </c>
      <c r="D38" s="260" t="s">
        <v>1490</v>
      </c>
      <c r="E38" s="259"/>
    </row>
    <row r="39" spans="1:5" ht="14.1" customHeight="1">
      <c r="A39" s="262" t="s">
        <v>1489</v>
      </c>
      <c r="B39" s="261" t="str">
        <f t="shared" si="1"/>
        <v>08430:堆肥舎又は水産物の増殖場若しくは養殖場</v>
      </c>
      <c r="C39" s="260" t="s">
        <v>1488</v>
      </c>
      <c r="D39" s="260" t="s">
        <v>1487</v>
      </c>
      <c r="E39" s="259"/>
    </row>
    <row r="40" spans="1:5" ht="14.1" customHeight="1">
      <c r="A40" s="262" t="s">
        <v>1468</v>
      </c>
      <c r="B40" s="261" t="str">
        <f t="shared" si="1"/>
        <v>08438:日用品の販売を主たる目的とする店舗</v>
      </c>
      <c r="C40" s="260" t="s">
        <v>1486</v>
      </c>
      <c r="D40" s="260" t="s">
        <v>1485</v>
      </c>
      <c r="E40" s="259"/>
    </row>
    <row r="41" spans="1:5" ht="14.1" customHeight="1">
      <c r="A41" s="262" t="s">
        <v>1468</v>
      </c>
      <c r="B41" s="261" t="str">
        <f t="shared" si="1"/>
        <v>08440:百貨店、マーケットその他の物品販売業を営む店舗</v>
      </c>
      <c r="C41" s="260" t="s">
        <v>1484</v>
      </c>
      <c r="D41" s="260" t="s">
        <v>1483</v>
      </c>
      <c r="E41" s="259" t="s">
        <v>1482</v>
      </c>
    </row>
    <row r="42" spans="1:5" ht="14.1" customHeight="1">
      <c r="A42" s="262" t="s">
        <v>1468</v>
      </c>
      <c r="B42" s="261" t="str">
        <f t="shared" si="1"/>
        <v>08450:飲食店</v>
      </c>
      <c r="C42" s="260" t="s">
        <v>1481</v>
      </c>
      <c r="D42" s="260" t="s">
        <v>1480</v>
      </c>
      <c r="E42" s="259" t="s">
        <v>1479</v>
      </c>
    </row>
    <row r="43" spans="1:5" ht="14.1" customHeight="1">
      <c r="A43" s="262" t="s">
        <v>1468</v>
      </c>
      <c r="B43" s="261" t="str">
        <f t="shared" si="1"/>
        <v>08452:食堂又は喫茶店</v>
      </c>
      <c r="C43" s="260" t="s">
        <v>1478</v>
      </c>
      <c r="D43" s="260" t="s">
        <v>1477</v>
      </c>
      <c r="E43" s="259"/>
    </row>
    <row r="44" spans="1:5" ht="14.1" customHeight="1">
      <c r="A44" s="262" t="s">
        <v>1468</v>
      </c>
      <c r="B44" s="261" t="str">
        <f t="shared" si="1"/>
        <v>08456:理髪店、美容院、クリーニング取次店、質屋、貸衣装屋、貸本屋その他これらに類するサービス業を営む店舗等</v>
      </c>
      <c r="C44" s="260" t="s">
        <v>1476</v>
      </c>
      <c r="D44" s="260" t="s">
        <v>1475</v>
      </c>
      <c r="E44" s="259" t="s">
        <v>1474</v>
      </c>
    </row>
    <row r="45" spans="1:5" ht="14.1" customHeight="1">
      <c r="A45" s="262" t="s">
        <v>1468</v>
      </c>
      <c r="B45" s="261" t="str">
        <f t="shared" si="1"/>
        <v>08458:銀行の支店、損害保険代理店、宅地建物取引業を営む店舗そのたこれらに類するサービス業を営む店舗</v>
      </c>
      <c r="C45" s="260" t="s">
        <v>1473</v>
      </c>
      <c r="D45" s="260" t="s">
        <v>1472</v>
      </c>
      <c r="E45" s="259"/>
    </row>
    <row r="46" spans="1:5" ht="14.1" customHeight="1">
      <c r="A46" s="262" t="s">
        <v>1468</v>
      </c>
      <c r="B46" s="261" t="str">
        <f t="shared" si="1"/>
        <v>08460:物品販売業を営む店舗以外の店舗</v>
      </c>
      <c r="C46" s="260" t="s">
        <v>1471</v>
      </c>
      <c r="D46" s="260" t="s">
        <v>1470</v>
      </c>
      <c r="E46" s="259" t="s">
        <v>1469</v>
      </c>
    </row>
    <row r="47" spans="1:5" ht="14.1" customHeight="1">
      <c r="A47" s="262" t="s">
        <v>1468</v>
      </c>
      <c r="B47" s="261" t="str">
        <f t="shared" si="1"/>
        <v>08470:事務所</v>
      </c>
      <c r="C47" s="260" t="s">
        <v>1467</v>
      </c>
      <c r="D47" s="260" t="s">
        <v>1466</v>
      </c>
      <c r="E47" s="259"/>
    </row>
    <row r="48" spans="1:5" ht="14.1" customHeight="1">
      <c r="A48" s="262" t="s">
        <v>1443</v>
      </c>
      <c r="B48" s="261" t="str">
        <f t="shared" si="1"/>
        <v>08480:映画スタジオ又はテレビスタジオ</v>
      </c>
      <c r="C48" s="260" t="s">
        <v>1465</v>
      </c>
      <c r="D48" s="260" t="s">
        <v>1464</v>
      </c>
      <c r="E48" s="259"/>
    </row>
    <row r="49" spans="1:5" ht="14.1" customHeight="1">
      <c r="A49" s="262" t="s">
        <v>1443</v>
      </c>
      <c r="B49" s="261" t="str">
        <f t="shared" si="1"/>
        <v>08490:自動車車庫</v>
      </c>
      <c r="C49" s="260" t="s">
        <v>1463</v>
      </c>
      <c r="D49" s="260" t="s">
        <v>1462</v>
      </c>
      <c r="E49" s="259"/>
    </row>
    <row r="50" spans="1:5" ht="14.1" customHeight="1">
      <c r="A50" s="262" t="s">
        <v>1443</v>
      </c>
      <c r="B50" s="261" t="str">
        <f t="shared" si="1"/>
        <v>08500:自転車駐車場</v>
      </c>
      <c r="C50" s="260" t="s">
        <v>1461</v>
      </c>
      <c r="D50" s="260" t="s">
        <v>1460</v>
      </c>
      <c r="E50" s="259"/>
    </row>
    <row r="51" spans="1:5" ht="14.1" customHeight="1">
      <c r="A51" s="262" t="s">
        <v>1443</v>
      </c>
      <c r="B51" s="261" t="str">
        <f t="shared" si="1"/>
        <v>08510:倉庫業を営む倉庫</v>
      </c>
      <c r="C51" s="260" t="s">
        <v>1459</v>
      </c>
      <c r="D51" s="260" t="s">
        <v>1458</v>
      </c>
      <c r="E51" s="259"/>
    </row>
    <row r="52" spans="1:5" ht="14.1" customHeight="1">
      <c r="A52" s="262" t="s">
        <v>1443</v>
      </c>
      <c r="B52" s="261" t="str">
        <f t="shared" si="1"/>
        <v>08520:倉庫業を営まない倉庫</v>
      </c>
      <c r="C52" s="260" t="s">
        <v>1457</v>
      </c>
      <c r="D52" s="260" t="s">
        <v>1456</v>
      </c>
      <c r="E52" s="259"/>
    </row>
    <row r="53" spans="1:5" ht="14.1" customHeight="1">
      <c r="A53" s="262" t="s">
        <v>1443</v>
      </c>
      <c r="B53" s="261" t="str">
        <f t="shared" si="1"/>
        <v>08530:劇場、映画館又は演芸場</v>
      </c>
      <c r="C53" s="260" t="s">
        <v>1455</v>
      </c>
      <c r="D53" s="260" t="s">
        <v>1454</v>
      </c>
      <c r="E53" s="259"/>
    </row>
    <row r="54" spans="1:5" ht="14.1" customHeight="1">
      <c r="A54" s="262" t="s">
        <v>1443</v>
      </c>
      <c r="B54" s="261" t="str">
        <f t="shared" si="1"/>
        <v>08540:観覧場</v>
      </c>
      <c r="C54" s="260" t="s">
        <v>1453</v>
      </c>
      <c r="D54" s="260" t="s">
        <v>1452</v>
      </c>
      <c r="E54" s="259"/>
    </row>
    <row r="55" spans="1:5" ht="14.1" customHeight="1">
      <c r="A55" s="262" t="s">
        <v>1443</v>
      </c>
      <c r="B55" s="261" t="str">
        <f t="shared" si="1"/>
        <v>08550:公会堂又は集会場</v>
      </c>
      <c r="C55" s="260" t="s">
        <v>1451</v>
      </c>
      <c r="D55" s="260" t="s">
        <v>1450</v>
      </c>
      <c r="E55" s="259"/>
    </row>
    <row r="56" spans="1:5" ht="14.1" customHeight="1">
      <c r="A56" s="262" t="s">
        <v>1443</v>
      </c>
      <c r="B56" s="261" t="str">
        <f t="shared" si="1"/>
        <v>08560:展示場</v>
      </c>
      <c r="C56" s="260" t="s">
        <v>1449</v>
      </c>
      <c r="D56" s="260" t="s">
        <v>1448</v>
      </c>
      <c r="E56" s="259"/>
    </row>
    <row r="57" spans="1:5" ht="14.1" customHeight="1">
      <c r="A57" s="262" t="s">
        <v>1443</v>
      </c>
      <c r="B57" s="261" t="str">
        <f t="shared" si="1"/>
        <v>08570:料理店</v>
      </c>
      <c r="C57" s="260" t="s">
        <v>1447</v>
      </c>
      <c r="D57" s="260" t="s">
        <v>1446</v>
      </c>
      <c r="E57" s="259"/>
    </row>
    <row r="58" spans="1:5" ht="14.1" customHeight="1">
      <c r="A58" s="262" t="s">
        <v>1443</v>
      </c>
      <c r="B58" s="261" t="str">
        <f t="shared" si="1"/>
        <v>08580:キャバレー、カフェー、ナイトクラブ又はバー</v>
      </c>
      <c r="C58" s="260" t="s">
        <v>1445</v>
      </c>
      <c r="D58" s="260" t="s">
        <v>1444</v>
      </c>
      <c r="E58" s="259"/>
    </row>
    <row r="59" spans="1:5" ht="14.1" customHeight="1">
      <c r="A59" s="262" t="s">
        <v>1443</v>
      </c>
      <c r="B59" s="261" t="str">
        <f t="shared" si="1"/>
        <v>08590:ダンスホール</v>
      </c>
      <c r="C59" s="260" t="s">
        <v>1442</v>
      </c>
      <c r="D59" s="260" t="s">
        <v>1441</v>
      </c>
      <c r="E59" s="259"/>
    </row>
    <row r="60" spans="1:5" ht="14.1" customHeight="1">
      <c r="A60" s="262" t="s">
        <v>1434</v>
      </c>
      <c r="B60" s="261" t="str">
        <f t="shared" si="1"/>
        <v>08600:個室付浴場に係る公衆浴場、ヌードスタジオ、のぞき劇場、ストリップ劇場、専ら異性を同伴する客の休憩の用に供する施設、専ら性的好奇心をそそる写真その他の物品の販売を目的とする店舗その他これらに類するもの</v>
      </c>
      <c r="C60" s="260" t="s">
        <v>1440</v>
      </c>
      <c r="D60" s="260" t="s">
        <v>1439</v>
      </c>
      <c r="E60" s="259"/>
    </row>
    <row r="61" spans="1:5" ht="14.1" customHeight="1">
      <c r="A61" s="262" t="s">
        <v>1434</v>
      </c>
      <c r="B61" s="261" t="str">
        <f t="shared" si="1"/>
        <v>08610:卸売市場</v>
      </c>
      <c r="C61" s="260" t="s">
        <v>1438</v>
      </c>
      <c r="D61" s="260" t="s">
        <v>1437</v>
      </c>
      <c r="E61" s="259"/>
    </row>
    <row r="62" spans="1:5" ht="14.1" customHeight="1">
      <c r="A62" s="262" t="s">
        <v>1434</v>
      </c>
      <c r="B62" s="261" t="str">
        <f t="shared" ref="B62:B63" si="2">C62&amp;":"&amp;D62</f>
        <v>08620:火葬場又はと畜場、汚物処理場、ごみ焼却場その他の処理施設</v>
      </c>
      <c r="C62" s="260" t="s">
        <v>1436</v>
      </c>
      <c r="D62" s="260" t="s">
        <v>1435</v>
      </c>
      <c r="E62" s="259"/>
    </row>
    <row r="63" spans="1:5" ht="14.1" customHeight="1">
      <c r="A63" s="262" t="s">
        <v>1434</v>
      </c>
      <c r="B63" s="261" t="str">
        <f t="shared" si="2"/>
        <v>08990:その他</v>
      </c>
      <c r="C63" s="260" t="s">
        <v>1433</v>
      </c>
      <c r="D63" s="260" t="s">
        <v>1432</v>
      </c>
      <c r="E63" s="259"/>
    </row>
    <row r="64" spans="1:5" ht="14.1" customHeight="1">
      <c r="A64" s="262" t="s">
        <v>1535</v>
      </c>
      <c r="B64" s="261" t="str">
        <f>C64&amp;":"&amp;D64</f>
        <v>08220:隣保館</v>
      </c>
      <c r="C64" s="260" t="s">
        <v>1537</v>
      </c>
      <c r="D64" s="260" t="s">
        <v>1536</v>
      </c>
      <c r="E64" s="259"/>
    </row>
    <row r="65" spans="1:5" ht="14.1" customHeight="1">
      <c r="A65" s="262" t="s">
        <v>1513</v>
      </c>
      <c r="B65" s="261" t="str">
        <f>C65&amp;":"&amp;D65</f>
        <v>08270:巡査派出所</v>
      </c>
      <c r="C65" s="260" t="s">
        <v>1525</v>
      </c>
      <c r="D65" s="260" t="s">
        <v>1524</v>
      </c>
      <c r="E65" s="259"/>
    </row>
    <row r="66" spans="1:5" ht="14.1" customHeight="1">
      <c r="A66" s="262" t="s">
        <v>1513</v>
      </c>
      <c r="B66" s="261" t="str">
        <f>C66&amp;":"&amp;D66</f>
        <v>08290:郵便局</v>
      </c>
      <c r="C66" s="260" t="s">
        <v>1521</v>
      </c>
      <c r="D66" s="260" t="s">
        <v>1520</v>
      </c>
      <c r="E66" s="259"/>
    </row>
    <row r="67" spans="1:5" ht="14.1" customHeight="1">
      <c r="A67" s="262" t="s">
        <v>1513</v>
      </c>
      <c r="B67" s="261" t="str">
        <f>C67&amp;":"&amp;D67</f>
        <v>08300:地方公共団体の支庁又は支所</v>
      </c>
      <c r="C67" s="260" t="s">
        <v>1519</v>
      </c>
      <c r="D67" s="260" t="s">
        <v>1518</v>
      </c>
      <c r="E67" s="259"/>
    </row>
    <row r="68" spans="1:5" ht="14.1" customHeight="1">
      <c r="A68" s="262" t="s">
        <v>1513</v>
      </c>
      <c r="B68" s="261" t="str">
        <f>C68&amp;":"&amp;D68</f>
        <v>08330:税務署、警察署、保健所又は消防署その他これらに類するもの</v>
      </c>
      <c r="C68" s="260" t="s">
        <v>1512</v>
      </c>
      <c r="D68" s="260" t="s">
        <v>1511</v>
      </c>
      <c r="E68" s="259"/>
    </row>
    <row r="69" spans="1:5" ht="14.1" customHeight="1">
      <c r="A69" s="262"/>
      <c r="B69" s="261" t="str">
        <f t="shared" ref="B69:B71" si="3">IF(C69="","",C69&amp;":"&amp;D69)</f>
        <v>08630:農産物の生産、集荷、処理又は貯蔵に供するもの</v>
      </c>
      <c r="C69" s="263" t="s">
        <v>3028</v>
      </c>
      <c r="D69" s="260" t="s">
        <v>3029</v>
      </c>
      <c r="E69" s="259"/>
    </row>
    <row r="70" spans="1:5" ht="14.1" customHeight="1">
      <c r="A70" s="262"/>
      <c r="B70" s="261" t="str">
        <f t="shared" si="3"/>
        <v>08640:農業の生産資材の貯蔵に供するもの</v>
      </c>
      <c r="C70" s="263" t="s">
        <v>3030</v>
      </c>
      <c r="D70" s="260" t="s">
        <v>3031</v>
      </c>
      <c r="E70" s="259"/>
    </row>
    <row r="71" spans="1:5" ht="14.1" customHeight="1">
      <c r="A71" s="262"/>
      <c r="B71" s="261" t="str">
        <f t="shared" si="3"/>
        <v>08650:田園住居地域及びその周辺の地域で生産された農産物販売店等</v>
      </c>
      <c r="C71" s="263" t="s">
        <v>3032</v>
      </c>
      <c r="D71" s="260" t="s">
        <v>3033</v>
      </c>
      <c r="E71" s="259"/>
    </row>
    <row r="72" spans="1:5" ht="14.1" customHeight="1">
      <c r="A72" s="262"/>
      <c r="B72" s="261" t="str">
        <f>IF(C72="","",C72&amp;":"&amp;D72)</f>
        <v/>
      </c>
      <c r="C72" s="260"/>
      <c r="D72" s="260"/>
      <c r="E72" s="259"/>
    </row>
  </sheetData>
  <sheetProtection selectLockedCells="1" selectUnlockedCells="1"/>
  <phoneticPr fontId="2"/>
  <pageMargins left="0.75" right="0.75" top="1" bottom="1" header="0.51200000000000001" footer="0.51200000000000001"/>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theme="9" tint="0.59999389629810485"/>
  </sheetPr>
  <dimension ref="A1:M51"/>
  <sheetViews>
    <sheetView workbookViewId="0"/>
  </sheetViews>
  <sheetFormatPr defaultRowHeight="14.25"/>
  <cols>
    <col min="1" max="1" width="3.625" customWidth="1"/>
    <col min="2" max="2" width="10.625" customWidth="1"/>
    <col min="3" max="3" width="6.625" customWidth="1"/>
    <col min="4" max="4" width="10.625" customWidth="1"/>
    <col min="5" max="5" width="10.625" style="747" customWidth="1"/>
    <col min="6" max="6" width="1.625" style="748" customWidth="1"/>
    <col min="7" max="7" width="20.625" customWidth="1"/>
    <col min="8" max="8" width="9.625" bestFit="1" customWidth="1"/>
    <col min="9" max="9" width="10.625" customWidth="1"/>
    <col min="10" max="10" width="10.625" style="747" customWidth="1"/>
    <col min="11" max="11" width="9" style="747"/>
    <col min="12" max="12" width="30.625" customWidth="1"/>
    <col min="13" max="13" width="12.625" style="747" customWidth="1"/>
  </cols>
  <sheetData>
    <row r="1" spans="1:13">
      <c r="A1" s="754" t="s">
        <v>2574</v>
      </c>
      <c r="B1" s="755" t="s">
        <v>2561</v>
      </c>
      <c r="C1" s="755" t="s">
        <v>2562</v>
      </c>
      <c r="D1" s="755" t="s">
        <v>2563</v>
      </c>
      <c r="E1" s="756" t="s">
        <v>2564</v>
      </c>
      <c r="F1" s="755"/>
      <c r="G1" s="755" t="s">
        <v>2565</v>
      </c>
      <c r="H1" s="755" t="s">
        <v>2566</v>
      </c>
      <c r="I1" s="755" t="s">
        <v>2567</v>
      </c>
      <c r="J1" s="756" t="s">
        <v>2568</v>
      </c>
      <c r="K1" s="756" t="s">
        <v>2569</v>
      </c>
      <c r="L1" s="755" t="s">
        <v>2292</v>
      </c>
      <c r="M1" s="757" t="s">
        <v>2570</v>
      </c>
    </row>
    <row r="2" spans="1:13">
      <c r="A2">
        <f>ROW()-1</f>
        <v>1</v>
      </c>
      <c r="B2" s="769"/>
      <c r="C2" s="769"/>
      <c r="D2" s="769"/>
      <c r="E2" s="770"/>
      <c r="F2" s="769"/>
      <c r="G2" s="769"/>
      <c r="H2" s="769"/>
      <c r="I2" s="769"/>
      <c r="J2" s="770"/>
      <c r="K2" s="770"/>
      <c r="L2" s="769"/>
      <c r="M2" s="770"/>
    </row>
    <row r="3" spans="1:13">
      <c r="A3">
        <f t="shared" ref="A3:A51" si="0">ROW()-1</f>
        <v>2</v>
      </c>
    </row>
    <row r="4" spans="1:13">
      <c r="A4">
        <f t="shared" si="0"/>
        <v>3</v>
      </c>
    </row>
    <row r="5" spans="1:13">
      <c r="A5">
        <f t="shared" si="0"/>
        <v>4</v>
      </c>
    </row>
    <row r="6" spans="1:13">
      <c r="A6">
        <f t="shared" si="0"/>
        <v>5</v>
      </c>
    </row>
    <row r="7" spans="1:13">
      <c r="A7">
        <f t="shared" si="0"/>
        <v>6</v>
      </c>
    </row>
    <row r="8" spans="1:13">
      <c r="A8">
        <f t="shared" si="0"/>
        <v>7</v>
      </c>
    </row>
    <row r="9" spans="1:13">
      <c r="A9">
        <f t="shared" si="0"/>
        <v>8</v>
      </c>
    </row>
    <row r="10" spans="1:13">
      <c r="A10">
        <f t="shared" si="0"/>
        <v>9</v>
      </c>
    </row>
    <row r="11" spans="1:13">
      <c r="A11">
        <f t="shared" si="0"/>
        <v>10</v>
      </c>
    </row>
    <row r="12" spans="1:13">
      <c r="A12">
        <f t="shared" si="0"/>
        <v>11</v>
      </c>
    </row>
    <row r="13" spans="1:13">
      <c r="A13">
        <f t="shared" si="0"/>
        <v>12</v>
      </c>
    </row>
    <row r="14" spans="1:13">
      <c r="A14">
        <f t="shared" si="0"/>
        <v>13</v>
      </c>
    </row>
    <row r="15" spans="1:13">
      <c r="A15">
        <f t="shared" si="0"/>
        <v>14</v>
      </c>
    </row>
    <row r="16" spans="1:13">
      <c r="A16">
        <f t="shared" si="0"/>
        <v>15</v>
      </c>
    </row>
    <row r="17" spans="1:1">
      <c r="A17">
        <f t="shared" si="0"/>
        <v>16</v>
      </c>
    </row>
    <row r="18" spans="1:1">
      <c r="A18">
        <f t="shared" si="0"/>
        <v>17</v>
      </c>
    </row>
    <row r="19" spans="1:1">
      <c r="A19">
        <f t="shared" si="0"/>
        <v>18</v>
      </c>
    </row>
    <row r="20" spans="1:1">
      <c r="A20">
        <f t="shared" si="0"/>
        <v>19</v>
      </c>
    </row>
    <row r="21" spans="1:1">
      <c r="A21">
        <f t="shared" si="0"/>
        <v>20</v>
      </c>
    </row>
    <row r="22" spans="1:1">
      <c r="A22">
        <f t="shared" si="0"/>
        <v>21</v>
      </c>
    </row>
    <row r="23" spans="1:1">
      <c r="A23">
        <f t="shared" si="0"/>
        <v>22</v>
      </c>
    </row>
    <row r="24" spans="1:1">
      <c r="A24">
        <f t="shared" si="0"/>
        <v>23</v>
      </c>
    </row>
    <row r="25" spans="1:1">
      <c r="A25">
        <f t="shared" si="0"/>
        <v>24</v>
      </c>
    </row>
    <row r="26" spans="1:1">
      <c r="A26">
        <f t="shared" si="0"/>
        <v>25</v>
      </c>
    </row>
    <row r="27" spans="1:1">
      <c r="A27">
        <f t="shared" si="0"/>
        <v>26</v>
      </c>
    </row>
    <row r="28" spans="1:1">
      <c r="A28">
        <f t="shared" si="0"/>
        <v>27</v>
      </c>
    </row>
    <row r="29" spans="1:1">
      <c r="A29">
        <f t="shared" si="0"/>
        <v>28</v>
      </c>
    </row>
    <row r="30" spans="1:1">
      <c r="A30">
        <f t="shared" si="0"/>
        <v>29</v>
      </c>
    </row>
    <row r="31" spans="1:1">
      <c r="A31">
        <f t="shared" si="0"/>
        <v>30</v>
      </c>
    </row>
    <row r="32" spans="1:1">
      <c r="A32">
        <f t="shared" si="0"/>
        <v>31</v>
      </c>
    </row>
    <row r="33" spans="1:1">
      <c r="A33">
        <f t="shared" si="0"/>
        <v>32</v>
      </c>
    </row>
    <row r="34" spans="1:1">
      <c r="A34">
        <f t="shared" si="0"/>
        <v>33</v>
      </c>
    </row>
    <row r="35" spans="1:1">
      <c r="A35">
        <f t="shared" si="0"/>
        <v>34</v>
      </c>
    </row>
    <row r="36" spans="1:1">
      <c r="A36">
        <f t="shared" si="0"/>
        <v>35</v>
      </c>
    </row>
    <row r="37" spans="1:1">
      <c r="A37">
        <f t="shared" si="0"/>
        <v>36</v>
      </c>
    </row>
    <row r="38" spans="1:1">
      <c r="A38">
        <f t="shared" si="0"/>
        <v>37</v>
      </c>
    </row>
    <row r="39" spans="1:1">
      <c r="A39">
        <f t="shared" si="0"/>
        <v>38</v>
      </c>
    </row>
    <row r="40" spans="1:1">
      <c r="A40">
        <f t="shared" si="0"/>
        <v>39</v>
      </c>
    </row>
    <row r="41" spans="1:1">
      <c r="A41">
        <f t="shared" si="0"/>
        <v>40</v>
      </c>
    </row>
    <row r="42" spans="1:1">
      <c r="A42">
        <f t="shared" si="0"/>
        <v>41</v>
      </c>
    </row>
    <row r="43" spans="1:1">
      <c r="A43">
        <f t="shared" si="0"/>
        <v>42</v>
      </c>
    </row>
    <row r="44" spans="1:1">
      <c r="A44">
        <f t="shared" si="0"/>
        <v>43</v>
      </c>
    </row>
    <row r="45" spans="1:1">
      <c r="A45">
        <f t="shared" si="0"/>
        <v>44</v>
      </c>
    </row>
    <row r="46" spans="1:1">
      <c r="A46">
        <f t="shared" si="0"/>
        <v>45</v>
      </c>
    </row>
    <row r="47" spans="1:1">
      <c r="A47">
        <f t="shared" si="0"/>
        <v>46</v>
      </c>
    </row>
    <row r="48" spans="1:1">
      <c r="A48">
        <f t="shared" si="0"/>
        <v>47</v>
      </c>
    </row>
    <row r="49" spans="1:1">
      <c r="A49">
        <f t="shared" si="0"/>
        <v>48</v>
      </c>
    </row>
    <row r="50" spans="1:1">
      <c r="A50">
        <f t="shared" si="0"/>
        <v>49</v>
      </c>
    </row>
    <row r="51" spans="1:1">
      <c r="A51">
        <f t="shared" si="0"/>
        <v>50</v>
      </c>
    </row>
  </sheetData>
  <phoneticPr fontId="2"/>
  <dataValidations count="5">
    <dataValidation imeMode="off" allowBlank="1" showInputMessage="1" showErrorMessage="1" sqref="E1:F1048576 J1:K1048576 M1:M1048576" xr:uid="{00000000-0002-0000-3E00-000000000000}"/>
    <dataValidation imeMode="on" allowBlank="1" showInputMessage="1" showErrorMessage="1" sqref="L1:L1048576 B1:B1048576 C52:D1048576 G1:G1048576 H1:I1 C1:D1 H52:I1048576" xr:uid="{00000000-0002-0000-3E00-000001000000}"/>
    <dataValidation type="list" imeMode="on" allowBlank="1" showInputMessage="1" showErrorMessage="1" sqref="C2:C51 H3:H51" xr:uid="{00000000-0002-0000-3E00-000002000000}">
      <formula1>建築士資格</formula1>
    </dataValidation>
    <dataValidation type="list" imeMode="on" allowBlank="1" showInputMessage="1" showErrorMessage="1" sqref="D3:D51" xr:uid="{00000000-0002-0000-3E00-000003000000}">
      <formula1>建築士登録</formula1>
    </dataValidation>
    <dataValidation type="list" imeMode="on" allowBlank="1" showInputMessage="1" showErrorMessage="1" sqref="I3:I51" xr:uid="{00000000-0002-0000-3E00-000004000000}">
      <formula1>資格県</formula1>
    </dataValidation>
  </dataValidations>
  <hyperlinks>
    <hyperlink ref="A1" location="作業メニュー!A1" display="戻る" xr:uid="{00000000-0004-0000-3E00-000000000000}"/>
  </hyperlinks>
  <pageMargins left="0.7" right="0.7" top="0.75" bottom="0.75" header="0.3" footer="0.3"/>
  <drawing r:id="rId1"/>
  <extLst>
    <ext xmlns:x14="http://schemas.microsoft.com/office/spreadsheetml/2009/9/main" uri="{CCE6A557-97BC-4b89-ADB6-D9C93CAAB3DF}">
      <x14:dataValidations xmlns:xm="http://schemas.microsoft.com/office/excel/2006/main" count="3">
        <x14:dataValidation type="list" imeMode="on" allowBlank="1" showInputMessage="1" showErrorMessage="1" xr:uid="{00000000-0002-0000-3E00-000005000000}">
          <x14:formula1>
            <xm:f>値一覧項目!$C$2:$C$16</xm:f>
          </x14:formula1>
          <xm:sqref>I2</xm:sqref>
        </x14:dataValidation>
        <x14:dataValidation type="list" imeMode="on" allowBlank="1" showInputMessage="1" showErrorMessage="1" xr:uid="{00000000-0002-0000-3E00-000006000000}">
          <x14:formula1>
            <xm:f>値一覧項目!$E$2:$E$5</xm:f>
          </x14:formula1>
          <xm:sqref>H2</xm:sqref>
        </x14:dataValidation>
        <x14:dataValidation type="list" imeMode="on" allowBlank="1" showInputMessage="1" showErrorMessage="1" xr:uid="{00000000-0002-0000-3E00-000007000000}">
          <x14:formula1>
            <xm:f>値一覧項目!$D$2:$D$19</xm:f>
          </x14:formula1>
          <xm:sqref>D2</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9" tint="0.59999389629810485"/>
  </sheetPr>
  <dimension ref="A1:C51"/>
  <sheetViews>
    <sheetView workbookViewId="0"/>
  </sheetViews>
  <sheetFormatPr defaultRowHeight="14.25"/>
  <cols>
    <col min="1" max="1" width="4.625" customWidth="1"/>
    <col min="2" max="2" width="12.625" customWidth="1"/>
    <col min="3" max="3" width="10.625" style="747" customWidth="1"/>
  </cols>
  <sheetData>
    <row r="1" spans="1:3" s="761" customFormat="1">
      <c r="A1" s="763" t="s">
        <v>2574</v>
      </c>
      <c r="B1" s="761" t="s">
        <v>2561</v>
      </c>
      <c r="C1" s="762" t="s">
        <v>2564</v>
      </c>
    </row>
    <row r="2" spans="1:3">
      <c r="A2">
        <f>ROW()-1</f>
        <v>1</v>
      </c>
      <c r="B2" s="769"/>
      <c r="C2" s="770"/>
    </row>
    <row r="3" spans="1:3">
      <c r="A3">
        <f t="shared" ref="A3:A51" si="0">ROW()-1</f>
        <v>2</v>
      </c>
    </row>
    <row r="4" spans="1:3">
      <c r="A4">
        <f t="shared" si="0"/>
        <v>3</v>
      </c>
    </row>
    <row r="5" spans="1:3">
      <c r="A5">
        <f t="shared" si="0"/>
        <v>4</v>
      </c>
    </row>
    <row r="6" spans="1:3">
      <c r="A6">
        <f t="shared" si="0"/>
        <v>5</v>
      </c>
    </row>
    <row r="7" spans="1:3">
      <c r="A7">
        <f t="shared" si="0"/>
        <v>6</v>
      </c>
    </row>
    <row r="8" spans="1:3">
      <c r="A8">
        <f t="shared" si="0"/>
        <v>7</v>
      </c>
    </row>
    <row r="9" spans="1:3">
      <c r="A9">
        <f t="shared" si="0"/>
        <v>8</v>
      </c>
    </row>
    <row r="10" spans="1:3">
      <c r="A10">
        <f t="shared" si="0"/>
        <v>9</v>
      </c>
    </row>
    <row r="11" spans="1:3">
      <c r="A11">
        <f t="shared" si="0"/>
        <v>10</v>
      </c>
    </row>
    <row r="12" spans="1:3">
      <c r="A12">
        <f t="shared" si="0"/>
        <v>11</v>
      </c>
    </row>
    <row r="13" spans="1:3">
      <c r="A13">
        <f t="shared" si="0"/>
        <v>12</v>
      </c>
    </row>
    <row r="14" spans="1:3">
      <c r="A14">
        <f t="shared" si="0"/>
        <v>13</v>
      </c>
    </row>
    <row r="15" spans="1:3">
      <c r="A15">
        <f t="shared" si="0"/>
        <v>14</v>
      </c>
    </row>
    <row r="16" spans="1:3">
      <c r="A16">
        <f t="shared" si="0"/>
        <v>15</v>
      </c>
    </row>
    <row r="17" spans="1:1">
      <c r="A17">
        <f t="shared" si="0"/>
        <v>16</v>
      </c>
    </row>
    <row r="18" spans="1:1">
      <c r="A18">
        <f t="shared" si="0"/>
        <v>17</v>
      </c>
    </row>
    <row r="19" spans="1:1">
      <c r="A19">
        <f t="shared" si="0"/>
        <v>18</v>
      </c>
    </row>
    <row r="20" spans="1:1">
      <c r="A20">
        <f t="shared" si="0"/>
        <v>19</v>
      </c>
    </row>
    <row r="21" spans="1:1">
      <c r="A21">
        <f t="shared" si="0"/>
        <v>20</v>
      </c>
    </row>
    <row r="22" spans="1:1">
      <c r="A22">
        <f t="shared" si="0"/>
        <v>21</v>
      </c>
    </row>
    <row r="23" spans="1:1">
      <c r="A23">
        <f t="shared" si="0"/>
        <v>22</v>
      </c>
    </row>
    <row r="24" spans="1:1">
      <c r="A24">
        <f t="shared" si="0"/>
        <v>23</v>
      </c>
    </row>
    <row r="25" spans="1:1">
      <c r="A25">
        <f t="shared" si="0"/>
        <v>24</v>
      </c>
    </row>
    <row r="26" spans="1:1">
      <c r="A26">
        <f t="shared" si="0"/>
        <v>25</v>
      </c>
    </row>
    <row r="27" spans="1:1">
      <c r="A27">
        <f t="shared" si="0"/>
        <v>26</v>
      </c>
    </row>
    <row r="28" spans="1:1">
      <c r="A28">
        <f t="shared" si="0"/>
        <v>27</v>
      </c>
    </row>
    <row r="29" spans="1:1">
      <c r="A29">
        <f t="shared" si="0"/>
        <v>28</v>
      </c>
    </row>
    <row r="30" spans="1:1">
      <c r="A30">
        <f t="shared" si="0"/>
        <v>29</v>
      </c>
    </row>
    <row r="31" spans="1:1">
      <c r="A31">
        <f t="shared" si="0"/>
        <v>30</v>
      </c>
    </row>
    <row r="32" spans="1:1">
      <c r="A32">
        <f t="shared" si="0"/>
        <v>31</v>
      </c>
    </row>
    <row r="33" spans="1:1">
      <c r="A33">
        <f t="shared" si="0"/>
        <v>32</v>
      </c>
    </row>
    <row r="34" spans="1:1">
      <c r="A34">
        <f t="shared" si="0"/>
        <v>33</v>
      </c>
    </row>
    <row r="35" spans="1:1">
      <c r="A35">
        <f t="shared" si="0"/>
        <v>34</v>
      </c>
    </row>
    <row r="36" spans="1:1">
      <c r="A36">
        <f t="shared" si="0"/>
        <v>35</v>
      </c>
    </row>
    <row r="37" spans="1:1">
      <c r="A37">
        <f t="shared" si="0"/>
        <v>36</v>
      </c>
    </row>
    <row r="38" spans="1:1">
      <c r="A38">
        <f t="shared" si="0"/>
        <v>37</v>
      </c>
    </row>
    <row r="39" spans="1:1">
      <c r="A39">
        <f t="shared" si="0"/>
        <v>38</v>
      </c>
    </row>
    <row r="40" spans="1:1">
      <c r="A40">
        <f t="shared" si="0"/>
        <v>39</v>
      </c>
    </row>
    <row r="41" spans="1:1">
      <c r="A41">
        <f t="shared" si="0"/>
        <v>40</v>
      </c>
    </row>
    <row r="42" spans="1:1">
      <c r="A42">
        <f t="shared" si="0"/>
        <v>41</v>
      </c>
    </row>
    <row r="43" spans="1:1">
      <c r="A43">
        <f t="shared" si="0"/>
        <v>42</v>
      </c>
    </row>
    <row r="44" spans="1:1">
      <c r="A44">
        <f t="shared" si="0"/>
        <v>43</v>
      </c>
    </row>
    <row r="45" spans="1:1">
      <c r="A45">
        <f t="shared" si="0"/>
        <v>44</v>
      </c>
    </row>
    <row r="46" spans="1:1">
      <c r="A46">
        <f t="shared" si="0"/>
        <v>45</v>
      </c>
    </row>
    <row r="47" spans="1:1">
      <c r="A47">
        <f t="shared" si="0"/>
        <v>46</v>
      </c>
    </row>
    <row r="48" spans="1:1">
      <c r="A48">
        <f t="shared" si="0"/>
        <v>47</v>
      </c>
    </row>
    <row r="49" spans="1:1">
      <c r="A49">
        <f t="shared" si="0"/>
        <v>48</v>
      </c>
    </row>
    <row r="50" spans="1:1">
      <c r="A50">
        <f t="shared" si="0"/>
        <v>49</v>
      </c>
    </row>
    <row r="51" spans="1:1">
      <c r="A51">
        <f t="shared" si="0"/>
        <v>50</v>
      </c>
    </row>
  </sheetData>
  <phoneticPr fontId="2"/>
  <dataValidations count="2">
    <dataValidation imeMode="off" allowBlank="1" showInputMessage="1" showErrorMessage="1" sqref="C1:C1048576" xr:uid="{00000000-0002-0000-3F00-000000000000}"/>
    <dataValidation imeMode="on" allowBlank="1" showInputMessage="1" showErrorMessage="1" sqref="B1:B1048576" xr:uid="{00000000-0002-0000-3F00-000001000000}"/>
  </dataValidations>
  <hyperlinks>
    <hyperlink ref="A1" location="作業メニュー!A1" display="戻る" xr:uid="{00000000-0004-0000-3F00-000000000000}"/>
  </hyperlink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theme="9" tint="0.59999389629810485"/>
  </sheetPr>
  <dimension ref="A1:I51"/>
  <sheetViews>
    <sheetView workbookViewId="0"/>
  </sheetViews>
  <sheetFormatPr defaultRowHeight="14.25"/>
  <cols>
    <col min="1" max="1" width="3.625" customWidth="1"/>
    <col min="2" max="2" width="20.625" customWidth="1"/>
    <col min="3" max="3" width="12.625" customWidth="1"/>
    <col min="5" max="5" width="9" style="747"/>
    <col min="6" max="6" width="30.625" customWidth="1"/>
    <col min="7" max="7" width="9" style="747"/>
    <col min="8" max="8" width="30.625" customWidth="1"/>
    <col min="9" max="9" width="12.625" style="747" customWidth="1"/>
  </cols>
  <sheetData>
    <row r="1" spans="1:9">
      <c r="A1" s="754" t="s">
        <v>2574</v>
      </c>
      <c r="B1" s="755" t="s">
        <v>2561</v>
      </c>
      <c r="C1" s="755" t="s">
        <v>2563</v>
      </c>
      <c r="D1" s="755" t="s">
        <v>2599</v>
      </c>
      <c r="E1" s="756" t="s">
        <v>2564</v>
      </c>
      <c r="F1" s="755" t="s">
        <v>2565</v>
      </c>
      <c r="G1" s="756" t="s">
        <v>2569</v>
      </c>
      <c r="H1" s="755" t="s">
        <v>2292</v>
      </c>
      <c r="I1" s="757" t="s">
        <v>2570</v>
      </c>
    </row>
    <row r="2" spans="1:9">
      <c r="A2" s="764">
        <f>ROW()-1</f>
        <v>1</v>
      </c>
      <c r="B2" s="769"/>
      <c r="C2" s="769"/>
      <c r="D2" s="769"/>
      <c r="E2" s="770"/>
      <c r="F2" s="769"/>
      <c r="G2" s="770"/>
      <c r="H2" s="769"/>
      <c r="I2" s="770"/>
    </row>
    <row r="3" spans="1:9">
      <c r="A3" s="764">
        <f t="shared" ref="A3:A51" si="0">ROW()-1</f>
        <v>2</v>
      </c>
      <c r="B3" t="s">
        <v>3698</v>
      </c>
      <c r="C3" t="s">
        <v>1362</v>
      </c>
      <c r="D3" t="s">
        <v>3699</v>
      </c>
      <c r="E3" s="747" t="s">
        <v>3700</v>
      </c>
      <c r="F3" t="s">
        <v>3704</v>
      </c>
      <c r="G3" s="747" t="s">
        <v>3701</v>
      </c>
      <c r="H3" t="s">
        <v>3702</v>
      </c>
      <c r="I3" s="747" t="s">
        <v>3703</v>
      </c>
    </row>
    <row r="4" spans="1:9">
      <c r="A4" s="764">
        <f t="shared" si="0"/>
        <v>3</v>
      </c>
    </row>
    <row r="5" spans="1:9">
      <c r="A5" s="764">
        <f t="shared" si="0"/>
        <v>4</v>
      </c>
    </row>
    <row r="6" spans="1:9">
      <c r="A6" s="764">
        <f t="shared" si="0"/>
        <v>5</v>
      </c>
    </row>
    <row r="7" spans="1:9">
      <c r="A7" s="764">
        <f t="shared" si="0"/>
        <v>6</v>
      </c>
    </row>
    <row r="8" spans="1:9">
      <c r="A8" s="764">
        <f t="shared" si="0"/>
        <v>7</v>
      </c>
    </row>
    <row r="9" spans="1:9">
      <c r="A9" s="764">
        <f t="shared" si="0"/>
        <v>8</v>
      </c>
    </row>
    <row r="10" spans="1:9">
      <c r="A10" s="764">
        <f t="shared" si="0"/>
        <v>9</v>
      </c>
    </row>
    <row r="11" spans="1:9">
      <c r="A11" s="764">
        <f t="shared" si="0"/>
        <v>10</v>
      </c>
    </row>
    <row r="12" spans="1:9">
      <c r="A12" s="764">
        <f t="shared" si="0"/>
        <v>11</v>
      </c>
    </row>
    <row r="13" spans="1:9">
      <c r="A13" s="764">
        <f t="shared" si="0"/>
        <v>12</v>
      </c>
    </row>
    <row r="14" spans="1:9">
      <c r="A14" s="764">
        <f t="shared" si="0"/>
        <v>13</v>
      </c>
    </row>
    <row r="15" spans="1:9">
      <c r="A15" s="764">
        <f t="shared" si="0"/>
        <v>14</v>
      </c>
    </row>
    <row r="16" spans="1:9">
      <c r="A16" s="764">
        <f t="shared" si="0"/>
        <v>15</v>
      </c>
    </row>
    <row r="17" spans="1:1">
      <c r="A17" s="764">
        <f t="shared" si="0"/>
        <v>16</v>
      </c>
    </row>
    <row r="18" spans="1:1">
      <c r="A18" s="764">
        <f t="shared" si="0"/>
        <v>17</v>
      </c>
    </row>
    <row r="19" spans="1:1">
      <c r="A19" s="764">
        <f t="shared" si="0"/>
        <v>18</v>
      </c>
    </row>
    <row r="20" spans="1:1">
      <c r="A20" s="764">
        <f t="shared" si="0"/>
        <v>19</v>
      </c>
    </row>
    <row r="21" spans="1:1">
      <c r="A21" s="764">
        <f t="shared" si="0"/>
        <v>20</v>
      </c>
    </row>
    <row r="22" spans="1:1">
      <c r="A22" s="764">
        <f t="shared" si="0"/>
        <v>21</v>
      </c>
    </row>
    <row r="23" spans="1:1">
      <c r="A23" s="764">
        <f t="shared" si="0"/>
        <v>22</v>
      </c>
    </row>
    <row r="24" spans="1:1">
      <c r="A24" s="764">
        <f t="shared" si="0"/>
        <v>23</v>
      </c>
    </row>
    <row r="25" spans="1:1">
      <c r="A25" s="764">
        <f t="shared" si="0"/>
        <v>24</v>
      </c>
    </row>
    <row r="26" spans="1:1">
      <c r="A26" s="764">
        <f t="shared" si="0"/>
        <v>25</v>
      </c>
    </row>
    <row r="27" spans="1:1">
      <c r="A27" s="764">
        <f t="shared" si="0"/>
        <v>26</v>
      </c>
    </row>
    <row r="28" spans="1:1">
      <c r="A28" s="764">
        <f t="shared" si="0"/>
        <v>27</v>
      </c>
    </row>
    <row r="29" spans="1:1">
      <c r="A29" s="764">
        <f t="shared" si="0"/>
        <v>28</v>
      </c>
    </row>
    <row r="30" spans="1:1">
      <c r="A30" s="764">
        <f t="shared" si="0"/>
        <v>29</v>
      </c>
    </row>
    <row r="31" spans="1:1">
      <c r="A31" s="764">
        <f t="shared" si="0"/>
        <v>30</v>
      </c>
    </row>
    <row r="32" spans="1:1">
      <c r="A32" s="764">
        <f t="shared" si="0"/>
        <v>31</v>
      </c>
    </row>
    <row r="33" spans="1:1">
      <c r="A33" s="764">
        <f t="shared" si="0"/>
        <v>32</v>
      </c>
    </row>
    <row r="34" spans="1:1">
      <c r="A34" s="764">
        <f t="shared" si="0"/>
        <v>33</v>
      </c>
    </row>
    <row r="35" spans="1:1">
      <c r="A35" s="764">
        <f t="shared" si="0"/>
        <v>34</v>
      </c>
    </row>
    <row r="36" spans="1:1">
      <c r="A36" s="764">
        <f t="shared" si="0"/>
        <v>35</v>
      </c>
    </row>
    <row r="37" spans="1:1">
      <c r="A37" s="764">
        <f t="shared" si="0"/>
        <v>36</v>
      </c>
    </row>
    <row r="38" spans="1:1">
      <c r="A38" s="764">
        <f t="shared" si="0"/>
        <v>37</v>
      </c>
    </row>
    <row r="39" spans="1:1">
      <c r="A39" s="764">
        <f t="shared" si="0"/>
        <v>38</v>
      </c>
    </row>
    <row r="40" spans="1:1">
      <c r="A40" s="764">
        <f t="shared" si="0"/>
        <v>39</v>
      </c>
    </row>
    <row r="41" spans="1:1">
      <c r="A41" s="764">
        <f t="shared" si="0"/>
        <v>40</v>
      </c>
    </row>
    <row r="42" spans="1:1">
      <c r="A42" s="764">
        <f t="shared" si="0"/>
        <v>41</v>
      </c>
    </row>
    <row r="43" spans="1:1">
      <c r="A43" s="764">
        <f t="shared" si="0"/>
        <v>42</v>
      </c>
    </row>
    <row r="44" spans="1:1">
      <c r="A44" s="764">
        <f t="shared" si="0"/>
        <v>43</v>
      </c>
    </row>
    <row r="45" spans="1:1">
      <c r="A45" s="764">
        <f t="shared" si="0"/>
        <v>44</v>
      </c>
    </row>
    <row r="46" spans="1:1">
      <c r="A46" s="764">
        <f t="shared" si="0"/>
        <v>45</v>
      </c>
    </row>
    <row r="47" spans="1:1">
      <c r="A47" s="764">
        <f t="shared" si="0"/>
        <v>46</v>
      </c>
    </row>
    <row r="48" spans="1:1">
      <c r="A48" s="764">
        <f t="shared" si="0"/>
        <v>47</v>
      </c>
    </row>
    <row r="49" spans="1:1">
      <c r="A49" s="764">
        <f t="shared" si="0"/>
        <v>48</v>
      </c>
    </row>
    <row r="50" spans="1:1">
      <c r="A50" s="764">
        <f t="shared" si="0"/>
        <v>49</v>
      </c>
    </row>
    <row r="51" spans="1:1">
      <c r="A51" s="764">
        <f t="shared" si="0"/>
        <v>50</v>
      </c>
    </row>
  </sheetData>
  <phoneticPr fontId="2"/>
  <dataValidations count="4">
    <dataValidation imeMode="on" allowBlank="1" showInputMessage="1" showErrorMessage="1" sqref="C52:D1048576 F1:F1048576 B1:B1048576 C1:D2 H1:H1048576" xr:uid="{00000000-0002-0000-4000-000000000000}"/>
    <dataValidation imeMode="off" allowBlank="1" showInputMessage="1" showErrorMessage="1" sqref="I1:I1048576 G1:G1048576 E1:E1048576" xr:uid="{00000000-0002-0000-4000-000001000000}"/>
    <dataValidation type="list" imeMode="on" allowBlank="1" showInputMessage="1" showErrorMessage="1" sqref="C3:C51" xr:uid="{00000000-0002-0000-4000-000002000000}">
      <formula1>建築士登録</formula1>
    </dataValidation>
    <dataValidation type="list" imeMode="on" allowBlank="1" showInputMessage="1" showErrorMessage="1" sqref="D3:D51" xr:uid="{00000000-0002-0000-4000-000003000000}">
      <formula1>許可番号</formula1>
    </dataValidation>
  </dataValidations>
  <hyperlinks>
    <hyperlink ref="A1" location="作業メニュー!A1" display="戻る" xr:uid="{00000000-0004-0000-4000-000000000000}"/>
  </hyperlink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2">
    <tabColor rgb="FFCCFFFF"/>
  </sheetPr>
  <dimension ref="A1:S376"/>
  <sheetViews>
    <sheetView zoomScale="90" zoomScaleNormal="90" workbookViewId="0">
      <pane ySplit="1" topLeftCell="A2" activePane="bottomLeft" state="frozen"/>
      <selection activeCell="H12" sqref="H12"/>
      <selection pane="bottomLeft"/>
    </sheetView>
  </sheetViews>
  <sheetFormatPr defaultColWidth="9" defaultRowHeight="14.1" customHeight="1"/>
  <cols>
    <col min="1" max="1" width="7.625" style="347" customWidth="1"/>
    <col min="2" max="2" width="34" style="347" bestFit="1" customWidth="1"/>
    <col min="3" max="3" width="20.625" style="347" customWidth="1"/>
    <col min="4" max="5" width="10.625" style="347" customWidth="1"/>
    <col min="6" max="19" width="7.625" style="347" customWidth="1"/>
    <col min="20" max="16384" width="9" style="347"/>
  </cols>
  <sheetData>
    <row r="1" spans="1:19" s="733" customFormat="1" ht="15.95" customHeight="1">
      <c r="A1" s="759" t="s">
        <v>2879</v>
      </c>
      <c r="B1" s="753" t="s">
        <v>1948</v>
      </c>
      <c r="C1" s="753" t="s">
        <v>2571</v>
      </c>
      <c r="D1" s="753" t="s">
        <v>1946</v>
      </c>
      <c r="E1" s="753" t="s">
        <v>1945</v>
      </c>
      <c r="F1" s="753" t="s">
        <v>1944</v>
      </c>
      <c r="G1" s="753" t="s">
        <v>1943</v>
      </c>
      <c r="H1" s="753" t="s">
        <v>1942</v>
      </c>
      <c r="I1" s="753" t="s">
        <v>1941</v>
      </c>
      <c r="J1" s="753" t="s">
        <v>1940</v>
      </c>
      <c r="K1" s="753" t="s">
        <v>1939</v>
      </c>
      <c r="L1" s="753" t="s">
        <v>1938</v>
      </c>
      <c r="M1" s="753" t="s">
        <v>1937</v>
      </c>
      <c r="N1" s="753" t="s">
        <v>1936</v>
      </c>
      <c r="O1" s="753" t="s">
        <v>1935</v>
      </c>
      <c r="P1" s="753" t="s">
        <v>1934</v>
      </c>
      <c r="Q1" s="753" t="s">
        <v>1933</v>
      </c>
      <c r="R1" s="753" t="s">
        <v>1932</v>
      </c>
      <c r="S1" s="1179" t="s">
        <v>1931</v>
      </c>
    </row>
    <row r="2" spans="1:19" ht="14.1" customHeight="1">
      <c r="A2" s="595">
        <v>1</v>
      </c>
      <c r="B2" s="377" t="s">
        <v>1930</v>
      </c>
      <c r="C2" s="366" t="str">
        <f>IF('確認申請書（建築）入力'!$AT$27="","",'確認申請書（建築）入力'!$AT$27)</f>
        <v/>
      </c>
      <c r="D2" s="366"/>
      <c r="E2" s="366"/>
      <c r="F2" s="366"/>
      <c r="G2" s="366"/>
      <c r="H2" s="366"/>
      <c r="I2" s="366"/>
      <c r="J2" s="366"/>
      <c r="K2" s="366"/>
      <c r="L2" s="366"/>
      <c r="M2" s="366"/>
      <c r="N2" s="366"/>
      <c r="O2" s="366"/>
      <c r="P2" s="366"/>
      <c r="Q2" s="366"/>
      <c r="R2" s="366"/>
      <c r="S2" s="366" t="s">
        <v>1586</v>
      </c>
    </row>
    <row r="3" spans="1:19" ht="14.1" customHeight="1">
      <c r="A3" s="543">
        <v>2</v>
      </c>
      <c r="B3" s="349" t="s">
        <v>1929</v>
      </c>
      <c r="C3" s="350" t="str">
        <f>IF('確認申請書（建築）入力'!$AT$28="","",'確認申請書（建築）入力'!$AT$28)</f>
        <v/>
      </c>
      <c r="D3" s="350"/>
      <c r="E3" s="350"/>
      <c r="F3" s="350"/>
      <c r="G3" s="350"/>
      <c r="H3" s="350"/>
      <c r="I3" s="350"/>
      <c r="J3" s="350"/>
      <c r="K3" s="350"/>
      <c r="L3" s="350"/>
      <c r="M3" s="350"/>
      <c r="N3" s="350"/>
      <c r="O3" s="350"/>
      <c r="P3" s="350"/>
      <c r="Q3" s="350"/>
      <c r="R3" s="350"/>
      <c r="S3" s="350" t="s">
        <v>1586</v>
      </c>
    </row>
    <row r="4" spans="1:19" ht="14.1" customHeight="1">
      <c r="A4" s="543">
        <v>3</v>
      </c>
      <c r="B4" s="349" t="s">
        <v>1928</v>
      </c>
      <c r="C4" s="350" t="str">
        <f>IF('確認申請書（建築）入力'!$M$19="","",'確認申請書（建築）入力'!$M$19)</f>
        <v/>
      </c>
      <c r="D4" s="350"/>
      <c r="E4" s="350"/>
      <c r="F4" s="350"/>
      <c r="G4" s="350"/>
      <c r="H4" s="350"/>
      <c r="I4" s="350"/>
      <c r="J4" s="350"/>
      <c r="K4" s="350"/>
      <c r="L4" s="350"/>
      <c r="M4" s="350"/>
      <c r="N4" s="350"/>
      <c r="O4" s="350"/>
      <c r="P4" s="350"/>
      <c r="Q4" s="350"/>
      <c r="R4" s="350"/>
      <c r="S4" s="350" t="s">
        <v>1586</v>
      </c>
    </row>
    <row r="5" spans="1:19" ht="14.1" customHeight="1">
      <c r="A5" s="543">
        <v>4</v>
      </c>
      <c r="B5" s="349" t="s">
        <v>1927</v>
      </c>
      <c r="C5" s="350" t="str">
        <f>IF('確認申請書（建築）入力'!$M$18="","",'確認申請書（建築）入力'!$M$18)</f>
        <v/>
      </c>
      <c r="D5" s="350"/>
      <c r="E5" s="350"/>
      <c r="F5" s="1180"/>
      <c r="G5" s="1180"/>
      <c r="H5" s="350"/>
      <c r="I5" s="350"/>
      <c r="J5" s="350"/>
      <c r="K5" s="350"/>
      <c r="L5" s="350"/>
      <c r="M5" s="350"/>
      <c r="N5" s="350"/>
      <c r="O5" s="350"/>
      <c r="P5" s="350"/>
      <c r="Q5" s="350"/>
      <c r="R5" s="350"/>
      <c r="S5" s="350" t="s">
        <v>1586</v>
      </c>
    </row>
    <row r="6" spans="1:19" ht="14.1" customHeight="1">
      <c r="A6" s="543">
        <v>5</v>
      </c>
      <c r="B6" s="349" t="s">
        <v>1926</v>
      </c>
      <c r="C6" s="350" t="str">
        <f>IF('確認申請書（建築）入力'!$M$20="","",'確認申請書（建築）入力'!$M$20)</f>
        <v/>
      </c>
      <c r="D6" s="350"/>
      <c r="E6" s="350"/>
      <c r="F6" s="350"/>
      <c r="G6" s="350"/>
      <c r="H6" s="350"/>
      <c r="I6" s="350"/>
      <c r="J6" s="350"/>
      <c r="K6" s="350"/>
      <c r="L6" s="350"/>
      <c r="M6" s="350"/>
      <c r="N6" s="350"/>
      <c r="O6" s="350"/>
      <c r="P6" s="350"/>
      <c r="Q6" s="350"/>
      <c r="R6" s="350"/>
      <c r="S6" s="350" t="s">
        <v>1586</v>
      </c>
    </row>
    <row r="7" spans="1:19" ht="14.1" customHeight="1">
      <c r="A7" s="543">
        <v>6</v>
      </c>
      <c r="B7" s="349" t="s">
        <v>1925</v>
      </c>
      <c r="C7" s="350" t="str">
        <f>IF('確認申請書（建築）入力'!$M$21="","",'確認申請書（建築）入力'!$M$21)</f>
        <v/>
      </c>
      <c r="D7" s="350"/>
      <c r="E7" s="350"/>
      <c r="F7" s="350"/>
      <c r="G7" s="350"/>
      <c r="H7" s="350"/>
      <c r="I7" s="350"/>
      <c r="J7" s="350"/>
      <c r="K7" s="350"/>
      <c r="L7" s="350"/>
      <c r="M7" s="350"/>
      <c r="N7" s="350"/>
      <c r="O7" s="350"/>
      <c r="P7" s="350"/>
      <c r="Q7" s="350"/>
      <c r="R7" s="350"/>
      <c r="S7" s="350" t="s">
        <v>1586</v>
      </c>
    </row>
    <row r="8" spans="1:19" ht="14.1" customHeight="1">
      <c r="A8" s="543">
        <v>7</v>
      </c>
      <c r="B8" s="349" t="s">
        <v>1924</v>
      </c>
      <c r="C8" s="350" t="str">
        <f>IF('確認申請書（建築）入力'!$M$22="","",'確認申請書（建築）入力'!$M$22)</f>
        <v/>
      </c>
      <c r="D8" s="350"/>
      <c r="E8" s="350"/>
      <c r="F8" s="350"/>
      <c r="G8" s="350"/>
      <c r="H8" s="350"/>
      <c r="I8" s="350"/>
      <c r="J8" s="350"/>
      <c r="K8" s="350"/>
      <c r="L8" s="350"/>
      <c r="M8" s="350"/>
      <c r="N8" s="350"/>
      <c r="O8" s="350"/>
      <c r="P8" s="350"/>
      <c r="Q8" s="350"/>
      <c r="R8" s="350"/>
      <c r="S8" s="350" t="s">
        <v>1586</v>
      </c>
    </row>
    <row r="9" spans="1:19" ht="14.1" customHeight="1">
      <c r="A9" s="749">
        <v>8</v>
      </c>
      <c r="B9" s="351" t="s">
        <v>1923</v>
      </c>
      <c r="C9" s="352" t="str">
        <f>IF('確認申請書（建築）入力'!$N$26="","",'確認申請書（建築）入力'!$N$26)</f>
        <v/>
      </c>
      <c r="D9" s="1181">
        <v>1</v>
      </c>
      <c r="E9" s="352"/>
      <c r="F9" s="352"/>
      <c r="G9" s="352"/>
      <c r="H9" s="352"/>
      <c r="I9" s="352"/>
      <c r="J9" s="352"/>
      <c r="K9" s="352"/>
      <c r="L9" s="352"/>
      <c r="M9" s="352"/>
      <c r="N9" s="352"/>
      <c r="O9" s="352"/>
      <c r="P9" s="352"/>
      <c r="Q9" s="352"/>
      <c r="R9" s="352"/>
      <c r="S9" s="352" t="s">
        <v>1586</v>
      </c>
    </row>
    <row r="10" spans="1:19" ht="14.1" customHeight="1">
      <c r="A10" s="749">
        <v>9</v>
      </c>
      <c r="B10" s="351" t="s">
        <v>1922</v>
      </c>
      <c r="C10" s="352" t="str">
        <f>IF('確認申請書（建築）入力'!$V$26="","",'確認申請書（建築）入力'!$V$26)</f>
        <v/>
      </c>
      <c r="D10" s="1181">
        <v>1</v>
      </c>
      <c r="E10" s="352"/>
      <c r="F10" s="352"/>
      <c r="G10" s="352"/>
      <c r="H10" s="352"/>
      <c r="I10" s="352"/>
      <c r="J10" s="352"/>
      <c r="K10" s="352"/>
      <c r="L10" s="352"/>
      <c r="M10" s="352"/>
      <c r="N10" s="352"/>
      <c r="O10" s="352"/>
      <c r="P10" s="352"/>
      <c r="Q10" s="352"/>
      <c r="R10" s="352"/>
      <c r="S10" s="352" t="s">
        <v>1586</v>
      </c>
    </row>
    <row r="11" spans="1:19" ht="14.1" customHeight="1">
      <c r="A11" s="749">
        <v>10</v>
      </c>
      <c r="B11" s="351" t="s">
        <v>1921</v>
      </c>
      <c r="C11" s="352" t="str">
        <f>IF('確認申請書（建築）入力'!$AE$26="","",'確認申請書（建築）入力'!$AE$26)</f>
        <v/>
      </c>
      <c r="D11" s="352"/>
      <c r="E11" s="352"/>
      <c r="F11" s="352"/>
      <c r="G11" s="352"/>
      <c r="H11" s="352"/>
      <c r="I11" s="352"/>
      <c r="J11" s="352"/>
      <c r="K11" s="352"/>
      <c r="L11" s="352"/>
      <c r="M11" s="352"/>
      <c r="N11" s="352"/>
      <c r="O11" s="352"/>
      <c r="P11" s="352"/>
      <c r="Q11" s="352"/>
      <c r="R11" s="352"/>
      <c r="S11" s="352" t="s">
        <v>1586</v>
      </c>
    </row>
    <row r="12" spans="1:19" ht="14.1" customHeight="1">
      <c r="A12" s="749">
        <v>11</v>
      </c>
      <c r="B12" s="351" t="s">
        <v>1920</v>
      </c>
      <c r="C12" s="352" t="str">
        <f>IF('確認申請書（建築）入力'!$M$27="","",'確認申請書（建築）入力'!$M$27)</f>
        <v/>
      </c>
      <c r="D12" s="352"/>
      <c r="E12" s="352"/>
      <c r="F12" s="352"/>
      <c r="G12" s="352"/>
      <c r="H12" s="352"/>
      <c r="I12" s="352"/>
      <c r="J12" s="352"/>
      <c r="K12" s="352"/>
      <c r="L12" s="352"/>
      <c r="M12" s="352"/>
      <c r="N12" s="352"/>
      <c r="O12" s="352"/>
      <c r="P12" s="352"/>
      <c r="Q12" s="352"/>
      <c r="R12" s="352"/>
      <c r="S12" s="352" t="s">
        <v>1586</v>
      </c>
    </row>
    <row r="13" spans="1:19" ht="14.1" customHeight="1">
      <c r="A13" s="749">
        <v>12</v>
      </c>
      <c r="B13" s="351" t="s">
        <v>1919</v>
      </c>
      <c r="C13" s="352" t="str">
        <f>IF('確認申請書（建築）入力'!$N$28="","",'確認申請書（建築）入力'!$N$28)</f>
        <v/>
      </c>
      <c r="D13" s="1181">
        <v>1</v>
      </c>
      <c r="E13" s="352"/>
      <c r="F13" s="352"/>
      <c r="G13" s="352"/>
      <c r="H13" s="352"/>
      <c r="I13" s="352"/>
      <c r="J13" s="352"/>
      <c r="K13" s="352"/>
      <c r="L13" s="352"/>
      <c r="M13" s="352"/>
      <c r="N13" s="352"/>
      <c r="O13" s="352"/>
      <c r="P13" s="352"/>
      <c r="Q13" s="352"/>
      <c r="R13" s="352"/>
      <c r="S13" s="352" t="s">
        <v>1586</v>
      </c>
    </row>
    <row r="14" spans="1:19" ht="14.1" customHeight="1">
      <c r="A14" s="749">
        <v>13</v>
      </c>
      <c r="B14" s="351" t="s">
        <v>1918</v>
      </c>
      <c r="C14" s="352" t="str">
        <f>IF('確認申請書（建築）入力'!$W$28="","",'確認申請書（建築）入力'!$W$28)</f>
        <v/>
      </c>
      <c r="D14" s="1181">
        <v>1</v>
      </c>
      <c r="E14" s="352"/>
      <c r="F14" s="352"/>
      <c r="G14" s="352"/>
      <c r="H14" s="352"/>
      <c r="I14" s="352"/>
      <c r="J14" s="352"/>
      <c r="K14" s="352"/>
      <c r="L14" s="352"/>
      <c r="M14" s="352"/>
      <c r="N14" s="352"/>
      <c r="O14" s="352"/>
      <c r="P14" s="352"/>
      <c r="Q14" s="352"/>
      <c r="R14" s="352"/>
      <c r="S14" s="352" t="s">
        <v>1586</v>
      </c>
    </row>
    <row r="15" spans="1:19" ht="14.1" customHeight="1">
      <c r="A15" s="749">
        <v>14</v>
      </c>
      <c r="B15" s="351" t="s">
        <v>1917</v>
      </c>
      <c r="C15" s="352" t="str">
        <f>IF('確認申請書（建築）入力'!$AE$28="","",'確認申請書（建築）入力'!$AE$28)</f>
        <v/>
      </c>
      <c r="D15" s="352"/>
      <c r="E15" s="352"/>
      <c r="F15" s="352"/>
      <c r="G15" s="352"/>
      <c r="H15" s="352"/>
      <c r="I15" s="352"/>
      <c r="J15" s="352"/>
      <c r="K15" s="352"/>
      <c r="L15" s="352"/>
      <c r="M15" s="352"/>
      <c r="N15" s="352"/>
      <c r="O15" s="352"/>
      <c r="P15" s="352"/>
      <c r="Q15" s="352"/>
      <c r="R15" s="352"/>
      <c r="S15" s="352" t="s">
        <v>1586</v>
      </c>
    </row>
    <row r="16" spans="1:19" ht="14.1" customHeight="1">
      <c r="A16" s="749">
        <v>15</v>
      </c>
      <c r="B16" s="351" t="s">
        <v>1916</v>
      </c>
      <c r="C16" s="352" t="str">
        <f>IF('確認申請書（建築）入力'!$M$29="","",'確認申請書（建築）入力'!$M$29)</f>
        <v/>
      </c>
      <c r="D16" s="352"/>
      <c r="E16" s="352"/>
      <c r="F16" s="352"/>
      <c r="G16" s="352"/>
      <c r="H16" s="352"/>
      <c r="I16" s="352"/>
      <c r="J16" s="352"/>
      <c r="K16" s="352"/>
      <c r="L16" s="352"/>
      <c r="M16" s="352"/>
      <c r="N16" s="352"/>
      <c r="O16" s="352"/>
      <c r="P16" s="352"/>
      <c r="Q16" s="352"/>
      <c r="R16" s="352"/>
      <c r="S16" s="352" t="s">
        <v>1586</v>
      </c>
    </row>
    <row r="17" spans="1:19" ht="14.1" customHeight="1">
      <c r="A17" s="749">
        <v>16</v>
      </c>
      <c r="B17" s="351" t="s">
        <v>1915</v>
      </c>
      <c r="C17" s="352" t="str">
        <f>IF(OR('確認申請書（建築）入力'!$M$30="",'確認申請書（建築）入力'!$M$30=0),"",'確認申請書（建築）入力'!$M$30)</f>
        <v/>
      </c>
      <c r="D17" s="352"/>
      <c r="E17" s="352"/>
      <c r="F17" s="352"/>
      <c r="G17" s="352"/>
      <c r="H17" s="352"/>
      <c r="I17" s="352"/>
      <c r="J17" s="352"/>
      <c r="K17" s="352"/>
      <c r="L17" s="352"/>
      <c r="M17" s="352"/>
      <c r="N17" s="352"/>
      <c r="O17" s="352"/>
      <c r="P17" s="352"/>
      <c r="Q17" s="352"/>
      <c r="R17" s="352"/>
      <c r="S17" s="352" t="s">
        <v>1586</v>
      </c>
    </row>
    <row r="18" spans="1:19" ht="14.1" customHeight="1">
      <c r="A18" s="749">
        <v>17</v>
      </c>
      <c r="B18" s="351" t="s">
        <v>1914</v>
      </c>
      <c r="C18" s="352" t="str">
        <f>IF(OR('確認申請書（建築）入力'!$M$31="",'確認申請書（建築）入力'!$M$31=0),"",'確認申請書（建築）入力'!$M$31)</f>
        <v/>
      </c>
      <c r="D18" s="352"/>
      <c r="E18" s="352"/>
      <c r="F18" s="352"/>
      <c r="G18" s="352"/>
      <c r="H18" s="352"/>
      <c r="I18" s="352"/>
      <c r="J18" s="352"/>
      <c r="K18" s="352"/>
      <c r="L18" s="352"/>
      <c r="M18" s="352"/>
      <c r="N18" s="352"/>
      <c r="O18" s="352"/>
      <c r="P18" s="352"/>
      <c r="Q18" s="352"/>
      <c r="R18" s="352"/>
      <c r="S18" s="352" t="s">
        <v>1586</v>
      </c>
    </row>
    <row r="19" spans="1:19" ht="14.1" customHeight="1">
      <c r="A19" s="749">
        <v>18</v>
      </c>
      <c r="B19" s="351" t="s">
        <v>1913</v>
      </c>
      <c r="C19" s="352" t="str">
        <f>IF(OR('確認申請書（建築）入力'!$M$32="",'確認申請書（建築）入力'!$M$32=0),"",'確認申請書（建築）入力'!$M$32)</f>
        <v/>
      </c>
      <c r="D19" s="352"/>
      <c r="E19" s="352"/>
      <c r="F19" s="352"/>
      <c r="G19" s="352"/>
      <c r="H19" s="352"/>
      <c r="I19" s="352"/>
      <c r="J19" s="352"/>
      <c r="K19" s="352"/>
      <c r="L19" s="352"/>
      <c r="M19" s="352"/>
      <c r="N19" s="352"/>
      <c r="O19" s="352"/>
      <c r="P19" s="352"/>
      <c r="Q19" s="352"/>
      <c r="R19" s="352"/>
      <c r="S19" s="352" t="s">
        <v>1586</v>
      </c>
    </row>
    <row r="20" spans="1:19" ht="14.1" customHeight="1">
      <c r="A20" s="749">
        <v>19</v>
      </c>
      <c r="B20" s="353" t="s">
        <v>1912</v>
      </c>
      <c r="C20" s="354" t="str">
        <f>IF('確認申請書（建築）入力'!$M$33="","",'確認申請書（建築）入力'!$M$33)</f>
        <v/>
      </c>
      <c r="D20" s="352"/>
      <c r="E20" s="352"/>
      <c r="F20" s="352"/>
      <c r="G20" s="352"/>
      <c r="H20" s="352"/>
      <c r="I20" s="352"/>
      <c r="J20" s="352"/>
      <c r="K20" s="352"/>
      <c r="L20" s="352"/>
      <c r="M20" s="352"/>
      <c r="N20" s="352"/>
      <c r="O20" s="352"/>
      <c r="P20" s="352"/>
      <c r="Q20" s="352"/>
      <c r="R20" s="352"/>
      <c r="S20" s="352" t="s">
        <v>1586</v>
      </c>
    </row>
    <row r="21" spans="1:19" ht="14.1" customHeight="1">
      <c r="A21" s="543">
        <v>20</v>
      </c>
      <c r="B21" s="349" t="s">
        <v>1911</v>
      </c>
      <c r="C21" s="350" t="str">
        <f>IF('確認申請書（建築）入力'!$M$15="","",'確認申請書（建築）入力'!$M$15)</f>
        <v/>
      </c>
      <c r="D21" s="350"/>
      <c r="E21" s="350"/>
      <c r="F21" s="350"/>
      <c r="G21" s="350"/>
      <c r="H21" s="350"/>
      <c r="I21" s="350"/>
      <c r="J21" s="350"/>
      <c r="K21" s="350"/>
      <c r="L21" s="350"/>
      <c r="M21" s="350"/>
      <c r="N21" s="350"/>
      <c r="O21" s="350"/>
      <c r="P21" s="350"/>
      <c r="Q21" s="350"/>
      <c r="R21" s="350"/>
      <c r="S21" s="350" t="s">
        <v>1586</v>
      </c>
    </row>
    <row r="22" spans="1:19" ht="14.1" customHeight="1">
      <c r="A22" s="749">
        <v>21</v>
      </c>
      <c r="B22" s="351" t="s">
        <v>1910</v>
      </c>
      <c r="C22" s="354" t="str">
        <f>IF('確認申請書（建築）入力'!$N$36="","",'確認申請書（建築）入力'!$N$36)</f>
        <v/>
      </c>
      <c r="D22" s="1181">
        <v>1</v>
      </c>
      <c r="E22" s="352"/>
      <c r="F22" s="352"/>
      <c r="G22" s="352"/>
      <c r="H22" s="352"/>
      <c r="I22" s="352"/>
      <c r="J22" s="352"/>
      <c r="K22" s="352"/>
      <c r="L22" s="352"/>
      <c r="M22" s="352"/>
      <c r="N22" s="352"/>
      <c r="O22" s="352"/>
      <c r="P22" s="352"/>
      <c r="Q22" s="352"/>
      <c r="R22" s="352"/>
      <c r="S22" s="352" t="s">
        <v>1586</v>
      </c>
    </row>
    <row r="23" spans="1:19" ht="14.1" customHeight="1">
      <c r="A23" s="749">
        <v>22</v>
      </c>
      <c r="B23" s="351" t="s">
        <v>1909</v>
      </c>
      <c r="C23" s="354" t="str">
        <f>IF('確認申請書（建築）入力'!$V$36="","",'確認申請書（建築）入力'!$V$36)</f>
        <v/>
      </c>
      <c r="D23" s="1181">
        <v>1</v>
      </c>
      <c r="E23" s="352"/>
      <c r="F23" s="352"/>
      <c r="G23" s="352"/>
      <c r="H23" s="352"/>
      <c r="I23" s="352"/>
      <c r="J23" s="352"/>
      <c r="K23" s="352"/>
      <c r="L23" s="352"/>
      <c r="M23" s="352"/>
      <c r="N23" s="352"/>
      <c r="O23" s="352"/>
      <c r="P23" s="352"/>
      <c r="Q23" s="352"/>
      <c r="R23" s="352"/>
      <c r="S23" s="352" t="s">
        <v>1586</v>
      </c>
    </row>
    <row r="24" spans="1:19" ht="14.1" customHeight="1">
      <c r="A24" s="749">
        <v>23</v>
      </c>
      <c r="B24" s="351" t="s">
        <v>1908</v>
      </c>
      <c r="C24" s="354" t="str">
        <f>IF('確認申請書（建築）入力'!$AE$36="","",'確認申請書（建築）入力'!$AE$36)</f>
        <v/>
      </c>
      <c r="D24" s="352"/>
      <c r="E24" s="352"/>
      <c r="F24" s="352"/>
      <c r="G24" s="352"/>
      <c r="H24" s="352"/>
      <c r="I24" s="352"/>
      <c r="J24" s="352"/>
      <c r="K24" s="352"/>
      <c r="L24" s="352"/>
      <c r="M24" s="352"/>
      <c r="N24" s="352"/>
      <c r="O24" s="352"/>
      <c r="P24" s="352"/>
      <c r="Q24" s="352"/>
      <c r="R24" s="352"/>
      <c r="S24" s="352" t="s">
        <v>1586</v>
      </c>
    </row>
    <row r="25" spans="1:19" ht="14.1" customHeight="1">
      <c r="A25" s="749">
        <v>24</v>
      </c>
      <c r="B25" s="351" t="s">
        <v>1907</v>
      </c>
      <c r="C25" s="352" t="str">
        <f>IF('確認申請書（建築）入力'!$M$37="","",'確認申請書（建築）入力'!$M$37)</f>
        <v/>
      </c>
      <c r="D25" s="352"/>
      <c r="E25" s="352"/>
      <c r="F25" s="352"/>
      <c r="G25" s="352"/>
      <c r="H25" s="352"/>
      <c r="I25" s="352"/>
      <c r="J25" s="352"/>
      <c r="K25" s="352"/>
      <c r="L25" s="352"/>
      <c r="M25" s="352"/>
      <c r="N25" s="352"/>
      <c r="O25" s="352"/>
      <c r="P25" s="352"/>
      <c r="Q25" s="352"/>
      <c r="R25" s="352"/>
      <c r="S25" s="352" t="s">
        <v>1586</v>
      </c>
    </row>
    <row r="26" spans="1:19" ht="14.1" customHeight="1">
      <c r="A26" s="749">
        <v>25</v>
      </c>
      <c r="B26" s="353" t="s">
        <v>1906</v>
      </c>
      <c r="C26" s="352" t="str">
        <f>IF('確認申請書（建築）入力'!$AS$37="","",'確認申請書（建築）入力'!$AS$37)</f>
        <v/>
      </c>
      <c r="D26" s="352"/>
      <c r="E26" s="352"/>
      <c r="F26" s="352"/>
      <c r="G26" s="352"/>
      <c r="H26" s="352"/>
      <c r="I26" s="352"/>
      <c r="J26" s="352"/>
      <c r="K26" s="352"/>
      <c r="L26" s="352"/>
      <c r="M26" s="352"/>
      <c r="N26" s="352"/>
      <c r="O26" s="352"/>
      <c r="P26" s="352"/>
      <c r="Q26" s="352"/>
      <c r="R26" s="352"/>
      <c r="S26" s="352" t="s">
        <v>1586</v>
      </c>
    </row>
    <row r="27" spans="1:19" ht="14.1" customHeight="1">
      <c r="A27" s="749">
        <v>26</v>
      </c>
      <c r="B27" s="351" t="s">
        <v>1905</v>
      </c>
      <c r="C27" s="352" t="str">
        <f>IF('確認申請書（建築）入力'!$N$38="","",'確認申請書（建築）入力'!$N$38)</f>
        <v/>
      </c>
      <c r="D27" s="1181">
        <v>1</v>
      </c>
      <c r="E27" s="352"/>
      <c r="F27" s="352"/>
      <c r="G27" s="352"/>
      <c r="H27" s="352"/>
      <c r="I27" s="352"/>
      <c r="J27" s="352"/>
      <c r="K27" s="352"/>
      <c r="L27" s="352"/>
      <c r="M27" s="352"/>
      <c r="N27" s="352"/>
      <c r="O27" s="352"/>
      <c r="P27" s="352"/>
      <c r="Q27" s="352"/>
      <c r="R27" s="352"/>
      <c r="S27" s="352" t="s">
        <v>1586</v>
      </c>
    </row>
    <row r="28" spans="1:19" ht="14.1" customHeight="1">
      <c r="A28" s="749">
        <v>27</v>
      </c>
      <c r="B28" s="351" t="s">
        <v>1904</v>
      </c>
      <c r="C28" s="352" t="str">
        <f>IF('確認申請書（建築）入力'!$W$38="","",'確認申請書（建築）入力'!$W$38)</f>
        <v/>
      </c>
      <c r="D28" s="1181">
        <v>1</v>
      </c>
      <c r="E28" s="352"/>
      <c r="F28" s="352"/>
      <c r="G28" s="352"/>
      <c r="H28" s="352"/>
      <c r="I28" s="352"/>
      <c r="J28" s="352"/>
      <c r="K28" s="352"/>
      <c r="L28" s="352"/>
      <c r="M28" s="352"/>
      <c r="N28" s="352"/>
      <c r="O28" s="352"/>
      <c r="P28" s="352"/>
      <c r="Q28" s="352"/>
      <c r="R28" s="352"/>
      <c r="S28" s="352" t="s">
        <v>1586</v>
      </c>
    </row>
    <row r="29" spans="1:19" ht="14.1" customHeight="1">
      <c r="A29" s="749">
        <v>28</v>
      </c>
      <c r="B29" s="351" t="s">
        <v>1903</v>
      </c>
      <c r="C29" s="352" t="str">
        <f>IF('確認申請書（建築）入力'!$AE$38="","",'確認申請書（建築）入力'!$AE$38)</f>
        <v/>
      </c>
      <c r="D29" s="352"/>
      <c r="E29" s="352"/>
      <c r="F29" s="352"/>
      <c r="G29" s="352"/>
      <c r="H29" s="352"/>
      <c r="I29" s="352"/>
      <c r="J29" s="352"/>
      <c r="K29" s="352"/>
      <c r="L29" s="352"/>
      <c r="M29" s="352"/>
      <c r="N29" s="352"/>
      <c r="O29" s="352"/>
      <c r="P29" s="352"/>
      <c r="Q29" s="352"/>
      <c r="R29" s="352"/>
      <c r="S29" s="352" t="s">
        <v>1586</v>
      </c>
    </row>
    <row r="30" spans="1:19" ht="14.1" customHeight="1">
      <c r="A30" s="749">
        <v>29</v>
      </c>
      <c r="B30" s="351" t="s">
        <v>1902</v>
      </c>
      <c r="C30" s="354" t="str">
        <f>IF('確認申請書（建築）入力'!$M$39="","",'確認申請書（建築）入力'!$M$39)</f>
        <v/>
      </c>
      <c r="D30" s="352"/>
      <c r="E30" s="352"/>
      <c r="F30" s="352"/>
      <c r="G30" s="352"/>
      <c r="H30" s="352"/>
      <c r="I30" s="352"/>
      <c r="J30" s="352"/>
      <c r="K30" s="352"/>
      <c r="L30" s="352"/>
      <c r="M30" s="352"/>
      <c r="N30" s="352"/>
      <c r="O30" s="352"/>
      <c r="P30" s="352"/>
      <c r="Q30" s="352"/>
      <c r="R30" s="352"/>
      <c r="S30" s="352" t="s">
        <v>1586</v>
      </c>
    </row>
    <row r="31" spans="1:19" ht="14.1" customHeight="1">
      <c r="A31" s="749">
        <v>30</v>
      </c>
      <c r="B31" s="351" t="s">
        <v>1901</v>
      </c>
      <c r="C31" s="352" t="str">
        <f>IF(OR('確認申請書（建築）入力'!$M$40="",'確認申請書（建築）入力'!$M$40=0),"",'確認申請書（建築）入力'!$M$40)</f>
        <v/>
      </c>
      <c r="D31" s="352"/>
      <c r="E31" s="352"/>
      <c r="F31" s="352"/>
      <c r="G31" s="352"/>
      <c r="H31" s="352"/>
      <c r="I31" s="352"/>
      <c r="J31" s="352"/>
      <c r="K31" s="352"/>
      <c r="L31" s="352"/>
      <c r="M31" s="352"/>
      <c r="N31" s="352"/>
      <c r="O31" s="352"/>
      <c r="P31" s="352"/>
      <c r="Q31" s="352"/>
      <c r="R31" s="352"/>
      <c r="S31" s="352" t="s">
        <v>1586</v>
      </c>
    </row>
    <row r="32" spans="1:19" ht="14.1" customHeight="1">
      <c r="A32" s="749">
        <v>31</v>
      </c>
      <c r="B32" s="351" t="s">
        <v>1900</v>
      </c>
      <c r="C32" s="354" t="str">
        <f>IF(OR('確認申請書（建築）入力'!$M$41="",'確認申請書（建築）入力'!$M$41=0),"",'確認申請書（建築）入力'!$M$41)</f>
        <v/>
      </c>
      <c r="D32" s="352"/>
      <c r="E32" s="352"/>
      <c r="F32" s="352"/>
      <c r="G32" s="352"/>
      <c r="H32" s="352"/>
      <c r="I32" s="352"/>
      <c r="J32" s="352"/>
      <c r="K32" s="352"/>
      <c r="L32" s="352"/>
      <c r="M32" s="352"/>
      <c r="N32" s="352"/>
      <c r="O32" s="352"/>
      <c r="P32" s="352"/>
      <c r="Q32" s="352"/>
      <c r="R32" s="352"/>
      <c r="S32" s="352" t="s">
        <v>1586</v>
      </c>
    </row>
    <row r="33" spans="1:19" ht="14.1" customHeight="1">
      <c r="A33" s="749">
        <v>32</v>
      </c>
      <c r="B33" s="351" t="s">
        <v>1899</v>
      </c>
      <c r="C33" s="352" t="str">
        <f>IF(OR('確認申請書（建築）入力'!$M$42="",'確認申請書（建築）入力'!$M$42=0),"",'確認申請書（建築）入力'!$M$42)</f>
        <v/>
      </c>
      <c r="D33" s="352"/>
      <c r="E33" s="352"/>
      <c r="F33" s="352"/>
      <c r="G33" s="352"/>
      <c r="H33" s="352"/>
      <c r="I33" s="352"/>
      <c r="J33" s="352"/>
      <c r="K33" s="352"/>
      <c r="L33" s="352"/>
      <c r="M33" s="352"/>
      <c r="N33" s="352"/>
      <c r="O33" s="352"/>
      <c r="P33" s="352"/>
      <c r="Q33" s="352"/>
      <c r="R33" s="352"/>
      <c r="S33" s="352" t="s">
        <v>1586</v>
      </c>
    </row>
    <row r="34" spans="1:19" ht="14.1" customHeight="1">
      <c r="A34" s="749">
        <v>33</v>
      </c>
      <c r="B34" s="353" t="s">
        <v>1898</v>
      </c>
      <c r="C34" s="354" t="str">
        <f>IF('確認申請書（建築）入力'!$AS$42="","",'確認申請書（建築）入力'!$AS$42)</f>
        <v/>
      </c>
      <c r="D34" s="352"/>
      <c r="E34" s="352"/>
      <c r="F34" s="352"/>
      <c r="G34" s="352"/>
      <c r="H34" s="352"/>
      <c r="I34" s="352"/>
      <c r="J34" s="352"/>
      <c r="K34" s="352"/>
      <c r="L34" s="352"/>
      <c r="M34" s="352"/>
      <c r="N34" s="352"/>
      <c r="O34" s="352"/>
      <c r="P34" s="352"/>
      <c r="Q34" s="352"/>
      <c r="R34" s="352"/>
      <c r="S34" s="352" t="s">
        <v>1586</v>
      </c>
    </row>
    <row r="35" spans="1:19" ht="14.1" customHeight="1">
      <c r="A35" s="749">
        <v>34</v>
      </c>
      <c r="B35" s="351" t="s">
        <v>1897</v>
      </c>
      <c r="C35" s="352" t="str">
        <f>IF('確認申請書（建築）入力'!$M$43="","",'確認申請書（建築）入力'!$M$43)</f>
        <v/>
      </c>
      <c r="D35" s="1181"/>
      <c r="E35" s="1181"/>
      <c r="F35" s="1181"/>
      <c r="G35" s="1181"/>
      <c r="H35" s="1181"/>
      <c r="I35" s="1181"/>
      <c r="J35" s="1181"/>
      <c r="K35" s="1181"/>
      <c r="L35" s="1181"/>
      <c r="M35" s="1181"/>
      <c r="N35" s="1181"/>
      <c r="O35" s="1181"/>
      <c r="P35" s="1181"/>
      <c r="Q35" s="1181"/>
      <c r="R35" s="1181"/>
      <c r="S35" s="1181" t="s">
        <v>1586</v>
      </c>
    </row>
    <row r="36" spans="1:19" ht="14.1" customHeight="1">
      <c r="A36" s="543">
        <v>35</v>
      </c>
      <c r="B36" s="349" t="s">
        <v>1896</v>
      </c>
      <c r="C36" s="350" t="str">
        <f>IF('確認申請書（建築）入力'!$M$97="","",'確認申請書（建築）入力'!$M$97)</f>
        <v/>
      </c>
      <c r="D36" s="350"/>
      <c r="E36" s="350"/>
      <c r="F36" s="350"/>
      <c r="G36" s="350"/>
      <c r="H36" s="350"/>
      <c r="I36" s="350"/>
      <c r="J36" s="350"/>
      <c r="K36" s="350"/>
      <c r="L36" s="350"/>
      <c r="M36" s="350"/>
      <c r="N36" s="350"/>
      <c r="O36" s="350"/>
      <c r="P36" s="350"/>
      <c r="Q36" s="350"/>
      <c r="R36" s="350"/>
      <c r="S36" s="350" t="s">
        <v>1586</v>
      </c>
    </row>
    <row r="37" spans="1:19" ht="14.1" customHeight="1">
      <c r="A37" s="543">
        <v>36</v>
      </c>
      <c r="B37" s="349" t="s">
        <v>1895</v>
      </c>
      <c r="C37" s="350" t="str">
        <f>IF('確認申請書（建築）入力'!$M$98="","",'確認申請書（建築）入力'!$M$98)</f>
        <v/>
      </c>
      <c r="D37" s="350"/>
      <c r="E37" s="350"/>
      <c r="F37" s="350"/>
      <c r="G37" s="350"/>
      <c r="H37" s="350"/>
      <c r="I37" s="350"/>
      <c r="J37" s="350"/>
      <c r="K37" s="350"/>
      <c r="L37" s="350"/>
      <c r="M37" s="350"/>
      <c r="N37" s="350"/>
      <c r="O37" s="350"/>
      <c r="P37" s="350"/>
      <c r="Q37" s="350"/>
      <c r="R37" s="350"/>
      <c r="S37" s="350" t="s">
        <v>1586</v>
      </c>
    </row>
    <row r="38" spans="1:19" ht="14.1" customHeight="1">
      <c r="A38" s="543">
        <v>37</v>
      </c>
      <c r="B38" s="349" t="s">
        <v>1894</v>
      </c>
      <c r="C38" s="350" t="str">
        <f>IF('確認申請書（建築）入力'!$M$99="","",'確認申請書（建築）入力'!$M$99)</f>
        <v/>
      </c>
      <c r="D38" s="350"/>
      <c r="E38" s="350"/>
      <c r="F38" s="350"/>
      <c r="G38" s="350"/>
      <c r="H38" s="350"/>
      <c r="I38" s="350"/>
      <c r="J38" s="350"/>
      <c r="K38" s="350"/>
      <c r="L38" s="350"/>
      <c r="M38" s="350"/>
      <c r="N38" s="350"/>
      <c r="O38" s="350"/>
      <c r="P38" s="350"/>
      <c r="Q38" s="350"/>
      <c r="R38" s="350"/>
      <c r="S38" s="350" t="s">
        <v>1586</v>
      </c>
    </row>
    <row r="39" spans="1:19" ht="14.1" customHeight="1">
      <c r="A39" s="543">
        <v>38</v>
      </c>
      <c r="B39" s="349" t="s">
        <v>1893</v>
      </c>
      <c r="C39" s="350" t="str">
        <f>IF('確認申請書（建築）入力'!$M$100="","",'確認申請書（建築）入力'!$M$100)</f>
        <v/>
      </c>
      <c r="D39" s="350"/>
      <c r="E39" s="350"/>
      <c r="F39" s="350"/>
      <c r="G39" s="350"/>
      <c r="H39" s="350"/>
      <c r="I39" s="350"/>
      <c r="J39" s="350"/>
      <c r="K39" s="350"/>
      <c r="L39" s="350"/>
      <c r="M39" s="350"/>
      <c r="N39" s="350"/>
      <c r="O39" s="350"/>
      <c r="P39" s="350"/>
      <c r="Q39" s="350"/>
      <c r="R39" s="350"/>
      <c r="S39" s="350" t="s">
        <v>1586</v>
      </c>
    </row>
    <row r="40" spans="1:19" ht="14.1" customHeight="1">
      <c r="A40" s="543">
        <v>39</v>
      </c>
      <c r="B40" s="349" t="s">
        <v>1892</v>
      </c>
      <c r="C40" s="350" t="str">
        <f>IF('確認申請書（建築）入力'!$M$101="","",'確認申請書（建築）入力'!$M$101)</f>
        <v/>
      </c>
      <c r="D40" s="350"/>
      <c r="E40" s="350"/>
      <c r="F40" s="350"/>
      <c r="G40" s="350"/>
      <c r="H40" s="350"/>
      <c r="I40" s="350"/>
      <c r="J40" s="350"/>
      <c r="K40" s="350"/>
      <c r="L40" s="350"/>
      <c r="M40" s="350"/>
      <c r="N40" s="350"/>
      <c r="O40" s="350"/>
      <c r="P40" s="350"/>
      <c r="Q40" s="350"/>
      <c r="R40" s="350"/>
      <c r="S40" s="350" t="s">
        <v>1586</v>
      </c>
    </row>
    <row r="41" spans="1:19" ht="14.1" customHeight="1">
      <c r="A41" s="543">
        <v>40</v>
      </c>
      <c r="B41" s="358" t="s">
        <v>1891</v>
      </c>
      <c r="C41" s="350" t="str">
        <f>IF('確認申請書（建築）入力'!$M$102="","",'確認申請書（建築）入力'!$M$102)</f>
        <v/>
      </c>
      <c r="D41" s="350"/>
      <c r="E41" s="350"/>
      <c r="F41" s="350"/>
      <c r="G41" s="350"/>
      <c r="H41" s="350"/>
      <c r="I41" s="350"/>
      <c r="J41" s="350"/>
      <c r="K41" s="350"/>
      <c r="L41" s="350"/>
      <c r="M41" s="350"/>
      <c r="N41" s="350"/>
      <c r="O41" s="350"/>
      <c r="P41" s="350"/>
      <c r="Q41" s="350"/>
      <c r="R41" s="350"/>
      <c r="S41" s="350"/>
    </row>
    <row r="42" spans="1:19" ht="14.1" customHeight="1">
      <c r="A42" s="543">
        <v>41</v>
      </c>
      <c r="B42" s="349" t="s">
        <v>1890</v>
      </c>
      <c r="C42" s="350" t="str">
        <f>IF('確認申請書（建築）入力'!$M$103="","",'確認申請書（建築）入力'!$M$103)</f>
        <v/>
      </c>
      <c r="D42" s="355"/>
      <c r="E42" s="355"/>
      <c r="F42" s="355"/>
      <c r="G42" s="355"/>
      <c r="H42" s="355"/>
      <c r="I42" s="355"/>
      <c r="J42" s="355"/>
      <c r="K42" s="355"/>
      <c r="L42" s="355"/>
      <c r="M42" s="355"/>
      <c r="N42" s="355"/>
      <c r="O42" s="355"/>
      <c r="P42" s="355"/>
      <c r="Q42" s="355"/>
      <c r="R42" s="355"/>
      <c r="S42" s="355" t="s">
        <v>1586</v>
      </c>
    </row>
    <row r="43" spans="1:19" ht="14.1" customHeight="1">
      <c r="A43" s="749">
        <v>42</v>
      </c>
      <c r="B43" s="351" t="s">
        <v>1889</v>
      </c>
      <c r="C43" s="354" t="str">
        <f>IF('確認申請書（建築）入力'!$N$132="","",'確認申請書（建築）入力'!$N$132)</f>
        <v/>
      </c>
      <c r="D43" s="1181">
        <v>1</v>
      </c>
      <c r="E43" s="352"/>
      <c r="F43" s="352"/>
      <c r="G43" s="352"/>
      <c r="H43" s="352"/>
      <c r="I43" s="352"/>
      <c r="J43" s="352"/>
      <c r="K43" s="352"/>
      <c r="L43" s="352"/>
      <c r="M43" s="352"/>
      <c r="N43" s="352"/>
      <c r="O43" s="352"/>
      <c r="P43" s="352"/>
      <c r="Q43" s="352"/>
      <c r="R43" s="352"/>
      <c r="S43" s="352" t="s">
        <v>1586</v>
      </c>
    </row>
    <row r="44" spans="1:19" ht="14.1" customHeight="1">
      <c r="A44" s="749">
        <v>43</v>
      </c>
      <c r="B44" s="351" t="s">
        <v>1888</v>
      </c>
      <c r="C44" s="354" t="str">
        <f>IF('確認申請書（建築）入力'!$V$132="","",'確認申請書（建築）入力'!$V$132)</f>
        <v/>
      </c>
      <c r="D44" s="1181">
        <v>1</v>
      </c>
      <c r="E44" s="352"/>
      <c r="F44" s="352"/>
      <c r="G44" s="352"/>
      <c r="H44" s="352"/>
      <c r="I44" s="352"/>
      <c r="J44" s="352"/>
      <c r="K44" s="352"/>
      <c r="L44" s="352"/>
      <c r="M44" s="352"/>
      <c r="N44" s="352"/>
      <c r="O44" s="352"/>
      <c r="P44" s="352"/>
      <c r="Q44" s="352"/>
      <c r="R44" s="352"/>
      <c r="S44" s="352" t="s">
        <v>1586</v>
      </c>
    </row>
    <row r="45" spans="1:19" ht="14.1" customHeight="1">
      <c r="A45" s="749">
        <v>44</v>
      </c>
      <c r="B45" s="351" t="s">
        <v>1887</v>
      </c>
      <c r="C45" s="354" t="str">
        <f>IF('確認申請書（建築）入力'!$AE$132="","",'確認申請書（建築）入力'!$AE$132)</f>
        <v/>
      </c>
      <c r="D45" s="352"/>
      <c r="E45" s="352"/>
      <c r="F45" s="352"/>
      <c r="G45" s="352"/>
      <c r="H45" s="352"/>
      <c r="I45" s="352"/>
      <c r="J45" s="352"/>
      <c r="K45" s="352"/>
      <c r="L45" s="352"/>
      <c r="M45" s="352"/>
      <c r="N45" s="352"/>
      <c r="O45" s="352"/>
      <c r="P45" s="352"/>
      <c r="Q45" s="352"/>
      <c r="R45" s="352"/>
      <c r="S45" s="352" t="s">
        <v>1586</v>
      </c>
    </row>
    <row r="46" spans="1:19" ht="14.1" customHeight="1">
      <c r="A46" s="749">
        <v>45</v>
      </c>
      <c r="B46" s="351" t="s">
        <v>1886</v>
      </c>
      <c r="C46" s="352" t="str">
        <f>IF('確認申請書（建築）入力'!$M$133="","",'確認申請書（建築）入力'!$M$133)</f>
        <v/>
      </c>
      <c r="D46" s="352"/>
      <c r="E46" s="352"/>
      <c r="F46" s="352"/>
      <c r="G46" s="352"/>
      <c r="H46" s="352"/>
      <c r="I46" s="352"/>
      <c r="J46" s="352"/>
      <c r="K46" s="352"/>
      <c r="L46" s="352"/>
      <c r="M46" s="352"/>
      <c r="N46" s="352"/>
      <c r="O46" s="352"/>
      <c r="P46" s="352"/>
      <c r="Q46" s="352"/>
      <c r="R46" s="352"/>
      <c r="S46" s="352" t="s">
        <v>1586</v>
      </c>
    </row>
    <row r="47" spans="1:19" ht="14.1" customHeight="1">
      <c r="A47" s="749">
        <v>46</v>
      </c>
      <c r="B47" s="351" t="s">
        <v>1885</v>
      </c>
      <c r="C47" s="354" t="str">
        <f>IF('確認申請書（建築）入力'!$N$134="","",'確認申請書（建築）入力'!$N$134)</f>
        <v/>
      </c>
      <c r="D47" s="1181">
        <v>1</v>
      </c>
      <c r="E47" s="352"/>
      <c r="F47" s="352"/>
      <c r="G47" s="352"/>
      <c r="H47" s="352"/>
      <c r="I47" s="352"/>
      <c r="J47" s="352"/>
      <c r="K47" s="352"/>
      <c r="L47" s="352"/>
      <c r="M47" s="352"/>
      <c r="N47" s="352"/>
      <c r="O47" s="352"/>
      <c r="P47" s="352"/>
      <c r="Q47" s="352"/>
      <c r="R47" s="352"/>
      <c r="S47" s="352" t="s">
        <v>1586</v>
      </c>
    </row>
    <row r="48" spans="1:19" ht="14.1" customHeight="1">
      <c r="A48" s="749">
        <v>47</v>
      </c>
      <c r="B48" s="351" t="s">
        <v>1884</v>
      </c>
      <c r="C48" s="354" t="str">
        <f>IF('確認申請書（建築）入力'!$W$134="","",'確認申請書（建築）入力'!$W$134)</f>
        <v/>
      </c>
      <c r="D48" s="1181">
        <v>1</v>
      </c>
      <c r="E48" s="352"/>
      <c r="F48" s="352"/>
      <c r="G48" s="352"/>
      <c r="H48" s="352"/>
      <c r="I48" s="352"/>
      <c r="J48" s="352"/>
      <c r="K48" s="352"/>
      <c r="L48" s="352"/>
      <c r="M48" s="352"/>
      <c r="N48" s="352"/>
      <c r="O48" s="352"/>
      <c r="P48" s="352"/>
      <c r="Q48" s="352"/>
      <c r="R48" s="352"/>
      <c r="S48" s="352" t="s">
        <v>1586</v>
      </c>
    </row>
    <row r="49" spans="1:19" ht="14.1" customHeight="1">
      <c r="A49" s="749">
        <v>48</v>
      </c>
      <c r="B49" s="351" t="s">
        <v>1883</v>
      </c>
      <c r="C49" s="354" t="str">
        <f>IF('確認申請書（建築）入力'!$AE$134="","",'確認申請書（建築）入力'!$AE$134)</f>
        <v/>
      </c>
      <c r="D49" s="352"/>
      <c r="E49" s="352"/>
      <c r="F49" s="352"/>
      <c r="G49" s="352"/>
      <c r="H49" s="352"/>
      <c r="I49" s="352"/>
      <c r="J49" s="352"/>
      <c r="K49" s="352"/>
      <c r="L49" s="352"/>
      <c r="M49" s="352"/>
      <c r="N49" s="352"/>
      <c r="O49" s="352"/>
      <c r="P49" s="352"/>
      <c r="Q49" s="352"/>
      <c r="R49" s="352"/>
      <c r="S49" s="352" t="s">
        <v>1586</v>
      </c>
    </row>
    <row r="50" spans="1:19" ht="14.1" customHeight="1">
      <c r="A50" s="749">
        <v>49</v>
      </c>
      <c r="B50" s="351" t="s">
        <v>1882</v>
      </c>
      <c r="C50" s="352" t="str">
        <f>IF('確認申請書（建築）入力'!$M$135="","",'確認申請書（建築）入力'!$M$135)</f>
        <v/>
      </c>
      <c r="D50" s="352"/>
      <c r="E50" s="352"/>
      <c r="F50" s="352"/>
      <c r="G50" s="352"/>
      <c r="H50" s="352"/>
      <c r="I50" s="352"/>
      <c r="J50" s="352"/>
      <c r="K50" s="352"/>
      <c r="L50" s="352"/>
      <c r="M50" s="352"/>
      <c r="N50" s="352"/>
      <c r="O50" s="352"/>
      <c r="P50" s="352"/>
      <c r="Q50" s="352"/>
      <c r="R50" s="352"/>
      <c r="S50" s="352" t="s">
        <v>1586</v>
      </c>
    </row>
    <row r="51" spans="1:19" ht="14.1" customHeight="1">
      <c r="A51" s="749">
        <v>50</v>
      </c>
      <c r="B51" s="351" t="s">
        <v>1881</v>
      </c>
      <c r="C51" s="352" t="str">
        <f>IF(OR('確認申請書（建築）入力'!$M$136="",'確認申請書（建築）入力'!$M$136=0),"",'確認申請書（建築）入力'!$M$136)</f>
        <v/>
      </c>
      <c r="D51" s="352"/>
      <c r="E51" s="352"/>
      <c r="F51" s="352"/>
      <c r="G51" s="352"/>
      <c r="H51" s="352"/>
      <c r="I51" s="352"/>
      <c r="J51" s="352"/>
      <c r="K51" s="352"/>
      <c r="L51" s="352"/>
      <c r="M51" s="352"/>
      <c r="N51" s="352"/>
      <c r="O51" s="352"/>
      <c r="P51" s="352"/>
      <c r="Q51" s="352"/>
      <c r="R51" s="352"/>
      <c r="S51" s="352" t="s">
        <v>1586</v>
      </c>
    </row>
    <row r="52" spans="1:19" ht="14.1" customHeight="1">
      <c r="A52" s="749">
        <v>51</v>
      </c>
      <c r="B52" s="351" t="s">
        <v>1880</v>
      </c>
      <c r="C52" s="352" t="str">
        <f>IF(OR('確認申請書（建築）入力'!$M$137="",'確認申請書（建築）入力'!$M$137=0),"",'確認申請書（建築）入力'!$M$137)</f>
        <v/>
      </c>
      <c r="D52" s="352"/>
      <c r="E52" s="352"/>
      <c r="F52" s="352"/>
      <c r="G52" s="352"/>
      <c r="H52" s="352"/>
      <c r="I52" s="352"/>
      <c r="J52" s="352"/>
      <c r="K52" s="352"/>
      <c r="L52" s="352"/>
      <c r="M52" s="352"/>
      <c r="N52" s="352"/>
      <c r="O52" s="352"/>
      <c r="P52" s="352"/>
      <c r="Q52" s="352"/>
      <c r="R52" s="352"/>
      <c r="S52" s="352" t="s">
        <v>1586</v>
      </c>
    </row>
    <row r="53" spans="1:19" ht="14.1" customHeight="1">
      <c r="A53" s="749">
        <v>52</v>
      </c>
      <c r="B53" s="351" t="s">
        <v>1879</v>
      </c>
      <c r="C53" s="352" t="str">
        <f>IF(OR('確認申請書（建築）入力'!$M$138="",'確認申請書（建築）入力'!$M$138=0),"",'確認申請書（建築）入力'!$M$138)</f>
        <v/>
      </c>
      <c r="D53" s="352"/>
      <c r="E53" s="352"/>
      <c r="F53" s="352"/>
      <c r="G53" s="352"/>
      <c r="H53" s="352"/>
      <c r="I53" s="352"/>
      <c r="J53" s="352"/>
      <c r="K53" s="352"/>
      <c r="L53" s="352"/>
      <c r="M53" s="352"/>
      <c r="N53" s="352"/>
      <c r="O53" s="352"/>
      <c r="P53" s="352"/>
      <c r="Q53" s="352"/>
      <c r="R53" s="352"/>
      <c r="S53" s="352" t="s">
        <v>1586</v>
      </c>
    </row>
    <row r="54" spans="1:19" ht="14.1" customHeight="1">
      <c r="A54" s="749">
        <v>53</v>
      </c>
      <c r="B54" s="351" t="s">
        <v>1878</v>
      </c>
      <c r="C54" s="352" t="str">
        <f>IF('確認申請書（建築）入力'!$M$139="","",'確認申請書（建築）入力'!$M$139)</f>
        <v/>
      </c>
      <c r="D54" s="1181"/>
      <c r="E54" s="1181"/>
      <c r="F54" s="1181"/>
      <c r="G54" s="1181"/>
      <c r="H54" s="1181"/>
      <c r="I54" s="1181"/>
      <c r="J54" s="1181"/>
      <c r="K54" s="1181"/>
      <c r="L54" s="1181"/>
      <c r="M54" s="1181"/>
      <c r="N54" s="1181"/>
      <c r="O54" s="1181"/>
      <c r="P54" s="1181"/>
      <c r="Q54" s="1181"/>
      <c r="R54" s="1181"/>
      <c r="S54" s="1181" t="s">
        <v>1586</v>
      </c>
    </row>
    <row r="55" spans="1:19" ht="14.1" customHeight="1">
      <c r="A55" s="543">
        <v>54</v>
      </c>
      <c r="B55" s="349" t="s">
        <v>1877</v>
      </c>
      <c r="C55" s="350" t="str">
        <f>IF('確認申請書（建築）入力'!$M$206="","",'確認申請書（建築）入力'!$M$206)</f>
        <v/>
      </c>
      <c r="D55" s="350"/>
      <c r="E55" s="350"/>
      <c r="F55" s="350"/>
      <c r="G55" s="350"/>
      <c r="H55" s="350"/>
      <c r="I55" s="350"/>
      <c r="J55" s="350"/>
      <c r="K55" s="350"/>
      <c r="L55" s="350"/>
      <c r="M55" s="350"/>
      <c r="N55" s="350"/>
      <c r="O55" s="350"/>
      <c r="P55" s="350"/>
      <c r="Q55" s="350"/>
      <c r="R55" s="350"/>
      <c r="S55" s="350" t="s">
        <v>1586</v>
      </c>
    </row>
    <row r="56" spans="1:19" ht="14.1" customHeight="1">
      <c r="A56" s="543">
        <v>55</v>
      </c>
      <c r="B56" s="349" t="s">
        <v>1876</v>
      </c>
      <c r="C56" s="350" t="str">
        <f>IF('確認申請書（建築）入力'!$S$207="","",'確認申請書（建築）入力'!$S$207)</f>
        <v/>
      </c>
      <c r="D56" s="355">
        <v>1</v>
      </c>
      <c r="E56" s="350"/>
      <c r="F56" s="350"/>
      <c r="G56" s="350"/>
      <c r="H56" s="350"/>
      <c r="I56" s="350"/>
      <c r="J56" s="350"/>
      <c r="K56" s="350"/>
      <c r="L56" s="350"/>
      <c r="M56" s="350"/>
      <c r="N56" s="350"/>
      <c r="O56" s="350"/>
      <c r="P56" s="350"/>
      <c r="Q56" s="350"/>
      <c r="R56" s="350"/>
      <c r="S56" s="350" t="s">
        <v>1586</v>
      </c>
    </row>
    <row r="57" spans="1:19" ht="14.1" customHeight="1">
      <c r="A57" s="543">
        <v>56</v>
      </c>
      <c r="B57" s="349" t="s">
        <v>1875</v>
      </c>
      <c r="C57" s="350" t="str">
        <f>IF('確認申請書（建築）入力'!$Z$207="","",'確認申請書（建築）入力'!$Z$207)</f>
        <v/>
      </c>
      <c r="D57" s="355">
        <v>1</v>
      </c>
      <c r="E57" s="350"/>
      <c r="F57" s="350"/>
      <c r="G57" s="350"/>
      <c r="H57" s="350"/>
      <c r="I57" s="350"/>
      <c r="J57" s="350"/>
      <c r="K57" s="350"/>
      <c r="L57" s="350"/>
      <c r="M57" s="350"/>
      <c r="N57" s="350"/>
      <c r="O57" s="350"/>
      <c r="P57" s="350"/>
      <c r="Q57" s="350"/>
      <c r="R57" s="350"/>
      <c r="S57" s="350" t="s">
        <v>1874</v>
      </c>
    </row>
    <row r="58" spans="1:19" ht="14.1" customHeight="1">
      <c r="A58" s="543">
        <v>57</v>
      </c>
      <c r="B58" s="349" t="s">
        <v>1873</v>
      </c>
      <c r="C58" s="350" t="str">
        <f>IF('確認申請書（建築）入力'!$AE$207="","",'確認申請書（建築）入力'!$AE$207)</f>
        <v/>
      </c>
      <c r="D58" s="350"/>
      <c r="E58" s="350"/>
      <c r="F58" s="350"/>
      <c r="G58" s="350"/>
      <c r="H58" s="350"/>
      <c r="I58" s="350"/>
      <c r="J58" s="350"/>
      <c r="K58" s="350"/>
      <c r="L58" s="350"/>
      <c r="M58" s="350"/>
      <c r="N58" s="350"/>
      <c r="O58" s="350"/>
      <c r="P58" s="350"/>
      <c r="Q58" s="350"/>
      <c r="R58" s="350"/>
      <c r="S58" s="350" t="s">
        <v>1586</v>
      </c>
    </row>
    <row r="59" spans="1:19" ht="14.1" customHeight="1">
      <c r="A59" s="543">
        <v>58</v>
      </c>
      <c r="B59" s="349" t="s">
        <v>1872</v>
      </c>
      <c r="C59" s="350" t="str">
        <f>IF('確認申請書（建築）入力'!$M$208="","",'確認申請書（建築）入力'!$M$208)</f>
        <v/>
      </c>
      <c r="D59" s="350"/>
      <c r="E59" s="350"/>
      <c r="F59" s="350"/>
      <c r="G59" s="350"/>
      <c r="H59" s="350"/>
      <c r="I59" s="350"/>
      <c r="J59" s="350"/>
      <c r="K59" s="350"/>
      <c r="L59" s="350"/>
      <c r="M59" s="350"/>
      <c r="N59" s="350"/>
      <c r="O59" s="350"/>
      <c r="P59" s="350"/>
      <c r="Q59" s="350"/>
      <c r="R59" s="350"/>
      <c r="S59" s="350" t="s">
        <v>1586</v>
      </c>
    </row>
    <row r="60" spans="1:19" ht="14.1" customHeight="1">
      <c r="A60" s="543">
        <v>59</v>
      </c>
      <c r="B60" s="349" t="s">
        <v>1871</v>
      </c>
      <c r="C60" s="350" t="str">
        <f>IF(OR('確認申請書（建築）入力'!$M$209="",'確認申請書（建築）入力'!$M$209=0),"",'確認申請書（建築）入力'!$M$209)</f>
        <v/>
      </c>
      <c r="D60" s="350"/>
      <c r="E60" s="350"/>
      <c r="F60" s="350"/>
      <c r="G60" s="350"/>
      <c r="H60" s="350"/>
      <c r="I60" s="350"/>
      <c r="J60" s="350"/>
      <c r="K60" s="350"/>
      <c r="L60" s="350"/>
      <c r="M60" s="350"/>
      <c r="N60" s="350"/>
      <c r="O60" s="350"/>
      <c r="P60" s="350"/>
      <c r="Q60" s="350"/>
      <c r="R60" s="350"/>
      <c r="S60" s="350" t="s">
        <v>1586</v>
      </c>
    </row>
    <row r="61" spans="1:19" ht="14.1" customHeight="1">
      <c r="A61" s="543">
        <v>60</v>
      </c>
      <c r="B61" s="349" t="s">
        <v>1870</v>
      </c>
      <c r="C61" s="350" t="str">
        <f>IF(OR('確認申請書（建築）入力'!$M$210="",'確認申請書（建築）入力'!$M$210=0),"",'確認申請書（建築）入力'!$M$210)</f>
        <v/>
      </c>
      <c r="D61" s="350"/>
      <c r="E61" s="350"/>
      <c r="F61" s="350"/>
      <c r="G61" s="350"/>
      <c r="H61" s="350"/>
      <c r="I61" s="350"/>
      <c r="J61" s="350"/>
      <c r="K61" s="350"/>
      <c r="L61" s="350"/>
      <c r="M61" s="350"/>
      <c r="N61" s="350"/>
      <c r="O61" s="350"/>
      <c r="P61" s="350"/>
      <c r="Q61" s="350"/>
      <c r="R61" s="350"/>
      <c r="S61" s="350" t="s">
        <v>1586</v>
      </c>
    </row>
    <row r="62" spans="1:19" ht="14.1" customHeight="1">
      <c r="A62" s="543">
        <v>61</v>
      </c>
      <c r="B62" s="349" t="s">
        <v>1869</v>
      </c>
      <c r="C62" s="350" t="str">
        <f>IF(OR('確認申請書（建築）入力'!$M$211="",'確認申請書（建築）入力'!$M$211=0),"",'確認申請書（建築）入力'!$M$211)</f>
        <v/>
      </c>
      <c r="D62" s="350"/>
      <c r="E62" s="350"/>
      <c r="F62" s="350"/>
      <c r="G62" s="350"/>
      <c r="H62" s="350"/>
      <c r="I62" s="350"/>
      <c r="J62" s="350"/>
      <c r="K62" s="350"/>
      <c r="L62" s="350"/>
      <c r="M62" s="350"/>
      <c r="N62" s="350"/>
      <c r="O62" s="350"/>
      <c r="P62" s="350"/>
      <c r="Q62" s="350"/>
      <c r="R62" s="350"/>
      <c r="S62" s="350" t="s">
        <v>1586</v>
      </c>
    </row>
    <row r="63" spans="1:19" ht="14.1" customHeight="1">
      <c r="A63" s="543">
        <v>62</v>
      </c>
      <c r="B63" s="356" t="s">
        <v>1868</v>
      </c>
      <c r="C63" s="350" t="str">
        <f>IF('確認申請書（建築）入力'!$AS$206="","",'確認申請書（建築）入力'!$AS$206)</f>
        <v/>
      </c>
      <c r="D63" s="350"/>
      <c r="E63" s="350"/>
      <c r="F63" s="350"/>
      <c r="G63" s="350"/>
      <c r="H63" s="350"/>
      <c r="I63" s="350"/>
      <c r="J63" s="350"/>
      <c r="K63" s="350"/>
      <c r="L63" s="350"/>
      <c r="M63" s="350"/>
      <c r="N63" s="350"/>
      <c r="O63" s="350"/>
      <c r="P63" s="350"/>
      <c r="Q63" s="350"/>
      <c r="R63" s="350"/>
      <c r="S63" s="350" t="s">
        <v>1586</v>
      </c>
    </row>
    <row r="64" spans="1:19" ht="14.1" customHeight="1">
      <c r="A64" s="543">
        <v>63</v>
      </c>
      <c r="B64" s="356" t="s">
        <v>1867</v>
      </c>
      <c r="C64" s="350" t="str">
        <f>IF('確認申請書（建築）入力'!$AS$209="","",'確認申請書（建築）入力'!$AS$209)</f>
        <v/>
      </c>
      <c r="D64" s="350"/>
      <c r="E64" s="350"/>
      <c r="F64" s="350"/>
      <c r="G64" s="350"/>
      <c r="H64" s="350"/>
      <c r="I64" s="350"/>
      <c r="J64" s="350"/>
      <c r="K64" s="350"/>
      <c r="L64" s="350"/>
      <c r="M64" s="350"/>
      <c r="N64" s="350"/>
      <c r="O64" s="350"/>
      <c r="P64" s="350"/>
      <c r="Q64" s="350"/>
      <c r="R64" s="350"/>
      <c r="S64" s="350" t="s">
        <v>1586</v>
      </c>
    </row>
    <row r="65" spans="1:19" ht="14.1" customHeight="1">
      <c r="A65" s="543">
        <v>64</v>
      </c>
      <c r="B65" s="356" t="s">
        <v>1866</v>
      </c>
      <c r="C65" s="350" t="str">
        <f>IF('確認申請書（建築）入力'!$AS$210="","",'確認申請書（建築）入力'!$AS$210)</f>
        <v/>
      </c>
      <c r="D65" s="350"/>
      <c r="E65" s="350"/>
      <c r="F65" s="350"/>
      <c r="G65" s="350"/>
      <c r="H65" s="350"/>
      <c r="I65" s="350"/>
      <c r="J65" s="350"/>
      <c r="K65" s="350"/>
      <c r="L65" s="350"/>
      <c r="M65" s="350"/>
      <c r="N65" s="350"/>
      <c r="O65" s="350"/>
      <c r="P65" s="350"/>
      <c r="Q65" s="350"/>
      <c r="R65" s="350"/>
      <c r="S65" s="350" t="s">
        <v>1586</v>
      </c>
    </row>
    <row r="66" spans="1:19" ht="14.1" customHeight="1">
      <c r="A66" s="749">
        <v>65</v>
      </c>
      <c r="B66" s="351" t="s">
        <v>1865</v>
      </c>
      <c r="C66" s="357" t="str">
        <f>IF('確認申請書（建築）入力'!$M$233="","",'確認申請書（建築）入力'!$M$233)</f>
        <v/>
      </c>
      <c r="D66" s="352"/>
      <c r="E66" s="352"/>
      <c r="F66" s="352"/>
      <c r="G66" s="352"/>
      <c r="H66" s="352"/>
      <c r="I66" s="352"/>
      <c r="J66" s="352"/>
      <c r="K66" s="352"/>
      <c r="L66" s="352"/>
      <c r="M66" s="352"/>
      <c r="N66" s="357"/>
      <c r="O66" s="352"/>
      <c r="P66" s="352"/>
      <c r="Q66" s="352"/>
      <c r="R66" s="352"/>
      <c r="S66" s="357" t="s">
        <v>1586</v>
      </c>
    </row>
    <row r="67" spans="1:19" ht="14.1" customHeight="1">
      <c r="A67" s="543">
        <v>66</v>
      </c>
      <c r="B67" s="349" t="s">
        <v>1864</v>
      </c>
      <c r="C67" s="350" t="str">
        <f>IF('確認申請書（建築）入力'!$M$11="","",'確認申請書（建築）入力'!$M$11)</f>
        <v/>
      </c>
      <c r="D67" s="350"/>
      <c r="E67" s="350"/>
      <c r="F67" s="350"/>
      <c r="G67" s="350"/>
      <c r="H67" s="350"/>
      <c r="I67" s="350"/>
      <c r="J67" s="350"/>
      <c r="K67" s="350"/>
      <c r="L67" s="350"/>
      <c r="M67" s="350"/>
      <c r="N67" s="350"/>
      <c r="O67" s="350"/>
      <c r="P67" s="350"/>
      <c r="Q67" s="350"/>
      <c r="R67" s="350"/>
      <c r="S67" s="350" t="s">
        <v>1586</v>
      </c>
    </row>
    <row r="68" spans="1:19" ht="14.1" customHeight="1">
      <c r="A68" s="543">
        <v>67</v>
      </c>
      <c r="B68" s="349" t="s">
        <v>1863</v>
      </c>
      <c r="C68" s="350" t="str">
        <f>IF('確認申請書（建築）入力'!$M$10="","",'確認申請書（建築）入力'!$M$10)</f>
        <v/>
      </c>
      <c r="D68" s="350"/>
      <c r="E68" s="350"/>
      <c r="F68" s="350"/>
      <c r="G68" s="350"/>
      <c r="H68" s="350"/>
      <c r="I68" s="350"/>
      <c r="J68" s="350"/>
      <c r="K68" s="350"/>
      <c r="L68" s="350"/>
      <c r="M68" s="350"/>
      <c r="N68" s="350"/>
      <c r="O68" s="350"/>
      <c r="P68" s="350"/>
      <c r="Q68" s="350"/>
      <c r="R68" s="350"/>
      <c r="S68" s="350" t="s">
        <v>1586</v>
      </c>
    </row>
    <row r="69" spans="1:19" ht="14.1" customHeight="1">
      <c r="A69" s="749">
        <v>68</v>
      </c>
      <c r="B69" s="351" t="s">
        <v>1862</v>
      </c>
      <c r="C69" s="352" t="str">
        <f>IF(INDEX(値一覧項目!$C$2:$C24,$D$69)="","",INDEX(値一覧項目!$C$2:$C24,$D$69))</f>
        <v/>
      </c>
      <c r="D69" s="1181">
        <v>1</v>
      </c>
      <c r="E69" s="352"/>
      <c r="F69" s="352"/>
      <c r="G69" s="352"/>
      <c r="H69" s="352"/>
      <c r="I69" s="352"/>
      <c r="J69" s="352"/>
      <c r="K69" s="352"/>
      <c r="L69" s="352"/>
      <c r="M69" s="352"/>
      <c r="N69" s="352"/>
      <c r="O69" s="352"/>
      <c r="P69" s="352"/>
      <c r="Q69" s="352"/>
      <c r="R69" s="352"/>
      <c r="S69" s="352" t="s">
        <v>1586</v>
      </c>
    </row>
    <row r="70" spans="1:19" ht="14.1" customHeight="1">
      <c r="A70" s="749">
        <v>69</v>
      </c>
      <c r="B70" s="351" t="s">
        <v>1861</v>
      </c>
      <c r="C70" s="352" t="str">
        <f>IF('確認申請書（建築）入力'!$R$238="","",'確認申請書（建築）入力'!$R$238)</f>
        <v/>
      </c>
      <c r="D70" s="352"/>
      <c r="E70" s="352"/>
      <c r="F70" s="352"/>
      <c r="G70" s="352"/>
      <c r="H70" s="352"/>
      <c r="I70" s="352"/>
      <c r="J70" s="352"/>
      <c r="K70" s="352"/>
      <c r="L70" s="352"/>
      <c r="M70" s="352"/>
      <c r="N70" s="352"/>
      <c r="O70" s="352"/>
      <c r="P70" s="352"/>
      <c r="Q70" s="352"/>
      <c r="R70" s="352"/>
      <c r="S70" s="352" t="s">
        <v>1586</v>
      </c>
    </row>
    <row r="71" spans="1:19" ht="14.1" customHeight="1">
      <c r="A71" s="749">
        <v>70</v>
      </c>
      <c r="B71" s="351" t="s">
        <v>1860</v>
      </c>
      <c r="C71" s="352" t="str">
        <f>IF('確認申請書（建築）入力'!$AA$238="","",'確認申請書（建築）入力'!$AA$238)</f>
        <v/>
      </c>
      <c r="D71" s="352"/>
      <c r="E71" s="352"/>
      <c r="F71" s="352"/>
      <c r="G71" s="352"/>
      <c r="H71" s="352"/>
      <c r="I71" s="352"/>
      <c r="J71" s="352"/>
      <c r="K71" s="352"/>
      <c r="L71" s="352"/>
      <c r="M71" s="352"/>
      <c r="N71" s="352"/>
      <c r="O71" s="352"/>
      <c r="P71" s="352"/>
      <c r="Q71" s="352"/>
      <c r="R71" s="352"/>
      <c r="S71" s="352" t="s">
        <v>1586</v>
      </c>
    </row>
    <row r="72" spans="1:19" ht="14.1" customHeight="1">
      <c r="A72" s="543">
        <v>71</v>
      </c>
      <c r="B72" s="349" t="s">
        <v>1859</v>
      </c>
      <c r="C72" s="350" t="str">
        <f>IF(INDEX(値一覧項目!$C$2:$C24,$D$72)="","",INDEX(値一覧項目!$C$2:$C24,$D$72))</f>
        <v/>
      </c>
      <c r="D72" s="355">
        <v>1</v>
      </c>
      <c r="E72" s="350"/>
      <c r="F72" s="350"/>
      <c r="G72" s="350"/>
      <c r="H72" s="350"/>
      <c r="I72" s="350"/>
      <c r="J72" s="350"/>
      <c r="K72" s="350"/>
      <c r="L72" s="350"/>
      <c r="M72" s="350"/>
      <c r="N72" s="350"/>
      <c r="O72" s="350"/>
      <c r="P72" s="350"/>
      <c r="Q72" s="350"/>
      <c r="R72" s="350"/>
      <c r="S72" s="350" t="s">
        <v>1586</v>
      </c>
    </row>
    <row r="73" spans="1:19" ht="14.1" customHeight="1">
      <c r="A73" s="543">
        <v>72</v>
      </c>
      <c r="B73" s="349" t="s">
        <v>1858</v>
      </c>
      <c r="C73" s="350" t="str">
        <f>IF('確認申請書（建築）入力'!$R$239="","",'確認申請書（建築）入力'!$R$239)</f>
        <v/>
      </c>
      <c r="D73" s="350"/>
      <c r="E73" s="350"/>
      <c r="F73" s="350"/>
      <c r="G73" s="350"/>
      <c r="H73" s="350"/>
      <c r="I73" s="350"/>
      <c r="J73" s="350"/>
      <c r="K73" s="350"/>
      <c r="L73" s="350"/>
      <c r="M73" s="350"/>
      <c r="N73" s="350"/>
      <c r="O73" s="350"/>
      <c r="P73" s="350"/>
      <c r="Q73" s="350"/>
      <c r="R73" s="350"/>
      <c r="S73" s="350" t="s">
        <v>1586</v>
      </c>
    </row>
    <row r="74" spans="1:19" ht="14.1" customHeight="1">
      <c r="A74" s="543">
        <v>73</v>
      </c>
      <c r="B74" s="349" t="s">
        <v>1857</v>
      </c>
      <c r="C74" s="350" t="str">
        <f>IF('確認申請書（建築）入力'!$AA$239="","",'確認申請書（建築）入力'!$AA$239)</f>
        <v/>
      </c>
      <c r="D74" s="350"/>
      <c r="E74" s="350"/>
      <c r="F74" s="350"/>
      <c r="G74" s="350"/>
      <c r="H74" s="350"/>
      <c r="I74" s="350"/>
      <c r="J74" s="350"/>
      <c r="K74" s="350"/>
      <c r="L74" s="350"/>
      <c r="M74" s="350"/>
      <c r="N74" s="350"/>
      <c r="O74" s="350"/>
      <c r="P74" s="350"/>
      <c r="Q74" s="350"/>
      <c r="R74" s="350"/>
      <c r="S74" s="350" t="s">
        <v>1586</v>
      </c>
    </row>
    <row r="75" spans="1:19" ht="14.1" customHeight="1">
      <c r="A75" s="543">
        <v>74</v>
      </c>
      <c r="B75" s="349" t="s">
        <v>1856</v>
      </c>
      <c r="C75" s="350" t="str">
        <f>IF($D$75 = TRUE,"内",IF($E$75 = TRUE,"準都市",IF($F$75 = TRUE,"外","")))</f>
        <v/>
      </c>
      <c r="D75" s="1182" t="b">
        <v>0</v>
      </c>
      <c r="E75" s="355" t="b">
        <v>0</v>
      </c>
      <c r="F75" s="355" t="b">
        <v>0</v>
      </c>
      <c r="G75" s="350"/>
      <c r="H75" s="350"/>
      <c r="I75" s="350"/>
      <c r="J75" s="350"/>
      <c r="K75" s="350"/>
      <c r="L75" s="350"/>
      <c r="M75" s="350"/>
      <c r="N75" s="350"/>
      <c r="O75" s="350"/>
      <c r="P75" s="350"/>
      <c r="Q75" s="350"/>
      <c r="R75" s="350"/>
      <c r="S75" s="350" t="s">
        <v>1814</v>
      </c>
    </row>
    <row r="76" spans="1:19" ht="14.1" customHeight="1">
      <c r="A76" s="543">
        <v>75</v>
      </c>
      <c r="B76" s="349" t="s">
        <v>1855</v>
      </c>
      <c r="C76" s="350" t="str">
        <f>IF($D$76=TRUE,"市街化区域",IF($E$76=TRUE,"市街化調整区域",IF($F$76=TRUE,"区域区分未設定都市計画区域","")))</f>
        <v/>
      </c>
      <c r="D76" s="1182" t="b">
        <v>0</v>
      </c>
      <c r="E76" s="1182" t="b">
        <v>0</v>
      </c>
      <c r="F76" s="1182" t="b">
        <v>0</v>
      </c>
      <c r="G76" s="350"/>
      <c r="H76" s="350"/>
      <c r="I76" s="350"/>
      <c r="J76" s="350"/>
      <c r="K76" s="350"/>
      <c r="L76" s="350"/>
      <c r="M76" s="350"/>
      <c r="N76" s="350"/>
      <c r="O76" s="350"/>
      <c r="P76" s="350"/>
      <c r="Q76" s="350"/>
      <c r="R76" s="350"/>
      <c r="S76" s="350" t="s">
        <v>1854</v>
      </c>
    </row>
    <row r="77" spans="1:19" ht="14.1" customHeight="1">
      <c r="A77" s="543">
        <v>76</v>
      </c>
      <c r="B77" s="349" t="s">
        <v>1853</v>
      </c>
      <c r="C77" s="350"/>
      <c r="D77" s="350"/>
      <c r="E77" s="350"/>
      <c r="F77" s="350"/>
      <c r="G77" s="350"/>
      <c r="H77" s="350"/>
      <c r="I77" s="350"/>
      <c r="J77" s="350"/>
      <c r="K77" s="350"/>
      <c r="L77" s="350"/>
      <c r="M77" s="350"/>
      <c r="N77" s="350"/>
      <c r="O77" s="350"/>
      <c r="P77" s="350"/>
      <c r="Q77" s="350"/>
      <c r="R77" s="350"/>
      <c r="S77" s="350"/>
    </row>
    <row r="78" spans="1:19" ht="14.1" customHeight="1">
      <c r="A78" s="543">
        <v>77</v>
      </c>
      <c r="B78" s="349" t="s">
        <v>1852</v>
      </c>
      <c r="C78" s="350" t="str">
        <f>IF($D$78=TRUE,"防火地域",IF($E$78=TRUE,"準防火地域",IF($F$78=TRUE,"指定無し","")))</f>
        <v/>
      </c>
      <c r="D78" s="355" t="b">
        <v>0</v>
      </c>
      <c r="E78" s="355" t="b">
        <v>0</v>
      </c>
      <c r="F78" s="355" t="b">
        <v>0</v>
      </c>
      <c r="G78" s="350"/>
      <c r="H78" s="350"/>
      <c r="I78" s="350"/>
      <c r="J78" s="350"/>
      <c r="K78" s="350"/>
      <c r="L78" s="350"/>
      <c r="M78" s="350"/>
      <c r="N78" s="350"/>
      <c r="O78" s="350"/>
      <c r="P78" s="350"/>
      <c r="Q78" s="350"/>
      <c r="R78" s="350"/>
      <c r="S78" s="350" t="s">
        <v>1775</v>
      </c>
    </row>
    <row r="79" spans="1:19" ht="14.1" customHeight="1">
      <c r="A79" s="543">
        <v>78</v>
      </c>
      <c r="B79" s="349" t="s">
        <v>1851</v>
      </c>
      <c r="C79" s="350"/>
      <c r="D79" s="350"/>
      <c r="E79" s="350"/>
      <c r="F79" s="350"/>
      <c r="G79" s="350"/>
      <c r="H79" s="350"/>
      <c r="I79" s="350"/>
      <c r="J79" s="350"/>
      <c r="K79" s="350"/>
      <c r="L79" s="350"/>
      <c r="M79" s="350"/>
      <c r="N79" s="350"/>
      <c r="O79" s="350"/>
      <c r="P79" s="350"/>
      <c r="Q79" s="350"/>
      <c r="R79" s="350"/>
      <c r="S79" s="350"/>
    </row>
    <row r="80" spans="1:19" ht="14.1" customHeight="1">
      <c r="A80" s="543">
        <v>79</v>
      </c>
      <c r="B80" s="358" t="s">
        <v>1850</v>
      </c>
      <c r="C80" s="350" t="str">
        <f>IF(INDEX(値一覧項目!$N$2:$N16,$D$80)="","",INDEX(値一覧項目!$N$2:$N16,$D$80))</f>
        <v/>
      </c>
      <c r="D80" s="355">
        <v>1</v>
      </c>
      <c r="E80" s="350"/>
      <c r="F80" s="350"/>
      <c r="G80" s="350"/>
      <c r="H80" s="350"/>
      <c r="I80" s="350"/>
      <c r="J80" s="350"/>
      <c r="K80" s="350"/>
      <c r="L80" s="350"/>
      <c r="M80" s="350"/>
      <c r="N80" s="350"/>
      <c r="O80" s="350"/>
      <c r="P80" s="350"/>
      <c r="Q80" s="350"/>
      <c r="R80" s="350"/>
      <c r="S80" s="350" t="s">
        <v>1586</v>
      </c>
    </row>
    <row r="81" spans="1:19" ht="14.1" customHeight="1">
      <c r="A81" s="543">
        <v>80</v>
      </c>
      <c r="B81" s="358" t="s">
        <v>1849</v>
      </c>
      <c r="C81" s="350" t="str">
        <f>IF(INDEX(値一覧項目!$N$2:$N17,$D$81)="","",INDEX(値一覧項目!$N$2:$N17,$D$81))</f>
        <v/>
      </c>
      <c r="D81" s="350">
        <v>1</v>
      </c>
      <c r="E81" s="350"/>
      <c r="F81" s="350"/>
      <c r="G81" s="350"/>
      <c r="H81" s="350"/>
      <c r="I81" s="350"/>
      <c r="J81" s="350"/>
      <c r="K81" s="350"/>
      <c r="L81" s="350"/>
      <c r="M81" s="350"/>
      <c r="N81" s="350"/>
      <c r="O81" s="350"/>
      <c r="P81" s="350"/>
      <c r="Q81" s="350"/>
      <c r="R81" s="350"/>
      <c r="S81" s="350" t="s">
        <v>1586</v>
      </c>
    </row>
    <row r="82" spans="1:19" ht="14.1" customHeight="1">
      <c r="A82" s="543">
        <v>81</v>
      </c>
      <c r="B82" s="358" t="s">
        <v>1848</v>
      </c>
      <c r="C82" s="350" t="str">
        <f>IF(INDEX(値一覧項目!$N$2:$N18,$D$82)="","",INDEX(値一覧項目!$N$2:$N18,$D$82))</f>
        <v/>
      </c>
      <c r="D82" s="350">
        <v>1</v>
      </c>
      <c r="E82" s="350"/>
      <c r="F82" s="350"/>
      <c r="G82" s="350"/>
      <c r="H82" s="350"/>
      <c r="I82" s="350"/>
      <c r="J82" s="350"/>
      <c r="K82" s="350"/>
      <c r="L82" s="350"/>
      <c r="M82" s="350"/>
      <c r="N82" s="350"/>
      <c r="O82" s="350"/>
      <c r="P82" s="350"/>
      <c r="Q82" s="350"/>
      <c r="R82" s="350"/>
      <c r="S82" s="350" t="s">
        <v>1586</v>
      </c>
    </row>
    <row r="83" spans="1:19" ht="14.1" customHeight="1">
      <c r="A83" s="543">
        <v>82</v>
      </c>
      <c r="B83" s="358" t="s">
        <v>1847</v>
      </c>
      <c r="C83" s="350" t="str">
        <f>IF(INDEX(値一覧項目!$N$2:$N19,$D$83)="","",INDEX(値一覧項目!$N$2:$N19,$D$83))</f>
        <v/>
      </c>
      <c r="D83" s="350">
        <v>1</v>
      </c>
      <c r="E83" s="350"/>
      <c r="F83" s="350"/>
      <c r="G83" s="350"/>
      <c r="H83" s="350"/>
      <c r="I83" s="350"/>
      <c r="J83" s="350"/>
      <c r="K83" s="350"/>
      <c r="L83" s="350"/>
      <c r="M83" s="350"/>
      <c r="N83" s="350"/>
      <c r="O83" s="350"/>
      <c r="P83" s="350"/>
      <c r="Q83" s="350"/>
      <c r="R83" s="350"/>
      <c r="S83" s="350" t="s">
        <v>1586</v>
      </c>
    </row>
    <row r="84" spans="1:19" ht="14.1" customHeight="1">
      <c r="A84" s="543">
        <v>83</v>
      </c>
      <c r="B84" s="358" t="s">
        <v>1846</v>
      </c>
      <c r="C84" s="350" t="str">
        <f>IF(INDEX(値一覧項目!$N$2:$N20,$D$84)="","",INDEX(値一覧項目!$N$2:$N20,$D$84))</f>
        <v/>
      </c>
      <c r="D84" s="350">
        <v>1</v>
      </c>
      <c r="E84" s="350"/>
      <c r="F84" s="350"/>
      <c r="G84" s="350"/>
      <c r="H84" s="350"/>
      <c r="I84" s="350"/>
      <c r="J84" s="350"/>
      <c r="K84" s="350"/>
      <c r="L84" s="350"/>
      <c r="M84" s="350"/>
      <c r="N84" s="350"/>
      <c r="O84" s="350"/>
      <c r="P84" s="350"/>
      <c r="Q84" s="350"/>
      <c r="R84" s="350"/>
      <c r="S84" s="350" t="s">
        <v>1586</v>
      </c>
    </row>
    <row r="85" spans="1:19" ht="14.1" customHeight="1">
      <c r="A85" s="543">
        <v>84</v>
      </c>
      <c r="B85" s="358" t="s">
        <v>1845</v>
      </c>
      <c r="C85" s="350" t="str">
        <f>IF('確認申請書（建築）入力'!$AI$249="","",'確認申請書（建築）入力'!$AI$249)</f>
        <v/>
      </c>
      <c r="D85" s="350"/>
      <c r="E85" s="350"/>
      <c r="F85" s="350"/>
      <c r="G85" s="350"/>
      <c r="H85" s="350"/>
      <c r="I85" s="350"/>
      <c r="J85" s="350"/>
      <c r="K85" s="350"/>
      <c r="L85" s="350"/>
      <c r="M85" s="350"/>
      <c r="N85" s="350"/>
      <c r="O85" s="350"/>
      <c r="P85" s="350"/>
      <c r="Q85" s="350"/>
      <c r="R85" s="350"/>
      <c r="S85" s="350" t="s">
        <v>1586</v>
      </c>
    </row>
    <row r="86" spans="1:19" ht="14.1" customHeight="1">
      <c r="A86" s="543">
        <v>85</v>
      </c>
      <c r="B86" s="349" t="s">
        <v>1844</v>
      </c>
      <c r="C86" s="350" t="str">
        <f>IF('確認申請書（建築）入力'!$N$252="","",TEXT('確認申請書（建築）入力'!$N$252,"#0.000"))</f>
        <v/>
      </c>
      <c r="D86" s="350"/>
      <c r="E86" s="350"/>
      <c r="F86" s="350"/>
      <c r="G86" s="350"/>
      <c r="H86" s="350"/>
      <c r="I86" s="350"/>
      <c r="J86" s="350"/>
      <c r="K86" s="350"/>
      <c r="L86" s="350"/>
      <c r="M86" s="350"/>
      <c r="N86" s="350"/>
      <c r="O86" s="350"/>
      <c r="P86" s="350"/>
      <c r="Q86" s="350"/>
      <c r="R86" s="350"/>
      <c r="S86" s="350" t="s">
        <v>1586</v>
      </c>
    </row>
    <row r="87" spans="1:19" ht="14.1" customHeight="1">
      <c r="A87" s="543">
        <v>86</v>
      </c>
      <c r="B87" s="349" t="s">
        <v>1843</v>
      </c>
      <c r="C87" s="350" t="str">
        <f>IF('確認申請書（建築）入力'!$N$253="","",TEXT('確認申請書（建築）入力'!$N$253,"#0.000"))</f>
        <v/>
      </c>
      <c r="D87" s="350"/>
      <c r="E87" s="350"/>
      <c r="F87" s="350"/>
      <c r="G87" s="350"/>
      <c r="H87" s="350"/>
      <c r="I87" s="350"/>
      <c r="J87" s="350"/>
      <c r="K87" s="350"/>
      <c r="L87" s="350"/>
      <c r="M87" s="350"/>
      <c r="N87" s="350"/>
      <c r="O87" s="350"/>
      <c r="P87" s="350"/>
      <c r="Q87" s="350"/>
      <c r="R87" s="350"/>
      <c r="S87" s="350" t="s">
        <v>1586</v>
      </c>
    </row>
    <row r="88" spans="1:19" ht="14.1" customHeight="1">
      <c r="A88" s="543">
        <v>87</v>
      </c>
      <c r="B88" s="349" t="s">
        <v>1842</v>
      </c>
      <c r="C88" s="359" t="str">
        <f>IF('確認申請書（建築）入力'!$N$256="","",TEXT('確認申請書（建築）入力'!$N$256,"#0.00"))</f>
        <v/>
      </c>
      <c r="D88" s="350"/>
      <c r="E88" s="350"/>
      <c r="F88" s="350"/>
      <c r="G88" s="350"/>
      <c r="H88" s="350"/>
      <c r="I88" s="350"/>
      <c r="J88" s="350"/>
      <c r="K88" s="350"/>
      <c r="L88" s="350"/>
      <c r="M88" s="350"/>
      <c r="N88" s="350"/>
      <c r="O88" s="350"/>
      <c r="P88" s="350"/>
      <c r="Q88" s="350"/>
      <c r="R88" s="350"/>
      <c r="S88" s="350" t="s">
        <v>1586</v>
      </c>
    </row>
    <row r="89" spans="1:19" ht="14.1" customHeight="1">
      <c r="A89" s="543">
        <v>88</v>
      </c>
      <c r="B89" s="349" t="s">
        <v>1841</v>
      </c>
      <c r="C89" s="359" t="str">
        <f>IF('確認申請書（建築）入力'!$T$256="","",TEXT('確認申請書（建築）入力'!$T$256,"#0.00"))</f>
        <v/>
      </c>
      <c r="D89" s="350"/>
      <c r="E89" s="350"/>
      <c r="F89" s="350"/>
      <c r="G89" s="350"/>
      <c r="H89" s="350"/>
      <c r="I89" s="350"/>
      <c r="J89" s="350"/>
      <c r="K89" s="350"/>
      <c r="L89" s="350"/>
      <c r="M89" s="350"/>
      <c r="N89" s="350"/>
      <c r="O89" s="350"/>
      <c r="P89" s="350"/>
      <c r="Q89" s="350"/>
      <c r="R89" s="350"/>
      <c r="S89" s="350" t="s">
        <v>1586</v>
      </c>
    </row>
    <row r="90" spans="1:19" ht="14.1" customHeight="1">
      <c r="A90" s="543">
        <v>89</v>
      </c>
      <c r="B90" s="349" t="s">
        <v>1840</v>
      </c>
      <c r="C90" s="359" t="str">
        <f>IF('確認申請書（建築）入力'!$Z$256="","",TEXT('確認申請書（建築）入力'!$Z$256,"#0.00"))</f>
        <v/>
      </c>
      <c r="D90" s="350"/>
      <c r="E90" s="350"/>
      <c r="F90" s="350"/>
      <c r="G90" s="350"/>
      <c r="H90" s="350"/>
      <c r="I90" s="350"/>
      <c r="J90" s="350"/>
      <c r="K90" s="350"/>
      <c r="L90" s="350"/>
      <c r="M90" s="350"/>
      <c r="N90" s="350"/>
      <c r="O90" s="350"/>
      <c r="P90" s="350"/>
      <c r="Q90" s="350"/>
      <c r="R90" s="350"/>
      <c r="S90" s="350" t="s">
        <v>1586</v>
      </c>
    </row>
    <row r="91" spans="1:19" ht="14.1" customHeight="1">
      <c r="A91" s="543">
        <v>90</v>
      </c>
      <c r="B91" s="349" t="s">
        <v>1839</v>
      </c>
      <c r="C91" s="359" t="str">
        <f>IF('確認申請書（建築）入力'!$AF$256="","",TEXT('確認申請書（建築）入力'!$AF$256,"#0.00"))</f>
        <v/>
      </c>
      <c r="D91" s="350"/>
      <c r="E91" s="350"/>
      <c r="F91" s="350"/>
      <c r="G91" s="350"/>
      <c r="H91" s="350"/>
      <c r="I91" s="350"/>
      <c r="J91" s="350"/>
      <c r="K91" s="350"/>
      <c r="L91" s="350"/>
      <c r="M91" s="350"/>
      <c r="N91" s="350"/>
      <c r="O91" s="350"/>
      <c r="P91" s="350"/>
      <c r="Q91" s="350"/>
      <c r="R91" s="350"/>
      <c r="S91" s="350" t="s">
        <v>1586</v>
      </c>
    </row>
    <row r="92" spans="1:19" ht="14.1" customHeight="1">
      <c r="A92" s="543">
        <v>91</v>
      </c>
      <c r="B92" s="349" t="s">
        <v>1838</v>
      </c>
      <c r="C92" s="359" t="str">
        <f>IF('確認申請書（建築）入力'!$N$257="","",TEXT('確認申請書（建築）入力'!$N$257,"#0.00"))</f>
        <v/>
      </c>
      <c r="D92" s="350"/>
      <c r="E92" s="350"/>
      <c r="F92" s="350"/>
      <c r="G92" s="350"/>
      <c r="H92" s="350"/>
      <c r="I92" s="350"/>
      <c r="J92" s="350"/>
      <c r="K92" s="350"/>
      <c r="L92" s="350"/>
      <c r="M92" s="350"/>
      <c r="N92" s="350"/>
      <c r="O92" s="350"/>
      <c r="P92" s="350"/>
      <c r="Q92" s="350"/>
      <c r="R92" s="350"/>
      <c r="S92" s="350" t="s">
        <v>1586</v>
      </c>
    </row>
    <row r="93" spans="1:19" ht="14.1" customHeight="1">
      <c r="A93" s="543">
        <v>92</v>
      </c>
      <c r="B93" s="349" t="s">
        <v>1837</v>
      </c>
      <c r="C93" s="359" t="str">
        <f>IF('確認申請書（建築）入力'!$T$257="","",TEXT('確認申請書（建築）入力'!$T$257,"#0.00"))</f>
        <v/>
      </c>
      <c r="D93" s="350"/>
      <c r="E93" s="350"/>
      <c r="F93" s="350"/>
      <c r="G93" s="350"/>
      <c r="H93" s="350"/>
      <c r="I93" s="350"/>
      <c r="J93" s="350"/>
      <c r="K93" s="350"/>
      <c r="L93" s="350"/>
      <c r="M93" s="350"/>
      <c r="N93" s="350"/>
      <c r="O93" s="350"/>
      <c r="P93" s="350"/>
      <c r="Q93" s="350"/>
      <c r="R93" s="350"/>
      <c r="S93" s="350" t="s">
        <v>1586</v>
      </c>
    </row>
    <row r="94" spans="1:19" ht="14.1" customHeight="1">
      <c r="A94" s="543">
        <v>93</v>
      </c>
      <c r="B94" s="349" t="s">
        <v>1836</v>
      </c>
      <c r="C94" s="359" t="str">
        <f>IF('確認申請書（建築）入力'!$Z$257="","",TEXT('確認申請書（建築）入力'!$Z$257,"#0.00"))</f>
        <v/>
      </c>
      <c r="D94" s="350"/>
      <c r="E94" s="350"/>
      <c r="F94" s="350"/>
      <c r="G94" s="350"/>
      <c r="H94" s="350"/>
      <c r="I94" s="350"/>
      <c r="J94" s="350"/>
      <c r="K94" s="350"/>
      <c r="L94" s="350"/>
      <c r="M94" s="350"/>
      <c r="N94" s="350"/>
      <c r="O94" s="350"/>
      <c r="P94" s="350"/>
      <c r="Q94" s="350"/>
      <c r="R94" s="350"/>
      <c r="S94" s="350" t="s">
        <v>1586</v>
      </c>
    </row>
    <row r="95" spans="1:19" ht="14.1" customHeight="1">
      <c r="A95" s="543">
        <v>94</v>
      </c>
      <c r="B95" s="349" t="s">
        <v>1835</v>
      </c>
      <c r="C95" s="359" t="str">
        <f>IF('確認申請書（建築）入力'!$AF$257="","",TEXT('確認申請書（建築）入力'!$AF$257,"#0.00"))</f>
        <v/>
      </c>
      <c r="D95" s="350"/>
      <c r="E95" s="350"/>
      <c r="F95" s="350"/>
      <c r="G95" s="350"/>
      <c r="H95" s="350"/>
      <c r="I95" s="350"/>
      <c r="J95" s="350"/>
      <c r="K95" s="350"/>
      <c r="L95" s="350"/>
      <c r="M95" s="350"/>
      <c r="N95" s="350"/>
      <c r="O95" s="350"/>
      <c r="P95" s="350"/>
      <c r="Q95" s="350"/>
      <c r="R95" s="350"/>
      <c r="S95" s="350" t="s">
        <v>1586</v>
      </c>
    </row>
    <row r="96" spans="1:19" ht="14.1" customHeight="1">
      <c r="A96" s="543">
        <v>95</v>
      </c>
      <c r="B96" s="349" t="s">
        <v>1834</v>
      </c>
      <c r="C96" s="350" t="str">
        <f>IF(INDEX(値一覧項目!$H$2:$H16,$D$96)="","",INDEX(値一覧項目!$H$2:$H16,$D$96))</f>
        <v/>
      </c>
      <c r="D96" s="355">
        <v>1</v>
      </c>
      <c r="E96" s="350"/>
      <c r="F96" s="350"/>
      <c r="G96" s="350"/>
      <c r="H96" s="350"/>
      <c r="I96" s="350"/>
      <c r="J96" s="350"/>
      <c r="K96" s="350"/>
      <c r="L96" s="350"/>
      <c r="M96" s="350"/>
      <c r="N96" s="350"/>
      <c r="O96" s="350"/>
      <c r="P96" s="350"/>
      <c r="Q96" s="350"/>
      <c r="R96" s="350"/>
      <c r="S96" s="350" t="s">
        <v>1586</v>
      </c>
    </row>
    <row r="97" spans="1:19" ht="14.1" customHeight="1">
      <c r="A97" s="543">
        <v>96</v>
      </c>
      <c r="B97" s="349" t="s">
        <v>1833</v>
      </c>
      <c r="C97" s="350" t="str">
        <f>IF(INDEX(値一覧項目!$H$2:$H17,$D$97)="","",INDEX(値一覧項目!$H$2:$H17,$D$97))</f>
        <v/>
      </c>
      <c r="D97" s="355">
        <v>1</v>
      </c>
      <c r="E97" s="350"/>
      <c r="F97" s="350"/>
      <c r="G97" s="350"/>
      <c r="H97" s="350"/>
      <c r="I97" s="350"/>
      <c r="J97" s="350"/>
      <c r="K97" s="350"/>
      <c r="L97" s="350"/>
      <c r="M97" s="350"/>
      <c r="N97" s="350"/>
      <c r="O97" s="350"/>
      <c r="P97" s="350"/>
      <c r="Q97" s="350"/>
      <c r="R97" s="350"/>
      <c r="S97" s="350" t="s">
        <v>1586</v>
      </c>
    </row>
    <row r="98" spans="1:19" ht="14.1" customHeight="1">
      <c r="A98" s="543">
        <v>97</v>
      </c>
      <c r="B98" s="349" t="s">
        <v>1832</v>
      </c>
      <c r="C98" s="350" t="str">
        <f>IF(INDEX(値一覧項目!$H$2:$H18,$D$98)="","",INDEX(値一覧項目!$H$2:$H18,$D$98))</f>
        <v/>
      </c>
      <c r="D98" s="355">
        <v>1</v>
      </c>
      <c r="E98" s="350"/>
      <c r="F98" s="350"/>
      <c r="G98" s="350"/>
      <c r="H98" s="350"/>
      <c r="I98" s="350"/>
      <c r="J98" s="350"/>
      <c r="K98" s="350"/>
      <c r="L98" s="350"/>
      <c r="M98" s="350"/>
      <c r="N98" s="350"/>
      <c r="O98" s="350"/>
      <c r="P98" s="350"/>
      <c r="Q98" s="350"/>
      <c r="R98" s="350"/>
      <c r="S98" s="350" t="s">
        <v>1586</v>
      </c>
    </row>
    <row r="99" spans="1:19" ht="14.1" customHeight="1">
      <c r="A99" s="543">
        <v>98</v>
      </c>
      <c r="B99" s="349" t="s">
        <v>1831</v>
      </c>
      <c r="C99" s="350" t="str">
        <f>IF(INDEX(値一覧項目!$H$2:$H19,$D$99)="","",INDEX(値一覧項目!$H$2:$H19,$D$99))</f>
        <v/>
      </c>
      <c r="D99" s="355">
        <v>1</v>
      </c>
      <c r="E99" s="350"/>
      <c r="F99" s="350"/>
      <c r="G99" s="350"/>
      <c r="H99" s="350"/>
      <c r="I99" s="350"/>
      <c r="J99" s="350"/>
      <c r="K99" s="350"/>
      <c r="L99" s="350"/>
      <c r="M99" s="350"/>
      <c r="N99" s="350"/>
      <c r="O99" s="350"/>
      <c r="P99" s="350"/>
      <c r="Q99" s="350"/>
      <c r="R99" s="350"/>
      <c r="S99" s="350" t="s">
        <v>1586</v>
      </c>
    </row>
    <row r="100" spans="1:19" ht="14.1" customHeight="1">
      <c r="A100" s="543">
        <v>99</v>
      </c>
      <c r="B100" s="349" t="s">
        <v>1830</v>
      </c>
      <c r="C100" s="359" t="str">
        <f>IF('確認申請書（建築）入力'!$N$260="","",TEXT('確認申請書（建築）入力'!$N$260,"#0.00"))</f>
        <v/>
      </c>
      <c r="D100" s="350"/>
      <c r="E100" s="350"/>
      <c r="F100" s="350"/>
      <c r="G100" s="350"/>
      <c r="H100" s="350"/>
      <c r="I100" s="350"/>
      <c r="J100" s="350"/>
      <c r="K100" s="350"/>
      <c r="L100" s="350"/>
      <c r="M100" s="350"/>
      <c r="N100" s="350"/>
      <c r="O100" s="350"/>
      <c r="P100" s="350"/>
      <c r="Q100" s="350"/>
      <c r="R100" s="350"/>
      <c r="S100" s="350" t="s">
        <v>1586</v>
      </c>
    </row>
    <row r="101" spans="1:19" ht="14.1" customHeight="1">
      <c r="A101" s="543">
        <v>100</v>
      </c>
      <c r="B101" s="349" t="s">
        <v>1829</v>
      </c>
      <c r="C101" s="359" t="str">
        <f>IF('確認申請書（建築）入力'!$T$260="","",TEXT('確認申請書（建築）入力'!$T$260,"#0.00"))</f>
        <v/>
      </c>
      <c r="D101" s="350"/>
      <c r="E101" s="350"/>
      <c r="F101" s="350"/>
      <c r="G101" s="350"/>
      <c r="H101" s="350"/>
      <c r="I101" s="350"/>
      <c r="J101" s="350"/>
      <c r="K101" s="350"/>
      <c r="L101" s="350"/>
      <c r="M101" s="350"/>
      <c r="N101" s="350"/>
      <c r="O101" s="350"/>
      <c r="P101" s="350"/>
      <c r="Q101" s="350"/>
      <c r="R101" s="350"/>
      <c r="S101" s="350" t="s">
        <v>1586</v>
      </c>
    </row>
    <row r="102" spans="1:19" ht="14.1" customHeight="1">
      <c r="A102" s="543">
        <v>101</v>
      </c>
      <c r="B102" s="349" t="s">
        <v>1828</v>
      </c>
      <c r="C102" s="359" t="str">
        <f>IF('確認申請書（建築）入力'!$Z$260="","",TEXT('確認申請書（建築）入力'!$Z$260,"#0.00"))</f>
        <v/>
      </c>
      <c r="D102" s="350"/>
      <c r="E102" s="350"/>
      <c r="F102" s="350"/>
      <c r="G102" s="350"/>
      <c r="H102" s="350"/>
      <c r="I102" s="350"/>
      <c r="J102" s="350"/>
      <c r="K102" s="350"/>
      <c r="L102" s="350"/>
      <c r="M102" s="350"/>
      <c r="N102" s="350"/>
      <c r="O102" s="350"/>
      <c r="P102" s="350"/>
      <c r="Q102" s="350"/>
      <c r="R102" s="350"/>
      <c r="S102" s="350" t="s">
        <v>1586</v>
      </c>
    </row>
    <row r="103" spans="1:19" ht="14.1" customHeight="1">
      <c r="A103" s="543">
        <v>102</v>
      </c>
      <c r="B103" s="349" t="s">
        <v>1827</v>
      </c>
      <c r="C103" s="359" t="str">
        <f>IF('確認申請書（建築）入力'!$AF$260="","",TEXT('確認申請書（建築）入力'!$AF$260,"#0.00"))</f>
        <v/>
      </c>
      <c r="D103" s="350"/>
      <c r="E103" s="350"/>
      <c r="F103" s="350"/>
      <c r="G103" s="350"/>
      <c r="H103" s="350"/>
      <c r="I103" s="350"/>
      <c r="J103" s="350"/>
      <c r="K103" s="350"/>
      <c r="L103" s="350"/>
      <c r="M103" s="350"/>
      <c r="N103" s="350"/>
      <c r="O103" s="350"/>
      <c r="P103" s="350"/>
      <c r="Q103" s="350"/>
      <c r="R103" s="350"/>
      <c r="S103" s="350" t="s">
        <v>1586</v>
      </c>
    </row>
    <row r="104" spans="1:19" ht="14.1" customHeight="1">
      <c r="A104" s="543">
        <v>103</v>
      </c>
      <c r="B104" s="349" t="s">
        <v>1826</v>
      </c>
      <c r="C104" s="359" t="str">
        <f>IF('確認申請書（建築）入力'!$N$262="","",TEXT('確認申請書（建築）入力'!$N$262,"#0.00"))</f>
        <v/>
      </c>
      <c r="D104" s="350"/>
      <c r="E104" s="350"/>
      <c r="F104" s="350"/>
      <c r="G104" s="350"/>
      <c r="H104" s="350"/>
      <c r="I104" s="350"/>
      <c r="J104" s="350"/>
      <c r="K104" s="350"/>
      <c r="L104" s="350"/>
      <c r="M104" s="350"/>
      <c r="N104" s="350"/>
      <c r="O104" s="350"/>
      <c r="P104" s="350"/>
      <c r="Q104" s="350"/>
      <c r="R104" s="350"/>
      <c r="S104" s="350" t="s">
        <v>1586</v>
      </c>
    </row>
    <row r="105" spans="1:19" ht="14.1" customHeight="1">
      <c r="A105" s="543">
        <v>104</v>
      </c>
      <c r="B105" s="349" t="s">
        <v>1825</v>
      </c>
      <c r="C105" s="359" t="str">
        <f>IF('確認申請書（建築）入力'!$T$262="","",TEXT('確認申請書（建築）入力'!$T$262,"#0.00"))</f>
        <v/>
      </c>
      <c r="D105" s="350"/>
      <c r="E105" s="350"/>
      <c r="F105" s="350"/>
      <c r="G105" s="350"/>
      <c r="H105" s="350"/>
      <c r="I105" s="350"/>
      <c r="J105" s="350"/>
      <c r="K105" s="350"/>
      <c r="L105" s="350"/>
      <c r="M105" s="350"/>
      <c r="N105" s="350"/>
      <c r="O105" s="350"/>
      <c r="P105" s="350"/>
      <c r="Q105" s="350"/>
      <c r="R105" s="350"/>
      <c r="S105" s="350" t="s">
        <v>1586</v>
      </c>
    </row>
    <row r="106" spans="1:19" ht="14.1" customHeight="1">
      <c r="A106" s="543">
        <v>105</v>
      </c>
      <c r="B106" s="349" t="s">
        <v>1824</v>
      </c>
      <c r="C106" s="359" t="str">
        <f>IF('確認申請書（建築）入力'!$Z$262="","",TEXT('確認申請書（建築）入力'!$Z$262,"#0.00"))</f>
        <v/>
      </c>
      <c r="D106" s="350"/>
      <c r="E106" s="350"/>
      <c r="F106" s="350"/>
      <c r="G106" s="350"/>
      <c r="H106" s="350"/>
      <c r="I106" s="350"/>
      <c r="J106" s="350"/>
      <c r="K106" s="350"/>
      <c r="L106" s="350"/>
      <c r="M106" s="350"/>
      <c r="N106" s="350"/>
      <c r="O106" s="350"/>
      <c r="P106" s="350"/>
      <c r="Q106" s="350"/>
      <c r="R106" s="350"/>
      <c r="S106" s="350" t="s">
        <v>1586</v>
      </c>
    </row>
    <row r="107" spans="1:19" ht="14.1" customHeight="1">
      <c r="A107" s="543">
        <v>106</v>
      </c>
      <c r="B107" s="349" t="s">
        <v>1823</v>
      </c>
      <c r="C107" s="359" t="str">
        <f>IF('確認申請書（建築）入力'!$AF$262="","",TEXT('確認申請書（建築）入力'!$AF$262,"#0.00"))</f>
        <v/>
      </c>
      <c r="D107" s="350"/>
      <c r="E107" s="350"/>
      <c r="F107" s="350"/>
      <c r="G107" s="350"/>
      <c r="H107" s="350"/>
      <c r="I107" s="350"/>
      <c r="J107" s="350"/>
      <c r="K107" s="350"/>
      <c r="L107" s="350"/>
      <c r="M107" s="350"/>
      <c r="N107" s="350"/>
      <c r="O107" s="350"/>
      <c r="P107" s="350"/>
      <c r="Q107" s="350"/>
      <c r="R107" s="350"/>
      <c r="S107" s="350" t="s">
        <v>1586</v>
      </c>
    </row>
    <row r="108" spans="1:19" ht="14.1" customHeight="1">
      <c r="A108" s="543">
        <v>107</v>
      </c>
      <c r="B108" s="349" t="s">
        <v>1822</v>
      </c>
      <c r="C108" s="359" t="str">
        <f>IF('確認申請書（建築）入力'!$N$263=0,"",TEXT('確認申請書（建築）入力'!$N$263,"#0.00"))</f>
        <v/>
      </c>
      <c r="D108" s="350"/>
      <c r="E108" s="350"/>
      <c r="F108" s="350"/>
      <c r="G108" s="350"/>
      <c r="H108" s="350"/>
      <c r="I108" s="350"/>
      <c r="J108" s="350"/>
      <c r="K108" s="350"/>
      <c r="L108" s="350"/>
      <c r="M108" s="350"/>
      <c r="N108" s="350"/>
      <c r="O108" s="350"/>
      <c r="P108" s="350"/>
      <c r="Q108" s="350"/>
      <c r="R108" s="350"/>
      <c r="S108" s="350" t="s">
        <v>1586</v>
      </c>
    </row>
    <row r="109" spans="1:19" ht="14.1" customHeight="1">
      <c r="A109" s="543">
        <v>108</v>
      </c>
      <c r="B109" s="349" t="s">
        <v>1821</v>
      </c>
      <c r="C109" s="359" t="str">
        <f>IF('確認申請書（建築）入力'!$N$264=0,"",TEXT('確認申請書（建築）入力'!$N$264,"#0.00"))</f>
        <v/>
      </c>
      <c r="D109" s="350"/>
      <c r="E109" s="350"/>
      <c r="F109" s="350"/>
      <c r="G109" s="350"/>
      <c r="H109" s="350"/>
      <c r="I109" s="350"/>
      <c r="J109" s="350"/>
      <c r="K109" s="350"/>
      <c r="L109" s="350"/>
      <c r="M109" s="350"/>
      <c r="N109" s="350"/>
      <c r="O109" s="350"/>
      <c r="P109" s="350"/>
      <c r="Q109" s="350"/>
      <c r="R109" s="350"/>
      <c r="S109" s="350" t="s">
        <v>1586</v>
      </c>
    </row>
    <row r="110" spans="1:19" ht="14.1" customHeight="1">
      <c r="A110" s="543">
        <v>109</v>
      </c>
      <c r="B110" s="349" t="s">
        <v>1820</v>
      </c>
      <c r="C110" s="350" t="str">
        <f>IF($D$110=0,"",IF($F$110=TRUE,$E$110,TEXT(ROUNDDOWN($D$110,2),"#0.00")))</f>
        <v/>
      </c>
      <c r="D110" s="350">
        <f>'確認申請書（建築）入力'!$T$265</f>
        <v>0</v>
      </c>
      <c r="E110" s="350">
        <f>'確認申請書（建築）入力'!$AL$265</f>
        <v>0</v>
      </c>
      <c r="F110" s="350" t="b">
        <v>0</v>
      </c>
      <c r="G110" s="350"/>
      <c r="H110" s="350"/>
      <c r="I110" s="350"/>
      <c r="J110" s="350"/>
      <c r="K110" s="350"/>
      <c r="L110" s="350"/>
      <c r="M110" s="350"/>
      <c r="N110" s="350"/>
      <c r="O110" s="350"/>
      <c r="P110" s="350"/>
      <c r="Q110" s="350"/>
      <c r="R110" s="350"/>
      <c r="S110" s="350" t="s">
        <v>1586</v>
      </c>
    </row>
    <row r="111" spans="1:19" ht="14.1" customHeight="1">
      <c r="A111" s="543">
        <v>110</v>
      </c>
      <c r="B111" s="349" t="s">
        <v>1819</v>
      </c>
      <c r="C111" s="350" t="str">
        <f>IF($D$111=0,"",IF($F$111=TRUE,$E$111,TEXT(ROUNDDOWN($D$111,2),"#0.00")))</f>
        <v/>
      </c>
      <c r="D111" s="350">
        <f>'確認申請書（建築）入力'!$T$266</f>
        <v>0</v>
      </c>
      <c r="E111" s="350">
        <f>'確認申請書（建築）入力'!$AL$266</f>
        <v>0</v>
      </c>
      <c r="F111" s="350" t="b">
        <v>0</v>
      </c>
      <c r="G111" s="350"/>
      <c r="H111" s="350"/>
      <c r="I111" s="350"/>
      <c r="J111" s="350"/>
      <c r="K111" s="350"/>
      <c r="L111" s="350"/>
      <c r="M111" s="350"/>
      <c r="N111" s="350"/>
      <c r="O111" s="350"/>
      <c r="P111" s="350"/>
      <c r="Q111" s="350"/>
      <c r="R111" s="350"/>
      <c r="S111" s="350" t="s">
        <v>1586</v>
      </c>
    </row>
    <row r="112" spans="1:19" ht="14.1" customHeight="1">
      <c r="A112" s="543">
        <v>111</v>
      </c>
      <c r="B112" s="349" t="s">
        <v>1818</v>
      </c>
      <c r="C112" s="350" t="str">
        <f>IF('確認申請書（建築）入力'!$M$267="","",'確認申請書（建築）入力'!$M$267)</f>
        <v/>
      </c>
      <c r="D112" s="350"/>
      <c r="E112" s="350"/>
      <c r="F112" s="350"/>
      <c r="G112" s="350"/>
      <c r="H112" s="350"/>
      <c r="I112" s="350"/>
      <c r="J112" s="350"/>
      <c r="K112" s="350"/>
      <c r="L112" s="350"/>
      <c r="M112" s="350"/>
      <c r="N112" s="350"/>
      <c r="O112" s="350"/>
      <c r="P112" s="350"/>
      <c r="Q112" s="350"/>
      <c r="R112" s="350"/>
      <c r="S112" s="350" t="s">
        <v>1586</v>
      </c>
    </row>
    <row r="113" spans="1:19" ht="14.1" customHeight="1">
      <c r="A113" s="543">
        <v>112</v>
      </c>
      <c r="B113" s="349" t="s">
        <v>2557</v>
      </c>
      <c r="C113" s="350" t="str">
        <f>IF(INDEX(主要用途!$C$2:$C63,$D$113)="","",INDEX(主要用途!$C$2:$C63,$D$113))</f>
        <v/>
      </c>
      <c r="D113" s="355">
        <v>1</v>
      </c>
      <c r="E113" s="350"/>
      <c r="F113" s="350"/>
      <c r="G113" s="350"/>
      <c r="H113" s="350"/>
      <c r="I113" s="350"/>
      <c r="J113" s="350"/>
      <c r="K113" s="350"/>
      <c r="L113" s="350"/>
      <c r="M113" s="350"/>
      <c r="N113" s="350"/>
      <c r="O113" s="350"/>
      <c r="P113" s="350"/>
      <c r="Q113" s="350"/>
      <c r="R113" s="350"/>
      <c r="S113" s="350" t="s">
        <v>1586</v>
      </c>
    </row>
    <row r="114" spans="1:19" ht="14.1" customHeight="1">
      <c r="A114" s="543">
        <v>113</v>
      </c>
      <c r="B114" s="349" t="s">
        <v>1817</v>
      </c>
      <c r="C114" s="350" t="str">
        <f>IF('確認申請書（建築）入力'!$T$270="","",'確認申請書（建築）入力'!$T$270)</f>
        <v/>
      </c>
      <c r="D114" s="350"/>
      <c r="E114" s="350"/>
      <c r="F114" s="350"/>
      <c r="G114" s="350"/>
      <c r="H114" s="350"/>
      <c r="I114" s="350"/>
      <c r="J114" s="350"/>
      <c r="K114" s="350"/>
      <c r="L114" s="350"/>
      <c r="M114" s="350"/>
      <c r="N114" s="350"/>
      <c r="O114" s="350"/>
      <c r="P114" s="350"/>
      <c r="Q114" s="350"/>
      <c r="R114" s="350"/>
      <c r="S114" s="350" t="s">
        <v>1586</v>
      </c>
    </row>
    <row r="115" spans="1:19" ht="14.1" customHeight="1">
      <c r="A115" s="543">
        <v>114</v>
      </c>
      <c r="B115" s="349" t="s">
        <v>1816</v>
      </c>
      <c r="C115" s="350"/>
      <c r="D115" s="350"/>
      <c r="E115" s="350"/>
      <c r="F115" s="350"/>
      <c r="G115" s="350"/>
      <c r="H115" s="350"/>
      <c r="I115" s="350"/>
      <c r="J115" s="350"/>
      <c r="K115" s="350"/>
      <c r="L115" s="350"/>
      <c r="M115" s="350"/>
      <c r="N115" s="350"/>
      <c r="O115" s="350"/>
      <c r="P115" s="350"/>
      <c r="Q115" s="350"/>
      <c r="R115" s="350"/>
      <c r="S115" s="350" t="s">
        <v>1586</v>
      </c>
    </row>
    <row r="116" spans="1:19" ht="14.1" customHeight="1">
      <c r="A116" s="543">
        <v>115</v>
      </c>
      <c r="B116" s="349" t="s">
        <v>1815</v>
      </c>
      <c r="C116" s="350" t="str">
        <f>IF($D$116=TRUE,"新築",IF($E$116=TRUE,"増築",IF($F$116=TRUE,"改築",IF($G$116=TRUE,"移転",IF($H$116=TRUE,"用途変更",IF($I$116=TRUE,"大規模の修繕",IF($J$116=TRUE,"大規模の模様替",IF($K$116=TRUE,"その他",""))))))))</f>
        <v/>
      </c>
      <c r="D116" s="355" t="b">
        <v>0</v>
      </c>
      <c r="E116" s="355" t="b">
        <v>0</v>
      </c>
      <c r="F116" s="355" t="b">
        <v>0</v>
      </c>
      <c r="G116" s="355" t="b">
        <v>0</v>
      </c>
      <c r="H116" s="355" t="b">
        <v>0</v>
      </c>
      <c r="I116" s="355" t="b">
        <v>0</v>
      </c>
      <c r="J116" s="355" t="b">
        <v>0</v>
      </c>
      <c r="K116" s="350" t="b">
        <v>0</v>
      </c>
      <c r="L116" s="350"/>
      <c r="M116" s="350"/>
      <c r="N116" s="350"/>
      <c r="O116" s="350"/>
      <c r="P116" s="350"/>
      <c r="Q116" s="350"/>
      <c r="R116" s="350"/>
      <c r="S116" s="350" t="s">
        <v>1814</v>
      </c>
    </row>
    <row r="117" spans="1:19" ht="14.1" customHeight="1">
      <c r="A117" s="543">
        <v>116</v>
      </c>
      <c r="B117" s="349" t="s">
        <v>3183</v>
      </c>
      <c r="C117" s="350" t="str">
        <f>IF('確認申請書（建築）入力'!$N$278="","",TEXT('確認申請書（建築）入力'!$N$278,"#0.00"))</f>
        <v/>
      </c>
      <c r="D117" s="350"/>
      <c r="E117" s="350"/>
      <c r="F117" s="350"/>
      <c r="G117" s="350"/>
      <c r="H117" s="350"/>
      <c r="I117" s="350"/>
      <c r="J117" s="350"/>
      <c r="K117" s="350"/>
      <c r="L117" s="350"/>
      <c r="M117" s="350"/>
      <c r="N117" s="350"/>
      <c r="O117" s="350"/>
      <c r="P117" s="350"/>
      <c r="Q117" s="350"/>
      <c r="R117" s="350"/>
      <c r="S117" s="350" t="s">
        <v>1586</v>
      </c>
    </row>
    <row r="118" spans="1:19" ht="14.1" customHeight="1">
      <c r="A118" s="543">
        <v>117</v>
      </c>
      <c r="B118" s="349" t="s">
        <v>1813</v>
      </c>
      <c r="C118" s="350" t="str">
        <f>IF('確認申請書（建築）入力'!$T$278="","",TEXT('確認申請書（建築）入力'!$T$278,"#0.00"))</f>
        <v/>
      </c>
      <c r="D118" s="350"/>
      <c r="E118" s="350"/>
      <c r="F118" s="350"/>
      <c r="G118" s="350"/>
      <c r="H118" s="350"/>
      <c r="I118" s="350"/>
      <c r="J118" s="350"/>
      <c r="K118" s="350"/>
      <c r="L118" s="350"/>
      <c r="M118" s="350"/>
      <c r="N118" s="350"/>
      <c r="O118" s="350"/>
      <c r="P118" s="350"/>
      <c r="Q118" s="350"/>
      <c r="R118" s="350"/>
      <c r="S118" s="350" t="s">
        <v>1586</v>
      </c>
    </row>
    <row r="119" spans="1:19" ht="14.1" customHeight="1">
      <c r="A119" s="543">
        <v>118</v>
      </c>
      <c r="B119" s="349" t="s">
        <v>1812</v>
      </c>
      <c r="C119" s="350" t="str">
        <f>IF('確認申請書（建築）入力'!$Z$278=0,"",TEXT('確認申請書（建築）入力'!$Z$278,"#0.00"))</f>
        <v/>
      </c>
      <c r="D119" s="350"/>
      <c r="E119" s="350"/>
      <c r="F119" s="350"/>
      <c r="G119" s="350"/>
      <c r="H119" s="350"/>
      <c r="I119" s="350"/>
      <c r="J119" s="350"/>
      <c r="K119" s="350"/>
      <c r="L119" s="350"/>
      <c r="M119" s="350"/>
      <c r="N119" s="350"/>
      <c r="O119" s="350"/>
      <c r="P119" s="350"/>
      <c r="Q119" s="350"/>
      <c r="R119" s="350"/>
      <c r="S119" s="350" t="s">
        <v>1586</v>
      </c>
    </row>
    <row r="120" spans="1:19" ht="14.1" customHeight="1">
      <c r="A120" s="543">
        <v>119</v>
      </c>
      <c r="B120" s="349" t="s">
        <v>1811</v>
      </c>
      <c r="C120" s="350" t="str">
        <f>IF(AND($D$120=0,$E$120=""),"",IF($F$120=TRUE,$E$120,TEXT(ROUNDUP($D$120,2),"#0.00")))</f>
        <v>0.00</v>
      </c>
      <c r="D120" s="350" t="str">
        <f>'確認申請書（建築）入力'!$N$280</f>
        <v>0.00</v>
      </c>
      <c r="E120" s="350">
        <f>'確認申請書（建築）入力'!$AH$280</f>
        <v>0</v>
      </c>
      <c r="F120" s="350" t="b">
        <v>0</v>
      </c>
      <c r="G120" s="350"/>
      <c r="H120" s="350"/>
      <c r="I120" s="350"/>
      <c r="J120" s="350"/>
      <c r="K120" s="350"/>
      <c r="L120" s="350"/>
      <c r="M120" s="350"/>
      <c r="N120" s="350"/>
      <c r="O120" s="350"/>
      <c r="P120" s="350"/>
      <c r="Q120" s="350"/>
      <c r="R120" s="350"/>
      <c r="S120" s="350" t="s">
        <v>1586</v>
      </c>
    </row>
    <row r="121" spans="1:19" ht="14.1" customHeight="1">
      <c r="A121" s="543">
        <v>120</v>
      </c>
      <c r="B121" s="349" t="s">
        <v>1810</v>
      </c>
      <c r="C121" s="350" t="str">
        <f>IF('確認申請書（建築）入力'!$N$283="","",TEXT('確認申請書（建築）入力'!$N$283,"#0.00"))</f>
        <v/>
      </c>
      <c r="D121" s="350"/>
      <c r="E121" s="350"/>
      <c r="F121" s="350"/>
      <c r="G121" s="350"/>
      <c r="H121" s="350"/>
      <c r="I121" s="350"/>
      <c r="J121" s="350"/>
      <c r="K121" s="350"/>
      <c r="L121" s="350"/>
      <c r="M121" s="350"/>
      <c r="N121" s="350"/>
      <c r="O121" s="350"/>
      <c r="P121" s="350"/>
      <c r="Q121" s="350"/>
      <c r="R121" s="350"/>
      <c r="S121" s="350" t="s">
        <v>1586</v>
      </c>
    </row>
    <row r="122" spans="1:19" ht="14.1" customHeight="1">
      <c r="A122" s="543">
        <v>121</v>
      </c>
      <c r="B122" s="349" t="s">
        <v>1809</v>
      </c>
      <c r="C122" s="350" t="str">
        <f>IF('確認申請書（建築）入力'!$T$283="","",TEXT('確認申請書（建築）入力'!$T$283,"#0.00"))</f>
        <v/>
      </c>
      <c r="D122" s="350"/>
      <c r="E122" s="350"/>
      <c r="F122" s="350"/>
      <c r="G122" s="350"/>
      <c r="H122" s="350"/>
      <c r="I122" s="350"/>
      <c r="J122" s="350"/>
      <c r="K122" s="350"/>
      <c r="L122" s="350"/>
      <c r="M122" s="350"/>
      <c r="N122" s="350"/>
      <c r="O122" s="350"/>
      <c r="P122" s="350"/>
      <c r="Q122" s="350"/>
      <c r="R122" s="350"/>
      <c r="S122" s="350" t="s">
        <v>1586</v>
      </c>
    </row>
    <row r="123" spans="1:19" ht="14.1" customHeight="1">
      <c r="A123" s="543">
        <v>122</v>
      </c>
      <c r="B123" s="349" t="s">
        <v>1808</v>
      </c>
      <c r="C123" s="350" t="str">
        <f>IF('確認申請書（建築）入力'!$Z$283=0,"",TEXT('確認申請書（建築）入力'!$Z$283,"#0.00"))</f>
        <v/>
      </c>
      <c r="D123" s="350"/>
      <c r="E123" s="350"/>
      <c r="F123" s="350"/>
      <c r="G123" s="350"/>
      <c r="H123" s="350"/>
      <c r="I123" s="350"/>
      <c r="J123" s="350"/>
      <c r="K123" s="350"/>
      <c r="L123" s="350"/>
      <c r="M123" s="350"/>
      <c r="N123" s="350"/>
      <c r="O123" s="350"/>
      <c r="P123" s="350"/>
      <c r="Q123" s="350"/>
      <c r="R123" s="350"/>
      <c r="S123" s="350" t="s">
        <v>1586</v>
      </c>
    </row>
    <row r="124" spans="1:19" ht="14.1" customHeight="1">
      <c r="A124" s="543">
        <v>123</v>
      </c>
      <c r="B124" s="349" t="s">
        <v>1807</v>
      </c>
      <c r="C124" s="350" t="str">
        <f>IF('確認申請書（建築）入力'!$N$285="","",TEXT('確認申請書（建築）入力'!$N$285,"#0.00"))</f>
        <v/>
      </c>
      <c r="D124" s="350"/>
      <c r="E124" s="350"/>
      <c r="F124" s="350"/>
      <c r="G124" s="350"/>
      <c r="H124" s="350"/>
      <c r="I124" s="350"/>
      <c r="J124" s="350"/>
      <c r="K124" s="350"/>
      <c r="L124" s="350"/>
      <c r="M124" s="350"/>
      <c r="N124" s="350"/>
      <c r="O124" s="350"/>
      <c r="P124" s="350"/>
      <c r="Q124" s="350"/>
      <c r="R124" s="350"/>
      <c r="S124" s="350" t="s">
        <v>1586</v>
      </c>
    </row>
    <row r="125" spans="1:19" ht="14.1" customHeight="1">
      <c r="A125" s="543">
        <v>124</v>
      </c>
      <c r="B125" s="349" t="s">
        <v>1806</v>
      </c>
      <c r="C125" s="350" t="str">
        <f>IF('確認申請書（建築）入力'!$T$285="","",TEXT('確認申請書（建築）入力'!$T$285,"#0.00"))</f>
        <v/>
      </c>
      <c r="D125" s="350"/>
      <c r="E125" s="350"/>
      <c r="F125" s="350"/>
      <c r="G125" s="350"/>
      <c r="H125" s="350"/>
      <c r="I125" s="350"/>
      <c r="J125" s="350"/>
      <c r="K125" s="350"/>
      <c r="L125" s="350"/>
      <c r="M125" s="350"/>
      <c r="N125" s="350"/>
      <c r="O125" s="350"/>
      <c r="P125" s="350"/>
      <c r="Q125" s="350"/>
      <c r="R125" s="350"/>
      <c r="S125" s="350" t="s">
        <v>1586</v>
      </c>
    </row>
    <row r="126" spans="1:19" ht="14.1" customHeight="1">
      <c r="A126" s="543">
        <v>125</v>
      </c>
      <c r="B126" s="349" t="s">
        <v>1805</v>
      </c>
      <c r="C126" s="350" t="str">
        <f>IF('確認申請書（建築）入力'!$Z$285=0,"",TEXT('確認申請書（建築）入力'!$Z$285,"#0.00"))</f>
        <v/>
      </c>
      <c r="D126" s="350"/>
      <c r="E126" s="350"/>
      <c r="F126" s="350"/>
      <c r="G126" s="350"/>
      <c r="H126" s="350"/>
      <c r="I126" s="350"/>
      <c r="J126" s="350"/>
      <c r="K126" s="350"/>
      <c r="L126" s="350"/>
      <c r="M126" s="350"/>
      <c r="N126" s="350"/>
      <c r="O126" s="350"/>
      <c r="P126" s="350"/>
      <c r="Q126" s="350"/>
      <c r="R126" s="350"/>
      <c r="S126" s="350" t="s">
        <v>1586</v>
      </c>
    </row>
    <row r="127" spans="1:19" ht="14.1" customHeight="1">
      <c r="A127" s="543">
        <v>126</v>
      </c>
      <c r="B127" s="349" t="s">
        <v>1804</v>
      </c>
      <c r="C127" s="350" t="str">
        <f>IF('確認申請書（建築）入力'!$N$288="","",TEXT('確認申請書（建築）入力'!$N$288,"#0.00"))</f>
        <v/>
      </c>
      <c r="D127" s="350"/>
      <c r="E127" s="350"/>
      <c r="F127" s="350"/>
      <c r="G127" s="350"/>
      <c r="H127" s="350"/>
      <c r="I127" s="350"/>
      <c r="J127" s="350"/>
      <c r="K127" s="350"/>
      <c r="L127" s="350"/>
      <c r="M127" s="350"/>
      <c r="N127" s="350"/>
      <c r="O127" s="350"/>
      <c r="P127" s="350"/>
      <c r="Q127" s="350"/>
      <c r="R127" s="350"/>
      <c r="S127" s="350" t="s">
        <v>1586</v>
      </c>
    </row>
    <row r="128" spans="1:19" ht="14.1" customHeight="1">
      <c r="A128" s="543">
        <v>127</v>
      </c>
      <c r="B128" s="349" t="s">
        <v>1803</v>
      </c>
      <c r="C128" s="350" t="str">
        <f>IF('確認申請書（建築）入力'!$T$288="","",TEXT('確認申請書（建築）入力'!$T$288,"#0.00"))</f>
        <v/>
      </c>
      <c r="D128" s="350"/>
      <c r="E128" s="350"/>
      <c r="F128" s="350"/>
      <c r="G128" s="350"/>
      <c r="H128" s="350"/>
      <c r="I128" s="350"/>
      <c r="J128" s="350"/>
      <c r="K128" s="350"/>
      <c r="L128" s="350"/>
      <c r="M128" s="350"/>
      <c r="N128" s="350"/>
      <c r="O128" s="350"/>
      <c r="P128" s="350"/>
      <c r="Q128" s="350"/>
      <c r="R128" s="350"/>
      <c r="S128" s="350" t="s">
        <v>1586</v>
      </c>
    </row>
    <row r="129" spans="1:19" ht="14.1" customHeight="1">
      <c r="A129" s="543">
        <v>128</v>
      </c>
      <c r="B129" s="349" t="s">
        <v>1802</v>
      </c>
      <c r="C129" s="350" t="str">
        <f>IF('確認申請書（建築）入力'!$Z$288=0,"",TEXT('確認申請書（建築）入力'!$Z$288,"#0.00"))</f>
        <v/>
      </c>
      <c r="D129" s="350"/>
      <c r="E129" s="350"/>
      <c r="F129" s="350"/>
      <c r="G129" s="350"/>
      <c r="H129" s="350"/>
      <c r="I129" s="350"/>
      <c r="J129" s="350"/>
      <c r="K129" s="350"/>
      <c r="L129" s="350"/>
      <c r="M129" s="350"/>
      <c r="N129" s="350"/>
      <c r="O129" s="350"/>
      <c r="P129" s="350"/>
      <c r="Q129" s="350"/>
      <c r="R129" s="350"/>
      <c r="S129" s="350" t="s">
        <v>1586</v>
      </c>
    </row>
    <row r="130" spans="1:19" ht="14.1" customHeight="1">
      <c r="A130" s="543">
        <v>129</v>
      </c>
      <c r="B130" s="349" t="s">
        <v>1801</v>
      </c>
      <c r="C130" s="350" t="str">
        <f>IF('確認申請書（建築）入力'!$N$290="","",TEXT('確認申請書（建築）入力'!$N$290,"#0.00"))</f>
        <v/>
      </c>
      <c r="D130" s="350"/>
      <c r="E130" s="350"/>
      <c r="F130" s="350"/>
      <c r="G130" s="350"/>
      <c r="H130" s="350"/>
      <c r="I130" s="350"/>
      <c r="J130" s="350"/>
      <c r="K130" s="350"/>
      <c r="L130" s="350"/>
      <c r="M130" s="350"/>
      <c r="N130" s="350"/>
      <c r="O130" s="350"/>
      <c r="P130" s="350"/>
      <c r="Q130" s="350"/>
      <c r="R130" s="350"/>
      <c r="S130" s="350" t="s">
        <v>1586</v>
      </c>
    </row>
    <row r="131" spans="1:19" ht="14.1" customHeight="1">
      <c r="A131" s="543">
        <v>130</v>
      </c>
      <c r="B131" s="349" t="s">
        <v>1800</v>
      </c>
      <c r="C131" s="350" t="str">
        <f>IF('確認申請書（建築）入力'!$T$290="","",TEXT('確認申請書（建築）入力'!$T$290,"#0.00"))</f>
        <v/>
      </c>
      <c r="D131" s="350"/>
      <c r="E131" s="350"/>
      <c r="F131" s="350"/>
      <c r="G131" s="350"/>
      <c r="H131" s="350"/>
      <c r="I131" s="350"/>
      <c r="J131" s="350"/>
      <c r="K131" s="350"/>
      <c r="L131" s="350"/>
      <c r="M131" s="350"/>
      <c r="N131" s="350"/>
      <c r="O131" s="350"/>
      <c r="P131" s="350"/>
      <c r="Q131" s="350"/>
      <c r="R131" s="350"/>
      <c r="S131" s="350" t="s">
        <v>1586</v>
      </c>
    </row>
    <row r="132" spans="1:19" ht="14.1" customHeight="1">
      <c r="A132" s="543">
        <v>131</v>
      </c>
      <c r="B132" s="349" t="s">
        <v>1799</v>
      </c>
      <c r="C132" s="350" t="str">
        <f>IF('確認申請書（建築）入力'!$Z$290=0,"",TEXT('確認申請書（建築）入力'!$Z$290,"#0.00"))</f>
        <v/>
      </c>
      <c r="D132" s="350"/>
      <c r="E132" s="350"/>
      <c r="F132" s="350"/>
      <c r="G132" s="350"/>
      <c r="H132" s="350"/>
      <c r="I132" s="350"/>
      <c r="J132" s="350"/>
      <c r="K132" s="350"/>
      <c r="L132" s="350"/>
      <c r="M132" s="350"/>
      <c r="N132" s="350"/>
      <c r="O132" s="350"/>
      <c r="P132" s="350"/>
      <c r="Q132" s="350"/>
      <c r="R132" s="350"/>
      <c r="S132" s="350" t="s">
        <v>1586</v>
      </c>
    </row>
    <row r="133" spans="1:19" ht="14.1" customHeight="1">
      <c r="A133" s="543">
        <v>132</v>
      </c>
      <c r="B133" s="349" t="s">
        <v>1798</v>
      </c>
      <c r="C133" s="350" t="str">
        <f>IF('確認申請書（建築）入力'!$N$297="","",TEXT('確認申請書（建築）入力'!$N$297,"#0.00"))</f>
        <v/>
      </c>
      <c r="D133" s="350"/>
      <c r="E133" s="350"/>
      <c r="F133" s="350"/>
      <c r="G133" s="350"/>
      <c r="H133" s="350"/>
      <c r="I133" s="350"/>
      <c r="J133" s="350"/>
      <c r="K133" s="350"/>
      <c r="L133" s="350"/>
      <c r="M133" s="350"/>
      <c r="N133" s="350"/>
      <c r="O133" s="350"/>
      <c r="P133" s="350"/>
      <c r="Q133" s="350"/>
      <c r="R133" s="350"/>
      <c r="S133" s="350" t="s">
        <v>1586</v>
      </c>
    </row>
    <row r="134" spans="1:19" ht="14.1" customHeight="1">
      <c r="A134" s="543">
        <v>133</v>
      </c>
      <c r="B134" s="349" t="s">
        <v>1797</v>
      </c>
      <c r="C134" s="350" t="str">
        <f>IF('確認申請書（建築）入力'!$T$297="","",TEXT('確認申請書（建築）入力'!$T$297,"#0.00"))</f>
        <v/>
      </c>
      <c r="D134" s="350"/>
      <c r="E134" s="350"/>
      <c r="F134" s="350"/>
      <c r="G134" s="350"/>
      <c r="H134" s="350"/>
      <c r="I134" s="350"/>
      <c r="J134" s="350"/>
      <c r="K134" s="350"/>
      <c r="L134" s="350"/>
      <c r="M134" s="350"/>
      <c r="N134" s="350"/>
      <c r="O134" s="350"/>
      <c r="P134" s="350"/>
      <c r="Q134" s="350"/>
      <c r="R134" s="350"/>
      <c r="S134" s="350" t="s">
        <v>1586</v>
      </c>
    </row>
    <row r="135" spans="1:19" ht="14.1" customHeight="1">
      <c r="A135" s="543">
        <v>134</v>
      </c>
      <c r="B135" s="349" t="s">
        <v>1796</v>
      </c>
      <c r="C135" s="350" t="str">
        <f>IF('確認申請書（建築）入力'!$Z$297=0,"",TEXT('確認申請書（建築）入力'!$Z$297,"#0.00"))</f>
        <v/>
      </c>
      <c r="D135" s="350"/>
      <c r="E135" s="350"/>
      <c r="F135" s="350"/>
      <c r="G135" s="350"/>
      <c r="H135" s="350"/>
      <c r="I135" s="350"/>
      <c r="J135" s="350"/>
      <c r="K135" s="350"/>
      <c r="L135" s="350"/>
      <c r="M135" s="350"/>
      <c r="N135" s="350"/>
      <c r="O135" s="350"/>
      <c r="P135" s="350"/>
      <c r="Q135" s="350"/>
      <c r="R135" s="350"/>
      <c r="S135" s="350" t="s">
        <v>1586</v>
      </c>
    </row>
    <row r="136" spans="1:19" ht="14.1" customHeight="1">
      <c r="A136" s="543">
        <v>135</v>
      </c>
      <c r="B136" s="349" t="s">
        <v>1795</v>
      </c>
      <c r="C136" s="350" t="str">
        <f>IF('確認申請書（建築）入力'!$N$299="","",TEXT('確認申請書（建築）入力'!$N$299,"#0.00"))</f>
        <v/>
      </c>
      <c r="D136" s="350"/>
      <c r="E136" s="350"/>
      <c r="F136" s="350"/>
      <c r="G136" s="350"/>
      <c r="H136" s="350"/>
      <c r="I136" s="350"/>
      <c r="J136" s="350"/>
      <c r="K136" s="350"/>
      <c r="L136" s="350"/>
      <c r="M136" s="350"/>
      <c r="N136" s="350"/>
      <c r="O136" s="350"/>
      <c r="P136" s="350"/>
      <c r="Q136" s="350"/>
      <c r="R136" s="350"/>
      <c r="S136" s="350" t="s">
        <v>1586</v>
      </c>
    </row>
    <row r="137" spans="1:19" ht="14.1" customHeight="1">
      <c r="A137" s="543">
        <v>136</v>
      </c>
      <c r="B137" s="349" t="s">
        <v>1794</v>
      </c>
      <c r="C137" s="350" t="str">
        <f>IF(AND($D$137=0,$E$137=""),"",IF($F$137=TRUE,$E$137,TEXT(ROUNDUP($D$137,2),"#0.00")))</f>
        <v/>
      </c>
      <c r="D137" s="350">
        <f>'確認申請書（建築）入力'!$O$300</f>
        <v>0</v>
      </c>
      <c r="E137" s="350" t="str">
        <f>IF('確認申請書（建築）入力'!$AI$300=0,"",'確認申請書（建築）入力'!$AI$300)</f>
        <v/>
      </c>
      <c r="F137" s="350" t="b">
        <v>0</v>
      </c>
      <c r="G137" s="350"/>
      <c r="H137" s="350"/>
      <c r="I137" s="350"/>
      <c r="J137" s="350"/>
      <c r="K137" s="350"/>
      <c r="L137" s="350"/>
      <c r="M137" s="350"/>
      <c r="N137" s="350"/>
      <c r="O137" s="350"/>
      <c r="P137" s="350"/>
      <c r="Q137" s="350"/>
      <c r="R137" s="350"/>
      <c r="S137" s="350" t="s">
        <v>1586</v>
      </c>
    </row>
    <row r="138" spans="1:19" ht="14.1" customHeight="1">
      <c r="A138" s="543">
        <v>137</v>
      </c>
      <c r="B138" s="349" t="s">
        <v>1793</v>
      </c>
      <c r="C138" s="350" t="str">
        <f>IF('確認申請書（建築）入力'!$N$303=0,'確認申請書（建築）入力'!$N$303&amp;" ",'確認申請書（建築）入力'!$N$303)</f>
        <v xml:space="preserve"> </v>
      </c>
      <c r="D138" s="350"/>
      <c r="E138" s="350"/>
      <c r="F138" s="350"/>
      <c r="G138" s="350"/>
      <c r="H138" s="350"/>
      <c r="I138" s="350"/>
      <c r="J138" s="350"/>
      <c r="K138" s="350"/>
      <c r="L138" s="350"/>
      <c r="M138" s="350"/>
      <c r="N138" s="350"/>
      <c r="O138" s="350"/>
      <c r="P138" s="350"/>
      <c r="Q138" s="350"/>
      <c r="R138" s="350"/>
      <c r="S138" s="350" t="s">
        <v>1586</v>
      </c>
    </row>
    <row r="139" spans="1:19" ht="14.1" customHeight="1">
      <c r="A139" s="543">
        <v>138</v>
      </c>
      <c r="B139" s="349" t="s">
        <v>1792</v>
      </c>
      <c r="C139" s="350" t="str">
        <f>IF('確認申請書（建築）入力'!$N$304="","",TEXT('確認申請書（建築）入力'!$N$304,"0"))</f>
        <v/>
      </c>
      <c r="D139" s="350"/>
      <c r="E139" s="350"/>
      <c r="F139" s="350"/>
      <c r="G139" s="350"/>
      <c r="H139" s="350"/>
      <c r="I139" s="350"/>
      <c r="J139" s="350"/>
      <c r="K139" s="350"/>
      <c r="L139" s="350"/>
      <c r="M139" s="350"/>
      <c r="N139" s="350"/>
      <c r="O139" s="350"/>
      <c r="P139" s="350"/>
      <c r="Q139" s="350"/>
      <c r="R139" s="350"/>
      <c r="S139" s="350" t="s">
        <v>1586</v>
      </c>
    </row>
    <row r="140" spans="1:19" ht="14.1" customHeight="1">
      <c r="A140" s="543">
        <v>139</v>
      </c>
      <c r="B140" s="349" t="s">
        <v>1791</v>
      </c>
      <c r="C140" s="350" t="str">
        <f>IF('確認申請書（建築）入力'!$N$307="","",TEXT('確認申請書（建築）入力'!$N$307,"#0.000"))</f>
        <v/>
      </c>
      <c r="D140" s="350"/>
      <c r="E140" s="350"/>
      <c r="F140" s="350"/>
      <c r="G140" s="350"/>
      <c r="H140" s="350"/>
      <c r="I140" s="350"/>
      <c r="J140" s="350"/>
      <c r="K140" s="350"/>
      <c r="L140" s="350"/>
      <c r="M140" s="350"/>
      <c r="N140" s="350"/>
      <c r="O140" s="350"/>
      <c r="P140" s="350"/>
      <c r="Q140" s="350"/>
      <c r="R140" s="350"/>
      <c r="S140" s="350" t="s">
        <v>1586</v>
      </c>
    </row>
    <row r="141" spans="1:19" ht="14.1" customHeight="1">
      <c r="A141" s="543">
        <v>140</v>
      </c>
      <c r="B141" s="349" t="s">
        <v>1790</v>
      </c>
      <c r="C141" s="350" t="str">
        <f>IF('確認申請書（建築）入力'!$U$307="","",TEXT('確認申請書（建築）入力'!$U$307,"#0.000"))</f>
        <v/>
      </c>
      <c r="D141" s="350"/>
      <c r="E141" s="350"/>
      <c r="F141" s="350"/>
      <c r="G141" s="350"/>
      <c r="H141" s="350"/>
      <c r="I141" s="350"/>
      <c r="J141" s="350"/>
      <c r="K141" s="350"/>
      <c r="L141" s="350"/>
      <c r="M141" s="350"/>
      <c r="N141" s="350"/>
      <c r="O141" s="350"/>
      <c r="P141" s="350"/>
      <c r="Q141" s="350"/>
      <c r="R141" s="350"/>
      <c r="S141" s="350" t="s">
        <v>1586</v>
      </c>
    </row>
    <row r="142" spans="1:19" ht="14.1" customHeight="1">
      <c r="A142" s="543">
        <v>141</v>
      </c>
      <c r="B142" s="349" t="s">
        <v>1789</v>
      </c>
      <c r="C142" s="350" t="str">
        <f>IF(INDEX(値一覧項目!$V$2:$V43,$D$142)="","",INDEX(値一覧項目!$V$2:$V43,$D$142))</f>
        <v/>
      </c>
      <c r="D142" s="355">
        <v>1</v>
      </c>
      <c r="E142" s="350"/>
      <c r="F142" s="350"/>
      <c r="G142" s="350"/>
      <c r="H142" s="350"/>
      <c r="I142" s="350"/>
      <c r="J142" s="350"/>
      <c r="K142" s="350"/>
      <c r="L142" s="350"/>
      <c r="M142" s="350"/>
      <c r="N142" s="350"/>
      <c r="O142" s="350"/>
      <c r="P142" s="350"/>
      <c r="Q142" s="350"/>
      <c r="R142" s="350"/>
      <c r="S142" s="350" t="s">
        <v>1586</v>
      </c>
    </row>
    <row r="143" spans="1:19" ht="14.1" customHeight="1">
      <c r="A143" s="543">
        <v>142</v>
      </c>
      <c r="B143" s="349" t="s">
        <v>1788</v>
      </c>
      <c r="C143" s="350" t="str">
        <f>IF(INDEX(値一覧項目!$V$2:V$43,$D$143)="","",INDEX(値一覧項目!$V$2:$V43,$D$143))</f>
        <v/>
      </c>
      <c r="D143" s="355">
        <v>1</v>
      </c>
      <c r="E143" s="350"/>
      <c r="F143" s="350"/>
      <c r="G143" s="350"/>
      <c r="H143" s="350"/>
      <c r="I143" s="350"/>
      <c r="J143" s="350"/>
      <c r="K143" s="350"/>
      <c r="L143" s="350"/>
      <c r="M143" s="350"/>
      <c r="N143" s="350"/>
      <c r="O143" s="350"/>
      <c r="P143" s="350"/>
      <c r="Q143" s="350"/>
      <c r="R143" s="350"/>
      <c r="S143" s="350" t="s">
        <v>1783</v>
      </c>
    </row>
    <row r="144" spans="1:19" ht="14.1" customHeight="1">
      <c r="A144" s="543">
        <v>143</v>
      </c>
      <c r="B144" s="349" t="s">
        <v>1787</v>
      </c>
      <c r="C144" s="350" t="str">
        <f>IF(INDEX(値一覧項目!$W$2:$W8,$D$144)="","",INDEX(値一覧項目!$W$2:$W8,$D$144))</f>
        <v/>
      </c>
      <c r="D144" s="355">
        <v>1</v>
      </c>
      <c r="E144" s="350"/>
      <c r="F144" s="350"/>
      <c r="G144" s="350"/>
      <c r="H144" s="350"/>
      <c r="I144" s="350"/>
      <c r="J144" s="350"/>
      <c r="K144" s="350"/>
      <c r="L144" s="350"/>
      <c r="M144" s="350"/>
      <c r="N144" s="350"/>
      <c r="O144" s="350"/>
      <c r="P144" s="350"/>
      <c r="Q144" s="350"/>
      <c r="R144" s="350"/>
      <c r="S144" s="350" t="s">
        <v>1786</v>
      </c>
    </row>
    <row r="145" spans="1:19" ht="14.1" customHeight="1">
      <c r="A145" s="543">
        <v>144</v>
      </c>
      <c r="B145" s="349" t="s">
        <v>1785</v>
      </c>
      <c r="C145" s="350" t="str">
        <f>IF(INDEX(値一覧項目!$W$2:$W8,$D$145)="","",INDEX(値一覧項目!$W$2:$W8,$D$145))</f>
        <v/>
      </c>
      <c r="D145" s="355">
        <v>1</v>
      </c>
      <c r="E145" s="350"/>
      <c r="F145" s="350"/>
      <c r="G145" s="350"/>
      <c r="H145" s="350"/>
      <c r="I145" s="350"/>
      <c r="J145" s="350"/>
      <c r="K145" s="350"/>
      <c r="L145" s="350"/>
      <c r="M145" s="350"/>
      <c r="N145" s="350"/>
      <c r="O145" s="350"/>
      <c r="P145" s="350"/>
      <c r="Q145" s="350"/>
      <c r="R145" s="350"/>
      <c r="S145" s="350" t="s">
        <v>1784</v>
      </c>
    </row>
    <row r="146" spans="1:19" ht="14.1" customHeight="1">
      <c r="A146" s="543">
        <v>145</v>
      </c>
      <c r="B146" s="349" t="s">
        <v>1782</v>
      </c>
      <c r="C146" s="350" t="str">
        <f>IF(INDEX(値一覧項目!$I$2:$I218,$D$146)="","",INDEX(値一覧項目!$I$2:$I218,$D$146))</f>
        <v/>
      </c>
      <c r="D146" s="355">
        <v>1</v>
      </c>
      <c r="E146" s="350"/>
      <c r="F146" s="350"/>
      <c r="G146" s="350"/>
      <c r="H146" s="350"/>
      <c r="I146" s="350"/>
      <c r="J146" s="350"/>
      <c r="K146" s="350"/>
      <c r="L146" s="350"/>
      <c r="M146" s="350"/>
      <c r="N146" s="350"/>
      <c r="O146" s="350"/>
      <c r="P146" s="350"/>
      <c r="Q146" s="350"/>
      <c r="R146" s="350"/>
      <c r="S146" s="350" t="s">
        <v>1586</v>
      </c>
    </row>
    <row r="147" spans="1:19" ht="14.1" customHeight="1">
      <c r="A147" s="543">
        <v>146</v>
      </c>
      <c r="B147" s="349" t="s">
        <v>1781</v>
      </c>
      <c r="C147" s="350"/>
      <c r="D147" s="350"/>
      <c r="E147" s="350"/>
      <c r="F147" s="350"/>
      <c r="G147" s="350"/>
      <c r="H147" s="350"/>
      <c r="I147" s="350"/>
      <c r="J147" s="350"/>
      <c r="K147" s="350"/>
      <c r="L147" s="350"/>
      <c r="M147" s="350"/>
      <c r="N147" s="350"/>
      <c r="O147" s="350"/>
      <c r="P147" s="350"/>
      <c r="Q147" s="350"/>
      <c r="R147" s="350"/>
      <c r="S147" s="350"/>
    </row>
    <row r="148" spans="1:19" ht="14.1" customHeight="1">
      <c r="A148" s="543">
        <v>147</v>
      </c>
      <c r="B148" s="349" t="s">
        <v>1780</v>
      </c>
      <c r="C148" s="350"/>
      <c r="D148" s="350"/>
      <c r="E148" s="350"/>
      <c r="F148" s="350"/>
      <c r="G148" s="350"/>
      <c r="H148" s="350"/>
      <c r="I148" s="350"/>
      <c r="J148" s="350"/>
      <c r="K148" s="350"/>
      <c r="L148" s="350"/>
      <c r="M148" s="350"/>
      <c r="N148" s="350"/>
      <c r="O148" s="350"/>
      <c r="P148" s="350"/>
      <c r="Q148" s="350"/>
      <c r="R148" s="350"/>
      <c r="S148" s="350"/>
    </row>
    <row r="149" spans="1:19" ht="14.1" customHeight="1">
      <c r="A149" s="543">
        <v>148</v>
      </c>
      <c r="B149" s="349" t="s">
        <v>1779</v>
      </c>
      <c r="C149" s="350" t="str">
        <f>IF(INDEX(値一覧項目!$I$2:$I218,$D$149)="","",INDEX(値一覧項目!$I$2:$I218,$D$149))</f>
        <v/>
      </c>
      <c r="D149" s="355">
        <v>1</v>
      </c>
      <c r="E149" s="350"/>
      <c r="F149" s="350"/>
      <c r="G149" s="350"/>
      <c r="H149" s="350"/>
      <c r="I149" s="350"/>
      <c r="J149" s="350"/>
      <c r="K149" s="350"/>
      <c r="L149" s="350"/>
      <c r="M149" s="350"/>
      <c r="N149" s="350"/>
      <c r="O149" s="350"/>
      <c r="P149" s="350"/>
      <c r="Q149" s="350"/>
      <c r="R149" s="350"/>
      <c r="S149" s="350" t="s">
        <v>1586</v>
      </c>
    </row>
    <row r="150" spans="1:19" ht="14.1" customHeight="1">
      <c r="A150" s="543">
        <v>149</v>
      </c>
      <c r="B150" s="349" t="s">
        <v>1778</v>
      </c>
      <c r="C150" s="350"/>
      <c r="D150" s="350"/>
      <c r="E150" s="350"/>
      <c r="F150" s="350"/>
      <c r="G150" s="350"/>
      <c r="H150" s="350"/>
      <c r="I150" s="350"/>
      <c r="J150" s="350"/>
      <c r="K150" s="350"/>
      <c r="L150" s="350"/>
      <c r="M150" s="350"/>
      <c r="N150" s="350"/>
      <c r="O150" s="350"/>
      <c r="P150" s="350"/>
      <c r="Q150" s="350"/>
      <c r="R150" s="350"/>
      <c r="S150" s="350"/>
    </row>
    <row r="151" spans="1:19" ht="14.1" customHeight="1">
      <c r="A151" s="543">
        <v>150</v>
      </c>
      <c r="B151" s="349" t="s">
        <v>1777</v>
      </c>
      <c r="C151" s="350"/>
      <c r="D151" s="350"/>
      <c r="E151" s="350"/>
      <c r="F151" s="350"/>
      <c r="G151" s="350"/>
      <c r="H151" s="350"/>
      <c r="I151" s="350"/>
      <c r="J151" s="350"/>
      <c r="K151" s="350"/>
      <c r="L151" s="350"/>
      <c r="M151" s="350"/>
      <c r="N151" s="350"/>
      <c r="O151" s="350"/>
      <c r="P151" s="350"/>
      <c r="Q151" s="350"/>
      <c r="R151" s="350"/>
      <c r="S151" s="350"/>
    </row>
    <row r="152" spans="1:19" ht="14.1" customHeight="1">
      <c r="A152" s="543">
        <v>151</v>
      </c>
      <c r="B152" s="349" t="s">
        <v>1776</v>
      </c>
      <c r="C152" s="350" t="str">
        <f>IF($D$152=TRUE,"有",IF($E$152=TRUE,"無",""))</f>
        <v/>
      </c>
      <c r="D152" s="355" t="b">
        <v>0</v>
      </c>
      <c r="E152" s="355" t="b">
        <v>0</v>
      </c>
      <c r="F152" s="350"/>
      <c r="G152" s="350"/>
      <c r="H152" s="350"/>
      <c r="I152" s="350"/>
      <c r="J152" s="350"/>
      <c r="K152" s="350"/>
      <c r="L152" s="350"/>
      <c r="M152" s="350"/>
      <c r="N152" s="350"/>
      <c r="O152" s="350"/>
      <c r="P152" s="350"/>
      <c r="Q152" s="350"/>
      <c r="R152" s="350"/>
      <c r="S152" s="350" t="s">
        <v>1775</v>
      </c>
    </row>
    <row r="153" spans="1:19" ht="14.1" customHeight="1">
      <c r="A153" s="543">
        <v>152</v>
      </c>
      <c r="B153" s="349" t="s">
        <v>1774</v>
      </c>
      <c r="C153" s="350" t="str">
        <f>IF($D$153=TRUE,"道路の高さ制限不適用"," ")&amp;IF($E$153=TRUE,"/"&amp;"隣地高さ制限不適用"," ")&amp;IF($F$153=TRUE,"/"&amp;"北側高さ制限不適用"," ")</f>
        <v xml:space="preserve">   </v>
      </c>
      <c r="D153" s="355" t="b">
        <v>0</v>
      </c>
      <c r="E153" s="355" t="b">
        <v>0</v>
      </c>
      <c r="F153" s="355" t="b">
        <v>0</v>
      </c>
      <c r="G153" s="350"/>
      <c r="H153" s="350"/>
      <c r="I153" s="350"/>
      <c r="J153" s="350"/>
      <c r="K153" s="350"/>
      <c r="L153" s="350"/>
      <c r="M153" s="350"/>
      <c r="N153" s="350"/>
      <c r="O153" s="350"/>
      <c r="P153" s="350"/>
      <c r="Q153" s="350"/>
      <c r="R153" s="350"/>
      <c r="S153" s="350" t="s">
        <v>1773</v>
      </c>
    </row>
    <row r="154" spans="1:19" ht="14.1" customHeight="1">
      <c r="A154" s="543">
        <v>153</v>
      </c>
      <c r="B154" s="349" t="s">
        <v>1772</v>
      </c>
      <c r="C154" s="350" t="str">
        <f>IF('確認申請書（建築）入力'!$M$315="","",'確認申請書（建築）入力'!$M$315)</f>
        <v/>
      </c>
      <c r="D154" s="350"/>
      <c r="E154" s="350"/>
      <c r="F154" s="350"/>
      <c r="G154" s="350"/>
      <c r="H154" s="350"/>
      <c r="I154" s="350"/>
      <c r="J154" s="350"/>
      <c r="K154" s="350"/>
      <c r="L154" s="350"/>
      <c r="M154" s="350"/>
      <c r="N154" s="350"/>
      <c r="O154" s="350"/>
      <c r="P154" s="350"/>
      <c r="Q154" s="350"/>
      <c r="R154" s="350"/>
      <c r="S154" s="350" t="s">
        <v>1586</v>
      </c>
    </row>
    <row r="155" spans="1:19" ht="14.1" customHeight="1">
      <c r="A155" s="543">
        <v>154</v>
      </c>
      <c r="B155" s="349" t="s">
        <v>1771</v>
      </c>
      <c r="C155" s="746" t="str">
        <f>IF('確認申請書（建築）入力'!M319="","",'確認申請書（建築）入力'!$M$319)</f>
        <v/>
      </c>
      <c r="D155" s="350" t="str">
        <f>IF(工事着手予定年月日="","",DATEDIF(工事着手予定年月日,工事完了予定年月日,"Y"))</f>
        <v/>
      </c>
      <c r="E155" s="350" t="str">
        <f>IF(OR(D155=0,D155=""),"",D155&amp;"年")</f>
        <v/>
      </c>
      <c r="F155" s="350" t="str">
        <f>IF(OR(D155=0,D155=""),"",D155*12)</f>
        <v/>
      </c>
      <c r="G155" s="350"/>
      <c r="H155" s="350"/>
      <c r="I155" s="350"/>
      <c r="J155" s="350"/>
      <c r="K155" s="350"/>
      <c r="L155" s="350"/>
      <c r="M155" s="350"/>
      <c r="N155" s="350"/>
      <c r="O155" s="350"/>
      <c r="P155" s="350"/>
      <c r="Q155" s="350"/>
      <c r="R155" s="350"/>
      <c r="S155" s="350" t="s">
        <v>1586</v>
      </c>
    </row>
    <row r="156" spans="1:19" ht="14.1" customHeight="1">
      <c r="A156" s="543">
        <v>155</v>
      </c>
      <c r="B156" s="349" t="s">
        <v>1770</v>
      </c>
      <c r="C156" s="746" t="str">
        <f>IF('確認申請書（建築）入力'!$M$320="","",'確認申請書（建築）入力'!$M$320)</f>
        <v/>
      </c>
      <c r="D156" s="350" t="str">
        <f>IF(工事着手予定年月日="","",ROUND(DATEDIF(工事着手予定年月日,工事完了予定年月日,"d")/30,0))</f>
        <v/>
      </c>
      <c r="E156" s="350" t="str">
        <f>IF(OR(D156=0,D156=""),"",D156&amp;"ヶ月間")</f>
        <v/>
      </c>
      <c r="F156" s="350"/>
      <c r="G156" s="350"/>
      <c r="H156" s="350"/>
      <c r="I156" s="350"/>
      <c r="J156" s="350"/>
      <c r="K156" s="350"/>
      <c r="L156" s="350"/>
      <c r="M156" s="350"/>
      <c r="N156" s="350"/>
      <c r="O156" s="350"/>
      <c r="P156" s="350"/>
      <c r="Q156" s="350"/>
      <c r="R156" s="350"/>
      <c r="S156" s="350" t="s">
        <v>1586</v>
      </c>
    </row>
    <row r="157" spans="1:19" ht="14.1" customHeight="1">
      <c r="A157" s="543">
        <v>156</v>
      </c>
      <c r="B157" s="349" t="s">
        <v>1769</v>
      </c>
      <c r="C157" s="350" t="str">
        <f>IF(INDEX(値一覧項目!$R$2:$R7,$D$157)="","",INDEX(値一覧項目!$R$2:$R7,$D$157))</f>
        <v/>
      </c>
      <c r="D157" s="355">
        <v>1</v>
      </c>
      <c r="E157" s="350"/>
      <c r="F157" s="350"/>
      <c r="G157" s="350"/>
      <c r="H157" s="350"/>
      <c r="I157" s="350"/>
      <c r="J157" s="350"/>
      <c r="K157" s="350"/>
      <c r="L157" s="350"/>
      <c r="M157" s="350"/>
      <c r="N157" s="350"/>
      <c r="O157" s="350"/>
      <c r="P157" s="350"/>
      <c r="Q157" s="350"/>
      <c r="R157" s="350"/>
      <c r="S157" s="350" t="s">
        <v>1586</v>
      </c>
    </row>
    <row r="158" spans="1:19" ht="14.1" customHeight="1">
      <c r="A158" s="543">
        <v>157</v>
      </c>
      <c r="B158" s="349" t="s">
        <v>1768</v>
      </c>
      <c r="C158" s="363" t="str">
        <f>IF('確認申請書（建築）入力'!$S$323="","",'確認申請書（建築）入力'!$S$323)</f>
        <v/>
      </c>
      <c r="D158" s="350"/>
      <c r="E158" s="350"/>
      <c r="F158" s="350"/>
      <c r="G158" s="350"/>
      <c r="H158" s="350"/>
      <c r="I158" s="350"/>
      <c r="J158" s="350"/>
      <c r="K158" s="350"/>
      <c r="L158" s="350"/>
      <c r="M158" s="350"/>
      <c r="N158" s="350"/>
      <c r="O158" s="350"/>
      <c r="P158" s="350"/>
      <c r="Q158" s="350"/>
      <c r="R158" s="350"/>
      <c r="S158" s="350" t="s">
        <v>1586</v>
      </c>
    </row>
    <row r="159" spans="1:19" ht="14.1" customHeight="1">
      <c r="A159" s="543">
        <v>158</v>
      </c>
      <c r="B159" s="349" t="s">
        <v>1767</v>
      </c>
      <c r="C159" s="350" t="str">
        <f>IF(INDEX(値一覧項目!$O$2:$O16,$D$159)="","",INDEX(値一覧項目!$O$2:$O16,$D$159))</f>
        <v/>
      </c>
      <c r="D159" s="355">
        <v>1</v>
      </c>
      <c r="E159" s="350"/>
      <c r="F159" s="350"/>
      <c r="G159" s="350"/>
      <c r="H159" s="350"/>
      <c r="I159" s="350"/>
      <c r="J159" s="350"/>
      <c r="K159" s="350"/>
      <c r="L159" s="350"/>
      <c r="M159" s="350"/>
      <c r="N159" s="350"/>
      <c r="O159" s="350"/>
      <c r="P159" s="350"/>
      <c r="Q159" s="350"/>
      <c r="R159" s="350"/>
      <c r="S159" s="350" t="s">
        <v>1586</v>
      </c>
    </row>
    <row r="160" spans="1:19" ht="14.1" customHeight="1">
      <c r="A160" s="543">
        <v>159</v>
      </c>
      <c r="B160" s="349" t="s">
        <v>1766</v>
      </c>
      <c r="C160" s="350" t="str">
        <f>IF(INDEX(値一覧項目!$R$2:$R7,$D$160)="","",INDEX(値一覧項目!$R$2:$R7,$D$160))</f>
        <v/>
      </c>
      <c r="D160" s="355">
        <v>1</v>
      </c>
      <c r="E160" s="350"/>
      <c r="F160" s="350"/>
      <c r="G160" s="350"/>
      <c r="H160" s="350"/>
      <c r="I160" s="350"/>
      <c r="J160" s="350"/>
      <c r="K160" s="350"/>
      <c r="L160" s="350"/>
      <c r="M160" s="350"/>
      <c r="N160" s="350"/>
      <c r="O160" s="350"/>
      <c r="P160" s="350"/>
      <c r="Q160" s="350"/>
      <c r="R160" s="350"/>
      <c r="S160" s="350" t="s">
        <v>1586</v>
      </c>
    </row>
    <row r="161" spans="1:19" ht="14.1" customHeight="1">
      <c r="A161" s="543">
        <v>160</v>
      </c>
      <c r="B161" s="349" t="s">
        <v>1765</v>
      </c>
      <c r="C161" s="363" t="str">
        <f>IF('確認申請書（建築）入力'!$S$324="","",'確認申請書（建築）入力'!$S$324)</f>
        <v/>
      </c>
      <c r="D161" s="350"/>
      <c r="E161" s="350"/>
      <c r="F161" s="350"/>
      <c r="G161" s="350"/>
      <c r="H161" s="350"/>
      <c r="I161" s="350"/>
      <c r="J161" s="350"/>
      <c r="K161" s="350"/>
      <c r="L161" s="350"/>
      <c r="M161" s="350"/>
      <c r="N161" s="350"/>
      <c r="O161" s="350"/>
      <c r="P161" s="350"/>
      <c r="Q161" s="350"/>
      <c r="R161" s="350"/>
      <c r="S161" s="350" t="s">
        <v>1586</v>
      </c>
    </row>
    <row r="162" spans="1:19" ht="14.1" customHeight="1">
      <c r="A162" s="543">
        <v>161</v>
      </c>
      <c r="B162" s="349" t="s">
        <v>1764</v>
      </c>
      <c r="C162" s="350" t="str">
        <f>IF(INDEX(値一覧項目!$O$2:$O16,$D$162)="","",INDEX(値一覧項目!$O$2:$O16,$D$162))</f>
        <v/>
      </c>
      <c r="D162" s="355">
        <v>1</v>
      </c>
      <c r="E162" s="350"/>
      <c r="F162" s="350"/>
      <c r="G162" s="350"/>
      <c r="H162" s="350"/>
      <c r="I162" s="350"/>
      <c r="J162" s="350"/>
      <c r="K162" s="350"/>
      <c r="L162" s="350"/>
      <c r="M162" s="350"/>
      <c r="N162" s="350"/>
      <c r="O162" s="350"/>
      <c r="P162" s="350"/>
      <c r="Q162" s="350"/>
      <c r="R162" s="350"/>
      <c r="S162" s="350" t="s">
        <v>1586</v>
      </c>
    </row>
    <row r="163" spans="1:19" ht="14.1" customHeight="1">
      <c r="A163" s="543">
        <v>162</v>
      </c>
      <c r="B163" s="349" t="s">
        <v>1763</v>
      </c>
      <c r="C163" s="350" t="str">
        <f>IF(INDEX(値一覧項目!$R$2:$R7,$D$163)="","",INDEX(値一覧項目!$R$2:$R7,$D$163))</f>
        <v/>
      </c>
      <c r="D163" s="355">
        <v>1</v>
      </c>
      <c r="E163" s="350"/>
      <c r="F163" s="350"/>
      <c r="G163" s="350"/>
      <c r="H163" s="350"/>
      <c r="I163" s="350"/>
      <c r="J163" s="350"/>
      <c r="K163" s="350"/>
      <c r="L163" s="350"/>
      <c r="M163" s="350"/>
      <c r="N163" s="350"/>
      <c r="O163" s="350"/>
      <c r="P163" s="350"/>
      <c r="Q163" s="350"/>
      <c r="R163" s="350"/>
      <c r="S163" s="350" t="s">
        <v>1586</v>
      </c>
    </row>
    <row r="164" spans="1:19" ht="14.1" customHeight="1">
      <c r="A164" s="543">
        <v>163</v>
      </c>
      <c r="B164" s="349" t="s">
        <v>1762</v>
      </c>
      <c r="C164" s="363" t="str">
        <f>IF('確認申請書（建築）入力'!$S$325="","",'確認申請書（建築）入力'!$S$325)</f>
        <v/>
      </c>
      <c r="D164" s="350"/>
      <c r="E164" s="350"/>
      <c r="F164" s="350"/>
      <c r="G164" s="350"/>
      <c r="H164" s="350"/>
      <c r="I164" s="350"/>
      <c r="J164" s="350"/>
      <c r="K164" s="350"/>
      <c r="L164" s="350"/>
      <c r="M164" s="350"/>
      <c r="N164" s="350"/>
      <c r="O164" s="350"/>
      <c r="P164" s="350"/>
      <c r="Q164" s="350"/>
      <c r="R164" s="350"/>
      <c r="S164" s="350" t="s">
        <v>1586</v>
      </c>
    </row>
    <row r="165" spans="1:19" ht="14.1" customHeight="1">
      <c r="A165" s="543">
        <v>164</v>
      </c>
      <c r="B165" s="349" t="s">
        <v>1761</v>
      </c>
      <c r="C165" s="350" t="str">
        <f>IF(INDEX(値一覧項目!$O$2:$O16,$D$165)="","",INDEX(値一覧項目!$O$2:$O16,$D$165))</f>
        <v/>
      </c>
      <c r="D165" s="355">
        <v>1</v>
      </c>
      <c r="E165" s="350"/>
      <c r="F165" s="350"/>
      <c r="G165" s="350"/>
      <c r="H165" s="350"/>
      <c r="I165" s="350"/>
      <c r="J165" s="350"/>
      <c r="K165" s="350"/>
      <c r="L165" s="350"/>
      <c r="M165" s="350"/>
      <c r="N165" s="350"/>
      <c r="O165" s="350"/>
      <c r="P165" s="350"/>
      <c r="Q165" s="350"/>
      <c r="R165" s="350"/>
      <c r="S165" s="350" t="s">
        <v>1586</v>
      </c>
    </row>
    <row r="166" spans="1:19" ht="14.1" customHeight="1">
      <c r="A166" s="543">
        <v>165</v>
      </c>
      <c r="B166" s="349" t="s">
        <v>1760</v>
      </c>
      <c r="C166" s="350" t="str">
        <f>IF('確認申請書（建築）入力'!$M$336="","",'確認申請書（建築）入力'!$M$336)</f>
        <v/>
      </c>
      <c r="D166" s="350"/>
      <c r="E166" s="350"/>
      <c r="F166" s="350"/>
      <c r="G166" s="350"/>
      <c r="H166" s="350"/>
      <c r="I166" s="350"/>
      <c r="J166" s="350"/>
      <c r="K166" s="350"/>
      <c r="L166" s="350"/>
      <c r="M166" s="350"/>
      <c r="N166" s="350"/>
      <c r="O166" s="350"/>
      <c r="P166" s="350"/>
      <c r="Q166" s="350"/>
      <c r="R166" s="350"/>
      <c r="S166" s="350" t="s">
        <v>1586</v>
      </c>
    </row>
    <row r="167" spans="1:19" ht="14.1" customHeight="1">
      <c r="A167" s="543">
        <v>166</v>
      </c>
      <c r="B167" s="349" t="s">
        <v>1759</v>
      </c>
      <c r="C167" s="350" t="str">
        <f>IF('確認申請書（建築）入力'!$M$338="","",'確認申請書（建築）入力'!$M$338)</f>
        <v/>
      </c>
      <c r="D167" s="350"/>
      <c r="E167" s="350"/>
      <c r="F167" s="350"/>
      <c r="G167" s="350"/>
      <c r="H167" s="350"/>
      <c r="I167" s="350"/>
      <c r="J167" s="350"/>
      <c r="K167" s="350"/>
      <c r="L167" s="350"/>
      <c r="M167" s="350"/>
      <c r="N167" s="350"/>
      <c r="O167" s="350"/>
      <c r="P167" s="350"/>
      <c r="Q167" s="350"/>
      <c r="R167" s="350"/>
      <c r="S167" s="350" t="s">
        <v>1586</v>
      </c>
    </row>
    <row r="168" spans="1:19" ht="14.1" customHeight="1">
      <c r="A168" s="543">
        <v>167</v>
      </c>
      <c r="B168" s="349" t="s">
        <v>1758</v>
      </c>
      <c r="C168" s="363" t="str">
        <f>IF('確認申請書（建築）入力'!$M$8="","",'確認申請書（建築）入力'!$M$8)</f>
        <v/>
      </c>
      <c r="D168" s="350"/>
      <c r="E168" s="350"/>
      <c r="F168" s="350"/>
      <c r="G168" s="350"/>
      <c r="H168" s="350"/>
      <c r="I168" s="350"/>
      <c r="J168" s="350"/>
      <c r="K168" s="350"/>
      <c r="L168" s="350"/>
      <c r="M168" s="350"/>
      <c r="N168" s="350"/>
      <c r="O168" s="350"/>
      <c r="P168" s="350"/>
      <c r="Q168" s="350"/>
      <c r="R168" s="350"/>
      <c r="S168" s="350" t="s">
        <v>1586</v>
      </c>
    </row>
    <row r="169" spans="1:19" ht="14.1" customHeight="1">
      <c r="A169" s="543">
        <v>168</v>
      </c>
      <c r="B169" s="349" t="s">
        <v>1757</v>
      </c>
      <c r="C169" s="350" t="str">
        <f>IF(INDEX(値一覧項目!$B$2:$B14,$D$169)="","",INDEX(値一覧項目!$B$2:$B14,$D$169))</f>
        <v/>
      </c>
      <c r="D169" s="355">
        <v>1</v>
      </c>
      <c r="E169" s="350"/>
      <c r="F169" s="350"/>
      <c r="G169" s="350"/>
      <c r="H169" s="350"/>
      <c r="I169" s="350"/>
      <c r="J169" s="350"/>
      <c r="K169" s="350"/>
      <c r="L169" s="350"/>
      <c r="M169" s="350"/>
      <c r="N169" s="350"/>
      <c r="O169" s="350"/>
      <c r="P169" s="350"/>
      <c r="Q169" s="350"/>
      <c r="R169" s="350"/>
      <c r="S169" s="350" t="s">
        <v>1586</v>
      </c>
    </row>
    <row r="170" spans="1:19" ht="14.1" customHeight="1">
      <c r="A170" s="750">
        <v>169</v>
      </c>
      <c r="B170" s="367" t="s">
        <v>1756</v>
      </c>
      <c r="C170" s="350" t="str">
        <f>IF('確認申請書（建築）入力'!$AS$30="","",'確認申請書（建築）入力'!$AS$30)</f>
        <v/>
      </c>
      <c r="D170" s="350"/>
      <c r="E170" s="350"/>
      <c r="F170" s="350"/>
      <c r="G170" s="350"/>
      <c r="H170" s="350"/>
      <c r="I170" s="350"/>
      <c r="J170" s="350"/>
      <c r="K170" s="350"/>
      <c r="L170" s="350"/>
      <c r="M170" s="350"/>
      <c r="N170" s="350"/>
      <c r="O170" s="350"/>
      <c r="P170" s="350"/>
      <c r="Q170" s="350"/>
      <c r="R170" s="350"/>
      <c r="S170" s="350" t="s">
        <v>1586</v>
      </c>
    </row>
    <row r="171" spans="1:19" ht="14.1" customHeight="1">
      <c r="A171" s="750">
        <v>170</v>
      </c>
      <c r="B171" s="367" t="s">
        <v>1755</v>
      </c>
      <c r="C171" s="350" t="str">
        <f>IF('確認申請書（建築）入力'!$AS$38="","",'確認申請書（建築）入力'!$AS$38)</f>
        <v/>
      </c>
      <c r="D171" s="350"/>
      <c r="E171" s="350"/>
      <c r="F171" s="350"/>
      <c r="G171" s="350"/>
      <c r="H171" s="350"/>
      <c r="I171" s="350"/>
      <c r="J171" s="350"/>
      <c r="K171" s="350"/>
      <c r="L171" s="350"/>
      <c r="M171" s="350"/>
      <c r="N171" s="350"/>
      <c r="O171" s="350"/>
      <c r="P171" s="350"/>
      <c r="Q171" s="350"/>
      <c r="R171" s="350"/>
      <c r="S171" s="350" t="s">
        <v>1586</v>
      </c>
    </row>
    <row r="172" spans="1:19" ht="14.1" customHeight="1">
      <c r="A172" s="750">
        <v>171</v>
      </c>
      <c r="B172" s="367" t="s">
        <v>1754</v>
      </c>
      <c r="C172" s="350" t="str">
        <f>IF('確認申請書（建築）入力'!$AS$207="","",'確認申請書（建築）入力'!$AS$207)</f>
        <v/>
      </c>
      <c r="D172" s="350"/>
      <c r="E172" s="350"/>
      <c r="F172" s="350"/>
      <c r="G172" s="350"/>
      <c r="H172" s="350"/>
      <c r="I172" s="350"/>
      <c r="J172" s="350"/>
      <c r="K172" s="350"/>
      <c r="L172" s="350"/>
      <c r="M172" s="350"/>
      <c r="N172" s="350"/>
      <c r="O172" s="350"/>
      <c r="P172" s="350"/>
      <c r="Q172" s="350"/>
      <c r="R172" s="350"/>
      <c r="S172" s="350" t="s">
        <v>1586</v>
      </c>
    </row>
    <row r="173" spans="1:19" ht="14.1" customHeight="1">
      <c r="A173" s="543">
        <v>172</v>
      </c>
      <c r="B173" s="349" t="s">
        <v>1753</v>
      </c>
      <c r="C173" s="350" t="str">
        <f>IF(他の建築主入力!$F$5="","",他の建築主入力!$F$5)</f>
        <v/>
      </c>
      <c r="D173" s="350"/>
      <c r="E173" s="350"/>
      <c r="F173" s="350"/>
      <c r="G173" s="350"/>
      <c r="H173" s="350"/>
      <c r="I173" s="350"/>
      <c r="J173" s="350"/>
      <c r="K173" s="350"/>
      <c r="L173" s="350"/>
      <c r="M173" s="350"/>
      <c r="N173" s="350"/>
      <c r="O173" s="350"/>
      <c r="P173" s="350"/>
      <c r="Q173" s="350"/>
      <c r="R173" s="350"/>
      <c r="S173" s="350" t="s">
        <v>1586</v>
      </c>
    </row>
    <row r="174" spans="1:19" ht="14.1" customHeight="1">
      <c r="A174" s="543">
        <v>173</v>
      </c>
      <c r="B174" s="349" t="s">
        <v>1752</v>
      </c>
      <c r="C174" s="350" t="str">
        <f>IF(他の建築主入力!$F$4="","",他の建築主入力!$F$4)</f>
        <v/>
      </c>
      <c r="D174" s="350"/>
      <c r="E174" s="350"/>
      <c r="F174" s="1180"/>
      <c r="G174" s="1180"/>
      <c r="H174" s="350"/>
      <c r="I174" s="350"/>
      <c r="J174" s="350"/>
      <c r="K174" s="350"/>
      <c r="L174" s="350"/>
      <c r="M174" s="350"/>
      <c r="N174" s="350"/>
      <c r="O174" s="350"/>
      <c r="P174" s="350"/>
      <c r="Q174" s="350"/>
      <c r="R174" s="350"/>
      <c r="S174" s="350" t="s">
        <v>1586</v>
      </c>
    </row>
    <row r="175" spans="1:19" ht="14.1" customHeight="1">
      <c r="A175" s="543">
        <v>174</v>
      </c>
      <c r="B175" s="349" t="s">
        <v>1751</v>
      </c>
      <c r="C175" s="350" t="str">
        <f>IF(他の建築主入力!$F$6="","",他の建築主入力!$F$6)</f>
        <v/>
      </c>
      <c r="D175" s="350"/>
      <c r="E175" s="350"/>
      <c r="F175" s="350"/>
      <c r="G175" s="350"/>
      <c r="H175" s="350"/>
      <c r="I175" s="350"/>
      <c r="J175" s="350"/>
      <c r="K175" s="350"/>
      <c r="L175" s="350"/>
      <c r="M175" s="350"/>
      <c r="N175" s="350"/>
      <c r="O175" s="350"/>
      <c r="P175" s="350"/>
      <c r="Q175" s="350"/>
      <c r="R175" s="350"/>
      <c r="S175" s="350" t="s">
        <v>1586</v>
      </c>
    </row>
    <row r="176" spans="1:19" ht="14.1" customHeight="1">
      <c r="A176" s="543">
        <v>175</v>
      </c>
      <c r="B176" s="349" t="s">
        <v>1750</v>
      </c>
      <c r="C176" s="350" t="str">
        <f>IF(他の建築主入力!$F$7="","",他の建築主入力!$F$7)</f>
        <v/>
      </c>
      <c r="D176" s="350"/>
      <c r="E176" s="350"/>
      <c r="F176" s="350"/>
      <c r="G176" s="350"/>
      <c r="H176" s="350"/>
      <c r="I176" s="350"/>
      <c r="J176" s="350"/>
      <c r="K176" s="350"/>
      <c r="L176" s="350"/>
      <c r="M176" s="350"/>
      <c r="N176" s="350"/>
      <c r="O176" s="350"/>
      <c r="P176" s="350"/>
      <c r="Q176" s="350"/>
      <c r="R176" s="350"/>
      <c r="S176" s="350" t="s">
        <v>1586</v>
      </c>
    </row>
    <row r="177" spans="1:19" ht="14.1" customHeight="1">
      <c r="A177" s="543">
        <v>176</v>
      </c>
      <c r="B177" s="349" t="s">
        <v>1749</v>
      </c>
      <c r="C177" s="350" t="str">
        <f>IF(他の建築主入力!$F$8="","",他の建築主入力!$F$8)</f>
        <v/>
      </c>
      <c r="D177" s="350"/>
      <c r="E177" s="350"/>
      <c r="F177" s="350"/>
      <c r="G177" s="350"/>
      <c r="H177" s="350"/>
      <c r="I177" s="350"/>
      <c r="J177" s="350"/>
      <c r="K177" s="350"/>
      <c r="L177" s="350"/>
      <c r="M177" s="350"/>
      <c r="N177" s="350"/>
      <c r="O177" s="350"/>
      <c r="P177" s="350"/>
      <c r="Q177" s="350"/>
      <c r="R177" s="350"/>
      <c r="S177" s="350" t="s">
        <v>1586</v>
      </c>
    </row>
    <row r="178" spans="1:19" ht="14.1" customHeight="1">
      <c r="A178" s="543">
        <v>177</v>
      </c>
      <c r="B178" s="349" t="s">
        <v>1748</v>
      </c>
      <c r="C178" s="350" t="str">
        <f>IF(他の建築主入力!$F$13="","",他の建築主入力!$F$13)</f>
        <v/>
      </c>
      <c r="D178" s="350"/>
      <c r="E178" s="350"/>
      <c r="F178" s="1180"/>
      <c r="G178" s="1180"/>
      <c r="H178" s="350"/>
      <c r="I178" s="350"/>
      <c r="J178" s="350"/>
      <c r="K178" s="350"/>
      <c r="L178" s="350"/>
      <c r="M178" s="350"/>
      <c r="N178" s="350"/>
      <c r="O178" s="350"/>
      <c r="P178" s="350"/>
      <c r="Q178" s="350"/>
      <c r="R178" s="350"/>
      <c r="S178" s="350" t="s">
        <v>1586</v>
      </c>
    </row>
    <row r="179" spans="1:19" ht="14.1" customHeight="1">
      <c r="A179" s="543">
        <v>178</v>
      </c>
      <c r="B179" s="349" t="s">
        <v>1747</v>
      </c>
      <c r="C179" s="350" t="str">
        <f>IF(他の建築主入力!$F$12="","",他の建築主入力!$F$12)</f>
        <v/>
      </c>
      <c r="D179" s="350"/>
      <c r="E179" s="350"/>
      <c r="F179" s="350"/>
      <c r="G179" s="350"/>
      <c r="H179" s="350"/>
      <c r="I179" s="350"/>
      <c r="J179" s="350"/>
      <c r="K179" s="350"/>
      <c r="L179" s="350"/>
      <c r="M179" s="350"/>
      <c r="N179" s="350"/>
      <c r="O179" s="350"/>
      <c r="P179" s="350"/>
      <c r="Q179" s="350"/>
      <c r="R179" s="350"/>
      <c r="S179" s="350" t="s">
        <v>1586</v>
      </c>
    </row>
    <row r="180" spans="1:19" ht="14.1" customHeight="1">
      <c r="A180" s="543">
        <v>179</v>
      </c>
      <c r="B180" s="349" t="s">
        <v>1746</v>
      </c>
      <c r="C180" s="350" t="str">
        <f>IF(他の建築主入力!$F$14="","",他の建築主入力!$F$14)</f>
        <v/>
      </c>
      <c r="D180" s="350"/>
      <c r="E180" s="350"/>
      <c r="F180" s="350"/>
      <c r="G180" s="350"/>
      <c r="H180" s="350"/>
      <c r="I180" s="350"/>
      <c r="J180" s="350"/>
      <c r="K180" s="350"/>
      <c r="L180" s="350"/>
      <c r="M180" s="350"/>
      <c r="N180" s="350"/>
      <c r="O180" s="350"/>
      <c r="P180" s="350"/>
      <c r="Q180" s="350"/>
      <c r="R180" s="350"/>
      <c r="S180" s="350" t="s">
        <v>1586</v>
      </c>
    </row>
    <row r="181" spans="1:19" ht="14.1" customHeight="1">
      <c r="A181" s="543">
        <v>180</v>
      </c>
      <c r="B181" s="349" t="s">
        <v>1745</v>
      </c>
      <c r="C181" s="350" t="str">
        <f>IF(他の建築主入力!$F$15="","",他の建築主入力!$F$15)</f>
        <v/>
      </c>
      <c r="D181" s="350"/>
      <c r="E181" s="350"/>
      <c r="F181" s="350"/>
      <c r="G181" s="350"/>
      <c r="H181" s="350"/>
      <c r="I181" s="350"/>
      <c r="J181" s="350"/>
      <c r="K181" s="350"/>
      <c r="L181" s="350"/>
      <c r="M181" s="350"/>
      <c r="N181" s="350"/>
      <c r="O181" s="350"/>
      <c r="P181" s="350"/>
      <c r="Q181" s="350"/>
      <c r="R181" s="350"/>
      <c r="S181" s="350" t="s">
        <v>1586</v>
      </c>
    </row>
    <row r="182" spans="1:19" ht="14.1" customHeight="1">
      <c r="A182" s="543">
        <v>181</v>
      </c>
      <c r="B182" s="349" t="s">
        <v>1744</v>
      </c>
      <c r="C182" s="350" t="str">
        <f>IF(他の建築主入力!$F$16="","",他の建築主入力!$F$16)</f>
        <v/>
      </c>
      <c r="D182" s="350"/>
      <c r="E182" s="350"/>
      <c r="F182" s="350"/>
      <c r="G182" s="350"/>
      <c r="H182" s="350"/>
      <c r="I182" s="350"/>
      <c r="J182" s="350"/>
      <c r="K182" s="350"/>
      <c r="L182" s="350"/>
      <c r="M182" s="350"/>
      <c r="N182" s="350"/>
      <c r="O182" s="350"/>
      <c r="P182" s="350"/>
      <c r="Q182" s="350"/>
      <c r="R182" s="350"/>
      <c r="S182" s="350" t="s">
        <v>1586</v>
      </c>
    </row>
    <row r="183" spans="1:19" ht="14.1" customHeight="1">
      <c r="A183" s="543">
        <v>182</v>
      </c>
      <c r="B183" s="349" t="s">
        <v>233</v>
      </c>
      <c r="C183" s="350" t="str">
        <f>IF('確認申請書（建築）入力'!$M$16="","",'確認申請書（建築）入力'!$M$16)</f>
        <v/>
      </c>
      <c r="D183" s="350"/>
      <c r="E183" s="350"/>
      <c r="F183" s="350"/>
      <c r="G183" s="350"/>
      <c r="H183" s="350"/>
      <c r="I183" s="350"/>
      <c r="J183" s="350"/>
      <c r="K183" s="350"/>
      <c r="L183" s="350"/>
      <c r="M183" s="350"/>
      <c r="N183" s="350"/>
      <c r="O183" s="350"/>
      <c r="P183" s="350"/>
      <c r="Q183" s="350"/>
      <c r="R183" s="350"/>
      <c r="S183" s="350" t="s">
        <v>1586</v>
      </c>
    </row>
    <row r="184" spans="1:19" ht="14.1" customHeight="1">
      <c r="A184" s="543">
        <v>183</v>
      </c>
      <c r="B184" s="349" t="s">
        <v>1743</v>
      </c>
      <c r="C184" s="350" t="str">
        <f>IF(他の建築主入力!$F$21="","",他の建築主入力!$F$21)</f>
        <v/>
      </c>
      <c r="D184" s="350"/>
      <c r="E184" s="350"/>
      <c r="F184" s="350"/>
      <c r="G184" s="350"/>
      <c r="H184" s="350"/>
      <c r="I184" s="350"/>
      <c r="J184" s="350"/>
      <c r="K184" s="350"/>
      <c r="L184" s="350"/>
      <c r="M184" s="350"/>
      <c r="N184" s="350"/>
      <c r="O184" s="350"/>
      <c r="P184" s="350"/>
      <c r="Q184" s="350"/>
      <c r="R184" s="350"/>
      <c r="S184" s="350"/>
    </row>
    <row r="185" spans="1:19" ht="14.1" customHeight="1">
      <c r="A185" s="543">
        <v>184</v>
      </c>
      <c r="B185" s="349" t="s">
        <v>1742</v>
      </c>
      <c r="C185" s="350" t="str">
        <f>IF(他の建築主入力!$F$20="","",他の建築主入力!$F$20)</f>
        <v/>
      </c>
      <c r="D185" s="350"/>
      <c r="E185" s="350"/>
      <c r="F185" s="350"/>
      <c r="G185" s="350"/>
      <c r="H185" s="350"/>
      <c r="I185" s="350"/>
      <c r="J185" s="350"/>
      <c r="K185" s="350"/>
      <c r="L185" s="350"/>
      <c r="M185" s="350"/>
      <c r="N185" s="350"/>
      <c r="O185" s="350"/>
      <c r="P185" s="350"/>
      <c r="Q185" s="350"/>
      <c r="R185" s="350"/>
      <c r="S185" s="350"/>
    </row>
    <row r="186" spans="1:19" ht="14.1" customHeight="1">
      <c r="A186" s="543">
        <v>185</v>
      </c>
      <c r="B186" s="349" t="s">
        <v>1741</v>
      </c>
      <c r="C186" s="350" t="str">
        <f>IF(他の建築主入力!$F$22="","",他の建築主入力!$F$22)</f>
        <v/>
      </c>
      <c r="D186" s="350"/>
      <c r="E186" s="350"/>
      <c r="F186" s="350"/>
      <c r="G186" s="350"/>
      <c r="H186" s="350"/>
      <c r="I186" s="350"/>
      <c r="J186" s="350"/>
      <c r="K186" s="350"/>
      <c r="L186" s="350"/>
      <c r="M186" s="350"/>
      <c r="N186" s="350"/>
      <c r="O186" s="350"/>
      <c r="P186" s="350"/>
      <c r="Q186" s="350"/>
      <c r="R186" s="350"/>
      <c r="S186" s="350"/>
    </row>
    <row r="187" spans="1:19" ht="14.1" customHeight="1">
      <c r="A187" s="543">
        <v>186</v>
      </c>
      <c r="B187" s="349" t="s">
        <v>1740</v>
      </c>
      <c r="C187" s="350" t="str">
        <f>IF(他の建築主入力!$F$23="","",他の建築主入力!$F$23)</f>
        <v/>
      </c>
      <c r="D187" s="350"/>
      <c r="E187" s="350"/>
      <c r="F187" s="350"/>
      <c r="G187" s="350"/>
      <c r="H187" s="350"/>
      <c r="I187" s="350"/>
      <c r="J187" s="350"/>
      <c r="K187" s="350"/>
      <c r="L187" s="350"/>
      <c r="M187" s="350"/>
      <c r="N187" s="350"/>
      <c r="O187" s="350"/>
      <c r="P187" s="350"/>
      <c r="Q187" s="350"/>
      <c r="R187" s="350"/>
      <c r="S187" s="350"/>
    </row>
    <row r="188" spans="1:19" ht="14.1" customHeight="1">
      <c r="A188" s="543">
        <v>187</v>
      </c>
      <c r="B188" s="349" t="s">
        <v>1739</v>
      </c>
      <c r="C188" s="350" t="str">
        <f>IF(他の建築主入力!$F$24="","",他の建築主入力!$F$24)</f>
        <v/>
      </c>
      <c r="D188" s="350"/>
      <c r="E188" s="350"/>
      <c r="F188" s="350"/>
      <c r="G188" s="350"/>
      <c r="H188" s="350"/>
      <c r="I188" s="350"/>
      <c r="J188" s="350"/>
      <c r="K188" s="350"/>
      <c r="L188" s="350"/>
      <c r="M188" s="350"/>
      <c r="N188" s="350"/>
      <c r="O188" s="350"/>
      <c r="P188" s="350"/>
      <c r="Q188" s="350"/>
      <c r="R188" s="350"/>
      <c r="S188" s="350"/>
    </row>
    <row r="189" spans="1:19" ht="14.1" customHeight="1">
      <c r="A189" s="749">
        <v>188</v>
      </c>
      <c r="B189" s="351" t="s">
        <v>1738</v>
      </c>
      <c r="C189" s="354" t="str">
        <f>IF('確認申請書（建築）入力'!$N$46="","",'確認申請書（建築）入力'!$N$46)</f>
        <v/>
      </c>
      <c r="D189" s="1181">
        <v>1</v>
      </c>
      <c r="E189" s="352"/>
      <c r="F189" s="352"/>
      <c r="G189" s="352"/>
      <c r="H189" s="352"/>
      <c r="I189" s="352"/>
      <c r="J189" s="352"/>
      <c r="K189" s="352"/>
      <c r="L189" s="352"/>
      <c r="M189" s="352"/>
      <c r="N189" s="352"/>
      <c r="O189" s="352"/>
      <c r="P189" s="352"/>
      <c r="Q189" s="352"/>
      <c r="R189" s="352"/>
      <c r="S189" s="352" t="s">
        <v>1586</v>
      </c>
    </row>
    <row r="190" spans="1:19" ht="14.1" customHeight="1">
      <c r="A190" s="749">
        <v>189</v>
      </c>
      <c r="B190" s="351" t="s">
        <v>1737</v>
      </c>
      <c r="C190" s="354" t="str">
        <f>IF('確認申請書（建築）入力'!$V$46="","",'確認申請書（建築）入力'!$V$46)</f>
        <v/>
      </c>
      <c r="D190" s="1181">
        <v>1</v>
      </c>
      <c r="E190" s="352"/>
      <c r="F190" s="352"/>
      <c r="G190" s="352"/>
      <c r="H190" s="352"/>
      <c r="I190" s="352"/>
      <c r="J190" s="352"/>
      <c r="K190" s="352"/>
      <c r="L190" s="352"/>
      <c r="M190" s="352"/>
      <c r="N190" s="352"/>
      <c r="O190" s="352"/>
      <c r="P190" s="352"/>
      <c r="Q190" s="352"/>
      <c r="R190" s="352"/>
      <c r="S190" s="352" t="s">
        <v>1586</v>
      </c>
    </row>
    <row r="191" spans="1:19" ht="14.1" customHeight="1">
      <c r="A191" s="749">
        <v>190</v>
      </c>
      <c r="B191" s="351" t="s">
        <v>1736</v>
      </c>
      <c r="C191" s="354" t="str">
        <f>IF('確認申請書（建築）入力'!$AE$46="","",'確認申請書（建築）入力'!$AE$46)</f>
        <v/>
      </c>
      <c r="D191" s="352"/>
      <c r="E191" s="352"/>
      <c r="F191" s="352"/>
      <c r="G191" s="352"/>
      <c r="H191" s="352"/>
      <c r="I191" s="352"/>
      <c r="J191" s="352"/>
      <c r="K191" s="352"/>
      <c r="L191" s="352"/>
      <c r="M191" s="352"/>
      <c r="N191" s="352"/>
      <c r="O191" s="352"/>
      <c r="P191" s="352"/>
      <c r="Q191" s="352"/>
      <c r="R191" s="352"/>
      <c r="S191" s="352" t="s">
        <v>1586</v>
      </c>
    </row>
    <row r="192" spans="1:19" ht="14.1" customHeight="1">
      <c r="A192" s="749">
        <v>191</v>
      </c>
      <c r="B192" s="351" t="s">
        <v>1735</v>
      </c>
      <c r="C192" s="352" t="str">
        <f>IF('確認申請書（建築）入力'!$M$47="","",'確認申請書（建築）入力'!$M$47)</f>
        <v/>
      </c>
      <c r="D192" s="352"/>
      <c r="E192" s="352"/>
      <c r="F192" s="352"/>
      <c r="G192" s="352"/>
      <c r="H192" s="352"/>
      <c r="I192" s="352"/>
      <c r="J192" s="352"/>
      <c r="K192" s="352"/>
      <c r="L192" s="352"/>
      <c r="M192" s="352"/>
      <c r="N192" s="352"/>
      <c r="O192" s="352"/>
      <c r="P192" s="352"/>
      <c r="Q192" s="352"/>
      <c r="R192" s="352"/>
      <c r="S192" s="352" t="s">
        <v>1586</v>
      </c>
    </row>
    <row r="193" spans="1:19" ht="14.1" customHeight="1">
      <c r="A193" s="749">
        <v>192</v>
      </c>
      <c r="B193" s="351" t="s">
        <v>1734</v>
      </c>
      <c r="C193" s="352" t="str">
        <f>IF('確認申請書（建築）入力'!$AS$47="","",'確認申請書（建築）入力'!$AS$47)</f>
        <v/>
      </c>
      <c r="D193" s="352"/>
      <c r="E193" s="352"/>
      <c r="F193" s="352"/>
      <c r="G193" s="352"/>
      <c r="H193" s="352"/>
      <c r="I193" s="352"/>
      <c r="J193" s="352"/>
      <c r="K193" s="352"/>
      <c r="L193" s="352"/>
      <c r="M193" s="352"/>
      <c r="N193" s="352"/>
      <c r="O193" s="352"/>
      <c r="P193" s="352"/>
      <c r="Q193" s="352"/>
      <c r="R193" s="352"/>
      <c r="S193" s="352" t="s">
        <v>1586</v>
      </c>
    </row>
    <row r="194" spans="1:19" ht="14.1" customHeight="1">
      <c r="A194" s="749">
        <v>193</v>
      </c>
      <c r="B194" s="351" t="s">
        <v>1733</v>
      </c>
      <c r="C194" s="354" t="str">
        <f>IF('確認申請書（建築）入力'!$N$48="","",'確認申請書（建築）入力'!$N$48)</f>
        <v/>
      </c>
      <c r="D194" s="1181">
        <v>1</v>
      </c>
      <c r="E194" s="352"/>
      <c r="F194" s="352"/>
      <c r="G194" s="352"/>
      <c r="H194" s="352"/>
      <c r="I194" s="352"/>
      <c r="J194" s="352"/>
      <c r="K194" s="352"/>
      <c r="L194" s="352"/>
      <c r="M194" s="352"/>
      <c r="N194" s="352"/>
      <c r="O194" s="352"/>
      <c r="P194" s="352"/>
      <c r="Q194" s="352"/>
      <c r="R194" s="352"/>
      <c r="S194" s="352" t="s">
        <v>1586</v>
      </c>
    </row>
    <row r="195" spans="1:19" ht="14.1" customHeight="1">
      <c r="A195" s="749">
        <v>194</v>
      </c>
      <c r="B195" s="351" t="s">
        <v>1732</v>
      </c>
      <c r="C195" s="354" t="str">
        <f>IF('確認申請書（建築）入力'!$W$48="","",'確認申請書（建築）入力'!$W$48)</f>
        <v/>
      </c>
      <c r="D195" s="1181">
        <v>1</v>
      </c>
      <c r="E195" s="352"/>
      <c r="F195" s="352"/>
      <c r="G195" s="352"/>
      <c r="H195" s="352"/>
      <c r="I195" s="352"/>
      <c r="J195" s="352"/>
      <c r="K195" s="352"/>
      <c r="L195" s="352"/>
      <c r="M195" s="352"/>
      <c r="N195" s="352"/>
      <c r="O195" s="352"/>
      <c r="P195" s="352"/>
      <c r="Q195" s="352"/>
      <c r="R195" s="352"/>
      <c r="S195" s="352" t="s">
        <v>1586</v>
      </c>
    </row>
    <row r="196" spans="1:19" ht="14.1" customHeight="1">
      <c r="A196" s="749">
        <v>195</v>
      </c>
      <c r="B196" s="351" t="s">
        <v>1731</v>
      </c>
      <c r="C196" s="354" t="str">
        <f>IF('確認申請書（建築）入力'!$AE$48="","",'確認申請書（建築）入力'!$AE$48)</f>
        <v/>
      </c>
      <c r="D196" s="352"/>
      <c r="E196" s="352"/>
      <c r="F196" s="352"/>
      <c r="G196" s="352"/>
      <c r="H196" s="352"/>
      <c r="I196" s="352"/>
      <c r="J196" s="352"/>
      <c r="K196" s="352"/>
      <c r="L196" s="352"/>
      <c r="M196" s="352"/>
      <c r="N196" s="352"/>
      <c r="O196" s="352"/>
      <c r="P196" s="352"/>
      <c r="Q196" s="352"/>
      <c r="R196" s="352"/>
      <c r="S196" s="352" t="s">
        <v>1586</v>
      </c>
    </row>
    <row r="197" spans="1:19" ht="14.1" customHeight="1">
      <c r="A197" s="749">
        <v>196</v>
      </c>
      <c r="B197" s="351" t="s">
        <v>1730</v>
      </c>
      <c r="C197" s="352" t="str">
        <f>IF('確認申請書（建築）入力'!$M$49="","",'確認申請書（建築）入力'!$M$49)</f>
        <v/>
      </c>
      <c r="D197" s="352"/>
      <c r="E197" s="352"/>
      <c r="F197" s="352"/>
      <c r="G197" s="352"/>
      <c r="H197" s="352"/>
      <c r="I197" s="352"/>
      <c r="J197" s="352"/>
      <c r="K197" s="352"/>
      <c r="L197" s="352"/>
      <c r="M197" s="352"/>
      <c r="N197" s="352"/>
      <c r="O197" s="352"/>
      <c r="P197" s="352"/>
      <c r="Q197" s="352"/>
      <c r="R197" s="352"/>
      <c r="S197" s="352" t="s">
        <v>1586</v>
      </c>
    </row>
    <row r="198" spans="1:19" ht="14.1" customHeight="1">
      <c r="A198" s="749">
        <v>197</v>
      </c>
      <c r="B198" s="351" t="s">
        <v>1729</v>
      </c>
      <c r="C198" s="354" t="str">
        <f>IF(OR('確認申請書（建築）入力'!$M$50="",'確認申請書（建築）入力'!$M$50=0),"",'確認申請書（建築）入力'!$M$50)</f>
        <v/>
      </c>
      <c r="D198" s="352"/>
      <c r="E198" s="352"/>
      <c r="F198" s="352"/>
      <c r="G198" s="352"/>
      <c r="H198" s="352"/>
      <c r="I198" s="352"/>
      <c r="J198" s="352"/>
      <c r="K198" s="352"/>
      <c r="L198" s="352"/>
      <c r="M198" s="352"/>
      <c r="N198" s="352"/>
      <c r="O198" s="352"/>
      <c r="P198" s="352"/>
      <c r="Q198" s="352"/>
      <c r="R198" s="352"/>
      <c r="S198" s="352" t="s">
        <v>1586</v>
      </c>
    </row>
    <row r="199" spans="1:19" ht="14.1" customHeight="1">
      <c r="A199" s="749">
        <v>198</v>
      </c>
      <c r="B199" s="351" t="s">
        <v>1728</v>
      </c>
      <c r="C199" s="354" t="str">
        <f>IF(OR('確認申請書（建築）入力'!$M$51="",'確認申請書（建築）入力'!$M$51=0),"",'確認申請書（建築）入力'!$M$51)</f>
        <v/>
      </c>
      <c r="D199" s="352"/>
      <c r="E199" s="352"/>
      <c r="F199" s="352"/>
      <c r="G199" s="352"/>
      <c r="H199" s="352"/>
      <c r="I199" s="352"/>
      <c r="J199" s="352"/>
      <c r="K199" s="352"/>
      <c r="L199" s="352"/>
      <c r="M199" s="352"/>
      <c r="N199" s="352"/>
      <c r="O199" s="352"/>
      <c r="P199" s="352"/>
      <c r="Q199" s="352"/>
      <c r="R199" s="352"/>
      <c r="S199" s="352" t="s">
        <v>1586</v>
      </c>
    </row>
    <row r="200" spans="1:19" ht="14.1" customHeight="1">
      <c r="A200" s="749">
        <v>199</v>
      </c>
      <c r="B200" s="351" t="s">
        <v>1727</v>
      </c>
      <c r="C200" s="354" t="str">
        <f>IF(OR('確認申請書（建築）入力'!$M$52="",'確認申請書（建築）入力'!$M$52=0),"",'確認申請書（建築）入力'!$M$52)</f>
        <v/>
      </c>
      <c r="D200" s="352"/>
      <c r="E200" s="352"/>
      <c r="F200" s="352"/>
      <c r="G200" s="352"/>
      <c r="H200" s="352"/>
      <c r="I200" s="352"/>
      <c r="J200" s="352"/>
      <c r="K200" s="352"/>
      <c r="L200" s="352"/>
      <c r="M200" s="352"/>
      <c r="N200" s="352"/>
      <c r="O200" s="352"/>
      <c r="P200" s="352"/>
      <c r="Q200" s="352"/>
      <c r="R200" s="352"/>
      <c r="S200" s="352" t="s">
        <v>1586</v>
      </c>
    </row>
    <row r="201" spans="1:19" ht="14.1" customHeight="1">
      <c r="A201" s="749">
        <v>200</v>
      </c>
      <c r="B201" s="351" t="s">
        <v>1726</v>
      </c>
      <c r="C201" s="354" t="str">
        <f>IF('確認申請書（建築）入力'!$AS$52="","",'確認申請書（建築）入力'!$AS$52)</f>
        <v/>
      </c>
      <c r="D201" s="352"/>
      <c r="E201" s="352"/>
      <c r="F201" s="352"/>
      <c r="G201" s="352"/>
      <c r="H201" s="352"/>
      <c r="I201" s="352"/>
      <c r="J201" s="352"/>
      <c r="K201" s="352"/>
      <c r="L201" s="352"/>
      <c r="M201" s="352"/>
      <c r="N201" s="352"/>
      <c r="O201" s="352"/>
      <c r="P201" s="352"/>
      <c r="Q201" s="352"/>
      <c r="R201" s="352"/>
      <c r="S201" s="352" t="s">
        <v>1586</v>
      </c>
    </row>
    <row r="202" spans="1:19" ht="14.1" customHeight="1">
      <c r="A202" s="749">
        <v>201</v>
      </c>
      <c r="B202" s="351" t="s">
        <v>1725</v>
      </c>
      <c r="C202" s="352" t="str">
        <f>IF('確認申請書（建築）入力'!$M$53="","",'確認申請書（建築）入力'!$M$53)</f>
        <v/>
      </c>
      <c r="D202" s="1181"/>
      <c r="E202" s="1181"/>
      <c r="F202" s="1181"/>
      <c r="G202" s="1181"/>
      <c r="H202" s="1181"/>
      <c r="I202" s="1181"/>
      <c r="J202" s="1181"/>
      <c r="K202" s="1181"/>
      <c r="L202" s="1181"/>
      <c r="M202" s="1181"/>
      <c r="N202" s="1181"/>
      <c r="O202" s="1181"/>
      <c r="P202" s="1181"/>
      <c r="Q202" s="1181"/>
      <c r="R202" s="1181"/>
      <c r="S202" s="1181" t="s">
        <v>1586</v>
      </c>
    </row>
    <row r="203" spans="1:19" ht="14.1" customHeight="1">
      <c r="A203" s="543">
        <v>202</v>
      </c>
      <c r="B203" s="349" t="s">
        <v>1724</v>
      </c>
      <c r="C203" s="368" t="str">
        <f>IF('確認申請書（建築）入力'!$N$55="","",'確認申請書（建築）入力'!$N$55)</f>
        <v/>
      </c>
      <c r="D203" s="355">
        <v>1</v>
      </c>
      <c r="E203" s="350"/>
      <c r="F203" s="350"/>
      <c r="G203" s="350"/>
      <c r="H203" s="350"/>
      <c r="I203" s="350"/>
      <c r="J203" s="350"/>
      <c r="K203" s="350"/>
      <c r="L203" s="350"/>
      <c r="M203" s="350"/>
      <c r="N203" s="350"/>
      <c r="O203" s="350"/>
      <c r="P203" s="350"/>
      <c r="Q203" s="350"/>
      <c r="R203" s="350"/>
      <c r="S203" s="350" t="s">
        <v>1586</v>
      </c>
    </row>
    <row r="204" spans="1:19" ht="14.1" customHeight="1">
      <c r="A204" s="543">
        <v>203</v>
      </c>
      <c r="B204" s="349" t="s">
        <v>1723</v>
      </c>
      <c r="C204" s="368" t="str">
        <f>IF('確認申請書（建築）入力'!$V$55="","",'確認申請書（建築）入力'!$V$55)</f>
        <v/>
      </c>
      <c r="D204" s="355">
        <v>1</v>
      </c>
      <c r="E204" s="350"/>
      <c r="F204" s="350"/>
      <c r="G204" s="350"/>
      <c r="H204" s="350"/>
      <c r="I204" s="350"/>
      <c r="J204" s="350"/>
      <c r="K204" s="350"/>
      <c r="L204" s="350"/>
      <c r="M204" s="350"/>
      <c r="N204" s="350"/>
      <c r="O204" s="350"/>
      <c r="P204" s="350"/>
      <c r="Q204" s="350"/>
      <c r="R204" s="350"/>
      <c r="S204" s="350" t="s">
        <v>1586</v>
      </c>
    </row>
    <row r="205" spans="1:19" ht="14.1" customHeight="1">
      <c r="A205" s="543">
        <v>204</v>
      </c>
      <c r="B205" s="349" t="s">
        <v>1722</v>
      </c>
      <c r="C205" s="368" t="str">
        <f>IF('確認申請書（建築）入力'!$AE$55="","",'確認申請書（建築）入力'!$AE$55)</f>
        <v/>
      </c>
      <c r="D205" s="350"/>
      <c r="E205" s="350"/>
      <c r="F205" s="350"/>
      <c r="G205" s="350"/>
      <c r="H205" s="350"/>
      <c r="I205" s="350"/>
      <c r="J205" s="350"/>
      <c r="K205" s="350"/>
      <c r="L205" s="350"/>
      <c r="M205" s="350"/>
      <c r="N205" s="350"/>
      <c r="O205" s="350"/>
      <c r="P205" s="350"/>
      <c r="Q205" s="350"/>
      <c r="R205" s="350"/>
      <c r="S205" s="350" t="s">
        <v>1586</v>
      </c>
    </row>
    <row r="206" spans="1:19" ht="14.1" customHeight="1">
      <c r="A206" s="543">
        <v>205</v>
      </c>
      <c r="B206" s="349" t="s">
        <v>1721</v>
      </c>
      <c r="C206" s="350" t="str">
        <f>IF('確認申請書（建築）入力'!$M$56="","",'確認申請書（建築）入力'!$M$56)</f>
        <v/>
      </c>
      <c r="D206" s="350"/>
      <c r="E206" s="350"/>
      <c r="F206" s="350"/>
      <c r="G206" s="350"/>
      <c r="H206" s="350"/>
      <c r="I206" s="350"/>
      <c r="J206" s="350"/>
      <c r="K206" s="350"/>
      <c r="L206" s="350"/>
      <c r="M206" s="350"/>
      <c r="N206" s="350"/>
      <c r="O206" s="350"/>
      <c r="P206" s="350"/>
      <c r="Q206" s="350"/>
      <c r="R206" s="350"/>
      <c r="S206" s="350" t="s">
        <v>1586</v>
      </c>
    </row>
    <row r="207" spans="1:19" ht="14.1" customHeight="1">
      <c r="A207" s="543">
        <v>206</v>
      </c>
      <c r="B207" s="356" t="s">
        <v>1720</v>
      </c>
      <c r="C207" s="350" t="str">
        <f>IF('確認申請書（建築）入力'!$AS$56="","",'確認申請書（建築）入力'!$AS$56)</f>
        <v/>
      </c>
      <c r="D207" s="350"/>
      <c r="E207" s="350"/>
      <c r="F207" s="350"/>
      <c r="G207" s="350"/>
      <c r="H207" s="350"/>
      <c r="I207" s="350"/>
      <c r="J207" s="350"/>
      <c r="K207" s="350"/>
      <c r="L207" s="350"/>
      <c r="M207" s="350"/>
      <c r="N207" s="350"/>
      <c r="O207" s="350"/>
      <c r="P207" s="350"/>
      <c r="Q207" s="350"/>
      <c r="R207" s="350"/>
      <c r="S207" s="350" t="s">
        <v>1586</v>
      </c>
    </row>
    <row r="208" spans="1:19" ht="14.1" customHeight="1">
      <c r="A208" s="543">
        <v>207</v>
      </c>
      <c r="B208" s="349" t="s">
        <v>1719</v>
      </c>
      <c r="C208" s="368" t="str">
        <f>IF('確認申請書（建築）入力'!$N$57="","",'確認申請書（建築）入力'!$N$57)</f>
        <v/>
      </c>
      <c r="D208" s="355">
        <v>1</v>
      </c>
      <c r="E208" s="350"/>
      <c r="F208" s="350"/>
      <c r="G208" s="350"/>
      <c r="H208" s="350"/>
      <c r="I208" s="350"/>
      <c r="J208" s="350"/>
      <c r="K208" s="350"/>
      <c r="L208" s="350"/>
      <c r="M208" s="350"/>
      <c r="N208" s="350"/>
      <c r="O208" s="350"/>
      <c r="P208" s="350"/>
      <c r="Q208" s="350"/>
      <c r="R208" s="350"/>
      <c r="S208" s="350" t="s">
        <v>1586</v>
      </c>
    </row>
    <row r="209" spans="1:19" ht="14.1" customHeight="1">
      <c r="A209" s="543">
        <v>208</v>
      </c>
      <c r="B209" s="349" t="s">
        <v>1718</v>
      </c>
      <c r="C209" s="368" t="str">
        <f>IF('確認申請書（建築）入力'!$W$57="","",'確認申請書（建築）入力'!$W$57)</f>
        <v/>
      </c>
      <c r="D209" s="355">
        <v>1</v>
      </c>
      <c r="E209" s="350"/>
      <c r="F209" s="350"/>
      <c r="G209" s="350"/>
      <c r="H209" s="350"/>
      <c r="I209" s="350"/>
      <c r="J209" s="350"/>
      <c r="K209" s="350"/>
      <c r="L209" s="350"/>
      <c r="M209" s="350"/>
      <c r="N209" s="350"/>
      <c r="O209" s="350"/>
      <c r="P209" s="350"/>
      <c r="Q209" s="350"/>
      <c r="R209" s="350"/>
      <c r="S209" s="350" t="s">
        <v>1586</v>
      </c>
    </row>
    <row r="210" spans="1:19" ht="14.1" customHeight="1">
      <c r="A210" s="543">
        <v>209</v>
      </c>
      <c r="B210" s="349" t="s">
        <v>1717</v>
      </c>
      <c r="C210" s="368" t="str">
        <f>IF('確認申請書（建築）入力'!$AE$57="","",'確認申請書（建築）入力'!$AE$57)</f>
        <v/>
      </c>
      <c r="D210" s="350"/>
      <c r="E210" s="350"/>
      <c r="F210" s="350"/>
      <c r="G210" s="350"/>
      <c r="H210" s="350"/>
      <c r="I210" s="350"/>
      <c r="J210" s="350"/>
      <c r="K210" s="350"/>
      <c r="L210" s="350"/>
      <c r="M210" s="350"/>
      <c r="N210" s="350"/>
      <c r="O210" s="350"/>
      <c r="P210" s="350"/>
      <c r="Q210" s="350"/>
      <c r="R210" s="350"/>
      <c r="S210" s="350" t="s">
        <v>1586</v>
      </c>
    </row>
    <row r="211" spans="1:19" ht="14.1" customHeight="1">
      <c r="A211" s="543">
        <v>210</v>
      </c>
      <c r="B211" s="349" t="s">
        <v>1716</v>
      </c>
      <c r="C211" s="350" t="str">
        <f>IF('確認申請書（建築）入力'!$M$58="","",'確認申請書（建築）入力'!$M$58)</f>
        <v/>
      </c>
      <c r="D211" s="350"/>
      <c r="E211" s="350"/>
      <c r="F211" s="350"/>
      <c r="G211" s="350"/>
      <c r="H211" s="350"/>
      <c r="I211" s="350"/>
      <c r="J211" s="350"/>
      <c r="K211" s="350"/>
      <c r="L211" s="350"/>
      <c r="M211" s="350"/>
      <c r="N211" s="350"/>
      <c r="O211" s="350"/>
      <c r="P211" s="350"/>
      <c r="Q211" s="350"/>
      <c r="R211" s="350"/>
      <c r="S211" s="350" t="s">
        <v>1586</v>
      </c>
    </row>
    <row r="212" spans="1:19" ht="14.1" customHeight="1">
      <c r="A212" s="543">
        <v>211</v>
      </c>
      <c r="B212" s="349" t="s">
        <v>1715</v>
      </c>
      <c r="C212" s="368" t="str">
        <f>IF(OR('確認申請書（建築）入力'!$M$59="",'確認申請書（建築）入力'!$M$59=0),"",'確認申請書（建築）入力'!$M$59)</f>
        <v/>
      </c>
      <c r="D212" s="350"/>
      <c r="E212" s="350"/>
      <c r="F212" s="350"/>
      <c r="G212" s="350"/>
      <c r="H212" s="350"/>
      <c r="I212" s="350"/>
      <c r="J212" s="350"/>
      <c r="K212" s="350"/>
      <c r="L212" s="350"/>
      <c r="M212" s="350"/>
      <c r="N212" s="350"/>
      <c r="O212" s="350"/>
      <c r="P212" s="350"/>
      <c r="Q212" s="350"/>
      <c r="R212" s="350"/>
      <c r="S212" s="350" t="s">
        <v>1586</v>
      </c>
    </row>
    <row r="213" spans="1:19" ht="14.1" customHeight="1">
      <c r="A213" s="543">
        <v>212</v>
      </c>
      <c r="B213" s="349" t="s">
        <v>1714</v>
      </c>
      <c r="C213" s="368" t="str">
        <f>IF(OR('確認申請書（建築）入力'!$M$60="",'確認申請書（建築）入力'!$M$60=0),"",'確認申請書（建築）入力'!$M$60)</f>
        <v/>
      </c>
      <c r="D213" s="350"/>
      <c r="E213" s="350"/>
      <c r="F213" s="350"/>
      <c r="G213" s="350"/>
      <c r="H213" s="350"/>
      <c r="I213" s="350"/>
      <c r="J213" s="350"/>
      <c r="K213" s="350"/>
      <c r="L213" s="350"/>
      <c r="M213" s="350"/>
      <c r="N213" s="350"/>
      <c r="O213" s="350"/>
      <c r="P213" s="350"/>
      <c r="Q213" s="350"/>
      <c r="R213" s="350"/>
      <c r="S213" s="350" t="s">
        <v>1586</v>
      </c>
    </row>
    <row r="214" spans="1:19" ht="14.1" customHeight="1">
      <c r="A214" s="543">
        <v>213</v>
      </c>
      <c r="B214" s="349" t="s">
        <v>1713</v>
      </c>
      <c r="C214" s="368" t="str">
        <f>IF(OR('確認申請書（建築）入力'!$M$61="",'確認申請書（建築）入力'!$M$61=0),"",'確認申請書（建築）入力'!$M$61)</f>
        <v/>
      </c>
      <c r="D214" s="350"/>
      <c r="E214" s="350"/>
      <c r="F214" s="350"/>
      <c r="G214" s="350"/>
      <c r="H214" s="350"/>
      <c r="I214" s="350"/>
      <c r="J214" s="350"/>
      <c r="K214" s="350"/>
      <c r="L214" s="350"/>
      <c r="M214" s="350"/>
      <c r="N214" s="350"/>
      <c r="O214" s="350"/>
      <c r="P214" s="350"/>
      <c r="Q214" s="350"/>
      <c r="R214" s="350"/>
      <c r="S214" s="350" t="s">
        <v>1586</v>
      </c>
    </row>
    <row r="215" spans="1:19" ht="14.1" customHeight="1">
      <c r="A215" s="543">
        <v>214</v>
      </c>
      <c r="B215" s="356" t="s">
        <v>1712</v>
      </c>
      <c r="C215" s="368" t="str">
        <f>IF('確認申請書（建築）入力'!$AS$61="","",'確認申請書（建築）入力'!$AS$61)</f>
        <v/>
      </c>
      <c r="D215" s="350"/>
      <c r="E215" s="350"/>
      <c r="F215" s="350"/>
      <c r="G215" s="350"/>
      <c r="H215" s="350"/>
      <c r="I215" s="350"/>
      <c r="J215" s="350"/>
      <c r="K215" s="350"/>
      <c r="L215" s="350"/>
      <c r="M215" s="350"/>
      <c r="N215" s="350"/>
      <c r="O215" s="350"/>
      <c r="P215" s="350"/>
      <c r="Q215" s="350"/>
      <c r="R215" s="350"/>
      <c r="S215" s="350" t="s">
        <v>1586</v>
      </c>
    </row>
    <row r="216" spans="1:19" ht="14.1" customHeight="1">
      <c r="A216" s="543">
        <v>215</v>
      </c>
      <c r="B216" s="349" t="s">
        <v>1711</v>
      </c>
      <c r="C216" s="350" t="str">
        <f>IF('確認申請書（建築）入力'!$M$62="","",'確認申請書（建築）入力'!$M$62)</f>
        <v/>
      </c>
      <c r="D216" s="355"/>
      <c r="E216" s="355"/>
      <c r="F216" s="355"/>
      <c r="G216" s="355"/>
      <c r="H216" s="355"/>
      <c r="I216" s="355"/>
      <c r="J216" s="355"/>
      <c r="K216" s="355"/>
      <c r="L216" s="355"/>
      <c r="M216" s="355"/>
      <c r="N216" s="355"/>
      <c r="O216" s="355"/>
      <c r="P216" s="355"/>
      <c r="Q216" s="355"/>
      <c r="R216" s="355"/>
      <c r="S216" s="355" t="s">
        <v>1586</v>
      </c>
    </row>
    <row r="217" spans="1:19" ht="14.1" customHeight="1">
      <c r="A217" s="749">
        <v>216</v>
      </c>
      <c r="B217" s="351" t="s">
        <v>1710</v>
      </c>
      <c r="C217" s="354" t="str">
        <f>IF('確認申請書（建築）入力'!$N$64="","",'確認申請書（建築）入力'!$N$64)</f>
        <v/>
      </c>
      <c r="D217" s="1181">
        <v>1</v>
      </c>
      <c r="E217" s="352"/>
      <c r="F217" s="352"/>
      <c r="G217" s="352"/>
      <c r="H217" s="352"/>
      <c r="I217" s="352"/>
      <c r="J217" s="352"/>
      <c r="K217" s="352"/>
      <c r="L217" s="352"/>
      <c r="M217" s="352"/>
      <c r="N217" s="352"/>
      <c r="O217" s="352"/>
      <c r="P217" s="352"/>
      <c r="Q217" s="352"/>
      <c r="R217" s="352"/>
      <c r="S217" s="352" t="s">
        <v>1586</v>
      </c>
    </row>
    <row r="218" spans="1:19" ht="14.1" customHeight="1">
      <c r="A218" s="749">
        <v>217</v>
      </c>
      <c r="B218" s="351" t="s">
        <v>1709</v>
      </c>
      <c r="C218" s="354" t="str">
        <f>IF('確認申請書（建築）入力'!$V$64="","",'確認申請書（建築）入力'!$V$64)</f>
        <v/>
      </c>
      <c r="D218" s="1181">
        <v>1</v>
      </c>
      <c r="E218" s="352"/>
      <c r="F218" s="352"/>
      <c r="G218" s="352"/>
      <c r="H218" s="352"/>
      <c r="I218" s="352"/>
      <c r="J218" s="352"/>
      <c r="K218" s="352"/>
      <c r="L218" s="352"/>
      <c r="M218" s="352"/>
      <c r="N218" s="352"/>
      <c r="O218" s="352"/>
      <c r="P218" s="352"/>
      <c r="Q218" s="352"/>
      <c r="R218" s="352"/>
      <c r="S218" s="352" t="s">
        <v>1586</v>
      </c>
    </row>
    <row r="219" spans="1:19" ht="14.1" customHeight="1">
      <c r="A219" s="749">
        <v>218</v>
      </c>
      <c r="B219" s="351" t="s">
        <v>1708</v>
      </c>
      <c r="C219" s="354" t="str">
        <f>IF('確認申請書（建築）入力'!$AE$64="","",'確認申請書（建築）入力'!$AE$64)</f>
        <v/>
      </c>
      <c r="D219" s="352"/>
      <c r="E219" s="352"/>
      <c r="F219" s="352"/>
      <c r="G219" s="352"/>
      <c r="H219" s="352"/>
      <c r="I219" s="352"/>
      <c r="J219" s="352"/>
      <c r="K219" s="352"/>
      <c r="L219" s="352"/>
      <c r="M219" s="352"/>
      <c r="N219" s="352"/>
      <c r="O219" s="352"/>
      <c r="P219" s="352"/>
      <c r="Q219" s="352"/>
      <c r="R219" s="352"/>
      <c r="S219" s="352" t="s">
        <v>1586</v>
      </c>
    </row>
    <row r="220" spans="1:19" ht="14.1" customHeight="1">
      <c r="A220" s="749">
        <v>219</v>
      </c>
      <c r="B220" s="351" t="s">
        <v>1707</v>
      </c>
      <c r="C220" s="352" t="str">
        <f>IF('確認申請書（建築）入力'!$M$65="","",'確認申請書（建築）入力'!$M$65)</f>
        <v/>
      </c>
      <c r="D220" s="352"/>
      <c r="E220" s="352"/>
      <c r="F220" s="352"/>
      <c r="G220" s="352"/>
      <c r="H220" s="352"/>
      <c r="I220" s="352"/>
      <c r="J220" s="352"/>
      <c r="K220" s="352"/>
      <c r="L220" s="352"/>
      <c r="M220" s="352"/>
      <c r="N220" s="352"/>
      <c r="O220" s="352"/>
      <c r="P220" s="352"/>
      <c r="Q220" s="352"/>
      <c r="R220" s="352"/>
      <c r="S220" s="352" t="s">
        <v>1586</v>
      </c>
    </row>
    <row r="221" spans="1:19" ht="14.1" customHeight="1">
      <c r="A221" s="749">
        <v>220</v>
      </c>
      <c r="B221" s="351" t="s">
        <v>1706</v>
      </c>
      <c r="C221" s="352" t="str">
        <f>IF('確認申請書（建築）入力'!$AS$65="","",'確認申請書（建築）入力'!$AS$65)</f>
        <v/>
      </c>
      <c r="D221" s="352"/>
      <c r="E221" s="352"/>
      <c r="F221" s="352"/>
      <c r="G221" s="352"/>
      <c r="H221" s="352"/>
      <c r="I221" s="352"/>
      <c r="J221" s="352"/>
      <c r="K221" s="352"/>
      <c r="L221" s="352"/>
      <c r="M221" s="352"/>
      <c r="N221" s="352"/>
      <c r="O221" s="352"/>
      <c r="P221" s="352"/>
      <c r="Q221" s="352"/>
      <c r="R221" s="352"/>
      <c r="S221" s="352" t="s">
        <v>1586</v>
      </c>
    </row>
    <row r="222" spans="1:19" ht="14.1" customHeight="1">
      <c r="A222" s="749">
        <v>221</v>
      </c>
      <c r="B222" s="351" t="s">
        <v>1705</v>
      </c>
      <c r="C222" s="354" t="str">
        <f>IF('確認申請書（建築）入力'!$N$66="","",'確認申請書（建築）入力'!$N$66)</f>
        <v/>
      </c>
      <c r="D222" s="1181">
        <v>1</v>
      </c>
      <c r="E222" s="352"/>
      <c r="F222" s="352"/>
      <c r="G222" s="352"/>
      <c r="H222" s="352"/>
      <c r="I222" s="352"/>
      <c r="J222" s="352"/>
      <c r="K222" s="352"/>
      <c r="L222" s="352"/>
      <c r="M222" s="352"/>
      <c r="N222" s="352"/>
      <c r="O222" s="352"/>
      <c r="P222" s="352"/>
      <c r="Q222" s="352"/>
      <c r="R222" s="352"/>
      <c r="S222" s="352" t="s">
        <v>1586</v>
      </c>
    </row>
    <row r="223" spans="1:19" ht="14.1" customHeight="1">
      <c r="A223" s="749">
        <v>222</v>
      </c>
      <c r="B223" s="351" t="s">
        <v>1704</v>
      </c>
      <c r="C223" s="354" t="str">
        <f>IF('確認申請書（建築）入力'!$W$66="","",'確認申請書（建築）入力'!$W$66)</f>
        <v/>
      </c>
      <c r="D223" s="1181">
        <v>1</v>
      </c>
      <c r="E223" s="352"/>
      <c r="F223" s="352"/>
      <c r="G223" s="352"/>
      <c r="H223" s="352"/>
      <c r="I223" s="352"/>
      <c r="J223" s="352"/>
      <c r="K223" s="352"/>
      <c r="L223" s="352"/>
      <c r="M223" s="352"/>
      <c r="N223" s="352"/>
      <c r="O223" s="352"/>
      <c r="P223" s="352"/>
      <c r="Q223" s="352"/>
      <c r="R223" s="352"/>
      <c r="S223" s="352" t="s">
        <v>1586</v>
      </c>
    </row>
    <row r="224" spans="1:19" ht="14.1" customHeight="1">
      <c r="A224" s="749">
        <v>223</v>
      </c>
      <c r="B224" s="351" t="s">
        <v>1703</v>
      </c>
      <c r="C224" s="354" t="str">
        <f>IF('確認申請書（建築）入力'!$AE$66="","",'確認申請書（建築）入力'!$AE$66)</f>
        <v/>
      </c>
      <c r="D224" s="352"/>
      <c r="E224" s="352"/>
      <c r="F224" s="352"/>
      <c r="G224" s="352"/>
      <c r="H224" s="352"/>
      <c r="I224" s="352"/>
      <c r="J224" s="352"/>
      <c r="K224" s="352"/>
      <c r="L224" s="352"/>
      <c r="M224" s="352"/>
      <c r="N224" s="352"/>
      <c r="O224" s="352"/>
      <c r="P224" s="352"/>
      <c r="Q224" s="352"/>
      <c r="R224" s="352"/>
      <c r="S224" s="352" t="s">
        <v>1586</v>
      </c>
    </row>
    <row r="225" spans="1:19" ht="14.1" customHeight="1">
      <c r="A225" s="749">
        <v>224</v>
      </c>
      <c r="B225" s="351" t="s">
        <v>1702</v>
      </c>
      <c r="C225" s="352" t="str">
        <f>IF('確認申請書（建築）入力'!$M$67="","",'確認申請書（建築）入力'!$M$67)</f>
        <v/>
      </c>
      <c r="D225" s="352"/>
      <c r="E225" s="352"/>
      <c r="F225" s="352"/>
      <c r="G225" s="352"/>
      <c r="H225" s="352"/>
      <c r="I225" s="352"/>
      <c r="J225" s="352"/>
      <c r="K225" s="352"/>
      <c r="L225" s="352"/>
      <c r="M225" s="352"/>
      <c r="N225" s="352"/>
      <c r="O225" s="352"/>
      <c r="P225" s="352"/>
      <c r="Q225" s="352"/>
      <c r="R225" s="352"/>
      <c r="S225" s="352" t="s">
        <v>1586</v>
      </c>
    </row>
    <row r="226" spans="1:19" ht="14.1" customHeight="1">
      <c r="A226" s="749">
        <v>225</v>
      </c>
      <c r="B226" s="351" t="s">
        <v>1701</v>
      </c>
      <c r="C226" s="354" t="str">
        <f>IF(OR('確認申請書（建築）入力'!$M$68="",'確認申請書（建築）入力'!$M$68=0),"",'確認申請書（建築）入力'!$M$68)</f>
        <v/>
      </c>
      <c r="D226" s="352"/>
      <c r="E226" s="352"/>
      <c r="F226" s="352"/>
      <c r="G226" s="352"/>
      <c r="H226" s="352"/>
      <c r="I226" s="352"/>
      <c r="J226" s="352"/>
      <c r="K226" s="352"/>
      <c r="L226" s="352"/>
      <c r="M226" s="352"/>
      <c r="N226" s="352"/>
      <c r="O226" s="352"/>
      <c r="P226" s="352"/>
      <c r="Q226" s="352"/>
      <c r="R226" s="352"/>
      <c r="S226" s="352" t="s">
        <v>1586</v>
      </c>
    </row>
    <row r="227" spans="1:19" ht="14.1" customHeight="1">
      <c r="A227" s="749">
        <v>226</v>
      </c>
      <c r="B227" s="351" t="s">
        <v>1700</v>
      </c>
      <c r="C227" s="354" t="str">
        <f>IF(OR('確認申請書（建築）入力'!$M$69="",'確認申請書（建築）入力'!$M$69=0),"",'確認申請書（建築）入力'!$M$69)</f>
        <v/>
      </c>
      <c r="D227" s="352"/>
      <c r="E227" s="352"/>
      <c r="F227" s="352"/>
      <c r="G227" s="352"/>
      <c r="H227" s="352"/>
      <c r="I227" s="352"/>
      <c r="J227" s="352"/>
      <c r="K227" s="352"/>
      <c r="L227" s="352"/>
      <c r="M227" s="352"/>
      <c r="N227" s="352"/>
      <c r="O227" s="352"/>
      <c r="P227" s="352"/>
      <c r="Q227" s="352"/>
      <c r="R227" s="352"/>
      <c r="S227" s="352" t="s">
        <v>1586</v>
      </c>
    </row>
    <row r="228" spans="1:19" ht="14.1" customHeight="1">
      <c r="A228" s="749">
        <v>227</v>
      </c>
      <c r="B228" s="351" t="s">
        <v>1699</v>
      </c>
      <c r="C228" s="354" t="str">
        <f>IF(OR('確認申請書（建築）入力'!$M$70="",'確認申請書（建築）入力'!$M$70=0),"",'確認申請書（建築）入力'!$M$70)</f>
        <v/>
      </c>
      <c r="D228" s="352"/>
      <c r="E228" s="352"/>
      <c r="F228" s="352"/>
      <c r="G228" s="352"/>
      <c r="H228" s="352"/>
      <c r="I228" s="352"/>
      <c r="J228" s="352"/>
      <c r="K228" s="352"/>
      <c r="L228" s="352"/>
      <c r="M228" s="352"/>
      <c r="N228" s="352"/>
      <c r="O228" s="352"/>
      <c r="P228" s="352"/>
      <c r="Q228" s="352"/>
      <c r="R228" s="352"/>
      <c r="S228" s="352" t="s">
        <v>1586</v>
      </c>
    </row>
    <row r="229" spans="1:19" ht="14.1" customHeight="1">
      <c r="A229" s="749">
        <v>228</v>
      </c>
      <c r="B229" s="351" t="s">
        <v>1698</v>
      </c>
      <c r="C229" s="354" t="str">
        <f>IF('確認申請書（建築）入力'!$AS$70="","",'確認申請書（建築）入力'!$AS$70)</f>
        <v/>
      </c>
      <c r="D229" s="352"/>
      <c r="E229" s="352"/>
      <c r="F229" s="352"/>
      <c r="G229" s="352"/>
      <c r="H229" s="352"/>
      <c r="I229" s="352"/>
      <c r="J229" s="352"/>
      <c r="K229" s="352"/>
      <c r="L229" s="352"/>
      <c r="M229" s="352"/>
      <c r="N229" s="352"/>
      <c r="O229" s="352"/>
      <c r="P229" s="352"/>
      <c r="Q229" s="352"/>
      <c r="R229" s="352"/>
      <c r="S229" s="352" t="s">
        <v>1586</v>
      </c>
    </row>
    <row r="230" spans="1:19" ht="14.1" customHeight="1">
      <c r="A230" s="749">
        <v>229</v>
      </c>
      <c r="B230" s="351" t="s">
        <v>1697</v>
      </c>
      <c r="C230" s="352" t="str">
        <f>IF('確認申請書（建築）入力'!$M$71="","",'確認申請書（建築）入力'!$M$71)</f>
        <v/>
      </c>
      <c r="D230" s="1181"/>
      <c r="E230" s="1181"/>
      <c r="F230" s="1181"/>
      <c r="G230" s="1181"/>
      <c r="H230" s="1181"/>
      <c r="I230" s="1181"/>
      <c r="J230" s="1181"/>
      <c r="K230" s="1181"/>
      <c r="L230" s="1181"/>
      <c r="M230" s="1181"/>
      <c r="N230" s="1181"/>
      <c r="O230" s="1181"/>
      <c r="P230" s="1181"/>
      <c r="Q230" s="1181"/>
      <c r="R230" s="1181"/>
      <c r="S230" s="1181" t="s">
        <v>1586</v>
      </c>
    </row>
    <row r="231" spans="1:19" ht="14.1" customHeight="1">
      <c r="A231" s="543">
        <v>230</v>
      </c>
      <c r="B231" s="349" t="s">
        <v>1696</v>
      </c>
      <c r="C231" s="350" t="str">
        <f>IF('確認申請書（建築）入力'!$M$106="","",'確認申請書（建築）入力'!$M$106)</f>
        <v/>
      </c>
      <c r="D231" s="350"/>
      <c r="E231" s="350"/>
      <c r="F231" s="350"/>
      <c r="G231" s="350"/>
      <c r="H231" s="350"/>
      <c r="I231" s="350"/>
      <c r="J231" s="350"/>
      <c r="K231" s="350"/>
      <c r="L231" s="350"/>
      <c r="M231" s="350"/>
      <c r="N231" s="350"/>
      <c r="O231" s="350"/>
      <c r="P231" s="350"/>
      <c r="Q231" s="350"/>
      <c r="R231" s="350"/>
      <c r="S231" s="350" t="s">
        <v>1586</v>
      </c>
    </row>
    <row r="232" spans="1:19" ht="14.1" customHeight="1">
      <c r="A232" s="543">
        <v>231</v>
      </c>
      <c r="B232" s="349" t="s">
        <v>1695</v>
      </c>
      <c r="C232" s="350" t="str">
        <f>IF('確認申請書（建築）入力'!$M$107="","",'確認申請書（建築）入力'!$M$107)</f>
        <v/>
      </c>
      <c r="D232" s="350"/>
      <c r="E232" s="350"/>
      <c r="F232" s="350"/>
      <c r="G232" s="350"/>
      <c r="H232" s="350"/>
      <c r="I232" s="350"/>
      <c r="J232" s="350"/>
      <c r="K232" s="350"/>
      <c r="L232" s="350"/>
      <c r="M232" s="350"/>
      <c r="N232" s="350"/>
      <c r="O232" s="350"/>
      <c r="P232" s="350"/>
      <c r="Q232" s="350"/>
      <c r="R232" s="350"/>
      <c r="S232" s="350" t="s">
        <v>1586</v>
      </c>
    </row>
    <row r="233" spans="1:19" ht="14.1" customHeight="1">
      <c r="A233" s="543">
        <v>232</v>
      </c>
      <c r="B233" s="349" t="s">
        <v>1694</v>
      </c>
      <c r="C233" s="350" t="str">
        <f>IF('確認申請書（建築）入力'!$M$108="","",'確認申請書（建築）入力'!$M$108)</f>
        <v/>
      </c>
      <c r="D233" s="350"/>
      <c r="E233" s="350"/>
      <c r="F233" s="350"/>
      <c r="G233" s="350"/>
      <c r="H233" s="350"/>
      <c r="I233" s="350"/>
      <c r="J233" s="350"/>
      <c r="K233" s="350"/>
      <c r="L233" s="350"/>
      <c r="M233" s="350"/>
      <c r="N233" s="350"/>
      <c r="O233" s="350"/>
      <c r="P233" s="350"/>
      <c r="Q233" s="350"/>
      <c r="R233" s="350"/>
      <c r="S233" s="350" t="s">
        <v>1586</v>
      </c>
    </row>
    <row r="234" spans="1:19" ht="14.1" customHeight="1">
      <c r="A234" s="543">
        <v>233</v>
      </c>
      <c r="B234" s="349" t="s">
        <v>1693</v>
      </c>
      <c r="C234" s="350" t="str">
        <f>IF('確認申請書（建築）入力'!$M$109="","",'確認申請書（建築）入力'!$M$109)</f>
        <v/>
      </c>
      <c r="D234" s="350"/>
      <c r="E234" s="350"/>
      <c r="F234" s="350"/>
      <c r="G234" s="350"/>
      <c r="H234" s="350"/>
      <c r="I234" s="350"/>
      <c r="J234" s="350"/>
      <c r="K234" s="350"/>
      <c r="L234" s="350"/>
      <c r="M234" s="350"/>
      <c r="N234" s="350"/>
      <c r="O234" s="350"/>
      <c r="P234" s="350"/>
      <c r="Q234" s="350"/>
      <c r="R234" s="350"/>
      <c r="S234" s="350" t="s">
        <v>1586</v>
      </c>
    </row>
    <row r="235" spans="1:19" ht="14.1" customHeight="1">
      <c r="A235" s="543">
        <v>234</v>
      </c>
      <c r="B235" s="349" t="s">
        <v>1692</v>
      </c>
      <c r="C235" s="350" t="str">
        <f>IF('確認申請書（建築）入力'!$M$110="","",'確認申請書（建築）入力'!$M$110)</f>
        <v/>
      </c>
      <c r="D235" s="350"/>
      <c r="E235" s="350"/>
      <c r="F235" s="350"/>
      <c r="G235" s="350"/>
      <c r="H235" s="350"/>
      <c r="I235" s="350"/>
      <c r="J235" s="350"/>
      <c r="K235" s="350"/>
      <c r="L235" s="350"/>
      <c r="M235" s="350"/>
      <c r="N235" s="350"/>
      <c r="O235" s="350"/>
      <c r="P235" s="350"/>
      <c r="Q235" s="350"/>
      <c r="R235" s="350"/>
      <c r="S235" s="350" t="s">
        <v>1586</v>
      </c>
    </row>
    <row r="236" spans="1:19" ht="14.1" customHeight="1">
      <c r="A236" s="543">
        <v>235</v>
      </c>
      <c r="B236" s="358" t="s">
        <v>1691</v>
      </c>
      <c r="C236" s="350" t="str">
        <f>IF('確認申請書（建築）入力'!$M$111="","",'確認申請書（建築）入力'!$M$111)</f>
        <v/>
      </c>
      <c r="D236" s="350"/>
      <c r="E236" s="350"/>
      <c r="F236" s="350"/>
      <c r="G236" s="350"/>
      <c r="H236" s="350"/>
      <c r="I236" s="350"/>
      <c r="J236" s="350"/>
      <c r="K236" s="350"/>
      <c r="L236" s="350"/>
      <c r="M236" s="350"/>
      <c r="N236" s="350"/>
      <c r="O236" s="350"/>
      <c r="P236" s="350"/>
      <c r="Q236" s="350"/>
      <c r="R236" s="350"/>
      <c r="S236" s="350"/>
    </row>
    <row r="237" spans="1:19" ht="14.1" customHeight="1">
      <c r="A237" s="543">
        <v>236</v>
      </c>
      <c r="B237" s="349" t="s">
        <v>1690</v>
      </c>
      <c r="C237" s="350" t="str">
        <f>IF('確認申請書（建築）入力'!$M$112="","",'確認申請書（建築）入力'!$M$112)</f>
        <v/>
      </c>
      <c r="D237" s="355"/>
      <c r="E237" s="355"/>
      <c r="F237" s="355"/>
      <c r="G237" s="355"/>
      <c r="H237" s="355"/>
      <c r="I237" s="355"/>
      <c r="J237" s="355"/>
      <c r="K237" s="355"/>
      <c r="L237" s="355"/>
      <c r="M237" s="355"/>
      <c r="N237" s="355"/>
      <c r="O237" s="355"/>
      <c r="P237" s="355"/>
      <c r="Q237" s="355"/>
      <c r="R237" s="355"/>
      <c r="S237" s="355" t="s">
        <v>1586</v>
      </c>
    </row>
    <row r="238" spans="1:19" ht="14.1" customHeight="1">
      <c r="A238" s="749">
        <v>237</v>
      </c>
      <c r="B238" s="351" t="s">
        <v>1689</v>
      </c>
      <c r="C238" s="352" t="str">
        <f>IF('確認申請書（建築）入力'!$M$114="","",'確認申請書（建築）入力'!$M$114)</f>
        <v/>
      </c>
      <c r="D238" s="352"/>
      <c r="E238" s="352"/>
      <c r="F238" s="352"/>
      <c r="G238" s="352"/>
      <c r="H238" s="352"/>
      <c r="I238" s="352"/>
      <c r="J238" s="352"/>
      <c r="K238" s="352"/>
      <c r="L238" s="352"/>
      <c r="M238" s="352"/>
      <c r="N238" s="352"/>
      <c r="O238" s="352"/>
      <c r="P238" s="352"/>
      <c r="Q238" s="352"/>
      <c r="R238" s="352"/>
      <c r="S238" s="352" t="s">
        <v>1586</v>
      </c>
    </row>
    <row r="239" spans="1:19" ht="14.1" customHeight="1">
      <c r="A239" s="749">
        <v>238</v>
      </c>
      <c r="B239" s="351" t="s">
        <v>1688</v>
      </c>
      <c r="C239" s="352" t="str">
        <f>IF('確認申請書（建築）入力'!$M$115="","",'確認申請書（建築）入力'!$M$115)</f>
        <v/>
      </c>
      <c r="D239" s="352"/>
      <c r="E239" s="352"/>
      <c r="F239" s="352"/>
      <c r="G239" s="352"/>
      <c r="H239" s="352"/>
      <c r="I239" s="352"/>
      <c r="J239" s="352"/>
      <c r="K239" s="352"/>
      <c r="L239" s="352"/>
      <c r="M239" s="352"/>
      <c r="N239" s="352"/>
      <c r="O239" s="352"/>
      <c r="P239" s="352"/>
      <c r="Q239" s="352"/>
      <c r="R239" s="352"/>
      <c r="S239" s="352" t="s">
        <v>1586</v>
      </c>
    </row>
    <row r="240" spans="1:19" ht="14.1" customHeight="1">
      <c r="A240" s="749">
        <v>239</v>
      </c>
      <c r="B240" s="351" t="s">
        <v>1687</v>
      </c>
      <c r="C240" s="352" t="str">
        <f>IF('確認申請書（建築）入力'!$M$116="","",'確認申請書（建築）入力'!$M$116)</f>
        <v/>
      </c>
      <c r="D240" s="352"/>
      <c r="E240" s="352"/>
      <c r="F240" s="352"/>
      <c r="G240" s="352"/>
      <c r="H240" s="352"/>
      <c r="I240" s="352"/>
      <c r="J240" s="352"/>
      <c r="K240" s="352"/>
      <c r="L240" s="352"/>
      <c r="M240" s="352"/>
      <c r="N240" s="352"/>
      <c r="O240" s="352"/>
      <c r="P240" s="352"/>
      <c r="Q240" s="352"/>
      <c r="R240" s="352"/>
      <c r="S240" s="352" t="s">
        <v>1586</v>
      </c>
    </row>
    <row r="241" spans="1:19" ht="14.1" customHeight="1">
      <c r="A241" s="749">
        <v>240</v>
      </c>
      <c r="B241" s="351" t="s">
        <v>1686</v>
      </c>
      <c r="C241" s="352" t="str">
        <f>IF('確認申請書（建築）入力'!$M$117="","",'確認申請書（建築）入力'!$M$117)</f>
        <v/>
      </c>
      <c r="D241" s="352"/>
      <c r="E241" s="352"/>
      <c r="F241" s="352"/>
      <c r="G241" s="352"/>
      <c r="H241" s="352"/>
      <c r="I241" s="352"/>
      <c r="J241" s="352"/>
      <c r="K241" s="352"/>
      <c r="L241" s="352"/>
      <c r="M241" s="352"/>
      <c r="N241" s="352"/>
      <c r="O241" s="352"/>
      <c r="P241" s="352"/>
      <c r="Q241" s="352"/>
      <c r="R241" s="352"/>
      <c r="S241" s="352" t="s">
        <v>1586</v>
      </c>
    </row>
    <row r="242" spans="1:19" ht="14.1" customHeight="1">
      <c r="A242" s="749">
        <v>241</v>
      </c>
      <c r="B242" s="351" t="s">
        <v>1685</v>
      </c>
      <c r="C242" s="352" t="str">
        <f>IF('確認申請書（建築）入力'!$M$118="","",'確認申請書（建築）入力'!$M$118)</f>
        <v/>
      </c>
      <c r="D242" s="352"/>
      <c r="E242" s="352"/>
      <c r="F242" s="352"/>
      <c r="G242" s="352"/>
      <c r="H242" s="352"/>
      <c r="I242" s="352"/>
      <c r="J242" s="352"/>
      <c r="K242" s="352"/>
      <c r="L242" s="352"/>
      <c r="M242" s="352"/>
      <c r="N242" s="352"/>
      <c r="O242" s="352"/>
      <c r="P242" s="352"/>
      <c r="Q242" s="352"/>
      <c r="R242" s="352"/>
      <c r="S242" s="352" t="s">
        <v>1586</v>
      </c>
    </row>
    <row r="243" spans="1:19" ht="14.1" customHeight="1">
      <c r="A243" s="749">
        <v>242</v>
      </c>
      <c r="B243" s="369" t="s">
        <v>1684</v>
      </c>
      <c r="C243" s="352" t="str">
        <f>IF('確認申請書（建築）入力'!$M$119="","",'確認申請書（建築）入力'!$M$119)</f>
        <v/>
      </c>
      <c r="D243" s="352"/>
      <c r="E243" s="352"/>
      <c r="F243" s="352"/>
      <c r="G243" s="352"/>
      <c r="H243" s="352"/>
      <c r="I243" s="352"/>
      <c r="J243" s="352"/>
      <c r="K243" s="352"/>
      <c r="L243" s="352"/>
      <c r="M243" s="352"/>
      <c r="N243" s="352"/>
      <c r="O243" s="352"/>
      <c r="P243" s="352"/>
      <c r="Q243" s="352"/>
      <c r="R243" s="352"/>
      <c r="S243" s="352"/>
    </row>
    <row r="244" spans="1:19" ht="14.1" customHeight="1">
      <c r="A244" s="749">
        <v>243</v>
      </c>
      <c r="B244" s="351" t="s">
        <v>1683</v>
      </c>
      <c r="C244" s="352" t="str">
        <f>IF('確認申請書（建築）入力'!$M$120="","",'確認申請書（建築）入力'!$M$120)</f>
        <v/>
      </c>
      <c r="D244" s="1181"/>
      <c r="E244" s="1181"/>
      <c r="F244" s="1181"/>
      <c r="G244" s="1181"/>
      <c r="H244" s="1181"/>
      <c r="I244" s="1181"/>
      <c r="J244" s="1181"/>
      <c r="K244" s="1181"/>
      <c r="L244" s="1181"/>
      <c r="M244" s="1181"/>
      <c r="N244" s="1181"/>
      <c r="O244" s="1181"/>
      <c r="P244" s="1181"/>
      <c r="Q244" s="1181"/>
      <c r="R244" s="1181"/>
      <c r="S244" s="1181" t="s">
        <v>1586</v>
      </c>
    </row>
    <row r="245" spans="1:19" ht="14.1" customHeight="1">
      <c r="A245" s="543">
        <v>244</v>
      </c>
      <c r="B245" s="349" t="s">
        <v>1682</v>
      </c>
      <c r="C245" s="350" t="str">
        <f>IF('確認申請書（建築）入力'!$M$122="","",'確認申請書（建築）入力'!$M$122)</f>
        <v/>
      </c>
      <c r="D245" s="350"/>
      <c r="E245" s="350"/>
      <c r="F245" s="350"/>
      <c r="G245" s="350"/>
      <c r="H245" s="350"/>
      <c r="I245" s="350"/>
      <c r="J245" s="350"/>
      <c r="K245" s="350"/>
      <c r="L245" s="350"/>
      <c r="M245" s="350"/>
      <c r="N245" s="350"/>
      <c r="O245" s="350"/>
      <c r="P245" s="350"/>
      <c r="Q245" s="350"/>
      <c r="R245" s="350"/>
      <c r="S245" s="350" t="s">
        <v>1586</v>
      </c>
    </row>
    <row r="246" spans="1:19" ht="14.1" customHeight="1">
      <c r="A246" s="543">
        <v>245</v>
      </c>
      <c r="B246" s="349" t="s">
        <v>1681</v>
      </c>
      <c r="C246" s="350" t="str">
        <f>IF('確認申請書（建築）入力'!$M$123="","",'確認申請書（建築）入力'!$M$123)</f>
        <v/>
      </c>
      <c r="D246" s="350"/>
      <c r="E246" s="350"/>
      <c r="F246" s="350"/>
      <c r="G246" s="350"/>
      <c r="H246" s="350"/>
      <c r="I246" s="350"/>
      <c r="J246" s="350"/>
      <c r="K246" s="350"/>
      <c r="L246" s="350"/>
      <c r="M246" s="350"/>
      <c r="N246" s="350"/>
      <c r="O246" s="350"/>
      <c r="P246" s="350"/>
      <c r="Q246" s="350"/>
      <c r="R246" s="350"/>
      <c r="S246" s="350" t="s">
        <v>1586</v>
      </c>
    </row>
    <row r="247" spans="1:19" ht="14.1" customHeight="1">
      <c r="A247" s="543">
        <v>246</v>
      </c>
      <c r="B247" s="349" t="s">
        <v>1680</v>
      </c>
      <c r="C247" s="350" t="str">
        <f>IF('確認申請書（建築）入力'!$M$124="","",'確認申請書（建築）入力'!$M$124)</f>
        <v/>
      </c>
      <c r="D247" s="350"/>
      <c r="E247" s="350"/>
      <c r="F247" s="350"/>
      <c r="G247" s="350"/>
      <c r="H247" s="350"/>
      <c r="I247" s="350"/>
      <c r="J247" s="350"/>
      <c r="K247" s="350"/>
      <c r="L247" s="350"/>
      <c r="M247" s="350"/>
      <c r="N247" s="350"/>
      <c r="O247" s="350"/>
      <c r="P247" s="350"/>
      <c r="Q247" s="350"/>
      <c r="R247" s="350"/>
      <c r="S247" s="350" t="s">
        <v>1586</v>
      </c>
    </row>
    <row r="248" spans="1:19" ht="14.1" customHeight="1">
      <c r="A248" s="543">
        <v>247</v>
      </c>
      <c r="B248" s="349" t="s">
        <v>1679</v>
      </c>
      <c r="C248" s="350" t="str">
        <f>IF('確認申請書（建築）入力'!$M$125="","",'確認申請書（建築）入力'!$M$125)</f>
        <v/>
      </c>
      <c r="D248" s="350"/>
      <c r="E248" s="350"/>
      <c r="F248" s="350"/>
      <c r="G248" s="350"/>
      <c r="H248" s="350"/>
      <c r="I248" s="350"/>
      <c r="J248" s="350"/>
      <c r="K248" s="350"/>
      <c r="L248" s="350"/>
      <c r="M248" s="350"/>
      <c r="N248" s="350"/>
      <c r="O248" s="350"/>
      <c r="P248" s="350"/>
      <c r="Q248" s="350"/>
      <c r="R248" s="350"/>
      <c r="S248" s="350" t="s">
        <v>1586</v>
      </c>
    </row>
    <row r="249" spans="1:19" ht="14.1" customHeight="1">
      <c r="A249" s="543">
        <v>248</v>
      </c>
      <c r="B249" s="349" t="s">
        <v>1678</v>
      </c>
      <c r="C249" s="350" t="str">
        <f>IF('確認申請書（建築）入力'!$M$126="","",'確認申請書（建築）入力'!$M$126)</f>
        <v/>
      </c>
      <c r="D249" s="350"/>
      <c r="E249" s="350"/>
      <c r="F249" s="350"/>
      <c r="G249" s="350"/>
      <c r="H249" s="350"/>
      <c r="I249" s="350"/>
      <c r="J249" s="350"/>
      <c r="K249" s="350"/>
      <c r="L249" s="350"/>
      <c r="M249" s="350"/>
      <c r="N249" s="350"/>
      <c r="O249" s="350"/>
      <c r="P249" s="350"/>
      <c r="Q249" s="350"/>
      <c r="R249" s="350"/>
      <c r="S249" s="350" t="s">
        <v>1586</v>
      </c>
    </row>
    <row r="250" spans="1:19" ht="14.1" customHeight="1">
      <c r="A250" s="543">
        <v>249</v>
      </c>
      <c r="B250" s="358" t="s">
        <v>1677</v>
      </c>
      <c r="C250" s="350" t="str">
        <f>IF('確認申請書（建築）入力'!$M$127="","",'確認申請書（建築）入力'!$M$127)</f>
        <v/>
      </c>
      <c r="D250" s="350"/>
      <c r="E250" s="350"/>
      <c r="F250" s="350"/>
      <c r="G250" s="350"/>
      <c r="H250" s="350"/>
      <c r="I250" s="350"/>
      <c r="J250" s="350"/>
      <c r="K250" s="350"/>
      <c r="L250" s="350"/>
      <c r="M250" s="350"/>
      <c r="N250" s="350"/>
      <c r="O250" s="350"/>
      <c r="P250" s="350"/>
      <c r="Q250" s="350"/>
      <c r="R250" s="350"/>
      <c r="S250" s="350"/>
    </row>
    <row r="251" spans="1:19" ht="14.1" customHeight="1">
      <c r="A251" s="543">
        <v>250</v>
      </c>
      <c r="B251" s="349" t="s">
        <v>1676</v>
      </c>
      <c r="C251" s="350" t="str">
        <f>IF('確認申請書（建築）入力'!$M$128="","",'確認申請書（建築）入力'!$M$128)</f>
        <v/>
      </c>
      <c r="D251" s="355"/>
      <c r="E251" s="355"/>
      <c r="F251" s="355"/>
      <c r="G251" s="355"/>
      <c r="H251" s="355"/>
      <c r="I251" s="355"/>
      <c r="J251" s="355"/>
      <c r="K251" s="355"/>
      <c r="L251" s="355"/>
      <c r="M251" s="355"/>
      <c r="N251" s="355"/>
      <c r="O251" s="355"/>
      <c r="P251" s="355"/>
      <c r="Q251" s="355"/>
      <c r="R251" s="355"/>
      <c r="S251" s="355" t="s">
        <v>1586</v>
      </c>
    </row>
    <row r="252" spans="1:19" ht="14.1" customHeight="1">
      <c r="A252" s="749">
        <v>251</v>
      </c>
      <c r="B252" s="351" t="s">
        <v>1675</v>
      </c>
      <c r="C252" s="354" t="str">
        <f>IF('確認申請書（建築）入力'!$N$142="","",'確認申請書（建築）入力'!$N$142)</f>
        <v/>
      </c>
      <c r="D252" s="1181">
        <v>1</v>
      </c>
      <c r="E252" s="352"/>
      <c r="F252" s="352"/>
      <c r="G252" s="352"/>
      <c r="H252" s="352"/>
      <c r="I252" s="352"/>
      <c r="J252" s="352"/>
      <c r="K252" s="352"/>
      <c r="L252" s="352"/>
      <c r="M252" s="352"/>
      <c r="N252" s="352"/>
      <c r="O252" s="352"/>
      <c r="P252" s="352"/>
      <c r="Q252" s="352"/>
      <c r="R252" s="352"/>
      <c r="S252" s="352" t="s">
        <v>1586</v>
      </c>
    </row>
    <row r="253" spans="1:19" ht="14.1" customHeight="1">
      <c r="A253" s="749">
        <v>252</v>
      </c>
      <c r="B253" s="351" t="s">
        <v>1674</v>
      </c>
      <c r="C253" s="354" t="str">
        <f>IF('確認申請書（建築）入力'!$V$142="","",'確認申請書（建築）入力'!$V$142)</f>
        <v/>
      </c>
      <c r="D253" s="1181">
        <v>1</v>
      </c>
      <c r="E253" s="352"/>
      <c r="F253" s="352"/>
      <c r="G253" s="352"/>
      <c r="H253" s="352"/>
      <c r="I253" s="352"/>
      <c r="J253" s="352"/>
      <c r="K253" s="352"/>
      <c r="L253" s="352"/>
      <c r="M253" s="352"/>
      <c r="N253" s="352"/>
      <c r="O253" s="352"/>
      <c r="P253" s="352"/>
      <c r="Q253" s="352"/>
      <c r="R253" s="352"/>
      <c r="S253" s="352" t="s">
        <v>1586</v>
      </c>
    </row>
    <row r="254" spans="1:19" ht="14.1" customHeight="1">
      <c r="A254" s="749">
        <v>253</v>
      </c>
      <c r="B254" s="351" t="s">
        <v>1673</v>
      </c>
      <c r="C254" s="354" t="str">
        <f>IF('確認申請書（建築）入力'!$AE$142="","",'確認申請書（建築）入力'!$AE$142)</f>
        <v/>
      </c>
      <c r="D254" s="352"/>
      <c r="E254" s="352"/>
      <c r="F254" s="352"/>
      <c r="G254" s="352"/>
      <c r="H254" s="352"/>
      <c r="I254" s="352"/>
      <c r="J254" s="352"/>
      <c r="K254" s="352"/>
      <c r="L254" s="352"/>
      <c r="M254" s="352"/>
      <c r="N254" s="352"/>
      <c r="O254" s="352"/>
      <c r="P254" s="352"/>
      <c r="Q254" s="352"/>
      <c r="R254" s="352"/>
      <c r="S254" s="352" t="s">
        <v>1586</v>
      </c>
    </row>
    <row r="255" spans="1:19" ht="14.1" customHeight="1">
      <c r="A255" s="749">
        <v>254</v>
      </c>
      <c r="B255" s="351" t="s">
        <v>1672</v>
      </c>
      <c r="C255" s="352" t="str">
        <f>IF('確認申請書（建築）入力'!$M$143="","",'確認申請書（建築）入力'!$M$143)</f>
        <v/>
      </c>
      <c r="D255" s="352"/>
      <c r="E255" s="352"/>
      <c r="F255" s="352"/>
      <c r="G255" s="352"/>
      <c r="H255" s="352"/>
      <c r="I255" s="352"/>
      <c r="J255" s="352"/>
      <c r="K255" s="352"/>
      <c r="L255" s="352"/>
      <c r="M255" s="352"/>
      <c r="N255" s="352"/>
      <c r="O255" s="352"/>
      <c r="P255" s="352"/>
      <c r="Q255" s="352"/>
      <c r="R255" s="352"/>
      <c r="S255" s="352" t="s">
        <v>1586</v>
      </c>
    </row>
    <row r="256" spans="1:19" ht="14.1" customHeight="1">
      <c r="A256" s="749">
        <v>255</v>
      </c>
      <c r="B256" s="351" t="s">
        <v>1671</v>
      </c>
      <c r="C256" s="354" t="str">
        <f>IF('確認申請書（建築）入力'!$N$144="","",'確認申請書（建築）入力'!$N$144)</f>
        <v/>
      </c>
      <c r="D256" s="1181">
        <v>1</v>
      </c>
      <c r="E256" s="352"/>
      <c r="F256" s="352"/>
      <c r="G256" s="352"/>
      <c r="H256" s="352"/>
      <c r="I256" s="352"/>
      <c r="J256" s="352"/>
      <c r="K256" s="352"/>
      <c r="L256" s="352"/>
      <c r="M256" s="352"/>
      <c r="N256" s="352"/>
      <c r="O256" s="352"/>
      <c r="P256" s="352"/>
      <c r="Q256" s="352"/>
      <c r="R256" s="352"/>
      <c r="S256" s="352" t="s">
        <v>1586</v>
      </c>
    </row>
    <row r="257" spans="1:19" ht="14.1" customHeight="1">
      <c r="A257" s="749">
        <v>256</v>
      </c>
      <c r="B257" s="351" t="s">
        <v>1670</v>
      </c>
      <c r="C257" s="354" t="str">
        <f>IF('確認申請書（建築）入力'!$W$144="","",'確認申請書（建築）入力'!$W$144)</f>
        <v/>
      </c>
      <c r="D257" s="1181">
        <v>1</v>
      </c>
      <c r="E257" s="352"/>
      <c r="F257" s="352"/>
      <c r="G257" s="352"/>
      <c r="H257" s="352"/>
      <c r="I257" s="352"/>
      <c r="J257" s="352"/>
      <c r="K257" s="352"/>
      <c r="L257" s="352"/>
      <c r="M257" s="352"/>
      <c r="N257" s="352"/>
      <c r="O257" s="352"/>
      <c r="P257" s="352"/>
      <c r="Q257" s="352"/>
      <c r="R257" s="352"/>
      <c r="S257" s="352" t="s">
        <v>1586</v>
      </c>
    </row>
    <row r="258" spans="1:19" ht="14.1" customHeight="1">
      <c r="A258" s="749">
        <v>257</v>
      </c>
      <c r="B258" s="351" t="s">
        <v>1669</v>
      </c>
      <c r="C258" s="354" t="str">
        <f>IF('確認申請書（建築）入力'!$AE$144="","",'確認申請書（建築）入力'!$AE$144)</f>
        <v/>
      </c>
      <c r="D258" s="352"/>
      <c r="E258" s="352"/>
      <c r="F258" s="352"/>
      <c r="G258" s="352"/>
      <c r="H258" s="352"/>
      <c r="I258" s="352"/>
      <c r="J258" s="352"/>
      <c r="K258" s="352"/>
      <c r="L258" s="352"/>
      <c r="M258" s="352"/>
      <c r="N258" s="352"/>
      <c r="O258" s="352"/>
      <c r="P258" s="352"/>
      <c r="Q258" s="352"/>
      <c r="R258" s="352"/>
      <c r="S258" s="352" t="s">
        <v>1586</v>
      </c>
    </row>
    <row r="259" spans="1:19" ht="14.1" customHeight="1">
      <c r="A259" s="749">
        <v>258</v>
      </c>
      <c r="B259" s="351" t="s">
        <v>1668</v>
      </c>
      <c r="C259" s="352" t="str">
        <f>IF('確認申請書（建築）入力'!$M$145="","",'確認申請書（建築）入力'!$M$145)</f>
        <v/>
      </c>
      <c r="D259" s="352"/>
      <c r="E259" s="352"/>
      <c r="F259" s="352"/>
      <c r="G259" s="352"/>
      <c r="H259" s="352"/>
      <c r="I259" s="352"/>
      <c r="J259" s="352"/>
      <c r="K259" s="352"/>
      <c r="L259" s="352"/>
      <c r="M259" s="352"/>
      <c r="N259" s="352"/>
      <c r="O259" s="352"/>
      <c r="P259" s="352"/>
      <c r="Q259" s="352"/>
      <c r="R259" s="352"/>
      <c r="S259" s="352" t="s">
        <v>1586</v>
      </c>
    </row>
    <row r="260" spans="1:19" ht="14.1" customHeight="1">
      <c r="A260" s="749">
        <v>259</v>
      </c>
      <c r="B260" s="351" t="s">
        <v>1667</v>
      </c>
      <c r="C260" s="352" t="str">
        <f>IF(OR('確認申請書（建築）入力'!$M$146="",'確認申請書（建築）入力'!$M$146=0),"",'確認申請書（建築）入力'!$M$146)</f>
        <v/>
      </c>
      <c r="D260" s="352"/>
      <c r="E260" s="352"/>
      <c r="F260" s="352"/>
      <c r="G260" s="352"/>
      <c r="H260" s="352"/>
      <c r="I260" s="352"/>
      <c r="J260" s="352"/>
      <c r="K260" s="352"/>
      <c r="L260" s="352"/>
      <c r="M260" s="352"/>
      <c r="N260" s="352"/>
      <c r="O260" s="352"/>
      <c r="P260" s="352"/>
      <c r="Q260" s="352"/>
      <c r="R260" s="352"/>
      <c r="S260" s="352" t="s">
        <v>1586</v>
      </c>
    </row>
    <row r="261" spans="1:19" ht="14.1" customHeight="1">
      <c r="A261" s="749">
        <v>260</v>
      </c>
      <c r="B261" s="351" t="s">
        <v>1666</v>
      </c>
      <c r="C261" s="352" t="str">
        <f>IF(OR('確認申請書（建築）入力'!$M$147="",'確認申請書（建築）入力'!$M$147=0),"",'確認申請書（建築）入力'!$M$147)</f>
        <v/>
      </c>
      <c r="D261" s="352"/>
      <c r="E261" s="352"/>
      <c r="F261" s="352"/>
      <c r="G261" s="352"/>
      <c r="H261" s="352"/>
      <c r="I261" s="352"/>
      <c r="J261" s="352"/>
      <c r="K261" s="352"/>
      <c r="L261" s="352"/>
      <c r="M261" s="352"/>
      <c r="N261" s="352"/>
      <c r="O261" s="352"/>
      <c r="P261" s="352"/>
      <c r="Q261" s="352"/>
      <c r="R261" s="352"/>
      <c r="S261" s="352" t="s">
        <v>1586</v>
      </c>
    </row>
    <row r="262" spans="1:19" ht="14.1" customHeight="1">
      <c r="A262" s="749">
        <v>261</v>
      </c>
      <c r="B262" s="351" t="s">
        <v>1665</v>
      </c>
      <c r="C262" s="352" t="str">
        <f>IF(OR('確認申請書（建築）入力'!$M$148="",'確認申請書（建築）入力'!$M$148=0),"",'確認申請書（建築）入力'!$M$148)</f>
        <v/>
      </c>
      <c r="D262" s="352"/>
      <c r="E262" s="352"/>
      <c r="F262" s="352"/>
      <c r="G262" s="352"/>
      <c r="H262" s="352"/>
      <c r="I262" s="352"/>
      <c r="J262" s="352"/>
      <c r="K262" s="352"/>
      <c r="L262" s="352"/>
      <c r="M262" s="352"/>
      <c r="N262" s="352"/>
      <c r="O262" s="352"/>
      <c r="P262" s="352"/>
      <c r="Q262" s="352"/>
      <c r="R262" s="352"/>
      <c r="S262" s="352" t="s">
        <v>1586</v>
      </c>
    </row>
    <row r="263" spans="1:19" ht="14.1" customHeight="1">
      <c r="A263" s="749">
        <v>262</v>
      </c>
      <c r="B263" s="351" t="s">
        <v>1664</v>
      </c>
      <c r="C263" s="352" t="str">
        <f>IF('確認申請書（建築）入力'!$M$149="","",'確認申請書（建築）入力'!$M$149)</f>
        <v/>
      </c>
      <c r="D263" s="1181"/>
      <c r="E263" s="1181"/>
      <c r="F263" s="1181"/>
      <c r="G263" s="1181"/>
      <c r="H263" s="1181"/>
      <c r="I263" s="1181"/>
      <c r="J263" s="1181"/>
      <c r="K263" s="1181"/>
      <c r="L263" s="1181"/>
      <c r="M263" s="1181"/>
      <c r="N263" s="1181"/>
      <c r="O263" s="1181"/>
      <c r="P263" s="1181"/>
      <c r="Q263" s="1181"/>
      <c r="R263" s="1181"/>
      <c r="S263" s="1181" t="s">
        <v>1586</v>
      </c>
    </row>
    <row r="264" spans="1:19" ht="14.1" customHeight="1">
      <c r="A264" s="543">
        <v>263</v>
      </c>
      <c r="B264" s="349" t="s">
        <v>1663</v>
      </c>
      <c r="C264" s="350" t="str">
        <f>IF('確認申請書（建築）入力'!$N$151="","",'確認申請書（建築）入力'!$N$151)</f>
        <v/>
      </c>
      <c r="D264" s="355">
        <v>1</v>
      </c>
      <c r="E264" s="350"/>
      <c r="F264" s="350"/>
      <c r="G264" s="350"/>
      <c r="H264" s="350"/>
      <c r="I264" s="350"/>
      <c r="J264" s="350"/>
      <c r="K264" s="350"/>
      <c r="L264" s="350"/>
      <c r="M264" s="350"/>
      <c r="N264" s="350"/>
      <c r="O264" s="350"/>
      <c r="P264" s="350"/>
      <c r="Q264" s="350"/>
      <c r="R264" s="350"/>
      <c r="S264" s="350" t="s">
        <v>1586</v>
      </c>
    </row>
    <row r="265" spans="1:19" ht="14.1" customHeight="1">
      <c r="A265" s="543">
        <v>264</v>
      </c>
      <c r="B265" s="349" t="s">
        <v>1662</v>
      </c>
      <c r="C265" s="350" t="str">
        <f>IF('確認申請書（建築）入力'!$V$151="","",'確認申請書（建築）入力'!$V$151)</f>
        <v/>
      </c>
      <c r="D265" s="355">
        <v>1</v>
      </c>
      <c r="E265" s="350"/>
      <c r="F265" s="350"/>
      <c r="G265" s="350"/>
      <c r="H265" s="350"/>
      <c r="I265" s="350"/>
      <c r="J265" s="350"/>
      <c r="K265" s="350"/>
      <c r="L265" s="350"/>
      <c r="M265" s="350"/>
      <c r="N265" s="350"/>
      <c r="O265" s="350"/>
      <c r="P265" s="350"/>
      <c r="Q265" s="350"/>
      <c r="R265" s="350"/>
      <c r="S265" s="350" t="s">
        <v>1586</v>
      </c>
    </row>
    <row r="266" spans="1:19" ht="14.1" customHeight="1">
      <c r="A266" s="543">
        <v>265</v>
      </c>
      <c r="B266" s="349" t="s">
        <v>1661</v>
      </c>
      <c r="C266" s="350" t="str">
        <f>IF('確認申請書（建築）入力'!$AE$151="","",'確認申請書（建築）入力'!$AE$151)</f>
        <v/>
      </c>
      <c r="D266" s="350"/>
      <c r="E266" s="350"/>
      <c r="F266" s="350"/>
      <c r="G266" s="350"/>
      <c r="H266" s="350"/>
      <c r="I266" s="350"/>
      <c r="J266" s="350"/>
      <c r="K266" s="350"/>
      <c r="L266" s="350"/>
      <c r="M266" s="350"/>
      <c r="N266" s="350"/>
      <c r="O266" s="350"/>
      <c r="P266" s="350"/>
      <c r="Q266" s="350"/>
      <c r="R266" s="350"/>
      <c r="S266" s="350" t="s">
        <v>1586</v>
      </c>
    </row>
    <row r="267" spans="1:19" ht="14.1" customHeight="1">
      <c r="A267" s="543">
        <v>266</v>
      </c>
      <c r="B267" s="349" t="s">
        <v>1660</v>
      </c>
      <c r="C267" s="350" t="str">
        <f>IF('確認申請書（建築）入力'!$M$152="","",'確認申請書（建築）入力'!$M$152)</f>
        <v/>
      </c>
      <c r="D267" s="350"/>
      <c r="E267" s="350"/>
      <c r="F267" s="350"/>
      <c r="G267" s="350"/>
      <c r="H267" s="350"/>
      <c r="I267" s="350"/>
      <c r="J267" s="350"/>
      <c r="K267" s="350"/>
      <c r="L267" s="350"/>
      <c r="M267" s="350"/>
      <c r="N267" s="350"/>
      <c r="O267" s="350"/>
      <c r="P267" s="350"/>
      <c r="Q267" s="350"/>
      <c r="R267" s="350"/>
      <c r="S267" s="350" t="s">
        <v>1586</v>
      </c>
    </row>
    <row r="268" spans="1:19" ht="14.1" customHeight="1">
      <c r="A268" s="543">
        <v>267</v>
      </c>
      <c r="B268" s="349" t="s">
        <v>1659</v>
      </c>
      <c r="C268" s="368" t="str">
        <f>IF('確認申請書（建築）入力'!$N$153="","",'確認申請書（建築）入力'!$N$153)</f>
        <v/>
      </c>
      <c r="D268" s="355">
        <v>1</v>
      </c>
      <c r="E268" s="350"/>
      <c r="F268" s="350"/>
      <c r="G268" s="350"/>
      <c r="H268" s="350"/>
      <c r="I268" s="350"/>
      <c r="J268" s="350"/>
      <c r="K268" s="350"/>
      <c r="L268" s="350"/>
      <c r="M268" s="350"/>
      <c r="N268" s="350"/>
      <c r="O268" s="350"/>
      <c r="P268" s="350"/>
      <c r="Q268" s="350"/>
      <c r="R268" s="350"/>
      <c r="S268" s="350" t="s">
        <v>1586</v>
      </c>
    </row>
    <row r="269" spans="1:19" ht="14.1" customHeight="1">
      <c r="A269" s="543">
        <v>268</v>
      </c>
      <c r="B269" s="349" t="s">
        <v>1658</v>
      </c>
      <c r="C269" s="368" t="str">
        <f>IF('確認申請書（建築）入力'!$W$153="","",'確認申請書（建築）入力'!$W$153)</f>
        <v/>
      </c>
      <c r="D269" s="355">
        <v>1</v>
      </c>
      <c r="E269" s="350"/>
      <c r="F269" s="350"/>
      <c r="G269" s="350"/>
      <c r="H269" s="350"/>
      <c r="I269" s="350"/>
      <c r="J269" s="350"/>
      <c r="K269" s="350"/>
      <c r="L269" s="350"/>
      <c r="M269" s="350"/>
      <c r="N269" s="350"/>
      <c r="O269" s="350"/>
      <c r="P269" s="350"/>
      <c r="Q269" s="350"/>
      <c r="R269" s="350"/>
      <c r="S269" s="350" t="s">
        <v>1586</v>
      </c>
    </row>
    <row r="270" spans="1:19" ht="14.1" customHeight="1">
      <c r="A270" s="543">
        <v>269</v>
      </c>
      <c r="B270" s="349" t="s">
        <v>1657</v>
      </c>
      <c r="C270" s="368" t="str">
        <f>IF('確認申請書（建築）入力'!$AE$153="","",'確認申請書（建築）入力'!$AE$153)</f>
        <v/>
      </c>
      <c r="D270" s="350"/>
      <c r="E270" s="350"/>
      <c r="F270" s="350"/>
      <c r="G270" s="350"/>
      <c r="H270" s="350"/>
      <c r="I270" s="350"/>
      <c r="J270" s="350"/>
      <c r="K270" s="350"/>
      <c r="L270" s="350"/>
      <c r="M270" s="350"/>
      <c r="N270" s="350"/>
      <c r="O270" s="350"/>
      <c r="P270" s="350"/>
      <c r="Q270" s="350"/>
      <c r="R270" s="350"/>
      <c r="S270" s="350" t="s">
        <v>1586</v>
      </c>
    </row>
    <row r="271" spans="1:19" ht="14.1" customHeight="1">
      <c r="A271" s="543">
        <v>270</v>
      </c>
      <c r="B271" s="349" t="s">
        <v>1656</v>
      </c>
      <c r="C271" s="350" t="str">
        <f>IF('確認申請書（建築）入力'!$M$154="","",'確認申請書（建築）入力'!$M$154)</f>
        <v/>
      </c>
      <c r="D271" s="350"/>
      <c r="E271" s="350"/>
      <c r="F271" s="350"/>
      <c r="G271" s="350"/>
      <c r="H271" s="350"/>
      <c r="I271" s="350"/>
      <c r="J271" s="350"/>
      <c r="K271" s="350"/>
      <c r="L271" s="350"/>
      <c r="M271" s="350"/>
      <c r="N271" s="350"/>
      <c r="O271" s="350"/>
      <c r="P271" s="350"/>
      <c r="Q271" s="350"/>
      <c r="R271" s="350"/>
      <c r="S271" s="350" t="s">
        <v>1586</v>
      </c>
    </row>
    <row r="272" spans="1:19" ht="14.1" customHeight="1">
      <c r="A272" s="543">
        <v>271</v>
      </c>
      <c r="B272" s="349" t="s">
        <v>1655</v>
      </c>
      <c r="C272" s="350" t="str">
        <f>IF(OR('確認申請書（建築）入力'!$M$155="",'確認申請書（建築）入力'!$M$155=0),"",'確認申請書（建築）入力'!$M$155)</f>
        <v/>
      </c>
      <c r="D272" s="350"/>
      <c r="E272" s="350"/>
      <c r="F272" s="350"/>
      <c r="G272" s="350"/>
      <c r="H272" s="350"/>
      <c r="I272" s="350"/>
      <c r="J272" s="350"/>
      <c r="K272" s="350"/>
      <c r="L272" s="350"/>
      <c r="M272" s="350"/>
      <c r="N272" s="350"/>
      <c r="O272" s="350"/>
      <c r="P272" s="350"/>
      <c r="Q272" s="350"/>
      <c r="R272" s="350"/>
      <c r="S272" s="350" t="s">
        <v>1586</v>
      </c>
    </row>
    <row r="273" spans="1:19" ht="14.1" customHeight="1">
      <c r="A273" s="543">
        <v>272</v>
      </c>
      <c r="B273" s="349" t="s">
        <v>1654</v>
      </c>
      <c r="C273" s="350" t="str">
        <f>IF(OR('確認申請書（建築）入力'!$M$156="",'確認申請書（建築）入力'!$M$156=0),"",'確認申請書（建築）入力'!$M$156)</f>
        <v/>
      </c>
      <c r="D273" s="350"/>
      <c r="E273" s="350"/>
      <c r="F273" s="350"/>
      <c r="G273" s="350"/>
      <c r="H273" s="350"/>
      <c r="I273" s="350"/>
      <c r="J273" s="350"/>
      <c r="K273" s="350"/>
      <c r="L273" s="350"/>
      <c r="M273" s="350"/>
      <c r="N273" s="350"/>
      <c r="O273" s="350"/>
      <c r="P273" s="350"/>
      <c r="Q273" s="350"/>
      <c r="R273" s="350"/>
      <c r="S273" s="350" t="s">
        <v>1586</v>
      </c>
    </row>
    <row r="274" spans="1:19" ht="14.1" customHeight="1">
      <c r="A274" s="543">
        <v>273</v>
      </c>
      <c r="B274" s="349" t="s">
        <v>1653</v>
      </c>
      <c r="C274" s="350" t="str">
        <f>IF(OR('確認申請書（建築）入力'!$M$157="",'確認申請書（建築）入力'!$M$157=0),"",'確認申請書（建築）入力'!$M$157)</f>
        <v/>
      </c>
      <c r="D274" s="350"/>
      <c r="E274" s="350"/>
      <c r="F274" s="350"/>
      <c r="G274" s="350"/>
      <c r="H274" s="350"/>
      <c r="I274" s="350"/>
      <c r="J274" s="350"/>
      <c r="K274" s="350"/>
      <c r="L274" s="350"/>
      <c r="M274" s="350"/>
      <c r="N274" s="350"/>
      <c r="O274" s="350"/>
      <c r="P274" s="350"/>
      <c r="Q274" s="350"/>
      <c r="R274" s="350"/>
      <c r="S274" s="350" t="s">
        <v>1586</v>
      </c>
    </row>
    <row r="275" spans="1:19" ht="14.1" customHeight="1">
      <c r="A275" s="543">
        <v>274</v>
      </c>
      <c r="B275" s="349" t="s">
        <v>1652</v>
      </c>
      <c r="C275" s="350" t="str">
        <f>IF('確認申請書（建築）入力'!$M$158="","",'確認申請書（建築）入力'!$M$158)</f>
        <v/>
      </c>
      <c r="D275" s="355"/>
      <c r="E275" s="355"/>
      <c r="F275" s="355"/>
      <c r="G275" s="355"/>
      <c r="H275" s="355"/>
      <c r="I275" s="355"/>
      <c r="J275" s="355"/>
      <c r="K275" s="355"/>
      <c r="L275" s="355"/>
      <c r="M275" s="355"/>
      <c r="N275" s="355"/>
      <c r="O275" s="355"/>
      <c r="P275" s="355"/>
      <c r="Q275" s="355"/>
      <c r="R275" s="355"/>
      <c r="S275" s="355" t="s">
        <v>1586</v>
      </c>
    </row>
    <row r="276" spans="1:19" ht="14.1" customHeight="1">
      <c r="A276" s="749">
        <v>275</v>
      </c>
      <c r="B276" s="351" t="s">
        <v>1651</v>
      </c>
      <c r="C276" s="354" t="str">
        <f>IF('確認申請書（建築）入力'!$N$160="","",'確認申請書（建築）入力'!$N$160)</f>
        <v/>
      </c>
      <c r="D276" s="1181">
        <v>1</v>
      </c>
      <c r="E276" s="352"/>
      <c r="F276" s="352"/>
      <c r="G276" s="352"/>
      <c r="H276" s="352"/>
      <c r="I276" s="352"/>
      <c r="J276" s="352"/>
      <c r="K276" s="352"/>
      <c r="L276" s="352"/>
      <c r="M276" s="352"/>
      <c r="N276" s="352"/>
      <c r="O276" s="352"/>
      <c r="P276" s="352"/>
      <c r="Q276" s="352"/>
      <c r="R276" s="352"/>
      <c r="S276" s="352" t="s">
        <v>1586</v>
      </c>
    </row>
    <row r="277" spans="1:19" ht="14.1" customHeight="1">
      <c r="A277" s="749">
        <v>276</v>
      </c>
      <c r="B277" s="351" t="s">
        <v>1650</v>
      </c>
      <c r="C277" s="354" t="str">
        <f>IF('確認申請書（建築）入力'!$V$160="","",'確認申請書（建築）入力'!$V$160)</f>
        <v/>
      </c>
      <c r="D277" s="1181">
        <v>1</v>
      </c>
      <c r="E277" s="352"/>
      <c r="F277" s="352"/>
      <c r="G277" s="352"/>
      <c r="H277" s="352"/>
      <c r="I277" s="352"/>
      <c r="J277" s="352"/>
      <c r="K277" s="352"/>
      <c r="L277" s="352"/>
      <c r="M277" s="352"/>
      <c r="N277" s="352"/>
      <c r="O277" s="352"/>
      <c r="P277" s="352"/>
      <c r="Q277" s="352"/>
      <c r="R277" s="352"/>
      <c r="S277" s="352" t="s">
        <v>1586</v>
      </c>
    </row>
    <row r="278" spans="1:19" ht="14.1" customHeight="1">
      <c r="A278" s="749">
        <v>277</v>
      </c>
      <c r="B278" s="351" t="s">
        <v>1649</v>
      </c>
      <c r="C278" s="354" t="str">
        <f>IF('確認申請書（建築）入力'!$AE$160="","",'確認申請書（建築）入力'!$AE$160)</f>
        <v/>
      </c>
      <c r="D278" s="352"/>
      <c r="E278" s="352"/>
      <c r="F278" s="352"/>
      <c r="G278" s="352"/>
      <c r="H278" s="352"/>
      <c r="I278" s="352"/>
      <c r="J278" s="352"/>
      <c r="K278" s="352"/>
      <c r="L278" s="352"/>
      <c r="M278" s="352"/>
      <c r="N278" s="352"/>
      <c r="O278" s="352"/>
      <c r="P278" s="352"/>
      <c r="Q278" s="352"/>
      <c r="R278" s="352"/>
      <c r="S278" s="352" t="s">
        <v>1586</v>
      </c>
    </row>
    <row r="279" spans="1:19" ht="14.1" customHeight="1">
      <c r="A279" s="749">
        <v>278</v>
      </c>
      <c r="B279" s="351" t="s">
        <v>1648</v>
      </c>
      <c r="C279" s="352" t="str">
        <f>IF('確認申請書（建築）入力'!$M$161="","",'確認申請書（建築）入力'!$M$161)</f>
        <v/>
      </c>
      <c r="D279" s="352"/>
      <c r="E279" s="352"/>
      <c r="F279" s="352"/>
      <c r="G279" s="352"/>
      <c r="H279" s="352"/>
      <c r="I279" s="352"/>
      <c r="J279" s="352"/>
      <c r="K279" s="352"/>
      <c r="L279" s="352"/>
      <c r="M279" s="352"/>
      <c r="N279" s="352"/>
      <c r="O279" s="352"/>
      <c r="P279" s="352"/>
      <c r="Q279" s="352"/>
      <c r="R279" s="352"/>
      <c r="S279" s="352" t="s">
        <v>1586</v>
      </c>
    </row>
    <row r="280" spans="1:19" ht="14.1" customHeight="1">
      <c r="A280" s="749">
        <v>279</v>
      </c>
      <c r="B280" s="351" t="s">
        <v>1647</v>
      </c>
      <c r="C280" s="354" t="str">
        <f>IF('確認申請書（建築）入力'!$N$162="","",'確認申請書（建築）入力'!$N$162)</f>
        <v/>
      </c>
      <c r="D280" s="1181">
        <v>1</v>
      </c>
      <c r="E280" s="352"/>
      <c r="F280" s="352"/>
      <c r="G280" s="352"/>
      <c r="H280" s="352"/>
      <c r="I280" s="352"/>
      <c r="J280" s="352"/>
      <c r="K280" s="352"/>
      <c r="L280" s="352"/>
      <c r="M280" s="352"/>
      <c r="N280" s="352"/>
      <c r="O280" s="352"/>
      <c r="P280" s="352"/>
      <c r="Q280" s="352"/>
      <c r="R280" s="352"/>
      <c r="S280" s="352" t="s">
        <v>1586</v>
      </c>
    </row>
    <row r="281" spans="1:19" ht="14.1" customHeight="1">
      <c r="A281" s="749">
        <v>280</v>
      </c>
      <c r="B281" s="351" t="s">
        <v>1646</v>
      </c>
      <c r="C281" s="354" t="str">
        <f>IF('確認申請書（建築）入力'!$W$162="","",'確認申請書（建築）入力'!$W$162)</f>
        <v/>
      </c>
      <c r="D281" s="1181">
        <v>1</v>
      </c>
      <c r="E281" s="352"/>
      <c r="F281" s="352"/>
      <c r="G281" s="352"/>
      <c r="H281" s="352"/>
      <c r="I281" s="352"/>
      <c r="J281" s="352"/>
      <c r="K281" s="352"/>
      <c r="L281" s="352"/>
      <c r="M281" s="352"/>
      <c r="N281" s="352"/>
      <c r="O281" s="352"/>
      <c r="P281" s="352"/>
      <c r="Q281" s="352"/>
      <c r="R281" s="352"/>
      <c r="S281" s="352" t="s">
        <v>1586</v>
      </c>
    </row>
    <row r="282" spans="1:19" ht="14.1" customHeight="1">
      <c r="A282" s="749">
        <v>281</v>
      </c>
      <c r="B282" s="351" t="s">
        <v>1645</v>
      </c>
      <c r="C282" s="354" t="str">
        <f>IF('確認申請書（建築）入力'!$AE$162="","",'確認申請書（建築）入力'!$AE$162)</f>
        <v/>
      </c>
      <c r="D282" s="352"/>
      <c r="E282" s="352"/>
      <c r="F282" s="352"/>
      <c r="G282" s="352"/>
      <c r="H282" s="352"/>
      <c r="I282" s="352"/>
      <c r="J282" s="352"/>
      <c r="K282" s="352"/>
      <c r="L282" s="352"/>
      <c r="M282" s="352"/>
      <c r="N282" s="352"/>
      <c r="O282" s="352"/>
      <c r="P282" s="352"/>
      <c r="Q282" s="352"/>
      <c r="R282" s="352"/>
      <c r="S282" s="352" t="s">
        <v>1586</v>
      </c>
    </row>
    <row r="283" spans="1:19" ht="14.1" customHeight="1">
      <c r="A283" s="749">
        <v>282</v>
      </c>
      <c r="B283" s="351" t="s">
        <v>1644</v>
      </c>
      <c r="C283" s="352" t="str">
        <f>IF('確認申請書（建築）入力'!$M$163="","",'確認申請書（建築）入力'!$M$163)</f>
        <v/>
      </c>
      <c r="D283" s="352"/>
      <c r="E283" s="352"/>
      <c r="F283" s="352"/>
      <c r="G283" s="352"/>
      <c r="H283" s="352"/>
      <c r="I283" s="352"/>
      <c r="J283" s="352"/>
      <c r="K283" s="352"/>
      <c r="L283" s="352"/>
      <c r="M283" s="352"/>
      <c r="N283" s="352"/>
      <c r="O283" s="352"/>
      <c r="P283" s="352"/>
      <c r="Q283" s="352"/>
      <c r="R283" s="352"/>
      <c r="S283" s="352" t="s">
        <v>1586</v>
      </c>
    </row>
    <row r="284" spans="1:19" ht="14.1" customHeight="1">
      <c r="A284" s="749">
        <v>283</v>
      </c>
      <c r="B284" s="351" t="s">
        <v>1643</v>
      </c>
      <c r="C284" s="352" t="str">
        <f>IF(OR('確認申請書（建築）入力'!$M$164="",'確認申請書（建築）入力'!$M$164=0),"",'確認申請書（建築）入力'!$M$164)</f>
        <v/>
      </c>
      <c r="D284" s="352"/>
      <c r="E284" s="352"/>
      <c r="F284" s="352"/>
      <c r="G284" s="352"/>
      <c r="H284" s="352"/>
      <c r="I284" s="352"/>
      <c r="J284" s="352"/>
      <c r="K284" s="352"/>
      <c r="L284" s="352"/>
      <c r="M284" s="352"/>
      <c r="N284" s="352"/>
      <c r="O284" s="352"/>
      <c r="P284" s="352"/>
      <c r="Q284" s="352"/>
      <c r="R284" s="352"/>
      <c r="S284" s="352" t="s">
        <v>1586</v>
      </c>
    </row>
    <row r="285" spans="1:19" ht="14.1" customHeight="1">
      <c r="A285" s="749">
        <v>284</v>
      </c>
      <c r="B285" s="351" t="s">
        <v>1642</v>
      </c>
      <c r="C285" s="352" t="str">
        <f>IF(OR('確認申請書（建築）入力'!$M$165="",'確認申請書（建築）入力'!$M$165=0),"",'確認申請書（建築）入力'!$M$165)</f>
        <v/>
      </c>
      <c r="D285" s="352"/>
      <c r="E285" s="352"/>
      <c r="F285" s="352"/>
      <c r="G285" s="352"/>
      <c r="H285" s="352"/>
      <c r="I285" s="352"/>
      <c r="J285" s="352"/>
      <c r="K285" s="352"/>
      <c r="L285" s="352"/>
      <c r="M285" s="352"/>
      <c r="N285" s="352"/>
      <c r="O285" s="352"/>
      <c r="P285" s="352"/>
      <c r="Q285" s="352"/>
      <c r="R285" s="352"/>
      <c r="S285" s="352" t="s">
        <v>1586</v>
      </c>
    </row>
    <row r="286" spans="1:19" ht="14.1" customHeight="1">
      <c r="A286" s="749">
        <v>285</v>
      </c>
      <c r="B286" s="351" t="s">
        <v>1641</v>
      </c>
      <c r="C286" s="352" t="str">
        <f>IF(OR('確認申請書（建築）入力'!$M$166="",'確認申請書（建築）入力'!$M$166=0),"",'確認申請書（建築）入力'!$M$166)</f>
        <v/>
      </c>
      <c r="D286" s="352"/>
      <c r="E286" s="352"/>
      <c r="F286" s="352"/>
      <c r="G286" s="352"/>
      <c r="H286" s="352"/>
      <c r="I286" s="352"/>
      <c r="J286" s="352"/>
      <c r="K286" s="352"/>
      <c r="L286" s="352"/>
      <c r="M286" s="352"/>
      <c r="N286" s="352"/>
      <c r="O286" s="352"/>
      <c r="P286" s="352"/>
      <c r="Q286" s="352"/>
      <c r="R286" s="352"/>
      <c r="S286" s="352" t="s">
        <v>1586</v>
      </c>
    </row>
    <row r="287" spans="1:19" ht="14.1" customHeight="1">
      <c r="A287" s="749">
        <v>286</v>
      </c>
      <c r="B287" s="351" t="s">
        <v>1640</v>
      </c>
      <c r="C287" s="352" t="str">
        <f>IF('確認申請書（建築）入力'!$M$167="","",'確認申請書（建築）入力'!$M$167)</f>
        <v/>
      </c>
      <c r="D287" s="1181"/>
      <c r="E287" s="1181"/>
      <c r="F287" s="1181"/>
      <c r="G287" s="1181"/>
      <c r="H287" s="1181"/>
      <c r="I287" s="1181"/>
      <c r="J287" s="1181"/>
      <c r="K287" s="1181"/>
      <c r="L287" s="1181"/>
      <c r="M287" s="1181"/>
      <c r="N287" s="1181"/>
      <c r="O287" s="1181"/>
      <c r="P287" s="1181"/>
      <c r="Q287" s="1181"/>
      <c r="R287" s="1181"/>
      <c r="S287" s="1181" t="s">
        <v>1586</v>
      </c>
    </row>
    <row r="288" spans="1:19" ht="14.1" customHeight="1">
      <c r="A288" s="543">
        <v>287</v>
      </c>
      <c r="B288" s="358" t="s">
        <v>1639</v>
      </c>
      <c r="C288" s="350" t="str">
        <f>IF('確認申請書（建築）入力'!$M$171="","",'確認申請書（建築）入力'!$M$171)</f>
        <v/>
      </c>
      <c r="D288" s="350"/>
      <c r="E288" s="350"/>
      <c r="F288" s="350"/>
      <c r="G288" s="350"/>
      <c r="H288" s="350"/>
      <c r="I288" s="350"/>
      <c r="J288" s="350"/>
      <c r="K288" s="350"/>
      <c r="L288" s="350"/>
      <c r="M288" s="350"/>
      <c r="N288" s="350"/>
      <c r="O288" s="350"/>
      <c r="P288" s="350"/>
      <c r="Q288" s="350"/>
      <c r="R288" s="350"/>
      <c r="S288" s="350" t="s">
        <v>1586</v>
      </c>
    </row>
    <row r="289" spans="1:19" ht="14.1" customHeight="1">
      <c r="A289" s="543">
        <v>288</v>
      </c>
      <c r="B289" s="358" t="s">
        <v>1638</v>
      </c>
      <c r="C289" s="350" t="str">
        <f>IF('確認申請書（建築）入力'!$M$172="","",'確認申請書（建築）入力'!$M$172)</f>
        <v/>
      </c>
      <c r="D289" s="350"/>
      <c r="E289" s="350"/>
      <c r="F289" s="350"/>
      <c r="G289" s="350"/>
      <c r="H289" s="350"/>
      <c r="I289" s="350"/>
      <c r="J289" s="350"/>
      <c r="K289" s="350"/>
      <c r="L289" s="350"/>
      <c r="M289" s="350"/>
      <c r="N289" s="350"/>
      <c r="O289" s="350"/>
      <c r="P289" s="350"/>
      <c r="Q289" s="350"/>
      <c r="R289" s="350"/>
      <c r="S289" s="350" t="s">
        <v>1586</v>
      </c>
    </row>
    <row r="290" spans="1:19" ht="14.1" customHeight="1">
      <c r="A290" s="543">
        <v>289</v>
      </c>
      <c r="B290" s="358" t="s">
        <v>1637</v>
      </c>
      <c r="C290" s="350" t="str">
        <f>IF('確認申請書（建築）入力'!$M$173="","",'確認申請書（建築）入力'!$M$173)</f>
        <v/>
      </c>
      <c r="D290" s="350"/>
      <c r="E290" s="350"/>
      <c r="F290" s="350"/>
      <c r="G290" s="350"/>
      <c r="H290" s="350"/>
      <c r="I290" s="350"/>
      <c r="J290" s="350"/>
      <c r="K290" s="350"/>
      <c r="L290" s="350"/>
      <c r="M290" s="350"/>
      <c r="N290" s="350"/>
      <c r="O290" s="350"/>
      <c r="P290" s="350"/>
      <c r="Q290" s="350"/>
      <c r="R290" s="350"/>
      <c r="S290" s="350" t="s">
        <v>1586</v>
      </c>
    </row>
    <row r="291" spans="1:19" ht="14.1" customHeight="1">
      <c r="A291" s="543">
        <v>290</v>
      </c>
      <c r="B291" s="358" t="s">
        <v>1636</v>
      </c>
      <c r="C291" s="350" t="str">
        <f>IF('確認申請書（建築）入力'!$M$174="","",'確認申請書（建築）入力'!$M$174)</f>
        <v/>
      </c>
      <c r="D291" s="350"/>
      <c r="E291" s="350"/>
      <c r="F291" s="350"/>
      <c r="G291" s="350"/>
      <c r="H291" s="350"/>
      <c r="I291" s="350"/>
      <c r="J291" s="350"/>
      <c r="K291" s="350"/>
      <c r="L291" s="350"/>
      <c r="M291" s="350"/>
      <c r="N291" s="350"/>
      <c r="O291" s="350"/>
      <c r="P291" s="350"/>
      <c r="Q291" s="350"/>
      <c r="R291" s="350"/>
      <c r="S291" s="350" t="s">
        <v>1586</v>
      </c>
    </row>
    <row r="292" spans="1:19" ht="14.1" customHeight="1">
      <c r="A292" s="543">
        <v>291</v>
      </c>
      <c r="B292" s="358" t="s">
        <v>1635</v>
      </c>
      <c r="C292" s="350" t="str">
        <f>IF('確認申請書（建築）入力'!$M$175="","",'確認申請書（建築）入力'!$M$175)</f>
        <v/>
      </c>
      <c r="D292" s="350"/>
      <c r="E292" s="350"/>
      <c r="F292" s="350"/>
      <c r="G292" s="350"/>
      <c r="H292" s="350"/>
      <c r="I292" s="350"/>
      <c r="J292" s="350"/>
      <c r="K292" s="350"/>
      <c r="L292" s="350"/>
      <c r="M292" s="350"/>
      <c r="N292" s="350"/>
      <c r="O292" s="350"/>
      <c r="P292" s="350"/>
      <c r="Q292" s="350"/>
      <c r="R292" s="350"/>
      <c r="S292" s="350" t="s">
        <v>1586</v>
      </c>
    </row>
    <row r="293" spans="1:19" ht="14.1" customHeight="1">
      <c r="A293" s="543">
        <v>292</v>
      </c>
      <c r="B293" s="358" t="s">
        <v>1634</v>
      </c>
      <c r="C293" s="350" t="str">
        <f>IF('確認申請書（建築）入力'!$M$176="","",'確認申請書（建築）入力'!$M$176)</f>
        <v/>
      </c>
      <c r="D293" s="350"/>
      <c r="E293" s="350"/>
      <c r="F293" s="350"/>
      <c r="G293" s="350"/>
      <c r="H293" s="350"/>
      <c r="I293" s="350"/>
      <c r="J293" s="350"/>
      <c r="K293" s="350"/>
      <c r="L293" s="350"/>
      <c r="M293" s="350"/>
      <c r="N293" s="350"/>
      <c r="O293" s="350"/>
      <c r="P293" s="350"/>
      <c r="Q293" s="350"/>
      <c r="R293" s="350"/>
      <c r="S293" s="350"/>
    </row>
    <row r="294" spans="1:19" ht="14.1" customHeight="1">
      <c r="A294" s="543">
        <v>293</v>
      </c>
      <c r="B294" s="358" t="s">
        <v>1633</v>
      </c>
      <c r="C294" s="350" t="str">
        <f>IF('確認申請書（建築）入力'!$M$177="","",'確認申請書（建築）入力'!$M$177)</f>
        <v/>
      </c>
      <c r="D294" s="350"/>
      <c r="E294" s="350"/>
      <c r="F294" s="350"/>
      <c r="G294" s="350"/>
      <c r="H294" s="350"/>
      <c r="I294" s="350"/>
      <c r="J294" s="350"/>
      <c r="K294" s="350"/>
      <c r="L294" s="350"/>
      <c r="M294" s="350"/>
      <c r="N294" s="350"/>
      <c r="O294" s="350"/>
      <c r="P294" s="350"/>
      <c r="Q294" s="350"/>
      <c r="R294" s="350"/>
      <c r="S294" s="355" t="s">
        <v>1586</v>
      </c>
    </row>
    <row r="295" spans="1:19" ht="14.1" customHeight="1">
      <c r="A295" s="749">
        <v>294</v>
      </c>
      <c r="B295" s="369" t="s">
        <v>1632</v>
      </c>
      <c r="C295" s="352" t="str">
        <f>IF('確認申請書（建築）入力'!$M$180="","",'確認申請書（建築）入力'!$M$180)</f>
        <v/>
      </c>
      <c r="D295" s="352"/>
      <c r="E295" s="352"/>
      <c r="F295" s="352"/>
      <c r="G295" s="352"/>
      <c r="H295" s="352"/>
      <c r="I295" s="352"/>
      <c r="J295" s="352"/>
      <c r="K295" s="352"/>
      <c r="L295" s="352"/>
      <c r="M295" s="352"/>
      <c r="N295" s="352"/>
      <c r="O295" s="352"/>
      <c r="P295" s="352"/>
      <c r="Q295" s="352"/>
      <c r="R295" s="352"/>
      <c r="S295" s="352" t="s">
        <v>1586</v>
      </c>
    </row>
    <row r="296" spans="1:19" ht="14.1" customHeight="1">
      <c r="A296" s="749">
        <v>295</v>
      </c>
      <c r="B296" s="369" t="s">
        <v>1631</v>
      </c>
      <c r="C296" s="352" t="str">
        <f>IF('確認申請書（建築）入力'!$M$181="","",'確認申請書（建築）入力'!$M$181)</f>
        <v/>
      </c>
      <c r="D296" s="352"/>
      <c r="E296" s="352"/>
      <c r="F296" s="352"/>
      <c r="G296" s="352"/>
      <c r="H296" s="352"/>
      <c r="I296" s="352"/>
      <c r="J296" s="352"/>
      <c r="K296" s="352"/>
      <c r="L296" s="352"/>
      <c r="M296" s="352"/>
      <c r="N296" s="352"/>
      <c r="O296" s="352"/>
      <c r="P296" s="352"/>
      <c r="Q296" s="352"/>
      <c r="R296" s="352"/>
      <c r="S296" s="352" t="s">
        <v>1586</v>
      </c>
    </row>
    <row r="297" spans="1:19" ht="14.1" customHeight="1">
      <c r="A297" s="749">
        <v>296</v>
      </c>
      <c r="B297" s="369" t="s">
        <v>1630</v>
      </c>
      <c r="C297" s="352" t="str">
        <f>IF('確認申請書（建築）入力'!$M$182="","",'確認申請書（建築）入力'!$M$182)</f>
        <v/>
      </c>
      <c r="D297" s="352"/>
      <c r="E297" s="352"/>
      <c r="F297" s="352"/>
      <c r="G297" s="352"/>
      <c r="H297" s="352"/>
      <c r="I297" s="352"/>
      <c r="J297" s="352"/>
      <c r="K297" s="352"/>
      <c r="L297" s="352"/>
      <c r="M297" s="352"/>
      <c r="N297" s="352"/>
      <c r="O297" s="352"/>
      <c r="P297" s="352"/>
      <c r="Q297" s="352"/>
      <c r="R297" s="352"/>
      <c r="S297" s="352" t="s">
        <v>1586</v>
      </c>
    </row>
    <row r="298" spans="1:19" ht="14.1" customHeight="1">
      <c r="A298" s="749">
        <v>297</v>
      </c>
      <c r="B298" s="369" t="s">
        <v>1629</v>
      </c>
      <c r="C298" s="352" t="str">
        <f>IF('確認申請書（建築）入力'!$M$183="","",'確認申請書（建築）入力'!$M$183)</f>
        <v/>
      </c>
      <c r="D298" s="352"/>
      <c r="E298" s="352"/>
      <c r="F298" s="352"/>
      <c r="G298" s="352"/>
      <c r="H298" s="352"/>
      <c r="I298" s="352"/>
      <c r="J298" s="352"/>
      <c r="K298" s="352"/>
      <c r="L298" s="352"/>
      <c r="M298" s="352"/>
      <c r="N298" s="352"/>
      <c r="O298" s="352"/>
      <c r="P298" s="352"/>
      <c r="Q298" s="352"/>
      <c r="R298" s="352"/>
      <c r="S298" s="352" t="s">
        <v>1586</v>
      </c>
    </row>
    <row r="299" spans="1:19" ht="14.1" customHeight="1">
      <c r="A299" s="749">
        <v>298</v>
      </c>
      <c r="B299" s="369" t="s">
        <v>1628</v>
      </c>
      <c r="C299" s="352" t="str">
        <f>IF('確認申請書（建築）入力'!$M$184="","",'確認申請書（建築）入力'!$M$184)</f>
        <v/>
      </c>
      <c r="D299" s="352"/>
      <c r="E299" s="352"/>
      <c r="F299" s="352"/>
      <c r="G299" s="352"/>
      <c r="H299" s="352"/>
      <c r="I299" s="352"/>
      <c r="J299" s="352"/>
      <c r="K299" s="352"/>
      <c r="L299" s="352"/>
      <c r="M299" s="352"/>
      <c r="N299" s="352"/>
      <c r="O299" s="352"/>
      <c r="P299" s="352"/>
      <c r="Q299" s="352"/>
      <c r="R299" s="352"/>
      <c r="S299" s="352" t="s">
        <v>1586</v>
      </c>
    </row>
    <row r="300" spans="1:19" ht="14.1" customHeight="1">
      <c r="A300" s="749">
        <v>299</v>
      </c>
      <c r="B300" s="369" t="s">
        <v>1627</v>
      </c>
      <c r="C300" s="352" t="str">
        <f>IF('確認申請書（建築）入力'!$M$185="","",'確認申請書（建築）入力'!$M$185)</f>
        <v/>
      </c>
      <c r="D300" s="352"/>
      <c r="E300" s="352"/>
      <c r="F300" s="352"/>
      <c r="G300" s="352"/>
      <c r="H300" s="352"/>
      <c r="I300" s="352"/>
      <c r="J300" s="352"/>
      <c r="K300" s="352"/>
      <c r="L300" s="352"/>
      <c r="M300" s="352"/>
      <c r="N300" s="352"/>
      <c r="O300" s="352"/>
      <c r="P300" s="352"/>
      <c r="Q300" s="352"/>
      <c r="R300" s="352"/>
      <c r="S300" s="352"/>
    </row>
    <row r="301" spans="1:19" ht="14.1" customHeight="1">
      <c r="A301" s="749">
        <v>300</v>
      </c>
      <c r="B301" s="369" t="s">
        <v>1626</v>
      </c>
      <c r="C301" s="352" t="str">
        <f>IF('確認申請書（建築）入力'!$M$186="","",'確認申請書（建築）入力'!$M$186)</f>
        <v/>
      </c>
      <c r="D301" s="352"/>
      <c r="E301" s="352"/>
      <c r="F301" s="352"/>
      <c r="G301" s="352"/>
      <c r="H301" s="352"/>
      <c r="I301" s="352"/>
      <c r="J301" s="352"/>
      <c r="K301" s="352"/>
      <c r="L301" s="352"/>
      <c r="M301" s="352"/>
      <c r="N301" s="352"/>
      <c r="O301" s="352"/>
      <c r="P301" s="352"/>
      <c r="Q301" s="352"/>
      <c r="R301" s="352"/>
      <c r="S301" s="1181" t="s">
        <v>1586</v>
      </c>
    </row>
    <row r="302" spans="1:19" ht="14.1" customHeight="1">
      <c r="A302" s="543">
        <v>301</v>
      </c>
      <c r="B302" s="358" t="s">
        <v>1625</v>
      </c>
      <c r="C302" s="350" t="str">
        <f>IF('確認申請書（建築）入力'!$M$188="","",'確認申請書（建築）入力'!$M$188)</f>
        <v/>
      </c>
      <c r="D302" s="350"/>
      <c r="E302" s="350"/>
      <c r="F302" s="350"/>
      <c r="G302" s="350"/>
      <c r="H302" s="350"/>
      <c r="I302" s="350"/>
      <c r="J302" s="350"/>
      <c r="K302" s="350"/>
      <c r="L302" s="350"/>
      <c r="M302" s="350"/>
      <c r="N302" s="350"/>
      <c r="O302" s="350"/>
      <c r="P302" s="350"/>
      <c r="Q302" s="350"/>
      <c r="R302" s="350"/>
      <c r="S302" s="350" t="s">
        <v>1586</v>
      </c>
    </row>
    <row r="303" spans="1:19" ht="14.1" customHeight="1">
      <c r="A303" s="543">
        <v>302</v>
      </c>
      <c r="B303" s="358" t="s">
        <v>1624</v>
      </c>
      <c r="C303" s="350" t="str">
        <f>IF('確認申請書（建築）入力'!$M$189="","",'確認申請書（建築）入力'!$M$189)</f>
        <v/>
      </c>
      <c r="D303" s="350"/>
      <c r="E303" s="350"/>
      <c r="F303" s="350"/>
      <c r="G303" s="350"/>
      <c r="H303" s="350"/>
      <c r="I303" s="350"/>
      <c r="J303" s="350"/>
      <c r="K303" s="350"/>
      <c r="L303" s="350"/>
      <c r="M303" s="350"/>
      <c r="N303" s="350"/>
      <c r="O303" s="350"/>
      <c r="P303" s="350"/>
      <c r="Q303" s="350"/>
      <c r="R303" s="350"/>
      <c r="S303" s="350" t="s">
        <v>1586</v>
      </c>
    </row>
    <row r="304" spans="1:19" ht="14.1" customHeight="1">
      <c r="A304" s="543">
        <v>303</v>
      </c>
      <c r="B304" s="358" t="s">
        <v>1623</v>
      </c>
      <c r="C304" s="350" t="str">
        <f>IF('確認申請書（建築）入力'!$M$190="","",'確認申請書（建築）入力'!$M$190)</f>
        <v/>
      </c>
      <c r="D304" s="350"/>
      <c r="E304" s="350"/>
      <c r="F304" s="350"/>
      <c r="G304" s="350"/>
      <c r="H304" s="350"/>
      <c r="I304" s="350"/>
      <c r="J304" s="350"/>
      <c r="K304" s="350"/>
      <c r="L304" s="350"/>
      <c r="M304" s="350"/>
      <c r="N304" s="350"/>
      <c r="O304" s="350"/>
      <c r="P304" s="350"/>
      <c r="Q304" s="350"/>
      <c r="R304" s="350"/>
      <c r="S304" s="350" t="s">
        <v>1586</v>
      </c>
    </row>
    <row r="305" spans="1:19" ht="14.1" customHeight="1">
      <c r="A305" s="543">
        <v>304</v>
      </c>
      <c r="B305" s="358" t="s">
        <v>1622</v>
      </c>
      <c r="C305" s="350" t="str">
        <f>IF('確認申請書（建築）入力'!$M$191="","",'確認申請書（建築）入力'!$M$191)</f>
        <v/>
      </c>
      <c r="D305" s="350"/>
      <c r="E305" s="350"/>
      <c r="F305" s="350"/>
      <c r="G305" s="350"/>
      <c r="H305" s="350"/>
      <c r="I305" s="350"/>
      <c r="J305" s="350"/>
      <c r="K305" s="350"/>
      <c r="L305" s="350"/>
      <c r="M305" s="350"/>
      <c r="N305" s="350"/>
      <c r="O305" s="350"/>
      <c r="P305" s="350"/>
      <c r="Q305" s="350"/>
      <c r="R305" s="350"/>
      <c r="S305" s="350" t="s">
        <v>1586</v>
      </c>
    </row>
    <row r="306" spans="1:19" ht="14.1" customHeight="1">
      <c r="A306" s="543">
        <v>305</v>
      </c>
      <c r="B306" s="358" t="s">
        <v>1621</v>
      </c>
      <c r="C306" s="350" t="str">
        <f>IF('確認申請書（建築）入力'!$M$192="","",'確認申請書（建築）入力'!$M$192)</f>
        <v/>
      </c>
      <c r="D306" s="350"/>
      <c r="E306" s="350"/>
      <c r="F306" s="350"/>
      <c r="G306" s="350"/>
      <c r="H306" s="350"/>
      <c r="I306" s="350"/>
      <c r="J306" s="350"/>
      <c r="K306" s="350"/>
      <c r="L306" s="350"/>
      <c r="M306" s="350"/>
      <c r="N306" s="350"/>
      <c r="O306" s="350"/>
      <c r="P306" s="350"/>
      <c r="Q306" s="350"/>
      <c r="R306" s="350"/>
      <c r="S306" s="350" t="s">
        <v>1586</v>
      </c>
    </row>
    <row r="307" spans="1:19" ht="14.1" customHeight="1">
      <c r="A307" s="543">
        <v>306</v>
      </c>
      <c r="B307" s="358" t="s">
        <v>1620</v>
      </c>
      <c r="C307" s="350" t="str">
        <f>IF('確認申請書（建築）入力'!$M$193="","",'確認申請書（建築）入力'!$M$193)</f>
        <v/>
      </c>
      <c r="D307" s="350"/>
      <c r="E307" s="350"/>
      <c r="F307" s="350"/>
      <c r="G307" s="350"/>
      <c r="H307" s="350"/>
      <c r="I307" s="350"/>
      <c r="J307" s="350"/>
      <c r="K307" s="350"/>
      <c r="L307" s="350"/>
      <c r="M307" s="350"/>
      <c r="N307" s="350"/>
      <c r="O307" s="350"/>
      <c r="P307" s="350"/>
      <c r="Q307" s="350"/>
      <c r="R307" s="350"/>
      <c r="S307" s="350"/>
    </row>
    <row r="308" spans="1:19" ht="14.1" customHeight="1">
      <c r="A308" s="543">
        <v>307</v>
      </c>
      <c r="B308" s="358" t="s">
        <v>1619</v>
      </c>
      <c r="C308" s="350" t="str">
        <f>IF('確認申請書（建築）入力'!$M$194="","",'確認申請書（建築）入力'!$M$194)</f>
        <v/>
      </c>
      <c r="D308" s="350"/>
      <c r="E308" s="350"/>
      <c r="F308" s="350"/>
      <c r="G308" s="350"/>
      <c r="H308" s="350"/>
      <c r="I308" s="350"/>
      <c r="J308" s="350"/>
      <c r="K308" s="350"/>
      <c r="L308" s="350"/>
      <c r="M308" s="350"/>
      <c r="N308" s="350"/>
      <c r="O308" s="350"/>
      <c r="P308" s="350"/>
      <c r="Q308" s="350"/>
      <c r="R308" s="350"/>
      <c r="S308" s="355" t="s">
        <v>1586</v>
      </c>
    </row>
    <row r="309" spans="1:19" ht="14.1" customHeight="1">
      <c r="A309" s="749">
        <v>308</v>
      </c>
      <c r="B309" s="369" t="s">
        <v>1618</v>
      </c>
      <c r="C309" s="352" t="str">
        <f>IF('確認申請書（建築）入力'!$M$196="","",'確認申請書（建築）入力'!$M$196)</f>
        <v/>
      </c>
      <c r="D309" s="352"/>
      <c r="E309" s="352"/>
      <c r="F309" s="352"/>
      <c r="G309" s="352"/>
      <c r="H309" s="352"/>
      <c r="I309" s="352"/>
      <c r="J309" s="352"/>
      <c r="K309" s="352"/>
      <c r="L309" s="352"/>
      <c r="M309" s="352"/>
      <c r="N309" s="352"/>
      <c r="O309" s="352"/>
      <c r="P309" s="352"/>
      <c r="Q309" s="352"/>
      <c r="R309" s="352"/>
      <c r="S309" s="352" t="s">
        <v>1586</v>
      </c>
    </row>
    <row r="310" spans="1:19" ht="14.1" customHeight="1">
      <c r="A310" s="749">
        <v>309</v>
      </c>
      <c r="B310" s="369" t="s">
        <v>1617</v>
      </c>
      <c r="C310" s="352" t="str">
        <f>IF('確認申請書（建築）入力'!$M$197="","",'確認申請書（建築）入力'!$M$197)</f>
        <v/>
      </c>
      <c r="D310" s="352"/>
      <c r="E310" s="352"/>
      <c r="F310" s="352"/>
      <c r="G310" s="352"/>
      <c r="H310" s="352"/>
      <c r="I310" s="352"/>
      <c r="J310" s="352"/>
      <c r="K310" s="352"/>
      <c r="L310" s="352"/>
      <c r="M310" s="352"/>
      <c r="N310" s="352"/>
      <c r="O310" s="352"/>
      <c r="P310" s="352"/>
      <c r="Q310" s="352"/>
      <c r="R310" s="352"/>
      <c r="S310" s="352" t="s">
        <v>1586</v>
      </c>
    </row>
    <row r="311" spans="1:19" ht="14.1" customHeight="1">
      <c r="A311" s="749">
        <v>310</v>
      </c>
      <c r="B311" s="369" t="s">
        <v>1616</v>
      </c>
      <c r="C311" s="352" t="str">
        <f>IF('確認申請書（建築）入力'!$M$198="","",'確認申請書（建築）入力'!$M$198)</f>
        <v/>
      </c>
      <c r="D311" s="352"/>
      <c r="E311" s="352"/>
      <c r="F311" s="352"/>
      <c r="G311" s="352"/>
      <c r="H311" s="352"/>
      <c r="I311" s="352"/>
      <c r="J311" s="352"/>
      <c r="K311" s="352"/>
      <c r="L311" s="352"/>
      <c r="M311" s="352"/>
      <c r="N311" s="352"/>
      <c r="O311" s="352"/>
      <c r="P311" s="352"/>
      <c r="Q311" s="352"/>
      <c r="R311" s="352"/>
      <c r="S311" s="352" t="s">
        <v>1586</v>
      </c>
    </row>
    <row r="312" spans="1:19" ht="14.1" customHeight="1">
      <c r="A312" s="749">
        <v>311</v>
      </c>
      <c r="B312" s="369" t="s">
        <v>1615</v>
      </c>
      <c r="C312" s="352" t="str">
        <f>IF('確認申請書（建築）入力'!$M$199="","",'確認申請書（建築）入力'!$M$199)</f>
        <v/>
      </c>
      <c r="D312" s="352"/>
      <c r="E312" s="352"/>
      <c r="F312" s="352"/>
      <c r="G312" s="352"/>
      <c r="H312" s="352"/>
      <c r="I312" s="352"/>
      <c r="J312" s="352"/>
      <c r="K312" s="352"/>
      <c r="L312" s="352"/>
      <c r="M312" s="352"/>
      <c r="N312" s="352"/>
      <c r="O312" s="352"/>
      <c r="P312" s="352"/>
      <c r="Q312" s="352"/>
      <c r="R312" s="352"/>
      <c r="S312" s="352" t="s">
        <v>1586</v>
      </c>
    </row>
    <row r="313" spans="1:19" ht="14.1" customHeight="1">
      <c r="A313" s="749">
        <v>312</v>
      </c>
      <c r="B313" s="369" t="s">
        <v>1614</v>
      </c>
      <c r="C313" s="352" t="str">
        <f>IF('確認申請書（建築）入力'!$M$200="","",'確認申請書（建築）入力'!$M$200)</f>
        <v/>
      </c>
      <c r="D313" s="352"/>
      <c r="E313" s="352"/>
      <c r="F313" s="352"/>
      <c r="G313" s="352"/>
      <c r="H313" s="352"/>
      <c r="I313" s="352"/>
      <c r="J313" s="352"/>
      <c r="K313" s="352"/>
      <c r="L313" s="352"/>
      <c r="M313" s="352"/>
      <c r="N313" s="352"/>
      <c r="O313" s="352"/>
      <c r="P313" s="352"/>
      <c r="Q313" s="352"/>
      <c r="R313" s="352"/>
      <c r="S313" s="352" t="s">
        <v>1586</v>
      </c>
    </row>
    <row r="314" spans="1:19" ht="14.1" customHeight="1">
      <c r="A314" s="749">
        <v>313</v>
      </c>
      <c r="B314" s="369" t="s">
        <v>1613</v>
      </c>
      <c r="C314" s="352" t="str">
        <f>IF('確認申請書（建築）入力'!$M$201="","",'確認申請書（建築）入力'!$M$201)</f>
        <v/>
      </c>
      <c r="D314" s="352"/>
      <c r="E314" s="352"/>
      <c r="F314" s="352"/>
      <c r="G314" s="352"/>
      <c r="H314" s="352"/>
      <c r="I314" s="352"/>
      <c r="J314" s="352"/>
      <c r="K314" s="352"/>
      <c r="L314" s="352"/>
      <c r="M314" s="352"/>
      <c r="N314" s="352"/>
      <c r="O314" s="352"/>
      <c r="P314" s="352"/>
      <c r="Q314" s="352"/>
      <c r="R314" s="352"/>
      <c r="S314" s="352"/>
    </row>
    <row r="315" spans="1:19" ht="14.1" customHeight="1">
      <c r="A315" s="749">
        <v>314</v>
      </c>
      <c r="B315" s="369" t="s">
        <v>1612</v>
      </c>
      <c r="C315" s="352" t="str">
        <f>IF('確認申請書（建築）入力'!$M$202="","",'確認申請書（建築）入力'!$M$202)</f>
        <v/>
      </c>
      <c r="D315" s="352"/>
      <c r="E315" s="352"/>
      <c r="F315" s="352"/>
      <c r="G315" s="352"/>
      <c r="H315" s="352"/>
      <c r="I315" s="352"/>
      <c r="J315" s="352"/>
      <c r="K315" s="352"/>
      <c r="L315" s="352"/>
      <c r="M315" s="352"/>
      <c r="N315" s="352"/>
      <c r="O315" s="352"/>
      <c r="P315" s="352"/>
      <c r="Q315" s="352"/>
      <c r="R315" s="352"/>
      <c r="S315" s="1181" t="s">
        <v>1586</v>
      </c>
    </row>
    <row r="316" spans="1:19" ht="14.1" customHeight="1">
      <c r="A316" s="751">
        <v>315</v>
      </c>
      <c r="B316" s="370" t="s">
        <v>1611</v>
      </c>
      <c r="C316" s="371">
        <f>IF($D$316=FALSE,0,IF($D$316=TRUE,1,""))</f>
        <v>0</v>
      </c>
      <c r="D316" s="371" t="b">
        <v>0</v>
      </c>
      <c r="E316" s="371"/>
      <c r="F316" s="371"/>
      <c r="G316" s="371"/>
      <c r="H316" s="371"/>
      <c r="I316" s="371"/>
      <c r="J316" s="371"/>
      <c r="K316" s="371"/>
      <c r="L316" s="371"/>
      <c r="M316" s="371"/>
      <c r="N316" s="371"/>
      <c r="O316" s="371"/>
      <c r="P316" s="371"/>
      <c r="Q316" s="371"/>
      <c r="R316" s="371"/>
      <c r="S316" s="371"/>
    </row>
    <row r="317" spans="1:19" ht="14.1" customHeight="1">
      <c r="A317" s="751">
        <v>316</v>
      </c>
      <c r="B317" s="370" t="s">
        <v>1610</v>
      </c>
      <c r="C317" s="371" t="str">
        <f>IF('確認申請書（建築）入力'!$M$76="","",'確認申請書（建築）入力'!$M$76)</f>
        <v/>
      </c>
      <c r="D317" s="371"/>
      <c r="E317" s="371"/>
      <c r="F317" s="371"/>
      <c r="G317" s="371"/>
      <c r="H317" s="371"/>
      <c r="I317" s="371"/>
      <c r="J317" s="371"/>
      <c r="K317" s="371"/>
      <c r="L317" s="371"/>
      <c r="M317" s="371"/>
      <c r="N317" s="371"/>
      <c r="O317" s="371"/>
      <c r="P317" s="371"/>
      <c r="Q317" s="371"/>
      <c r="R317" s="371"/>
      <c r="S317" s="371"/>
    </row>
    <row r="318" spans="1:19" ht="14.1" customHeight="1">
      <c r="A318" s="751">
        <v>317</v>
      </c>
      <c r="B318" s="370" t="s">
        <v>1609</v>
      </c>
      <c r="C318" s="752" t="str">
        <f>IF('確認申請書（建築）入力'!$T$77="","",'確認申請書（建築）入力'!$T$77)</f>
        <v/>
      </c>
      <c r="D318" s="371"/>
      <c r="E318" s="371"/>
      <c r="F318" s="371"/>
      <c r="G318" s="371"/>
      <c r="H318" s="371"/>
      <c r="I318" s="371"/>
      <c r="J318" s="371"/>
      <c r="K318" s="371"/>
      <c r="L318" s="371"/>
      <c r="M318" s="371"/>
      <c r="N318" s="371"/>
      <c r="O318" s="371"/>
      <c r="P318" s="371"/>
      <c r="Q318" s="371"/>
      <c r="R318" s="371"/>
      <c r="S318" s="371"/>
    </row>
    <row r="319" spans="1:19" ht="14.1" customHeight="1">
      <c r="A319" s="751">
        <v>318</v>
      </c>
      <c r="B319" s="370" t="s">
        <v>1608</v>
      </c>
      <c r="C319" s="371">
        <f>IF($D$319=FALSE,0,IF($D$319=TRUE,1,""))</f>
        <v>0</v>
      </c>
      <c r="D319" s="371" t="b">
        <v>0</v>
      </c>
      <c r="E319" s="371"/>
      <c r="F319" s="371"/>
      <c r="G319" s="371"/>
      <c r="H319" s="371"/>
      <c r="I319" s="371"/>
      <c r="J319" s="371"/>
      <c r="K319" s="371"/>
      <c r="L319" s="371"/>
      <c r="M319" s="371"/>
      <c r="N319" s="371"/>
      <c r="O319" s="371"/>
      <c r="P319" s="371"/>
      <c r="Q319" s="371"/>
      <c r="R319" s="371"/>
      <c r="S319" s="371"/>
    </row>
    <row r="320" spans="1:19" ht="14.1" customHeight="1">
      <c r="A320" s="751">
        <v>319</v>
      </c>
      <c r="B320" s="370" t="s">
        <v>1607</v>
      </c>
      <c r="C320" s="371" t="str">
        <f>IF('確認申請書（建築）入力'!$M$79="","",'確認申請書（建築）入力'!$M$79)</f>
        <v/>
      </c>
      <c r="D320" s="371"/>
      <c r="E320" s="371"/>
      <c r="F320" s="371"/>
      <c r="G320" s="371"/>
      <c r="H320" s="371"/>
      <c r="I320" s="371"/>
      <c r="J320" s="371"/>
      <c r="K320" s="371"/>
      <c r="L320" s="371"/>
      <c r="M320" s="371"/>
      <c r="N320" s="371"/>
      <c r="O320" s="371"/>
      <c r="P320" s="371"/>
      <c r="Q320" s="371"/>
      <c r="R320" s="371"/>
      <c r="S320" s="371"/>
    </row>
    <row r="321" spans="1:19" ht="14.1" customHeight="1">
      <c r="A321" s="751">
        <v>320</v>
      </c>
      <c r="B321" s="370" t="s">
        <v>1606</v>
      </c>
      <c r="C321" s="752" t="str">
        <f>IF('確認申請書（建築）入力'!$T$80="","",'確認申請書（建築）入力'!$T$80)</f>
        <v/>
      </c>
      <c r="D321" s="371"/>
      <c r="E321" s="371"/>
      <c r="F321" s="371"/>
      <c r="G321" s="371"/>
      <c r="H321" s="371"/>
      <c r="I321" s="371"/>
      <c r="J321" s="371"/>
      <c r="K321" s="371"/>
      <c r="L321" s="371"/>
      <c r="M321" s="371"/>
      <c r="N321" s="371"/>
      <c r="O321" s="371"/>
      <c r="P321" s="371"/>
      <c r="Q321" s="371"/>
      <c r="R321" s="371"/>
      <c r="S321" s="371"/>
    </row>
    <row r="322" spans="1:19" ht="14.1" customHeight="1">
      <c r="A322" s="543">
        <v>321</v>
      </c>
      <c r="B322" s="358" t="s">
        <v>1605</v>
      </c>
      <c r="C322" s="350" t="str">
        <f>IF('確認申請書（建築）入力'!$N$291="","",TEXT('確認申請書（建築）入力'!$N$291,"#0.00"))</f>
        <v/>
      </c>
      <c r="D322" s="350"/>
      <c r="E322" s="350"/>
      <c r="F322" s="350"/>
      <c r="G322" s="350"/>
      <c r="H322" s="350"/>
      <c r="I322" s="350"/>
      <c r="J322" s="350"/>
      <c r="K322" s="350"/>
      <c r="L322" s="350"/>
      <c r="M322" s="350"/>
      <c r="N322" s="350"/>
      <c r="O322" s="350"/>
      <c r="P322" s="350"/>
      <c r="Q322" s="350"/>
      <c r="R322" s="350"/>
      <c r="S322" s="350" t="s">
        <v>1586</v>
      </c>
    </row>
    <row r="323" spans="1:19" ht="14.1" customHeight="1">
      <c r="A323" s="543">
        <v>322</v>
      </c>
      <c r="B323" s="358" t="s">
        <v>1604</v>
      </c>
      <c r="C323" s="350" t="str">
        <f>IF('確認申請書（建築）入力'!$T$291="","",TEXT('確認申請書（建築）入力'!$T$291,"#0.00"))</f>
        <v/>
      </c>
      <c r="D323" s="350"/>
      <c r="E323" s="350"/>
      <c r="F323" s="350"/>
      <c r="G323" s="350"/>
      <c r="H323" s="350"/>
      <c r="I323" s="350"/>
      <c r="J323" s="350"/>
      <c r="K323" s="350"/>
      <c r="L323" s="350"/>
      <c r="M323" s="350"/>
      <c r="N323" s="350"/>
      <c r="O323" s="350"/>
      <c r="P323" s="350"/>
      <c r="Q323" s="350"/>
      <c r="R323" s="350"/>
      <c r="S323" s="350" t="s">
        <v>1586</v>
      </c>
    </row>
    <row r="324" spans="1:19" ht="14.1" customHeight="1">
      <c r="A324" s="543">
        <v>323</v>
      </c>
      <c r="B324" s="358" t="s">
        <v>1603</v>
      </c>
      <c r="C324" s="350" t="str">
        <f>IF('確認申請書（建築）入力'!$Z$291=0,"",TEXT('確認申請書（建築）入力'!$Z$291,"#0.00"))</f>
        <v/>
      </c>
      <c r="D324" s="350"/>
      <c r="E324" s="350"/>
      <c r="F324" s="350"/>
      <c r="G324" s="350"/>
      <c r="H324" s="350"/>
      <c r="I324" s="350"/>
      <c r="J324" s="350"/>
      <c r="K324" s="350"/>
      <c r="L324" s="350"/>
      <c r="M324" s="350"/>
      <c r="N324" s="350"/>
      <c r="O324" s="350"/>
      <c r="P324" s="350"/>
      <c r="Q324" s="350"/>
      <c r="R324" s="350"/>
      <c r="S324" s="350" t="s">
        <v>1586</v>
      </c>
    </row>
    <row r="325" spans="1:19" ht="14.1" customHeight="1">
      <c r="A325" s="543">
        <v>324</v>
      </c>
      <c r="B325" s="358" t="s">
        <v>1602</v>
      </c>
      <c r="C325" s="350" t="str">
        <f>IF('確認申請書（建築）入力'!$N$292="","",TEXT('確認申請書（建築）入力'!$N$292,"#0.00"))</f>
        <v/>
      </c>
      <c r="D325" s="350"/>
      <c r="E325" s="350"/>
      <c r="F325" s="350"/>
      <c r="G325" s="350"/>
      <c r="H325" s="350"/>
      <c r="I325" s="350"/>
      <c r="J325" s="350"/>
      <c r="K325" s="350"/>
      <c r="L325" s="350"/>
      <c r="M325" s="350"/>
      <c r="N325" s="350"/>
      <c r="O325" s="350"/>
      <c r="P325" s="350"/>
      <c r="Q325" s="350"/>
      <c r="R325" s="350"/>
      <c r="S325" s="350" t="s">
        <v>1586</v>
      </c>
    </row>
    <row r="326" spans="1:19" ht="14.1" customHeight="1">
      <c r="A326" s="543">
        <v>325</v>
      </c>
      <c r="B326" s="358" t="s">
        <v>1601</v>
      </c>
      <c r="C326" s="350" t="str">
        <f>IF('確認申請書（建築）入力'!$T$292="","",TEXT('確認申請書（建築）入力'!$T$292,"#0.00"))</f>
        <v/>
      </c>
      <c r="D326" s="350"/>
      <c r="E326" s="350"/>
      <c r="F326" s="350"/>
      <c r="G326" s="350"/>
      <c r="H326" s="350"/>
      <c r="I326" s="350"/>
      <c r="J326" s="350"/>
      <c r="K326" s="350"/>
      <c r="L326" s="350"/>
      <c r="M326" s="350"/>
      <c r="N326" s="350"/>
      <c r="O326" s="350"/>
      <c r="P326" s="350"/>
      <c r="Q326" s="350"/>
      <c r="R326" s="350"/>
      <c r="S326" s="350" t="s">
        <v>1586</v>
      </c>
    </row>
    <row r="327" spans="1:19" ht="14.1" customHeight="1">
      <c r="A327" s="543">
        <v>326</v>
      </c>
      <c r="B327" s="358" t="s">
        <v>1600</v>
      </c>
      <c r="C327" s="350" t="str">
        <f>IF('確認申請書（建築）入力'!$Z$292=0,"",TEXT('確認申請書（建築）入力'!$Z$292,"#0.00"))</f>
        <v/>
      </c>
      <c r="D327" s="350"/>
      <c r="E327" s="350"/>
      <c r="F327" s="350"/>
      <c r="G327" s="350"/>
      <c r="H327" s="350"/>
      <c r="I327" s="350"/>
      <c r="J327" s="350"/>
      <c r="K327" s="350"/>
      <c r="L327" s="350"/>
      <c r="M327" s="350"/>
      <c r="N327" s="350"/>
      <c r="O327" s="350"/>
      <c r="P327" s="350"/>
      <c r="Q327" s="350"/>
      <c r="R327" s="350"/>
      <c r="S327" s="350" t="s">
        <v>1586</v>
      </c>
    </row>
    <row r="328" spans="1:19" ht="14.1" customHeight="1">
      <c r="A328" s="543">
        <v>327</v>
      </c>
      <c r="B328" s="358" t="s">
        <v>1599</v>
      </c>
      <c r="C328" s="350" t="str">
        <f>IF('確認申請書（建築）入力'!$N$293="","",TEXT('確認申請書（建築）入力'!$N$293,"#0.00"))</f>
        <v/>
      </c>
      <c r="D328" s="350"/>
      <c r="E328" s="350"/>
      <c r="F328" s="350"/>
      <c r="G328" s="350"/>
      <c r="H328" s="350"/>
      <c r="I328" s="350"/>
      <c r="J328" s="350"/>
      <c r="K328" s="350"/>
      <c r="L328" s="350"/>
      <c r="M328" s="350"/>
      <c r="N328" s="350"/>
      <c r="O328" s="350"/>
      <c r="P328" s="350"/>
      <c r="Q328" s="350"/>
      <c r="R328" s="350"/>
      <c r="S328" s="350" t="s">
        <v>1586</v>
      </c>
    </row>
    <row r="329" spans="1:19" ht="14.1" customHeight="1">
      <c r="A329" s="543">
        <v>328</v>
      </c>
      <c r="B329" s="358" t="s">
        <v>1598</v>
      </c>
      <c r="C329" s="350" t="str">
        <f>IF('確認申請書（建築）入力'!$T$293="","",TEXT('確認申請書（建築）入力'!$T$293,"#0.00"))</f>
        <v/>
      </c>
      <c r="D329" s="350"/>
      <c r="E329" s="350"/>
      <c r="F329" s="350"/>
      <c r="G329" s="350"/>
      <c r="H329" s="350"/>
      <c r="I329" s="350"/>
      <c r="J329" s="350"/>
      <c r="K329" s="350"/>
      <c r="L329" s="350"/>
      <c r="M329" s="350"/>
      <c r="N329" s="350"/>
      <c r="O329" s="350"/>
      <c r="P329" s="350"/>
      <c r="Q329" s="350"/>
      <c r="R329" s="350"/>
      <c r="S329" s="350" t="s">
        <v>1586</v>
      </c>
    </row>
    <row r="330" spans="1:19" ht="14.1" customHeight="1">
      <c r="A330" s="543">
        <v>329</v>
      </c>
      <c r="B330" s="358" t="s">
        <v>1597</v>
      </c>
      <c r="C330" s="350" t="str">
        <f>IF('確認申請書（建築）入力'!$Z$293=0,"",TEXT('確認申請書（建築）入力'!$Z$293,"#0.00"))</f>
        <v/>
      </c>
      <c r="D330" s="350"/>
      <c r="E330" s="350"/>
      <c r="F330" s="350"/>
      <c r="G330" s="350"/>
      <c r="H330" s="350"/>
      <c r="I330" s="350"/>
      <c r="J330" s="350"/>
      <c r="K330" s="350"/>
      <c r="L330" s="350"/>
      <c r="M330" s="350"/>
      <c r="N330" s="350"/>
      <c r="O330" s="350"/>
      <c r="P330" s="350"/>
      <c r="Q330" s="350"/>
      <c r="R330" s="350"/>
      <c r="S330" s="350" t="s">
        <v>1586</v>
      </c>
    </row>
    <row r="331" spans="1:19" ht="14.1" customHeight="1">
      <c r="A331" s="543">
        <v>330</v>
      </c>
      <c r="B331" s="358" t="s">
        <v>1596</v>
      </c>
      <c r="C331" s="350" t="str">
        <f>IF('確認申請書（建築）入力'!$N$294="","",TEXT('確認申請書（建築）入力'!$N$294,"#0.00"))</f>
        <v/>
      </c>
      <c r="D331" s="350"/>
      <c r="E331" s="350"/>
      <c r="F331" s="350"/>
      <c r="G331" s="350"/>
      <c r="H331" s="350"/>
      <c r="I331" s="350"/>
      <c r="J331" s="350"/>
      <c r="K331" s="350"/>
      <c r="L331" s="350"/>
      <c r="M331" s="350"/>
      <c r="N331" s="350"/>
      <c r="O331" s="350"/>
      <c r="P331" s="350"/>
      <c r="Q331" s="350"/>
      <c r="R331" s="350"/>
      <c r="S331" s="350" t="s">
        <v>1586</v>
      </c>
    </row>
    <row r="332" spans="1:19" ht="14.1" customHeight="1">
      <c r="A332" s="543">
        <v>331</v>
      </c>
      <c r="B332" s="358" t="s">
        <v>1595</v>
      </c>
      <c r="C332" s="350" t="str">
        <f>IF('確認申請書（建築）入力'!$T$294="","",TEXT('確認申請書（建築）入力'!$T$294,"#0.00"))</f>
        <v/>
      </c>
      <c r="D332" s="350"/>
      <c r="E332" s="350"/>
      <c r="F332" s="350"/>
      <c r="G332" s="350"/>
      <c r="H332" s="350"/>
      <c r="I332" s="350"/>
      <c r="J332" s="350"/>
      <c r="K332" s="350"/>
      <c r="L332" s="350"/>
      <c r="M332" s="350"/>
      <c r="N332" s="350"/>
      <c r="O332" s="350"/>
      <c r="P332" s="350"/>
      <c r="Q332" s="350"/>
      <c r="R332" s="350"/>
      <c r="S332" s="350" t="s">
        <v>1586</v>
      </c>
    </row>
    <row r="333" spans="1:19" ht="14.1" customHeight="1">
      <c r="A333" s="543">
        <v>332</v>
      </c>
      <c r="B333" s="358" t="s">
        <v>1594</v>
      </c>
      <c r="C333" s="350" t="str">
        <f>IF('確認申請書（建築）入力'!$Z$294=0,"",TEXT('確認申請書（建築）入力'!$Z$294,"#0.00"))</f>
        <v/>
      </c>
      <c r="D333" s="350"/>
      <c r="E333" s="350"/>
      <c r="F333" s="350"/>
      <c r="G333" s="350"/>
      <c r="H333" s="350"/>
      <c r="I333" s="350"/>
      <c r="J333" s="350"/>
      <c r="K333" s="350"/>
      <c r="L333" s="350"/>
      <c r="M333" s="350"/>
      <c r="N333" s="350"/>
      <c r="O333" s="350"/>
      <c r="P333" s="350"/>
      <c r="Q333" s="350"/>
      <c r="R333" s="350"/>
      <c r="S333" s="350" t="s">
        <v>1586</v>
      </c>
    </row>
    <row r="334" spans="1:19" ht="14.1" customHeight="1">
      <c r="A334" s="543">
        <v>333</v>
      </c>
      <c r="B334" s="368" t="s">
        <v>1593</v>
      </c>
      <c r="C334" s="350" t="str">
        <f>IF('確認申請書（建築）入力'!$N$286="","",TEXT('確認申請書（建築）入力'!$N$286,"#0.00"))</f>
        <v/>
      </c>
      <c r="D334" s="355"/>
      <c r="E334" s="355"/>
      <c r="F334" s="355"/>
      <c r="G334" s="355"/>
      <c r="H334" s="355"/>
      <c r="I334" s="355"/>
      <c r="J334" s="350"/>
      <c r="K334" s="350"/>
      <c r="L334" s="350"/>
      <c r="M334" s="350"/>
      <c r="N334" s="350"/>
      <c r="O334" s="350"/>
      <c r="P334" s="350"/>
      <c r="Q334" s="350"/>
      <c r="R334" s="350"/>
      <c r="S334" s="350"/>
    </row>
    <row r="335" spans="1:19" ht="14.1" customHeight="1">
      <c r="A335" s="543">
        <v>334</v>
      </c>
      <c r="B335" s="368" t="s">
        <v>1592</v>
      </c>
      <c r="C335" s="350" t="str">
        <f>IF('確認申請書（建築）入力'!$T$286="","",TEXT('確認申請書（建築）入力'!$T$286,"#0.00"))</f>
        <v/>
      </c>
      <c r="D335" s="355"/>
      <c r="E335" s="355"/>
      <c r="F335" s="355"/>
      <c r="G335" s="355"/>
      <c r="H335" s="355"/>
      <c r="I335" s="355"/>
      <c r="J335" s="350"/>
      <c r="K335" s="350"/>
      <c r="L335" s="350"/>
      <c r="M335" s="350"/>
      <c r="N335" s="350"/>
      <c r="O335" s="350"/>
      <c r="P335" s="350"/>
      <c r="Q335" s="350"/>
      <c r="R335" s="350"/>
      <c r="S335" s="350"/>
    </row>
    <row r="336" spans="1:19" ht="14.1" customHeight="1">
      <c r="A336" s="543">
        <v>335</v>
      </c>
      <c r="B336" s="368" t="s">
        <v>1591</v>
      </c>
      <c r="C336" s="350" t="str">
        <f>IF('確認申請書（建築）入力'!$Z$286=0,"",TEXT('確認申請書（建築）入力'!$Z$286,"#0.00"))</f>
        <v/>
      </c>
      <c r="D336" s="355"/>
      <c r="E336" s="355"/>
      <c r="F336" s="355"/>
      <c r="G336" s="355"/>
      <c r="H336" s="355"/>
      <c r="I336" s="355"/>
      <c r="J336" s="350"/>
      <c r="K336" s="350"/>
      <c r="L336" s="350"/>
      <c r="M336" s="350"/>
      <c r="N336" s="350"/>
      <c r="O336" s="350"/>
      <c r="P336" s="350"/>
      <c r="Q336" s="350"/>
      <c r="R336" s="350"/>
      <c r="S336" s="350"/>
    </row>
    <row r="337" spans="1:19" ht="14.1" customHeight="1">
      <c r="A337" s="543">
        <v>336</v>
      </c>
      <c r="B337" s="349" t="s">
        <v>1590</v>
      </c>
      <c r="C337" s="350" t="str">
        <f>IF($D$337=1,"",INDEX(主要用途!$C$2:$C296,$D$337))</f>
        <v/>
      </c>
      <c r="D337" s="355">
        <v>1</v>
      </c>
      <c r="E337" s="350"/>
      <c r="F337" s="350"/>
      <c r="G337" s="350"/>
      <c r="H337" s="350"/>
      <c r="I337" s="350"/>
      <c r="J337" s="350"/>
      <c r="K337" s="350"/>
      <c r="L337" s="350"/>
      <c r="M337" s="350"/>
      <c r="N337" s="350"/>
      <c r="O337" s="350"/>
      <c r="P337" s="350"/>
      <c r="Q337" s="350"/>
      <c r="R337" s="350"/>
      <c r="S337" s="350" t="s">
        <v>1586</v>
      </c>
    </row>
    <row r="338" spans="1:19" ht="14.1" customHeight="1">
      <c r="A338" s="543">
        <v>337</v>
      </c>
      <c r="B338" s="349" t="s">
        <v>1589</v>
      </c>
      <c r="C338" s="350" t="str">
        <f>IF('確認申請書（建築）入力'!$T$271="","",'確認申請書（建築）入力'!$T$271)</f>
        <v/>
      </c>
      <c r="D338" s="350"/>
      <c r="E338" s="350"/>
      <c r="F338" s="350"/>
      <c r="G338" s="350"/>
      <c r="H338" s="350"/>
      <c r="I338" s="350"/>
      <c r="J338" s="350"/>
      <c r="K338" s="350"/>
      <c r="L338" s="350"/>
      <c r="M338" s="350"/>
      <c r="N338" s="350"/>
      <c r="O338" s="350"/>
      <c r="P338" s="350"/>
      <c r="Q338" s="350"/>
      <c r="R338" s="350"/>
      <c r="S338" s="350" t="s">
        <v>1586</v>
      </c>
    </row>
    <row r="339" spans="1:19" ht="14.1" customHeight="1">
      <c r="A339" s="543">
        <v>338</v>
      </c>
      <c r="B339" s="349" t="s">
        <v>1588</v>
      </c>
      <c r="C339" s="350" t="str">
        <f>IF($D$339=1,"",INDEX(主要用途!$C$2:$C298,$D$339))</f>
        <v/>
      </c>
      <c r="D339" s="355">
        <v>1</v>
      </c>
      <c r="E339" s="350"/>
      <c r="F339" s="350"/>
      <c r="G339" s="350"/>
      <c r="H339" s="350"/>
      <c r="I339" s="350"/>
      <c r="J339" s="350"/>
      <c r="K339" s="350"/>
      <c r="L339" s="350"/>
      <c r="M339" s="350"/>
      <c r="N339" s="350"/>
      <c r="O339" s="350"/>
      <c r="P339" s="350"/>
      <c r="Q339" s="350"/>
      <c r="R339" s="350"/>
      <c r="S339" s="350" t="s">
        <v>1586</v>
      </c>
    </row>
    <row r="340" spans="1:19" ht="14.1" customHeight="1">
      <c r="A340" s="543">
        <v>339</v>
      </c>
      <c r="B340" s="349" t="s">
        <v>1587</v>
      </c>
      <c r="C340" s="350" t="str">
        <f>IF('確認申請書（建築）入力'!$T$272="","",'確認申請書（建築）入力'!$T$272)</f>
        <v/>
      </c>
      <c r="D340" s="350"/>
      <c r="E340" s="350"/>
      <c r="F340" s="350"/>
      <c r="G340" s="350"/>
      <c r="H340" s="350"/>
      <c r="I340" s="350"/>
      <c r="J340" s="350"/>
      <c r="K340" s="350"/>
      <c r="L340" s="350"/>
      <c r="M340" s="350"/>
      <c r="N340" s="350"/>
      <c r="O340" s="350"/>
      <c r="P340" s="350"/>
      <c r="Q340" s="350"/>
      <c r="R340" s="350"/>
      <c r="S340" s="350" t="s">
        <v>1586</v>
      </c>
    </row>
    <row r="341" spans="1:19" ht="14.1" customHeight="1">
      <c r="A341" s="543">
        <v>340</v>
      </c>
      <c r="B341" s="349" t="s">
        <v>1585</v>
      </c>
      <c r="C341" s="350" t="str">
        <f>IF('確認申請書（建築）入力'!$AP$11="","",'確認申請書（建築）入力'!$AP$11)</f>
        <v/>
      </c>
      <c r="D341" s="350"/>
      <c r="E341" s="350"/>
      <c r="F341" s="350"/>
      <c r="G341" s="350"/>
      <c r="H341" s="350"/>
      <c r="I341" s="350"/>
      <c r="J341" s="350"/>
      <c r="K341" s="350"/>
      <c r="L341" s="350"/>
      <c r="M341" s="350"/>
      <c r="N341" s="350"/>
      <c r="O341" s="350"/>
      <c r="P341" s="350"/>
      <c r="Q341" s="350"/>
      <c r="R341" s="350"/>
      <c r="S341" s="350"/>
    </row>
    <row r="342" spans="1:19" ht="14.1" customHeight="1">
      <c r="A342" s="543">
        <v>341</v>
      </c>
      <c r="B342" s="350" t="s">
        <v>2103</v>
      </c>
      <c r="C342" s="350" t="str">
        <f>IF($D$342=TRUE,"申請済",IF($E$342=TRUE,"未申請",IF($F$342=TRUE,"申請不要","")))</f>
        <v/>
      </c>
      <c r="D342" s="350" t="b">
        <v>0</v>
      </c>
      <c r="E342" s="350" t="b">
        <v>0</v>
      </c>
      <c r="F342" s="350" t="b">
        <v>0</v>
      </c>
      <c r="G342" s="350"/>
      <c r="H342" s="350"/>
      <c r="I342" s="350"/>
      <c r="J342" s="350"/>
      <c r="K342" s="350"/>
      <c r="L342" s="350"/>
      <c r="M342" s="350"/>
      <c r="N342" s="350"/>
      <c r="O342" s="350"/>
      <c r="P342" s="350"/>
      <c r="Q342" s="350"/>
      <c r="R342" s="350"/>
      <c r="S342" s="350"/>
    </row>
    <row r="343" spans="1:19" ht="14.1" customHeight="1">
      <c r="A343" s="543">
        <v>342</v>
      </c>
      <c r="B343" s="350" t="s">
        <v>2478</v>
      </c>
      <c r="C343" s="350" t="str">
        <f>IF('確認申請書（建築）入力'!$X$222="","",'確認申請書（建築）入力'!$X$222)</f>
        <v/>
      </c>
      <c r="D343" s="350"/>
      <c r="E343" s="350"/>
      <c r="F343" s="350"/>
      <c r="G343" s="350"/>
      <c r="H343" s="350"/>
      <c r="I343" s="350"/>
      <c r="J343" s="350"/>
      <c r="K343" s="350"/>
      <c r="L343" s="350"/>
      <c r="M343" s="350"/>
      <c r="N343" s="350"/>
      <c r="O343" s="350"/>
      <c r="P343" s="350"/>
      <c r="Q343" s="350"/>
      <c r="R343" s="350"/>
      <c r="S343" s="350"/>
    </row>
    <row r="344" spans="1:19" ht="14.1" customHeight="1">
      <c r="A344" s="543">
        <v>343</v>
      </c>
      <c r="B344" s="350" t="s">
        <v>2479</v>
      </c>
      <c r="C344" s="350" t="str">
        <f>IF('確認申請書（建築）入力'!$X$223="","",'確認申請書（建築）入力'!$X$223)</f>
        <v/>
      </c>
      <c r="D344" s="350"/>
      <c r="E344" s="350"/>
      <c r="F344" s="350"/>
      <c r="G344" s="350"/>
      <c r="H344" s="350"/>
      <c r="I344" s="350"/>
      <c r="J344" s="350"/>
      <c r="K344" s="350"/>
      <c r="L344" s="350"/>
      <c r="M344" s="350"/>
      <c r="N344" s="350"/>
      <c r="O344" s="350"/>
      <c r="P344" s="350"/>
      <c r="Q344" s="350"/>
      <c r="R344" s="350"/>
      <c r="S344" s="350"/>
    </row>
    <row r="345" spans="1:19" ht="14.1" customHeight="1">
      <c r="A345" s="543">
        <v>344</v>
      </c>
      <c r="B345" s="350" t="s">
        <v>2104</v>
      </c>
      <c r="C345" s="350" t="str">
        <f>IF('確認申請書（建築）入力'!$N$298="","",TEXT('確認申請書（建築）入力'!$N$298,"#0.00"))</f>
        <v/>
      </c>
      <c r="D345" s="350"/>
      <c r="E345" s="350"/>
      <c r="F345" s="350"/>
      <c r="G345" s="350"/>
      <c r="H345" s="350"/>
      <c r="I345" s="350"/>
      <c r="J345" s="350"/>
      <c r="K345" s="350"/>
      <c r="L345" s="350"/>
      <c r="M345" s="350"/>
      <c r="N345" s="350"/>
      <c r="O345" s="350"/>
      <c r="P345" s="350"/>
      <c r="Q345" s="350"/>
      <c r="R345" s="350"/>
      <c r="S345" s="350"/>
    </row>
    <row r="346" spans="1:19" ht="14.1" customHeight="1">
      <c r="A346" s="543">
        <v>345</v>
      </c>
      <c r="B346" s="350" t="s">
        <v>2105</v>
      </c>
      <c r="C346" s="350" t="str">
        <f>IF('確認申請書（建築）入力'!$T$298="","",TEXT('確認申請書（建築）入力'!$T$298,"#0.00"))</f>
        <v/>
      </c>
      <c r="D346" s="350"/>
      <c r="E346" s="350"/>
      <c r="F346" s="350"/>
      <c r="G346" s="350"/>
      <c r="H346" s="350"/>
      <c r="I346" s="350"/>
      <c r="J346" s="350"/>
      <c r="K346" s="350"/>
      <c r="L346" s="350"/>
      <c r="M346" s="350"/>
      <c r="N346" s="350"/>
      <c r="O346" s="350"/>
      <c r="P346" s="350"/>
      <c r="Q346" s="350"/>
      <c r="R346" s="350"/>
      <c r="S346" s="350"/>
    </row>
    <row r="347" spans="1:19" ht="14.1" customHeight="1">
      <c r="A347" s="543">
        <v>346</v>
      </c>
      <c r="B347" s="350" t="s">
        <v>2106</v>
      </c>
      <c r="C347" s="350" t="str">
        <f>IF('確認申請書（建築）入力'!$Z$298=0,"",TEXT('確認申請書（建築）入力'!$Z$298,"#0.00"))</f>
        <v/>
      </c>
      <c r="D347" s="350"/>
      <c r="E347" s="350"/>
      <c r="F347" s="350"/>
      <c r="G347" s="350"/>
      <c r="H347" s="350"/>
      <c r="I347" s="350"/>
      <c r="J347" s="350"/>
      <c r="K347" s="350"/>
      <c r="L347" s="350"/>
      <c r="M347" s="350"/>
      <c r="N347" s="350"/>
      <c r="O347" s="350"/>
      <c r="P347" s="350"/>
      <c r="Q347" s="350"/>
      <c r="R347" s="350"/>
      <c r="S347" s="350"/>
    </row>
    <row r="348" spans="1:19" s="781" customFormat="1" ht="14.1" customHeight="1">
      <c r="A348" s="779">
        <v>347</v>
      </c>
      <c r="B348" s="780" t="s">
        <v>2608</v>
      </c>
      <c r="C348" s="780" t="str">
        <f>TEXT(初期画面!A7,"yyyymmdd")</f>
        <v>20230601</v>
      </c>
      <c r="D348" s="780"/>
      <c r="E348" s="780"/>
      <c r="F348" s="780"/>
      <c r="G348" s="780"/>
      <c r="H348" s="780"/>
      <c r="I348" s="780"/>
      <c r="J348" s="780"/>
      <c r="K348" s="780"/>
      <c r="L348" s="780"/>
      <c r="M348" s="780"/>
      <c r="N348" s="780"/>
      <c r="O348" s="780"/>
      <c r="P348" s="780"/>
      <c r="Q348" s="780"/>
      <c r="R348" s="780"/>
      <c r="S348" s="780"/>
    </row>
    <row r="349" spans="1:19" ht="14.1" customHeight="1">
      <c r="A349" s="543">
        <v>348</v>
      </c>
      <c r="B349" s="350" t="s">
        <v>2880</v>
      </c>
      <c r="C349" s="350" t="str">
        <f>IF($D$349=TRUE,"提出済",IF($E$349=TRUE,"未提出",IF($F$349=TRUE,"提出不要","")))</f>
        <v/>
      </c>
      <c r="D349" s="350" t="b">
        <v>0</v>
      </c>
      <c r="E349" s="350" t="b">
        <v>0</v>
      </c>
      <c r="F349" s="350" t="b">
        <v>0</v>
      </c>
      <c r="G349" s="350"/>
      <c r="H349" s="350"/>
      <c r="I349" s="350"/>
      <c r="J349" s="350"/>
      <c r="K349" s="350"/>
      <c r="L349" s="350"/>
      <c r="M349" s="350"/>
      <c r="N349" s="350"/>
      <c r="O349" s="350"/>
      <c r="P349" s="350"/>
      <c r="Q349" s="350"/>
      <c r="R349" s="350"/>
      <c r="S349" s="350"/>
    </row>
    <row r="350" spans="1:19" ht="14.1" customHeight="1">
      <c r="A350" s="543">
        <v>349</v>
      </c>
      <c r="B350" s="350" t="s">
        <v>2882</v>
      </c>
      <c r="C350" s="350" t="str">
        <f>IF('確認申請書（建築）入力'!$T$228="","",'確認申請書（建築）入力'!$T$228)</f>
        <v/>
      </c>
      <c r="D350" s="350"/>
      <c r="E350" s="350"/>
      <c r="F350" s="350"/>
      <c r="G350" s="350"/>
      <c r="H350" s="350"/>
      <c r="I350" s="350"/>
      <c r="J350" s="350"/>
      <c r="K350" s="350"/>
      <c r="L350" s="350"/>
      <c r="M350" s="350"/>
      <c r="N350" s="350"/>
      <c r="O350" s="350"/>
      <c r="P350" s="350"/>
      <c r="Q350" s="350"/>
      <c r="R350" s="350"/>
      <c r="S350" s="350"/>
    </row>
    <row r="351" spans="1:19" ht="14.1" customHeight="1">
      <c r="A351" s="543">
        <v>350</v>
      </c>
      <c r="B351" s="350" t="s">
        <v>2994</v>
      </c>
      <c r="C351" s="350" t="str">
        <f>IF('確認申請書（建築）入力'!$AJ$228="","",'確認申請書（建築）入力'!$AJ$228)</f>
        <v/>
      </c>
      <c r="D351" s="350"/>
      <c r="E351" s="350"/>
      <c r="F351" s="350"/>
      <c r="G351" s="350"/>
      <c r="H351" s="350"/>
      <c r="I351" s="350"/>
      <c r="J351" s="350"/>
      <c r="K351" s="350"/>
      <c r="L351" s="350"/>
      <c r="M351" s="350"/>
      <c r="N351" s="350"/>
      <c r="O351" s="350"/>
      <c r="P351" s="350"/>
      <c r="Q351" s="350"/>
      <c r="R351" s="350"/>
      <c r="S351" s="350"/>
    </row>
    <row r="352" spans="1:19" ht="14.1" customHeight="1">
      <c r="A352" s="543">
        <v>351</v>
      </c>
      <c r="B352" s="350" t="s">
        <v>2883</v>
      </c>
      <c r="C352" s="350" t="str">
        <f>IF('確認申請書（建築）入力'!$T$229="","",'確認申請書（建築）入力'!$T$229)</f>
        <v/>
      </c>
      <c r="D352" s="350"/>
      <c r="E352" s="350"/>
      <c r="F352" s="350"/>
      <c r="G352" s="350"/>
      <c r="H352" s="350"/>
      <c r="I352" s="350"/>
      <c r="J352" s="350"/>
      <c r="K352" s="350"/>
      <c r="L352" s="350"/>
      <c r="M352" s="350"/>
      <c r="N352" s="350"/>
      <c r="O352" s="350"/>
      <c r="P352" s="350"/>
      <c r="Q352" s="350"/>
      <c r="R352" s="350"/>
      <c r="S352" s="350"/>
    </row>
    <row r="353" spans="1:19" ht="14.1" customHeight="1">
      <c r="A353" s="543">
        <v>352</v>
      </c>
      <c r="B353" s="350" t="s">
        <v>2995</v>
      </c>
      <c r="C353" s="350" t="str">
        <f>IF('確認申請書（建築）入力'!$AJ$229="","",'確認申請書（建築）入力'!$AJ$229)</f>
        <v/>
      </c>
      <c r="D353" s="350"/>
      <c r="E353" s="350"/>
      <c r="F353" s="350"/>
      <c r="G353" s="350"/>
      <c r="H353" s="350"/>
      <c r="I353" s="350"/>
      <c r="J353" s="350"/>
      <c r="K353" s="350"/>
      <c r="L353" s="350"/>
      <c r="M353" s="350"/>
      <c r="N353" s="350"/>
      <c r="O353" s="350"/>
      <c r="P353" s="350"/>
      <c r="Q353" s="350"/>
      <c r="R353" s="350"/>
      <c r="S353" s="350"/>
    </row>
    <row r="354" spans="1:19" ht="14.1" customHeight="1">
      <c r="A354" s="543">
        <v>353</v>
      </c>
      <c r="B354" s="350" t="s">
        <v>2881</v>
      </c>
      <c r="C354" s="350" t="str">
        <f>IF('確認申請書（建築）入力'!$R$230="","",'確認申請書（建築）入力'!$R$230)</f>
        <v/>
      </c>
      <c r="D354" s="350"/>
      <c r="E354" s="350"/>
      <c r="F354" s="350"/>
      <c r="G354" s="350"/>
      <c r="H354" s="350"/>
      <c r="I354" s="350"/>
      <c r="J354" s="350"/>
      <c r="K354" s="350"/>
      <c r="L354" s="350"/>
      <c r="M354" s="350"/>
      <c r="N354" s="350"/>
      <c r="O354" s="350"/>
      <c r="P354" s="350"/>
      <c r="Q354" s="350"/>
      <c r="R354" s="350"/>
      <c r="S354" s="350"/>
    </row>
    <row r="355" spans="1:19" ht="14.1" customHeight="1">
      <c r="A355" s="543">
        <v>354</v>
      </c>
      <c r="B355" s="350" t="s">
        <v>3021</v>
      </c>
      <c r="C355" s="350" t="str">
        <f>IF('確認申請書（建築）入力'!$N$295="","",TEXT('確認申請書（建築）入力'!$N$295,"#0.00"))</f>
        <v/>
      </c>
      <c r="D355" s="350"/>
      <c r="E355" s="350"/>
      <c r="F355" s="350"/>
      <c r="G355" s="350"/>
      <c r="H355" s="350"/>
      <c r="I355" s="350"/>
      <c r="J355" s="350"/>
      <c r="K355" s="350"/>
      <c r="L355" s="350"/>
      <c r="M355" s="350"/>
      <c r="N355" s="350"/>
      <c r="O355" s="350"/>
      <c r="P355" s="350"/>
      <c r="Q355" s="350"/>
      <c r="R355" s="350"/>
      <c r="S355" s="350"/>
    </row>
    <row r="356" spans="1:19" ht="14.1" customHeight="1">
      <c r="A356" s="543">
        <v>355</v>
      </c>
      <c r="B356" s="350" t="s">
        <v>3022</v>
      </c>
      <c r="C356" s="350" t="str">
        <f>IF('確認申請書（建築）入力'!$T$295="","",TEXT('確認申請書（建築）入力'!$T$295,"#0.00"))</f>
        <v/>
      </c>
      <c r="D356" s="350"/>
      <c r="E356" s="350"/>
      <c r="F356" s="350"/>
      <c r="G356" s="350"/>
      <c r="H356" s="350"/>
      <c r="I356" s="350"/>
      <c r="J356" s="350"/>
      <c r="K356" s="350"/>
      <c r="L356" s="350"/>
      <c r="M356" s="350"/>
      <c r="N356" s="350"/>
      <c r="O356" s="350"/>
      <c r="P356" s="350"/>
      <c r="Q356" s="350"/>
      <c r="R356" s="350"/>
      <c r="S356" s="350"/>
    </row>
    <row r="357" spans="1:19" ht="14.1" customHeight="1">
      <c r="A357" s="543">
        <v>356</v>
      </c>
      <c r="B357" s="350" t="s">
        <v>3023</v>
      </c>
      <c r="C357" s="350" t="str">
        <f>IF('確認申請書（建築）入力'!$Z$295=0,"",TEXT('確認申請書（建築）入力'!$Z$295,"#0.00"))</f>
        <v/>
      </c>
    </row>
    <row r="358" spans="1:19" ht="14.1" customHeight="1">
      <c r="A358" s="543">
        <v>357</v>
      </c>
      <c r="B358" s="347" t="s">
        <v>3215</v>
      </c>
      <c r="C358" s="347" t="str">
        <f>IF($D$358=TRUE,"有",IF($E$358=TRUE,"無",""))</f>
        <v/>
      </c>
      <c r="D358" s="347" t="b">
        <v>0</v>
      </c>
      <c r="E358" s="347" t="b">
        <v>0</v>
      </c>
    </row>
    <row r="359" spans="1:19" ht="14.1" customHeight="1">
      <c r="A359" s="543">
        <v>358</v>
      </c>
      <c r="B359" s="347" t="s">
        <v>3582</v>
      </c>
      <c r="C359" s="347" t="str">
        <f>IF($D$359=TRUE,"要",IF($E$359=TRUE,"否",""))</f>
        <v/>
      </c>
      <c r="D359" s="347" t="b">
        <v>0</v>
      </c>
      <c r="E359" s="347" t="b">
        <v>0</v>
      </c>
    </row>
    <row r="360" spans="1:19" ht="14.1" customHeight="1">
      <c r="A360" s="543">
        <v>359</v>
      </c>
      <c r="B360" s="349" t="s">
        <v>3690</v>
      </c>
      <c r="C360" s="350" t="str">
        <f>IF('確認申請書（建築）入力'!$M$214="","",'確認申請書（建築）入力'!$M$214)</f>
        <v/>
      </c>
      <c r="D360" s="350"/>
      <c r="E360" s="350"/>
      <c r="F360" s="350"/>
      <c r="G360" s="350"/>
      <c r="H360" s="350"/>
      <c r="I360" s="350"/>
      <c r="J360" s="350"/>
      <c r="K360" s="350"/>
      <c r="L360" s="350"/>
      <c r="M360" s="350"/>
      <c r="N360" s="350"/>
      <c r="O360" s="350"/>
      <c r="P360" s="350"/>
      <c r="Q360" s="350"/>
      <c r="R360" s="350"/>
      <c r="S360" s="350" t="s">
        <v>1586</v>
      </c>
    </row>
    <row r="361" spans="1:19" ht="14.1" customHeight="1">
      <c r="A361" s="543">
        <v>360</v>
      </c>
      <c r="B361" s="349" t="s">
        <v>3691</v>
      </c>
      <c r="C361" s="350" t="str">
        <f>IF('確認申請書（建築）入力'!$S$215="","",'確認申請書（建築）入力'!$S$215)</f>
        <v/>
      </c>
      <c r="D361" s="355">
        <v>1</v>
      </c>
      <c r="E361" s="350"/>
      <c r="F361" s="350"/>
      <c r="G361" s="350"/>
      <c r="H361" s="350"/>
      <c r="I361" s="350"/>
      <c r="J361" s="350"/>
      <c r="K361" s="350"/>
      <c r="L361" s="350"/>
      <c r="M361" s="350"/>
      <c r="N361" s="350"/>
      <c r="O361" s="350"/>
      <c r="P361" s="350"/>
      <c r="Q361" s="350"/>
      <c r="R361" s="350"/>
      <c r="S361" s="350" t="s">
        <v>1586</v>
      </c>
    </row>
    <row r="362" spans="1:19" ht="14.1" customHeight="1">
      <c r="A362" s="543">
        <v>361</v>
      </c>
      <c r="B362" s="349" t="s">
        <v>3692</v>
      </c>
      <c r="C362" s="350" t="str">
        <f>IF('確認申請書（建築）入力'!$Z$215="","",'確認申請書（建築）入力'!$Z$215)</f>
        <v/>
      </c>
      <c r="D362" s="355">
        <v>1</v>
      </c>
      <c r="E362" s="350"/>
      <c r="F362" s="350"/>
      <c r="G362" s="350"/>
      <c r="H362" s="350"/>
      <c r="I362" s="350"/>
      <c r="J362" s="350"/>
      <c r="K362" s="350"/>
      <c r="L362" s="350"/>
      <c r="M362" s="350"/>
      <c r="N362" s="350"/>
      <c r="O362" s="350"/>
      <c r="P362" s="350"/>
      <c r="Q362" s="350"/>
      <c r="R362" s="350"/>
      <c r="S362" s="350" t="s">
        <v>1874</v>
      </c>
    </row>
    <row r="363" spans="1:19" ht="14.1" customHeight="1">
      <c r="A363" s="543">
        <v>362</v>
      </c>
      <c r="B363" s="349" t="s">
        <v>3693</v>
      </c>
      <c r="C363" s="350" t="str">
        <f>IF('確認申請書（建築）入力'!$AE$215="","",'確認申請書（建築）入力'!$AE$215)</f>
        <v/>
      </c>
      <c r="D363" s="350"/>
      <c r="E363" s="350"/>
      <c r="F363" s="350"/>
      <c r="G363" s="350"/>
      <c r="H363" s="350"/>
      <c r="I363" s="350"/>
      <c r="J363" s="350"/>
      <c r="K363" s="350"/>
      <c r="L363" s="350"/>
      <c r="M363" s="350"/>
      <c r="N363" s="350"/>
      <c r="O363" s="350"/>
      <c r="P363" s="350"/>
      <c r="Q363" s="350"/>
      <c r="R363" s="350"/>
      <c r="S363" s="350" t="s">
        <v>1586</v>
      </c>
    </row>
    <row r="364" spans="1:19" ht="14.1" customHeight="1">
      <c r="A364" s="543">
        <v>363</v>
      </c>
      <c r="B364" s="349" t="s">
        <v>3694</v>
      </c>
      <c r="C364" s="350" t="str">
        <f>IF('確認申請書（建築）入力'!$M$216="","",'確認申請書（建築）入力'!$M$216)</f>
        <v/>
      </c>
      <c r="D364" s="350"/>
      <c r="E364" s="350"/>
      <c r="F364" s="350"/>
      <c r="G364" s="350"/>
      <c r="H364" s="350"/>
      <c r="I364" s="350"/>
      <c r="J364" s="350"/>
      <c r="K364" s="350"/>
      <c r="L364" s="350"/>
      <c r="M364" s="350"/>
      <c r="N364" s="350"/>
      <c r="O364" s="350"/>
      <c r="P364" s="350"/>
      <c r="Q364" s="350"/>
      <c r="R364" s="350"/>
      <c r="S364" s="350" t="s">
        <v>1586</v>
      </c>
    </row>
    <row r="365" spans="1:19" ht="14.1" customHeight="1">
      <c r="A365" s="543">
        <v>364</v>
      </c>
      <c r="B365" s="349" t="s">
        <v>3695</v>
      </c>
      <c r="C365" s="350" t="str">
        <f>IF('確認申請書（建築）入力'!$M$217="","",'確認申請書（建築）入力'!$M$217)</f>
        <v/>
      </c>
      <c r="D365" s="350"/>
      <c r="E365" s="350"/>
      <c r="F365" s="350"/>
      <c r="G365" s="350"/>
      <c r="H365" s="350"/>
      <c r="I365" s="350"/>
      <c r="J365" s="350"/>
      <c r="K365" s="350"/>
      <c r="L365" s="350"/>
      <c r="M365" s="350"/>
      <c r="N365" s="350"/>
      <c r="O365" s="350"/>
      <c r="P365" s="350"/>
      <c r="Q365" s="350"/>
      <c r="R365" s="350"/>
      <c r="S365" s="350" t="s">
        <v>1586</v>
      </c>
    </row>
    <row r="366" spans="1:19" ht="14.1" customHeight="1">
      <c r="A366" s="543">
        <v>365</v>
      </c>
      <c r="B366" s="349" t="s">
        <v>3696</v>
      </c>
      <c r="C366" s="350" t="str">
        <f>IF('確認申請書（建築）入力'!$M$218="","",'確認申請書（建築）入力'!$M$218)</f>
        <v/>
      </c>
      <c r="D366" s="350"/>
      <c r="E366" s="350"/>
      <c r="F366" s="350"/>
      <c r="G366" s="350"/>
      <c r="H366" s="350"/>
      <c r="I366" s="350"/>
      <c r="J366" s="350"/>
      <c r="K366" s="350"/>
      <c r="L366" s="350"/>
      <c r="M366" s="350"/>
      <c r="N366" s="350"/>
      <c r="O366" s="350"/>
      <c r="P366" s="350"/>
      <c r="Q366" s="350"/>
      <c r="R366" s="350"/>
      <c r="S366" s="350" t="s">
        <v>1586</v>
      </c>
    </row>
    <row r="367" spans="1:19" ht="14.1" customHeight="1">
      <c r="A367" s="543">
        <v>366</v>
      </c>
      <c r="B367" s="349" t="s">
        <v>3697</v>
      </c>
      <c r="C367" s="350" t="str">
        <f>IF('確認申請書（建築）入力'!$M$219="","",'確認申請書（建築）入力'!$M$219)</f>
        <v/>
      </c>
      <c r="D367" s="350"/>
      <c r="E367" s="350"/>
      <c r="F367" s="350"/>
      <c r="G367" s="350"/>
      <c r="H367" s="350"/>
      <c r="I367" s="350"/>
      <c r="J367" s="350"/>
      <c r="K367" s="350"/>
      <c r="L367" s="350"/>
      <c r="M367" s="350"/>
      <c r="N367" s="350"/>
      <c r="O367" s="350"/>
      <c r="P367" s="350"/>
      <c r="Q367" s="350"/>
      <c r="R367" s="350"/>
      <c r="S367" s="350" t="s">
        <v>1586</v>
      </c>
    </row>
    <row r="368" spans="1:19" ht="14.1" customHeight="1">
      <c r="A368" s="543">
        <v>367</v>
      </c>
      <c r="B368" s="350" t="s">
        <v>3744</v>
      </c>
      <c r="C368" s="350" t="str">
        <f>IF('確認申請書（建築）入力'!$N$289="","",TEXT('確認申請書（建築）入力'!$N$289,"#0.00"))</f>
        <v/>
      </c>
      <c r="D368" s="350"/>
      <c r="E368" s="350"/>
      <c r="F368" s="350"/>
      <c r="G368" s="350"/>
      <c r="H368" s="350"/>
      <c r="I368" s="350"/>
      <c r="J368" s="350"/>
      <c r="K368" s="350"/>
      <c r="L368" s="350"/>
      <c r="M368" s="350"/>
      <c r="N368" s="350"/>
      <c r="O368" s="350"/>
      <c r="P368" s="350"/>
      <c r="Q368" s="350"/>
      <c r="R368" s="350"/>
      <c r="S368" s="350"/>
    </row>
    <row r="369" spans="1:19" ht="14.1" customHeight="1">
      <c r="A369" s="543">
        <v>368</v>
      </c>
      <c r="B369" s="350" t="s">
        <v>3745</v>
      </c>
      <c r="C369" s="350" t="str">
        <f>IF('確認申請書（建築）入力'!$T$289="","",TEXT('確認申請書（建築）入力'!$T$289,"#0.00"))</f>
        <v/>
      </c>
      <c r="D369" s="350"/>
      <c r="E369" s="350"/>
      <c r="F369" s="350"/>
      <c r="G369" s="350"/>
      <c r="H369" s="350"/>
      <c r="I369" s="350"/>
      <c r="J369" s="350"/>
      <c r="K369" s="350"/>
      <c r="L369" s="350"/>
      <c r="M369" s="350"/>
      <c r="N369" s="350"/>
      <c r="O369" s="350"/>
      <c r="P369" s="350"/>
      <c r="Q369" s="350"/>
      <c r="R369" s="350"/>
      <c r="S369" s="350"/>
    </row>
    <row r="370" spans="1:19" ht="14.1" customHeight="1">
      <c r="A370" s="543">
        <v>369</v>
      </c>
      <c r="B370" s="350" t="s">
        <v>3746</v>
      </c>
      <c r="C370" s="350" t="str">
        <f>IF('確認申請書（建築）入力'!$Z$289=0,"",TEXT('確認申請書（建築）入力'!$Z$289,"#0.00"))</f>
        <v/>
      </c>
      <c r="D370" s="350"/>
      <c r="E370" s="350"/>
      <c r="F370" s="350"/>
      <c r="G370" s="350"/>
      <c r="H370" s="350"/>
      <c r="I370" s="350"/>
      <c r="J370" s="350"/>
      <c r="K370" s="350"/>
      <c r="L370" s="350"/>
      <c r="M370" s="350"/>
      <c r="N370" s="350"/>
      <c r="O370" s="350"/>
      <c r="P370" s="350"/>
      <c r="Q370" s="350"/>
      <c r="R370" s="350"/>
      <c r="S370" s="350"/>
    </row>
    <row r="371" spans="1:19" ht="14.1" customHeight="1">
      <c r="A371" s="543">
        <v>370</v>
      </c>
      <c r="B371" s="350" t="s">
        <v>3747</v>
      </c>
      <c r="C371" s="350" t="str">
        <f>IF('確認申請書（建築）入力'!$N$296="","",TEXT('確認申請書（建築）入力'!$N$296,"#0.00"))</f>
        <v/>
      </c>
      <c r="D371" s="350"/>
      <c r="E371" s="350"/>
      <c r="F371" s="350"/>
      <c r="G371" s="350"/>
      <c r="H371" s="350"/>
      <c r="I371" s="350"/>
      <c r="J371" s="350"/>
      <c r="K371" s="350"/>
      <c r="L371" s="350"/>
      <c r="M371" s="350"/>
      <c r="N371" s="350"/>
      <c r="O371" s="350"/>
      <c r="P371" s="350"/>
      <c r="Q371" s="350"/>
      <c r="R371" s="350"/>
      <c r="S371" s="350"/>
    </row>
    <row r="372" spans="1:19" ht="14.1" customHeight="1">
      <c r="A372" s="543">
        <v>371</v>
      </c>
      <c r="B372" s="350" t="s">
        <v>3748</v>
      </c>
      <c r="C372" s="350" t="str">
        <f>IF('確認申請書（建築）入力'!$T$296="","",TEXT('確認申請書（建築）入力'!$T$296,"#0.00"))</f>
        <v/>
      </c>
      <c r="D372" s="350"/>
      <c r="E372" s="350"/>
      <c r="F372" s="350"/>
      <c r="G372" s="350"/>
      <c r="H372" s="350"/>
      <c r="I372" s="350"/>
      <c r="J372" s="350"/>
      <c r="K372" s="350"/>
      <c r="L372" s="350"/>
      <c r="M372" s="350"/>
      <c r="N372" s="350"/>
      <c r="O372" s="350"/>
      <c r="P372" s="350"/>
      <c r="Q372" s="350"/>
      <c r="R372" s="350"/>
      <c r="S372" s="350"/>
    </row>
    <row r="373" spans="1:19" ht="14.1" customHeight="1">
      <c r="A373" s="543">
        <v>372</v>
      </c>
      <c r="B373" s="350" t="s">
        <v>3749</v>
      </c>
      <c r="C373" s="350" t="str">
        <f>IF('確認申請書（建築）入力'!$Z$296=0,"",TEXT('確認申請書（建築）入力'!$Z$296,"#0.00"))</f>
        <v/>
      </c>
      <c r="D373" s="350"/>
      <c r="E373" s="350"/>
      <c r="F373" s="350"/>
      <c r="G373" s="350"/>
      <c r="H373" s="350"/>
      <c r="I373" s="350"/>
      <c r="J373" s="350"/>
      <c r="K373" s="350"/>
      <c r="L373" s="350"/>
      <c r="M373" s="350"/>
      <c r="N373" s="350"/>
      <c r="O373" s="350"/>
      <c r="P373" s="350"/>
      <c r="Q373" s="350"/>
      <c r="R373" s="350"/>
      <c r="S373" s="350"/>
    </row>
    <row r="374" spans="1:19" ht="14.1" customHeight="1">
      <c r="A374" s="543">
        <v>373</v>
      </c>
      <c r="B374" s="350" t="s">
        <v>3763</v>
      </c>
      <c r="C374" s="350" t="str">
        <f>IF('確認申請書（建築）入力'!$N$279=0,"",TEXT('確認申請書（建築）入力'!$N$279,"#0.00"))</f>
        <v/>
      </c>
      <c r="D374" s="350"/>
      <c r="E374" s="350"/>
      <c r="F374" s="350"/>
      <c r="G374" s="350"/>
      <c r="H374" s="350"/>
      <c r="I374" s="350"/>
      <c r="J374" s="350"/>
      <c r="K374" s="350"/>
      <c r="L374" s="350"/>
      <c r="M374" s="350"/>
      <c r="N374" s="350"/>
      <c r="O374" s="350"/>
      <c r="P374" s="350"/>
      <c r="Q374" s="350"/>
      <c r="R374" s="350"/>
      <c r="S374" s="350"/>
    </row>
    <row r="375" spans="1:19" ht="14.1" customHeight="1">
      <c r="A375" s="543">
        <v>374</v>
      </c>
      <c r="B375" s="350" t="s">
        <v>3764</v>
      </c>
      <c r="C375" s="350" t="str">
        <f>IF('確認申請書（建築）入力'!$T$279=0,"",TEXT('確認申請書（建築）入力'!$T$279,"#0.00"))</f>
        <v/>
      </c>
      <c r="D375" s="350"/>
      <c r="E375" s="350"/>
      <c r="F375" s="350"/>
      <c r="G375" s="350"/>
      <c r="H375" s="350"/>
      <c r="I375" s="350"/>
      <c r="J375" s="350"/>
      <c r="K375" s="350"/>
      <c r="L375" s="350"/>
      <c r="M375" s="350"/>
      <c r="N375" s="350"/>
      <c r="O375" s="350"/>
      <c r="P375" s="350"/>
      <c r="Q375" s="350"/>
      <c r="R375" s="350"/>
      <c r="S375" s="350"/>
    </row>
    <row r="376" spans="1:19" ht="14.1" customHeight="1">
      <c r="A376" s="543">
        <v>375</v>
      </c>
      <c r="B376" s="350" t="s">
        <v>3765</v>
      </c>
      <c r="C376" s="350" t="str">
        <f>IF('確認申請書（建築）入力'!$Z$279=0,"",TEXT('確認申請書（建築）入力'!$Z$279,"#0.00"))</f>
        <v/>
      </c>
      <c r="D376" s="350"/>
      <c r="E376" s="350"/>
      <c r="F376" s="350"/>
      <c r="G376" s="350"/>
      <c r="H376" s="350"/>
      <c r="I376" s="350"/>
      <c r="J376" s="350"/>
      <c r="K376" s="350"/>
      <c r="L376" s="350"/>
      <c r="M376" s="350"/>
      <c r="N376" s="350"/>
      <c r="O376" s="350"/>
      <c r="P376" s="350"/>
      <c r="Q376" s="350"/>
      <c r="R376" s="350"/>
      <c r="S376" s="350"/>
    </row>
  </sheetData>
  <phoneticPr fontId="2"/>
  <hyperlinks>
    <hyperlink ref="A1" location="作業メニュー!A1" display="出力列順" xr:uid="{00000000-0004-0000-4100-000000000000}"/>
  </hyperlinks>
  <printOptions horizontalCentered="1" headings="1" gridLines="1"/>
  <pageMargins left="0.59055118110236227" right="0.59055118110236227" top="0.78740157480314965" bottom="0.39370078740157483" header="0.59055118110236227" footer="0.19685039370078741"/>
  <pageSetup paperSize="9" scale="55" orientation="portrait" r:id="rId1"/>
  <headerFooter alignWithMargins="0">
    <oddFooter>&amp;C&amp;P/&amp;N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
  <dimension ref="A1:V877"/>
  <sheetViews>
    <sheetView zoomScale="90" zoomScaleNormal="90" workbookViewId="0">
      <pane ySplit="1" topLeftCell="A2" activePane="bottomLeft" state="frozen"/>
      <selection pane="bottomLeft" activeCell="G10" sqref="G10"/>
    </sheetView>
  </sheetViews>
  <sheetFormatPr defaultColWidth="9" defaultRowHeight="14.1" customHeight="1"/>
  <cols>
    <col min="1" max="1" width="7.625" style="269" customWidth="1"/>
    <col min="2" max="3" width="6.375" style="269" bestFit="1" customWidth="1"/>
    <col min="4" max="4" width="6.375" style="269" customWidth="1"/>
    <col min="5" max="5" width="20.375" style="269" bestFit="1" customWidth="1"/>
    <col min="6" max="6" width="20.625" style="269" customWidth="1"/>
    <col min="7" max="22" width="7.625" style="269" customWidth="1"/>
    <col min="23" max="16384" width="9" style="269"/>
  </cols>
  <sheetData>
    <row r="1" spans="1:22" s="733" customFormat="1" ht="15.95" customHeight="1" thickBot="1">
      <c r="A1" s="758" t="s">
        <v>2588</v>
      </c>
      <c r="B1" s="618" t="s">
        <v>2247</v>
      </c>
      <c r="C1" s="619" t="s">
        <v>2248</v>
      </c>
      <c r="D1" s="619" t="s">
        <v>2354</v>
      </c>
      <c r="E1" s="620" t="s">
        <v>1948</v>
      </c>
      <c r="F1" s="620" t="s">
        <v>1947</v>
      </c>
      <c r="G1" s="620" t="s">
        <v>1946</v>
      </c>
      <c r="H1" s="620" t="s">
        <v>1945</v>
      </c>
      <c r="I1" s="620" t="s">
        <v>1944</v>
      </c>
      <c r="J1" s="620" t="s">
        <v>1943</v>
      </c>
      <c r="K1" s="620" t="s">
        <v>1942</v>
      </c>
      <c r="L1" s="620" t="s">
        <v>1941</v>
      </c>
      <c r="M1" s="620" t="s">
        <v>1940</v>
      </c>
      <c r="N1" s="620" t="s">
        <v>1939</v>
      </c>
      <c r="O1" s="620" t="s">
        <v>1938</v>
      </c>
      <c r="P1" s="620" t="s">
        <v>1937</v>
      </c>
      <c r="Q1" s="620" t="s">
        <v>1936</v>
      </c>
      <c r="R1" s="620" t="s">
        <v>1935</v>
      </c>
      <c r="S1" s="620" t="s">
        <v>1934</v>
      </c>
      <c r="T1" s="620" t="s">
        <v>1933</v>
      </c>
      <c r="U1" s="620" t="s">
        <v>1932</v>
      </c>
      <c r="V1" s="621" t="s">
        <v>1931</v>
      </c>
    </row>
    <row r="2" spans="1:22" s="347" customFormat="1" ht="14.1" customHeight="1">
      <c r="A2" s="622">
        <v>1</v>
      </c>
      <c r="B2" s="595" t="s">
        <v>2250</v>
      </c>
      <c r="C2" s="580">
        <v>1</v>
      </c>
      <c r="D2" s="580"/>
      <c r="E2" s="375" t="s">
        <v>2343</v>
      </c>
      <c r="F2" s="376">
        <f>'確認申請書（建築）入力'!$M$342</f>
        <v>1</v>
      </c>
      <c r="G2" s="376"/>
      <c r="H2" s="376"/>
      <c r="I2" s="376"/>
      <c r="J2" s="376"/>
      <c r="K2" s="376"/>
      <c r="L2" s="376"/>
      <c r="M2" s="376"/>
      <c r="N2" s="376"/>
      <c r="O2" s="376"/>
      <c r="P2" s="376"/>
      <c r="Q2" s="376"/>
      <c r="R2" s="376"/>
      <c r="S2" s="376"/>
      <c r="T2" s="376"/>
      <c r="U2" s="376"/>
      <c r="V2" s="385" t="s">
        <v>1586</v>
      </c>
    </row>
    <row r="3" spans="1:22" s="347" customFormat="1" ht="14.1" customHeight="1">
      <c r="A3" s="531">
        <f t="shared" ref="A3:A67" si="0">A2+1</f>
        <v>2</v>
      </c>
      <c r="B3" s="543" t="s">
        <v>2250</v>
      </c>
      <c r="C3" s="581">
        <v>1</v>
      </c>
      <c r="D3" s="581"/>
      <c r="E3" s="349" t="s">
        <v>2129</v>
      </c>
      <c r="F3" s="350" t="str">
        <f>IF(INDEX(主要用途!$C$2:$C63,$G$3)="","",INDEX(主要用途!$C$2:$C63,$G$3))</f>
        <v/>
      </c>
      <c r="G3" s="355">
        <v>1</v>
      </c>
      <c r="H3" s="350"/>
      <c r="I3" s="350"/>
      <c r="J3" s="350"/>
      <c r="K3" s="350"/>
      <c r="L3" s="350"/>
      <c r="M3" s="350"/>
      <c r="N3" s="350"/>
      <c r="O3" s="350"/>
      <c r="P3" s="350"/>
      <c r="Q3" s="350"/>
      <c r="R3" s="350"/>
      <c r="S3" s="350"/>
      <c r="T3" s="350"/>
      <c r="U3" s="350"/>
      <c r="V3" s="374" t="s">
        <v>1586</v>
      </c>
    </row>
    <row r="4" spans="1:22" s="347" customFormat="1" ht="14.1" customHeight="1">
      <c r="A4" s="531">
        <f t="shared" si="0"/>
        <v>3</v>
      </c>
      <c r="B4" s="543" t="s">
        <v>2250</v>
      </c>
      <c r="C4" s="581">
        <v>1</v>
      </c>
      <c r="D4" s="581"/>
      <c r="E4" s="349" t="s">
        <v>2130</v>
      </c>
      <c r="F4" s="350" t="str">
        <f>IF(INDEX(主要用途!$C$2:$C64,$G$4)="","",INDEX(主要用途!$C$2:$C64,$G$4))</f>
        <v/>
      </c>
      <c r="G4" s="355">
        <v>1</v>
      </c>
      <c r="H4" s="350"/>
      <c r="I4" s="350"/>
      <c r="J4" s="350"/>
      <c r="K4" s="350"/>
      <c r="L4" s="350"/>
      <c r="M4" s="350"/>
      <c r="N4" s="350"/>
      <c r="O4" s="350"/>
      <c r="P4" s="350"/>
      <c r="Q4" s="350"/>
      <c r="R4" s="350"/>
      <c r="S4" s="350"/>
      <c r="T4" s="350"/>
      <c r="U4" s="350"/>
      <c r="V4" s="374" t="s">
        <v>1586</v>
      </c>
    </row>
    <row r="5" spans="1:22" s="347" customFormat="1" ht="14.1" customHeight="1">
      <c r="A5" s="531">
        <f t="shared" si="0"/>
        <v>4</v>
      </c>
      <c r="B5" s="543" t="s">
        <v>2250</v>
      </c>
      <c r="C5" s="581">
        <v>1</v>
      </c>
      <c r="D5" s="581"/>
      <c r="E5" s="349" t="s">
        <v>2131</v>
      </c>
      <c r="F5" s="350" t="str">
        <f>IF(INDEX(主要用途!$C$2:$C65,$G$5)="","",INDEX(主要用途!$C$2:$C65,$G$5))</f>
        <v/>
      </c>
      <c r="G5" s="355">
        <v>1</v>
      </c>
      <c r="H5" s="350"/>
      <c r="I5" s="350"/>
      <c r="J5" s="350"/>
      <c r="K5" s="350"/>
      <c r="L5" s="350"/>
      <c r="M5" s="350"/>
      <c r="N5" s="350"/>
      <c r="O5" s="350"/>
      <c r="P5" s="350"/>
      <c r="Q5" s="350"/>
      <c r="R5" s="350"/>
      <c r="S5" s="350"/>
      <c r="T5" s="350"/>
      <c r="U5" s="350"/>
      <c r="V5" s="374" t="s">
        <v>1586</v>
      </c>
    </row>
    <row r="6" spans="1:22" s="347" customFormat="1" ht="14.1" customHeight="1">
      <c r="A6" s="531">
        <f t="shared" si="0"/>
        <v>5</v>
      </c>
      <c r="B6" s="543" t="s">
        <v>2250</v>
      </c>
      <c r="C6" s="581">
        <v>1</v>
      </c>
      <c r="D6" s="581"/>
      <c r="E6" s="349" t="s">
        <v>2132</v>
      </c>
      <c r="F6" s="350" t="str">
        <f>IF('確認申請書（建築）入力'!$S$344="","",'確認申請書（建築）入力'!$S$344)</f>
        <v/>
      </c>
      <c r="G6" s="350"/>
      <c r="H6" s="350"/>
      <c r="I6" s="350"/>
      <c r="J6" s="350"/>
      <c r="K6" s="350"/>
      <c r="L6" s="350"/>
      <c r="M6" s="350"/>
      <c r="N6" s="350"/>
      <c r="O6" s="350"/>
      <c r="P6" s="350"/>
      <c r="Q6" s="350"/>
      <c r="R6" s="350"/>
      <c r="S6" s="350"/>
      <c r="T6" s="350"/>
      <c r="U6" s="350"/>
      <c r="V6" s="374" t="s">
        <v>1586</v>
      </c>
    </row>
    <row r="7" spans="1:22" s="347" customFormat="1" ht="14.1" customHeight="1">
      <c r="A7" s="531">
        <f t="shared" si="0"/>
        <v>6</v>
      </c>
      <c r="B7" s="543" t="s">
        <v>2250</v>
      </c>
      <c r="C7" s="581">
        <v>1</v>
      </c>
      <c r="D7" s="581"/>
      <c r="E7" s="349" t="s">
        <v>2133</v>
      </c>
      <c r="F7" s="350" t="str">
        <f>IF('確認申請書（建築）入力'!$S$345="","",'確認申請書（建築）入力'!$S$345)</f>
        <v/>
      </c>
      <c r="G7" s="350"/>
      <c r="H7" s="350"/>
      <c r="I7" s="350"/>
      <c r="J7" s="350"/>
      <c r="K7" s="350"/>
      <c r="L7" s="350"/>
      <c r="M7" s="350"/>
      <c r="N7" s="350"/>
      <c r="O7" s="350"/>
      <c r="P7" s="350"/>
      <c r="Q7" s="350"/>
      <c r="R7" s="350"/>
      <c r="S7" s="350"/>
      <c r="T7" s="350"/>
      <c r="U7" s="350"/>
      <c r="V7" s="374" t="s">
        <v>1586</v>
      </c>
    </row>
    <row r="8" spans="1:22" s="347" customFormat="1" ht="14.1" customHeight="1">
      <c r="A8" s="531">
        <f t="shared" si="0"/>
        <v>7</v>
      </c>
      <c r="B8" s="543" t="s">
        <v>2250</v>
      </c>
      <c r="C8" s="581">
        <v>1</v>
      </c>
      <c r="D8" s="581"/>
      <c r="E8" s="349" t="s">
        <v>2134</v>
      </c>
      <c r="F8" s="350" t="str">
        <f>IF('確認申請書（建築）入力'!$S$346="","",'確認申請書（建築）入力'!$S$346)</f>
        <v/>
      </c>
      <c r="G8" s="350"/>
      <c r="H8" s="350"/>
      <c r="I8" s="350"/>
      <c r="J8" s="350"/>
      <c r="K8" s="350"/>
      <c r="L8" s="350"/>
      <c r="M8" s="350"/>
      <c r="N8" s="350"/>
      <c r="O8" s="350"/>
      <c r="P8" s="350"/>
      <c r="Q8" s="350"/>
      <c r="R8" s="350"/>
      <c r="S8" s="350"/>
      <c r="T8" s="350"/>
      <c r="U8" s="350"/>
      <c r="V8" s="374" t="s">
        <v>1586</v>
      </c>
    </row>
    <row r="9" spans="1:22" s="347" customFormat="1" ht="14.1" customHeight="1">
      <c r="A9" s="531">
        <f t="shared" si="0"/>
        <v>8</v>
      </c>
      <c r="B9" s="543" t="s">
        <v>2250</v>
      </c>
      <c r="C9" s="581">
        <v>1</v>
      </c>
      <c r="D9" s="581"/>
      <c r="E9" s="349" t="s">
        <v>1815</v>
      </c>
      <c r="F9" s="350" t="str">
        <f>IF($G$9=TRUE,"新築",IF($H$9=TRUE,"増築",IF($I$9=TRUE,"改築",IF($J$9=TRUE,"移転",IF($K$9=TRUE,"用途変更",IF($L$9=TRUE,"大規模の修繕",IF($M$9=TRUE,"大規模の模様替","")))))))</f>
        <v/>
      </c>
      <c r="G9" s="355" t="b">
        <v>0</v>
      </c>
      <c r="H9" s="355" t="b">
        <v>0</v>
      </c>
      <c r="I9" s="355" t="b">
        <v>0</v>
      </c>
      <c r="J9" s="355" t="b">
        <v>0</v>
      </c>
      <c r="K9" s="355" t="b">
        <v>0</v>
      </c>
      <c r="L9" s="355" t="b">
        <v>0</v>
      </c>
      <c r="M9" s="355" t="b">
        <v>0</v>
      </c>
      <c r="N9" s="350"/>
      <c r="O9" s="350"/>
      <c r="P9" s="350"/>
      <c r="Q9" s="350"/>
      <c r="R9" s="350"/>
      <c r="S9" s="350"/>
      <c r="T9" s="350"/>
      <c r="U9" s="350"/>
      <c r="V9" s="374" t="s">
        <v>1957</v>
      </c>
    </row>
    <row r="10" spans="1:22" s="347" customFormat="1" ht="14.1" customHeight="1">
      <c r="A10" s="531">
        <f t="shared" si="0"/>
        <v>9</v>
      </c>
      <c r="B10" s="543" t="s">
        <v>2250</v>
      </c>
      <c r="C10" s="581">
        <v>1</v>
      </c>
      <c r="D10" s="581"/>
      <c r="E10" s="349" t="s">
        <v>2135</v>
      </c>
      <c r="F10" s="350" t="str">
        <f>IF(INDEX(値一覧項目!$I$2:$I218,$G$10)="","",INDEX(値一覧項目!$I$2:$I218,$G$10))</f>
        <v/>
      </c>
      <c r="G10" s="355">
        <v>1</v>
      </c>
      <c r="H10" s="355"/>
      <c r="I10" s="350"/>
      <c r="J10" s="350"/>
      <c r="K10" s="350"/>
      <c r="L10" s="350"/>
      <c r="M10" s="350"/>
      <c r="N10" s="350"/>
      <c r="O10" s="350"/>
      <c r="P10" s="350"/>
      <c r="Q10" s="350"/>
      <c r="R10" s="350"/>
      <c r="S10" s="350"/>
      <c r="T10" s="350"/>
      <c r="U10" s="350"/>
      <c r="V10" s="374" t="s">
        <v>1958</v>
      </c>
    </row>
    <row r="11" spans="1:22" s="347" customFormat="1" ht="14.1" customHeight="1">
      <c r="A11" s="531">
        <f t="shared" si="0"/>
        <v>10</v>
      </c>
      <c r="B11" s="543" t="s">
        <v>2250</v>
      </c>
      <c r="C11" s="581">
        <v>1</v>
      </c>
      <c r="D11" s="581"/>
      <c r="E11" s="349" t="s">
        <v>1402</v>
      </c>
      <c r="F11" s="350" t="str">
        <f>IF($G$11=TRUE,'確認申請書（建築）入力'!$N$353,"")&amp;IF($H$11=TRUE,"/"&amp;'確認申請書（建築）入力'!$S$353,"")&amp;IF($I$11=TRUE,"/"&amp;'確認申請書（建築）入力'!$Z$353,"")&amp;IF($J$11=TRUE,"/"&amp;'確認申請書（建築）入力'!$AG$353,"")&amp;IF($K$11=TRUE,"/"&amp;'確認申請書（建築）入力'!$N$354,"")&amp;IF($L$11=TRUE,"/"&amp;'確認申請書（建築）入力'!$U$354,"")&amp;IF($M$11=TRUE,"/"&amp;'確認申請書（建築）入力'!$AA$354,"")&amp;IF($N$11=TRUE,"/"&amp;'確認申請書（建築）入力'!$AK$354,"")</f>
        <v/>
      </c>
      <c r="G11" s="355" t="b">
        <v>0</v>
      </c>
      <c r="H11" s="355" t="b">
        <v>0</v>
      </c>
      <c r="I11" s="355" t="b">
        <v>0</v>
      </c>
      <c r="J11" s="355" t="b">
        <v>0</v>
      </c>
      <c r="K11" s="355" t="b">
        <v>0</v>
      </c>
      <c r="L11" s="355" t="b">
        <v>0</v>
      </c>
      <c r="M11" s="355" t="b">
        <v>0</v>
      </c>
      <c r="N11" s="355" t="b">
        <v>0</v>
      </c>
      <c r="O11" s="350"/>
      <c r="P11" s="350"/>
      <c r="Q11" s="350"/>
      <c r="R11" s="350"/>
      <c r="S11" s="350"/>
      <c r="T11" s="350"/>
      <c r="U11" s="350"/>
      <c r="V11" s="374" t="s">
        <v>1586</v>
      </c>
    </row>
    <row r="12" spans="1:22" s="734" customFormat="1" ht="14.1" customHeight="1">
      <c r="A12" s="719">
        <f t="shared" si="0"/>
        <v>11</v>
      </c>
      <c r="B12" s="720" t="s">
        <v>2250</v>
      </c>
      <c r="C12" s="721">
        <v>1</v>
      </c>
      <c r="D12" s="721"/>
      <c r="E12" s="722" t="s">
        <v>2355</v>
      </c>
      <c r="F12" s="723" t="str">
        <f>IF('確認申請書（建築）入力'!$AN$354="","",'確認申請書（建築）入力'!$AN$354)</f>
        <v/>
      </c>
      <c r="G12" s="724"/>
      <c r="H12" s="724"/>
      <c r="I12" s="724"/>
      <c r="J12" s="724"/>
      <c r="K12" s="724"/>
      <c r="L12" s="724"/>
      <c r="M12" s="724"/>
      <c r="N12" s="724"/>
      <c r="O12" s="723"/>
      <c r="P12" s="723"/>
      <c r="Q12" s="723"/>
      <c r="R12" s="723"/>
      <c r="S12" s="723"/>
      <c r="T12" s="723"/>
      <c r="U12" s="723"/>
      <c r="V12" s="725"/>
    </row>
    <row r="13" spans="1:22" s="347" customFormat="1" ht="14.1" customHeight="1">
      <c r="A13" s="531">
        <f t="shared" si="0"/>
        <v>12</v>
      </c>
      <c r="B13" s="543" t="s">
        <v>2250</v>
      </c>
      <c r="C13" s="581">
        <v>1</v>
      </c>
      <c r="D13" s="581"/>
      <c r="E13" s="349" t="s">
        <v>2136</v>
      </c>
      <c r="F13" s="350" t="str">
        <f>IF(INDEX(値一覧項目!$P$2:$P51,$G$13)="","",INDEX(値一覧項目!$P$2:$P51,$G$13))</f>
        <v/>
      </c>
      <c r="G13" s="362">
        <v>1</v>
      </c>
      <c r="H13" s="350"/>
      <c r="I13" s="350"/>
      <c r="J13" s="350"/>
      <c r="K13" s="350"/>
      <c r="L13" s="350"/>
      <c r="M13" s="350"/>
      <c r="N13" s="350"/>
      <c r="O13" s="350"/>
      <c r="P13" s="350"/>
      <c r="Q13" s="350"/>
      <c r="R13" s="350"/>
      <c r="S13" s="350"/>
      <c r="T13" s="350"/>
      <c r="U13" s="350"/>
      <c r="V13" s="374" t="s">
        <v>1586</v>
      </c>
    </row>
    <row r="14" spans="1:22" s="347" customFormat="1" ht="14.1" customHeight="1">
      <c r="A14" s="531">
        <f t="shared" si="0"/>
        <v>13</v>
      </c>
      <c r="B14" s="543" t="s">
        <v>2250</v>
      </c>
      <c r="C14" s="581">
        <v>1</v>
      </c>
      <c r="D14" s="581"/>
      <c r="E14" s="349" t="s">
        <v>2137</v>
      </c>
      <c r="F14" s="350" t="str">
        <f>IF(INDEX(値一覧項目!$P$2:$P52,$G$14)="","",INDEX(値一覧項目!$P$2:$P52,$G$14))</f>
        <v/>
      </c>
      <c r="G14" s="362">
        <v>1</v>
      </c>
      <c r="H14" s="350"/>
      <c r="I14" s="350"/>
      <c r="J14" s="350"/>
      <c r="K14" s="350"/>
      <c r="L14" s="350"/>
      <c r="M14" s="350"/>
      <c r="N14" s="350"/>
      <c r="O14" s="350"/>
      <c r="P14" s="350"/>
      <c r="Q14" s="350"/>
      <c r="R14" s="350"/>
      <c r="S14" s="350"/>
      <c r="T14" s="350"/>
      <c r="U14" s="350"/>
      <c r="V14" s="374" t="s">
        <v>1586</v>
      </c>
    </row>
    <row r="15" spans="1:22" s="347" customFormat="1" ht="14.1" customHeight="1">
      <c r="A15" s="531">
        <f t="shared" si="0"/>
        <v>14</v>
      </c>
      <c r="B15" s="543" t="s">
        <v>2250</v>
      </c>
      <c r="C15" s="581">
        <v>1</v>
      </c>
      <c r="D15" s="581"/>
      <c r="E15" s="349" t="s">
        <v>2138</v>
      </c>
      <c r="F15" s="350" t="str">
        <f>IF(INDEX(値一覧項目!$P$2:$P53,$G$15)="","",INDEX(値一覧項目!$P$2:$P53,$G$15))</f>
        <v/>
      </c>
      <c r="G15" s="362">
        <v>1</v>
      </c>
      <c r="H15" s="350"/>
      <c r="I15" s="350"/>
      <c r="J15" s="350"/>
      <c r="K15" s="350"/>
      <c r="L15" s="350"/>
      <c r="M15" s="350"/>
      <c r="N15" s="350"/>
      <c r="O15" s="350"/>
      <c r="P15" s="350"/>
      <c r="Q15" s="350"/>
      <c r="R15" s="350"/>
      <c r="S15" s="350"/>
      <c r="T15" s="350"/>
      <c r="U15" s="350"/>
      <c r="V15" s="374" t="s">
        <v>1586</v>
      </c>
    </row>
    <row r="16" spans="1:22" s="347" customFormat="1" ht="14.1" customHeight="1">
      <c r="A16" s="531">
        <f t="shared" si="0"/>
        <v>15</v>
      </c>
      <c r="B16" s="543" t="s">
        <v>2250</v>
      </c>
      <c r="C16" s="581">
        <v>1</v>
      </c>
      <c r="D16" s="581"/>
      <c r="E16" s="349" t="s">
        <v>2139</v>
      </c>
      <c r="F16" s="350" t="str">
        <f>IF(INDEX(値一覧項目!$P$2:$P54,$G$16)="","",INDEX(値一覧項目!$P$2:$P54,$G$16))</f>
        <v/>
      </c>
      <c r="G16" s="362">
        <v>1</v>
      </c>
      <c r="H16" s="350"/>
      <c r="I16" s="350"/>
      <c r="J16" s="350"/>
      <c r="K16" s="350"/>
      <c r="L16" s="350"/>
      <c r="M16" s="350"/>
      <c r="N16" s="350"/>
      <c r="O16" s="350"/>
      <c r="P16" s="350"/>
      <c r="Q16" s="350"/>
      <c r="R16" s="350"/>
      <c r="S16" s="350"/>
      <c r="T16" s="350"/>
      <c r="U16" s="350"/>
      <c r="V16" s="374" t="s">
        <v>1586</v>
      </c>
    </row>
    <row r="17" spans="1:22" s="347" customFormat="1" ht="14.1" customHeight="1">
      <c r="A17" s="531">
        <f t="shared" si="0"/>
        <v>16</v>
      </c>
      <c r="B17" s="543" t="s">
        <v>2250</v>
      </c>
      <c r="C17" s="581">
        <v>1</v>
      </c>
      <c r="D17" s="581"/>
      <c r="E17" s="349" t="s">
        <v>2140</v>
      </c>
      <c r="F17" s="359" t="str">
        <f>IF('確認申請書（建築）入力'!$M$379="","",TEXT('確認申請書（建築）入力'!$M$379,"#0.000"))</f>
        <v/>
      </c>
      <c r="G17" s="359"/>
      <c r="H17" s="350"/>
      <c r="I17" s="350"/>
      <c r="J17" s="350"/>
      <c r="K17" s="350"/>
      <c r="L17" s="350"/>
      <c r="M17" s="350"/>
      <c r="N17" s="350"/>
      <c r="O17" s="350"/>
      <c r="P17" s="350"/>
      <c r="Q17" s="350"/>
      <c r="R17" s="350"/>
      <c r="S17" s="350"/>
      <c r="T17" s="350"/>
      <c r="U17" s="350"/>
      <c r="V17" s="374" t="s">
        <v>1586</v>
      </c>
    </row>
    <row r="18" spans="1:22" s="347" customFormat="1" ht="14.1" customHeight="1">
      <c r="A18" s="531">
        <f t="shared" si="0"/>
        <v>17</v>
      </c>
      <c r="B18" s="543" t="s">
        <v>2250</v>
      </c>
      <c r="C18" s="581">
        <v>1</v>
      </c>
      <c r="D18" s="581"/>
      <c r="E18" s="349" t="s">
        <v>2141</v>
      </c>
      <c r="F18" s="359" t="str">
        <f>IF('確認申請書（建築）入力'!$M$380="","",TEXT('確認申請書（建築）入力'!$M$380,"#0.000"))</f>
        <v/>
      </c>
      <c r="G18" s="359"/>
      <c r="H18" s="350"/>
      <c r="I18" s="350"/>
      <c r="J18" s="350"/>
      <c r="K18" s="350"/>
      <c r="L18" s="350"/>
      <c r="M18" s="350"/>
      <c r="N18" s="350"/>
      <c r="O18" s="350"/>
      <c r="P18" s="350"/>
      <c r="Q18" s="350"/>
      <c r="R18" s="350"/>
      <c r="S18" s="350"/>
      <c r="T18" s="350"/>
      <c r="U18" s="350"/>
      <c r="V18" s="374" t="s">
        <v>1586</v>
      </c>
    </row>
    <row r="19" spans="1:22" s="347" customFormat="1" ht="14.1" customHeight="1">
      <c r="A19" s="531">
        <f t="shared" si="0"/>
        <v>18</v>
      </c>
      <c r="B19" s="543" t="s">
        <v>2250</v>
      </c>
      <c r="C19" s="581">
        <v>1</v>
      </c>
      <c r="D19" s="581"/>
      <c r="E19" s="349" t="s">
        <v>2142</v>
      </c>
      <c r="F19" s="350" t="str">
        <f>IF('確認申請書（建築）入力'!$M$382="","",'確認申請書（建築）入力'!$M$382)</f>
        <v/>
      </c>
      <c r="G19" s="350"/>
      <c r="H19" s="350"/>
      <c r="I19" s="350"/>
      <c r="J19" s="350"/>
      <c r="K19" s="350"/>
      <c r="L19" s="350"/>
      <c r="M19" s="350"/>
      <c r="N19" s="350"/>
      <c r="O19" s="350"/>
      <c r="P19" s="350"/>
      <c r="Q19" s="350"/>
      <c r="R19" s="350"/>
      <c r="S19" s="350"/>
      <c r="T19" s="350"/>
      <c r="U19" s="350"/>
      <c r="V19" s="374" t="s">
        <v>1586</v>
      </c>
    </row>
    <row r="20" spans="1:22" s="347" customFormat="1" ht="14.1" customHeight="1">
      <c r="A20" s="531">
        <f t="shared" si="0"/>
        <v>19</v>
      </c>
      <c r="B20" s="543" t="s">
        <v>2250</v>
      </c>
      <c r="C20" s="581">
        <v>1</v>
      </c>
      <c r="D20" s="581"/>
      <c r="E20" s="349" t="s">
        <v>2123</v>
      </c>
      <c r="F20" s="350" t="str">
        <f>IF($G$20=TRUE,"有",IF($H$20=TRUE,"無",""))</f>
        <v/>
      </c>
      <c r="G20" s="355" t="b">
        <v>0</v>
      </c>
      <c r="H20" s="355" t="b">
        <v>0</v>
      </c>
      <c r="I20" s="350"/>
      <c r="J20" s="350"/>
      <c r="K20" s="350"/>
      <c r="L20" s="350"/>
      <c r="M20" s="350"/>
      <c r="N20" s="350"/>
      <c r="O20" s="350"/>
      <c r="P20" s="350"/>
      <c r="Q20" s="350"/>
      <c r="R20" s="350"/>
      <c r="S20" s="350"/>
      <c r="T20" s="350"/>
      <c r="U20" s="350"/>
      <c r="V20" s="374" t="s">
        <v>1957</v>
      </c>
    </row>
    <row r="21" spans="1:22" s="347" customFormat="1" ht="14.1" customHeight="1">
      <c r="A21" s="531">
        <f t="shared" si="0"/>
        <v>20</v>
      </c>
      <c r="B21" s="543" t="s">
        <v>2250</v>
      </c>
      <c r="C21" s="581">
        <v>1</v>
      </c>
      <c r="D21" s="581"/>
      <c r="E21" s="349" t="s">
        <v>2124</v>
      </c>
      <c r="F21" s="350" t="str">
        <f>IF($G$21=TRUE,"有",IF($H$21=TRUE,"無",""))</f>
        <v/>
      </c>
      <c r="G21" s="355" t="b">
        <v>0</v>
      </c>
      <c r="H21" s="355" t="b">
        <v>0</v>
      </c>
      <c r="I21" s="350"/>
      <c r="J21" s="350"/>
      <c r="K21" s="350"/>
      <c r="L21" s="350"/>
      <c r="M21" s="350"/>
      <c r="N21" s="350"/>
      <c r="O21" s="350"/>
      <c r="P21" s="350"/>
      <c r="Q21" s="350"/>
      <c r="R21" s="350"/>
      <c r="S21" s="350"/>
      <c r="T21" s="350"/>
      <c r="U21" s="350"/>
      <c r="V21" s="374" t="s">
        <v>1586</v>
      </c>
    </row>
    <row r="22" spans="1:22" s="347" customFormat="1" ht="14.1" customHeight="1">
      <c r="A22" s="531">
        <f t="shared" si="0"/>
        <v>21</v>
      </c>
      <c r="B22" s="543" t="s">
        <v>2250</v>
      </c>
      <c r="C22" s="581">
        <v>1</v>
      </c>
      <c r="D22" s="581"/>
      <c r="E22" s="349" t="s">
        <v>2125</v>
      </c>
      <c r="F22" s="713" t="str">
        <f>IF('確認申請書（建築）入力'!$Z$389="","",'確認申請書（建築）入力'!$Z$389)</f>
        <v/>
      </c>
      <c r="G22" s="350"/>
      <c r="H22" s="350"/>
      <c r="I22" s="350"/>
      <c r="J22" s="350"/>
      <c r="K22" s="350"/>
      <c r="L22" s="350"/>
      <c r="M22" s="350"/>
      <c r="N22" s="350"/>
      <c r="O22" s="350"/>
      <c r="P22" s="350"/>
      <c r="Q22" s="350"/>
      <c r="R22" s="350"/>
      <c r="S22" s="350"/>
      <c r="T22" s="350"/>
      <c r="U22" s="350"/>
      <c r="V22" s="374" t="s">
        <v>1586</v>
      </c>
    </row>
    <row r="23" spans="1:22" s="347" customFormat="1" ht="14.1" customHeight="1">
      <c r="A23" s="531">
        <f t="shared" si="0"/>
        <v>22</v>
      </c>
      <c r="B23" s="543" t="s">
        <v>2250</v>
      </c>
      <c r="C23" s="581">
        <v>1</v>
      </c>
      <c r="D23" s="581"/>
      <c r="E23" s="349" t="s">
        <v>2126</v>
      </c>
      <c r="F23" s="713" t="str">
        <f>IF('確認申請書（建築）入力'!$Z$391="","",'確認申請書（建築）入力'!$Z$391)</f>
        <v/>
      </c>
      <c r="G23" s="350"/>
      <c r="H23" s="350"/>
      <c r="I23" s="350"/>
      <c r="J23" s="350"/>
      <c r="K23" s="350"/>
      <c r="L23" s="350"/>
      <c r="M23" s="350"/>
      <c r="N23" s="350"/>
      <c r="O23" s="350"/>
      <c r="P23" s="350"/>
      <c r="Q23" s="350"/>
      <c r="R23" s="350"/>
      <c r="S23" s="350"/>
      <c r="T23" s="350"/>
      <c r="U23" s="350"/>
      <c r="V23" s="374" t="s">
        <v>1586</v>
      </c>
    </row>
    <row r="24" spans="1:22" s="347" customFormat="1" ht="14.1" customHeight="1">
      <c r="A24" s="531">
        <f t="shared" si="0"/>
        <v>23</v>
      </c>
      <c r="B24" s="543" t="s">
        <v>2250</v>
      </c>
      <c r="C24" s="581">
        <v>1</v>
      </c>
      <c r="D24" s="581"/>
      <c r="E24" s="349" t="s">
        <v>2127</v>
      </c>
      <c r="F24" s="713" t="str">
        <f>IF('確認申請書（建築）入力'!$Z$397="","",'確認申請書（建築）入力'!$Z$397)</f>
        <v/>
      </c>
      <c r="G24" s="350"/>
      <c r="H24" s="350"/>
      <c r="I24" s="350"/>
      <c r="J24" s="350"/>
      <c r="K24" s="350"/>
      <c r="L24" s="350"/>
      <c r="M24" s="350"/>
      <c r="N24" s="350"/>
      <c r="O24" s="350"/>
      <c r="P24" s="350"/>
      <c r="Q24" s="350"/>
      <c r="R24" s="350"/>
      <c r="S24" s="350"/>
      <c r="T24" s="350"/>
      <c r="U24" s="350"/>
      <c r="V24" s="374" t="s">
        <v>1586</v>
      </c>
    </row>
    <row r="25" spans="1:22" s="347" customFormat="1" ht="14.1" customHeight="1">
      <c r="A25" s="531">
        <f t="shared" si="0"/>
        <v>24</v>
      </c>
      <c r="B25" s="543" t="s">
        <v>2250</v>
      </c>
      <c r="C25" s="581">
        <v>1</v>
      </c>
      <c r="D25" s="581"/>
      <c r="E25" s="349" t="s">
        <v>2143</v>
      </c>
      <c r="F25" s="350" t="str">
        <f>IF(INDEX(値一覧項目!$U$2:$U11,$G$25)="","",INDEX(値一覧項目!$U$2:$U11,$G$25))</f>
        <v/>
      </c>
      <c r="G25" s="362">
        <v>1</v>
      </c>
      <c r="H25" s="350"/>
      <c r="I25" s="350"/>
      <c r="J25" s="350"/>
      <c r="K25" s="350"/>
      <c r="L25" s="350"/>
      <c r="M25" s="350"/>
      <c r="N25" s="350"/>
      <c r="O25" s="350"/>
      <c r="P25" s="350"/>
      <c r="Q25" s="350"/>
      <c r="R25" s="350"/>
      <c r="S25" s="350"/>
      <c r="T25" s="350"/>
      <c r="U25" s="350"/>
      <c r="V25" s="374" t="s">
        <v>1586</v>
      </c>
    </row>
    <row r="26" spans="1:22" s="347" customFormat="1" ht="14.1" customHeight="1">
      <c r="A26" s="531">
        <f t="shared" si="0"/>
        <v>25</v>
      </c>
      <c r="B26" s="543" t="s">
        <v>2250</v>
      </c>
      <c r="C26" s="581">
        <v>1</v>
      </c>
      <c r="D26" s="581"/>
      <c r="E26" s="349" t="s">
        <v>2144</v>
      </c>
      <c r="F26" s="350" t="str">
        <f>IF(INDEX(値一覧項目!$U$2:$U12,$G$26)="","",INDEX(値一覧項目!$U$2:$U12,$G$26))</f>
        <v/>
      </c>
      <c r="G26" s="362">
        <v>1</v>
      </c>
      <c r="H26" s="350"/>
      <c r="I26" s="350"/>
      <c r="J26" s="350"/>
      <c r="K26" s="350"/>
      <c r="L26" s="350"/>
      <c r="M26" s="350"/>
      <c r="N26" s="350"/>
      <c r="O26" s="350"/>
      <c r="P26" s="350"/>
      <c r="Q26" s="350"/>
      <c r="R26" s="350"/>
      <c r="S26" s="350"/>
      <c r="T26" s="350"/>
      <c r="U26" s="350"/>
      <c r="V26" s="374" t="s">
        <v>1586</v>
      </c>
    </row>
    <row r="27" spans="1:22" s="347" customFormat="1" ht="14.1" customHeight="1">
      <c r="A27" s="531">
        <f t="shared" si="0"/>
        <v>26</v>
      </c>
      <c r="B27" s="543" t="s">
        <v>2250</v>
      </c>
      <c r="C27" s="581">
        <v>1</v>
      </c>
      <c r="D27" s="581"/>
      <c r="E27" s="349" t="s">
        <v>2145</v>
      </c>
      <c r="F27" s="350" t="str">
        <f>IF(INDEX(値一覧項目!$U$2:$U13,$G$27)="","",INDEX(値一覧項目!$U$2:$U13,$G$27))</f>
        <v/>
      </c>
      <c r="G27" s="362">
        <v>1</v>
      </c>
      <c r="H27" s="350"/>
      <c r="I27" s="350"/>
      <c r="J27" s="350"/>
      <c r="K27" s="350"/>
      <c r="L27" s="350"/>
      <c r="M27" s="350"/>
      <c r="N27" s="350"/>
      <c r="O27" s="350"/>
      <c r="P27" s="350"/>
      <c r="Q27" s="350"/>
      <c r="R27" s="350"/>
      <c r="S27" s="350"/>
      <c r="T27" s="350"/>
      <c r="U27" s="350"/>
      <c r="V27" s="374" t="s">
        <v>1586</v>
      </c>
    </row>
    <row r="28" spans="1:22" s="347" customFormat="1" ht="14.1" customHeight="1">
      <c r="A28" s="531">
        <f t="shared" si="0"/>
        <v>27</v>
      </c>
      <c r="B28" s="543" t="s">
        <v>2250</v>
      </c>
      <c r="C28" s="581">
        <v>1</v>
      </c>
      <c r="D28" s="581"/>
      <c r="E28" s="349" t="s">
        <v>2146</v>
      </c>
      <c r="F28" s="350" t="str">
        <f>IF(INDEX(値一覧項目!$U$2:$U14,$G$28)="","",INDEX(値一覧項目!$U$2:$U14,$G$28))</f>
        <v/>
      </c>
      <c r="G28" s="362">
        <v>1</v>
      </c>
      <c r="H28" s="350"/>
      <c r="I28" s="350"/>
      <c r="J28" s="350"/>
      <c r="K28" s="350"/>
      <c r="L28" s="350"/>
      <c r="M28" s="350"/>
      <c r="N28" s="350"/>
      <c r="O28" s="350"/>
      <c r="P28" s="350"/>
      <c r="Q28" s="350"/>
      <c r="R28" s="350"/>
      <c r="S28" s="350"/>
      <c r="T28" s="350"/>
      <c r="U28" s="350"/>
      <c r="V28" s="374" t="s">
        <v>1586</v>
      </c>
    </row>
    <row r="29" spans="1:22" s="347" customFormat="1" ht="14.1" customHeight="1">
      <c r="A29" s="531">
        <f t="shared" si="0"/>
        <v>28</v>
      </c>
      <c r="B29" s="543" t="s">
        <v>2250</v>
      </c>
      <c r="C29" s="581">
        <v>1</v>
      </c>
      <c r="D29" s="581"/>
      <c r="E29" s="358" t="s">
        <v>2147</v>
      </c>
      <c r="F29" s="350" t="str">
        <f>IF(INDEX(値一覧項目!$U$2:$U15,$G$29)="","",INDEX(値一覧項目!$U$2:$U15,$G$29))</f>
        <v/>
      </c>
      <c r="G29" s="362">
        <v>1</v>
      </c>
      <c r="H29" s="350"/>
      <c r="I29" s="350"/>
      <c r="J29" s="350"/>
      <c r="K29" s="350"/>
      <c r="L29" s="350"/>
      <c r="M29" s="350"/>
      <c r="N29" s="350"/>
      <c r="O29" s="350"/>
      <c r="P29" s="350"/>
      <c r="Q29" s="350"/>
      <c r="R29" s="350"/>
      <c r="S29" s="350"/>
      <c r="T29" s="350"/>
      <c r="U29" s="350"/>
      <c r="V29" s="374"/>
    </row>
    <row r="30" spans="1:22" s="347" customFormat="1" ht="14.1" customHeight="1">
      <c r="A30" s="531">
        <f t="shared" si="0"/>
        <v>29</v>
      </c>
      <c r="B30" s="543" t="s">
        <v>2250</v>
      </c>
      <c r="C30" s="581">
        <v>1</v>
      </c>
      <c r="D30" s="581"/>
      <c r="E30" s="358" t="s">
        <v>2148</v>
      </c>
      <c r="F30" s="350" t="str">
        <f>IF(INDEX(値一覧項目!$U$2:$U16,$G$30)="","",INDEX(値一覧項目!$U$2:$U16,$G$30))</f>
        <v/>
      </c>
      <c r="G30" s="362">
        <v>1</v>
      </c>
      <c r="H30" s="350"/>
      <c r="I30" s="350"/>
      <c r="J30" s="350"/>
      <c r="K30" s="350"/>
      <c r="L30" s="350"/>
      <c r="M30" s="350"/>
      <c r="N30" s="350"/>
      <c r="O30" s="350"/>
      <c r="P30" s="350"/>
      <c r="Q30" s="350"/>
      <c r="R30" s="350"/>
      <c r="S30" s="350"/>
      <c r="T30" s="350"/>
      <c r="U30" s="350"/>
      <c r="V30" s="374"/>
    </row>
    <row r="31" spans="1:22" ht="14.1" customHeight="1">
      <c r="A31" s="539">
        <f t="shared" si="0"/>
        <v>30</v>
      </c>
      <c r="B31" s="595" t="s">
        <v>2250</v>
      </c>
      <c r="C31" s="583">
        <v>1</v>
      </c>
      <c r="D31" s="583"/>
      <c r="E31" s="616" t="s">
        <v>2175</v>
      </c>
      <c r="F31" s="350" t="str">
        <f>IF(INDEX(値一覧項目!$U$2:$U17,$G$31)="","",INDEX(値一覧項目!$U$2:$U17,$G$31))</f>
        <v/>
      </c>
      <c r="G31" s="362">
        <v>1</v>
      </c>
      <c r="H31" s="377"/>
      <c r="I31" s="377"/>
      <c r="J31" s="377"/>
      <c r="K31" s="377"/>
      <c r="L31" s="377"/>
      <c r="M31" s="377"/>
      <c r="N31" s="377"/>
      <c r="O31" s="377"/>
      <c r="P31" s="377"/>
      <c r="Q31" s="377"/>
      <c r="R31" s="377"/>
      <c r="S31" s="377"/>
      <c r="T31" s="377"/>
      <c r="U31" s="377"/>
      <c r="V31" s="617"/>
    </row>
    <row r="32" spans="1:22" s="347" customFormat="1" ht="14.1" customHeight="1">
      <c r="A32" s="531">
        <f t="shared" si="0"/>
        <v>31</v>
      </c>
      <c r="B32" s="543" t="s">
        <v>2250</v>
      </c>
      <c r="C32" s="581">
        <v>1</v>
      </c>
      <c r="D32" s="581"/>
      <c r="E32" s="349" t="s">
        <v>2149</v>
      </c>
      <c r="F32" s="360" t="str">
        <f>IF('確認申請書（建築）入力'!$S$401="","",TEXT('確認申請書（建築）入力'!$S$401,"#0.00"))</f>
        <v/>
      </c>
      <c r="G32" s="360"/>
      <c r="H32" s="350"/>
      <c r="I32" s="350"/>
      <c r="J32" s="350"/>
      <c r="K32" s="350"/>
      <c r="L32" s="350"/>
      <c r="M32" s="350"/>
      <c r="N32" s="350"/>
      <c r="O32" s="350"/>
      <c r="P32" s="350"/>
      <c r="Q32" s="350"/>
      <c r="R32" s="350"/>
      <c r="S32" s="350"/>
      <c r="T32" s="350"/>
      <c r="U32" s="350"/>
      <c r="V32" s="374" t="s">
        <v>1586</v>
      </c>
    </row>
    <row r="33" spans="1:22" s="347" customFormat="1" ht="14.1" customHeight="1">
      <c r="A33" s="531">
        <f t="shared" si="0"/>
        <v>32</v>
      </c>
      <c r="B33" s="543" t="s">
        <v>2250</v>
      </c>
      <c r="C33" s="581">
        <v>1</v>
      </c>
      <c r="D33" s="581"/>
      <c r="E33" s="349" t="s">
        <v>2150</v>
      </c>
      <c r="F33" s="360" t="str">
        <f>IF('確認申請書（建築）入力'!$S$402="","",TEXT('確認申請書（建築）入力'!$S$402,"#0.00"))</f>
        <v/>
      </c>
      <c r="G33" s="360"/>
      <c r="H33" s="350"/>
      <c r="I33" s="350"/>
      <c r="J33" s="350"/>
      <c r="K33" s="350"/>
      <c r="L33" s="350"/>
      <c r="M33" s="350"/>
      <c r="N33" s="350"/>
      <c r="O33" s="350"/>
      <c r="P33" s="350"/>
      <c r="Q33" s="350"/>
      <c r="R33" s="350"/>
      <c r="S33" s="350"/>
      <c r="T33" s="350"/>
      <c r="U33" s="350"/>
      <c r="V33" s="374" t="s">
        <v>1586</v>
      </c>
    </row>
    <row r="34" spans="1:22" s="347" customFormat="1" ht="14.1" customHeight="1">
      <c r="A34" s="531">
        <f t="shared" si="0"/>
        <v>33</v>
      </c>
      <c r="B34" s="543" t="s">
        <v>2250</v>
      </c>
      <c r="C34" s="581">
        <v>1</v>
      </c>
      <c r="D34" s="581"/>
      <c r="E34" s="349" t="s">
        <v>2151</v>
      </c>
      <c r="F34" s="360" t="str">
        <f>IF('確認申請書（建築）入力'!$S$403="","",TEXT('確認申請書（建築）入力'!$S$403,"#0.00"))</f>
        <v/>
      </c>
      <c r="G34" s="360"/>
      <c r="H34" s="350"/>
      <c r="I34" s="350"/>
      <c r="J34" s="350"/>
      <c r="K34" s="350"/>
      <c r="L34" s="350"/>
      <c r="M34" s="350"/>
      <c r="N34" s="350"/>
      <c r="O34" s="350"/>
      <c r="P34" s="350"/>
      <c r="Q34" s="350"/>
      <c r="R34" s="350"/>
      <c r="S34" s="350"/>
      <c r="T34" s="350"/>
      <c r="U34" s="350"/>
      <c r="V34" s="374" t="s">
        <v>1586</v>
      </c>
    </row>
    <row r="35" spans="1:22" s="347" customFormat="1" ht="14.1" customHeight="1">
      <c r="A35" s="531">
        <f t="shared" si="0"/>
        <v>34</v>
      </c>
      <c r="B35" s="543" t="s">
        <v>2250</v>
      </c>
      <c r="C35" s="581">
        <v>1</v>
      </c>
      <c r="D35" s="581"/>
      <c r="E35" s="349" t="s">
        <v>2152</v>
      </c>
      <c r="F35" s="360" t="str">
        <f>IF('確認申請書（建築）入力'!$S$404="","",TEXT('確認申請書（建築）入力'!$S$404,"#0.00"))</f>
        <v/>
      </c>
      <c r="G35" s="360"/>
      <c r="H35" s="350"/>
      <c r="I35" s="350"/>
      <c r="J35" s="350"/>
      <c r="K35" s="350"/>
      <c r="L35" s="350"/>
      <c r="M35" s="350"/>
      <c r="N35" s="350"/>
      <c r="O35" s="350"/>
      <c r="P35" s="350"/>
      <c r="Q35" s="350"/>
      <c r="R35" s="350"/>
      <c r="S35" s="350"/>
      <c r="T35" s="350"/>
      <c r="U35" s="350"/>
      <c r="V35" s="374" t="s">
        <v>1586</v>
      </c>
    </row>
    <row r="36" spans="1:22" s="347" customFormat="1" ht="14.1" customHeight="1">
      <c r="A36" s="531">
        <f t="shared" si="0"/>
        <v>35</v>
      </c>
      <c r="B36" s="543" t="s">
        <v>2250</v>
      </c>
      <c r="C36" s="581">
        <v>1</v>
      </c>
      <c r="D36" s="581"/>
      <c r="E36" s="349" t="s">
        <v>2153</v>
      </c>
      <c r="F36" s="360" t="str">
        <f>IF('確認申請書（建築）入力'!$S$405="","",TEXT('確認申請書（建築）入力'!$S$405,"#0.00"))</f>
        <v/>
      </c>
      <c r="G36" s="350"/>
      <c r="H36" s="350"/>
      <c r="I36" s="350"/>
      <c r="J36" s="350"/>
      <c r="K36" s="350"/>
      <c r="L36" s="350"/>
      <c r="M36" s="350"/>
      <c r="N36" s="350"/>
      <c r="O36" s="350"/>
      <c r="P36" s="350"/>
      <c r="Q36" s="350"/>
      <c r="R36" s="350"/>
      <c r="S36" s="350"/>
      <c r="T36" s="350"/>
      <c r="U36" s="350"/>
      <c r="V36" s="374"/>
    </row>
    <row r="37" spans="1:22" s="347" customFormat="1" ht="14.1" customHeight="1">
      <c r="A37" s="531">
        <f t="shared" si="0"/>
        <v>36</v>
      </c>
      <c r="B37" s="543" t="s">
        <v>2250</v>
      </c>
      <c r="C37" s="581">
        <v>1</v>
      </c>
      <c r="D37" s="581"/>
      <c r="E37" s="349" t="s">
        <v>2154</v>
      </c>
      <c r="F37" s="360" t="str">
        <f>IF('確認申請書（建築）入力'!$S$406="","",TEXT('確認申請書（建築）入力'!$S$406,"#0.00"))</f>
        <v/>
      </c>
      <c r="G37" s="350"/>
      <c r="H37" s="350"/>
      <c r="I37" s="350"/>
      <c r="J37" s="350"/>
      <c r="K37" s="350"/>
      <c r="L37" s="350"/>
      <c r="M37" s="350"/>
      <c r="N37" s="350"/>
      <c r="O37" s="350"/>
      <c r="P37" s="350"/>
      <c r="Q37" s="350"/>
      <c r="R37" s="350"/>
      <c r="S37" s="350"/>
      <c r="T37" s="350"/>
      <c r="U37" s="350"/>
      <c r="V37" s="374"/>
    </row>
    <row r="38" spans="1:22" ht="14.1" customHeight="1">
      <c r="A38" s="531">
        <f t="shared" si="0"/>
        <v>37</v>
      </c>
      <c r="B38" s="543" t="s">
        <v>2250</v>
      </c>
      <c r="C38" s="581">
        <v>1</v>
      </c>
      <c r="D38" s="581"/>
      <c r="E38" s="530" t="s">
        <v>2176</v>
      </c>
      <c r="F38" s="360" t="str">
        <f>IF('確認申請書（建築）入力'!$S$407="","",TEXT('確認申請書（建築）入力'!$S$407,"#0.00"))</f>
        <v/>
      </c>
      <c r="G38" s="349"/>
      <c r="H38" s="349"/>
      <c r="I38" s="349"/>
      <c r="J38" s="349"/>
      <c r="K38" s="349"/>
      <c r="L38" s="349"/>
      <c r="M38" s="349"/>
      <c r="N38" s="349"/>
      <c r="O38" s="349"/>
      <c r="P38" s="349"/>
      <c r="Q38" s="349"/>
      <c r="R38" s="349"/>
      <c r="S38" s="349"/>
      <c r="T38" s="349"/>
      <c r="U38" s="349"/>
      <c r="V38" s="529"/>
    </row>
    <row r="39" spans="1:22" s="347" customFormat="1" ht="14.1" customHeight="1">
      <c r="A39" s="531">
        <f t="shared" si="0"/>
        <v>38</v>
      </c>
      <c r="B39" s="543" t="s">
        <v>2250</v>
      </c>
      <c r="C39" s="581">
        <v>1</v>
      </c>
      <c r="D39" s="581"/>
      <c r="E39" s="349" t="s">
        <v>2155</v>
      </c>
      <c r="F39" s="360" t="str">
        <f>IF('確認申請書（建築）入力'!$Y$401="","",TEXT('確認申請書（建築）入力'!$Y$401,"#0.00"))</f>
        <v/>
      </c>
      <c r="G39" s="360"/>
      <c r="H39" s="350"/>
      <c r="I39" s="350"/>
      <c r="J39" s="350"/>
      <c r="K39" s="350"/>
      <c r="L39" s="350"/>
      <c r="M39" s="350"/>
      <c r="N39" s="350"/>
      <c r="O39" s="350"/>
      <c r="P39" s="350"/>
      <c r="Q39" s="350"/>
      <c r="R39" s="350"/>
      <c r="S39" s="350"/>
      <c r="T39" s="350"/>
      <c r="U39" s="350"/>
      <c r="V39" s="374" t="s">
        <v>1586</v>
      </c>
    </row>
    <row r="40" spans="1:22" s="347" customFormat="1" ht="14.1" customHeight="1">
      <c r="A40" s="531">
        <f t="shared" si="0"/>
        <v>39</v>
      </c>
      <c r="B40" s="543" t="s">
        <v>2250</v>
      </c>
      <c r="C40" s="581">
        <v>1</v>
      </c>
      <c r="D40" s="581"/>
      <c r="E40" s="349" t="s">
        <v>2156</v>
      </c>
      <c r="F40" s="360" t="str">
        <f>IF('確認申請書（建築）入力'!$Y$402="","",TEXT('確認申請書（建築）入力'!$Y$402,"#0.00"))</f>
        <v/>
      </c>
      <c r="G40" s="360"/>
      <c r="H40" s="350"/>
      <c r="I40" s="350"/>
      <c r="J40" s="350"/>
      <c r="K40" s="350"/>
      <c r="L40" s="350"/>
      <c r="M40" s="350"/>
      <c r="N40" s="350"/>
      <c r="O40" s="350"/>
      <c r="P40" s="350"/>
      <c r="Q40" s="350"/>
      <c r="R40" s="350"/>
      <c r="S40" s="350"/>
      <c r="T40" s="350"/>
      <c r="U40" s="350"/>
      <c r="V40" s="374" t="s">
        <v>1586</v>
      </c>
    </row>
    <row r="41" spans="1:22" s="347" customFormat="1" ht="14.1" customHeight="1">
      <c r="A41" s="531">
        <f t="shared" si="0"/>
        <v>40</v>
      </c>
      <c r="B41" s="543" t="s">
        <v>2250</v>
      </c>
      <c r="C41" s="581">
        <v>1</v>
      </c>
      <c r="D41" s="581"/>
      <c r="E41" s="349" t="s">
        <v>2157</v>
      </c>
      <c r="F41" s="360" t="str">
        <f>IF('確認申請書（建築）入力'!$Y$403="","",TEXT('確認申請書（建築）入力'!$Y$403,"#0.00"))</f>
        <v/>
      </c>
      <c r="G41" s="360"/>
      <c r="H41" s="350"/>
      <c r="I41" s="350"/>
      <c r="J41" s="350"/>
      <c r="K41" s="350"/>
      <c r="L41" s="350"/>
      <c r="M41" s="350"/>
      <c r="N41" s="350"/>
      <c r="O41" s="350"/>
      <c r="P41" s="350"/>
      <c r="Q41" s="350"/>
      <c r="R41" s="350"/>
      <c r="S41" s="350"/>
      <c r="T41" s="350"/>
      <c r="U41" s="350"/>
      <c r="V41" s="374" t="s">
        <v>1586</v>
      </c>
    </row>
    <row r="42" spans="1:22" s="347" customFormat="1" ht="14.1" customHeight="1">
      <c r="A42" s="531">
        <f t="shared" si="0"/>
        <v>41</v>
      </c>
      <c r="B42" s="543" t="s">
        <v>2250</v>
      </c>
      <c r="C42" s="581">
        <v>1</v>
      </c>
      <c r="D42" s="581"/>
      <c r="E42" s="349" t="s">
        <v>2158</v>
      </c>
      <c r="F42" s="360" t="str">
        <f>IF('確認申請書（建築）入力'!$Y$404="","",TEXT('確認申請書（建築）入力'!$Y$404,"#0.00"))</f>
        <v/>
      </c>
      <c r="G42" s="360"/>
      <c r="H42" s="350"/>
      <c r="I42" s="350"/>
      <c r="J42" s="350"/>
      <c r="K42" s="350"/>
      <c r="L42" s="350"/>
      <c r="M42" s="350"/>
      <c r="N42" s="350"/>
      <c r="O42" s="350"/>
      <c r="P42" s="350"/>
      <c r="Q42" s="350"/>
      <c r="R42" s="350"/>
      <c r="S42" s="350"/>
      <c r="T42" s="350"/>
      <c r="U42" s="350"/>
      <c r="V42" s="374" t="s">
        <v>1586</v>
      </c>
    </row>
    <row r="43" spans="1:22" s="347" customFormat="1" ht="14.1" customHeight="1">
      <c r="A43" s="531">
        <f t="shared" si="0"/>
        <v>42</v>
      </c>
      <c r="B43" s="543" t="s">
        <v>2250</v>
      </c>
      <c r="C43" s="581">
        <v>1</v>
      </c>
      <c r="D43" s="581"/>
      <c r="E43" s="349" t="s">
        <v>2159</v>
      </c>
      <c r="F43" s="360" t="str">
        <f>IF('確認申請書（建築）入力'!$Y$405="","",TEXT('確認申請書（建築）入力'!$Y$405,"#0.00"))</f>
        <v/>
      </c>
      <c r="G43" s="350"/>
      <c r="H43" s="350"/>
      <c r="I43" s="350"/>
      <c r="J43" s="350"/>
      <c r="K43" s="350"/>
      <c r="L43" s="350"/>
      <c r="M43" s="350"/>
      <c r="N43" s="350"/>
      <c r="O43" s="350"/>
      <c r="P43" s="350"/>
      <c r="Q43" s="350"/>
      <c r="R43" s="350"/>
      <c r="S43" s="350"/>
      <c r="T43" s="350"/>
      <c r="U43" s="350"/>
      <c r="V43" s="374"/>
    </row>
    <row r="44" spans="1:22" s="347" customFormat="1" ht="14.1" customHeight="1">
      <c r="A44" s="531">
        <f t="shared" si="0"/>
        <v>43</v>
      </c>
      <c r="B44" s="543" t="s">
        <v>2250</v>
      </c>
      <c r="C44" s="581">
        <v>1</v>
      </c>
      <c r="D44" s="581"/>
      <c r="E44" s="349" t="s">
        <v>2160</v>
      </c>
      <c r="F44" s="360" t="str">
        <f>IF('確認申請書（建築）入力'!$Y$406="","",TEXT('確認申請書（建築）入力'!$Y$406,"#0.00"))</f>
        <v/>
      </c>
      <c r="G44" s="350"/>
      <c r="H44" s="350"/>
      <c r="I44" s="350"/>
      <c r="J44" s="350"/>
      <c r="K44" s="350"/>
      <c r="L44" s="350"/>
      <c r="M44" s="350"/>
      <c r="N44" s="350"/>
      <c r="O44" s="350"/>
      <c r="P44" s="350"/>
      <c r="Q44" s="350"/>
      <c r="R44" s="350"/>
      <c r="S44" s="350"/>
      <c r="T44" s="350"/>
      <c r="U44" s="350"/>
      <c r="V44" s="374"/>
    </row>
    <row r="45" spans="1:22" ht="14.1" customHeight="1">
      <c r="A45" s="531">
        <f t="shared" si="0"/>
        <v>44</v>
      </c>
      <c r="B45" s="543" t="s">
        <v>2250</v>
      </c>
      <c r="C45" s="581">
        <v>1</v>
      </c>
      <c r="D45" s="581"/>
      <c r="E45" s="530" t="s">
        <v>2177</v>
      </c>
      <c r="F45" s="360" t="str">
        <f>IF('確認申請書（建築）入力'!$Y$407="","",TEXT('確認申請書（建築）入力'!$Y$407,"#0.00"))</f>
        <v/>
      </c>
      <c r="G45" s="349"/>
      <c r="H45" s="349"/>
      <c r="I45" s="349"/>
      <c r="J45" s="349"/>
      <c r="K45" s="349"/>
      <c r="L45" s="349"/>
      <c r="M45" s="349"/>
      <c r="N45" s="349"/>
      <c r="O45" s="349"/>
      <c r="P45" s="349"/>
      <c r="Q45" s="349"/>
      <c r="R45" s="349"/>
      <c r="S45" s="349"/>
      <c r="T45" s="349"/>
      <c r="U45" s="349"/>
      <c r="V45" s="529"/>
    </row>
    <row r="46" spans="1:22" s="347" customFormat="1" ht="14.1" customHeight="1">
      <c r="A46" s="531">
        <f t="shared" si="0"/>
        <v>45</v>
      </c>
      <c r="B46" s="543" t="s">
        <v>2250</v>
      </c>
      <c r="C46" s="581">
        <v>1</v>
      </c>
      <c r="D46" s="581"/>
      <c r="E46" s="349" t="s">
        <v>2161</v>
      </c>
      <c r="F46" s="360" t="str">
        <f>IF('確認申請書（建築）入力'!$AE$401=0,"",TEXT('確認申請書（建築）入力'!$AE$401,"#0.00"))</f>
        <v/>
      </c>
      <c r="G46" s="360"/>
      <c r="H46" s="350"/>
      <c r="I46" s="350"/>
      <c r="J46" s="350"/>
      <c r="K46" s="350"/>
      <c r="L46" s="350"/>
      <c r="M46" s="350"/>
      <c r="N46" s="350"/>
      <c r="O46" s="350"/>
      <c r="P46" s="350"/>
      <c r="Q46" s="350"/>
      <c r="R46" s="350"/>
      <c r="S46" s="350"/>
      <c r="T46" s="350"/>
      <c r="U46" s="350"/>
      <c r="V46" s="374" t="s">
        <v>1586</v>
      </c>
    </row>
    <row r="47" spans="1:22" s="347" customFormat="1" ht="14.1" customHeight="1">
      <c r="A47" s="531">
        <f t="shared" si="0"/>
        <v>46</v>
      </c>
      <c r="B47" s="543" t="s">
        <v>2250</v>
      </c>
      <c r="C47" s="581">
        <v>1</v>
      </c>
      <c r="D47" s="581"/>
      <c r="E47" s="349" t="s">
        <v>2162</v>
      </c>
      <c r="F47" s="360" t="str">
        <f>IF('確認申請書（建築）入力'!$AE$402=0,"",TEXT('確認申請書（建築）入力'!$AE$402,"#0.00"))</f>
        <v/>
      </c>
      <c r="G47" s="360"/>
      <c r="H47" s="350"/>
      <c r="I47" s="350"/>
      <c r="J47" s="350"/>
      <c r="K47" s="350"/>
      <c r="L47" s="350"/>
      <c r="M47" s="350"/>
      <c r="N47" s="350"/>
      <c r="O47" s="350"/>
      <c r="P47" s="350"/>
      <c r="Q47" s="350"/>
      <c r="R47" s="350"/>
      <c r="S47" s="350"/>
      <c r="T47" s="350"/>
      <c r="U47" s="350"/>
      <c r="V47" s="374" t="s">
        <v>1586</v>
      </c>
    </row>
    <row r="48" spans="1:22" s="347" customFormat="1" ht="14.1" customHeight="1">
      <c r="A48" s="531">
        <f t="shared" si="0"/>
        <v>47</v>
      </c>
      <c r="B48" s="543" t="s">
        <v>2250</v>
      </c>
      <c r="C48" s="581">
        <v>1</v>
      </c>
      <c r="D48" s="581"/>
      <c r="E48" s="349" t="s">
        <v>2163</v>
      </c>
      <c r="F48" s="360" t="str">
        <f>IF('確認申請書（建築）入力'!$AE$403=0,"",TEXT('確認申請書（建築）入力'!$AE$403,"#0.00"))</f>
        <v/>
      </c>
      <c r="G48" s="360"/>
      <c r="H48" s="350"/>
      <c r="I48" s="350"/>
      <c r="J48" s="350"/>
      <c r="K48" s="350"/>
      <c r="L48" s="350"/>
      <c r="M48" s="350"/>
      <c r="N48" s="350"/>
      <c r="O48" s="350"/>
      <c r="P48" s="350"/>
      <c r="Q48" s="350"/>
      <c r="R48" s="350"/>
      <c r="S48" s="350"/>
      <c r="T48" s="350"/>
      <c r="U48" s="350"/>
      <c r="V48" s="374" t="s">
        <v>1586</v>
      </c>
    </row>
    <row r="49" spans="1:22" s="347" customFormat="1" ht="14.1" customHeight="1">
      <c r="A49" s="531">
        <f t="shared" si="0"/>
        <v>48</v>
      </c>
      <c r="B49" s="543" t="s">
        <v>2250</v>
      </c>
      <c r="C49" s="581">
        <v>1</v>
      </c>
      <c r="D49" s="581"/>
      <c r="E49" s="349" t="s">
        <v>2164</v>
      </c>
      <c r="F49" s="360" t="str">
        <f>IF('確認申請書（建築）入力'!$AE$404=0,"",TEXT('確認申請書（建築）入力'!$AE$404,"#0.00"))</f>
        <v/>
      </c>
      <c r="G49" s="360"/>
      <c r="H49" s="350"/>
      <c r="I49" s="350"/>
      <c r="J49" s="350"/>
      <c r="K49" s="350"/>
      <c r="L49" s="350"/>
      <c r="M49" s="350"/>
      <c r="N49" s="350"/>
      <c r="O49" s="350"/>
      <c r="P49" s="350"/>
      <c r="Q49" s="350"/>
      <c r="R49" s="350"/>
      <c r="S49" s="350"/>
      <c r="T49" s="350"/>
      <c r="U49" s="350"/>
      <c r="V49" s="374" t="s">
        <v>1586</v>
      </c>
    </row>
    <row r="50" spans="1:22" s="347" customFormat="1" ht="14.1" customHeight="1">
      <c r="A50" s="531">
        <f t="shared" si="0"/>
        <v>49</v>
      </c>
      <c r="B50" s="543" t="s">
        <v>2250</v>
      </c>
      <c r="C50" s="581">
        <v>1</v>
      </c>
      <c r="D50" s="581"/>
      <c r="E50" s="349" t="s">
        <v>2165</v>
      </c>
      <c r="F50" s="360" t="str">
        <f>IF('確認申請書（建築）入力'!$AE$405=0,"",TEXT('確認申請書（建築）入力'!$AE$405,"#0.00"))</f>
        <v/>
      </c>
      <c r="G50" s="350"/>
      <c r="H50" s="350"/>
      <c r="I50" s="350"/>
      <c r="J50" s="350"/>
      <c r="K50" s="350"/>
      <c r="L50" s="350"/>
      <c r="M50" s="350"/>
      <c r="N50" s="350"/>
      <c r="O50" s="350"/>
      <c r="P50" s="350"/>
      <c r="Q50" s="350"/>
      <c r="R50" s="350"/>
      <c r="S50" s="350"/>
      <c r="T50" s="350"/>
      <c r="U50" s="350"/>
      <c r="V50" s="374"/>
    </row>
    <row r="51" spans="1:22" s="347" customFormat="1" ht="14.1" customHeight="1">
      <c r="A51" s="531">
        <f t="shared" si="0"/>
        <v>50</v>
      </c>
      <c r="B51" s="543" t="s">
        <v>2250</v>
      </c>
      <c r="C51" s="581">
        <v>1</v>
      </c>
      <c r="D51" s="581"/>
      <c r="E51" s="349" t="s">
        <v>2166</v>
      </c>
      <c r="F51" s="360" t="str">
        <f>IF('確認申請書（建築）入力'!$AE$406=0,"",TEXT('確認申請書（建築）入力'!$AE$406,"#0.00"))</f>
        <v/>
      </c>
      <c r="G51" s="350"/>
      <c r="H51" s="350"/>
      <c r="I51" s="350"/>
      <c r="J51" s="350"/>
      <c r="K51" s="350"/>
      <c r="L51" s="350"/>
      <c r="M51" s="350"/>
      <c r="N51" s="350"/>
      <c r="O51" s="350"/>
      <c r="P51" s="350"/>
      <c r="Q51" s="350"/>
      <c r="R51" s="350"/>
      <c r="S51" s="350"/>
      <c r="T51" s="350"/>
      <c r="U51" s="350"/>
      <c r="V51" s="374"/>
    </row>
    <row r="52" spans="1:22" ht="14.1" customHeight="1">
      <c r="A52" s="531">
        <f t="shared" si="0"/>
        <v>51</v>
      </c>
      <c r="B52" s="543" t="s">
        <v>2250</v>
      </c>
      <c r="C52" s="581">
        <v>1</v>
      </c>
      <c r="D52" s="581"/>
      <c r="E52" s="530" t="s">
        <v>2178</v>
      </c>
      <c r="F52" s="360" t="str">
        <f>IF('確認申請書（建築）入力'!$AE$407=0,"",TEXT('確認申請書（建築）入力'!$AE$407,"#0.00"))</f>
        <v/>
      </c>
      <c r="G52" s="349"/>
      <c r="H52" s="349"/>
      <c r="I52" s="349"/>
      <c r="J52" s="349"/>
      <c r="K52" s="349"/>
      <c r="L52" s="349"/>
      <c r="M52" s="349"/>
      <c r="N52" s="349"/>
      <c r="O52" s="349"/>
      <c r="P52" s="349"/>
      <c r="Q52" s="349"/>
      <c r="R52" s="349"/>
      <c r="S52" s="349"/>
      <c r="T52" s="349"/>
      <c r="U52" s="349"/>
      <c r="V52" s="529"/>
    </row>
    <row r="53" spans="1:22" s="347" customFormat="1" ht="14.1" customHeight="1">
      <c r="A53" s="539">
        <f t="shared" si="0"/>
        <v>52</v>
      </c>
      <c r="B53" s="595" t="s">
        <v>2250</v>
      </c>
      <c r="C53" s="583">
        <v>1</v>
      </c>
      <c r="D53" s="583"/>
      <c r="E53" s="377" t="s">
        <v>2167</v>
      </c>
      <c r="F53" s="372" t="str">
        <f>IF('確認申請書（建築）入力'!$S$408=0,"",TEXT('確認申請書（建築）入力'!$S$408,"#0.00"))</f>
        <v/>
      </c>
      <c r="G53" s="372"/>
      <c r="H53" s="366"/>
      <c r="I53" s="366"/>
      <c r="J53" s="366"/>
      <c r="K53" s="366"/>
      <c r="L53" s="366"/>
      <c r="M53" s="366"/>
      <c r="N53" s="366"/>
      <c r="O53" s="366"/>
      <c r="P53" s="366"/>
      <c r="Q53" s="366"/>
      <c r="R53" s="366"/>
      <c r="S53" s="366"/>
      <c r="T53" s="366"/>
      <c r="U53" s="366"/>
      <c r="V53" s="379" t="s">
        <v>1586</v>
      </c>
    </row>
    <row r="54" spans="1:22" s="347" customFormat="1" ht="14.1" customHeight="1">
      <c r="A54" s="531">
        <f t="shared" si="0"/>
        <v>53</v>
      </c>
      <c r="B54" s="543" t="s">
        <v>2250</v>
      </c>
      <c r="C54" s="581">
        <v>1</v>
      </c>
      <c r="D54" s="581"/>
      <c r="E54" s="349" t="s">
        <v>2168</v>
      </c>
      <c r="F54" s="372" t="str">
        <f>IF('確認申請書（建築）入力'!$Y$408=0,"",TEXT('確認申請書（建築）入力'!$Y$408,"#0.00"))</f>
        <v/>
      </c>
      <c r="G54" s="360"/>
      <c r="H54" s="350"/>
      <c r="I54" s="350"/>
      <c r="J54" s="350"/>
      <c r="K54" s="350"/>
      <c r="L54" s="350"/>
      <c r="M54" s="350"/>
      <c r="N54" s="350"/>
      <c r="O54" s="350"/>
      <c r="P54" s="350"/>
      <c r="Q54" s="350"/>
      <c r="R54" s="350"/>
      <c r="S54" s="350"/>
      <c r="T54" s="350"/>
      <c r="U54" s="350"/>
      <c r="V54" s="374" t="s">
        <v>1586</v>
      </c>
    </row>
    <row r="55" spans="1:22" s="347" customFormat="1" ht="14.1" customHeight="1">
      <c r="A55" s="531">
        <f t="shared" si="0"/>
        <v>54</v>
      </c>
      <c r="B55" s="543" t="s">
        <v>2250</v>
      </c>
      <c r="C55" s="581">
        <v>1</v>
      </c>
      <c r="D55" s="581"/>
      <c r="E55" s="349" t="s">
        <v>2169</v>
      </c>
      <c r="F55" s="372" t="str">
        <f>IF('確認申請書（建築）入力'!$AE$408=0,"",TEXT('確認申請書（建築）入力'!$AE$408,"#0.00"))</f>
        <v/>
      </c>
      <c r="G55" s="360"/>
      <c r="H55" s="350"/>
      <c r="I55" s="350"/>
      <c r="J55" s="350"/>
      <c r="K55" s="350"/>
      <c r="L55" s="350"/>
      <c r="M55" s="350"/>
      <c r="N55" s="350"/>
      <c r="O55" s="350"/>
      <c r="P55" s="350"/>
      <c r="Q55" s="350"/>
      <c r="R55" s="350"/>
      <c r="S55" s="350"/>
      <c r="T55" s="350"/>
      <c r="U55" s="350"/>
      <c r="V55" s="374" t="s">
        <v>1586</v>
      </c>
    </row>
    <row r="56" spans="1:22" s="347" customFormat="1" ht="14.1" customHeight="1">
      <c r="A56" s="531">
        <f t="shared" si="0"/>
        <v>55</v>
      </c>
      <c r="B56" s="543" t="s">
        <v>2250</v>
      </c>
      <c r="C56" s="581">
        <v>1</v>
      </c>
      <c r="D56" s="581"/>
      <c r="E56" s="349" t="s">
        <v>2170</v>
      </c>
      <c r="F56" s="350" t="str">
        <f>IF('確認申請書（建築）入力'!$M$411="","",'確認申請書（建築）入力'!$M$411)</f>
        <v/>
      </c>
      <c r="G56" s="350"/>
      <c r="H56" s="350"/>
      <c r="I56" s="350"/>
      <c r="J56" s="350"/>
      <c r="K56" s="350"/>
      <c r="L56" s="350"/>
      <c r="M56" s="350"/>
      <c r="N56" s="350"/>
      <c r="O56" s="350"/>
      <c r="P56" s="350"/>
      <c r="Q56" s="350"/>
      <c r="R56" s="350"/>
      <c r="S56" s="350"/>
      <c r="T56" s="350"/>
      <c r="U56" s="350"/>
      <c r="V56" s="374" t="s">
        <v>1586</v>
      </c>
    </row>
    <row r="57" spans="1:22" s="347" customFormat="1" ht="14.1" customHeight="1">
      <c r="A57" s="531">
        <f t="shared" si="0"/>
        <v>56</v>
      </c>
      <c r="B57" s="543" t="s">
        <v>2250</v>
      </c>
      <c r="C57" s="581">
        <v>1</v>
      </c>
      <c r="D57" s="581"/>
      <c r="E57" s="349" t="s">
        <v>2171</v>
      </c>
      <c r="F57" s="350" t="str">
        <f>IF('確認申請書（建築）入力'!$M$412="","",'確認申請書（建築）入力'!$M$412)</f>
        <v/>
      </c>
      <c r="G57" s="350"/>
      <c r="H57" s="350"/>
      <c r="I57" s="350"/>
      <c r="J57" s="350"/>
      <c r="K57" s="350"/>
      <c r="L57" s="350"/>
      <c r="M57" s="350"/>
      <c r="N57" s="350"/>
      <c r="O57" s="350"/>
      <c r="P57" s="350"/>
      <c r="Q57" s="350"/>
      <c r="R57" s="350"/>
      <c r="S57" s="350"/>
      <c r="T57" s="350"/>
      <c r="U57" s="350"/>
      <c r="V57" s="374" t="s">
        <v>1586</v>
      </c>
    </row>
    <row r="58" spans="1:22" s="347" customFormat="1" ht="14.1" customHeight="1">
      <c r="A58" s="531">
        <f t="shared" si="0"/>
        <v>57</v>
      </c>
      <c r="B58" s="543" t="s">
        <v>2250</v>
      </c>
      <c r="C58" s="581">
        <v>1</v>
      </c>
      <c r="D58" s="581"/>
      <c r="E58" s="349" t="s">
        <v>2172</v>
      </c>
      <c r="F58" s="350" t="str">
        <f>IF('確認申請書（建築）入力'!$M$413="","",'確認申請書（建築）入力'!$M$413)</f>
        <v/>
      </c>
      <c r="G58" s="350"/>
      <c r="H58" s="350"/>
      <c r="I58" s="350"/>
      <c r="J58" s="350"/>
      <c r="K58" s="350"/>
      <c r="L58" s="350"/>
      <c r="M58" s="350"/>
      <c r="N58" s="350"/>
      <c r="O58" s="350"/>
      <c r="P58" s="350"/>
      <c r="Q58" s="350"/>
      <c r="R58" s="350"/>
      <c r="S58" s="350"/>
      <c r="T58" s="350"/>
      <c r="U58" s="350"/>
      <c r="V58" s="374" t="s">
        <v>1586</v>
      </c>
    </row>
    <row r="59" spans="1:22" s="347" customFormat="1" ht="14.1" customHeight="1">
      <c r="A59" s="531">
        <f t="shared" si="0"/>
        <v>58</v>
      </c>
      <c r="B59" s="543" t="s">
        <v>2250</v>
      </c>
      <c r="C59" s="581">
        <v>1</v>
      </c>
      <c r="D59" s="581"/>
      <c r="E59" s="349" t="s">
        <v>2173</v>
      </c>
      <c r="F59" s="359" t="str">
        <f>IF('確認申請書（建築）入力'!$M$414="","",TEXT('確認申請書（建築）入力'!$M$414,"#0.000"))</f>
        <v/>
      </c>
      <c r="G59" s="359"/>
      <c r="H59" s="350"/>
      <c r="I59" s="350"/>
      <c r="J59" s="350"/>
      <c r="K59" s="350"/>
      <c r="L59" s="350"/>
      <c r="M59" s="350"/>
      <c r="N59" s="350"/>
      <c r="O59" s="350"/>
      <c r="P59" s="350"/>
      <c r="Q59" s="350"/>
      <c r="R59" s="350"/>
      <c r="S59" s="350"/>
      <c r="T59" s="350"/>
      <c r="U59" s="350"/>
      <c r="V59" s="374" t="s">
        <v>1586</v>
      </c>
    </row>
    <row r="60" spans="1:22" s="347" customFormat="1" ht="14.1" customHeight="1">
      <c r="A60" s="531">
        <f t="shared" si="0"/>
        <v>59</v>
      </c>
      <c r="B60" s="543" t="s">
        <v>2250</v>
      </c>
      <c r="C60" s="581">
        <v>1</v>
      </c>
      <c r="D60" s="581"/>
      <c r="E60" s="349" t="s">
        <v>2174</v>
      </c>
      <c r="F60" s="350" t="str">
        <f>IF(INDEX(値一覧項目!$L$2:$L6,$G$60)="","",INDEX(値一覧項目!$L$2:$L6,$G$60))</f>
        <v/>
      </c>
      <c r="G60" s="362">
        <v>1</v>
      </c>
      <c r="H60" s="350"/>
      <c r="I60" s="350"/>
      <c r="J60" s="350"/>
      <c r="K60" s="350"/>
      <c r="L60" s="350"/>
      <c r="M60" s="350"/>
      <c r="N60" s="350"/>
      <c r="O60" s="350"/>
      <c r="P60" s="350"/>
      <c r="Q60" s="350"/>
      <c r="R60" s="350"/>
      <c r="S60" s="350"/>
      <c r="T60" s="350"/>
      <c r="U60" s="350"/>
      <c r="V60" s="374" t="s">
        <v>1586</v>
      </c>
    </row>
    <row r="61" spans="1:22" s="347" customFormat="1" ht="14.1" customHeight="1">
      <c r="A61" s="531">
        <f t="shared" si="0"/>
        <v>60</v>
      </c>
      <c r="B61" s="543" t="s">
        <v>2250</v>
      </c>
      <c r="C61" s="581">
        <v>1</v>
      </c>
      <c r="D61" s="581"/>
      <c r="E61" s="349" t="s">
        <v>1760</v>
      </c>
      <c r="F61" s="350" t="str">
        <f>IF('確認申請書（建築）入力'!$M$417="","",'確認申請書（建築）入力'!$M$417)</f>
        <v/>
      </c>
      <c r="G61" s="350"/>
      <c r="H61" s="350"/>
      <c r="I61" s="350"/>
      <c r="J61" s="350"/>
      <c r="K61" s="350"/>
      <c r="L61" s="350"/>
      <c r="M61" s="350"/>
      <c r="N61" s="350"/>
      <c r="O61" s="350"/>
      <c r="P61" s="350"/>
      <c r="Q61" s="350"/>
      <c r="R61" s="350"/>
      <c r="S61" s="350"/>
      <c r="T61" s="350"/>
      <c r="U61" s="350"/>
      <c r="V61" s="374" t="s">
        <v>1586</v>
      </c>
    </row>
    <row r="62" spans="1:22" s="347" customFormat="1" ht="14.1" customHeight="1" thickBot="1">
      <c r="A62" s="532">
        <f t="shared" si="0"/>
        <v>61</v>
      </c>
      <c r="B62" s="613" t="s">
        <v>2250</v>
      </c>
      <c r="C62" s="582">
        <v>1</v>
      </c>
      <c r="D62" s="582"/>
      <c r="E62" s="364" t="s">
        <v>1759</v>
      </c>
      <c r="F62" s="365" t="str">
        <f>IF('確認申請書（建築）入力'!$M$419="","",'確認申請書（建築）入力'!$M$419)</f>
        <v/>
      </c>
      <c r="G62" s="365"/>
      <c r="H62" s="365"/>
      <c r="I62" s="365"/>
      <c r="J62" s="365"/>
      <c r="K62" s="365"/>
      <c r="L62" s="365"/>
      <c r="M62" s="365"/>
      <c r="N62" s="365"/>
      <c r="O62" s="365"/>
      <c r="P62" s="365"/>
      <c r="Q62" s="365"/>
      <c r="R62" s="365"/>
      <c r="S62" s="365"/>
      <c r="T62" s="365"/>
      <c r="U62" s="365"/>
      <c r="V62" s="381" t="s">
        <v>1586</v>
      </c>
    </row>
    <row r="63" spans="1:22" s="347" customFormat="1" ht="14.1" customHeight="1">
      <c r="A63" s="539">
        <f t="shared" si="0"/>
        <v>62</v>
      </c>
      <c r="B63" s="583" t="s">
        <v>2252</v>
      </c>
      <c r="C63" s="583">
        <v>1</v>
      </c>
      <c r="D63" s="583">
        <v>1</v>
      </c>
      <c r="E63" s="377" t="s">
        <v>2128</v>
      </c>
      <c r="F63" s="378">
        <f>IF('確認申請書（建築）入力'!$M$424="","",'確認申請書（建築）入力'!$M$424)</f>
        <v>1</v>
      </c>
      <c r="G63" s="378"/>
      <c r="H63" s="366"/>
      <c r="I63" s="366"/>
      <c r="J63" s="366"/>
      <c r="K63" s="366"/>
      <c r="L63" s="366"/>
      <c r="M63" s="366"/>
      <c r="N63" s="366"/>
      <c r="O63" s="366"/>
      <c r="P63" s="366"/>
      <c r="Q63" s="366"/>
      <c r="R63" s="366"/>
      <c r="S63" s="366"/>
      <c r="T63" s="366"/>
      <c r="U63" s="366"/>
      <c r="V63" s="379" t="s">
        <v>1586</v>
      </c>
    </row>
    <row r="64" spans="1:22" s="347" customFormat="1" ht="14.1" customHeight="1">
      <c r="A64" s="531">
        <f t="shared" si="0"/>
        <v>63</v>
      </c>
      <c r="B64" s="581" t="s">
        <v>2251</v>
      </c>
      <c r="C64" s="581">
        <v>1</v>
      </c>
      <c r="D64" s="581">
        <v>1</v>
      </c>
      <c r="E64" s="349" t="s">
        <v>91</v>
      </c>
      <c r="F64" s="361" t="str">
        <f>IF('確認申請書（建築）入力'!$M$425="","",'確認申請書（建築）入力'!$M$425)</f>
        <v/>
      </c>
      <c r="G64" s="361"/>
      <c r="H64" s="350"/>
      <c r="I64" s="350"/>
      <c r="J64" s="350"/>
      <c r="K64" s="350"/>
      <c r="L64" s="350"/>
      <c r="M64" s="350"/>
      <c r="N64" s="350"/>
      <c r="O64" s="350"/>
      <c r="P64" s="350"/>
      <c r="Q64" s="350"/>
      <c r="R64" s="350"/>
      <c r="S64" s="350"/>
      <c r="T64" s="350"/>
      <c r="U64" s="350"/>
      <c r="V64" s="374" t="s">
        <v>1586</v>
      </c>
    </row>
    <row r="65" spans="1:22" s="347" customFormat="1" ht="14.1" customHeight="1">
      <c r="A65" s="531">
        <f t="shared" si="0"/>
        <v>64</v>
      </c>
      <c r="B65" s="581" t="s">
        <v>2251</v>
      </c>
      <c r="C65" s="581">
        <v>1</v>
      </c>
      <c r="D65" s="581">
        <v>1</v>
      </c>
      <c r="E65" s="349" t="s">
        <v>2345</v>
      </c>
      <c r="F65" s="359" t="str">
        <f>IF('確認申請書（建築）入力'!$M$426="","",TEXT('確認申請書（建築）入力'!$M$426,"#0.000"))</f>
        <v/>
      </c>
      <c r="G65" s="359"/>
      <c r="H65" s="350"/>
      <c r="I65" s="350"/>
      <c r="J65" s="350"/>
      <c r="K65" s="350"/>
      <c r="L65" s="350"/>
      <c r="M65" s="350"/>
      <c r="N65" s="350"/>
      <c r="O65" s="350"/>
      <c r="P65" s="350"/>
      <c r="Q65" s="350"/>
      <c r="R65" s="350"/>
      <c r="S65" s="350"/>
      <c r="T65" s="350"/>
      <c r="U65" s="350"/>
      <c r="V65" s="374" t="s">
        <v>1586</v>
      </c>
    </row>
    <row r="66" spans="1:22" s="347" customFormat="1" ht="14.1" customHeight="1">
      <c r="A66" s="531">
        <f t="shared" si="0"/>
        <v>65</v>
      </c>
      <c r="B66" s="581" t="s">
        <v>2251</v>
      </c>
      <c r="C66" s="581">
        <v>1</v>
      </c>
      <c r="D66" s="581">
        <v>1</v>
      </c>
      <c r="E66" s="349" t="s">
        <v>2346</v>
      </c>
      <c r="F66" s="359" t="str">
        <f>IF('確認申請書（建築）入力'!$M$427="","",TEXT('確認申請書（建築）入力'!$M$427,"#0.000"))</f>
        <v/>
      </c>
      <c r="G66" s="359"/>
      <c r="H66" s="350"/>
      <c r="I66" s="350"/>
      <c r="J66" s="350"/>
      <c r="K66" s="350"/>
      <c r="L66" s="350"/>
      <c r="M66" s="350"/>
      <c r="N66" s="350"/>
      <c r="O66" s="350"/>
      <c r="P66" s="350"/>
      <c r="Q66" s="350"/>
      <c r="R66" s="350"/>
      <c r="S66" s="350"/>
      <c r="T66" s="350"/>
      <c r="U66" s="350"/>
      <c r="V66" s="374" t="s">
        <v>1586</v>
      </c>
    </row>
    <row r="67" spans="1:22" s="347" customFormat="1" ht="14.1" customHeight="1">
      <c r="A67" s="531">
        <f t="shared" si="0"/>
        <v>66</v>
      </c>
      <c r="B67" s="581" t="s">
        <v>2251</v>
      </c>
      <c r="C67" s="581">
        <v>1</v>
      </c>
      <c r="D67" s="581">
        <v>1</v>
      </c>
      <c r="E67" s="349" t="s">
        <v>2347</v>
      </c>
      <c r="F67" s="359" t="str">
        <f>IF('確認申請書（建築）入力'!$M$428="","",TEXT('確認申請書（建築）入力'!$M$428,"#0.000"))</f>
        <v/>
      </c>
      <c r="G67" s="359"/>
      <c r="H67" s="350"/>
      <c r="I67" s="350"/>
      <c r="J67" s="350"/>
      <c r="K67" s="350"/>
      <c r="L67" s="350"/>
      <c r="M67" s="350"/>
      <c r="N67" s="350"/>
      <c r="O67" s="350"/>
      <c r="P67" s="350"/>
      <c r="Q67" s="350"/>
      <c r="R67" s="350"/>
      <c r="S67" s="350"/>
      <c r="T67" s="350"/>
      <c r="U67" s="350"/>
      <c r="V67" s="374" t="s">
        <v>1586</v>
      </c>
    </row>
    <row r="68" spans="1:22" s="347" customFormat="1" ht="14.1" customHeight="1">
      <c r="A68" s="531">
        <f t="shared" ref="A68:A131" si="1">A67+1</f>
        <v>67</v>
      </c>
      <c r="B68" s="581" t="s">
        <v>2251</v>
      </c>
      <c r="C68" s="581">
        <v>1</v>
      </c>
      <c r="D68" s="581">
        <v>1</v>
      </c>
      <c r="E68" s="349" t="s">
        <v>2348</v>
      </c>
      <c r="F68" s="359" t="str">
        <f>IF('確認申請書（建築）入力'!$M$429="","",TEXT('確認申請書（建築）入力'!$M$429,"#0.000"))</f>
        <v/>
      </c>
      <c r="G68" s="359"/>
      <c r="H68" s="350"/>
      <c r="I68" s="350"/>
      <c r="J68" s="350"/>
      <c r="K68" s="350"/>
      <c r="L68" s="350"/>
      <c r="M68" s="350"/>
      <c r="N68" s="350"/>
      <c r="O68" s="350"/>
      <c r="P68" s="350"/>
      <c r="Q68" s="350"/>
      <c r="R68" s="350"/>
      <c r="S68" s="350"/>
      <c r="T68" s="350"/>
      <c r="U68" s="350"/>
      <c r="V68" s="374" t="s">
        <v>1586</v>
      </c>
    </row>
    <row r="69" spans="1:22" s="347" customFormat="1" ht="14.1" customHeight="1">
      <c r="A69" s="531">
        <f t="shared" si="1"/>
        <v>68</v>
      </c>
      <c r="B69" s="581" t="s">
        <v>2251</v>
      </c>
      <c r="C69" s="581">
        <v>1</v>
      </c>
      <c r="D69" s="581">
        <v>1</v>
      </c>
      <c r="E69" s="349" t="s">
        <v>2344</v>
      </c>
      <c r="F69" s="359" t="str">
        <f>IF($G$69=TRUE,"有",IF($H$69=TRUE,"無",""))</f>
        <v/>
      </c>
      <c r="G69" s="355" t="b">
        <v>0</v>
      </c>
      <c r="H69" s="355" t="b">
        <v>0</v>
      </c>
      <c r="I69" s="350"/>
      <c r="J69" s="350"/>
      <c r="K69" s="350"/>
      <c r="L69" s="350"/>
      <c r="M69" s="350"/>
      <c r="N69" s="350"/>
      <c r="O69" s="350"/>
      <c r="P69" s="350"/>
      <c r="Q69" s="350"/>
      <c r="R69" s="350"/>
      <c r="S69" s="350"/>
      <c r="T69" s="350"/>
      <c r="U69" s="350"/>
      <c r="V69" s="374"/>
    </row>
    <row r="70" spans="1:22" s="347" customFormat="1" ht="14.1" customHeight="1">
      <c r="A70" s="531">
        <f t="shared" si="1"/>
        <v>69</v>
      </c>
      <c r="B70" s="581" t="s">
        <v>2251</v>
      </c>
      <c r="C70" s="581">
        <v>1</v>
      </c>
      <c r="D70" s="581">
        <v>1</v>
      </c>
      <c r="E70" s="349" t="s">
        <v>2480</v>
      </c>
      <c r="F70" s="350" t="str">
        <f>IF(INDEX(主要用途!$C$2:$C$63,$G$70)="","",INDEX(主要用途!$C$2:$C$63,$G$70))</f>
        <v/>
      </c>
      <c r="G70" s="362">
        <v>1</v>
      </c>
      <c r="H70" s="362"/>
      <c r="I70" s="362"/>
      <c r="J70" s="362"/>
      <c r="K70" s="362"/>
      <c r="L70" s="362"/>
      <c r="M70" s="350"/>
      <c r="N70" s="350"/>
      <c r="O70" s="350"/>
      <c r="P70" s="350"/>
      <c r="Q70" s="373"/>
      <c r="R70" s="350"/>
      <c r="S70" s="350"/>
      <c r="T70" s="350"/>
      <c r="U70" s="350"/>
      <c r="V70" s="374" t="s">
        <v>1950</v>
      </c>
    </row>
    <row r="71" spans="1:22" s="347" customFormat="1" ht="14.1" customHeight="1">
      <c r="A71" s="531">
        <f t="shared" si="1"/>
        <v>70</v>
      </c>
      <c r="B71" s="581" t="s">
        <v>2251</v>
      </c>
      <c r="C71" s="581">
        <v>1</v>
      </c>
      <c r="D71" s="581">
        <v>1</v>
      </c>
      <c r="E71" s="349" t="s">
        <v>2481</v>
      </c>
      <c r="F71" s="350" t="str">
        <f>IF(INDEX(主要用途!$C$2:$C$63,$G$71)="","",INDEX(主要用途!$C$2:$C$63,$G$71))</f>
        <v/>
      </c>
      <c r="G71" s="362">
        <v>1</v>
      </c>
      <c r="H71" s="362"/>
      <c r="I71" s="362"/>
      <c r="J71" s="362"/>
      <c r="K71" s="362"/>
      <c r="L71" s="362"/>
      <c r="M71" s="350"/>
      <c r="N71" s="350"/>
      <c r="O71" s="350"/>
      <c r="P71" s="350"/>
      <c r="Q71" s="373"/>
      <c r="R71" s="350"/>
      <c r="S71" s="350"/>
      <c r="T71" s="350"/>
      <c r="U71" s="350"/>
      <c r="V71" s="374" t="s">
        <v>1950</v>
      </c>
    </row>
    <row r="72" spans="1:22" s="347" customFormat="1" ht="14.1" customHeight="1">
      <c r="A72" s="531">
        <f t="shared" si="1"/>
        <v>71</v>
      </c>
      <c r="B72" s="581" t="s">
        <v>2251</v>
      </c>
      <c r="C72" s="581">
        <v>1</v>
      </c>
      <c r="D72" s="581">
        <v>1</v>
      </c>
      <c r="E72" s="349" t="s">
        <v>2482</v>
      </c>
      <c r="F72" s="350" t="str">
        <f>IF(INDEX(主要用途!$C$2:$C$63,$G$72)="","",INDEX(主要用途!$C$2:$C$63,$G$72))</f>
        <v/>
      </c>
      <c r="G72" s="362">
        <v>1</v>
      </c>
      <c r="H72" s="362"/>
      <c r="I72" s="362"/>
      <c r="J72" s="362"/>
      <c r="K72" s="362"/>
      <c r="L72" s="362"/>
      <c r="M72" s="350"/>
      <c r="N72" s="350"/>
      <c r="O72" s="350"/>
      <c r="P72" s="350"/>
      <c r="Q72" s="373"/>
      <c r="R72" s="350"/>
      <c r="S72" s="350"/>
      <c r="T72" s="350"/>
      <c r="U72" s="350"/>
      <c r="V72" s="374" t="s">
        <v>1950</v>
      </c>
    </row>
    <row r="73" spans="1:22" s="347" customFormat="1" ht="14.1" customHeight="1">
      <c r="A73" s="531">
        <f t="shared" si="1"/>
        <v>72</v>
      </c>
      <c r="B73" s="581" t="s">
        <v>2251</v>
      </c>
      <c r="C73" s="581">
        <v>1</v>
      </c>
      <c r="D73" s="581">
        <v>1</v>
      </c>
      <c r="E73" s="349" t="s">
        <v>2483</v>
      </c>
      <c r="F73" s="350" t="str">
        <f>IF(INDEX(主要用途!$C$2:$C$63,$G$73)="","",INDEX(主要用途!$C$2:$C$63,$G$73))</f>
        <v/>
      </c>
      <c r="G73" s="362">
        <v>1</v>
      </c>
      <c r="H73" s="362"/>
      <c r="I73" s="362"/>
      <c r="J73" s="362"/>
      <c r="K73" s="362"/>
      <c r="L73" s="362"/>
      <c r="M73" s="350"/>
      <c r="N73" s="350"/>
      <c r="O73" s="350"/>
      <c r="P73" s="350"/>
      <c r="Q73" s="373"/>
      <c r="R73" s="350"/>
      <c r="S73" s="350"/>
      <c r="T73" s="350"/>
      <c r="U73" s="350"/>
      <c r="V73" s="374" t="s">
        <v>1950</v>
      </c>
    </row>
    <row r="74" spans="1:22" s="347" customFormat="1" ht="14.1" customHeight="1">
      <c r="A74" s="531">
        <f t="shared" si="1"/>
        <v>73</v>
      </c>
      <c r="B74" s="581" t="s">
        <v>2251</v>
      </c>
      <c r="C74" s="581">
        <v>1</v>
      </c>
      <c r="D74" s="581">
        <v>1</v>
      </c>
      <c r="E74" s="349" t="s">
        <v>2484</v>
      </c>
      <c r="F74" s="350" t="str">
        <f>IF(INDEX(主要用途!$C$2:$C$63,$G$74)="","",INDEX(主要用途!$C$2:$C$63,$G$74))</f>
        <v/>
      </c>
      <c r="G74" s="362">
        <v>1</v>
      </c>
      <c r="H74" s="362"/>
      <c r="I74" s="362"/>
      <c r="J74" s="362"/>
      <c r="K74" s="362"/>
      <c r="L74" s="362"/>
      <c r="M74" s="350"/>
      <c r="N74" s="350"/>
      <c r="O74" s="350"/>
      <c r="P74" s="350"/>
      <c r="Q74" s="373"/>
      <c r="R74" s="350"/>
      <c r="S74" s="350"/>
      <c r="T74" s="350"/>
      <c r="U74" s="350"/>
      <c r="V74" s="374" t="s">
        <v>1950</v>
      </c>
    </row>
    <row r="75" spans="1:22" s="347" customFormat="1" ht="14.1" customHeight="1">
      <c r="A75" s="531">
        <f t="shared" si="1"/>
        <v>74</v>
      </c>
      <c r="B75" s="581" t="s">
        <v>2251</v>
      </c>
      <c r="C75" s="581">
        <v>1</v>
      </c>
      <c r="D75" s="581">
        <v>1</v>
      </c>
      <c r="E75" s="349" t="s">
        <v>2495</v>
      </c>
      <c r="F75" s="350" t="str">
        <f>IF(INDEX(主要用途!$C$2:$C$63,$G$75)="","",INDEX(主要用途!$C$2:$C$63,$G$75))</f>
        <v/>
      </c>
      <c r="G75" s="362">
        <v>1</v>
      </c>
      <c r="H75" s="362"/>
      <c r="I75" s="362"/>
      <c r="J75" s="362"/>
      <c r="K75" s="362"/>
      <c r="L75" s="362"/>
      <c r="M75" s="350"/>
      <c r="N75" s="350"/>
      <c r="O75" s="350"/>
      <c r="P75" s="350"/>
      <c r="Q75" s="373"/>
      <c r="R75" s="350"/>
      <c r="S75" s="350"/>
      <c r="T75" s="350"/>
      <c r="U75" s="350"/>
      <c r="V75" s="374" t="s">
        <v>1950</v>
      </c>
    </row>
    <row r="76" spans="1:22" s="347" customFormat="1" ht="14.1" customHeight="1">
      <c r="A76" s="531">
        <f t="shared" si="1"/>
        <v>75</v>
      </c>
      <c r="B76" s="581" t="s">
        <v>2251</v>
      </c>
      <c r="C76" s="581">
        <v>1</v>
      </c>
      <c r="D76" s="581">
        <v>1</v>
      </c>
      <c r="E76" s="349" t="s">
        <v>2485</v>
      </c>
      <c r="F76" s="350" t="str">
        <f>IF(INDEX(主要用途!$D$2:$D$63,$G$70)="","",INDEX(主要用途!$D$2:$D$63,$G$70))</f>
        <v/>
      </c>
      <c r="G76" s="350"/>
      <c r="H76" s="350"/>
      <c r="I76" s="350"/>
      <c r="J76" s="350"/>
      <c r="K76" s="350"/>
      <c r="L76" s="350"/>
      <c r="M76" s="350"/>
      <c r="N76" s="350"/>
      <c r="O76" s="350"/>
      <c r="P76" s="350"/>
      <c r="Q76" s="350"/>
      <c r="R76" s="350"/>
      <c r="S76" s="350"/>
      <c r="T76" s="350"/>
      <c r="U76" s="350"/>
      <c r="V76" s="374" t="s">
        <v>1949</v>
      </c>
    </row>
    <row r="77" spans="1:22" s="347" customFormat="1" ht="14.1" customHeight="1">
      <c r="A77" s="531">
        <f t="shared" si="1"/>
        <v>76</v>
      </c>
      <c r="B77" s="581" t="s">
        <v>2251</v>
      </c>
      <c r="C77" s="581">
        <v>1</v>
      </c>
      <c r="D77" s="581">
        <v>1</v>
      </c>
      <c r="E77" s="349" t="s">
        <v>2486</v>
      </c>
      <c r="F77" s="350" t="str">
        <f>IF(INDEX(主要用途!$D$2:$D$63,$G$71)="","",INDEX(主要用途!$D$2:$D$63,$G$71))</f>
        <v/>
      </c>
      <c r="G77" s="350"/>
      <c r="H77" s="350"/>
      <c r="I77" s="350"/>
      <c r="J77" s="350"/>
      <c r="K77" s="350"/>
      <c r="L77" s="350"/>
      <c r="M77" s="350"/>
      <c r="N77" s="350"/>
      <c r="O77" s="350"/>
      <c r="P77" s="350"/>
      <c r="Q77" s="350"/>
      <c r="R77" s="350"/>
      <c r="S77" s="350"/>
      <c r="T77" s="350"/>
      <c r="U77" s="350"/>
      <c r="V77" s="374" t="s">
        <v>1949</v>
      </c>
    </row>
    <row r="78" spans="1:22" s="347" customFormat="1" ht="14.1" customHeight="1">
      <c r="A78" s="531">
        <f t="shared" si="1"/>
        <v>77</v>
      </c>
      <c r="B78" s="581" t="s">
        <v>2251</v>
      </c>
      <c r="C78" s="581">
        <v>1</v>
      </c>
      <c r="D78" s="581">
        <v>1</v>
      </c>
      <c r="E78" s="349" t="s">
        <v>2489</v>
      </c>
      <c r="F78" s="350" t="str">
        <f>IF(INDEX(主要用途!$D$2:$D$63,$G$72)="","",INDEX(主要用途!$D$2:$D$63,$G$72))</f>
        <v/>
      </c>
      <c r="G78" s="350"/>
      <c r="H78" s="350"/>
      <c r="I78" s="350"/>
      <c r="J78" s="350"/>
      <c r="K78" s="350"/>
      <c r="L78" s="350"/>
      <c r="M78" s="350"/>
      <c r="N78" s="350"/>
      <c r="O78" s="350"/>
      <c r="P78" s="350"/>
      <c r="Q78" s="350"/>
      <c r="R78" s="350"/>
      <c r="S78" s="350"/>
      <c r="T78" s="350"/>
      <c r="U78" s="350"/>
      <c r="V78" s="374" t="s">
        <v>1949</v>
      </c>
    </row>
    <row r="79" spans="1:22" s="347" customFormat="1" ht="14.1" customHeight="1">
      <c r="A79" s="531">
        <f t="shared" si="1"/>
        <v>78</v>
      </c>
      <c r="B79" s="581" t="s">
        <v>2251</v>
      </c>
      <c r="C79" s="581">
        <v>1</v>
      </c>
      <c r="D79" s="581">
        <v>1</v>
      </c>
      <c r="E79" s="349" t="s">
        <v>2487</v>
      </c>
      <c r="F79" s="350" t="str">
        <f>IF(INDEX(主要用途!$D$2:$D$63,$G$73)="","",INDEX(主要用途!$D$2:$D$63,$G$73))</f>
        <v/>
      </c>
      <c r="G79" s="350"/>
      <c r="H79" s="350"/>
      <c r="I79" s="350"/>
      <c r="J79" s="350"/>
      <c r="K79" s="350"/>
      <c r="L79" s="350"/>
      <c r="M79" s="350"/>
      <c r="N79" s="350"/>
      <c r="O79" s="350"/>
      <c r="P79" s="350"/>
      <c r="Q79" s="350"/>
      <c r="R79" s="350"/>
      <c r="S79" s="350"/>
      <c r="T79" s="350"/>
      <c r="U79" s="350"/>
      <c r="V79" s="374" t="s">
        <v>1949</v>
      </c>
    </row>
    <row r="80" spans="1:22" s="347" customFormat="1" ht="14.1" customHeight="1">
      <c r="A80" s="531">
        <f t="shared" si="1"/>
        <v>79</v>
      </c>
      <c r="B80" s="581" t="s">
        <v>2251</v>
      </c>
      <c r="C80" s="581">
        <v>1</v>
      </c>
      <c r="D80" s="581">
        <v>1</v>
      </c>
      <c r="E80" s="349" t="s">
        <v>2488</v>
      </c>
      <c r="F80" s="350" t="str">
        <f>IF(INDEX(主要用途!$D$2:$D$63,$G$74)="","",INDEX(主要用途!$D$2:$D$63,$G$74))</f>
        <v/>
      </c>
      <c r="G80" s="350"/>
      <c r="H80" s="350"/>
      <c r="I80" s="350"/>
      <c r="J80" s="350"/>
      <c r="K80" s="350"/>
      <c r="L80" s="350"/>
      <c r="M80" s="350"/>
      <c r="N80" s="350"/>
      <c r="O80" s="350"/>
      <c r="P80" s="350"/>
      <c r="Q80" s="350"/>
      <c r="R80" s="350"/>
      <c r="S80" s="350"/>
      <c r="T80" s="350"/>
      <c r="U80" s="350"/>
      <c r="V80" s="374" t="s">
        <v>1949</v>
      </c>
    </row>
    <row r="81" spans="1:22" s="347" customFormat="1" ht="14.1" customHeight="1">
      <c r="A81" s="531">
        <f t="shared" si="1"/>
        <v>80</v>
      </c>
      <c r="B81" s="581" t="s">
        <v>2251</v>
      </c>
      <c r="C81" s="581">
        <v>1</v>
      </c>
      <c r="D81" s="581">
        <v>1</v>
      </c>
      <c r="E81" s="349" t="s">
        <v>2496</v>
      </c>
      <c r="F81" s="350" t="str">
        <f>IF(INDEX(主要用途!$D$2:$D$63,$G$75)="","",INDEX(主要用途!$D$2:$D$63,$G$75))</f>
        <v/>
      </c>
      <c r="G81" s="350"/>
      <c r="H81" s="350"/>
      <c r="I81" s="350"/>
      <c r="J81" s="350"/>
      <c r="K81" s="350"/>
      <c r="L81" s="350"/>
      <c r="M81" s="350"/>
      <c r="N81" s="350"/>
      <c r="O81" s="350"/>
      <c r="P81" s="350"/>
      <c r="Q81" s="350"/>
      <c r="R81" s="350"/>
      <c r="S81" s="350"/>
      <c r="T81" s="350"/>
      <c r="U81" s="350"/>
      <c r="V81" s="374" t="s">
        <v>1949</v>
      </c>
    </row>
    <row r="82" spans="1:22" s="347" customFormat="1" ht="14.1" customHeight="1">
      <c r="A82" s="531">
        <f t="shared" si="1"/>
        <v>81</v>
      </c>
      <c r="B82" s="581" t="s">
        <v>2251</v>
      </c>
      <c r="C82" s="581">
        <v>1</v>
      </c>
      <c r="D82" s="581">
        <v>1</v>
      </c>
      <c r="E82" s="349" t="s">
        <v>2490</v>
      </c>
      <c r="F82" s="714" t="str">
        <f>IF('確認申請書（建築）入力'!$AE$433="","",TEXT('確認申請書（建築）入力'!$AE$433,"#0.00"))</f>
        <v/>
      </c>
      <c r="G82" s="380"/>
      <c r="H82" s="380"/>
      <c r="I82" s="380"/>
      <c r="J82" s="380"/>
      <c r="K82" s="380"/>
      <c r="L82" s="380"/>
      <c r="M82" s="350"/>
      <c r="N82" s="350"/>
      <c r="O82" s="350"/>
      <c r="P82" s="350"/>
      <c r="Q82" s="350"/>
      <c r="R82" s="350"/>
      <c r="S82" s="350"/>
      <c r="T82" s="350"/>
      <c r="U82" s="350"/>
      <c r="V82" s="374" t="s">
        <v>1949</v>
      </c>
    </row>
    <row r="83" spans="1:22" s="347" customFormat="1" ht="14.1" customHeight="1">
      <c r="A83" s="531">
        <f t="shared" si="1"/>
        <v>82</v>
      </c>
      <c r="B83" s="581" t="s">
        <v>2251</v>
      </c>
      <c r="C83" s="581">
        <v>1</v>
      </c>
      <c r="D83" s="581">
        <v>1</v>
      </c>
      <c r="E83" s="349" t="s">
        <v>2491</v>
      </c>
      <c r="F83" s="714" t="str">
        <f>IF('確認申請書（建築）入力'!$AE$434="","",TEXT('確認申請書（建築）入力'!$AE$434,"#0.00"))</f>
        <v/>
      </c>
      <c r="G83" s="380"/>
      <c r="H83" s="380"/>
      <c r="I83" s="380"/>
      <c r="J83" s="380"/>
      <c r="K83" s="380"/>
      <c r="L83" s="380"/>
      <c r="M83" s="350"/>
      <c r="N83" s="350"/>
      <c r="O83" s="350"/>
      <c r="P83" s="350"/>
      <c r="Q83" s="350"/>
      <c r="R83" s="350"/>
      <c r="S83" s="350"/>
      <c r="T83" s="350"/>
      <c r="U83" s="350"/>
      <c r="V83" s="374" t="s">
        <v>1949</v>
      </c>
    </row>
    <row r="84" spans="1:22" s="347" customFormat="1" ht="14.1" customHeight="1">
      <c r="A84" s="531">
        <f t="shared" si="1"/>
        <v>83</v>
      </c>
      <c r="B84" s="581" t="s">
        <v>2251</v>
      </c>
      <c r="C84" s="581">
        <v>1</v>
      </c>
      <c r="D84" s="581">
        <v>1</v>
      </c>
      <c r="E84" s="349" t="s">
        <v>2492</v>
      </c>
      <c r="F84" s="714" t="str">
        <f>IF('確認申請書（建築）入力'!$AE$435="","",TEXT('確認申請書（建築）入力'!$AE$435,"#0.00"))</f>
        <v/>
      </c>
      <c r="G84" s="380"/>
      <c r="H84" s="380"/>
      <c r="I84" s="380"/>
      <c r="J84" s="380"/>
      <c r="K84" s="380"/>
      <c r="L84" s="380"/>
      <c r="M84" s="350"/>
      <c r="N84" s="350"/>
      <c r="O84" s="350"/>
      <c r="P84" s="350"/>
      <c r="Q84" s="350"/>
      <c r="R84" s="350"/>
      <c r="S84" s="350"/>
      <c r="T84" s="350"/>
      <c r="U84" s="350"/>
      <c r="V84" s="374" t="s">
        <v>1949</v>
      </c>
    </row>
    <row r="85" spans="1:22" s="347" customFormat="1" ht="14.1" customHeight="1">
      <c r="A85" s="531">
        <f t="shared" si="1"/>
        <v>84</v>
      </c>
      <c r="B85" s="581" t="s">
        <v>2251</v>
      </c>
      <c r="C85" s="581">
        <v>1</v>
      </c>
      <c r="D85" s="581">
        <v>1</v>
      </c>
      <c r="E85" s="349" t="s">
        <v>2493</v>
      </c>
      <c r="F85" s="714" t="str">
        <f>IF('確認申請書（建築）入力'!$AE$436="","",TEXT('確認申請書（建築）入力'!$AE$436,"#0.00"))</f>
        <v/>
      </c>
      <c r="G85" s="380"/>
      <c r="H85" s="380"/>
      <c r="I85" s="380"/>
      <c r="J85" s="380"/>
      <c r="K85" s="380"/>
      <c r="L85" s="380"/>
      <c r="M85" s="350"/>
      <c r="N85" s="350"/>
      <c r="O85" s="350"/>
      <c r="P85" s="350"/>
      <c r="Q85" s="350"/>
      <c r="R85" s="350"/>
      <c r="S85" s="350"/>
      <c r="T85" s="350"/>
      <c r="U85" s="350"/>
      <c r="V85" s="374" t="s">
        <v>1949</v>
      </c>
    </row>
    <row r="86" spans="1:22" s="347" customFormat="1" ht="14.1" customHeight="1">
      <c r="A86" s="531">
        <f t="shared" si="1"/>
        <v>85</v>
      </c>
      <c r="B86" s="581" t="s">
        <v>2251</v>
      </c>
      <c r="C86" s="581">
        <v>1</v>
      </c>
      <c r="D86" s="581">
        <v>1</v>
      </c>
      <c r="E86" s="349" t="s">
        <v>2494</v>
      </c>
      <c r="F86" s="714" t="str">
        <f>IF('確認申請書（建築）入力'!$AE$437="","",TEXT('確認申請書（建築）入力'!$AE$437,"#0.00"))</f>
        <v/>
      </c>
      <c r="G86" s="380"/>
      <c r="H86" s="380"/>
      <c r="I86" s="380"/>
      <c r="J86" s="380"/>
      <c r="K86" s="380"/>
      <c r="L86" s="380"/>
      <c r="M86" s="350"/>
      <c r="N86" s="350"/>
      <c r="O86" s="350"/>
      <c r="P86" s="350"/>
      <c r="Q86" s="350"/>
      <c r="R86" s="350"/>
      <c r="S86" s="350"/>
      <c r="T86" s="350"/>
      <c r="U86" s="350"/>
      <c r="V86" s="374" t="s">
        <v>1949</v>
      </c>
    </row>
    <row r="87" spans="1:22" s="347" customFormat="1" ht="14.1" customHeight="1">
      <c r="A87" s="531">
        <f t="shared" si="1"/>
        <v>86</v>
      </c>
      <c r="B87" s="581" t="s">
        <v>2251</v>
      </c>
      <c r="C87" s="581">
        <v>1</v>
      </c>
      <c r="D87" s="581">
        <v>1</v>
      </c>
      <c r="E87" s="349" t="s">
        <v>2497</v>
      </c>
      <c r="F87" s="714" t="str">
        <f>IF('確認申請書（建築）入力'!$AE$438="","",TEXT('確認申請書（建築）入力'!$AE$438,"#0.00"))</f>
        <v/>
      </c>
      <c r="G87" s="380"/>
      <c r="H87" s="380"/>
      <c r="I87" s="380"/>
      <c r="J87" s="380"/>
      <c r="K87" s="380"/>
      <c r="L87" s="380"/>
      <c r="M87" s="350"/>
      <c r="N87" s="350"/>
      <c r="O87" s="350"/>
      <c r="P87" s="350"/>
      <c r="Q87" s="350"/>
      <c r="R87" s="350"/>
      <c r="S87" s="350"/>
      <c r="T87" s="350"/>
      <c r="U87" s="350"/>
      <c r="V87" s="374" t="s">
        <v>1949</v>
      </c>
    </row>
    <row r="88" spans="1:22" s="347" customFormat="1" ht="14.1" customHeight="1">
      <c r="A88" s="531">
        <f t="shared" si="1"/>
        <v>87</v>
      </c>
      <c r="B88" s="581" t="s">
        <v>2251</v>
      </c>
      <c r="C88" s="581">
        <v>1</v>
      </c>
      <c r="D88" s="581">
        <v>1</v>
      </c>
      <c r="E88" s="349" t="s">
        <v>1760</v>
      </c>
      <c r="F88" s="350" t="str">
        <f>IF('確認申請書（建築）入力'!$N$440="","",'確認申請書（建築）入力'!$N$440)</f>
        <v/>
      </c>
      <c r="G88" s="350"/>
      <c r="H88" s="350"/>
      <c r="I88" s="350"/>
      <c r="J88" s="350"/>
      <c r="K88" s="350"/>
      <c r="L88" s="350"/>
      <c r="M88" s="350"/>
      <c r="N88" s="350"/>
      <c r="O88" s="350"/>
      <c r="P88" s="350"/>
      <c r="Q88" s="350"/>
      <c r="R88" s="350"/>
      <c r="S88" s="350"/>
      <c r="T88" s="350"/>
      <c r="U88" s="350"/>
      <c r="V88" s="374" t="s">
        <v>1586</v>
      </c>
    </row>
    <row r="89" spans="1:22" s="347" customFormat="1" ht="14.1" customHeight="1" thickBot="1">
      <c r="A89" s="532">
        <f t="shared" si="1"/>
        <v>88</v>
      </c>
      <c r="B89" s="582" t="s">
        <v>2251</v>
      </c>
      <c r="C89" s="582">
        <v>1</v>
      </c>
      <c r="D89" s="582">
        <v>1</v>
      </c>
      <c r="E89" s="364" t="s">
        <v>1759</v>
      </c>
      <c r="F89" s="365" t="str">
        <f>IF('確認申請書（建築）入力'!$N$443="","",'確認申請書（建築）入力'!$N$443)</f>
        <v/>
      </c>
      <c r="G89" s="365"/>
      <c r="H89" s="365"/>
      <c r="I89" s="365"/>
      <c r="J89" s="365"/>
      <c r="K89" s="365"/>
      <c r="L89" s="365"/>
      <c r="M89" s="365"/>
      <c r="N89" s="365"/>
      <c r="O89" s="365"/>
      <c r="P89" s="365"/>
      <c r="Q89" s="365"/>
      <c r="R89" s="365"/>
      <c r="S89" s="365"/>
      <c r="T89" s="365"/>
      <c r="U89" s="365"/>
      <c r="V89" s="381" t="s">
        <v>1586</v>
      </c>
    </row>
    <row r="90" spans="1:22" s="347" customFormat="1" ht="14.1" customHeight="1">
      <c r="A90" s="539">
        <f t="shared" si="1"/>
        <v>89</v>
      </c>
      <c r="B90" s="583" t="s">
        <v>2251</v>
      </c>
      <c r="C90" s="583">
        <v>1</v>
      </c>
      <c r="D90" s="583">
        <v>2</v>
      </c>
      <c r="E90" s="377" t="s">
        <v>2128</v>
      </c>
      <c r="F90" s="378">
        <f>IF('確認申請書（建築）入力'!$N$447="","",'確認申請書（建築）入力'!$N$447)</f>
        <v>1</v>
      </c>
      <c r="G90" s="378"/>
      <c r="H90" s="366"/>
      <c r="I90" s="366"/>
      <c r="J90" s="366"/>
      <c r="K90" s="366"/>
      <c r="L90" s="366"/>
      <c r="M90" s="366"/>
      <c r="N90" s="366"/>
      <c r="O90" s="366"/>
      <c r="P90" s="366"/>
      <c r="Q90" s="366"/>
      <c r="R90" s="366"/>
      <c r="S90" s="366"/>
      <c r="T90" s="366"/>
      <c r="U90" s="366"/>
      <c r="V90" s="379" t="s">
        <v>1586</v>
      </c>
    </row>
    <row r="91" spans="1:22" s="347" customFormat="1" ht="14.1" customHeight="1">
      <c r="A91" s="531">
        <f t="shared" si="1"/>
        <v>90</v>
      </c>
      <c r="B91" s="581" t="s">
        <v>2251</v>
      </c>
      <c r="C91" s="581">
        <v>1</v>
      </c>
      <c r="D91" s="543">
        <v>2</v>
      </c>
      <c r="E91" s="349" t="s">
        <v>91</v>
      </c>
      <c r="F91" s="713" t="str">
        <f>IF('確認申請書（建築）入力'!$N$448="","",'確認申請書（建築）入力'!$N$448)</f>
        <v/>
      </c>
      <c r="G91" s="361"/>
      <c r="H91" s="350"/>
      <c r="I91" s="350"/>
      <c r="J91" s="350"/>
      <c r="K91" s="350"/>
      <c r="L91" s="350"/>
      <c r="M91" s="350"/>
      <c r="N91" s="350"/>
      <c r="O91" s="350"/>
      <c r="P91" s="350"/>
      <c r="Q91" s="350"/>
      <c r="R91" s="350"/>
      <c r="S91" s="350"/>
      <c r="T91" s="350"/>
      <c r="U91" s="350"/>
      <c r="V91" s="374" t="s">
        <v>1586</v>
      </c>
    </row>
    <row r="92" spans="1:22" s="347" customFormat="1" ht="14.1" customHeight="1">
      <c r="A92" s="531">
        <f t="shared" si="1"/>
        <v>91</v>
      </c>
      <c r="B92" s="581" t="s">
        <v>2251</v>
      </c>
      <c r="C92" s="581">
        <v>1</v>
      </c>
      <c r="D92" s="543">
        <v>2</v>
      </c>
      <c r="E92" s="349" t="s">
        <v>2345</v>
      </c>
      <c r="F92" s="713" t="str">
        <f>IF('確認申請書（建築）入力'!$N$449="","",TEXT('確認申請書（建築）入力'!$N$449,"#0.000"))</f>
        <v/>
      </c>
      <c r="G92" s="359"/>
      <c r="H92" s="350"/>
      <c r="I92" s="350"/>
      <c r="J92" s="350"/>
      <c r="K92" s="350"/>
      <c r="L92" s="350"/>
      <c r="M92" s="350"/>
      <c r="N92" s="350"/>
      <c r="O92" s="350"/>
      <c r="P92" s="350"/>
      <c r="Q92" s="350"/>
      <c r="R92" s="350"/>
      <c r="S92" s="350"/>
      <c r="T92" s="350"/>
      <c r="U92" s="350"/>
      <c r="V92" s="374" t="s">
        <v>1586</v>
      </c>
    </row>
    <row r="93" spans="1:22" s="347" customFormat="1" ht="14.1" customHeight="1">
      <c r="A93" s="531">
        <f t="shared" si="1"/>
        <v>92</v>
      </c>
      <c r="B93" s="581" t="s">
        <v>2251</v>
      </c>
      <c r="C93" s="581">
        <v>1</v>
      </c>
      <c r="D93" s="543">
        <v>2</v>
      </c>
      <c r="E93" s="349" t="s">
        <v>2346</v>
      </c>
      <c r="F93" s="713" t="str">
        <f>IF('確認申請書（建築）入力'!$N$450="","",TEXT('確認申請書（建築）入力'!$N$450,"#0.000"))</f>
        <v/>
      </c>
      <c r="G93" s="359"/>
      <c r="H93" s="350"/>
      <c r="I93" s="350"/>
      <c r="J93" s="350"/>
      <c r="K93" s="350"/>
      <c r="L93" s="350"/>
      <c r="M93" s="350"/>
      <c r="N93" s="350"/>
      <c r="O93" s="350"/>
      <c r="P93" s="350"/>
      <c r="Q93" s="350"/>
      <c r="R93" s="350"/>
      <c r="S93" s="350"/>
      <c r="T93" s="350"/>
      <c r="U93" s="350"/>
      <c r="V93" s="374" t="s">
        <v>1586</v>
      </c>
    </row>
    <row r="94" spans="1:22" s="347" customFormat="1" ht="14.1" customHeight="1">
      <c r="A94" s="531">
        <f t="shared" si="1"/>
        <v>93</v>
      </c>
      <c r="B94" s="581" t="s">
        <v>2251</v>
      </c>
      <c r="C94" s="581">
        <v>1</v>
      </c>
      <c r="D94" s="543">
        <v>2</v>
      </c>
      <c r="E94" s="349" t="s">
        <v>2347</v>
      </c>
      <c r="F94" s="713" t="str">
        <f>IF('確認申請書（建築）入力'!$N$451="","",TEXT('確認申請書（建築）入力'!$N$451,"#0.000"))</f>
        <v/>
      </c>
      <c r="G94" s="359"/>
      <c r="H94" s="350"/>
      <c r="I94" s="350"/>
      <c r="J94" s="350"/>
      <c r="K94" s="350"/>
      <c r="L94" s="350"/>
      <c r="M94" s="350"/>
      <c r="N94" s="350"/>
      <c r="O94" s="350"/>
      <c r="P94" s="350"/>
      <c r="Q94" s="350"/>
      <c r="R94" s="350"/>
      <c r="S94" s="350"/>
      <c r="T94" s="350"/>
      <c r="U94" s="350"/>
      <c r="V94" s="374" t="s">
        <v>1586</v>
      </c>
    </row>
    <row r="95" spans="1:22" s="347" customFormat="1" ht="14.1" customHeight="1">
      <c r="A95" s="531">
        <f t="shared" si="1"/>
        <v>94</v>
      </c>
      <c r="B95" s="581" t="s">
        <v>2251</v>
      </c>
      <c r="C95" s="581">
        <v>1</v>
      </c>
      <c r="D95" s="543">
        <v>2</v>
      </c>
      <c r="E95" s="349" t="s">
        <v>2348</v>
      </c>
      <c r="F95" s="713" t="str">
        <f>IF('確認申請書（建築）入力'!$N$452="","",TEXT('確認申請書（建築）入力'!$N$452,"#0.000"))</f>
        <v/>
      </c>
      <c r="G95" s="359"/>
      <c r="H95" s="350"/>
      <c r="I95" s="350"/>
      <c r="J95" s="350"/>
      <c r="K95" s="350"/>
      <c r="L95" s="350"/>
      <c r="M95" s="350"/>
      <c r="N95" s="350"/>
      <c r="O95" s="350"/>
      <c r="P95" s="350"/>
      <c r="Q95" s="350"/>
      <c r="R95" s="350"/>
      <c r="S95" s="350"/>
      <c r="T95" s="350"/>
      <c r="U95" s="350"/>
      <c r="V95" s="374" t="s">
        <v>1586</v>
      </c>
    </row>
    <row r="96" spans="1:22" s="347" customFormat="1" ht="14.1" customHeight="1">
      <c r="A96" s="531">
        <f t="shared" si="1"/>
        <v>95</v>
      </c>
      <c r="B96" s="581" t="s">
        <v>2251</v>
      </c>
      <c r="C96" s="581">
        <v>1</v>
      </c>
      <c r="D96" s="543">
        <v>2</v>
      </c>
      <c r="E96" s="349" t="s">
        <v>2344</v>
      </c>
      <c r="F96" s="359" t="str">
        <f>IF($G$96=TRUE,"有",IF($H$96=TRUE,"無",""))</f>
        <v/>
      </c>
      <c r="G96" s="355" t="b">
        <v>0</v>
      </c>
      <c r="H96" s="355" t="b">
        <v>0</v>
      </c>
      <c r="I96" s="350"/>
      <c r="J96" s="350"/>
      <c r="K96" s="350"/>
      <c r="L96" s="350"/>
      <c r="M96" s="350"/>
      <c r="N96" s="350"/>
      <c r="O96" s="350"/>
      <c r="P96" s="350"/>
      <c r="Q96" s="350"/>
      <c r="R96" s="350"/>
      <c r="S96" s="350"/>
      <c r="T96" s="350"/>
      <c r="U96" s="350"/>
      <c r="V96" s="374"/>
    </row>
    <row r="97" spans="1:22" s="347" customFormat="1" ht="14.1" customHeight="1">
      <c r="A97" s="531">
        <f t="shared" si="1"/>
        <v>96</v>
      </c>
      <c r="B97" s="581" t="s">
        <v>2251</v>
      </c>
      <c r="C97" s="581">
        <v>1</v>
      </c>
      <c r="D97" s="543">
        <v>2</v>
      </c>
      <c r="E97" s="349" t="s">
        <v>2499</v>
      </c>
      <c r="F97" s="350" t="str">
        <f>IF($G$97=1,"",INDEX(主要用途!$C$2:$C$63,$G$97))</f>
        <v/>
      </c>
      <c r="G97" s="362">
        <v>1</v>
      </c>
      <c r="H97" s="362"/>
      <c r="I97" s="362"/>
      <c r="J97" s="362"/>
      <c r="K97" s="362"/>
      <c r="L97" s="362"/>
      <c r="M97" s="350"/>
      <c r="N97" s="350"/>
      <c r="O97" s="350"/>
      <c r="P97" s="350"/>
      <c r="Q97" s="373"/>
      <c r="R97" s="350"/>
      <c r="S97" s="350"/>
      <c r="T97" s="350"/>
      <c r="U97" s="350"/>
      <c r="V97" s="374" t="s">
        <v>1956</v>
      </c>
    </row>
    <row r="98" spans="1:22" s="347" customFormat="1" ht="14.1" customHeight="1">
      <c r="A98" s="531">
        <f t="shared" si="1"/>
        <v>97</v>
      </c>
      <c r="B98" s="581" t="s">
        <v>2251</v>
      </c>
      <c r="C98" s="581">
        <v>1</v>
      </c>
      <c r="D98" s="581">
        <v>2</v>
      </c>
      <c r="E98" s="349" t="s">
        <v>2481</v>
      </c>
      <c r="F98" s="350" t="str">
        <f>IF($G$98=1,"",INDEX(主要用途!$C$2:$C$63,$G$98))</f>
        <v/>
      </c>
      <c r="G98" s="362">
        <v>1</v>
      </c>
      <c r="H98" s="362"/>
      <c r="I98" s="362"/>
      <c r="J98" s="362"/>
      <c r="K98" s="362"/>
      <c r="L98" s="362"/>
      <c r="M98" s="350"/>
      <c r="N98" s="350"/>
      <c r="O98" s="350"/>
      <c r="P98" s="350"/>
      <c r="Q98" s="373"/>
      <c r="R98" s="350"/>
      <c r="S98" s="350"/>
      <c r="T98" s="350"/>
      <c r="U98" s="350"/>
      <c r="V98" s="374" t="s">
        <v>1950</v>
      </c>
    </row>
    <row r="99" spans="1:22" s="347" customFormat="1" ht="14.1" customHeight="1">
      <c r="A99" s="531">
        <f t="shared" si="1"/>
        <v>98</v>
      </c>
      <c r="B99" s="581" t="s">
        <v>2251</v>
      </c>
      <c r="C99" s="581">
        <v>1</v>
      </c>
      <c r="D99" s="581">
        <v>2</v>
      </c>
      <c r="E99" s="349" t="s">
        <v>2482</v>
      </c>
      <c r="F99" s="350" t="str">
        <f>IF($G$99=1,"",INDEX(主要用途!$C$2:$C$63,$G$99))</f>
        <v/>
      </c>
      <c r="G99" s="362">
        <v>1</v>
      </c>
      <c r="H99" s="362"/>
      <c r="I99" s="362"/>
      <c r="J99" s="362"/>
      <c r="K99" s="362"/>
      <c r="L99" s="362"/>
      <c r="M99" s="350"/>
      <c r="N99" s="350"/>
      <c r="O99" s="350"/>
      <c r="P99" s="350"/>
      <c r="Q99" s="373"/>
      <c r="R99" s="350"/>
      <c r="S99" s="350"/>
      <c r="T99" s="350"/>
      <c r="U99" s="350"/>
      <c r="V99" s="374" t="s">
        <v>1950</v>
      </c>
    </row>
    <row r="100" spans="1:22" s="347" customFormat="1" ht="14.1" customHeight="1">
      <c r="A100" s="531">
        <f t="shared" si="1"/>
        <v>99</v>
      </c>
      <c r="B100" s="581" t="s">
        <v>2251</v>
      </c>
      <c r="C100" s="581">
        <v>1</v>
      </c>
      <c r="D100" s="581">
        <v>2</v>
      </c>
      <c r="E100" s="349" t="s">
        <v>2483</v>
      </c>
      <c r="F100" s="350" t="str">
        <f>IF($G$100=1,"",INDEX(主要用途!$C$2:$C$63,$G$100))</f>
        <v/>
      </c>
      <c r="G100" s="362">
        <v>1</v>
      </c>
      <c r="H100" s="362"/>
      <c r="I100" s="362"/>
      <c r="J100" s="362"/>
      <c r="K100" s="362"/>
      <c r="L100" s="362"/>
      <c r="M100" s="350"/>
      <c r="N100" s="350"/>
      <c r="O100" s="350"/>
      <c r="P100" s="350"/>
      <c r="Q100" s="373"/>
      <c r="R100" s="350"/>
      <c r="S100" s="350"/>
      <c r="T100" s="350"/>
      <c r="U100" s="350"/>
      <c r="V100" s="374" t="s">
        <v>1950</v>
      </c>
    </row>
    <row r="101" spans="1:22" s="347" customFormat="1" ht="14.1" customHeight="1">
      <c r="A101" s="531">
        <f t="shared" si="1"/>
        <v>100</v>
      </c>
      <c r="B101" s="581" t="s">
        <v>2251</v>
      </c>
      <c r="C101" s="581">
        <v>1</v>
      </c>
      <c r="D101" s="581">
        <v>2</v>
      </c>
      <c r="E101" s="349" t="s">
        <v>2484</v>
      </c>
      <c r="F101" s="350" t="str">
        <f>IF($G$101=1,"",INDEX(主要用途!$C$2:$C$63,$G$101))</f>
        <v/>
      </c>
      <c r="G101" s="362">
        <v>1</v>
      </c>
      <c r="H101" s="362"/>
      <c r="I101" s="362"/>
      <c r="J101" s="362"/>
      <c r="K101" s="362"/>
      <c r="L101" s="362"/>
      <c r="M101" s="350"/>
      <c r="N101" s="350"/>
      <c r="O101" s="350"/>
      <c r="P101" s="350"/>
      <c r="Q101" s="373"/>
      <c r="R101" s="350"/>
      <c r="S101" s="350"/>
      <c r="T101" s="350"/>
      <c r="U101" s="350"/>
      <c r="V101" s="374" t="s">
        <v>1950</v>
      </c>
    </row>
    <row r="102" spans="1:22" s="347" customFormat="1" ht="14.1" customHeight="1">
      <c r="A102" s="531">
        <f t="shared" si="1"/>
        <v>101</v>
      </c>
      <c r="B102" s="581" t="s">
        <v>2251</v>
      </c>
      <c r="C102" s="581">
        <v>1</v>
      </c>
      <c r="D102" s="581">
        <v>2</v>
      </c>
      <c r="E102" s="349" t="s">
        <v>2495</v>
      </c>
      <c r="F102" s="350" t="str">
        <f>IF($G$102=1,"",INDEX(主要用途!$C$2:$C$63,$G$102))</f>
        <v/>
      </c>
      <c r="G102" s="362">
        <v>1</v>
      </c>
      <c r="H102" s="362"/>
      <c r="I102" s="362"/>
      <c r="J102" s="362"/>
      <c r="K102" s="362"/>
      <c r="L102" s="362"/>
      <c r="M102" s="350"/>
      <c r="N102" s="350"/>
      <c r="O102" s="350"/>
      <c r="P102" s="350"/>
      <c r="Q102" s="373"/>
      <c r="R102" s="350"/>
      <c r="S102" s="350"/>
      <c r="T102" s="350"/>
      <c r="U102" s="350"/>
      <c r="V102" s="374" t="s">
        <v>1950</v>
      </c>
    </row>
    <row r="103" spans="1:22" s="347" customFormat="1" ht="14.1" customHeight="1">
      <c r="A103" s="531">
        <f t="shared" si="1"/>
        <v>102</v>
      </c>
      <c r="B103" s="581" t="s">
        <v>2251</v>
      </c>
      <c r="C103" s="581">
        <v>1</v>
      </c>
      <c r="D103" s="543">
        <v>2</v>
      </c>
      <c r="E103" s="349" t="s">
        <v>2485</v>
      </c>
      <c r="F103" s="350" t="str">
        <f>IF($G$97=1,"",INDEX(主要用途!$D$2:$D$63,$G$97))</f>
        <v/>
      </c>
      <c r="G103" s="350"/>
      <c r="H103" s="350"/>
      <c r="I103" s="350"/>
      <c r="J103" s="350"/>
      <c r="K103" s="350"/>
      <c r="L103" s="350"/>
      <c r="M103" s="350"/>
      <c r="N103" s="350"/>
      <c r="O103" s="350"/>
      <c r="P103" s="350"/>
      <c r="Q103" s="350"/>
      <c r="R103" s="350"/>
      <c r="S103" s="350"/>
      <c r="T103" s="350"/>
      <c r="U103" s="350"/>
      <c r="V103" s="374" t="s">
        <v>1949</v>
      </c>
    </row>
    <row r="104" spans="1:22" s="347" customFormat="1" ht="14.1" customHeight="1">
      <c r="A104" s="531">
        <f t="shared" si="1"/>
        <v>103</v>
      </c>
      <c r="B104" s="581" t="s">
        <v>2251</v>
      </c>
      <c r="C104" s="581">
        <v>1</v>
      </c>
      <c r="D104" s="581">
        <v>2</v>
      </c>
      <c r="E104" s="349" t="s">
        <v>2486</v>
      </c>
      <c r="F104" s="350" t="str">
        <f>IF($G$98=1,"",INDEX(主要用途!$D$2:$D$63,$G$98))</f>
        <v/>
      </c>
      <c r="G104" s="350"/>
      <c r="H104" s="350"/>
      <c r="I104" s="350"/>
      <c r="J104" s="350"/>
      <c r="K104" s="350"/>
      <c r="L104" s="350"/>
      <c r="M104" s="350"/>
      <c r="N104" s="350"/>
      <c r="O104" s="350"/>
      <c r="P104" s="350"/>
      <c r="Q104" s="350"/>
      <c r="R104" s="350"/>
      <c r="S104" s="350"/>
      <c r="T104" s="350"/>
      <c r="U104" s="350"/>
      <c r="V104" s="374" t="s">
        <v>1949</v>
      </c>
    </row>
    <row r="105" spans="1:22" s="347" customFormat="1" ht="14.1" customHeight="1">
      <c r="A105" s="531">
        <f t="shared" si="1"/>
        <v>104</v>
      </c>
      <c r="B105" s="581" t="s">
        <v>2251</v>
      </c>
      <c r="C105" s="581">
        <v>1</v>
      </c>
      <c r="D105" s="581">
        <v>2</v>
      </c>
      <c r="E105" s="349" t="s">
        <v>2489</v>
      </c>
      <c r="F105" s="350" t="str">
        <f>IF($G$99=1,"",INDEX(主要用途!$D$2:$D$63,$G$99))</f>
        <v/>
      </c>
      <c r="G105" s="350"/>
      <c r="H105" s="350"/>
      <c r="I105" s="350"/>
      <c r="J105" s="350"/>
      <c r="K105" s="350"/>
      <c r="L105" s="350"/>
      <c r="M105" s="350"/>
      <c r="N105" s="350"/>
      <c r="O105" s="350"/>
      <c r="P105" s="350"/>
      <c r="Q105" s="350"/>
      <c r="R105" s="350"/>
      <c r="S105" s="350"/>
      <c r="T105" s="350"/>
      <c r="U105" s="350"/>
      <c r="V105" s="374" t="s">
        <v>1949</v>
      </c>
    </row>
    <row r="106" spans="1:22" s="347" customFormat="1" ht="14.1" customHeight="1">
      <c r="A106" s="531">
        <f t="shared" si="1"/>
        <v>105</v>
      </c>
      <c r="B106" s="581" t="s">
        <v>2251</v>
      </c>
      <c r="C106" s="581">
        <v>1</v>
      </c>
      <c r="D106" s="581">
        <v>2</v>
      </c>
      <c r="E106" s="349" t="s">
        <v>2487</v>
      </c>
      <c r="F106" s="350" t="str">
        <f>IF($G$100=1,"",INDEX(主要用途!$D$2:$D$63,$G$100))</f>
        <v/>
      </c>
      <c r="G106" s="350"/>
      <c r="H106" s="350"/>
      <c r="I106" s="350"/>
      <c r="J106" s="350"/>
      <c r="K106" s="350"/>
      <c r="L106" s="350"/>
      <c r="M106" s="350"/>
      <c r="N106" s="350"/>
      <c r="O106" s="350"/>
      <c r="P106" s="350"/>
      <c r="Q106" s="350"/>
      <c r="R106" s="350"/>
      <c r="S106" s="350"/>
      <c r="T106" s="350"/>
      <c r="U106" s="350"/>
      <c r="V106" s="374" t="s">
        <v>1949</v>
      </c>
    </row>
    <row r="107" spans="1:22" s="347" customFormat="1" ht="14.1" customHeight="1">
      <c r="A107" s="531">
        <f t="shared" si="1"/>
        <v>106</v>
      </c>
      <c r="B107" s="581" t="s">
        <v>2251</v>
      </c>
      <c r="C107" s="581">
        <v>1</v>
      </c>
      <c r="D107" s="581">
        <v>2</v>
      </c>
      <c r="E107" s="349" t="s">
        <v>2488</v>
      </c>
      <c r="F107" s="350" t="str">
        <f>IF($G$101=1,"",INDEX(主要用途!$D$2:$D$63,$G$101))</f>
        <v/>
      </c>
      <c r="G107" s="350"/>
      <c r="H107" s="350"/>
      <c r="I107" s="350"/>
      <c r="J107" s="350"/>
      <c r="K107" s="350"/>
      <c r="L107" s="350"/>
      <c r="M107" s="350"/>
      <c r="N107" s="350"/>
      <c r="O107" s="350"/>
      <c r="P107" s="350"/>
      <c r="Q107" s="350"/>
      <c r="R107" s="350"/>
      <c r="S107" s="350"/>
      <c r="T107" s="350"/>
      <c r="U107" s="350"/>
      <c r="V107" s="374" t="s">
        <v>1949</v>
      </c>
    </row>
    <row r="108" spans="1:22" s="347" customFormat="1" ht="14.1" customHeight="1">
      <c r="A108" s="531">
        <f t="shared" si="1"/>
        <v>107</v>
      </c>
      <c r="B108" s="581" t="s">
        <v>2251</v>
      </c>
      <c r="C108" s="581">
        <v>1</v>
      </c>
      <c r="D108" s="581">
        <v>2</v>
      </c>
      <c r="E108" s="349" t="s">
        <v>2496</v>
      </c>
      <c r="F108" s="350" t="str">
        <f>IF($G$102=1,"",INDEX(主要用途!$D$2:$D$63,$G$102))</f>
        <v/>
      </c>
      <c r="G108" s="350"/>
      <c r="H108" s="350"/>
      <c r="I108" s="350"/>
      <c r="J108" s="350"/>
      <c r="K108" s="350"/>
      <c r="L108" s="350"/>
      <c r="M108" s="350"/>
      <c r="N108" s="350"/>
      <c r="O108" s="350"/>
      <c r="P108" s="350"/>
      <c r="Q108" s="350"/>
      <c r="R108" s="350"/>
      <c r="S108" s="350"/>
      <c r="T108" s="350"/>
      <c r="U108" s="350"/>
      <c r="V108" s="374" t="s">
        <v>1949</v>
      </c>
    </row>
    <row r="109" spans="1:22" s="347" customFormat="1" ht="14.1" customHeight="1">
      <c r="A109" s="531">
        <f t="shared" si="1"/>
        <v>108</v>
      </c>
      <c r="B109" s="581" t="s">
        <v>2251</v>
      </c>
      <c r="C109" s="581">
        <v>1</v>
      </c>
      <c r="D109" s="543">
        <v>2</v>
      </c>
      <c r="E109" s="349" t="s">
        <v>2498</v>
      </c>
      <c r="F109" s="714" t="str">
        <f>IF('確認申請書（建築）入力'!$AE$456="","",TEXT('確認申請書（建築）入力'!$AE$456,"#0.00"))</f>
        <v/>
      </c>
      <c r="G109" s="380"/>
      <c r="H109" s="380"/>
      <c r="I109" s="380"/>
      <c r="J109" s="380"/>
      <c r="K109" s="380"/>
      <c r="L109" s="380"/>
      <c r="M109" s="350"/>
      <c r="N109" s="350"/>
      <c r="O109" s="350"/>
      <c r="P109" s="350"/>
      <c r="Q109" s="350"/>
      <c r="R109" s="350"/>
      <c r="S109" s="350"/>
      <c r="T109" s="350"/>
      <c r="U109" s="350"/>
      <c r="V109" s="374" t="s">
        <v>1949</v>
      </c>
    </row>
    <row r="110" spans="1:22" s="347" customFormat="1" ht="14.1" customHeight="1">
      <c r="A110" s="531">
        <f t="shared" si="1"/>
        <v>109</v>
      </c>
      <c r="B110" s="581" t="s">
        <v>2251</v>
      </c>
      <c r="C110" s="581">
        <v>1</v>
      </c>
      <c r="D110" s="581">
        <v>2</v>
      </c>
      <c r="E110" s="349" t="s">
        <v>2491</v>
      </c>
      <c r="F110" s="350" t="str">
        <f>IF('確認申請書（建築）入力'!$AE$457="","",TEXT('確認申請書（建築）入力'!$AE$457,"#0.00"))</f>
        <v/>
      </c>
      <c r="G110" s="380"/>
      <c r="H110" s="380"/>
      <c r="I110" s="380"/>
      <c r="J110" s="380"/>
      <c r="K110" s="380"/>
      <c r="L110" s="380"/>
      <c r="M110" s="350"/>
      <c r="N110" s="350"/>
      <c r="O110" s="350"/>
      <c r="P110" s="350"/>
      <c r="Q110" s="350"/>
      <c r="R110" s="350"/>
      <c r="S110" s="350"/>
      <c r="T110" s="350"/>
      <c r="U110" s="350"/>
      <c r="V110" s="374" t="s">
        <v>1949</v>
      </c>
    </row>
    <row r="111" spans="1:22" s="347" customFormat="1" ht="14.1" customHeight="1">
      <c r="A111" s="531">
        <f t="shared" si="1"/>
        <v>110</v>
      </c>
      <c r="B111" s="581" t="s">
        <v>2251</v>
      </c>
      <c r="C111" s="581">
        <v>1</v>
      </c>
      <c r="D111" s="581">
        <v>2</v>
      </c>
      <c r="E111" s="349" t="s">
        <v>2492</v>
      </c>
      <c r="F111" s="714" t="str">
        <f>IF('確認申請書（建築）入力'!$AE$458="","",TEXT('確認申請書（建築）入力'!$AE$458,"#0.00"))</f>
        <v/>
      </c>
      <c r="G111" s="380"/>
      <c r="H111" s="380"/>
      <c r="I111" s="380"/>
      <c r="J111" s="380"/>
      <c r="K111" s="380"/>
      <c r="L111" s="380"/>
      <c r="M111" s="350"/>
      <c r="N111" s="350"/>
      <c r="O111" s="350"/>
      <c r="P111" s="350"/>
      <c r="Q111" s="350"/>
      <c r="R111" s="350"/>
      <c r="S111" s="350"/>
      <c r="T111" s="350"/>
      <c r="U111" s="350"/>
      <c r="V111" s="374" t="s">
        <v>1949</v>
      </c>
    </row>
    <row r="112" spans="1:22" s="347" customFormat="1" ht="14.1" customHeight="1">
      <c r="A112" s="531">
        <f t="shared" si="1"/>
        <v>111</v>
      </c>
      <c r="B112" s="581" t="s">
        <v>2251</v>
      </c>
      <c r="C112" s="581">
        <v>1</v>
      </c>
      <c r="D112" s="581">
        <v>2</v>
      </c>
      <c r="E112" s="349" t="s">
        <v>2493</v>
      </c>
      <c r="F112" s="714" t="str">
        <f>IF('確認申請書（建築）入力'!$AE$459="","",TEXT('確認申請書（建築）入力'!$AE$459,"#0.00"))</f>
        <v/>
      </c>
      <c r="G112" s="380"/>
      <c r="H112" s="380"/>
      <c r="I112" s="380"/>
      <c r="J112" s="380"/>
      <c r="K112" s="380"/>
      <c r="L112" s="380"/>
      <c r="M112" s="350"/>
      <c r="N112" s="350"/>
      <c r="O112" s="350"/>
      <c r="P112" s="350"/>
      <c r="Q112" s="350"/>
      <c r="R112" s="350"/>
      <c r="S112" s="350"/>
      <c r="T112" s="350"/>
      <c r="U112" s="350"/>
      <c r="V112" s="374" t="s">
        <v>1949</v>
      </c>
    </row>
    <row r="113" spans="1:22" s="347" customFormat="1" ht="14.1" customHeight="1">
      <c r="A113" s="531">
        <f t="shared" si="1"/>
        <v>112</v>
      </c>
      <c r="B113" s="581" t="s">
        <v>2251</v>
      </c>
      <c r="C113" s="581">
        <v>1</v>
      </c>
      <c r="D113" s="581">
        <v>2</v>
      </c>
      <c r="E113" s="349" t="s">
        <v>2494</v>
      </c>
      <c r="F113" s="714" t="str">
        <f>IF('確認申請書（建築）入力'!$AE$460="","",TEXT('確認申請書（建築）入力'!$AE$460,"#0.00"))</f>
        <v/>
      </c>
      <c r="G113" s="380"/>
      <c r="H113" s="380"/>
      <c r="I113" s="380"/>
      <c r="J113" s="380"/>
      <c r="K113" s="380"/>
      <c r="L113" s="380"/>
      <c r="M113" s="350"/>
      <c r="N113" s="350"/>
      <c r="O113" s="350"/>
      <c r="P113" s="350"/>
      <c r="Q113" s="350"/>
      <c r="R113" s="350"/>
      <c r="S113" s="350"/>
      <c r="T113" s="350"/>
      <c r="U113" s="350"/>
      <c r="V113" s="374" t="s">
        <v>1949</v>
      </c>
    </row>
    <row r="114" spans="1:22" s="347" customFormat="1" ht="14.1" customHeight="1">
      <c r="A114" s="531">
        <f t="shared" si="1"/>
        <v>113</v>
      </c>
      <c r="B114" s="581" t="s">
        <v>2251</v>
      </c>
      <c r="C114" s="581">
        <v>1</v>
      </c>
      <c r="D114" s="581">
        <v>2</v>
      </c>
      <c r="E114" s="349" t="s">
        <v>2497</v>
      </c>
      <c r="F114" s="714" t="str">
        <f>IF('確認申請書（建築）入力'!$AE$461="","",TEXT('確認申請書（建築）入力'!$AE$461,"#0.00"))</f>
        <v/>
      </c>
      <c r="G114" s="380"/>
      <c r="H114" s="380"/>
      <c r="I114" s="380"/>
      <c r="J114" s="380"/>
      <c r="K114" s="380"/>
      <c r="L114" s="380"/>
      <c r="M114" s="350"/>
      <c r="N114" s="350"/>
      <c r="O114" s="350"/>
      <c r="P114" s="350"/>
      <c r="Q114" s="350"/>
      <c r="R114" s="350"/>
      <c r="S114" s="350"/>
      <c r="T114" s="350"/>
      <c r="U114" s="350"/>
      <c r="V114" s="374" t="s">
        <v>1949</v>
      </c>
    </row>
    <row r="115" spans="1:22" s="347" customFormat="1" ht="14.1" customHeight="1">
      <c r="A115" s="531">
        <f t="shared" si="1"/>
        <v>114</v>
      </c>
      <c r="B115" s="581" t="s">
        <v>2251</v>
      </c>
      <c r="C115" s="581">
        <v>1</v>
      </c>
      <c r="D115" s="543">
        <v>2</v>
      </c>
      <c r="E115" s="349" t="s">
        <v>1760</v>
      </c>
      <c r="F115" s="350" t="str">
        <f>IF('確認申請書（建築）入力'!$N$463="","",'確認申請書（建築）入力'!$N$463)</f>
        <v/>
      </c>
      <c r="G115" s="350"/>
      <c r="H115" s="350"/>
      <c r="I115" s="350"/>
      <c r="J115" s="350"/>
      <c r="K115" s="350"/>
      <c r="L115" s="350"/>
      <c r="M115" s="350"/>
      <c r="N115" s="350"/>
      <c r="O115" s="350"/>
      <c r="P115" s="350"/>
      <c r="Q115" s="350"/>
      <c r="R115" s="350"/>
      <c r="S115" s="350"/>
      <c r="T115" s="350"/>
      <c r="U115" s="350"/>
      <c r="V115" s="374" t="s">
        <v>1586</v>
      </c>
    </row>
    <row r="116" spans="1:22" s="347" customFormat="1" ht="14.1" customHeight="1" thickBot="1">
      <c r="A116" s="532">
        <f t="shared" si="1"/>
        <v>115</v>
      </c>
      <c r="B116" s="582" t="s">
        <v>2251</v>
      </c>
      <c r="C116" s="582">
        <v>1</v>
      </c>
      <c r="D116" s="613">
        <v>2</v>
      </c>
      <c r="E116" s="382" t="s">
        <v>1759</v>
      </c>
      <c r="F116" s="383" t="str">
        <f>IF('確認申請書（建築）入力'!$N$466="","",'確認申請書（建築）入力'!$N$466)</f>
        <v/>
      </c>
      <c r="G116" s="383"/>
      <c r="H116" s="383"/>
      <c r="I116" s="383"/>
      <c r="J116" s="383"/>
      <c r="K116" s="383"/>
      <c r="L116" s="383"/>
      <c r="M116" s="383"/>
      <c r="N116" s="383"/>
      <c r="O116" s="383"/>
      <c r="P116" s="383"/>
      <c r="Q116" s="383"/>
      <c r="R116" s="383"/>
      <c r="S116" s="383"/>
      <c r="T116" s="383"/>
      <c r="U116" s="383"/>
      <c r="V116" s="386" t="s">
        <v>1586</v>
      </c>
    </row>
    <row r="117" spans="1:22" s="347" customFormat="1" ht="14.1" customHeight="1">
      <c r="A117" s="539">
        <f t="shared" si="1"/>
        <v>116</v>
      </c>
      <c r="B117" s="583" t="s">
        <v>2251</v>
      </c>
      <c r="C117" s="583">
        <v>1</v>
      </c>
      <c r="D117" s="583">
        <v>3</v>
      </c>
      <c r="E117" s="375" t="s">
        <v>2128</v>
      </c>
      <c r="F117" s="384">
        <f>'確認申請書（建築）入力'!$N$470</f>
        <v>1</v>
      </c>
      <c r="G117" s="384"/>
      <c r="H117" s="376"/>
      <c r="I117" s="376"/>
      <c r="J117" s="376"/>
      <c r="K117" s="376"/>
      <c r="L117" s="376"/>
      <c r="M117" s="376"/>
      <c r="N117" s="376"/>
      <c r="O117" s="376"/>
      <c r="P117" s="376"/>
      <c r="Q117" s="376"/>
      <c r="R117" s="376"/>
      <c r="S117" s="376"/>
      <c r="T117" s="376"/>
      <c r="U117" s="376"/>
      <c r="V117" s="385" t="s">
        <v>1586</v>
      </c>
    </row>
    <row r="118" spans="1:22" s="347" customFormat="1" ht="14.1" customHeight="1">
      <c r="A118" s="531">
        <f t="shared" si="1"/>
        <v>117</v>
      </c>
      <c r="B118" s="581" t="s">
        <v>2251</v>
      </c>
      <c r="C118" s="581">
        <v>1</v>
      </c>
      <c r="D118" s="543">
        <v>3</v>
      </c>
      <c r="E118" s="349" t="s">
        <v>91</v>
      </c>
      <c r="F118" s="361" t="str">
        <f>IF('確認申請書（建築）入力'!$N$471="","",'確認申請書（建築）入力'!$N$471)</f>
        <v/>
      </c>
      <c r="G118" s="361"/>
      <c r="H118" s="350"/>
      <c r="I118" s="350"/>
      <c r="J118" s="350"/>
      <c r="K118" s="350"/>
      <c r="L118" s="350"/>
      <c r="M118" s="350"/>
      <c r="N118" s="350"/>
      <c r="O118" s="350"/>
      <c r="P118" s="350"/>
      <c r="Q118" s="350"/>
      <c r="R118" s="350"/>
      <c r="S118" s="350"/>
      <c r="T118" s="350"/>
      <c r="U118" s="350"/>
      <c r="V118" s="374" t="s">
        <v>1586</v>
      </c>
    </row>
    <row r="119" spans="1:22" s="347" customFormat="1" ht="14.1" customHeight="1">
      <c r="A119" s="531">
        <f t="shared" si="1"/>
        <v>118</v>
      </c>
      <c r="B119" s="581" t="s">
        <v>2251</v>
      </c>
      <c r="C119" s="581">
        <v>1</v>
      </c>
      <c r="D119" s="543">
        <v>3</v>
      </c>
      <c r="E119" s="349" t="s">
        <v>2345</v>
      </c>
      <c r="F119" s="359" t="str">
        <f>IF('確認申請書（建築）入力'!$N$472="","",TEXT('確認申請書（建築）入力'!$N$472,"#0.000"))</f>
        <v/>
      </c>
      <c r="G119" s="359"/>
      <c r="H119" s="350"/>
      <c r="I119" s="350"/>
      <c r="J119" s="350"/>
      <c r="K119" s="350"/>
      <c r="L119" s="350"/>
      <c r="M119" s="350"/>
      <c r="N119" s="350"/>
      <c r="O119" s="350"/>
      <c r="P119" s="350"/>
      <c r="Q119" s="350"/>
      <c r="R119" s="350"/>
      <c r="S119" s="350"/>
      <c r="T119" s="350"/>
      <c r="U119" s="350"/>
      <c r="V119" s="374" t="s">
        <v>1586</v>
      </c>
    </row>
    <row r="120" spans="1:22" s="347" customFormat="1" ht="14.1" customHeight="1">
      <c r="A120" s="531">
        <f t="shared" si="1"/>
        <v>119</v>
      </c>
      <c r="B120" s="581" t="s">
        <v>2251</v>
      </c>
      <c r="C120" s="581">
        <v>1</v>
      </c>
      <c r="D120" s="543">
        <v>3</v>
      </c>
      <c r="E120" s="349" t="s">
        <v>2346</v>
      </c>
      <c r="F120" s="359" t="str">
        <f>IF('確認申請書（建築）入力'!$N$473="","",TEXT('確認申請書（建築）入力'!$N$473,"#0.000"))</f>
        <v/>
      </c>
      <c r="G120" s="359"/>
      <c r="H120" s="350"/>
      <c r="I120" s="350"/>
      <c r="J120" s="350"/>
      <c r="K120" s="350"/>
      <c r="L120" s="350"/>
      <c r="M120" s="350"/>
      <c r="N120" s="350"/>
      <c r="O120" s="350"/>
      <c r="P120" s="350"/>
      <c r="Q120" s="350"/>
      <c r="R120" s="350"/>
      <c r="S120" s="350"/>
      <c r="T120" s="350"/>
      <c r="U120" s="350"/>
      <c r="V120" s="374" t="s">
        <v>1586</v>
      </c>
    </row>
    <row r="121" spans="1:22" s="347" customFormat="1" ht="14.1" customHeight="1">
      <c r="A121" s="531">
        <f t="shared" si="1"/>
        <v>120</v>
      </c>
      <c r="B121" s="581" t="s">
        <v>2251</v>
      </c>
      <c r="C121" s="581">
        <v>1</v>
      </c>
      <c r="D121" s="543">
        <v>3</v>
      </c>
      <c r="E121" s="349" t="s">
        <v>2347</v>
      </c>
      <c r="F121" s="359" t="str">
        <f>IF('確認申請書（建築）入力'!$N$474="","",TEXT('確認申請書（建築）入力'!$N$474,"#0.000"))</f>
        <v/>
      </c>
      <c r="G121" s="359"/>
      <c r="H121" s="350"/>
      <c r="I121" s="350"/>
      <c r="J121" s="350"/>
      <c r="K121" s="350"/>
      <c r="L121" s="350"/>
      <c r="M121" s="350"/>
      <c r="N121" s="350"/>
      <c r="O121" s="350"/>
      <c r="P121" s="350"/>
      <c r="Q121" s="350"/>
      <c r="R121" s="350"/>
      <c r="S121" s="350"/>
      <c r="T121" s="350"/>
      <c r="U121" s="350"/>
      <c r="V121" s="374" t="s">
        <v>1586</v>
      </c>
    </row>
    <row r="122" spans="1:22" s="347" customFormat="1" ht="14.1" customHeight="1">
      <c r="A122" s="531">
        <f t="shared" si="1"/>
        <v>121</v>
      </c>
      <c r="B122" s="581" t="s">
        <v>2251</v>
      </c>
      <c r="C122" s="581">
        <v>1</v>
      </c>
      <c r="D122" s="543">
        <v>3</v>
      </c>
      <c r="E122" s="349" t="s">
        <v>2348</v>
      </c>
      <c r="F122" s="359" t="str">
        <f>IF('確認申請書（建築）入力'!$N$475="","",TEXT('確認申請書（建築）入力'!$N$475,"#0.000"))</f>
        <v/>
      </c>
      <c r="G122" s="359"/>
      <c r="H122" s="350"/>
      <c r="I122" s="350"/>
      <c r="J122" s="350"/>
      <c r="K122" s="350"/>
      <c r="L122" s="350"/>
      <c r="M122" s="350"/>
      <c r="N122" s="350"/>
      <c r="O122" s="350"/>
      <c r="P122" s="350"/>
      <c r="Q122" s="350"/>
      <c r="R122" s="350"/>
      <c r="S122" s="350"/>
      <c r="T122" s="350"/>
      <c r="U122" s="350"/>
      <c r="V122" s="374" t="s">
        <v>1586</v>
      </c>
    </row>
    <row r="123" spans="1:22" s="347" customFormat="1" ht="14.1" customHeight="1">
      <c r="A123" s="531">
        <f t="shared" si="1"/>
        <v>122</v>
      </c>
      <c r="B123" s="581" t="s">
        <v>2251</v>
      </c>
      <c r="C123" s="581">
        <v>1</v>
      </c>
      <c r="D123" s="543">
        <v>3</v>
      </c>
      <c r="E123" s="349" t="s">
        <v>2344</v>
      </c>
      <c r="F123" s="359" t="str">
        <f>IF($G$123=TRUE,"有",IF($H$123=TRUE,"無",""))</f>
        <v/>
      </c>
      <c r="G123" s="355" t="b">
        <v>0</v>
      </c>
      <c r="H123" s="355" t="b">
        <v>0</v>
      </c>
      <c r="I123" s="350"/>
      <c r="J123" s="350"/>
      <c r="K123" s="350"/>
      <c r="L123" s="350"/>
      <c r="M123" s="350"/>
      <c r="N123" s="350"/>
      <c r="O123" s="350"/>
      <c r="P123" s="350"/>
      <c r="Q123" s="350"/>
      <c r="R123" s="350"/>
      <c r="S123" s="350"/>
      <c r="T123" s="350"/>
      <c r="U123" s="350"/>
      <c r="V123" s="374"/>
    </row>
    <row r="124" spans="1:22" s="347" customFormat="1" ht="14.1" customHeight="1">
      <c r="A124" s="531">
        <f t="shared" si="1"/>
        <v>123</v>
      </c>
      <c r="B124" s="581" t="s">
        <v>2251</v>
      </c>
      <c r="C124" s="581">
        <v>1</v>
      </c>
      <c r="D124" s="543">
        <v>3</v>
      </c>
      <c r="E124" s="349" t="s">
        <v>2480</v>
      </c>
      <c r="F124" s="350" t="str">
        <f>IF($G$124=1,"",INDEX(主要用途!$C$2:$C$63,$G$124))</f>
        <v/>
      </c>
      <c r="G124" s="362">
        <v>1</v>
      </c>
      <c r="H124" s="362"/>
      <c r="I124" s="362"/>
      <c r="J124" s="362"/>
      <c r="K124" s="362"/>
      <c r="L124" s="362"/>
      <c r="M124" s="350"/>
      <c r="N124" s="350"/>
      <c r="O124" s="350"/>
      <c r="P124" s="350"/>
      <c r="Q124" s="373"/>
      <c r="R124" s="350"/>
      <c r="S124" s="350"/>
      <c r="T124" s="350"/>
      <c r="U124" s="350"/>
      <c r="V124" s="374" t="s">
        <v>1956</v>
      </c>
    </row>
    <row r="125" spans="1:22" s="347" customFormat="1" ht="14.1" customHeight="1">
      <c r="A125" s="531">
        <f t="shared" si="1"/>
        <v>124</v>
      </c>
      <c r="B125" s="581" t="s">
        <v>2251</v>
      </c>
      <c r="C125" s="581">
        <v>1</v>
      </c>
      <c r="D125" s="581">
        <v>3</v>
      </c>
      <c r="E125" s="349" t="s">
        <v>2481</v>
      </c>
      <c r="F125" s="350" t="str">
        <f>IF($G$125=1,"",INDEX(主要用途!$C$2:$C$63,$G$125))</f>
        <v/>
      </c>
      <c r="G125" s="362">
        <v>1</v>
      </c>
      <c r="H125" s="362"/>
      <c r="I125" s="362"/>
      <c r="J125" s="362"/>
      <c r="K125" s="362"/>
      <c r="L125" s="362"/>
      <c r="M125" s="350"/>
      <c r="N125" s="350"/>
      <c r="O125" s="350"/>
      <c r="P125" s="350"/>
      <c r="Q125" s="373"/>
      <c r="R125" s="350"/>
      <c r="S125" s="350"/>
      <c r="T125" s="350"/>
      <c r="U125" s="350"/>
      <c r="V125" s="374" t="s">
        <v>1950</v>
      </c>
    </row>
    <row r="126" spans="1:22" s="347" customFormat="1" ht="14.1" customHeight="1">
      <c r="A126" s="531">
        <f t="shared" si="1"/>
        <v>125</v>
      </c>
      <c r="B126" s="581" t="s">
        <v>2251</v>
      </c>
      <c r="C126" s="581">
        <v>1</v>
      </c>
      <c r="D126" s="581">
        <v>3</v>
      </c>
      <c r="E126" s="349" t="s">
        <v>2482</v>
      </c>
      <c r="F126" s="350" t="str">
        <f>IF($G$126=1,"",INDEX(主要用途!$C$2:$C$63,$G$126))</f>
        <v/>
      </c>
      <c r="G126" s="362">
        <v>1</v>
      </c>
      <c r="H126" s="362"/>
      <c r="I126" s="362"/>
      <c r="J126" s="362"/>
      <c r="K126" s="362"/>
      <c r="L126" s="362"/>
      <c r="M126" s="350"/>
      <c r="N126" s="350"/>
      <c r="O126" s="350"/>
      <c r="P126" s="350"/>
      <c r="Q126" s="373"/>
      <c r="R126" s="350"/>
      <c r="S126" s="350"/>
      <c r="T126" s="350"/>
      <c r="U126" s="350"/>
      <c r="V126" s="374" t="s">
        <v>1950</v>
      </c>
    </row>
    <row r="127" spans="1:22" s="347" customFormat="1" ht="14.1" customHeight="1">
      <c r="A127" s="531">
        <f t="shared" si="1"/>
        <v>126</v>
      </c>
      <c r="B127" s="581" t="s">
        <v>2251</v>
      </c>
      <c r="C127" s="581">
        <v>1</v>
      </c>
      <c r="D127" s="581">
        <v>3</v>
      </c>
      <c r="E127" s="349" t="s">
        <v>2483</v>
      </c>
      <c r="F127" s="350" t="str">
        <f>IF($G$127=1,"",INDEX(主要用途!$C$2:$C$63,$G$127))</f>
        <v/>
      </c>
      <c r="G127" s="362">
        <v>1</v>
      </c>
      <c r="H127" s="362"/>
      <c r="I127" s="362"/>
      <c r="J127" s="362"/>
      <c r="K127" s="362"/>
      <c r="L127" s="362"/>
      <c r="M127" s="350"/>
      <c r="N127" s="350"/>
      <c r="O127" s="350"/>
      <c r="P127" s="350"/>
      <c r="Q127" s="373"/>
      <c r="R127" s="350"/>
      <c r="S127" s="350"/>
      <c r="T127" s="350"/>
      <c r="U127" s="350"/>
      <c r="V127" s="374" t="s">
        <v>1950</v>
      </c>
    </row>
    <row r="128" spans="1:22" s="347" customFormat="1" ht="14.1" customHeight="1">
      <c r="A128" s="531">
        <f t="shared" si="1"/>
        <v>127</v>
      </c>
      <c r="B128" s="581" t="s">
        <v>2251</v>
      </c>
      <c r="C128" s="581">
        <v>1</v>
      </c>
      <c r="D128" s="581">
        <v>3</v>
      </c>
      <c r="E128" s="349" t="s">
        <v>2484</v>
      </c>
      <c r="F128" s="350" t="str">
        <f>IF($G$128=1,"",INDEX(主要用途!$C$2:$C$63,$G$128))</f>
        <v/>
      </c>
      <c r="G128" s="362">
        <v>1</v>
      </c>
      <c r="H128" s="362"/>
      <c r="I128" s="362"/>
      <c r="J128" s="362"/>
      <c r="K128" s="362"/>
      <c r="L128" s="362"/>
      <c r="M128" s="350"/>
      <c r="N128" s="350"/>
      <c r="O128" s="350"/>
      <c r="P128" s="350"/>
      <c r="Q128" s="373"/>
      <c r="R128" s="350"/>
      <c r="S128" s="350"/>
      <c r="T128" s="350"/>
      <c r="U128" s="350"/>
      <c r="V128" s="374" t="s">
        <v>1950</v>
      </c>
    </row>
    <row r="129" spans="1:22" s="347" customFormat="1" ht="14.1" customHeight="1">
      <c r="A129" s="531">
        <f t="shared" si="1"/>
        <v>128</v>
      </c>
      <c r="B129" s="581" t="s">
        <v>2251</v>
      </c>
      <c r="C129" s="581">
        <v>1</v>
      </c>
      <c r="D129" s="581">
        <v>3</v>
      </c>
      <c r="E129" s="349" t="s">
        <v>2495</v>
      </c>
      <c r="F129" s="350" t="str">
        <f>IF($G$129=1,"",INDEX(主要用途!$C$2:$C$63,$G$129))</f>
        <v/>
      </c>
      <c r="G129" s="362">
        <v>1</v>
      </c>
      <c r="H129" s="362"/>
      <c r="I129" s="362"/>
      <c r="J129" s="362"/>
      <c r="K129" s="362"/>
      <c r="L129" s="362"/>
      <c r="M129" s="350"/>
      <c r="N129" s="350"/>
      <c r="O129" s="350"/>
      <c r="P129" s="350"/>
      <c r="Q129" s="373"/>
      <c r="R129" s="350"/>
      <c r="S129" s="350"/>
      <c r="T129" s="350"/>
      <c r="U129" s="350"/>
      <c r="V129" s="374" t="s">
        <v>1950</v>
      </c>
    </row>
    <row r="130" spans="1:22" s="347" customFormat="1" ht="14.1" customHeight="1">
      <c r="A130" s="531">
        <f t="shared" si="1"/>
        <v>129</v>
      </c>
      <c r="B130" s="581" t="s">
        <v>2251</v>
      </c>
      <c r="C130" s="581">
        <v>1</v>
      </c>
      <c r="D130" s="543">
        <v>3</v>
      </c>
      <c r="E130" s="349" t="s">
        <v>2485</v>
      </c>
      <c r="F130" s="350" t="str">
        <f>IF($G$124=1,"",INDEX(主要用途!$D$2:$D$63,$G$124))</f>
        <v/>
      </c>
      <c r="G130" s="350"/>
      <c r="H130" s="350"/>
      <c r="I130" s="350"/>
      <c r="J130" s="350"/>
      <c r="K130" s="350"/>
      <c r="L130" s="350"/>
      <c r="M130" s="350"/>
      <c r="N130" s="350"/>
      <c r="O130" s="350"/>
      <c r="P130" s="350"/>
      <c r="Q130" s="350"/>
      <c r="R130" s="350"/>
      <c r="S130" s="350"/>
      <c r="T130" s="350"/>
      <c r="U130" s="350"/>
      <c r="V130" s="374" t="s">
        <v>1949</v>
      </c>
    </row>
    <row r="131" spans="1:22" s="347" customFormat="1" ht="14.1" customHeight="1">
      <c r="A131" s="531">
        <f t="shared" si="1"/>
        <v>130</v>
      </c>
      <c r="B131" s="581" t="s">
        <v>2251</v>
      </c>
      <c r="C131" s="581">
        <v>1</v>
      </c>
      <c r="D131" s="581">
        <v>3</v>
      </c>
      <c r="E131" s="349" t="s">
        <v>2486</v>
      </c>
      <c r="F131" s="350" t="str">
        <f>IF($G$125=1,"",INDEX(主要用途!$D$2:$D$63,$G$125))</f>
        <v/>
      </c>
      <c r="G131" s="350"/>
      <c r="H131" s="350"/>
      <c r="I131" s="350"/>
      <c r="J131" s="350"/>
      <c r="K131" s="350"/>
      <c r="L131" s="350"/>
      <c r="M131" s="350"/>
      <c r="N131" s="350"/>
      <c r="O131" s="350"/>
      <c r="P131" s="350"/>
      <c r="Q131" s="350"/>
      <c r="R131" s="350"/>
      <c r="S131" s="350"/>
      <c r="T131" s="350"/>
      <c r="U131" s="350"/>
      <c r="V131" s="374" t="s">
        <v>1949</v>
      </c>
    </row>
    <row r="132" spans="1:22" s="347" customFormat="1" ht="14.1" customHeight="1">
      <c r="A132" s="531">
        <f t="shared" ref="A132:A195" si="2">A131+1</f>
        <v>131</v>
      </c>
      <c r="B132" s="581" t="s">
        <v>2251</v>
      </c>
      <c r="C132" s="581">
        <v>1</v>
      </c>
      <c r="D132" s="581">
        <v>3</v>
      </c>
      <c r="E132" s="349" t="s">
        <v>2489</v>
      </c>
      <c r="F132" s="350" t="str">
        <f>IF($G$126=1,"",INDEX(主要用途!$D$2:$D$63,$G$126))</f>
        <v/>
      </c>
      <c r="G132" s="350"/>
      <c r="H132" s="350"/>
      <c r="I132" s="350"/>
      <c r="J132" s="350"/>
      <c r="K132" s="350"/>
      <c r="L132" s="350"/>
      <c r="M132" s="350"/>
      <c r="N132" s="350"/>
      <c r="O132" s="350"/>
      <c r="P132" s="350"/>
      <c r="Q132" s="350"/>
      <c r="R132" s="350"/>
      <c r="S132" s="350"/>
      <c r="T132" s="350"/>
      <c r="U132" s="350"/>
      <c r="V132" s="374" t="s">
        <v>1949</v>
      </c>
    </row>
    <row r="133" spans="1:22" s="347" customFormat="1" ht="14.1" customHeight="1">
      <c r="A133" s="531">
        <f t="shared" si="2"/>
        <v>132</v>
      </c>
      <c r="B133" s="581" t="s">
        <v>2251</v>
      </c>
      <c r="C133" s="581">
        <v>1</v>
      </c>
      <c r="D133" s="581">
        <v>3</v>
      </c>
      <c r="E133" s="349" t="s">
        <v>2487</v>
      </c>
      <c r="F133" s="350" t="str">
        <f>IF($G$127=1,"",INDEX(主要用途!$D$2:$D$63,$G$127))</f>
        <v/>
      </c>
      <c r="G133" s="350"/>
      <c r="H133" s="350"/>
      <c r="I133" s="350"/>
      <c r="J133" s="350"/>
      <c r="K133" s="350"/>
      <c r="L133" s="350"/>
      <c r="M133" s="350"/>
      <c r="N133" s="350"/>
      <c r="O133" s="350"/>
      <c r="P133" s="350"/>
      <c r="Q133" s="350"/>
      <c r="R133" s="350"/>
      <c r="S133" s="350"/>
      <c r="T133" s="350"/>
      <c r="U133" s="350"/>
      <c r="V133" s="374" t="s">
        <v>1949</v>
      </c>
    </row>
    <row r="134" spans="1:22" s="347" customFormat="1" ht="14.1" customHeight="1">
      <c r="A134" s="531">
        <f t="shared" si="2"/>
        <v>133</v>
      </c>
      <c r="B134" s="581" t="s">
        <v>2251</v>
      </c>
      <c r="C134" s="581">
        <v>1</v>
      </c>
      <c r="D134" s="581">
        <v>3</v>
      </c>
      <c r="E134" s="349" t="s">
        <v>2488</v>
      </c>
      <c r="F134" s="350" t="str">
        <f>IF($G$128=1,"",INDEX(主要用途!$D$2:$D$63,$G$128))</f>
        <v/>
      </c>
      <c r="G134" s="350"/>
      <c r="H134" s="350"/>
      <c r="I134" s="350"/>
      <c r="J134" s="350"/>
      <c r="K134" s="350"/>
      <c r="L134" s="350"/>
      <c r="M134" s="350"/>
      <c r="N134" s="350"/>
      <c r="O134" s="350"/>
      <c r="P134" s="350"/>
      <c r="Q134" s="350"/>
      <c r="R134" s="350"/>
      <c r="S134" s="350"/>
      <c r="T134" s="350"/>
      <c r="U134" s="350"/>
      <c r="V134" s="374" t="s">
        <v>1949</v>
      </c>
    </row>
    <row r="135" spans="1:22" s="347" customFormat="1" ht="14.1" customHeight="1">
      <c r="A135" s="531">
        <f t="shared" si="2"/>
        <v>134</v>
      </c>
      <c r="B135" s="581" t="s">
        <v>2251</v>
      </c>
      <c r="C135" s="581">
        <v>1</v>
      </c>
      <c r="D135" s="581">
        <v>3</v>
      </c>
      <c r="E135" s="349" t="s">
        <v>2496</v>
      </c>
      <c r="F135" s="350" t="str">
        <f>IF($G$129=1,"",INDEX(主要用途!$D$2:$D$63,$G$129))</f>
        <v/>
      </c>
      <c r="G135" s="350"/>
      <c r="H135" s="350"/>
      <c r="I135" s="350"/>
      <c r="J135" s="350"/>
      <c r="K135" s="350"/>
      <c r="L135" s="350"/>
      <c r="M135" s="350"/>
      <c r="N135" s="350"/>
      <c r="O135" s="350"/>
      <c r="P135" s="350"/>
      <c r="Q135" s="350"/>
      <c r="R135" s="350"/>
      <c r="S135" s="350"/>
      <c r="T135" s="350"/>
      <c r="U135" s="350"/>
      <c r="V135" s="374" t="s">
        <v>1949</v>
      </c>
    </row>
    <row r="136" spans="1:22" s="347" customFormat="1" ht="14.1" customHeight="1">
      <c r="A136" s="531">
        <f t="shared" si="2"/>
        <v>135</v>
      </c>
      <c r="B136" s="581" t="s">
        <v>2251</v>
      </c>
      <c r="C136" s="581">
        <v>1</v>
      </c>
      <c r="D136" s="543">
        <v>3</v>
      </c>
      <c r="E136" s="349" t="s">
        <v>2490</v>
      </c>
      <c r="F136" s="715" t="str">
        <f>IF('確認申請書（建築）入力'!$AE$479="","",TEXT('確認申請書（建築）入力'!$AE$479,"#0.00"))</f>
        <v/>
      </c>
      <c r="G136" s="380"/>
      <c r="H136" s="380"/>
      <c r="I136" s="380"/>
      <c r="J136" s="380"/>
      <c r="K136" s="380"/>
      <c r="L136" s="380"/>
      <c r="M136" s="350"/>
      <c r="N136" s="350"/>
      <c r="O136" s="350"/>
      <c r="P136" s="350"/>
      <c r="Q136" s="350"/>
      <c r="R136" s="350"/>
      <c r="S136" s="350"/>
      <c r="T136" s="350"/>
      <c r="U136" s="350"/>
      <c r="V136" s="374" t="s">
        <v>1949</v>
      </c>
    </row>
    <row r="137" spans="1:22" s="347" customFormat="1" ht="14.1" customHeight="1">
      <c r="A137" s="531">
        <f t="shared" si="2"/>
        <v>136</v>
      </c>
      <c r="B137" s="581" t="s">
        <v>2251</v>
      </c>
      <c r="C137" s="581">
        <v>1</v>
      </c>
      <c r="D137" s="581">
        <v>3</v>
      </c>
      <c r="E137" s="349" t="s">
        <v>2491</v>
      </c>
      <c r="F137" s="715" t="str">
        <f>IF('確認申請書（建築）入力'!$AE$480="","",TEXT('確認申請書（建築）入力'!$AE$480,"#0.00"))</f>
        <v/>
      </c>
      <c r="G137" s="380"/>
      <c r="H137" s="380"/>
      <c r="I137" s="380"/>
      <c r="J137" s="380"/>
      <c r="K137" s="380"/>
      <c r="L137" s="380"/>
      <c r="M137" s="350"/>
      <c r="N137" s="350"/>
      <c r="O137" s="350"/>
      <c r="P137" s="350"/>
      <c r="Q137" s="350"/>
      <c r="R137" s="350"/>
      <c r="S137" s="350"/>
      <c r="T137" s="350"/>
      <c r="U137" s="350"/>
      <c r="V137" s="374" t="s">
        <v>1949</v>
      </c>
    </row>
    <row r="138" spans="1:22" s="347" customFormat="1" ht="14.1" customHeight="1">
      <c r="A138" s="531">
        <f t="shared" si="2"/>
        <v>137</v>
      </c>
      <c r="B138" s="581" t="s">
        <v>2251</v>
      </c>
      <c r="C138" s="581">
        <v>1</v>
      </c>
      <c r="D138" s="581">
        <v>3</v>
      </c>
      <c r="E138" s="349" t="s">
        <v>2492</v>
      </c>
      <c r="F138" s="715" t="str">
        <f>IF('確認申請書（建築）入力'!$AE$481="","",TEXT('確認申請書（建築）入力'!$AE$481,"#0.00"))</f>
        <v/>
      </c>
      <c r="G138" s="380"/>
      <c r="H138" s="380"/>
      <c r="I138" s="380"/>
      <c r="J138" s="380"/>
      <c r="K138" s="380"/>
      <c r="L138" s="380"/>
      <c r="M138" s="350"/>
      <c r="N138" s="350"/>
      <c r="O138" s="350"/>
      <c r="P138" s="350"/>
      <c r="Q138" s="350"/>
      <c r="R138" s="350"/>
      <c r="S138" s="350"/>
      <c r="T138" s="350"/>
      <c r="U138" s="350"/>
      <c r="V138" s="374" t="s">
        <v>1949</v>
      </c>
    </row>
    <row r="139" spans="1:22" s="347" customFormat="1" ht="14.1" customHeight="1">
      <c r="A139" s="531">
        <f t="shared" si="2"/>
        <v>138</v>
      </c>
      <c r="B139" s="581" t="s">
        <v>2251</v>
      </c>
      <c r="C139" s="581">
        <v>1</v>
      </c>
      <c r="D139" s="581">
        <v>3</v>
      </c>
      <c r="E139" s="349" t="s">
        <v>2493</v>
      </c>
      <c r="F139" s="715" t="str">
        <f>IF('確認申請書（建築）入力'!$AE$482="","",TEXT('確認申請書（建築）入力'!$AE$482,"#0.00"))</f>
        <v/>
      </c>
      <c r="G139" s="380"/>
      <c r="H139" s="380"/>
      <c r="I139" s="380"/>
      <c r="J139" s="380"/>
      <c r="K139" s="380"/>
      <c r="L139" s="380"/>
      <c r="M139" s="350"/>
      <c r="N139" s="350"/>
      <c r="O139" s="350"/>
      <c r="P139" s="350"/>
      <c r="Q139" s="350"/>
      <c r="R139" s="350"/>
      <c r="S139" s="350"/>
      <c r="T139" s="350"/>
      <c r="U139" s="350"/>
      <c r="V139" s="374" t="s">
        <v>1949</v>
      </c>
    </row>
    <row r="140" spans="1:22" s="347" customFormat="1" ht="14.1" customHeight="1">
      <c r="A140" s="531">
        <f t="shared" si="2"/>
        <v>139</v>
      </c>
      <c r="B140" s="581" t="s">
        <v>2251</v>
      </c>
      <c r="C140" s="581">
        <v>1</v>
      </c>
      <c r="D140" s="581">
        <v>3</v>
      </c>
      <c r="E140" s="349" t="s">
        <v>2494</v>
      </c>
      <c r="F140" s="715" t="str">
        <f>IF('確認申請書（建築）入力'!$AE$483="","",TEXT('確認申請書（建築）入力'!$AE$483,"#0.00"))</f>
        <v/>
      </c>
      <c r="G140" s="380"/>
      <c r="H140" s="380"/>
      <c r="I140" s="380"/>
      <c r="J140" s="380"/>
      <c r="K140" s="380"/>
      <c r="L140" s="380"/>
      <c r="M140" s="350"/>
      <c r="N140" s="350"/>
      <c r="O140" s="350"/>
      <c r="P140" s="350"/>
      <c r="Q140" s="350"/>
      <c r="R140" s="350"/>
      <c r="S140" s="350"/>
      <c r="T140" s="350"/>
      <c r="U140" s="350"/>
      <c r="V140" s="374" t="s">
        <v>1949</v>
      </c>
    </row>
    <row r="141" spans="1:22" s="347" customFormat="1" ht="14.1" customHeight="1">
      <c r="A141" s="531">
        <f t="shared" si="2"/>
        <v>140</v>
      </c>
      <c r="B141" s="581" t="s">
        <v>2251</v>
      </c>
      <c r="C141" s="581">
        <v>1</v>
      </c>
      <c r="D141" s="581">
        <v>3</v>
      </c>
      <c r="E141" s="349" t="s">
        <v>2497</v>
      </c>
      <c r="F141" s="715" t="str">
        <f>IF('確認申請書（建築）入力'!$AE$484="","",TEXT('確認申請書（建築）入力'!$AE$484,"#0.00"))</f>
        <v/>
      </c>
      <c r="G141" s="380"/>
      <c r="H141" s="380"/>
      <c r="I141" s="380"/>
      <c r="J141" s="380"/>
      <c r="K141" s="380"/>
      <c r="L141" s="380"/>
      <c r="M141" s="350"/>
      <c r="N141" s="350"/>
      <c r="O141" s="350"/>
      <c r="P141" s="350"/>
      <c r="Q141" s="350"/>
      <c r="R141" s="350"/>
      <c r="S141" s="350"/>
      <c r="T141" s="350"/>
      <c r="U141" s="350"/>
      <c r="V141" s="374" t="s">
        <v>1949</v>
      </c>
    </row>
    <row r="142" spans="1:22" s="347" customFormat="1" ht="14.1" customHeight="1">
      <c r="A142" s="531">
        <f t="shared" si="2"/>
        <v>141</v>
      </c>
      <c r="B142" s="581" t="s">
        <v>2251</v>
      </c>
      <c r="C142" s="581">
        <v>1</v>
      </c>
      <c r="D142" s="543">
        <v>3</v>
      </c>
      <c r="E142" s="349" t="s">
        <v>1760</v>
      </c>
      <c r="F142" s="350" t="str">
        <f>IF('確認申請書（建築）入力'!$N$486="","",'確認申請書（建築）入力'!$N$486)</f>
        <v/>
      </c>
      <c r="G142" s="350"/>
      <c r="H142" s="350"/>
      <c r="I142" s="350"/>
      <c r="J142" s="350"/>
      <c r="K142" s="350"/>
      <c r="L142" s="350"/>
      <c r="M142" s="350"/>
      <c r="N142" s="350"/>
      <c r="O142" s="350"/>
      <c r="P142" s="350"/>
      <c r="Q142" s="350"/>
      <c r="R142" s="350"/>
      <c r="S142" s="350"/>
      <c r="T142" s="350"/>
      <c r="U142" s="350"/>
      <c r="V142" s="374" t="s">
        <v>1586</v>
      </c>
    </row>
    <row r="143" spans="1:22" s="347" customFormat="1" ht="14.1" customHeight="1" thickBot="1">
      <c r="A143" s="532">
        <f t="shared" si="2"/>
        <v>142</v>
      </c>
      <c r="B143" s="582" t="s">
        <v>2251</v>
      </c>
      <c r="C143" s="582">
        <v>1</v>
      </c>
      <c r="D143" s="613">
        <v>3</v>
      </c>
      <c r="E143" s="382" t="s">
        <v>1759</v>
      </c>
      <c r="F143" s="383" t="str">
        <f>IF('確認申請書（建築）入力'!$N$489="","",'確認申請書（建築）入力'!$N$489)</f>
        <v/>
      </c>
      <c r="G143" s="383"/>
      <c r="H143" s="383"/>
      <c r="I143" s="383"/>
      <c r="J143" s="383"/>
      <c r="K143" s="383"/>
      <c r="L143" s="383"/>
      <c r="M143" s="383"/>
      <c r="N143" s="383"/>
      <c r="O143" s="383"/>
      <c r="P143" s="383"/>
      <c r="Q143" s="383"/>
      <c r="R143" s="383"/>
      <c r="S143" s="383"/>
      <c r="T143" s="383"/>
      <c r="U143" s="383"/>
      <c r="V143" s="386" t="s">
        <v>1586</v>
      </c>
    </row>
    <row r="144" spans="1:22" s="347" customFormat="1" ht="14.1" customHeight="1">
      <c r="A144" s="539">
        <f t="shared" si="2"/>
        <v>143</v>
      </c>
      <c r="B144" s="583" t="s">
        <v>2251</v>
      </c>
      <c r="C144" s="583">
        <v>1</v>
      </c>
      <c r="D144" s="583">
        <v>4</v>
      </c>
      <c r="E144" s="375" t="s">
        <v>2128</v>
      </c>
      <c r="F144" s="384">
        <f>'確認申請書（建築）入力'!$N$493</f>
        <v>1</v>
      </c>
      <c r="G144" s="384"/>
      <c r="H144" s="376"/>
      <c r="I144" s="376"/>
      <c r="J144" s="376"/>
      <c r="K144" s="376"/>
      <c r="L144" s="376"/>
      <c r="M144" s="376"/>
      <c r="N144" s="376"/>
      <c r="O144" s="376"/>
      <c r="P144" s="376"/>
      <c r="Q144" s="376"/>
      <c r="R144" s="376"/>
      <c r="S144" s="376"/>
      <c r="T144" s="376"/>
      <c r="U144" s="376"/>
      <c r="V144" s="385" t="s">
        <v>1586</v>
      </c>
    </row>
    <row r="145" spans="1:22" s="347" customFormat="1" ht="14.1" customHeight="1">
      <c r="A145" s="531">
        <f t="shared" si="2"/>
        <v>144</v>
      </c>
      <c r="B145" s="581" t="s">
        <v>2251</v>
      </c>
      <c r="C145" s="581">
        <v>1</v>
      </c>
      <c r="D145" s="581">
        <v>4</v>
      </c>
      <c r="E145" s="349" t="s">
        <v>91</v>
      </c>
      <c r="F145" s="361" t="str">
        <f>IF('確認申請書（建築）入力'!$N$494="","",'確認申請書（建築）入力'!$N$494)</f>
        <v/>
      </c>
      <c r="G145" s="361"/>
      <c r="H145" s="350"/>
      <c r="I145" s="350"/>
      <c r="J145" s="350"/>
      <c r="K145" s="350"/>
      <c r="L145" s="350"/>
      <c r="M145" s="350"/>
      <c r="N145" s="350"/>
      <c r="O145" s="350"/>
      <c r="P145" s="350"/>
      <c r="Q145" s="350"/>
      <c r="R145" s="350"/>
      <c r="S145" s="350"/>
      <c r="T145" s="350"/>
      <c r="U145" s="350"/>
      <c r="V145" s="374" t="s">
        <v>1586</v>
      </c>
    </row>
    <row r="146" spans="1:22" s="347" customFormat="1" ht="14.1" customHeight="1">
      <c r="A146" s="531">
        <f t="shared" si="2"/>
        <v>145</v>
      </c>
      <c r="B146" s="581" t="s">
        <v>2251</v>
      </c>
      <c r="C146" s="581">
        <v>1</v>
      </c>
      <c r="D146" s="581">
        <v>4</v>
      </c>
      <c r="E146" s="349" t="s">
        <v>2345</v>
      </c>
      <c r="F146" s="359" t="str">
        <f>IF('確認申請書（建築）入力'!$N$495="","",TEXT('確認申請書（建築）入力'!$N$495,"#0.000"))</f>
        <v/>
      </c>
      <c r="G146" s="359"/>
      <c r="H146" s="350"/>
      <c r="I146" s="350"/>
      <c r="J146" s="350"/>
      <c r="K146" s="350"/>
      <c r="L146" s="350"/>
      <c r="M146" s="350"/>
      <c r="N146" s="350"/>
      <c r="O146" s="350"/>
      <c r="P146" s="350"/>
      <c r="Q146" s="350"/>
      <c r="R146" s="350"/>
      <c r="S146" s="350"/>
      <c r="T146" s="350"/>
      <c r="U146" s="350"/>
      <c r="V146" s="374" t="s">
        <v>1586</v>
      </c>
    </row>
    <row r="147" spans="1:22" s="347" customFormat="1" ht="14.1" customHeight="1">
      <c r="A147" s="531">
        <f t="shared" si="2"/>
        <v>146</v>
      </c>
      <c r="B147" s="581" t="s">
        <v>2251</v>
      </c>
      <c r="C147" s="581">
        <v>1</v>
      </c>
      <c r="D147" s="581">
        <v>4</v>
      </c>
      <c r="E147" s="349" t="s">
        <v>2346</v>
      </c>
      <c r="F147" s="359" t="str">
        <f>IF('確認申請書（建築）入力'!$N$496="","",TEXT('確認申請書（建築）入力'!$N$496,"#0.000"))</f>
        <v/>
      </c>
      <c r="G147" s="359"/>
      <c r="H147" s="350"/>
      <c r="I147" s="350"/>
      <c r="J147" s="350"/>
      <c r="K147" s="350"/>
      <c r="L147" s="350"/>
      <c r="M147" s="350"/>
      <c r="N147" s="350"/>
      <c r="O147" s="350"/>
      <c r="P147" s="350"/>
      <c r="Q147" s="350"/>
      <c r="R147" s="350"/>
      <c r="S147" s="350"/>
      <c r="T147" s="350"/>
      <c r="U147" s="350"/>
      <c r="V147" s="374" t="s">
        <v>1586</v>
      </c>
    </row>
    <row r="148" spans="1:22" s="347" customFormat="1" ht="14.1" customHeight="1">
      <c r="A148" s="531">
        <f t="shared" si="2"/>
        <v>147</v>
      </c>
      <c r="B148" s="581" t="s">
        <v>2251</v>
      </c>
      <c r="C148" s="581">
        <v>1</v>
      </c>
      <c r="D148" s="581">
        <v>4</v>
      </c>
      <c r="E148" s="349" t="s">
        <v>2347</v>
      </c>
      <c r="F148" s="359" t="str">
        <f>IF('確認申請書（建築）入力'!$N$497="","",TEXT('確認申請書（建築）入力'!$N$497,"#0.000"))</f>
        <v/>
      </c>
      <c r="G148" s="359"/>
      <c r="H148" s="350"/>
      <c r="I148" s="350"/>
      <c r="J148" s="350"/>
      <c r="K148" s="350"/>
      <c r="L148" s="350"/>
      <c r="M148" s="350"/>
      <c r="N148" s="350"/>
      <c r="O148" s="350"/>
      <c r="P148" s="350"/>
      <c r="Q148" s="350"/>
      <c r="R148" s="350"/>
      <c r="S148" s="350"/>
      <c r="T148" s="350"/>
      <c r="U148" s="350"/>
      <c r="V148" s="374" t="s">
        <v>1586</v>
      </c>
    </row>
    <row r="149" spans="1:22" s="347" customFormat="1" ht="14.1" customHeight="1">
      <c r="A149" s="531">
        <f t="shared" si="2"/>
        <v>148</v>
      </c>
      <c r="B149" s="581" t="s">
        <v>2251</v>
      </c>
      <c r="C149" s="581">
        <v>1</v>
      </c>
      <c r="D149" s="581">
        <v>4</v>
      </c>
      <c r="E149" s="349" t="s">
        <v>2348</v>
      </c>
      <c r="F149" s="359" t="str">
        <f>IF('確認申請書（建築）入力'!$N$498="","",TEXT('確認申請書（建築）入力'!$N$498,"#0.000"))</f>
        <v/>
      </c>
      <c r="G149" s="359"/>
      <c r="H149" s="350"/>
      <c r="I149" s="350"/>
      <c r="J149" s="350"/>
      <c r="K149" s="350"/>
      <c r="L149" s="350"/>
      <c r="M149" s="350"/>
      <c r="N149" s="350"/>
      <c r="O149" s="350"/>
      <c r="P149" s="350"/>
      <c r="Q149" s="350"/>
      <c r="R149" s="350"/>
      <c r="S149" s="350"/>
      <c r="T149" s="350"/>
      <c r="U149" s="350"/>
      <c r="V149" s="374" t="s">
        <v>1586</v>
      </c>
    </row>
    <row r="150" spans="1:22" s="347" customFormat="1" ht="14.1" customHeight="1">
      <c r="A150" s="531">
        <f t="shared" si="2"/>
        <v>149</v>
      </c>
      <c r="B150" s="581" t="s">
        <v>2251</v>
      </c>
      <c r="C150" s="581">
        <v>1</v>
      </c>
      <c r="D150" s="581">
        <v>4</v>
      </c>
      <c r="E150" s="349" t="s">
        <v>2344</v>
      </c>
      <c r="F150" s="359" t="str">
        <f>IF($G$150=TRUE,"有",IF($H$150=TRUE,"無",""))</f>
        <v/>
      </c>
      <c r="G150" s="355" t="b">
        <v>0</v>
      </c>
      <c r="H150" s="355" t="b">
        <v>0</v>
      </c>
      <c r="I150" s="350"/>
      <c r="J150" s="350"/>
      <c r="K150" s="350"/>
      <c r="L150" s="350"/>
      <c r="M150" s="350"/>
      <c r="N150" s="350"/>
      <c r="O150" s="350"/>
      <c r="P150" s="350"/>
      <c r="Q150" s="350"/>
      <c r="R150" s="350"/>
      <c r="S150" s="350"/>
      <c r="T150" s="350"/>
      <c r="U150" s="350"/>
      <c r="V150" s="374"/>
    </row>
    <row r="151" spans="1:22" s="347" customFormat="1" ht="14.1" customHeight="1">
      <c r="A151" s="531">
        <f t="shared" si="2"/>
        <v>150</v>
      </c>
      <c r="B151" s="581" t="s">
        <v>2251</v>
      </c>
      <c r="C151" s="581">
        <v>1</v>
      </c>
      <c r="D151" s="581">
        <v>4</v>
      </c>
      <c r="E151" s="349" t="s">
        <v>2480</v>
      </c>
      <c r="F151" s="350" t="str">
        <f>IF($G$151=1,"",INDEX(主要用途!$C$2:$C$63,$G$151))</f>
        <v/>
      </c>
      <c r="G151" s="362">
        <v>1</v>
      </c>
      <c r="H151" s="362"/>
      <c r="I151" s="362"/>
      <c r="J151" s="362"/>
      <c r="K151" s="362"/>
      <c r="L151" s="362"/>
      <c r="M151" s="350"/>
      <c r="N151" s="350"/>
      <c r="O151" s="350"/>
      <c r="P151" s="350"/>
      <c r="Q151" s="373"/>
      <c r="R151" s="350"/>
      <c r="S151" s="350"/>
      <c r="T151" s="350"/>
      <c r="U151" s="350"/>
      <c r="V151" s="374" t="s">
        <v>1951</v>
      </c>
    </row>
    <row r="152" spans="1:22" s="347" customFormat="1" ht="14.1" customHeight="1">
      <c r="A152" s="531">
        <f t="shared" si="2"/>
        <v>151</v>
      </c>
      <c r="B152" s="581" t="s">
        <v>2251</v>
      </c>
      <c r="C152" s="581">
        <v>1</v>
      </c>
      <c r="D152" s="581">
        <v>4</v>
      </c>
      <c r="E152" s="349" t="s">
        <v>2481</v>
      </c>
      <c r="F152" s="350" t="str">
        <f>IF($G$152=1,"",INDEX(主要用途!$C$2:$C$63,$G$152))</f>
        <v/>
      </c>
      <c r="G152" s="362">
        <v>1</v>
      </c>
      <c r="H152" s="362"/>
      <c r="I152" s="362"/>
      <c r="J152" s="362"/>
      <c r="K152" s="362"/>
      <c r="L152" s="362"/>
      <c r="M152" s="350"/>
      <c r="N152" s="350"/>
      <c r="O152" s="350"/>
      <c r="P152" s="350"/>
      <c r="Q152" s="373"/>
      <c r="R152" s="350"/>
      <c r="S152" s="350"/>
      <c r="T152" s="350"/>
      <c r="U152" s="350"/>
      <c r="V152" s="374" t="s">
        <v>1950</v>
      </c>
    </row>
    <row r="153" spans="1:22" s="347" customFormat="1" ht="14.1" customHeight="1">
      <c r="A153" s="531">
        <f t="shared" si="2"/>
        <v>152</v>
      </c>
      <c r="B153" s="581" t="s">
        <v>2251</v>
      </c>
      <c r="C153" s="581">
        <v>1</v>
      </c>
      <c r="D153" s="581">
        <v>4</v>
      </c>
      <c r="E153" s="349" t="s">
        <v>2482</v>
      </c>
      <c r="F153" s="350" t="str">
        <f>IF($G$153=1,"",INDEX(主要用途!$C$2:$C$63,$G$153))</f>
        <v/>
      </c>
      <c r="G153" s="362">
        <v>1</v>
      </c>
      <c r="H153" s="362"/>
      <c r="I153" s="362"/>
      <c r="J153" s="362"/>
      <c r="K153" s="362"/>
      <c r="L153" s="362"/>
      <c r="M153" s="350"/>
      <c r="N153" s="350"/>
      <c r="O153" s="350"/>
      <c r="P153" s="350"/>
      <c r="Q153" s="373"/>
      <c r="R153" s="350"/>
      <c r="S153" s="350"/>
      <c r="T153" s="350"/>
      <c r="U153" s="350"/>
      <c r="V153" s="374" t="s">
        <v>1950</v>
      </c>
    </row>
    <row r="154" spans="1:22" s="347" customFormat="1" ht="14.1" customHeight="1">
      <c r="A154" s="531">
        <f t="shared" si="2"/>
        <v>153</v>
      </c>
      <c r="B154" s="581" t="s">
        <v>2251</v>
      </c>
      <c r="C154" s="581">
        <v>1</v>
      </c>
      <c r="D154" s="581">
        <v>4</v>
      </c>
      <c r="E154" s="349" t="s">
        <v>2483</v>
      </c>
      <c r="F154" s="350" t="str">
        <f>IF($G$154=1,"",INDEX(主要用途!$C$2:$C$63,$G$154))</f>
        <v/>
      </c>
      <c r="G154" s="362">
        <v>1</v>
      </c>
      <c r="H154" s="362"/>
      <c r="I154" s="362"/>
      <c r="J154" s="362"/>
      <c r="K154" s="362"/>
      <c r="L154" s="362"/>
      <c r="M154" s="350"/>
      <c r="N154" s="350"/>
      <c r="O154" s="350"/>
      <c r="P154" s="350"/>
      <c r="Q154" s="373"/>
      <c r="R154" s="350"/>
      <c r="S154" s="350"/>
      <c r="T154" s="350"/>
      <c r="U154" s="350"/>
      <c r="V154" s="374" t="s">
        <v>1950</v>
      </c>
    </row>
    <row r="155" spans="1:22" s="347" customFormat="1" ht="14.1" customHeight="1">
      <c r="A155" s="531">
        <f t="shared" si="2"/>
        <v>154</v>
      </c>
      <c r="B155" s="581" t="s">
        <v>2251</v>
      </c>
      <c r="C155" s="581">
        <v>1</v>
      </c>
      <c r="D155" s="581">
        <v>4</v>
      </c>
      <c r="E155" s="349" t="s">
        <v>2484</v>
      </c>
      <c r="F155" s="350" t="str">
        <f>IF($G$155=1,"",INDEX(主要用途!$C$2:$C$63,$G$155))</f>
        <v/>
      </c>
      <c r="G155" s="362">
        <v>1</v>
      </c>
      <c r="H155" s="362"/>
      <c r="I155" s="362"/>
      <c r="J155" s="362"/>
      <c r="K155" s="362"/>
      <c r="L155" s="362"/>
      <c r="M155" s="350"/>
      <c r="N155" s="350"/>
      <c r="O155" s="350"/>
      <c r="P155" s="350"/>
      <c r="Q155" s="373"/>
      <c r="R155" s="350"/>
      <c r="S155" s="350"/>
      <c r="T155" s="350"/>
      <c r="U155" s="350"/>
      <c r="V155" s="374" t="s">
        <v>1950</v>
      </c>
    </row>
    <row r="156" spans="1:22" s="347" customFormat="1" ht="14.1" customHeight="1">
      <c r="A156" s="531">
        <f t="shared" si="2"/>
        <v>155</v>
      </c>
      <c r="B156" s="581" t="s">
        <v>2251</v>
      </c>
      <c r="C156" s="581">
        <v>1</v>
      </c>
      <c r="D156" s="581">
        <v>4</v>
      </c>
      <c r="E156" s="349" t="s">
        <v>2495</v>
      </c>
      <c r="F156" s="350" t="str">
        <f>IF($G$156=1,"",INDEX(主要用途!$C$2:$C$63,$G$156))</f>
        <v/>
      </c>
      <c r="G156" s="362">
        <v>1</v>
      </c>
      <c r="H156" s="362"/>
      <c r="I156" s="362"/>
      <c r="J156" s="362"/>
      <c r="K156" s="362"/>
      <c r="L156" s="362"/>
      <c r="M156" s="350"/>
      <c r="N156" s="350"/>
      <c r="O156" s="350"/>
      <c r="P156" s="350"/>
      <c r="Q156" s="373"/>
      <c r="R156" s="350"/>
      <c r="S156" s="350"/>
      <c r="T156" s="350"/>
      <c r="U156" s="350"/>
      <c r="V156" s="374" t="s">
        <v>1950</v>
      </c>
    </row>
    <row r="157" spans="1:22" s="347" customFormat="1" ht="14.1" customHeight="1">
      <c r="A157" s="531">
        <f t="shared" si="2"/>
        <v>156</v>
      </c>
      <c r="B157" s="581" t="s">
        <v>2251</v>
      </c>
      <c r="C157" s="581">
        <v>1</v>
      </c>
      <c r="D157" s="581">
        <v>4</v>
      </c>
      <c r="E157" s="349" t="s">
        <v>2485</v>
      </c>
      <c r="F157" s="350" t="str">
        <f>IF($G$151=1,"",INDEX(主要用途!$D$2:$D$63,$G$151))</f>
        <v/>
      </c>
      <c r="G157" s="350"/>
      <c r="H157" s="350"/>
      <c r="I157" s="350"/>
      <c r="J157" s="350"/>
      <c r="K157" s="350"/>
      <c r="L157" s="350"/>
      <c r="M157" s="350"/>
      <c r="N157" s="350"/>
      <c r="O157" s="350"/>
      <c r="P157" s="350"/>
      <c r="Q157" s="350"/>
      <c r="R157" s="350"/>
      <c r="S157" s="350"/>
      <c r="T157" s="350"/>
      <c r="U157" s="350"/>
      <c r="V157" s="374" t="s">
        <v>1949</v>
      </c>
    </row>
    <row r="158" spans="1:22" s="347" customFormat="1" ht="14.1" customHeight="1">
      <c r="A158" s="531">
        <f t="shared" si="2"/>
        <v>157</v>
      </c>
      <c r="B158" s="581" t="s">
        <v>2251</v>
      </c>
      <c r="C158" s="581">
        <v>1</v>
      </c>
      <c r="D158" s="581">
        <v>4</v>
      </c>
      <c r="E158" s="349" t="s">
        <v>2486</v>
      </c>
      <c r="F158" s="350" t="str">
        <f>IF($G$152=1,"",INDEX(主要用途!$D$2:$D$63,$G$152))</f>
        <v/>
      </c>
      <c r="G158" s="350"/>
      <c r="H158" s="350"/>
      <c r="I158" s="350"/>
      <c r="J158" s="350"/>
      <c r="K158" s="350"/>
      <c r="L158" s="350"/>
      <c r="M158" s="350"/>
      <c r="N158" s="350"/>
      <c r="O158" s="350"/>
      <c r="P158" s="350"/>
      <c r="Q158" s="350"/>
      <c r="R158" s="350"/>
      <c r="S158" s="350"/>
      <c r="T158" s="350"/>
      <c r="U158" s="350"/>
      <c r="V158" s="374" t="s">
        <v>1949</v>
      </c>
    </row>
    <row r="159" spans="1:22" s="347" customFormat="1" ht="14.1" customHeight="1">
      <c r="A159" s="531">
        <f t="shared" si="2"/>
        <v>158</v>
      </c>
      <c r="B159" s="581" t="s">
        <v>2251</v>
      </c>
      <c r="C159" s="581">
        <v>1</v>
      </c>
      <c r="D159" s="581">
        <v>4</v>
      </c>
      <c r="E159" s="349" t="s">
        <v>2489</v>
      </c>
      <c r="F159" s="350" t="str">
        <f>IF($G$153=1,"",INDEX(主要用途!$D$2:$D$63,$G$153))</f>
        <v/>
      </c>
      <c r="G159" s="350"/>
      <c r="H159" s="350"/>
      <c r="I159" s="350"/>
      <c r="J159" s="350"/>
      <c r="K159" s="350"/>
      <c r="L159" s="350"/>
      <c r="M159" s="350"/>
      <c r="N159" s="350"/>
      <c r="O159" s="350"/>
      <c r="P159" s="350"/>
      <c r="Q159" s="350"/>
      <c r="R159" s="350"/>
      <c r="S159" s="350"/>
      <c r="T159" s="350"/>
      <c r="U159" s="350"/>
      <c r="V159" s="374" t="s">
        <v>1949</v>
      </c>
    </row>
    <row r="160" spans="1:22" s="347" customFormat="1" ht="14.1" customHeight="1">
      <c r="A160" s="531">
        <f t="shared" si="2"/>
        <v>159</v>
      </c>
      <c r="B160" s="581" t="s">
        <v>2251</v>
      </c>
      <c r="C160" s="581">
        <v>1</v>
      </c>
      <c r="D160" s="581">
        <v>4</v>
      </c>
      <c r="E160" s="349" t="s">
        <v>2487</v>
      </c>
      <c r="F160" s="350" t="str">
        <f>IF($G$154=1,"",INDEX(主要用途!$D$2:$D$63,$G$154))</f>
        <v/>
      </c>
      <c r="G160" s="350"/>
      <c r="H160" s="350"/>
      <c r="I160" s="350"/>
      <c r="J160" s="350"/>
      <c r="K160" s="350"/>
      <c r="L160" s="350"/>
      <c r="M160" s="350"/>
      <c r="N160" s="350"/>
      <c r="O160" s="350"/>
      <c r="P160" s="350"/>
      <c r="Q160" s="350"/>
      <c r="R160" s="350"/>
      <c r="S160" s="350"/>
      <c r="T160" s="350"/>
      <c r="U160" s="350"/>
      <c r="V160" s="374" t="s">
        <v>1949</v>
      </c>
    </row>
    <row r="161" spans="1:22" s="347" customFormat="1" ht="14.1" customHeight="1">
      <c r="A161" s="531">
        <f t="shared" si="2"/>
        <v>160</v>
      </c>
      <c r="B161" s="581" t="s">
        <v>2251</v>
      </c>
      <c r="C161" s="581">
        <v>1</v>
      </c>
      <c r="D161" s="581">
        <v>4</v>
      </c>
      <c r="E161" s="349" t="s">
        <v>2488</v>
      </c>
      <c r="F161" s="350" t="str">
        <f>IF($G$155=1,"",INDEX(主要用途!$D$2:$D$63,$G$155))</f>
        <v/>
      </c>
      <c r="G161" s="350"/>
      <c r="H161" s="350"/>
      <c r="I161" s="350"/>
      <c r="J161" s="350"/>
      <c r="K161" s="350"/>
      <c r="L161" s="350"/>
      <c r="M161" s="350"/>
      <c r="N161" s="350"/>
      <c r="O161" s="350"/>
      <c r="P161" s="350"/>
      <c r="Q161" s="350"/>
      <c r="R161" s="350"/>
      <c r="S161" s="350"/>
      <c r="T161" s="350"/>
      <c r="U161" s="350"/>
      <c r="V161" s="374" t="s">
        <v>1949</v>
      </c>
    </row>
    <row r="162" spans="1:22" s="347" customFormat="1" ht="14.1" customHeight="1">
      <c r="A162" s="531">
        <f t="shared" si="2"/>
        <v>161</v>
      </c>
      <c r="B162" s="581" t="s">
        <v>2251</v>
      </c>
      <c r="C162" s="581">
        <v>1</v>
      </c>
      <c r="D162" s="581">
        <v>4</v>
      </c>
      <c r="E162" s="349" t="s">
        <v>2496</v>
      </c>
      <c r="F162" s="350" t="str">
        <f>IF($G$156=1,"",INDEX(主要用途!$D$2:$D$63,$G$156))</f>
        <v/>
      </c>
      <c r="G162" s="350"/>
      <c r="H162" s="350"/>
      <c r="I162" s="350"/>
      <c r="J162" s="350"/>
      <c r="K162" s="350"/>
      <c r="L162" s="350"/>
      <c r="M162" s="350"/>
      <c r="N162" s="350"/>
      <c r="O162" s="350"/>
      <c r="P162" s="350"/>
      <c r="Q162" s="350"/>
      <c r="R162" s="350"/>
      <c r="S162" s="350"/>
      <c r="T162" s="350"/>
      <c r="U162" s="350"/>
      <c r="V162" s="374" t="s">
        <v>1949</v>
      </c>
    </row>
    <row r="163" spans="1:22" s="347" customFormat="1" ht="14.1" customHeight="1">
      <c r="A163" s="531">
        <f t="shared" si="2"/>
        <v>162</v>
      </c>
      <c r="B163" s="581" t="s">
        <v>2251</v>
      </c>
      <c r="C163" s="581">
        <v>1</v>
      </c>
      <c r="D163" s="581">
        <v>4</v>
      </c>
      <c r="E163" s="349" t="s">
        <v>2490</v>
      </c>
      <c r="F163" s="350" t="str">
        <f>IF('確認申請書（建築）入力'!$AE$502="","",TEXT('確認申請書（建築）入力'!$AE$502,"#0.00"))</f>
        <v/>
      </c>
      <c r="G163" s="380"/>
      <c r="H163" s="380"/>
      <c r="I163" s="380"/>
      <c r="J163" s="380"/>
      <c r="K163" s="380"/>
      <c r="L163" s="380"/>
      <c r="M163" s="350"/>
      <c r="N163" s="350"/>
      <c r="O163" s="350"/>
      <c r="P163" s="350"/>
      <c r="Q163" s="350"/>
      <c r="R163" s="350"/>
      <c r="S163" s="350"/>
      <c r="T163" s="350"/>
      <c r="U163" s="350"/>
      <c r="V163" s="374" t="s">
        <v>1949</v>
      </c>
    </row>
    <row r="164" spans="1:22" s="347" customFormat="1" ht="14.1" customHeight="1">
      <c r="A164" s="531">
        <f t="shared" si="2"/>
        <v>163</v>
      </c>
      <c r="B164" s="581" t="s">
        <v>2251</v>
      </c>
      <c r="C164" s="581">
        <v>1</v>
      </c>
      <c r="D164" s="581">
        <v>4</v>
      </c>
      <c r="E164" s="349" t="s">
        <v>2491</v>
      </c>
      <c r="F164" s="350" t="str">
        <f>IF('確認申請書（建築）入力'!$AE$503="","",TEXT('確認申請書（建築）入力'!$AE$503,"#0.00"))</f>
        <v/>
      </c>
      <c r="G164" s="380"/>
      <c r="H164" s="380"/>
      <c r="I164" s="380"/>
      <c r="J164" s="380"/>
      <c r="K164" s="380"/>
      <c r="L164" s="380"/>
      <c r="M164" s="350"/>
      <c r="N164" s="350"/>
      <c r="O164" s="350"/>
      <c r="P164" s="350"/>
      <c r="Q164" s="350"/>
      <c r="R164" s="350"/>
      <c r="S164" s="350"/>
      <c r="T164" s="350"/>
      <c r="U164" s="350"/>
      <c r="V164" s="374" t="s">
        <v>1949</v>
      </c>
    </row>
    <row r="165" spans="1:22" s="347" customFormat="1" ht="14.1" customHeight="1">
      <c r="A165" s="531">
        <f t="shared" si="2"/>
        <v>164</v>
      </c>
      <c r="B165" s="581" t="s">
        <v>2251</v>
      </c>
      <c r="C165" s="581">
        <v>1</v>
      </c>
      <c r="D165" s="581">
        <v>4</v>
      </c>
      <c r="E165" s="349" t="s">
        <v>2492</v>
      </c>
      <c r="F165" s="350" t="str">
        <f>IF('確認申請書（建築）入力'!$AE$504="","",TEXT('確認申請書（建築）入力'!$AE$504,"#0.00"))</f>
        <v/>
      </c>
      <c r="G165" s="380"/>
      <c r="H165" s="380"/>
      <c r="I165" s="380"/>
      <c r="J165" s="380"/>
      <c r="K165" s="380"/>
      <c r="L165" s="380"/>
      <c r="M165" s="350"/>
      <c r="N165" s="350"/>
      <c r="O165" s="350"/>
      <c r="P165" s="350"/>
      <c r="Q165" s="350"/>
      <c r="R165" s="350"/>
      <c r="S165" s="350"/>
      <c r="T165" s="350"/>
      <c r="U165" s="350"/>
      <c r="V165" s="374" t="s">
        <v>1949</v>
      </c>
    </row>
    <row r="166" spans="1:22" s="347" customFormat="1" ht="14.1" customHeight="1">
      <c r="A166" s="531">
        <f t="shared" si="2"/>
        <v>165</v>
      </c>
      <c r="B166" s="581" t="s">
        <v>2251</v>
      </c>
      <c r="C166" s="581">
        <v>1</v>
      </c>
      <c r="D166" s="581">
        <v>4</v>
      </c>
      <c r="E166" s="349" t="s">
        <v>2493</v>
      </c>
      <c r="F166" s="350" t="str">
        <f>IF('確認申請書（建築）入力'!$AE$505="","",TEXT('確認申請書（建築）入力'!$AE$505,"#0.00"))</f>
        <v/>
      </c>
      <c r="G166" s="380"/>
      <c r="H166" s="380"/>
      <c r="I166" s="380"/>
      <c r="J166" s="380"/>
      <c r="K166" s="380"/>
      <c r="L166" s="380"/>
      <c r="M166" s="350"/>
      <c r="N166" s="350"/>
      <c r="O166" s="350"/>
      <c r="P166" s="350"/>
      <c r="Q166" s="350"/>
      <c r="R166" s="350"/>
      <c r="S166" s="350"/>
      <c r="T166" s="350"/>
      <c r="U166" s="350"/>
      <c r="V166" s="374" t="s">
        <v>1949</v>
      </c>
    </row>
    <row r="167" spans="1:22" s="347" customFormat="1" ht="14.1" customHeight="1">
      <c r="A167" s="531">
        <f t="shared" si="2"/>
        <v>166</v>
      </c>
      <c r="B167" s="581" t="s">
        <v>2251</v>
      </c>
      <c r="C167" s="581">
        <v>1</v>
      </c>
      <c r="D167" s="581">
        <v>4</v>
      </c>
      <c r="E167" s="349" t="s">
        <v>2494</v>
      </c>
      <c r="F167" s="350" t="str">
        <f>IF('確認申請書（建築）入力'!$AE$506="","",TEXT('確認申請書（建築）入力'!$AE$506,"#0.00"))</f>
        <v/>
      </c>
      <c r="G167" s="380"/>
      <c r="H167" s="380"/>
      <c r="I167" s="380"/>
      <c r="J167" s="380"/>
      <c r="K167" s="380"/>
      <c r="L167" s="380"/>
      <c r="M167" s="350"/>
      <c r="N167" s="350"/>
      <c r="O167" s="350"/>
      <c r="P167" s="350"/>
      <c r="Q167" s="350"/>
      <c r="R167" s="350"/>
      <c r="S167" s="350"/>
      <c r="T167" s="350"/>
      <c r="U167" s="350"/>
      <c r="V167" s="374" t="s">
        <v>1949</v>
      </c>
    </row>
    <row r="168" spans="1:22" s="347" customFormat="1" ht="14.1" customHeight="1">
      <c r="A168" s="531">
        <f t="shared" si="2"/>
        <v>167</v>
      </c>
      <c r="B168" s="581" t="s">
        <v>2251</v>
      </c>
      <c r="C168" s="581">
        <v>1</v>
      </c>
      <c r="D168" s="581">
        <v>4</v>
      </c>
      <c r="E168" s="349" t="s">
        <v>2497</v>
      </c>
      <c r="F168" s="350" t="str">
        <f>IF('確認申請書（建築）入力'!$AE$507="","",TEXT('確認申請書（建築）入力'!$AE$507,"#0.00"))</f>
        <v/>
      </c>
      <c r="G168" s="380"/>
      <c r="H168" s="380"/>
      <c r="I168" s="380"/>
      <c r="J168" s="380"/>
      <c r="K168" s="380"/>
      <c r="L168" s="380"/>
      <c r="M168" s="350"/>
      <c r="N168" s="350"/>
      <c r="O168" s="350"/>
      <c r="P168" s="350"/>
      <c r="Q168" s="350"/>
      <c r="R168" s="350"/>
      <c r="S168" s="350"/>
      <c r="T168" s="350"/>
      <c r="U168" s="350"/>
      <c r="V168" s="374" t="s">
        <v>1949</v>
      </c>
    </row>
    <row r="169" spans="1:22" s="347" customFormat="1" ht="14.1" customHeight="1">
      <c r="A169" s="531">
        <f t="shared" si="2"/>
        <v>168</v>
      </c>
      <c r="B169" s="581" t="s">
        <v>2251</v>
      </c>
      <c r="C169" s="581">
        <v>1</v>
      </c>
      <c r="D169" s="581">
        <v>4</v>
      </c>
      <c r="E169" s="349" t="s">
        <v>1760</v>
      </c>
      <c r="F169" s="350" t="str">
        <f>IF('確認申請書（建築）入力'!$N$509="","",'確認申請書（建築）入力'!$N$509)</f>
        <v/>
      </c>
      <c r="G169" s="350"/>
      <c r="H169" s="350"/>
      <c r="I169" s="350"/>
      <c r="J169" s="350"/>
      <c r="K169" s="350"/>
      <c r="L169" s="350"/>
      <c r="M169" s="350"/>
      <c r="N169" s="350"/>
      <c r="O169" s="350"/>
      <c r="P169" s="350"/>
      <c r="Q169" s="350"/>
      <c r="R169" s="350"/>
      <c r="S169" s="350"/>
      <c r="T169" s="350"/>
      <c r="U169" s="350"/>
      <c r="V169" s="374" t="s">
        <v>1586</v>
      </c>
    </row>
    <row r="170" spans="1:22" s="347" customFormat="1" ht="14.1" customHeight="1" thickBot="1">
      <c r="A170" s="532">
        <f t="shared" si="2"/>
        <v>169</v>
      </c>
      <c r="B170" s="582" t="s">
        <v>2251</v>
      </c>
      <c r="C170" s="582">
        <v>1</v>
      </c>
      <c r="D170" s="582">
        <v>4</v>
      </c>
      <c r="E170" s="364" t="s">
        <v>1759</v>
      </c>
      <c r="F170" s="365" t="str">
        <f>IF('確認申請書（建築）入力'!$N$512="","",'確認申請書（建築）入力'!$N$512)</f>
        <v/>
      </c>
      <c r="G170" s="365"/>
      <c r="H170" s="365"/>
      <c r="I170" s="365"/>
      <c r="J170" s="365"/>
      <c r="K170" s="365"/>
      <c r="L170" s="365"/>
      <c r="M170" s="365"/>
      <c r="N170" s="365"/>
      <c r="O170" s="365"/>
      <c r="P170" s="365"/>
      <c r="Q170" s="365"/>
      <c r="R170" s="365"/>
      <c r="S170" s="365"/>
      <c r="T170" s="365"/>
      <c r="U170" s="365"/>
      <c r="V170" s="381" t="s">
        <v>1586</v>
      </c>
    </row>
    <row r="171" spans="1:22" s="347" customFormat="1" ht="14.1" customHeight="1">
      <c r="A171" s="539">
        <f t="shared" si="2"/>
        <v>170</v>
      </c>
      <c r="B171" s="583" t="s">
        <v>2251</v>
      </c>
      <c r="C171" s="583">
        <v>1</v>
      </c>
      <c r="D171" s="583">
        <v>5</v>
      </c>
      <c r="E171" s="375" t="s">
        <v>2128</v>
      </c>
      <c r="F171" s="384">
        <f>'確認申請書（建築）入力'!$N$516</f>
        <v>1</v>
      </c>
      <c r="G171" s="384"/>
      <c r="H171" s="376"/>
      <c r="I171" s="376"/>
      <c r="J171" s="376"/>
      <c r="K171" s="376"/>
      <c r="L171" s="376"/>
      <c r="M171" s="376"/>
      <c r="N171" s="376"/>
      <c r="O171" s="376"/>
      <c r="P171" s="376"/>
      <c r="Q171" s="376"/>
      <c r="R171" s="376"/>
      <c r="S171" s="376"/>
      <c r="T171" s="376"/>
      <c r="U171" s="376"/>
      <c r="V171" s="385" t="s">
        <v>1586</v>
      </c>
    </row>
    <row r="172" spans="1:22" s="347" customFormat="1" ht="14.1" customHeight="1">
      <c r="A172" s="531">
        <f t="shared" si="2"/>
        <v>171</v>
      </c>
      <c r="B172" s="581" t="s">
        <v>2251</v>
      </c>
      <c r="C172" s="581">
        <v>1</v>
      </c>
      <c r="D172" s="543">
        <v>5</v>
      </c>
      <c r="E172" s="349" t="s">
        <v>91</v>
      </c>
      <c r="F172" s="361" t="str">
        <f>IF('確認申請書（建築）入力'!$N$517="","",'確認申請書（建築）入力'!$N$517)</f>
        <v/>
      </c>
      <c r="G172" s="361"/>
      <c r="H172" s="350"/>
      <c r="I172" s="350"/>
      <c r="J172" s="350"/>
      <c r="K172" s="350"/>
      <c r="L172" s="350"/>
      <c r="M172" s="350"/>
      <c r="N172" s="350"/>
      <c r="O172" s="350"/>
      <c r="P172" s="350"/>
      <c r="Q172" s="350"/>
      <c r="R172" s="350"/>
      <c r="S172" s="350"/>
      <c r="T172" s="350"/>
      <c r="U172" s="350"/>
      <c r="V172" s="374" t="s">
        <v>1586</v>
      </c>
    </row>
    <row r="173" spans="1:22" s="347" customFormat="1" ht="14.1" customHeight="1">
      <c r="A173" s="531">
        <f t="shared" si="2"/>
        <v>172</v>
      </c>
      <c r="B173" s="581" t="s">
        <v>2251</v>
      </c>
      <c r="C173" s="581">
        <v>1</v>
      </c>
      <c r="D173" s="543">
        <v>5</v>
      </c>
      <c r="E173" s="349" t="s">
        <v>2345</v>
      </c>
      <c r="F173" s="359" t="str">
        <f>IF('確認申請書（建築）入力'!$N$518="","",TEXT('確認申請書（建築）入力'!$N$518,"#0.000"))</f>
        <v/>
      </c>
      <c r="G173" s="359"/>
      <c r="H173" s="350"/>
      <c r="I173" s="350"/>
      <c r="J173" s="350"/>
      <c r="K173" s="350"/>
      <c r="L173" s="350"/>
      <c r="M173" s="350"/>
      <c r="N173" s="350"/>
      <c r="O173" s="350"/>
      <c r="P173" s="350"/>
      <c r="Q173" s="350"/>
      <c r="R173" s="350"/>
      <c r="S173" s="350"/>
      <c r="T173" s="350"/>
      <c r="U173" s="350"/>
      <c r="V173" s="374" t="s">
        <v>1586</v>
      </c>
    </row>
    <row r="174" spans="1:22" s="347" customFormat="1" ht="14.1" customHeight="1">
      <c r="A174" s="531">
        <f t="shared" si="2"/>
        <v>173</v>
      </c>
      <c r="B174" s="581" t="s">
        <v>2251</v>
      </c>
      <c r="C174" s="581">
        <v>1</v>
      </c>
      <c r="D174" s="543">
        <v>5</v>
      </c>
      <c r="E174" s="349" t="s">
        <v>2346</v>
      </c>
      <c r="F174" s="359" t="str">
        <f>IF('確認申請書（建築）入力'!$N$519="","",TEXT('確認申請書（建築）入力'!$N$519,"#0.000"))</f>
        <v/>
      </c>
      <c r="G174" s="359"/>
      <c r="H174" s="350"/>
      <c r="I174" s="350"/>
      <c r="J174" s="350"/>
      <c r="K174" s="350"/>
      <c r="L174" s="350"/>
      <c r="M174" s="350"/>
      <c r="N174" s="350"/>
      <c r="O174" s="350"/>
      <c r="P174" s="350"/>
      <c r="Q174" s="350"/>
      <c r="R174" s="350"/>
      <c r="S174" s="350"/>
      <c r="T174" s="350"/>
      <c r="U174" s="350"/>
      <c r="V174" s="374" t="s">
        <v>1586</v>
      </c>
    </row>
    <row r="175" spans="1:22" s="347" customFormat="1" ht="14.1" customHeight="1">
      <c r="A175" s="531">
        <f t="shared" si="2"/>
        <v>174</v>
      </c>
      <c r="B175" s="581" t="s">
        <v>2251</v>
      </c>
      <c r="C175" s="581">
        <v>1</v>
      </c>
      <c r="D175" s="543">
        <v>5</v>
      </c>
      <c r="E175" s="349" t="s">
        <v>2347</v>
      </c>
      <c r="F175" s="359" t="str">
        <f>IF('確認申請書（建築）入力'!$N$520="","",TEXT('確認申請書（建築）入力'!$N$520,"#0.000"))</f>
        <v/>
      </c>
      <c r="G175" s="359"/>
      <c r="H175" s="350"/>
      <c r="I175" s="350"/>
      <c r="J175" s="350"/>
      <c r="K175" s="350"/>
      <c r="L175" s="350"/>
      <c r="M175" s="350"/>
      <c r="N175" s="350"/>
      <c r="O175" s="350"/>
      <c r="P175" s="350"/>
      <c r="Q175" s="350"/>
      <c r="R175" s="350"/>
      <c r="S175" s="350"/>
      <c r="T175" s="350"/>
      <c r="U175" s="350"/>
      <c r="V175" s="374" t="s">
        <v>1586</v>
      </c>
    </row>
    <row r="176" spans="1:22" s="347" customFormat="1" ht="14.1" customHeight="1">
      <c r="A176" s="531">
        <f t="shared" si="2"/>
        <v>175</v>
      </c>
      <c r="B176" s="581" t="s">
        <v>2251</v>
      </c>
      <c r="C176" s="581">
        <v>1</v>
      </c>
      <c r="D176" s="543">
        <v>5</v>
      </c>
      <c r="E176" s="349" t="s">
        <v>2348</v>
      </c>
      <c r="F176" s="359" t="str">
        <f>IF('確認申請書（建築）入力'!$N$521="","",TEXT('確認申請書（建築）入力'!$N$521,"#0.000"))</f>
        <v/>
      </c>
      <c r="G176" s="359"/>
      <c r="H176" s="350"/>
      <c r="I176" s="350"/>
      <c r="J176" s="350"/>
      <c r="K176" s="350"/>
      <c r="L176" s="350"/>
      <c r="M176" s="350"/>
      <c r="N176" s="350"/>
      <c r="O176" s="350"/>
      <c r="P176" s="350"/>
      <c r="Q176" s="350"/>
      <c r="R176" s="350"/>
      <c r="S176" s="350"/>
      <c r="T176" s="350"/>
      <c r="U176" s="350"/>
      <c r="V176" s="374" t="s">
        <v>1586</v>
      </c>
    </row>
    <row r="177" spans="1:22" s="347" customFormat="1" ht="14.1" customHeight="1">
      <c r="A177" s="531">
        <f t="shared" si="2"/>
        <v>176</v>
      </c>
      <c r="B177" s="581" t="s">
        <v>2251</v>
      </c>
      <c r="C177" s="581">
        <v>1</v>
      </c>
      <c r="D177" s="543">
        <v>5</v>
      </c>
      <c r="E177" s="349" t="s">
        <v>2344</v>
      </c>
      <c r="F177" s="359" t="str">
        <f>IF($G$177=TRUE,"有",IF($H$177=TRUE,"有",""))</f>
        <v/>
      </c>
      <c r="G177" s="355" t="b">
        <v>0</v>
      </c>
      <c r="H177" s="355" t="b">
        <v>0</v>
      </c>
      <c r="I177" s="350"/>
      <c r="J177" s="350"/>
      <c r="K177" s="350"/>
      <c r="L177" s="350"/>
      <c r="M177" s="350"/>
      <c r="N177" s="350"/>
      <c r="O177" s="350"/>
      <c r="P177" s="350"/>
      <c r="Q177" s="350"/>
      <c r="R177" s="350"/>
      <c r="S177" s="350"/>
      <c r="T177" s="350"/>
      <c r="U177" s="350"/>
      <c r="V177" s="374"/>
    </row>
    <row r="178" spans="1:22" s="347" customFormat="1" ht="14.1" customHeight="1">
      <c r="A178" s="531">
        <f t="shared" si="2"/>
        <v>177</v>
      </c>
      <c r="B178" s="581" t="s">
        <v>2251</v>
      </c>
      <c r="C178" s="581">
        <v>1</v>
      </c>
      <c r="D178" s="543">
        <v>5</v>
      </c>
      <c r="E178" s="349" t="s">
        <v>2480</v>
      </c>
      <c r="F178" s="350" t="str">
        <f>IF($G$178=1,"",INDEX(主要用途!$C$2:$C$63,$G$178))</f>
        <v/>
      </c>
      <c r="G178" s="362">
        <v>1</v>
      </c>
      <c r="H178" s="362"/>
      <c r="I178" s="362"/>
      <c r="J178" s="362"/>
      <c r="K178" s="362"/>
      <c r="L178" s="362"/>
      <c r="M178" s="350"/>
      <c r="N178" s="350"/>
      <c r="O178" s="350"/>
      <c r="P178" s="350"/>
      <c r="Q178" s="373"/>
      <c r="R178" s="350"/>
      <c r="S178" s="350"/>
      <c r="T178" s="350"/>
      <c r="U178" s="350"/>
      <c r="V178" s="374" t="s">
        <v>1951</v>
      </c>
    </row>
    <row r="179" spans="1:22" s="347" customFormat="1" ht="14.1" customHeight="1">
      <c r="A179" s="531">
        <f t="shared" si="2"/>
        <v>178</v>
      </c>
      <c r="B179" s="581" t="s">
        <v>2251</v>
      </c>
      <c r="C179" s="581">
        <v>1</v>
      </c>
      <c r="D179" s="581">
        <v>5</v>
      </c>
      <c r="E179" s="349" t="s">
        <v>2481</v>
      </c>
      <c r="F179" s="350" t="str">
        <f>IF($G$179=1,"",INDEX(主要用途!$C$2:$C$63,$G$179))</f>
        <v/>
      </c>
      <c r="G179" s="362">
        <v>1</v>
      </c>
      <c r="H179" s="362"/>
      <c r="I179" s="362"/>
      <c r="J179" s="362"/>
      <c r="K179" s="362"/>
      <c r="L179" s="362"/>
      <c r="M179" s="350"/>
      <c r="N179" s="350"/>
      <c r="O179" s="350"/>
      <c r="P179" s="350"/>
      <c r="Q179" s="373"/>
      <c r="R179" s="350"/>
      <c r="S179" s="350"/>
      <c r="T179" s="350"/>
      <c r="U179" s="350"/>
      <c r="V179" s="374" t="s">
        <v>1950</v>
      </c>
    </row>
    <row r="180" spans="1:22" s="347" customFormat="1" ht="14.1" customHeight="1">
      <c r="A180" s="531">
        <f t="shared" si="2"/>
        <v>179</v>
      </c>
      <c r="B180" s="581" t="s">
        <v>2251</v>
      </c>
      <c r="C180" s="581">
        <v>1</v>
      </c>
      <c r="D180" s="581">
        <v>5</v>
      </c>
      <c r="E180" s="349" t="s">
        <v>2482</v>
      </c>
      <c r="F180" s="350" t="str">
        <f>IF($G$180=1,"",INDEX(主要用途!$C$2:$C$63,$G$180))</f>
        <v/>
      </c>
      <c r="G180" s="362">
        <v>1</v>
      </c>
      <c r="H180" s="362"/>
      <c r="I180" s="362"/>
      <c r="J180" s="362"/>
      <c r="K180" s="362"/>
      <c r="L180" s="362"/>
      <c r="M180" s="350"/>
      <c r="N180" s="350"/>
      <c r="O180" s="350"/>
      <c r="P180" s="350"/>
      <c r="Q180" s="373"/>
      <c r="R180" s="350"/>
      <c r="S180" s="350"/>
      <c r="T180" s="350"/>
      <c r="U180" s="350"/>
      <c r="V180" s="374" t="s">
        <v>1950</v>
      </c>
    </row>
    <row r="181" spans="1:22" s="347" customFormat="1" ht="14.1" customHeight="1">
      <c r="A181" s="531">
        <f t="shared" si="2"/>
        <v>180</v>
      </c>
      <c r="B181" s="581" t="s">
        <v>2251</v>
      </c>
      <c r="C181" s="581">
        <v>1</v>
      </c>
      <c r="D181" s="581">
        <v>5</v>
      </c>
      <c r="E181" s="349" t="s">
        <v>2483</v>
      </c>
      <c r="F181" s="350" t="str">
        <f>IF($G$181=1,"",INDEX(主要用途!$C$2:$C$63,$G$181))</f>
        <v/>
      </c>
      <c r="G181" s="362">
        <v>1</v>
      </c>
      <c r="H181" s="362"/>
      <c r="I181" s="362"/>
      <c r="J181" s="362"/>
      <c r="K181" s="362"/>
      <c r="L181" s="362"/>
      <c r="M181" s="350"/>
      <c r="N181" s="350"/>
      <c r="O181" s="350"/>
      <c r="P181" s="350"/>
      <c r="Q181" s="373"/>
      <c r="R181" s="350"/>
      <c r="S181" s="350"/>
      <c r="T181" s="350"/>
      <c r="U181" s="350"/>
      <c r="V181" s="374" t="s">
        <v>1950</v>
      </c>
    </row>
    <row r="182" spans="1:22" s="347" customFormat="1" ht="14.1" customHeight="1">
      <c r="A182" s="531">
        <f t="shared" si="2"/>
        <v>181</v>
      </c>
      <c r="B182" s="581" t="s">
        <v>2251</v>
      </c>
      <c r="C182" s="581">
        <v>1</v>
      </c>
      <c r="D182" s="581">
        <v>5</v>
      </c>
      <c r="E182" s="349" t="s">
        <v>2484</v>
      </c>
      <c r="F182" s="350" t="str">
        <f>IF($G$182=1,"",INDEX(主要用途!$C$2:$C$63,$G$182))</f>
        <v/>
      </c>
      <c r="G182" s="362">
        <v>1</v>
      </c>
      <c r="H182" s="362"/>
      <c r="I182" s="362"/>
      <c r="J182" s="362"/>
      <c r="K182" s="362"/>
      <c r="L182" s="362"/>
      <c r="M182" s="350"/>
      <c r="N182" s="350"/>
      <c r="O182" s="350"/>
      <c r="P182" s="350"/>
      <c r="Q182" s="373"/>
      <c r="R182" s="350"/>
      <c r="S182" s="350"/>
      <c r="T182" s="350"/>
      <c r="U182" s="350"/>
      <c r="V182" s="374" t="s">
        <v>1950</v>
      </c>
    </row>
    <row r="183" spans="1:22" s="347" customFormat="1" ht="14.1" customHeight="1">
      <c r="A183" s="531">
        <f t="shared" si="2"/>
        <v>182</v>
      </c>
      <c r="B183" s="581" t="s">
        <v>2251</v>
      </c>
      <c r="C183" s="581">
        <v>1</v>
      </c>
      <c r="D183" s="581">
        <v>5</v>
      </c>
      <c r="E183" s="349" t="s">
        <v>2495</v>
      </c>
      <c r="F183" s="350" t="str">
        <f>IF($G$183=1,"",INDEX(主要用途!$C$2:$C$63,$G$183))</f>
        <v/>
      </c>
      <c r="G183" s="362">
        <v>1</v>
      </c>
      <c r="H183" s="362"/>
      <c r="I183" s="362"/>
      <c r="J183" s="362"/>
      <c r="K183" s="362"/>
      <c r="L183" s="362"/>
      <c r="M183" s="350"/>
      <c r="N183" s="350"/>
      <c r="O183" s="350"/>
      <c r="P183" s="350"/>
      <c r="Q183" s="373"/>
      <c r="R183" s="350"/>
      <c r="S183" s="350"/>
      <c r="T183" s="350"/>
      <c r="U183" s="350"/>
      <c r="V183" s="374" t="s">
        <v>1950</v>
      </c>
    </row>
    <row r="184" spans="1:22" s="347" customFormat="1" ht="14.1" customHeight="1">
      <c r="A184" s="531">
        <f t="shared" si="2"/>
        <v>183</v>
      </c>
      <c r="B184" s="581" t="s">
        <v>2251</v>
      </c>
      <c r="C184" s="581">
        <v>1</v>
      </c>
      <c r="D184" s="543">
        <v>5</v>
      </c>
      <c r="E184" s="349" t="s">
        <v>2485</v>
      </c>
      <c r="F184" s="350" t="str">
        <f>IF($G$178=1,"",INDEX(主要用途!$D$2:$D$63,$G$178))</f>
        <v/>
      </c>
      <c r="G184" s="350"/>
      <c r="H184" s="350"/>
      <c r="I184" s="350"/>
      <c r="J184" s="350"/>
      <c r="K184" s="350"/>
      <c r="L184" s="350"/>
      <c r="M184" s="350"/>
      <c r="N184" s="350"/>
      <c r="O184" s="350"/>
      <c r="P184" s="350"/>
      <c r="Q184" s="350"/>
      <c r="R184" s="350"/>
      <c r="S184" s="350"/>
      <c r="T184" s="350"/>
      <c r="U184" s="350"/>
      <c r="V184" s="374" t="s">
        <v>1949</v>
      </c>
    </row>
    <row r="185" spans="1:22" s="347" customFormat="1" ht="14.1" customHeight="1">
      <c r="A185" s="531">
        <f t="shared" si="2"/>
        <v>184</v>
      </c>
      <c r="B185" s="581" t="s">
        <v>2251</v>
      </c>
      <c r="C185" s="581">
        <v>1</v>
      </c>
      <c r="D185" s="581">
        <v>5</v>
      </c>
      <c r="E185" s="349" t="s">
        <v>2486</v>
      </c>
      <c r="F185" s="350" t="str">
        <f>IF($G$179=1,"",INDEX(主要用途!$D$2:$D$63,$G$179))</f>
        <v/>
      </c>
      <c r="G185" s="350"/>
      <c r="H185" s="350"/>
      <c r="I185" s="350"/>
      <c r="J185" s="350"/>
      <c r="K185" s="350"/>
      <c r="L185" s="350"/>
      <c r="M185" s="350"/>
      <c r="N185" s="350"/>
      <c r="O185" s="350"/>
      <c r="P185" s="350"/>
      <c r="Q185" s="350"/>
      <c r="R185" s="350"/>
      <c r="S185" s="350"/>
      <c r="T185" s="350"/>
      <c r="U185" s="350"/>
      <c r="V185" s="374" t="s">
        <v>1949</v>
      </c>
    </row>
    <row r="186" spans="1:22" s="347" customFormat="1" ht="14.1" customHeight="1">
      <c r="A186" s="531">
        <f t="shared" si="2"/>
        <v>185</v>
      </c>
      <c r="B186" s="581" t="s">
        <v>2251</v>
      </c>
      <c r="C186" s="581">
        <v>1</v>
      </c>
      <c r="D186" s="581">
        <v>5</v>
      </c>
      <c r="E186" s="349" t="s">
        <v>2489</v>
      </c>
      <c r="F186" s="350" t="str">
        <f>IF($G$180=1,"",INDEX(主要用途!$D$2:$D$63,$G$180))</f>
        <v/>
      </c>
      <c r="G186" s="350"/>
      <c r="H186" s="350"/>
      <c r="I186" s="350"/>
      <c r="J186" s="350"/>
      <c r="K186" s="350"/>
      <c r="L186" s="350"/>
      <c r="M186" s="350"/>
      <c r="N186" s="350"/>
      <c r="O186" s="350"/>
      <c r="P186" s="350"/>
      <c r="Q186" s="350"/>
      <c r="R186" s="350"/>
      <c r="S186" s="350"/>
      <c r="T186" s="350"/>
      <c r="U186" s="350"/>
      <c r="V186" s="374" t="s">
        <v>1949</v>
      </c>
    </row>
    <row r="187" spans="1:22" s="347" customFormat="1" ht="14.1" customHeight="1">
      <c r="A187" s="531">
        <f t="shared" si="2"/>
        <v>186</v>
      </c>
      <c r="B187" s="581" t="s">
        <v>2251</v>
      </c>
      <c r="C187" s="581">
        <v>1</v>
      </c>
      <c r="D187" s="581">
        <v>5</v>
      </c>
      <c r="E187" s="349" t="s">
        <v>2487</v>
      </c>
      <c r="F187" s="350" t="str">
        <f>IF($G$181=1,"",INDEX(主要用途!$D$2:$D$63,$G$181))</f>
        <v/>
      </c>
      <c r="G187" s="350"/>
      <c r="H187" s="350"/>
      <c r="I187" s="350"/>
      <c r="J187" s="350"/>
      <c r="K187" s="350"/>
      <c r="L187" s="350"/>
      <c r="M187" s="350"/>
      <c r="N187" s="350"/>
      <c r="O187" s="350"/>
      <c r="P187" s="350"/>
      <c r="Q187" s="350"/>
      <c r="R187" s="350"/>
      <c r="S187" s="350"/>
      <c r="T187" s="350"/>
      <c r="U187" s="350"/>
      <c r="V187" s="374" t="s">
        <v>1949</v>
      </c>
    </row>
    <row r="188" spans="1:22" s="347" customFormat="1" ht="14.1" customHeight="1">
      <c r="A188" s="531">
        <f t="shared" si="2"/>
        <v>187</v>
      </c>
      <c r="B188" s="581" t="s">
        <v>2251</v>
      </c>
      <c r="C188" s="581">
        <v>1</v>
      </c>
      <c r="D188" s="581">
        <v>5</v>
      </c>
      <c r="E188" s="349" t="s">
        <v>2488</v>
      </c>
      <c r="F188" s="350" t="str">
        <f>IF($G$182=1,"",INDEX(主要用途!$D$2:$D$63,$G$182))</f>
        <v/>
      </c>
      <c r="G188" s="350"/>
      <c r="H188" s="350"/>
      <c r="I188" s="350"/>
      <c r="J188" s="350"/>
      <c r="K188" s="350"/>
      <c r="L188" s="350"/>
      <c r="M188" s="350"/>
      <c r="N188" s="350"/>
      <c r="O188" s="350"/>
      <c r="P188" s="350"/>
      <c r="Q188" s="350"/>
      <c r="R188" s="350"/>
      <c r="S188" s="350"/>
      <c r="T188" s="350"/>
      <c r="U188" s="350"/>
      <c r="V188" s="374" t="s">
        <v>1949</v>
      </c>
    </row>
    <row r="189" spans="1:22" s="347" customFormat="1" ht="14.1" customHeight="1">
      <c r="A189" s="531">
        <f t="shared" si="2"/>
        <v>188</v>
      </c>
      <c r="B189" s="581" t="s">
        <v>2251</v>
      </c>
      <c r="C189" s="581">
        <v>1</v>
      </c>
      <c r="D189" s="581">
        <v>5</v>
      </c>
      <c r="E189" s="349" t="s">
        <v>2496</v>
      </c>
      <c r="F189" s="350" t="str">
        <f>IF($G$183=1,"",INDEX(主要用途!$D$2:$D$63,$G$183))</f>
        <v/>
      </c>
      <c r="G189" s="350"/>
      <c r="H189" s="350"/>
      <c r="I189" s="350"/>
      <c r="J189" s="350"/>
      <c r="K189" s="350"/>
      <c r="L189" s="350"/>
      <c r="M189" s="350"/>
      <c r="N189" s="350"/>
      <c r="O189" s="350"/>
      <c r="P189" s="350"/>
      <c r="Q189" s="350"/>
      <c r="R189" s="350"/>
      <c r="S189" s="350"/>
      <c r="T189" s="350"/>
      <c r="U189" s="350"/>
      <c r="V189" s="374" t="s">
        <v>1949</v>
      </c>
    </row>
    <row r="190" spans="1:22" s="347" customFormat="1" ht="14.1" customHeight="1">
      <c r="A190" s="531">
        <f t="shared" si="2"/>
        <v>189</v>
      </c>
      <c r="B190" s="581" t="s">
        <v>2251</v>
      </c>
      <c r="C190" s="581">
        <v>1</v>
      </c>
      <c r="D190" s="543">
        <v>5</v>
      </c>
      <c r="E190" s="349" t="s">
        <v>2490</v>
      </c>
      <c r="F190" s="713" t="str">
        <f>IF('確認申請書（建築）入力'!$AE$525="","",TEXT('確認申請書（建築）入力'!$AE$525,"#0.00"))</f>
        <v/>
      </c>
      <c r="G190" s="380"/>
      <c r="H190" s="380"/>
      <c r="I190" s="380"/>
      <c r="J190" s="380"/>
      <c r="K190" s="380"/>
      <c r="L190" s="380"/>
      <c r="M190" s="350"/>
      <c r="N190" s="350"/>
      <c r="O190" s="350"/>
      <c r="P190" s="350"/>
      <c r="Q190" s="350"/>
      <c r="R190" s="350"/>
      <c r="S190" s="350"/>
      <c r="T190" s="350"/>
      <c r="U190" s="350"/>
      <c r="V190" s="374" t="s">
        <v>1949</v>
      </c>
    </row>
    <row r="191" spans="1:22" s="347" customFormat="1" ht="14.1" customHeight="1">
      <c r="A191" s="531">
        <f t="shared" si="2"/>
        <v>190</v>
      </c>
      <c r="B191" s="581" t="s">
        <v>2251</v>
      </c>
      <c r="C191" s="581">
        <v>1</v>
      </c>
      <c r="D191" s="581">
        <v>5</v>
      </c>
      <c r="E191" s="349" t="s">
        <v>2491</v>
      </c>
      <c r="F191" s="713" t="str">
        <f>IF('確認申請書（建築）入力'!$AE$526="","",TEXT('確認申請書（建築）入力'!$AE$526,"#0.00"))</f>
        <v/>
      </c>
      <c r="G191" s="380"/>
      <c r="H191" s="380"/>
      <c r="I191" s="380"/>
      <c r="J191" s="380"/>
      <c r="K191" s="380"/>
      <c r="L191" s="380"/>
      <c r="M191" s="350"/>
      <c r="N191" s="350"/>
      <c r="O191" s="350"/>
      <c r="P191" s="350"/>
      <c r="Q191" s="350"/>
      <c r="R191" s="350"/>
      <c r="S191" s="350"/>
      <c r="T191" s="350"/>
      <c r="U191" s="350"/>
      <c r="V191" s="374" t="s">
        <v>1949</v>
      </c>
    </row>
    <row r="192" spans="1:22" s="347" customFormat="1" ht="14.1" customHeight="1">
      <c r="A192" s="531">
        <f t="shared" si="2"/>
        <v>191</v>
      </c>
      <c r="B192" s="581" t="s">
        <v>2251</v>
      </c>
      <c r="C192" s="581">
        <v>1</v>
      </c>
      <c r="D192" s="581">
        <v>5</v>
      </c>
      <c r="E192" s="349" t="s">
        <v>2492</v>
      </c>
      <c r="F192" s="713" t="str">
        <f>IF('確認申請書（建築）入力'!$AE$527="","",TEXT('確認申請書（建築）入力'!$AE$527,"#0.00"))</f>
        <v/>
      </c>
      <c r="G192" s="380"/>
      <c r="H192" s="380"/>
      <c r="I192" s="380"/>
      <c r="J192" s="380"/>
      <c r="K192" s="380"/>
      <c r="L192" s="380"/>
      <c r="M192" s="350"/>
      <c r="N192" s="350"/>
      <c r="O192" s="350"/>
      <c r="P192" s="350"/>
      <c r="Q192" s="350"/>
      <c r="R192" s="350"/>
      <c r="S192" s="350"/>
      <c r="T192" s="350"/>
      <c r="U192" s="350"/>
      <c r="V192" s="374" t="s">
        <v>1949</v>
      </c>
    </row>
    <row r="193" spans="1:22" s="347" customFormat="1" ht="14.1" customHeight="1">
      <c r="A193" s="531">
        <f t="shared" si="2"/>
        <v>192</v>
      </c>
      <c r="B193" s="581" t="s">
        <v>2251</v>
      </c>
      <c r="C193" s="581">
        <v>1</v>
      </c>
      <c r="D193" s="581">
        <v>5</v>
      </c>
      <c r="E193" s="349" t="s">
        <v>2493</v>
      </c>
      <c r="F193" s="713" t="str">
        <f>IF('確認申請書（建築）入力'!$AE$528="","",TEXT('確認申請書（建築）入力'!$AE$528,"#0.00"))</f>
        <v/>
      </c>
      <c r="G193" s="380"/>
      <c r="H193" s="380"/>
      <c r="I193" s="380"/>
      <c r="J193" s="380"/>
      <c r="K193" s="380"/>
      <c r="L193" s="380"/>
      <c r="M193" s="350"/>
      <c r="N193" s="350"/>
      <c r="O193" s="350"/>
      <c r="P193" s="350"/>
      <c r="Q193" s="350"/>
      <c r="R193" s="350"/>
      <c r="S193" s="350"/>
      <c r="T193" s="350"/>
      <c r="U193" s="350"/>
      <c r="V193" s="374" t="s">
        <v>1949</v>
      </c>
    </row>
    <row r="194" spans="1:22" s="347" customFormat="1" ht="14.1" customHeight="1">
      <c r="A194" s="531">
        <f t="shared" si="2"/>
        <v>193</v>
      </c>
      <c r="B194" s="581" t="s">
        <v>2251</v>
      </c>
      <c r="C194" s="581">
        <v>1</v>
      </c>
      <c r="D194" s="581">
        <v>5</v>
      </c>
      <c r="E194" s="349" t="s">
        <v>2494</v>
      </c>
      <c r="F194" s="713" t="str">
        <f>IF('確認申請書（建築）入力'!$AE$529="","",TEXT('確認申請書（建築）入力'!$AE$529,"#0.00"))</f>
        <v/>
      </c>
      <c r="G194" s="380"/>
      <c r="H194" s="380"/>
      <c r="I194" s="380"/>
      <c r="J194" s="380"/>
      <c r="K194" s="380"/>
      <c r="L194" s="380"/>
      <c r="M194" s="350"/>
      <c r="N194" s="350"/>
      <c r="O194" s="350"/>
      <c r="P194" s="350"/>
      <c r="Q194" s="350"/>
      <c r="R194" s="350"/>
      <c r="S194" s="350"/>
      <c r="T194" s="350"/>
      <c r="U194" s="350"/>
      <c r="V194" s="374" t="s">
        <v>1949</v>
      </c>
    </row>
    <row r="195" spans="1:22" s="347" customFormat="1" ht="14.1" customHeight="1">
      <c r="A195" s="531">
        <f t="shared" si="2"/>
        <v>194</v>
      </c>
      <c r="B195" s="581" t="s">
        <v>2251</v>
      </c>
      <c r="C195" s="581">
        <v>1</v>
      </c>
      <c r="D195" s="581">
        <v>5</v>
      </c>
      <c r="E195" s="349" t="s">
        <v>2497</v>
      </c>
      <c r="F195" s="713" t="str">
        <f>IF('確認申請書（建築）入力'!$AE$530="","",TEXT('確認申請書（建築）入力'!$AE$530,"#0.00"))</f>
        <v/>
      </c>
      <c r="G195" s="380"/>
      <c r="H195" s="380"/>
      <c r="I195" s="380"/>
      <c r="J195" s="380"/>
      <c r="K195" s="380"/>
      <c r="L195" s="380"/>
      <c r="M195" s="350"/>
      <c r="N195" s="350"/>
      <c r="O195" s="350"/>
      <c r="P195" s="350"/>
      <c r="Q195" s="350"/>
      <c r="R195" s="350"/>
      <c r="S195" s="350"/>
      <c r="T195" s="350"/>
      <c r="U195" s="350"/>
      <c r="V195" s="374" t="s">
        <v>1949</v>
      </c>
    </row>
    <row r="196" spans="1:22" s="347" customFormat="1" ht="14.1" customHeight="1">
      <c r="A196" s="531">
        <f t="shared" ref="A196:A259" si="3">A195+1</f>
        <v>195</v>
      </c>
      <c r="B196" s="581" t="s">
        <v>2251</v>
      </c>
      <c r="C196" s="581">
        <v>1</v>
      </c>
      <c r="D196" s="543">
        <v>5</v>
      </c>
      <c r="E196" s="349" t="s">
        <v>1760</v>
      </c>
      <c r="F196" s="350" t="str">
        <f>IF('確認申請書（建築）入力'!$N$532="","",'確認申請書（建築）入力'!$N$532)</f>
        <v/>
      </c>
      <c r="G196" s="350"/>
      <c r="H196" s="350"/>
      <c r="I196" s="350"/>
      <c r="J196" s="350"/>
      <c r="K196" s="350"/>
      <c r="L196" s="350"/>
      <c r="M196" s="350"/>
      <c r="N196" s="350"/>
      <c r="O196" s="350"/>
      <c r="P196" s="350"/>
      <c r="Q196" s="350"/>
      <c r="R196" s="350"/>
      <c r="S196" s="350"/>
      <c r="T196" s="350"/>
      <c r="U196" s="350"/>
      <c r="V196" s="374" t="s">
        <v>1586</v>
      </c>
    </row>
    <row r="197" spans="1:22" s="347" customFormat="1" ht="14.1" customHeight="1" thickBot="1">
      <c r="A197" s="532">
        <f t="shared" si="3"/>
        <v>196</v>
      </c>
      <c r="B197" s="582" t="s">
        <v>2251</v>
      </c>
      <c r="C197" s="582">
        <v>1</v>
      </c>
      <c r="D197" s="613">
        <v>5</v>
      </c>
      <c r="E197" s="382" t="s">
        <v>1759</v>
      </c>
      <c r="F197" s="383" t="str">
        <f>IF('確認申請書（建築）入力'!$N$535="","",'確認申請書（建築）入力'!$N$535)</f>
        <v/>
      </c>
      <c r="G197" s="383"/>
      <c r="H197" s="383"/>
      <c r="I197" s="383"/>
      <c r="J197" s="383"/>
      <c r="K197" s="383"/>
      <c r="L197" s="383"/>
      <c r="M197" s="383"/>
      <c r="N197" s="383"/>
      <c r="O197" s="383"/>
      <c r="P197" s="383"/>
      <c r="Q197" s="383"/>
      <c r="R197" s="383"/>
      <c r="S197" s="383"/>
      <c r="T197" s="383"/>
      <c r="U197" s="383"/>
      <c r="V197" s="386" t="s">
        <v>1586</v>
      </c>
    </row>
    <row r="198" spans="1:22" s="347" customFormat="1" ht="14.1" customHeight="1">
      <c r="A198" s="539">
        <f t="shared" si="3"/>
        <v>197</v>
      </c>
      <c r="B198" s="583" t="s">
        <v>2251</v>
      </c>
      <c r="C198" s="583">
        <v>1</v>
      </c>
      <c r="D198" s="583">
        <v>6</v>
      </c>
      <c r="E198" s="375" t="s">
        <v>2128</v>
      </c>
      <c r="F198" s="384">
        <f>'確認申請書（建築）入力'!$N$539</f>
        <v>1</v>
      </c>
      <c r="G198" s="384"/>
      <c r="H198" s="376"/>
      <c r="I198" s="376"/>
      <c r="J198" s="376"/>
      <c r="K198" s="376"/>
      <c r="L198" s="376"/>
      <c r="M198" s="376"/>
      <c r="N198" s="376"/>
      <c r="O198" s="376"/>
      <c r="P198" s="376"/>
      <c r="Q198" s="376"/>
      <c r="R198" s="376"/>
      <c r="S198" s="376"/>
      <c r="T198" s="376"/>
      <c r="U198" s="376"/>
      <c r="V198" s="385" t="s">
        <v>1586</v>
      </c>
    </row>
    <row r="199" spans="1:22" s="347" customFormat="1" ht="14.1" customHeight="1">
      <c r="A199" s="531">
        <f t="shared" si="3"/>
        <v>198</v>
      </c>
      <c r="B199" s="581" t="s">
        <v>2251</v>
      </c>
      <c r="C199" s="581">
        <v>1</v>
      </c>
      <c r="D199" s="581">
        <v>6</v>
      </c>
      <c r="E199" s="349" t="s">
        <v>91</v>
      </c>
      <c r="F199" s="359" t="str">
        <f>IF('確認申請書（建築）入力'!$N$540="","",'確認申請書（建築）入力'!$N$540)</f>
        <v/>
      </c>
      <c r="G199" s="361"/>
      <c r="H199" s="350"/>
      <c r="I199" s="350"/>
      <c r="J199" s="350"/>
      <c r="K199" s="350"/>
      <c r="L199" s="350"/>
      <c r="M199" s="350"/>
      <c r="N199" s="350"/>
      <c r="O199" s="350"/>
      <c r="P199" s="350"/>
      <c r="Q199" s="350"/>
      <c r="R199" s="350"/>
      <c r="S199" s="350"/>
      <c r="T199" s="350"/>
      <c r="U199" s="350"/>
      <c r="V199" s="374" t="s">
        <v>1586</v>
      </c>
    </row>
    <row r="200" spans="1:22" s="347" customFormat="1" ht="14.1" customHeight="1">
      <c r="A200" s="531">
        <f t="shared" si="3"/>
        <v>199</v>
      </c>
      <c r="B200" s="581" t="s">
        <v>2251</v>
      </c>
      <c r="C200" s="581">
        <v>1</v>
      </c>
      <c r="D200" s="581">
        <v>6</v>
      </c>
      <c r="E200" s="349" t="s">
        <v>2345</v>
      </c>
      <c r="F200" s="359" t="str">
        <f>IF('確認申請書（建築）入力'!$N$541="","",TEXT('確認申請書（建築）入力'!$N$541,"#0.000"))</f>
        <v/>
      </c>
      <c r="G200" s="359"/>
      <c r="H200" s="350"/>
      <c r="I200" s="350"/>
      <c r="J200" s="350"/>
      <c r="K200" s="350"/>
      <c r="L200" s="350"/>
      <c r="M200" s="350"/>
      <c r="N200" s="350"/>
      <c r="O200" s="350"/>
      <c r="P200" s="350"/>
      <c r="Q200" s="350"/>
      <c r="R200" s="350"/>
      <c r="S200" s="350"/>
      <c r="T200" s="350"/>
      <c r="U200" s="350"/>
      <c r="V200" s="374" t="s">
        <v>1586</v>
      </c>
    </row>
    <row r="201" spans="1:22" s="347" customFormat="1" ht="14.1" customHeight="1">
      <c r="A201" s="531">
        <f t="shared" si="3"/>
        <v>200</v>
      </c>
      <c r="B201" s="581" t="s">
        <v>2251</v>
      </c>
      <c r="C201" s="581">
        <v>1</v>
      </c>
      <c r="D201" s="581">
        <v>6</v>
      </c>
      <c r="E201" s="349" t="s">
        <v>2346</v>
      </c>
      <c r="F201" s="359" t="str">
        <f>IF('確認申請書（建築）入力'!$N$542="","",TEXT('確認申請書（建築）入力'!$N$542,"#0.000"))</f>
        <v/>
      </c>
      <c r="G201" s="359"/>
      <c r="H201" s="350"/>
      <c r="I201" s="350"/>
      <c r="J201" s="350"/>
      <c r="K201" s="350"/>
      <c r="L201" s="350"/>
      <c r="M201" s="350"/>
      <c r="N201" s="350"/>
      <c r="O201" s="350"/>
      <c r="P201" s="350"/>
      <c r="Q201" s="350"/>
      <c r="R201" s="350"/>
      <c r="S201" s="350"/>
      <c r="T201" s="350"/>
      <c r="U201" s="350"/>
      <c r="V201" s="374" t="s">
        <v>1586</v>
      </c>
    </row>
    <row r="202" spans="1:22" s="347" customFormat="1" ht="14.1" customHeight="1">
      <c r="A202" s="531">
        <f t="shared" si="3"/>
        <v>201</v>
      </c>
      <c r="B202" s="581" t="s">
        <v>2251</v>
      </c>
      <c r="C202" s="581">
        <v>1</v>
      </c>
      <c r="D202" s="581">
        <v>6</v>
      </c>
      <c r="E202" s="349" t="s">
        <v>2347</v>
      </c>
      <c r="F202" s="359" t="str">
        <f>IF('確認申請書（建築）入力'!$N$543="","",TEXT('確認申請書（建築）入力'!$N$543,"#0.000"))</f>
        <v/>
      </c>
      <c r="G202" s="359"/>
      <c r="H202" s="350"/>
      <c r="I202" s="350"/>
      <c r="J202" s="350"/>
      <c r="K202" s="350"/>
      <c r="L202" s="350"/>
      <c r="M202" s="350"/>
      <c r="N202" s="350"/>
      <c r="O202" s="350"/>
      <c r="P202" s="350"/>
      <c r="Q202" s="350"/>
      <c r="R202" s="350"/>
      <c r="S202" s="350"/>
      <c r="T202" s="350"/>
      <c r="U202" s="350"/>
      <c r="V202" s="374" t="s">
        <v>1586</v>
      </c>
    </row>
    <row r="203" spans="1:22" s="347" customFormat="1" ht="14.1" customHeight="1">
      <c r="A203" s="531">
        <f t="shared" si="3"/>
        <v>202</v>
      </c>
      <c r="B203" s="581" t="s">
        <v>2251</v>
      </c>
      <c r="C203" s="581">
        <v>1</v>
      </c>
      <c r="D203" s="581">
        <v>6</v>
      </c>
      <c r="E203" s="349" t="s">
        <v>2348</v>
      </c>
      <c r="F203" s="359" t="str">
        <f>IF('確認申請書（建築）入力'!$N$544="","",TEXT('確認申請書（建築）入力'!$N$544,"#0.000"))</f>
        <v/>
      </c>
      <c r="G203" s="359"/>
      <c r="H203" s="350"/>
      <c r="I203" s="350"/>
      <c r="J203" s="350"/>
      <c r="K203" s="350"/>
      <c r="L203" s="350"/>
      <c r="M203" s="350"/>
      <c r="N203" s="350"/>
      <c r="O203" s="350"/>
      <c r="P203" s="350"/>
      <c r="Q203" s="350"/>
      <c r="R203" s="350"/>
      <c r="S203" s="350"/>
      <c r="T203" s="350"/>
      <c r="U203" s="350"/>
      <c r="V203" s="374" t="s">
        <v>1586</v>
      </c>
    </row>
    <row r="204" spans="1:22" s="347" customFormat="1" ht="14.1" customHeight="1">
      <c r="A204" s="531">
        <f t="shared" si="3"/>
        <v>203</v>
      </c>
      <c r="B204" s="581" t="s">
        <v>2251</v>
      </c>
      <c r="C204" s="581">
        <v>1</v>
      </c>
      <c r="D204" s="581">
        <v>6</v>
      </c>
      <c r="E204" s="349" t="s">
        <v>2344</v>
      </c>
      <c r="F204" s="359" t="str">
        <f>IF($G$204=TRUE,"有",IF($H$204=TRUE,"無",""))</f>
        <v/>
      </c>
      <c r="G204" s="355" t="b">
        <v>0</v>
      </c>
      <c r="H204" s="355" t="b">
        <v>0</v>
      </c>
      <c r="I204" s="350"/>
      <c r="J204" s="350"/>
      <c r="K204" s="350"/>
      <c r="L204" s="350"/>
      <c r="M204" s="350"/>
      <c r="N204" s="350"/>
      <c r="O204" s="350"/>
      <c r="P204" s="350"/>
      <c r="Q204" s="350"/>
      <c r="R204" s="350"/>
      <c r="S204" s="350"/>
      <c r="T204" s="350"/>
      <c r="U204" s="350"/>
      <c r="V204" s="374"/>
    </row>
    <row r="205" spans="1:22" s="347" customFormat="1" ht="14.1" customHeight="1">
      <c r="A205" s="531">
        <f t="shared" si="3"/>
        <v>204</v>
      </c>
      <c r="B205" s="581" t="s">
        <v>2251</v>
      </c>
      <c r="C205" s="581">
        <v>1</v>
      </c>
      <c r="D205" s="581">
        <v>6</v>
      </c>
      <c r="E205" s="349" t="s">
        <v>2480</v>
      </c>
      <c r="F205" s="350" t="str">
        <f>IF($G$205=1,"",INDEX(主要用途!$C$2:$C$63,$G$205))</f>
        <v/>
      </c>
      <c r="G205" s="362">
        <v>1</v>
      </c>
      <c r="H205" s="362"/>
      <c r="I205" s="362"/>
      <c r="J205" s="362"/>
      <c r="K205" s="362"/>
      <c r="L205" s="362"/>
      <c r="M205" s="350"/>
      <c r="N205" s="350"/>
      <c r="O205" s="350"/>
      <c r="P205" s="350"/>
      <c r="Q205" s="373"/>
      <c r="R205" s="350"/>
      <c r="S205" s="350"/>
      <c r="T205" s="350"/>
      <c r="U205" s="350"/>
      <c r="V205" s="374" t="s">
        <v>1951</v>
      </c>
    </row>
    <row r="206" spans="1:22" s="347" customFormat="1" ht="14.1" customHeight="1">
      <c r="A206" s="531">
        <f t="shared" si="3"/>
        <v>205</v>
      </c>
      <c r="B206" s="581" t="s">
        <v>2251</v>
      </c>
      <c r="C206" s="581">
        <v>1</v>
      </c>
      <c r="D206" s="581">
        <v>6</v>
      </c>
      <c r="E206" s="349" t="s">
        <v>2481</v>
      </c>
      <c r="F206" s="350" t="str">
        <f>IF($G$206=1,"",INDEX(主要用途!$C$2:$C$63,$G$206))</f>
        <v/>
      </c>
      <c r="G206" s="362">
        <v>1</v>
      </c>
      <c r="H206" s="362"/>
      <c r="I206" s="362"/>
      <c r="J206" s="362"/>
      <c r="K206" s="362"/>
      <c r="L206" s="362"/>
      <c r="M206" s="350"/>
      <c r="N206" s="350"/>
      <c r="O206" s="350"/>
      <c r="P206" s="350"/>
      <c r="Q206" s="373"/>
      <c r="R206" s="350"/>
      <c r="S206" s="350"/>
      <c r="T206" s="350"/>
      <c r="U206" s="350"/>
      <c r="V206" s="374" t="s">
        <v>1950</v>
      </c>
    </row>
    <row r="207" spans="1:22" s="347" customFormat="1" ht="14.1" customHeight="1">
      <c r="A207" s="531">
        <f t="shared" si="3"/>
        <v>206</v>
      </c>
      <c r="B207" s="581" t="s">
        <v>2251</v>
      </c>
      <c r="C207" s="581">
        <v>1</v>
      </c>
      <c r="D207" s="581">
        <v>6</v>
      </c>
      <c r="E207" s="349" t="s">
        <v>2482</v>
      </c>
      <c r="F207" s="350" t="str">
        <f>IF($G$207=1,"",INDEX(主要用途!$C$2:$C$63,$G$207))</f>
        <v/>
      </c>
      <c r="G207" s="362">
        <v>1</v>
      </c>
      <c r="H207" s="362"/>
      <c r="I207" s="362"/>
      <c r="J207" s="362"/>
      <c r="K207" s="362"/>
      <c r="L207" s="362"/>
      <c r="M207" s="350"/>
      <c r="N207" s="350"/>
      <c r="O207" s="350"/>
      <c r="P207" s="350"/>
      <c r="Q207" s="373"/>
      <c r="R207" s="350"/>
      <c r="S207" s="350"/>
      <c r="T207" s="350"/>
      <c r="U207" s="350"/>
      <c r="V207" s="374" t="s">
        <v>1950</v>
      </c>
    </row>
    <row r="208" spans="1:22" s="347" customFormat="1" ht="14.1" customHeight="1">
      <c r="A208" s="531">
        <f t="shared" si="3"/>
        <v>207</v>
      </c>
      <c r="B208" s="581" t="s">
        <v>2251</v>
      </c>
      <c r="C208" s="581">
        <v>1</v>
      </c>
      <c r="D208" s="581">
        <v>6</v>
      </c>
      <c r="E208" s="349" t="s">
        <v>2483</v>
      </c>
      <c r="F208" s="350" t="str">
        <f>IF($G$208=1,"",INDEX(主要用途!$C$2:$C$63,$G$208))</f>
        <v/>
      </c>
      <c r="G208" s="362">
        <v>1</v>
      </c>
      <c r="H208" s="362"/>
      <c r="I208" s="362"/>
      <c r="J208" s="362"/>
      <c r="K208" s="362"/>
      <c r="L208" s="362"/>
      <c r="M208" s="350"/>
      <c r="N208" s="350"/>
      <c r="O208" s="350"/>
      <c r="P208" s="350"/>
      <c r="Q208" s="373"/>
      <c r="R208" s="350"/>
      <c r="S208" s="350"/>
      <c r="T208" s="350"/>
      <c r="U208" s="350"/>
      <c r="V208" s="374" t="s">
        <v>1950</v>
      </c>
    </row>
    <row r="209" spans="1:22" s="347" customFormat="1" ht="14.1" customHeight="1">
      <c r="A209" s="531">
        <f t="shared" si="3"/>
        <v>208</v>
      </c>
      <c r="B209" s="581" t="s">
        <v>2251</v>
      </c>
      <c r="C209" s="581">
        <v>1</v>
      </c>
      <c r="D209" s="581">
        <v>6</v>
      </c>
      <c r="E209" s="349" t="s">
        <v>2484</v>
      </c>
      <c r="F209" s="350" t="str">
        <f>IF($G$209=1,"",INDEX(主要用途!$C$2:$C$63,$G$209))</f>
        <v/>
      </c>
      <c r="G209" s="362">
        <v>1</v>
      </c>
      <c r="H209" s="362"/>
      <c r="I209" s="362"/>
      <c r="J209" s="362"/>
      <c r="K209" s="362"/>
      <c r="L209" s="362"/>
      <c r="M209" s="350"/>
      <c r="N209" s="350"/>
      <c r="O209" s="350"/>
      <c r="P209" s="350"/>
      <c r="Q209" s="373"/>
      <c r="R209" s="350"/>
      <c r="S209" s="350"/>
      <c r="T209" s="350"/>
      <c r="U209" s="350"/>
      <c r="V209" s="374" t="s">
        <v>1950</v>
      </c>
    </row>
    <row r="210" spans="1:22" s="347" customFormat="1" ht="14.1" customHeight="1">
      <c r="A210" s="531">
        <f t="shared" si="3"/>
        <v>209</v>
      </c>
      <c r="B210" s="581" t="s">
        <v>2251</v>
      </c>
      <c r="C210" s="581">
        <v>1</v>
      </c>
      <c r="D210" s="581">
        <v>6</v>
      </c>
      <c r="E210" s="349" t="s">
        <v>2495</v>
      </c>
      <c r="F210" s="350" t="str">
        <f>IF($G$210=1,"",INDEX(主要用途!$C$2:$C$63,$G$210))</f>
        <v/>
      </c>
      <c r="G210" s="362">
        <v>1</v>
      </c>
      <c r="H210" s="362"/>
      <c r="I210" s="362"/>
      <c r="J210" s="362"/>
      <c r="K210" s="362"/>
      <c r="L210" s="362"/>
      <c r="M210" s="350"/>
      <c r="N210" s="350"/>
      <c r="O210" s="350"/>
      <c r="P210" s="350"/>
      <c r="Q210" s="373"/>
      <c r="R210" s="350"/>
      <c r="S210" s="350"/>
      <c r="T210" s="350"/>
      <c r="U210" s="350"/>
      <c r="V210" s="374" t="s">
        <v>1950</v>
      </c>
    </row>
    <row r="211" spans="1:22" s="347" customFormat="1" ht="14.1" customHeight="1">
      <c r="A211" s="531">
        <f t="shared" si="3"/>
        <v>210</v>
      </c>
      <c r="B211" s="581" t="s">
        <v>2251</v>
      </c>
      <c r="C211" s="581">
        <v>1</v>
      </c>
      <c r="D211" s="581">
        <v>6</v>
      </c>
      <c r="E211" s="349" t="s">
        <v>2485</v>
      </c>
      <c r="F211" s="350" t="str">
        <f>IF($G$205=1,"",INDEX(主要用途!$D$2:$D$63,$G$205))</f>
        <v/>
      </c>
      <c r="G211" s="350"/>
      <c r="H211" s="350"/>
      <c r="I211" s="350"/>
      <c r="J211" s="350"/>
      <c r="K211" s="350"/>
      <c r="L211" s="350"/>
      <c r="M211" s="350"/>
      <c r="N211" s="350"/>
      <c r="O211" s="350"/>
      <c r="P211" s="350"/>
      <c r="Q211" s="350"/>
      <c r="R211" s="350"/>
      <c r="S211" s="350"/>
      <c r="T211" s="350"/>
      <c r="U211" s="350"/>
      <c r="V211" s="374" t="s">
        <v>1949</v>
      </c>
    </row>
    <row r="212" spans="1:22" s="347" customFormat="1" ht="14.1" customHeight="1">
      <c r="A212" s="531">
        <f t="shared" si="3"/>
        <v>211</v>
      </c>
      <c r="B212" s="581" t="s">
        <v>2251</v>
      </c>
      <c r="C212" s="581">
        <v>1</v>
      </c>
      <c r="D212" s="581">
        <v>6</v>
      </c>
      <c r="E212" s="349" t="s">
        <v>2486</v>
      </c>
      <c r="F212" s="350" t="str">
        <f>IF($G$206=1,"",INDEX(主要用途!$D$2:$D$63,$G$206))</f>
        <v/>
      </c>
      <c r="G212" s="350"/>
      <c r="H212" s="350"/>
      <c r="I212" s="350"/>
      <c r="J212" s="350"/>
      <c r="K212" s="350"/>
      <c r="L212" s="350"/>
      <c r="M212" s="350"/>
      <c r="N212" s="350"/>
      <c r="O212" s="350"/>
      <c r="P212" s="350"/>
      <c r="Q212" s="350"/>
      <c r="R212" s="350"/>
      <c r="S212" s="350"/>
      <c r="T212" s="350"/>
      <c r="U212" s="350"/>
      <c r="V212" s="374" t="s">
        <v>1949</v>
      </c>
    </row>
    <row r="213" spans="1:22" s="347" customFormat="1" ht="14.1" customHeight="1">
      <c r="A213" s="531">
        <f t="shared" si="3"/>
        <v>212</v>
      </c>
      <c r="B213" s="581" t="s">
        <v>2251</v>
      </c>
      <c r="C213" s="581">
        <v>1</v>
      </c>
      <c r="D213" s="581">
        <v>6</v>
      </c>
      <c r="E213" s="349" t="s">
        <v>2489</v>
      </c>
      <c r="F213" s="350" t="str">
        <f>IF($G$207=1,"",INDEX(主要用途!$D$2:$D$63,$G$207))</f>
        <v/>
      </c>
      <c r="G213" s="350"/>
      <c r="H213" s="350"/>
      <c r="I213" s="350"/>
      <c r="J213" s="350"/>
      <c r="K213" s="350"/>
      <c r="L213" s="350"/>
      <c r="M213" s="350"/>
      <c r="N213" s="350"/>
      <c r="O213" s="350"/>
      <c r="P213" s="350"/>
      <c r="Q213" s="350"/>
      <c r="R213" s="350"/>
      <c r="S213" s="350"/>
      <c r="T213" s="350"/>
      <c r="U213" s="350"/>
      <c r="V213" s="374" t="s">
        <v>1949</v>
      </c>
    </row>
    <row r="214" spans="1:22" s="347" customFormat="1" ht="14.1" customHeight="1">
      <c r="A214" s="531">
        <f t="shared" si="3"/>
        <v>213</v>
      </c>
      <c r="B214" s="581" t="s">
        <v>2251</v>
      </c>
      <c r="C214" s="581">
        <v>1</v>
      </c>
      <c r="D214" s="581">
        <v>6</v>
      </c>
      <c r="E214" s="349" t="s">
        <v>2487</v>
      </c>
      <c r="F214" s="350" t="str">
        <f>IF($G$208=1,"",INDEX(主要用途!$D$2:$D$63,$G$208))</f>
        <v/>
      </c>
      <c r="G214" s="350"/>
      <c r="H214" s="350"/>
      <c r="I214" s="350"/>
      <c r="J214" s="350"/>
      <c r="K214" s="350"/>
      <c r="L214" s="350"/>
      <c r="M214" s="350"/>
      <c r="N214" s="350"/>
      <c r="O214" s="350"/>
      <c r="P214" s="350"/>
      <c r="Q214" s="350"/>
      <c r="R214" s="350"/>
      <c r="S214" s="350"/>
      <c r="T214" s="350"/>
      <c r="U214" s="350"/>
      <c r="V214" s="374" t="s">
        <v>1949</v>
      </c>
    </row>
    <row r="215" spans="1:22" s="347" customFormat="1" ht="14.1" customHeight="1">
      <c r="A215" s="531">
        <f t="shared" si="3"/>
        <v>214</v>
      </c>
      <c r="B215" s="581" t="s">
        <v>2251</v>
      </c>
      <c r="C215" s="581">
        <v>1</v>
      </c>
      <c r="D215" s="581">
        <v>6</v>
      </c>
      <c r="E215" s="349" t="s">
        <v>2488</v>
      </c>
      <c r="F215" s="350" t="str">
        <f>IF($G$209=1,"",INDEX(主要用途!$D$2:$D$63,$G$209))</f>
        <v/>
      </c>
      <c r="G215" s="350"/>
      <c r="H215" s="350"/>
      <c r="I215" s="350"/>
      <c r="J215" s="350"/>
      <c r="K215" s="350"/>
      <c r="L215" s="350"/>
      <c r="M215" s="350"/>
      <c r="N215" s="350"/>
      <c r="O215" s="350"/>
      <c r="P215" s="350"/>
      <c r="Q215" s="350"/>
      <c r="R215" s="350"/>
      <c r="S215" s="350"/>
      <c r="T215" s="350"/>
      <c r="U215" s="350"/>
      <c r="V215" s="374" t="s">
        <v>1949</v>
      </c>
    </row>
    <row r="216" spans="1:22" s="347" customFormat="1" ht="14.1" customHeight="1">
      <c r="A216" s="531">
        <f t="shared" si="3"/>
        <v>215</v>
      </c>
      <c r="B216" s="581" t="s">
        <v>2251</v>
      </c>
      <c r="C216" s="581">
        <v>1</v>
      </c>
      <c r="D216" s="581">
        <v>6</v>
      </c>
      <c r="E216" s="349" t="s">
        <v>2496</v>
      </c>
      <c r="F216" s="350" t="str">
        <f>IF($G$210=1,"",INDEX(主要用途!$D$2:$D$63,$G$210))</f>
        <v/>
      </c>
      <c r="G216" s="350"/>
      <c r="H216" s="350"/>
      <c r="I216" s="350"/>
      <c r="J216" s="350"/>
      <c r="K216" s="350"/>
      <c r="L216" s="350"/>
      <c r="M216" s="350"/>
      <c r="N216" s="350"/>
      <c r="O216" s="350"/>
      <c r="P216" s="350"/>
      <c r="Q216" s="350"/>
      <c r="R216" s="350"/>
      <c r="S216" s="350"/>
      <c r="T216" s="350"/>
      <c r="U216" s="350"/>
      <c r="V216" s="374" t="s">
        <v>1949</v>
      </c>
    </row>
    <row r="217" spans="1:22" s="347" customFormat="1" ht="13.5" customHeight="1">
      <c r="A217" s="531">
        <f t="shared" si="3"/>
        <v>216</v>
      </c>
      <c r="B217" s="581" t="s">
        <v>2251</v>
      </c>
      <c r="C217" s="581">
        <v>1</v>
      </c>
      <c r="D217" s="581">
        <v>6</v>
      </c>
      <c r="E217" s="349" t="s">
        <v>2490</v>
      </c>
      <c r="F217" s="350" t="str">
        <f>IF('確認申請書（建築）入力'!$AE$548="","",TEXT('確認申請書（建築）入力'!$AE$548,"#0.00"))</f>
        <v/>
      </c>
      <c r="G217" s="380"/>
      <c r="H217" s="380"/>
      <c r="I217" s="380"/>
      <c r="J217" s="380"/>
      <c r="K217" s="380"/>
      <c r="L217" s="380"/>
      <c r="M217" s="350"/>
      <c r="N217" s="350"/>
      <c r="O217" s="350"/>
      <c r="P217" s="350"/>
      <c r="Q217" s="350"/>
      <c r="R217" s="350"/>
      <c r="S217" s="350"/>
      <c r="T217" s="350"/>
      <c r="U217" s="350"/>
      <c r="V217" s="374" t="s">
        <v>1949</v>
      </c>
    </row>
    <row r="218" spans="1:22" s="347" customFormat="1" ht="14.1" customHeight="1">
      <c r="A218" s="531">
        <f t="shared" si="3"/>
        <v>217</v>
      </c>
      <c r="B218" s="581" t="s">
        <v>2251</v>
      </c>
      <c r="C218" s="581">
        <v>1</v>
      </c>
      <c r="D218" s="581">
        <v>6</v>
      </c>
      <c r="E218" s="349" t="s">
        <v>2491</v>
      </c>
      <c r="F218" s="350" t="str">
        <f>IF('確認申請書（建築）入力'!$AE$549="","",TEXT('確認申請書（建築）入力'!$AE$549,"#0.00"))</f>
        <v/>
      </c>
      <c r="G218" s="380"/>
      <c r="H218" s="380"/>
      <c r="I218" s="380"/>
      <c r="J218" s="380"/>
      <c r="K218" s="380"/>
      <c r="L218" s="380"/>
      <c r="M218" s="350"/>
      <c r="N218" s="350"/>
      <c r="O218" s="350"/>
      <c r="P218" s="350"/>
      <c r="Q218" s="350"/>
      <c r="R218" s="350"/>
      <c r="S218" s="350"/>
      <c r="T218" s="350"/>
      <c r="U218" s="350"/>
      <c r="V218" s="374" t="s">
        <v>1949</v>
      </c>
    </row>
    <row r="219" spans="1:22" s="347" customFormat="1" ht="14.1" customHeight="1">
      <c r="A219" s="531">
        <f t="shared" si="3"/>
        <v>218</v>
      </c>
      <c r="B219" s="581" t="s">
        <v>2251</v>
      </c>
      <c r="C219" s="581">
        <v>1</v>
      </c>
      <c r="D219" s="581">
        <v>6</v>
      </c>
      <c r="E219" s="349" t="s">
        <v>2492</v>
      </c>
      <c r="F219" s="350" t="str">
        <f>IF('確認申請書（建築）入力'!$AE$550="","",TEXT('確認申請書（建築）入力'!$AE$550,"#0.00"))</f>
        <v/>
      </c>
      <c r="G219" s="380"/>
      <c r="H219" s="380"/>
      <c r="I219" s="380"/>
      <c r="J219" s="380"/>
      <c r="K219" s="380"/>
      <c r="L219" s="380"/>
      <c r="M219" s="350"/>
      <c r="N219" s="350"/>
      <c r="O219" s="350"/>
      <c r="P219" s="350"/>
      <c r="Q219" s="350"/>
      <c r="R219" s="350"/>
      <c r="S219" s="350"/>
      <c r="T219" s="350"/>
      <c r="U219" s="350"/>
      <c r="V219" s="374" t="s">
        <v>1949</v>
      </c>
    </row>
    <row r="220" spans="1:22" s="347" customFormat="1" ht="14.1" customHeight="1">
      <c r="A220" s="531">
        <f t="shared" si="3"/>
        <v>219</v>
      </c>
      <c r="B220" s="581" t="s">
        <v>2251</v>
      </c>
      <c r="C220" s="581">
        <v>1</v>
      </c>
      <c r="D220" s="581">
        <v>6</v>
      </c>
      <c r="E220" s="349" t="s">
        <v>2493</v>
      </c>
      <c r="F220" s="350" t="str">
        <f>IF('確認申請書（建築）入力'!$AE$551="","",TEXT('確認申請書（建築）入力'!$AE$551,"#0.00"))</f>
        <v/>
      </c>
      <c r="G220" s="380"/>
      <c r="H220" s="380"/>
      <c r="I220" s="380"/>
      <c r="J220" s="380"/>
      <c r="K220" s="380"/>
      <c r="L220" s="380"/>
      <c r="M220" s="350"/>
      <c r="N220" s="350"/>
      <c r="O220" s="350"/>
      <c r="P220" s="350"/>
      <c r="Q220" s="350"/>
      <c r="R220" s="350"/>
      <c r="S220" s="350"/>
      <c r="T220" s="350"/>
      <c r="U220" s="350"/>
      <c r="V220" s="374" t="s">
        <v>1949</v>
      </c>
    </row>
    <row r="221" spans="1:22" s="347" customFormat="1" ht="14.1" customHeight="1">
      <c r="A221" s="531">
        <f t="shared" si="3"/>
        <v>220</v>
      </c>
      <c r="B221" s="581" t="s">
        <v>2251</v>
      </c>
      <c r="C221" s="581">
        <v>1</v>
      </c>
      <c r="D221" s="581">
        <v>6</v>
      </c>
      <c r="E221" s="349" t="s">
        <v>2494</v>
      </c>
      <c r="F221" s="350" t="str">
        <f>IF('確認申請書（建築）入力'!$AE$552="","",TEXT('確認申請書（建築）入力'!$AE$552,"#0.00"))</f>
        <v/>
      </c>
      <c r="G221" s="380"/>
      <c r="H221" s="380"/>
      <c r="I221" s="380"/>
      <c r="J221" s="380"/>
      <c r="K221" s="380"/>
      <c r="L221" s="380"/>
      <c r="M221" s="350"/>
      <c r="N221" s="350"/>
      <c r="O221" s="350"/>
      <c r="P221" s="350"/>
      <c r="Q221" s="350"/>
      <c r="R221" s="350"/>
      <c r="S221" s="350"/>
      <c r="T221" s="350"/>
      <c r="U221" s="350"/>
      <c r="V221" s="374" t="s">
        <v>1949</v>
      </c>
    </row>
    <row r="222" spans="1:22" s="347" customFormat="1" ht="14.1" customHeight="1">
      <c r="A222" s="531">
        <f t="shared" si="3"/>
        <v>221</v>
      </c>
      <c r="B222" s="581" t="s">
        <v>2251</v>
      </c>
      <c r="C222" s="581">
        <v>1</v>
      </c>
      <c r="D222" s="581">
        <v>6</v>
      </c>
      <c r="E222" s="349" t="s">
        <v>2497</v>
      </c>
      <c r="F222" s="350" t="str">
        <f>IF('確認申請書（建築）入力'!$AE$553="","",TEXT('確認申請書（建築）入力'!$AE$553,"#0.00"))</f>
        <v/>
      </c>
      <c r="G222" s="380"/>
      <c r="H222" s="380"/>
      <c r="I222" s="380"/>
      <c r="J222" s="380"/>
      <c r="K222" s="380"/>
      <c r="L222" s="380"/>
      <c r="M222" s="350"/>
      <c r="N222" s="350"/>
      <c r="O222" s="350"/>
      <c r="P222" s="350"/>
      <c r="Q222" s="350"/>
      <c r="R222" s="350"/>
      <c r="S222" s="350"/>
      <c r="T222" s="350"/>
      <c r="U222" s="350"/>
      <c r="V222" s="374" t="s">
        <v>1949</v>
      </c>
    </row>
    <row r="223" spans="1:22" s="347" customFormat="1" ht="14.1" customHeight="1">
      <c r="A223" s="531">
        <f t="shared" si="3"/>
        <v>222</v>
      </c>
      <c r="B223" s="581" t="s">
        <v>2251</v>
      </c>
      <c r="C223" s="581">
        <v>1</v>
      </c>
      <c r="D223" s="581">
        <v>6</v>
      </c>
      <c r="E223" s="349" t="s">
        <v>1760</v>
      </c>
      <c r="F223" s="350" t="str">
        <f>IF('確認申請書（建築）入力'!$N$555="","",'確認申請書（建築）入力'!$N$555)</f>
        <v/>
      </c>
      <c r="G223" s="350"/>
      <c r="H223" s="350"/>
      <c r="I223" s="350"/>
      <c r="J223" s="350"/>
      <c r="K223" s="350"/>
      <c r="L223" s="350"/>
      <c r="M223" s="350"/>
      <c r="N223" s="350"/>
      <c r="O223" s="350"/>
      <c r="P223" s="350"/>
      <c r="Q223" s="350"/>
      <c r="R223" s="350"/>
      <c r="S223" s="350"/>
      <c r="T223" s="350"/>
      <c r="U223" s="350"/>
      <c r="V223" s="374" t="s">
        <v>1586</v>
      </c>
    </row>
    <row r="224" spans="1:22" s="347" customFormat="1" ht="14.1" customHeight="1" thickBot="1">
      <c r="A224" s="532">
        <f t="shared" si="3"/>
        <v>223</v>
      </c>
      <c r="B224" s="582" t="s">
        <v>2251</v>
      </c>
      <c r="C224" s="582">
        <v>1</v>
      </c>
      <c r="D224" s="582">
        <v>6</v>
      </c>
      <c r="E224" s="364" t="s">
        <v>1759</v>
      </c>
      <c r="F224" s="365" t="str">
        <f>IF('確認申請書（建築）入力'!$N$558="","",'確認申請書（建築）入力'!$N$558)</f>
        <v/>
      </c>
      <c r="G224" s="365"/>
      <c r="H224" s="365"/>
      <c r="I224" s="365"/>
      <c r="J224" s="365"/>
      <c r="K224" s="365"/>
      <c r="L224" s="365"/>
      <c r="M224" s="365"/>
      <c r="N224" s="365"/>
      <c r="O224" s="365"/>
      <c r="P224" s="365"/>
      <c r="Q224" s="365"/>
      <c r="R224" s="365"/>
      <c r="S224" s="365"/>
      <c r="T224" s="365"/>
      <c r="U224" s="365"/>
      <c r="V224" s="381" t="s">
        <v>1586</v>
      </c>
    </row>
    <row r="225" spans="1:22" s="347" customFormat="1" ht="14.1" customHeight="1">
      <c r="A225" s="539">
        <f t="shared" si="3"/>
        <v>224</v>
      </c>
      <c r="B225" s="583" t="s">
        <v>2251</v>
      </c>
      <c r="C225" s="583">
        <v>1</v>
      </c>
      <c r="D225" s="583">
        <v>7</v>
      </c>
      <c r="E225" s="375" t="s">
        <v>2128</v>
      </c>
      <c r="F225" s="384">
        <f>'確認申請書（建築）入力'!$N$563</f>
        <v>1</v>
      </c>
      <c r="G225" s="384"/>
      <c r="H225" s="376"/>
      <c r="I225" s="376"/>
      <c r="J225" s="376"/>
      <c r="K225" s="376"/>
      <c r="L225" s="376"/>
      <c r="M225" s="376"/>
      <c r="N225" s="376"/>
      <c r="O225" s="376"/>
      <c r="P225" s="376"/>
      <c r="Q225" s="376"/>
      <c r="R225" s="376"/>
      <c r="S225" s="376"/>
      <c r="T225" s="376"/>
      <c r="U225" s="376"/>
      <c r="V225" s="385" t="s">
        <v>1586</v>
      </c>
    </row>
    <row r="226" spans="1:22" s="347" customFormat="1" ht="14.1" customHeight="1">
      <c r="A226" s="531">
        <f t="shared" si="3"/>
        <v>225</v>
      </c>
      <c r="B226" s="581" t="s">
        <v>2251</v>
      </c>
      <c r="C226" s="581">
        <v>1</v>
      </c>
      <c r="D226" s="581">
        <v>7</v>
      </c>
      <c r="E226" s="349" t="s">
        <v>91</v>
      </c>
      <c r="F226" s="359" t="str">
        <f>IF('確認申請書（建築）入力'!$N$564="","",'確認申請書（建築）入力'!$N$564)</f>
        <v/>
      </c>
      <c r="G226" s="361"/>
      <c r="H226" s="350"/>
      <c r="I226" s="350"/>
      <c r="J226" s="350"/>
      <c r="K226" s="350"/>
      <c r="L226" s="350"/>
      <c r="M226" s="350"/>
      <c r="N226" s="350"/>
      <c r="O226" s="350"/>
      <c r="P226" s="350"/>
      <c r="Q226" s="350"/>
      <c r="R226" s="350"/>
      <c r="S226" s="350"/>
      <c r="T226" s="350"/>
      <c r="U226" s="350"/>
      <c r="V226" s="374" t="s">
        <v>1586</v>
      </c>
    </row>
    <row r="227" spans="1:22" s="347" customFormat="1" ht="14.1" customHeight="1">
      <c r="A227" s="531">
        <f t="shared" si="3"/>
        <v>226</v>
      </c>
      <c r="B227" s="581" t="s">
        <v>2251</v>
      </c>
      <c r="C227" s="581">
        <v>1</v>
      </c>
      <c r="D227" s="581">
        <v>7</v>
      </c>
      <c r="E227" s="349" t="s">
        <v>2345</v>
      </c>
      <c r="F227" s="359" t="str">
        <f>IF('確認申請書（建築）入力'!$N$565="","",TEXT('確認申請書（建築）入力'!$N$565,"#0.000"))</f>
        <v/>
      </c>
      <c r="G227" s="359"/>
      <c r="H227" s="350"/>
      <c r="I227" s="350"/>
      <c r="J227" s="350"/>
      <c r="K227" s="350"/>
      <c r="L227" s="350"/>
      <c r="M227" s="350"/>
      <c r="N227" s="350"/>
      <c r="O227" s="350"/>
      <c r="P227" s="350"/>
      <c r="Q227" s="350"/>
      <c r="R227" s="350"/>
      <c r="S227" s="350"/>
      <c r="T227" s="350"/>
      <c r="U227" s="350"/>
      <c r="V227" s="374" t="s">
        <v>1586</v>
      </c>
    </row>
    <row r="228" spans="1:22" s="347" customFormat="1" ht="14.1" customHeight="1">
      <c r="A228" s="531">
        <f t="shared" si="3"/>
        <v>227</v>
      </c>
      <c r="B228" s="581" t="s">
        <v>2251</v>
      </c>
      <c r="C228" s="581">
        <v>1</v>
      </c>
      <c r="D228" s="581">
        <v>7</v>
      </c>
      <c r="E228" s="349" t="s">
        <v>2346</v>
      </c>
      <c r="F228" s="359" t="str">
        <f>IF('確認申請書（建築）入力'!$N$566="","",TEXT('確認申請書（建築）入力'!$N$566,"#0.000"))</f>
        <v/>
      </c>
      <c r="G228" s="359"/>
      <c r="H228" s="350"/>
      <c r="I228" s="350"/>
      <c r="J228" s="350"/>
      <c r="K228" s="350"/>
      <c r="L228" s="350"/>
      <c r="M228" s="350"/>
      <c r="N228" s="350"/>
      <c r="O228" s="350"/>
      <c r="P228" s="350"/>
      <c r="Q228" s="350"/>
      <c r="R228" s="350"/>
      <c r="S228" s="350"/>
      <c r="T228" s="350"/>
      <c r="U228" s="350"/>
      <c r="V228" s="374" t="s">
        <v>1586</v>
      </c>
    </row>
    <row r="229" spans="1:22" s="347" customFormat="1" ht="14.1" customHeight="1">
      <c r="A229" s="531">
        <f t="shared" si="3"/>
        <v>228</v>
      </c>
      <c r="B229" s="581" t="s">
        <v>2251</v>
      </c>
      <c r="C229" s="581">
        <v>1</v>
      </c>
      <c r="D229" s="581">
        <v>7</v>
      </c>
      <c r="E229" s="349" t="s">
        <v>2347</v>
      </c>
      <c r="F229" s="359" t="str">
        <f>IF('確認申請書（建築）入力'!$N$567="","",TEXT('確認申請書（建築）入力'!$N$567,"#0.000"))</f>
        <v/>
      </c>
      <c r="G229" s="359"/>
      <c r="H229" s="350"/>
      <c r="I229" s="350"/>
      <c r="J229" s="350"/>
      <c r="K229" s="350"/>
      <c r="L229" s="350"/>
      <c r="M229" s="350"/>
      <c r="N229" s="350"/>
      <c r="O229" s="350"/>
      <c r="P229" s="350"/>
      <c r="Q229" s="350"/>
      <c r="R229" s="350"/>
      <c r="S229" s="350"/>
      <c r="T229" s="350"/>
      <c r="U229" s="350"/>
      <c r="V229" s="374" t="s">
        <v>1586</v>
      </c>
    </row>
    <row r="230" spans="1:22" s="347" customFormat="1" ht="14.1" customHeight="1">
      <c r="A230" s="531">
        <f t="shared" si="3"/>
        <v>229</v>
      </c>
      <c r="B230" s="581" t="s">
        <v>2251</v>
      </c>
      <c r="C230" s="581">
        <v>1</v>
      </c>
      <c r="D230" s="581">
        <v>7</v>
      </c>
      <c r="E230" s="349" t="s">
        <v>2348</v>
      </c>
      <c r="F230" s="359" t="str">
        <f>IF('確認申請書（建築）入力'!$N$568="","",TEXT('確認申請書（建築）入力'!$N$568,"#0.000"))</f>
        <v/>
      </c>
      <c r="G230" s="359"/>
      <c r="H230" s="350"/>
      <c r="I230" s="350"/>
      <c r="J230" s="350"/>
      <c r="K230" s="350"/>
      <c r="L230" s="350"/>
      <c r="M230" s="350"/>
      <c r="N230" s="350"/>
      <c r="O230" s="350"/>
      <c r="P230" s="350"/>
      <c r="Q230" s="350"/>
      <c r="R230" s="350"/>
      <c r="S230" s="350"/>
      <c r="T230" s="350"/>
      <c r="U230" s="350"/>
      <c r="V230" s="374" t="s">
        <v>1586</v>
      </c>
    </row>
    <row r="231" spans="1:22" s="347" customFormat="1" ht="14.1" customHeight="1">
      <c r="A231" s="531">
        <f t="shared" si="3"/>
        <v>230</v>
      </c>
      <c r="B231" s="581" t="s">
        <v>2251</v>
      </c>
      <c r="C231" s="581">
        <v>1</v>
      </c>
      <c r="D231" s="581">
        <v>7</v>
      </c>
      <c r="E231" s="349" t="s">
        <v>2344</v>
      </c>
      <c r="F231" s="359" t="str">
        <f>IF($G$231=TRUE,"有",IF($H$231=TRUE,"無",""))</f>
        <v/>
      </c>
      <c r="G231" s="355" t="b">
        <v>0</v>
      </c>
      <c r="H231" s="355" t="b">
        <v>0</v>
      </c>
      <c r="I231" s="350"/>
      <c r="J231" s="350"/>
      <c r="K231" s="350"/>
      <c r="L231" s="350"/>
      <c r="M231" s="350"/>
      <c r="N231" s="350"/>
      <c r="O231" s="350"/>
      <c r="P231" s="350"/>
      <c r="Q231" s="350"/>
      <c r="R231" s="350"/>
      <c r="S231" s="350"/>
      <c r="T231" s="350"/>
      <c r="U231" s="350"/>
      <c r="V231" s="374"/>
    </row>
    <row r="232" spans="1:22" s="347" customFormat="1" ht="14.1" customHeight="1">
      <c r="A232" s="531">
        <f t="shared" si="3"/>
        <v>231</v>
      </c>
      <c r="B232" s="581" t="s">
        <v>2251</v>
      </c>
      <c r="C232" s="581">
        <v>1</v>
      </c>
      <c r="D232" s="581">
        <v>7</v>
      </c>
      <c r="E232" s="349" t="s">
        <v>2480</v>
      </c>
      <c r="F232" s="350" t="str">
        <f>IF($G$232=1,"",INDEX(主要用途!$C$2:$C$63,$G$232))</f>
        <v/>
      </c>
      <c r="G232" s="362">
        <v>1</v>
      </c>
      <c r="H232" s="362"/>
      <c r="I232" s="362"/>
      <c r="J232" s="362"/>
      <c r="K232" s="362"/>
      <c r="L232" s="362"/>
      <c r="M232" s="350"/>
      <c r="N232" s="350"/>
      <c r="O232" s="350"/>
      <c r="P232" s="350"/>
      <c r="Q232" s="373"/>
      <c r="R232" s="350"/>
      <c r="S232" s="350"/>
      <c r="T232" s="350"/>
      <c r="U232" s="350"/>
      <c r="V232" s="374" t="s">
        <v>1950</v>
      </c>
    </row>
    <row r="233" spans="1:22" s="347" customFormat="1" ht="14.1" customHeight="1">
      <c r="A233" s="531">
        <f t="shared" si="3"/>
        <v>232</v>
      </c>
      <c r="B233" s="581" t="s">
        <v>2251</v>
      </c>
      <c r="C233" s="581">
        <v>1</v>
      </c>
      <c r="D233" s="581">
        <v>7</v>
      </c>
      <c r="E233" s="349" t="s">
        <v>2481</v>
      </c>
      <c r="F233" s="350" t="str">
        <f>IF($G$233=1,"",INDEX(主要用途!$C$2:$C$63,$G$233))</f>
        <v/>
      </c>
      <c r="G233" s="362">
        <v>1</v>
      </c>
      <c r="H233" s="362"/>
      <c r="I233" s="362"/>
      <c r="J233" s="362"/>
      <c r="K233" s="362"/>
      <c r="L233" s="362"/>
      <c r="M233" s="350"/>
      <c r="N233" s="350"/>
      <c r="O233" s="350"/>
      <c r="P233" s="350"/>
      <c r="Q233" s="373"/>
      <c r="R233" s="350"/>
      <c r="S233" s="350"/>
      <c r="T233" s="350"/>
      <c r="U233" s="350"/>
      <c r="V233" s="374" t="s">
        <v>1950</v>
      </c>
    </row>
    <row r="234" spans="1:22" s="347" customFormat="1" ht="14.1" customHeight="1">
      <c r="A234" s="531">
        <f t="shared" si="3"/>
        <v>233</v>
      </c>
      <c r="B234" s="581" t="s">
        <v>2251</v>
      </c>
      <c r="C234" s="581">
        <v>1</v>
      </c>
      <c r="D234" s="581">
        <v>7</v>
      </c>
      <c r="E234" s="349" t="s">
        <v>2482</v>
      </c>
      <c r="F234" s="350" t="str">
        <f>IF($G$234=1,"",INDEX(主要用途!$C$2:$C$63,$G$234))</f>
        <v/>
      </c>
      <c r="G234" s="362">
        <v>1</v>
      </c>
      <c r="H234" s="362"/>
      <c r="I234" s="362"/>
      <c r="J234" s="362"/>
      <c r="K234" s="362"/>
      <c r="L234" s="362"/>
      <c r="M234" s="350"/>
      <c r="N234" s="350"/>
      <c r="O234" s="350"/>
      <c r="P234" s="350"/>
      <c r="Q234" s="373"/>
      <c r="R234" s="350"/>
      <c r="S234" s="350"/>
      <c r="T234" s="350"/>
      <c r="U234" s="350"/>
      <c r="V234" s="374" t="s">
        <v>1950</v>
      </c>
    </row>
    <row r="235" spans="1:22" s="347" customFormat="1" ht="14.1" customHeight="1">
      <c r="A235" s="531">
        <f t="shared" si="3"/>
        <v>234</v>
      </c>
      <c r="B235" s="581" t="s">
        <v>2251</v>
      </c>
      <c r="C235" s="581">
        <v>1</v>
      </c>
      <c r="D235" s="581">
        <v>7</v>
      </c>
      <c r="E235" s="349" t="s">
        <v>2483</v>
      </c>
      <c r="F235" s="350" t="str">
        <f>IF($G$235=1,"",INDEX(主要用途!$C$2:$C$63,$G$235))</f>
        <v/>
      </c>
      <c r="G235" s="362">
        <v>1</v>
      </c>
      <c r="H235" s="362"/>
      <c r="I235" s="362"/>
      <c r="J235" s="362"/>
      <c r="K235" s="362"/>
      <c r="L235" s="362"/>
      <c r="M235" s="350"/>
      <c r="N235" s="350"/>
      <c r="O235" s="350"/>
      <c r="P235" s="350"/>
      <c r="Q235" s="373"/>
      <c r="R235" s="350"/>
      <c r="S235" s="350"/>
      <c r="T235" s="350"/>
      <c r="U235" s="350"/>
      <c r="V235" s="374" t="s">
        <v>1950</v>
      </c>
    </row>
    <row r="236" spans="1:22" s="347" customFormat="1" ht="14.1" customHeight="1">
      <c r="A236" s="531">
        <f t="shared" si="3"/>
        <v>235</v>
      </c>
      <c r="B236" s="581" t="s">
        <v>2251</v>
      </c>
      <c r="C236" s="581">
        <v>1</v>
      </c>
      <c r="D236" s="581">
        <v>7</v>
      </c>
      <c r="E236" s="349" t="s">
        <v>2484</v>
      </c>
      <c r="F236" s="350" t="str">
        <f>IF($G$236=1,"",INDEX(主要用途!$C$2:$C$63,$G$236))</f>
        <v/>
      </c>
      <c r="G236" s="362">
        <v>1</v>
      </c>
      <c r="H236" s="362"/>
      <c r="I236" s="362"/>
      <c r="J236" s="362"/>
      <c r="K236" s="362"/>
      <c r="L236" s="362"/>
      <c r="M236" s="350"/>
      <c r="N236" s="350"/>
      <c r="O236" s="350"/>
      <c r="P236" s="350"/>
      <c r="Q236" s="373"/>
      <c r="R236" s="350"/>
      <c r="S236" s="350"/>
      <c r="T236" s="350"/>
      <c r="U236" s="350"/>
      <c r="V236" s="374" t="s">
        <v>1950</v>
      </c>
    </row>
    <row r="237" spans="1:22" s="347" customFormat="1" ht="14.1" customHeight="1">
      <c r="A237" s="531">
        <f t="shared" si="3"/>
        <v>236</v>
      </c>
      <c r="B237" s="581" t="s">
        <v>2251</v>
      </c>
      <c r="C237" s="581">
        <v>1</v>
      </c>
      <c r="D237" s="581">
        <v>7</v>
      </c>
      <c r="E237" s="349" t="s">
        <v>2495</v>
      </c>
      <c r="F237" s="350" t="str">
        <f>IF($G$237=1,"",INDEX(主要用途!$C$2:$C$63,$G$237))</f>
        <v/>
      </c>
      <c r="G237" s="362">
        <v>1</v>
      </c>
      <c r="H237" s="362"/>
      <c r="I237" s="362"/>
      <c r="J237" s="362"/>
      <c r="K237" s="362"/>
      <c r="L237" s="362"/>
      <c r="M237" s="350"/>
      <c r="N237" s="350"/>
      <c r="O237" s="350"/>
      <c r="P237" s="350"/>
      <c r="Q237" s="373"/>
      <c r="R237" s="350"/>
      <c r="S237" s="350"/>
      <c r="T237" s="350"/>
      <c r="U237" s="350"/>
      <c r="V237" s="374" t="s">
        <v>1950</v>
      </c>
    </row>
    <row r="238" spans="1:22" s="347" customFormat="1" ht="14.1" customHeight="1">
      <c r="A238" s="531">
        <f t="shared" si="3"/>
        <v>237</v>
      </c>
      <c r="B238" s="581" t="s">
        <v>2251</v>
      </c>
      <c r="C238" s="581">
        <v>1</v>
      </c>
      <c r="D238" s="581">
        <v>7</v>
      </c>
      <c r="E238" s="349" t="s">
        <v>2485</v>
      </c>
      <c r="F238" s="350" t="str">
        <f>IF($G$232=1,"",INDEX(主要用途!$D$2:$D$63,$G$232))</f>
        <v/>
      </c>
      <c r="G238" s="362"/>
      <c r="H238" s="362"/>
      <c r="I238" s="362"/>
      <c r="J238" s="362"/>
      <c r="K238" s="362"/>
      <c r="L238" s="362"/>
      <c r="M238" s="350"/>
      <c r="N238" s="350"/>
      <c r="O238" s="350"/>
      <c r="P238" s="350"/>
      <c r="Q238" s="350"/>
      <c r="R238" s="350"/>
      <c r="S238" s="350"/>
      <c r="T238" s="350"/>
      <c r="U238" s="350"/>
      <c r="V238" s="374" t="s">
        <v>1949</v>
      </c>
    </row>
    <row r="239" spans="1:22" s="347" customFormat="1" ht="14.1" customHeight="1">
      <c r="A239" s="531">
        <f t="shared" si="3"/>
        <v>238</v>
      </c>
      <c r="B239" s="581" t="s">
        <v>2251</v>
      </c>
      <c r="C239" s="581">
        <v>1</v>
      </c>
      <c r="D239" s="581">
        <v>7</v>
      </c>
      <c r="E239" s="349" t="s">
        <v>2486</v>
      </c>
      <c r="F239" s="350" t="str">
        <f>IF($G$233=1,"",INDEX(主要用途!$D$2:$D$63,$G$233))</f>
        <v/>
      </c>
      <c r="G239" s="350"/>
      <c r="H239" s="350"/>
      <c r="I239" s="350"/>
      <c r="J239" s="350"/>
      <c r="K239" s="350"/>
      <c r="L239" s="350"/>
      <c r="M239" s="350"/>
      <c r="N239" s="350"/>
      <c r="O239" s="350"/>
      <c r="P239" s="350"/>
      <c r="Q239" s="350"/>
      <c r="R239" s="350"/>
      <c r="S239" s="350"/>
      <c r="T239" s="350"/>
      <c r="U239" s="350"/>
      <c r="V239" s="374" t="s">
        <v>1949</v>
      </c>
    </row>
    <row r="240" spans="1:22" s="347" customFormat="1" ht="14.1" customHeight="1">
      <c r="A240" s="531">
        <f t="shared" si="3"/>
        <v>239</v>
      </c>
      <c r="B240" s="581" t="s">
        <v>2251</v>
      </c>
      <c r="C240" s="581">
        <v>1</v>
      </c>
      <c r="D240" s="581">
        <v>7</v>
      </c>
      <c r="E240" s="349" t="s">
        <v>2489</v>
      </c>
      <c r="F240" s="350" t="str">
        <f>IF($G$234=1,"",INDEX(主要用途!$D$2:$D$63,$G$234))</f>
        <v/>
      </c>
      <c r="G240" s="350"/>
      <c r="H240" s="350"/>
      <c r="I240" s="350"/>
      <c r="J240" s="350"/>
      <c r="K240" s="350"/>
      <c r="L240" s="350"/>
      <c r="M240" s="350"/>
      <c r="N240" s="350"/>
      <c r="O240" s="350"/>
      <c r="P240" s="350"/>
      <c r="Q240" s="350"/>
      <c r="R240" s="350"/>
      <c r="S240" s="350"/>
      <c r="T240" s="350"/>
      <c r="U240" s="350"/>
      <c r="V240" s="374" t="s">
        <v>1949</v>
      </c>
    </row>
    <row r="241" spans="1:22" s="347" customFormat="1" ht="14.1" customHeight="1">
      <c r="A241" s="531">
        <f t="shared" si="3"/>
        <v>240</v>
      </c>
      <c r="B241" s="581" t="s">
        <v>2251</v>
      </c>
      <c r="C241" s="581">
        <v>1</v>
      </c>
      <c r="D241" s="581">
        <v>7</v>
      </c>
      <c r="E241" s="349" t="s">
        <v>2487</v>
      </c>
      <c r="F241" s="350" t="str">
        <f>IF($G$235=1,"",INDEX(主要用途!$D$2:$D$63,$G$235))</f>
        <v/>
      </c>
      <c r="G241" s="350"/>
      <c r="H241" s="350"/>
      <c r="I241" s="350"/>
      <c r="J241" s="350"/>
      <c r="K241" s="350"/>
      <c r="L241" s="350"/>
      <c r="M241" s="350"/>
      <c r="N241" s="350"/>
      <c r="O241" s="350"/>
      <c r="P241" s="350"/>
      <c r="Q241" s="350"/>
      <c r="R241" s="350"/>
      <c r="S241" s="350"/>
      <c r="T241" s="350"/>
      <c r="U241" s="350"/>
      <c r="V241" s="374" t="s">
        <v>1949</v>
      </c>
    </row>
    <row r="242" spans="1:22" s="347" customFormat="1" ht="14.1" customHeight="1">
      <c r="A242" s="531">
        <f t="shared" si="3"/>
        <v>241</v>
      </c>
      <c r="B242" s="581" t="s">
        <v>2251</v>
      </c>
      <c r="C242" s="581">
        <v>1</v>
      </c>
      <c r="D242" s="581">
        <v>7</v>
      </c>
      <c r="E242" s="349" t="s">
        <v>2488</v>
      </c>
      <c r="F242" s="350" t="str">
        <f>IF($G$236=1,"",INDEX(主要用途!$D$2:$D$63,$G$236))</f>
        <v/>
      </c>
      <c r="G242" s="350"/>
      <c r="H242" s="350"/>
      <c r="I242" s="350"/>
      <c r="J242" s="350"/>
      <c r="K242" s="350"/>
      <c r="L242" s="350"/>
      <c r="M242" s="350"/>
      <c r="N242" s="350"/>
      <c r="O242" s="350"/>
      <c r="P242" s="350"/>
      <c r="Q242" s="350"/>
      <c r="R242" s="350"/>
      <c r="S242" s="350"/>
      <c r="T242" s="350"/>
      <c r="U242" s="350"/>
      <c r="V242" s="374" t="s">
        <v>1949</v>
      </c>
    </row>
    <row r="243" spans="1:22" s="347" customFormat="1" ht="14.1" customHeight="1">
      <c r="A243" s="531">
        <f t="shared" si="3"/>
        <v>242</v>
      </c>
      <c r="B243" s="581" t="s">
        <v>2251</v>
      </c>
      <c r="C243" s="581">
        <v>1</v>
      </c>
      <c r="D243" s="581">
        <v>7</v>
      </c>
      <c r="E243" s="349" t="s">
        <v>2496</v>
      </c>
      <c r="F243" s="350" t="str">
        <f>IF($G$237=1,"",INDEX(主要用途!$D$2:$D$63,$G$237))</f>
        <v/>
      </c>
      <c r="G243" s="350"/>
      <c r="H243" s="350"/>
      <c r="I243" s="350"/>
      <c r="J243" s="350"/>
      <c r="K243" s="350"/>
      <c r="L243" s="350"/>
      <c r="M243" s="350"/>
      <c r="N243" s="350"/>
      <c r="O243" s="350"/>
      <c r="P243" s="350"/>
      <c r="Q243" s="350"/>
      <c r="R243" s="350"/>
      <c r="S243" s="350"/>
      <c r="T243" s="350"/>
      <c r="U243" s="350"/>
      <c r="V243" s="374" t="s">
        <v>1949</v>
      </c>
    </row>
    <row r="244" spans="1:22" s="347" customFormat="1" ht="14.1" customHeight="1">
      <c r="A244" s="531">
        <f t="shared" si="3"/>
        <v>243</v>
      </c>
      <c r="B244" s="581" t="s">
        <v>2251</v>
      </c>
      <c r="C244" s="581">
        <v>1</v>
      </c>
      <c r="D244" s="581">
        <v>7</v>
      </c>
      <c r="E244" s="349" t="s">
        <v>2490</v>
      </c>
      <c r="F244" s="350" t="str">
        <f>IF('確認申請書（建築）入力'!$AE$572="","",TEXT('確認申請書（建築）入力'!$AE$572,"#0.00"))</f>
        <v/>
      </c>
      <c r="G244" s="380"/>
      <c r="H244" s="380"/>
      <c r="I244" s="380"/>
      <c r="J244" s="380"/>
      <c r="K244" s="380"/>
      <c r="L244" s="380"/>
      <c r="M244" s="350"/>
      <c r="N244" s="350"/>
      <c r="O244" s="350"/>
      <c r="P244" s="350"/>
      <c r="Q244" s="350"/>
      <c r="R244" s="350"/>
      <c r="S244" s="350"/>
      <c r="T244" s="350"/>
      <c r="U244" s="350"/>
      <c r="V244" s="374" t="s">
        <v>1949</v>
      </c>
    </row>
    <row r="245" spans="1:22" s="347" customFormat="1" ht="14.1" customHeight="1">
      <c r="A245" s="531">
        <f t="shared" si="3"/>
        <v>244</v>
      </c>
      <c r="B245" s="581" t="s">
        <v>2251</v>
      </c>
      <c r="C245" s="581">
        <v>1</v>
      </c>
      <c r="D245" s="581">
        <v>7</v>
      </c>
      <c r="E245" s="349" t="s">
        <v>2491</v>
      </c>
      <c r="F245" s="350" t="str">
        <f>IF('確認申請書（建築）入力'!$AE$573="","",TEXT('確認申請書（建築）入力'!$AE$573,"#0.00"))</f>
        <v/>
      </c>
      <c r="G245" s="380"/>
      <c r="H245" s="380"/>
      <c r="I245" s="380"/>
      <c r="J245" s="380"/>
      <c r="K245" s="380"/>
      <c r="L245" s="380"/>
      <c r="M245" s="350"/>
      <c r="N245" s="350"/>
      <c r="O245" s="350"/>
      <c r="P245" s="350"/>
      <c r="Q245" s="350"/>
      <c r="R245" s="350"/>
      <c r="S245" s="350"/>
      <c r="T245" s="350"/>
      <c r="U245" s="350"/>
      <c r="V245" s="374" t="s">
        <v>1949</v>
      </c>
    </row>
    <row r="246" spans="1:22" s="347" customFormat="1" ht="14.1" customHeight="1">
      <c r="A246" s="531">
        <f t="shared" si="3"/>
        <v>245</v>
      </c>
      <c r="B246" s="581" t="s">
        <v>2251</v>
      </c>
      <c r="C246" s="581">
        <v>1</v>
      </c>
      <c r="D246" s="581">
        <v>7</v>
      </c>
      <c r="E246" s="349" t="s">
        <v>2492</v>
      </c>
      <c r="F246" s="350" t="str">
        <f>IF('確認申請書（建築）入力'!$AE$574="","",TEXT('確認申請書（建築）入力'!$AE$574,"#0.00"))</f>
        <v/>
      </c>
      <c r="G246" s="380"/>
      <c r="H246" s="380"/>
      <c r="I246" s="380"/>
      <c r="J246" s="380"/>
      <c r="K246" s="380"/>
      <c r="L246" s="380"/>
      <c r="M246" s="350"/>
      <c r="N246" s="350"/>
      <c r="O246" s="350"/>
      <c r="P246" s="350"/>
      <c r="Q246" s="350"/>
      <c r="R246" s="350"/>
      <c r="S246" s="350"/>
      <c r="T246" s="350"/>
      <c r="U246" s="350"/>
      <c r="V246" s="374" t="s">
        <v>1949</v>
      </c>
    </row>
    <row r="247" spans="1:22" s="347" customFormat="1" ht="14.1" customHeight="1">
      <c r="A247" s="531">
        <f t="shared" si="3"/>
        <v>246</v>
      </c>
      <c r="B247" s="581" t="s">
        <v>2251</v>
      </c>
      <c r="C247" s="581">
        <v>1</v>
      </c>
      <c r="D247" s="581">
        <v>7</v>
      </c>
      <c r="E247" s="349" t="s">
        <v>2493</v>
      </c>
      <c r="F247" s="350" t="str">
        <f>IF('確認申請書（建築）入力'!$AE$575="","",TEXT('確認申請書（建築）入力'!$AE$575,"#0.00"))</f>
        <v/>
      </c>
      <c r="G247" s="380"/>
      <c r="H247" s="380"/>
      <c r="I247" s="380"/>
      <c r="J247" s="380"/>
      <c r="K247" s="380"/>
      <c r="L247" s="380"/>
      <c r="M247" s="350"/>
      <c r="N247" s="350"/>
      <c r="O247" s="350"/>
      <c r="P247" s="350"/>
      <c r="Q247" s="350"/>
      <c r="R247" s="350"/>
      <c r="S247" s="350"/>
      <c r="T247" s="350"/>
      <c r="U247" s="350"/>
      <c r="V247" s="374" t="s">
        <v>1949</v>
      </c>
    </row>
    <row r="248" spans="1:22" s="347" customFormat="1" ht="14.1" customHeight="1">
      <c r="A248" s="531">
        <f t="shared" si="3"/>
        <v>247</v>
      </c>
      <c r="B248" s="581" t="s">
        <v>2251</v>
      </c>
      <c r="C248" s="581">
        <v>1</v>
      </c>
      <c r="D248" s="581">
        <v>7</v>
      </c>
      <c r="E248" s="349" t="s">
        <v>2494</v>
      </c>
      <c r="F248" s="350" t="str">
        <f>IF('確認申請書（建築）入力'!$AE$576="","",TEXT('確認申請書（建築）入力'!$AE$576,"#0.00"))</f>
        <v/>
      </c>
      <c r="G248" s="380"/>
      <c r="H248" s="380"/>
      <c r="I248" s="380"/>
      <c r="J248" s="380"/>
      <c r="K248" s="380"/>
      <c r="L248" s="380"/>
      <c r="M248" s="350"/>
      <c r="N248" s="350"/>
      <c r="O248" s="350"/>
      <c r="P248" s="350"/>
      <c r="Q248" s="350"/>
      <c r="R248" s="350"/>
      <c r="S248" s="350"/>
      <c r="T248" s="350"/>
      <c r="U248" s="350"/>
      <c r="V248" s="374" t="s">
        <v>1949</v>
      </c>
    </row>
    <row r="249" spans="1:22" s="347" customFormat="1" ht="14.1" customHeight="1">
      <c r="A249" s="531">
        <f t="shared" si="3"/>
        <v>248</v>
      </c>
      <c r="B249" s="581" t="s">
        <v>2251</v>
      </c>
      <c r="C249" s="581">
        <v>1</v>
      </c>
      <c r="D249" s="581">
        <v>7</v>
      </c>
      <c r="E249" s="349" t="s">
        <v>2497</v>
      </c>
      <c r="F249" s="350" t="str">
        <f>IF('確認申請書（建築）入力'!$AE$577="","",TEXT('確認申請書（建築）入力'!$AE$577,"#0.00"))</f>
        <v/>
      </c>
      <c r="G249" s="380"/>
      <c r="H249" s="380"/>
      <c r="I249" s="380"/>
      <c r="J249" s="380"/>
      <c r="K249" s="380"/>
      <c r="L249" s="380"/>
      <c r="M249" s="350"/>
      <c r="N249" s="350"/>
      <c r="O249" s="350"/>
      <c r="P249" s="350"/>
      <c r="Q249" s="350"/>
      <c r="R249" s="350"/>
      <c r="S249" s="350"/>
      <c r="T249" s="350"/>
      <c r="U249" s="350"/>
      <c r="V249" s="374" t="s">
        <v>1949</v>
      </c>
    </row>
    <row r="250" spans="1:22" s="347" customFormat="1" ht="14.1" customHeight="1">
      <c r="A250" s="531">
        <f t="shared" si="3"/>
        <v>249</v>
      </c>
      <c r="B250" s="581" t="s">
        <v>2251</v>
      </c>
      <c r="C250" s="581">
        <v>1</v>
      </c>
      <c r="D250" s="581">
        <v>7</v>
      </c>
      <c r="E250" s="349" t="s">
        <v>1760</v>
      </c>
      <c r="F250" s="350" t="str">
        <f>IF('確認申請書（建築）入力'!$N$579="","",'確認申請書（建築）入力'!$N$579)</f>
        <v/>
      </c>
      <c r="G250" s="350"/>
      <c r="H250" s="350"/>
      <c r="I250" s="350"/>
      <c r="J250" s="350"/>
      <c r="K250" s="350"/>
      <c r="L250" s="350"/>
      <c r="M250" s="350"/>
      <c r="N250" s="350"/>
      <c r="O250" s="350"/>
      <c r="P250" s="350"/>
      <c r="Q250" s="350"/>
      <c r="R250" s="350"/>
      <c r="S250" s="350"/>
      <c r="T250" s="350"/>
      <c r="U250" s="350"/>
      <c r="V250" s="374" t="s">
        <v>1586</v>
      </c>
    </row>
    <row r="251" spans="1:22" s="347" customFormat="1" ht="14.1" customHeight="1" thickBot="1">
      <c r="A251" s="532">
        <f t="shared" si="3"/>
        <v>250</v>
      </c>
      <c r="B251" s="582" t="s">
        <v>2251</v>
      </c>
      <c r="C251" s="582">
        <v>1</v>
      </c>
      <c r="D251" s="582">
        <v>7</v>
      </c>
      <c r="E251" s="364" t="s">
        <v>1759</v>
      </c>
      <c r="F251" s="365" t="str">
        <f>IF('確認申請書（建築）入力'!$N$582="","",'確認申請書（建築）入力'!$N$582)</f>
        <v/>
      </c>
      <c r="G251" s="365"/>
      <c r="H251" s="365"/>
      <c r="I251" s="365"/>
      <c r="J251" s="365"/>
      <c r="K251" s="365"/>
      <c r="L251" s="365"/>
      <c r="M251" s="365"/>
      <c r="N251" s="365"/>
      <c r="O251" s="365"/>
      <c r="P251" s="365"/>
      <c r="Q251" s="365"/>
      <c r="R251" s="365"/>
      <c r="S251" s="365"/>
      <c r="T251" s="365"/>
      <c r="U251" s="365"/>
      <c r="V251" s="381" t="s">
        <v>1586</v>
      </c>
    </row>
    <row r="252" spans="1:22" s="347" customFormat="1" ht="14.1" customHeight="1">
      <c r="A252" s="623">
        <f t="shared" si="3"/>
        <v>251</v>
      </c>
      <c r="B252" s="584" t="s">
        <v>2249</v>
      </c>
      <c r="C252" s="584">
        <v>2</v>
      </c>
      <c r="D252" s="584"/>
      <c r="E252" s="387" t="s">
        <v>2342</v>
      </c>
      <c r="F252" s="376">
        <f>'建築物別概要（追加）入力'!$D$3</f>
        <v>2</v>
      </c>
      <c r="G252" s="376"/>
      <c r="H252" s="376"/>
      <c r="I252" s="376"/>
      <c r="J252" s="376"/>
      <c r="K252" s="376"/>
      <c r="L252" s="376"/>
      <c r="M252" s="376"/>
      <c r="N252" s="376"/>
      <c r="O252" s="376"/>
      <c r="P252" s="376"/>
      <c r="Q252" s="376"/>
      <c r="R252" s="376"/>
      <c r="S252" s="376"/>
      <c r="T252" s="376"/>
      <c r="U252" s="376"/>
      <c r="V252" s="385" t="s">
        <v>1586</v>
      </c>
    </row>
    <row r="253" spans="1:22" s="347" customFormat="1" ht="14.1" customHeight="1">
      <c r="A253" s="624">
        <f t="shared" si="3"/>
        <v>252</v>
      </c>
      <c r="B253" s="585" t="s">
        <v>2249</v>
      </c>
      <c r="C253" s="585">
        <v>2</v>
      </c>
      <c r="D253" s="585"/>
      <c r="E253" s="388" t="s">
        <v>2129</v>
      </c>
      <c r="F253" s="350" t="str">
        <f>IF($G$253=1,"",INDEX(主要用途!$C$2:$C$63,$G$253))</f>
        <v/>
      </c>
      <c r="G253" s="362">
        <v>1</v>
      </c>
      <c r="H253" s="362"/>
      <c r="I253" s="362"/>
      <c r="J253" s="362"/>
      <c r="K253" s="362"/>
      <c r="L253" s="362"/>
      <c r="M253" s="350"/>
      <c r="N253" s="350"/>
      <c r="O253" s="350"/>
      <c r="P253" s="350"/>
      <c r="Q253" s="350"/>
      <c r="R253" s="350"/>
      <c r="S253" s="350"/>
      <c r="T253" s="350"/>
      <c r="U253" s="350"/>
      <c r="V253" s="374" t="s">
        <v>1586</v>
      </c>
    </row>
    <row r="254" spans="1:22" s="347" customFormat="1" ht="14.1" customHeight="1">
      <c r="A254" s="624">
        <f t="shared" si="3"/>
        <v>253</v>
      </c>
      <c r="B254" s="585" t="s">
        <v>2249</v>
      </c>
      <c r="C254" s="585">
        <v>2</v>
      </c>
      <c r="D254" s="585"/>
      <c r="E254" s="388" t="s">
        <v>2132</v>
      </c>
      <c r="F254" s="350" t="str">
        <f>IF('建築物別概要（追加）入力'!$I$5=0,"",'建築物別概要（追加）入力'!$I$5)</f>
        <v/>
      </c>
      <c r="G254" s="362"/>
      <c r="H254" s="362"/>
      <c r="I254" s="362"/>
      <c r="J254" s="362"/>
      <c r="K254" s="362"/>
      <c r="L254" s="362"/>
      <c r="M254" s="350"/>
      <c r="N254" s="350"/>
      <c r="O254" s="350"/>
      <c r="P254" s="350"/>
      <c r="Q254" s="350"/>
      <c r="R254" s="350"/>
      <c r="S254" s="350"/>
      <c r="T254" s="350"/>
      <c r="U254" s="350"/>
      <c r="V254" s="374" t="s">
        <v>1586</v>
      </c>
    </row>
    <row r="255" spans="1:22" s="347" customFormat="1" ht="14.1" customHeight="1">
      <c r="A255" s="624">
        <f t="shared" si="3"/>
        <v>254</v>
      </c>
      <c r="B255" s="585" t="s">
        <v>2249</v>
      </c>
      <c r="C255" s="585">
        <v>2</v>
      </c>
      <c r="D255" s="585"/>
      <c r="E255" s="388" t="s">
        <v>2130</v>
      </c>
      <c r="F255" s="350" t="str">
        <f>IF($G$255=1,"",INDEX(主要用途!$C$2:$C$63,$G$255))</f>
        <v/>
      </c>
      <c r="G255" s="362">
        <v>1</v>
      </c>
      <c r="H255" s="350"/>
      <c r="I255" s="350"/>
      <c r="J255" s="350"/>
      <c r="K255" s="350"/>
      <c r="L255" s="350"/>
      <c r="M255" s="350"/>
      <c r="N255" s="350"/>
      <c r="O255" s="350"/>
      <c r="P255" s="350"/>
      <c r="Q255" s="350"/>
      <c r="R255" s="350"/>
      <c r="S255" s="350"/>
      <c r="T255" s="350"/>
      <c r="U255" s="350"/>
      <c r="V255" s="374" t="s">
        <v>1586</v>
      </c>
    </row>
    <row r="256" spans="1:22" s="347" customFormat="1" ht="14.1" customHeight="1">
      <c r="A256" s="624">
        <f t="shared" si="3"/>
        <v>255</v>
      </c>
      <c r="B256" s="585" t="s">
        <v>2249</v>
      </c>
      <c r="C256" s="585">
        <v>2</v>
      </c>
      <c r="D256" s="585"/>
      <c r="E256" s="388" t="s">
        <v>2133</v>
      </c>
      <c r="F256" s="350" t="str">
        <f>IF('建築物別概要（追加）入力'!$I$6=0,"",'建築物別概要（追加）入力'!$I$6)</f>
        <v/>
      </c>
      <c r="G256" s="389"/>
      <c r="H256" s="350"/>
      <c r="I256" s="350"/>
      <c r="J256" s="350"/>
      <c r="K256" s="350"/>
      <c r="L256" s="350"/>
      <c r="M256" s="350"/>
      <c r="N256" s="350"/>
      <c r="O256" s="350"/>
      <c r="P256" s="350"/>
      <c r="Q256" s="350"/>
      <c r="R256" s="350"/>
      <c r="S256" s="350"/>
      <c r="T256" s="350"/>
      <c r="U256" s="350"/>
      <c r="V256" s="374" t="s">
        <v>1586</v>
      </c>
    </row>
    <row r="257" spans="1:22" s="347" customFormat="1" ht="14.1" customHeight="1">
      <c r="A257" s="624">
        <f t="shared" si="3"/>
        <v>256</v>
      </c>
      <c r="B257" s="585" t="s">
        <v>2249</v>
      </c>
      <c r="C257" s="585">
        <v>2</v>
      </c>
      <c r="D257" s="585"/>
      <c r="E257" s="388" t="s">
        <v>2131</v>
      </c>
      <c r="F257" s="350" t="str">
        <f>IF($G$257=1,"",INDEX(主要用途!$C$2:$C$63,$G$257))</f>
        <v/>
      </c>
      <c r="G257" s="362">
        <v>1</v>
      </c>
      <c r="H257" s="350"/>
      <c r="I257" s="350"/>
      <c r="J257" s="350"/>
      <c r="K257" s="350"/>
      <c r="L257" s="350"/>
      <c r="M257" s="350"/>
      <c r="N257" s="350"/>
      <c r="O257" s="350"/>
      <c r="P257" s="350"/>
      <c r="Q257" s="350"/>
      <c r="R257" s="350"/>
      <c r="S257" s="350"/>
      <c r="T257" s="350"/>
      <c r="U257" s="350"/>
      <c r="V257" s="374" t="s">
        <v>1586</v>
      </c>
    </row>
    <row r="258" spans="1:22" s="347" customFormat="1" ht="14.1" customHeight="1">
      <c r="A258" s="624">
        <f t="shared" si="3"/>
        <v>257</v>
      </c>
      <c r="B258" s="585" t="s">
        <v>2249</v>
      </c>
      <c r="C258" s="585">
        <v>2</v>
      </c>
      <c r="D258" s="585"/>
      <c r="E258" s="388" t="s">
        <v>2134</v>
      </c>
      <c r="F258" s="350" t="str">
        <f>IF('建築物別概要（追加）入力'!$I$7=0,"",'建築物別概要（追加）入力'!$I$7)</f>
        <v/>
      </c>
      <c r="G258" s="389"/>
      <c r="H258" s="350"/>
      <c r="I258" s="350"/>
      <c r="J258" s="350"/>
      <c r="K258" s="350"/>
      <c r="L258" s="350"/>
      <c r="M258" s="350"/>
      <c r="N258" s="350"/>
      <c r="O258" s="350"/>
      <c r="P258" s="350"/>
      <c r="Q258" s="350"/>
      <c r="R258" s="350"/>
      <c r="S258" s="350"/>
      <c r="T258" s="350"/>
      <c r="U258" s="350"/>
      <c r="V258" s="374" t="s">
        <v>1586</v>
      </c>
    </row>
    <row r="259" spans="1:22" s="347" customFormat="1" ht="14.1" customHeight="1">
      <c r="A259" s="624">
        <f t="shared" si="3"/>
        <v>258</v>
      </c>
      <c r="B259" s="585" t="s">
        <v>2249</v>
      </c>
      <c r="C259" s="585">
        <v>2</v>
      </c>
      <c r="D259" s="585"/>
      <c r="E259" s="388" t="s">
        <v>1815</v>
      </c>
      <c r="F259" s="350" t="str">
        <f>IF($G$259=TRUE,"新築",IF($H$259=TRUE,"増築",IF($I$259=TRUE,"改築",IF($J$259=TRUE,"移転",IF($K$259=TRUE,"用途変更",IF($L$259=TRUE,"大規模の修繕",IF($M$259=TRUE,"大規模の模様替","")))))))</f>
        <v/>
      </c>
      <c r="G259" s="390" t="b">
        <v>0</v>
      </c>
      <c r="H259" s="355" t="b">
        <v>0</v>
      </c>
      <c r="I259" s="355" t="b">
        <v>0</v>
      </c>
      <c r="J259" s="355" t="b">
        <v>0</v>
      </c>
      <c r="K259" s="355" t="b">
        <v>0</v>
      </c>
      <c r="L259" s="355" t="b">
        <v>0</v>
      </c>
      <c r="M259" s="355" t="b">
        <v>0</v>
      </c>
      <c r="N259" s="350"/>
      <c r="O259" s="350"/>
      <c r="P259" s="350"/>
      <c r="Q259" s="350"/>
      <c r="R259" s="350"/>
      <c r="S259" s="350"/>
      <c r="T259" s="350"/>
      <c r="U259" s="350"/>
      <c r="V259" s="374" t="s">
        <v>1775</v>
      </c>
    </row>
    <row r="260" spans="1:22" s="347" customFormat="1" ht="14.1" customHeight="1">
      <c r="A260" s="624">
        <f t="shared" ref="A260:A323" si="4">A259+1</f>
        <v>259</v>
      </c>
      <c r="B260" s="585" t="s">
        <v>2249</v>
      </c>
      <c r="C260" s="585">
        <v>2</v>
      </c>
      <c r="D260" s="585"/>
      <c r="E260" s="388" t="s">
        <v>2135</v>
      </c>
      <c r="F260" s="350" t="str">
        <f>INDEX(値一覧項目!$I$2:$I218,$G$260)&amp;IF($H$260=1,"","/"&amp;INDEX(値一覧項目!$I$2:$I218,$H$260))</f>
        <v/>
      </c>
      <c r="G260" s="362">
        <v>1</v>
      </c>
      <c r="H260" s="362">
        <v>1</v>
      </c>
      <c r="I260" s="350"/>
      <c r="J260" s="350"/>
      <c r="K260" s="350"/>
      <c r="L260" s="350"/>
      <c r="M260" s="350"/>
      <c r="N260" s="350"/>
      <c r="O260" s="350"/>
      <c r="P260" s="350"/>
      <c r="Q260" s="350"/>
      <c r="R260" s="350"/>
      <c r="S260" s="350"/>
      <c r="T260" s="350"/>
      <c r="U260" s="350"/>
      <c r="V260" s="374" t="s">
        <v>1954</v>
      </c>
    </row>
    <row r="261" spans="1:22" s="347" customFormat="1" ht="14.1" customHeight="1">
      <c r="A261" s="624">
        <f t="shared" si="4"/>
        <v>260</v>
      </c>
      <c r="B261" s="585" t="s">
        <v>2249</v>
      </c>
      <c r="C261" s="585">
        <v>2</v>
      </c>
      <c r="D261" s="585"/>
      <c r="E261" s="388" t="s">
        <v>1402</v>
      </c>
      <c r="F261" s="350" t="str">
        <f>IF($G$261=TRUE,'建築物別概要（追加）入力'!#REF!,"")&amp;IF($H$261=TRUE,"/"&amp;'建築物別概要（追加）入力'!#REF!,"")&amp;IF($I$261=TRUE,"/"&amp;'建築物別概要（追加）入力'!#REF!,"")&amp;IF($J$261=TRUE,"/"&amp;'建築物別概要（追加）入力'!#REF!,"")&amp;IF($K$261=TRUE,"/"&amp;'建築物別概要（追加）入力'!#REF!,"")&amp;IF($L$261=TRUE,"/"&amp;'建築物別概要（追加）入力'!#REF!,"")&amp;IF($M$261=TRUE,"/"&amp;'建築物別概要（追加）入力'!#REF!,"")&amp;IF($N$261=TRUE,"/"&amp;'建築物別概要（追加）入力'!#REF!,"")</f>
        <v/>
      </c>
      <c r="G261" s="355" t="b">
        <v>0</v>
      </c>
      <c r="H261" s="355" t="b">
        <v>0</v>
      </c>
      <c r="I261" s="355" t="b">
        <v>0</v>
      </c>
      <c r="J261" s="355" t="b">
        <v>0</v>
      </c>
      <c r="K261" s="355" t="b">
        <v>0</v>
      </c>
      <c r="L261" s="355" t="b">
        <v>0</v>
      </c>
      <c r="M261" s="355" t="b">
        <v>0</v>
      </c>
      <c r="N261" s="355" t="b">
        <v>0</v>
      </c>
      <c r="O261" s="350"/>
      <c r="P261" s="350"/>
      <c r="Q261" s="350"/>
      <c r="R261" s="350"/>
      <c r="S261" s="350"/>
      <c r="T261" s="350"/>
      <c r="U261" s="350"/>
      <c r="V261" s="374" t="s">
        <v>1586</v>
      </c>
    </row>
    <row r="262" spans="1:22" s="734" customFormat="1" ht="14.1" customHeight="1">
      <c r="A262" s="719">
        <f t="shared" si="4"/>
        <v>261</v>
      </c>
      <c r="B262" s="720" t="s">
        <v>2250</v>
      </c>
      <c r="C262" s="721">
        <v>2</v>
      </c>
      <c r="D262" s="721"/>
      <c r="E262" s="722" t="s">
        <v>2355</v>
      </c>
      <c r="F262" s="723" t="e">
        <f>IF('建築物別概要（追加）入力'!#REF!="","",'建築物別概要（追加）入力'!#REF!)</f>
        <v>#REF!</v>
      </c>
      <c r="G262" s="724"/>
      <c r="H262" s="724"/>
      <c r="I262" s="724"/>
      <c r="J262" s="724"/>
      <c r="K262" s="724"/>
      <c r="L262" s="724"/>
      <c r="M262" s="724"/>
      <c r="N262" s="724"/>
      <c r="O262" s="723"/>
      <c r="P262" s="723"/>
      <c r="Q262" s="723"/>
      <c r="R262" s="723"/>
      <c r="S262" s="723"/>
      <c r="T262" s="723"/>
      <c r="U262" s="723"/>
      <c r="V262" s="725"/>
    </row>
    <row r="263" spans="1:22" s="347" customFormat="1" ht="14.1" customHeight="1">
      <c r="A263" s="624">
        <f t="shared" si="4"/>
        <v>262</v>
      </c>
      <c r="B263" s="585" t="s">
        <v>2249</v>
      </c>
      <c r="C263" s="585">
        <v>2</v>
      </c>
      <c r="D263" s="585"/>
      <c r="E263" s="388" t="s">
        <v>2136</v>
      </c>
      <c r="F263" s="350" t="str">
        <f>IF($G$263=1,"",INDEX(値一覧項目!$P$2:$P51,$G$263))</f>
        <v/>
      </c>
      <c r="G263" s="362">
        <v>1</v>
      </c>
      <c r="H263" s="350"/>
      <c r="I263" s="350"/>
      <c r="J263" s="350"/>
      <c r="K263" s="350"/>
      <c r="L263" s="350"/>
      <c r="M263" s="350"/>
      <c r="N263" s="350"/>
      <c r="O263" s="350"/>
      <c r="P263" s="350"/>
      <c r="Q263" s="350"/>
      <c r="R263" s="350"/>
      <c r="S263" s="350"/>
      <c r="T263" s="350"/>
      <c r="U263" s="350"/>
      <c r="V263" s="374" t="s">
        <v>1586</v>
      </c>
    </row>
    <row r="264" spans="1:22" s="347" customFormat="1" ht="14.1" customHeight="1">
      <c r="A264" s="624">
        <f t="shared" si="4"/>
        <v>263</v>
      </c>
      <c r="B264" s="585" t="s">
        <v>2249</v>
      </c>
      <c r="C264" s="585">
        <v>2</v>
      </c>
      <c r="D264" s="585"/>
      <c r="E264" s="388" t="s">
        <v>2137</v>
      </c>
      <c r="F264" s="350" t="str">
        <f>IF($G$264=1,"",INDEX(値一覧項目!$P$2:$P51,$G$264))</f>
        <v/>
      </c>
      <c r="G264" s="362">
        <v>1</v>
      </c>
      <c r="H264" s="350"/>
      <c r="I264" s="350"/>
      <c r="J264" s="350"/>
      <c r="K264" s="350"/>
      <c r="L264" s="350"/>
      <c r="M264" s="350"/>
      <c r="N264" s="350"/>
      <c r="O264" s="350"/>
      <c r="P264" s="350"/>
      <c r="Q264" s="350"/>
      <c r="R264" s="350"/>
      <c r="S264" s="350"/>
      <c r="T264" s="350"/>
      <c r="U264" s="350"/>
      <c r="V264" s="374" t="s">
        <v>1586</v>
      </c>
    </row>
    <row r="265" spans="1:22" s="347" customFormat="1" ht="14.1" customHeight="1">
      <c r="A265" s="624">
        <f t="shared" si="4"/>
        <v>264</v>
      </c>
      <c r="B265" s="585" t="s">
        <v>2249</v>
      </c>
      <c r="C265" s="585">
        <v>2</v>
      </c>
      <c r="D265" s="585"/>
      <c r="E265" s="388" t="s">
        <v>2138</v>
      </c>
      <c r="F265" s="350" t="str">
        <f>IF($G$265=1,"",INDEX(値一覧項目!$P$2:$P51,$G$265))</f>
        <v/>
      </c>
      <c r="G265" s="362">
        <v>1</v>
      </c>
      <c r="H265" s="350"/>
      <c r="I265" s="350"/>
      <c r="J265" s="350"/>
      <c r="K265" s="350"/>
      <c r="L265" s="350"/>
      <c r="M265" s="350"/>
      <c r="N265" s="350"/>
      <c r="O265" s="350"/>
      <c r="P265" s="350"/>
      <c r="Q265" s="350"/>
      <c r="R265" s="350"/>
      <c r="S265" s="350"/>
      <c r="T265" s="350"/>
      <c r="U265" s="350"/>
      <c r="V265" s="374" t="s">
        <v>1586</v>
      </c>
    </row>
    <row r="266" spans="1:22" s="347" customFormat="1" ht="14.1" customHeight="1">
      <c r="A266" s="624">
        <f t="shared" si="4"/>
        <v>265</v>
      </c>
      <c r="B266" s="585" t="s">
        <v>2249</v>
      </c>
      <c r="C266" s="585">
        <v>2</v>
      </c>
      <c r="D266" s="585"/>
      <c r="E266" s="388" t="s">
        <v>2139</v>
      </c>
      <c r="F266" s="350" t="str">
        <f>IF($G$266=1,"",INDEX(値一覧項目!$P$2:$P51,$G$266))</f>
        <v/>
      </c>
      <c r="G266" s="362">
        <v>1</v>
      </c>
      <c r="H266" s="350"/>
      <c r="I266" s="350"/>
      <c r="J266" s="350"/>
      <c r="K266" s="350"/>
      <c r="L266" s="350"/>
      <c r="M266" s="350"/>
      <c r="N266" s="350"/>
      <c r="O266" s="350"/>
      <c r="P266" s="350"/>
      <c r="Q266" s="350"/>
      <c r="R266" s="350"/>
      <c r="S266" s="350"/>
      <c r="T266" s="350"/>
      <c r="U266" s="350"/>
      <c r="V266" s="374" t="s">
        <v>1586</v>
      </c>
    </row>
    <row r="267" spans="1:22" s="347" customFormat="1" ht="14.1" customHeight="1">
      <c r="A267" s="624">
        <f t="shared" si="4"/>
        <v>266</v>
      </c>
      <c r="B267" s="585" t="s">
        <v>2249</v>
      </c>
      <c r="C267" s="585">
        <v>2</v>
      </c>
      <c r="D267" s="585"/>
      <c r="E267" s="388" t="s">
        <v>2140</v>
      </c>
      <c r="F267" s="359" t="str">
        <f>IF('建築物別概要（追加）入力'!$D$40="","",TEXT('建築物別概要（追加）入力'!$D$40,"#0.000"))</f>
        <v/>
      </c>
      <c r="G267" s="359"/>
      <c r="H267" s="350"/>
      <c r="I267" s="350"/>
      <c r="J267" s="350"/>
      <c r="K267" s="350"/>
      <c r="L267" s="350"/>
      <c r="M267" s="350"/>
      <c r="N267" s="350"/>
      <c r="O267" s="350"/>
      <c r="P267" s="350"/>
      <c r="Q267" s="350"/>
      <c r="R267" s="350"/>
      <c r="S267" s="350"/>
      <c r="T267" s="350"/>
      <c r="U267" s="350"/>
      <c r="V267" s="374" t="s">
        <v>1586</v>
      </c>
    </row>
    <row r="268" spans="1:22" s="347" customFormat="1" ht="14.1" customHeight="1">
      <c r="A268" s="624">
        <f t="shared" si="4"/>
        <v>267</v>
      </c>
      <c r="B268" s="585" t="s">
        <v>2249</v>
      </c>
      <c r="C268" s="585">
        <v>2</v>
      </c>
      <c r="D268" s="585"/>
      <c r="E268" s="388" t="s">
        <v>2141</v>
      </c>
      <c r="F268" s="359" t="str">
        <f>IF('建築物別概要（追加）入力'!$D$41="","",TEXT('建築物別概要（追加）入力'!$D$41,"#0.000"))</f>
        <v/>
      </c>
      <c r="G268" s="359"/>
      <c r="H268" s="350"/>
      <c r="I268" s="350"/>
      <c r="J268" s="350"/>
      <c r="K268" s="350"/>
      <c r="L268" s="350"/>
      <c r="M268" s="350"/>
      <c r="N268" s="350"/>
      <c r="O268" s="350"/>
      <c r="P268" s="350"/>
      <c r="Q268" s="350"/>
      <c r="R268" s="350"/>
      <c r="S268" s="350"/>
      <c r="T268" s="350"/>
      <c r="U268" s="350"/>
      <c r="V268" s="374" t="s">
        <v>1586</v>
      </c>
    </row>
    <row r="269" spans="1:22" s="347" customFormat="1" ht="14.1" customHeight="1">
      <c r="A269" s="624">
        <f t="shared" si="4"/>
        <v>268</v>
      </c>
      <c r="B269" s="585" t="s">
        <v>2249</v>
      </c>
      <c r="C269" s="585">
        <v>2</v>
      </c>
      <c r="D269" s="585"/>
      <c r="E269" s="388" t="s">
        <v>2142</v>
      </c>
      <c r="F269" s="350" t="str">
        <f>IF('建築物別概要（追加）入力'!$D$43="","",'建築物別概要（追加）入力'!$D$43)</f>
        <v/>
      </c>
      <c r="G269" s="350"/>
      <c r="H269" s="350"/>
      <c r="I269" s="350"/>
      <c r="J269" s="350"/>
      <c r="K269" s="350"/>
      <c r="L269" s="350"/>
      <c r="M269" s="350"/>
      <c r="N269" s="350"/>
      <c r="O269" s="350"/>
      <c r="P269" s="350"/>
      <c r="Q269" s="350"/>
      <c r="R269" s="350"/>
      <c r="S269" s="350"/>
      <c r="T269" s="350"/>
      <c r="U269" s="350"/>
      <c r="V269" s="374" t="s">
        <v>1586</v>
      </c>
    </row>
    <row r="270" spans="1:22" s="347" customFormat="1" ht="14.1" customHeight="1">
      <c r="A270" s="624">
        <f t="shared" si="4"/>
        <v>269</v>
      </c>
      <c r="B270" s="585" t="s">
        <v>2249</v>
      </c>
      <c r="C270" s="585">
        <v>2</v>
      </c>
      <c r="D270" s="585"/>
      <c r="E270" s="388" t="s">
        <v>2123</v>
      </c>
      <c r="F270" s="350" t="str">
        <f>IF($G$270=TRUE,"有",IF($H$270=TRUE,"無",""))</f>
        <v/>
      </c>
      <c r="G270" s="355" t="b">
        <v>0</v>
      </c>
      <c r="H270" s="355" t="b">
        <v>0</v>
      </c>
      <c r="I270" s="355"/>
      <c r="J270" s="355"/>
      <c r="K270" s="355"/>
      <c r="L270" s="355"/>
      <c r="M270" s="355"/>
      <c r="N270" s="355"/>
      <c r="O270" s="350"/>
      <c r="P270" s="350"/>
      <c r="Q270" s="350"/>
      <c r="R270" s="350"/>
      <c r="S270" s="350"/>
      <c r="T270" s="350"/>
      <c r="U270" s="350"/>
      <c r="V270" s="374" t="s">
        <v>1775</v>
      </c>
    </row>
    <row r="271" spans="1:22" s="347" customFormat="1" ht="14.1" customHeight="1">
      <c r="A271" s="624">
        <f t="shared" si="4"/>
        <v>270</v>
      </c>
      <c r="B271" s="585" t="s">
        <v>2249</v>
      </c>
      <c r="C271" s="585">
        <v>2</v>
      </c>
      <c r="D271" s="585"/>
      <c r="E271" s="388" t="s">
        <v>2124</v>
      </c>
      <c r="F271" s="350" t="str">
        <f>IF($G$271=TRUE,"有",IF($H$271=TRUE,"無",""))</f>
        <v/>
      </c>
      <c r="G271" s="355" t="b">
        <v>0</v>
      </c>
      <c r="H271" s="355" t="b">
        <v>0</v>
      </c>
      <c r="I271" s="350"/>
      <c r="J271" s="350"/>
      <c r="K271" s="350"/>
      <c r="L271" s="350"/>
      <c r="M271" s="350"/>
      <c r="N271" s="350"/>
      <c r="O271" s="350"/>
      <c r="P271" s="350"/>
      <c r="Q271" s="350"/>
      <c r="R271" s="350"/>
      <c r="S271" s="350"/>
      <c r="T271" s="350"/>
      <c r="U271" s="350"/>
      <c r="V271" s="374"/>
    </row>
    <row r="272" spans="1:22" s="347" customFormat="1" ht="14.1" customHeight="1">
      <c r="A272" s="624">
        <f t="shared" si="4"/>
        <v>271</v>
      </c>
      <c r="B272" s="585" t="s">
        <v>2249</v>
      </c>
      <c r="C272" s="585">
        <v>2</v>
      </c>
      <c r="D272" s="585"/>
      <c r="E272" s="388" t="s">
        <v>2125</v>
      </c>
      <c r="F272" s="350" t="str">
        <f>IF('建築物別概要（追加）入力'!$Q$51="","",'建築物別概要（追加）入力'!$Q$51)</f>
        <v/>
      </c>
      <c r="G272" s="350"/>
      <c r="H272" s="350"/>
      <c r="I272" s="350"/>
      <c r="J272" s="350"/>
      <c r="K272" s="350"/>
      <c r="L272" s="350"/>
      <c r="M272" s="350"/>
      <c r="N272" s="350"/>
      <c r="O272" s="350"/>
      <c r="P272" s="350"/>
      <c r="Q272" s="350"/>
      <c r="R272" s="350"/>
      <c r="S272" s="350"/>
      <c r="T272" s="350"/>
      <c r="U272" s="350"/>
      <c r="V272" s="374" t="s">
        <v>1586</v>
      </c>
    </row>
    <row r="273" spans="1:22" s="347" customFormat="1" ht="14.1" customHeight="1">
      <c r="A273" s="624">
        <f t="shared" si="4"/>
        <v>272</v>
      </c>
      <c r="B273" s="585" t="s">
        <v>2249</v>
      </c>
      <c r="C273" s="585">
        <v>2</v>
      </c>
      <c r="D273" s="585"/>
      <c r="E273" s="388" t="s">
        <v>2126</v>
      </c>
      <c r="F273" s="350" t="str">
        <f>IF('建築物別概要（追加）入力'!$Q$53="","",'建築物別概要（追加）入力'!$Q$53)</f>
        <v/>
      </c>
      <c r="G273" s="350"/>
      <c r="H273" s="350"/>
      <c r="I273" s="350"/>
      <c r="J273" s="350"/>
      <c r="K273" s="350"/>
      <c r="L273" s="350"/>
      <c r="M273" s="350"/>
      <c r="N273" s="350"/>
      <c r="O273" s="350"/>
      <c r="P273" s="350"/>
      <c r="Q273" s="350"/>
      <c r="R273" s="350"/>
      <c r="S273" s="350"/>
      <c r="T273" s="350"/>
      <c r="U273" s="350"/>
      <c r="V273" s="374" t="s">
        <v>1586</v>
      </c>
    </row>
    <row r="274" spans="1:22" s="347" customFormat="1" ht="14.1" customHeight="1">
      <c r="A274" s="624">
        <f t="shared" si="4"/>
        <v>273</v>
      </c>
      <c r="B274" s="585" t="s">
        <v>2249</v>
      </c>
      <c r="C274" s="585">
        <v>2</v>
      </c>
      <c r="D274" s="585"/>
      <c r="E274" s="388" t="s">
        <v>2127</v>
      </c>
      <c r="F274" s="350" t="str">
        <f>IF('建築物別概要（追加）入力'!$Q$58="","",'建築物別概要（追加）入力'!$Q$58)</f>
        <v/>
      </c>
      <c r="G274" s="350"/>
      <c r="H274" s="350"/>
      <c r="I274" s="350"/>
      <c r="J274" s="350"/>
      <c r="K274" s="350"/>
      <c r="L274" s="350"/>
      <c r="M274" s="350"/>
      <c r="N274" s="350"/>
      <c r="O274" s="350"/>
      <c r="P274" s="350"/>
      <c r="Q274" s="350"/>
      <c r="R274" s="350"/>
      <c r="S274" s="350"/>
      <c r="T274" s="350"/>
      <c r="U274" s="350"/>
      <c r="V274" s="374" t="s">
        <v>1586</v>
      </c>
    </row>
    <row r="275" spans="1:22" s="347" customFormat="1" ht="14.1" customHeight="1">
      <c r="A275" s="624">
        <f t="shared" si="4"/>
        <v>274</v>
      </c>
      <c r="B275" s="585" t="s">
        <v>2249</v>
      </c>
      <c r="C275" s="585">
        <v>2</v>
      </c>
      <c r="D275" s="585"/>
      <c r="E275" s="388" t="s">
        <v>2143</v>
      </c>
      <c r="F275" s="350" t="str">
        <f>IF($G$275=1,"",INDEX(値一覧項目!$U$2:$U11,$G$275))</f>
        <v/>
      </c>
      <c r="G275" s="362">
        <v>1</v>
      </c>
      <c r="H275" s="350"/>
      <c r="I275" s="350"/>
      <c r="J275" s="350"/>
      <c r="K275" s="350"/>
      <c r="L275" s="350"/>
      <c r="M275" s="350"/>
      <c r="N275" s="350"/>
      <c r="O275" s="350"/>
      <c r="P275" s="350"/>
      <c r="Q275" s="350"/>
      <c r="R275" s="350"/>
      <c r="S275" s="350"/>
      <c r="T275" s="350"/>
      <c r="U275" s="350"/>
      <c r="V275" s="374" t="s">
        <v>1586</v>
      </c>
    </row>
    <row r="276" spans="1:22" s="347" customFormat="1" ht="14.1" customHeight="1">
      <c r="A276" s="624">
        <f t="shared" si="4"/>
        <v>275</v>
      </c>
      <c r="B276" s="585" t="s">
        <v>2249</v>
      </c>
      <c r="C276" s="585">
        <v>2</v>
      </c>
      <c r="D276" s="585"/>
      <c r="E276" s="388" t="s">
        <v>2144</v>
      </c>
      <c r="F276" s="350" t="str">
        <f>IF($G$276=1,"",INDEX(値一覧項目!$U$2:$U11,$G$276))</f>
        <v/>
      </c>
      <c r="G276" s="362">
        <v>1</v>
      </c>
      <c r="H276" s="350"/>
      <c r="I276" s="350"/>
      <c r="J276" s="350"/>
      <c r="K276" s="350"/>
      <c r="L276" s="350"/>
      <c r="M276" s="350"/>
      <c r="N276" s="350"/>
      <c r="O276" s="350"/>
      <c r="P276" s="350"/>
      <c r="Q276" s="350"/>
      <c r="R276" s="350"/>
      <c r="S276" s="350"/>
      <c r="T276" s="350"/>
      <c r="U276" s="350"/>
      <c r="V276" s="374" t="s">
        <v>1586</v>
      </c>
    </row>
    <row r="277" spans="1:22" s="347" customFormat="1" ht="14.1" customHeight="1">
      <c r="A277" s="624">
        <f t="shared" si="4"/>
        <v>276</v>
      </c>
      <c r="B277" s="585" t="s">
        <v>2249</v>
      </c>
      <c r="C277" s="585">
        <v>2</v>
      </c>
      <c r="D277" s="585"/>
      <c r="E277" s="388" t="s">
        <v>2145</v>
      </c>
      <c r="F277" s="350" t="str">
        <f>IF($G$277=1,"",INDEX(値一覧項目!$U$2:$U11,$G$277))</f>
        <v/>
      </c>
      <c r="G277" s="362">
        <v>1</v>
      </c>
      <c r="H277" s="350"/>
      <c r="I277" s="350"/>
      <c r="J277" s="350"/>
      <c r="K277" s="350"/>
      <c r="L277" s="350"/>
      <c r="M277" s="350"/>
      <c r="N277" s="350"/>
      <c r="O277" s="350"/>
      <c r="P277" s="350"/>
      <c r="Q277" s="350"/>
      <c r="R277" s="350"/>
      <c r="S277" s="350"/>
      <c r="T277" s="350"/>
      <c r="U277" s="350"/>
      <c r="V277" s="374" t="s">
        <v>1586</v>
      </c>
    </row>
    <row r="278" spans="1:22" s="347" customFormat="1" ht="14.1" customHeight="1">
      <c r="A278" s="624">
        <f t="shared" si="4"/>
        <v>277</v>
      </c>
      <c r="B278" s="585" t="s">
        <v>2249</v>
      </c>
      <c r="C278" s="585">
        <v>2</v>
      </c>
      <c r="D278" s="585"/>
      <c r="E278" s="388" t="s">
        <v>2146</v>
      </c>
      <c r="F278" s="350" t="str">
        <f>IF($G$278=1,"",INDEX(値一覧項目!$U$2:$U11,$G$278))</f>
        <v/>
      </c>
      <c r="G278" s="362">
        <v>1</v>
      </c>
      <c r="H278" s="350"/>
      <c r="I278" s="350"/>
      <c r="J278" s="350"/>
      <c r="K278" s="350"/>
      <c r="L278" s="350"/>
      <c r="M278" s="350"/>
      <c r="N278" s="350"/>
      <c r="O278" s="350"/>
      <c r="P278" s="350"/>
      <c r="Q278" s="350"/>
      <c r="R278" s="350"/>
      <c r="S278" s="350"/>
      <c r="T278" s="350"/>
      <c r="U278" s="350"/>
      <c r="V278" s="374" t="s">
        <v>1586</v>
      </c>
    </row>
    <row r="279" spans="1:22" s="347" customFormat="1" ht="14.1" customHeight="1">
      <c r="A279" s="624">
        <f t="shared" si="4"/>
        <v>278</v>
      </c>
      <c r="B279" s="585" t="s">
        <v>2249</v>
      </c>
      <c r="C279" s="585">
        <v>2</v>
      </c>
      <c r="D279" s="585"/>
      <c r="E279" s="388" t="s">
        <v>2147</v>
      </c>
      <c r="F279" s="350" t="str">
        <f>IF($G$279=1,"",INDEX(値一覧項目!$U$2:$U11,$G$279))</f>
        <v/>
      </c>
      <c r="G279" s="362">
        <v>1</v>
      </c>
      <c r="H279" s="350"/>
      <c r="I279" s="350"/>
      <c r="J279" s="350"/>
      <c r="K279" s="350"/>
      <c r="L279" s="350"/>
      <c r="M279" s="350"/>
      <c r="N279" s="350"/>
      <c r="O279" s="350"/>
      <c r="P279" s="350"/>
      <c r="Q279" s="350"/>
      <c r="R279" s="350"/>
      <c r="S279" s="350"/>
      <c r="T279" s="350"/>
      <c r="U279" s="350"/>
      <c r="V279" s="374"/>
    </row>
    <row r="280" spans="1:22" s="347" customFormat="1" ht="14.1" customHeight="1">
      <c r="A280" s="624">
        <f t="shared" si="4"/>
        <v>279</v>
      </c>
      <c r="B280" s="585" t="s">
        <v>2249</v>
      </c>
      <c r="C280" s="585">
        <v>2</v>
      </c>
      <c r="D280" s="585"/>
      <c r="E280" s="388" t="s">
        <v>2148</v>
      </c>
      <c r="F280" s="350" t="str">
        <f>IF($G$280=1,"",INDEX(値一覧項目!$U$2:$U11,$G$280))</f>
        <v/>
      </c>
      <c r="G280" s="362">
        <v>1</v>
      </c>
      <c r="H280" s="350"/>
      <c r="I280" s="350"/>
      <c r="J280" s="350"/>
      <c r="K280" s="350"/>
      <c r="L280" s="350"/>
      <c r="M280" s="350"/>
      <c r="N280" s="350"/>
      <c r="O280" s="350"/>
      <c r="P280" s="350"/>
      <c r="Q280" s="350"/>
      <c r="R280" s="350"/>
      <c r="S280" s="350"/>
      <c r="T280" s="350"/>
      <c r="U280" s="350"/>
      <c r="V280" s="374"/>
    </row>
    <row r="281" spans="1:22" ht="14.1" customHeight="1">
      <c r="A281" s="537">
        <f t="shared" si="4"/>
        <v>280</v>
      </c>
      <c r="B281" s="590" t="s">
        <v>2249</v>
      </c>
      <c r="C281" s="590">
        <v>2</v>
      </c>
      <c r="D281" s="590"/>
      <c r="E281" s="538" t="s">
        <v>2175</v>
      </c>
      <c r="F281" s="377" t="str">
        <f>IF($G$281=1,"",INDEX(値一覧項目!$U$2:$U255,$G$281))</f>
        <v/>
      </c>
      <c r="G281" s="362">
        <v>1</v>
      </c>
      <c r="H281" s="377"/>
      <c r="I281" s="377"/>
      <c r="J281" s="377"/>
      <c r="K281" s="377"/>
      <c r="L281" s="377"/>
      <c r="M281" s="377"/>
      <c r="N281" s="377"/>
      <c r="O281" s="377"/>
      <c r="P281" s="377"/>
      <c r="Q281" s="377"/>
      <c r="R281" s="377"/>
      <c r="S281" s="377"/>
      <c r="T281" s="377"/>
      <c r="U281" s="377"/>
      <c r="V281" s="617"/>
    </row>
    <row r="282" spans="1:22" s="347" customFormat="1" ht="14.1" customHeight="1">
      <c r="A282" s="624">
        <f t="shared" si="4"/>
        <v>281</v>
      </c>
      <c r="B282" s="585" t="s">
        <v>2249</v>
      </c>
      <c r="C282" s="585">
        <v>2</v>
      </c>
      <c r="D282" s="585"/>
      <c r="E282" s="388" t="s">
        <v>2149</v>
      </c>
      <c r="F282" s="360" t="str">
        <f>IF('建築物別概要（追加）入力'!$J$62="","",TEXT('建築物別概要（追加）入力'!$J$62,"#0.00"))</f>
        <v/>
      </c>
      <c r="G282" s="360"/>
      <c r="H282" s="350"/>
      <c r="I282" s="350"/>
      <c r="J282" s="350"/>
      <c r="K282" s="350"/>
      <c r="L282" s="350"/>
      <c r="M282" s="350"/>
      <c r="N282" s="350"/>
      <c r="O282" s="350"/>
      <c r="P282" s="350"/>
      <c r="Q282" s="350"/>
      <c r="R282" s="350"/>
      <c r="S282" s="350"/>
      <c r="T282" s="350"/>
      <c r="U282" s="350"/>
      <c r="V282" s="374" t="s">
        <v>1586</v>
      </c>
    </row>
    <row r="283" spans="1:22" s="347" customFormat="1" ht="14.1" customHeight="1">
      <c r="A283" s="624">
        <f t="shared" si="4"/>
        <v>282</v>
      </c>
      <c r="B283" s="585" t="s">
        <v>2249</v>
      </c>
      <c r="C283" s="585">
        <v>2</v>
      </c>
      <c r="D283" s="585"/>
      <c r="E283" s="388" t="s">
        <v>2150</v>
      </c>
      <c r="F283" s="360" t="str">
        <f>IF('建築物別概要（追加）入力'!$J$63="","",TEXT('建築物別概要（追加）入力'!$J$63,"#0.00"))</f>
        <v/>
      </c>
      <c r="G283" s="360"/>
      <c r="H283" s="350"/>
      <c r="I283" s="350"/>
      <c r="J283" s="350"/>
      <c r="K283" s="350"/>
      <c r="L283" s="350"/>
      <c r="M283" s="350"/>
      <c r="N283" s="350"/>
      <c r="O283" s="350"/>
      <c r="P283" s="350"/>
      <c r="Q283" s="350"/>
      <c r="R283" s="350"/>
      <c r="S283" s="350"/>
      <c r="T283" s="350"/>
      <c r="U283" s="350"/>
      <c r="V283" s="374" t="s">
        <v>1586</v>
      </c>
    </row>
    <row r="284" spans="1:22" s="347" customFormat="1" ht="14.1" customHeight="1">
      <c r="A284" s="624">
        <f t="shared" si="4"/>
        <v>283</v>
      </c>
      <c r="B284" s="585" t="s">
        <v>2249</v>
      </c>
      <c r="C284" s="585">
        <v>2</v>
      </c>
      <c r="D284" s="585"/>
      <c r="E284" s="388" t="s">
        <v>2151</v>
      </c>
      <c r="F284" s="360" t="str">
        <f>IF('建築物別概要（追加）入力'!$J$64="","",TEXT('建築物別概要（追加）入力'!$J$64,"#0.00"))</f>
        <v/>
      </c>
      <c r="G284" s="360"/>
      <c r="H284" s="350"/>
      <c r="I284" s="350"/>
      <c r="J284" s="350"/>
      <c r="K284" s="350"/>
      <c r="L284" s="350"/>
      <c r="M284" s="350"/>
      <c r="N284" s="350"/>
      <c r="O284" s="350"/>
      <c r="P284" s="350"/>
      <c r="Q284" s="350"/>
      <c r="R284" s="350"/>
      <c r="S284" s="350"/>
      <c r="T284" s="350"/>
      <c r="U284" s="350"/>
      <c r="V284" s="374" t="s">
        <v>1586</v>
      </c>
    </row>
    <row r="285" spans="1:22" s="347" customFormat="1" ht="14.1" customHeight="1">
      <c r="A285" s="624">
        <f t="shared" si="4"/>
        <v>284</v>
      </c>
      <c r="B285" s="585" t="s">
        <v>2249</v>
      </c>
      <c r="C285" s="585">
        <v>2</v>
      </c>
      <c r="D285" s="585"/>
      <c r="E285" s="388" t="s">
        <v>2152</v>
      </c>
      <c r="F285" s="360" t="str">
        <f>IF('建築物別概要（追加）入力'!$J$65="","",TEXT('建築物別概要（追加）入力'!$J$65,"#0.00"))</f>
        <v/>
      </c>
      <c r="G285" s="360"/>
      <c r="H285" s="350"/>
      <c r="I285" s="350"/>
      <c r="J285" s="350"/>
      <c r="K285" s="350"/>
      <c r="L285" s="350"/>
      <c r="M285" s="350"/>
      <c r="N285" s="350"/>
      <c r="O285" s="350"/>
      <c r="P285" s="350"/>
      <c r="Q285" s="350"/>
      <c r="R285" s="350"/>
      <c r="S285" s="350"/>
      <c r="T285" s="350"/>
      <c r="U285" s="350"/>
      <c r="V285" s="374" t="s">
        <v>1586</v>
      </c>
    </row>
    <row r="286" spans="1:22" s="347" customFormat="1" ht="14.1" customHeight="1">
      <c r="A286" s="624">
        <f t="shared" si="4"/>
        <v>285</v>
      </c>
      <c r="B286" s="585" t="s">
        <v>2249</v>
      </c>
      <c r="C286" s="585">
        <v>2</v>
      </c>
      <c r="D286" s="585"/>
      <c r="E286" s="388" t="s">
        <v>2153</v>
      </c>
      <c r="F286" s="360" t="str">
        <f>IF('建築物別概要（追加）入力'!$J$66="","",TEXT('建築物別概要（追加）入力'!$J$66,"#0.00"))</f>
        <v/>
      </c>
      <c r="G286" s="350"/>
      <c r="H286" s="350"/>
      <c r="I286" s="350"/>
      <c r="J286" s="350"/>
      <c r="K286" s="350"/>
      <c r="L286" s="350"/>
      <c r="M286" s="350"/>
      <c r="N286" s="350"/>
      <c r="O286" s="350"/>
      <c r="P286" s="350"/>
      <c r="Q286" s="350"/>
      <c r="R286" s="350"/>
      <c r="S286" s="350"/>
      <c r="T286" s="350"/>
      <c r="U286" s="350"/>
      <c r="V286" s="374"/>
    </row>
    <row r="287" spans="1:22" s="347" customFormat="1" ht="14.1" customHeight="1">
      <c r="A287" s="624">
        <f t="shared" si="4"/>
        <v>286</v>
      </c>
      <c r="B287" s="585" t="s">
        <v>2249</v>
      </c>
      <c r="C287" s="585">
        <v>2</v>
      </c>
      <c r="D287" s="585"/>
      <c r="E287" s="388" t="s">
        <v>2154</v>
      </c>
      <c r="F287" s="360" t="str">
        <f>IF('建築物別概要（追加）入力'!$J$67="","",TEXT('建築物別概要（追加）入力'!$J$67,"#0.00"))</f>
        <v/>
      </c>
      <c r="G287" s="350"/>
      <c r="H287" s="350"/>
      <c r="I287" s="350"/>
      <c r="J287" s="350"/>
      <c r="K287" s="350"/>
      <c r="L287" s="350"/>
      <c r="M287" s="350"/>
      <c r="N287" s="350"/>
      <c r="O287" s="350"/>
      <c r="P287" s="350"/>
      <c r="Q287" s="350"/>
      <c r="R287" s="350"/>
      <c r="S287" s="350"/>
      <c r="T287" s="350"/>
      <c r="U287" s="350"/>
      <c r="V287" s="374"/>
    </row>
    <row r="288" spans="1:22" ht="14.1" customHeight="1">
      <c r="A288" s="535">
        <f t="shared" si="4"/>
        <v>287</v>
      </c>
      <c r="B288" s="586" t="s">
        <v>2249</v>
      </c>
      <c r="C288" s="586">
        <v>2</v>
      </c>
      <c r="D288" s="586"/>
      <c r="E288" s="533" t="s">
        <v>2176</v>
      </c>
      <c r="F288" s="349" t="str">
        <f>IF('建築物別概要（追加）入力'!$J$68="","",TEXT('建築物別概要（追加）入力'!$J$68,"#0.00"))</f>
        <v/>
      </c>
      <c r="G288" s="349"/>
      <c r="H288" s="349"/>
      <c r="I288" s="349"/>
      <c r="J288" s="349"/>
      <c r="K288" s="349"/>
      <c r="L288" s="349"/>
      <c r="M288" s="349"/>
      <c r="N288" s="349"/>
      <c r="O288" s="349"/>
      <c r="P288" s="349"/>
      <c r="Q288" s="349"/>
      <c r="R288" s="349"/>
      <c r="S288" s="349"/>
      <c r="T288" s="349"/>
      <c r="U288" s="349"/>
      <c r="V288" s="529"/>
    </row>
    <row r="289" spans="1:22" s="347" customFormat="1" ht="14.1" customHeight="1">
      <c r="A289" s="624">
        <f t="shared" si="4"/>
        <v>288</v>
      </c>
      <c r="B289" s="585" t="s">
        <v>2249</v>
      </c>
      <c r="C289" s="585">
        <v>2</v>
      </c>
      <c r="D289" s="585"/>
      <c r="E289" s="388" t="s">
        <v>2155</v>
      </c>
      <c r="F289" s="360" t="str">
        <f>IF('建築物別概要（追加）入力'!$P$62="","",TEXT('建築物別概要（追加）入力'!$P$62,"#0.00"))</f>
        <v/>
      </c>
      <c r="G289" s="360"/>
      <c r="H289" s="350"/>
      <c r="I289" s="350"/>
      <c r="J289" s="350"/>
      <c r="K289" s="350"/>
      <c r="L289" s="350"/>
      <c r="M289" s="350"/>
      <c r="N289" s="350"/>
      <c r="O289" s="350"/>
      <c r="P289" s="350"/>
      <c r="Q289" s="350"/>
      <c r="R289" s="350"/>
      <c r="S289" s="350"/>
      <c r="T289" s="350"/>
      <c r="U289" s="350"/>
      <c r="V289" s="374" t="s">
        <v>1586</v>
      </c>
    </row>
    <row r="290" spans="1:22" s="347" customFormat="1" ht="14.1" customHeight="1">
      <c r="A290" s="624">
        <f t="shared" si="4"/>
        <v>289</v>
      </c>
      <c r="B290" s="585" t="s">
        <v>2249</v>
      </c>
      <c r="C290" s="585">
        <v>2</v>
      </c>
      <c r="D290" s="585"/>
      <c r="E290" s="388" t="s">
        <v>2156</v>
      </c>
      <c r="F290" s="360" t="str">
        <f>IF('建築物別概要（追加）入力'!$P$63="","",TEXT('建築物別概要（追加）入力'!$P$63,"#0.00"))</f>
        <v/>
      </c>
      <c r="G290" s="360"/>
      <c r="H290" s="350"/>
      <c r="I290" s="350"/>
      <c r="J290" s="350"/>
      <c r="K290" s="350"/>
      <c r="L290" s="350"/>
      <c r="M290" s="350"/>
      <c r="N290" s="350"/>
      <c r="O290" s="350"/>
      <c r="P290" s="350"/>
      <c r="Q290" s="350"/>
      <c r="R290" s="350"/>
      <c r="S290" s="350"/>
      <c r="T290" s="350"/>
      <c r="U290" s="350"/>
      <c r="V290" s="374" t="s">
        <v>1586</v>
      </c>
    </row>
    <row r="291" spans="1:22" s="347" customFormat="1" ht="14.1" customHeight="1">
      <c r="A291" s="624">
        <f t="shared" si="4"/>
        <v>290</v>
      </c>
      <c r="B291" s="585" t="s">
        <v>2249</v>
      </c>
      <c r="C291" s="585">
        <v>2</v>
      </c>
      <c r="D291" s="585"/>
      <c r="E291" s="388" t="s">
        <v>2157</v>
      </c>
      <c r="F291" s="360" t="str">
        <f>IF('建築物別概要（追加）入力'!$P$64="","",TEXT('建築物別概要（追加）入力'!$P$64,"#0.00"))</f>
        <v/>
      </c>
      <c r="G291" s="360"/>
      <c r="H291" s="350"/>
      <c r="I291" s="350"/>
      <c r="J291" s="350"/>
      <c r="K291" s="350"/>
      <c r="L291" s="350"/>
      <c r="M291" s="350"/>
      <c r="N291" s="350"/>
      <c r="O291" s="350"/>
      <c r="P291" s="350"/>
      <c r="Q291" s="350"/>
      <c r="R291" s="350"/>
      <c r="S291" s="350"/>
      <c r="T291" s="350"/>
      <c r="U291" s="350"/>
      <c r="V291" s="374" t="s">
        <v>1586</v>
      </c>
    </row>
    <row r="292" spans="1:22" s="347" customFormat="1" ht="14.1" customHeight="1">
      <c r="A292" s="624">
        <f t="shared" si="4"/>
        <v>291</v>
      </c>
      <c r="B292" s="585" t="s">
        <v>2249</v>
      </c>
      <c r="C292" s="585">
        <v>2</v>
      </c>
      <c r="D292" s="585"/>
      <c r="E292" s="388" t="s">
        <v>2158</v>
      </c>
      <c r="F292" s="360" t="str">
        <f>IF('建築物別概要（追加）入力'!$P$65="","",TEXT('建築物別概要（追加）入力'!$P$64,"#0.00"))</f>
        <v/>
      </c>
      <c r="G292" s="360"/>
      <c r="H292" s="350"/>
      <c r="I292" s="350"/>
      <c r="J292" s="350"/>
      <c r="K292" s="350"/>
      <c r="L292" s="350"/>
      <c r="M292" s="350"/>
      <c r="N292" s="350"/>
      <c r="O292" s="350"/>
      <c r="P292" s="350"/>
      <c r="Q292" s="350"/>
      <c r="R292" s="350"/>
      <c r="S292" s="350"/>
      <c r="T292" s="350"/>
      <c r="U292" s="350"/>
      <c r="V292" s="374" t="s">
        <v>1586</v>
      </c>
    </row>
    <row r="293" spans="1:22" s="347" customFormat="1" ht="14.1" customHeight="1">
      <c r="A293" s="624">
        <f t="shared" si="4"/>
        <v>292</v>
      </c>
      <c r="B293" s="585" t="s">
        <v>2249</v>
      </c>
      <c r="C293" s="585">
        <v>2</v>
      </c>
      <c r="D293" s="585"/>
      <c r="E293" s="388" t="s">
        <v>2159</v>
      </c>
      <c r="F293" s="360" t="str">
        <f>IF('建築物別概要（追加）入力'!$P$66="","",TEXT('建築物別概要（追加）入力'!$P$66,"#0.00"))</f>
        <v/>
      </c>
      <c r="G293" s="350"/>
      <c r="H293" s="350"/>
      <c r="I293" s="350"/>
      <c r="J293" s="350"/>
      <c r="K293" s="350"/>
      <c r="L293" s="350"/>
      <c r="M293" s="350"/>
      <c r="N293" s="350"/>
      <c r="O293" s="350"/>
      <c r="P293" s="350"/>
      <c r="Q293" s="350"/>
      <c r="R293" s="350"/>
      <c r="S293" s="350"/>
      <c r="T293" s="350"/>
      <c r="U293" s="350"/>
      <c r="V293" s="374"/>
    </row>
    <row r="294" spans="1:22" s="347" customFormat="1" ht="14.1" customHeight="1">
      <c r="A294" s="624">
        <f t="shared" si="4"/>
        <v>293</v>
      </c>
      <c r="B294" s="585" t="s">
        <v>2249</v>
      </c>
      <c r="C294" s="585">
        <v>2</v>
      </c>
      <c r="D294" s="585"/>
      <c r="E294" s="388" t="s">
        <v>2160</v>
      </c>
      <c r="F294" s="360" t="str">
        <f>IF('建築物別概要（追加）入力'!$P$67="","",TEXT('建築物別概要（追加）入力'!$P$67,"#0.00"))</f>
        <v/>
      </c>
      <c r="G294" s="350"/>
      <c r="H294" s="350"/>
      <c r="I294" s="350"/>
      <c r="J294" s="350"/>
      <c r="K294" s="350"/>
      <c r="L294" s="350"/>
      <c r="M294" s="350"/>
      <c r="N294" s="350"/>
      <c r="O294" s="350"/>
      <c r="P294" s="350"/>
      <c r="Q294" s="350"/>
      <c r="R294" s="350"/>
      <c r="S294" s="350"/>
      <c r="T294" s="350"/>
      <c r="U294" s="350"/>
      <c r="V294" s="374"/>
    </row>
    <row r="295" spans="1:22" ht="14.1" customHeight="1">
      <c r="A295" s="535">
        <f t="shared" si="4"/>
        <v>294</v>
      </c>
      <c r="B295" s="586" t="s">
        <v>2249</v>
      </c>
      <c r="C295" s="586">
        <v>2</v>
      </c>
      <c r="D295" s="586"/>
      <c r="E295" s="533" t="s">
        <v>2177</v>
      </c>
      <c r="F295" s="349" t="str">
        <f>IF('建築物別概要（追加）入力'!$P$68="","",TEXT('建築物別概要（追加）入力'!$P$68,"#0.00"))</f>
        <v/>
      </c>
      <c r="G295" s="349"/>
      <c r="H295" s="349"/>
      <c r="I295" s="349"/>
      <c r="J295" s="349"/>
      <c r="K295" s="349"/>
      <c r="L295" s="349"/>
      <c r="M295" s="349"/>
      <c r="N295" s="349"/>
      <c r="O295" s="349"/>
      <c r="P295" s="349"/>
      <c r="Q295" s="349"/>
      <c r="R295" s="349"/>
      <c r="S295" s="349"/>
      <c r="T295" s="349"/>
      <c r="U295" s="349"/>
      <c r="V295" s="529"/>
    </row>
    <row r="296" spans="1:22" s="347" customFormat="1" ht="14.1" customHeight="1">
      <c r="A296" s="624">
        <f t="shared" si="4"/>
        <v>295</v>
      </c>
      <c r="B296" s="585" t="s">
        <v>2249</v>
      </c>
      <c r="C296" s="585">
        <v>2</v>
      </c>
      <c r="D296" s="585"/>
      <c r="E296" s="388" t="s">
        <v>2161</v>
      </c>
      <c r="F296" s="360" t="str">
        <f>IF('建築物別概要（追加）入力'!$V$62=0,"",TEXT('建築物別概要（追加）入力'!$V$62,"#0.00"))</f>
        <v/>
      </c>
      <c r="G296" s="360"/>
      <c r="H296" s="350"/>
      <c r="I296" s="350"/>
      <c r="J296" s="350"/>
      <c r="K296" s="350"/>
      <c r="L296" s="350"/>
      <c r="M296" s="350"/>
      <c r="N296" s="350"/>
      <c r="O296" s="350"/>
      <c r="P296" s="350"/>
      <c r="Q296" s="350"/>
      <c r="R296" s="350"/>
      <c r="S296" s="350"/>
      <c r="T296" s="350"/>
      <c r="U296" s="350"/>
      <c r="V296" s="374" t="s">
        <v>1586</v>
      </c>
    </row>
    <row r="297" spans="1:22" s="347" customFormat="1" ht="14.1" customHeight="1">
      <c r="A297" s="624">
        <f t="shared" si="4"/>
        <v>296</v>
      </c>
      <c r="B297" s="585" t="s">
        <v>2249</v>
      </c>
      <c r="C297" s="585">
        <v>2</v>
      </c>
      <c r="D297" s="585"/>
      <c r="E297" s="388" t="s">
        <v>2162</v>
      </c>
      <c r="F297" s="360" t="str">
        <f>IF('建築物別概要（追加）入力'!$V$63=0,"",TEXT('建築物別概要（追加）入力'!$V$63,"#0.00"))</f>
        <v/>
      </c>
      <c r="G297" s="360"/>
      <c r="H297" s="350"/>
      <c r="I297" s="350"/>
      <c r="J297" s="350"/>
      <c r="K297" s="350"/>
      <c r="L297" s="350"/>
      <c r="M297" s="350"/>
      <c r="N297" s="350"/>
      <c r="O297" s="350"/>
      <c r="P297" s="350"/>
      <c r="Q297" s="350"/>
      <c r="R297" s="350"/>
      <c r="S297" s="350"/>
      <c r="T297" s="350"/>
      <c r="U297" s="350"/>
      <c r="V297" s="374" t="s">
        <v>1586</v>
      </c>
    </row>
    <row r="298" spans="1:22" s="347" customFormat="1" ht="14.1" customHeight="1">
      <c r="A298" s="624">
        <f t="shared" si="4"/>
        <v>297</v>
      </c>
      <c r="B298" s="585" t="s">
        <v>2249</v>
      </c>
      <c r="C298" s="585">
        <v>2</v>
      </c>
      <c r="D298" s="585"/>
      <c r="E298" s="388" t="s">
        <v>2163</v>
      </c>
      <c r="F298" s="360" t="str">
        <f>IF('建築物別概要（追加）入力'!$V$64=0,"",TEXT('建築物別概要（追加）入力'!$V$64,"#0.00"))</f>
        <v/>
      </c>
      <c r="G298" s="360"/>
      <c r="H298" s="350"/>
      <c r="I298" s="350"/>
      <c r="J298" s="350"/>
      <c r="K298" s="350"/>
      <c r="L298" s="350"/>
      <c r="M298" s="350"/>
      <c r="N298" s="350"/>
      <c r="O298" s="350"/>
      <c r="P298" s="350"/>
      <c r="Q298" s="350"/>
      <c r="R298" s="350"/>
      <c r="S298" s="350"/>
      <c r="T298" s="350"/>
      <c r="U298" s="350"/>
      <c r="V298" s="374" t="s">
        <v>1586</v>
      </c>
    </row>
    <row r="299" spans="1:22" s="347" customFormat="1" ht="14.1" customHeight="1">
      <c r="A299" s="624">
        <f t="shared" si="4"/>
        <v>298</v>
      </c>
      <c r="B299" s="585" t="s">
        <v>2249</v>
      </c>
      <c r="C299" s="585">
        <v>2</v>
      </c>
      <c r="D299" s="585"/>
      <c r="E299" s="388" t="s">
        <v>2164</v>
      </c>
      <c r="F299" s="360" t="str">
        <f>IF('建築物別概要（追加）入力'!$V$65=0,"",TEXT('建築物別概要（追加）入力'!$V$65,"#0.00"))</f>
        <v/>
      </c>
      <c r="G299" s="360"/>
      <c r="H299" s="350"/>
      <c r="I299" s="350"/>
      <c r="J299" s="350"/>
      <c r="K299" s="350"/>
      <c r="L299" s="350"/>
      <c r="M299" s="350"/>
      <c r="N299" s="350"/>
      <c r="O299" s="350"/>
      <c r="P299" s="350"/>
      <c r="Q299" s="350"/>
      <c r="R299" s="350"/>
      <c r="S299" s="350"/>
      <c r="T299" s="350"/>
      <c r="U299" s="350"/>
      <c r="V299" s="374" t="s">
        <v>1586</v>
      </c>
    </row>
    <row r="300" spans="1:22" s="347" customFormat="1" ht="14.1" customHeight="1">
      <c r="A300" s="624">
        <f t="shared" si="4"/>
        <v>299</v>
      </c>
      <c r="B300" s="585" t="s">
        <v>2249</v>
      </c>
      <c r="C300" s="585">
        <v>2</v>
      </c>
      <c r="D300" s="585"/>
      <c r="E300" s="388" t="s">
        <v>2165</v>
      </c>
      <c r="F300" s="360" t="str">
        <f>IF('建築物別概要（追加）入力'!$V$66=0,"",TEXT('建築物別概要（追加）入力'!$V$66,"#0.00"))</f>
        <v/>
      </c>
      <c r="G300" s="350"/>
      <c r="H300" s="350"/>
      <c r="I300" s="350"/>
      <c r="J300" s="350"/>
      <c r="K300" s="350"/>
      <c r="L300" s="350"/>
      <c r="M300" s="350"/>
      <c r="N300" s="350"/>
      <c r="O300" s="350"/>
      <c r="P300" s="350"/>
      <c r="Q300" s="350"/>
      <c r="R300" s="350"/>
      <c r="S300" s="350"/>
      <c r="T300" s="350"/>
      <c r="U300" s="350"/>
      <c r="V300" s="374"/>
    </row>
    <row r="301" spans="1:22" s="347" customFormat="1" ht="14.1" customHeight="1">
      <c r="A301" s="624">
        <f t="shared" si="4"/>
        <v>300</v>
      </c>
      <c r="B301" s="585" t="s">
        <v>2249</v>
      </c>
      <c r="C301" s="585">
        <v>2</v>
      </c>
      <c r="D301" s="585"/>
      <c r="E301" s="388" t="s">
        <v>2166</v>
      </c>
      <c r="F301" s="360" t="str">
        <f>IF('建築物別概要（追加）入力'!$V$67=0,"",TEXT('建築物別概要（追加）入力'!$V$67,"#0.00"))</f>
        <v/>
      </c>
      <c r="G301" s="350"/>
      <c r="H301" s="350"/>
      <c r="I301" s="350"/>
      <c r="J301" s="350"/>
      <c r="K301" s="350"/>
      <c r="L301" s="350"/>
      <c r="M301" s="350"/>
      <c r="N301" s="350"/>
      <c r="O301" s="350"/>
      <c r="P301" s="350"/>
      <c r="Q301" s="350"/>
      <c r="R301" s="350"/>
      <c r="S301" s="350"/>
      <c r="T301" s="350"/>
      <c r="U301" s="350"/>
      <c r="V301" s="374"/>
    </row>
    <row r="302" spans="1:22" ht="14.1" customHeight="1">
      <c r="A302" s="535">
        <f t="shared" si="4"/>
        <v>301</v>
      </c>
      <c r="B302" s="586" t="s">
        <v>2249</v>
      </c>
      <c r="C302" s="586">
        <v>2</v>
      </c>
      <c r="D302" s="586"/>
      <c r="E302" s="533" t="s">
        <v>2178</v>
      </c>
      <c r="F302" s="360" t="str">
        <f>IF('建築物別概要（追加）入力'!$V$68=0,"",TEXT('建築物別概要（追加）入力'!$V$68,"#0.00"))</f>
        <v/>
      </c>
      <c r="G302" s="349"/>
      <c r="H302" s="349"/>
      <c r="I302" s="349"/>
      <c r="J302" s="349"/>
      <c r="K302" s="349"/>
      <c r="L302" s="349"/>
      <c r="M302" s="349"/>
      <c r="N302" s="349"/>
      <c r="O302" s="349"/>
      <c r="P302" s="349"/>
      <c r="Q302" s="349"/>
      <c r="R302" s="349"/>
      <c r="S302" s="349"/>
      <c r="T302" s="349"/>
      <c r="U302" s="349"/>
      <c r="V302" s="529"/>
    </row>
    <row r="303" spans="1:22" s="347" customFormat="1" ht="14.1" customHeight="1">
      <c r="A303" s="625">
        <f t="shared" si="4"/>
        <v>302</v>
      </c>
      <c r="B303" s="588" t="s">
        <v>2249</v>
      </c>
      <c r="C303" s="588">
        <v>2</v>
      </c>
      <c r="D303" s="588"/>
      <c r="E303" s="615" t="s">
        <v>2167</v>
      </c>
      <c r="F303" s="372" t="str">
        <f>IF('建築物別概要（追加）入力'!$J$69=0,"",TEXT('建築物別概要（追加）入力'!$J$69,"#0.00"))</f>
        <v/>
      </c>
      <c r="G303" s="372"/>
      <c r="H303" s="366"/>
      <c r="I303" s="366"/>
      <c r="J303" s="366"/>
      <c r="K303" s="366"/>
      <c r="L303" s="366"/>
      <c r="M303" s="366"/>
      <c r="N303" s="366"/>
      <c r="O303" s="366"/>
      <c r="P303" s="366"/>
      <c r="Q303" s="366"/>
      <c r="R303" s="366"/>
      <c r="S303" s="366"/>
      <c r="T303" s="366"/>
      <c r="U303" s="366"/>
      <c r="V303" s="379" t="s">
        <v>1586</v>
      </c>
    </row>
    <row r="304" spans="1:22" s="347" customFormat="1" ht="14.1" customHeight="1">
      <c r="A304" s="624">
        <f t="shared" si="4"/>
        <v>303</v>
      </c>
      <c r="B304" s="585" t="s">
        <v>2249</v>
      </c>
      <c r="C304" s="585">
        <v>2</v>
      </c>
      <c r="D304" s="585"/>
      <c r="E304" s="388" t="s">
        <v>2168</v>
      </c>
      <c r="F304" s="360" t="str">
        <f>IF('建築物別概要（追加）入力'!$P$69=0,"",TEXT('建築物別概要（追加）入力'!$P$69,"#0.00"))</f>
        <v/>
      </c>
      <c r="G304" s="360"/>
      <c r="H304" s="350"/>
      <c r="I304" s="350"/>
      <c r="J304" s="350"/>
      <c r="K304" s="350"/>
      <c r="L304" s="350"/>
      <c r="M304" s="350"/>
      <c r="N304" s="350"/>
      <c r="O304" s="350"/>
      <c r="P304" s="350"/>
      <c r="Q304" s="350"/>
      <c r="R304" s="350"/>
      <c r="S304" s="350"/>
      <c r="T304" s="350"/>
      <c r="U304" s="350"/>
      <c r="V304" s="374" t="s">
        <v>1586</v>
      </c>
    </row>
    <row r="305" spans="1:22" s="347" customFormat="1" ht="14.1" customHeight="1">
      <c r="A305" s="624">
        <f t="shared" si="4"/>
        <v>304</v>
      </c>
      <c r="B305" s="585" t="s">
        <v>2249</v>
      </c>
      <c r="C305" s="585">
        <v>2</v>
      </c>
      <c r="D305" s="585"/>
      <c r="E305" s="388" t="s">
        <v>2169</v>
      </c>
      <c r="F305" s="360" t="str">
        <f>IF('建築物別概要（追加）入力'!$V$69=0,"",TEXT('建築物別概要（追加）入力'!$V$69,"#0.00"))</f>
        <v/>
      </c>
      <c r="G305" s="360"/>
      <c r="H305" s="350"/>
      <c r="I305" s="350"/>
      <c r="J305" s="350"/>
      <c r="K305" s="350"/>
      <c r="L305" s="350"/>
      <c r="M305" s="350"/>
      <c r="N305" s="350"/>
      <c r="O305" s="350"/>
      <c r="P305" s="350"/>
      <c r="Q305" s="350"/>
      <c r="R305" s="350"/>
      <c r="S305" s="350"/>
      <c r="T305" s="350"/>
      <c r="U305" s="350"/>
      <c r="V305" s="374" t="s">
        <v>1586</v>
      </c>
    </row>
    <row r="306" spans="1:22" s="347" customFormat="1" ht="14.1" customHeight="1">
      <c r="A306" s="624">
        <f t="shared" si="4"/>
        <v>305</v>
      </c>
      <c r="B306" s="585" t="s">
        <v>2249</v>
      </c>
      <c r="C306" s="585">
        <v>2</v>
      </c>
      <c r="D306" s="585"/>
      <c r="E306" s="388" t="s">
        <v>2170</v>
      </c>
      <c r="F306" s="350" t="str">
        <f>IF('建築物別概要（追加）入力'!$D$72=0,"",'建築物別概要（追加）入力'!$D$72)</f>
        <v/>
      </c>
      <c r="G306" s="350"/>
      <c r="H306" s="350"/>
      <c r="I306" s="350"/>
      <c r="J306" s="350"/>
      <c r="K306" s="350"/>
      <c r="L306" s="350"/>
      <c r="M306" s="350"/>
      <c r="N306" s="350"/>
      <c r="O306" s="350"/>
      <c r="P306" s="350"/>
      <c r="Q306" s="350"/>
      <c r="R306" s="350"/>
      <c r="S306" s="350"/>
      <c r="T306" s="350"/>
      <c r="U306" s="350"/>
      <c r="V306" s="374" t="s">
        <v>1586</v>
      </c>
    </row>
    <row r="307" spans="1:22" s="347" customFormat="1" ht="14.1" customHeight="1">
      <c r="A307" s="624">
        <f t="shared" si="4"/>
        <v>306</v>
      </c>
      <c r="B307" s="585" t="s">
        <v>2249</v>
      </c>
      <c r="C307" s="585">
        <v>2</v>
      </c>
      <c r="D307" s="585"/>
      <c r="E307" s="388" t="s">
        <v>2171</v>
      </c>
      <c r="F307" s="350" t="str">
        <f>IF('建築物別概要（追加）入力'!$D$73=0,"",'建築物別概要（追加）入力'!$D$73)</f>
        <v/>
      </c>
      <c r="G307" s="350"/>
      <c r="H307" s="350"/>
      <c r="I307" s="350"/>
      <c r="J307" s="350"/>
      <c r="K307" s="350"/>
      <c r="L307" s="350"/>
      <c r="M307" s="350"/>
      <c r="N307" s="350"/>
      <c r="O307" s="350"/>
      <c r="P307" s="350"/>
      <c r="Q307" s="350"/>
      <c r="R307" s="350"/>
      <c r="S307" s="350"/>
      <c r="T307" s="350"/>
      <c r="U307" s="350"/>
      <c r="V307" s="374" t="s">
        <v>1586</v>
      </c>
    </row>
    <row r="308" spans="1:22" s="347" customFormat="1" ht="14.1" customHeight="1">
      <c r="A308" s="624">
        <f t="shared" si="4"/>
        <v>307</v>
      </c>
      <c r="B308" s="585" t="s">
        <v>2249</v>
      </c>
      <c r="C308" s="585">
        <v>2</v>
      </c>
      <c r="D308" s="585"/>
      <c r="E308" s="388" t="s">
        <v>2172</v>
      </c>
      <c r="F308" s="350" t="str">
        <f>IF('建築物別概要（追加）入力'!$D$74=0,"",'建築物別概要（追加）入力'!$D$74)</f>
        <v/>
      </c>
      <c r="G308" s="350"/>
      <c r="H308" s="350"/>
      <c r="I308" s="350"/>
      <c r="J308" s="350"/>
      <c r="K308" s="350"/>
      <c r="L308" s="350"/>
      <c r="M308" s="350"/>
      <c r="N308" s="350"/>
      <c r="O308" s="350"/>
      <c r="P308" s="350"/>
      <c r="Q308" s="350"/>
      <c r="R308" s="350"/>
      <c r="S308" s="350"/>
      <c r="T308" s="350"/>
      <c r="U308" s="350"/>
      <c r="V308" s="374" t="s">
        <v>1586</v>
      </c>
    </row>
    <row r="309" spans="1:22" s="347" customFormat="1" ht="14.1" customHeight="1">
      <c r="A309" s="624">
        <f t="shared" si="4"/>
        <v>308</v>
      </c>
      <c r="B309" s="585" t="s">
        <v>2249</v>
      </c>
      <c r="C309" s="585">
        <v>2</v>
      </c>
      <c r="D309" s="585"/>
      <c r="E309" s="388" t="s">
        <v>2173</v>
      </c>
      <c r="F309" s="359" t="str">
        <f>IF('建築物別概要（追加）入力'!$D$75=0,"",TEXT('建築物別概要（追加）入力'!$D$75,"#0.000"))</f>
        <v/>
      </c>
      <c r="G309" s="359"/>
      <c r="H309" s="350"/>
      <c r="I309" s="350"/>
      <c r="J309" s="350"/>
      <c r="K309" s="350"/>
      <c r="L309" s="350"/>
      <c r="M309" s="350"/>
      <c r="N309" s="350"/>
      <c r="O309" s="350"/>
      <c r="P309" s="350"/>
      <c r="Q309" s="350"/>
      <c r="R309" s="350"/>
      <c r="S309" s="350"/>
      <c r="T309" s="350"/>
      <c r="U309" s="350"/>
      <c r="V309" s="374" t="s">
        <v>1586</v>
      </c>
    </row>
    <row r="310" spans="1:22" s="347" customFormat="1" ht="14.1" customHeight="1">
      <c r="A310" s="624">
        <f t="shared" si="4"/>
        <v>309</v>
      </c>
      <c r="B310" s="585" t="s">
        <v>2249</v>
      </c>
      <c r="C310" s="585">
        <v>2</v>
      </c>
      <c r="D310" s="585"/>
      <c r="E310" s="388" t="s">
        <v>2174</v>
      </c>
      <c r="F310" s="350" t="str">
        <f>IF($G$310=1,"",INDEX(値一覧項目!$L$2:$L6,$G$310))</f>
        <v/>
      </c>
      <c r="G310" s="362">
        <v>1</v>
      </c>
      <c r="H310" s="350"/>
      <c r="I310" s="350"/>
      <c r="J310" s="350"/>
      <c r="K310" s="350"/>
      <c r="L310" s="350"/>
      <c r="M310" s="350"/>
      <c r="N310" s="350"/>
      <c r="O310" s="350"/>
      <c r="P310" s="350"/>
      <c r="Q310" s="350"/>
      <c r="R310" s="350"/>
      <c r="S310" s="350"/>
      <c r="T310" s="350"/>
      <c r="U310" s="350"/>
      <c r="V310" s="374" t="s">
        <v>1586</v>
      </c>
    </row>
    <row r="311" spans="1:22" s="347" customFormat="1" ht="14.1" customHeight="1">
      <c r="A311" s="624">
        <f t="shared" si="4"/>
        <v>310</v>
      </c>
      <c r="B311" s="585" t="s">
        <v>2249</v>
      </c>
      <c r="C311" s="585">
        <v>2</v>
      </c>
      <c r="D311" s="585"/>
      <c r="E311" s="388" t="s">
        <v>1760</v>
      </c>
      <c r="F311" s="350" t="str">
        <f>IF('建築物別概要（追加）入力'!$D$78="","",'建築物別概要（追加）入力'!$D$78)</f>
        <v/>
      </c>
      <c r="G311" s="362"/>
      <c r="H311" s="350"/>
      <c r="I311" s="350"/>
      <c r="J311" s="350"/>
      <c r="K311" s="350"/>
      <c r="L311" s="350"/>
      <c r="M311" s="350"/>
      <c r="N311" s="350"/>
      <c r="O311" s="350"/>
      <c r="P311" s="350"/>
      <c r="Q311" s="350"/>
      <c r="R311" s="350"/>
      <c r="S311" s="350"/>
      <c r="T311" s="350"/>
      <c r="U311" s="350"/>
      <c r="V311" s="374" t="s">
        <v>1586</v>
      </c>
    </row>
    <row r="312" spans="1:22" s="347" customFormat="1" ht="14.1" customHeight="1" thickBot="1">
      <c r="A312" s="626">
        <f t="shared" si="4"/>
        <v>311</v>
      </c>
      <c r="B312" s="614" t="s">
        <v>2249</v>
      </c>
      <c r="C312" s="589">
        <v>2</v>
      </c>
      <c r="D312" s="589"/>
      <c r="E312" s="391" t="s">
        <v>1759</v>
      </c>
      <c r="F312" s="383" t="str">
        <f>IF('建築物別概要（追加）入力'!$D$80="","",'建築物別概要（追加）入力'!$D$80)</f>
        <v/>
      </c>
      <c r="G312" s="362"/>
      <c r="H312" s="383"/>
      <c r="I312" s="383"/>
      <c r="J312" s="383"/>
      <c r="K312" s="383"/>
      <c r="L312" s="383"/>
      <c r="M312" s="383"/>
      <c r="N312" s="383"/>
      <c r="O312" s="383"/>
      <c r="P312" s="383"/>
      <c r="Q312" s="383"/>
      <c r="R312" s="383"/>
      <c r="S312" s="383"/>
      <c r="T312" s="383"/>
      <c r="U312" s="383"/>
      <c r="V312" s="386" t="s">
        <v>1586</v>
      </c>
    </row>
    <row r="313" spans="1:22" s="347" customFormat="1" ht="14.1" customHeight="1">
      <c r="A313" s="625">
        <f t="shared" si="4"/>
        <v>312</v>
      </c>
      <c r="B313" s="588" t="s">
        <v>2251</v>
      </c>
      <c r="C313" s="588">
        <v>2</v>
      </c>
      <c r="D313" s="588">
        <v>1</v>
      </c>
      <c r="E313" s="387" t="s">
        <v>2128</v>
      </c>
      <c r="F313" s="384">
        <f>'建築物別概要（追加）入力'!$E$85</f>
        <v>2</v>
      </c>
      <c r="G313" s="384"/>
      <c r="H313" s="376"/>
      <c r="I313" s="376"/>
      <c r="J313" s="376"/>
      <c r="K313" s="376"/>
      <c r="L313" s="376"/>
      <c r="M313" s="376"/>
      <c r="N313" s="376"/>
      <c r="O313" s="376"/>
      <c r="P313" s="376"/>
      <c r="Q313" s="376"/>
      <c r="R313" s="376"/>
      <c r="S313" s="376"/>
      <c r="T313" s="376"/>
      <c r="U313" s="376"/>
      <c r="V313" s="385" t="s">
        <v>1586</v>
      </c>
    </row>
    <row r="314" spans="1:22" s="347" customFormat="1" ht="14.1" customHeight="1">
      <c r="A314" s="624">
        <f t="shared" si="4"/>
        <v>313</v>
      </c>
      <c r="B314" s="585" t="s">
        <v>2251</v>
      </c>
      <c r="C314" s="585">
        <v>2</v>
      </c>
      <c r="D314" s="585">
        <v>1</v>
      </c>
      <c r="E314" s="388" t="s">
        <v>91</v>
      </c>
      <c r="F314" s="361" t="str">
        <f>IF('建築物別概要（追加）入力'!$E$86="","",'建築物別概要（追加）入力'!$E$86)</f>
        <v/>
      </c>
      <c r="G314" s="361"/>
      <c r="H314" s="350"/>
      <c r="I314" s="350"/>
      <c r="J314" s="350"/>
      <c r="K314" s="350"/>
      <c r="L314" s="350"/>
      <c r="M314" s="350"/>
      <c r="N314" s="350"/>
      <c r="O314" s="350"/>
      <c r="P314" s="350"/>
      <c r="Q314" s="350"/>
      <c r="R314" s="350"/>
      <c r="S314" s="350"/>
      <c r="T314" s="350"/>
      <c r="U314" s="350"/>
      <c r="V314" s="374" t="s">
        <v>1586</v>
      </c>
    </row>
    <row r="315" spans="1:22" s="347" customFormat="1" ht="14.1" customHeight="1">
      <c r="A315" s="624">
        <f t="shared" si="4"/>
        <v>314</v>
      </c>
      <c r="B315" s="585" t="s">
        <v>2251</v>
      </c>
      <c r="C315" s="585">
        <v>2</v>
      </c>
      <c r="D315" s="585">
        <v>1</v>
      </c>
      <c r="E315" s="388" t="s">
        <v>2345</v>
      </c>
      <c r="F315" s="359" t="str">
        <f>IF('建築物別概要（追加）入力'!$E$87="","",TEXT('建築物別概要（追加）入力'!$E$87,"#0.000"))</f>
        <v/>
      </c>
      <c r="G315" s="359"/>
      <c r="H315" s="350"/>
      <c r="I315" s="350"/>
      <c r="J315" s="350"/>
      <c r="K315" s="350"/>
      <c r="L315" s="350"/>
      <c r="M315" s="350"/>
      <c r="N315" s="350"/>
      <c r="O315" s="350"/>
      <c r="P315" s="350"/>
      <c r="Q315" s="350"/>
      <c r="R315" s="350"/>
      <c r="S315" s="350"/>
      <c r="T315" s="350"/>
      <c r="U315" s="350"/>
      <c r="V315" s="374" t="s">
        <v>1586</v>
      </c>
    </row>
    <row r="316" spans="1:22" s="347" customFormat="1" ht="14.1" customHeight="1">
      <c r="A316" s="624">
        <f t="shared" si="4"/>
        <v>315</v>
      </c>
      <c r="B316" s="585" t="s">
        <v>2251</v>
      </c>
      <c r="C316" s="585">
        <v>2</v>
      </c>
      <c r="D316" s="585">
        <v>1</v>
      </c>
      <c r="E316" s="388" t="s">
        <v>2346</v>
      </c>
      <c r="F316" s="359" t="str">
        <f>IF('建築物別概要（追加）入力'!$E$88="","",TEXT('建築物別概要（追加）入力'!$E$88,"#0.000"))</f>
        <v/>
      </c>
      <c r="G316" s="359"/>
      <c r="H316" s="350"/>
      <c r="I316" s="350"/>
      <c r="J316" s="350"/>
      <c r="K316" s="350"/>
      <c r="L316" s="350"/>
      <c r="M316" s="350"/>
      <c r="N316" s="350"/>
      <c r="O316" s="350"/>
      <c r="P316" s="350"/>
      <c r="Q316" s="350"/>
      <c r="R316" s="350"/>
      <c r="S316" s="350"/>
      <c r="T316" s="350"/>
      <c r="U316" s="350"/>
      <c r="V316" s="374" t="s">
        <v>1586</v>
      </c>
    </row>
    <row r="317" spans="1:22" s="347" customFormat="1" ht="14.1" customHeight="1">
      <c r="A317" s="624">
        <f t="shared" si="4"/>
        <v>316</v>
      </c>
      <c r="B317" s="585" t="s">
        <v>2251</v>
      </c>
      <c r="C317" s="585">
        <v>2</v>
      </c>
      <c r="D317" s="585">
        <v>1</v>
      </c>
      <c r="E317" s="388" t="s">
        <v>2347</v>
      </c>
      <c r="F317" s="359" t="str">
        <f>IF('建築物別概要（追加）入力'!$E$89="","",TEXT('建築物別概要（追加）入力'!$E$89,"#0.000"))</f>
        <v/>
      </c>
      <c r="G317" s="359"/>
      <c r="H317" s="350"/>
      <c r="I317" s="350"/>
      <c r="J317" s="350"/>
      <c r="K317" s="350"/>
      <c r="L317" s="350"/>
      <c r="M317" s="350"/>
      <c r="N317" s="350"/>
      <c r="O317" s="350"/>
      <c r="P317" s="350"/>
      <c r="Q317" s="350"/>
      <c r="R317" s="350"/>
      <c r="S317" s="350"/>
      <c r="T317" s="350"/>
      <c r="U317" s="350"/>
      <c r="V317" s="374" t="s">
        <v>1586</v>
      </c>
    </row>
    <row r="318" spans="1:22" s="347" customFormat="1" ht="14.1" customHeight="1">
      <c r="A318" s="624">
        <f t="shared" si="4"/>
        <v>317</v>
      </c>
      <c r="B318" s="585" t="s">
        <v>2251</v>
      </c>
      <c r="C318" s="585">
        <v>2</v>
      </c>
      <c r="D318" s="585">
        <v>1</v>
      </c>
      <c r="E318" s="388" t="s">
        <v>2348</v>
      </c>
      <c r="F318" s="359" t="str">
        <f>IF('建築物別概要（追加）入力'!$E$90="","",TEXT('建築物別概要（追加）入力'!$E$90,"#0.000"))</f>
        <v/>
      </c>
      <c r="G318" s="359"/>
      <c r="H318" s="350"/>
      <c r="I318" s="350"/>
      <c r="J318" s="350"/>
      <c r="K318" s="350"/>
      <c r="L318" s="350"/>
      <c r="M318" s="350"/>
      <c r="N318" s="350"/>
      <c r="O318" s="350"/>
      <c r="P318" s="350"/>
      <c r="Q318" s="350"/>
      <c r="R318" s="350"/>
      <c r="S318" s="350"/>
      <c r="T318" s="350"/>
      <c r="U318" s="350"/>
      <c r="V318" s="374" t="s">
        <v>1586</v>
      </c>
    </row>
    <row r="319" spans="1:22" s="347" customFormat="1" ht="14.1" customHeight="1">
      <c r="A319" s="624">
        <f t="shared" si="4"/>
        <v>318</v>
      </c>
      <c r="B319" s="585" t="s">
        <v>2251</v>
      </c>
      <c r="C319" s="585">
        <v>2</v>
      </c>
      <c r="D319" s="585">
        <v>1</v>
      </c>
      <c r="E319" s="388" t="s">
        <v>2344</v>
      </c>
      <c r="F319" s="359" t="str">
        <f>IF($G$319=TRUE,"有",IF($H$319=TRUE,"無",""))</f>
        <v/>
      </c>
      <c r="G319" s="362" t="b">
        <v>0</v>
      </c>
      <c r="H319" s="355" t="b">
        <v>0</v>
      </c>
      <c r="I319" s="350"/>
      <c r="J319" s="350"/>
      <c r="K319" s="350"/>
      <c r="L319" s="350"/>
      <c r="M319" s="350"/>
      <c r="N319" s="350"/>
      <c r="O319" s="350"/>
      <c r="P319" s="350"/>
      <c r="Q319" s="350"/>
      <c r="R319" s="350"/>
      <c r="S319" s="350"/>
      <c r="T319" s="350"/>
      <c r="U319" s="350"/>
      <c r="V319" s="374"/>
    </row>
    <row r="320" spans="1:22" s="347" customFormat="1" ht="14.1" customHeight="1">
      <c r="A320" s="531">
        <f t="shared" si="4"/>
        <v>319</v>
      </c>
      <c r="B320" s="581" t="s">
        <v>2251</v>
      </c>
      <c r="C320" s="581">
        <v>2</v>
      </c>
      <c r="D320" s="581">
        <v>1</v>
      </c>
      <c r="E320" s="349" t="s">
        <v>2480</v>
      </c>
      <c r="F320" s="350" t="str">
        <f>IF($G$320=1,"",INDEX(主要用途!$C$2:$C$63,$G$320))</f>
        <v/>
      </c>
      <c r="G320" s="362">
        <v>1</v>
      </c>
      <c r="H320" s="362"/>
      <c r="I320" s="362"/>
      <c r="J320" s="362"/>
      <c r="K320" s="362"/>
      <c r="L320" s="362"/>
      <c r="M320" s="350"/>
      <c r="N320" s="350"/>
      <c r="O320" s="350"/>
      <c r="P320" s="350"/>
      <c r="Q320" s="373"/>
      <c r="R320" s="350"/>
      <c r="S320" s="350"/>
      <c r="T320" s="350"/>
      <c r="U320" s="350"/>
      <c r="V320" s="374" t="s">
        <v>1950</v>
      </c>
    </row>
    <row r="321" spans="1:22" s="347" customFormat="1" ht="14.1" customHeight="1">
      <c r="A321" s="531">
        <f t="shared" si="4"/>
        <v>320</v>
      </c>
      <c r="B321" s="581" t="s">
        <v>2251</v>
      </c>
      <c r="C321" s="581">
        <v>2</v>
      </c>
      <c r="D321" s="581">
        <v>1</v>
      </c>
      <c r="E321" s="349" t="s">
        <v>2481</v>
      </c>
      <c r="F321" s="350" t="str">
        <f>IF($G$321=1,"",INDEX(主要用途!$C$2:$C$63,$G$321))</f>
        <v/>
      </c>
      <c r="G321" s="362">
        <v>1</v>
      </c>
      <c r="H321" s="362"/>
      <c r="I321" s="362"/>
      <c r="J321" s="362"/>
      <c r="K321" s="362"/>
      <c r="L321" s="362"/>
      <c r="M321" s="350"/>
      <c r="N321" s="350"/>
      <c r="O321" s="350"/>
      <c r="P321" s="350"/>
      <c r="Q321" s="373"/>
      <c r="R321" s="350"/>
      <c r="S321" s="350"/>
      <c r="T321" s="350"/>
      <c r="U321" s="350"/>
      <c r="V321" s="374" t="s">
        <v>1950</v>
      </c>
    </row>
    <row r="322" spans="1:22" s="347" customFormat="1" ht="14.1" customHeight="1">
      <c r="A322" s="531">
        <f t="shared" si="4"/>
        <v>321</v>
      </c>
      <c r="B322" s="581" t="s">
        <v>2251</v>
      </c>
      <c r="C322" s="581">
        <v>2</v>
      </c>
      <c r="D322" s="581">
        <v>1</v>
      </c>
      <c r="E322" s="349" t="s">
        <v>2482</v>
      </c>
      <c r="F322" s="350" t="str">
        <f>IF($G$322=1,"",INDEX(主要用途!$C$2:$C$63,$G$322))</f>
        <v/>
      </c>
      <c r="G322" s="362">
        <v>1</v>
      </c>
      <c r="H322" s="362"/>
      <c r="I322" s="362"/>
      <c r="J322" s="362"/>
      <c r="K322" s="362"/>
      <c r="L322" s="362"/>
      <c r="M322" s="350"/>
      <c r="N322" s="350"/>
      <c r="O322" s="350"/>
      <c r="P322" s="350"/>
      <c r="Q322" s="373"/>
      <c r="R322" s="350"/>
      <c r="S322" s="350"/>
      <c r="T322" s="350"/>
      <c r="U322" s="350"/>
      <c r="V322" s="374" t="s">
        <v>1950</v>
      </c>
    </row>
    <row r="323" spans="1:22" s="347" customFormat="1" ht="14.1" customHeight="1">
      <c r="A323" s="531">
        <f t="shared" si="4"/>
        <v>322</v>
      </c>
      <c r="B323" s="581" t="s">
        <v>2251</v>
      </c>
      <c r="C323" s="581">
        <v>2</v>
      </c>
      <c r="D323" s="581">
        <v>1</v>
      </c>
      <c r="E323" s="349" t="s">
        <v>2483</v>
      </c>
      <c r="F323" s="350" t="str">
        <f>IF($G$323=1,"",INDEX(主要用途!$C$2:$C$63,$G$323))</f>
        <v/>
      </c>
      <c r="G323" s="362">
        <v>1</v>
      </c>
      <c r="H323" s="362"/>
      <c r="I323" s="362"/>
      <c r="J323" s="362"/>
      <c r="K323" s="362"/>
      <c r="L323" s="362"/>
      <c r="M323" s="350"/>
      <c r="N323" s="350"/>
      <c r="O323" s="350"/>
      <c r="P323" s="350"/>
      <c r="Q323" s="373"/>
      <c r="R323" s="350"/>
      <c r="S323" s="350"/>
      <c r="T323" s="350"/>
      <c r="U323" s="350"/>
      <c r="V323" s="374" t="s">
        <v>1950</v>
      </c>
    </row>
    <row r="324" spans="1:22" s="347" customFormat="1" ht="14.1" customHeight="1">
      <c r="A324" s="531">
        <f t="shared" ref="A324:A400" si="5">A323+1</f>
        <v>323</v>
      </c>
      <c r="B324" s="581" t="s">
        <v>2251</v>
      </c>
      <c r="C324" s="581">
        <v>2</v>
      </c>
      <c r="D324" s="581">
        <v>1</v>
      </c>
      <c r="E324" s="349" t="s">
        <v>2484</v>
      </c>
      <c r="F324" s="350" t="str">
        <f>IF($G$324=1,"",INDEX(主要用途!$C$2:$C$63,$G$324))</f>
        <v/>
      </c>
      <c r="G324" s="362">
        <v>1</v>
      </c>
      <c r="H324" s="362"/>
      <c r="I324" s="362"/>
      <c r="J324" s="362"/>
      <c r="K324" s="362"/>
      <c r="L324" s="362"/>
      <c r="M324" s="350"/>
      <c r="N324" s="350"/>
      <c r="O324" s="350"/>
      <c r="P324" s="350"/>
      <c r="Q324" s="373"/>
      <c r="R324" s="350"/>
      <c r="S324" s="350"/>
      <c r="T324" s="350"/>
      <c r="U324" s="350"/>
      <c r="V324" s="374" t="s">
        <v>1950</v>
      </c>
    </row>
    <row r="325" spans="1:22" s="347" customFormat="1" ht="14.1" customHeight="1">
      <c r="A325" s="531">
        <f t="shared" si="5"/>
        <v>324</v>
      </c>
      <c r="B325" s="581" t="s">
        <v>2251</v>
      </c>
      <c r="C325" s="581">
        <v>2</v>
      </c>
      <c r="D325" s="581">
        <v>1</v>
      </c>
      <c r="E325" s="349" t="s">
        <v>2495</v>
      </c>
      <c r="F325" s="350" t="str">
        <f>IF($G$325=1,"",INDEX(主要用途!$C$2:$C$63,$G$325))</f>
        <v/>
      </c>
      <c r="G325" s="362">
        <v>1</v>
      </c>
      <c r="H325" s="362"/>
      <c r="I325" s="362"/>
      <c r="J325" s="362"/>
      <c r="K325" s="362"/>
      <c r="L325" s="362"/>
      <c r="M325" s="350"/>
      <c r="N325" s="350"/>
      <c r="O325" s="350"/>
      <c r="P325" s="350"/>
      <c r="Q325" s="373"/>
      <c r="R325" s="350"/>
      <c r="S325" s="350"/>
      <c r="T325" s="350"/>
      <c r="U325" s="350"/>
      <c r="V325" s="374" t="s">
        <v>1950</v>
      </c>
    </row>
    <row r="326" spans="1:22" s="347" customFormat="1" ht="14.1" customHeight="1">
      <c r="A326" s="568">
        <f t="shared" si="5"/>
        <v>325</v>
      </c>
      <c r="B326" s="593" t="s">
        <v>2251</v>
      </c>
      <c r="C326" s="593">
        <v>2</v>
      </c>
      <c r="D326" s="593">
        <v>1</v>
      </c>
      <c r="E326" s="576" t="s">
        <v>2485</v>
      </c>
      <c r="F326" s="699" t="str">
        <f>IF('建築物別概要（追加）入力'!$K$94="","",'建築物別概要（追加）入力'!$K$94)</f>
        <v/>
      </c>
      <c r="G326" s="732"/>
      <c r="H326" s="732"/>
      <c r="I326" s="732"/>
      <c r="J326" s="732"/>
      <c r="K326" s="732"/>
      <c r="L326" s="732"/>
      <c r="M326" s="699"/>
      <c r="N326" s="699"/>
      <c r="O326" s="699"/>
      <c r="P326" s="699"/>
      <c r="Q326" s="699"/>
      <c r="R326" s="699"/>
      <c r="S326" s="699"/>
      <c r="T326" s="699"/>
      <c r="U326" s="699"/>
      <c r="V326" s="701" t="s">
        <v>1949</v>
      </c>
    </row>
    <row r="327" spans="1:22" s="347" customFormat="1" ht="14.1" customHeight="1">
      <c r="A327" s="568">
        <f t="shared" si="5"/>
        <v>326</v>
      </c>
      <c r="B327" s="593" t="s">
        <v>2251</v>
      </c>
      <c r="C327" s="593">
        <v>2</v>
      </c>
      <c r="D327" s="593">
        <v>1</v>
      </c>
      <c r="E327" s="576" t="s">
        <v>2486</v>
      </c>
      <c r="F327" s="699" t="str">
        <f>IF('建築物別概要（追加）入力'!$K$95="","",'建築物別概要（追加）入力'!$K$95)</f>
        <v/>
      </c>
      <c r="G327" s="699"/>
      <c r="H327" s="699"/>
      <c r="I327" s="699"/>
      <c r="J327" s="699"/>
      <c r="K327" s="699"/>
      <c r="L327" s="699"/>
      <c r="M327" s="699"/>
      <c r="N327" s="699"/>
      <c r="O327" s="699"/>
      <c r="P327" s="699"/>
      <c r="Q327" s="699"/>
      <c r="R327" s="699"/>
      <c r="S327" s="699"/>
      <c r="T327" s="699"/>
      <c r="U327" s="699"/>
      <c r="V327" s="701" t="s">
        <v>1949</v>
      </c>
    </row>
    <row r="328" spans="1:22" s="347" customFormat="1" ht="14.1" customHeight="1">
      <c r="A328" s="568">
        <f t="shared" si="5"/>
        <v>327</v>
      </c>
      <c r="B328" s="593" t="s">
        <v>2251</v>
      </c>
      <c r="C328" s="593">
        <v>2</v>
      </c>
      <c r="D328" s="593">
        <v>1</v>
      </c>
      <c r="E328" s="576" t="s">
        <v>2489</v>
      </c>
      <c r="F328" s="699" t="str">
        <f>IF('建築物別概要（追加）入力'!$K$96="","",'建築物別概要（追加）入力'!$K$96)</f>
        <v/>
      </c>
      <c r="G328" s="699"/>
      <c r="H328" s="699"/>
      <c r="I328" s="699"/>
      <c r="J328" s="699"/>
      <c r="K328" s="699"/>
      <c r="L328" s="699"/>
      <c r="M328" s="699"/>
      <c r="N328" s="699"/>
      <c r="O328" s="699"/>
      <c r="P328" s="699"/>
      <c r="Q328" s="699"/>
      <c r="R328" s="699"/>
      <c r="S328" s="699"/>
      <c r="T328" s="699"/>
      <c r="U328" s="699"/>
      <c r="V328" s="701" t="s">
        <v>1949</v>
      </c>
    </row>
    <row r="329" spans="1:22" s="347" customFormat="1" ht="14.1" customHeight="1">
      <c r="A329" s="568">
        <f t="shared" si="5"/>
        <v>328</v>
      </c>
      <c r="B329" s="593" t="s">
        <v>2251</v>
      </c>
      <c r="C329" s="593">
        <v>2</v>
      </c>
      <c r="D329" s="593">
        <v>1</v>
      </c>
      <c r="E329" s="576" t="s">
        <v>2487</v>
      </c>
      <c r="F329" s="699" t="str">
        <f>IF('建築物別概要（追加）入力'!K97="","",'建築物別概要（追加）入力'!K97)</f>
        <v/>
      </c>
      <c r="G329" s="699"/>
      <c r="H329" s="699"/>
      <c r="I329" s="699"/>
      <c r="J329" s="699"/>
      <c r="K329" s="699"/>
      <c r="L329" s="699"/>
      <c r="M329" s="699"/>
      <c r="N329" s="699"/>
      <c r="O329" s="699"/>
      <c r="P329" s="699"/>
      <c r="Q329" s="699"/>
      <c r="R329" s="699"/>
      <c r="S329" s="699"/>
      <c r="T329" s="699"/>
      <c r="U329" s="699"/>
      <c r="V329" s="701" t="s">
        <v>1949</v>
      </c>
    </row>
    <row r="330" spans="1:22" s="347" customFormat="1" ht="14.1" customHeight="1">
      <c r="A330" s="568">
        <f t="shared" si="5"/>
        <v>329</v>
      </c>
      <c r="B330" s="593" t="s">
        <v>2251</v>
      </c>
      <c r="C330" s="593">
        <v>2</v>
      </c>
      <c r="D330" s="593">
        <v>1</v>
      </c>
      <c r="E330" s="576" t="s">
        <v>2488</v>
      </c>
      <c r="F330" s="699" t="str">
        <f>IF('建築物別概要（追加）入力'!$K$98="","",'建築物別概要（追加）入力'!$K$98)</f>
        <v/>
      </c>
      <c r="G330" s="699"/>
      <c r="H330" s="699"/>
      <c r="I330" s="699"/>
      <c r="J330" s="699"/>
      <c r="K330" s="699"/>
      <c r="L330" s="699"/>
      <c r="M330" s="699"/>
      <c r="N330" s="699"/>
      <c r="O330" s="699"/>
      <c r="P330" s="699"/>
      <c r="Q330" s="699"/>
      <c r="R330" s="699"/>
      <c r="S330" s="699"/>
      <c r="T330" s="699"/>
      <c r="U330" s="699"/>
      <c r="V330" s="701" t="s">
        <v>1949</v>
      </c>
    </row>
    <row r="331" spans="1:22" s="347" customFormat="1" ht="14.1" customHeight="1">
      <c r="A331" s="568">
        <f t="shared" si="5"/>
        <v>330</v>
      </c>
      <c r="B331" s="593" t="s">
        <v>2251</v>
      </c>
      <c r="C331" s="593">
        <v>2</v>
      </c>
      <c r="D331" s="593">
        <v>1</v>
      </c>
      <c r="E331" s="576" t="s">
        <v>2496</v>
      </c>
      <c r="F331" s="699" t="str">
        <f>IF('建築物別概要（追加）入力'!$K$99="","",'建築物別概要（追加）入力'!$K$99)</f>
        <v/>
      </c>
      <c r="G331" s="699"/>
      <c r="H331" s="699"/>
      <c r="I331" s="699"/>
      <c r="J331" s="699"/>
      <c r="K331" s="699"/>
      <c r="L331" s="699"/>
      <c r="M331" s="699"/>
      <c r="N331" s="699"/>
      <c r="O331" s="699"/>
      <c r="P331" s="699"/>
      <c r="Q331" s="699"/>
      <c r="R331" s="699"/>
      <c r="S331" s="699"/>
      <c r="T331" s="699"/>
      <c r="U331" s="699"/>
      <c r="V331" s="701" t="s">
        <v>1949</v>
      </c>
    </row>
    <row r="332" spans="1:22" s="347" customFormat="1" ht="14.1" customHeight="1">
      <c r="A332" s="531">
        <f t="shared" si="5"/>
        <v>331</v>
      </c>
      <c r="B332" s="581" t="s">
        <v>2251</v>
      </c>
      <c r="C332" s="581">
        <v>2</v>
      </c>
      <c r="D332" s="581">
        <v>1</v>
      </c>
      <c r="E332" s="349" t="s">
        <v>2490</v>
      </c>
      <c r="F332" s="350" t="str">
        <f>IF('建築物別概要（追加）入力'!$V$94="","",TEXT('建築物別概要（追加）入力'!$V$94,"#0.00"))</f>
        <v/>
      </c>
      <c r="G332" s="380"/>
      <c r="H332" s="380"/>
      <c r="I332" s="380"/>
      <c r="J332" s="380"/>
      <c r="K332" s="380"/>
      <c r="L332" s="380"/>
      <c r="M332" s="350"/>
      <c r="N332" s="350"/>
      <c r="O332" s="350"/>
      <c r="P332" s="350"/>
      <c r="Q332" s="350"/>
      <c r="R332" s="350"/>
      <c r="S332" s="350"/>
      <c r="T332" s="350"/>
      <c r="U332" s="350"/>
      <c r="V332" s="374" t="s">
        <v>1949</v>
      </c>
    </row>
    <row r="333" spans="1:22" s="347" customFormat="1" ht="14.1" customHeight="1">
      <c r="A333" s="531">
        <f t="shared" si="5"/>
        <v>332</v>
      </c>
      <c r="B333" s="581" t="s">
        <v>2251</v>
      </c>
      <c r="C333" s="581">
        <v>2</v>
      </c>
      <c r="D333" s="581">
        <v>1</v>
      </c>
      <c r="E333" s="349" t="s">
        <v>2491</v>
      </c>
      <c r="F333" s="350" t="str">
        <f>IF('建築物別概要（追加）入力'!$V$95="","",TEXT('建築物別概要（追加）入力'!$V$95,"#0.00"))</f>
        <v/>
      </c>
      <c r="G333" s="380"/>
      <c r="H333" s="380"/>
      <c r="I333" s="380"/>
      <c r="J333" s="380"/>
      <c r="K333" s="380"/>
      <c r="L333" s="380"/>
      <c r="M333" s="350"/>
      <c r="N333" s="350"/>
      <c r="O333" s="350"/>
      <c r="P333" s="350"/>
      <c r="Q333" s="350"/>
      <c r="R333" s="350"/>
      <c r="S333" s="350"/>
      <c r="T333" s="350"/>
      <c r="U333" s="350"/>
      <c r="V333" s="374" t="s">
        <v>1949</v>
      </c>
    </row>
    <row r="334" spans="1:22" s="347" customFormat="1" ht="14.1" customHeight="1">
      <c r="A334" s="531">
        <f t="shared" si="5"/>
        <v>333</v>
      </c>
      <c r="B334" s="581" t="s">
        <v>2251</v>
      </c>
      <c r="C334" s="581">
        <v>2</v>
      </c>
      <c r="D334" s="581">
        <v>1</v>
      </c>
      <c r="E334" s="349" t="s">
        <v>2492</v>
      </c>
      <c r="F334" s="350" t="str">
        <f>IF('建築物別概要（追加）入力'!$V$96="","",TEXT('建築物別概要（追加）入力'!$V$96,"#0.00"))</f>
        <v/>
      </c>
      <c r="G334" s="380"/>
      <c r="H334" s="380"/>
      <c r="I334" s="380"/>
      <c r="J334" s="380"/>
      <c r="K334" s="380"/>
      <c r="L334" s="380"/>
      <c r="M334" s="350"/>
      <c r="N334" s="350"/>
      <c r="O334" s="350"/>
      <c r="P334" s="350"/>
      <c r="Q334" s="350"/>
      <c r="R334" s="350"/>
      <c r="S334" s="350"/>
      <c r="T334" s="350"/>
      <c r="U334" s="350"/>
      <c r="V334" s="374" t="s">
        <v>1949</v>
      </c>
    </row>
    <row r="335" spans="1:22" s="347" customFormat="1" ht="14.1" customHeight="1">
      <c r="A335" s="531">
        <f t="shared" si="5"/>
        <v>334</v>
      </c>
      <c r="B335" s="581" t="s">
        <v>2251</v>
      </c>
      <c r="C335" s="581">
        <v>2</v>
      </c>
      <c r="D335" s="581">
        <v>1</v>
      </c>
      <c r="E335" s="349" t="s">
        <v>2493</v>
      </c>
      <c r="F335" s="350" t="str">
        <f>IF('建築物別概要（追加）入力'!$V$97="","",TEXT('建築物別概要（追加）入力'!$V$97,"#0.00"))</f>
        <v/>
      </c>
      <c r="G335" s="380"/>
      <c r="H335" s="380"/>
      <c r="I335" s="380"/>
      <c r="J335" s="380"/>
      <c r="K335" s="380"/>
      <c r="L335" s="380"/>
      <c r="M335" s="350"/>
      <c r="N335" s="350"/>
      <c r="O335" s="350"/>
      <c r="P335" s="350"/>
      <c r="Q335" s="350"/>
      <c r="R335" s="350"/>
      <c r="S335" s="350"/>
      <c r="T335" s="350"/>
      <c r="U335" s="350"/>
      <c r="V335" s="374" t="s">
        <v>1949</v>
      </c>
    </row>
    <row r="336" spans="1:22" s="347" customFormat="1" ht="14.1" customHeight="1">
      <c r="A336" s="531">
        <f t="shared" si="5"/>
        <v>335</v>
      </c>
      <c r="B336" s="581" t="s">
        <v>2251</v>
      </c>
      <c r="C336" s="581">
        <v>2</v>
      </c>
      <c r="D336" s="581">
        <v>1</v>
      </c>
      <c r="E336" s="349" t="s">
        <v>2494</v>
      </c>
      <c r="F336" s="350" t="str">
        <f>IF('建築物別概要（追加）入力'!$V$98="","",TEXT('建築物別概要（追加）入力'!$V$98,"#0.00"))</f>
        <v/>
      </c>
      <c r="G336" s="380"/>
      <c r="H336" s="380"/>
      <c r="I336" s="380"/>
      <c r="J336" s="380"/>
      <c r="K336" s="380"/>
      <c r="L336" s="380"/>
      <c r="M336" s="350"/>
      <c r="N336" s="350"/>
      <c r="O336" s="350"/>
      <c r="P336" s="350"/>
      <c r="Q336" s="350"/>
      <c r="R336" s="350"/>
      <c r="S336" s="350"/>
      <c r="T336" s="350"/>
      <c r="U336" s="350"/>
      <c r="V336" s="374" t="s">
        <v>1949</v>
      </c>
    </row>
    <row r="337" spans="1:22" s="347" customFormat="1" ht="14.1" customHeight="1">
      <c r="A337" s="531">
        <f t="shared" si="5"/>
        <v>336</v>
      </c>
      <c r="B337" s="581" t="s">
        <v>2251</v>
      </c>
      <c r="C337" s="581">
        <v>2</v>
      </c>
      <c r="D337" s="581">
        <v>1</v>
      </c>
      <c r="E337" s="349" t="s">
        <v>2497</v>
      </c>
      <c r="F337" s="350" t="str">
        <f>IF('建築物別概要（追加）入力'!$V$99="","",TEXT('建築物別概要（追加）入力'!$V$99,"#0.00"))</f>
        <v/>
      </c>
      <c r="G337" s="380"/>
      <c r="H337" s="380"/>
      <c r="I337" s="380"/>
      <c r="J337" s="380"/>
      <c r="K337" s="380"/>
      <c r="L337" s="380"/>
      <c r="M337" s="350"/>
      <c r="N337" s="350"/>
      <c r="O337" s="350"/>
      <c r="P337" s="350"/>
      <c r="Q337" s="350"/>
      <c r="R337" s="350"/>
      <c r="S337" s="350"/>
      <c r="T337" s="350"/>
      <c r="U337" s="350"/>
      <c r="V337" s="374" t="s">
        <v>1949</v>
      </c>
    </row>
    <row r="338" spans="1:22" s="347" customFormat="1" ht="14.1" customHeight="1">
      <c r="A338" s="624">
        <f t="shared" si="5"/>
        <v>337</v>
      </c>
      <c r="B338" s="585" t="s">
        <v>2251</v>
      </c>
      <c r="C338" s="585">
        <v>2</v>
      </c>
      <c r="D338" s="585">
        <v>1</v>
      </c>
      <c r="E338" s="388" t="s">
        <v>1760</v>
      </c>
      <c r="F338" s="350" t="str">
        <f>IF('建築物別概要（追加）入力'!$E$101="","",'建築物別概要（追加）入力'!$E$101)</f>
        <v/>
      </c>
      <c r="G338" s="350"/>
      <c r="H338" s="350"/>
      <c r="I338" s="350"/>
      <c r="J338" s="350"/>
      <c r="K338" s="350"/>
      <c r="L338" s="350"/>
      <c r="M338" s="350"/>
      <c r="N338" s="350"/>
      <c r="O338" s="350"/>
      <c r="P338" s="350"/>
      <c r="Q338" s="350"/>
      <c r="R338" s="350"/>
      <c r="S338" s="350"/>
      <c r="T338" s="350"/>
      <c r="U338" s="350"/>
      <c r="V338" s="374" t="s">
        <v>1586</v>
      </c>
    </row>
    <row r="339" spans="1:22" s="347" customFormat="1" ht="14.1" customHeight="1" thickBot="1">
      <c r="A339" s="626">
        <f t="shared" si="5"/>
        <v>338</v>
      </c>
      <c r="B339" s="589" t="s">
        <v>2251</v>
      </c>
      <c r="C339" s="589">
        <v>2</v>
      </c>
      <c r="D339" s="614">
        <v>1</v>
      </c>
      <c r="E339" s="391" t="s">
        <v>1759</v>
      </c>
      <c r="F339" s="383" t="str">
        <f>IF('建築物別概要（追加）入力'!$E$101="","",'建築物別概要（追加）入力'!$E$104)</f>
        <v/>
      </c>
      <c r="G339" s="383"/>
      <c r="H339" s="383"/>
      <c r="I339" s="383"/>
      <c r="J339" s="383"/>
      <c r="K339" s="383"/>
      <c r="L339" s="383"/>
      <c r="M339" s="383"/>
      <c r="N339" s="383"/>
      <c r="O339" s="383"/>
      <c r="P339" s="383"/>
      <c r="Q339" s="383"/>
      <c r="R339" s="383"/>
      <c r="S339" s="383"/>
      <c r="T339" s="383"/>
      <c r="U339" s="383"/>
      <c r="V339" s="386" t="s">
        <v>1586</v>
      </c>
    </row>
    <row r="340" spans="1:22" s="347" customFormat="1" ht="14.1" customHeight="1">
      <c r="A340" s="625">
        <f t="shared" si="5"/>
        <v>339</v>
      </c>
      <c r="B340" s="588" t="s">
        <v>2251</v>
      </c>
      <c r="C340" s="588">
        <v>2</v>
      </c>
      <c r="D340" s="588">
        <v>2</v>
      </c>
      <c r="E340" s="387" t="s">
        <v>2128</v>
      </c>
      <c r="F340" s="384">
        <f>'建築物別概要（追加）入力'!$E$108</f>
        <v>2</v>
      </c>
      <c r="G340" s="384"/>
      <c r="H340" s="376"/>
      <c r="I340" s="376"/>
      <c r="J340" s="376"/>
      <c r="K340" s="376"/>
      <c r="L340" s="376"/>
      <c r="M340" s="376"/>
      <c r="N340" s="376"/>
      <c r="O340" s="376"/>
      <c r="P340" s="376"/>
      <c r="Q340" s="376"/>
      <c r="R340" s="376"/>
      <c r="S340" s="376"/>
      <c r="T340" s="376"/>
      <c r="U340" s="376"/>
      <c r="V340" s="385" t="s">
        <v>1586</v>
      </c>
    </row>
    <row r="341" spans="1:22" s="347" customFormat="1" ht="14.1" customHeight="1">
      <c r="A341" s="624">
        <f t="shared" si="5"/>
        <v>340</v>
      </c>
      <c r="B341" s="585" t="s">
        <v>2251</v>
      </c>
      <c r="C341" s="585">
        <v>2</v>
      </c>
      <c r="D341" s="585">
        <v>2</v>
      </c>
      <c r="E341" s="388" t="s">
        <v>91</v>
      </c>
      <c r="F341" s="361" t="str">
        <f>IF('建築物別概要（追加）入力'!$E$109="","",'建築物別概要（追加）入力'!$E$109)</f>
        <v/>
      </c>
      <c r="G341" s="361"/>
      <c r="H341" s="350"/>
      <c r="I341" s="350"/>
      <c r="J341" s="350"/>
      <c r="K341" s="350"/>
      <c r="L341" s="350"/>
      <c r="M341" s="350"/>
      <c r="N341" s="350"/>
      <c r="O341" s="350"/>
      <c r="P341" s="350"/>
      <c r="Q341" s="350"/>
      <c r="R341" s="350"/>
      <c r="S341" s="350"/>
      <c r="T341" s="350"/>
      <c r="U341" s="350"/>
      <c r="V341" s="374" t="s">
        <v>1586</v>
      </c>
    </row>
    <row r="342" spans="1:22" s="347" customFormat="1" ht="14.1" customHeight="1">
      <c r="A342" s="624">
        <f t="shared" si="5"/>
        <v>341</v>
      </c>
      <c r="B342" s="585" t="s">
        <v>2251</v>
      </c>
      <c r="C342" s="585">
        <v>2</v>
      </c>
      <c r="D342" s="585">
        <v>2</v>
      </c>
      <c r="E342" s="388" t="s">
        <v>2345</v>
      </c>
      <c r="F342" s="359" t="str">
        <f>IF('建築物別概要（追加）入力'!$E$110="","",'建築物別概要（追加）入力'!$E$110)</f>
        <v/>
      </c>
      <c r="G342" s="359"/>
      <c r="H342" s="350"/>
      <c r="I342" s="350"/>
      <c r="J342" s="350"/>
      <c r="K342" s="350"/>
      <c r="L342" s="350"/>
      <c r="M342" s="350"/>
      <c r="N342" s="350"/>
      <c r="O342" s="350"/>
      <c r="P342" s="350"/>
      <c r="Q342" s="350"/>
      <c r="R342" s="350"/>
      <c r="S342" s="350"/>
      <c r="T342" s="350"/>
      <c r="U342" s="350"/>
      <c r="V342" s="374" t="s">
        <v>1586</v>
      </c>
    </row>
    <row r="343" spans="1:22" s="347" customFormat="1" ht="14.1" customHeight="1">
      <c r="A343" s="624">
        <f t="shared" si="5"/>
        <v>342</v>
      </c>
      <c r="B343" s="585" t="s">
        <v>2251</v>
      </c>
      <c r="C343" s="585">
        <v>2</v>
      </c>
      <c r="D343" s="585">
        <v>2</v>
      </c>
      <c r="E343" s="388" t="s">
        <v>2346</v>
      </c>
      <c r="F343" s="359" t="str">
        <f>IF('建築物別概要（追加）入力'!$E$111="","",'建築物別概要（追加）入力'!$E$111)</f>
        <v/>
      </c>
      <c r="G343" s="359"/>
      <c r="H343" s="350"/>
      <c r="I343" s="350"/>
      <c r="J343" s="350"/>
      <c r="K343" s="350"/>
      <c r="L343" s="350"/>
      <c r="M343" s="350"/>
      <c r="N343" s="350"/>
      <c r="O343" s="350"/>
      <c r="P343" s="350"/>
      <c r="Q343" s="350"/>
      <c r="R343" s="350"/>
      <c r="S343" s="350"/>
      <c r="T343" s="350"/>
      <c r="U343" s="350"/>
      <c r="V343" s="374" t="s">
        <v>1586</v>
      </c>
    </row>
    <row r="344" spans="1:22" s="347" customFormat="1" ht="14.1" customHeight="1">
      <c r="A344" s="624">
        <f t="shared" si="5"/>
        <v>343</v>
      </c>
      <c r="B344" s="585" t="s">
        <v>2251</v>
      </c>
      <c r="C344" s="585">
        <v>2</v>
      </c>
      <c r="D344" s="585">
        <v>2</v>
      </c>
      <c r="E344" s="388" t="s">
        <v>2347</v>
      </c>
      <c r="F344" s="359" t="str">
        <f>IF('建築物別概要（追加）入力'!$E$112="","",'建築物別概要（追加）入力'!$E$112)</f>
        <v/>
      </c>
      <c r="G344" s="359"/>
      <c r="H344" s="350"/>
      <c r="I344" s="350"/>
      <c r="J344" s="350"/>
      <c r="K344" s="350"/>
      <c r="L344" s="350"/>
      <c r="M344" s="350"/>
      <c r="N344" s="350"/>
      <c r="O344" s="350"/>
      <c r="P344" s="350"/>
      <c r="Q344" s="350"/>
      <c r="R344" s="350"/>
      <c r="S344" s="350"/>
      <c r="T344" s="350"/>
      <c r="U344" s="350"/>
      <c r="V344" s="374" t="s">
        <v>1586</v>
      </c>
    </row>
    <row r="345" spans="1:22" s="347" customFormat="1" ht="14.1" customHeight="1">
      <c r="A345" s="624">
        <f t="shared" si="5"/>
        <v>344</v>
      </c>
      <c r="B345" s="585" t="s">
        <v>2251</v>
      </c>
      <c r="C345" s="585">
        <v>2</v>
      </c>
      <c r="D345" s="585">
        <v>2</v>
      </c>
      <c r="E345" s="388" t="s">
        <v>2348</v>
      </c>
      <c r="F345" s="359" t="str">
        <f>IF('建築物別概要（追加）入力'!$E$113="","",'建築物別概要（追加）入力'!$E$113)</f>
        <v/>
      </c>
      <c r="G345" s="359"/>
      <c r="H345" s="350"/>
      <c r="I345" s="350"/>
      <c r="J345" s="350"/>
      <c r="K345" s="350"/>
      <c r="L345" s="350"/>
      <c r="M345" s="350"/>
      <c r="N345" s="350"/>
      <c r="O345" s="350"/>
      <c r="P345" s="350"/>
      <c r="Q345" s="350"/>
      <c r="R345" s="350"/>
      <c r="S345" s="350"/>
      <c r="T345" s="350"/>
      <c r="U345" s="350"/>
      <c r="V345" s="374" t="s">
        <v>1586</v>
      </c>
    </row>
    <row r="346" spans="1:22" s="347" customFormat="1" ht="14.1" customHeight="1">
      <c r="A346" s="624">
        <f t="shared" si="5"/>
        <v>345</v>
      </c>
      <c r="B346" s="585" t="s">
        <v>2251</v>
      </c>
      <c r="C346" s="585">
        <v>2</v>
      </c>
      <c r="D346" s="585">
        <v>2</v>
      </c>
      <c r="E346" s="388" t="s">
        <v>2344</v>
      </c>
      <c r="F346" s="359" t="str">
        <f>IF($G$346=TRUE,"有",IF($H$346=TRUE,"無",""))</f>
        <v/>
      </c>
      <c r="G346" s="355" t="b">
        <v>0</v>
      </c>
      <c r="H346" s="355" t="b">
        <v>0</v>
      </c>
      <c r="I346" s="350"/>
      <c r="J346" s="350"/>
      <c r="K346" s="350"/>
      <c r="L346" s="350"/>
      <c r="M346" s="350"/>
      <c r="N346" s="350"/>
      <c r="O346" s="350"/>
      <c r="P346" s="350"/>
      <c r="Q346" s="350"/>
      <c r="R346" s="350"/>
      <c r="S346" s="350"/>
      <c r="T346" s="350"/>
      <c r="U346" s="350"/>
      <c r="V346" s="374"/>
    </row>
    <row r="347" spans="1:22" s="347" customFormat="1" ht="14.1" customHeight="1">
      <c r="A347" s="531">
        <f t="shared" si="5"/>
        <v>346</v>
      </c>
      <c r="B347" s="581" t="s">
        <v>2251</v>
      </c>
      <c r="C347" s="581">
        <v>2</v>
      </c>
      <c r="D347" s="581">
        <v>2</v>
      </c>
      <c r="E347" s="349" t="s">
        <v>2480</v>
      </c>
      <c r="F347" s="350" t="str">
        <f>IF($G$347=1,"",INDEX(主要用途!$C$2:$C$63,$G$347))</f>
        <v/>
      </c>
      <c r="G347" s="362">
        <v>1</v>
      </c>
      <c r="H347" s="362"/>
      <c r="I347" s="362"/>
      <c r="J347" s="362"/>
      <c r="K347" s="362"/>
      <c r="L347" s="362"/>
      <c r="M347" s="350"/>
      <c r="N347" s="350"/>
      <c r="O347" s="350"/>
      <c r="P347" s="350"/>
      <c r="Q347" s="373"/>
      <c r="R347" s="350"/>
      <c r="S347" s="350"/>
      <c r="T347" s="350"/>
      <c r="U347" s="350"/>
      <c r="V347" s="374" t="s">
        <v>1950</v>
      </c>
    </row>
    <row r="348" spans="1:22" s="347" customFormat="1" ht="14.1" customHeight="1">
      <c r="A348" s="531">
        <f t="shared" si="5"/>
        <v>347</v>
      </c>
      <c r="B348" s="581" t="s">
        <v>2251</v>
      </c>
      <c r="C348" s="581">
        <v>2</v>
      </c>
      <c r="D348" s="581">
        <v>2</v>
      </c>
      <c r="E348" s="349" t="s">
        <v>2481</v>
      </c>
      <c r="F348" s="350" t="str">
        <f>IF($G$348=1,"",INDEX(主要用途!$C$2:$C$63,$G$348))</f>
        <v/>
      </c>
      <c r="G348" s="362">
        <v>1</v>
      </c>
      <c r="H348" s="362"/>
      <c r="I348" s="362"/>
      <c r="J348" s="362"/>
      <c r="K348" s="362"/>
      <c r="L348" s="362"/>
      <c r="M348" s="350"/>
      <c r="N348" s="350"/>
      <c r="O348" s="350"/>
      <c r="P348" s="350"/>
      <c r="Q348" s="373"/>
      <c r="R348" s="350"/>
      <c r="S348" s="350"/>
      <c r="T348" s="350"/>
      <c r="U348" s="350"/>
      <c r="V348" s="374" t="s">
        <v>1950</v>
      </c>
    </row>
    <row r="349" spans="1:22" s="347" customFormat="1" ht="14.1" customHeight="1">
      <c r="A349" s="531">
        <f t="shared" si="5"/>
        <v>348</v>
      </c>
      <c r="B349" s="581" t="s">
        <v>2251</v>
      </c>
      <c r="C349" s="581">
        <v>2</v>
      </c>
      <c r="D349" s="581">
        <v>2</v>
      </c>
      <c r="E349" s="349" t="s">
        <v>2482</v>
      </c>
      <c r="F349" s="350" t="str">
        <f>IF($G$349=1,"",INDEX(主要用途!$C$2:$C$63,$G$349))</f>
        <v/>
      </c>
      <c r="G349" s="362">
        <v>1</v>
      </c>
      <c r="H349" s="362"/>
      <c r="I349" s="362"/>
      <c r="J349" s="362"/>
      <c r="K349" s="362"/>
      <c r="L349" s="362"/>
      <c r="M349" s="350"/>
      <c r="N349" s="350"/>
      <c r="O349" s="350"/>
      <c r="P349" s="350"/>
      <c r="Q349" s="373"/>
      <c r="R349" s="350"/>
      <c r="S349" s="350"/>
      <c r="T349" s="350"/>
      <c r="U349" s="350"/>
      <c r="V349" s="374" t="s">
        <v>1950</v>
      </c>
    </row>
    <row r="350" spans="1:22" s="347" customFormat="1" ht="14.1" customHeight="1">
      <c r="A350" s="531">
        <f t="shared" si="5"/>
        <v>349</v>
      </c>
      <c r="B350" s="581" t="s">
        <v>2251</v>
      </c>
      <c r="C350" s="581">
        <v>2</v>
      </c>
      <c r="D350" s="581">
        <v>2</v>
      </c>
      <c r="E350" s="349" t="s">
        <v>2483</v>
      </c>
      <c r="F350" s="350" t="str">
        <f>IF($G$350=1,"",INDEX(主要用途!$C$2:$C$63,$G$350))</f>
        <v/>
      </c>
      <c r="G350" s="362">
        <v>1</v>
      </c>
      <c r="H350" s="362"/>
      <c r="I350" s="362"/>
      <c r="J350" s="362"/>
      <c r="K350" s="362"/>
      <c r="L350" s="362"/>
      <c r="M350" s="350"/>
      <c r="N350" s="350"/>
      <c r="O350" s="350"/>
      <c r="P350" s="350"/>
      <c r="Q350" s="373"/>
      <c r="R350" s="350"/>
      <c r="S350" s="350"/>
      <c r="T350" s="350"/>
      <c r="U350" s="350"/>
      <c r="V350" s="374" t="s">
        <v>1950</v>
      </c>
    </row>
    <row r="351" spans="1:22" s="347" customFormat="1" ht="14.1" customHeight="1">
      <c r="A351" s="531">
        <f t="shared" si="5"/>
        <v>350</v>
      </c>
      <c r="B351" s="581" t="s">
        <v>2251</v>
      </c>
      <c r="C351" s="581">
        <v>2</v>
      </c>
      <c r="D351" s="581">
        <v>2</v>
      </c>
      <c r="E351" s="349" t="s">
        <v>2484</v>
      </c>
      <c r="F351" s="350" t="str">
        <f>IF($G$351=1,"",INDEX(主要用途!$C$2:$C$63,$G$351))</f>
        <v/>
      </c>
      <c r="G351" s="362">
        <v>1</v>
      </c>
      <c r="H351" s="362"/>
      <c r="I351" s="362"/>
      <c r="J351" s="362"/>
      <c r="K351" s="362"/>
      <c r="L351" s="362"/>
      <c r="M351" s="350"/>
      <c r="N351" s="350"/>
      <c r="O351" s="350"/>
      <c r="P351" s="350"/>
      <c r="Q351" s="373"/>
      <c r="R351" s="350"/>
      <c r="S351" s="350"/>
      <c r="T351" s="350"/>
      <c r="U351" s="350"/>
      <c r="V351" s="374" t="s">
        <v>1950</v>
      </c>
    </row>
    <row r="352" spans="1:22" s="347" customFormat="1" ht="14.1" customHeight="1">
      <c r="A352" s="531">
        <f t="shared" si="5"/>
        <v>351</v>
      </c>
      <c r="B352" s="581" t="s">
        <v>2251</v>
      </c>
      <c r="C352" s="581">
        <v>2</v>
      </c>
      <c r="D352" s="581">
        <v>2</v>
      </c>
      <c r="E352" s="349" t="s">
        <v>2495</v>
      </c>
      <c r="F352" s="350" t="str">
        <f>IF($G$352=1,"",INDEX(主要用途!$C$2:$C$63,$G$352))</f>
        <v/>
      </c>
      <c r="G352" s="362">
        <v>1</v>
      </c>
      <c r="H352" s="362"/>
      <c r="I352" s="362"/>
      <c r="J352" s="362"/>
      <c r="K352" s="362"/>
      <c r="L352" s="362"/>
      <c r="M352" s="350"/>
      <c r="N352" s="350"/>
      <c r="O352" s="350"/>
      <c r="P352" s="350"/>
      <c r="Q352" s="373"/>
      <c r="R352" s="350"/>
      <c r="S352" s="350"/>
      <c r="T352" s="350"/>
      <c r="U352" s="350"/>
      <c r="V352" s="374" t="s">
        <v>1950</v>
      </c>
    </row>
    <row r="353" spans="1:22" s="347" customFormat="1" ht="14.1" customHeight="1">
      <c r="A353" s="568">
        <f t="shared" si="5"/>
        <v>352</v>
      </c>
      <c r="B353" s="593" t="s">
        <v>2251</v>
      </c>
      <c r="C353" s="593">
        <v>2</v>
      </c>
      <c r="D353" s="593">
        <v>2</v>
      </c>
      <c r="E353" s="576" t="s">
        <v>2485</v>
      </c>
      <c r="F353" s="699" t="str">
        <f>IF('建築物別概要（追加）入力'!$K$117=1,"",'建築物別概要（追加）入力'!$K$117)</f>
        <v/>
      </c>
      <c r="G353" s="732"/>
      <c r="H353" s="732"/>
      <c r="I353" s="732"/>
      <c r="J353" s="732"/>
      <c r="K353" s="732"/>
      <c r="L353" s="732"/>
      <c r="M353" s="699"/>
      <c r="N353" s="699"/>
      <c r="O353" s="699"/>
      <c r="P353" s="699"/>
      <c r="Q353" s="699"/>
      <c r="R353" s="699"/>
      <c r="S353" s="699"/>
      <c r="T353" s="699"/>
      <c r="U353" s="699"/>
      <c r="V353" s="701" t="s">
        <v>1949</v>
      </c>
    </row>
    <row r="354" spans="1:22" s="347" customFormat="1" ht="14.1" customHeight="1">
      <c r="A354" s="568">
        <f t="shared" si="5"/>
        <v>353</v>
      </c>
      <c r="B354" s="593" t="s">
        <v>2251</v>
      </c>
      <c r="C354" s="593">
        <v>2</v>
      </c>
      <c r="D354" s="593">
        <v>2</v>
      </c>
      <c r="E354" s="576" t="s">
        <v>2486</v>
      </c>
      <c r="F354" s="699" t="str">
        <f>IF('建築物別概要（追加）入力'!$K$118=1,"",'建築物別概要（追加）入力'!$K$118)</f>
        <v/>
      </c>
      <c r="G354" s="699"/>
      <c r="H354" s="699"/>
      <c r="I354" s="699"/>
      <c r="J354" s="699"/>
      <c r="K354" s="699"/>
      <c r="L354" s="699"/>
      <c r="M354" s="699"/>
      <c r="N354" s="699"/>
      <c r="O354" s="699"/>
      <c r="P354" s="699"/>
      <c r="Q354" s="699"/>
      <c r="R354" s="699"/>
      <c r="S354" s="699"/>
      <c r="T354" s="699"/>
      <c r="U354" s="699"/>
      <c r="V354" s="701" t="s">
        <v>1949</v>
      </c>
    </row>
    <row r="355" spans="1:22" s="347" customFormat="1" ht="14.1" customHeight="1">
      <c r="A355" s="568">
        <f t="shared" si="5"/>
        <v>354</v>
      </c>
      <c r="B355" s="593" t="s">
        <v>2251</v>
      </c>
      <c r="C355" s="593">
        <v>2</v>
      </c>
      <c r="D355" s="593">
        <v>2</v>
      </c>
      <c r="E355" s="576" t="s">
        <v>2489</v>
      </c>
      <c r="F355" s="699" t="str">
        <f>IF('建築物別概要（追加）入力'!$K$119=1,"",'建築物別概要（追加）入力'!$K$119)</f>
        <v/>
      </c>
      <c r="G355" s="699"/>
      <c r="H355" s="699"/>
      <c r="I355" s="699"/>
      <c r="J355" s="699"/>
      <c r="K355" s="699"/>
      <c r="L355" s="699"/>
      <c r="M355" s="699"/>
      <c r="N355" s="699"/>
      <c r="O355" s="699"/>
      <c r="P355" s="699"/>
      <c r="Q355" s="699"/>
      <c r="R355" s="699"/>
      <c r="S355" s="699"/>
      <c r="T355" s="699"/>
      <c r="U355" s="699"/>
      <c r="V355" s="701" t="s">
        <v>1949</v>
      </c>
    </row>
    <row r="356" spans="1:22" s="347" customFormat="1" ht="14.1" customHeight="1">
      <c r="A356" s="568">
        <f t="shared" si="5"/>
        <v>355</v>
      </c>
      <c r="B356" s="593" t="s">
        <v>2251</v>
      </c>
      <c r="C356" s="593">
        <v>2</v>
      </c>
      <c r="D356" s="593">
        <v>2</v>
      </c>
      <c r="E356" s="576" t="s">
        <v>2487</v>
      </c>
      <c r="F356" s="699">
        <f>IF('建築物別概要（追加）入力'!$K$120=1,"",'建築物別概要（追加）入力'!$K$120)</f>
        <v>0</v>
      </c>
      <c r="G356" s="699"/>
      <c r="H356" s="699"/>
      <c r="I356" s="699"/>
      <c r="J356" s="699"/>
      <c r="K356" s="699"/>
      <c r="L356" s="699"/>
      <c r="M356" s="699"/>
      <c r="N356" s="699"/>
      <c r="O356" s="699"/>
      <c r="P356" s="699"/>
      <c r="Q356" s="699"/>
      <c r="R356" s="699"/>
      <c r="S356" s="699"/>
      <c r="T356" s="699"/>
      <c r="U356" s="699"/>
      <c r="V356" s="701" t="s">
        <v>1949</v>
      </c>
    </row>
    <row r="357" spans="1:22" s="347" customFormat="1" ht="14.1" customHeight="1">
      <c r="A357" s="568">
        <f t="shared" si="5"/>
        <v>356</v>
      </c>
      <c r="B357" s="593" t="s">
        <v>2251</v>
      </c>
      <c r="C357" s="593">
        <v>2</v>
      </c>
      <c r="D357" s="593">
        <v>2</v>
      </c>
      <c r="E357" s="576" t="s">
        <v>2488</v>
      </c>
      <c r="F357" s="699" t="str">
        <f>IF('建築物別概要（追加）入力'!$K$121=1,"",'建築物別概要（追加）入力'!$K$121)</f>
        <v/>
      </c>
      <c r="G357" s="699"/>
      <c r="H357" s="699"/>
      <c r="I357" s="699"/>
      <c r="J357" s="699"/>
      <c r="K357" s="699"/>
      <c r="L357" s="699"/>
      <c r="M357" s="699"/>
      <c r="N357" s="699"/>
      <c r="O357" s="699"/>
      <c r="P357" s="699"/>
      <c r="Q357" s="699"/>
      <c r="R357" s="699"/>
      <c r="S357" s="699"/>
      <c r="T357" s="699"/>
      <c r="U357" s="699"/>
      <c r="V357" s="701" t="s">
        <v>1949</v>
      </c>
    </row>
    <row r="358" spans="1:22" s="347" customFormat="1" ht="14.1" customHeight="1">
      <c r="A358" s="568">
        <f t="shared" si="5"/>
        <v>357</v>
      </c>
      <c r="B358" s="593" t="s">
        <v>2251</v>
      </c>
      <c r="C358" s="593">
        <v>2</v>
      </c>
      <c r="D358" s="593">
        <v>2</v>
      </c>
      <c r="E358" s="576" t="s">
        <v>2496</v>
      </c>
      <c r="F358" s="699" t="str">
        <f>IF('建築物別概要（追加）入力'!$K$122=1,"",'建築物別概要（追加）入力'!$K$122)</f>
        <v/>
      </c>
      <c r="G358" s="699"/>
      <c r="H358" s="699"/>
      <c r="I358" s="699"/>
      <c r="J358" s="699"/>
      <c r="K358" s="699"/>
      <c r="L358" s="699"/>
      <c r="M358" s="699"/>
      <c r="N358" s="699"/>
      <c r="O358" s="699"/>
      <c r="P358" s="699"/>
      <c r="Q358" s="699"/>
      <c r="R358" s="699"/>
      <c r="S358" s="699"/>
      <c r="T358" s="699"/>
      <c r="U358" s="699"/>
      <c r="V358" s="701" t="s">
        <v>1949</v>
      </c>
    </row>
    <row r="359" spans="1:22" s="347" customFormat="1" ht="14.1" customHeight="1">
      <c r="A359" s="531">
        <f t="shared" si="5"/>
        <v>358</v>
      </c>
      <c r="B359" s="581" t="s">
        <v>2251</v>
      </c>
      <c r="C359" s="581">
        <v>2</v>
      </c>
      <c r="D359" s="581">
        <v>2</v>
      </c>
      <c r="E359" s="349" t="s">
        <v>2490</v>
      </c>
      <c r="F359" s="350" t="str">
        <f>IF('建築物別概要（追加）入力'!$V$117="","",TEXT('建築物別概要（追加）入力'!$V$117,"#0.00"))</f>
        <v/>
      </c>
      <c r="G359" s="380"/>
      <c r="H359" s="380"/>
      <c r="I359" s="380"/>
      <c r="J359" s="380"/>
      <c r="K359" s="380"/>
      <c r="L359" s="380"/>
      <c r="M359" s="350"/>
      <c r="N359" s="350"/>
      <c r="O359" s="350"/>
      <c r="P359" s="350"/>
      <c r="Q359" s="350"/>
      <c r="R359" s="350"/>
      <c r="S359" s="350"/>
      <c r="T359" s="350"/>
      <c r="U359" s="350"/>
      <c r="V359" s="374" t="s">
        <v>1949</v>
      </c>
    </row>
    <row r="360" spans="1:22" s="347" customFormat="1" ht="14.1" customHeight="1">
      <c r="A360" s="531">
        <f t="shared" si="5"/>
        <v>359</v>
      </c>
      <c r="B360" s="581" t="s">
        <v>2251</v>
      </c>
      <c r="C360" s="581">
        <v>2</v>
      </c>
      <c r="D360" s="581">
        <v>2</v>
      </c>
      <c r="E360" s="349" t="s">
        <v>2491</v>
      </c>
      <c r="F360" s="350" t="str">
        <f>IF('建築物別概要（追加）入力'!$V$118="","",TEXT('建築物別概要（追加）入力'!$V$118,"#0.00"))</f>
        <v/>
      </c>
      <c r="G360" s="380"/>
      <c r="H360" s="380"/>
      <c r="I360" s="380"/>
      <c r="J360" s="380"/>
      <c r="K360" s="380"/>
      <c r="L360" s="380"/>
      <c r="M360" s="350"/>
      <c r="N360" s="350"/>
      <c r="O360" s="350"/>
      <c r="P360" s="350"/>
      <c r="Q360" s="350"/>
      <c r="R360" s="350"/>
      <c r="S360" s="350"/>
      <c r="T360" s="350"/>
      <c r="U360" s="350"/>
      <c r="V360" s="374" t="s">
        <v>1949</v>
      </c>
    </row>
    <row r="361" spans="1:22" s="347" customFormat="1" ht="14.1" customHeight="1">
      <c r="A361" s="531">
        <f t="shared" si="5"/>
        <v>360</v>
      </c>
      <c r="B361" s="581" t="s">
        <v>2251</v>
      </c>
      <c r="C361" s="581">
        <v>2</v>
      </c>
      <c r="D361" s="581">
        <v>2</v>
      </c>
      <c r="E361" s="349" t="s">
        <v>2492</v>
      </c>
      <c r="F361" s="350" t="str">
        <f>IF('建築物別概要（追加）入力'!$V$119="","",TEXT('建築物別概要（追加）入力'!$V$119,"#0.00"))</f>
        <v/>
      </c>
      <c r="G361" s="380"/>
      <c r="H361" s="380"/>
      <c r="I361" s="380"/>
      <c r="J361" s="380"/>
      <c r="K361" s="380"/>
      <c r="L361" s="380"/>
      <c r="M361" s="350"/>
      <c r="N361" s="350"/>
      <c r="O361" s="350"/>
      <c r="P361" s="350"/>
      <c r="Q361" s="350"/>
      <c r="R361" s="350"/>
      <c r="S361" s="350"/>
      <c r="T361" s="350"/>
      <c r="U361" s="350"/>
      <c r="V361" s="374" t="s">
        <v>1949</v>
      </c>
    </row>
    <row r="362" spans="1:22" s="347" customFormat="1" ht="14.1" customHeight="1">
      <c r="A362" s="531">
        <f t="shared" si="5"/>
        <v>361</v>
      </c>
      <c r="B362" s="581" t="s">
        <v>2251</v>
      </c>
      <c r="C362" s="581">
        <v>2</v>
      </c>
      <c r="D362" s="581">
        <v>2</v>
      </c>
      <c r="E362" s="349" t="s">
        <v>2493</v>
      </c>
      <c r="F362" s="350" t="str">
        <f>IF('建築物別概要（追加）入力'!$V$120="","",TEXT('建築物別概要（追加）入力'!$V$120,"#0.00"))</f>
        <v/>
      </c>
      <c r="G362" s="380"/>
      <c r="H362" s="380"/>
      <c r="I362" s="380"/>
      <c r="J362" s="380"/>
      <c r="K362" s="380"/>
      <c r="L362" s="380"/>
      <c r="M362" s="350"/>
      <c r="N362" s="350"/>
      <c r="O362" s="350"/>
      <c r="P362" s="350"/>
      <c r="Q362" s="350"/>
      <c r="R362" s="350"/>
      <c r="S362" s="350"/>
      <c r="T362" s="350"/>
      <c r="U362" s="350"/>
      <c r="V362" s="374" t="s">
        <v>1949</v>
      </c>
    </row>
    <row r="363" spans="1:22" s="347" customFormat="1" ht="14.1" customHeight="1">
      <c r="A363" s="531">
        <f t="shared" si="5"/>
        <v>362</v>
      </c>
      <c r="B363" s="581" t="s">
        <v>2251</v>
      </c>
      <c r="C363" s="581">
        <v>2</v>
      </c>
      <c r="D363" s="581">
        <v>2</v>
      </c>
      <c r="E363" s="349" t="s">
        <v>2494</v>
      </c>
      <c r="F363" s="350" t="str">
        <f>IF('建築物別概要（追加）入力'!$V$121="","",TEXT('建築物別概要（追加）入力'!$V$121,"#0.00"))</f>
        <v/>
      </c>
      <c r="G363" s="380"/>
      <c r="H363" s="380"/>
      <c r="I363" s="380"/>
      <c r="J363" s="380"/>
      <c r="K363" s="380"/>
      <c r="L363" s="380"/>
      <c r="M363" s="350"/>
      <c r="N363" s="350"/>
      <c r="O363" s="350"/>
      <c r="P363" s="350"/>
      <c r="Q363" s="350"/>
      <c r="R363" s="350"/>
      <c r="S363" s="350"/>
      <c r="T363" s="350"/>
      <c r="U363" s="350"/>
      <c r="V363" s="374" t="s">
        <v>1949</v>
      </c>
    </row>
    <row r="364" spans="1:22" s="347" customFormat="1" ht="14.1" customHeight="1">
      <c r="A364" s="531">
        <f t="shared" si="5"/>
        <v>363</v>
      </c>
      <c r="B364" s="581" t="s">
        <v>2251</v>
      </c>
      <c r="C364" s="581">
        <v>2</v>
      </c>
      <c r="D364" s="581">
        <v>2</v>
      </c>
      <c r="E364" s="349" t="s">
        <v>2497</v>
      </c>
      <c r="F364" s="350" t="str">
        <f>IF('建築物別概要（追加）入力'!$V$122="","",TEXT('建築物別概要（追加）入力'!$V$122,"#0.00"))</f>
        <v/>
      </c>
      <c r="G364" s="380"/>
      <c r="H364" s="380"/>
      <c r="I364" s="380"/>
      <c r="J364" s="380"/>
      <c r="K364" s="380"/>
      <c r="L364" s="380"/>
      <c r="M364" s="350"/>
      <c r="N364" s="350"/>
      <c r="O364" s="350"/>
      <c r="P364" s="350"/>
      <c r="Q364" s="350"/>
      <c r="R364" s="350"/>
      <c r="S364" s="350"/>
      <c r="T364" s="350"/>
      <c r="U364" s="350"/>
      <c r="V364" s="374" t="s">
        <v>1949</v>
      </c>
    </row>
    <row r="365" spans="1:22" s="347" customFormat="1" ht="14.1" customHeight="1">
      <c r="A365" s="624">
        <f t="shared" si="5"/>
        <v>364</v>
      </c>
      <c r="B365" s="585" t="s">
        <v>2251</v>
      </c>
      <c r="C365" s="585">
        <v>2</v>
      </c>
      <c r="D365" s="585">
        <v>2</v>
      </c>
      <c r="E365" s="388" t="s">
        <v>1760</v>
      </c>
      <c r="F365" s="350" t="str">
        <f>IF('建築物別概要（追加）入力'!$E$124="","",'建築物別概要（追加）入力'!$E$124)</f>
        <v/>
      </c>
      <c r="G365" s="350"/>
      <c r="H365" s="350"/>
      <c r="I365" s="350"/>
      <c r="J365" s="350"/>
      <c r="K365" s="350"/>
      <c r="L365" s="350"/>
      <c r="M365" s="350"/>
      <c r="N365" s="350"/>
      <c r="O365" s="350"/>
      <c r="P365" s="350"/>
      <c r="Q365" s="350"/>
      <c r="R365" s="350"/>
      <c r="S365" s="350"/>
      <c r="T365" s="350"/>
      <c r="U365" s="350"/>
      <c r="V365" s="374" t="s">
        <v>1586</v>
      </c>
    </row>
    <row r="366" spans="1:22" s="347" customFormat="1" ht="14.1" customHeight="1" thickBot="1">
      <c r="A366" s="626">
        <f t="shared" si="5"/>
        <v>365</v>
      </c>
      <c r="B366" s="589" t="s">
        <v>2251</v>
      </c>
      <c r="C366" s="589">
        <v>2</v>
      </c>
      <c r="D366" s="614">
        <v>2</v>
      </c>
      <c r="E366" s="391" t="s">
        <v>1759</v>
      </c>
      <c r="F366" s="383" t="str">
        <f>IF('建築物別概要（追加）入力'!$E$127="","",'建築物別概要（追加）入力'!$E$127)</f>
        <v/>
      </c>
      <c r="G366" s="383"/>
      <c r="H366" s="383"/>
      <c r="I366" s="383"/>
      <c r="J366" s="383"/>
      <c r="K366" s="383"/>
      <c r="L366" s="383"/>
      <c r="M366" s="383"/>
      <c r="N366" s="383"/>
      <c r="O366" s="383"/>
      <c r="P366" s="383"/>
      <c r="Q366" s="383"/>
      <c r="R366" s="383"/>
      <c r="S366" s="383"/>
      <c r="T366" s="383"/>
      <c r="U366" s="383"/>
      <c r="V366" s="386" t="s">
        <v>1586</v>
      </c>
    </row>
    <row r="367" spans="1:22" s="347" customFormat="1" ht="14.1" customHeight="1">
      <c r="A367" s="625">
        <f t="shared" si="5"/>
        <v>366</v>
      </c>
      <c r="B367" s="588" t="s">
        <v>2251</v>
      </c>
      <c r="C367" s="588">
        <v>2</v>
      </c>
      <c r="D367" s="588">
        <v>3</v>
      </c>
      <c r="E367" s="387" t="s">
        <v>2128</v>
      </c>
      <c r="F367" s="384">
        <f>'建築物別概要（追加）入力'!$E$131</f>
        <v>2</v>
      </c>
      <c r="G367" s="384"/>
      <c r="H367" s="376"/>
      <c r="I367" s="376"/>
      <c r="J367" s="376"/>
      <c r="K367" s="376"/>
      <c r="L367" s="376"/>
      <c r="M367" s="376"/>
      <c r="N367" s="376"/>
      <c r="O367" s="376"/>
      <c r="P367" s="376"/>
      <c r="Q367" s="376"/>
      <c r="R367" s="376"/>
      <c r="S367" s="376"/>
      <c r="T367" s="376"/>
      <c r="U367" s="376"/>
      <c r="V367" s="385" t="s">
        <v>1586</v>
      </c>
    </row>
    <row r="368" spans="1:22" s="347" customFormat="1" ht="14.1" customHeight="1">
      <c r="A368" s="624">
        <f t="shared" si="5"/>
        <v>367</v>
      </c>
      <c r="B368" s="585" t="s">
        <v>2251</v>
      </c>
      <c r="C368" s="585">
        <v>2</v>
      </c>
      <c r="D368" s="585">
        <v>3</v>
      </c>
      <c r="E368" s="388" t="s">
        <v>91</v>
      </c>
      <c r="F368" s="361" t="str">
        <f>IF('建築物別概要（追加）入力'!$E$132="","",'建築物別概要（追加）入力'!$E$132)</f>
        <v/>
      </c>
      <c r="G368" s="361"/>
      <c r="H368" s="350"/>
      <c r="I368" s="350"/>
      <c r="J368" s="350"/>
      <c r="K368" s="350"/>
      <c r="L368" s="350"/>
      <c r="M368" s="350"/>
      <c r="N368" s="350"/>
      <c r="O368" s="350"/>
      <c r="P368" s="350"/>
      <c r="Q368" s="350"/>
      <c r="R368" s="350"/>
      <c r="S368" s="350"/>
      <c r="T368" s="350"/>
      <c r="U368" s="350"/>
      <c r="V368" s="374" t="s">
        <v>1586</v>
      </c>
    </row>
    <row r="369" spans="1:22" s="347" customFormat="1" ht="14.1" customHeight="1">
      <c r="A369" s="624">
        <f t="shared" si="5"/>
        <v>368</v>
      </c>
      <c r="B369" s="585" t="s">
        <v>2251</v>
      </c>
      <c r="C369" s="585">
        <v>2</v>
      </c>
      <c r="D369" s="585">
        <v>3</v>
      </c>
      <c r="E369" s="388" t="s">
        <v>2345</v>
      </c>
      <c r="F369" s="359" t="str">
        <f>IF('建築物別概要（追加）入力'!$E$133="","",'建築物別概要（追加）入力'!$E$133)</f>
        <v/>
      </c>
      <c r="G369" s="359"/>
      <c r="H369" s="350"/>
      <c r="I369" s="350"/>
      <c r="J369" s="350"/>
      <c r="K369" s="350"/>
      <c r="L369" s="350"/>
      <c r="M369" s="350"/>
      <c r="N369" s="350"/>
      <c r="O369" s="350"/>
      <c r="P369" s="350"/>
      <c r="Q369" s="350"/>
      <c r="R369" s="350"/>
      <c r="S369" s="350"/>
      <c r="T369" s="350"/>
      <c r="U369" s="350"/>
      <c r="V369" s="374" t="s">
        <v>1586</v>
      </c>
    </row>
    <row r="370" spans="1:22" s="347" customFormat="1" ht="14.1" customHeight="1">
      <c r="A370" s="624">
        <f t="shared" si="5"/>
        <v>369</v>
      </c>
      <c r="B370" s="585" t="s">
        <v>2251</v>
      </c>
      <c r="C370" s="585">
        <v>2</v>
      </c>
      <c r="D370" s="585">
        <v>3</v>
      </c>
      <c r="E370" s="388" t="s">
        <v>2346</v>
      </c>
      <c r="F370" s="359" t="str">
        <f>IF('建築物別概要（追加）入力'!$E$134="","",'建築物別概要（追加）入力'!$E$134)</f>
        <v/>
      </c>
      <c r="G370" s="359"/>
      <c r="H370" s="350"/>
      <c r="I370" s="350"/>
      <c r="J370" s="350"/>
      <c r="K370" s="350"/>
      <c r="L370" s="350"/>
      <c r="M370" s="350"/>
      <c r="N370" s="350"/>
      <c r="O370" s="350"/>
      <c r="P370" s="350"/>
      <c r="Q370" s="350"/>
      <c r="R370" s="350"/>
      <c r="S370" s="350"/>
      <c r="T370" s="350"/>
      <c r="U370" s="350"/>
      <c r="V370" s="374" t="s">
        <v>1586</v>
      </c>
    </row>
    <row r="371" spans="1:22" s="347" customFormat="1" ht="14.1" customHeight="1">
      <c r="A371" s="624">
        <f t="shared" si="5"/>
        <v>370</v>
      </c>
      <c r="B371" s="585" t="s">
        <v>2251</v>
      </c>
      <c r="C371" s="585">
        <v>2</v>
      </c>
      <c r="D371" s="585">
        <v>3</v>
      </c>
      <c r="E371" s="388" t="s">
        <v>2347</v>
      </c>
      <c r="F371" s="359" t="str">
        <f>IF('建築物別概要（追加）入力'!$E$135="","",'建築物別概要（追加）入力'!$E$135)</f>
        <v/>
      </c>
      <c r="G371" s="359"/>
      <c r="H371" s="350"/>
      <c r="I371" s="350"/>
      <c r="J371" s="350"/>
      <c r="K371" s="350"/>
      <c r="L371" s="350"/>
      <c r="M371" s="350"/>
      <c r="N371" s="350"/>
      <c r="O371" s="350"/>
      <c r="P371" s="350"/>
      <c r="Q371" s="350"/>
      <c r="R371" s="350"/>
      <c r="S371" s="350"/>
      <c r="T371" s="350"/>
      <c r="U371" s="350"/>
      <c r="V371" s="374" t="s">
        <v>1586</v>
      </c>
    </row>
    <row r="372" spans="1:22" s="347" customFormat="1" ht="14.1" customHeight="1">
      <c r="A372" s="624">
        <f t="shared" si="5"/>
        <v>371</v>
      </c>
      <c r="B372" s="585" t="s">
        <v>2251</v>
      </c>
      <c r="C372" s="585">
        <v>2</v>
      </c>
      <c r="D372" s="585">
        <v>3</v>
      </c>
      <c r="E372" s="388" t="s">
        <v>2348</v>
      </c>
      <c r="F372" s="359" t="str">
        <f>IF('建築物別概要（追加）入力'!$E$136="","",'建築物別概要（追加）入力'!$E$136)</f>
        <v/>
      </c>
      <c r="G372" s="359"/>
      <c r="H372" s="350"/>
      <c r="I372" s="350"/>
      <c r="J372" s="350"/>
      <c r="K372" s="350"/>
      <c r="L372" s="350"/>
      <c r="M372" s="350"/>
      <c r="N372" s="350"/>
      <c r="O372" s="350"/>
      <c r="P372" s="350"/>
      <c r="Q372" s="350"/>
      <c r="R372" s="350"/>
      <c r="S372" s="350"/>
      <c r="T372" s="350"/>
      <c r="U372" s="350"/>
      <c r="V372" s="374" t="s">
        <v>1586</v>
      </c>
    </row>
    <row r="373" spans="1:22" s="347" customFormat="1" ht="14.1" customHeight="1">
      <c r="A373" s="624">
        <f t="shared" si="5"/>
        <v>372</v>
      </c>
      <c r="B373" s="585" t="s">
        <v>2251</v>
      </c>
      <c r="C373" s="585">
        <v>2</v>
      </c>
      <c r="D373" s="585">
        <v>3</v>
      </c>
      <c r="E373" s="388" t="s">
        <v>2344</v>
      </c>
      <c r="F373" s="359" t="str">
        <f>IF($G$373=TRUE,"有",IF($H$373=TRUE,"無",""))</f>
        <v/>
      </c>
      <c r="G373" s="355" t="b">
        <v>0</v>
      </c>
      <c r="H373" s="355" t="b">
        <v>0</v>
      </c>
      <c r="I373" s="350"/>
      <c r="J373" s="350"/>
      <c r="K373" s="350"/>
      <c r="L373" s="350"/>
      <c r="M373" s="350"/>
      <c r="N373" s="350"/>
      <c r="O373" s="350"/>
      <c r="P373" s="350"/>
      <c r="Q373" s="350"/>
      <c r="R373" s="350"/>
      <c r="S373" s="350"/>
      <c r="T373" s="350"/>
      <c r="U373" s="350"/>
      <c r="V373" s="374"/>
    </row>
    <row r="374" spans="1:22" s="347" customFormat="1" ht="14.1" customHeight="1">
      <c r="A374" s="531">
        <f t="shared" si="5"/>
        <v>373</v>
      </c>
      <c r="B374" s="581" t="s">
        <v>2251</v>
      </c>
      <c r="C374" s="581">
        <v>2</v>
      </c>
      <c r="D374" s="581">
        <v>3</v>
      </c>
      <c r="E374" s="349" t="s">
        <v>2480</v>
      </c>
      <c r="F374" s="350" t="str">
        <f>IF($G$374=1,"",INDEX(主要用途!$C$2:$C$63,$G$374))</f>
        <v/>
      </c>
      <c r="G374" s="362">
        <v>1</v>
      </c>
      <c r="H374" s="362"/>
      <c r="I374" s="362"/>
      <c r="J374" s="362"/>
      <c r="K374" s="362"/>
      <c r="L374" s="362"/>
      <c r="M374" s="350"/>
      <c r="N374" s="350"/>
      <c r="O374" s="350"/>
      <c r="P374" s="350"/>
      <c r="Q374" s="373"/>
      <c r="R374" s="350"/>
      <c r="S374" s="350"/>
      <c r="T374" s="350"/>
      <c r="U374" s="350"/>
      <c r="V374" s="374" t="s">
        <v>1950</v>
      </c>
    </row>
    <row r="375" spans="1:22" s="347" customFormat="1" ht="14.1" customHeight="1">
      <c r="A375" s="531">
        <f t="shared" si="5"/>
        <v>374</v>
      </c>
      <c r="B375" s="581" t="s">
        <v>2251</v>
      </c>
      <c r="C375" s="581">
        <v>2</v>
      </c>
      <c r="D375" s="581">
        <v>3</v>
      </c>
      <c r="E375" s="349" t="s">
        <v>2481</v>
      </c>
      <c r="F375" s="350" t="str">
        <f>IF($G$375=1,"",INDEX(主要用途!$C$2:$C$63,$G$375))</f>
        <v/>
      </c>
      <c r="G375" s="362">
        <v>1</v>
      </c>
      <c r="H375" s="362"/>
      <c r="I375" s="362"/>
      <c r="J375" s="362"/>
      <c r="K375" s="362"/>
      <c r="L375" s="362"/>
      <c r="M375" s="350"/>
      <c r="N375" s="350"/>
      <c r="O375" s="350"/>
      <c r="P375" s="350"/>
      <c r="Q375" s="373"/>
      <c r="R375" s="350"/>
      <c r="S375" s="350"/>
      <c r="T375" s="350"/>
      <c r="U375" s="350"/>
      <c r="V375" s="374" t="s">
        <v>1950</v>
      </c>
    </row>
    <row r="376" spans="1:22" s="347" customFormat="1" ht="14.1" customHeight="1">
      <c r="A376" s="531">
        <f t="shared" si="5"/>
        <v>375</v>
      </c>
      <c r="B376" s="581" t="s">
        <v>2251</v>
      </c>
      <c r="C376" s="581">
        <v>2</v>
      </c>
      <c r="D376" s="581">
        <v>3</v>
      </c>
      <c r="E376" s="349" t="s">
        <v>2482</v>
      </c>
      <c r="F376" s="350" t="str">
        <f>IF($G$376=1,"",INDEX(主要用途!$C$2:$C$63,$G$376))</f>
        <v/>
      </c>
      <c r="G376" s="362">
        <v>1</v>
      </c>
      <c r="H376" s="362"/>
      <c r="I376" s="362"/>
      <c r="J376" s="362"/>
      <c r="K376" s="362"/>
      <c r="L376" s="362"/>
      <c r="M376" s="350"/>
      <c r="N376" s="350"/>
      <c r="O376" s="350"/>
      <c r="P376" s="350"/>
      <c r="Q376" s="373"/>
      <c r="R376" s="350"/>
      <c r="S376" s="350"/>
      <c r="T376" s="350"/>
      <c r="U376" s="350"/>
      <c r="V376" s="374" t="s">
        <v>1950</v>
      </c>
    </row>
    <row r="377" spans="1:22" s="347" customFormat="1" ht="14.1" customHeight="1">
      <c r="A377" s="531">
        <f t="shared" si="5"/>
        <v>376</v>
      </c>
      <c r="B377" s="581" t="s">
        <v>2251</v>
      </c>
      <c r="C377" s="581">
        <v>2</v>
      </c>
      <c r="D377" s="581">
        <v>3</v>
      </c>
      <c r="E377" s="349" t="s">
        <v>2483</v>
      </c>
      <c r="F377" s="350" t="str">
        <f>IF($G$377=1,"",INDEX(主要用途!$C$2:$C$63,$G$377))</f>
        <v/>
      </c>
      <c r="G377" s="362">
        <v>1</v>
      </c>
      <c r="H377" s="362"/>
      <c r="I377" s="362"/>
      <c r="J377" s="362"/>
      <c r="K377" s="362"/>
      <c r="L377" s="362"/>
      <c r="M377" s="350"/>
      <c r="N377" s="350"/>
      <c r="O377" s="350"/>
      <c r="P377" s="350"/>
      <c r="Q377" s="373"/>
      <c r="R377" s="350"/>
      <c r="S377" s="350"/>
      <c r="T377" s="350"/>
      <c r="U377" s="350"/>
      <c r="V377" s="374" t="s">
        <v>1950</v>
      </c>
    </row>
    <row r="378" spans="1:22" s="347" customFormat="1" ht="14.1" customHeight="1">
      <c r="A378" s="531">
        <f t="shared" si="5"/>
        <v>377</v>
      </c>
      <c r="B378" s="581" t="s">
        <v>2251</v>
      </c>
      <c r="C378" s="581">
        <v>2</v>
      </c>
      <c r="D378" s="581">
        <v>3</v>
      </c>
      <c r="E378" s="349" t="s">
        <v>2484</v>
      </c>
      <c r="F378" s="350" t="str">
        <f>IF($G$378=1,"",INDEX(主要用途!$C$2:$C$63,$G$378))</f>
        <v/>
      </c>
      <c r="G378" s="362">
        <v>1</v>
      </c>
      <c r="H378" s="362"/>
      <c r="I378" s="362"/>
      <c r="J378" s="362"/>
      <c r="K378" s="362"/>
      <c r="L378" s="362"/>
      <c r="M378" s="350"/>
      <c r="N378" s="350"/>
      <c r="O378" s="350"/>
      <c r="P378" s="350"/>
      <c r="Q378" s="373"/>
      <c r="R378" s="350"/>
      <c r="S378" s="350"/>
      <c r="T378" s="350"/>
      <c r="U378" s="350"/>
      <c r="V378" s="374" t="s">
        <v>1950</v>
      </c>
    </row>
    <row r="379" spans="1:22" s="347" customFormat="1" ht="14.1" customHeight="1">
      <c r="A379" s="531">
        <f t="shared" si="5"/>
        <v>378</v>
      </c>
      <c r="B379" s="581" t="s">
        <v>2251</v>
      </c>
      <c r="C379" s="581">
        <v>2</v>
      </c>
      <c r="D379" s="581">
        <v>3</v>
      </c>
      <c r="E379" s="349" t="s">
        <v>2495</v>
      </c>
      <c r="F379" s="350" t="str">
        <f>IF($G$379=1,"",INDEX(主要用途!$C$2:$C$63,$G$379))</f>
        <v/>
      </c>
      <c r="G379" s="362">
        <v>1</v>
      </c>
      <c r="H379" s="362"/>
      <c r="I379" s="362"/>
      <c r="J379" s="362"/>
      <c r="K379" s="362"/>
      <c r="L379" s="362"/>
      <c r="M379" s="350"/>
      <c r="N379" s="350"/>
      <c r="O379" s="350"/>
      <c r="P379" s="350"/>
      <c r="Q379" s="373"/>
      <c r="R379" s="350"/>
      <c r="S379" s="350"/>
      <c r="T379" s="350"/>
      <c r="U379" s="350"/>
      <c r="V379" s="374" t="s">
        <v>1950</v>
      </c>
    </row>
    <row r="380" spans="1:22" s="347" customFormat="1" ht="14.1" customHeight="1">
      <c r="A380" s="568">
        <f t="shared" si="5"/>
        <v>379</v>
      </c>
      <c r="B380" s="593" t="s">
        <v>2251</v>
      </c>
      <c r="C380" s="593">
        <v>2</v>
      </c>
      <c r="D380" s="593">
        <v>3</v>
      </c>
      <c r="E380" s="576" t="s">
        <v>2485</v>
      </c>
      <c r="F380" s="699" t="str">
        <f>IF('建築物別概要（追加）入力'!$K$140=1,"",'建築物別概要（追加）入力'!$K$140)</f>
        <v/>
      </c>
      <c r="G380" s="732"/>
      <c r="H380" s="732"/>
      <c r="I380" s="732"/>
      <c r="J380" s="732"/>
      <c r="K380" s="732"/>
      <c r="L380" s="732"/>
      <c r="M380" s="699"/>
      <c r="N380" s="699"/>
      <c r="O380" s="699"/>
      <c r="P380" s="699"/>
      <c r="Q380" s="699"/>
      <c r="R380" s="699"/>
      <c r="S380" s="699"/>
      <c r="T380" s="699"/>
      <c r="U380" s="699"/>
      <c r="V380" s="701" t="s">
        <v>1949</v>
      </c>
    </row>
    <row r="381" spans="1:22" s="347" customFormat="1" ht="14.1" customHeight="1">
      <c r="A381" s="568">
        <f t="shared" si="5"/>
        <v>380</v>
      </c>
      <c r="B381" s="593" t="s">
        <v>2251</v>
      </c>
      <c r="C381" s="593">
        <v>2</v>
      </c>
      <c r="D381" s="593">
        <v>3</v>
      </c>
      <c r="E381" s="576" t="s">
        <v>2486</v>
      </c>
      <c r="F381" s="699" t="str">
        <f>IF('建築物別概要（追加）入力'!$K$141=1,"",'建築物別概要（追加）入力'!$K$141)</f>
        <v/>
      </c>
      <c r="G381" s="699"/>
      <c r="H381" s="699"/>
      <c r="I381" s="699"/>
      <c r="J381" s="699"/>
      <c r="K381" s="699"/>
      <c r="L381" s="699"/>
      <c r="M381" s="699"/>
      <c r="N381" s="699"/>
      <c r="O381" s="699"/>
      <c r="P381" s="699"/>
      <c r="Q381" s="699"/>
      <c r="R381" s="699"/>
      <c r="S381" s="699"/>
      <c r="T381" s="699"/>
      <c r="U381" s="699"/>
      <c r="V381" s="701" t="s">
        <v>1949</v>
      </c>
    </row>
    <row r="382" spans="1:22" s="347" customFormat="1" ht="14.1" customHeight="1">
      <c r="A382" s="568">
        <f t="shared" si="5"/>
        <v>381</v>
      </c>
      <c r="B382" s="593" t="s">
        <v>2251</v>
      </c>
      <c r="C382" s="593">
        <v>2</v>
      </c>
      <c r="D382" s="593">
        <v>3</v>
      </c>
      <c r="E382" s="576" t="s">
        <v>2489</v>
      </c>
      <c r="F382" s="699" t="str">
        <f>IF('建築物別概要（追加）入力'!K142=1,"",'建築物別概要（追加）入力'!$K$142)</f>
        <v/>
      </c>
      <c r="G382" s="699"/>
      <c r="H382" s="699"/>
      <c r="I382" s="699"/>
      <c r="J382" s="699"/>
      <c r="K382" s="699"/>
      <c r="L382" s="699"/>
      <c r="M382" s="699"/>
      <c r="N382" s="699"/>
      <c r="O382" s="699"/>
      <c r="P382" s="699"/>
      <c r="Q382" s="699"/>
      <c r="R382" s="699"/>
      <c r="S382" s="699"/>
      <c r="T382" s="699"/>
      <c r="U382" s="699"/>
      <c r="V382" s="701" t="s">
        <v>1949</v>
      </c>
    </row>
    <row r="383" spans="1:22" s="347" customFormat="1" ht="14.1" customHeight="1">
      <c r="A383" s="568">
        <f t="shared" si="5"/>
        <v>382</v>
      </c>
      <c r="B383" s="593" t="s">
        <v>2251</v>
      </c>
      <c r="C383" s="593">
        <v>2</v>
      </c>
      <c r="D383" s="593">
        <v>3</v>
      </c>
      <c r="E383" s="576" t="s">
        <v>2487</v>
      </c>
      <c r="F383" s="699" t="str">
        <f>IF('建築物別概要（追加）入力'!$K$143=1,"",'建築物別概要（追加）入力'!$K$143)</f>
        <v/>
      </c>
      <c r="G383" s="699"/>
      <c r="H383" s="699"/>
      <c r="I383" s="699"/>
      <c r="J383" s="699"/>
      <c r="K383" s="699"/>
      <c r="L383" s="699"/>
      <c r="M383" s="699"/>
      <c r="N383" s="699"/>
      <c r="O383" s="699"/>
      <c r="P383" s="699"/>
      <c r="Q383" s="699"/>
      <c r="R383" s="699"/>
      <c r="S383" s="699"/>
      <c r="T383" s="699"/>
      <c r="U383" s="699"/>
      <c r="V383" s="701" t="s">
        <v>1949</v>
      </c>
    </row>
    <row r="384" spans="1:22" s="347" customFormat="1" ht="14.1" customHeight="1">
      <c r="A384" s="568">
        <f t="shared" si="5"/>
        <v>383</v>
      </c>
      <c r="B384" s="593" t="s">
        <v>2251</v>
      </c>
      <c r="C384" s="593">
        <v>2</v>
      </c>
      <c r="D384" s="593">
        <v>3</v>
      </c>
      <c r="E384" s="576" t="s">
        <v>2488</v>
      </c>
      <c r="F384" s="699" t="str">
        <f>IF('建築物別概要（追加）入力'!$K$144=1,"",'建築物別概要（追加）入力'!$K$144)</f>
        <v/>
      </c>
      <c r="G384" s="699"/>
      <c r="H384" s="699"/>
      <c r="I384" s="699"/>
      <c r="J384" s="699"/>
      <c r="K384" s="699"/>
      <c r="L384" s="699"/>
      <c r="M384" s="699"/>
      <c r="N384" s="699"/>
      <c r="O384" s="699"/>
      <c r="P384" s="699"/>
      <c r="Q384" s="699"/>
      <c r="R384" s="699"/>
      <c r="S384" s="699"/>
      <c r="T384" s="699"/>
      <c r="U384" s="699"/>
      <c r="V384" s="701" t="s">
        <v>1949</v>
      </c>
    </row>
    <row r="385" spans="1:22" s="347" customFormat="1" ht="14.1" customHeight="1">
      <c r="A385" s="568">
        <f t="shared" si="5"/>
        <v>384</v>
      </c>
      <c r="B385" s="593" t="s">
        <v>2251</v>
      </c>
      <c r="C385" s="593">
        <v>2</v>
      </c>
      <c r="D385" s="593">
        <v>3</v>
      </c>
      <c r="E385" s="576" t="s">
        <v>2496</v>
      </c>
      <c r="F385" s="699" t="str">
        <f>IF('建築物別概要（追加）入力'!$K$145=1,"",'建築物別概要（追加）入力'!$K$145)</f>
        <v/>
      </c>
      <c r="G385" s="699"/>
      <c r="H385" s="699"/>
      <c r="I385" s="699"/>
      <c r="J385" s="699"/>
      <c r="K385" s="699"/>
      <c r="L385" s="699"/>
      <c r="M385" s="699"/>
      <c r="N385" s="699"/>
      <c r="O385" s="699"/>
      <c r="P385" s="699"/>
      <c r="Q385" s="699"/>
      <c r="R385" s="699"/>
      <c r="S385" s="699"/>
      <c r="T385" s="699"/>
      <c r="U385" s="699"/>
      <c r="V385" s="701" t="s">
        <v>1949</v>
      </c>
    </row>
    <row r="386" spans="1:22" s="347" customFormat="1" ht="14.1" customHeight="1">
      <c r="A386" s="531">
        <f t="shared" si="5"/>
        <v>385</v>
      </c>
      <c r="B386" s="581" t="s">
        <v>2251</v>
      </c>
      <c r="C386" s="581">
        <v>2</v>
      </c>
      <c r="D386" s="581">
        <v>3</v>
      </c>
      <c r="E386" s="349" t="s">
        <v>2490</v>
      </c>
      <c r="F386" s="350" t="str">
        <f>IF('建築物別概要（追加）入力'!$V$140="","",TEXT('建築物別概要（追加）入力'!$V$140,"#0.00"))</f>
        <v/>
      </c>
      <c r="G386" s="380"/>
      <c r="H386" s="380"/>
      <c r="I386" s="380"/>
      <c r="J386" s="380"/>
      <c r="K386" s="380"/>
      <c r="L386" s="380"/>
      <c r="M386" s="350"/>
      <c r="N386" s="350"/>
      <c r="O386" s="350"/>
      <c r="P386" s="350"/>
      <c r="Q386" s="350"/>
      <c r="R386" s="350"/>
      <c r="S386" s="350"/>
      <c r="T386" s="350"/>
      <c r="U386" s="350"/>
      <c r="V386" s="374" t="s">
        <v>1949</v>
      </c>
    </row>
    <row r="387" spans="1:22" s="347" customFormat="1" ht="14.1" customHeight="1">
      <c r="A387" s="531">
        <f t="shared" si="5"/>
        <v>386</v>
      </c>
      <c r="B387" s="581" t="s">
        <v>2251</v>
      </c>
      <c r="C387" s="581">
        <v>2</v>
      </c>
      <c r="D387" s="581">
        <v>3</v>
      </c>
      <c r="E387" s="349" t="s">
        <v>2491</v>
      </c>
      <c r="F387" s="350" t="str">
        <f>IF('建築物別概要（追加）入力'!$V$141="","",TEXT('建築物別概要（追加）入力'!$V$141,"#0.00"))</f>
        <v/>
      </c>
      <c r="G387" s="380"/>
      <c r="H387" s="380"/>
      <c r="I387" s="380"/>
      <c r="J387" s="380"/>
      <c r="K387" s="380"/>
      <c r="L387" s="380"/>
      <c r="M387" s="350"/>
      <c r="N387" s="350"/>
      <c r="O387" s="350"/>
      <c r="P387" s="350"/>
      <c r="Q387" s="350"/>
      <c r="R387" s="350"/>
      <c r="S387" s="350"/>
      <c r="T387" s="350"/>
      <c r="U387" s="350"/>
      <c r="V387" s="374" t="s">
        <v>1949</v>
      </c>
    </row>
    <row r="388" spans="1:22" s="347" customFormat="1" ht="14.1" customHeight="1">
      <c r="A388" s="531">
        <f t="shared" si="5"/>
        <v>387</v>
      </c>
      <c r="B388" s="581" t="s">
        <v>2251</v>
      </c>
      <c r="C388" s="581">
        <v>2</v>
      </c>
      <c r="D388" s="581">
        <v>3</v>
      </c>
      <c r="E388" s="349" t="s">
        <v>2492</v>
      </c>
      <c r="F388" s="350" t="str">
        <f>IF('建築物別概要（追加）入力'!$V$142="","",TEXT('建築物別概要（追加）入力'!$V$142,"#0.00"))</f>
        <v/>
      </c>
      <c r="G388" s="380"/>
      <c r="H388" s="380"/>
      <c r="I388" s="380"/>
      <c r="J388" s="380"/>
      <c r="K388" s="380"/>
      <c r="L388" s="380"/>
      <c r="M388" s="350"/>
      <c r="N388" s="350"/>
      <c r="O388" s="350"/>
      <c r="P388" s="350"/>
      <c r="Q388" s="350"/>
      <c r="R388" s="350"/>
      <c r="S388" s="350"/>
      <c r="T388" s="350"/>
      <c r="U388" s="350"/>
      <c r="V388" s="374" t="s">
        <v>1949</v>
      </c>
    </row>
    <row r="389" spans="1:22" s="347" customFormat="1" ht="14.1" customHeight="1">
      <c r="A389" s="531">
        <f t="shared" si="5"/>
        <v>388</v>
      </c>
      <c r="B389" s="581" t="s">
        <v>2251</v>
      </c>
      <c r="C389" s="581">
        <v>2</v>
      </c>
      <c r="D389" s="581">
        <v>3</v>
      </c>
      <c r="E389" s="349" t="s">
        <v>2493</v>
      </c>
      <c r="F389" s="350" t="str">
        <f>IF('建築物別概要（追加）入力'!$V$143="","",TEXT('建築物別概要（追加）入力'!$V$143,"#0.00"))</f>
        <v/>
      </c>
      <c r="G389" s="380"/>
      <c r="H389" s="380"/>
      <c r="I389" s="380"/>
      <c r="J389" s="380"/>
      <c r="K389" s="380"/>
      <c r="L389" s="380"/>
      <c r="M389" s="350"/>
      <c r="N389" s="350"/>
      <c r="O389" s="350"/>
      <c r="P389" s="350"/>
      <c r="Q389" s="350"/>
      <c r="R389" s="350"/>
      <c r="S389" s="350"/>
      <c r="T389" s="350"/>
      <c r="U389" s="350"/>
      <c r="V389" s="374" t="s">
        <v>1949</v>
      </c>
    </row>
    <row r="390" spans="1:22" s="347" customFormat="1" ht="14.1" customHeight="1">
      <c r="A390" s="531">
        <f t="shared" si="5"/>
        <v>389</v>
      </c>
      <c r="B390" s="581" t="s">
        <v>2251</v>
      </c>
      <c r="C390" s="581">
        <v>2</v>
      </c>
      <c r="D390" s="581">
        <v>3</v>
      </c>
      <c r="E390" s="349" t="s">
        <v>2494</v>
      </c>
      <c r="F390" s="350" t="str">
        <f>IF('建築物別概要（追加）入力'!$V$144="","",TEXT('建築物別概要（追加）入力'!$V$144,"#0.00"))</f>
        <v/>
      </c>
      <c r="G390" s="380"/>
      <c r="H390" s="380"/>
      <c r="I390" s="380"/>
      <c r="J390" s="380"/>
      <c r="K390" s="380"/>
      <c r="L390" s="380"/>
      <c r="M390" s="350"/>
      <c r="N390" s="350"/>
      <c r="O390" s="350"/>
      <c r="P390" s="350"/>
      <c r="Q390" s="350"/>
      <c r="R390" s="350"/>
      <c r="S390" s="350"/>
      <c r="T390" s="350"/>
      <c r="U390" s="350"/>
      <c r="V390" s="374" t="s">
        <v>1949</v>
      </c>
    </row>
    <row r="391" spans="1:22" s="347" customFormat="1" ht="14.1" customHeight="1">
      <c r="A391" s="531">
        <f t="shared" si="5"/>
        <v>390</v>
      </c>
      <c r="B391" s="581" t="s">
        <v>2251</v>
      </c>
      <c r="C391" s="581">
        <v>2</v>
      </c>
      <c r="D391" s="581">
        <v>3</v>
      </c>
      <c r="E391" s="349" t="s">
        <v>2497</v>
      </c>
      <c r="F391" s="350" t="str">
        <f>IF('建築物別概要（追加）入力'!$V$145="","",TEXT('建築物別概要（追加）入力'!$V$145,"#0.00"))</f>
        <v/>
      </c>
      <c r="G391" s="380"/>
      <c r="H391" s="380"/>
      <c r="I391" s="380"/>
      <c r="J391" s="380"/>
      <c r="K391" s="380"/>
      <c r="L391" s="380"/>
      <c r="M391" s="350"/>
      <c r="N391" s="350"/>
      <c r="O391" s="350"/>
      <c r="P391" s="350"/>
      <c r="Q391" s="350"/>
      <c r="R391" s="350"/>
      <c r="S391" s="350"/>
      <c r="T391" s="350"/>
      <c r="U391" s="350"/>
      <c r="V391" s="374" t="s">
        <v>1949</v>
      </c>
    </row>
    <row r="392" spans="1:22" s="347" customFormat="1" ht="14.1" customHeight="1">
      <c r="A392" s="624">
        <f t="shared" si="5"/>
        <v>391</v>
      </c>
      <c r="B392" s="585" t="s">
        <v>2251</v>
      </c>
      <c r="C392" s="585">
        <v>2</v>
      </c>
      <c r="D392" s="585">
        <v>3</v>
      </c>
      <c r="E392" s="388" t="s">
        <v>1760</v>
      </c>
      <c r="F392" s="350" t="str">
        <f>IF('建築物別概要（追加）入力'!$E$147="","",'建築物別概要（追加）入力'!$E$147)</f>
        <v/>
      </c>
      <c r="G392" s="350"/>
      <c r="H392" s="350"/>
      <c r="I392" s="350"/>
      <c r="J392" s="350"/>
      <c r="K392" s="350"/>
      <c r="L392" s="350"/>
      <c r="M392" s="350"/>
      <c r="N392" s="350"/>
      <c r="O392" s="350"/>
      <c r="P392" s="350"/>
      <c r="Q392" s="350"/>
      <c r="R392" s="350"/>
      <c r="S392" s="350"/>
      <c r="T392" s="350"/>
      <c r="U392" s="350"/>
      <c r="V392" s="374" t="s">
        <v>1586</v>
      </c>
    </row>
    <row r="393" spans="1:22" s="347" customFormat="1" ht="14.1" customHeight="1" thickBot="1">
      <c r="A393" s="626">
        <f t="shared" si="5"/>
        <v>392</v>
      </c>
      <c r="B393" s="589" t="s">
        <v>2251</v>
      </c>
      <c r="C393" s="589">
        <v>2</v>
      </c>
      <c r="D393" s="614">
        <v>3</v>
      </c>
      <c r="E393" s="391" t="s">
        <v>1759</v>
      </c>
      <c r="F393" s="383" t="str">
        <f>IF('建築物別概要（追加）入力'!$E$150="","",'建築物別概要（追加）入力'!$E$150)</f>
        <v/>
      </c>
      <c r="G393" s="383"/>
      <c r="H393" s="383"/>
      <c r="I393" s="383"/>
      <c r="J393" s="383"/>
      <c r="K393" s="383"/>
      <c r="L393" s="383"/>
      <c r="M393" s="383"/>
      <c r="N393" s="383"/>
      <c r="O393" s="383"/>
      <c r="P393" s="383"/>
      <c r="Q393" s="383"/>
      <c r="R393" s="383"/>
      <c r="S393" s="383"/>
      <c r="T393" s="383"/>
      <c r="U393" s="383"/>
      <c r="V393" s="386" t="s">
        <v>1586</v>
      </c>
    </row>
    <row r="394" spans="1:22" s="347" customFormat="1" ht="14.1" customHeight="1">
      <c r="A394" s="625">
        <f t="shared" si="5"/>
        <v>393</v>
      </c>
      <c r="B394" s="588" t="s">
        <v>2251</v>
      </c>
      <c r="C394" s="588">
        <v>2</v>
      </c>
      <c r="D394" s="588">
        <v>4</v>
      </c>
      <c r="E394" s="387" t="s">
        <v>2128</v>
      </c>
      <c r="F394" s="384">
        <f>'建築物別概要（追加）入力'!$E$154</f>
        <v>2</v>
      </c>
      <c r="G394" s="384"/>
      <c r="H394" s="376"/>
      <c r="I394" s="376"/>
      <c r="J394" s="376"/>
      <c r="K394" s="376"/>
      <c r="L394" s="376"/>
      <c r="M394" s="376"/>
      <c r="N394" s="376"/>
      <c r="O394" s="376"/>
      <c r="P394" s="376"/>
      <c r="Q394" s="376"/>
      <c r="R394" s="376"/>
      <c r="S394" s="376"/>
      <c r="T394" s="376"/>
      <c r="U394" s="376"/>
      <c r="V394" s="385" t="s">
        <v>1586</v>
      </c>
    </row>
    <row r="395" spans="1:22" s="347" customFormat="1" ht="14.1" customHeight="1">
      <c r="A395" s="624">
        <f t="shared" si="5"/>
        <v>394</v>
      </c>
      <c r="B395" s="585" t="s">
        <v>2251</v>
      </c>
      <c r="C395" s="585">
        <v>2</v>
      </c>
      <c r="D395" s="585">
        <v>4</v>
      </c>
      <c r="E395" s="388" t="s">
        <v>91</v>
      </c>
      <c r="F395" s="361" t="str">
        <f>IF('建築物別概要（追加）入力'!$E$155="","",'建築物別概要（追加）入力'!$E$155)</f>
        <v/>
      </c>
      <c r="G395" s="361"/>
      <c r="H395" s="350"/>
      <c r="I395" s="350"/>
      <c r="J395" s="350"/>
      <c r="K395" s="350"/>
      <c r="L395" s="350"/>
      <c r="M395" s="350"/>
      <c r="N395" s="350"/>
      <c r="O395" s="350"/>
      <c r="P395" s="350"/>
      <c r="Q395" s="350"/>
      <c r="R395" s="350"/>
      <c r="S395" s="350"/>
      <c r="T395" s="350"/>
      <c r="U395" s="350"/>
      <c r="V395" s="374" t="s">
        <v>1586</v>
      </c>
    </row>
    <row r="396" spans="1:22" s="347" customFormat="1" ht="14.1" customHeight="1">
      <c r="A396" s="624">
        <f t="shared" si="5"/>
        <v>395</v>
      </c>
      <c r="B396" s="585" t="s">
        <v>2251</v>
      </c>
      <c r="C396" s="585">
        <v>2</v>
      </c>
      <c r="D396" s="585">
        <v>4</v>
      </c>
      <c r="E396" s="388" t="s">
        <v>2345</v>
      </c>
      <c r="F396" s="359" t="str">
        <f>IF('建築物別概要（追加）入力'!$E$156="","",'建築物別概要（追加）入力'!$E$156)</f>
        <v/>
      </c>
      <c r="G396" s="359"/>
      <c r="H396" s="350"/>
      <c r="I396" s="350"/>
      <c r="J396" s="350"/>
      <c r="K396" s="350"/>
      <c r="L396" s="350"/>
      <c r="M396" s="350"/>
      <c r="N396" s="350"/>
      <c r="O396" s="350"/>
      <c r="P396" s="350"/>
      <c r="Q396" s="350"/>
      <c r="R396" s="350"/>
      <c r="S396" s="350"/>
      <c r="T396" s="350"/>
      <c r="U396" s="350"/>
      <c r="V396" s="374" t="s">
        <v>1586</v>
      </c>
    </row>
    <row r="397" spans="1:22" s="347" customFormat="1" ht="14.1" customHeight="1">
      <c r="A397" s="624">
        <f t="shared" si="5"/>
        <v>396</v>
      </c>
      <c r="B397" s="585" t="s">
        <v>2251</v>
      </c>
      <c r="C397" s="585">
        <v>2</v>
      </c>
      <c r="D397" s="585">
        <v>4</v>
      </c>
      <c r="E397" s="388" t="s">
        <v>2346</v>
      </c>
      <c r="F397" s="359" t="str">
        <f>IF('建築物別概要（追加）入力'!$E$157="","",'建築物別概要（追加）入力'!$E$157)</f>
        <v/>
      </c>
      <c r="G397" s="359"/>
      <c r="H397" s="350"/>
      <c r="I397" s="350"/>
      <c r="J397" s="350"/>
      <c r="K397" s="350"/>
      <c r="L397" s="350"/>
      <c r="M397" s="350"/>
      <c r="N397" s="350"/>
      <c r="O397" s="350"/>
      <c r="P397" s="350"/>
      <c r="Q397" s="350"/>
      <c r="R397" s="350"/>
      <c r="S397" s="350"/>
      <c r="T397" s="350"/>
      <c r="U397" s="350"/>
      <c r="V397" s="374" t="s">
        <v>1586</v>
      </c>
    </row>
    <row r="398" spans="1:22" s="347" customFormat="1" ht="14.1" customHeight="1">
      <c r="A398" s="624">
        <f t="shared" si="5"/>
        <v>397</v>
      </c>
      <c r="B398" s="585" t="s">
        <v>2251</v>
      </c>
      <c r="C398" s="585">
        <v>2</v>
      </c>
      <c r="D398" s="585">
        <v>4</v>
      </c>
      <c r="E398" s="388" t="s">
        <v>2347</v>
      </c>
      <c r="F398" s="359" t="str">
        <f>IF('建築物別概要（追加）入力'!$E$158="","",'建築物別概要（追加）入力'!$E$158)</f>
        <v/>
      </c>
      <c r="G398" s="359"/>
      <c r="H398" s="350"/>
      <c r="I398" s="350"/>
      <c r="J398" s="350"/>
      <c r="K398" s="350"/>
      <c r="L398" s="350"/>
      <c r="M398" s="350"/>
      <c r="N398" s="350"/>
      <c r="O398" s="350"/>
      <c r="P398" s="350"/>
      <c r="Q398" s="350"/>
      <c r="R398" s="350"/>
      <c r="S398" s="350"/>
      <c r="T398" s="350"/>
      <c r="U398" s="350"/>
      <c r="V398" s="374" t="s">
        <v>1586</v>
      </c>
    </row>
    <row r="399" spans="1:22" s="347" customFormat="1" ht="14.1" customHeight="1">
      <c r="A399" s="624">
        <f t="shared" si="5"/>
        <v>398</v>
      </c>
      <c r="B399" s="585" t="s">
        <v>2251</v>
      </c>
      <c r="C399" s="585">
        <v>2</v>
      </c>
      <c r="D399" s="585">
        <v>4</v>
      </c>
      <c r="E399" s="388" t="s">
        <v>2348</v>
      </c>
      <c r="F399" s="359" t="str">
        <f>IF('建築物別概要（追加）入力'!$E$159="","",'建築物別概要（追加）入力'!$E$159)</f>
        <v/>
      </c>
      <c r="G399" s="359"/>
      <c r="H399" s="350"/>
      <c r="I399" s="350"/>
      <c r="J399" s="350"/>
      <c r="K399" s="350"/>
      <c r="L399" s="350"/>
      <c r="M399" s="350"/>
      <c r="N399" s="350"/>
      <c r="O399" s="350"/>
      <c r="P399" s="350"/>
      <c r="Q399" s="350"/>
      <c r="R399" s="350"/>
      <c r="S399" s="350"/>
      <c r="T399" s="350"/>
      <c r="U399" s="350"/>
      <c r="V399" s="374" t="s">
        <v>1586</v>
      </c>
    </row>
    <row r="400" spans="1:22" s="347" customFormat="1" ht="14.1" customHeight="1">
      <c r="A400" s="624">
        <f t="shared" si="5"/>
        <v>399</v>
      </c>
      <c r="B400" s="585" t="s">
        <v>2251</v>
      </c>
      <c r="C400" s="585">
        <v>2</v>
      </c>
      <c r="D400" s="585">
        <v>4</v>
      </c>
      <c r="E400" s="388" t="s">
        <v>2344</v>
      </c>
      <c r="F400" s="359" t="str">
        <f>IF($G$400=TRUE,"有",IF($H$400=TRUE,"無",""))</f>
        <v/>
      </c>
      <c r="G400" s="355" t="b">
        <v>0</v>
      </c>
      <c r="H400" s="355" t="b">
        <v>0</v>
      </c>
      <c r="I400" s="350"/>
      <c r="J400" s="350"/>
      <c r="K400" s="350"/>
      <c r="L400" s="350"/>
      <c r="M400" s="350"/>
      <c r="N400" s="350"/>
      <c r="O400" s="350"/>
      <c r="P400" s="350"/>
      <c r="Q400" s="350"/>
      <c r="R400" s="350"/>
      <c r="S400" s="350"/>
      <c r="T400" s="350"/>
      <c r="U400" s="350"/>
      <c r="V400" s="374"/>
    </row>
    <row r="401" spans="1:22" s="347" customFormat="1" ht="14.1" customHeight="1">
      <c r="A401" s="531">
        <f t="shared" ref="A401:A464" si="6">A400+1</f>
        <v>400</v>
      </c>
      <c r="B401" s="581" t="s">
        <v>2251</v>
      </c>
      <c r="C401" s="581">
        <v>2</v>
      </c>
      <c r="D401" s="581">
        <v>4</v>
      </c>
      <c r="E401" s="349" t="s">
        <v>2480</v>
      </c>
      <c r="F401" s="350" t="str">
        <f>IF($G$401=1,"",INDEX(主要用途!$C$2:$C$63,$G$401))</f>
        <v/>
      </c>
      <c r="G401" s="362">
        <v>1</v>
      </c>
      <c r="H401" s="362"/>
      <c r="I401" s="362"/>
      <c r="J401" s="362"/>
      <c r="K401" s="362"/>
      <c r="L401" s="362"/>
      <c r="M401" s="350"/>
      <c r="N401" s="350"/>
      <c r="O401" s="350"/>
      <c r="P401" s="350"/>
      <c r="Q401" s="373"/>
      <c r="R401" s="350"/>
      <c r="S401" s="350"/>
      <c r="T401" s="350"/>
      <c r="U401" s="350"/>
      <c r="V401" s="374" t="s">
        <v>1950</v>
      </c>
    </row>
    <row r="402" spans="1:22" s="347" customFormat="1" ht="14.1" customHeight="1">
      <c r="A402" s="531">
        <f t="shared" si="6"/>
        <v>401</v>
      </c>
      <c r="B402" s="581" t="s">
        <v>2251</v>
      </c>
      <c r="C402" s="581">
        <v>2</v>
      </c>
      <c r="D402" s="581">
        <v>4</v>
      </c>
      <c r="E402" s="349" t="s">
        <v>2481</v>
      </c>
      <c r="F402" s="350" t="str">
        <f>IF($G$402=1,"",INDEX(主要用途!$C$2:$C$63,$G$402))</f>
        <v/>
      </c>
      <c r="G402" s="362">
        <v>1</v>
      </c>
      <c r="H402" s="362"/>
      <c r="I402" s="362"/>
      <c r="J402" s="362"/>
      <c r="K402" s="362"/>
      <c r="L402" s="362"/>
      <c r="M402" s="350"/>
      <c r="N402" s="350"/>
      <c r="O402" s="350"/>
      <c r="P402" s="350"/>
      <c r="Q402" s="373"/>
      <c r="R402" s="350"/>
      <c r="S402" s="350"/>
      <c r="T402" s="350"/>
      <c r="U402" s="350"/>
      <c r="V402" s="374" t="s">
        <v>1950</v>
      </c>
    </row>
    <row r="403" spans="1:22" s="347" customFormat="1" ht="14.1" customHeight="1">
      <c r="A403" s="531">
        <f t="shared" si="6"/>
        <v>402</v>
      </c>
      <c r="B403" s="581" t="s">
        <v>2251</v>
      </c>
      <c r="C403" s="581">
        <v>2</v>
      </c>
      <c r="D403" s="581">
        <v>4</v>
      </c>
      <c r="E403" s="349" t="s">
        <v>2482</v>
      </c>
      <c r="F403" s="350" t="str">
        <f>IF($G$403=1,"",INDEX(主要用途!$C$2:$C$63,$G$403))</f>
        <v/>
      </c>
      <c r="G403" s="362">
        <v>1</v>
      </c>
      <c r="H403" s="362"/>
      <c r="I403" s="362"/>
      <c r="J403" s="362"/>
      <c r="K403" s="362"/>
      <c r="L403" s="362"/>
      <c r="M403" s="350"/>
      <c r="N403" s="350"/>
      <c r="O403" s="350"/>
      <c r="P403" s="350"/>
      <c r="Q403" s="373"/>
      <c r="R403" s="350"/>
      <c r="S403" s="350"/>
      <c r="T403" s="350"/>
      <c r="U403" s="350"/>
      <c r="V403" s="374" t="s">
        <v>1950</v>
      </c>
    </row>
    <row r="404" spans="1:22" s="347" customFormat="1" ht="14.1" customHeight="1">
      <c r="A404" s="531">
        <f t="shared" si="6"/>
        <v>403</v>
      </c>
      <c r="B404" s="581" t="s">
        <v>2251</v>
      </c>
      <c r="C404" s="581">
        <v>2</v>
      </c>
      <c r="D404" s="581">
        <v>4</v>
      </c>
      <c r="E404" s="349" t="s">
        <v>2483</v>
      </c>
      <c r="F404" s="350" t="str">
        <f>IF($G$404=1,"",INDEX(主要用途!$C$2:$C$63,$G$404))</f>
        <v/>
      </c>
      <c r="G404" s="362">
        <v>1</v>
      </c>
      <c r="H404" s="362"/>
      <c r="I404" s="362"/>
      <c r="J404" s="362"/>
      <c r="K404" s="362"/>
      <c r="L404" s="362"/>
      <c r="M404" s="350"/>
      <c r="N404" s="350"/>
      <c r="O404" s="350"/>
      <c r="P404" s="350"/>
      <c r="Q404" s="373"/>
      <c r="R404" s="350"/>
      <c r="S404" s="350"/>
      <c r="T404" s="350"/>
      <c r="U404" s="350"/>
      <c r="V404" s="374" t="s">
        <v>1950</v>
      </c>
    </row>
    <row r="405" spans="1:22" s="347" customFormat="1" ht="14.1" customHeight="1">
      <c r="A405" s="531">
        <f t="shared" si="6"/>
        <v>404</v>
      </c>
      <c r="B405" s="581" t="s">
        <v>2251</v>
      </c>
      <c r="C405" s="581">
        <v>2</v>
      </c>
      <c r="D405" s="581">
        <v>4</v>
      </c>
      <c r="E405" s="349" t="s">
        <v>2484</v>
      </c>
      <c r="F405" s="350" t="str">
        <f>IF($G$405=1,"",INDEX(主要用途!$C$2:$C$63,$G$405))</f>
        <v/>
      </c>
      <c r="G405" s="362">
        <v>1</v>
      </c>
      <c r="H405" s="362"/>
      <c r="I405" s="362"/>
      <c r="J405" s="362"/>
      <c r="K405" s="362"/>
      <c r="L405" s="362"/>
      <c r="M405" s="350"/>
      <c r="N405" s="350"/>
      <c r="O405" s="350"/>
      <c r="P405" s="350"/>
      <c r="Q405" s="373"/>
      <c r="R405" s="350"/>
      <c r="S405" s="350"/>
      <c r="T405" s="350"/>
      <c r="U405" s="350"/>
      <c r="V405" s="374" t="s">
        <v>1950</v>
      </c>
    </row>
    <row r="406" spans="1:22" s="347" customFormat="1" ht="14.1" customHeight="1">
      <c r="A406" s="531">
        <f t="shared" si="6"/>
        <v>405</v>
      </c>
      <c r="B406" s="581" t="s">
        <v>2251</v>
      </c>
      <c r="C406" s="581">
        <v>2</v>
      </c>
      <c r="D406" s="581">
        <v>4</v>
      </c>
      <c r="E406" s="349" t="s">
        <v>2495</v>
      </c>
      <c r="F406" s="350" t="str">
        <f>IF($G$406=1,"",INDEX(主要用途!$C$2:$C$63,$G$406))</f>
        <v/>
      </c>
      <c r="G406" s="362">
        <v>1</v>
      </c>
      <c r="H406" s="362"/>
      <c r="I406" s="362"/>
      <c r="J406" s="362"/>
      <c r="K406" s="362"/>
      <c r="L406" s="362"/>
      <c r="M406" s="350"/>
      <c r="N406" s="350"/>
      <c r="O406" s="350"/>
      <c r="P406" s="350"/>
      <c r="Q406" s="373"/>
      <c r="R406" s="350"/>
      <c r="S406" s="350"/>
      <c r="T406" s="350"/>
      <c r="U406" s="350"/>
      <c r="V406" s="374" t="s">
        <v>1950</v>
      </c>
    </row>
    <row r="407" spans="1:22" s="347" customFormat="1" ht="14.1" customHeight="1">
      <c r="A407" s="568">
        <f t="shared" si="6"/>
        <v>406</v>
      </c>
      <c r="B407" s="593" t="s">
        <v>2251</v>
      </c>
      <c r="C407" s="593">
        <v>2</v>
      </c>
      <c r="D407" s="593">
        <v>4</v>
      </c>
      <c r="E407" s="576" t="s">
        <v>2485</v>
      </c>
      <c r="F407" s="699" t="str">
        <f>IF('建築物別概要（追加）入力'!$K$163=1,"",'建築物別概要（追加）入力'!$K$163)</f>
        <v/>
      </c>
      <c r="G407" s="732"/>
      <c r="H407" s="732"/>
      <c r="I407" s="732"/>
      <c r="J407" s="732"/>
      <c r="K407" s="732"/>
      <c r="L407" s="732"/>
      <c r="M407" s="699"/>
      <c r="N407" s="699"/>
      <c r="O407" s="699"/>
      <c r="P407" s="699"/>
      <c r="Q407" s="699"/>
      <c r="R407" s="699"/>
      <c r="S407" s="699"/>
      <c r="T407" s="699"/>
      <c r="U407" s="699"/>
      <c r="V407" s="701" t="s">
        <v>1949</v>
      </c>
    </row>
    <row r="408" spans="1:22" s="347" customFormat="1" ht="14.1" customHeight="1">
      <c r="A408" s="568">
        <f t="shared" si="6"/>
        <v>407</v>
      </c>
      <c r="B408" s="593" t="s">
        <v>2251</v>
      </c>
      <c r="C408" s="593">
        <v>2</v>
      </c>
      <c r="D408" s="593">
        <v>4</v>
      </c>
      <c r="E408" s="576" t="s">
        <v>2486</v>
      </c>
      <c r="F408" s="699" t="str">
        <f>IF('建築物別概要（追加）入力'!$K$164=1,"",'建築物別概要（追加）入力'!$K$164)</f>
        <v/>
      </c>
      <c r="G408" s="699"/>
      <c r="H408" s="699"/>
      <c r="I408" s="699"/>
      <c r="J408" s="699"/>
      <c r="K408" s="699"/>
      <c r="L408" s="699"/>
      <c r="M408" s="699"/>
      <c r="N408" s="699"/>
      <c r="O408" s="699"/>
      <c r="P408" s="699"/>
      <c r="Q408" s="699"/>
      <c r="R408" s="699"/>
      <c r="S408" s="699"/>
      <c r="T408" s="699"/>
      <c r="U408" s="699"/>
      <c r="V408" s="701" t="s">
        <v>1949</v>
      </c>
    </row>
    <row r="409" spans="1:22" s="347" customFormat="1" ht="14.1" customHeight="1">
      <c r="A409" s="568">
        <f t="shared" si="6"/>
        <v>408</v>
      </c>
      <c r="B409" s="593" t="s">
        <v>2251</v>
      </c>
      <c r="C409" s="593">
        <v>2</v>
      </c>
      <c r="D409" s="593">
        <v>4</v>
      </c>
      <c r="E409" s="576" t="s">
        <v>2489</v>
      </c>
      <c r="F409" s="699" t="str">
        <f>IF('建築物別概要（追加）入力'!$K$165=1,"",'建築物別概要（追加）入力'!$K$165)</f>
        <v/>
      </c>
      <c r="G409" s="699"/>
      <c r="H409" s="699"/>
      <c r="I409" s="699"/>
      <c r="J409" s="699"/>
      <c r="K409" s="699"/>
      <c r="L409" s="699"/>
      <c r="M409" s="699"/>
      <c r="N409" s="699"/>
      <c r="O409" s="699"/>
      <c r="P409" s="699"/>
      <c r="Q409" s="699"/>
      <c r="R409" s="699"/>
      <c r="S409" s="699"/>
      <c r="T409" s="699"/>
      <c r="U409" s="699"/>
      <c r="V409" s="701" t="s">
        <v>1949</v>
      </c>
    </row>
    <row r="410" spans="1:22" s="347" customFormat="1" ht="14.1" customHeight="1">
      <c r="A410" s="568">
        <f t="shared" si="6"/>
        <v>409</v>
      </c>
      <c r="B410" s="593" t="s">
        <v>2251</v>
      </c>
      <c r="C410" s="593">
        <v>2</v>
      </c>
      <c r="D410" s="593">
        <v>4</v>
      </c>
      <c r="E410" s="576" t="s">
        <v>2487</v>
      </c>
      <c r="F410" s="699" t="str">
        <f>IF('建築物別概要（追加）入力'!$K$166=1,"",'建築物別概要（追加）入力'!$K$166)</f>
        <v/>
      </c>
      <c r="G410" s="699"/>
      <c r="H410" s="699"/>
      <c r="I410" s="699"/>
      <c r="J410" s="699"/>
      <c r="K410" s="699"/>
      <c r="L410" s="699"/>
      <c r="M410" s="699"/>
      <c r="N410" s="699"/>
      <c r="O410" s="699"/>
      <c r="P410" s="699"/>
      <c r="Q410" s="699"/>
      <c r="R410" s="699"/>
      <c r="S410" s="699"/>
      <c r="T410" s="699"/>
      <c r="U410" s="699"/>
      <c r="V410" s="701" t="s">
        <v>1949</v>
      </c>
    </row>
    <row r="411" spans="1:22" s="347" customFormat="1" ht="14.1" customHeight="1">
      <c r="A411" s="568">
        <f t="shared" si="6"/>
        <v>410</v>
      </c>
      <c r="B411" s="593" t="s">
        <v>2251</v>
      </c>
      <c r="C411" s="593">
        <v>2</v>
      </c>
      <c r="D411" s="593">
        <v>4</v>
      </c>
      <c r="E411" s="576" t="s">
        <v>2488</v>
      </c>
      <c r="F411" s="699" t="str">
        <f>IF('建築物別概要（追加）入力'!$K$167=1,"",'建築物別概要（追加）入力'!$K$167)</f>
        <v/>
      </c>
      <c r="G411" s="699"/>
      <c r="H411" s="699"/>
      <c r="I411" s="699"/>
      <c r="J411" s="699"/>
      <c r="K411" s="699"/>
      <c r="L411" s="699"/>
      <c r="M411" s="699"/>
      <c r="N411" s="699"/>
      <c r="O411" s="699"/>
      <c r="P411" s="699"/>
      <c r="Q411" s="699"/>
      <c r="R411" s="699"/>
      <c r="S411" s="699"/>
      <c r="T411" s="699"/>
      <c r="U411" s="699"/>
      <c r="V411" s="701" t="s">
        <v>1949</v>
      </c>
    </row>
    <row r="412" spans="1:22" s="347" customFormat="1" ht="14.1" customHeight="1">
      <c r="A412" s="568">
        <f t="shared" si="6"/>
        <v>411</v>
      </c>
      <c r="B412" s="593" t="s">
        <v>2251</v>
      </c>
      <c r="C412" s="593">
        <v>2</v>
      </c>
      <c r="D412" s="593">
        <v>4</v>
      </c>
      <c r="E412" s="576" t="s">
        <v>2496</v>
      </c>
      <c r="F412" s="699" t="str">
        <f>IF('建築物別概要（追加）入力'!$K$168=1,"",'建築物別概要（追加）入力'!$K$168)</f>
        <v/>
      </c>
      <c r="G412" s="699"/>
      <c r="H412" s="699"/>
      <c r="I412" s="699"/>
      <c r="J412" s="699"/>
      <c r="K412" s="699"/>
      <c r="L412" s="699"/>
      <c r="M412" s="699"/>
      <c r="N412" s="699"/>
      <c r="O412" s="699"/>
      <c r="P412" s="699"/>
      <c r="Q412" s="699"/>
      <c r="R412" s="699"/>
      <c r="S412" s="699"/>
      <c r="T412" s="699"/>
      <c r="U412" s="699"/>
      <c r="V412" s="701" t="s">
        <v>1949</v>
      </c>
    </row>
    <row r="413" spans="1:22" s="347" customFormat="1" ht="14.1" customHeight="1">
      <c r="A413" s="531">
        <f t="shared" si="6"/>
        <v>412</v>
      </c>
      <c r="B413" s="581" t="s">
        <v>2251</v>
      </c>
      <c r="C413" s="581">
        <v>2</v>
      </c>
      <c r="D413" s="581">
        <v>4</v>
      </c>
      <c r="E413" s="349" t="s">
        <v>2490</v>
      </c>
      <c r="F413" s="350" t="str">
        <f>IF('建築物別概要（追加）入力'!$V$163="","",TEXT('建築物別概要（追加）入力'!$V$163,"#0.00"))</f>
        <v/>
      </c>
      <c r="G413" s="380"/>
      <c r="H413" s="380"/>
      <c r="I413" s="380"/>
      <c r="J413" s="380"/>
      <c r="K413" s="380"/>
      <c r="L413" s="380"/>
      <c r="M413" s="350"/>
      <c r="N413" s="350"/>
      <c r="O413" s="350"/>
      <c r="P413" s="350"/>
      <c r="Q413" s="350"/>
      <c r="R413" s="350"/>
      <c r="S413" s="350"/>
      <c r="T413" s="350"/>
      <c r="U413" s="350"/>
      <c r="V413" s="374" t="s">
        <v>1949</v>
      </c>
    </row>
    <row r="414" spans="1:22" s="347" customFormat="1" ht="14.1" customHeight="1">
      <c r="A414" s="531">
        <f t="shared" si="6"/>
        <v>413</v>
      </c>
      <c r="B414" s="581" t="s">
        <v>2251</v>
      </c>
      <c r="C414" s="581">
        <v>2</v>
      </c>
      <c r="D414" s="581">
        <v>4</v>
      </c>
      <c r="E414" s="349" t="s">
        <v>2491</v>
      </c>
      <c r="F414" s="350" t="str">
        <f>IF('建築物別概要（追加）入力'!$V$164="","",TEXT('建築物別概要（追加）入力'!$V$164,"#0.00"))</f>
        <v/>
      </c>
      <c r="G414" s="380"/>
      <c r="H414" s="380"/>
      <c r="I414" s="380"/>
      <c r="J414" s="380"/>
      <c r="K414" s="380"/>
      <c r="L414" s="380"/>
      <c r="M414" s="350"/>
      <c r="N414" s="350"/>
      <c r="O414" s="350"/>
      <c r="P414" s="350"/>
      <c r="Q414" s="350"/>
      <c r="R414" s="350"/>
      <c r="S414" s="350"/>
      <c r="T414" s="350"/>
      <c r="U414" s="350"/>
      <c r="V414" s="374" t="s">
        <v>1949</v>
      </c>
    </row>
    <row r="415" spans="1:22" s="347" customFormat="1" ht="14.1" customHeight="1">
      <c r="A415" s="531">
        <f t="shared" si="6"/>
        <v>414</v>
      </c>
      <c r="B415" s="581" t="s">
        <v>2251</v>
      </c>
      <c r="C415" s="581">
        <v>2</v>
      </c>
      <c r="D415" s="581">
        <v>4</v>
      </c>
      <c r="E415" s="349" t="s">
        <v>2492</v>
      </c>
      <c r="F415" s="350" t="str">
        <f>IF('建築物別概要（追加）入力'!$V$165="","",TEXT('建築物別概要（追加）入力'!$V$165,"#0.00"))</f>
        <v/>
      </c>
      <c r="G415" s="380"/>
      <c r="H415" s="380"/>
      <c r="I415" s="380"/>
      <c r="J415" s="380"/>
      <c r="K415" s="380"/>
      <c r="L415" s="380"/>
      <c r="M415" s="350"/>
      <c r="N415" s="350"/>
      <c r="O415" s="350"/>
      <c r="P415" s="350"/>
      <c r="Q415" s="350"/>
      <c r="R415" s="350"/>
      <c r="S415" s="350"/>
      <c r="T415" s="350"/>
      <c r="U415" s="350"/>
      <c r="V415" s="374" t="s">
        <v>1949</v>
      </c>
    </row>
    <row r="416" spans="1:22" s="347" customFormat="1" ht="14.1" customHeight="1">
      <c r="A416" s="531">
        <f t="shared" si="6"/>
        <v>415</v>
      </c>
      <c r="B416" s="581" t="s">
        <v>2251</v>
      </c>
      <c r="C416" s="581">
        <v>2</v>
      </c>
      <c r="D416" s="581">
        <v>4</v>
      </c>
      <c r="E416" s="349" t="s">
        <v>2493</v>
      </c>
      <c r="F416" s="350" t="str">
        <f>IF('建築物別概要（追加）入力'!$V$166="","",TEXT('建築物別概要（追加）入力'!$V$166,"#0.00"))</f>
        <v/>
      </c>
      <c r="G416" s="380"/>
      <c r="H416" s="380"/>
      <c r="I416" s="380"/>
      <c r="J416" s="380"/>
      <c r="K416" s="380"/>
      <c r="L416" s="380"/>
      <c r="M416" s="350"/>
      <c r="N416" s="350"/>
      <c r="O416" s="350"/>
      <c r="P416" s="350"/>
      <c r="Q416" s="350"/>
      <c r="R416" s="350"/>
      <c r="S416" s="350"/>
      <c r="T416" s="350"/>
      <c r="U416" s="350"/>
      <c r="V416" s="374" t="s">
        <v>1949</v>
      </c>
    </row>
    <row r="417" spans="1:22" s="347" customFormat="1" ht="14.1" customHeight="1">
      <c r="A417" s="531">
        <f t="shared" si="6"/>
        <v>416</v>
      </c>
      <c r="B417" s="581" t="s">
        <v>2251</v>
      </c>
      <c r="C417" s="581">
        <v>2</v>
      </c>
      <c r="D417" s="581">
        <v>4</v>
      </c>
      <c r="E417" s="349" t="s">
        <v>2494</v>
      </c>
      <c r="F417" s="350" t="str">
        <f>IF('建築物別概要（追加）入力'!$V$167="","",TEXT('建築物別概要（追加）入力'!$V$167,"#0.00"))</f>
        <v/>
      </c>
      <c r="G417" s="380"/>
      <c r="H417" s="380"/>
      <c r="I417" s="380"/>
      <c r="J417" s="380"/>
      <c r="K417" s="380"/>
      <c r="L417" s="380"/>
      <c r="M417" s="350"/>
      <c r="N417" s="350"/>
      <c r="O417" s="350"/>
      <c r="P417" s="350"/>
      <c r="Q417" s="350"/>
      <c r="R417" s="350"/>
      <c r="S417" s="350"/>
      <c r="T417" s="350"/>
      <c r="U417" s="350"/>
      <c r="V417" s="374" t="s">
        <v>1949</v>
      </c>
    </row>
    <row r="418" spans="1:22" s="347" customFormat="1" ht="14.1" customHeight="1">
      <c r="A418" s="531">
        <f t="shared" si="6"/>
        <v>417</v>
      </c>
      <c r="B418" s="581" t="s">
        <v>2251</v>
      </c>
      <c r="C418" s="581">
        <v>2</v>
      </c>
      <c r="D418" s="581">
        <v>4</v>
      </c>
      <c r="E418" s="349" t="s">
        <v>2497</v>
      </c>
      <c r="F418" s="350" t="str">
        <f>IF('建築物別概要（追加）入力'!$V$168="","",TEXT('建築物別概要（追加）入力'!$V$168,"#0.00"))</f>
        <v/>
      </c>
      <c r="G418" s="380"/>
      <c r="H418" s="380"/>
      <c r="I418" s="380"/>
      <c r="J418" s="380"/>
      <c r="K418" s="380"/>
      <c r="L418" s="380"/>
      <c r="M418" s="350"/>
      <c r="N418" s="350"/>
      <c r="O418" s="350"/>
      <c r="P418" s="350"/>
      <c r="Q418" s="350"/>
      <c r="R418" s="350"/>
      <c r="S418" s="350"/>
      <c r="T418" s="350"/>
      <c r="U418" s="350"/>
      <c r="V418" s="374" t="s">
        <v>1949</v>
      </c>
    </row>
    <row r="419" spans="1:22" s="347" customFormat="1" ht="14.1" customHeight="1">
      <c r="A419" s="624">
        <f t="shared" si="6"/>
        <v>418</v>
      </c>
      <c r="B419" s="585" t="s">
        <v>2251</v>
      </c>
      <c r="C419" s="585">
        <v>2</v>
      </c>
      <c r="D419" s="585">
        <v>4</v>
      </c>
      <c r="E419" s="388" t="s">
        <v>1760</v>
      </c>
      <c r="F419" s="350" t="str">
        <f>IF('建築物別概要（追加）入力'!$E$170="","",'建築物別概要（追加）入力'!$E$170)</f>
        <v/>
      </c>
      <c r="G419" s="350"/>
      <c r="H419" s="350"/>
      <c r="I419" s="350"/>
      <c r="J419" s="350"/>
      <c r="K419" s="350"/>
      <c r="L419" s="350"/>
      <c r="M419" s="350"/>
      <c r="N419" s="350"/>
      <c r="O419" s="350"/>
      <c r="P419" s="350"/>
      <c r="Q419" s="350"/>
      <c r="R419" s="350"/>
      <c r="S419" s="350"/>
      <c r="T419" s="350"/>
      <c r="U419" s="350"/>
      <c r="V419" s="374" t="s">
        <v>1586</v>
      </c>
    </row>
    <row r="420" spans="1:22" s="347" customFormat="1" ht="14.1" customHeight="1" thickBot="1">
      <c r="A420" s="626">
        <f t="shared" si="6"/>
        <v>419</v>
      </c>
      <c r="B420" s="589" t="s">
        <v>2251</v>
      </c>
      <c r="C420" s="589">
        <v>2</v>
      </c>
      <c r="D420" s="614">
        <v>4</v>
      </c>
      <c r="E420" s="391" t="s">
        <v>1759</v>
      </c>
      <c r="F420" s="383" t="str">
        <f>IF('建築物別概要（追加）入力'!$E$173="","",'建築物別概要（追加）入力'!$E$173)</f>
        <v/>
      </c>
      <c r="G420" s="383"/>
      <c r="H420" s="383"/>
      <c r="I420" s="383"/>
      <c r="J420" s="383"/>
      <c r="K420" s="383"/>
      <c r="L420" s="383"/>
      <c r="M420" s="383"/>
      <c r="N420" s="383"/>
      <c r="O420" s="383"/>
      <c r="P420" s="383"/>
      <c r="Q420" s="383"/>
      <c r="R420" s="383"/>
      <c r="S420" s="383"/>
      <c r="T420" s="383"/>
      <c r="U420" s="383"/>
      <c r="V420" s="386" t="s">
        <v>1586</v>
      </c>
    </row>
    <row r="421" spans="1:22" s="347" customFormat="1" ht="14.1" customHeight="1">
      <c r="A421" s="625">
        <f t="shared" si="6"/>
        <v>420</v>
      </c>
      <c r="B421" s="588" t="s">
        <v>2251</v>
      </c>
      <c r="C421" s="588">
        <v>2</v>
      </c>
      <c r="D421" s="588">
        <v>5</v>
      </c>
      <c r="E421" s="387" t="s">
        <v>2128</v>
      </c>
      <c r="F421" s="384">
        <f>'建築物別概要（追加）入力'!$E$177</f>
        <v>2</v>
      </c>
      <c r="G421" s="384"/>
      <c r="H421" s="376"/>
      <c r="I421" s="376"/>
      <c r="J421" s="376"/>
      <c r="K421" s="376"/>
      <c r="L421" s="376"/>
      <c r="M421" s="376"/>
      <c r="N421" s="376"/>
      <c r="O421" s="376"/>
      <c r="P421" s="376"/>
      <c r="Q421" s="376"/>
      <c r="R421" s="376"/>
      <c r="S421" s="376"/>
      <c r="T421" s="376"/>
      <c r="U421" s="376"/>
      <c r="V421" s="385" t="s">
        <v>1586</v>
      </c>
    </row>
    <row r="422" spans="1:22" s="347" customFormat="1" ht="14.1" customHeight="1">
      <c r="A422" s="624">
        <f t="shared" si="6"/>
        <v>421</v>
      </c>
      <c r="B422" s="585" t="s">
        <v>2251</v>
      </c>
      <c r="C422" s="585">
        <v>2</v>
      </c>
      <c r="D422" s="585">
        <v>5</v>
      </c>
      <c r="E422" s="388" t="s">
        <v>91</v>
      </c>
      <c r="F422" s="361" t="str">
        <f>IF('建築物別概要（追加）入力'!$E$178="","",'建築物別概要（追加）入力'!$E$178)</f>
        <v/>
      </c>
      <c r="G422" s="361"/>
      <c r="H422" s="350"/>
      <c r="I422" s="350"/>
      <c r="J422" s="350"/>
      <c r="K422" s="350"/>
      <c r="L422" s="350"/>
      <c r="M422" s="350"/>
      <c r="N422" s="350"/>
      <c r="O422" s="350"/>
      <c r="P422" s="350"/>
      <c r="Q422" s="350"/>
      <c r="R422" s="350"/>
      <c r="S422" s="350"/>
      <c r="T422" s="350"/>
      <c r="U422" s="350"/>
      <c r="V422" s="374" t="s">
        <v>1586</v>
      </c>
    </row>
    <row r="423" spans="1:22" s="347" customFormat="1" ht="14.1" customHeight="1">
      <c r="A423" s="624">
        <f t="shared" si="6"/>
        <v>422</v>
      </c>
      <c r="B423" s="585" t="s">
        <v>2251</v>
      </c>
      <c r="C423" s="585">
        <v>2</v>
      </c>
      <c r="D423" s="585">
        <v>5</v>
      </c>
      <c r="E423" s="388" t="s">
        <v>2345</v>
      </c>
      <c r="F423" s="359" t="str">
        <f>IF('建築物別概要（追加）入力'!$E$179="","",'建築物別概要（追加）入力'!$E$179)</f>
        <v/>
      </c>
      <c r="G423" s="359"/>
      <c r="H423" s="350"/>
      <c r="I423" s="350"/>
      <c r="J423" s="350"/>
      <c r="K423" s="350"/>
      <c r="L423" s="350"/>
      <c r="M423" s="350"/>
      <c r="N423" s="350"/>
      <c r="O423" s="350"/>
      <c r="P423" s="350"/>
      <c r="Q423" s="350"/>
      <c r="R423" s="350"/>
      <c r="S423" s="350"/>
      <c r="T423" s="350"/>
      <c r="U423" s="350"/>
      <c r="V423" s="374" t="s">
        <v>1586</v>
      </c>
    </row>
    <row r="424" spans="1:22" s="347" customFormat="1" ht="14.1" customHeight="1">
      <c r="A424" s="624">
        <f t="shared" si="6"/>
        <v>423</v>
      </c>
      <c r="B424" s="585" t="s">
        <v>2251</v>
      </c>
      <c r="C424" s="585">
        <v>2</v>
      </c>
      <c r="D424" s="585">
        <v>5</v>
      </c>
      <c r="E424" s="388" t="s">
        <v>2346</v>
      </c>
      <c r="F424" s="359" t="str">
        <f>IF('建築物別概要（追加）入力'!$E$180="","",'建築物別概要（追加）入力'!$E$180)</f>
        <v/>
      </c>
      <c r="G424" s="359"/>
      <c r="H424" s="350"/>
      <c r="I424" s="350"/>
      <c r="J424" s="350"/>
      <c r="K424" s="350"/>
      <c r="L424" s="350"/>
      <c r="M424" s="350"/>
      <c r="N424" s="350"/>
      <c r="O424" s="350"/>
      <c r="P424" s="350"/>
      <c r="Q424" s="350"/>
      <c r="R424" s="350"/>
      <c r="S424" s="350"/>
      <c r="T424" s="350"/>
      <c r="U424" s="350"/>
      <c r="V424" s="374" t="s">
        <v>1586</v>
      </c>
    </row>
    <row r="425" spans="1:22" s="347" customFormat="1" ht="14.1" customHeight="1">
      <c r="A425" s="624">
        <f t="shared" si="6"/>
        <v>424</v>
      </c>
      <c r="B425" s="585" t="s">
        <v>2251</v>
      </c>
      <c r="C425" s="585">
        <v>2</v>
      </c>
      <c r="D425" s="585">
        <v>5</v>
      </c>
      <c r="E425" s="388" t="s">
        <v>2347</v>
      </c>
      <c r="F425" s="359" t="str">
        <f>IF('建築物別概要（追加）入力'!$E$181="","",'建築物別概要（追加）入力'!$E$181)</f>
        <v/>
      </c>
      <c r="G425" s="359"/>
      <c r="H425" s="350"/>
      <c r="I425" s="350"/>
      <c r="J425" s="350"/>
      <c r="K425" s="350"/>
      <c r="L425" s="350"/>
      <c r="M425" s="350"/>
      <c r="N425" s="350"/>
      <c r="O425" s="350"/>
      <c r="P425" s="350"/>
      <c r="Q425" s="350"/>
      <c r="R425" s="350"/>
      <c r="S425" s="350"/>
      <c r="T425" s="350"/>
      <c r="U425" s="350"/>
      <c r="V425" s="374" t="s">
        <v>1586</v>
      </c>
    </row>
    <row r="426" spans="1:22" s="347" customFormat="1" ht="14.1" customHeight="1">
      <c r="A426" s="624">
        <f t="shared" si="6"/>
        <v>425</v>
      </c>
      <c r="B426" s="585" t="s">
        <v>2251</v>
      </c>
      <c r="C426" s="585">
        <v>2</v>
      </c>
      <c r="D426" s="585">
        <v>5</v>
      </c>
      <c r="E426" s="388" t="s">
        <v>2348</v>
      </c>
      <c r="F426" s="359" t="str">
        <f>IF('建築物別概要（追加）入力'!$E$182="","",'建築物別概要（追加）入力'!$E$182)</f>
        <v/>
      </c>
      <c r="G426" s="359"/>
      <c r="H426" s="350"/>
      <c r="I426" s="350"/>
      <c r="J426" s="350"/>
      <c r="K426" s="350"/>
      <c r="L426" s="350"/>
      <c r="M426" s="350"/>
      <c r="N426" s="350"/>
      <c r="O426" s="350"/>
      <c r="P426" s="350"/>
      <c r="Q426" s="350"/>
      <c r="R426" s="350"/>
      <c r="S426" s="350"/>
      <c r="T426" s="350"/>
      <c r="U426" s="350"/>
      <c r="V426" s="374" t="s">
        <v>1586</v>
      </c>
    </row>
    <row r="427" spans="1:22" s="347" customFormat="1" ht="14.1" customHeight="1">
      <c r="A427" s="624">
        <f t="shared" si="6"/>
        <v>426</v>
      </c>
      <c r="B427" s="585" t="s">
        <v>2251</v>
      </c>
      <c r="C427" s="585">
        <v>2</v>
      </c>
      <c r="D427" s="585">
        <v>5</v>
      </c>
      <c r="E427" s="388" t="s">
        <v>2344</v>
      </c>
      <c r="F427" s="359" t="str">
        <f>IF($G$427=TRUE,"有",IF($H$427=TRUE,"無",""))</f>
        <v/>
      </c>
      <c r="G427" s="355" t="b">
        <v>0</v>
      </c>
      <c r="H427" s="355" t="b">
        <v>0</v>
      </c>
      <c r="I427" s="350"/>
      <c r="J427" s="350"/>
      <c r="K427" s="350"/>
      <c r="L427" s="350"/>
      <c r="M427" s="350"/>
      <c r="N427" s="350"/>
      <c r="O427" s="350"/>
      <c r="P427" s="350"/>
      <c r="Q427" s="350"/>
      <c r="R427" s="350"/>
      <c r="S427" s="350"/>
      <c r="T427" s="350"/>
      <c r="U427" s="350"/>
      <c r="V427" s="374"/>
    </row>
    <row r="428" spans="1:22" s="347" customFormat="1" ht="14.1" customHeight="1">
      <c r="A428" s="531">
        <f t="shared" si="6"/>
        <v>427</v>
      </c>
      <c r="B428" s="581" t="s">
        <v>2251</v>
      </c>
      <c r="C428" s="581">
        <v>2</v>
      </c>
      <c r="D428" s="581">
        <v>5</v>
      </c>
      <c r="E428" s="349" t="s">
        <v>2480</v>
      </c>
      <c r="F428" s="350" t="str">
        <f>IF($G$428=1,"",INDEX(主要用途!$C$2:$C$63,$G$428))</f>
        <v/>
      </c>
      <c r="G428" s="362">
        <v>1</v>
      </c>
      <c r="H428" s="362"/>
      <c r="I428" s="362"/>
      <c r="J428" s="362"/>
      <c r="K428" s="362"/>
      <c r="L428" s="362"/>
      <c r="M428" s="350"/>
      <c r="N428" s="350"/>
      <c r="O428" s="350"/>
      <c r="P428" s="350"/>
      <c r="Q428" s="373"/>
      <c r="R428" s="350"/>
      <c r="S428" s="350"/>
      <c r="T428" s="350"/>
      <c r="U428" s="350"/>
      <c r="V428" s="374" t="s">
        <v>1950</v>
      </c>
    </row>
    <row r="429" spans="1:22" s="347" customFormat="1" ht="14.1" customHeight="1">
      <c r="A429" s="531">
        <f t="shared" si="6"/>
        <v>428</v>
      </c>
      <c r="B429" s="581" t="s">
        <v>2251</v>
      </c>
      <c r="C429" s="581">
        <v>2</v>
      </c>
      <c r="D429" s="581">
        <v>5</v>
      </c>
      <c r="E429" s="349" t="s">
        <v>2481</v>
      </c>
      <c r="F429" s="350" t="str">
        <f>IF($G$429=1,"",INDEX(主要用途!$C$2:$C$63,$G$429))</f>
        <v/>
      </c>
      <c r="G429" s="362">
        <v>1</v>
      </c>
      <c r="H429" s="362"/>
      <c r="I429" s="362"/>
      <c r="J429" s="362"/>
      <c r="K429" s="362"/>
      <c r="L429" s="362"/>
      <c r="M429" s="350"/>
      <c r="N429" s="350"/>
      <c r="O429" s="350"/>
      <c r="P429" s="350"/>
      <c r="Q429" s="373"/>
      <c r="R429" s="350"/>
      <c r="S429" s="350"/>
      <c r="T429" s="350"/>
      <c r="U429" s="350"/>
      <c r="V429" s="374" t="s">
        <v>1950</v>
      </c>
    </row>
    <row r="430" spans="1:22" s="347" customFormat="1" ht="14.1" customHeight="1">
      <c r="A430" s="531">
        <f t="shared" si="6"/>
        <v>429</v>
      </c>
      <c r="B430" s="581" t="s">
        <v>2251</v>
      </c>
      <c r="C430" s="581">
        <v>2</v>
      </c>
      <c r="D430" s="581">
        <v>5</v>
      </c>
      <c r="E430" s="349" t="s">
        <v>2482</v>
      </c>
      <c r="F430" s="350" t="str">
        <f>IF($G$430=1,"",INDEX(主要用途!$C$2:$C$63,$G$430))</f>
        <v/>
      </c>
      <c r="G430" s="362">
        <v>1</v>
      </c>
      <c r="H430" s="362"/>
      <c r="I430" s="362"/>
      <c r="J430" s="362"/>
      <c r="K430" s="362"/>
      <c r="L430" s="362"/>
      <c r="M430" s="350"/>
      <c r="N430" s="350"/>
      <c r="O430" s="350"/>
      <c r="P430" s="350"/>
      <c r="Q430" s="373"/>
      <c r="R430" s="350"/>
      <c r="S430" s="350"/>
      <c r="T430" s="350"/>
      <c r="U430" s="350"/>
      <c r="V430" s="374" t="s">
        <v>1950</v>
      </c>
    </row>
    <row r="431" spans="1:22" s="347" customFormat="1" ht="14.1" customHeight="1">
      <c r="A431" s="531">
        <f t="shared" si="6"/>
        <v>430</v>
      </c>
      <c r="B431" s="581" t="s">
        <v>2251</v>
      </c>
      <c r="C431" s="581">
        <v>2</v>
      </c>
      <c r="D431" s="581">
        <v>5</v>
      </c>
      <c r="E431" s="349" t="s">
        <v>2483</v>
      </c>
      <c r="F431" s="350" t="str">
        <f>IF($G$431=1,"",INDEX(主要用途!$C$2:$C$63,$G$431))</f>
        <v/>
      </c>
      <c r="G431" s="362">
        <v>1</v>
      </c>
      <c r="H431" s="362"/>
      <c r="I431" s="362"/>
      <c r="J431" s="362"/>
      <c r="K431" s="362"/>
      <c r="L431" s="362"/>
      <c r="M431" s="350"/>
      <c r="N431" s="350"/>
      <c r="O431" s="350"/>
      <c r="P431" s="350"/>
      <c r="Q431" s="373"/>
      <c r="R431" s="350"/>
      <c r="S431" s="350"/>
      <c r="T431" s="350"/>
      <c r="U431" s="350"/>
      <c r="V431" s="374" t="s">
        <v>1950</v>
      </c>
    </row>
    <row r="432" spans="1:22" s="347" customFormat="1" ht="14.1" customHeight="1">
      <c r="A432" s="531">
        <f t="shared" si="6"/>
        <v>431</v>
      </c>
      <c r="B432" s="581" t="s">
        <v>2251</v>
      </c>
      <c r="C432" s="581">
        <v>2</v>
      </c>
      <c r="D432" s="581">
        <v>5</v>
      </c>
      <c r="E432" s="349" t="s">
        <v>2484</v>
      </c>
      <c r="F432" s="350" t="str">
        <f>IF($G$432=1,"",INDEX(主要用途!$C$2:$C$63,$G$432))</f>
        <v/>
      </c>
      <c r="G432" s="362">
        <v>1</v>
      </c>
      <c r="H432" s="362"/>
      <c r="I432" s="362"/>
      <c r="J432" s="362"/>
      <c r="K432" s="362"/>
      <c r="L432" s="362"/>
      <c r="M432" s="350"/>
      <c r="N432" s="350"/>
      <c r="O432" s="350"/>
      <c r="P432" s="350"/>
      <c r="Q432" s="373"/>
      <c r="R432" s="350"/>
      <c r="S432" s="350"/>
      <c r="T432" s="350"/>
      <c r="U432" s="350"/>
      <c r="V432" s="374" t="s">
        <v>1950</v>
      </c>
    </row>
    <row r="433" spans="1:22" s="347" customFormat="1" ht="14.1" customHeight="1">
      <c r="A433" s="531">
        <f t="shared" si="6"/>
        <v>432</v>
      </c>
      <c r="B433" s="581" t="s">
        <v>2251</v>
      </c>
      <c r="C433" s="581">
        <v>2</v>
      </c>
      <c r="D433" s="581">
        <v>5</v>
      </c>
      <c r="E433" s="349" t="s">
        <v>2495</v>
      </c>
      <c r="F433" s="350" t="str">
        <f>IF($G$433=1,"",INDEX(主要用途!$C$2:$C$63,$G$433))</f>
        <v/>
      </c>
      <c r="G433" s="362">
        <v>1</v>
      </c>
      <c r="H433" s="362"/>
      <c r="I433" s="362"/>
      <c r="J433" s="362"/>
      <c r="K433" s="362"/>
      <c r="L433" s="362"/>
      <c r="M433" s="350"/>
      <c r="N433" s="350"/>
      <c r="O433" s="350"/>
      <c r="P433" s="350"/>
      <c r="Q433" s="373"/>
      <c r="R433" s="350"/>
      <c r="S433" s="350"/>
      <c r="T433" s="350"/>
      <c r="U433" s="350"/>
      <c r="V433" s="374" t="s">
        <v>1950</v>
      </c>
    </row>
    <row r="434" spans="1:22" s="347" customFormat="1" ht="14.1" customHeight="1">
      <c r="A434" s="568">
        <f t="shared" si="6"/>
        <v>433</v>
      </c>
      <c r="B434" s="593" t="s">
        <v>2251</v>
      </c>
      <c r="C434" s="593">
        <v>2</v>
      </c>
      <c r="D434" s="593">
        <v>5</v>
      </c>
      <c r="E434" s="576" t="s">
        <v>2485</v>
      </c>
      <c r="F434" s="699" t="str">
        <f>IF('建築物別概要（追加）入力'!$K$186=1,"",'建築物別概要（追加）入力'!$K$186)</f>
        <v/>
      </c>
      <c r="G434" s="732"/>
      <c r="H434" s="732"/>
      <c r="I434" s="732"/>
      <c r="J434" s="732"/>
      <c r="K434" s="732"/>
      <c r="L434" s="732"/>
      <c r="M434" s="699"/>
      <c r="N434" s="699"/>
      <c r="O434" s="699"/>
      <c r="P434" s="699"/>
      <c r="Q434" s="699"/>
      <c r="R434" s="699"/>
      <c r="S434" s="699"/>
      <c r="T434" s="699"/>
      <c r="U434" s="699"/>
      <c r="V434" s="701" t="s">
        <v>1949</v>
      </c>
    </row>
    <row r="435" spans="1:22" s="347" customFormat="1" ht="14.1" customHeight="1">
      <c r="A435" s="568">
        <f t="shared" si="6"/>
        <v>434</v>
      </c>
      <c r="B435" s="593" t="s">
        <v>2251</v>
      </c>
      <c r="C435" s="593">
        <v>2</v>
      </c>
      <c r="D435" s="593">
        <v>5</v>
      </c>
      <c r="E435" s="576" t="s">
        <v>2486</v>
      </c>
      <c r="F435" s="699" t="str">
        <f>IF('建築物別概要（追加）入力'!$K$187=1,"",'建築物別概要（追加）入力'!$K$187)</f>
        <v/>
      </c>
      <c r="G435" s="699"/>
      <c r="H435" s="699"/>
      <c r="I435" s="699"/>
      <c r="J435" s="699"/>
      <c r="K435" s="699"/>
      <c r="L435" s="699"/>
      <c r="M435" s="699"/>
      <c r="N435" s="699"/>
      <c r="O435" s="699"/>
      <c r="P435" s="699"/>
      <c r="Q435" s="699"/>
      <c r="R435" s="699"/>
      <c r="S435" s="699"/>
      <c r="T435" s="699"/>
      <c r="U435" s="699"/>
      <c r="V435" s="701" t="s">
        <v>1949</v>
      </c>
    </row>
    <row r="436" spans="1:22" s="347" customFormat="1" ht="14.1" customHeight="1">
      <c r="A436" s="568">
        <f t="shared" si="6"/>
        <v>435</v>
      </c>
      <c r="B436" s="593" t="s">
        <v>2251</v>
      </c>
      <c r="C436" s="593">
        <v>2</v>
      </c>
      <c r="D436" s="593">
        <v>5</v>
      </c>
      <c r="E436" s="576" t="s">
        <v>2489</v>
      </c>
      <c r="F436" s="699" t="str">
        <f>IF('建築物別概要（追加）入力'!$K$188=1,"",'建築物別概要（追加）入力'!$K$188)</f>
        <v/>
      </c>
      <c r="G436" s="699"/>
      <c r="H436" s="699"/>
      <c r="I436" s="699"/>
      <c r="J436" s="699"/>
      <c r="K436" s="699"/>
      <c r="L436" s="699"/>
      <c r="M436" s="699"/>
      <c r="N436" s="699"/>
      <c r="O436" s="699"/>
      <c r="P436" s="699"/>
      <c r="Q436" s="699"/>
      <c r="R436" s="699"/>
      <c r="S436" s="699"/>
      <c r="T436" s="699"/>
      <c r="U436" s="699"/>
      <c r="V436" s="701" t="s">
        <v>1949</v>
      </c>
    </row>
    <row r="437" spans="1:22" s="347" customFormat="1" ht="14.1" customHeight="1">
      <c r="A437" s="568">
        <f t="shared" si="6"/>
        <v>436</v>
      </c>
      <c r="B437" s="593" t="s">
        <v>2251</v>
      </c>
      <c r="C437" s="593">
        <v>2</v>
      </c>
      <c r="D437" s="593">
        <v>5</v>
      </c>
      <c r="E437" s="576" t="s">
        <v>2487</v>
      </c>
      <c r="F437" s="699" t="str">
        <f>IF('建築物別概要（追加）入力'!$K$189=1,"",'建築物別概要（追加）入力'!$K$189)</f>
        <v/>
      </c>
      <c r="G437" s="699"/>
      <c r="H437" s="699"/>
      <c r="I437" s="699"/>
      <c r="J437" s="699"/>
      <c r="K437" s="699"/>
      <c r="L437" s="699"/>
      <c r="M437" s="699"/>
      <c r="N437" s="699"/>
      <c r="O437" s="699"/>
      <c r="P437" s="699"/>
      <c r="Q437" s="699"/>
      <c r="R437" s="699"/>
      <c r="S437" s="699"/>
      <c r="T437" s="699"/>
      <c r="U437" s="699"/>
      <c r="V437" s="701" t="s">
        <v>1949</v>
      </c>
    </row>
    <row r="438" spans="1:22" s="347" customFormat="1" ht="14.1" customHeight="1">
      <c r="A438" s="568">
        <f t="shared" si="6"/>
        <v>437</v>
      </c>
      <c r="B438" s="593" t="s">
        <v>2251</v>
      </c>
      <c r="C438" s="593">
        <v>2</v>
      </c>
      <c r="D438" s="593">
        <v>5</v>
      </c>
      <c r="E438" s="576" t="s">
        <v>2488</v>
      </c>
      <c r="F438" s="699" t="str">
        <f>IF('建築物別概要（追加）入力'!$K$190=1,"",'建築物別概要（追加）入力'!$K$190)</f>
        <v/>
      </c>
      <c r="G438" s="699"/>
      <c r="H438" s="699"/>
      <c r="I438" s="699"/>
      <c r="J438" s="699"/>
      <c r="K438" s="699"/>
      <c r="L438" s="699"/>
      <c r="M438" s="699"/>
      <c r="N438" s="699"/>
      <c r="O438" s="699"/>
      <c r="P438" s="699"/>
      <c r="Q438" s="699"/>
      <c r="R438" s="699"/>
      <c r="S438" s="699"/>
      <c r="T438" s="699"/>
      <c r="U438" s="699"/>
      <c r="V438" s="701" t="s">
        <v>1949</v>
      </c>
    </row>
    <row r="439" spans="1:22" s="347" customFormat="1" ht="14.1" customHeight="1">
      <c r="A439" s="568">
        <f t="shared" si="6"/>
        <v>438</v>
      </c>
      <c r="B439" s="593" t="s">
        <v>2251</v>
      </c>
      <c r="C439" s="593">
        <v>2</v>
      </c>
      <c r="D439" s="593">
        <v>5</v>
      </c>
      <c r="E439" s="576" t="s">
        <v>2496</v>
      </c>
      <c r="F439" s="699" t="str">
        <f>IF('建築物別概要（追加）入力'!$K$191=1,"",'建築物別概要（追加）入力'!$K$191)</f>
        <v/>
      </c>
      <c r="G439" s="699"/>
      <c r="H439" s="699"/>
      <c r="I439" s="699"/>
      <c r="J439" s="699"/>
      <c r="K439" s="699"/>
      <c r="L439" s="699"/>
      <c r="M439" s="699"/>
      <c r="N439" s="699"/>
      <c r="O439" s="699"/>
      <c r="P439" s="699"/>
      <c r="Q439" s="699"/>
      <c r="R439" s="699"/>
      <c r="S439" s="699"/>
      <c r="T439" s="699"/>
      <c r="U439" s="699"/>
      <c r="V439" s="701" t="s">
        <v>1949</v>
      </c>
    </row>
    <row r="440" spans="1:22" s="347" customFormat="1" ht="14.1" customHeight="1">
      <c r="A440" s="531">
        <f t="shared" si="6"/>
        <v>439</v>
      </c>
      <c r="B440" s="581" t="s">
        <v>2251</v>
      </c>
      <c r="C440" s="581">
        <v>2</v>
      </c>
      <c r="D440" s="581">
        <v>5</v>
      </c>
      <c r="E440" s="349" t="s">
        <v>2490</v>
      </c>
      <c r="F440" s="350" t="str">
        <f>IF('建築物別概要（追加）入力'!$V$186="","",TEXT('建築物別概要（追加）入力'!$V$186,"#0.00"))</f>
        <v/>
      </c>
      <c r="G440" s="380"/>
      <c r="H440" s="380"/>
      <c r="I440" s="380"/>
      <c r="J440" s="380"/>
      <c r="K440" s="380"/>
      <c r="L440" s="380"/>
      <c r="M440" s="350"/>
      <c r="N440" s="350"/>
      <c r="O440" s="350"/>
      <c r="P440" s="350"/>
      <c r="Q440" s="350"/>
      <c r="R440" s="350"/>
      <c r="S440" s="350"/>
      <c r="T440" s="350"/>
      <c r="U440" s="350"/>
      <c r="V440" s="374" t="s">
        <v>1949</v>
      </c>
    </row>
    <row r="441" spans="1:22" s="347" customFormat="1" ht="14.1" customHeight="1">
      <c r="A441" s="531">
        <f t="shared" si="6"/>
        <v>440</v>
      </c>
      <c r="B441" s="581" t="s">
        <v>2251</v>
      </c>
      <c r="C441" s="581">
        <v>2</v>
      </c>
      <c r="D441" s="581">
        <v>5</v>
      </c>
      <c r="E441" s="349" t="s">
        <v>2491</v>
      </c>
      <c r="F441" s="350" t="str">
        <f>IF('建築物別概要（追加）入力'!$V$187="","",TEXT('建築物別概要（追加）入力'!$V$187,"#0.00"))</f>
        <v/>
      </c>
      <c r="G441" s="380"/>
      <c r="H441" s="380"/>
      <c r="I441" s="380"/>
      <c r="J441" s="380"/>
      <c r="K441" s="380"/>
      <c r="L441" s="380"/>
      <c r="M441" s="350"/>
      <c r="N441" s="350"/>
      <c r="O441" s="350"/>
      <c r="P441" s="350"/>
      <c r="Q441" s="350"/>
      <c r="R441" s="350"/>
      <c r="S441" s="350"/>
      <c r="T441" s="350"/>
      <c r="U441" s="350"/>
      <c r="V441" s="374" t="s">
        <v>1949</v>
      </c>
    </row>
    <row r="442" spans="1:22" s="347" customFormat="1" ht="14.1" customHeight="1">
      <c r="A442" s="531">
        <f t="shared" si="6"/>
        <v>441</v>
      </c>
      <c r="B442" s="581" t="s">
        <v>2251</v>
      </c>
      <c r="C442" s="581">
        <v>2</v>
      </c>
      <c r="D442" s="581">
        <v>5</v>
      </c>
      <c r="E442" s="349" t="s">
        <v>2492</v>
      </c>
      <c r="F442" s="350" t="str">
        <f>IF('建築物別概要（追加）入力'!$V$188="","",TEXT('建築物別概要（追加）入力'!$V$188,"#0.00"))</f>
        <v/>
      </c>
      <c r="G442" s="380"/>
      <c r="H442" s="380"/>
      <c r="I442" s="380"/>
      <c r="J442" s="380"/>
      <c r="K442" s="380"/>
      <c r="L442" s="380"/>
      <c r="M442" s="350"/>
      <c r="N442" s="350"/>
      <c r="O442" s="350"/>
      <c r="P442" s="350"/>
      <c r="Q442" s="350"/>
      <c r="R442" s="350"/>
      <c r="S442" s="350"/>
      <c r="T442" s="350"/>
      <c r="U442" s="350"/>
      <c r="V442" s="374" t="s">
        <v>1949</v>
      </c>
    </row>
    <row r="443" spans="1:22" s="347" customFormat="1" ht="14.1" customHeight="1">
      <c r="A443" s="531">
        <f t="shared" si="6"/>
        <v>442</v>
      </c>
      <c r="B443" s="581" t="s">
        <v>2251</v>
      </c>
      <c r="C443" s="581">
        <v>2</v>
      </c>
      <c r="D443" s="581">
        <v>5</v>
      </c>
      <c r="E443" s="349" t="s">
        <v>2493</v>
      </c>
      <c r="F443" s="350" t="str">
        <f>IF('建築物別概要（追加）入力'!$V$189="","",TEXT('建築物別概要（追加）入力'!$V$189,"#0.00"))</f>
        <v/>
      </c>
      <c r="G443" s="380"/>
      <c r="H443" s="380"/>
      <c r="I443" s="380"/>
      <c r="J443" s="380"/>
      <c r="K443" s="380"/>
      <c r="L443" s="380"/>
      <c r="M443" s="350"/>
      <c r="N443" s="350"/>
      <c r="O443" s="350"/>
      <c r="P443" s="350"/>
      <c r="Q443" s="350"/>
      <c r="R443" s="350"/>
      <c r="S443" s="350"/>
      <c r="T443" s="350"/>
      <c r="U443" s="350"/>
      <c r="V443" s="374" t="s">
        <v>1949</v>
      </c>
    </row>
    <row r="444" spans="1:22" s="347" customFormat="1" ht="14.1" customHeight="1">
      <c r="A444" s="531">
        <f t="shared" si="6"/>
        <v>443</v>
      </c>
      <c r="B444" s="581" t="s">
        <v>2251</v>
      </c>
      <c r="C444" s="581">
        <v>2</v>
      </c>
      <c r="D444" s="581">
        <v>5</v>
      </c>
      <c r="E444" s="349" t="s">
        <v>2494</v>
      </c>
      <c r="F444" s="350" t="str">
        <f>IF('建築物別概要（追加）入力'!$V$190="","",TEXT('建築物別概要（追加）入力'!$V$190,"#0.00"))</f>
        <v/>
      </c>
      <c r="G444" s="380"/>
      <c r="H444" s="380"/>
      <c r="I444" s="380"/>
      <c r="J444" s="380"/>
      <c r="K444" s="380"/>
      <c r="L444" s="380"/>
      <c r="M444" s="350"/>
      <c r="N444" s="350"/>
      <c r="O444" s="350"/>
      <c r="P444" s="350"/>
      <c r="Q444" s="350"/>
      <c r="R444" s="350"/>
      <c r="S444" s="350"/>
      <c r="T444" s="350"/>
      <c r="U444" s="350"/>
      <c r="V444" s="374" t="s">
        <v>1949</v>
      </c>
    </row>
    <row r="445" spans="1:22" s="347" customFormat="1" ht="14.1" customHeight="1">
      <c r="A445" s="531">
        <f t="shared" si="6"/>
        <v>444</v>
      </c>
      <c r="B445" s="581" t="s">
        <v>2251</v>
      </c>
      <c r="C445" s="581">
        <v>2</v>
      </c>
      <c r="D445" s="581">
        <v>5</v>
      </c>
      <c r="E445" s="349" t="s">
        <v>2497</v>
      </c>
      <c r="F445" s="350" t="str">
        <f>IF('建築物別概要（追加）入力'!$V$191="","",TEXT('建築物別概要（追加）入力'!$V$191,"#0.00"))</f>
        <v/>
      </c>
      <c r="G445" s="380"/>
      <c r="H445" s="380"/>
      <c r="I445" s="380"/>
      <c r="J445" s="380"/>
      <c r="K445" s="380"/>
      <c r="L445" s="380"/>
      <c r="M445" s="350"/>
      <c r="N445" s="350"/>
      <c r="O445" s="350"/>
      <c r="P445" s="350"/>
      <c r="Q445" s="350"/>
      <c r="R445" s="350"/>
      <c r="S445" s="350"/>
      <c r="T445" s="350"/>
      <c r="U445" s="350"/>
      <c r="V445" s="374" t="s">
        <v>1949</v>
      </c>
    </row>
    <row r="446" spans="1:22" s="347" customFormat="1" ht="14.1" customHeight="1">
      <c r="A446" s="624">
        <f t="shared" si="6"/>
        <v>445</v>
      </c>
      <c r="B446" s="585" t="s">
        <v>2251</v>
      </c>
      <c r="C446" s="585">
        <v>2</v>
      </c>
      <c r="D446" s="585">
        <v>5</v>
      </c>
      <c r="E446" s="388" t="s">
        <v>1760</v>
      </c>
      <c r="F446" s="350" t="str">
        <f>IF('建築物別概要（追加）入力'!$E$193="","",'建築物別概要（追加）入力'!$E$193)</f>
        <v/>
      </c>
      <c r="G446" s="350"/>
      <c r="H446" s="350"/>
      <c r="I446" s="350"/>
      <c r="J446" s="350"/>
      <c r="K446" s="350"/>
      <c r="L446" s="350"/>
      <c r="M446" s="350"/>
      <c r="N446" s="350"/>
      <c r="O446" s="350"/>
      <c r="P446" s="350"/>
      <c r="Q446" s="350"/>
      <c r="R446" s="350"/>
      <c r="S446" s="350"/>
      <c r="T446" s="350"/>
      <c r="U446" s="350"/>
      <c r="V446" s="374" t="s">
        <v>1586</v>
      </c>
    </row>
    <row r="447" spans="1:22" s="347" customFormat="1" ht="14.1" customHeight="1" thickBot="1">
      <c r="A447" s="626">
        <f t="shared" si="6"/>
        <v>446</v>
      </c>
      <c r="B447" s="589" t="s">
        <v>2251</v>
      </c>
      <c r="C447" s="589">
        <v>2</v>
      </c>
      <c r="D447" s="614">
        <v>5</v>
      </c>
      <c r="E447" s="391" t="s">
        <v>1759</v>
      </c>
      <c r="F447" s="383" t="str">
        <f>IF('建築物別概要（追加）入力'!$E$196="","",'建築物別概要（追加）入力'!$E$196)</f>
        <v/>
      </c>
      <c r="G447" s="383"/>
      <c r="H447" s="383"/>
      <c r="I447" s="383"/>
      <c r="J447" s="383"/>
      <c r="K447" s="383"/>
      <c r="L447" s="383"/>
      <c r="M447" s="383"/>
      <c r="N447" s="383"/>
      <c r="O447" s="383"/>
      <c r="P447" s="383"/>
      <c r="Q447" s="383"/>
      <c r="R447" s="383"/>
      <c r="S447" s="383"/>
      <c r="T447" s="383"/>
      <c r="U447" s="383"/>
      <c r="V447" s="386" t="s">
        <v>1586</v>
      </c>
    </row>
    <row r="448" spans="1:22" s="347" customFormat="1" ht="14.1" customHeight="1">
      <c r="A448" s="625">
        <f t="shared" si="6"/>
        <v>447</v>
      </c>
      <c r="B448" s="588" t="s">
        <v>2251</v>
      </c>
      <c r="C448" s="588">
        <v>2</v>
      </c>
      <c r="D448" s="588">
        <v>6</v>
      </c>
      <c r="E448" s="387" t="s">
        <v>2128</v>
      </c>
      <c r="F448" s="384">
        <f>'建築物別概要（追加）入力'!$E$200</f>
        <v>2</v>
      </c>
      <c r="G448" s="384"/>
      <c r="H448" s="376"/>
      <c r="I448" s="376"/>
      <c r="J448" s="376"/>
      <c r="K448" s="376"/>
      <c r="L448" s="376"/>
      <c r="M448" s="376"/>
      <c r="N448" s="376"/>
      <c r="O448" s="376"/>
      <c r="P448" s="376"/>
      <c r="Q448" s="376"/>
      <c r="R448" s="376"/>
      <c r="S448" s="376"/>
      <c r="T448" s="376"/>
      <c r="U448" s="376"/>
      <c r="V448" s="385" t="s">
        <v>1586</v>
      </c>
    </row>
    <row r="449" spans="1:22" s="347" customFormat="1" ht="14.1" customHeight="1">
      <c r="A449" s="624">
        <f t="shared" si="6"/>
        <v>448</v>
      </c>
      <c r="B449" s="585" t="s">
        <v>2251</v>
      </c>
      <c r="C449" s="585">
        <v>2</v>
      </c>
      <c r="D449" s="585">
        <v>6</v>
      </c>
      <c r="E449" s="388" t="s">
        <v>91</v>
      </c>
      <c r="F449" s="361" t="str">
        <f>IF('建築物別概要（追加）入力'!$E$201="","",'建築物別概要（追加）入力'!$E$201)</f>
        <v/>
      </c>
      <c r="G449" s="361"/>
      <c r="H449" s="350"/>
      <c r="I449" s="350"/>
      <c r="J449" s="350"/>
      <c r="K449" s="350"/>
      <c r="L449" s="350"/>
      <c r="M449" s="350"/>
      <c r="N449" s="350"/>
      <c r="O449" s="350"/>
      <c r="P449" s="350"/>
      <c r="Q449" s="350"/>
      <c r="R449" s="350"/>
      <c r="S449" s="350"/>
      <c r="T449" s="350"/>
      <c r="U449" s="350"/>
      <c r="V449" s="374" t="s">
        <v>1586</v>
      </c>
    </row>
    <row r="450" spans="1:22" s="347" customFormat="1" ht="14.1" customHeight="1">
      <c r="A450" s="624">
        <f t="shared" si="6"/>
        <v>449</v>
      </c>
      <c r="B450" s="585" t="s">
        <v>2251</v>
      </c>
      <c r="C450" s="585">
        <v>2</v>
      </c>
      <c r="D450" s="585">
        <v>6</v>
      </c>
      <c r="E450" s="388" t="s">
        <v>2345</v>
      </c>
      <c r="F450" s="359" t="str">
        <f>IF('建築物別概要（追加）入力'!$E$202="","",'建築物別概要（追加）入力'!$E$202)</f>
        <v/>
      </c>
      <c r="G450" s="359"/>
      <c r="H450" s="350"/>
      <c r="I450" s="350"/>
      <c r="J450" s="350"/>
      <c r="K450" s="350"/>
      <c r="L450" s="350"/>
      <c r="M450" s="350"/>
      <c r="N450" s="350"/>
      <c r="O450" s="350"/>
      <c r="P450" s="350"/>
      <c r="Q450" s="350"/>
      <c r="R450" s="350"/>
      <c r="S450" s="350"/>
      <c r="T450" s="350"/>
      <c r="U450" s="350"/>
      <c r="V450" s="374" t="s">
        <v>1586</v>
      </c>
    </row>
    <row r="451" spans="1:22" s="347" customFormat="1" ht="14.1" customHeight="1">
      <c r="A451" s="624">
        <f t="shared" si="6"/>
        <v>450</v>
      </c>
      <c r="B451" s="585" t="s">
        <v>2251</v>
      </c>
      <c r="C451" s="585">
        <v>2</v>
      </c>
      <c r="D451" s="585">
        <v>6</v>
      </c>
      <c r="E451" s="388" t="s">
        <v>2346</v>
      </c>
      <c r="F451" s="359" t="str">
        <f>IF('建築物別概要（追加）入力'!$E$203="","",'建築物別概要（追加）入力'!$E$203)</f>
        <v/>
      </c>
      <c r="G451" s="359"/>
      <c r="H451" s="350"/>
      <c r="I451" s="350"/>
      <c r="J451" s="350"/>
      <c r="K451" s="350"/>
      <c r="L451" s="350"/>
      <c r="M451" s="350"/>
      <c r="N451" s="350"/>
      <c r="O451" s="350"/>
      <c r="P451" s="350"/>
      <c r="Q451" s="350"/>
      <c r="R451" s="350"/>
      <c r="S451" s="350"/>
      <c r="T451" s="350"/>
      <c r="U451" s="350"/>
      <c r="V451" s="374" t="s">
        <v>1586</v>
      </c>
    </row>
    <row r="452" spans="1:22" s="347" customFormat="1" ht="14.1" customHeight="1">
      <c r="A452" s="624">
        <f t="shared" si="6"/>
        <v>451</v>
      </c>
      <c r="B452" s="585" t="s">
        <v>2251</v>
      </c>
      <c r="C452" s="585">
        <v>2</v>
      </c>
      <c r="D452" s="585">
        <v>6</v>
      </c>
      <c r="E452" s="388" t="s">
        <v>2347</v>
      </c>
      <c r="F452" s="359" t="str">
        <f>IF('建築物別概要（追加）入力'!$E$204="","",'建築物別概要（追加）入力'!$E$204)</f>
        <v/>
      </c>
      <c r="G452" s="359"/>
      <c r="H452" s="350"/>
      <c r="I452" s="350"/>
      <c r="J452" s="350"/>
      <c r="K452" s="350"/>
      <c r="L452" s="350"/>
      <c r="M452" s="350"/>
      <c r="N452" s="350"/>
      <c r="O452" s="350"/>
      <c r="P452" s="350"/>
      <c r="Q452" s="350"/>
      <c r="R452" s="350"/>
      <c r="S452" s="350"/>
      <c r="T452" s="350"/>
      <c r="U452" s="350"/>
      <c r="V452" s="374" t="s">
        <v>1586</v>
      </c>
    </row>
    <row r="453" spans="1:22" s="347" customFormat="1" ht="14.1" customHeight="1">
      <c r="A453" s="624">
        <f t="shared" si="6"/>
        <v>452</v>
      </c>
      <c r="B453" s="585" t="s">
        <v>2251</v>
      </c>
      <c r="C453" s="585">
        <v>2</v>
      </c>
      <c r="D453" s="585">
        <v>6</v>
      </c>
      <c r="E453" s="388" t="s">
        <v>2348</v>
      </c>
      <c r="F453" s="359" t="str">
        <f>IF('建築物別概要（追加）入力'!$E$205="","",'建築物別概要（追加）入力'!$E$205)</f>
        <v/>
      </c>
      <c r="G453" s="359"/>
      <c r="H453" s="350"/>
      <c r="I453" s="350"/>
      <c r="J453" s="350"/>
      <c r="K453" s="350"/>
      <c r="L453" s="350"/>
      <c r="M453" s="350"/>
      <c r="N453" s="350"/>
      <c r="O453" s="350"/>
      <c r="P453" s="350"/>
      <c r="Q453" s="350"/>
      <c r="R453" s="350"/>
      <c r="S453" s="350"/>
      <c r="T453" s="350"/>
      <c r="U453" s="350"/>
      <c r="V453" s="374" t="s">
        <v>1586</v>
      </c>
    </row>
    <row r="454" spans="1:22" s="347" customFormat="1" ht="14.1" customHeight="1">
      <c r="A454" s="624">
        <f t="shared" si="6"/>
        <v>453</v>
      </c>
      <c r="B454" s="585" t="s">
        <v>2251</v>
      </c>
      <c r="C454" s="585">
        <v>2</v>
      </c>
      <c r="D454" s="585">
        <v>6</v>
      </c>
      <c r="E454" s="388" t="s">
        <v>2344</v>
      </c>
      <c r="F454" s="359" t="str">
        <f>IF($G$454=TRUE,"有",IF($H$454=TRUE,"無",""))</f>
        <v/>
      </c>
      <c r="G454" s="355" t="b">
        <v>0</v>
      </c>
      <c r="H454" s="355" t="b">
        <v>0</v>
      </c>
      <c r="I454" s="350"/>
      <c r="J454" s="350"/>
      <c r="K454" s="350"/>
      <c r="L454" s="350"/>
      <c r="M454" s="350"/>
      <c r="N454" s="350"/>
      <c r="O454" s="350"/>
      <c r="P454" s="350"/>
      <c r="Q454" s="350"/>
      <c r="R454" s="350"/>
      <c r="S454" s="350"/>
      <c r="T454" s="350"/>
      <c r="U454" s="350"/>
      <c r="V454" s="374"/>
    </row>
    <row r="455" spans="1:22" s="347" customFormat="1" ht="14.1" customHeight="1">
      <c r="A455" s="531">
        <f t="shared" si="6"/>
        <v>454</v>
      </c>
      <c r="B455" s="581" t="s">
        <v>2251</v>
      </c>
      <c r="C455" s="581">
        <v>2</v>
      </c>
      <c r="D455" s="581">
        <v>6</v>
      </c>
      <c r="E455" s="349" t="s">
        <v>2480</v>
      </c>
      <c r="F455" s="350" t="str">
        <f>IF($G$455=1,"",INDEX(主要用途!$C$2:$C$63,$G$455))</f>
        <v/>
      </c>
      <c r="G455" s="362">
        <v>1</v>
      </c>
      <c r="H455" s="362"/>
      <c r="I455" s="362"/>
      <c r="J455" s="362"/>
      <c r="K455" s="362"/>
      <c r="L455" s="362"/>
      <c r="M455" s="350"/>
      <c r="N455" s="350"/>
      <c r="O455" s="350"/>
      <c r="P455" s="350"/>
      <c r="Q455" s="373"/>
      <c r="R455" s="350"/>
      <c r="S455" s="350"/>
      <c r="T455" s="350"/>
      <c r="U455" s="350"/>
      <c r="V455" s="374" t="s">
        <v>1950</v>
      </c>
    </row>
    <row r="456" spans="1:22" s="347" customFormat="1" ht="14.1" customHeight="1">
      <c r="A456" s="531">
        <f t="shared" si="6"/>
        <v>455</v>
      </c>
      <c r="B456" s="581" t="s">
        <v>2251</v>
      </c>
      <c r="C456" s="581">
        <v>2</v>
      </c>
      <c r="D456" s="581">
        <v>6</v>
      </c>
      <c r="E456" s="349" t="s">
        <v>2481</v>
      </c>
      <c r="F456" s="350" t="str">
        <f>IF($G$456=1,"",INDEX(主要用途!$C$2:$C$63,$G$456))</f>
        <v/>
      </c>
      <c r="G456" s="362">
        <v>1</v>
      </c>
      <c r="H456" s="362"/>
      <c r="I456" s="362"/>
      <c r="J456" s="362"/>
      <c r="K456" s="362"/>
      <c r="L456" s="362"/>
      <c r="M456" s="350"/>
      <c r="N456" s="350"/>
      <c r="O456" s="350"/>
      <c r="P456" s="350"/>
      <c r="Q456" s="373"/>
      <c r="R456" s="350"/>
      <c r="S456" s="350"/>
      <c r="T456" s="350"/>
      <c r="U456" s="350"/>
      <c r="V456" s="374" t="s">
        <v>1950</v>
      </c>
    </row>
    <row r="457" spans="1:22" s="347" customFormat="1" ht="14.1" customHeight="1">
      <c r="A457" s="531">
        <f t="shared" si="6"/>
        <v>456</v>
      </c>
      <c r="B457" s="581" t="s">
        <v>2251</v>
      </c>
      <c r="C457" s="581">
        <v>2</v>
      </c>
      <c r="D457" s="581">
        <v>6</v>
      </c>
      <c r="E457" s="349" t="s">
        <v>2482</v>
      </c>
      <c r="F457" s="350" t="str">
        <f>IF($G$457=1,"",INDEX(主要用途!$C$2:$C$63,$G$457))</f>
        <v/>
      </c>
      <c r="G457" s="362">
        <v>1</v>
      </c>
      <c r="H457" s="362"/>
      <c r="I457" s="362"/>
      <c r="J457" s="362"/>
      <c r="K457" s="362"/>
      <c r="L457" s="362"/>
      <c r="M457" s="350"/>
      <c r="N457" s="350"/>
      <c r="O457" s="350"/>
      <c r="P457" s="350"/>
      <c r="Q457" s="373"/>
      <c r="R457" s="350"/>
      <c r="S457" s="350"/>
      <c r="T457" s="350"/>
      <c r="U457" s="350"/>
      <c r="V457" s="374" t="s">
        <v>1950</v>
      </c>
    </row>
    <row r="458" spans="1:22" s="347" customFormat="1" ht="14.1" customHeight="1">
      <c r="A458" s="531">
        <f t="shared" si="6"/>
        <v>457</v>
      </c>
      <c r="B458" s="581" t="s">
        <v>2251</v>
      </c>
      <c r="C458" s="581">
        <v>2</v>
      </c>
      <c r="D458" s="581">
        <v>6</v>
      </c>
      <c r="E458" s="349" t="s">
        <v>2483</v>
      </c>
      <c r="F458" s="350" t="str">
        <f>IF($G$458=1,"",INDEX(主要用途!$C$2:$C$63,$G$458))</f>
        <v/>
      </c>
      <c r="G458" s="362">
        <v>1</v>
      </c>
      <c r="H458" s="362"/>
      <c r="I458" s="362"/>
      <c r="J458" s="362"/>
      <c r="K458" s="362"/>
      <c r="L458" s="362"/>
      <c r="M458" s="350"/>
      <c r="N458" s="350"/>
      <c r="O458" s="350"/>
      <c r="P458" s="350"/>
      <c r="Q458" s="373"/>
      <c r="R458" s="350"/>
      <c r="S458" s="350"/>
      <c r="T458" s="350"/>
      <c r="U458" s="350"/>
      <c r="V458" s="374" t="s">
        <v>1950</v>
      </c>
    </row>
    <row r="459" spans="1:22" s="347" customFormat="1" ht="14.1" customHeight="1">
      <c r="A459" s="531">
        <f t="shared" si="6"/>
        <v>458</v>
      </c>
      <c r="B459" s="581" t="s">
        <v>2251</v>
      </c>
      <c r="C459" s="581">
        <v>2</v>
      </c>
      <c r="D459" s="581">
        <v>6</v>
      </c>
      <c r="E459" s="349" t="s">
        <v>2484</v>
      </c>
      <c r="F459" s="350" t="str">
        <f>IF($G$459=1,"",INDEX(主要用途!$C$2:$C$63,$G$459))</f>
        <v/>
      </c>
      <c r="G459" s="362">
        <v>1</v>
      </c>
      <c r="H459" s="362"/>
      <c r="I459" s="362"/>
      <c r="J459" s="362"/>
      <c r="K459" s="362"/>
      <c r="L459" s="362"/>
      <c r="M459" s="350"/>
      <c r="N459" s="350"/>
      <c r="O459" s="350"/>
      <c r="P459" s="350"/>
      <c r="Q459" s="373"/>
      <c r="R459" s="350"/>
      <c r="S459" s="350"/>
      <c r="T459" s="350"/>
      <c r="U459" s="350"/>
      <c r="V459" s="374" t="s">
        <v>1950</v>
      </c>
    </row>
    <row r="460" spans="1:22" s="347" customFormat="1" ht="14.1" customHeight="1">
      <c r="A460" s="531">
        <f t="shared" si="6"/>
        <v>459</v>
      </c>
      <c r="B460" s="581" t="s">
        <v>2251</v>
      </c>
      <c r="C460" s="581">
        <v>2</v>
      </c>
      <c r="D460" s="581">
        <v>6</v>
      </c>
      <c r="E460" s="349" t="s">
        <v>2495</v>
      </c>
      <c r="F460" s="350" t="str">
        <f>IF($G$460=1,"",INDEX(主要用途!$C$2:$C$63,$G$460))</f>
        <v/>
      </c>
      <c r="G460" s="362">
        <v>1</v>
      </c>
      <c r="H460" s="362"/>
      <c r="I460" s="362"/>
      <c r="J460" s="362"/>
      <c r="K460" s="362"/>
      <c r="L460" s="362"/>
      <c r="M460" s="350"/>
      <c r="N460" s="350"/>
      <c r="O460" s="350"/>
      <c r="P460" s="350"/>
      <c r="Q460" s="373"/>
      <c r="R460" s="350"/>
      <c r="S460" s="350"/>
      <c r="T460" s="350"/>
      <c r="U460" s="350"/>
      <c r="V460" s="374" t="s">
        <v>1950</v>
      </c>
    </row>
    <row r="461" spans="1:22" s="347" customFormat="1" ht="14.1" customHeight="1">
      <c r="A461" s="568">
        <f t="shared" si="6"/>
        <v>460</v>
      </c>
      <c r="B461" s="593" t="s">
        <v>2251</v>
      </c>
      <c r="C461" s="593">
        <v>2</v>
      </c>
      <c r="D461" s="593">
        <v>6</v>
      </c>
      <c r="E461" s="576" t="s">
        <v>2485</v>
      </c>
      <c r="F461" s="699" t="str">
        <f>IF('建築物別概要（追加）入力'!$K$209="","",'建築物別概要（追加）入力'!$K$209)</f>
        <v/>
      </c>
      <c r="G461" s="732"/>
      <c r="H461" s="732"/>
      <c r="I461" s="732"/>
      <c r="J461" s="732"/>
      <c r="K461" s="732"/>
      <c r="L461" s="732"/>
      <c r="M461" s="699"/>
      <c r="N461" s="699"/>
      <c r="O461" s="699"/>
      <c r="P461" s="699"/>
      <c r="Q461" s="699"/>
      <c r="R461" s="699"/>
      <c r="S461" s="699"/>
      <c r="T461" s="699"/>
      <c r="U461" s="699"/>
      <c r="V461" s="701" t="s">
        <v>1949</v>
      </c>
    </row>
    <row r="462" spans="1:22" s="347" customFormat="1" ht="14.1" customHeight="1">
      <c r="A462" s="568">
        <f t="shared" si="6"/>
        <v>461</v>
      </c>
      <c r="B462" s="593" t="s">
        <v>2251</v>
      </c>
      <c r="C462" s="593">
        <v>2</v>
      </c>
      <c r="D462" s="593">
        <v>6</v>
      </c>
      <c r="E462" s="576" t="s">
        <v>2486</v>
      </c>
      <c r="F462" s="699" t="str">
        <f>IF('建築物別概要（追加）入力'!$K$210="","",'建築物別概要（追加）入力'!$K$210)</f>
        <v/>
      </c>
      <c r="G462" s="699"/>
      <c r="H462" s="699"/>
      <c r="I462" s="699"/>
      <c r="J462" s="699"/>
      <c r="K462" s="699"/>
      <c r="L462" s="699"/>
      <c r="M462" s="699"/>
      <c r="N462" s="699"/>
      <c r="O462" s="699"/>
      <c r="P462" s="699"/>
      <c r="Q462" s="699"/>
      <c r="R462" s="699"/>
      <c r="S462" s="699"/>
      <c r="T462" s="699"/>
      <c r="U462" s="699"/>
      <c r="V462" s="701" t="s">
        <v>1949</v>
      </c>
    </row>
    <row r="463" spans="1:22" s="347" customFormat="1" ht="14.1" customHeight="1">
      <c r="A463" s="568">
        <f t="shared" si="6"/>
        <v>462</v>
      </c>
      <c r="B463" s="593" t="s">
        <v>2251</v>
      </c>
      <c r="C463" s="593">
        <v>2</v>
      </c>
      <c r="D463" s="593">
        <v>6</v>
      </c>
      <c r="E463" s="576" t="s">
        <v>2489</v>
      </c>
      <c r="F463" s="699" t="str">
        <f>IF('建築物別概要（追加）入力'!$K$211="","",'建築物別概要（追加）入力'!$K$211)</f>
        <v/>
      </c>
      <c r="G463" s="699"/>
      <c r="H463" s="699"/>
      <c r="I463" s="699"/>
      <c r="J463" s="699"/>
      <c r="K463" s="699"/>
      <c r="L463" s="699"/>
      <c r="M463" s="699"/>
      <c r="N463" s="699"/>
      <c r="O463" s="699"/>
      <c r="P463" s="699"/>
      <c r="Q463" s="699"/>
      <c r="R463" s="699"/>
      <c r="S463" s="699"/>
      <c r="T463" s="699"/>
      <c r="U463" s="699"/>
      <c r="V463" s="701" t="s">
        <v>1949</v>
      </c>
    </row>
    <row r="464" spans="1:22" s="347" customFormat="1" ht="14.1" customHeight="1">
      <c r="A464" s="568">
        <f t="shared" si="6"/>
        <v>463</v>
      </c>
      <c r="B464" s="593" t="s">
        <v>2251</v>
      </c>
      <c r="C464" s="593">
        <v>2</v>
      </c>
      <c r="D464" s="593">
        <v>6</v>
      </c>
      <c r="E464" s="576" t="s">
        <v>2487</v>
      </c>
      <c r="F464" s="699" t="str">
        <f>IF('建築物別概要（追加）入力'!$K$212="","",'建築物別概要（追加）入力'!$K$212)</f>
        <v/>
      </c>
      <c r="G464" s="699"/>
      <c r="H464" s="699"/>
      <c r="I464" s="699"/>
      <c r="J464" s="699"/>
      <c r="K464" s="699"/>
      <c r="L464" s="699"/>
      <c r="M464" s="699"/>
      <c r="N464" s="699"/>
      <c r="O464" s="699"/>
      <c r="P464" s="699"/>
      <c r="Q464" s="699"/>
      <c r="R464" s="699"/>
      <c r="S464" s="699"/>
      <c r="T464" s="699"/>
      <c r="U464" s="699"/>
      <c r="V464" s="701" t="s">
        <v>1949</v>
      </c>
    </row>
    <row r="465" spans="1:22" s="347" customFormat="1" ht="14.1" customHeight="1">
      <c r="A465" s="568">
        <f t="shared" ref="A465:A528" si="7">A464+1</f>
        <v>464</v>
      </c>
      <c r="B465" s="593" t="s">
        <v>2251</v>
      </c>
      <c r="C465" s="593">
        <v>2</v>
      </c>
      <c r="D465" s="593">
        <v>6</v>
      </c>
      <c r="E465" s="576" t="s">
        <v>2488</v>
      </c>
      <c r="F465" s="699" t="str">
        <f>IF('建築物別概要（追加）入力'!$K$213="","",'建築物別概要（追加）入力'!$K$213)</f>
        <v/>
      </c>
      <c r="G465" s="699"/>
      <c r="H465" s="699"/>
      <c r="I465" s="699"/>
      <c r="J465" s="699"/>
      <c r="K465" s="699"/>
      <c r="L465" s="699"/>
      <c r="M465" s="699"/>
      <c r="N465" s="699"/>
      <c r="O465" s="699"/>
      <c r="P465" s="699"/>
      <c r="Q465" s="699"/>
      <c r="R465" s="699"/>
      <c r="S465" s="699"/>
      <c r="T465" s="699"/>
      <c r="U465" s="699"/>
      <c r="V465" s="701" t="s">
        <v>1949</v>
      </c>
    </row>
    <row r="466" spans="1:22" s="347" customFormat="1" ht="14.1" customHeight="1">
      <c r="A466" s="568">
        <f t="shared" si="7"/>
        <v>465</v>
      </c>
      <c r="B466" s="593" t="s">
        <v>2251</v>
      </c>
      <c r="C466" s="593">
        <v>2</v>
      </c>
      <c r="D466" s="593">
        <v>6</v>
      </c>
      <c r="E466" s="576" t="s">
        <v>2496</v>
      </c>
      <c r="F466" s="699" t="str">
        <f>IF('建築物別概要（追加）入力'!$K$214="","",'建築物別概要（追加）入力'!$K$214)</f>
        <v/>
      </c>
      <c r="G466" s="699"/>
      <c r="H466" s="699"/>
      <c r="I466" s="699"/>
      <c r="J466" s="699"/>
      <c r="K466" s="699"/>
      <c r="L466" s="699"/>
      <c r="M466" s="699"/>
      <c r="N466" s="699"/>
      <c r="O466" s="699"/>
      <c r="P466" s="699"/>
      <c r="Q466" s="699"/>
      <c r="R466" s="699"/>
      <c r="S466" s="699"/>
      <c r="T466" s="699"/>
      <c r="U466" s="699"/>
      <c r="V466" s="701" t="s">
        <v>1949</v>
      </c>
    </row>
    <row r="467" spans="1:22" s="347" customFormat="1" ht="14.1" customHeight="1">
      <c r="A467" s="531">
        <f t="shared" si="7"/>
        <v>466</v>
      </c>
      <c r="B467" s="581" t="s">
        <v>2251</v>
      </c>
      <c r="C467" s="581">
        <v>2</v>
      </c>
      <c r="D467" s="581">
        <v>6</v>
      </c>
      <c r="E467" s="349" t="s">
        <v>2490</v>
      </c>
      <c r="F467" s="350" t="str">
        <f>IF('建築物別概要（追加）入力'!$V$209="","",TEXT('建築物別概要（追加）入力'!$V$209,"#0.00"))</f>
        <v/>
      </c>
      <c r="G467" s="380"/>
      <c r="H467" s="380"/>
      <c r="I467" s="380"/>
      <c r="J467" s="380"/>
      <c r="K467" s="380"/>
      <c r="L467" s="380"/>
      <c r="M467" s="350"/>
      <c r="N467" s="350"/>
      <c r="O467" s="350"/>
      <c r="P467" s="350"/>
      <c r="Q467" s="350"/>
      <c r="R467" s="350"/>
      <c r="S467" s="350"/>
      <c r="T467" s="350"/>
      <c r="U467" s="350"/>
      <c r="V467" s="374" t="s">
        <v>1949</v>
      </c>
    </row>
    <row r="468" spans="1:22" s="347" customFormat="1" ht="14.1" customHeight="1">
      <c r="A468" s="531">
        <f t="shared" si="7"/>
        <v>467</v>
      </c>
      <c r="B468" s="581" t="s">
        <v>2251</v>
      </c>
      <c r="C468" s="581">
        <v>2</v>
      </c>
      <c r="D468" s="581">
        <v>6</v>
      </c>
      <c r="E468" s="349" t="s">
        <v>2491</v>
      </c>
      <c r="F468" s="350" t="str">
        <f>IF('建築物別概要（追加）入力'!$V$210="","",TEXT('建築物別概要（追加）入力'!$V$210,"#0.00"))</f>
        <v/>
      </c>
      <c r="G468" s="380"/>
      <c r="H468" s="380"/>
      <c r="I468" s="380"/>
      <c r="J468" s="380"/>
      <c r="K468" s="380"/>
      <c r="L468" s="380"/>
      <c r="M468" s="350"/>
      <c r="N468" s="350"/>
      <c r="O468" s="350"/>
      <c r="P468" s="350"/>
      <c r="Q468" s="350"/>
      <c r="R468" s="350"/>
      <c r="S468" s="350"/>
      <c r="T468" s="350"/>
      <c r="U468" s="350"/>
      <c r="V468" s="374" t="s">
        <v>1949</v>
      </c>
    </row>
    <row r="469" spans="1:22" s="347" customFormat="1" ht="14.1" customHeight="1">
      <c r="A469" s="531">
        <f t="shared" si="7"/>
        <v>468</v>
      </c>
      <c r="B469" s="581" t="s">
        <v>2251</v>
      </c>
      <c r="C469" s="581">
        <v>2</v>
      </c>
      <c r="D469" s="581">
        <v>6</v>
      </c>
      <c r="E469" s="349" t="s">
        <v>2492</v>
      </c>
      <c r="F469" s="350" t="str">
        <f>IF('建築物別概要（追加）入力'!$V$211="","",TEXT('建築物別概要（追加）入力'!$V$211,"#0.00"))</f>
        <v/>
      </c>
      <c r="G469" s="380"/>
      <c r="H469" s="380"/>
      <c r="I469" s="380"/>
      <c r="J469" s="380"/>
      <c r="K469" s="380"/>
      <c r="L469" s="380"/>
      <c r="M469" s="350"/>
      <c r="N469" s="350"/>
      <c r="O469" s="350"/>
      <c r="P469" s="350"/>
      <c r="Q469" s="350"/>
      <c r="R469" s="350"/>
      <c r="S469" s="350"/>
      <c r="T469" s="350"/>
      <c r="U469" s="350"/>
      <c r="V469" s="374" t="s">
        <v>1949</v>
      </c>
    </row>
    <row r="470" spans="1:22" s="347" customFormat="1" ht="14.1" customHeight="1">
      <c r="A470" s="531">
        <f t="shared" si="7"/>
        <v>469</v>
      </c>
      <c r="B470" s="581" t="s">
        <v>2251</v>
      </c>
      <c r="C470" s="581">
        <v>2</v>
      </c>
      <c r="D470" s="581">
        <v>6</v>
      </c>
      <c r="E470" s="349" t="s">
        <v>2493</v>
      </c>
      <c r="F470" s="350" t="str">
        <f>IF('建築物別概要（追加）入力'!$V$212="","",TEXT('建築物別概要（追加）入力'!$V$212,"#0.00"))</f>
        <v/>
      </c>
      <c r="G470" s="380"/>
      <c r="H470" s="380"/>
      <c r="I470" s="380"/>
      <c r="J470" s="380"/>
      <c r="K470" s="380"/>
      <c r="L470" s="380"/>
      <c r="M470" s="350"/>
      <c r="N470" s="350"/>
      <c r="O470" s="350"/>
      <c r="P470" s="350"/>
      <c r="Q470" s="350"/>
      <c r="R470" s="350"/>
      <c r="S470" s="350"/>
      <c r="T470" s="350"/>
      <c r="U470" s="350"/>
      <c r="V470" s="374" t="s">
        <v>1949</v>
      </c>
    </row>
    <row r="471" spans="1:22" s="347" customFormat="1" ht="14.1" customHeight="1">
      <c r="A471" s="531">
        <f t="shared" si="7"/>
        <v>470</v>
      </c>
      <c r="B471" s="581" t="s">
        <v>2251</v>
      </c>
      <c r="C471" s="581">
        <v>2</v>
      </c>
      <c r="D471" s="581">
        <v>6</v>
      </c>
      <c r="E471" s="349" t="s">
        <v>2494</v>
      </c>
      <c r="F471" s="350" t="str">
        <f>IF('建築物別概要（追加）入力'!$V$213="","",TEXT('建築物別概要（追加）入力'!$V$213,"#0.00"))</f>
        <v/>
      </c>
      <c r="G471" s="380"/>
      <c r="H471" s="380"/>
      <c r="I471" s="380"/>
      <c r="J471" s="380"/>
      <c r="K471" s="380"/>
      <c r="L471" s="380"/>
      <c r="M471" s="350"/>
      <c r="N471" s="350"/>
      <c r="O471" s="350"/>
      <c r="P471" s="350"/>
      <c r="Q471" s="350"/>
      <c r="R471" s="350"/>
      <c r="S471" s="350"/>
      <c r="T471" s="350"/>
      <c r="U471" s="350"/>
      <c r="V471" s="374" t="s">
        <v>1949</v>
      </c>
    </row>
    <row r="472" spans="1:22" s="347" customFormat="1" ht="14.1" customHeight="1">
      <c r="A472" s="531">
        <f t="shared" si="7"/>
        <v>471</v>
      </c>
      <c r="B472" s="581" t="s">
        <v>2251</v>
      </c>
      <c r="C472" s="581">
        <v>2</v>
      </c>
      <c r="D472" s="581">
        <v>6</v>
      </c>
      <c r="E472" s="349" t="s">
        <v>2497</v>
      </c>
      <c r="F472" s="350" t="str">
        <f>IF('建築物別概要（追加）入力'!$V$214="","",TEXT('建築物別概要（追加）入力'!$V$214,"#0.00"))</f>
        <v/>
      </c>
      <c r="G472" s="380"/>
      <c r="H472" s="380"/>
      <c r="I472" s="380"/>
      <c r="J472" s="380"/>
      <c r="K472" s="380"/>
      <c r="L472" s="380"/>
      <c r="M472" s="350"/>
      <c r="N472" s="350"/>
      <c r="O472" s="350"/>
      <c r="P472" s="350"/>
      <c r="Q472" s="350"/>
      <c r="R472" s="350"/>
      <c r="S472" s="350"/>
      <c r="T472" s="350"/>
      <c r="U472" s="350"/>
      <c r="V472" s="374" t="s">
        <v>1949</v>
      </c>
    </row>
    <row r="473" spans="1:22" s="347" customFormat="1" ht="14.1" customHeight="1">
      <c r="A473" s="624">
        <f t="shared" si="7"/>
        <v>472</v>
      </c>
      <c r="B473" s="585" t="s">
        <v>2251</v>
      </c>
      <c r="C473" s="585">
        <v>2</v>
      </c>
      <c r="D473" s="585">
        <v>6</v>
      </c>
      <c r="E473" s="388" t="s">
        <v>1760</v>
      </c>
      <c r="F473" s="350" t="str">
        <f>IF('建築物別概要（追加）入力'!$E$216="","",'建築物別概要（追加）入力'!$E$216)</f>
        <v/>
      </c>
      <c r="G473" s="350"/>
      <c r="H473" s="350"/>
      <c r="I473" s="350"/>
      <c r="J473" s="350"/>
      <c r="K473" s="350"/>
      <c r="L473" s="350"/>
      <c r="M473" s="350"/>
      <c r="N473" s="350"/>
      <c r="O473" s="350"/>
      <c r="P473" s="350"/>
      <c r="Q473" s="350"/>
      <c r="R473" s="350"/>
      <c r="S473" s="350"/>
      <c r="T473" s="350"/>
      <c r="U473" s="350"/>
      <c r="V473" s="374" t="s">
        <v>1586</v>
      </c>
    </row>
    <row r="474" spans="1:22" s="347" customFormat="1" ht="14.1" customHeight="1" thickBot="1">
      <c r="A474" s="626">
        <f t="shared" si="7"/>
        <v>473</v>
      </c>
      <c r="B474" s="589" t="s">
        <v>2251</v>
      </c>
      <c r="C474" s="589">
        <v>2</v>
      </c>
      <c r="D474" s="589">
        <v>6</v>
      </c>
      <c r="E474" s="392" t="s">
        <v>1759</v>
      </c>
      <c r="F474" s="365" t="str">
        <f>IF('建築物別概要（追加）入力'!$E$219="","",'建築物別概要（追加）入力'!$E$219)</f>
        <v/>
      </c>
      <c r="G474" s="365"/>
      <c r="H474" s="365"/>
      <c r="I474" s="365"/>
      <c r="J474" s="365"/>
      <c r="K474" s="365"/>
      <c r="L474" s="365"/>
      <c r="M474" s="365"/>
      <c r="N474" s="365"/>
      <c r="O474" s="365"/>
      <c r="P474" s="365"/>
      <c r="Q474" s="365"/>
      <c r="R474" s="365"/>
      <c r="S474" s="365"/>
      <c r="T474" s="365"/>
      <c r="U474" s="365"/>
      <c r="V474" s="381" t="s">
        <v>1586</v>
      </c>
    </row>
    <row r="475" spans="1:22" s="347" customFormat="1" ht="14.1" customHeight="1">
      <c r="A475" s="537">
        <f t="shared" si="7"/>
        <v>474</v>
      </c>
      <c r="B475" s="590" t="s">
        <v>2251</v>
      </c>
      <c r="C475" s="590">
        <v>2</v>
      </c>
      <c r="D475" s="590">
        <v>7</v>
      </c>
      <c r="E475" s="538" t="s">
        <v>2128</v>
      </c>
      <c r="F475" s="378">
        <f>'建築物別概要（追加）入力'!$E$223</f>
        <v>2</v>
      </c>
      <c r="G475" s="378"/>
      <c r="H475" s="366"/>
      <c r="I475" s="366"/>
      <c r="J475" s="366"/>
      <c r="K475" s="366"/>
      <c r="L475" s="366"/>
      <c r="M475" s="366"/>
      <c r="N475" s="366"/>
      <c r="O475" s="366"/>
      <c r="P475" s="366"/>
      <c r="Q475" s="366"/>
      <c r="R475" s="366"/>
      <c r="S475" s="366"/>
      <c r="T475" s="366"/>
      <c r="U475" s="366"/>
      <c r="V475" s="379" t="s">
        <v>1586</v>
      </c>
    </row>
    <row r="476" spans="1:22" s="347" customFormat="1" ht="14.1" customHeight="1">
      <c r="A476" s="535">
        <f t="shared" si="7"/>
        <v>475</v>
      </c>
      <c r="B476" s="586" t="s">
        <v>2251</v>
      </c>
      <c r="C476" s="586">
        <v>2</v>
      </c>
      <c r="D476" s="586">
        <v>7</v>
      </c>
      <c r="E476" s="533" t="s">
        <v>91</v>
      </c>
      <c r="F476" s="361" t="str">
        <f>IF('建築物別概要（追加）入力'!$E$224="","",'建築物別概要（追加）入力'!$E$224)</f>
        <v/>
      </c>
      <c r="G476" s="361"/>
      <c r="H476" s="350"/>
      <c r="I476" s="350"/>
      <c r="J476" s="350"/>
      <c r="K476" s="350"/>
      <c r="L476" s="350"/>
      <c r="M476" s="350"/>
      <c r="N476" s="350"/>
      <c r="O476" s="350"/>
      <c r="P476" s="350"/>
      <c r="Q476" s="350"/>
      <c r="R476" s="350"/>
      <c r="S476" s="350"/>
      <c r="T476" s="350"/>
      <c r="U476" s="350"/>
      <c r="V476" s="374" t="s">
        <v>1586</v>
      </c>
    </row>
    <row r="477" spans="1:22" s="347" customFormat="1" ht="14.1" customHeight="1">
      <c r="A477" s="535">
        <f t="shared" si="7"/>
        <v>476</v>
      </c>
      <c r="B477" s="586" t="s">
        <v>2251</v>
      </c>
      <c r="C477" s="586">
        <v>2</v>
      </c>
      <c r="D477" s="586">
        <v>7</v>
      </c>
      <c r="E477" s="533" t="s">
        <v>2345</v>
      </c>
      <c r="F477" s="359" t="str">
        <f>IF('建築物別概要（追加）入力'!$E$225="","",'建築物別概要（追加）入力'!$E$225)</f>
        <v/>
      </c>
      <c r="G477" s="359"/>
      <c r="H477" s="350"/>
      <c r="I477" s="350"/>
      <c r="J477" s="350"/>
      <c r="K477" s="350"/>
      <c r="L477" s="350"/>
      <c r="M477" s="350"/>
      <c r="N477" s="350"/>
      <c r="O477" s="350"/>
      <c r="P477" s="350"/>
      <c r="Q477" s="350"/>
      <c r="R477" s="350"/>
      <c r="S477" s="350"/>
      <c r="T477" s="350"/>
      <c r="U477" s="350"/>
      <c r="V477" s="374" t="s">
        <v>1586</v>
      </c>
    </row>
    <row r="478" spans="1:22" s="347" customFormat="1" ht="14.1" customHeight="1">
      <c r="A478" s="535">
        <f t="shared" si="7"/>
        <v>477</v>
      </c>
      <c r="B478" s="586" t="s">
        <v>2251</v>
      </c>
      <c r="C478" s="586">
        <v>2</v>
      </c>
      <c r="D478" s="586">
        <v>7</v>
      </c>
      <c r="E478" s="533" t="s">
        <v>2346</v>
      </c>
      <c r="F478" s="359" t="str">
        <f>IF('建築物別概要（追加）入力'!$E$226="","",'建築物別概要（追加）入力'!$E$226)</f>
        <v/>
      </c>
      <c r="G478" s="359"/>
      <c r="H478" s="350"/>
      <c r="I478" s="350"/>
      <c r="J478" s="350"/>
      <c r="K478" s="350"/>
      <c r="L478" s="350"/>
      <c r="M478" s="350"/>
      <c r="N478" s="350"/>
      <c r="O478" s="350"/>
      <c r="P478" s="350"/>
      <c r="Q478" s="350"/>
      <c r="R478" s="350"/>
      <c r="S478" s="350"/>
      <c r="T478" s="350"/>
      <c r="U478" s="350"/>
      <c r="V478" s="374" t="s">
        <v>1586</v>
      </c>
    </row>
    <row r="479" spans="1:22" s="347" customFormat="1" ht="14.1" customHeight="1">
      <c r="A479" s="535">
        <f t="shared" si="7"/>
        <v>478</v>
      </c>
      <c r="B479" s="586" t="s">
        <v>2251</v>
      </c>
      <c r="C479" s="586">
        <v>2</v>
      </c>
      <c r="D479" s="586">
        <v>7</v>
      </c>
      <c r="E479" s="533" t="s">
        <v>2347</v>
      </c>
      <c r="F479" s="359" t="str">
        <f>IF('建築物別概要（追加）入力'!$E$227="","",'建築物別概要（追加）入力'!$E$227)</f>
        <v/>
      </c>
      <c r="G479" s="359"/>
      <c r="H479" s="350"/>
      <c r="I479" s="350"/>
      <c r="J479" s="350"/>
      <c r="K479" s="350"/>
      <c r="L479" s="350"/>
      <c r="M479" s="350"/>
      <c r="N479" s="350"/>
      <c r="O479" s="350"/>
      <c r="P479" s="350"/>
      <c r="Q479" s="350"/>
      <c r="R479" s="350"/>
      <c r="S479" s="350"/>
      <c r="T479" s="350"/>
      <c r="U479" s="350"/>
      <c r="V479" s="374" t="s">
        <v>1586</v>
      </c>
    </row>
    <row r="480" spans="1:22" s="347" customFormat="1" ht="14.1" customHeight="1">
      <c r="A480" s="535">
        <f t="shared" si="7"/>
        <v>479</v>
      </c>
      <c r="B480" s="586" t="s">
        <v>2251</v>
      </c>
      <c r="C480" s="586">
        <v>2</v>
      </c>
      <c r="D480" s="586">
        <v>7</v>
      </c>
      <c r="E480" s="533" t="s">
        <v>2348</v>
      </c>
      <c r="F480" s="359" t="str">
        <f>IF('建築物別概要（追加）入力'!$E$228="","",'建築物別概要（追加）入力'!$E$228)</f>
        <v/>
      </c>
      <c r="G480" s="359"/>
      <c r="H480" s="350"/>
      <c r="I480" s="350"/>
      <c r="J480" s="350"/>
      <c r="K480" s="350"/>
      <c r="L480" s="350"/>
      <c r="M480" s="350"/>
      <c r="N480" s="350"/>
      <c r="O480" s="350"/>
      <c r="P480" s="350"/>
      <c r="Q480" s="350"/>
      <c r="R480" s="350"/>
      <c r="S480" s="350"/>
      <c r="T480" s="350"/>
      <c r="U480" s="350"/>
      <c r="V480" s="374" t="s">
        <v>1586</v>
      </c>
    </row>
    <row r="481" spans="1:22" s="347" customFormat="1" ht="14.1" customHeight="1">
      <c r="A481" s="535">
        <f t="shared" si="7"/>
        <v>480</v>
      </c>
      <c r="B481" s="586" t="s">
        <v>2251</v>
      </c>
      <c r="C481" s="586">
        <v>2</v>
      </c>
      <c r="D481" s="586">
        <v>7</v>
      </c>
      <c r="E481" s="533" t="s">
        <v>2344</v>
      </c>
      <c r="F481" s="359" t="str">
        <f>IF($G$481=TRUE,"有",IF($H$481=TRUE,"無",""))</f>
        <v/>
      </c>
      <c r="G481" s="355" t="b">
        <v>0</v>
      </c>
      <c r="H481" s="355" t="b">
        <v>0</v>
      </c>
      <c r="I481" s="350"/>
      <c r="J481" s="350"/>
      <c r="K481" s="350"/>
      <c r="L481" s="350"/>
      <c r="M481" s="350"/>
      <c r="N481" s="350"/>
      <c r="O481" s="350"/>
      <c r="P481" s="350"/>
      <c r="Q481" s="350"/>
      <c r="R481" s="350"/>
      <c r="S481" s="350"/>
      <c r="T481" s="350"/>
      <c r="U481" s="350"/>
      <c r="V481" s="374"/>
    </row>
    <row r="482" spans="1:22" s="347" customFormat="1" ht="14.1" customHeight="1">
      <c r="A482" s="531">
        <f t="shared" si="7"/>
        <v>481</v>
      </c>
      <c r="B482" s="581" t="s">
        <v>2251</v>
      </c>
      <c r="C482" s="581">
        <v>2</v>
      </c>
      <c r="D482" s="581">
        <v>7</v>
      </c>
      <c r="E482" s="349" t="s">
        <v>2480</v>
      </c>
      <c r="F482" s="350" t="str">
        <f>IF($G$482=1,"",INDEX(主要用途!$C$2:$C$63,$G$482))</f>
        <v/>
      </c>
      <c r="G482" s="362">
        <v>1</v>
      </c>
      <c r="H482" s="362"/>
      <c r="I482" s="362"/>
      <c r="J482" s="362"/>
      <c r="K482" s="362"/>
      <c r="L482" s="362"/>
      <c r="M482" s="350"/>
      <c r="N482" s="350"/>
      <c r="O482" s="350"/>
      <c r="P482" s="350"/>
      <c r="Q482" s="373"/>
      <c r="R482" s="350"/>
      <c r="S482" s="350"/>
      <c r="T482" s="350"/>
      <c r="U482" s="350"/>
      <c r="V482" s="374" t="s">
        <v>1950</v>
      </c>
    </row>
    <row r="483" spans="1:22" s="347" customFormat="1" ht="14.1" customHeight="1">
      <c r="A483" s="531">
        <f t="shared" si="7"/>
        <v>482</v>
      </c>
      <c r="B483" s="581" t="s">
        <v>2251</v>
      </c>
      <c r="C483" s="581">
        <v>2</v>
      </c>
      <c r="D483" s="581">
        <v>7</v>
      </c>
      <c r="E483" s="349" t="s">
        <v>2481</v>
      </c>
      <c r="F483" s="350" t="str">
        <f>IF($G$483=1,"",INDEX(主要用途!$C$2:$C$63,$G$483))</f>
        <v/>
      </c>
      <c r="G483" s="362">
        <v>1</v>
      </c>
      <c r="H483" s="362"/>
      <c r="I483" s="362"/>
      <c r="J483" s="362"/>
      <c r="K483" s="362"/>
      <c r="L483" s="362"/>
      <c r="M483" s="350"/>
      <c r="N483" s="350"/>
      <c r="O483" s="350"/>
      <c r="P483" s="350"/>
      <c r="Q483" s="373"/>
      <c r="R483" s="350"/>
      <c r="S483" s="350"/>
      <c r="T483" s="350"/>
      <c r="U483" s="350"/>
      <c r="V483" s="374" t="s">
        <v>1950</v>
      </c>
    </row>
    <row r="484" spans="1:22" s="347" customFormat="1" ht="14.1" customHeight="1">
      <c r="A484" s="531">
        <f t="shared" si="7"/>
        <v>483</v>
      </c>
      <c r="B484" s="581" t="s">
        <v>2251</v>
      </c>
      <c r="C484" s="581">
        <v>2</v>
      </c>
      <c r="D484" s="581">
        <v>7</v>
      </c>
      <c r="E484" s="349" t="s">
        <v>2482</v>
      </c>
      <c r="F484" s="350" t="str">
        <f>IF($G$484=1,"",INDEX(主要用途!$C$2:$C$63,$G$484))</f>
        <v/>
      </c>
      <c r="G484" s="362">
        <v>1</v>
      </c>
      <c r="H484" s="362"/>
      <c r="I484" s="362"/>
      <c r="J484" s="362"/>
      <c r="K484" s="362"/>
      <c r="L484" s="362"/>
      <c r="M484" s="350"/>
      <c r="N484" s="350"/>
      <c r="O484" s="350"/>
      <c r="P484" s="350"/>
      <c r="Q484" s="373"/>
      <c r="R484" s="350"/>
      <c r="S484" s="350"/>
      <c r="T484" s="350"/>
      <c r="U484" s="350"/>
      <c r="V484" s="374" t="s">
        <v>1950</v>
      </c>
    </row>
    <row r="485" spans="1:22" s="347" customFormat="1" ht="14.1" customHeight="1">
      <c r="A485" s="531">
        <f t="shared" si="7"/>
        <v>484</v>
      </c>
      <c r="B485" s="581" t="s">
        <v>2251</v>
      </c>
      <c r="C485" s="581">
        <v>2</v>
      </c>
      <c r="D485" s="581">
        <v>7</v>
      </c>
      <c r="E485" s="349" t="s">
        <v>2483</v>
      </c>
      <c r="F485" s="350" t="str">
        <f>IF($G$485=1,"",INDEX(主要用途!$C$2:$C$63,$G$485))</f>
        <v/>
      </c>
      <c r="G485" s="362">
        <v>1</v>
      </c>
      <c r="H485" s="362"/>
      <c r="I485" s="362"/>
      <c r="J485" s="362"/>
      <c r="K485" s="362"/>
      <c r="L485" s="362"/>
      <c r="M485" s="350"/>
      <c r="N485" s="350"/>
      <c r="O485" s="350"/>
      <c r="P485" s="350"/>
      <c r="Q485" s="373"/>
      <c r="R485" s="350"/>
      <c r="S485" s="350"/>
      <c r="T485" s="350"/>
      <c r="U485" s="350"/>
      <c r="V485" s="374" t="s">
        <v>1950</v>
      </c>
    </row>
    <row r="486" spans="1:22" s="347" customFormat="1" ht="14.1" customHeight="1">
      <c r="A486" s="531">
        <f t="shared" si="7"/>
        <v>485</v>
      </c>
      <c r="B486" s="581" t="s">
        <v>2251</v>
      </c>
      <c r="C486" s="581">
        <v>2</v>
      </c>
      <c r="D486" s="581">
        <v>7</v>
      </c>
      <c r="E486" s="349" t="s">
        <v>2484</v>
      </c>
      <c r="F486" s="350" t="str">
        <f>IF($G$486=1,"",INDEX(主要用途!$C$2:$C$63,$G$486))</f>
        <v/>
      </c>
      <c r="G486" s="362">
        <v>1</v>
      </c>
      <c r="H486" s="362"/>
      <c r="I486" s="362"/>
      <c r="J486" s="362"/>
      <c r="K486" s="362"/>
      <c r="L486" s="362"/>
      <c r="M486" s="350"/>
      <c r="N486" s="350"/>
      <c r="O486" s="350"/>
      <c r="P486" s="350"/>
      <c r="Q486" s="373"/>
      <c r="R486" s="350"/>
      <c r="S486" s="350"/>
      <c r="T486" s="350"/>
      <c r="U486" s="350"/>
      <c r="V486" s="374" t="s">
        <v>1950</v>
      </c>
    </row>
    <row r="487" spans="1:22" s="347" customFormat="1" ht="14.1" customHeight="1">
      <c r="A487" s="531">
        <f t="shared" si="7"/>
        <v>486</v>
      </c>
      <c r="B487" s="581" t="s">
        <v>2251</v>
      </c>
      <c r="C487" s="581">
        <v>2</v>
      </c>
      <c r="D487" s="581">
        <v>7</v>
      </c>
      <c r="E487" s="349" t="s">
        <v>2495</v>
      </c>
      <c r="F487" s="350" t="str">
        <f>IF($G$487=1,"",INDEX(主要用途!$C$2:$C$63,$G$487))</f>
        <v/>
      </c>
      <c r="G487" s="362">
        <v>1</v>
      </c>
      <c r="H487" s="362"/>
      <c r="I487" s="362"/>
      <c r="J487" s="362"/>
      <c r="K487" s="362"/>
      <c r="L487" s="362"/>
      <c r="M487" s="350"/>
      <c r="N487" s="350"/>
      <c r="O487" s="350"/>
      <c r="P487" s="350"/>
      <c r="Q487" s="373"/>
      <c r="R487" s="350"/>
      <c r="S487" s="350"/>
      <c r="T487" s="350"/>
      <c r="U487" s="350"/>
      <c r="V487" s="374" t="s">
        <v>1950</v>
      </c>
    </row>
    <row r="488" spans="1:22" s="347" customFormat="1" ht="14.1" customHeight="1">
      <c r="A488" s="568">
        <f t="shared" si="7"/>
        <v>487</v>
      </c>
      <c r="B488" s="593" t="s">
        <v>2251</v>
      </c>
      <c r="C488" s="593">
        <v>2</v>
      </c>
      <c r="D488" s="593">
        <v>7</v>
      </c>
      <c r="E488" s="576" t="s">
        <v>2485</v>
      </c>
      <c r="F488" s="699" t="str">
        <f>IF('建築物別概要（追加）入力'!$K$232="","",'建築物別概要（追加）入力'!$K$232)</f>
        <v/>
      </c>
      <c r="G488" s="732"/>
      <c r="H488" s="732"/>
      <c r="I488" s="732"/>
      <c r="J488" s="732"/>
      <c r="K488" s="732"/>
      <c r="L488" s="732"/>
      <c r="M488" s="699"/>
      <c r="N488" s="699"/>
      <c r="O488" s="699"/>
      <c r="P488" s="699"/>
      <c r="Q488" s="699"/>
      <c r="R488" s="699"/>
      <c r="S488" s="699"/>
      <c r="T488" s="699"/>
      <c r="U488" s="699"/>
      <c r="V488" s="701" t="s">
        <v>1949</v>
      </c>
    </row>
    <row r="489" spans="1:22" s="347" customFormat="1" ht="14.1" customHeight="1">
      <c r="A489" s="568">
        <f t="shared" si="7"/>
        <v>488</v>
      </c>
      <c r="B489" s="593" t="s">
        <v>2251</v>
      </c>
      <c r="C489" s="593">
        <v>2</v>
      </c>
      <c r="D489" s="593">
        <v>7</v>
      </c>
      <c r="E489" s="576" t="s">
        <v>2486</v>
      </c>
      <c r="F489" s="699" t="str">
        <f>IF('建築物別概要（追加）入力'!$K$233="","",'建築物別概要（追加）入力'!$K$233)</f>
        <v/>
      </c>
      <c r="G489" s="699"/>
      <c r="H489" s="699"/>
      <c r="I489" s="699"/>
      <c r="J489" s="699"/>
      <c r="K489" s="699"/>
      <c r="L489" s="699"/>
      <c r="M489" s="699"/>
      <c r="N489" s="699"/>
      <c r="O489" s="699"/>
      <c r="P489" s="699"/>
      <c r="Q489" s="699"/>
      <c r="R489" s="699"/>
      <c r="S489" s="699"/>
      <c r="T489" s="699"/>
      <c r="U489" s="699"/>
      <c r="V489" s="701" t="s">
        <v>1949</v>
      </c>
    </row>
    <row r="490" spans="1:22" s="347" customFormat="1" ht="14.1" customHeight="1">
      <c r="A490" s="568">
        <f t="shared" si="7"/>
        <v>489</v>
      </c>
      <c r="B490" s="593" t="s">
        <v>2251</v>
      </c>
      <c r="C490" s="593">
        <v>2</v>
      </c>
      <c r="D490" s="593">
        <v>7</v>
      </c>
      <c r="E490" s="576" t="s">
        <v>2489</v>
      </c>
      <c r="F490" s="699" t="str">
        <f>IF('建築物別概要（追加）入力'!$K$234="","",'建築物別概要（追加）入力'!$K$234)</f>
        <v/>
      </c>
      <c r="G490" s="699"/>
      <c r="H490" s="699"/>
      <c r="I490" s="699"/>
      <c r="J490" s="699"/>
      <c r="K490" s="699"/>
      <c r="L490" s="699"/>
      <c r="M490" s="699"/>
      <c r="N490" s="699"/>
      <c r="O490" s="699"/>
      <c r="P490" s="699"/>
      <c r="Q490" s="699"/>
      <c r="R490" s="699"/>
      <c r="S490" s="699"/>
      <c r="T490" s="699"/>
      <c r="U490" s="699"/>
      <c r="V490" s="701" t="s">
        <v>1949</v>
      </c>
    </row>
    <row r="491" spans="1:22" s="347" customFormat="1" ht="14.1" customHeight="1">
      <c r="A491" s="568">
        <f t="shared" si="7"/>
        <v>490</v>
      </c>
      <c r="B491" s="593" t="s">
        <v>2251</v>
      </c>
      <c r="C491" s="593">
        <v>2</v>
      </c>
      <c r="D491" s="593">
        <v>7</v>
      </c>
      <c r="E491" s="576" t="s">
        <v>2487</v>
      </c>
      <c r="F491" s="699" t="str">
        <f>IF('建築物別概要（追加）入力'!$K$235="","",'建築物別概要（追加）入力'!$K$235)</f>
        <v/>
      </c>
      <c r="G491" s="699"/>
      <c r="H491" s="699"/>
      <c r="I491" s="699"/>
      <c r="J491" s="699"/>
      <c r="K491" s="699"/>
      <c r="L491" s="699"/>
      <c r="M491" s="699"/>
      <c r="N491" s="699"/>
      <c r="O491" s="699"/>
      <c r="P491" s="699"/>
      <c r="Q491" s="699"/>
      <c r="R491" s="699"/>
      <c r="S491" s="699"/>
      <c r="T491" s="699"/>
      <c r="U491" s="699"/>
      <c r="V491" s="701" t="s">
        <v>1949</v>
      </c>
    </row>
    <row r="492" spans="1:22" s="347" customFormat="1" ht="14.1" customHeight="1">
      <c r="A492" s="568">
        <f t="shared" si="7"/>
        <v>491</v>
      </c>
      <c r="B492" s="593" t="s">
        <v>2251</v>
      </c>
      <c r="C492" s="593">
        <v>2</v>
      </c>
      <c r="D492" s="593">
        <v>7</v>
      </c>
      <c r="E492" s="576" t="s">
        <v>2488</v>
      </c>
      <c r="F492" s="699" t="str">
        <f>IF('建築物別概要（追加）入力'!$K$236="","",'建築物別概要（追加）入力'!$K$236)</f>
        <v/>
      </c>
      <c r="G492" s="699"/>
      <c r="H492" s="699"/>
      <c r="I492" s="699"/>
      <c r="J492" s="699"/>
      <c r="K492" s="699"/>
      <c r="L492" s="699"/>
      <c r="M492" s="699"/>
      <c r="N492" s="699"/>
      <c r="O492" s="699"/>
      <c r="P492" s="699"/>
      <c r="Q492" s="699"/>
      <c r="R492" s="699"/>
      <c r="S492" s="699"/>
      <c r="T492" s="699"/>
      <c r="U492" s="699"/>
      <c r="V492" s="701" t="s">
        <v>1949</v>
      </c>
    </row>
    <row r="493" spans="1:22" s="347" customFormat="1" ht="14.1" customHeight="1">
      <c r="A493" s="568">
        <f t="shared" si="7"/>
        <v>492</v>
      </c>
      <c r="B493" s="593" t="s">
        <v>2251</v>
      </c>
      <c r="C493" s="593">
        <v>2</v>
      </c>
      <c r="D493" s="593">
        <v>7</v>
      </c>
      <c r="E493" s="576" t="s">
        <v>2496</v>
      </c>
      <c r="F493" s="699" t="str">
        <f>IF('建築物別概要（追加）入力'!$K$237="","",'建築物別概要（追加）入力'!$K$237)</f>
        <v/>
      </c>
      <c r="G493" s="699"/>
      <c r="H493" s="699"/>
      <c r="I493" s="699"/>
      <c r="J493" s="699"/>
      <c r="K493" s="699"/>
      <c r="L493" s="699"/>
      <c r="M493" s="699"/>
      <c r="N493" s="699"/>
      <c r="O493" s="699"/>
      <c r="P493" s="699"/>
      <c r="Q493" s="699"/>
      <c r="R493" s="699"/>
      <c r="S493" s="699"/>
      <c r="T493" s="699"/>
      <c r="U493" s="699"/>
      <c r="V493" s="701" t="s">
        <v>1949</v>
      </c>
    </row>
    <row r="494" spans="1:22" s="347" customFormat="1" ht="14.1" customHeight="1">
      <c r="A494" s="531">
        <f t="shared" si="7"/>
        <v>493</v>
      </c>
      <c r="B494" s="581" t="s">
        <v>2251</v>
      </c>
      <c r="C494" s="581">
        <v>2</v>
      </c>
      <c r="D494" s="581">
        <v>7</v>
      </c>
      <c r="E494" s="349" t="s">
        <v>2490</v>
      </c>
      <c r="F494" s="350" t="str">
        <f>IF('建築物別概要（追加）入力'!$V$232="","",TEXT('建築物別概要（追加）入力'!$V$232,"#0.00"))</f>
        <v/>
      </c>
      <c r="G494" s="380"/>
      <c r="H494" s="380"/>
      <c r="I494" s="380"/>
      <c r="J494" s="380"/>
      <c r="K494" s="380"/>
      <c r="L494" s="380"/>
      <c r="M494" s="350"/>
      <c r="N494" s="350"/>
      <c r="O494" s="350"/>
      <c r="P494" s="350"/>
      <c r="Q494" s="350"/>
      <c r="R494" s="350"/>
      <c r="S494" s="350"/>
      <c r="T494" s="350"/>
      <c r="U494" s="350"/>
      <c r="V494" s="374" t="s">
        <v>1949</v>
      </c>
    </row>
    <row r="495" spans="1:22" s="347" customFormat="1" ht="14.1" customHeight="1">
      <c r="A495" s="531">
        <f t="shared" si="7"/>
        <v>494</v>
      </c>
      <c r="B495" s="581" t="s">
        <v>2251</v>
      </c>
      <c r="C495" s="581">
        <v>2</v>
      </c>
      <c r="D495" s="581">
        <v>7</v>
      </c>
      <c r="E495" s="349" t="s">
        <v>2491</v>
      </c>
      <c r="F495" s="350" t="str">
        <f>IF('建築物別概要（追加）入力'!$V$233="","",TEXT('建築物別概要（追加）入力'!$V$233,"#0.00"))</f>
        <v/>
      </c>
      <c r="G495" s="380"/>
      <c r="H495" s="380"/>
      <c r="I495" s="380"/>
      <c r="J495" s="380"/>
      <c r="K495" s="380"/>
      <c r="L495" s="380"/>
      <c r="M495" s="350"/>
      <c r="N495" s="350"/>
      <c r="O495" s="350"/>
      <c r="P495" s="350"/>
      <c r="Q495" s="350"/>
      <c r="R495" s="350"/>
      <c r="S495" s="350"/>
      <c r="T495" s="350"/>
      <c r="U495" s="350"/>
      <c r="V495" s="374" t="s">
        <v>1949</v>
      </c>
    </row>
    <row r="496" spans="1:22" s="347" customFormat="1" ht="14.1" customHeight="1">
      <c r="A496" s="531">
        <f t="shared" si="7"/>
        <v>495</v>
      </c>
      <c r="B496" s="581" t="s">
        <v>2251</v>
      </c>
      <c r="C496" s="581">
        <v>2</v>
      </c>
      <c r="D496" s="581">
        <v>7</v>
      </c>
      <c r="E496" s="349" t="s">
        <v>2492</v>
      </c>
      <c r="F496" s="350" t="str">
        <f>IF('建築物別概要（追加）入力'!$V$234="","",TEXT('建築物別概要（追加）入力'!$V$234,"#0.00"))</f>
        <v/>
      </c>
      <c r="G496" s="380"/>
      <c r="H496" s="380"/>
      <c r="I496" s="380"/>
      <c r="J496" s="380"/>
      <c r="K496" s="380"/>
      <c r="L496" s="380"/>
      <c r="M496" s="350"/>
      <c r="N496" s="350"/>
      <c r="O496" s="350"/>
      <c r="P496" s="350"/>
      <c r="Q496" s="350"/>
      <c r="R496" s="350"/>
      <c r="S496" s="350"/>
      <c r="T496" s="350"/>
      <c r="U496" s="350"/>
      <c r="V496" s="374" t="s">
        <v>1949</v>
      </c>
    </row>
    <row r="497" spans="1:22" s="347" customFormat="1" ht="14.1" customHeight="1">
      <c r="A497" s="531">
        <f t="shared" si="7"/>
        <v>496</v>
      </c>
      <c r="B497" s="581" t="s">
        <v>2251</v>
      </c>
      <c r="C497" s="581">
        <v>2</v>
      </c>
      <c r="D497" s="581">
        <v>7</v>
      </c>
      <c r="E497" s="349" t="s">
        <v>2493</v>
      </c>
      <c r="F497" s="350" t="str">
        <f>IF('建築物別概要（追加）入力'!$V$235="","",TEXT('建築物別概要（追加）入力'!$V$235,"#0.00"))</f>
        <v/>
      </c>
      <c r="G497" s="380"/>
      <c r="H497" s="380"/>
      <c r="I497" s="380"/>
      <c r="J497" s="380"/>
      <c r="K497" s="380"/>
      <c r="L497" s="380"/>
      <c r="M497" s="350"/>
      <c r="N497" s="350"/>
      <c r="O497" s="350"/>
      <c r="P497" s="350"/>
      <c r="Q497" s="350"/>
      <c r="R497" s="350"/>
      <c r="S497" s="350"/>
      <c r="T497" s="350"/>
      <c r="U497" s="350"/>
      <c r="V497" s="374" t="s">
        <v>1949</v>
      </c>
    </row>
    <row r="498" spans="1:22" s="347" customFormat="1" ht="14.1" customHeight="1">
      <c r="A498" s="531">
        <f t="shared" si="7"/>
        <v>497</v>
      </c>
      <c r="B498" s="581" t="s">
        <v>2251</v>
      </c>
      <c r="C498" s="581">
        <v>2</v>
      </c>
      <c r="D498" s="581">
        <v>7</v>
      </c>
      <c r="E498" s="349" t="s">
        <v>2494</v>
      </c>
      <c r="F498" s="350" t="str">
        <f>IF('建築物別概要（追加）入力'!$V$236="","",TEXT('建築物別概要（追加）入力'!$V$236,"#0.00"))</f>
        <v/>
      </c>
      <c r="G498" s="380"/>
      <c r="H498" s="380"/>
      <c r="I498" s="380"/>
      <c r="J498" s="380"/>
      <c r="K498" s="380"/>
      <c r="L498" s="380"/>
      <c r="M498" s="350"/>
      <c r="N498" s="350"/>
      <c r="O498" s="350"/>
      <c r="P498" s="350"/>
      <c r="Q498" s="350"/>
      <c r="R498" s="350"/>
      <c r="S498" s="350"/>
      <c r="T498" s="350"/>
      <c r="U498" s="350"/>
      <c r="V498" s="374" t="s">
        <v>1949</v>
      </c>
    </row>
    <row r="499" spans="1:22" s="347" customFormat="1" ht="14.1" customHeight="1">
      <c r="A499" s="531">
        <f t="shared" si="7"/>
        <v>498</v>
      </c>
      <c r="B499" s="581" t="s">
        <v>2251</v>
      </c>
      <c r="C499" s="581">
        <v>2</v>
      </c>
      <c r="D499" s="581">
        <v>7</v>
      </c>
      <c r="E499" s="349" t="s">
        <v>2497</v>
      </c>
      <c r="F499" s="350" t="str">
        <f>IF('建築物別概要（追加）入力'!$V$237="","",TEXT('建築物別概要（追加）入力'!$V$237,"#0.00"))</f>
        <v/>
      </c>
      <c r="G499" s="380"/>
      <c r="H499" s="380"/>
      <c r="I499" s="380"/>
      <c r="J499" s="380"/>
      <c r="K499" s="380"/>
      <c r="L499" s="380"/>
      <c r="M499" s="350"/>
      <c r="N499" s="350"/>
      <c r="O499" s="350"/>
      <c r="P499" s="350"/>
      <c r="Q499" s="350"/>
      <c r="R499" s="350"/>
      <c r="S499" s="350"/>
      <c r="T499" s="350"/>
      <c r="U499" s="350"/>
      <c r="V499" s="374" t="s">
        <v>1949</v>
      </c>
    </row>
    <row r="500" spans="1:22" s="347" customFormat="1" ht="14.1" customHeight="1">
      <c r="A500" s="535">
        <f t="shared" si="7"/>
        <v>499</v>
      </c>
      <c r="B500" s="586" t="s">
        <v>2251</v>
      </c>
      <c r="C500" s="586">
        <v>2</v>
      </c>
      <c r="D500" s="586">
        <v>7</v>
      </c>
      <c r="E500" s="533" t="s">
        <v>1760</v>
      </c>
      <c r="F500" s="350" t="str">
        <f>IF('建築物別概要（追加）入力'!$E$239="","",'建築物別概要（追加）入力'!$E$239)</f>
        <v/>
      </c>
      <c r="G500" s="350"/>
      <c r="H500" s="350"/>
      <c r="I500" s="350"/>
      <c r="J500" s="350"/>
      <c r="K500" s="350"/>
      <c r="L500" s="350"/>
      <c r="M500" s="350"/>
      <c r="N500" s="350"/>
      <c r="O500" s="350"/>
      <c r="P500" s="350"/>
      <c r="Q500" s="350"/>
      <c r="R500" s="350"/>
      <c r="S500" s="350"/>
      <c r="T500" s="350"/>
      <c r="U500" s="350"/>
      <c r="V500" s="374" t="s">
        <v>1586</v>
      </c>
    </row>
    <row r="501" spans="1:22" s="347" customFormat="1" ht="14.1" customHeight="1" thickBot="1">
      <c r="A501" s="536">
        <f t="shared" si="7"/>
        <v>500</v>
      </c>
      <c r="B501" s="587" t="s">
        <v>2251</v>
      </c>
      <c r="C501" s="587">
        <v>2</v>
      </c>
      <c r="D501" s="587">
        <v>7</v>
      </c>
      <c r="E501" s="534" t="s">
        <v>1759</v>
      </c>
      <c r="F501" s="365" t="str">
        <f>IF('建築物別概要（追加）入力'!$E$242="","",'建築物別概要（追加）入力'!$E$242)</f>
        <v/>
      </c>
      <c r="G501" s="365"/>
      <c r="H501" s="365"/>
      <c r="I501" s="365"/>
      <c r="J501" s="365"/>
      <c r="K501" s="365"/>
      <c r="L501" s="365"/>
      <c r="M501" s="365"/>
      <c r="N501" s="365"/>
      <c r="O501" s="365"/>
      <c r="P501" s="365"/>
      <c r="Q501" s="365"/>
      <c r="R501" s="365"/>
      <c r="S501" s="365"/>
      <c r="T501" s="365"/>
      <c r="U501" s="365"/>
      <c r="V501" s="381" t="s">
        <v>1586</v>
      </c>
    </row>
    <row r="502" spans="1:22" s="347" customFormat="1" ht="14.1" customHeight="1">
      <c r="A502" s="539">
        <f t="shared" si="7"/>
        <v>501</v>
      </c>
      <c r="B502" s="583" t="s">
        <v>2249</v>
      </c>
      <c r="C502" s="583">
        <v>3</v>
      </c>
      <c r="D502" s="583"/>
      <c r="E502" s="375" t="s">
        <v>2343</v>
      </c>
      <c r="F502" s="376">
        <f>'建築物別概要（追加）入力'!$D$248</f>
        <v>3</v>
      </c>
      <c r="G502" s="376"/>
      <c r="H502" s="376"/>
      <c r="I502" s="376"/>
      <c r="J502" s="376"/>
      <c r="K502" s="376"/>
      <c r="L502" s="376"/>
      <c r="M502" s="376"/>
      <c r="N502" s="376"/>
      <c r="O502" s="376"/>
      <c r="P502" s="376"/>
      <c r="Q502" s="376"/>
      <c r="R502" s="376"/>
      <c r="S502" s="376"/>
      <c r="T502" s="376"/>
      <c r="U502" s="376"/>
      <c r="V502" s="385" t="s">
        <v>1586</v>
      </c>
    </row>
    <row r="503" spans="1:22" s="347" customFormat="1" ht="14.1" customHeight="1">
      <c r="A503" s="531">
        <f t="shared" si="7"/>
        <v>502</v>
      </c>
      <c r="B503" s="581" t="s">
        <v>2249</v>
      </c>
      <c r="C503" s="581">
        <v>3</v>
      </c>
      <c r="D503" s="581"/>
      <c r="E503" s="349" t="s">
        <v>2129</v>
      </c>
      <c r="F503" s="350" t="str">
        <f>IF($G$503=1,"",INDEX(主要用途!$C$2:$C$63,$G$503))</f>
        <v/>
      </c>
      <c r="G503" s="355">
        <v>1</v>
      </c>
      <c r="H503" s="350"/>
      <c r="I503" s="350"/>
      <c r="J503" s="350"/>
      <c r="K503" s="350"/>
      <c r="L503" s="350"/>
      <c r="M503" s="350"/>
      <c r="N503" s="350"/>
      <c r="O503" s="350"/>
      <c r="P503" s="350"/>
      <c r="Q503" s="350"/>
      <c r="R503" s="350"/>
      <c r="S503" s="350"/>
      <c r="T503" s="350"/>
      <c r="U503" s="350"/>
      <c r="V503" s="374" t="s">
        <v>1586</v>
      </c>
    </row>
    <row r="504" spans="1:22" s="347" customFormat="1" ht="14.1" customHeight="1">
      <c r="A504" s="531">
        <f t="shared" si="7"/>
        <v>503</v>
      </c>
      <c r="B504" s="591" t="s">
        <v>2249</v>
      </c>
      <c r="C504" s="591">
        <v>3</v>
      </c>
      <c r="D504" s="591"/>
      <c r="E504" s="393" t="s">
        <v>2130</v>
      </c>
      <c r="F504" s="350" t="str">
        <f>IF($G$504=1,"",INDEX(主要用途!$C$2:$C$63,$G$504))</f>
        <v/>
      </c>
      <c r="G504" s="390">
        <v>1</v>
      </c>
      <c r="H504" s="350"/>
      <c r="I504" s="350"/>
      <c r="J504" s="350"/>
      <c r="K504" s="350"/>
      <c r="L504" s="350"/>
      <c r="M504" s="350"/>
      <c r="N504" s="350"/>
      <c r="O504" s="350"/>
      <c r="P504" s="350"/>
      <c r="Q504" s="350"/>
      <c r="R504" s="350"/>
      <c r="S504" s="350"/>
      <c r="T504" s="350"/>
      <c r="U504" s="350"/>
      <c r="V504" s="374" t="s">
        <v>1586</v>
      </c>
    </row>
    <row r="505" spans="1:22" s="347" customFormat="1" ht="14.1" customHeight="1">
      <c r="A505" s="531">
        <f t="shared" si="7"/>
        <v>504</v>
      </c>
      <c r="B505" s="591" t="s">
        <v>2249</v>
      </c>
      <c r="C505" s="591">
        <v>3</v>
      </c>
      <c r="D505" s="591"/>
      <c r="E505" s="393" t="s">
        <v>2131</v>
      </c>
      <c r="F505" s="350" t="str">
        <f>IF($G$505=1,"",INDEX(主要用途!$C$2:$C$63,$G$505))</f>
        <v/>
      </c>
      <c r="G505" s="390">
        <v>1</v>
      </c>
      <c r="H505" s="350"/>
      <c r="I505" s="350"/>
      <c r="J505" s="350"/>
      <c r="K505" s="350"/>
      <c r="L505" s="350"/>
      <c r="M505" s="350"/>
      <c r="N505" s="350"/>
      <c r="O505" s="350"/>
      <c r="P505" s="350"/>
      <c r="Q505" s="350"/>
      <c r="R505" s="350"/>
      <c r="S505" s="350"/>
      <c r="T505" s="350"/>
      <c r="U505" s="350"/>
      <c r="V505" s="374" t="s">
        <v>1586</v>
      </c>
    </row>
    <row r="506" spans="1:22" s="347" customFormat="1" ht="14.1" customHeight="1">
      <c r="A506" s="531">
        <f t="shared" si="7"/>
        <v>505</v>
      </c>
      <c r="B506" s="591" t="s">
        <v>2249</v>
      </c>
      <c r="C506" s="591">
        <v>3</v>
      </c>
      <c r="D506" s="591"/>
      <c r="E506" s="393" t="s">
        <v>2132</v>
      </c>
      <c r="F506" s="350" t="str">
        <f>IF('建築物別概要（追加）入力'!$I$250=0,"",'建築物別概要（追加）入力'!$I$250)</f>
        <v/>
      </c>
      <c r="G506" s="389"/>
      <c r="H506" s="350"/>
      <c r="I506" s="350"/>
      <c r="J506" s="350"/>
      <c r="K506" s="350"/>
      <c r="L506" s="350"/>
      <c r="M506" s="350"/>
      <c r="N506" s="350"/>
      <c r="O506" s="350"/>
      <c r="P506" s="350"/>
      <c r="Q506" s="350"/>
      <c r="R506" s="350"/>
      <c r="S506" s="350"/>
      <c r="T506" s="350"/>
      <c r="U506" s="350"/>
      <c r="V506" s="374" t="s">
        <v>1586</v>
      </c>
    </row>
    <row r="507" spans="1:22" s="347" customFormat="1" ht="14.1" customHeight="1">
      <c r="A507" s="531">
        <f t="shared" si="7"/>
        <v>506</v>
      </c>
      <c r="B507" s="591" t="s">
        <v>2249</v>
      </c>
      <c r="C507" s="591">
        <v>3</v>
      </c>
      <c r="D507" s="591"/>
      <c r="E507" s="393" t="s">
        <v>2133</v>
      </c>
      <c r="F507" s="350" t="str">
        <f>IF('建築物別概要（追加）入力'!$I$251=0,"",'建築物別概要（追加）入力'!$I$251)</f>
        <v/>
      </c>
      <c r="G507" s="389"/>
      <c r="H507" s="350"/>
      <c r="I507" s="350"/>
      <c r="J507" s="350"/>
      <c r="K507" s="350"/>
      <c r="L507" s="350"/>
      <c r="M507" s="350"/>
      <c r="N507" s="350"/>
      <c r="O507" s="350"/>
      <c r="P507" s="350"/>
      <c r="Q507" s="350"/>
      <c r="R507" s="350"/>
      <c r="S507" s="350"/>
      <c r="T507" s="350"/>
      <c r="U507" s="350"/>
      <c r="V507" s="374" t="s">
        <v>1586</v>
      </c>
    </row>
    <row r="508" spans="1:22" s="347" customFormat="1" ht="14.1" customHeight="1">
      <c r="A508" s="531">
        <f t="shared" si="7"/>
        <v>507</v>
      </c>
      <c r="B508" s="591" t="s">
        <v>2249</v>
      </c>
      <c r="C508" s="591">
        <v>3</v>
      </c>
      <c r="D508" s="591"/>
      <c r="E508" s="393" t="s">
        <v>2134</v>
      </c>
      <c r="F508" s="350" t="str">
        <f>IF('建築物別概要（追加）入力'!$I$252=0,"",'建築物別概要（追加）入力'!$I$252)</f>
        <v/>
      </c>
      <c r="G508" s="389"/>
      <c r="H508" s="350"/>
      <c r="I508" s="350"/>
      <c r="J508" s="350"/>
      <c r="K508" s="350"/>
      <c r="L508" s="350"/>
      <c r="M508" s="350"/>
      <c r="N508" s="350"/>
      <c r="O508" s="350"/>
      <c r="P508" s="350"/>
      <c r="Q508" s="350"/>
      <c r="R508" s="350"/>
      <c r="S508" s="350"/>
      <c r="T508" s="350"/>
      <c r="U508" s="350"/>
      <c r="V508" s="374" t="s">
        <v>1586</v>
      </c>
    </row>
    <row r="509" spans="1:22" s="347" customFormat="1" ht="14.1" customHeight="1">
      <c r="A509" s="531">
        <f t="shared" si="7"/>
        <v>508</v>
      </c>
      <c r="B509" s="591" t="s">
        <v>2249</v>
      </c>
      <c r="C509" s="591">
        <v>3</v>
      </c>
      <c r="D509" s="591"/>
      <c r="E509" s="393" t="s">
        <v>1815</v>
      </c>
      <c r="F509" s="350" t="str">
        <f>IF($G$509=TRUE,"新築",IF($H$509=TRUE,"増築",IF($I$509=TRUE,"改築",IF($J$509=TRUE,"移転",IF($K$509=TRUE,"用途変更",IF($L$509=TRUE,"大規模の修繕",IF($M$509=TRUE,"大規模の模様替","")))))))</f>
        <v/>
      </c>
      <c r="G509" s="390" t="b">
        <v>0</v>
      </c>
      <c r="H509" s="355" t="b">
        <v>0</v>
      </c>
      <c r="I509" s="355" t="b">
        <v>0</v>
      </c>
      <c r="J509" s="355" t="b">
        <v>0</v>
      </c>
      <c r="K509" s="355" t="b">
        <v>0</v>
      </c>
      <c r="L509" s="355" t="b">
        <v>0</v>
      </c>
      <c r="M509" s="355" t="b">
        <v>0</v>
      </c>
      <c r="N509" s="350"/>
      <c r="O509" s="350"/>
      <c r="P509" s="350"/>
      <c r="Q509" s="350"/>
      <c r="R509" s="350"/>
      <c r="S509" s="350"/>
      <c r="T509" s="350"/>
      <c r="U509" s="350"/>
      <c r="V509" s="374" t="s">
        <v>1955</v>
      </c>
    </row>
    <row r="510" spans="1:22" s="347" customFormat="1" ht="14.1" customHeight="1">
      <c r="A510" s="531">
        <f t="shared" si="7"/>
        <v>509</v>
      </c>
      <c r="B510" s="581" t="s">
        <v>2249</v>
      </c>
      <c r="C510" s="581">
        <v>3</v>
      </c>
      <c r="D510" s="581"/>
      <c r="E510" s="349" t="s">
        <v>2135</v>
      </c>
      <c r="F510" s="350" t="str">
        <f>INDEX(値一覧項目!$I$2:$I369,$G$510)&amp;IF($H$510=1,"","/"&amp;INDEX(値一覧項目!$I$2:$I369,$H$510))</f>
        <v/>
      </c>
      <c r="G510" s="355">
        <v>1</v>
      </c>
      <c r="H510" s="355">
        <v>1</v>
      </c>
      <c r="I510" s="350"/>
      <c r="J510" s="350"/>
      <c r="K510" s="350"/>
      <c r="L510" s="350"/>
      <c r="M510" s="350"/>
      <c r="N510" s="350"/>
      <c r="O510" s="350"/>
      <c r="P510" s="350"/>
      <c r="Q510" s="350"/>
      <c r="R510" s="350"/>
      <c r="S510" s="350"/>
      <c r="T510" s="350"/>
      <c r="U510" s="350"/>
      <c r="V510" s="374" t="s">
        <v>1954</v>
      </c>
    </row>
    <row r="511" spans="1:22" s="347" customFormat="1" ht="14.1" customHeight="1">
      <c r="A511" s="531">
        <f t="shared" si="7"/>
        <v>510</v>
      </c>
      <c r="B511" s="581" t="s">
        <v>2249</v>
      </c>
      <c r="C511" s="581">
        <v>3</v>
      </c>
      <c r="D511" s="581"/>
      <c r="E511" s="349" t="s">
        <v>1402</v>
      </c>
      <c r="F511" s="350" t="str">
        <f>IF($G$511=TRUE,'建築物別概要（追加）入力'!#REF!,"")&amp;IF($H$511=TRUE,"/"&amp;'建築物別概要（追加）入力'!#REF!,"")&amp;IF($I$511=TRUE,"/"&amp;'建築物別概要（追加）入力'!#REF!,"")&amp;IF($J$511=TRUE,"/"&amp;'建築物別概要（追加）入力'!#REF!,"")&amp;IF($K$511=TRUE,"/"&amp;'建築物別概要（追加）入力'!#REF!,"")&amp;IF($L$511=TRUE,"/"&amp;'建築物別概要（追加）入力'!#REF!,"")&amp;IF($M$511=TRUE,"/"&amp;'建築物別概要（追加）入力'!#REF!,"")&amp;IF($N$511=TRUE,"/"&amp;'建築物別概要（追加）入力'!#REF!,"")</f>
        <v/>
      </c>
      <c r="G511" s="355" t="b">
        <v>0</v>
      </c>
      <c r="H511" s="355" t="b">
        <v>0</v>
      </c>
      <c r="I511" s="355" t="b">
        <v>0</v>
      </c>
      <c r="J511" s="355" t="b">
        <v>0</v>
      </c>
      <c r="K511" s="355" t="b">
        <v>0</v>
      </c>
      <c r="L511" s="355" t="b">
        <v>0</v>
      </c>
      <c r="M511" s="355" t="b">
        <v>0</v>
      </c>
      <c r="N511" s="350" t="b">
        <v>0</v>
      </c>
      <c r="O511" s="350"/>
      <c r="P511" s="350"/>
      <c r="Q511" s="350"/>
      <c r="R511" s="350"/>
      <c r="S511" s="350"/>
      <c r="T511" s="350"/>
      <c r="U511" s="350"/>
      <c r="V511" s="374" t="s">
        <v>1586</v>
      </c>
    </row>
    <row r="512" spans="1:22" s="734" customFormat="1" ht="14.1" customHeight="1">
      <c r="A512" s="719">
        <f t="shared" si="7"/>
        <v>511</v>
      </c>
      <c r="B512" s="720" t="s">
        <v>2250</v>
      </c>
      <c r="C512" s="721">
        <v>3</v>
      </c>
      <c r="D512" s="721"/>
      <c r="E512" s="722" t="s">
        <v>2355</v>
      </c>
      <c r="F512" s="723" t="e">
        <f>IF('建築物別概要（追加）入力'!#REF!="","",'建築物別概要（追加）入力'!#REF!)</f>
        <v>#REF!</v>
      </c>
      <c r="G512" s="724"/>
      <c r="H512" s="724"/>
      <c r="I512" s="724"/>
      <c r="J512" s="724"/>
      <c r="K512" s="724"/>
      <c r="L512" s="724"/>
      <c r="M512" s="724"/>
      <c r="N512" s="724"/>
      <c r="O512" s="723"/>
      <c r="P512" s="723"/>
      <c r="Q512" s="723"/>
      <c r="R512" s="723"/>
      <c r="S512" s="723"/>
      <c r="T512" s="723"/>
      <c r="U512" s="723"/>
      <c r="V512" s="725"/>
    </row>
    <row r="513" spans="1:22" s="347" customFormat="1" ht="14.1" customHeight="1">
      <c r="A513" s="531">
        <f t="shared" si="7"/>
        <v>512</v>
      </c>
      <c r="B513" s="581" t="s">
        <v>2249</v>
      </c>
      <c r="C513" s="581">
        <v>3</v>
      </c>
      <c r="D513" s="581"/>
      <c r="E513" s="349" t="s">
        <v>2136</v>
      </c>
      <c r="F513" s="350" t="str">
        <f>IF($G$513=1,"",INDEX(値一覧項目!$P$2:$P202,$G$513))</f>
        <v/>
      </c>
      <c r="G513" s="362">
        <v>1</v>
      </c>
      <c r="H513" s="350"/>
      <c r="I513" s="350"/>
      <c r="J513" s="350"/>
      <c r="K513" s="350"/>
      <c r="L513" s="350"/>
      <c r="M513" s="350"/>
      <c r="N513" s="350"/>
      <c r="O513" s="350"/>
      <c r="P513" s="350"/>
      <c r="Q513" s="350"/>
      <c r="R513" s="350"/>
      <c r="S513" s="350"/>
      <c r="T513" s="350"/>
      <c r="U513" s="350"/>
      <c r="V513" s="374" t="s">
        <v>1586</v>
      </c>
    </row>
    <row r="514" spans="1:22" s="347" customFormat="1" ht="14.1" customHeight="1">
      <c r="A514" s="531">
        <f t="shared" si="7"/>
        <v>513</v>
      </c>
      <c r="B514" s="581" t="s">
        <v>2249</v>
      </c>
      <c r="C514" s="581">
        <v>3</v>
      </c>
      <c r="D514" s="581"/>
      <c r="E514" s="349" t="s">
        <v>2137</v>
      </c>
      <c r="F514" s="350" t="str">
        <f>IF($G$514=1,"",INDEX(値一覧項目!$P$2:$P203,$G$514))</f>
        <v/>
      </c>
      <c r="G514" s="362">
        <v>1</v>
      </c>
      <c r="H514" s="350"/>
      <c r="I514" s="350"/>
      <c r="J514" s="350"/>
      <c r="K514" s="350"/>
      <c r="L514" s="350"/>
      <c r="M514" s="350"/>
      <c r="N514" s="350"/>
      <c r="O514" s="350"/>
      <c r="P514" s="350"/>
      <c r="Q514" s="350"/>
      <c r="R514" s="350"/>
      <c r="S514" s="350"/>
      <c r="T514" s="350"/>
      <c r="U514" s="350"/>
      <c r="V514" s="374" t="s">
        <v>1586</v>
      </c>
    </row>
    <row r="515" spans="1:22" s="347" customFormat="1" ht="14.1" customHeight="1">
      <c r="A515" s="531">
        <f t="shared" si="7"/>
        <v>514</v>
      </c>
      <c r="B515" s="581" t="s">
        <v>2249</v>
      </c>
      <c r="C515" s="581">
        <v>3</v>
      </c>
      <c r="D515" s="581"/>
      <c r="E515" s="349" t="s">
        <v>2138</v>
      </c>
      <c r="F515" s="350" t="str">
        <f>IF($G$515=1,"",INDEX(値一覧項目!$P$2:$P204,$G$515))</f>
        <v/>
      </c>
      <c r="G515" s="362">
        <v>1</v>
      </c>
      <c r="H515" s="350"/>
      <c r="I515" s="350"/>
      <c r="J515" s="350"/>
      <c r="K515" s="350"/>
      <c r="L515" s="350"/>
      <c r="M515" s="350"/>
      <c r="N515" s="350"/>
      <c r="O515" s="350"/>
      <c r="P515" s="350"/>
      <c r="Q515" s="350"/>
      <c r="R515" s="350"/>
      <c r="S515" s="350"/>
      <c r="T515" s="350"/>
      <c r="U515" s="350"/>
      <c r="V515" s="374" t="s">
        <v>1586</v>
      </c>
    </row>
    <row r="516" spans="1:22" s="347" customFormat="1" ht="14.1" customHeight="1">
      <c r="A516" s="531">
        <f t="shared" si="7"/>
        <v>515</v>
      </c>
      <c r="B516" s="581" t="s">
        <v>2249</v>
      </c>
      <c r="C516" s="581">
        <v>3</v>
      </c>
      <c r="D516" s="581"/>
      <c r="E516" s="349" t="s">
        <v>2139</v>
      </c>
      <c r="F516" s="350" t="str">
        <f>IF($G$516=1,"",INDEX(値一覧項目!$P$2:$P205,$G$516))</f>
        <v/>
      </c>
      <c r="G516" s="362">
        <v>1</v>
      </c>
      <c r="H516" s="350"/>
      <c r="I516" s="350"/>
      <c r="J516" s="350"/>
      <c r="K516" s="350"/>
      <c r="L516" s="350"/>
      <c r="M516" s="350"/>
      <c r="N516" s="350"/>
      <c r="O516" s="350"/>
      <c r="P516" s="350"/>
      <c r="Q516" s="350"/>
      <c r="R516" s="350"/>
      <c r="S516" s="350"/>
      <c r="T516" s="350"/>
      <c r="U516" s="350"/>
      <c r="V516" s="374" t="s">
        <v>1586</v>
      </c>
    </row>
    <row r="517" spans="1:22" s="347" customFormat="1" ht="14.1" customHeight="1">
      <c r="A517" s="531">
        <f t="shared" si="7"/>
        <v>516</v>
      </c>
      <c r="B517" s="581" t="s">
        <v>2249</v>
      </c>
      <c r="C517" s="581">
        <v>3</v>
      </c>
      <c r="D517" s="581"/>
      <c r="E517" s="349" t="s">
        <v>2140</v>
      </c>
      <c r="F517" s="359" t="str">
        <f>IF('建築物別概要（追加）入力'!$D$285=0,"",TEXT('建築物別概要（追加）入力'!$D$285,"#0.000"))</f>
        <v/>
      </c>
      <c r="G517" s="359"/>
      <c r="H517" s="350"/>
      <c r="I517" s="350"/>
      <c r="J517" s="350"/>
      <c r="K517" s="350"/>
      <c r="L517" s="350"/>
      <c r="M517" s="350"/>
      <c r="N517" s="350"/>
      <c r="O517" s="350"/>
      <c r="P517" s="350"/>
      <c r="Q517" s="350"/>
      <c r="R517" s="350"/>
      <c r="S517" s="350"/>
      <c r="T517" s="350"/>
      <c r="U517" s="350"/>
      <c r="V517" s="374" t="s">
        <v>1586</v>
      </c>
    </row>
    <row r="518" spans="1:22" s="347" customFormat="1" ht="14.1" customHeight="1">
      <c r="A518" s="531">
        <f t="shared" si="7"/>
        <v>517</v>
      </c>
      <c r="B518" s="581" t="s">
        <v>2249</v>
      </c>
      <c r="C518" s="581">
        <v>3</v>
      </c>
      <c r="D518" s="581"/>
      <c r="E518" s="349" t="s">
        <v>2141</v>
      </c>
      <c r="F518" s="359" t="str">
        <f>IF('建築物別概要（追加）入力'!$D$286=0,"",TEXT('建築物別概要（追加）入力'!$D$286,"#0.000"))</f>
        <v/>
      </c>
      <c r="G518" s="359"/>
      <c r="H518" s="350"/>
      <c r="I518" s="350"/>
      <c r="J518" s="350"/>
      <c r="K518" s="350"/>
      <c r="L518" s="350"/>
      <c r="M518" s="350"/>
      <c r="N518" s="350"/>
      <c r="O518" s="350"/>
      <c r="P518" s="350"/>
      <c r="Q518" s="350"/>
      <c r="R518" s="350"/>
      <c r="S518" s="350"/>
      <c r="T518" s="350"/>
      <c r="U518" s="350"/>
      <c r="V518" s="374" t="s">
        <v>1586</v>
      </c>
    </row>
    <row r="519" spans="1:22" s="347" customFormat="1" ht="14.1" customHeight="1">
      <c r="A519" s="531">
        <f t="shared" si="7"/>
        <v>518</v>
      </c>
      <c r="B519" s="581" t="s">
        <v>2249</v>
      </c>
      <c r="C519" s="581">
        <v>3</v>
      </c>
      <c r="D519" s="581"/>
      <c r="E519" s="349" t="s">
        <v>2142</v>
      </c>
      <c r="F519" s="350" t="str">
        <f>IF('建築物別概要（追加）入力'!$D$288="","",'建築物別概要（追加）入力'!$D$288)</f>
        <v/>
      </c>
      <c r="G519" s="350"/>
      <c r="H519" s="350"/>
      <c r="I519" s="350"/>
      <c r="J519" s="350"/>
      <c r="K519" s="350"/>
      <c r="L519" s="350"/>
      <c r="M519" s="350"/>
      <c r="N519" s="350"/>
      <c r="O519" s="350"/>
      <c r="P519" s="350"/>
      <c r="Q519" s="350"/>
      <c r="R519" s="350"/>
      <c r="S519" s="350"/>
      <c r="T519" s="350"/>
      <c r="U519" s="350"/>
      <c r="V519" s="374" t="s">
        <v>1586</v>
      </c>
    </row>
    <row r="520" spans="1:22" s="347" customFormat="1" ht="14.1" customHeight="1">
      <c r="A520" s="531">
        <f t="shared" si="7"/>
        <v>519</v>
      </c>
      <c r="B520" s="581" t="s">
        <v>2249</v>
      </c>
      <c r="C520" s="581">
        <v>3</v>
      </c>
      <c r="D520" s="581"/>
      <c r="E520" s="349" t="s">
        <v>2123</v>
      </c>
      <c r="F520" s="350" t="str">
        <f>IF($G$520=TRUE,"有",IF($H$520=TRUE,"無",""))</f>
        <v/>
      </c>
      <c r="G520" s="355" t="b">
        <v>0</v>
      </c>
      <c r="H520" s="355" t="b">
        <v>0</v>
      </c>
      <c r="I520" s="350"/>
      <c r="J520" s="350"/>
      <c r="K520" s="350"/>
      <c r="L520" s="350"/>
      <c r="M520" s="350"/>
      <c r="N520" s="350"/>
      <c r="O520" s="350"/>
      <c r="P520" s="350"/>
      <c r="Q520" s="350"/>
      <c r="R520" s="350"/>
      <c r="S520" s="350"/>
      <c r="T520" s="350"/>
      <c r="U520" s="350"/>
      <c r="V520" s="374" t="s">
        <v>1953</v>
      </c>
    </row>
    <row r="521" spans="1:22" s="347" customFormat="1" ht="14.1" customHeight="1">
      <c r="A521" s="531">
        <f t="shared" si="7"/>
        <v>520</v>
      </c>
      <c r="B521" s="581" t="s">
        <v>2249</v>
      </c>
      <c r="C521" s="581">
        <v>3</v>
      </c>
      <c r="D521" s="581"/>
      <c r="E521" s="349" t="s">
        <v>2124</v>
      </c>
      <c r="F521" s="350" t="str">
        <f>IF($G$521=TRUE,"有",IF($H$521=TRUE,"無",""))</f>
        <v/>
      </c>
      <c r="G521" s="355" t="b">
        <v>0</v>
      </c>
      <c r="H521" s="355" t="b">
        <v>0</v>
      </c>
      <c r="I521" s="350"/>
      <c r="J521" s="350"/>
      <c r="K521" s="350"/>
      <c r="L521" s="350"/>
      <c r="M521" s="350"/>
      <c r="N521" s="350"/>
      <c r="O521" s="350"/>
      <c r="P521" s="350"/>
      <c r="Q521" s="350"/>
      <c r="R521" s="350"/>
      <c r="S521" s="350"/>
      <c r="T521" s="350"/>
      <c r="U521" s="350"/>
      <c r="V521" s="374"/>
    </row>
    <row r="522" spans="1:22" s="347" customFormat="1" ht="14.1" customHeight="1">
      <c r="A522" s="531">
        <f t="shared" si="7"/>
        <v>521</v>
      </c>
      <c r="B522" s="581" t="s">
        <v>2249</v>
      </c>
      <c r="C522" s="581">
        <v>3</v>
      </c>
      <c r="D522" s="581"/>
      <c r="E522" s="349" t="s">
        <v>2125</v>
      </c>
      <c r="F522" s="350" t="str">
        <f>IF('建築物別概要（追加）入力'!$Q$296="","",'建築物別概要（追加）入力'!$Q$296)</f>
        <v/>
      </c>
      <c r="G522" s="350"/>
      <c r="H522" s="350"/>
      <c r="I522" s="350"/>
      <c r="J522" s="350"/>
      <c r="K522" s="350"/>
      <c r="L522" s="350"/>
      <c r="M522" s="350"/>
      <c r="N522" s="350"/>
      <c r="O522" s="350"/>
      <c r="P522" s="350"/>
      <c r="Q522" s="350"/>
      <c r="R522" s="350"/>
      <c r="S522" s="350"/>
      <c r="T522" s="350"/>
      <c r="U522" s="350"/>
      <c r="V522" s="374" t="s">
        <v>1586</v>
      </c>
    </row>
    <row r="523" spans="1:22" s="347" customFormat="1" ht="14.1" customHeight="1">
      <c r="A523" s="531">
        <f t="shared" si="7"/>
        <v>522</v>
      </c>
      <c r="B523" s="581" t="s">
        <v>2249</v>
      </c>
      <c r="C523" s="581">
        <v>3</v>
      </c>
      <c r="D523" s="581"/>
      <c r="E523" s="349" t="s">
        <v>2126</v>
      </c>
      <c r="F523" s="350" t="str">
        <f>IF('建築物別概要（追加）入力'!$Q$298="","",'建築物別概要（追加）入力'!$Q$298)</f>
        <v/>
      </c>
      <c r="G523" s="350"/>
      <c r="H523" s="350"/>
      <c r="I523" s="350"/>
      <c r="J523" s="350"/>
      <c r="K523" s="350"/>
      <c r="L523" s="350"/>
      <c r="M523" s="350"/>
      <c r="N523" s="350"/>
      <c r="O523" s="350"/>
      <c r="P523" s="350"/>
      <c r="Q523" s="350"/>
      <c r="R523" s="350"/>
      <c r="S523" s="350"/>
      <c r="T523" s="350"/>
      <c r="U523" s="350"/>
      <c r="V523" s="374" t="s">
        <v>1586</v>
      </c>
    </row>
    <row r="524" spans="1:22" s="347" customFormat="1" ht="14.1" customHeight="1">
      <c r="A524" s="531">
        <f t="shared" si="7"/>
        <v>523</v>
      </c>
      <c r="B524" s="581" t="s">
        <v>2249</v>
      </c>
      <c r="C524" s="581">
        <v>3</v>
      </c>
      <c r="D524" s="581"/>
      <c r="E524" s="349" t="s">
        <v>2127</v>
      </c>
      <c r="F524" s="350" t="str">
        <f>IF('建築物別概要（追加）入力'!$Q$304="","",'建築物別概要（追加）入力'!$Q$304)</f>
        <v/>
      </c>
      <c r="G524" s="350"/>
      <c r="H524" s="350"/>
      <c r="I524" s="350"/>
      <c r="J524" s="350"/>
      <c r="K524" s="350"/>
      <c r="L524" s="350"/>
      <c r="M524" s="350"/>
      <c r="N524" s="350"/>
      <c r="O524" s="350"/>
      <c r="P524" s="350"/>
      <c r="Q524" s="350"/>
      <c r="R524" s="350"/>
      <c r="S524" s="350"/>
      <c r="T524" s="350"/>
      <c r="U524" s="350"/>
      <c r="V524" s="374" t="s">
        <v>1586</v>
      </c>
    </row>
    <row r="525" spans="1:22" s="347" customFormat="1" ht="14.1" customHeight="1">
      <c r="A525" s="531">
        <f t="shared" si="7"/>
        <v>524</v>
      </c>
      <c r="B525" s="581" t="s">
        <v>2249</v>
      </c>
      <c r="C525" s="581">
        <v>3</v>
      </c>
      <c r="D525" s="581"/>
      <c r="E525" s="349" t="s">
        <v>2143</v>
      </c>
      <c r="F525" s="350" t="str">
        <f>IF($G$525=1,"",INDEX(値一覧項目!$U$2:$U162,$G$525))</f>
        <v/>
      </c>
      <c r="G525" s="362">
        <v>1</v>
      </c>
      <c r="H525" s="350"/>
      <c r="I525" s="350"/>
      <c r="J525" s="350"/>
      <c r="K525" s="350"/>
      <c r="L525" s="350"/>
      <c r="M525" s="350"/>
      <c r="N525" s="350"/>
      <c r="O525" s="350"/>
      <c r="P525" s="350"/>
      <c r="Q525" s="350"/>
      <c r="R525" s="350"/>
      <c r="S525" s="350"/>
      <c r="T525" s="350"/>
      <c r="U525" s="350"/>
      <c r="V525" s="374" t="s">
        <v>1586</v>
      </c>
    </row>
    <row r="526" spans="1:22" s="347" customFormat="1" ht="14.1" customHeight="1">
      <c r="A526" s="531">
        <f t="shared" si="7"/>
        <v>525</v>
      </c>
      <c r="B526" s="581" t="s">
        <v>2249</v>
      </c>
      <c r="C526" s="581">
        <v>3</v>
      </c>
      <c r="D526" s="581"/>
      <c r="E526" s="349" t="s">
        <v>2144</v>
      </c>
      <c r="F526" s="350" t="str">
        <f>IF($G$526=1,"",INDEX(値一覧項目!$U$2:$U163,$G$526))</f>
        <v/>
      </c>
      <c r="G526" s="362">
        <v>1</v>
      </c>
      <c r="H526" s="350"/>
      <c r="I526" s="350"/>
      <c r="J526" s="350"/>
      <c r="K526" s="350"/>
      <c r="L526" s="350"/>
      <c r="M526" s="350"/>
      <c r="N526" s="350"/>
      <c r="O526" s="350"/>
      <c r="P526" s="350"/>
      <c r="Q526" s="350"/>
      <c r="R526" s="350"/>
      <c r="S526" s="350"/>
      <c r="T526" s="350"/>
      <c r="U526" s="350"/>
      <c r="V526" s="374" t="s">
        <v>1586</v>
      </c>
    </row>
    <row r="527" spans="1:22" s="347" customFormat="1" ht="14.1" customHeight="1">
      <c r="A527" s="531">
        <f t="shared" si="7"/>
        <v>526</v>
      </c>
      <c r="B527" s="581" t="s">
        <v>2249</v>
      </c>
      <c r="C527" s="581">
        <v>3</v>
      </c>
      <c r="D527" s="581"/>
      <c r="E527" s="349" t="s">
        <v>2145</v>
      </c>
      <c r="F527" s="350" t="str">
        <f>IF($G$527=1,"",INDEX(値一覧項目!$U$2:$U164,$G$527))</f>
        <v/>
      </c>
      <c r="G527" s="362">
        <v>1</v>
      </c>
      <c r="H527" s="350"/>
      <c r="I527" s="350"/>
      <c r="J527" s="350"/>
      <c r="K527" s="350"/>
      <c r="L527" s="350"/>
      <c r="M527" s="350"/>
      <c r="N527" s="350"/>
      <c r="O527" s="350"/>
      <c r="P527" s="350"/>
      <c r="Q527" s="350"/>
      <c r="R527" s="350"/>
      <c r="S527" s="350"/>
      <c r="T527" s="350"/>
      <c r="U527" s="350"/>
      <c r="V527" s="374" t="s">
        <v>1586</v>
      </c>
    </row>
    <row r="528" spans="1:22" s="347" customFormat="1" ht="14.1" customHeight="1">
      <c r="A528" s="531">
        <f t="shared" si="7"/>
        <v>527</v>
      </c>
      <c r="B528" s="581" t="s">
        <v>2249</v>
      </c>
      <c r="C528" s="581">
        <v>3</v>
      </c>
      <c r="D528" s="581"/>
      <c r="E528" s="349" t="s">
        <v>2146</v>
      </c>
      <c r="F528" s="350" t="str">
        <f>IF($G$528=1,"",INDEX(値一覧項目!$U$2:$U165,$G$528))</f>
        <v/>
      </c>
      <c r="G528" s="362">
        <v>1</v>
      </c>
      <c r="H528" s="350"/>
      <c r="I528" s="350"/>
      <c r="J528" s="350"/>
      <c r="K528" s="350"/>
      <c r="L528" s="350"/>
      <c r="M528" s="350"/>
      <c r="N528" s="350"/>
      <c r="O528" s="350"/>
      <c r="P528" s="350"/>
      <c r="Q528" s="350"/>
      <c r="R528" s="350"/>
      <c r="S528" s="350"/>
      <c r="T528" s="350"/>
      <c r="U528" s="350"/>
      <c r="V528" s="374" t="s">
        <v>1586</v>
      </c>
    </row>
    <row r="529" spans="1:22" s="347" customFormat="1" ht="14.1" customHeight="1">
      <c r="A529" s="531">
        <f t="shared" ref="A529:A592" si="8">A528+1</f>
        <v>528</v>
      </c>
      <c r="B529" s="581" t="s">
        <v>2249</v>
      </c>
      <c r="C529" s="581">
        <v>3</v>
      </c>
      <c r="D529" s="581"/>
      <c r="E529" s="349" t="s">
        <v>2147</v>
      </c>
      <c r="F529" s="350" t="str">
        <f>IF($G$529=1,"",INDEX(値一覧項目!$U$2:$U166,$G$529))</f>
        <v/>
      </c>
      <c r="G529" s="362">
        <v>1</v>
      </c>
      <c r="H529" s="350"/>
      <c r="I529" s="350"/>
      <c r="J529" s="350"/>
      <c r="K529" s="350"/>
      <c r="L529" s="350"/>
      <c r="M529" s="350"/>
      <c r="N529" s="350"/>
      <c r="O529" s="350"/>
      <c r="P529" s="350"/>
      <c r="Q529" s="350"/>
      <c r="R529" s="350"/>
      <c r="S529" s="350"/>
      <c r="T529" s="350"/>
      <c r="U529" s="350"/>
      <c r="V529" s="374"/>
    </row>
    <row r="530" spans="1:22" s="347" customFormat="1" ht="14.1" customHeight="1">
      <c r="A530" s="531">
        <f t="shared" si="8"/>
        <v>529</v>
      </c>
      <c r="B530" s="581" t="s">
        <v>2249</v>
      </c>
      <c r="C530" s="581">
        <v>3</v>
      </c>
      <c r="D530" s="581"/>
      <c r="E530" s="349" t="s">
        <v>2148</v>
      </c>
      <c r="F530" s="350" t="str">
        <f>IF($G$530=1,"",INDEX(値一覧項目!$U$2:$U167,$G$530))</f>
        <v/>
      </c>
      <c r="G530" s="362">
        <v>1</v>
      </c>
      <c r="H530" s="350"/>
      <c r="I530" s="350"/>
      <c r="J530" s="350"/>
      <c r="K530" s="350"/>
      <c r="L530" s="350"/>
      <c r="M530" s="350"/>
      <c r="N530" s="350"/>
      <c r="O530" s="350"/>
      <c r="P530" s="350"/>
      <c r="Q530" s="350"/>
      <c r="R530" s="350"/>
      <c r="S530" s="350"/>
      <c r="T530" s="350"/>
      <c r="U530" s="350"/>
      <c r="V530" s="374"/>
    </row>
    <row r="531" spans="1:22" ht="14.1" customHeight="1">
      <c r="A531" s="539">
        <f t="shared" si="8"/>
        <v>530</v>
      </c>
      <c r="B531" s="583" t="s">
        <v>2249</v>
      </c>
      <c r="C531" s="583">
        <v>3</v>
      </c>
      <c r="D531" s="583"/>
      <c r="E531" s="377" t="s">
        <v>2175</v>
      </c>
      <c r="F531" s="350" t="str">
        <f>IF($G$531=1,"",INDEX(値一覧項目!$U$2:$U168,$G$531))</f>
        <v/>
      </c>
      <c r="G531" s="362">
        <v>1</v>
      </c>
      <c r="H531" s="377"/>
      <c r="I531" s="377"/>
      <c r="J531" s="377"/>
      <c r="K531" s="377"/>
      <c r="L531" s="377"/>
      <c r="M531" s="377"/>
      <c r="N531" s="377"/>
      <c r="O531" s="377"/>
      <c r="P531" s="377"/>
      <c r="Q531" s="377"/>
      <c r="R531" s="377"/>
      <c r="S531" s="377"/>
      <c r="T531" s="377"/>
      <c r="U531" s="377"/>
      <c r="V531" s="617"/>
    </row>
    <row r="532" spans="1:22" s="347" customFormat="1" ht="14.1" customHeight="1">
      <c r="A532" s="531">
        <f t="shared" si="8"/>
        <v>531</v>
      </c>
      <c r="B532" s="581" t="s">
        <v>2249</v>
      </c>
      <c r="C532" s="581">
        <v>3</v>
      </c>
      <c r="D532" s="581"/>
      <c r="E532" s="349" t="s">
        <v>2149</v>
      </c>
      <c r="F532" s="360" t="str">
        <f>IF('建築物別概要（追加）入力'!$J$308="","",TEXT('建築物別概要（追加）入力'!$J$308,"#0.00"))</f>
        <v/>
      </c>
      <c r="G532" s="360"/>
      <c r="H532" s="350"/>
      <c r="I532" s="350"/>
      <c r="J532" s="350"/>
      <c r="K532" s="350"/>
      <c r="L532" s="350"/>
      <c r="M532" s="350"/>
      <c r="N532" s="350"/>
      <c r="O532" s="350"/>
      <c r="P532" s="350"/>
      <c r="Q532" s="350"/>
      <c r="R532" s="350"/>
      <c r="S532" s="350"/>
      <c r="T532" s="350"/>
      <c r="U532" s="350"/>
      <c r="V532" s="374" t="s">
        <v>1586</v>
      </c>
    </row>
    <row r="533" spans="1:22" s="347" customFormat="1" ht="14.1" customHeight="1">
      <c r="A533" s="531">
        <f t="shared" si="8"/>
        <v>532</v>
      </c>
      <c r="B533" s="581" t="s">
        <v>2249</v>
      </c>
      <c r="C533" s="581">
        <v>3</v>
      </c>
      <c r="D533" s="581"/>
      <c r="E533" s="349" t="s">
        <v>2150</v>
      </c>
      <c r="F533" s="360" t="str">
        <f>IF('建築物別概要（追加）入力'!$J$309="","",TEXT('建築物別概要（追加）入力'!$J$309,"#0.00"))</f>
        <v/>
      </c>
      <c r="G533" s="360"/>
      <c r="H533" s="350"/>
      <c r="I533" s="350"/>
      <c r="J533" s="350"/>
      <c r="K533" s="350"/>
      <c r="L533" s="350"/>
      <c r="M533" s="350"/>
      <c r="N533" s="350"/>
      <c r="O533" s="350"/>
      <c r="P533" s="350"/>
      <c r="Q533" s="350"/>
      <c r="R533" s="350"/>
      <c r="S533" s="350"/>
      <c r="T533" s="350"/>
      <c r="U533" s="350"/>
      <c r="V533" s="374" t="s">
        <v>1586</v>
      </c>
    </row>
    <row r="534" spans="1:22" s="347" customFormat="1" ht="14.1" customHeight="1">
      <c r="A534" s="531">
        <f t="shared" si="8"/>
        <v>533</v>
      </c>
      <c r="B534" s="581" t="s">
        <v>2249</v>
      </c>
      <c r="C534" s="581">
        <v>3</v>
      </c>
      <c r="D534" s="581"/>
      <c r="E534" s="349" t="s">
        <v>2151</v>
      </c>
      <c r="F534" s="360" t="str">
        <f>IF('建築物別概要（追加）入力'!$J$310="","",TEXT('建築物別概要（追加）入力'!$J$310,"#0.00"))</f>
        <v/>
      </c>
      <c r="G534" s="360"/>
      <c r="H534" s="350"/>
      <c r="I534" s="350"/>
      <c r="J534" s="350"/>
      <c r="K534" s="350"/>
      <c r="L534" s="350"/>
      <c r="M534" s="350"/>
      <c r="N534" s="350"/>
      <c r="O534" s="350"/>
      <c r="P534" s="350"/>
      <c r="Q534" s="350"/>
      <c r="R534" s="350"/>
      <c r="S534" s="350"/>
      <c r="T534" s="350"/>
      <c r="U534" s="350"/>
      <c r="V534" s="374" t="s">
        <v>1586</v>
      </c>
    </row>
    <row r="535" spans="1:22" s="347" customFormat="1" ht="14.1" customHeight="1">
      <c r="A535" s="531">
        <f t="shared" si="8"/>
        <v>534</v>
      </c>
      <c r="B535" s="581" t="s">
        <v>2249</v>
      </c>
      <c r="C535" s="581">
        <v>3</v>
      </c>
      <c r="D535" s="581"/>
      <c r="E535" s="349" t="s">
        <v>2152</v>
      </c>
      <c r="F535" s="360" t="str">
        <f>IF('建築物別概要（追加）入力'!$J$311="","",TEXT('建築物別概要（追加）入力'!$J$311,"#0.00"))</f>
        <v/>
      </c>
      <c r="G535" s="360"/>
      <c r="H535" s="350"/>
      <c r="I535" s="350"/>
      <c r="J535" s="350"/>
      <c r="K535" s="350"/>
      <c r="L535" s="350"/>
      <c r="M535" s="350"/>
      <c r="N535" s="350"/>
      <c r="O535" s="350"/>
      <c r="P535" s="350"/>
      <c r="Q535" s="350"/>
      <c r="R535" s="350"/>
      <c r="S535" s="350"/>
      <c r="T535" s="350"/>
      <c r="U535" s="350"/>
      <c r="V535" s="374" t="s">
        <v>1586</v>
      </c>
    </row>
    <row r="536" spans="1:22" s="347" customFormat="1" ht="14.1" customHeight="1">
      <c r="A536" s="531">
        <f t="shared" si="8"/>
        <v>535</v>
      </c>
      <c r="B536" s="581" t="s">
        <v>2249</v>
      </c>
      <c r="C536" s="581">
        <v>3</v>
      </c>
      <c r="D536" s="581"/>
      <c r="E536" s="349" t="s">
        <v>2153</v>
      </c>
      <c r="F536" s="360" t="str">
        <f>IF('建築物別概要（追加）入力'!$J$312="","",TEXT('建築物別概要（追加）入力'!$J$312,"#0.00"))</f>
        <v/>
      </c>
      <c r="G536" s="350"/>
      <c r="H536" s="350"/>
      <c r="I536" s="350"/>
      <c r="J536" s="350"/>
      <c r="K536" s="350"/>
      <c r="L536" s="350"/>
      <c r="M536" s="350"/>
      <c r="N536" s="350"/>
      <c r="O536" s="350"/>
      <c r="P536" s="350"/>
      <c r="Q536" s="350"/>
      <c r="R536" s="350"/>
      <c r="S536" s="350"/>
      <c r="T536" s="350"/>
      <c r="U536" s="350"/>
      <c r="V536" s="374"/>
    </row>
    <row r="537" spans="1:22" s="347" customFormat="1" ht="14.1" customHeight="1">
      <c r="A537" s="531">
        <f t="shared" si="8"/>
        <v>536</v>
      </c>
      <c r="B537" s="581" t="s">
        <v>2249</v>
      </c>
      <c r="C537" s="581">
        <v>3</v>
      </c>
      <c r="D537" s="581"/>
      <c r="E537" s="349" t="s">
        <v>2154</v>
      </c>
      <c r="F537" s="360" t="str">
        <f>IF('建築物別概要（追加）入力'!$J$313="","",TEXT('建築物別概要（追加）入力'!$J$313,"#0.00"))</f>
        <v/>
      </c>
      <c r="G537" s="350"/>
      <c r="H537" s="350"/>
      <c r="I537" s="350"/>
      <c r="J537" s="350"/>
      <c r="K537" s="350"/>
      <c r="L537" s="350"/>
      <c r="M537" s="350"/>
      <c r="N537" s="350"/>
      <c r="O537" s="350"/>
      <c r="P537" s="350"/>
      <c r="Q537" s="350"/>
      <c r="R537" s="350"/>
      <c r="S537" s="350"/>
      <c r="T537" s="350"/>
      <c r="U537" s="350"/>
      <c r="V537" s="374"/>
    </row>
    <row r="538" spans="1:22" ht="14.1" customHeight="1">
      <c r="A538" s="531">
        <f t="shared" si="8"/>
        <v>537</v>
      </c>
      <c r="B538" s="581" t="s">
        <v>2249</v>
      </c>
      <c r="C538" s="581">
        <v>3</v>
      </c>
      <c r="D538" s="581"/>
      <c r="E538" s="349" t="s">
        <v>2176</v>
      </c>
      <c r="F538" s="360" t="str">
        <f>IF('建築物別概要（追加）入力'!$J$314="","",TEXT('建築物別概要（追加）入力'!$J$314,"#0.00"))</f>
        <v/>
      </c>
      <c r="G538" s="349"/>
      <c r="H538" s="349"/>
      <c r="I538" s="349"/>
      <c r="J538" s="349"/>
      <c r="K538" s="349"/>
      <c r="L538" s="349"/>
      <c r="M538" s="349"/>
      <c r="N538" s="349"/>
      <c r="O538" s="349"/>
      <c r="P538" s="349"/>
      <c r="Q538" s="349"/>
      <c r="R538" s="349"/>
      <c r="S538" s="349"/>
      <c r="T538" s="349"/>
      <c r="U538" s="349"/>
      <c r="V538" s="529"/>
    </row>
    <row r="539" spans="1:22" s="347" customFormat="1" ht="14.1" customHeight="1">
      <c r="A539" s="531">
        <f t="shared" si="8"/>
        <v>538</v>
      </c>
      <c r="B539" s="581" t="s">
        <v>2249</v>
      </c>
      <c r="C539" s="581">
        <v>3</v>
      </c>
      <c r="D539" s="581"/>
      <c r="E539" s="349" t="s">
        <v>2155</v>
      </c>
      <c r="F539" s="360" t="str">
        <f>IF('建築物別概要（追加）入力'!$P$308="","",TEXT('建築物別概要（追加）入力'!$P$308,"#0.00"))</f>
        <v/>
      </c>
      <c r="G539" s="360"/>
      <c r="H539" s="350"/>
      <c r="I539" s="350"/>
      <c r="J539" s="350"/>
      <c r="K539" s="350"/>
      <c r="L539" s="350"/>
      <c r="M539" s="350"/>
      <c r="N539" s="350"/>
      <c r="O539" s="350"/>
      <c r="P539" s="350"/>
      <c r="Q539" s="350"/>
      <c r="R539" s="350"/>
      <c r="S539" s="350"/>
      <c r="T539" s="350"/>
      <c r="U539" s="350"/>
      <c r="V539" s="374" t="s">
        <v>1586</v>
      </c>
    </row>
    <row r="540" spans="1:22" s="347" customFormat="1" ht="14.1" customHeight="1">
      <c r="A540" s="531">
        <f t="shared" si="8"/>
        <v>539</v>
      </c>
      <c r="B540" s="581" t="s">
        <v>2249</v>
      </c>
      <c r="C540" s="581">
        <v>3</v>
      </c>
      <c r="D540" s="581"/>
      <c r="E540" s="349" t="s">
        <v>2156</v>
      </c>
      <c r="F540" s="360" t="str">
        <f>IF('建築物別概要（追加）入力'!$P$309="","",TEXT('建築物別概要（追加）入力'!$P$309,"#0.00"))</f>
        <v/>
      </c>
      <c r="G540" s="360"/>
      <c r="H540" s="350"/>
      <c r="I540" s="350"/>
      <c r="J540" s="350"/>
      <c r="K540" s="350"/>
      <c r="L540" s="350"/>
      <c r="M540" s="350"/>
      <c r="N540" s="350"/>
      <c r="O540" s="350"/>
      <c r="P540" s="350"/>
      <c r="Q540" s="350"/>
      <c r="R540" s="350"/>
      <c r="S540" s="350"/>
      <c r="T540" s="350"/>
      <c r="U540" s="350"/>
      <c r="V540" s="374" t="s">
        <v>1586</v>
      </c>
    </row>
    <row r="541" spans="1:22" s="347" customFormat="1" ht="14.1" customHeight="1">
      <c r="A541" s="531">
        <f t="shared" si="8"/>
        <v>540</v>
      </c>
      <c r="B541" s="581" t="s">
        <v>2249</v>
      </c>
      <c r="C541" s="581">
        <v>3</v>
      </c>
      <c r="D541" s="581"/>
      <c r="E541" s="349" t="s">
        <v>2157</v>
      </c>
      <c r="F541" s="360" t="str">
        <f>IF('建築物別概要（追加）入力'!$P$310="","",TEXT('建築物別概要（追加）入力'!$P$310,"#0.00"))</f>
        <v/>
      </c>
      <c r="G541" s="360"/>
      <c r="H541" s="350"/>
      <c r="I541" s="350"/>
      <c r="J541" s="350"/>
      <c r="K541" s="350"/>
      <c r="L541" s="350"/>
      <c r="M541" s="350"/>
      <c r="N541" s="350"/>
      <c r="O541" s="350"/>
      <c r="P541" s="350"/>
      <c r="Q541" s="350"/>
      <c r="R541" s="350"/>
      <c r="S541" s="350"/>
      <c r="T541" s="350"/>
      <c r="U541" s="350"/>
      <c r="V541" s="374" t="s">
        <v>1586</v>
      </c>
    </row>
    <row r="542" spans="1:22" s="347" customFormat="1" ht="14.1" customHeight="1">
      <c r="A542" s="531">
        <f t="shared" si="8"/>
        <v>541</v>
      </c>
      <c r="B542" s="581" t="s">
        <v>2249</v>
      </c>
      <c r="C542" s="581">
        <v>3</v>
      </c>
      <c r="D542" s="581"/>
      <c r="E542" s="349" t="s">
        <v>2158</v>
      </c>
      <c r="F542" s="360" t="str">
        <f>IF('建築物別概要（追加）入力'!$P$311="","",TEXT('建築物別概要（追加）入力'!$P$311,"#0.00"))</f>
        <v/>
      </c>
      <c r="G542" s="360"/>
      <c r="H542" s="350"/>
      <c r="I542" s="350"/>
      <c r="J542" s="350"/>
      <c r="K542" s="350"/>
      <c r="L542" s="350"/>
      <c r="M542" s="350"/>
      <c r="N542" s="350"/>
      <c r="O542" s="350"/>
      <c r="P542" s="350"/>
      <c r="Q542" s="350"/>
      <c r="R542" s="350"/>
      <c r="S542" s="350"/>
      <c r="T542" s="350"/>
      <c r="U542" s="350"/>
      <c r="V542" s="374" t="s">
        <v>1586</v>
      </c>
    </row>
    <row r="543" spans="1:22" s="347" customFormat="1" ht="14.1" customHeight="1">
      <c r="A543" s="531">
        <f t="shared" si="8"/>
        <v>542</v>
      </c>
      <c r="B543" s="581" t="s">
        <v>2249</v>
      </c>
      <c r="C543" s="581">
        <v>3</v>
      </c>
      <c r="D543" s="581"/>
      <c r="E543" s="349" t="s">
        <v>2159</v>
      </c>
      <c r="F543" s="360" t="str">
        <f>IF('建築物別概要（追加）入力'!$P$312="","",TEXT('建築物別概要（追加）入力'!$P$312,"#0.00"))</f>
        <v/>
      </c>
      <c r="G543" s="350"/>
      <c r="H543" s="350"/>
      <c r="I543" s="350"/>
      <c r="J543" s="350"/>
      <c r="K543" s="350"/>
      <c r="L543" s="350"/>
      <c r="M543" s="350"/>
      <c r="N543" s="350"/>
      <c r="O543" s="350"/>
      <c r="P543" s="350"/>
      <c r="Q543" s="350"/>
      <c r="R543" s="350"/>
      <c r="S543" s="350"/>
      <c r="T543" s="350"/>
      <c r="U543" s="350"/>
      <c r="V543" s="374"/>
    </row>
    <row r="544" spans="1:22" s="347" customFormat="1" ht="14.1" customHeight="1">
      <c r="A544" s="531">
        <f t="shared" si="8"/>
        <v>543</v>
      </c>
      <c r="B544" s="581" t="s">
        <v>2249</v>
      </c>
      <c r="C544" s="581">
        <v>3</v>
      </c>
      <c r="D544" s="581"/>
      <c r="E544" s="349" t="s">
        <v>2160</v>
      </c>
      <c r="F544" s="360" t="str">
        <f>IF('建築物別概要（追加）入力'!$P$313="","",TEXT('建築物別概要（追加）入力'!$P$313,"#0.00"))</f>
        <v/>
      </c>
      <c r="G544" s="350"/>
      <c r="H544" s="350"/>
      <c r="I544" s="350"/>
      <c r="J544" s="350"/>
      <c r="K544" s="350"/>
      <c r="L544" s="350"/>
      <c r="M544" s="350"/>
      <c r="N544" s="350"/>
      <c r="O544" s="350"/>
      <c r="P544" s="350"/>
      <c r="Q544" s="350"/>
      <c r="R544" s="350"/>
      <c r="S544" s="350"/>
      <c r="T544" s="350"/>
      <c r="U544" s="350"/>
      <c r="V544" s="374"/>
    </row>
    <row r="545" spans="1:22" ht="14.1" customHeight="1">
      <c r="A545" s="531">
        <f t="shared" si="8"/>
        <v>544</v>
      </c>
      <c r="B545" s="581" t="s">
        <v>2249</v>
      </c>
      <c r="C545" s="581">
        <v>3</v>
      </c>
      <c r="D545" s="581"/>
      <c r="E545" s="349" t="s">
        <v>2177</v>
      </c>
      <c r="F545" s="360" t="str">
        <f>IF('建築物別概要（追加）入力'!$P$314="","",TEXT('建築物別概要（追加）入力'!$P$314,"#0.00"))</f>
        <v/>
      </c>
      <c r="G545" s="349"/>
      <c r="H545" s="349"/>
      <c r="I545" s="349"/>
      <c r="J545" s="349"/>
      <c r="K545" s="349"/>
      <c r="L545" s="349"/>
      <c r="M545" s="349"/>
      <c r="N545" s="349"/>
      <c r="O545" s="349"/>
      <c r="P545" s="349"/>
      <c r="Q545" s="349"/>
      <c r="R545" s="349"/>
      <c r="S545" s="349"/>
      <c r="T545" s="349"/>
      <c r="U545" s="349"/>
      <c r="V545" s="529"/>
    </row>
    <row r="546" spans="1:22" s="347" customFormat="1" ht="14.1" customHeight="1">
      <c r="A546" s="531">
        <f t="shared" si="8"/>
        <v>545</v>
      </c>
      <c r="B546" s="581" t="s">
        <v>2249</v>
      </c>
      <c r="C546" s="581">
        <v>3</v>
      </c>
      <c r="D546" s="581"/>
      <c r="E546" s="349" t="s">
        <v>2161</v>
      </c>
      <c r="F546" s="360" t="str">
        <f>IF('建築物別概要（追加）入力'!$V$308=0,"",TEXT('建築物別概要（追加）入力'!$V$308,"#0.00"))</f>
        <v/>
      </c>
      <c r="G546" s="360"/>
      <c r="H546" s="350"/>
      <c r="I546" s="350"/>
      <c r="J546" s="350"/>
      <c r="K546" s="350"/>
      <c r="L546" s="350"/>
      <c r="M546" s="350"/>
      <c r="N546" s="350"/>
      <c r="O546" s="350"/>
      <c r="P546" s="350"/>
      <c r="Q546" s="350"/>
      <c r="R546" s="350"/>
      <c r="S546" s="350"/>
      <c r="T546" s="350"/>
      <c r="U546" s="350"/>
      <c r="V546" s="374" t="s">
        <v>1586</v>
      </c>
    </row>
    <row r="547" spans="1:22" s="347" customFormat="1" ht="14.1" customHeight="1">
      <c r="A547" s="531">
        <f t="shared" si="8"/>
        <v>546</v>
      </c>
      <c r="B547" s="581" t="s">
        <v>2249</v>
      </c>
      <c r="C547" s="581">
        <v>3</v>
      </c>
      <c r="D547" s="581"/>
      <c r="E547" s="349" t="s">
        <v>2162</v>
      </c>
      <c r="F547" s="360" t="str">
        <f>IF('建築物別概要（追加）入力'!$V$309=0,"",TEXT('建築物別概要（追加）入力'!$V$308,"#0.00"))</f>
        <v/>
      </c>
      <c r="G547" s="360"/>
      <c r="H547" s="350"/>
      <c r="I547" s="350"/>
      <c r="J547" s="350"/>
      <c r="K547" s="350"/>
      <c r="L547" s="350"/>
      <c r="M547" s="350"/>
      <c r="N547" s="350"/>
      <c r="O547" s="350"/>
      <c r="P547" s="350"/>
      <c r="Q547" s="350"/>
      <c r="R547" s="350"/>
      <c r="S547" s="350"/>
      <c r="T547" s="350"/>
      <c r="U547" s="350"/>
      <c r="V547" s="374" t="s">
        <v>1586</v>
      </c>
    </row>
    <row r="548" spans="1:22" s="347" customFormat="1" ht="14.1" customHeight="1">
      <c r="A548" s="531">
        <f t="shared" si="8"/>
        <v>547</v>
      </c>
      <c r="B548" s="581" t="s">
        <v>2249</v>
      </c>
      <c r="C548" s="581">
        <v>3</v>
      </c>
      <c r="D548" s="581"/>
      <c r="E548" s="349" t="s">
        <v>2163</v>
      </c>
      <c r="F548" s="360" t="str">
        <f>IF('建築物別概要（追加）入力'!$V$310=0,"",TEXT('建築物別概要（追加）入力'!$V$310,"#0.00"))</f>
        <v/>
      </c>
      <c r="G548" s="360"/>
      <c r="H548" s="350"/>
      <c r="I548" s="350"/>
      <c r="J548" s="350"/>
      <c r="K548" s="350"/>
      <c r="L548" s="350"/>
      <c r="M548" s="350"/>
      <c r="N548" s="350"/>
      <c r="O548" s="350"/>
      <c r="P548" s="350"/>
      <c r="Q548" s="350"/>
      <c r="R548" s="350"/>
      <c r="S548" s="350"/>
      <c r="T548" s="350"/>
      <c r="U548" s="350"/>
      <c r="V548" s="374" t="s">
        <v>1586</v>
      </c>
    </row>
    <row r="549" spans="1:22" s="347" customFormat="1" ht="14.1" customHeight="1">
      <c r="A549" s="531">
        <f t="shared" si="8"/>
        <v>548</v>
      </c>
      <c r="B549" s="581" t="s">
        <v>2249</v>
      </c>
      <c r="C549" s="581">
        <v>3</v>
      </c>
      <c r="D549" s="581"/>
      <c r="E549" s="349" t="s">
        <v>2164</v>
      </c>
      <c r="F549" s="360" t="str">
        <f>IF('建築物別概要（追加）入力'!$V$311=0,"",TEXT('建築物別概要（追加）入力'!$V$311,"#0.00"))</f>
        <v/>
      </c>
      <c r="G549" s="360"/>
      <c r="H549" s="350"/>
      <c r="I549" s="350"/>
      <c r="J549" s="350"/>
      <c r="K549" s="350"/>
      <c r="L549" s="350"/>
      <c r="M549" s="350"/>
      <c r="N549" s="350"/>
      <c r="O549" s="350"/>
      <c r="P549" s="350"/>
      <c r="Q549" s="350"/>
      <c r="R549" s="350"/>
      <c r="S549" s="350"/>
      <c r="T549" s="350"/>
      <c r="U549" s="350"/>
      <c r="V549" s="374" t="s">
        <v>1586</v>
      </c>
    </row>
    <row r="550" spans="1:22" s="347" customFormat="1" ht="14.1" customHeight="1">
      <c r="A550" s="531">
        <f t="shared" si="8"/>
        <v>549</v>
      </c>
      <c r="B550" s="581" t="s">
        <v>2249</v>
      </c>
      <c r="C550" s="581">
        <v>3</v>
      </c>
      <c r="D550" s="581"/>
      <c r="E550" s="349" t="s">
        <v>2165</v>
      </c>
      <c r="F550" s="360" t="str">
        <f>IF('建築物別概要（追加）入力'!$V$312=0,"",TEXT('建築物別概要（追加）入力'!$V$312,"#0.00"))</f>
        <v/>
      </c>
      <c r="G550" s="350"/>
      <c r="H550" s="350"/>
      <c r="I550" s="350"/>
      <c r="J550" s="350"/>
      <c r="K550" s="350"/>
      <c r="L550" s="350"/>
      <c r="M550" s="350"/>
      <c r="N550" s="350"/>
      <c r="O550" s="350"/>
      <c r="P550" s="350"/>
      <c r="Q550" s="350"/>
      <c r="R550" s="350"/>
      <c r="S550" s="350"/>
      <c r="T550" s="350"/>
      <c r="U550" s="350"/>
      <c r="V550" s="374"/>
    </row>
    <row r="551" spans="1:22" s="347" customFormat="1" ht="14.1" customHeight="1">
      <c r="A551" s="531">
        <f t="shared" si="8"/>
        <v>550</v>
      </c>
      <c r="B551" s="581" t="s">
        <v>2249</v>
      </c>
      <c r="C551" s="581">
        <v>3</v>
      </c>
      <c r="D551" s="581"/>
      <c r="E551" s="349" t="s">
        <v>2166</v>
      </c>
      <c r="F551" s="360" t="str">
        <f>IF('建築物別概要（追加）入力'!$V$313=0,"",TEXT('建築物別概要（追加）入力'!$V$313,"#0.00"))</f>
        <v/>
      </c>
      <c r="G551" s="350"/>
      <c r="H551" s="350"/>
      <c r="I551" s="350"/>
      <c r="J551" s="350"/>
      <c r="K551" s="350"/>
      <c r="L551" s="350"/>
      <c r="M551" s="350"/>
      <c r="N551" s="350"/>
      <c r="O551" s="350"/>
      <c r="P551" s="350"/>
      <c r="Q551" s="350"/>
      <c r="R551" s="350"/>
      <c r="S551" s="350"/>
      <c r="T551" s="350"/>
      <c r="U551" s="350"/>
      <c r="V551" s="374"/>
    </row>
    <row r="552" spans="1:22" ht="14.1" customHeight="1">
      <c r="A552" s="531">
        <f t="shared" si="8"/>
        <v>551</v>
      </c>
      <c r="B552" s="581" t="s">
        <v>2249</v>
      </c>
      <c r="C552" s="581">
        <v>3</v>
      </c>
      <c r="D552" s="581"/>
      <c r="E552" s="349" t="s">
        <v>2178</v>
      </c>
      <c r="F552" s="360" t="str">
        <f>IF('建築物別概要（追加）入力'!$V$314=0,"",TEXT('建築物別概要（追加）入力'!$V$314,"#0.00"))</f>
        <v/>
      </c>
      <c r="G552" s="349"/>
      <c r="H552" s="349"/>
      <c r="I552" s="349"/>
      <c r="J552" s="349"/>
      <c r="K552" s="349"/>
      <c r="L552" s="349"/>
      <c r="M552" s="349"/>
      <c r="N552" s="349"/>
      <c r="O552" s="349"/>
      <c r="P552" s="349"/>
      <c r="Q552" s="349"/>
      <c r="R552" s="349"/>
      <c r="S552" s="349"/>
      <c r="T552" s="349"/>
      <c r="U552" s="349"/>
      <c r="V552" s="529"/>
    </row>
    <row r="553" spans="1:22" s="347" customFormat="1" ht="14.1" customHeight="1">
      <c r="A553" s="539">
        <f t="shared" si="8"/>
        <v>552</v>
      </c>
      <c r="B553" s="583" t="s">
        <v>2249</v>
      </c>
      <c r="C553" s="583">
        <v>3</v>
      </c>
      <c r="D553" s="583"/>
      <c r="E553" s="377" t="s">
        <v>2167</v>
      </c>
      <c r="F553" s="372" t="str">
        <f>IF('建築物別概要（追加）入力'!$J$315=0,"",TEXT('建築物別概要（追加）入力'!$J$315,"#0.00"))</f>
        <v/>
      </c>
      <c r="G553" s="372"/>
      <c r="H553" s="366"/>
      <c r="I553" s="366"/>
      <c r="J553" s="366"/>
      <c r="K553" s="366"/>
      <c r="L553" s="366"/>
      <c r="M553" s="366"/>
      <c r="N553" s="366"/>
      <c r="O553" s="366"/>
      <c r="P553" s="366"/>
      <c r="Q553" s="366"/>
      <c r="R553" s="366"/>
      <c r="S553" s="366"/>
      <c r="T553" s="366"/>
      <c r="U553" s="366"/>
      <c r="V553" s="379" t="s">
        <v>1586</v>
      </c>
    </row>
    <row r="554" spans="1:22" s="347" customFormat="1" ht="14.1" customHeight="1">
      <c r="A554" s="531">
        <f t="shared" si="8"/>
        <v>553</v>
      </c>
      <c r="B554" s="581" t="s">
        <v>2249</v>
      </c>
      <c r="C554" s="581">
        <v>3</v>
      </c>
      <c r="D554" s="581"/>
      <c r="E554" s="349" t="s">
        <v>2168</v>
      </c>
      <c r="F554" s="372" t="str">
        <f>IF('建築物別概要（追加）入力'!$P$315=0,"",TEXT('建築物別概要（追加）入力'!$P$315,"#0.00"))</f>
        <v/>
      </c>
      <c r="G554" s="360"/>
      <c r="H554" s="350"/>
      <c r="I554" s="350"/>
      <c r="J554" s="350"/>
      <c r="K554" s="350"/>
      <c r="L554" s="350"/>
      <c r="M554" s="350"/>
      <c r="N554" s="350"/>
      <c r="O554" s="350"/>
      <c r="P554" s="350"/>
      <c r="Q554" s="350"/>
      <c r="R554" s="350"/>
      <c r="S554" s="350"/>
      <c r="T554" s="350"/>
      <c r="U554" s="350"/>
      <c r="V554" s="374" t="s">
        <v>1586</v>
      </c>
    </row>
    <row r="555" spans="1:22" s="347" customFormat="1" ht="14.1" customHeight="1">
      <c r="A555" s="531">
        <f t="shared" si="8"/>
        <v>554</v>
      </c>
      <c r="B555" s="581" t="s">
        <v>2249</v>
      </c>
      <c r="C555" s="581">
        <v>3</v>
      </c>
      <c r="D555" s="581"/>
      <c r="E555" s="349" t="s">
        <v>2169</v>
      </c>
      <c r="F555" s="372" t="str">
        <f>IF('建築物別概要（追加）入力'!$V$315=0,"",TEXT('建築物別概要（追加）入力'!$V$315,"#0.00"))</f>
        <v/>
      </c>
      <c r="G555" s="360"/>
      <c r="H555" s="350"/>
      <c r="I555" s="350"/>
      <c r="J555" s="350"/>
      <c r="K555" s="350"/>
      <c r="L555" s="350"/>
      <c r="M555" s="350"/>
      <c r="N555" s="350"/>
      <c r="O555" s="350"/>
      <c r="P555" s="350"/>
      <c r="Q555" s="350"/>
      <c r="R555" s="350"/>
      <c r="S555" s="350"/>
      <c r="T555" s="350"/>
      <c r="U555" s="350"/>
      <c r="V555" s="374" t="s">
        <v>1586</v>
      </c>
    </row>
    <row r="556" spans="1:22" s="347" customFormat="1" ht="14.1" customHeight="1">
      <c r="A556" s="531">
        <f t="shared" si="8"/>
        <v>555</v>
      </c>
      <c r="B556" s="581" t="s">
        <v>2249</v>
      </c>
      <c r="C556" s="581">
        <v>3</v>
      </c>
      <c r="D556" s="581"/>
      <c r="E556" s="349" t="s">
        <v>2170</v>
      </c>
      <c r="F556" s="350" t="str">
        <f>IF('建築物別概要（追加）入力'!$D$318="","",'建築物別概要（追加）入力'!$D$318)</f>
        <v/>
      </c>
      <c r="G556" s="350"/>
      <c r="H556" s="350"/>
      <c r="I556" s="350"/>
      <c r="J556" s="350"/>
      <c r="K556" s="350"/>
      <c r="L556" s="350"/>
      <c r="M556" s="350"/>
      <c r="N556" s="350"/>
      <c r="O556" s="350"/>
      <c r="P556" s="350"/>
      <c r="Q556" s="350"/>
      <c r="R556" s="350"/>
      <c r="S556" s="350"/>
      <c r="T556" s="350"/>
      <c r="U556" s="350"/>
      <c r="V556" s="374" t="s">
        <v>1586</v>
      </c>
    </row>
    <row r="557" spans="1:22" s="347" customFormat="1" ht="14.1" customHeight="1">
      <c r="A557" s="531">
        <f t="shared" si="8"/>
        <v>556</v>
      </c>
      <c r="B557" s="581" t="s">
        <v>2249</v>
      </c>
      <c r="C557" s="581">
        <v>3</v>
      </c>
      <c r="D557" s="581"/>
      <c r="E557" s="349" t="s">
        <v>2171</v>
      </c>
      <c r="F557" s="350" t="str">
        <f>IF('建築物別概要（追加）入力'!$D$319="","",'建築物別概要（追加）入力'!$D$319)</f>
        <v/>
      </c>
      <c r="G557" s="350"/>
      <c r="H557" s="350"/>
      <c r="I557" s="350"/>
      <c r="J557" s="350"/>
      <c r="K557" s="350"/>
      <c r="L557" s="350"/>
      <c r="M557" s="350"/>
      <c r="N557" s="350"/>
      <c r="O557" s="350"/>
      <c r="P557" s="350"/>
      <c r="Q557" s="350"/>
      <c r="R557" s="350"/>
      <c r="S557" s="350"/>
      <c r="T557" s="350"/>
      <c r="U557" s="350"/>
      <c r="V557" s="374" t="s">
        <v>1586</v>
      </c>
    </row>
    <row r="558" spans="1:22" s="347" customFormat="1" ht="14.1" customHeight="1">
      <c r="A558" s="531">
        <f t="shared" si="8"/>
        <v>557</v>
      </c>
      <c r="B558" s="581" t="s">
        <v>2249</v>
      </c>
      <c r="C558" s="581">
        <v>3</v>
      </c>
      <c r="D558" s="581"/>
      <c r="E558" s="349" t="s">
        <v>2172</v>
      </c>
      <c r="F558" s="350" t="str">
        <f>IF('建築物別概要（追加）入力'!$D$320="","",'建築物別概要（追加）入力'!$D$320)</f>
        <v/>
      </c>
      <c r="G558" s="350"/>
      <c r="H558" s="350"/>
      <c r="I558" s="350"/>
      <c r="J558" s="350"/>
      <c r="K558" s="350"/>
      <c r="L558" s="350"/>
      <c r="M558" s="350"/>
      <c r="N558" s="350"/>
      <c r="O558" s="350"/>
      <c r="P558" s="350"/>
      <c r="Q558" s="350"/>
      <c r="R558" s="350"/>
      <c r="S558" s="350"/>
      <c r="T558" s="350"/>
      <c r="U558" s="350"/>
      <c r="V558" s="374" t="s">
        <v>1586</v>
      </c>
    </row>
    <row r="559" spans="1:22" s="347" customFormat="1" ht="14.1" customHeight="1">
      <c r="A559" s="531">
        <f t="shared" si="8"/>
        <v>558</v>
      </c>
      <c r="B559" s="581" t="s">
        <v>2249</v>
      </c>
      <c r="C559" s="581">
        <v>3</v>
      </c>
      <c r="D559" s="581"/>
      <c r="E559" s="349" t="s">
        <v>2173</v>
      </c>
      <c r="F559" s="359" t="str">
        <f>IF('建築物別概要（追加）入力'!$D$321="","",TEXT('建築物別概要（追加）入力'!$D$321,"#0.000"))</f>
        <v/>
      </c>
      <c r="G559" s="359"/>
      <c r="H559" s="350"/>
      <c r="I559" s="350"/>
      <c r="J559" s="350"/>
      <c r="K559" s="350"/>
      <c r="L559" s="350"/>
      <c r="M559" s="350"/>
      <c r="N559" s="350"/>
      <c r="O559" s="350"/>
      <c r="P559" s="350"/>
      <c r="Q559" s="350"/>
      <c r="R559" s="350"/>
      <c r="S559" s="350"/>
      <c r="T559" s="350"/>
      <c r="U559" s="350"/>
      <c r="V559" s="374" t="s">
        <v>1586</v>
      </c>
    </row>
    <row r="560" spans="1:22" s="347" customFormat="1" ht="14.1" customHeight="1">
      <c r="A560" s="531">
        <f t="shared" si="8"/>
        <v>559</v>
      </c>
      <c r="B560" s="581" t="s">
        <v>2249</v>
      </c>
      <c r="C560" s="581">
        <v>3</v>
      </c>
      <c r="D560" s="581"/>
      <c r="E560" s="349" t="s">
        <v>2174</v>
      </c>
      <c r="F560" s="350" t="str">
        <f>IF($G$560=1,"",INDEX(値一覧項目!$L$2:$L10,$G$560))</f>
        <v/>
      </c>
      <c r="G560" s="355">
        <v>1</v>
      </c>
      <c r="H560" s="350"/>
      <c r="I560" s="350"/>
      <c r="J560" s="350"/>
      <c r="K560" s="350"/>
      <c r="L560" s="350"/>
      <c r="M560" s="350"/>
      <c r="N560" s="350"/>
      <c r="O560" s="350"/>
      <c r="P560" s="350"/>
      <c r="Q560" s="350"/>
      <c r="R560" s="350"/>
      <c r="S560" s="350"/>
      <c r="T560" s="350"/>
      <c r="U560" s="350"/>
      <c r="V560" s="374" t="s">
        <v>1586</v>
      </c>
    </row>
    <row r="561" spans="1:22" s="347" customFormat="1" ht="14.1" customHeight="1">
      <c r="A561" s="531">
        <f t="shared" si="8"/>
        <v>560</v>
      </c>
      <c r="B561" s="581" t="s">
        <v>2249</v>
      </c>
      <c r="C561" s="581">
        <v>3</v>
      </c>
      <c r="D561" s="581"/>
      <c r="E561" s="349" t="s">
        <v>1760</v>
      </c>
      <c r="F561" s="350" t="str">
        <f>IF('建築物別概要（追加）入力'!$D$324="","",'建築物別概要（追加）入力'!$D$324)</f>
        <v/>
      </c>
      <c r="G561" s="350"/>
      <c r="H561" s="350"/>
      <c r="I561" s="350"/>
      <c r="J561" s="350"/>
      <c r="K561" s="350"/>
      <c r="L561" s="350"/>
      <c r="M561" s="350"/>
      <c r="N561" s="350"/>
      <c r="O561" s="350"/>
      <c r="P561" s="350"/>
      <c r="Q561" s="350"/>
      <c r="R561" s="350"/>
      <c r="S561" s="350"/>
      <c r="T561" s="350"/>
      <c r="U561" s="350"/>
      <c r="V561" s="374" t="s">
        <v>1586</v>
      </c>
    </row>
    <row r="562" spans="1:22" s="347" customFormat="1" ht="14.1" customHeight="1" thickBot="1">
      <c r="A562" s="532">
        <f t="shared" si="8"/>
        <v>561</v>
      </c>
      <c r="B562" s="582" t="s">
        <v>2249</v>
      </c>
      <c r="C562" s="582">
        <v>3</v>
      </c>
      <c r="D562" s="582"/>
      <c r="E562" s="364" t="s">
        <v>1759</v>
      </c>
      <c r="F562" s="365" t="str">
        <f>IF('建築物別概要（追加）入力'!$D$325="","",'建築物別概要（追加）入力'!$D$325)</f>
        <v/>
      </c>
      <c r="G562" s="365"/>
      <c r="H562" s="365"/>
      <c r="I562" s="365"/>
      <c r="J562" s="365"/>
      <c r="K562" s="365"/>
      <c r="L562" s="365"/>
      <c r="M562" s="365"/>
      <c r="N562" s="365"/>
      <c r="O562" s="365"/>
      <c r="P562" s="365"/>
      <c r="Q562" s="365"/>
      <c r="R562" s="365"/>
      <c r="S562" s="365"/>
      <c r="T562" s="365"/>
      <c r="U562" s="365"/>
      <c r="V562" s="381" t="s">
        <v>1586</v>
      </c>
    </row>
    <row r="563" spans="1:22" s="347" customFormat="1" ht="14.1" customHeight="1">
      <c r="A563" s="539">
        <f t="shared" si="8"/>
        <v>562</v>
      </c>
      <c r="B563" s="583" t="s">
        <v>2251</v>
      </c>
      <c r="C563" s="583">
        <v>3</v>
      </c>
      <c r="D563" s="583">
        <v>1</v>
      </c>
      <c r="E563" s="377" t="s">
        <v>2128</v>
      </c>
      <c r="F563" s="378">
        <f>'建築物別概要（追加）入力'!$E$331</f>
        <v>3</v>
      </c>
      <c r="G563" s="378"/>
      <c r="H563" s="366"/>
      <c r="I563" s="366"/>
      <c r="J563" s="366"/>
      <c r="K563" s="366"/>
      <c r="L563" s="366"/>
      <c r="M563" s="366"/>
      <c r="N563" s="366"/>
      <c r="O563" s="366"/>
      <c r="P563" s="366"/>
      <c r="Q563" s="366"/>
      <c r="R563" s="366"/>
      <c r="S563" s="366"/>
      <c r="T563" s="366"/>
      <c r="U563" s="366"/>
      <c r="V563" s="379" t="s">
        <v>1586</v>
      </c>
    </row>
    <row r="564" spans="1:22" s="347" customFormat="1" ht="14.1" customHeight="1">
      <c r="A564" s="531">
        <f t="shared" si="8"/>
        <v>563</v>
      </c>
      <c r="B564" s="581" t="s">
        <v>2251</v>
      </c>
      <c r="C564" s="581">
        <v>3</v>
      </c>
      <c r="D564" s="581">
        <v>1</v>
      </c>
      <c r="E564" s="349" t="s">
        <v>91</v>
      </c>
      <c r="F564" s="361" t="str">
        <f>IF('建築物別概要（追加）入力'!$E$332="","",'建築物別概要（追加）入力'!$E$332)</f>
        <v/>
      </c>
      <c r="G564" s="361"/>
      <c r="H564" s="350"/>
      <c r="I564" s="350"/>
      <c r="J564" s="350"/>
      <c r="K564" s="350"/>
      <c r="L564" s="350"/>
      <c r="M564" s="350"/>
      <c r="N564" s="350"/>
      <c r="O564" s="350"/>
      <c r="P564" s="350"/>
      <c r="Q564" s="350"/>
      <c r="R564" s="350"/>
      <c r="S564" s="350"/>
      <c r="T564" s="350"/>
      <c r="U564" s="350"/>
      <c r="V564" s="374" t="s">
        <v>1586</v>
      </c>
    </row>
    <row r="565" spans="1:22" s="347" customFormat="1" ht="14.1" customHeight="1">
      <c r="A565" s="531">
        <f t="shared" si="8"/>
        <v>564</v>
      </c>
      <c r="B565" s="581" t="s">
        <v>2251</v>
      </c>
      <c r="C565" s="581">
        <v>3</v>
      </c>
      <c r="D565" s="581">
        <v>1</v>
      </c>
      <c r="E565" s="349" t="s">
        <v>2345</v>
      </c>
      <c r="F565" s="359" t="str">
        <f>IF('建築物別概要（追加）入力'!$E$333="","",'建築物別概要（追加）入力'!$E$333)</f>
        <v/>
      </c>
      <c r="G565" s="359"/>
      <c r="H565" s="350"/>
      <c r="I565" s="350"/>
      <c r="J565" s="350"/>
      <c r="K565" s="350"/>
      <c r="L565" s="350"/>
      <c r="M565" s="350"/>
      <c r="N565" s="350"/>
      <c r="O565" s="350"/>
      <c r="P565" s="350"/>
      <c r="Q565" s="350"/>
      <c r="R565" s="350"/>
      <c r="S565" s="350"/>
      <c r="T565" s="350"/>
      <c r="U565" s="350"/>
      <c r="V565" s="374" t="s">
        <v>1586</v>
      </c>
    </row>
    <row r="566" spans="1:22" s="347" customFormat="1" ht="14.1" customHeight="1">
      <c r="A566" s="531">
        <f t="shared" si="8"/>
        <v>565</v>
      </c>
      <c r="B566" s="581" t="s">
        <v>2251</v>
      </c>
      <c r="C566" s="581">
        <v>3</v>
      </c>
      <c r="D566" s="581">
        <v>1</v>
      </c>
      <c r="E566" s="349" t="s">
        <v>2346</v>
      </c>
      <c r="F566" s="359" t="str">
        <f>IF('建築物別概要（追加）入力'!$E$334="","",'建築物別概要（追加）入力'!$E$334)</f>
        <v/>
      </c>
      <c r="G566" s="359"/>
      <c r="H566" s="350"/>
      <c r="I566" s="350"/>
      <c r="J566" s="350"/>
      <c r="K566" s="350"/>
      <c r="L566" s="350"/>
      <c r="M566" s="350"/>
      <c r="N566" s="350"/>
      <c r="O566" s="350"/>
      <c r="P566" s="350"/>
      <c r="Q566" s="350"/>
      <c r="R566" s="350"/>
      <c r="S566" s="350"/>
      <c r="T566" s="350"/>
      <c r="U566" s="350"/>
      <c r="V566" s="374" t="s">
        <v>1586</v>
      </c>
    </row>
    <row r="567" spans="1:22" s="347" customFormat="1" ht="14.1" customHeight="1">
      <c r="A567" s="531">
        <f t="shared" si="8"/>
        <v>566</v>
      </c>
      <c r="B567" s="581" t="s">
        <v>2251</v>
      </c>
      <c r="C567" s="581">
        <v>3</v>
      </c>
      <c r="D567" s="581">
        <v>1</v>
      </c>
      <c r="E567" s="349" t="s">
        <v>2347</v>
      </c>
      <c r="F567" s="359" t="str">
        <f>IF('建築物別概要（追加）入力'!$E$335="","",'建築物別概要（追加）入力'!$E$335)</f>
        <v/>
      </c>
      <c r="G567" s="359"/>
      <c r="H567" s="350"/>
      <c r="I567" s="350"/>
      <c r="J567" s="350"/>
      <c r="K567" s="350"/>
      <c r="L567" s="350"/>
      <c r="M567" s="350"/>
      <c r="N567" s="350"/>
      <c r="O567" s="350"/>
      <c r="P567" s="350"/>
      <c r="Q567" s="350"/>
      <c r="R567" s="350"/>
      <c r="S567" s="350"/>
      <c r="T567" s="350"/>
      <c r="U567" s="350"/>
      <c r="V567" s="374" t="s">
        <v>1586</v>
      </c>
    </row>
    <row r="568" spans="1:22" s="347" customFormat="1" ht="14.1" customHeight="1">
      <c r="A568" s="531">
        <f t="shared" si="8"/>
        <v>567</v>
      </c>
      <c r="B568" s="581" t="s">
        <v>2251</v>
      </c>
      <c r="C568" s="581">
        <v>3</v>
      </c>
      <c r="D568" s="581">
        <v>1</v>
      </c>
      <c r="E568" s="349" t="s">
        <v>2348</v>
      </c>
      <c r="F568" s="359" t="str">
        <f>IF('建築物別概要（追加）入力'!$E$336="","",'建築物別概要（追加）入力'!$E$336)</f>
        <v/>
      </c>
      <c r="G568" s="359"/>
      <c r="H568" s="350"/>
      <c r="I568" s="350"/>
      <c r="J568" s="350"/>
      <c r="K568" s="350"/>
      <c r="L568" s="350"/>
      <c r="M568" s="350"/>
      <c r="N568" s="350"/>
      <c r="O568" s="350"/>
      <c r="P568" s="350"/>
      <c r="Q568" s="350"/>
      <c r="R568" s="350"/>
      <c r="S568" s="350"/>
      <c r="T568" s="350"/>
      <c r="U568" s="350"/>
      <c r="V568" s="374" t="s">
        <v>1586</v>
      </c>
    </row>
    <row r="569" spans="1:22" s="347" customFormat="1" ht="14.1" customHeight="1">
      <c r="A569" s="531">
        <f t="shared" si="8"/>
        <v>568</v>
      </c>
      <c r="B569" s="581" t="s">
        <v>2251</v>
      </c>
      <c r="C569" s="581">
        <v>3</v>
      </c>
      <c r="D569" s="581">
        <v>1</v>
      </c>
      <c r="E569" s="349" t="s">
        <v>2344</v>
      </c>
      <c r="F569" s="359" t="str">
        <f>IF($G$569=TRUE,"有",IF($H$569=TRUE,"無",""))</f>
        <v/>
      </c>
      <c r="G569" s="355" t="b">
        <v>0</v>
      </c>
      <c r="H569" s="355" t="b">
        <v>0</v>
      </c>
      <c r="I569" s="350"/>
      <c r="J569" s="350"/>
      <c r="K569" s="350"/>
      <c r="L569" s="350"/>
      <c r="M569" s="350"/>
      <c r="N569" s="350"/>
      <c r="O569" s="350"/>
      <c r="P569" s="350"/>
      <c r="Q569" s="350"/>
      <c r="R569" s="350"/>
      <c r="S569" s="350"/>
      <c r="T569" s="350"/>
      <c r="U569" s="350"/>
      <c r="V569" s="374"/>
    </row>
    <row r="570" spans="1:22" s="347" customFormat="1" ht="14.1" customHeight="1">
      <c r="A570" s="531">
        <f t="shared" si="8"/>
        <v>569</v>
      </c>
      <c r="B570" s="581" t="s">
        <v>2251</v>
      </c>
      <c r="C570" s="581">
        <v>3</v>
      </c>
      <c r="D570" s="581">
        <v>1</v>
      </c>
      <c r="E570" s="349" t="s">
        <v>2480</v>
      </c>
      <c r="F570" s="350" t="str">
        <f>IF($G$570=1,"",INDEX(主要用途!$C$2:$C$63,$G$570))</f>
        <v/>
      </c>
      <c r="G570" s="718">
        <v>1</v>
      </c>
      <c r="H570" s="355"/>
      <c r="I570" s="355"/>
      <c r="J570" s="355"/>
      <c r="K570" s="355"/>
      <c r="L570" s="355"/>
      <c r="M570" s="350"/>
      <c r="N570" s="350"/>
      <c r="O570" s="350"/>
      <c r="P570" s="350"/>
      <c r="Q570" s="373"/>
      <c r="R570" s="350"/>
      <c r="S570" s="350"/>
      <c r="T570" s="350"/>
      <c r="U570" s="350"/>
      <c r="V570" s="374" t="s">
        <v>1950</v>
      </c>
    </row>
    <row r="571" spans="1:22" s="347" customFormat="1" ht="14.1" customHeight="1">
      <c r="A571" s="531">
        <f t="shared" si="8"/>
        <v>570</v>
      </c>
      <c r="B571" s="581" t="s">
        <v>2251</v>
      </c>
      <c r="C571" s="581">
        <v>3</v>
      </c>
      <c r="D571" s="581">
        <v>1</v>
      </c>
      <c r="E571" s="349" t="s">
        <v>2481</v>
      </c>
      <c r="F571" s="350" t="str">
        <f>IF($G$571=1,"",INDEX(主要用途!$C$2:$C$63,$G$571))</f>
        <v/>
      </c>
      <c r="G571" s="718">
        <v>1</v>
      </c>
      <c r="H571" s="362"/>
      <c r="I571" s="362"/>
      <c r="J571" s="362"/>
      <c r="K571" s="362"/>
      <c r="L571" s="362"/>
      <c r="M571" s="350"/>
      <c r="N571" s="350"/>
      <c r="O571" s="350"/>
      <c r="P571" s="350"/>
      <c r="Q571" s="373"/>
      <c r="R571" s="350"/>
      <c r="S571" s="350"/>
      <c r="T571" s="350"/>
      <c r="U571" s="350"/>
      <c r="V571" s="374" t="s">
        <v>1950</v>
      </c>
    </row>
    <row r="572" spans="1:22" s="347" customFormat="1" ht="14.1" customHeight="1">
      <c r="A572" s="531">
        <f t="shared" si="8"/>
        <v>571</v>
      </c>
      <c r="B572" s="581" t="s">
        <v>2251</v>
      </c>
      <c r="C572" s="581">
        <v>3</v>
      </c>
      <c r="D572" s="581">
        <v>1</v>
      </c>
      <c r="E572" s="349" t="s">
        <v>2482</v>
      </c>
      <c r="F572" s="350" t="str">
        <f>IF($G$572=1,"",INDEX(主要用途!$C$2:$C$63,$G$572))</f>
        <v/>
      </c>
      <c r="G572" s="718">
        <v>1</v>
      </c>
      <c r="H572" s="362"/>
      <c r="I572" s="362"/>
      <c r="J572" s="362"/>
      <c r="K572" s="362"/>
      <c r="L572" s="362"/>
      <c r="M572" s="350"/>
      <c r="N572" s="350"/>
      <c r="O572" s="350"/>
      <c r="P572" s="350"/>
      <c r="Q572" s="373"/>
      <c r="R572" s="350"/>
      <c r="S572" s="350"/>
      <c r="T572" s="350"/>
      <c r="U572" s="350"/>
      <c r="V572" s="374" t="s">
        <v>1950</v>
      </c>
    </row>
    <row r="573" spans="1:22" s="347" customFormat="1" ht="14.1" customHeight="1">
      <c r="A573" s="531">
        <f t="shared" si="8"/>
        <v>572</v>
      </c>
      <c r="B573" s="581" t="s">
        <v>2251</v>
      </c>
      <c r="C573" s="581">
        <v>3</v>
      </c>
      <c r="D573" s="581">
        <v>1</v>
      </c>
      <c r="E573" s="349" t="s">
        <v>2483</v>
      </c>
      <c r="F573" s="350" t="str">
        <f>IF($G$573=1,"",INDEX(主要用途!$C$2:$C$63,$G$573))</f>
        <v/>
      </c>
      <c r="G573" s="718">
        <v>1</v>
      </c>
      <c r="H573" s="362"/>
      <c r="I573" s="362"/>
      <c r="J573" s="362"/>
      <c r="K573" s="362"/>
      <c r="L573" s="362"/>
      <c r="M573" s="350"/>
      <c r="N573" s="350"/>
      <c r="O573" s="350"/>
      <c r="P573" s="350"/>
      <c r="Q573" s="373"/>
      <c r="R573" s="350"/>
      <c r="S573" s="350"/>
      <c r="T573" s="350"/>
      <c r="U573" s="350"/>
      <c r="V573" s="374" t="s">
        <v>1950</v>
      </c>
    </row>
    <row r="574" spans="1:22" s="347" customFormat="1" ht="14.1" customHeight="1">
      <c r="A574" s="531">
        <f t="shared" si="8"/>
        <v>573</v>
      </c>
      <c r="B574" s="581" t="s">
        <v>2251</v>
      </c>
      <c r="C574" s="581">
        <v>3</v>
      </c>
      <c r="D574" s="581">
        <v>1</v>
      </c>
      <c r="E574" s="349" t="s">
        <v>2484</v>
      </c>
      <c r="F574" s="350" t="str">
        <f>IF($G$574=1,"",INDEX(主要用途!$C$2:$C$63,$G$574))</f>
        <v/>
      </c>
      <c r="G574" s="718">
        <v>1</v>
      </c>
      <c r="H574" s="362"/>
      <c r="I574" s="362"/>
      <c r="J574" s="362"/>
      <c r="K574" s="362"/>
      <c r="L574" s="362"/>
      <c r="M574" s="350"/>
      <c r="N574" s="350"/>
      <c r="O574" s="350"/>
      <c r="P574" s="350"/>
      <c r="Q574" s="373"/>
      <c r="R574" s="350"/>
      <c r="S574" s="350"/>
      <c r="T574" s="350"/>
      <c r="U574" s="350"/>
      <c r="V574" s="374" t="s">
        <v>1950</v>
      </c>
    </row>
    <row r="575" spans="1:22" s="347" customFormat="1" ht="14.1" customHeight="1">
      <c r="A575" s="531">
        <f t="shared" si="8"/>
        <v>574</v>
      </c>
      <c r="B575" s="581" t="s">
        <v>2251</v>
      </c>
      <c r="C575" s="581">
        <v>3</v>
      </c>
      <c r="D575" s="581">
        <v>1</v>
      </c>
      <c r="E575" s="349" t="s">
        <v>2495</v>
      </c>
      <c r="F575" s="350" t="str">
        <f>IF($G$575=1,"",INDEX(主要用途!$C$2:$C$63,$G$575))</f>
        <v/>
      </c>
      <c r="G575" s="718">
        <v>1</v>
      </c>
      <c r="H575" s="362"/>
      <c r="I575" s="362"/>
      <c r="J575" s="362"/>
      <c r="K575" s="362"/>
      <c r="L575" s="362"/>
      <c r="M575" s="350"/>
      <c r="N575" s="350"/>
      <c r="O575" s="350"/>
      <c r="P575" s="350"/>
      <c r="Q575" s="373"/>
      <c r="R575" s="350"/>
      <c r="S575" s="350"/>
      <c r="T575" s="350"/>
      <c r="U575" s="350"/>
      <c r="V575" s="374" t="s">
        <v>1950</v>
      </c>
    </row>
    <row r="576" spans="1:22" s="347" customFormat="1" ht="14.1" customHeight="1">
      <c r="A576" s="531">
        <f t="shared" si="8"/>
        <v>575</v>
      </c>
      <c r="B576" s="581" t="s">
        <v>2251</v>
      </c>
      <c r="C576" s="581">
        <v>3</v>
      </c>
      <c r="D576" s="581">
        <v>1</v>
      </c>
      <c r="E576" s="349" t="s">
        <v>2485</v>
      </c>
      <c r="F576" s="350" t="str">
        <f>IF('建築物別概要（追加）入力'!$K$340="","",'建築物別概要（追加）入力'!$K$340)</f>
        <v/>
      </c>
      <c r="G576" s="350"/>
      <c r="H576" s="350"/>
      <c r="I576" s="350"/>
      <c r="J576" s="350"/>
      <c r="K576" s="350"/>
      <c r="L576" s="350"/>
      <c r="M576" s="350"/>
      <c r="N576" s="350"/>
      <c r="O576" s="350"/>
      <c r="P576" s="350"/>
      <c r="Q576" s="350"/>
      <c r="R576" s="350"/>
      <c r="S576" s="350"/>
      <c r="T576" s="350"/>
      <c r="U576" s="350"/>
      <c r="V576" s="374" t="s">
        <v>1949</v>
      </c>
    </row>
    <row r="577" spans="1:22" s="347" customFormat="1" ht="14.1" customHeight="1">
      <c r="A577" s="531">
        <f t="shared" si="8"/>
        <v>576</v>
      </c>
      <c r="B577" s="581" t="s">
        <v>2251</v>
      </c>
      <c r="C577" s="581">
        <v>3</v>
      </c>
      <c r="D577" s="581">
        <v>1</v>
      </c>
      <c r="E577" s="349" t="s">
        <v>2486</v>
      </c>
      <c r="F577" s="350" t="str">
        <f>IF('建築物別概要（追加）入力'!$K$341="","",'建築物別概要（追加）入力'!$K$341)</f>
        <v/>
      </c>
      <c r="G577" s="350"/>
      <c r="H577" s="350"/>
      <c r="I577" s="350"/>
      <c r="J577" s="350"/>
      <c r="K577" s="350"/>
      <c r="L577" s="350"/>
      <c r="M577" s="350"/>
      <c r="N577" s="350"/>
      <c r="O577" s="350"/>
      <c r="P577" s="350"/>
      <c r="Q577" s="350"/>
      <c r="R577" s="350"/>
      <c r="S577" s="350"/>
      <c r="T577" s="350"/>
      <c r="U577" s="350"/>
      <c r="V577" s="374" t="s">
        <v>1949</v>
      </c>
    </row>
    <row r="578" spans="1:22" s="347" customFormat="1" ht="14.1" customHeight="1">
      <c r="A578" s="531">
        <f t="shared" si="8"/>
        <v>577</v>
      </c>
      <c r="B578" s="581" t="s">
        <v>2251</v>
      </c>
      <c r="C578" s="581">
        <v>3</v>
      </c>
      <c r="D578" s="581">
        <v>1</v>
      </c>
      <c r="E578" s="349" t="s">
        <v>2489</v>
      </c>
      <c r="F578" s="350" t="str">
        <f>IF('建築物別概要（追加）入力'!$K$342="","",'建築物別概要（追加）入力'!$K$342)</f>
        <v/>
      </c>
      <c r="G578" s="350"/>
      <c r="H578" s="350"/>
      <c r="I578" s="350"/>
      <c r="J578" s="350"/>
      <c r="K578" s="350"/>
      <c r="L578" s="350"/>
      <c r="M578" s="350"/>
      <c r="N578" s="350"/>
      <c r="O578" s="350"/>
      <c r="P578" s="350"/>
      <c r="Q578" s="350"/>
      <c r="R578" s="350"/>
      <c r="S578" s="350"/>
      <c r="T578" s="350"/>
      <c r="U578" s="350"/>
      <c r="V578" s="374" t="s">
        <v>1949</v>
      </c>
    </row>
    <row r="579" spans="1:22" s="347" customFormat="1" ht="14.1" customHeight="1">
      <c r="A579" s="531">
        <f t="shared" si="8"/>
        <v>578</v>
      </c>
      <c r="B579" s="581" t="s">
        <v>2251</v>
      </c>
      <c r="C579" s="581">
        <v>3</v>
      </c>
      <c r="D579" s="581">
        <v>1</v>
      </c>
      <c r="E579" s="349" t="s">
        <v>2487</v>
      </c>
      <c r="F579" s="350" t="str">
        <f>IF('建築物別概要（追加）入力'!$K$343="","",'建築物別概要（追加）入力'!$K$343)</f>
        <v/>
      </c>
      <c r="G579" s="350"/>
      <c r="H579" s="350"/>
      <c r="I579" s="350"/>
      <c r="J579" s="350"/>
      <c r="K579" s="350"/>
      <c r="L579" s="350"/>
      <c r="M579" s="350"/>
      <c r="N579" s="350"/>
      <c r="O579" s="350"/>
      <c r="P579" s="350"/>
      <c r="Q579" s="350"/>
      <c r="R579" s="350"/>
      <c r="S579" s="350"/>
      <c r="T579" s="350"/>
      <c r="U579" s="350"/>
      <c r="V579" s="374" t="s">
        <v>1949</v>
      </c>
    </row>
    <row r="580" spans="1:22" s="347" customFormat="1" ht="14.1" customHeight="1">
      <c r="A580" s="531">
        <f t="shared" si="8"/>
        <v>579</v>
      </c>
      <c r="B580" s="581" t="s">
        <v>2251</v>
      </c>
      <c r="C580" s="581">
        <v>3</v>
      </c>
      <c r="D580" s="581">
        <v>1</v>
      </c>
      <c r="E580" s="349" t="s">
        <v>2488</v>
      </c>
      <c r="F580" s="350" t="str">
        <f>IF('建築物別概要（追加）入力'!$K$344="","",'建築物別概要（追加）入力'!$K$344)</f>
        <v/>
      </c>
      <c r="G580" s="350"/>
      <c r="H580" s="350"/>
      <c r="I580" s="350"/>
      <c r="J580" s="350"/>
      <c r="K580" s="350"/>
      <c r="L580" s="350"/>
      <c r="M580" s="350"/>
      <c r="N580" s="350"/>
      <c r="O580" s="350"/>
      <c r="P580" s="350"/>
      <c r="Q580" s="350"/>
      <c r="R580" s="350"/>
      <c r="S580" s="350"/>
      <c r="T580" s="350"/>
      <c r="U580" s="350"/>
      <c r="V580" s="374" t="s">
        <v>1949</v>
      </c>
    </row>
    <row r="581" spans="1:22" s="347" customFormat="1" ht="14.1" customHeight="1">
      <c r="A581" s="531">
        <f t="shared" si="8"/>
        <v>580</v>
      </c>
      <c r="B581" s="581" t="s">
        <v>2251</v>
      </c>
      <c r="C581" s="581">
        <v>3</v>
      </c>
      <c r="D581" s="581">
        <v>1</v>
      </c>
      <c r="E581" s="349" t="s">
        <v>2496</v>
      </c>
      <c r="F581" s="350" t="str">
        <f>IF('建築物別概要（追加）入力'!$K$345="","",'建築物別概要（追加）入力'!$K$345)</f>
        <v/>
      </c>
      <c r="G581" s="350"/>
      <c r="H581" s="350"/>
      <c r="I581" s="350"/>
      <c r="J581" s="350"/>
      <c r="K581" s="350"/>
      <c r="L581" s="350"/>
      <c r="M581" s="350"/>
      <c r="N581" s="350"/>
      <c r="O581" s="350"/>
      <c r="P581" s="350"/>
      <c r="Q581" s="350"/>
      <c r="R581" s="350"/>
      <c r="S581" s="350"/>
      <c r="T581" s="350"/>
      <c r="U581" s="350"/>
      <c r="V581" s="374" t="s">
        <v>1949</v>
      </c>
    </row>
    <row r="582" spans="1:22" s="347" customFormat="1" ht="13.5" customHeight="1">
      <c r="A582" s="531">
        <f t="shared" si="8"/>
        <v>581</v>
      </c>
      <c r="B582" s="581" t="s">
        <v>2251</v>
      </c>
      <c r="C582" s="581">
        <v>3</v>
      </c>
      <c r="D582" s="581">
        <v>1</v>
      </c>
      <c r="E582" s="349" t="s">
        <v>2490</v>
      </c>
      <c r="F582" s="350" t="str">
        <f>IF('建築物別概要（追加）入力'!$V$340="","",TEXT('建築物別概要（追加）入力'!$V$340,"#0.00"))</f>
        <v/>
      </c>
      <c r="G582" s="380"/>
      <c r="H582" s="380"/>
      <c r="I582" s="380"/>
      <c r="J582" s="380"/>
      <c r="K582" s="380"/>
      <c r="L582" s="380"/>
      <c r="M582" s="350"/>
      <c r="N582" s="350"/>
      <c r="O582" s="350"/>
      <c r="P582" s="350"/>
      <c r="Q582" s="350"/>
      <c r="R582" s="350"/>
      <c r="S582" s="350"/>
      <c r="T582" s="350"/>
      <c r="U582" s="350"/>
      <c r="V582" s="374" t="s">
        <v>1949</v>
      </c>
    </row>
    <row r="583" spans="1:22" s="347" customFormat="1" ht="14.1" customHeight="1">
      <c r="A583" s="531">
        <f t="shared" si="8"/>
        <v>582</v>
      </c>
      <c r="B583" s="581" t="s">
        <v>2251</v>
      </c>
      <c r="C583" s="581">
        <v>3</v>
      </c>
      <c r="D583" s="581">
        <v>1</v>
      </c>
      <c r="E583" s="349" t="s">
        <v>2491</v>
      </c>
      <c r="F583" s="350" t="str">
        <f>IF('建築物別概要（追加）入力'!$V$341="","",TEXT('建築物別概要（追加）入力'!$V$341,"#0.00"))</f>
        <v/>
      </c>
      <c r="G583" s="380"/>
      <c r="H583" s="380"/>
      <c r="I583" s="380"/>
      <c r="J583" s="380"/>
      <c r="K583" s="380"/>
      <c r="L583" s="380"/>
      <c r="M583" s="350"/>
      <c r="N583" s="350"/>
      <c r="O583" s="350"/>
      <c r="P583" s="350"/>
      <c r="Q583" s="350"/>
      <c r="R583" s="350"/>
      <c r="S583" s="350"/>
      <c r="T583" s="350"/>
      <c r="U583" s="350"/>
      <c r="V583" s="374" t="s">
        <v>1949</v>
      </c>
    </row>
    <row r="584" spans="1:22" s="347" customFormat="1" ht="14.1" customHeight="1">
      <c r="A584" s="531">
        <f t="shared" si="8"/>
        <v>583</v>
      </c>
      <c r="B584" s="581" t="s">
        <v>2251</v>
      </c>
      <c r="C584" s="581">
        <v>3</v>
      </c>
      <c r="D584" s="581">
        <v>1</v>
      </c>
      <c r="E584" s="349" t="s">
        <v>2492</v>
      </c>
      <c r="F584" s="350" t="str">
        <f>IF('建築物別概要（追加）入力'!$V$342="","",TEXT('建築物別概要（追加）入力'!$V$342,"#0.00"))</f>
        <v/>
      </c>
      <c r="G584" s="380"/>
      <c r="H584" s="380"/>
      <c r="I584" s="380"/>
      <c r="J584" s="380"/>
      <c r="K584" s="380"/>
      <c r="L584" s="380"/>
      <c r="M584" s="350"/>
      <c r="N584" s="350"/>
      <c r="O584" s="350"/>
      <c r="P584" s="350"/>
      <c r="Q584" s="350"/>
      <c r="R584" s="350"/>
      <c r="S584" s="350"/>
      <c r="T584" s="350"/>
      <c r="U584" s="350"/>
      <c r="V584" s="374" t="s">
        <v>1949</v>
      </c>
    </row>
    <row r="585" spans="1:22" s="347" customFormat="1" ht="14.1" customHeight="1">
      <c r="A585" s="531">
        <f t="shared" si="8"/>
        <v>584</v>
      </c>
      <c r="B585" s="581" t="s">
        <v>2251</v>
      </c>
      <c r="C585" s="581">
        <v>3</v>
      </c>
      <c r="D585" s="581">
        <v>1</v>
      </c>
      <c r="E585" s="349" t="s">
        <v>2493</v>
      </c>
      <c r="F585" s="350" t="str">
        <f>IF('建築物別概要（追加）入力'!$V$343="","",TEXT('建築物別概要（追加）入力'!$V$343,"#0.00"))</f>
        <v/>
      </c>
      <c r="G585" s="380"/>
      <c r="H585" s="380"/>
      <c r="I585" s="380"/>
      <c r="J585" s="380"/>
      <c r="K585" s="380"/>
      <c r="L585" s="380"/>
      <c r="M585" s="350"/>
      <c r="N585" s="350"/>
      <c r="O585" s="350"/>
      <c r="P585" s="350"/>
      <c r="Q585" s="350"/>
      <c r="R585" s="350"/>
      <c r="S585" s="350"/>
      <c r="T585" s="350"/>
      <c r="U585" s="350"/>
      <c r="V585" s="374" t="s">
        <v>1949</v>
      </c>
    </row>
    <row r="586" spans="1:22" s="347" customFormat="1" ht="14.1" customHeight="1">
      <c r="A586" s="531">
        <f t="shared" si="8"/>
        <v>585</v>
      </c>
      <c r="B586" s="581" t="s">
        <v>2251</v>
      </c>
      <c r="C586" s="581">
        <v>3</v>
      </c>
      <c r="D586" s="581">
        <v>1</v>
      </c>
      <c r="E586" s="349" t="s">
        <v>2494</v>
      </c>
      <c r="F586" s="350" t="str">
        <f>IF('建築物別概要（追加）入力'!$V$344="","",TEXT('建築物別概要（追加）入力'!$V$344,"#0.00"))</f>
        <v/>
      </c>
      <c r="G586" s="380"/>
      <c r="H586" s="380"/>
      <c r="I586" s="380"/>
      <c r="J586" s="380"/>
      <c r="K586" s="380"/>
      <c r="L586" s="380"/>
      <c r="M586" s="350"/>
      <c r="N586" s="350"/>
      <c r="O586" s="350"/>
      <c r="P586" s="350"/>
      <c r="Q586" s="350"/>
      <c r="R586" s="350"/>
      <c r="S586" s="350"/>
      <c r="T586" s="350"/>
      <c r="U586" s="350"/>
      <c r="V586" s="374" t="s">
        <v>1949</v>
      </c>
    </row>
    <row r="587" spans="1:22" s="347" customFormat="1" ht="14.1" customHeight="1">
      <c r="A587" s="531">
        <f t="shared" si="8"/>
        <v>586</v>
      </c>
      <c r="B587" s="581" t="s">
        <v>2251</v>
      </c>
      <c r="C587" s="581">
        <v>3</v>
      </c>
      <c r="D587" s="581">
        <v>1</v>
      </c>
      <c r="E587" s="349" t="s">
        <v>2497</v>
      </c>
      <c r="F587" s="350" t="str">
        <f>IF('建築物別概要（追加）入力'!$V$345="","",TEXT('建築物別概要（追加）入力'!$V$345,"#0.00"))</f>
        <v/>
      </c>
      <c r="G587" s="380"/>
      <c r="H587" s="380"/>
      <c r="I587" s="380"/>
      <c r="J587" s="380"/>
      <c r="K587" s="380"/>
      <c r="L587" s="380"/>
      <c r="M587" s="350"/>
      <c r="N587" s="350"/>
      <c r="O587" s="350"/>
      <c r="P587" s="350"/>
      <c r="Q587" s="350"/>
      <c r="R587" s="350"/>
      <c r="S587" s="350"/>
      <c r="T587" s="350"/>
      <c r="U587" s="350"/>
      <c r="V587" s="374" t="s">
        <v>1949</v>
      </c>
    </row>
    <row r="588" spans="1:22" s="347" customFormat="1" ht="14.1" customHeight="1">
      <c r="A588" s="531">
        <f t="shared" si="8"/>
        <v>587</v>
      </c>
      <c r="B588" s="581" t="s">
        <v>2251</v>
      </c>
      <c r="C588" s="581">
        <v>3</v>
      </c>
      <c r="D588" s="581">
        <v>1</v>
      </c>
      <c r="E588" s="349" t="s">
        <v>1760</v>
      </c>
      <c r="F588" s="350" t="str">
        <f>IF('建築物別概要（追加）入力'!$E$347="","",'建築物別概要（追加）入力'!$E$347)</f>
        <v/>
      </c>
      <c r="G588" s="350"/>
      <c r="H588" s="350"/>
      <c r="I588" s="350"/>
      <c r="J588" s="350"/>
      <c r="K588" s="350"/>
      <c r="L588" s="350"/>
      <c r="M588" s="350"/>
      <c r="N588" s="350"/>
      <c r="O588" s="350"/>
      <c r="P588" s="350"/>
      <c r="Q588" s="350"/>
      <c r="R588" s="350"/>
      <c r="S588" s="350"/>
      <c r="T588" s="350"/>
      <c r="U588" s="350"/>
      <c r="V588" s="374" t="s">
        <v>1586</v>
      </c>
    </row>
    <row r="589" spans="1:22" s="347" customFormat="1" ht="14.1" customHeight="1" thickBot="1">
      <c r="A589" s="532">
        <f t="shared" si="8"/>
        <v>588</v>
      </c>
      <c r="B589" s="582" t="s">
        <v>2251</v>
      </c>
      <c r="C589" s="582">
        <v>3</v>
      </c>
      <c r="D589" s="582">
        <v>1</v>
      </c>
      <c r="E589" s="364" t="s">
        <v>1759</v>
      </c>
      <c r="F589" s="365" t="str">
        <f>IF('建築物別概要（追加）入力'!$E$350="","",'建築物別概要（追加）入力'!$E$350)</f>
        <v/>
      </c>
      <c r="G589" s="365"/>
      <c r="H589" s="365"/>
      <c r="I589" s="365"/>
      <c r="J589" s="365"/>
      <c r="K589" s="365"/>
      <c r="L589" s="365"/>
      <c r="M589" s="365"/>
      <c r="N589" s="365"/>
      <c r="O589" s="365"/>
      <c r="P589" s="365"/>
      <c r="Q589" s="365"/>
      <c r="R589" s="365"/>
      <c r="S589" s="365"/>
      <c r="T589" s="365"/>
      <c r="U589" s="365"/>
      <c r="V589" s="381" t="s">
        <v>1586</v>
      </c>
    </row>
    <row r="590" spans="1:22" s="347" customFormat="1" ht="14.1" customHeight="1">
      <c r="A590" s="539">
        <f t="shared" si="8"/>
        <v>589</v>
      </c>
      <c r="B590" s="583" t="s">
        <v>2251</v>
      </c>
      <c r="C590" s="583">
        <v>3</v>
      </c>
      <c r="D590" s="583">
        <v>2</v>
      </c>
      <c r="E590" s="377" t="s">
        <v>2128</v>
      </c>
      <c r="F590" s="378">
        <f>'建築物別概要（追加）入力'!$E$354</f>
        <v>3</v>
      </c>
      <c r="G590" s="378"/>
      <c r="H590" s="366"/>
      <c r="I590" s="366"/>
      <c r="J590" s="366"/>
      <c r="K590" s="366"/>
      <c r="L590" s="366"/>
      <c r="M590" s="366"/>
      <c r="N590" s="366"/>
      <c r="O590" s="366"/>
      <c r="P590" s="366"/>
      <c r="Q590" s="366"/>
      <c r="R590" s="366"/>
      <c r="S590" s="366"/>
      <c r="T590" s="366"/>
      <c r="U590" s="366"/>
      <c r="V590" s="379" t="s">
        <v>1586</v>
      </c>
    </row>
    <row r="591" spans="1:22" s="347" customFormat="1" ht="14.1" customHeight="1">
      <c r="A591" s="531">
        <f t="shared" si="8"/>
        <v>590</v>
      </c>
      <c r="B591" s="581" t="s">
        <v>2251</v>
      </c>
      <c r="C591" s="581">
        <v>3</v>
      </c>
      <c r="D591" s="581">
        <v>2</v>
      </c>
      <c r="E591" s="349" t="s">
        <v>91</v>
      </c>
      <c r="F591" s="361" t="str">
        <f>IF('建築物別概要（追加）入力'!$E$355="","",'建築物別概要（追加）入力'!$E$355)</f>
        <v/>
      </c>
      <c r="G591" s="361"/>
      <c r="H591" s="350"/>
      <c r="I591" s="350"/>
      <c r="J591" s="350"/>
      <c r="K591" s="350"/>
      <c r="L591" s="350"/>
      <c r="M591" s="350"/>
      <c r="N591" s="350"/>
      <c r="O591" s="350"/>
      <c r="P591" s="350"/>
      <c r="Q591" s="350"/>
      <c r="R591" s="350"/>
      <c r="S591" s="350"/>
      <c r="T591" s="350"/>
      <c r="U591" s="350"/>
      <c r="V591" s="374" t="s">
        <v>1586</v>
      </c>
    </row>
    <row r="592" spans="1:22" s="347" customFormat="1" ht="14.1" customHeight="1">
      <c r="A592" s="531">
        <f t="shared" si="8"/>
        <v>591</v>
      </c>
      <c r="B592" s="581" t="s">
        <v>2251</v>
      </c>
      <c r="C592" s="581">
        <v>3</v>
      </c>
      <c r="D592" s="581">
        <v>2</v>
      </c>
      <c r="E592" s="349" t="s">
        <v>2345</v>
      </c>
      <c r="F592" s="359" t="str">
        <f>IF('建築物別概要（追加）入力'!$E$356="","",TEXT('建築物別概要（追加）入力'!$E$356,"#0.000"))</f>
        <v/>
      </c>
      <c r="G592" s="359"/>
      <c r="H592" s="350"/>
      <c r="I592" s="350"/>
      <c r="J592" s="350"/>
      <c r="K592" s="350"/>
      <c r="L592" s="350"/>
      <c r="M592" s="350"/>
      <c r="N592" s="350"/>
      <c r="O592" s="350"/>
      <c r="P592" s="350"/>
      <c r="Q592" s="350"/>
      <c r="R592" s="350"/>
      <c r="S592" s="350"/>
      <c r="T592" s="350"/>
      <c r="U592" s="350"/>
      <c r="V592" s="374" t="s">
        <v>1586</v>
      </c>
    </row>
    <row r="593" spans="1:22" s="347" customFormat="1" ht="14.1" customHeight="1">
      <c r="A593" s="531">
        <f t="shared" ref="A593:A656" si="9">A592+1</f>
        <v>592</v>
      </c>
      <c r="B593" s="581" t="s">
        <v>2251</v>
      </c>
      <c r="C593" s="581">
        <v>3</v>
      </c>
      <c r="D593" s="581">
        <v>2</v>
      </c>
      <c r="E593" s="349" t="s">
        <v>2346</v>
      </c>
      <c r="F593" s="359" t="str">
        <f>IF('建築物別概要（追加）入力'!$E$357="","",TEXT('建築物別概要（追加）入力'!$E$357,"#0.000"))</f>
        <v/>
      </c>
      <c r="G593" s="359"/>
      <c r="H593" s="350"/>
      <c r="I593" s="350"/>
      <c r="J593" s="350"/>
      <c r="K593" s="350"/>
      <c r="L593" s="350"/>
      <c r="M593" s="350"/>
      <c r="N593" s="350"/>
      <c r="O593" s="350"/>
      <c r="P593" s="350"/>
      <c r="Q593" s="350"/>
      <c r="R593" s="350"/>
      <c r="S593" s="350"/>
      <c r="T593" s="350"/>
      <c r="U593" s="350"/>
      <c r="V593" s="374" t="s">
        <v>1586</v>
      </c>
    </row>
    <row r="594" spans="1:22" s="347" customFormat="1" ht="14.1" customHeight="1">
      <c r="A594" s="531">
        <f t="shared" si="9"/>
        <v>593</v>
      </c>
      <c r="B594" s="581" t="s">
        <v>2251</v>
      </c>
      <c r="C594" s="581">
        <v>3</v>
      </c>
      <c r="D594" s="581">
        <v>2</v>
      </c>
      <c r="E594" s="349" t="s">
        <v>2347</v>
      </c>
      <c r="F594" s="359" t="str">
        <f>IF('建築物別概要（追加）入力'!$E$358="","",TEXT('建築物別概要（追加）入力'!$E$358,"#0.000"))</f>
        <v/>
      </c>
      <c r="G594" s="359"/>
      <c r="H594" s="350"/>
      <c r="I594" s="350"/>
      <c r="J594" s="350"/>
      <c r="K594" s="350"/>
      <c r="L594" s="350"/>
      <c r="M594" s="350"/>
      <c r="N594" s="350"/>
      <c r="O594" s="350"/>
      <c r="P594" s="350"/>
      <c r="Q594" s="350"/>
      <c r="R594" s="350"/>
      <c r="S594" s="350"/>
      <c r="T594" s="350"/>
      <c r="U594" s="350"/>
      <c r="V594" s="374" t="s">
        <v>1586</v>
      </c>
    </row>
    <row r="595" spans="1:22" s="347" customFormat="1" ht="14.1" customHeight="1">
      <c r="A595" s="531">
        <f t="shared" si="9"/>
        <v>594</v>
      </c>
      <c r="B595" s="581" t="s">
        <v>2251</v>
      </c>
      <c r="C595" s="581">
        <v>3</v>
      </c>
      <c r="D595" s="581">
        <v>2</v>
      </c>
      <c r="E595" s="349" t="s">
        <v>2348</v>
      </c>
      <c r="F595" s="359" t="str">
        <f>IF('建築物別概要（追加）入力'!$E$359="","",TEXT('建築物別概要（追加）入力'!$E$359,"#0.000"))</f>
        <v/>
      </c>
      <c r="G595" s="359"/>
      <c r="H595" s="350"/>
      <c r="I595" s="350"/>
      <c r="J595" s="350"/>
      <c r="K595" s="350"/>
      <c r="L595" s="350"/>
      <c r="M595" s="350"/>
      <c r="N595" s="350"/>
      <c r="O595" s="350"/>
      <c r="P595" s="350"/>
      <c r="Q595" s="350"/>
      <c r="R595" s="350"/>
      <c r="S595" s="350"/>
      <c r="T595" s="350"/>
      <c r="U595" s="350"/>
      <c r="V595" s="374" t="s">
        <v>1586</v>
      </c>
    </row>
    <row r="596" spans="1:22" s="347" customFormat="1" ht="14.1" customHeight="1">
      <c r="A596" s="531">
        <f t="shared" si="9"/>
        <v>595</v>
      </c>
      <c r="B596" s="581" t="s">
        <v>2251</v>
      </c>
      <c r="C596" s="581">
        <v>3</v>
      </c>
      <c r="D596" s="581">
        <v>2</v>
      </c>
      <c r="E596" s="349" t="s">
        <v>2344</v>
      </c>
      <c r="F596" s="359" t="str">
        <f>IF($G$596=TRUE,"有",IF($H$596=TRUE,"無",""))</f>
        <v/>
      </c>
      <c r="G596" s="355" t="b">
        <v>0</v>
      </c>
      <c r="H596" s="355" t="b">
        <v>0</v>
      </c>
      <c r="I596" s="350"/>
      <c r="J596" s="350"/>
      <c r="K596" s="350"/>
      <c r="L596" s="350"/>
      <c r="M596" s="350"/>
      <c r="N596" s="350"/>
      <c r="O596" s="350"/>
      <c r="P596" s="350"/>
      <c r="Q596" s="350"/>
      <c r="R596" s="350"/>
      <c r="S596" s="350"/>
      <c r="T596" s="350"/>
      <c r="U596" s="350"/>
      <c r="V596" s="374"/>
    </row>
    <row r="597" spans="1:22" s="347" customFormat="1" ht="14.1" customHeight="1">
      <c r="A597" s="531">
        <f t="shared" si="9"/>
        <v>596</v>
      </c>
      <c r="B597" s="581" t="s">
        <v>2251</v>
      </c>
      <c r="C597" s="581">
        <v>3</v>
      </c>
      <c r="D597" s="581">
        <v>2</v>
      </c>
      <c r="E597" s="349" t="s">
        <v>2480</v>
      </c>
      <c r="F597" s="350" t="str">
        <f>IF($G$597=1,"",INDEX(主要用途!$C$2:$C$63,$G$597))</f>
        <v/>
      </c>
      <c r="G597" s="718">
        <v>1</v>
      </c>
      <c r="H597" s="355"/>
      <c r="I597" s="355"/>
      <c r="J597" s="355"/>
      <c r="K597" s="355"/>
      <c r="L597" s="355"/>
      <c r="M597" s="350"/>
      <c r="N597" s="350"/>
      <c r="O597" s="350"/>
      <c r="P597" s="350"/>
      <c r="Q597" s="373"/>
      <c r="R597" s="350"/>
      <c r="S597" s="350"/>
      <c r="T597" s="350"/>
      <c r="U597" s="350"/>
      <c r="V597" s="374" t="s">
        <v>1950</v>
      </c>
    </row>
    <row r="598" spans="1:22" s="347" customFormat="1" ht="14.1" customHeight="1">
      <c r="A598" s="531">
        <f t="shared" si="9"/>
        <v>597</v>
      </c>
      <c r="B598" s="581" t="s">
        <v>2251</v>
      </c>
      <c r="C598" s="581">
        <v>3</v>
      </c>
      <c r="D598" s="581">
        <v>2</v>
      </c>
      <c r="E598" s="349" t="s">
        <v>2481</v>
      </c>
      <c r="F598" s="350" t="str">
        <f>IF($G$598=1,"",INDEX(主要用途!$C$2:$C$63,$G$598))</f>
        <v/>
      </c>
      <c r="G598" s="718">
        <v>1</v>
      </c>
      <c r="H598" s="362"/>
      <c r="I598" s="362"/>
      <c r="J598" s="362"/>
      <c r="K598" s="362"/>
      <c r="L598" s="362"/>
      <c r="M598" s="350"/>
      <c r="N598" s="350"/>
      <c r="O598" s="350"/>
      <c r="P598" s="350"/>
      <c r="Q598" s="373"/>
      <c r="R598" s="350"/>
      <c r="S598" s="350"/>
      <c r="T598" s="350"/>
      <c r="U598" s="350"/>
      <c r="V598" s="374" t="s">
        <v>1950</v>
      </c>
    </row>
    <row r="599" spans="1:22" s="347" customFormat="1" ht="14.1" customHeight="1">
      <c r="A599" s="531">
        <f t="shared" si="9"/>
        <v>598</v>
      </c>
      <c r="B599" s="581" t="s">
        <v>2251</v>
      </c>
      <c r="C599" s="581">
        <v>3</v>
      </c>
      <c r="D599" s="581">
        <v>2</v>
      </c>
      <c r="E599" s="349" t="s">
        <v>2482</v>
      </c>
      <c r="F599" s="350" t="str">
        <f>IF($G$599=1,"",INDEX(主要用途!$C$2:$C$63,$G$599))</f>
        <v/>
      </c>
      <c r="G599" s="718">
        <v>1</v>
      </c>
      <c r="H599" s="362"/>
      <c r="I599" s="362"/>
      <c r="J599" s="362"/>
      <c r="K599" s="362"/>
      <c r="L599" s="362"/>
      <c r="M599" s="350"/>
      <c r="N599" s="350"/>
      <c r="O599" s="350"/>
      <c r="P599" s="350"/>
      <c r="Q599" s="373"/>
      <c r="R599" s="350"/>
      <c r="S599" s="350"/>
      <c r="T599" s="350"/>
      <c r="U599" s="350"/>
      <c r="V599" s="374" t="s">
        <v>1950</v>
      </c>
    </row>
    <row r="600" spans="1:22" s="347" customFormat="1" ht="14.1" customHeight="1">
      <c r="A600" s="531">
        <f t="shared" si="9"/>
        <v>599</v>
      </c>
      <c r="B600" s="581" t="s">
        <v>2251</v>
      </c>
      <c r="C600" s="581">
        <v>3</v>
      </c>
      <c r="D600" s="581">
        <v>2</v>
      </c>
      <c r="E600" s="349" t="s">
        <v>2483</v>
      </c>
      <c r="F600" s="350" t="str">
        <f>IF($G$600=1,"",INDEX(主要用途!$C$2:$C$63,$G$600))</f>
        <v/>
      </c>
      <c r="G600" s="718">
        <v>1</v>
      </c>
      <c r="H600" s="362"/>
      <c r="I600" s="362"/>
      <c r="J600" s="362"/>
      <c r="K600" s="362"/>
      <c r="L600" s="362"/>
      <c r="M600" s="350"/>
      <c r="N600" s="350"/>
      <c r="O600" s="350"/>
      <c r="P600" s="350"/>
      <c r="Q600" s="373"/>
      <c r="R600" s="350"/>
      <c r="S600" s="350"/>
      <c r="T600" s="350"/>
      <c r="U600" s="350"/>
      <c r="V600" s="374" t="s">
        <v>1950</v>
      </c>
    </row>
    <row r="601" spans="1:22" s="347" customFormat="1" ht="14.1" customHeight="1">
      <c r="A601" s="531">
        <f t="shared" si="9"/>
        <v>600</v>
      </c>
      <c r="B601" s="581" t="s">
        <v>2251</v>
      </c>
      <c r="C601" s="581">
        <v>3</v>
      </c>
      <c r="D601" s="581">
        <v>2</v>
      </c>
      <c r="E601" s="349" t="s">
        <v>2484</v>
      </c>
      <c r="F601" s="350" t="str">
        <f>IF($G$601=1,"",INDEX(主要用途!$C$2:$C$63,$G$601))</f>
        <v/>
      </c>
      <c r="G601" s="718">
        <v>1</v>
      </c>
      <c r="H601" s="362"/>
      <c r="I601" s="362"/>
      <c r="J601" s="362"/>
      <c r="K601" s="362"/>
      <c r="L601" s="362"/>
      <c r="M601" s="350"/>
      <c r="N601" s="350"/>
      <c r="O601" s="350"/>
      <c r="P601" s="350"/>
      <c r="Q601" s="373"/>
      <c r="R601" s="350"/>
      <c r="S601" s="350"/>
      <c r="T601" s="350"/>
      <c r="U601" s="350"/>
      <c r="V601" s="374" t="s">
        <v>1950</v>
      </c>
    </row>
    <row r="602" spans="1:22" s="347" customFormat="1" ht="14.1" customHeight="1">
      <c r="A602" s="531">
        <f t="shared" si="9"/>
        <v>601</v>
      </c>
      <c r="B602" s="581" t="s">
        <v>2251</v>
      </c>
      <c r="C602" s="581">
        <v>3</v>
      </c>
      <c r="D602" s="581">
        <v>2</v>
      </c>
      <c r="E602" s="349" t="s">
        <v>2495</v>
      </c>
      <c r="F602" s="350" t="str">
        <f>IF($G$602=1,"",INDEX(主要用途!$C$2:$C$63,$G$602))</f>
        <v/>
      </c>
      <c r="G602" s="718">
        <v>1</v>
      </c>
      <c r="H602" s="362"/>
      <c r="I602" s="362"/>
      <c r="J602" s="362"/>
      <c r="K602" s="362"/>
      <c r="L602" s="362"/>
      <c r="M602" s="350"/>
      <c r="N602" s="350"/>
      <c r="O602" s="350"/>
      <c r="P602" s="350"/>
      <c r="Q602" s="373"/>
      <c r="R602" s="350"/>
      <c r="S602" s="350"/>
      <c r="T602" s="350"/>
      <c r="U602" s="350"/>
      <c r="V602" s="374" t="s">
        <v>1950</v>
      </c>
    </row>
    <row r="603" spans="1:22" s="347" customFormat="1" ht="14.1" customHeight="1">
      <c r="A603" s="531">
        <f t="shared" si="9"/>
        <v>602</v>
      </c>
      <c r="B603" s="581" t="s">
        <v>2251</v>
      </c>
      <c r="C603" s="581">
        <v>3</v>
      </c>
      <c r="D603" s="581">
        <v>2</v>
      </c>
      <c r="E603" s="349" t="s">
        <v>2485</v>
      </c>
      <c r="F603" s="350" t="str">
        <f>IF('建築物別概要（追加）入力'!$K$363="","",'建築物別概要（追加）入力'!$K$363)</f>
        <v/>
      </c>
      <c r="G603" s="350"/>
      <c r="H603" s="350"/>
      <c r="I603" s="350"/>
      <c r="J603" s="350"/>
      <c r="K603" s="350"/>
      <c r="L603" s="350"/>
      <c r="M603" s="350"/>
      <c r="N603" s="350"/>
      <c r="O603" s="350"/>
      <c r="P603" s="350"/>
      <c r="Q603" s="350"/>
      <c r="R603" s="350"/>
      <c r="S603" s="350"/>
      <c r="T603" s="350"/>
      <c r="U603" s="350"/>
      <c r="V603" s="374" t="s">
        <v>1949</v>
      </c>
    </row>
    <row r="604" spans="1:22" s="347" customFormat="1" ht="14.1" customHeight="1">
      <c r="A604" s="531">
        <f t="shared" si="9"/>
        <v>603</v>
      </c>
      <c r="B604" s="581" t="s">
        <v>2251</v>
      </c>
      <c r="C604" s="581">
        <v>3</v>
      </c>
      <c r="D604" s="581">
        <v>2</v>
      </c>
      <c r="E604" s="349" t="s">
        <v>2486</v>
      </c>
      <c r="F604" s="350" t="str">
        <f>IF('建築物別概要（追加）入力'!$K$364="","",'建築物別概要（追加）入力'!$K$364)</f>
        <v/>
      </c>
      <c r="G604" s="350"/>
      <c r="H604" s="350"/>
      <c r="I604" s="350"/>
      <c r="J604" s="350"/>
      <c r="K604" s="350"/>
      <c r="L604" s="350"/>
      <c r="M604" s="350"/>
      <c r="N604" s="350"/>
      <c r="O604" s="350"/>
      <c r="P604" s="350"/>
      <c r="Q604" s="350"/>
      <c r="R604" s="350"/>
      <c r="S604" s="350"/>
      <c r="T604" s="350"/>
      <c r="U604" s="350"/>
      <c r="V604" s="374" t="s">
        <v>1949</v>
      </c>
    </row>
    <row r="605" spans="1:22" s="347" customFormat="1" ht="14.1" customHeight="1">
      <c r="A605" s="531">
        <f t="shared" si="9"/>
        <v>604</v>
      </c>
      <c r="B605" s="581" t="s">
        <v>2251</v>
      </c>
      <c r="C605" s="581">
        <v>3</v>
      </c>
      <c r="D605" s="581">
        <v>2</v>
      </c>
      <c r="E605" s="349" t="s">
        <v>2489</v>
      </c>
      <c r="F605" s="350" t="str">
        <f>IF('建築物別概要（追加）入力'!$K$365="","",'建築物別概要（追加）入力'!$K$365)</f>
        <v/>
      </c>
      <c r="G605" s="350"/>
      <c r="H605" s="350"/>
      <c r="I605" s="350"/>
      <c r="J605" s="350"/>
      <c r="K605" s="350"/>
      <c r="L605" s="350"/>
      <c r="M605" s="350"/>
      <c r="N605" s="350"/>
      <c r="O605" s="350"/>
      <c r="P605" s="350"/>
      <c r="Q605" s="350"/>
      <c r="R605" s="350"/>
      <c r="S605" s="350"/>
      <c r="T605" s="350"/>
      <c r="U605" s="350"/>
      <c r="V605" s="374" t="s">
        <v>1949</v>
      </c>
    </row>
    <row r="606" spans="1:22" s="347" customFormat="1" ht="14.1" customHeight="1">
      <c r="A606" s="531">
        <f t="shared" si="9"/>
        <v>605</v>
      </c>
      <c r="B606" s="581" t="s">
        <v>2251</v>
      </c>
      <c r="C606" s="581">
        <v>3</v>
      </c>
      <c r="D606" s="581">
        <v>2</v>
      </c>
      <c r="E606" s="349" t="s">
        <v>2487</v>
      </c>
      <c r="F606" s="350" t="str">
        <f>IF('建築物別概要（追加）入力'!$K$366="","",'建築物別概要（追加）入力'!$K$366)</f>
        <v/>
      </c>
      <c r="G606" s="350"/>
      <c r="H606" s="350"/>
      <c r="I606" s="350"/>
      <c r="J606" s="350"/>
      <c r="K606" s="350"/>
      <c r="L606" s="350"/>
      <c r="M606" s="350"/>
      <c r="N606" s="350"/>
      <c r="O606" s="350"/>
      <c r="P606" s="350"/>
      <c r="Q606" s="350"/>
      <c r="R606" s="350"/>
      <c r="S606" s="350"/>
      <c r="T606" s="350"/>
      <c r="U606" s="350"/>
      <c r="V606" s="374" t="s">
        <v>1949</v>
      </c>
    </row>
    <row r="607" spans="1:22" s="347" customFormat="1" ht="14.1" customHeight="1">
      <c r="A607" s="531">
        <f t="shared" si="9"/>
        <v>606</v>
      </c>
      <c r="B607" s="581" t="s">
        <v>2251</v>
      </c>
      <c r="C607" s="581">
        <v>3</v>
      </c>
      <c r="D607" s="581">
        <v>2</v>
      </c>
      <c r="E607" s="349" t="s">
        <v>2488</v>
      </c>
      <c r="F607" s="350" t="str">
        <f>IF('建築物別概要（追加）入力'!$K$367="","",'建築物別概要（追加）入力'!$K$367)</f>
        <v/>
      </c>
      <c r="G607" s="350"/>
      <c r="H607" s="350"/>
      <c r="I607" s="350"/>
      <c r="J607" s="350"/>
      <c r="K607" s="350"/>
      <c r="L607" s="350"/>
      <c r="M607" s="350"/>
      <c r="N607" s="350"/>
      <c r="O607" s="350"/>
      <c r="P607" s="350"/>
      <c r="Q607" s="350"/>
      <c r="R607" s="350"/>
      <c r="S607" s="350"/>
      <c r="T607" s="350"/>
      <c r="U607" s="350"/>
      <c r="V607" s="374" t="s">
        <v>1949</v>
      </c>
    </row>
    <row r="608" spans="1:22" s="347" customFormat="1" ht="14.1" customHeight="1">
      <c r="A608" s="531">
        <f t="shared" si="9"/>
        <v>607</v>
      </c>
      <c r="B608" s="581" t="s">
        <v>2251</v>
      </c>
      <c r="C608" s="581">
        <v>3</v>
      </c>
      <c r="D608" s="581">
        <v>2</v>
      </c>
      <c r="E608" s="349" t="s">
        <v>2496</v>
      </c>
      <c r="F608" s="350" t="str">
        <f>IF('建築物別概要（追加）入力'!$K$368="","",'建築物別概要（追加）入力'!$K$368)</f>
        <v/>
      </c>
      <c r="G608" s="350"/>
      <c r="H608" s="350"/>
      <c r="I608" s="350"/>
      <c r="J608" s="350"/>
      <c r="K608" s="350"/>
      <c r="L608" s="350"/>
      <c r="M608" s="350"/>
      <c r="N608" s="350"/>
      <c r="O608" s="350"/>
      <c r="P608" s="350"/>
      <c r="Q608" s="350"/>
      <c r="R608" s="350"/>
      <c r="S608" s="350"/>
      <c r="T608" s="350"/>
      <c r="U608" s="350"/>
      <c r="V608" s="374" t="s">
        <v>1949</v>
      </c>
    </row>
    <row r="609" spans="1:22" s="347" customFormat="1" ht="14.1" customHeight="1">
      <c r="A609" s="531">
        <f t="shared" si="9"/>
        <v>608</v>
      </c>
      <c r="B609" s="581" t="s">
        <v>2251</v>
      </c>
      <c r="C609" s="581">
        <v>3</v>
      </c>
      <c r="D609" s="581">
        <v>2</v>
      </c>
      <c r="E609" s="349" t="s">
        <v>2490</v>
      </c>
      <c r="F609" s="350" t="str">
        <f>IF('建築物別概要（追加）入力'!$V$363="","",TEXT('建築物別概要（追加）入力'!$V$363,"#0.00"))</f>
        <v/>
      </c>
      <c r="G609" s="380"/>
      <c r="H609" s="380"/>
      <c r="I609" s="380"/>
      <c r="J609" s="380"/>
      <c r="K609" s="380"/>
      <c r="L609" s="380"/>
      <c r="M609" s="350"/>
      <c r="N609" s="350"/>
      <c r="O609" s="350"/>
      <c r="P609" s="350"/>
      <c r="Q609" s="350"/>
      <c r="R609" s="350"/>
      <c r="S609" s="350"/>
      <c r="T609" s="350"/>
      <c r="U609" s="350"/>
      <c r="V609" s="374" t="s">
        <v>1949</v>
      </c>
    </row>
    <row r="610" spans="1:22" s="347" customFormat="1" ht="14.1" customHeight="1">
      <c r="A610" s="531">
        <f t="shared" si="9"/>
        <v>609</v>
      </c>
      <c r="B610" s="581" t="s">
        <v>2251</v>
      </c>
      <c r="C610" s="581">
        <v>3</v>
      </c>
      <c r="D610" s="581">
        <v>2</v>
      </c>
      <c r="E610" s="349" t="s">
        <v>2491</v>
      </c>
      <c r="F610" s="350" t="str">
        <f>IF('建築物別概要（追加）入力'!$V$364="","",TEXT('建築物別概要（追加）入力'!$V$364,"#0.00"))</f>
        <v/>
      </c>
      <c r="G610" s="380"/>
      <c r="H610" s="380"/>
      <c r="I610" s="380"/>
      <c r="J610" s="380"/>
      <c r="K610" s="380"/>
      <c r="L610" s="380"/>
      <c r="M610" s="350"/>
      <c r="N610" s="350"/>
      <c r="O610" s="350"/>
      <c r="P610" s="350"/>
      <c r="Q610" s="350"/>
      <c r="R610" s="350"/>
      <c r="S610" s="350"/>
      <c r="T610" s="350"/>
      <c r="U610" s="350"/>
      <c r="V610" s="374" t="s">
        <v>1949</v>
      </c>
    </row>
    <row r="611" spans="1:22" s="347" customFormat="1" ht="14.1" customHeight="1">
      <c r="A611" s="531">
        <f t="shared" si="9"/>
        <v>610</v>
      </c>
      <c r="B611" s="581" t="s">
        <v>2251</v>
      </c>
      <c r="C611" s="581">
        <v>3</v>
      </c>
      <c r="D611" s="581">
        <v>2</v>
      </c>
      <c r="E611" s="349" t="s">
        <v>2492</v>
      </c>
      <c r="F611" s="350" t="str">
        <f>IF('建築物別概要（追加）入力'!$V$365="","",TEXT('建築物別概要（追加）入力'!$V$365,"#0.00"))</f>
        <v/>
      </c>
      <c r="G611" s="380"/>
      <c r="H611" s="380"/>
      <c r="I611" s="380"/>
      <c r="J611" s="380"/>
      <c r="K611" s="380"/>
      <c r="L611" s="380"/>
      <c r="M611" s="350"/>
      <c r="N611" s="350"/>
      <c r="O611" s="350"/>
      <c r="P611" s="350"/>
      <c r="Q611" s="350"/>
      <c r="R611" s="350"/>
      <c r="S611" s="350"/>
      <c r="T611" s="350"/>
      <c r="U611" s="350"/>
      <c r="V611" s="374" t="s">
        <v>1949</v>
      </c>
    </row>
    <row r="612" spans="1:22" s="347" customFormat="1" ht="14.1" customHeight="1">
      <c r="A612" s="531">
        <f t="shared" si="9"/>
        <v>611</v>
      </c>
      <c r="B612" s="581" t="s">
        <v>2251</v>
      </c>
      <c r="C612" s="581">
        <v>3</v>
      </c>
      <c r="D612" s="581">
        <v>2</v>
      </c>
      <c r="E612" s="349" t="s">
        <v>2493</v>
      </c>
      <c r="F612" s="350" t="str">
        <f>IF('建築物別概要（追加）入力'!$V$366="","",TEXT('建築物別概要（追加）入力'!$V$366,"#0.00"))</f>
        <v/>
      </c>
      <c r="G612" s="380"/>
      <c r="H612" s="380"/>
      <c r="I612" s="380"/>
      <c r="J612" s="380"/>
      <c r="K612" s="380"/>
      <c r="L612" s="380"/>
      <c r="M612" s="350"/>
      <c r="N612" s="350"/>
      <c r="O612" s="350"/>
      <c r="P612" s="350"/>
      <c r="Q612" s="350"/>
      <c r="R612" s="350"/>
      <c r="S612" s="350"/>
      <c r="T612" s="350"/>
      <c r="U612" s="350"/>
      <c r="V612" s="374" t="s">
        <v>1949</v>
      </c>
    </row>
    <row r="613" spans="1:22" s="347" customFormat="1" ht="14.1" customHeight="1">
      <c r="A613" s="531">
        <f t="shared" si="9"/>
        <v>612</v>
      </c>
      <c r="B613" s="581" t="s">
        <v>2251</v>
      </c>
      <c r="C613" s="581">
        <v>3</v>
      </c>
      <c r="D613" s="581">
        <v>2</v>
      </c>
      <c r="E613" s="349" t="s">
        <v>2494</v>
      </c>
      <c r="F613" s="350" t="str">
        <f>IF('建築物別概要（追加）入力'!$V$367="","",TEXT('建築物別概要（追加）入力'!$V$367,"#0.00"))</f>
        <v/>
      </c>
      <c r="G613" s="380"/>
      <c r="H613" s="380"/>
      <c r="I613" s="380"/>
      <c r="J613" s="380"/>
      <c r="K613" s="380"/>
      <c r="L613" s="380"/>
      <c r="M613" s="350"/>
      <c r="N613" s="350"/>
      <c r="O613" s="350"/>
      <c r="P613" s="350"/>
      <c r="Q613" s="350"/>
      <c r="R613" s="350"/>
      <c r="S613" s="350"/>
      <c r="T613" s="350"/>
      <c r="U613" s="350"/>
      <c r="V613" s="374" t="s">
        <v>1949</v>
      </c>
    </row>
    <row r="614" spans="1:22" s="347" customFormat="1" ht="14.1" customHeight="1">
      <c r="A614" s="531">
        <f t="shared" si="9"/>
        <v>613</v>
      </c>
      <c r="B614" s="581" t="s">
        <v>2251</v>
      </c>
      <c r="C614" s="581">
        <v>3</v>
      </c>
      <c r="D614" s="581">
        <v>2</v>
      </c>
      <c r="E614" s="349" t="s">
        <v>2497</v>
      </c>
      <c r="F614" s="350" t="str">
        <f>IF('建築物別概要（追加）入力'!$V$368="","",TEXT('建築物別概要（追加）入力'!$V$368,"#0.00"))</f>
        <v/>
      </c>
      <c r="G614" s="380"/>
      <c r="H614" s="380"/>
      <c r="I614" s="380"/>
      <c r="J614" s="380"/>
      <c r="K614" s="380"/>
      <c r="L614" s="380"/>
      <c r="M614" s="350"/>
      <c r="N614" s="350"/>
      <c r="O614" s="350"/>
      <c r="P614" s="350"/>
      <c r="Q614" s="350"/>
      <c r="R614" s="350"/>
      <c r="S614" s="350"/>
      <c r="T614" s="350"/>
      <c r="U614" s="350"/>
      <c r="V614" s="374" t="s">
        <v>1949</v>
      </c>
    </row>
    <row r="615" spans="1:22" s="347" customFormat="1" ht="14.1" customHeight="1">
      <c r="A615" s="531">
        <f t="shared" si="9"/>
        <v>614</v>
      </c>
      <c r="B615" s="581" t="s">
        <v>2251</v>
      </c>
      <c r="C615" s="581">
        <v>3</v>
      </c>
      <c r="D615" s="581">
        <v>2</v>
      </c>
      <c r="E615" s="349" t="s">
        <v>1760</v>
      </c>
      <c r="F615" s="350" t="str">
        <f>IF('建築物別概要（追加）入力'!$E$370="","",'建築物別概要（追加）入力'!$E$370)</f>
        <v/>
      </c>
      <c r="G615" s="350"/>
      <c r="H615" s="350"/>
      <c r="I615" s="350"/>
      <c r="J615" s="350"/>
      <c r="K615" s="350"/>
      <c r="L615" s="350"/>
      <c r="M615" s="350"/>
      <c r="N615" s="350"/>
      <c r="O615" s="350"/>
      <c r="P615" s="350"/>
      <c r="Q615" s="350"/>
      <c r="R615" s="350"/>
      <c r="S615" s="350"/>
      <c r="T615" s="350"/>
      <c r="U615" s="350"/>
      <c r="V615" s="374" t="s">
        <v>1586</v>
      </c>
    </row>
    <row r="616" spans="1:22" s="347" customFormat="1" ht="14.1" customHeight="1" thickBot="1">
      <c r="A616" s="532">
        <f t="shared" si="9"/>
        <v>615</v>
      </c>
      <c r="B616" s="582" t="s">
        <v>2251</v>
      </c>
      <c r="C616" s="582">
        <v>3</v>
      </c>
      <c r="D616" s="613">
        <v>2</v>
      </c>
      <c r="E616" s="382" t="s">
        <v>1759</v>
      </c>
      <c r="F616" s="383" t="str">
        <f>IF('建築物別概要（追加）入力'!$E$373="","",'建築物別概要（追加）入力'!$E$373)</f>
        <v/>
      </c>
      <c r="G616" s="383"/>
      <c r="H616" s="383"/>
      <c r="I616" s="383"/>
      <c r="J616" s="383"/>
      <c r="K616" s="383"/>
      <c r="L616" s="383"/>
      <c r="M616" s="383"/>
      <c r="N616" s="383"/>
      <c r="O616" s="383"/>
      <c r="P616" s="383"/>
      <c r="Q616" s="383"/>
      <c r="R616" s="383"/>
      <c r="S616" s="383"/>
      <c r="T616" s="383"/>
      <c r="U616" s="383"/>
      <c r="V616" s="386" t="s">
        <v>1586</v>
      </c>
    </row>
    <row r="617" spans="1:22" s="347" customFormat="1" ht="14.1" customHeight="1">
      <c r="A617" s="539">
        <f t="shared" si="9"/>
        <v>616</v>
      </c>
      <c r="B617" s="583" t="s">
        <v>2251</v>
      </c>
      <c r="C617" s="583">
        <v>3</v>
      </c>
      <c r="D617" s="583">
        <v>3</v>
      </c>
      <c r="E617" s="375" t="s">
        <v>2128</v>
      </c>
      <c r="F617" s="384">
        <f>'建築物別概要（追加）入力'!$E$377</f>
        <v>3</v>
      </c>
      <c r="G617" s="384"/>
      <c r="H617" s="376"/>
      <c r="I617" s="376"/>
      <c r="J617" s="376"/>
      <c r="K617" s="376"/>
      <c r="L617" s="376"/>
      <c r="M617" s="376"/>
      <c r="N617" s="376"/>
      <c r="O617" s="376"/>
      <c r="P617" s="376"/>
      <c r="Q617" s="376"/>
      <c r="R617" s="376"/>
      <c r="S617" s="376"/>
      <c r="T617" s="376"/>
      <c r="U617" s="376"/>
      <c r="V617" s="385" t="s">
        <v>1586</v>
      </c>
    </row>
    <row r="618" spans="1:22" s="347" customFormat="1" ht="14.1" customHeight="1">
      <c r="A618" s="531">
        <f t="shared" si="9"/>
        <v>617</v>
      </c>
      <c r="B618" s="581" t="s">
        <v>2251</v>
      </c>
      <c r="C618" s="581">
        <v>3</v>
      </c>
      <c r="D618" s="581">
        <v>3</v>
      </c>
      <c r="E618" s="349" t="s">
        <v>91</v>
      </c>
      <c r="F618" s="361" t="str">
        <f>IF('建築物別概要（追加）入力'!$E$378="","",'建築物別概要（追加）入力'!$E$378)</f>
        <v/>
      </c>
      <c r="G618" s="361"/>
      <c r="H618" s="350"/>
      <c r="I618" s="350"/>
      <c r="J618" s="350"/>
      <c r="K618" s="350"/>
      <c r="L618" s="350"/>
      <c r="M618" s="350"/>
      <c r="N618" s="350"/>
      <c r="O618" s="350"/>
      <c r="P618" s="350"/>
      <c r="Q618" s="350"/>
      <c r="R618" s="350"/>
      <c r="S618" s="350"/>
      <c r="T618" s="350"/>
      <c r="U618" s="350"/>
      <c r="V618" s="374" t="s">
        <v>1586</v>
      </c>
    </row>
    <row r="619" spans="1:22" s="347" customFormat="1" ht="14.1" customHeight="1">
      <c r="A619" s="531">
        <f t="shared" si="9"/>
        <v>618</v>
      </c>
      <c r="B619" s="581" t="s">
        <v>2251</v>
      </c>
      <c r="C619" s="581">
        <v>3</v>
      </c>
      <c r="D619" s="581">
        <v>3</v>
      </c>
      <c r="E619" s="349" t="s">
        <v>2345</v>
      </c>
      <c r="F619" s="359" t="str">
        <f>IF('建築物別概要（追加）入力'!$E$379="","",TEXT('建築物別概要（追加）入力'!$E$379,"#0.000"))</f>
        <v/>
      </c>
      <c r="G619" s="359"/>
      <c r="H619" s="350"/>
      <c r="I619" s="350"/>
      <c r="J619" s="350"/>
      <c r="K619" s="350"/>
      <c r="L619" s="350"/>
      <c r="M619" s="350"/>
      <c r="N619" s="350"/>
      <c r="O619" s="350"/>
      <c r="P619" s="350"/>
      <c r="Q619" s="350"/>
      <c r="R619" s="350"/>
      <c r="S619" s="350"/>
      <c r="T619" s="350"/>
      <c r="U619" s="350"/>
      <c r="V619" s="374" t="s">
        <v>1586</v>
      </c>
    </row>
    <row r="620" spans="1:22" s="347" customFormat="1" ht="14.1" customHeight="1">
      <c r="A620" s="531">
        <f t="shared" si="9"/>
        <v>619</v>
      </c>
      <c r="B620" s="581" t="s">
        <v>2251</v>
      </c>
      <c r="C620" s="581">
        <v>3</v>
      </c>
      <c r="D620" s="581">
        <v>3</v>
      </c>
      <c r="E620" s="349" t="s">
        <v>2346</v>
      </c>
      <c r="F620" s="359" t="str">
        <f>IF('建築物別概要（追加）入力'!$E$380="","",TEXT('建築物別概要（追加）入力'!$E$380,"#0.000"))</f>
        <v/>
      </c>
      <c r="G620" s="359"/>
      <c r="H620" s="350"/>
      <c r="I620" s="350"/>
      <c r="J620" s="350"/>
      <c r="K620" s="350"/>
      <c r="L620" s="350"/>
      <c r="M620" s="350"/>
      <c r="N620" s="350"/>
      <c r="O620" s="350"/>
      <c r="P620" s="350"/>
      <c r="Q620" s="350"/>
      <c r="R620" s="350"/>
      <c r="S620" s="350"/>
      <c r="T620" s="350"/>
      <c r="U620" s="350"/>
      <c r="V620" s="374" t="s">
        <v>1586</v>
      </c>
    </row>
    <row r="621" spans="1:22" s="347" customFormat="1" ht="14.1" customHeight="1">
      <c r="A621" s="531">
        <f t="shared" si="9"/>
        <v>620</v>
      </c>
      <c r="B621" s="581" t="s">
        <v>2251</v>
      </c>
      <c r="C621" s="581">
        <v>3</v>
      </c>
      <c r="D621" s="581">
        <v>3</v>
      </c>
      <c r="E621" s="349" t="s">
        <v>2347</v>
      </c>
      <c r="F621" s="359" t="str">
        <f>IF('建築物別概要（追加）入力'!$E$381="","",TEXT('建築物別概要（追加）入力'!$E$381,"#0.000"))</f>
        <v/>
      </c>
      <c r="G621" s="359"/>
      <c r="H621" s="350"/>
      <c r="I621" s="350"/>
      <c r="J621" s="350"/>
      <c r="K621" s="350"/>
      <c r="L621" s="350"/>
      <c r="M621" s="350"/>
      <c r="N621" s="350"/>
      <c r="O621" s="350"/>
      <c r="P621" s="350"/>
      <c r="Q621" s="350"/>
      <c r="R621" s="350"/>
      <c r="S621" s="350"/>
      <c r="T621" s="350"/>
      <c r="U621" s="350"/>
      <c r="V621" s="374" t="s">
        <v>1586</v>
      </c>
    </row>
    <row r="622" spans="1:22" s="347" customFormat="1" ht="14.1" customHeight="1">
      <c r="A622" s="531">
        <f t="shared" si="9"/>
        <v>621</v>
      </c>
      <c r="B622" s="581" t="s">
        <v>2251</v>
      </c>
      <c r="C622" s="581">
        <v>3</v>
      </c>
      <c r="D622" s="581">
        <v>3</v>
      </c>
      <c r="E622" s="349" t="s">
        <v>2348</v>
      </c>
      <c r="F622" s="359" t="str">
        <f>IF('建築物別概要（追加）入力'!$E$382="","",TEXT('建築物別概要（追加）入力'!$E$382,"#0.000"))</f>
        <v/>
      </c>
      <c r="G622" s="359"/>
      <c r="H622" s="350"/>
      <c r="I622" s="350"/>
      <c r="J622" s="350"/>
      <c r="K622" s="350"/>
      <c r="L622" s="350"/>
      <c r="M622" s="350"/>
      <c r="N622" s="350"/>
      <c r="O622" s="350"/>
      <c r="P622" s="350"/>
      <c r="Q622" s="350"/>
      <c r="R622" s="350"/>
      <c r="S622" s="350"/>
      <c r="T622" s="350"/>
      <c r="U622" s="350"/>
      <c r="V622" s="374" t="s">
        <v>1586</v>
      </c>
    </row>
    <row r="623" spans="1:22" s="347" customFormat="1" ht="14.1" customHeight="1">
      <c r="A623" s="531">
        <f t="shared" si="9"/>
        <v>622</v>
      </c>
      <c r="B623" s="581" t="s">
        <v>2251</v>
      </c>
      <c r="C623" s="581">
        <v>3</v>
      </c>
      <c r="D623" s="581">
        <v>3</v>
      </c>
      <c r="E623" s="349" t="s">
        <v>2344</v>
      </c>
      <c r="F623" s="359" t="str">
        <f>IF($G$623=TRUE,"有",IF($H$623=TRUE,"無",""))</f>
        <v/>
      </c>
      <c r="G623" s="355" t="b">
        <v>0</v>
      </c>
      <c r="H623" s="355" t="b">
        <v>0</v>
      </c>
      <c r="I623" s="350"/>
      <c r="J623" s="350"/>
      <c r="K623" s="350"/>
      <c r="L623" s="350"/>
      <c r="M623" s="350"/>
      <c r="N623" s="350"/>
      <c r="O623" s="350"/>
      <c r="P623" s="350"/>
      <c r="Q623" s="350"/>
      <c r="R623" s="350"/>
      <c r="S623" s="350"/>
      <c r="T623" s="350"/>
      <c r="U623" s="350"/>
      <c r="V623" s="374"/>
    </row>
    <row r="624" spans="1:22" s="347" customFormat="1" ht="14.1" customHeight="1">
      <c r="A624" s="531">
        <f t="shared" si="9"/>
        <v>623</v>
      </c>
      <c r="B624" s="581" t="s">
        <v>2251</v>
      </c>
      <c r="C624" s="581">
        <v>3</v>
      </c>
      <c r="D624" s="581">
        <v>3</v>
      </c>
      <c r="E624" s="349" t="s">
        <v>2480</v>
      </c>
      <c r="F624" s="350" t="str">
        <f>IF($G$624=1,"",INDEX(主要用途!$C$2:$C$63,$G$624))</f>
        <v/>
      </c>
      <c r="G624" s="718">
        <v>1</v>
      </c>
      <c r="H624" s="355"/>
      <c r="I624" s="355"/>
      <c r="J624" s="355"/>
      <c r="K624" s="355"/>
      <c r="L624" s="355"/>
      <c r="M624" s="350"/>
      <c r="N624" s="350"/>
      <c r="O624" s="350"/>
      <c r="P624" s="350"/>
      <c r="Q624" s="373"/>
      <c r="R624" s="350"/>
      <c r="S624" s="350"/>
      <c r="T624" s="350"/>
      <c r="U624" s="350"/>
      <c r="V624" s="374" t="s">
        <v>1952</v>
      </c>
    </row>
    <row r="625" spans="1:22" s="347" customFormat="1" ht="14.1" customHeight="1">
      <c r="A625" s="531">
        <f t="shared" si="9"/>
        <v>624</v>
      </c>
      <c r="B625" s="581" t="s">
        <v>2251</v>
      </c>
      <c r="C625" s="581">
        <v>3</v>
      </c>
      <c r="D625" s="581">
        <v>3</v>
      </c>
      <c r="E625" s="349" t="s">
        <v>2481</v>
      </c>
      <c r="F625" s="350" t="str">
        <f>IF($G$625=1,"",INDEX(主要用途!$C$2:$C$63,$G$625))</f>
        <v/>
      </c>
      <c r="G625" s="362">
        <v>1</v>
      </c>
      <c r="H625" s="362"/>
      <c r="I625" s="362"/>
      <c r="J625" s="362"/>
      <c r="K625" s="362"/>
      <c r="L625" s="362"/>
      <c r="M625" s="350"/>
      <c r="N625" s="350"/>
      <c r="O625" s="350"/>
      <c r="P625" s="350"/>
      <c r="Q625" s="373"/>
      <c r="R625" s="350"/>
      <c r="S625" s="350"/>
      <c r="T625" s="350"/>
      <c r="U625" s="350"/>
      <c r="V625" s="374" t="s">
        <v>1950</v>
      </c>
    </row>
    <row r="626" spans="1:22" s="347" customFormat="1" ht="14.1" customHeight="1">
      <c r="A626" s="531">
        <f t="shared" si="9"/>
        <v>625</v>
      </c>
      <c r="B626" s="581" t="s">
        <v>2251</v>
      </c>
      <c r="C626" s="581">
        <v>3</v>
      </c>
      <c r="D626" s="581">
        <v>3</v>
      </c>
      <c r="E626" s="349" t="s">
        <v>2482</v>
      </c>
      <c r="F626" s="350" t="str">
        <f>IF($G$626=1,"",INDEX(主要用途!$C$2:$C$63,$G$626))</f>
        <v/>
      </c>
      <c r="G626" s="362">
        <v>1</v>
      </c>
      <c r="H626" s="362"/>
      <c r="I626" s="362"/>
      <c r="J626" s="362"/>
      <c r="K626" s="362"/>
      <c r="L626" s="362"/>
      <c r="M626" s="350"/>
      <c r="N626" s="350"/>
      <c r="O626" s="350"/>
      <c r="P626" s="350"/>
      <c r="Q626" s="373"/>
      <c r="R626" s="350"/>
      <c r="S626" s="350"/>
      <c r="T626" s="350"/>
      <c r="U626" s="350"/>
      <c r="V626" s="374" t="s">
        <v>1950</v>
      </c>
    </row>
    <row r="627" spans="1:22" s="347" customFormat="1" ht="14.1" customHeight="1">
      <c r="A627" s="531">
        <f t="shared" si="9"/>
        <v>626</v>
      </c>
      <c r="B627" s="581" t="s">
        <v>2251</v>
      </c>
      <c r="C627" s="581">
        <v>3</v>
      </c>
      <c r="D627" s="581">
        <v>3</v>
      </c>
      <c r="E627" s="349" t="s">
        <v>2483</v>
      </c>
      <c r="F627" s="350" t="str">
        <f>IF($G$627=1,"",INDEX(主要用途!$C$2:$C$63,$G$627))</f>
        <v/>
      </c>
      <c r="G627" s="362">
        <v>1</v>
      </c>
      <c r="H627" s="362"/>
      <c r="I627" s="362"/>
      <c r="J627" s="362"/>
      <c r="K627" s="362"/>
      <c r="L627" s="362"/>
      <c r="M627" s="350"/>
      <c r="N627" s="350"/>
      <c r="O627" s="350"/>
      <c r="P627" s="350"/>
      <c r="Q627" s="373"/>
      <c r="R627" s="350"/>
      <c r="S627" s="350"/>
      <c r="T627" s="350"/>
      <c r="U627" s="350"/>
      <c r="V627" s="374" t="s">
        <v>1950</v>
      </c>
    </row>
    <row r="628" spans="1:22" s="347" customFormat="1" ht="14.1" customHeight="1">
      <c r="A628" s="531">
        <f t="shared" si="9"/>
        <v>627</v>
      </c>
      <c r="B628" s="581" t="s">
        <v>2251</v>
      </c>
      <c r="C628" s="581">
        <v>3</v>
      </c>
      <c r="D628" s="581">
        <v>3</v>
      </c>
      <c r="E628" s="349" t="s">
        <v>2484</v>
      </c>
      <c r="F628" s="350" t="str">
        <f>IF($G$628=1,"",INDEX(主要用途!$C$2:$C$63,$G$628))</f>
        <v/>
      </c>
      <c r="G628" s="362">
        <v>1</v>
      </c>
      <c r="H628" s="362"/>
      <c r="I628" s="362"/>
      <c r="J628" s="362"/>
      <c r="K628" s="362"/>
      <c r="L628" s="362"/>
      <c r="M628" s="350"/>
      <c r="N628" s="350"/>
      <c r="O628" s="350"/>
      <c r="P628" s="350"/>
      <c r="Q628" s="373"/>
      <c r="R628" s="350"/>
      <c r="S628" s="350"/>
      <c r="T628" s="350"/>
      <c r="U628" s="350"/>
      <c r="V628" s="374" t="s">
        <v>1950</v>
      </c>
    </row>
    <row r="629" spans="1:22" s="347" customFormat="1" ht="14.1" customHeight="1">
      <c r="A629" s="531">
        <f t="shared" si="9"/>
        <v>628</v>
      </c>
      <c r="B629" s="581" t="s">
        <v>2251</v>
      </c>
      <c r="C629" s="581">
        <v>3</v>
      </c>
      <c r="D629" s="581">
        <v>3</v>
      </c>
      <c r="E629" s="349" t="s">
        <v>2495</v>
      </c>
      <c r="F629" s="350" t="str">
        <f>IF($G$629=1,"",INDEX(主要用途!$C$2:$C$63,$G$629))</f>
        <v/>
      </c>
      <c r="G629" s="362">
        <v>1</v>
      </c>
      <c r="H629" s="362"/>
      <c r="I629" s="362"/>
      <c r="J629" s="362"/>
      <c r="K629" s="362"/>
      <c r="L629" s="362"/>
      <c r="M629" s="350"/>
      <c r="N629" s="350"/>
      <c r="O629" s="350"/>
      <c r="P629" s="350"/>
      <c r="Q629" s="373"/>
      <c r="R629" s="350"/>
      <c r="S629" s="350"/>
      <c r="T629" s="350"/>
      <c r="U629" s="350"/>
      <c r="V629" s="374" t="s">
        <v>1950</v>
      </c>
    </row>
    <row r="630" spans="1:22" s="347" customFormat="1" ht="14.1" customHeight="1">
      <c r="A630" s="531">
        <f t="shared" si="9"/>
        <v>629</v>
      </c>
      <c r="B630" s="581" t="s">
        <v>2251</v>
      </c>
      <c r="C630" s="581">
        <v>3</v>
      </c>
      <c r="D630" s="581">
        <v>3</v>
      </c>
      <c r="E630" s="349" t="s">
        <v>2485</v>
      </c>
      <c r="F630" s="350" t="str">
        <f>IF('建築物別概要（追加）入力'!$K$386="","",'建築物別概要（追加）入力'!$K$386)</f>
        <v/>
      </c>
      <c r="G630" s="350"/>
      <c r="H630" s="350"/>
      <c r="I630" s="350"/>
      <c r="J630" s="350"/>
      <c r="K630" s="350"/>
      <c r="L630" s="350"/>
      <c r="M630" s="350"/>
      <c r="N630" s="350"/>
      <c r="O630" s="350"/>
      <c r="P630" s="350"/>
      <c r="Q630" s="350"/>
      <c r="R630" s="350"/>
      <c r="S630" s="350"/>
      <c r="T630" s="350"/>
      <c r="U630" s="350"/>
      <c r="V630" s="374" t="s">
        <v>1949</v>
      </c>
    </row>
    <row r="631" spans="1:22" s="347" customFormat="1" ht="14.1" customHeight="1">
      <c r="A631" s="531">
        <f t="shared" si="9"/>
        <v>630</v>
      </c>
      <c r="B631" s="581" t="s">
        <v>2251</v>
      </c>
      <c r="C631" s="581">
        <v>3</v>
      </c>
      <c r="D631" s="581">
        <v>3</v>
      </c>
      <c r="E631" s="349" t="s">
        <v>2486</v>
      </c>
      <c r="F631" s="350" t="str">
        <f>IF('建築物別概要（追加）入力'!$K$387="","",'建築物別概要（追加）入力'!$K$387)</f>
        <v/>
      </c>
      <c r="G631" s="350"/>
      <c r="H631" s="350"/>
      <c r="I631" s="350"/>
      <c r="J631" s="350"/>
      <c r="K631" s="350"/>
      <c r="L631" s="350"/>
      <c r="M631" s="350"/>
      <c r="N631" s="350"/>
      <c r="O631" s="350"/>
      <c r="P631" s="350"/>
      <c r="Q631" s="350"/>
      <c r="R631" s="350"/>
      <c r="S631" s="350"/>
      <c r="T631" s="350"/>
      <c r="U631" s="350"/>
      <c r="V631" s="374" t="s">
        <v>1949</v>
      </c>
    </row>
    <row r="632" spans="1:22" s="347" customFormat="1" ht="14.1" customHeight="1">
      <c r="A632" s="531">
        <f t="shared" si="9"/>
        <v>631</v>
      </c>
      <c r="B632" s="581" t="s">
        <v>2251</v>
      </c>
      <c r="C632" s="581">
        <v>3</v>
      </c>
      <c r="D632" s="581">
        <v>3</v>
      </c>
      <c r="E632" s="349" t="s">
        <v>2489</v>
      </c>
      <c r="F632" s="350" t="str">
        <f>IF('建築物別概要（追加）入力'!$K$388="","",'建築物別概要（追加）入力'!$K$388)</f>
        <v/>
      </c>
      <c r="G632" s="350"/>
      <c r="H632" s="350"/>
      <c r="I632" s="350"/>
      <c r="J632" s="350"/>
      <c r="K632" s="350"/>
      <c r="L632" s="350"/>
      <c r="M632" s="350"/>
      <c r="N632" s="350"/>
      <c r="O632" s="350"/>
      <c r="P632" s="350"/>
      <c r="Q632" s="350"/>
      <c r="R632" s="350"/>
      <c r="S632" s="350"/>
      <c r="T632" s="350"/>
      <c r="U632" s="350"/>
      <c r="V632" s="374" t="s">
        <v>1949</v>
      </c>
    </row>
    <row r="633" spans="1:22" s="347" customFormat="1" ht="14.1" customHeight="1">
      <c r="A633" s="531">
        <f t="shared" si="9"/>
        <v>632</v>
      </c>
      <c r="B633" s="581" t="s">
        <v>2251</v>
      </c>
      <c r="C633" s="581">
        <v>3</v>
      </c>
      <c r="D633" s="581">
        <v>3</v>
      </c>
      <c r="E633" s="349" t="s">
        <v>2487</v>
      </c>
      <c r="F633" s="350" t="str">
        <f>IF('建築物別概要（追加）入力'!$K$389="","",'建築物別概要（追加）入力'!$K$389)</f>
        <v/>
      </c>
      <c r="G633" s="350"/>
      <c r="H633" s="350"/>
      <c r="I633" s="350"/>
      <c r="J633" s="350"/>
      <c r="K633" s="350"/>
      <c r="L633" s="350"/>
      <c r="M633" s="350"/>
      <c r="N633" s="350"/>
      <c r="O633" s="350"/>
      <c r="P633" s="350"/>
      <c r="Q633" s="350"/>
      <c r="R633" s="350"/>
      <c r="S633" s="350"/>
      <c r="T633" s="350"/>
      <c r="U633" s="350"/>
      <c r="V633" s="374" t="s">
        <v>1949</v>
      </c>
    </row>
    <row r="634" spans="1:22" s="347" customFormat="1" ht="14.1" customHeight="1">
      <c r="A634" s="531">
        <f t="shared" si="9"/>
        <v>633</v>
      </c>
      <c r="B634" s="581" t="s">
        <v>2251</v>
      </c>
      <c r="C634" s="581">
        <v>3</v>
      </c>
      <c r="D634" s="581">
        <v>3</v>
      </c>
      <c r="E634" s="349" t="s">
        <v>2488</v>
      </c>
      <c r="F634" s="350" t="str">
        <f>IF('建築物別概要（追加）入力'!$K$390="","",'建築物別概要（追加）入力'!$K$390)</f>
        <v/>
      </c>
      <c r="G634" s="350"/>
      <c r="H634" s="350"/>
      <c r="I634" s="350"/>
      <c r="J634" s="350"/>
      <c r="K634" s="350"/>
      <c r="L634" s="350"/>
      <c r="M634" s="350"/>
      <c r="N634" s="350"/>
      <c r="O634" s="350"/>
      <c r="P634" s="350"/>
      <c r="Q634" s="350"/>
      <c r="R634" s="350"/>
      <c r="S634" s="350"/>
      <c r="T634" s="350"/>
      <c r="U634" s="350"/>
      <c r="V634" s="374" t="s">
        <v>1949</v>
      </c>
    </row>
    <row r="635" spans="1:22" s="347" customFormat="1" ht="14.1" customHeight="1">
      <c r="A635" s="531">
        <f t="shared" si="9"/>
        <v>634</v>
      </c>
      <c r="B635" s="581" t="s">
        <v>2251</v>
      </c>
      <c r="C635" s="581">
        <v>3</v>
      </c>
      <c r="D635" s="581">
        <v>3</v>
      </c>
      <c r="E635" s="349" t="s">
        <v>2496</v>
      </c>
      <c r="F635" s="350" t="str">
        <f>IF('建築物別概要（追加）入力'!$K$391="","",'建築物別概要（追加）入力'!$K$391)</f>
        <v/>
      </c>
      <c r="G635" s="350"/>
      <c r="H635" s="350"/>
      <c r="I635" s="350"/>
      <c r="J635" s="350"/>
      <c r="K635" s="350"/>
      <c r="L635" s="350"/>
      <c r="M635" s="350"/>
      <c r="N635" s="350"/>
      <c r="O635" s="350"/>
      <c r="P635" s="350"/>
      <c r="Q635" s="350"/>
      <c r="R635" s="350"/>
      <c r="S635" s="350"/>
      <c r="T635" s="350"/>
      <c r="U635" s="350"/>
      <c r="V635" s="374" t="s">
        <v>1949</v>
      </c>
    </row>
    <row r="636" spans="1:22" s="347" customFormat="1" ht="14.1" customHeight="1">
      <c r="A636" s="531">
        <f t="shared" si="9"/>
        <v>635</v>
      </c>
      <c r="B636" s="581" t="s">
        <v>2251</v>
      </c>
      <c r="C636" s="581">
        <v>3</v>
      </c>
      <c r="D636" s="581">
        <v>3</v>
      </c>
      <c r="E636" s="349" t="s">
        <v>2490</v>
      </c>
      <c r="F636" s="350" t="str">
        <f>IF('建築物別概要（追加）入力'!$V$386="","",TEXT('建築物別概要（追加）入力'!$V$386,"#0.00"))</f>
        <v/>
      </c>
      <c r="G636" s="380"/>
      <c r="H636" s="380"/>
      <c r="I636" s="380"/>
      <c r="J636" s="380"/>
      <c r="K636" s="380"/>
      <c r="L636" s="380"/>
      <c r="M636" s="350"/>
      <c r="N636" s="350"/>
      <c r="O636" s="350"/>
      <c r="P636" s="350"/>
      <c r="Q636" s="350"/>
      <c r="R636" s="350"/>
      <c r="S636" s="350"/>
      <c r="T636" s="350"/>
      <c r="U636" s="350"/>
      <c r="V636" s="374" t="s">
        <v>1949</v>
      </c>
    </row>
    <row r="637" spans="1:22" s="347" customFormat="1" ht="14.1" customHeight="1">
      <c r="A637" s="531">
        <f t="shared" si="9"/>
        <v>636</v>
      </c>
      <c r="B637" s="581" t="s">
        <v>2251</v>
      </c>
      <c r="C637" s="581">
        <v>3</v>
      </c>
      <c r="D637" s="581">
        <v>3</v>
      </c>
      <c r="E637" s="349" t="s">
        <v>2491</v>
      </c>
      <c r="F637" s="350" t="str">
        <f>IF('建築物別概要（追加）入力'!$V$387="","",TEXT('建築物別概要（追加）入力'!$V$387,"#0.00"))</f>
        <v/>
      </c>
      <c r="G637" s="380"/>
      <c r="H637" s="380"/>
      <c r="I637" s="380"/>
      <c r="J637" s="380"/>
      <c r="K637" s="380"/>
      <c r="L637" s="380"/>
      <c r="M637" s="350"/>
      <c r="N637" s="350"/>
      <c r="O637" s="350"/>
      <c r="P637" s="350"/>
      <c r="Q637" s="350"/>
      <c r="R637" s="350"/>
      <c r="S637" s="350"/>
      <c r="T637" s="350"/>
      <c r="U637" s="350"/>
      <c r="V637" s="374" t="s">
        <v>1949</v>
      </c>
    </row>
    <row r="638" spans="1:22" s="347" customFormat="1" ht="14.1" customHeight="1">
      <c r="A638" s="531">
        <f t="shared" si="9"/>
        <v>637</v>
      </c>
      <c r="B638" s="581" t="s">
        <v>2251</v>
      </c>
      <c r="C638" s="581">
        <v>3</v>
      </c>
      <c r="D638" s="581">
        <v>3</v>
      </c>
      <c r="E638" s="349" t="s">
        <v>2492</v>
      </c>
      <c r="F638" s="350" t="str">
        <f>IF('建築物別概要（追加）入力'!$V$388="","",TEXT('建築物別概要（追加）入力'!$V$388,"#0.00"))</f>
        <v/>
      </c>
      <c r="G638" s="380"/>
      <c r="H638" s="380"/>
      <c r="I638" s="380"/>
      <c r="J638" s="380"/>
      <c r="K638" s="380"/>
      <c r="L638" s="380"/>
      <c r="M638" s="350"/>
      <c r="N638" s="350"/>
      <c r="O638" s="350"/>
      <c r="P638" s="350"/>
      <c r="Q638" s="350"/>
      <c r="R638" s="350"/>
      <c r="S638" s="350"/>
      <c r="T638" s="350"/>
      <c r="U638" s="350"/>
      <c r="V638" s="374" t="s">
        <v>1949</v>
      </c>
    </row>
    <row r="639" spans="1:22" s="347" customFormat="1" ht="14.1" customHeight="1">
      <c r="A639" s="531">
        <f t="shared" si="9"/>
        <v>638</v>
      </c>
      <c r="B639" s="581" t="s">
        <v>2251</v>
      </c>
      <c r="C639" s="581">
        <v>3</v>
      </c>
      <c r="D639" s="581">
        <v>3</v>
      </c>
      <c r="E639" s="349" t="s">
        <v>2493</v>
      </c>
      <c r="F639" s="350" t="str">
        <f>IF('建築物別概要（追加）入力'!$V$389="","",TEXT('建築物別概要（追加）入力'!$V$389,"#0.00"))</f>
        <v/>
      </c>
      <c r="G639" s="380"/>
      <c r="H639" s="380"/>
      <c r="I639" s="380"/>
      <c r="J639" s="380"/>
      <c r="K639" s="380"/>
      <c r="L639" s="380"/>
      <c r="M639" s="350"/>
      <c r="N639" s="350"/>
      <c r="O639" s="350"/>
      <c r="P639" s="350"/>
      <c r="Q639" s="350"/>
      <c r="R639" s="350"/>
      <c r="S639" s="350"/>
      <c r="T639" s="350"/>
      <c r="U639" s="350"/>
      <c r="V639" s="374" t="s">
        <v>1949</v>
      </c>
    </row>
    <row r="640" spans="1:22" s="347" customFormat="1" ht="14.1" customHeight="1">
      <c r="A640" s="531">
        <f t="shared" si="9"/>
        <v>639</v>
      </c>
      <c r="B640" s="581" t="s">
        <v>2251</v>
      </c>
      <c r="C640" s="581">
        <v>3</v>
      </c>
      <c r="D640" s="581">
        <v>3</v>
      </c>
      <c r="E640" s="349" t="s">
        <v>2494</v>
      </c>
      <c r="F640" s="350" t="str">
        <f>IF('建築物別概要（追加）入力'!$V$390="","",TEXT('建築物別概要（追加）入力'!$V$390,"#0.00"))</f>
        <v/>
      </c>
      <c r="G640" s="380"/>
      <c r="H640" s="380"/>
      <c r="I640" s="380"/>
      <c r="J640" s="380"/>
      <c r="K640" s="380"/>
      <c r="L640" s="380"/>
      <c r="M640" s="350"/>
      <c r="N640" s="350"/>
      <c r="O640" s="350"/>
      <c r="P640" s="350"/>
      <c r="Q640" s="350"/>
      <c r="R640" s="350"/>
      <c r="S640" s="350"/>
      <c r="T640" s="350"/>
      <c r="U640" s="350"/>
      <c r="V640" s="374" t="s">
        <v>1949</v>
      </c>
    </row>
    <row r="641" spans="1:22" s="347" customFormat="1" ht="14.1" customHeight="1">
      <c r="A641" s="531">
        <f t="shared" si="9"/>
        <v>640</v>
      </c>
      <c r="B641" s="581" t="s">
        <v>2251</v>
      </c>
      <c r="C641" s="581">
        <v>3</v>
      </c>
      <c r="D641" s="581">
        <v>3</v>
      </c>
      <c r="E641" s="349" t="s">
        <v>2497</v>
      </c>
      <c r="F641" s="350" t="str">
        <f>IF('建築物別概要（追加）入力'!$V$391="","",TEXT('建築物別概要（追加）入力'!$V$391,"#0.00"))</f>
        <v/>
      </c>
      <c r="G641" s="380"/>
      <c r="H641" s="380"/>
      <c r="I641" s="380"/>
      <c r="J641" s="380"/>
      <c r="K641" s="380"/>
      <c r="L641" s="380"/>
      <c r="M641" s="350"/>
      <c r="N641" s="350"/>
      <c r="O641" s="350"/>
      <c r="P641" s="350"/>
      <c r="Q641" s="350"/>
      <c r="R641" s="350"/>
      <c r="S641" s="350"/>
      <c r="T641" s="350"/>
      <c r="U641" s="350"/>
      <c r="V641" s="374" t="s">
        <v>1949</v>
      </c>
    </row>
    <row r="642" spans="1:22" s="347" customFormat="1" ht="14.1" customHeight="1">
      <c r="A642" s="531">
        <f t="shared" si="9"/>
        <v>641</v>
      </c>
      <c r="B642" s="581" t="s">
        <v>2251</v>
      </c>
      <c r="C642" s="581">
        <v>3</v>
      </c>
      <c r="D642" s="581">
        <v>3</v>
      </c>
      <c r="E642" s="349" t="s">
        <v>1760</v>
      </c>
      <c r="F642" s="350" t="str">
        <f>IF('建築物別概要（追加）入力'!$E$393="","",'建築物別概要（追加）入力'!$E$393)</f>
        <v/>
      </c>
      <c r="G642" s="350"/>
      <c r="H642" s="350"/>
      <c r="I642" s="350"/>
      <c r="J642" s="350"/>
      <c r="K642" s="350"/>
      <c r="L642" s="350"/>
      <c r="M642" s="350"/>
      <c r="N642" s="350"/>
      <c r="O642" s="350"/>
      <c r="P642" s="350"/>
      <c r="Q642" s="350"/>
      <c r="R642" s="350"/>
      <c r="S642" s="350"/>
      <c r="T642" s="350"/>
      <c r="U642" s="350"/>
      <c r="V642" s="374" t="s">
        <v>1586</v>
      </c>
    </row>
    <row r="643" spans="1:22" s="347" customFormat="1" ht="14.1" customHeight="1" thickBot="1">
      <c r="A643" s="532">
        <f t="shared" si="9"/>
        <v>642</v>
      </c>
      <c r="B643" s="582" t="s">
        <v>2251</v>
      </c>
      <c r="C643" s="582">
        <v>3</v>
      </c>
      <c r="D643" s="613">
        <v>3</v>
      </c>
      <c r="E643" s="382" t="s">
        <v>1759</v>
      </c>
      <c r="F643" s="383" t="str">
        <f>IF('建築物別概要（追加）入力'!$E$396="","",'建築物別概要（追加）入力'!$E$396)</f>
        <v/>
      </c>
      <c r="G643" s="383"/>
      <c r="H643" s="383"/>
      <c r="I643" s="383"/>
      <c r="J643" s="383"/>
      <c r="K643" s="383"/>
      <c r="L643" s="383"/>
      <c r="M643" s="383"/>
      <c r="N643" s="383"/>
      <c r="O643" s="383"/>
      <c r="P643" s="383"/>
      <c r="Q643" s="383"/>
      <c r="R643" s="383"/>
      <c r="S643" s="383"/>
      <c r="T643" s="383"/>
      <c r="U643" s="383"/>
      <c r="V643" s="386" t="s">
        <v>1586</v>
      </c>
    </row>
    <row r="644" spans="1:22" s="347" customFormat="1" ht="14.1" customHeight="1">
      <c r="A644" s="539">
        <f t="shared" si="9"/>
        <v>643</v>
      </c>
      <c r="B644" s="583" t="s">
        <v>2251</v>
      </c>
      <c r="C644" s="583">
        <v>3</v>
      </c>
      <c r="D644" s="583">
        <v>4</v>
      </c>
      <c r="E644" s="375" t="s">
        <v>2128</v>
      </c>
      <c r="F644" s="384">
        <f>'建築物別概要（追加）入力'!$E$400</f>
        <v>3</v>
      </c>
      <c r="G644" s="384"/>
      <c r="H644" s="376"/>
      <c r="I644" s="376"/>
      <c r="J644" s="376"/>
      <c r="K644" s="376"/>
      <c r="L644" s="376"/>
      <c r="M644" s="376"/>
      <c r="N644" s="376"/>
      <c r="O644" s="376"/>
      <c r="P644" s="376"/>
      <c r="Q644" s="376"/>
      <c r="R644" s="376"/>
      <c r="S644" s="376"/>
      <c r="T644" s="376"/>
      <c r="U644" s="376"/>
      <c r="V644" s="385" t="s">
        <v>1586</v>
      </c>
    </row>
    <row r="645" spans="1:22" s="347" customFormat="1" ht="14.1" customHeight="1">
      <c r="A645" s="531">
        <f t="shared" si="9"/>
        <v>644</v>
      </c>
      <c r="B645" s="581" t="s">
        <v>2251</v>
      </c>
      <c r="C645" s="581">
        <v>3</v>
      </c>
      <c r="D645" s="581">
        <v>4</v>
      </c>
      <c r="E645" s="349" t="s">
        <v>91</v>
      </c>
      <c r="F645" s="361" t="str">
        <f>IF('建築物別概要（追加）入力'!$E$401="","",'建築物別概要（追加）入力'!$E$401)</f>
        <v/>
      </c>
      <c r="G645" s="361"/>
      <c r="H645" s="350"/>
      <c r="I645" s="350"/>
      <c r="J645" s="350"/>
      <c r="K645" s="350"/>
      <c r="L645" s="350"/>
      <c r="M645" s="350"/>
      <c r="N645" s="350"/>
      <c r="O645" s="350"/>
      <c r="P645" s="350"/>
      <c r="Q645" s="350"/>
      <c r="R645" s="350"/>
      <c r="S645" s="350"/>
      <c r="T645" s="350"/>
      <c r="U645" s="350"/>
      <c r="V645" s="374" t="s">
        <v>1586</v>
      </c>
    </row>
    <row r="646" spans="1:22" s="347" customFormat="1" ht="14.1" customHeight="1">
      <c r="A646" s="531">
        <f t="shared" si="9"/>
        <v>645</v>
      </c>
      <c r="B646" s="581" t="s">
        <v>2251</v>
      </c>
      <c r="C646" s="581">
        <v>3</v>
      </c>
      <c r="D646" s="581">
        <v>4</v>
      </c>
      <c r="E646" s="349" t="s">
        <v>2345</v>
      </c>
      <c r="F646" s="359" t="str">
        <f>IF('建築物別概要（追加）入力'!$E$402="","",TEXT('建築物別概要（追加）入力'!$E$402,"#0.000"))</f>
        <v/>
      </c>
      <c r="G646" s="359"/>
      <c r="H646" s="350"/>
      <c r="I646" s="350"/>
      <c r="J646" s="350"/>
      <c r="K646" s="350"/>
      <c r="L646" s="350"/>
      <c r="M646" s="350"/>
      <c r="N646" s="350"/>
      <c r="O646" s="350"/>
      <c r="P646" s="350"/>
      <c r="Q646" s="350"/>
      <c r="R646" s="350"/>
      <c r="S646" s="350"/>
      <c r="T646" s="350"/>
      <c r="U646" s="350"/>
      <c r="V646" s="374" t="s">
        <v>1586</v>
      </c>
    </row>
    <row r="647" spans="1:22" s="347" customFormat="1" ht="14.1" customHeight="1">
      <c r="A647" s="531">
        <f t="shared" si="9"/>
        <v>646</v>
      </c>
      <c r="B647" s="581" t="s">
        <v>2251</v>
      </c>
      <c r="C647" s="581">
        <v>3</v>
      </c>
      <c r="D647" s="581">
        <v>4</v>
      </c>
      <c r="E647" s="349" t="s">
        <v>2346</v>
      </c>
      <c r="F647" s="359" t="str">
        <f>IF('建築物別概要（追加）入力'!$E$403="","",TEXT('建築物別概要（追加）入力'!$E$403,"#0.000"))</f>
        <v/>
      </c>
      <c r="G647" s="359"/>
      <c r="H647" s="350"/>
      <c r="I647" s="350"/>
      <c r="J647" s="350"/>
      <c r="K647" s="350"/>
      <c r="L647" s="350"/>
      <c r="M647" s="350"/>
      <c r="N647" s="350"/>
      <c r="O647" s="350"/>
      <c r="P647" s="350"/>
      <c r="Q647" s="350"/>
      <c r="R647" s="350"/>
      <c r="S647" s="350"/>
      <c r="T647" s="350"/>
      <c r="U647" s="350"/>
      <c r="V647" s="374" t="s">
        <v>1586</v>
      </c>
    </row>
    <row r="648" spans="1:22" s="347" customFormat="1" ht="14.1" customHeight="1">
      <c r="A648" s="531">
        <f t="shared" si="9"/>
        <v>647</v>
      </c>
      <c r="B648" s="581" t="s">
        <v>2251</v>
      </c>
      <c r="C648" s="581">
        <v>3</v>
      </c>
      <c r="D648" s="581">
        <v>4</v>
      </c>
      <c r="E648" s="349" t="s">
        <v>2347</v>
      </c>
      <c r="F648" s="359" t="str">
        <f>IF('建築物別概要（追加）入力'!$E$404="","",TEXT('建築物別概要（追加）入力'!$E$404,"#0.000"))</f>
        <v/>
      </c>
      <c r="G648" s="359"/>
      <c r="H648" s="350"/>
      <c r="I648" s="350"/>
      <c r="J648" s="350"/>
      <c r="K648" s="350"/>
      <c r="L648" s="350"/>
      <c r="M648" s="350"/>
      <c r="N648" s="350"/>
      <c r="O648" s="350"/>
      <c r="P648" s="350"/>
      <c r="Q648" s="350"/>
      <c r="R648" s="350"/>
      <c r="S648" s="350"/>
      <c r="T648" s="350"/>
      <c r="U648" s="350"/>
      <c r="V648" s="374" t="s">
        <v>1586</v>
      </c>
    </row>
    <row r="649" spans="1:22" s="347" customFormat="1" ht="14.1" customHeight="1">
      <c r="A649" s="531">
        <f t="shared" si="9"/>
        <v>648</v>
      </c>
      <c r="B649" s="581" t="s">
        <v>2251</v>
      </c>
      <c r="C649" s="581">
        <v>3</v>
      </c>
      <c r="D649" s="581">
        <v>4</v>
      </c>
      <c r="E649" s="349" t="s">
        <v>2348</v>
      </c>
      <c r="F649" s="359" t="str">
        <f>IF('建築物別概要（追加）入力'!$E$405="","",TEXT('建築物別概要（追加）入力'!$E$405,"#0.000"))</f>
        <v/>
      </c>
      <c r="G649" s="359"/>
      <c r="H649" s="350"/>
      <c r="I649" s="350"/>
      <c r="J649" s="350"/>
      <c r="K649" s="350"/>
      <c r="L649" s="350"/>
      <c r="M649" s="350"/>
      <c r="N649" s="350"/>
      <c r="O649" s="350"/>
      <c r="P649" s="350"/>
      <c r="Q649" s="350"/>
      <c r="R649" s="350"/>
      <c r="S649" s="350"/>
      <c r="T649" s="350"/>
      <c r="U649" s="350"/>
      <c r="V649" s="374" t="s">
        <v>1586</v>
      </c>
    </row>
    <row r="650" spans="1:22" s="347" customFormat="1" ht="14.1" customHeight="1">
      <c r="A650" s="531">
        <f t="shared" si="9"/>
        <v>649</v>
      </c>
      <c r="B650" s="581" t="s">
        <v>2251</v>
      </c>
      <c r="C650" s="581">
        <v>3</v>
      </c>
      <c r="D650" s="581">
        <v>4</v>
      </c>
      <c r="E650" s="349" t="s">
        <v>2344</v>
      </c>
      <c r="F650" s="359" t="str">
        <f>IF($G$650=TRUE,"有",IF($H$650=TRUE,"無",""))</f>
        <v/>
      </c>
      <c r="G650" s="355" t="b">
        <v>0</v>
      </c>
      <c r="H650" s="355" t="b">
        <v>0</v>
      </c>
      <c r="I650" s="350"/>
      <c r="J650" s="350"/>
      <c r="K650" s="350"/>
      <c r="L650" s="350"/>
      <c r="M650" s="350"/>
      <c r="N650" s="350"/>
      <c r="O650" s="350"/>
      <c r="P650" s="350"/>
      <c r="Q650" s="350"/>
      <c r="R650" s="350"/>
      <c r="S650" s="350"/>
      <c r="T650" s="350"/>
      <c r="U650" s="350"/>
      <c r="V650" s="374"/>
    </row>
    <row r="651" spans="1:22" s="347" customFormat="1" ht="14.1" customHeight="1">
      <c r="A651" s="531">
        <f t="shared" si="9"/>
        <v>650</v>
      </c>
      <c r="B651" s="581" t="s">
        <v>2251</v>
      </c>
      <c r="C651" s="581">
        <v>3</v>
      </c>
      <c r="D651" s="581">
        <v>4</v>
      </c>
      <c r="E651" s="349" t="s">
        <v>2480</v>
      </c>
      <c r="F651" s="350" t="str">
        <f>IF($G$651=1,"",INDEX(主要用途!$C$2:$C$63,$G$651))</f>
        <v/>
      </c>
      <c r="G651" s="718">
        <v>1</v>
      </c>
      <c r="H651" s="355"/>
      <c r="I651" s="355"/>
      <c r="J651" s="355"/>
      <c r="K651" s="355"/>
      <c r="L651" s="355"/>
      <c r="M651" s="350"/>
      <c r="N651" s="350"/>
      <c r="O651" s="350"/>
      <c r="P651" s="350"/>
      <c r="Q651" s="373"/>
      <c r="R651" s="350"/>
      <c r="S651" s="350"/>
      <c r="T651" s="350"/>
      <c r="U651" s="350"/>
      <c r="V651" s="374" t="s">
        <v>1950</v>
      </c>
    </row>
    <row r="652" spans="1:22" s="347" customFormat="1" ht="14.1" customHeight="1">
      <c r="A652" s="531">
        <f t="shared" si="9"/>
        <v>651</v>
      </c>
      <c r="B652" s="581" t="s">
        <v>2251</v>
      </c>
      <c r="C652" s="581">
        <v>3</v>
      </c>
      <c r="D652" s="581">
        <v>4</v>
      </c>
      <c r="E652" s="349" t="s">
        <v>2481</v>
      </c>
      <c r="F652" s="350" t="str">
        <f>IF($G$652=1,"",INDEX(主要用途!$C$2:$C$63,$G$652))</f>
        <v/>
      </c>
      <c r="G652" s="362">
        <v>1</v>
      </c>
      <c r="H652" s="362"/>
      <c r="I652" s="362"/>
      <c r="J652" s="362"/>
      <c r="K652" s="362"/>
      <c r="L652" s="362"/>
      <c r="M652" s="350"/>
      <c r="N652" s="350"/>
      <c r="O652" s="350"/>
      <c r="P652" s="350"/>
      <c r="Q652" s="373"/>
      <c r="R652" s="350"/>
      <c r="S652" s="350"/>
      <c r="T652" s="350"/>
      <c r="U652" s="350"/>
      <c r="V652" s="374" t="s">
        <v>1950</v>
      </c>
    </row>
    <row r="653" spans="1:22" s="347" customFormat="1" ht="14.1" customHeight="1">
      <c r="A653" s="531">
        <f t="shared" si="9"/>
        <v>652</v>
      </c>
      <c r="B653" s="581" t="s">
        <v>2251</v>
      </c>
      <c r="C653" s="581">
        <v>3</v>
      </c>
      <c r="D653" s="581">
        <v>4</v>
      </c>
      <c r="E653" s="349" t="s">
        <v>2482</v>
      </c>
      <c r="F653" s="350" t="str">
        <f>IF($G$653=1,"",INDEX(主要用途!$C$2:$C$63,$G$653))</f>
        <v/>
      </c>
      <c r="G653" s="362">
        <v>1</v>
      </c>
      <c r="H653" s="362"/>
      <c r="I653" s="362"/>
      <c r="J653" s="362"/>
      <c r="K653" s="362"/>
      <c r="L653" s="362"/>
      <c r="M653" s="350"/>
      <c r="N653" s="350"/>
      <c r="O653" s="350"/>
      <c r="P653" s="350"/>
      <c r="Q653" s="373"/>
      <c r="R653" s="350"/>
      <c r="S653" s="350"/>
      <c r="T653" s="350"/>
      <c r="U653" s="350"/>
      <c r="V653" s="374" t="s">
        <v>1950</v>
      </c>
    </row>
    <row r="654" spans="1:22" s="347" customFormat="1" ht="14.1" customHeight="1">
      <c r="A654" s="531">
        <f t="shared" si="9"/>
        <v>653</v>
      </c>
      <c r="B654" s="581" t="s">
        <v>2251</v>
      </c>
      <c r="C654" s="581">
        <v>3</v>
      </c>
      <c r="D654" s="581">
        <v>4</v>
      </c>
      <c r="E654" s="349" t="s">
        <v>2483</v>
      </c>
      <c r="F654" s="350" t="str">
        <f>IF($G$654=1,"",INDEX(主要用途!$C$2:$C$63,$G$654))</f>
        <v/>
      </c>
      <c r="G654" s="362">
        <v>1</v>
      </c>
      <c r="H654" s="362"/>
      <c r="I654" s="362"/>
      <c r="J654" s="362"/>
      <c r="K654" s="362"/>
      <c r="L654" s="362"/>
      <c r="M654" s="350"/>
      <c r="N654" s="350"/>
      <c r="O654" s="350"/>
      <c r="P654" s="350"/>
      <c r="Q654" s="373"/>
      <c r="R654" s="350"/>
      <c r="S654" s="350"/>
      <c r="T654" s="350"/>
      <c r="U654" s="350"/>
      <c r="V654" s="374" t="s">
        <v>1950</v>
      </c>
    </row>
    <row r="655" spans="1:22" s="347" customFormat="1" ht="14.1" customHeight="1">
      <c r="A655" s="531">
        <f t="shared" si="9"/>
        <v>654</v>
      </c>
      <c r="B655" s="581" t="s">
        <v>2251</v>
      </c>
      <c r="C655" s="581">
        <v>3</v>
      </c>
      <c r="D655" s="581">
        <v>4</v>
      </c>
      <c r="E655" s="349" t="s">
        <v>2484</v>
      </c>
      <c r="F655" s="350" t="str">
        <f>IF($G$655=1,"",INDEX(主要用途!$C$2:$C$63,$G$655))</f>
        <v/>
      </c>
      <c r="G655" s="362">
        <v>1</v>
      </c>
      <c r="H655" s="362"/>
      <c r="I655" s="362"/>
      <c r="J655" s="362"/>
      <c r="K655" s="362"/>
      <c r="L655" s="362"/>
      <c r="M655" s="350"/>
      <c r="N655" s="350"/>
      <c r="O655" s="350"/>
      <c r="P655" s="350"/>
      <c r="Q655" s="373"/>
      <c r="R655" s="350"/>
      <c r="S655" s="350"/>
      <c r="T655" s="350"/>
      <c r="U655" s="350"/>
      <c r="V655" s="374" t="s">
        <v>1950</v>
      </c>
    </row>
    <row r="656" spans="1:22" s="347" customFormat="1" ht="14.1" customHeight="1">
      <c r="A656" s="531">
        <f t="shared" si="9"/>
        <v>655</v>
      </c>
      <c r="B656" s="581" t="s">
        <v>2251</v>
      </c>
      <c r="C656" s="581">
        <v>3</v>
      </c>
      <c r="D656" s="581">
        <v>4</v>
      </c>
      <c r="E656" s="349" t="s">
        <v>2495</v>
      </c>
      <c r="F656" s="350" t="str">
        <f>IF($G$656=1,"",INDEX(主要用途!$C$2:$C$63,$G$656))</f>
        <v/>
      </c>
      <c r="G656" s="362">
        <v>1</v>
      </c>
      <c r="H656" s="362"/>
      <c r="I656" s="362"/>
      <c r="J656" s="362"/>
      <c r="K656" s="362"/>
      <c r="L656" s="362"/>
      <c r="M656" s="350"/>
      <c r="N656" s="350"/>
      <c r="O656" s="350"/>
      <c r="P656" s="350"/>
      <c r="Q656" s="373"/>
      <c r="R656" s="350"/>
      <c r="S656" s="350"/>
      <c r="T656" s="350"/>
      <c r="U656" s="350"/>
      <c r="V656" s="374" t="s">
        <v>1950</v>
      </c>
    </row>
    <row r="657" spans="1:22" s="347" customFormat="1" ht="14.1" customHeight="1">
      <c r="A657" s="531">
        <f t="shared" ref="A657:A720" si="10">A656+1</f>
        <v>656</v>
      </c>
      <c r="B657" s="581" t="s">
        <v>2251</v>
      </c>
      <c r="C657" s="581">
        <v>3</v>
      </c>
      <c r="D657" s="581">
        <v>4</v>
      </c>
      <c r="E657" s="349" t="s">
        <v>2485</v>
      </c>
      <c r="F657" s="350" t="str">
        <f>IF('建築物別概要（追加）入力'!$K$409="","",'建築物別概要（追加）入力'!$K$409)</f>
        <v/>
      </c>
      <c r="G657" s="350"/>
      <c r="H657" s="350"/>
      <c r="I657" s="350"/>
      <c r="J657" s="350"/>
      <c r="K657" s="350"/>
      <c r="L657" s="350"/>
      <c r="M657" s="350"/>
      <c r="N657" s="350"/>
      <c r="O657" s="350"/>
      <c r="P657" s="350"/>
      <c r="Q657" s="350"/>
      <c r="R657" s="350"/>
      <c r="S657" s="350"/>
      <c r="T657" s="350"/>
      <c r="U657" s="350"/>
      <c r="V657" s="374" t="s">
        <v>1949</v>
      </c>
    </row>
    <row r="658" spans="1:22" s="347" customFormat="1" ht="14.1" customHeight="1">
      <c r="A658" s="531">
        <f t="shared" si="10"/>
        <v>657</v>
      </c>
      <c r="B658" s="581" t="s">
        <v>2251</v>
      </c>
      <c r="C658" s="581">
        <v>3</v>
      </c>
      <c r="D658" s="581">
        <v>4</v>
      </c>
      <c r="E658" s="349" t="s">
        <v>2486</v>
      </c>
      <c r="F658" s="350" t="str">
        <f>IF('建築物別概要（追加）入力'!$K$410="","",'建築物別概要（追加）入力'!$K$410)</f>
        <v/>
      </c>
      <c r="G658" s="350"/>
      <c r="H658" s="350"/>
      <c r="I658" s="350"/>
      <c r="J658" s="350"/>
      <c r="K658" s="350"/>
      <c r="L658" s="350"/>
      <c r="M658" s="350"/>
      <c r="N658" s="350"/>
      <c r="O658" s="350"/>
      <c r="P658" s="350"/>
      <c r="Q658" s="350"/>
      <c r="R658" s="350"/>
      <c r="S658" s="350"/>
      <c r="T658" s="350"/>
      <c r="U658" s="350"/>
      <c r="V658" s="374" t="s">
        <v>1949</v>
      </c>
    </row>
    <row r="659" spans="1:22" s="347" customFormat="1" ht="14.1" customHeight="1">
      <c r="A659" s="531">
        <f t="shared" si="10"/>
        <v>658</v>
      </c>
      <c r="B659" s="581" t="s">
        <v>2251</v>
      </c>
      <c r="C659" s="581">
        <v>3</v>
      </c>
      <c r="D659" s="581">
        <v>4</v>
      </c>
      <c r="E659" s="349" t="s">
        <v>2489</v>
      </c>
      <c r="F659" s="350" t="str">
        <f>IF('建築物別概要（追加）入力'!$K$411="","",'建築物別概要（追加）入力'!$K$411)</f>
        <v/>
      </c>
      <c r="G659" s="350"/>
      <c r="H659" s="350"/>
      <c r="I659" s="350"/>
      <c r="J659" s="350"/>
      <c r="K659" s="350"/>
      <c r="L659" s="350"/>
      <c r="M659" s="350"/>
      <c r="N659" s="350"/>
      <c r="O659" s="350"/>
      <c r="P659" s="350"/>
      <c r="Q659" s="350"/>
      <c r="R659" s="350"/>
      <c r="S659" s="350"/>
      <c r="T659" s="350"/>
      <c r="U659" s="350"/>
      <c r="V659" s="374" t="s">
        <v>1949</v>
      </c>
    </row>
    <row r="660" spans="1:22" s="347" customFormat="1" ht="14.1" customHeight="1">
      <c r="A660" s="531">
        <f t="shared" si="10"/>
        <v>659</v>
      </c>
      <c r="B660" s="581" t="s">
        <v>2251</v>
      </c>
      <c r="C660" s="581">
        <v>3</v>
      </c>
      <c r="D660" s="581">
        <v>4</v>
      </c>
      <c r="E660" s="349" t="s">
        <v>2487</v>
      </c>
      <c r="F660" s="350" t="str">
        <f>IF('建築物別概要（追加）入力'!$K$412="","",'建築物別概要（追加）入力'!$K$412)</f>
        <v/>
      </c>
      <c r="G660" s="350"/>
      <c r="H660" s="350"/>
      <c r="I660" s="350"/>
      <c r="J660" s="350"/>
      <c r="K660" s="350"/>
      <c r="L660" s="350"/>
      <c r="M660" s="350"/>
      <c r="N660" s="350"/>
      <c r="O660" s="350"/>
      <c r="P660" s="350"/>
      <c r="Q660" s="350"/>
      <c r="R660" s="350"/>
      <c r="S660" s="350"/>
      <c r="T660" s="350"/>
      <c r="U660" s="350"/>
      <c r="V660" s="374" t="s">
        <v>1949</v>
      </c>
    </row>
    <row r="661" spans="1:22" s="347" customFormat="1" ht="14.1" customHeight="1">
      <c r="A661" s="531">
        <f t="shared" si="10"/>
        <v>660</v>
      </c>
      <c r="B661" s="581" t="s">
        <v>2251</v>
      </c>
      <c r="C661" s="581">
        <v>3</v>
      </c>
      <c r="D661" s="581">
        <v>4</v>
      </c>
      <c r="E661" s="349" t="s">
        <v>2488</v>
      </c>
      <c r="F661" s="350" t="str">
        <f>IF('建築物別概要（追加）入力'!$K$413="","",'建築物別概要（追加）入力'!$K$413)</f>
        <v/>
      </c>
      <c r="G661" s="350"/>
      <c r="H661" s="350"/>
      <c r="I661" s="350"/>
      <c r="J661" s="350"/>
      <c r="K661" s="350"/>
      <c r="L661" s="350"/>
      <c r="M661" s="350"/>
      <c r="N661" s="350"/>
      <c r="O661" s="350"/>
      <c r="P661" s="350"/>
      <c r="Q661" s="350"/>
      <c r="R661" s="350"/>
      <c r="S661" s="350"/>
      <c r="T661" s="350"/>
      <c r="U661" s="350"/>
      <c r="V661" s="374" t="s">
        <v>1949</v>
      </c>
    </row>
    <row r="662" spans="1:22" s="347" customFormat="1" ht="14.1" customHeight="1">
      <c r="A662" s="531">
        <f t="shared" si="10"/>
        <v>661</v>
      </c>
      <c r="B662" s="581" t="s">
        <v>2251</v>
      </c>
      <c r="C662" s="581">
        <v>3</v>
      </c>
      <c r="D662" s="581">
        <v>4</v>
      </c>
      <c r="E662" s="349" t="s">
        <v>2496</v>
      </c>
      <c r="F662" s="350" t="str">
        <f>IF('建築物別概要（追加）入力'!$K$414="","",'建築物別概要（追加）入力'!$K$414)</f>
        <v/>
      </c>
      <c r="G662" s="350"/>
      <c r="H662" s="350"/>
      <c r="I662" s="350"/>
      <c r="J662" s="350"/>
      <c r="K662" s="350"/>
      <c r="L662" s="350"/>
      <c r="M662" s="350"/>
      <c r="N662" s="350"/>
      <c r="O662" s="350"/>
      <c r="P662" s="350"/>
      <c r="Q662" s="350"/>
      <c r="R662" s="350"/>
      <c r="S662" s="350"/>
      <c r="T662" s="350"/>
      <c r="U662" s="350"/>
      <c r="V662" s="374" t="s">
        <v>1949</v>
      </c>
    </row>
    <row r="663" spans="1:22" s="347" customFormat="1" ht="14.1" customHeight="1">
      <c r="A663" s="531">
        <f t="shared" si="10"/>
        <v>662</v>
      </c>
      <c r="B663" s="581" t="s">
        <v>2251</v>
      </c>
      <c r="C663" s="581">
        <v>3</v>
      </c>
      <c r="D663" s="581">
        <v>4</v>
      </c>
      <c r="E663" s="349" t="s">
        <v>2490</v>
      </c>
      <c r="F663" s="350" t="str">
        <f>IF('建築物別概要（追加）入力'!$V$409="","",TEXT('建築物別概要（追加）入力'!$V$409,"#0.00"))</f>
        <v/>
      </c>
      <c r="G663" s="380"/>
      <c r="H663" s="380"/>
      <c r="I663" s="380"/>
      <c r="J663" s="380"/>
      <c r="K663" s="380"/>
      <c r="L663" s="380"/>
      <c r="M663" s="350"/>
      <c r="N663" s="350"/>
      <c r="O663" s="350"/>
      <c r="P663" s="350"/>
      <c r="Q663" s="350"/>
      <c r="R663" s="350"/>
      <c r="S663" s="350"/>
      <c r="T663" s="350"/>
      <c r="U663" s="350"/>
      <c r="V663" s="374" t="s">
        <v>1949</v>
      </c>
    </row>
    <row r="664" spans="1:22" s="347" customFormat="1" ht="14.1" customHeight="1">
      <c r="A664" s="531">
        <f t="shared" si="10"/>
        <v>663</v>
      </c>
      <c r="B664" s="581" t="s">
        <v>2251</v>
      </c>
      <c r="C664" s="581">
        <v>3</v>
      </c>
      <c r="D664" s="581">
        <v>4</v>
      </c>
      <c r="E664" s="349" t="s">
        <v>2491</v>
      </c>
      <c r="F664" s="350" t="str">
        <f>IF('建築物別概要（追加）入力'!$V$410="","",TEXT('建築物別概要（追加）入力'!$V$410,"#0.00"))</f>
        <v/>
      </c>
      <c r="G664" s="380"/>
      <c r="H664" s="380"/>
      <c r="I664" s="380"/>
      <c r="J664" s="380"/>
      <c r="K664" s="380"/>
      <c r="L664" s="380"/>
      <c r="M664" s="350"/>
      <c r="N664" s="350"/>
      <c r="O664" s="350"/>
      <c r="P664" s="350"/>
      <c r="Q664" s="350"/>
      <c r="R664" s="350"/>
      <c r="S664" s="350"/>
      <c r="T664" s="350"/>
      <c r="U664" s="350"/>
      <c r="V664" s="374" t="s">
        <v>1949</v>
      </c>
    </row>
    <row r="665" spans="1:22" s="347" customFormat="1" ht="14.1" customHeight="1">
      <c r="A665" s="531">
        <f t="shared" si="10"/>
        <v>664</v>
      </c>
      <c r="B665" s="581" t="s">
        <v>2251</v>
      </c>
      <c r="C665" s="581">
        <v>3</v>
      </c>
      <c r="D665" s="581">
        <v>4</v>
      </c>
      <c r="E665" s="349" t="s">
        <v>2492</v>
      </c>
      <c r="F665" s="350" t="str">
        <f>IF('建築物別概要（追加）入力'!$V$411="","",TEXT('建築物別概要（追加）入力'!$V$411,"#0.00"))</f>
        <v/>
      </c>
      <c r="G665" s="380"/>
      <c r="H665" s="380"/>
      <c r="I665" s="380"/>
      <c r="J665" s="380"/>
      <c r="K665" s="380"/>
      <c r="L665" s="380"/>
      <c r="M665" s="350"/>
      <c r="N665" s="350"/>
      <c r="O665" s="350"/>
      <c r="P665" s="350"/>
      <c r="Q665" s="350"/>
      <c r="R665" s="350"/>
      <c r="S665" s="350"/>
      <c r="T665" s="350"/>
      <c r="U665" s="350"/>
      <c r="V665" s="374" t="s">
        <v>1949</v>
      </c>
    </row>
    <row r="666" spans="1:22" s="347" customFormat="1" ht="14.1" customHeight="1">
      <c r="A666" s="531">
        <f t="shared" si="10"/>
        <v>665</v>
      </c>
      <c r="B666" s="581" t="s">
        <v>2251</v>
      </c>
      <c r="C666" s="581">
        <v>3</v>
      </c>
      <c r="D666" s="581">
        <v>4</v>
      </c>
      <c r="E666" s="349" t="s">
        <v>2493</v>
      </c>
      <c r="F666" s="350" t="str">
        <f>IF('建築物別概要（追加）入力'!$V$412="","",TEXT('建築物別概要（追加）入力'!$V$412,"#0.00"))</f>
        <v/>
      </c>
      <c r="G666" s="380"/>
      <c r="H666" s="380"/>
      <c r="I666" s="380"/>
      <c r="J666" s="380"/>
      <c r="K666" s="380"/>
      <c r="L666" s="380"/>
      <c r="M666" s="350"/>
      <c r="N666" s="350"/>
      <c r="O666" s="350"/>
      <c r="P666" s="350"/>
      <c r="Q666" s="350"/>
      <c r="R666" s="350"/>
      <c r="S666" s="350"/>
      <c r="T666" s="350"/>
      <c r="U666" s="350"/>
      <c r="V666" s="374" t="s">
        <v>1949</v>
      </c>
    </row>
    <row r="667" spans="1:22" s="347" customFormat="1" ht="14.1" customHeight="1">
      <c r="A667" s="531">
        <f t="shared" si="10"/>
        <v>666</v>
      </c>
      <c r="B667" s="581" t="s">
        <v>2251</v>
      </c>
      <c r="C667" s="581">
        <v>3</v>
      </c>
      <c r="D667" s="581">
        <v>4</v>
      </c>
      <c r="E667" s="349" t="s">
        <v>2494</v>
      </c>
      <c r="F667" s="350" t="str">
        <f>IF('建築物別概要（追加）入力'!$V$413="","",TEXT('建築物別概要（追加）入力'!$V$413,"#0.00"))</f>
        <v/>
      </c>
      <c r="G667" s="380"/>
      <c r="H667" s="380"/>
      <c r="I667" s="380"/>
      <c r="J667" s="380"/>
      <c r="K667" s="380"/>
      <c r="L667" s="380"/>
      <c r="M667" s="350"/>
      <c r="N667" s="350"/>
      <c r="O667" s="350"/>
      <c r="P667" s="350"/>
      <c r="Q667" s="350"/>
      <c r="R667" s="350"/>
      <c r="S667" s="350"/>
      <c r="T667" s="350"/>
      <c r="U667" s="350"/>
      <c r="V667" s="374" t="s">
        <v>1949</v>
      </c>
    </row>
    <row r="668" spans="1:22" s="347" customFormat="1" ht="14.1" customHeight="1">
      <c r="A668" s="531">
        <f t="shared" si="10"/>
        <v>667</v>
      </c>
      <c r="B668" s="581" t="s">
        <v>2251</v>
      </c>
      <c r="C668" s="581">
        <v>3</v>
      </c>
      <c r="D668" s="581">
        <v>4</v>
      </c>
      <c r="E668" s="349" t="s">
        <v>2497</v>
      </c>
      <c r="F668" s="350" t="str">
        <f>IF('建築物別概要（追加）入力'!$V$414="","",TEXT('建築物別概要（追加）入力'!$V$414,"#0.00"))</f>
        <v/>
      </c>
      <c r="G668" s="380"/>
      <c r="H668" s="380"/>
      <c r="I668" s="380"/>
      <c r="J668" s="380"/>
      <c r="K668" s="380"/>
      <c r="L668" s="380"/>
      <c r="M668" s="350"/>
      <c r="N668" s="350"/>
      <c r="O668" s="350"/>
      <c r="P668" s="350"/>
      <c r="Q668" s="350"/>
      <c r="R668" s="350"/>
      <c r="S668" s="350"/>
      <c r="T668" s="350"/>
      <c r="U668" s="350"/>
      <c r="V668" s="374" t="s">
        <v>1949</v>
      </c>
    </row>
    <row r="669" spans="1:22" s="347" customFormat="1" ht="14.1" customHeight="1">
      <c r="A669" s="531">
        <f t="shared" si="10"/>
        <v>668</v>
      </c>
      <c r="B669" s="581" t="s">
        <v>2251</v>
      </c>
      <c r="C669" s="581">
        <v>3</v>
      </c>
      <c r="D669" s="581">
        <v>4</v>
      </c>
      <c r="E669" s="349" t="s">
        <v>1760</v>
      </c>
      <c r="F669" s="350" t="str">
        <f>IF('建築物別概要（追加）入力'!$E$416="","",'建築物別概要（追加）入力'!$E$416)</f>
        <v/>
      </c>
      <c r="G669" s="350"/>
      <c r="H669" s="350"/>
      <c r="I669" s="350"/>
      <c r="J669" s="350"/>
      <c r="K669" s="350"/>
      <c r="L669" s="350"/>
      <c r="M669" s="350"/>
      <c r="N669" s="350"/>
      <c r="O669" s="350"/>
      <c r="P669" s="350"/>
      <c r="Q669" s="350"/>
      <c r="R669" s="350"/>
      <c r="S669" s="350"/>
      <c r="T669" s="350"/>
      <c r="U669" s="350"/>
      <c r="V669" s="374" t="s">
        <v>1586</v>
      </c>
    </row>
    <row r="670" spans="1:22" s="347" customFormat="1" ht="14.1" customHeight="1" thickBot="1">
      <c r="A670" s="532">
        <f t="shared" si="10"/>
        <v>669</v>
      </c>
      <c r="B670" s="582" t="s">
        <v>2251</v>
      </c>
      <c r="C670" s="582">
        <v>3</v>
      </c>
      <c r="D670" s="613">
        <v>4</v>
      </c>
      <c r="E670" s="382" t="s">
        <v>1759</v>
      </c>
      <c r="F670" s="383" t="str">
        <f>IF('建築物別概要（追加）入力'!$E$419="","",'建築物別概要（追加）入力'!$E$419)</f>
        <v/>
      </c>
      <c r="G670" s="383"/>
      <c r="H670" s="383"/>
      <c r="I670" s="383"/>
      <c r="J670" s="383"/>
      <c r="K670" s="383"/>
      <c r="L670" s="383"/>
      <c r="M670" s="383"/>
      <c r="N670" s="383"/>
      <c r="O670" s="383"/>
      <c r="P670" s="383"/>
      <c r="Q670" s="383"/>
      <c r="R670" s="383"/>
      <c r="S670" s="383"/>
      <c r="T670" s="383"/>
      <c r="U670" s="383"/>
      <c r="V670" s="386" t="s">
        <v>1586</v>
      </c>
    </row>
    <row r="671" spans="1:22" s="347" customFormat="1" ht="14.1" customHeight="1">
      <c r="A671" s="539">
        <f t="shared" si="10"/>
        <v>670</v>
      </c>
      <c r="B671" s="583" t="s">
        <v>2251</v>
      </c>
      <c r="C671" s="583">
        <v>3</v>
      </c>
      <c r="D671" s="583">
        <v>5</v>
      </c>
      <c r="E671" s="375" t="s">
        <v>2128</v>
      </c>
      <c r="F671" s="384">
        <f>'建築物別概要（追加）入力'!$E$423</f>
        <v>3</v>
      </c>
      <c r="G671" s="384"/>
      <c r="H671" s="376"/>
      <c r="I671" s="376"/>
      <c r="J671" s="376"/>
      <c r="K671" s="376"/>
      <c r="L671" s="376"/>
      <c r="M671" s="376"/>
      <c r="N671" s="376"/>
      <c r="O671" s="376"/>
      <c r="P671" s="376"/>
      <c r="Q671" s="376"/>
      <c r="R671" s="376"/>
      <c r="S671" s="376"/>
      <c r="T671" s="376"/>
      <c r="U671" s="376"/>
      <c r="V671" s="385" t="s">
        <v>1586</v>
      </c>
    </row>
    <row r="672" spans="1:22" s="347" customFormat="1" ht="14.1" customHeight="1">
      <c r="A672" s="531">
        <f t="shared" si="10"/>
        <v>671</v>
      </c>
      <c r="B672" s="581" t="s">
        <v>2251</v>
      </c>
      <c r="C672" s="581">
        <v>3</v>
      </c>
      <c r="D672" s="581">
        <v>5</v>
      </c>
      <c r="E672" s="349" t="s">
        <v>91</v>
      </c>
      <c r="F672" s="361" t="str">
        <f>IF('建築物別概要（追加）入力'!$E$424="","",'建築物別概要（追加）入力'!$E$424)</f>
        <v/>
      </c>
      <c r="G672" s="361"/>
      <c r="H672" s="350"/>
      <c r="I672" s="350"/>
      <c r="J672" s="350"/>
      <c r="K672" s="350"/>
      <c r="L672" s="350"/>
      <c r="M672" s="350"/>
      <c r="N672" s="350"/>
      <c r="O672" s="350"/>
      <c r="P672" s="350"/>
      <c r="Q672" s="350"/>
      <c r="R672" s="350"/>
      <c r="S672" s="350"/>
      <c r="T672" s="350"/>
      <c r="U672" s="350"/>
      <c r="V672" s="374" t="s">
        <v>1586</v>
      </c>
    </row>
    <row r="673" spans="1:22" s="347" customFormat="1" ht="14.1" customHeight="1">
      <c r="A673" s="531">
        <f t="shared" si="10"/>
        <v>672</v>
      </c>
      <c r="B673" s="581" t="s">
        <v>2251</v>
      </c>
      <c r="C673" s="581">
        <v>3</v>
      </c>
      <c r="D673" s="581">
        <v>5</v>
      </c>
      <c r="E673" s="349" t="s">
        <v>2345</v>
      </c>
      <c r="F673" s="359" t="str">
        <f>IF('建築物別概要（追加）入力'!$E$425="","",TEXT('建築物別概要（追加）入力'!$E$425,"#0.000"))</f>
        <v/>
      </c>
      <c r="G673" s="359"/>
      <c r="H673" s="350"/>
      <c r="I673" s="350"/>
      <c r="J673" s="350"/>
      <c r="K673" s="350"/>
      <c r="L673" s="350"/>
      <c r="M673" s="350"/>
      <c r="N673" s="350"/>
      <c r="O673" s="350"/>
      <c r="P673" s="350"/>
      <c r="Q673" s="350"/>
      <c r="R673" s="350"/>
      <c r="S673" s="350"/>
      <c r="T673" s="350"/>
      <c r="U673" s="350"/>
      <c r="V673" s="374" t="s">
        <v>1586</v>
      </c>
    </row>
    <row r="674" spans="1:22" s="347" customFormat="1" ht="14.1" customHeight="1">
      <c r="A674" s="531">
        <f t="shared" si="10"/>
        <v>673</v>
      </c>
      <c r="B674" s="581" t="s">
        <v>2251</v>
      </c>
      <c r="C674" s="581">
        <v>3</v>
      </c>
      <c r="D674" s="581">
        <v>5</v>
      </c>
      <c r="E674" s="349" t="s">
        <v>2346</v>
      </c>
      <c r="F674" s="359" t="str">
        <f>IF('建築物別概要（追加）入力'!$E$426="","",TEXT('建築物別概要（追加）入力'!$E$426,"#0.000"))</f>
        <v/>
      </c>
      <c r="G674" s="359"/>
      <c r="H674" s="350"/>
      <c r="I674" s="350"/>
      <c r="J674" s="350"/>
      <c r="K674" s="350"/>
      <c r="L674" s="350"/>
      <c r="M674" s="350"/>
      <c r="N674" s="350"/>
      <c r="O674" s="350"/>
      <c r="P674" s="350"/>
      <c r="Q674" s="350"/>
      <c r="R674" s="350"/>
      <c r="S674" s="350"/>
      <c r="T674" s="350"/>
      <c r="U674" s="350"/>
      <c r="V674" s="374" t="s">
        <v>1586</v>
      </c>
    </row>
    <row r="675" spans="1:22" s="347" customFormat="1" ht="14.1" customHeight="1">
      <c r="A675" s="531">
        <f t="shared" si="10"/>
        <v>674</v>
      </c>
      <c r="B675" s="581" t="s">
        <v>2251</v>
      </c>
      <c r="C675" s="581">
        <v>3</v>
      </c>
      <c r="D675" s="581">
        <v>5</v>
      </c>
      <c r="E675" s="349" t="s">
        <v>2347</v>
      </c>
      <c r="F675" s="359" t="str">
        <f>IF('建築物別概要（追加）入力'!$E$427="","",TEXT('建築物別概要（追加）入力'!$E$427,"#0.000"))</f>
        <v/>
      </c>
      <c r="G675" s="359"/>
      <c r="H675" s="350"/>
      <c r="I675" s="350"/>
      <c r="J675" s="350"/>
      <c r="K675" s="350"/>
      <c r="L675" s="350"/>
      <c r="M675" s="350"/>
      <c r="N675" s="350"/>
      <c r="O675" s="350"/>
      <c r="P675" s="350"/>
      <c r="Q675" s="350"/>
      <c r="R675" s="350"/>
      <c r="S675" s="350"/>
      <c r="T675" s="350"/>
      <c r="U675" s="350"/>
      <c r="V675" s="374" t="s">
        <v>1586</v>
      </c>
    </row>
    <row r="676" spans="1:22" s="347" customFormat="1" ht="14.1" customHeight="1">
      <c r="A676" s="531">
        <f t="shared" si="10"/>
        <v>675</v>
      </c>
      <c r="B676" s="581" t="s">
        <v>2251</v>
      </c>
      <c r="C676" s="581">
        <v>3</v>
      </c>
      <c r="D676" s="581">
        <v>5</v>
      </c>
      <c r="E676" s="349" t="s">
        <v>2348</v>
      </c>
      <c r="F676" s="359" t="str">
        <f>IF('建築物別概要（追加）入力'!$E$428="","",TEXT('建築物別概要（追加）入力'!$E$428,"#0.000"))</f>
        <v/>
      </c>
      <c r="G676" s="359"/>
      <c r="H676" s="350"/>
      <c r="I676" s="350"/>
      <c r="J676" s="350"/>
      <c r="K676" s="350"/>
      <c r="L676" s="350"/>
      <c r="M676" s="350"/>
      <c r="N676" s="350"/>
      <c r="O676" s="350"/>
      <c r="P676" s="350"/>
      <c r="Q676" s="350"/>
      <c r="R676" s="350"/>
      <c r="S676" s="350"/>
      <c r="T676" s="350"/>
      <c r="U676" s="350"/>
      <c r="V676" s="374" t="s">
        <v>1586</v>
      </c>
    </row>
    <row r="677" spans="1:22" s="347" customFormat="1" ht="14.1" customHeight="1">
      <c r="A677" s="531">
        <f t="shared" si="10"/>
        <v>676</v>
      </c>
      <c r="B677" s="581" t="s">
        <v>2251</v>
      </c>
      <c r="C677" s="581">
        <v>3</v>
      </c>
      <c r="D677" s="581">
        <v>5</v>
      </c>
      <c r="E677" s="349" t="s">
        <v>2344</v>
      </c>
      <c r="F677" s="359" t="str">
        <f>IF($G$677=TRUE,"有",IF($H$677=TRUE,"無",""))</f>
        <v/>
      </c>
      <c r="G677" s="355" t="b">
        <v>0</v>
      </c>
      <c r="H677" s="355" t="b">
        <v>0</v>
      </c>
      <c r="I677" s="350"/>
      <c r="J677" s="350"/>
      <c r="K677" s="350"/>
      <c r="L677" s="350"/>
      <c r="M677" s="350"/>
      <c r="N677" s="350"/>
      <c r="O677" s="350"/>
      <c r="P677" s="350"/>
      <c r="Q677" s="350"/>
      <c r="R677" s="350"/>
      <c r="S677" s="350"/>
      <c r="T677" s="350"/>
      <c r="U677" s="350"/>
      <c r="V677" s="374"/>
    </row>
    <row r="678" spans="1:22" s="347" customFormat="1" ht="14.1" customHeight="1">
      <c r="A678" s="531">
        <f t="shared" si="10"/>
        <v>677</v>
      </c>
      <c r="B678" s="581" t="s">
        <v>2251</v>
      </c>
      <c r="C678" s="581">
        <v>3</v>
      </c>
      <c r="D678" s="581">
        <v>5</v>
      </c>
      <c r="E678" s="349" t="s">
        <v>2480</v>
      </c>
      <c r="F678" s="350" t="str">
        <f>IF($G$678=1,"",INDEX(主要用途!$C$2:$C$63,$G$678))</f>
        <v/>
      </c>
      <c r="G678" s="718">
        <v>1</v>
      </c>
      <c r="H678" s="355"/>
      <c r="I678" s="355"/>
      <c r="J678" s="355"/>
      <c r="K678" s="355"/>
      <c r="L678" s="355"/>
      <c r="M678" s="350"/>
      <c r="N678" s="350"/>
      <c r="O678" s="350"/>
      <c r="P678" s="350"/>
      <c r="Q678" s="373"/>
      <c r="R678" s="350"/>
      <c r="S678" s="350"/>
      <c r="T678" s="350"/>
      <c r="U678" s="350"/>
      <c r="V678" s="374" t="s">
        <v>1951</v>
      </c>
    </row>
    <row r="679" spans="1:22" s="347" customFormat="1" ht="14.1" customHeight="1">
      <c r="A679" s="531">
        <f t="shared" si="10"/>
        <v>678</v>
      </c>
      <c r="B679" s="581" t="s">
        <v>2251</v>
      </c>
      <c r="C679" s="581">
        <v>3</v>
      </c>
      <c r="D679" s="581">
        <v>5</v>
      </c>
      <c r="E679" s="349" t="s">
        <v>2481</v>
      </c>
      <c r="F679" s="350" t="str">
        <f>IF($G$679=1,"",INDEX(主要用途!$C$2:$C$63,$G$679))</f>
        <v/>
      </c>
      <c r="G679" s="362">
        <v>1</v>
      </c>
      <c r="H679" s="362"/>
      <c r="I679" s="362"/>
      <c r="J679" s="362"/>
      <c r="K679" s="362"/>
      <c r="L679" s="362"/>
      <c r="M679" s="350"/>
      <c r="N679" s="350"/>
      <c r="O679" s="350"/>
      <c r="P679" s="350"/>
      <c r="Q679" s="373"/>
      <c r="R679" s="350"/>
      <c r="S679" s="350"/>
      <c r="T679" s="350"/>
      <c r="U679" s="350"/>
      <c r="V679" s="374" t="s">
        <v>1950</v>
      </c>
    </row>
    <row r="680" spans="1:22" s="347" customFormat="1" ht="14.1" customHeight="1">
      <c r="A680" s="531">
        <f t="shared" si="10"/>
        <v>679</v>
      </c>
      <c r="B680" s="581" t="s">
        <v>2251</v>
      </c>
      <c r="C680" s="581">
        <v>3</v>
      </c>
      <c r="D680" s="581">
        <v>5</v>
      </c>
      <c r="E680" s="349" t="s">
        <v>2482</v>
      </c>
      <c r="F680" s="350" t="str">
        <f>IF($G$680=1,"",INDEX(主要用途!$C$2:$C$63,$G$680))</f>
        <v/>
      </c>
      <c r="G680" s="362">
        <v>1</v>
      </c>
      <c r="H680" s="362"/>
      <c r="I680" s="362"/>
      <c r="J680" s="362"/>
      <c r="K680" s="362"/>
      <c r="L680" s="362"/>
      <c r="M680" s="350"/>
      <c r="N680" s="350"/>
      <c r="O680" s="350"/>
      <c r="P680" s="350"/>
      <c r="Q680" s="373"/>
      <c r="R680" s="350"/>
      <c r="S680" s="350"/>
      <c r="T680" s="350"/>
      <c r="U680" s="350"/>
      <c r="V680" s="374" t="s">
        <v>1950</v>
      </c>
    </row>
    <row r="681" spans="1:22" s="347" customFormat="1" ht="14.1" customHeight="1">
      <c r="A681" s="531">
        <f t="shared" si="10"/>
        <v>680</v>
      </c>
      <c r="B681" s="581" t="s">
        <v>2251</v>
      </c>
      <c r="C681" s="581">
        <v>3</v>
      </c>
      <c r="D681" s="581">
        <v>5</v>
      </c>
      <c r="E681" s="349" t="s">
        <v>2483</v>
      </c>
      <c r="F681" s="350" t="str">
        <f>IF($G$681=1,"",INDEX(主要用途!$C$2:$C$63,$G$681))</f>
        <v/>
      </c>
      <c r="G681" s="362">
        <v>1</v>
      </c>
      <c r="H681" s="362"/>
      <c r="I681" s="362"/>
      <c r="J681" s="362"/>
      <c r="K681" s="362"/>
      <c r="L681" s="362"/>
      <c r="M681" s="350"/>
      <c r="N681" s="350"/>
      <c r="O681" s="350"/>
      <c r="P681" s="350"/>
      <c r="Q681" s="373"/>
      <c r="R681" s="350"/>
      <c r="S681" s="350"/>
      <c r="T681" s="350"/>
      <c r="U681" s="350"/>
      <c r="V681" s="374" t="s">
        <v>1950</v>
      </c>
    </row>
    <row r="682" spans="1:22" s="347" customFormat="1" ht="14.1" customHeight="1">
      <c r="A682" s="531">
        <f t="shared" si="10"/>
        <v>681</v>
      </c>
      <c r="B682" s="581" t="s">
        <v>2251</v>
      </c>
      <c r="C682" s="581">
        <v>3</v>
      </c>
      <c r="D682" s="581">
        <v>5</v>
      </c>
      <c r="E682" s="349" t="s">
        <v>2484</v>
      </c>
      <c r="F682" s="350" t="str">
        <f>IF($G$682=1,"",INDEX(主要用途!$C$2:$C$63,$G$682))</f>
        <v/>
      </c>
      <c r="G682" s="362">
        <v>1</v>
      </c>
      <c r="H682" s="362"/>
      <c r="I682" s="362"/>
      <c r="J682" s="362"/>
      <c r="K682" s="362"/>
      <c r="L682" s="362"/>
      <c r="M682" s="350"/>
      <c r="N682" s="350"/>
      <c r="O682" s="350"/>
      <c r="P682" s="350"/>
      <c r="Q682" s="373"/>
      <c r="R682" s="350"/>
      <c r="S682" s="350"/>
      <c r="T682" s="350"/>
      <c r="U682" s="350"/>
      <c r="V682" s="374" t="s">
        <v>1950</v>
      </c>
    </row>
    <row r="683" spans="1:22" s="347" customFormat="1" ht="14.1" customHeight="1">
      <c r="A683" s="531">
        <f t="shared" si="10"/>
        <v>682</v>
      </c>
      <c r="B683" s="581" t="s">
        <v>2251</v>
      </c>
      <c r="C683" s="581">
        <v>3</v>
      </c>
      <c r="D683" s="581">
        <v>5</v>
      </c>
      <c r="E683" s="349" t="s">
        <v>2495</v>
      </c>
      <c r="F683" s="350" t="str">
        <f>IF($G$683=1,"",INDEX(主要用途!$C$2:$C$63,$G$683))</f>
        <v/>
      </c>
      <c r="G683" s="362">
        <v>1</v>
      </c>
      <c r="H683" s="362"/>
      <c r="I683" s="362"/>
      <c r="J683" s="362"/>
      <c r="K683" s="362"/>
      <c r="L683" s="362"/>
      <c r="M683" s="350"/>
      <c r="N683" s="350"/>
      <c r="O683" s="350"/>
      <c r="P683" s="350"/>
      <c r="Q683" s="373"/>
      <c r="R683" s="350"/>
      <c r="S683" s="350"/>
      <c r="T683" s="350"/>
      <c r="U683" s="350"/>
      <c r="V683" s="374" t="s">
        <v>1950</v>
      </c>
    </row>
    <row r="684" spans="1:22" s="347" customFormat="1" ht="14.1" customHeight="1">
      <c r="A684" s="531">
        <f t="shared" si="10"/>
        <v>683</v>
      </c>
      <c r="B684" s="581" t="s">
        <v>2251</v>
      </c>
      <c r="C684" s="581">
        <v>3</v>
      </c>
      <c r="D684" s="581">
        <v>5</v>
      </c>
      <c r="E684" s="349" t="s">
        <v>2485</v>
      </c>
      <c r="F684" s="350" t="str">
        <f>IF('建築物別概要（追加）入力'!$K$432="","",'建築物別概要（追加）入力'!$K$432)</f>
        <v/>
      </c>
      <c r="G684" s="350"/>
      <c r="H684" s="350"/>
      <c r="I684" s="350"/>
      <c r="J684" s="350"/>
      <c r="K684" s="350"/>
      <c r="L684" s="350"/>
      <c r="M684" s="350"/>
      <c r="N684" s="350"/>
      <c r="O684" s="350"/>
      <c r="P684" s="350"/>
      <c r="Q684" s="350"/>
      <c r="R684" s="350"/>
      <c r="S684" s="350"/>
      <c r="T684" s="350"/>
      <c r="U684" s="350"/>
      <c r="V684" s="374" t="s">
        <v>1949</v>
      </c>
    </row>
    <row r="685" spans="1:22" s="347" customFormat="1" ht="14.1" customHeight="1">
      <c r="A685" s="531">
        <f t="shared" si="10"/>
        <v>684</v>
      </c>
      <c r="B685" s="581" t="s">
        <v>2251</v>
      </c>
      <c r="C685" s="581">
        <v>3</v>
      </c>
      <c r="D685" s="581">
        <v>5</v>
      </c>
      <c r="E685" s="349" t="s">
        <v>2486</v>
      </c>
      <c r="F685" s="350" t="str">
        <f>IF('建築物別概要（追加）入力'!$K$433="","",'建築物別概要（追加）入力'!$K$433)</f>
        <v/>
      </c>
      <c r="G685" s="350"/>
      <c r="H685" s="350"/>
      <c r="I685" s="350"/>
      <c r="J685" s="350"/>
      <c r="K685" s="350"/>
      <c r="L685" s="350"/>
      <c r="M685" s="350"/>
      <c r="N685" s="350"/>
      <c r="O685" s="350"/>
      <c r="P685" s="350"/>
      <c r="Q685" s="350"/>
      <c r="R685" s="350"/>
      <c r="S685" s="350"/>
      <c r="T685" s="350"/>
      <c r="U685" s="350"/>
      <c r="V685" s="374" t="s">
        <v>1949</v>
      </c>
    </row>
    <row r="686" spans="1:22" s="347" customFormat="1" ht="14.1" customHeight="1">
      <c r="A686" s="531">
        <f t="shared" si="10"/>
        <v>685</v>
      </c>
      <c r="B686" s="581" t="s">
        <v>2251</v>
      </c>
      <c r="C686" s="581">
        <v>3</v>
      </c>
      <c r="D686" s="581">
        <v>5</v>
      </c>
      <c r="E686" s="349" t="s">
        <v>2489</v>
      </c>
      <c r="F686" s="350" t="str">
        <f>IF('建築物別概要（追加）入力'!$K$434="","",'建築物別概要（追加）入力'!$K$434)</f>
        <v/>
      </c>
      <c r="G686" s="350"/>
      <c r="H686" s="350"/>
      <c r="I686" s="350"/>
      <c r="J686" s="350"/>
      <c r="K686" s="350"/>
      <c r="L686" s="350"/>
      <c r="M686" s="350"/>
      <c r="N686" s="350"/>
      <c r="O686" s="350"/>
      <c r="P686" s="350"/>
      <c r="Q686" s="350"/>
      <c r="R686" s="350"/>
      <c r="S686" s="350"/>
      <c r="T686" s="350"/>
      <c r="U686" s="350"/>
      <c r="V686" s="374" t="s">
        <v>1949</v>
      </c>
    </row>
    <row r="687" spans="1:22" s="347" customFormat="1" ht="14.1" customHeight="1">
      <c r="A687" s="531">
        <f t="shared" si="10"/>
        <v>686</v>
      </c>
      <c r="B687" s="581" t="s">
        <v>2251</v>
      </c>
      <c r="C687" s="581">
        <v>3</v>
      </c>
      <c r="D687" s="581">
        <v>5</v>
      </c>
      <c r="E687" s="349" t="s">
        <v>2487</v>
      </c>
      <c r="F687" s="350" t="str">
        <f>IF('建築物別概要（追加）入力'!$K$435="","",'建築物別概要（追加）入力'!$K$435)</f>
        <v/>
      </c>
      <c r="G687" s="350"/>
      <c r="H687" s="350"/>
      <c r="I687" s="350"/>
      <c r="J687" s="350"/>
      <c r="K687" s="350"/>
      <c r="L687" s="350"/>
      <c r="M687" s="350"/>
      <c r="N687" s="350"/>
      <c r="O687" s="350"/>
      <c r="P687" s="350"/>
      <c r="Q687" s="350"/>
      <c r="R687" s="350"/>
      <c r="S687" s="350"/>
      <c r="T687" s="350"/>
      <c r="U687" s="350"/>
      <c r="V687" s="374" t="s">
        <v>1949</v>
      </c>
    </row>
    <row r="688" spans="1:22" s="347" customFormat="1" ht="14.1" customHeight="1">
      <c r="A688" s="531">
        <f t="shared" si="10"/>
        <v>687</v>
      </c>
      <c r="B688" s="581" t="s">
        <v>2251</v>
      </c>
      <c r="C688" s="581">
        <v>3</v>
      </c>
      <c r="D688" s="581">
        <v>5</v>
      </c>
      <c r="E688" s="349" t="s">
        <v>2488</v>
      </c>
      <c r="F688" s="350" t="str">
        <f>IF('建築物別概要（追加）入力'!$K$436="","",'建築物別概要（追加）入力'!$K$436)</f>
        <v/>
      </c>
      <c r="G688" s="350"/>
      <c r="H688" s="350"/>
      <c r="I688" s="350"/>
      <c r="J688" s="350"/>
      <c r="K688" s="350"/>
      <c r="L688" s="350"/>
      <c r="M688" s="350"/>
      <c r="N688" s="350"/>
      <c r="O688" s="350"/>
      <c r="P688" s="350"/>
      <c r="Q688" s="350"/>
      <c r="R688" s="350"/>
      <c r="S688" s="350"/>
      <c r="T688" s="350"/>
      <c r="U688" s="350"/>
      <c r="V688" s="374" t="s">
        <v>1949</v>
      </c>
    </row>
    <row r="689" spans="1:22" s="347" customFormat="1" ht="14.1" customHeight="1">
      <c r="A689" s="531">
        <f t="shared" si="10"/>
        <v>688</v>
      </c>
      <c r="B689" s="581" t="s">
        <v>2251</v>
      </c>
      <c r="C689" s="581">
        <v>3</v>
      </c>
      <c r="D689" s="581">
        <v>5</v>
      </c>
      <c r="E689" s="349" t="s">
        <v>2496</v>
      </c>
      <c r="F689" s="350" t="str">
        <f>IF('建築物別概要（追加）入力'!$K$437="","",'建築物別概要（追加）入力'!$K$437)</f>
        <v/>
      </c>
      <c r="G689" s="350"/>
      <c r="H689" s="350"/>
      <c r="I689" s="350"/>
      <c r="J689" s="350"/>
      <c r="K689" s="350"/>
      <c r="L689" s="350"/>
      <c r="M689" s="350"/>
      <c r="N689" s="350"/>
      <c r="O689" s="350"/>
      <c r="P689" s="350"/>
      <c r="Q689" s="350"/>
      <c r="R689" s="350"/>
      <c r="S689" s="350"/>
      <c r="T689" s="350"/>
      <c r="U689" s="350"/>
      <c r="V689" s="374" t="s">
        <v>1949</v>
      </c>
    </row>
    <row r="690" spans="1:22" s="347" customFormat="1" ht="14.1" customHeight="1">
      <c r="A690" s="531">
        <f t="shared" si="10"/>
        <v>689</v>
      </c>
      <c r="B690" s="581" t="s">
        <v>2251</v>
      </c>
      <c r="C690" s="581">
        <v>3</v>
      </c>
      <c r="D690" s="581">
        <v>5</v>
      </c>
      <c r="E690" s="349" t="s">
        <v>2490</v>
      </c>
      <c r="F690" s="350" t="str">
        <f>IF('建築物別概要（追加）入力'!$V$432="","",TEXT('建築物別概要（追加）入力'!$V$432,"#0.00"))</f>
        <v/>
      </c>
      <c r="G690" s="380"/>
      <c r="H690" s="380"/>
      <c r="I690" s="380"/>
      <c r="J690" s="380"/>
      <c r="K690" s="380"/>
      <c r="L690" s="380"/>
      <c r="M690" s="350"/>
      <c r="N690" s="350"/>
      <c r="O690" s="350"/>
      <c r="P690" s="350"/>
      <c r="Q690" s="350"/>
      <c r="R690" s="350"/>
      <c r="S690" s="350"/>
      <c r="T690" s="350"/>
      <c r="U690" s="350"/>
      <c r="V690" s="374" t="s">
        <v>1949</v>
      </c>
    </row>
    <row r="691" spans="1:22" s="347" customFormat="1" ht="14.1" customHeight="1">
      <c r="A691" s="531">
        <f t="shared" si="10"/>
        <v>690</v>
      </c>
      <c r="B691" s="581" t="s">
        <v>2251</v>
      </c>
      <c r="C691" s="581">
        <v>3</v>
      </c>
      <c r="D691" s="581">
        <v>5</v>
      </c>
      <c r="E691" s="349" t="s">
        <v>2491</v>
      </c>
      <c r="F691" s="350" t="str">
        <f>IF('建築物別概要（追加）入力'!$V$433="","",TEXT('建築物別概要（追加）入力'!$V$433,"#0.00"))</f>
        <v/>
      </c>
      <c r="G691" s="380"/>
      <c r="H691" s="380"/>
      <c r="I691" s="380"/>
      <c r="J691" s="380"/>
      <c r="K691" s="380"/>
      <c r="L691" s="380"/>
      <c r="M691" s="350"/>
      <c r="N691" s="350"/>
      <c r="O691" s="350"/>
      <c r="P691" s="350"/>
      <c r="Q691" s="350"/>
      <c r="R691" s="350"/>
      <c r="S691" s="350"/>
      <c r="T691" s="350"/>
      <c r="U691" s="350"/>
      <c r="V691" s="374" t="s">
        <v>1949</v>
      </c>
    </row>
    <row r="692" spans="1:22" s="347" customFormat="1" ht="14.1" customHeight="1">
      <c r="A692" s="531">
        <f t="shared" si="10"/>
        <v>691</v>
      </c>
      <c r="B692" s="581" t="s">
        <v>2251</v>
      </c>
      <c r="C692" s="581">
        <v>3</v>
      </c>
      <c r="D692" s="581">
        <v>5</v>
      </c>
      <c r="E692" s="349" t="s">
        <v>2492</v>
      </c>
      <c r="F692" s="350" t="str">
        <f>IF('建築物別概要（追加）入力'!$V$434="","",TEXT('建築物別概要（追加）入力'!$V$434,"#0.00"))</f>
        <v/>
      </c>
      <c r="G692" s="380"/>
      <c r="H692" s="380"/>
      <c r="I692" s="380"/>
      <c r="J692" s="380"/>
      <c r="K692" s="380"/>
      <c r="L692" s="380"/>
      <c r="M692" s="350"/>
      <c r="N692" s="350"/>
      <c r="O692" s="350"/>
      <c r="P692" s="350"/>
      <c r="Q692" s="350"/>
      <c r="R692" s="350"/>
      <c r="S692" s="350"/>
      <c r="T692" s="350"/>
      <c r="U692" s="350"/>
      <c r="V692" s="374" t="s">
        <v>1949</v>
      </c>
    </row>
    <row r="693" spans="1:22" s="347" customFormat="1" ht="14.1" customHeight="1">
      <c r="A693" s="531">
        <f t="shared" si="10"/>
        <v>692</v>
      </c>
      <c r="B693" s="581" t="s">
        <v>2251</v>
      </c>
      <c r="C693" s="581">
        <v>3</v>
      </c>
      <c r="D693" s="581">
        <v>5</v>
      </c>
      <c r="E693" s="349" t="s">
        <v>2493</v>
      </c>
      <c r="F693" s="350" t="str">
        <f>IF('建築物別概要（追加）入力'!$V$435="","",TEXT('建築物別概要（追加）入力'!$V$435,"#0.00"))</f>
        <v/>
      </c>
      <c r="G693" s="380"/>
      <c r="H693" s="380"/>
      <c r="I693" s="380"/>
      <c r="J693" s="380"/>
      <c r="K693" s="380"/>
      <c r="L693" s="380"/>
      <c r="M693" s="350"/>
      <c r="N693" s="350"/>
      <c r="O693" s="350"/>
      <c r="P693" s="350"/>
      <c r="Q693" s="350"/>
      <c r="R693" s="350"/>
      <c r="S693" s="350"/>
      <c r="T693" s="350"/>
      <c r="U693" s="350"/>
      <c r="V693" s="374" t="s">
        <v>1949</v>
      </c>
    </row>
    <row r="694" spans="1:22" s="347" customFormat="1" ht="14.1" customHeight="1">
      <c r="A694" s="531">
        <f t="shared" si="10"/>
        <v>693</v>
      </c>
      <c r="B694" s="581" t="s">
        <v>2251</v>
      </c>
      <c r="C694" s="581">
        <v>3</v>
      </c>
      <c r="D694" s="581">
        <v>5</v>
      </c>
      <c r="E694" s="349" t="s">
        <v>2494</v>
      </c>
      <c r="F694" s="350" t="str">
        <f>IF('建築物別概要（追加）入力'!$V$436="","",TEXT('建築物別概要（追加）入力'!$V$436,"#0.00"))</f>
        <v/>
      </c>
      <c r="G694" s="380"/>
      <c r="H694" s="380"/>
      <c r="I694" s="380"/>
      <c r="J694" s="380"/>
      <c r="K694" s="380"/>
      <c r="L694" s="380"/>
      <c r="M694" s="350"/>
      <c r="N694" s="350"/>
      <c r="O694" s="350"/>
      <c r="P694" s="350"/>
      <c r="Q694" s="350"/>
      <c r="R694" s="350"/>
      <c r="S694" s="350"/>
      <c r="T694" s="350"/>
      <c r="U694" s="350"/>
      <c r="V694" s="374" t="s">
        <v>1949</v>
      </c>
    </row>
    <row r="695" spans="1:22" s="347" customFormat="1" ht="14.1" customHeight="1">
      <c r="A695" s="531">
        <f t="shared" si="10"/>
        <v>694</v>
      </c>
      <c r="B695" s="581" t="s">
        <v>2251</v>
      </c>
      <c r="C695" s="581">
        <v>3</v>
      </c>
      <c r="D695" s="581">
        <v>5</v>
      </c>
      <c r="E695" s="349" t="s">
        <v>2497</v>
      </c>
      <c r="F695" s="350" t="str">
        <f>IF('建築物別概要（追加）入力'!$V$437="","",TEXT('建築物別概要（追加）入力'!$V$437,"#0.00"))</f>
        <v/>
      </c>
      <c r="G695" s="380"/>
      <c r="H695" s="380"/>
      <c r="I695" s="380"/>
      <c r="J695" s="380"/>
      <c r="K695" s="380"/>
      <c r="L695" s="380"/>
      <c r="M695" s="350"/>
      <c r="N695" s="350"/>
      <c r="O695" s="350"/>
      <c r="P695" s="350"/>
      <c r="Q695" s="350"/>
      <c r="R695" s="350"/>
      <c r="S695" s="350"/>
      <c r="T695" s="350"/>
      <c r="U695" s="350"/>
      <c r="V695" s="374" t="s">
        <v>1949</v>
      </c>
    </row>
    <row r="696" spans="1:22" s="347" customFormat="1" ht="14.1" customHeight="1">
      <c r="A696" s="531">
        <f t="shared" si="10"/>
        <v>695</v>
      </c>
      <c r="B696" s="581" t="s">
        <v>2251</v>
      </c>
      <c r="C696" s="581">
        <v>3</v>
      </c>
      <c r="D696" s="581">
        <v>5</v>
      </c>
      <c r="E696" s="349" t="s">
        <v>1760</v>
      </c>
      <c r="F696" s="350" t="str">
        <f>IF('建築物別概要（追加）入力'!$E$439="","",'建築物別概要（追加）入力'!$E$439)</f>
        <v/>
      </c>
      <c r="G696" s="350"/>
      <c r="H696" s="350"/>
      <c r="I696" s="350"/>
      <c r="J696" s="350"/>
      <c r="K696" s="350"/>
      <c r="L696" s="350"/>
      <c r="M696" s="350"/>
      <c r="N696" s="350"/>
      <c r="O696" s="350"/>
      <c r="P696" s="350"/>
      <c r="Q696" s="350"/>
      <c r="R696" s="350"/>
      <c r="S696" s="350"/>
      <c r="T696" s="350"/>
      <c r="U696" s="350"/>
      <c r="V696" s="374" t="s">
        <v>1586</v>
      </c>
    </row>
    <row r="697" spans="1:22" s="347" customFormat="1" ht="14.1" customHeight="1" thickBot="1">
      <c r="A697" s="532">
        <f t="shared" si="10"/>
        <v>696</v>
      </c>
      <c r="B697" s="582" t="s">
        <v>2251</v>
      </c>
      <c r="C697" s="582">
        <v>3</v>
      </c>
      <c r="D697" s="613">
        <v>5</v>
      </c>
      <c r="E697" s="382" t="s">
        <v>1759</v>
      </c>
      <c r="F697" s="383" t="str">
        <f>IF('建築物別概要（追加）入力'!$E$442="","",'建築物別概要（追加）入力'!$E$442)</f>
        <v/>
      </c>
      <c r="G697" s="383"/>
      <c r="H697" s="383"/>
      <c r="I697" s="383"/>
      <c r="J697" s="383"/>
      <c r="K697" s="383"/>
      <c r="L697" s="383"/>
      <c r="M697" s="383"/>
      <c r="N697" s="383"/>
      <c r="O697" s="383"/>
      <c r="P697" s="383"/>
      <c r="Q697" s="383"/>
      <c r="R697" s="383"/>
      <c r="S697" s="383"/>
      <c r="T697" s="383"/>
      <c r="U697" s="383"/>
      <c r="V697" s="386" t="s">
        <v>1586</v>
      </c>
    </row>
    <row r="698" spans="1:22" s="347" customFormat="1" ht="14.1" customHeight="1">
      <c r="A698" s="539">
        <f t="shared" si="10"/>
        <v>697</v>
      </c>
      <c r="B698" s="583" t="s">
        <v>2251</v>
      </c>
      <c r="C698" s="583">
        <v>3</v>
      </c>
      <c r="D698" s="583">
        <v>6</v>
      </c>
      <c r="E698" s="375" t="s">
        <v>2128</v>
      </c>
      <c r="F698" s="384">
        <f>'建築物別概要（追加）入力'!$E$446</f>
        <v>3</v>
      </c>
      <c r="G698" s="384"/>
      <c r="H698" s="376"/>
      <c r="I698" s="376"/>
      <c r="J698" s="376"/>
      <c r="K698" s="376"/>
      <c r="L698" s="376"/>
      <c r="M698" s="376"/>
      <c r="N698" s="376"/>
      <c r="O698" s="376"/>
      <c r="P698" s="376"/>
      <c r="Q698" s="376"/>
      <c r="R698" s="376"/>
      <c r="S698" s="376"/>
      <c r="T698" s="376"/>
      <c r="U698" s="376"/>
      <c r="V698" s="385" t="s">
        <v>1586</v>
      </c>
    </row>
    <row r="699" spans="1:22" s="347" customFormat="1" ht="14.1" customHeight="1">
      <c r="A699" s="531">
        <f t="shared" si="10"/>
        <v>698</v>
      </c>
      <c r="B699" s="581" t="s">
        <v>2251</v>
      </c>
      <c r="C699" s="581">
        <v>3</v>
      </c>
      <c r="D699" s="581">
        <v>6</v>
      </c>
      <c r="E699" s="349" t="s">
        <v>91</v>
      </c>
      <c r="F699" s="361" t="str">
        <f>IF('建築物別概要（追加）入力'!$E$447="","",'建築物別概要（追加）入力'!$E$447)</f>
        <v/>
      </c>
      <c r="G699" s="361"/>
      <c r="H699" s="350"/>
      <c r="I699" s="350"/>
      <c r="J699" s="350"/>
      <c r="K699" s="350"/>
      <c r="L699" s="350"/>
      <c r="M699" s="350"/>
      <c r="N699" s="350"/>
      <c r="O699" s="350"/>
      <c r="P699" s="350"/>
      <c r="Q699" s="350"/>
      <c r="R699" s="350"/>
      <c r="S699" s="350"/>
      <c r="T699" s="350"/>
      <c r="U699" s="350"/>
      <c r="V699" s="374" t="s">
        <v>1586</v>
      </c>
    </row>
    <row r="700" spans="1:22" s="347" customFormat="1" ht="14.1" customHeight="1">
      <c r="A700" s="531">
        <f t="shared" si="10"/>
        <v>699</v>
      </c>
      <c r="B700" s="581" t="s">
        <v>2251</v>
      </c>
      <c r="C700" s="581">
        <v>3</v>
      </c>
      <c r="D700" s="581">
        <v>6</v>
      </c>
      <c r="E700" s="349" t="s">
        <v>2345</v>
      </c>
      <c r="F700" s="359" t="str">
        <f>IF('建築物別概要（追加）入力'!$E$448="","",TEXT('建築物別概要（追加）入力'!$E$448,"#0.000"))</f>
        <v/>
      </c>
      <c r="G700" s="359"/>
      <c r="H700" s="350"/>
      <c r="I700" s="350"/>
      <c r="J700" s="350"/>
      <c r="K700" s="350"/>
      <c r="L700" s="350"/>
      <c r="M700" s="350"/>
      <c r="N700" s="350"/>
      <c r="O700" s="350"/>
      <c r="P700" s="350"/>
      <c r="Q700" s="350"/>
      <c r="R700" s="350"/>
      <c r="S700" s="350"/>
      <c r="T700" s="350"/>
      <c r="U700" s="350"/>
      <c r="V700" s="374" t="s">
        <v>1586</v>
      </c>
    </row>
    <row r="701" spans="1:22" s="347" customFormat="1" ht="14.1" customHeight="1">
      <c r="A701" s="531">
        <f t="shared" si="10"/>
        <v>700</v>
      </c>
      <c r="B701" s="581" t="s">
        <v>2251</v>
      </c>
      <c r="C701" s="581">
        <v>3</v>
      </c>
      <c r="D701" s="581">
        <v>6</v>
      </c>
      <c r="E701" s="349" t="s">
        <v>2346</v>
      </c>
      <c r="F701" s="359" t="str">
        <f>IF('建築物別概要（追加）入力'!$E$449="","",TEXT('建築物別概要（追加）入力'!$E$449,"#0.000"))</f>
        <v/>
      </c>
      <c r="G701" s="359"/>
      <c r="H701" s="350"/>
      <c r="I701" s="350"/>
      <c r="J701" s="350"/>
      <c r="K701" s="350"/>
      <c r="L701" s="350"/>
      <c r="M701" s="350"/>
      <c r="N701" s="350"/>
      <c r="O701" s="350"/>
      <c r="P701" s="350"/>
      <c r="Q701" s="350"/>
      <c r="R701" s="350"/>
      <c r="S701" s="350"/>
      <c r="T701" s="350"/>
      <c r="U701" s="350"/>
      <c r="V701" s="374" t="s">
        <v>1586</v>
      </c>
    </row>
    <row r="702" spans="1:22" s="347" customFormat="1" ht="14.1" customHeight="1">
      <c r="A702" s="531">
        <f t="shared" si="10"/>
        <v>701</v>
      </c>
      <c r="B702" s="581" t="s">
        <v>2251</v>
      </c>
      <c r="C702" s="581">
        <v>3</v>
      </c>
      <c r="D702" s="581">
        <v>6</v>
      </c>
      <c r="E702" s="349" t="s">
        <v>2347</v>
      </c>
      <c r="F702" s="359" t="str">
        <f>IF('建築物別概要（追加）入力'!$E$450="","",TEXT('建築物別概要（追加）入力'!$E$450,"#0.000"))</f>
        <v/>
      </c>
      <c r="G702" s="359"/>
      <c r="H702" s="350"/>
      <c r="I702" s="350"/>
      <c r="J702" s="350"/>
      <c r="K702" s="350"/>
      <c r="L702" s="350"/>
      <c r="M702" s="350"/>
      <c r="N702" s="350"/>
      <c r="O702" s="350"/>
      <c r="P702" s="350"/>
      <c r="Q702" s="350"/>
      <c r="R702" s="350"/>
      <c r="S702" s="350"/>
      <c r="T702" s="350"/>
      <c r="U702" s="350"/>
      <c r="V702" s="374" t="s">
        <v>1586</v>
      </c>
    </row>
    <row r="703" spans="1:22" s="347" customFormat="1" ht="14.1" customHeight="1">
      <c r="A703" s="531">
        <f t="shared" si="10"/>
        <v>702</v>
      </c>
      <c r="B703" s="581" t="s">
        <v>2251</v>
      </c>
      <c r="C703" s="581">
        <v>3</v>
      </c>
      <c r="D703" s="581">
        <v>6</v>
      </c>
      <c r="E703" s="349" t="s">
        <v>2348</v>
      </c>
      <c r="F703" s="359" t="str">
        <f>IF('建築物別概要（追加）入力'!$E$451="","",TEXT('建築物別概要（追加）入力'!$E$451,"#0.000"))</f>
        <v/>
      </c>
      <c r="G703" s="359"/>
      <c r="H703" s="350"/>
      <c r="I703" s="350"/>
      <c r="J703" s="350"/>
      <c r="K703" s="350"/>
      <c r="L703" s="350"/>
      <c r="M703" s="350"/>
      <c r="N703" s="350"/>
      <c r="O703" s="350"/>
      <c r="P703" s="350"/>
      <c r="Q703" s="350"/>
      <c r="R703" s="350"/>
      <c r="S703" s="350"/>
      <c r="T703" s="350"/>
      <c r="U703" s="350"/>
      <c r="V703" s="374" t="s">
        <v>1586</v>
      </c>
    </row>
    <row r="704" spans="1:22" s="347" customFormat="1" ht="14.1" customHeight="1">
      <c r="A704" s="531">
        <f t="shared" si="10"/>
        <v>703</v>
      </c>
      <c r="B704" s="581" t="s">
        <v>2251</v>
      </c>
      <c r="C704" s="581">
        <v>3</v>
      </c>
      <c r="D704" s="581">
        <v>6</v>
      </c>
      <c r="E704" s="349" t="s">
        <v>2344</v>
      </c>
      <c r="F704" s="359" t="str">
        <f>IF($G$704=TRUE,"有",IF($H$704=TRUE,"無",""))</f>
        <v/>
      </c>
      <c r="G704" s="355" t="b">
        <v>0</v>
      </c>
      <c r="H704" s="355" t="b">
        <v>0</v>
      </c>
      <c r="I704" s="350"/>
      <c r="J704" s="350"/>
      <c r="K704" s="350"/>
      <c r="L704" s="350"/>
      <c r="M704" s="350"/>
      <c r="N704" s="350"/>
      <c r="O704" s="350"/>
      <c r="P704" s="350"/>
      <c r="Q704" s="350"/>
      <c r="R704" s="350"/>
      <c r="S704" s="350"/>
      <c r="T704" s="350"/>
      <c r="U704" s="350"/>
      <c r="V704" s="374"/>
    </row>
    <row r="705" spans="1:22" s="347" customFormat="1" ht="13.5" customHeight="1">
      <c r="A705" s="531">
        <f t="shared" si="10"/>
        <v>704</v>
      </c>
      <c r="B705" s="581" t="s">
        <v>2251</v>
      </c>
      <c r="C705" s="581">
        <v>3</v>
      </c>
      <c r="D705" s="581">
        <v>6</v>
      </c>
      <c r="E705" s="349" t="s">
        <v>2480</v>
      </c>
      <c r="F705" s="350" t="str">
        <f>IF($G$705=1,"",INDEX(主要用途!$C$2:$C$63,$G$705))</f>
        <v/>
      </c>
      <c r="G705" s="718">
        <v>1</v>
      </c>
      <c r="H705" s="718">
        <v>1</v>
      </c>
      <c r="I705" s="718">
        <v>1</v>
      </c>
      <c r="J705" s="718">
        <v>1</v>
      </c>
      <c r="K705" s="718">
        <v>1</v>
      </c>
      <c r="L705" s="718">
        <v>1</v>
      </c>
      <c r="M705" s="350"/>
      <c r="N705" s="350"/>
      <c r="O705" s="350"/>
      <c r="P705" s="350"/>
      <c r="Q705" s="373"/>
      <c r="R705" s="350"/>
      <c r="S705" s="350"/>
      <c r="T705" s="350"/>
      <c r="U705" s="350"/>
      <c r="V705" s="374" t="s">
        <v>1950</v>
      </c>
    </row>
    <row r="706" spans="1:22" s="347" customFormat="1" ht="14.1" customHeight="1">
      <c r="A706" s="531">
        <f t="shared" si="10"/>
        <v>705</v>
      </c>
      <c r="B706" s="581" t="s">
        <v>2251</v>
      </c>
      <c r="C706" s="581">
        <v>3</v>
      </c>
      <c r="D706" s="581">
        <v>6</v>
      </c>
      <c r="E706" s="349" t="s">
        <v>2481</v>
      </c>
      <c r="F706" s="350" t="str">
        <f>IF($G$706=1,"",INDEX(主要用途!$C$2:$C$63,$G$706))</f>
        <v/>
      </c>
      <c r="G706" s="362">
        <v>1</v>
      </c>
      <c r="H706" s="362"/>
      <c r="I706" s="362"/>
      <c r="J706" s="362"/>
      <c r="K706" s="362"/>
      <c r="L706" s="362"/>
      <c r="M706" s="350"/>
      <c r="N706" s="350"/>
      <c r="O706" s="350"/>
      <c r="P706" s="350"/>
      <c r="Q706" s="373"/>
      <c r="R706" s="350"/>
      <c r="S706" s="350"/>
      <c r="T706" s="350"/>
      <c r="U706" s="350"/>
      <c r="V706" s="374" t="s">
        <v>1950</v>
      </c>
    </row>
    <row r="707" spans="1:22" s="347" customFormat="1" ht="14.1" customHeight="1">
      <c r="A707" s="531">
        <f t="shared" si="10"/>
        <v>706</v>
      </c>
      <c r="B707" s="581" t="s">
        <v>2251</v>
      </c>
      <c r="C707" s="581">
        <v>3</v>
      </c>
      <c r="D707" s="581">
        <v>6</v>
      </c>
      <c r="E707" s="349" t="s">
        <v>2482</v>
      </c>
      <c r="F707" s="350" t="str">
        <f>IF($G$707=1,"",INDEX(主要用途!$C$2:$C$63,$G$707))</f>
        <v/>
      </c>
      <c r="G707" s="362">
        <v>1</v>
      </c>
      <c r="H707" s="362"/>
      <c r="I707" s="362"/>
      <c r="J707" s="362"/>
      <c r="K707" s="362"/>
      <c r="L707" s="362"/>
      <c r="M707" s="350"/>
      <c r="N707" s="350"/>
      <c r="O707" s="350"/>
      <c r="P707" s="350"/>
      <c r="Q707" s="373"/>
      <c r="R707" s="350"/>
      <c r="S707" s="350"/>
      <c r="T707" s="350"/>
      <c r="U707" s="350"/>
      <c r="V707" s="374" t="s">
        <v>1950</v>
      </c>
    </row>
    <row r="708" spans="1:22" s="347" customFormat="1" ht="14.1" customHeight="1">
      <c r="A708" s="531">
        <f t="shared" si="10"/>
        <v>707</v>
      </c>
      <c r="B708" s="581" t="s">
        <v>2251</v>
      </c>
      <c r="C708" s="581">
        <v>3</v>
      </c>
      <c r="D708" s="581">
        <v>6</v>
      </c>
      <c r="E708" s="349" t="s">
        <v>2483</v>
      </c>
      <c r="F708" s="350" t="str">
        <f>IF($G$708=1,"",INDEX(主要用途!$C$2:$C$63,$G$708))</f>
        <v/>
      </c>
      <c r="G708" s="362">
        <v>1</v>
      </c>
      <c r="H708" s="362"/>
      <c r="I708" s="362"/>
      <c r="J708" s="362"/>
      <c r="K708" s="362"/>
      <c r="L708" s="362"/>
      <c r="M708" s="350"/>
      <c r="N708" s="350"/>
      <c r="O708" s="350"/>
      <c r="P708" s="350"/>
      <c r="Q708" s="373"/>
      <c r="R708" s="350"/>
      <c r="S708" s="350"/>
      <c r="T708" s="350"/>
      <c r="U708" s="350"/>
      <c r="V708" s="374" t="s">
        <v>1950</v>
      </c>
    </row>
    <row r="709" spans="1:22" s="347" customFormat="1" ht="14.1" customHeight="1">
      <c r="A709" s="531">
        <f t="shared" si="10"/>
        <v>708</v>
      </c>
      <c r="B709" s="581" t="s">
        <v>2251</v>
      </c>
      <c r="C709" s="581">
        <v>3</v>
      </c>
      <c r="D709" s="581">
        <v>6</v>
      </c>
      <c r="E709" s="349" t="s">
        <v>2484</v>
      </c>
      <c r="F709" s="350" t="str">
        <f>IF($G$709=1,"",INDEX(主要用途!$C$2:$C$63,$G$709))</f>
        <v/>
      </c>
      <c r="G709" s="362">
        <v>1</v>
      </c>
      <c r="H709" s="362"/>
      <c r="I709" s="362"/>
      <c r="J709" s="362"/>
      <c r="K709" s="362"/>
      <c r="L709" s="362"/>
      <c r="M709" s="350"/>
      <c r="N709" s="350"/>
      <c r="O709" s="350"/>
      <c r="P709" s="350"/>
      <c r="Q709" s="373"/>
      <c r="R709" s="350"/>
      <c r="S709" s="350"/>
      <c r="T709" s="350"/>
      <c r="U709" s="350"/>
      <c r="V709" s="374" t="s">
        <v>1950</v>
      </c>
    </row>
    <row r="710" spans="1:22" s="347" customFormat="1" ht="14.1" customHeight="1">
      <c r="A710" s="531">
        <f t="shared" si="10"/>
        <v>709</v>
      </c>
      <c r="B710" s="581" t="s">
        <v>2251</v>
      </c>
      <c r="C710" s="581">
        <v>3</v>
      </c>
      <c r="D710" s="581">
        <v>6</v>
      </c>
      <c r="E710" s="349" t="s">
        <v>2495</v>
      </c>
      <c r="F710" s="350" t="str">
        <f>IF($G$710=1,"",INDEX(主要用途!$C$2:$C$63,$G$710))</f>
        <v/>
      </c>
      <c r="G710" s="362">
        <v>1</v>
      </c>
      <c r="H710" s="362"/>
      <c r="I710" s="362"/>
      <c r="J710" s="362"/>
      <c r="K710" s="362"/>
      <c r="L710" s="362"/>
      <c r="M710" s="350"/>
      <c r="N710" s="350"/>
      <c r="O710" s="350"/>
      <c r="P710" s="350"/>
      <c r="Q710" s="373"/>
      <c r="R710" s="350"/>
      <c r="S710" s="350"/>
      <c r="T710" s="350"/>
      <c r="U710" s="350"/>
      <c r="V710" s="374" t="s">
        <v>1950</v>
      </c>
    </row>
    <row r="711" spans="1:22" s="347" customFormat="1" ht="14.1" customHeight="1">
      <c r="A711" s="531">
        <f t="shared" si="10"/>
        <v>710</v>
      </c>
      <c r="B711" s="581" t="s">
        <v>2251</v>
      </c>
      <c r="C711" s="581">
        <v>3</v>
      </c>
      <c r="D711" s="581">
        <v>6</v>
      </c>
      <c r="E711" s="349" t="s">
        <v>2485</v>
      </c>
      <c r="F711" s="350" t="str">
        <f>IF('建築物別概要（追加）入力'!$K$455="","",'建築物別概要（追加）入力'!$K$455)</f>
        <v/>
      </c>
      <c r="G711" s="350"/>
      <c r="H711" s="350"/>
      <c r="I711" s="350"/>
      <c r="J711" s="350"/>
      <c r="K711" s="350"/>
      <c r="L711" s="350"/>
      <c r="M711" s="350"/>
      <c r="N711" s="350"/>
      <c r="O711" s="350"/>
      <c r="P711" s="350"/>
      <c r="Q711" s="350"/>
      <c r="R711" s="350"/>
      <c r="S711" s="350"/>
      <c r="T711" s="350"/>
      <c r="U711" s="350"/>
      <c r="V711" s="374" t="s">
        <v>1949</v>
      </c>
    </row>
    <row r="712" spans="1:22" s="347" customFormat="1" ht="14.1" customHeight="1">
      <c r="A712" s="531">
        <f t="shared" si="10"/>
        <v>711</v>
      </c>
      <c r="B712" s="581" t="s">
        <v>2251</v>
      </c>
      <c r="C712" s="581">
        <v>3</v>
      </c>
      <c r="D712" s="581">
        <v>6</v>
      </c>
      <c r="E712" s="349" t="s">
        <v>2486</v>
      </c>
      <c r="F712" s="350" t="str">
        <f>IF('建築物別概要（追加）入力'!$K$456="","",'建築物別概要（追加）入力'!$K$456)</f>
        <v/>
      </c>
      <c r="G712" s="350"/>
      <c r="H712" s="350"/>
      <c r="I712" s="350"/>
      <c r="J712" s="350"/>
      <c r="K712" s="350"/>
      <c r="L712" s="350"/>
      <c r="M712" s="350"/>
      <c r="N712" s="350"/>
      <c r="O712" s="350"/>
      <c r="P712" s="350"/>
      <c r="Q712" s="350"/>
      <c r="R712" s="350"/>
      <c r="S712" s="350"/>
      <c r="T712" s="350"/>
      <c r="U712" s="350"/>
      <c r="V712" s="374" t="s">
        <v>1949</v>
      </c>
    </row>
    <row r="713" spans="1:22" s="347" customFormat="1" ht="14.1" customHeight="1">
      <c r="A713" s="531">
        <f t="shared" si="10"/>
        <v>712</v>
      </c>
      <c r="B713" s="581" t="s">
        <v>2251</v>
      </c>
      <c r="C713" s="581">
        <v>3</v>
      </c>
      <c r="D713" s="581">
        <v>6</v>
      </c>
      <c r="E713" s="349" t="s">
        <v>2489</v>
      </c>
      <c r="F713" s="350" t="str">
        <f>IF('建築物別概要（追加）入力'!$K$457="","",'建築物別概要（追加）入力'!$K$457)</f>
        <v/>
      </c>
      <c r="G713" s="350"/>
      <c r="H713" s="350"/>
      <c r="I713" s="350"/>
      <c r="J713" s="350"/>
      <c r="K713" s="350"/>
      <c r="L713" s="350"/>
      <c r="M713" s="350"/>
      <c r="N713" s="350"/>
      <c r="O713" s="350"/>
      <c r="P713" s="350"/>
      <c r="Q713" s="350"/>
      <c r="R713" s="350"/>
      <c r="S713" s="350"/>
      <c r="T713" s="350"/>
      <c r="U713" s="350"/>
      <c r="V713" s="374" t="s">
        <v>1949</v>
      </c>
    </row>
    <row r="714" spans="1:22" s="347" customFormat="1" ht="14.1" customHeight="1">
      <c r="A714" s="531">
        <f t="shared" si="10"/>
        <v>713</v>
      </c>
      <c r="B714" s="581" t="s">
        <v>2251</v>
      </c>
      <c r="C714" s="581">
        <v>3</v>
      </c>
      <c r="D714" s="581">
        <v>6</v>
      </c>
      <c r="E714" s="349" t="s">
        <v>2487</v>
      </c>
      <c r="F714" s="350" t="str">
        <f>IF('建築物別概要（追加）入力'!$K$458="","",'建築物別概要（追加）入力'!$K$458)</f>
        <v/>
      </c>
      <c r="G714" s="350"/>
      <c r="H714" s="350"/>
      <c r="I714" s="350"/>
      <c r="J714" s="350"/>
      <c r="K714" s="350"/>
      <c r="L714" s="350"/>
      <c r="M714" s="350"/>
      <c r="N714" s="350"/>
      <c r="O714" s="350"/>
      <c r="P714" s="350"/>
      <c r="Q714" s="350"/>
      <c r="R714" s="350"/>
      <c r="S714" s="350"/>
      <c r="T714" s="350"/>
      <c r="U714" s="350"/>
      <c r="V714" s="374" t="s">
        <v>1949</v>
      </c>
    </row>
    <row r="715" spans="1:22" s="347" customFormat="1" ht="14.1" customHeight="1">
      <c r="A715" s="531">
        <f t="shared" si="10"/>
        <v>714</v>
      </c>
      <c r="B715" s="581" t="s">
        <v>2251</v>
      </c>
      <c r="C715" s="581">
        <v>3</v>
      </c>
      <c r="D715" s="581">
        <v>6</v>
      </c>
      <c r="E715" s="349" t="s">
        <v>2488</v>
      </c>
      <c r="F715" s="350" t="str">
        <f>IF('建築物別概要（追加）入力'!$K$459="","",'建築物別概要（追加）入力'!$K$459)</f>
        <v/>
      </c>
      <c r="G715" s="350"/>
      <c r="H715" s="350"/>
      <c r="I715" s="350"/>
      <c r="J715" s="350"/>
      <c r="K715" s="350"/>
      <c r="L715" s="350"/>
      <c r="M715" s="350"/>
      <c r="N715" s="350"/>
      <c r="O715" s="350"/>
      <c r="P715" s="350"/>
      <c r="Q715" s="350"/>
      <c r="R715" s="350"/>
      <c r="S715" s="350"/>
      <c r="T715" s="350"/>
      <c r="U715" s="350"/>
      <c r="V715" s="374" t="s">
        <v>1949</v>
      </c>
    </row>
    <row r="716" spans="1:22" s="347" customFormat="1" ht="14.1" customHeight="1">
      <c r="A716" s="531">
        <f t="shared" si="10"/>
        <v>715</v>
      </c>
      <c r="B716" s="581" t="s">
        <v>2251</v>
      </c>
      <c r="C716" s="581">
        <v>3</v>
      </c>
      <c r="D716" s="581">
        <v>6</v>
      </c>
      <c r="E716" s="349" t="s">
        <v>2496</v>
      </c>
      <c r="F716" s="350" t="str">
        <f>IF('建築物別概要（追加）入力'!$K$460="","",'建築物別概要（追加）入力'!$K$460)</f>
        <v/>
      </c>
      <c r="G716" s="350"/>
      <c r="H716" s="350"/>
      <c r="I716" s="350"/>
      <c r="J716" s="350"/>
      <c r="K716" s="350"/>
      <c r="L716" s="350"/>
      <c r="M716" s="350"/>
      <c r="N716" s="350"/>
      <c r="O716" s="350"/>
      <c r="P716" s="350"/>
      <c r="Q716" s="350"/>
      <c r="R716" s="350"/>
      <c r="S716" s="350"/>
      <c r="T716" s="350"/>
      <c r="U716" s="350"/>
      <c r="V716" s="374" t="s">
        <v>1949</v>
      </c>
    </row>
    <row r="717" spans="1:22" s="347" customFormat="1" ht="14.1" customHeight="1">
      <c r="A717" s="531">
        <f t="shared" si="10"/>
        <v>716</v>
      </c>
      <c r="B717" s="581" t="s">
        <v>2251</v>
      </c>
      <c r="C717" s="581">
        <v>3</v>
      </c>
      <c r="D717" s="581">
        <v>6</v>
      </c>
      <c r="E717" s="349" t="s">
        <v>2490</v>
      </c>
      <c r="F717" s="350" t="str">
        <f>IF('建築物別概要（追加）入力'!$V$455="","",TEXT('建築物別概要（追加）入力'!$V$455,"#0.00"))</f>
        <v/>
      </c>
      <c r="G717" s="380"/>
      <c r="H717" s="380"/>
      <c r="I717" s="380"/>
      <c r="J717" s="380"/>
      <c r="K717" s="380"/>
      <c r="L717" s="380"/>
      <c r="M717" s="350"/>
      <c r="N717" s="350"/>
      <c r="O717" s="350"/>
      <c r="P717" s="350"/>
      <c r="Q717" s="350"/>
      <c r="R717" s="350"/>
      <c r="S717" s="350"/>
      <c r="T717" s="350"/>
      <c r="U717" s="350"/>
      <c r="V717" s="374" t="s">
        <v>1949</v>
      </c>
    </row>
    <row r="718" spans="1:22" s="347" customFormat="1" ht="14.1" customHeight="1">
      <c r="A718" s="531">
        <f t="shared" si="10"/>
        <v>717</v>
      </c>
      <c r="B718" s="581" t="s">
        <v>2251</v>
      </c>
      <c r="C718" s="581">
        <v>3</v>
      </c>
      <c r="D718" s="581">
        <v>6</v>
      </c>
      <c r="E718" s="349" t="s">
        <v>2491</v>
      </c>
      <c r="F718" s="350" t="str">
        <f>IF('建築物別概要（追加）入力'!$V$456="","",TEXT('建築物別概要（追加）入力'!$V$456,"#0.00"))</f>
        <v/>
      </c>
      <c r="G718" s="380"/>
      <c r="H718" s="380"/>
      <c r="I718" s="380"/>
      <c r="J718" s="380"/>
      <c r="K718" s="380"/>
      <c r="L718" s="380"/>
      <c r="M718" s="350"/>
      <c r="N718" s="350"/>
      <c r="O718" s="350"/>
      <c r="P718" s="350"/>
      <c r="Q718" s="350"/>
      <c r="R718" s="350"/>
      <c r="S718" s="350"/>
      <c r="T718" s="350"/>
      <c r="U718" s="350"/>
      <c r="V718" s="374" t="s">
        <v>1949</v>
      </c>
    </row>
    <row r="719" spans="1:22" s="347" customFormat="1" ht="14.1" customHeight="1">
      <c r="A719" s="531">
        <f t="shared" si="10"/>
        <v>718</v>
      </c>
      <c r="B719" s="581" t="s">
        <v>2251</v>
      </c>
      <c r="C719" s="581">
        <v>3</v>
      </c>
      <c r="D719" s="581">
        <v>6</v>
      </c>
      <c r="E719" s="349" t="s">
        <v>2492</v>
      </c>
      <c r="F719" s="350" t="str">
        <f>IF('建築物別概要（追加）入力'!$V$457="","",TEXT('建築物別概要（追加）入力'!$V$457,"#0.00"))</f>
        <v/>
      </c>
      <c r="G719" s="380"/>
      <c r="H719" s="380"/>
      <c r="I719" s="380"/>
      <c r="J719" s="380"/>
      <c r="K719" s="380"/>
      <c r="L719" s="380"/>
      <c r="M719" s="350"/>
      <c r="N719" s="350"/>
      <c r="O719" s="350"/>
      <c r="P719" s="350"/>
      <c r="Q719" s="350"/>
      <c r="R719" s="350"/>
      <c r="S719" s="350"/>
      <c r="T719" s="350"/>
      <c r="U719" s="350"/>
      <c r="V719" s="374" t="s">
        <v>1949</v>
      </c>
    </row>
    <row r="720" spans="1:22" s="347" customFormat="1" ht="14.1" customHeight="1">
      <c r="A720" s="531">
        <f t="shared" si="10"/>
        <v>719</v>
      </c>
      <c r="B720" s="581" t="s">
        <v>2251</v>
      </c>
      <c r="C720" s="581">
        <v>3</v>
      </c>
      <c r="D720" s="581">
        <v>6</v>
      </c>
      <c r="E720" s="349" t="s">
        <v>2493</v>
      </c>
      <c r="F720" s="350" t="str">
        <f>IF('建築物別概要（追加）入力'!$V$458="","",TEXT('建築物別概要（追加）入力'!$V$458,"#0.00"))</f>
        <v/>
      </c>
      <c r="G720" s="380"/>
      <c r="H720" s="380"/>
      <c r="I720" s="380"/>
      <c r="J720" s="380"/>
      <c r="K720" s="380"/>
      <c r="L720" s="380"/>
      <c r="M720" s="350"/>
      <c r="N720" s="350"/>
      <c r="O720" s="350"/>
      <c r="P720" s="350"/>
      <c r="Q720" s="350"/>
      <c r="R720" s="350"/>
      <c r="S720" s="350"/>
      <c r="T720" s="350"/>
      <c r="U720" s="350"/>
      <c r="V720" s="374" t="s">
        <v>1949</v>
      </c>
    </row>
    <row r="721" spans="1:22" s="347" customFormat="1" ht="14.1" customHeight="1">
      <c r="A721" s="531">
        <f t="shared" ref="A721:A784" si="11">A720+1</f>
        <v>720</v>
      </c>
      <c r="B721" s="581" t="s">
        <v>2251</v>
      </c>
      <c r="C721" s="581">
        <v>3</v>
      </c>
      <c r="D721" s="581">
        <v>6</v>
      </c>
      <c r="E721" s="349" t="s">
        <v>2494</v>
      </c>
      <c r="F721" s="350" t="str">
        <f>IF('建築物別概要（追加）入力'!$V$459="","",TEXT('建築物別概要（追加）入力'!$V$459,"#0.00"))</f>
        <v/>
      </c>
      <c r="G721" s="380"/>
      <c r="H721" s="380"/>
      <c r="I721" s="380"/>
      <c r="J721" s="380"/>
      <c r="K721" s="380"/>
      <c r="L721" s="380"/>
      <c r="M721" s="350"/>
      <c r="N721" s="350"/>
      <c r="O721" s="350"/>
      <c r="P721" s="350"/>
      <c r="Q721" s="350"/>
      <c r="R721" s="350"/>
      <c r="S721" s="350"/>
      <c r="T721" s="350"/>
      <c r="U721" s="350"/>
      <c r="V721" s="374" t="s">
        <v>1949</v>
      </c>
    </row>
    <row r="722" spans="1:22" s="347" customFormat="1" ht="14.1" customHeight="1">
      <c r="A722" s="531">
        <f t="shared" si="11"/>
        <v>721</v>
      </c>
      <c r="B722" s="581" t="s">
        <v>2251</v>
      </c>
      <c r="C722" s="581">
        <v>3</v>
      </c>
      <c r="D722" s="581">
        <v>6</v>
      </c>
      <c r="E722" s="349" t="s">
        <v>2497</v>
      </c>
      <c r="F722" s="350" t="str">
        <f>IF('建築物別概要（追加）入力'!$V$460="","",TEXT('建築物別概要（追加）入力'!$V$460,"#0.00"))</f>
        <v/>
      </c>
      <c r="G722" s="380"/>
      <c r="H722" s="380"/>
      <c r="I722" s="380"/>
      <c r="J722" s="380"/>
      <c r="K722" s="380"/>
      <c r="L722" s="380"/>
      <c r="M722" s="350"/>
      <c r="N722" s="350"/>
      <c r="O722" s="350"/>
      <c r="P722" s="350"/>
      <c r="Q722" s="350"/>
      <c r="R722" s="350"/>
      <c r="S722" s="350"/>
      <c r="T722" s="350"/>
      <c r="U722" s="350"/>
      <c r="V722" s="374" t="s">
        <v>1949</v>
      </c>
    </row>
    <row r="723" spans="1:22" s="347" customFormat="1" ht="14.1" customHeight="1">
      <c r="A723" s="531">
        <f t="shared" si="11"/>
        <v>722</v>
      </c>
      <c r="B723" s="581" t="s">
        <v>2251</v>
      </c>
      <c r="C723" s="581">
        <v>3</v>
      </c>
      <c r="D723" s="581">
        <v>6</v>
      </c>
      <c r="E723" s="349" t="s">
        <v>1760</v>
      </c>
      <c r="F723" s="350" t="str">
        <f>IF('建築物別概要（追加）入力'!$E$462="","",'建築物別概要（追加）入力'!$E$462)</f>
        <v/>
      </c>
      <c r="G723" s="350"/>
      <c r="H723" s="350"/>
      <c r="I723" s="350"/>
      <c r="J723" s="350"/>
      <c r="K723" s="350"/>
      <c r="L723" s="350"/>
      <c r="M723" s="350"/>
      <c r="N723" s="350"/>
      <c r="O723" s="350"/>
      <c r="P723" s="350"/>
      <c r="Q723" s="350"/>
      <c r="R723" s="350"/>
      <c r="S723" s="350"/>
      <c r="T723" s="350"/>
      <c r="U723" s="350"/>
      <c r="V723" s="374" t="s">
        <v>1586</v>
      </c>
    </row>
    <row r="724" spans="1:22" s="347" customFormat="1" ht="14.1" customHeight="1" thickBot="1">
      <c r="A724" s="532">
        <f t="shared" si="11"/>
        <v>723</v>
      </c>
      <c r="B724" s="582" t="s">
        <v>2251</v>
      </c>
      <c r="C724" s="582">
        <v>3</v>
      </c>
      <c r="D724" s="582">
        <v>6</v>
      </c>
      <c r="E724" s="364" t="s">
        <v>1759</v>
      </c>
      <c r="F724" s="365" t="str">
        <f>IF('建築物別概要（追加）入力'!$E$465="","",'建築物別概要（追加）入力'!$E$465)</f>
        <v/>
      </c>
      <c r="G724" s="365"/>
      <c r="H724" s="365"/>
      <c r="I724" s="365"/>
      <c r="J724" s="365"/>
      <c r="K724" s="365"/>
      <c r="L724" s="365"/>
      <c r="M724" s="365"/>
      <c r="N724" s="365"/>
      <c r="O724" s="365"/>
      <c r="P724" s="365"/>
      <c r="Q724" s="365"/>
      <c r="R724" s="365"/>
      <c r="S724" s="365"/>
      <c r="T724" s="365"/>
      <c r="U724" s="365"/>
      <c r="V724" s="381" t="s">
        <v>1586</v>
      </c>
    </row>
    <row r="725" spans="1:22" s="347" customFormat="1" ht="14.1" customHeight="1">
      <c r="A725" s="539">
        <f t="shared" si="11"/>
        <v>724</v>
      </c>
      <c r="B725" s="583" t="s">
        <v>2251</v>
      </c>
      <c r="C725" s="583">
        <v>3</v>
      </c>
      <c r="D725" s="583">
        <v>7</v>
      </c>
      <c r="E725" s="377" t="s">
        <v>2128</v>
      </c>
      <c r="F725" s="378">
        <f>'建築物別概要（追加）入力'!$E$470</f>
        <v>3</v>
      </c>
      <c r="G725" s="378"/>
      <c r="H725" s="366"/>
      <c r="I725" s="366"/>
      <c r="J725" s="366"/>
      <c r="K725" s="366"/>
      <c r="L725" s="366"/>
      <c r="M725" s="366"/>
      <c r="N725" s="366"/>
      <c r="O725" s="366"/>
      <c r="P725" s="366"/>
      <c r="Q725" s="366"/>
      <c r="R725" s="366"/>
      <c r="S725" s="366"/>
      <c r="T725" s="366"/>
      <c r="U725" s="366"/>
      <c r="V725" s="379" t="s">
        <v>1586</v>
      </c>
    </row>
    <row r="726" spans="1:22" s="347" customFormat="1" ht="14.1" customHeight="1">
      <c r="A726" s="531">
        <f t="shared" si="11"/>
        <v>725</v>
      </c>
      <c r="B726" s="581" t="s">
        <v>2251</v>
      </c>
      <c r="C726" s="581">
        <v>3</v>
      </c>
      <c r="D726" s="581">
        <v>7</v>
      </c>
      <c r="E726" s="349" t="s">
        <v>91</v>
      </c>
      <c r="F726" s="361" t="str">
        <f>IF('建築物別概要（追加）入力'!$E$471="","",'建築物別概要（追加）入力'!$E$471)</f>
        <v/>
      </c>
      <c r="G726" s="361"/>
      <c r="H726" s="350"/>
      <c r="I726" s="350"/>
      <c r="J726" s="350"/>
      <c r="K726" s="350"/>
      <c r="L726" s="350"/>
      <c r="M726" s="350"/>
      <c r="N726" s="350"/>
      <c r="O726" s="350"/>
      <c r="P726" s="350"/>
      <c r="Q726" s="350"/>
      <c r="R726" s="350"/>
      <c r="S726" s="350"/>
      <c r="T726" s="350"/>
      <c r="U726" s="350"/>
      <c r="V726" s="374" t="s">
        <v>1586</v>
      </c>
    </row>
    <row r="727" spans="1:22" s="347" customFormat="1" ht="14.1" customHeight="1">
      <c r="A727" s="531">
        <f t="shared" si="11"/>
        <v>726</v>
      </c>
      <c r="B727" s="581" t="s">
        <v>2251</v>
      </c>
      <c r="C727" s="581">
        <v>3</v>
      </c>
      <c r="D727" s="581">
        <v>7</v>
      </c>
      <c r="E727" s="349" t="s">
        <v>2345</v>
      </c>
      <c r="F727" s="359" t="str">
        <f>IF('建築物別概要（追加）入力'!$E$472="","",TEXT('建築物別概要（追加）入力'!$E$472,"#0.000"))</f>
        <v/>
      </c>
      <c r="G727" s="359"/>
      <c r="H727" s="350"/>
      <c r="I727" s="350"/>
      <c r="J727" s="350"/>
      <c r="K727" s="350"/>
      <c r="L727" s="350"/>
      <c r="M727" s="350"/>
      <c r="N727" s="350"/>
      <c r="O727" s="350"/>
      <c r="P727" s="350"/>
      <c r="Q727" s="350"/>
      <c r="R727" s="350"/>
      <c r="S727" s="350"/>
      <c r="T727" s="350"/>
      <c r="U727" s="350"/>
      <c r="V727" s="374" t="s">
        <v>1586</v>
      </c>
    </row>
    <row r="728" spans="1:22" s="347" customFormat="1" ht="14.1" customHeight="1">
      <c r="A728" s="531">
        <f t="shared" si="11"/>
        <v>727</v>
      </c>
      <c r="B728" s="581" t="s">
        <v>2251</v>
      </c>
      <c r="C728" s="581">
        <v>3</v>
      </c>
      <c r="D728" s="581">
        <v>7</v>
      </c>
      <c r="E728" s="349" t="s">
        <v>2346</v>
      </c>
      <c r="F728" s="359" t="str">
        <f>IF('建築物別概要（追加）入力'!$E$473="","",TEXT('建築物別概要（追加）入力'!$E$473,"#0.000"))</f>
        <v/>
      </c>
      <c r="G728" s="359"/>
      <c r="H728" s="350"/>
      <c r="I728" s="350"/>
      <c r="J728" s="350"/>
      <c r="K728" s="350"/>
      <c r="L728" s="350"/>
      <c r="M728" s="350"/>
      <c r="N728" s="350"/>
      <c r="O728" s="350"/>
      <c r="P728" s="350"/>
      <c r="Q728" s="350"/>
      <c r="R728" s="350"/>
      <c r="S728" s="350"/>
      <c r="T728" s="350"/>
      <c r="U728" s="350"/>
      <c r="V728" s="374" t="s">
        <v>1586</v>
      </c>
    </row>
    <row r="729" spans="1:22" s="347" customFormat="1" ht="14.1" customHeight="1">
      <c r="A729" s="531">
        <f t="shared" si="11"/>
        <v>728</v>
      </c>
      <c r="B729" s="581" t="s">
        <v>2251</v>
      </c>
      <c r="C729" s="581">
        <v>3</v>
      </c>
      <c r="D729" s="581">
        <v>7</v>
      </c>
      <c r="E729" s="349" t="s">
        <v>2347</v>
      </c>
      <c r="F729" s="359" t="str">
        <f>IF('建築物別概要（追加）入力'!$E$474="","",TEXT('建築物別概要（追加）入力'!$E$474,"#0.000"))</f>
        <v/>
      </c>
      <c r="G729" s="359"/>
      <c r="H729" s="350"/>
      <c r="I729" s="350"/>
      <c r="J729" s="350"/>
      <c r="K729" s="350"/>
      <c r="L729" s="350"/>
      <c r="M729" s="350"/>
      <c r="N729" s="350"/>
      <c r="O729" s="350"/>
      <c r="P729" s="350"/>
      <c r="Q729" s="350"/>
      <c r="R729" s="350"/>
      <c r="S729" s="350"/>
      <c r="T729" s="350"/>
      <c r="U729" s="350"/>
      <c r="V729" s="374" t="s">
        <v>1586</v>
      </c>
    </row>
    <row r="730" spans="1:22" s="347" customFormat="1" ht="14.1" customHeight="1">
      <c r="A730" s="531">
        <f t="shared" si="11"/>
        <v>729</v>
      </c>
      <c r="B730" s="581" t="s">
        <v>2251</v>
      </c>
      <c r="C730" s="581">
        <v>3</v>
      </c>
      <c r="D730" s="581">
        <v>7</v>
      </c>
      <c r="E730" s="349" t="s">
        <v>2348</v>
      </c>
      <c r="F730" s="359" t="str">
        <f>IF('建築物別概要（追加）入力'!$E$475="","",TEXT('建築物別概要（追加）入力'!$E$475,"#0.000"))</f>
        <v/>
      </c>
      <c r="G730" s="359"/>
      <c r="H730" s="350"/>
      <c r="I730" s="350"/>
      <c r="J730" s="350"/>
      <c r="K730" s="350"/>
      <c r="L730" s="350"/>
      <c r="M730" s="350"/>
      <c r="N730" s="350"/>
      <c r="O730" s="350"/>
      <c r="P730" s="350"/>
      <c r="Q730" s="350"/>
      <c r="R730" s="350"/>
      <c r="S730" s="350"/>
      <c r="T730" s="350"/>
      <c r="U730" s="350"/>
      <c r="V730" s="374" t="s">
        <v>1586</v>
      </c>
    </row>
    <row r="731" spans="1:22" s="347" customFormat="1" ht="14.1" customHeight="1">
      <c r="A731" s="531">
        <f t="shared" si="11"/>
        <v>730</v>
      </c>
      <c r="B731" s="581" t="s">
        <v>2251</v>
      </c>
      <c r="C731" s="581">
        <v>3</v>
      </c>
      <c r="D731" s="581">
        <v>7</v>
      </c>
      <c r="E731" s="349" t="s">
        <v>2344</v>
      </c>
      <c r="F731" s="359" t="str">
        <f>IF($G$731=TRUE,"有",IF($H$731=TRUE,"無",""))</f>
        <v/>
      </c>
      <c r="G731" s="355" t="b">
        <v>0</v>
      </c>
      <c r="H731" s="355" t="b">
        <v>0</v>
      </c>
      <c r="I731" s="350"/>
      <c r="J731" s="350"/>
      <c r="K731" s="350"/>
      <c r="L731" s="350"/>
      <c r="M731" s="350"/>
      <c r="N731" s="350"/>
      <c r="O731" s="350"/>
      <c r="P731" s="350"/>
      <c r="Q731" s="350"/>
      <c r="R731" s="350"/>
      <c r="S731" s="350"/>
      <c r="T731" s="350"/>
      <c r="U731" s="350"/>
      <c r="V731" s="374"/>
    </row>
    <row r="732" spans="1:22" s="347" customFormat="1" ht="14.1" customHeight="1">
      <c r="A732" s="531">
        <f t="shared" si="11"/>
        <v>731</v>
      </c>
      <c r="B732" s="581" t="s">
        <v>2251</v>
      </c>
      <c r="C732" s="581">
        <v>3</v>
      </c>
      <c r="D732" s="581">
        <v>7</v>
      </c>
      <c r="E732" s="349" t="s">
        <v>2480</v>
      </c>
      <c r="F732" s="350" t="str">
        <f>IF($G$732=1,"",INDEX(主要用途!$C$2:$C$63,$G$732))</f>
        <v/>
      </c>
      <c r="G732" s="718">
        <v>1</v>
      </c>
      <c r="H732" s="355"/>
      <c r="I732" s="355"/>
      <c r="J732" s="355"/>
      <c r="K732" s="355"/>
      <c r="L732" s="355"/>
      <c r="M732" s="350"/>
      <c r="N732" s="350"/>
      <c r="O732" s="350"/>
      <c r="P732" s="350"/>
      <c r="Q732" s="373"/>
      <c r="R732" s="350"/>
      <c r="S732" s="350"/>
      <c r="T732" s="350"/>
      <c r="U732" s="350"/>
      <c r="V732" s="374" t="s">
        <v>1950</v>
      </c>
    </row>
    <row r="733" spans="1:22" s="347" customFormat="1" ht="14.1" customHeight="1">
      <c r="A733" s="531">
        <f t="shared" si="11"/>
        <v>732</v>
      </c>
      <c r="B733" s="581" t="s">
        <v>2251</v>
      </c>
      <c r="C733" s="581">
        <v>3</v>
      </c>
      <c r="D733" s="581">
        <v>7</v>
      </c>
      <c r="E733" s="349" t="s">
        <v>2481</v>
      </c>
      <c r="F733" s="350" t="str">
        <f>IF($G$733=1,"",INDEX(主要用途!$C$2:$C$63,$G$733))</f>
        <v/>
      </c>
      <c r="G733" s="362">
        <v>1</v>
      </c>
      <c r="H733" s="362"/>
      <c r="I733" s="362"/>
      <c r="J733" s="362"/>
      <c r="K733" s="362"/>
      <c r="L733" s="362"/>
      <c r="M733" s="350"/>
      <c r="N733" s="350"/>
      <c r="O733" s="350"/>
      <c r="P733" s="350"/>
      <c r="Q733" s="373"/>
      <c r="R733" s="350"/>
      <c r="S733" s="350"/>
      <c r="T733" s="350"/>
      <c r="U733" s="350"/>
      <c r="V733" s="374" t="s">
        <v>1950</v>
      </c>
    </row>
    <row r="734" spans="1:22" s="347" customFormat="1" ht="14.1" customHeight="1">
      <c r="A734" s="531">
        <f t="shared" si="11"/>
        <v>733</v>
      </c>
      <c r="B734" s="581" t="s">
        <v>2251</v>
      </c>
      <c r="C734" s="581">
        <v>3</v>
      </c>
      <c r="D734" s="581">
        <v>7</v>
      </c>
      <c r="E734" s="349" t="s">
        <v>2482</v>
      </c>
      <c r="F734" s="350" t="str">
        <f>IF($G$734=1,"",INDEX(主要用途!$C$2:$C$63,$G$734))</f>
        <v/>
      </c>
      <c r="G734" s="362">
        <v>1</v>
      </c>
      <c r="H734" s="362"/>
      <c r="I734" s="362"/>
      <c r="J734" s="362"/>
      <c r="K734" s="362"/>
      <c r="L734" s="362"/>
      <c r="M734" s="350"/>
      <c r="N734" s="350"/>
      <c r="O734" s="350"/>
      <c r="P734" s="350"/>
      <c r="Q734" s="373"/>
      <c r="R734" s="350"/>
      <c r="S734" s="350"/>
      <c r="T734" s="350"/>
      <c r="U734" s="350"/>
      <c r="V734" s="374" t="s">
        <v>1950</v>
      </c>
    </row>
    <row r="735" spans="1:22" s="347" customFormat="1" ht="14.1" customHeight="1">
      <c r="A735" s="531">
        <f t="shared" si="11"/>
        <v>734</v>
      </c>
      <c r="B735" s="581" t="s">
        <v>2251</v>
      </c>
      <c r="C735" s="581">
        <v>3</v>
      </c>
      <c r="D735" s="581">
        <v>7</v>
      </c>
      <c r="E735" s="349" t="s">
        <v>2483</v>
      </c>
      <c r="F735" s="350" t="str">
        <f>IF($G$735=1,"",INDEX(主要用途!$C$2:$C$63,$G$735))</f>
        <v/>
      </c>
      <c r="G735" s="362">
        <v>1</v>
      </c>
      <c r="H735" s="362"/>
      <c r="I735" s="362"/>
      <c r="J735" s="362"/>
      <c r="K735" s="362"/>
      <c r="L735" s="362"/>
      <c r="M735" s="350"/>
      <c r="N735" s="350"/>
      <c r="O735" s="350"/>
      <c r="P735" s="350"/>
      <c r="Q735" s="373"/>
      <c r="R735" s="350"/>
      <c r="S735" s="350"/>
      <c r="T735" s="350"/>
      <c r="U735" s="350"/>
      <c r="V735" s="374" t="s">
        <v>1950</v>
      </c>
    </row>
    <row r="736" spans="1:22" s="347" customFormat="1" ht="14.1" customHeight="1">
      <c r="A736" s="531">
        <f t="shared" si="11"/>
        <v>735</v>
      </c>
      <c r="B736" s="581" t="s">
        <v>2251</v>
      </c>
      <c r="C736" s="581">
        <v>3</v>
      </c>
      <c r="D736" s="581">
        <v>7</v>
      </c>
      <c r="E736" s="349" t="s">
        <v>2484</v>
      </c>
      <c r="F736" s="350" t="str">
        <f>IF($G$736=1,"",INDEX(主要用途!$C$2:$C$63,$G$736))</f>
        <v/>
      </c>
      <c r="G736" s="362">
        <v>1</v>
      </c>
      <c r="H736" s="362"/>
      <c r="I736" s="362"/>
      <c r="J736" s="362"/>
      <c r="K736" s="362"/>
      <c r="L736" s="362"/>
      <c r="M736" s="350"/>
      <c r="N736" s="350"/>
      <c r="O736" s="350"/>
      <c r="P736" s="350"/>
      <c r="Q736" s="373"/>
      <c r="R736" s="350"/>
      <c r="S736" s="350"/>
      <c r="T736" s="350"/>
      <c r="U736" s="350"/>
      <c r="V736" s="374" t="s">
        <v>1950</v>
      </c>
    </row>
    <row r="737" spans="1:22" s="347" customFormat="1" ht="14.1" customHeight="1">
      <c r="A737" s="531">
        <f t="shared" si="11"/>
        <v>736</v>
      </c>
      <c r="B737" s="581" t="s">
        <v>2251</v>
      </c>
      <c r="C737" s="581">
        <v>3</v>
      </c>
      <c r="D737" s="581">
        <v>7</v>
      </c>
      <c r="E737" s="349" t="s">
        <v>2495</v>
      </c>
      <c r="F737" s="350" t="str">
        <f>IF($G$737=1,"",INDEX(主要用途!$C$2:$C$63,$G$737))</f>
        <v/>
      </c>
      <c r="G737" s="362">
        <v>1</v>
      </c>
      <c r="H737" s="362"/>
      <c r="I737" s="362"/>
      <c r="J737" s="362"/>
      <c r="K737" s="362"/>
      <c r="L737" s="362"/>
      <c r="M737" s="350"/>
      <c r="N737" s="350"/>
      <c r="O737" s="350"/>
      <c r="P737" s="350"/>
      <c r="Q737" s="373"/>
      <c r="R737" s="350"/>
      <c r="S737" s="350"/>
      <c r="T737" s="350"/>
      <c r="U737" s="350"/>
      <c r="V737" s="374" t="s">
        <v>1950</v>
      </c>
    </row>
    <row r="738" spans="1:22" s="347" customFormat="1" ht="14.1" customHeight="1">
      <c r="A738" s="531">
        <f t="shared" si="11"/>
        <v>737</v>
      </c>
      <c r="B738" s="581" t="s">
        <v>2251</v>
      </c>
      <c r="C738" s="581">
        <v>3</v>
      </c>
      <c r="D738" s="581">
        <v>7</v>
      </c>
      <c r="E738" s="349" t="s">
        <v>2485</v>
      </c>
      <c r="F738" s="350" t="str">
        <f>IF('建築物別概要（追加）入力'!$K$479="","",'建築物別概要（追加）入力'!$K$479)</f>
        <v/>
      </c>
      <c r="G738" s="350"/>
      <c r="H738" s="350"/>
      <c r="I738" s="350"/>
      <c r="J738" s="350"/>
      <c r="K738" s="350"/>
      <c r="L738" s="350"/>
      <c r="M738" s="350"/>
      <c r="N738" s="350"/>
      <c r="O738" s="350"/>
      <c r="P738" s="350"/>
      <c r="Q738" s="350"/>
      <c r="R738" s="350"/>
      <c r="S738" s="350"/>
      <c r="T738" s="350"/>
      <c r="U738" s="350"/>
      <c r="V738" s="374" t="s">
        <v>1949</v>
      </c>
    </row>
    <row r="739" spans="1:22" s="347" customFormat="1" ht="14.1" customHeight="1">
      <c r="A739" s="531">
        <f t="shared" si="11"/>
        <v>738</v>
      </c>
      <c r="B739" s="581" t="s">
        <v>2251</v>
      </c>
      <c r="C739" s="581">
        <v>3</v>
      </c>
      <c r="D739" s="581">
        <v>7</v>
      </c>
      <c r="E739" s="349" t="s">
        <v>2486</v>
      </c>
      <c r="F739" s="350" t="str">
        <f>IF('建築物別概要（追加）入力'!$K$480="","",'建築物別概要（追加）入力'!$K$480)</f>
        <v/>
      </c>
      <c r="G739" s="350"/>
      <c r="H739" s="350"/>
      <c r="I739" s="350"/>
      <c r="J739" s="350"/>
      <c r="K739" s="350"/>
      <c r="L739" s="350"/>
      <c r="M739" s="350"/>
      <c r="N739" s="350"/>
      <c r="O739" s="350"/>
      <c r="P739" s="350"/>
      <c r="Q739" s="350"/>
      <c r="R739" s="350"/>
      <c r="S739" s="350"/>
      <c r="T739" s="350"/>
      <c r="U739" s="350"/>
      <c r="V739" s="374" t="s">
        <v>1949</v>
      </c>
    </row>
    <row r="740" spans="1:22" s="347" customFormat="1" ht="14.1" customHeight="1">
      <c r="A740" s="531">
        <f t="shared" si="11"/>
        <v>739</v>
      </c>
      <c r="B740" s="581" t="s">
        <v>2251</v>
      </c>
      <c r="C740" s="581">
        <v>3</v>
      </c>
      <c r="D740" s="581">
        <v>7</v>
      </c>
      <c r="E740" s="349" t="s">
        <v>2489</v>
      </c>
      <c r="F740" s="350" t="str">
        <f>IF('建築物別概要（追加）入力'!$K$481="","",'建築物別概要（追加）入力'!$K$481)</f>
        <v/>
      </c>
      <c r="G740" s="350"/>
      <c r="H740" s="350"/>
      <c r="I740" s="350"/>
      <c r="J740" s="350"/>
      <c r="K740" s="350"/>
      <c r="L740" s="350"/>
      <c r="M740" s="350"/>
      <c r="N740" s="350"/>
      <c r="O740" s="350"/>
      <c r="P740" s="350"/>
      <c r="Q740" s="350"/>
      <c r="R740" s="350"/>
      <c r="S740" s="350"/>
      <c r="T740" s="350"/>
      <c r="U740" s="350"/>
      <c r="V740" s="374" t="s">
        <v>1949</v>
      </c>
    </row>
    <row r="741" spans="1:22" s="347" customFormat="1" ht="14.1" customHeight="1">
      <c r="A741" s="531">
        <f t="shared" si="11"/>
        <v>740</v>
      </c>
      <c r="B741" s="581" t="s">
        <v>2251</v>
      </c>
      <c r="C741" s="581">
        <v>3</v>
      </c>
      <c r="D741" s="581">
        <v>7</v>
      </c>
      <c r="E741" s="349" t="s">
        <v>2487</v>
      </c>
      <c r="F741" s="350" t="str">
        <f>IF('建築物別概要（追加）入力'!$K$482="","",'建築物別概要（追加）入力'!$K$482)</f>
        <v/>
      </c>
      <c r="G741" s="350"/>
      <c r="H741" s="350"/>
      <c r="I741" s="350"/>
      <c r="J741" s="350"/>
      <c r="K741" s="350"/>
      <c r="L741" s="350"/>
      <c r="M741" s="350"/>
      <c r="N741" s="350"/>
      <c r="O741" s="350"/>
      <c r="P741" s="350"/>
      <c r="Q741" s="350"/>
      <c r="R741" s="350"/>
      <c r="S741" s="350"/>
      <c r="T741" s="350"/>
      <c r="U741" s="350"/>
      <c r="V741" s="374" t="s">
        <v>1949</v>
      </c>
    </row>
    <row r="742" spans="1:22" s="347" customFormat="1" ht="14.1" customHeight="1">
      <c r="A742" s="531">
        <f t="shared" si="11"/>
        <v>741</v>
      </c>
      <c r="B742" s="581" t="s">
        <v>2251</v>
      </c>
      <c r="C742" s="581">
        <v>3</v>
      </c>
      <c r="D742" s="581">
        <v>7</v>
      </c>
      <c r="E742" s="349" t="s">
        <v>2488</v>
      </c>
      <c r="F742" s="350" t="str">
        <f>IF('建築物別概要（追加）入力'!$K$483="","",'建築物別概要（追加）入力'!$K$483)</f>
        <v/>
      </c>
      <c r="G742" s="350"/>
      <c r="H742" s="350"/>
      <c r="I742" s="350"/>
      <c r="J742" s="350"/>
      <c r="K742" s="350"/>
      <c r="L742" s="350"/>
      <c r="M742" s="350"/>
      <c r="N742" s="350"/>
      <c r="O742" s="350"/>
      <c r="P742" s="350"/>
      <c r="Q742" s="350"/>
      <c r="R742" s="350"/>
      <c r="S742" s="350"/>
      <c r="T742" s="350"/>
      <c r="U742" s="350"/>
      <c r="V742" s="374" t="s">
        <v>1949</v>
      </c>
    </row>
    <row r="743" spans="1:22" s="347" customFormat="1" ht="14.1" customHeight="1">
      <c r="A743" s="531">
        <f t="shared" si="11"/>
        <v>742</v>
      </c>
      <c r="B743" s="581" t="s">
        <v>2251</v>
      </c>
      <c r="C743" s="581">
        <v>3</v>
      </c>
      <c r="D743" s="581">
        <v>7</v>
      </c>
      <c r="E743" s="349" t="s">
        <v>2496</v>
      </c>
      <c r="F743" s="350" t="str">
        <f>IF('建築物別概要（追加）入力'!$K$484="","",'建築物別概要（追加）入力'!$K$484)</f>
        <v/>
      </c>
      <c r="G743" s="350"/>
      <c r="H743" s="350"/>
      <c r="I743" s="350"/>
      <c r="J743" s="350"/>
      <c r="K743" s="350"/>
      <c r="L743" s="350"/>
      <c r="M743" s="350"/>
      <c r="N743" s="350"/>
      <c r="O743" s="350"/>
      <c r="P743" s="350"/>
      <c r="Q743" s="350"/>
      <c r="R743" s="350"/>
      <c r="S743" s="350"/>
      <c r="T743" s="350"/>
      <c r="U743" s="350"/>
      <c r="V743" s="374" t="s">
        <v>1949</v>
      </c>
    </row>
    <row r="744" spans="1:22" s="347" customFormat="1" ht="14.1" customHeight="1">
      <c r="A744" s="531">
        <f t="shared" si="11"/>
        <v>743</v>
      </c>
      <c r="B744" s="581" t="s">
        <v>2251</v>
      </c>
      <c r="C744" s="581">
        <v>3</v>
      </c>
      <c r="D744" s="581">
        <v>7</v>
      </c>
      <c r="E744" s="349" t="s">
        <v>2490</v>
      </c>
      <c r="F744" s="350" t="str">
        <f>IF('建築物別概要（追加）入力'!$V$479="","",TEXT('建築物別概要（追加）入力'!$V$479,"#0.00"))</f>
        <v/>
      </c>
      <c r="G744" s="380"/>
      <c r="H744" s="380"/>
      <c r="I744" s="380"/>
      <c r="J744" s="380"/>
      <c r="K744" s="380"/>
      <c r="L744" s="380"/>
      <c r="M744" s="350"/>
      <c r="N744" s="350"/>
      <c r="O744" s="350"/>
      <c r="P744" s="350"/>
      <c r="Q744" s="350"/>
      <c r="R744" s="350"/>
      <c r="S744" s="350"/>
      <c r="T744" s="350"/>
      <c r="U744" s="350"/>
      <c r="V744" s="374" t="s">
        <v>1949</v>
      </c>
    </row>
    <row r="745" spans="1:22" s="347" customFormat="1" ht="14.1" customHeight="1">
      <c r="A745" s="531">
        <f t="shared" si="11"/>
        <v>744</v>
      </c>
      <c r="B745" s="581" t="s">
        <v>2251</v>
      </c>
      <c r="C745" s="581">
        <v>3</v>
      </c>
      <c r="D745" s="581">
        <v>7</v>
      </c>
      <c r="E745" s="349" t="s">
        <v>2491</v>
      </c>
      <c r="F745" s="350" t="str">
        <f>IF('建築物別概要（追加）入力'!$V$480="","",TEXT('建築物別概要（追加）入力'!$V$480,"#0.00"))</f>
        <v/>
      </c>
      <c r="G745" s="380"/>
      <c r="H745" s="380"/>
      <c r="I745" s="380"/>
      <c r="J745" s="380"/>
      <c r="K745" s="380"/>
      <c r="L745" s="380"/>
      <c r="M745" s="350"/>
      <c r="N745" s="350"/>
      <c r="O745" s="350"/>
      <c r="P745" s="350"/>
      <c r="Q745" s="350"/>
      <c r="R745" s="350"/>
      <c r="S745" s="350"/>
      <c r="T745" s="350"/>
      <c r="U745" s="350"/>
      <c r="V745" s="374" t="s">
        <v>1949</v>
      </c>
    </row>
    <row r="746" spans="1:22" s="347" customFormat="1" ht="14.1" customHeight="1">
      <c r="A746" s="531">
        <f t="shared" si="11"/>
        <v>745</v>
      </c>
      <c r="B746" s="581" t="s">
        <v>2251</v>
      </c>
      <c r="C746" s="581">
        <v>3</v>
      </c>
      <c r="D746" s="581">
        <v>7</v>
      </c>
      <c r="E746" s="349" t="s">
        <v>2492</v>
      </c>
      <c r="F746" s="350" t="str">
        <f>IF('建築物別概要（追加）入力'!$V$481="","",TEXT('建築物別概要（追加）入力'!$V$481,"#0.00"))</f>
        <v/>
      </c>
      <c r="G746" s="380"/>
      <c r="H746" s="380"/>
      <c r="I746" s="380"/>
      <c r="J746" s="380"/>
      <c r="K746" s="380"/>
      <c r="L746" s="380"/>
      <c r="M746" s="350"/>
      <c r="N746" s="350"/>
      <c r="O746" s="350"/>
      <c r="P746" s="350"/>
      <c r="Q746" s="350"/>
      <c r="R746" s="350"/>
      <c r="S746" s="350"/>
      <c r="T746" s="350"/>
      <c r="U746" s="350"/>
      <c r="V746" s="374" t="s">
        <v>1949</v>
      </c>
    </row>
    <row r="747" spans="1:22" s="347" customFormat="1" ht="14.1" customHeight="1">
      <c r="A747" s="531">
        <f t="shared" si="11"/>
        <v>746</v>
      </c>
      <c r="B747" s="581" t="s">
        <v>2251</v>
      </c>
      <c r="C747" s="581">
        <v>3</v>
      </c>
      <c r="D747" s="581">
        <v>7</v>
      </c>
      <c r="E747" s="349" t="s">
        <v>2493</v>
      </c>
      <c r="F747" s="350" t="str">
        <f>IF('建築物別概要（追加）入力'!$V$482="","",TEXT('建築物別概要（追加）入力'!$V$482,"#0.00"))</f>
        <v/>
      </c>
      <c r="G747" s="380"/>
      <c r="H747" s="380"/>
      <c r="I747" s="380"/>
      <c r="J747" s="380"/>
      <c r="K747" s="380"/>
      <c r="L747" s="380"/>
      <c r="M747" s="350"/>
      <c r="N747" s="350"/>
      <c r="O747" s="350"/>
      <c r="P747" s="350"/>
      <c r="Q747" s="350"/>
      <c r="R747" s="350"/>
      <c r="S747" s="350"/>
      <c r="T747" s="350"/>
      <c r="U747" s="350"/>
      <c r="V747" s="374" t="s">
        <v>1949</v>
      </c>
    </row>
    <row r="748" spans="1:22" s="347" customFormat="1" ht="14.1" customHeight="1">
      <c r="A748" s="531">
        <f t="shared" si="11"/>
        <v>747</v>
      </c>
      <c r="B748" s="581" t="s">
        <v>2251</v>
      </c>
      <c r="C748" s="581">
        <v>3</v>
      </c>
      <c r="D748" s="581">
        <v>7</v>
      </c>
      <c r="E748" s="349" t="s">
        <v>2494</v>
      </c>
      <c r="F748" s="350" t="str">
        <f>IF('建築物別概要（追加）入力'!$V$483="","",TEXT('建築物別概要（追加）入力'!$V$483,"#0.00"))</f>
        <v/>
      </c>
      <c r="G748" s="380"/>
      <c r="H748" s="380"/>
      <c r="I748" s="380"/>
      <c r="J748" s="380"/>
      <c r="K748" s="380"/>
      <c r="L748" s="380"/>
      <c r="M748" s="350"/>
      <c r="N748" s="350"/>
      <c r="O748" s="350"/>
      <c r="P748" s="350"/>
      <c r="Q748" s="350"/>
      <c r="R748" s="350"/>
      <c r="S748" s="350"/>
      <c r="T748" s="350"/>
      <c r="U748" s="350"/>
      <c r="V748" s="374" t="s">
        <v>1949</v>
      </c>
    </row>
    <row r="749" spans="1:22" s="347" customFormat="1" ht="14.1" customHeight="1">
      <c r="A749" s="531">
        <f t="shared" si="11"/>
        <v>748</v>
      </c>
      <c r="B749" s="581" t="s">
        <v>2251</v>
      </c>
      <c r="C749" s="581">
        <v>3</v>
      </c>
      <c r="D749" s="581">
        <v>7</v>
      </c>
      <c r="E749" s="349" t="s">
        <v>2497</v>
      </c>
      <c r="F749" s="350" t="str">
        <f>IF('建築物別概要（追加）入力'!$V$484="","",TEXT('建築物別概要（追加）入力'!$V$484,"#0.00"))</f>
        <v/>
      </c>
      <c r="G749" s="380"/>
      <c r="H749" s="380"/>
      <c r="I749" s="380"/>
      <c r="J749" s="380"/>
      <c r="K749" s="380"/>
      <c r="L749" s="380"/>
      <c r="M749" s="350"/>
      <c r="N749" s="350"/>
      <c r="O749" s="350"/>
      <c r="P749" s="350"/>
      <c r="Q749" s="350"/>
      <c r="R749" s="350"/>
      <c r="S749" s="350"/>
      <c r="T749" s="350"/>
      <c r="U749" s="350"/>
      <c r="V749" s="374" t="s">
        <v>1949</v>
      </c>
    </row>
    <row r="750" spans="1:22" s="347" customFormat="1" ht="14.1" customHeight="1">
      <c r="A750" s="531">
        <f t="shared" si="11"/>
        <v>749</v>
      </c>
      <c r="B750" s="581" t="s">
        <v>2251</v>
      </c>
      <c r="C750" s="581">
        <v>3</v>
      </c>
      <c r="D750" s="581">
        <v>7</v>
      </c>
      <c r="E750" s="349" t="s">
        <v>1760</v>
      </c>
      <c r="F750" s="350" t="str">
        <f>IF('建築物別概要（追加）入力'!$E$486="","",'建築物別概要（追加）入力'!$E$486)</f>
        <v/>
      </c>
      <c r="G750" s="350"/>
      <c r="H750" s="350"/>
      <c r="I750" s="350"/>
      <c r="J750" s="350"/>
      <c r="K750" s="350"/>
      <c r="L750" s="350"/>
      <c r="M750" s="350"/>
      <c r="N750" s="350"/>
      <c r="O750" s="350"/>
      <c r="P750" s="350"/>
      <c r="Q750" s="350"/>
      <c r="R750" s="350"/>
      <c r="S750" s="350"/>
      <c r="T750" s="350"/>
      <c r="U750" s="350"/>
      <c r="V750" s="374" t="s">
        <v>1586</v>
      </c>
    </row>
    <row r="751" spans="1:22" s="347" customFormat="1" ht="14.1" customHeight="1" thickBot="1">
      <c r="A751" s="532">
        <f t="shared" si="11"/>
        <v>750</v>
      </c>
      <c r="B751" s="582" t="s">
        <v>2251</v>
      </c>
      <c r="C751" s="582">
        <v>3</v>
      </c>
      <c r="D751" s="582">
        <v>7</v>
      </c>
      <c r="E751" s="364" t="s">
        <v>1759</v>
      </c>
      <c r="F751" s="365" t="str">
        <f>IF('建築物別概要（追加）入力'!$E$489="","",'建築物別概要（追加）入力'!$E$489)</f>
        <v/>
      </c>
      <c r="G751" s="365"/>
      <c r="H751" s="365"/>
      <c r="I751" s="365"/>
      <c r="J751" s="365"/>
      <c r="K751" s="365"/>
      <c r="L751" s="365"/>
      <c r="M751" s="365"/>
      <c r="N751" s="365"/>
      <c r="O751" s="365"/>
      <c r="P751" s="365"/>
      <c r="Q751" s="365"/>
      <c r="R751" s="365"/>
      <c r="S751" s="365"/>
      <c r="T751" s="365"/>
      <c r="U751" s="365"/>
      <c r="V751" s="381" t="s">
        <v>1586</v>
      </c>
    </row>
    <row r="752" spans="1:22" s="347" customFormat="1" ht="14.1" customHeight="1">
      <c r="A752" s="568">
        <f t="shared" si="11"/>
        <v>751</v>
      </c>
      <c r="B752" s="593" t="s">
        <v>2254</v>
      </c>
      <c r="C752" s="593">
        <v>1</v>
      </c>
      <c r="D752" s="593"/>
      <c r="E752" s="576" t="s">
        <v>2128</v>
      </c>
      <c r="F752" s="699">
        <f>IF('確認申請書（建築）入力'!$F$589="","",'確認申請書（建築）入力'!$F$589)</f>
        <v>1</v>
      </c>
      <c r="G752" s="700"/>
      <c r="H752" s="700"/>
      <c r="I752" s="699"/>
      <c r="J752" s="699"/>
      <c r="K752" s="699"/>
      <c r="L752" s="699"/>
      <c r="M752" s="699"/>
      <c r="N752" s="699"/>
      <c r="O752" s="699"/>
      <c r="P752" s="699"/>
      <c r="Q752" s="699"/>
      <c r="R752" s="699"/>
      <c r="S752" s="699"/>
      <c r="T752" s="699"/>
      <c r="U752" s="699"/>
      <c r="V752" s="701"/>
    </row>
    <row r="753" spans="1:22" s="347" customFormat="1" ht="14.1" customHeight="1">
      <c r="A753" s="568">
        <f t="shared" si="11"/>
        <v>752</v>
      </c>
      <c r="B753" s="593" t="s">
        <v>2253</v>
      </c>
      <c r="C753" s="593">
        <v>1</v>
      </c>
      <c r="D753" s="593"/>
      <c r="E753" s="576" t="s">
        <v>2187</v>
      </c>
      <c r="F753" s="702" t="str">
        <f>IF('確認申請書（建築）入力'!$F$591="","",TEXT('確認申請書（建築）入力'!$F$591,"#0.00"))</f>
        <v/>
      </c>
      <c r="G753" s="700"/>
      <c r="H753" s="700"/>
      <c r="I753" s="699"/>
      <c r="J753" s="699"/>
      <c r="K753" s="699"/>
      <c r="L753" s="699"/>
      <c r="M753" s="699"/>
      <c r="N753" s="699"/>
      <c r="O753" s="699"/>
      <c r="P753" s="699"/>
      <c r="Q753" s="699"/>
      <c r="R753" s="699"/>
      <c r="S753" s="699"/>
      <c r="T753" s="699"/>
      <c r="U753" s="699"/>
      <c r="V753" s="701"/>
    </row>
    <row r="754" spans="1:22" s="347" customFormat="1" ht="14.1" customHeight="1">
      <c r="A754" s="568">
        <f t="shared" si="11"/>
        <v>753</v>
      </c>
      <c r="B754" s="593" t="s">
        <v>2253</v>
      </c>
      <c r="C754" s="593">
        <v>1</v>
      </c>
      <c r="D754" s="593"/>
      <c r="E754" s="576" t="s">
        <v>2140</v>
      </c>
      <c r="F754" s="702" t="str">
        <f>IF('確認申請書（建築）入力'!$I$594="","",TEXT('確認申請書（建築）入力'!$I$594,"#0.000"))</f>
        <v/>
      </c>
      <c r="G754" s="700"/>
      <c r="H754" s="700"/>
      <c r="I754" s="699"/>
      <c r="J754" s="699"/>
      <c r="K754" s="699"/>
      <c r="L754" s="699"/>
      <c r="M754" s="699"/>
      <c r="N754" s="699"/>
      <c r="O754" s="699"/>
      <c r="P754" s="699"/>
      <c r="Q754" s="699"/>
      <c r="R754" s="699"/>
      <c r="S754" s="699"/>
      <c r="T754" s="699"/>
      <c r="U754" s="699"/>
      <c r="V754" s="701"/>
    </row>
    <row r="755" spans="1:22" s="347" customFormat="1" ht="14.1" customHeight="1">
      <c r="A755" s="568">
        <f t="shared" si="11"/>
        <v>754</v>
      </c>
      <c r="B755" s="593" t="s">
        <v>2253</v>
      </c>
      <c r="C755" s="593">
        <v>1</v>
      </c>
      <c r="D755" s="593"/>
      <c r="E755" s="576" t="s">
        <v>2141</v>
      </c>
      <c r="F755" s="702" t="str">
        <f>IF('確認申請書（建築）入力'!$I$595="","",TEXT('確認申請書（建築）入力'!$I$595,"#0.000"))</f>
        <v/>
      </c>
      <c r="G755" s="700"/>
      <c r="H755" s="700"/>
      <c r="I755" s="699"/>
      <c r="J755" s="699"/>
      <c r="K755" s="699"/>
      <c r="L755" s="699"/>
      <c r="M755" s="699"/>
      <c r="N755" s="699"/>
      <c r="O755" s="699"/>
      <c r="P755" s="699"/>
      <c r="Q755" s="699"/>
      <c r="R755" s="699"/>
      <c r="S755" s="699"/>
      <c r="T755" s="699"/>
      <c r="U755" s="699"/>
      <c r="V755" s="701"/>
    </row>
    <row r="756" spans="1:22" s="347" customFormat="1" ht="14.1" customHeight="1">
      <c r="A756" s="568">
        <f t="shared" si="11"/>
        <v>755</v>
      </c>
      <c r="B756" s="593" t="s">
        <v>2253</v>
      </c>
      <c r="C756" s="593">
        <v>1</v>
      </c>
      <c r="D756" s="593"/>
      <c r="E756" s="576" t="s">
        <v>2226</v>
      </c>
      <c r="F756" s="699" t="str">
        <f>IF('確認申請書（建築）入力'!$I$596="","",'確認申請書（建築）入力'!$I$596)</f>
        <v/>
      </c>
      <c r="G756" s="700"/>
      <c r="H756" s="700"/>
      <c r="I756" s="699"/>
      <c r="J756" s="699"/>
      <c r="K756" s="699"/>
      <c r="L756" s="699"/>
      <c r="M756" s="699"/>
      <c r="N756" s="699"/>
      <c r="O756" s="699"/>
      <c r="P756" s="699"/>
      <c r="Q756" s="699"/>
      <c r="R756" s="699"/>
      <c r="S756" s="699"/>
      <c r="T756" s="699"/>
      <c r="U756" s="699"/>
      <c r="V756" s="701"/>
    </row>
    <row r="757" spans="1:22" s="347" customFormat="1" ht="14.1" customHeight="1">
      <c r="A757" s="568">
        <f t="shared" si="11"/>
        <v>756</v>
      </c>
      <c r="B757" s="593" t="s">
        <v>2253</v>
      </c>
      <c r="C757" s="593">
        <v>1</v>
      </c>
      <c r="D757" s="593"/>
      <c r="E757" s="576" t="s">
        <v>2227</v>
      </c>
      <c r="F757" s="699" t="str">
        <f>IF('確認申請書（建築）入力'!$Q$596="","",'確認申請書（建築）入力'!$Q$596)</f>
        <v/>
      </c>
      <c r="G757" s="700"/>
      <c r="H757" s="700"/>
      <c r="I757" s="699"/>
      <c r="J757" s="699"/>
      <c r="K757" s="699"/>
      <c r="L757" s="699"/>
      <c r="M757" s="699"/>
      <c r="N757" s="699"/>
      <c r="O757" s="699"/>
      <c r="P757" s="699"/>
      <c r="Q757" s="699"/>
      <c r="R757" s="699"/>
      <c r="S757" s="699"/>
      <c r="T757" s="699"/>
      <c r="U757" s="699"/>
      <c r="V757" s="701"/>
    </row>
    <row r="758" spans="1:22" s="347" customFormat="1" ht="14.1" customHeight="1">
      <c r="A758" s="568">
        <f t="shared" si="11"/>
        <v>757</v>
      </c>
      <c r="B758" s="593" t="s">
        <v>2253</v>
      </c>
      <c r="C758" s="593">
        <v>1</v>
      </c>
      <c r="D758" s="593"/>
      <c r="E758" s="576" t="s">
        <v>2135</v>
      </c>
      <c r="F758" s="703" t="str">
        <f>IF($G$758=1,"",INDEX(値一覧項目!$I$2:$I369,$G$758))</f>
        <v/>
      </c>
      <c r="G758" s="700">
        <v>1</v>
      </c>
      <c r="H758" s="700"/>
      <c r="I758" s="699"/>
      <c r="J758" s="699"/>
      <c r="K758" s="699"/>
      <c r="L758" s="699"/>
      <c r="M758" s="699"/>
      <c r="N758" s="699"/>
      <c r="O758" s="699"/>
      <c r="P758" s="699"/>
      <c r="Q758" s="699"/>
      <c r="R758" s="699"/>
      <c r="S758" s="699"/>
      <c r="T758" s="699"/>
      <c r="U758" s="699"/>
      <c r="V758" s="701"/>
    </row>
    <row r="759" spans="1:22" s="347" customFormat="1" ht="14.1" customHeight="1">
      <c r="A759" s="568">
        <f t="shared" si="11"/>
        <v>758</v>
      </c>
      <c r="B759" s="593" t="s">
        <v>2253</v>
      </c>
      <c r="C759" s="593">
        <v>1</v>
      </c>
      <c r="D759" s="593"/>
      <c r="E759" s="576" t="s">
        <v>2228</v>
      </c>
      <c r="F759" s="703" t="str">
        <f>IF($G$759=1,"",INDEX(値一覧項目!$I$2:$I370,$G$759))</f>
        <v/>
      </c>
      <c r="G759" s="700">
        <v>1</v>
      </c>
      <c r="H759" s="700"/>
      <c r="I759" s="699"/>
      <c r="J759" s="699"/>
      <c r="K759" s="699"/>
      <c r="L759" s="699"/>
      <c r="M759" s="699"/>
      <c r="N759" s="699"/>
      <c r="O759" s="699"/>
      <c r="P759" s="699"/>
      <c r="Q759" s="699"/>
      <c r="R759" s="699"/>
      <c r="S759" s="699"/>
      <c r="T759" s="699"/>
      <c r="U759" s="699"/>
      <c r="V759" s="701"/>
    </row>
    <row r="760" spans="1:22" s="347" customFormat="1" ht="14.1" customHeight="1">
      <c r="A760" s="568">
        <f t="shared" si="11"/>
        <v>759</v>
      </c>
      <c r="B760" s="593" t="s">
        <v>2253</v>
      </c>
      <c r="C760" s="593">
        <v>1</v>
      </c>
      <c r="D760" s="593"/>
      <c r="E760" s="576" t="s">
        <v>2229</v>
      </c>
      <c r="F760" s="704">
        <f>IF($G$760=TRUE,1,0)</f>
        <v>0</v>
      </c>
      <c r="G760" s="700" t="b">
        <v>0</v>
      </c>
      <c r="H760" s="700"/>
      <c r="I760" s="699"/>
      <c r="J760" s="699"/>
      <c r="K760" s="699"/>
      <c r="L760" s="699"/>
      <c r="M760" s="699"/>
      <c r="N760" s="699"/>
      <c r="O760" s="699"/>
      <c r="P760" s="699"/>
      <c r="Q760" s="699"/>
      <c r="R760" s="699"/>
      <c r="S760" s="699"/>
      <c r="T760" s="699"/>
      <c r="U760" s="699"/>
      <c r="V760" s="701"/>
    </row>
    <row r="761" spans="1:22" s="347" customFormat="1" ht="14.1" customHeight="1">
      <c r="A761" s="568">
        <f t="shared" si="11"/>
        <v>760</v>
      </c>
      <c r="B761" s="593" t="s">
        <v>2253</v>
      </c>
      <c r="C761" s="593">
        <v>1</v>
      </c>
      <c r="D761" s="593"/>
      <c r="E761" s="576" t="s">
        <v>2230</v>
      </c>
      <c r="F761" s="704">
        <f>IF($G$761=TRUE,1,0)</f>
        <v>0</v>
      </c>
      <c r="G761" s="700" t="b">
        <v>0</v>
      </c>
      <c r="H761" s="700"/>
      <c r="I761" s="699"/>
      <c r="J761" s="699"/>
      <c r="K761" s="699"/>
      <c r="L761" s="699"/>
      <c r="M761" s="699"/>
      <c r="N761" s="699"/>
      <c r="O761" s="699"/>
      <c r="P761" s="699"/>
      <c r="Q761" s="699"/>
      <c r="R761" s="699"/>
      <c r="S761" s="699"/>
      <c r="T761" s="699"/>
      <c r="U761" s="699"/>
      <c r="V761" s="701"/>
    </row>
    <row r="762" spans="1:22" s="347" customFormat="1" ht="14.1" customHeight="1">
      <c r="A762" s="568">
        <f t="shared" si="11"/>
        <v>761</v>
      </c>
      <c r="B762" s="593" t="s">
        <v>2253</v>
      </c>
      <c r="C762" s="593">
        <v>1</v>
      </c>
      <c r="D762" s="593"/>
      <c r="E762" s="576" t="s">
        <v>2231</v>
      </c>
      <c r="F762" s="704">
        <f>IF($G$762=TRUE,1,0)</f>
        <v>0</v>
      </c>
      <c r="G762" s="700" t="b">
        <v>0</v>
      </c>
      <c r="H762" s="700"/>
      <c r="I762" s="699"/>
      <c r="J762" s="699"/>
      <c r="K762" s="699"/>
      <c r="L762" s="699"/>
      <c r="M762" s="699"/>
      <c r="N762" s="699"/>
      <c r="O762" s="699"/>
      <c r="P762" s="699"/>
      <c r="Q762" s="699"/>
      <c r="R762" s="699"/>
      <c r="S762" s="699"/>
      <c r="T762" s="699"/>
      <c r="U762" s="699"/>
      <c r="V762" s="701"/>
    </row>
    <row r="763" spans="1:22" s="347" customFormat="1" ht="14.1" customHeight="1">
      <c r="A763" s="568">
        <f t="shared" si="11"/>
        <v>762</v>
      </c>
      <c r="B763" s="593" t="s">
        <v>2253</v>
      </c>
      <c r="C763" s="593">
        <v>1</v>
      </c>
      <c r="D763" s="593"/>
      <c r="E763" s="576" t="s">
        <v>2232</v>
      </c>
      <c r="F763" s="704">
        <f>IF($G$763=TRUE,1,0)</f>
        <v>0</v>
      </c>
      <c r="G763" s="700" t="b">
        <v>0</v>
      </c>
      <c r="H763" s="700"/>
      <c r="I763" s="699"/>
      <c r="J763" s="699"/>
      <c r="K763" s="699"/>
      <c r="L763" s="699"/>
      <c r="M763" s="699"/>
      <c r="N763" s="699"/>
      <c r="O763" s="699"/>
      <c r="P763" s="699"/>
      <c r="Q763" s="699"/>
      <c r="R763" s="699"/>
      <c r="S763" s="699"/>
      <c r="T763" s="699"/>
      <c r="U763" s="699"/>
      <c r="V763" s="701"/>
    </row>
    <row r="764" spans="1:22" s="347" customFormat="1" ht="14.1" customHeight="1">
      <c r="A764" s="568">
        <f t="shared" si="11"/>
        <v>763</v>
      </c>
      <c r="B764" s="593" t="s">
        <v>2253</v>
      </c>
      <c r="C764" s="593">
        <v>1</v>
      </c>
      <c r="D764" s="593"/>
      <c r="E764" s="576" t="s">
        <v>2233</v>
      </c>
      <c r="F764" s="704">
        <f>IF($G$764=TRUE,1,0)</f>
        <v>0</v>
      </c>
      <c r="G764" s="700" t="b">
        <v>0</v>
      </c>
      <c r="H764" s="700"/>
      <c r="I764" s="699"/>
      <c r="J764" s="699"/>
      <c r="K764" s="699"/>
      <c r="L764" s="699"/>
      <c r="M764" s="699"/>
      <c r="N764" s="699"/>
      <c r="O764" s="699"/>
      <c r="P764" s="699"/>
      <c r="Q764" s="699"/>
      <c r="R764" s="699"/>
      <c r="S764" s="699"/>
      <c r="T764" s="699"/>
      <c r="U764" s="699"/>
      <c r="V764" s="701"/>
    </row>
    <row r="765" spans="1:22" s="347" customFormat="1" ht="14.1" customHeight="1">
      <c r="A765" s="568">
        <f t="shared" si="11"/>
        <v>764</v>
      </c>
      <c r="B765" s="593" t="s">
        <v>2253</v>
      </c>
      <c r="C765" s="593">
        <v>1</v>
      </c>
      <c r="D765" s="593"/>
      <c r="E765" s="576" t="s">
        <v>2234</v>
      </c>
      <c r="F765" s="704">
        <f>IF($G$765=TRUE,1,0)</f>
        <v>0</v>
      </c>
      <c r="G765" s="700" t="b">
        <v>0</v>
      </c>
      <c r="H765" s="700"/>
      <c r="I765" s="699"/>
      <c r="J765" s="699"/>
      <c r="K765" s="699"/>
      <c r="L765" s="699"/>
      <c r="M765" s="699"/>
      <c r="N765" s="699"/>
      <c r="O765" s="699"/>
      <c r="P765" s="699"/>
      <c r="Q765" s="699"/>
      <c r="R765" s="699"/>
      <c r="S765" s="699"/>
      <c r="T765" s="699"/>
      <c r="U765" s="699"/>
      <c r="V765" s="701"/>
    </row>
    <row r="766" spans="1:22" s="347" customFormat="1" ht="14.1" customHeight="1">
      <c r="A766" s="568">
        <f t="shared" si="11"/>
        <v>765</v>
      </c>
      <c r="B766" s="593" t="s">
        <v>2253</v>
      </c>
      <c r="C766" s="593">
        <v>1</v>
      </c>
      <c r="D766" s="593"/>
      <c r="E766" s="576" t="s">
        <v>2235</v>
      </c>
      <c r="F766" s="704">
        <f>IF($G$766=TRUE,1,0)</f>
        <v>0</v>
      </c>
      <c r="G766" s="700" t="b">
        <v>0</v>
      </c>
      <c r="H766" s="700"/>
      <c r="I766" s="699"/>
      <c r="J766" s="699"/>
      <c r="K766" s="699"/>
      <c r="L766" s="699"/>
      <c r="M766" s="699"/>
      <c r="N766" s="699"/>
      <c r="O766" s="699"/>
      <c r="P766" s="699"/>
      <c r="Q766" s="699"/>
      <c r="R766" s="699"/>
      <c r="S766" s="699"/>
      <c r="T766" s="699"/>
      <c r="U766" s="699"/>
      <c r="V766" s="701"/>
    </row>
    <row r="767" spans="1:22" s="347" customFormat="1" ht="14.1" customHeight="1">
      <c r="A767" s="568">
        <f t="shared" si="11"/>
        <v>766</v>
      </c>
      <c r="B767" s="593" t="s">
        <v>2253</v>
      </c>
      <c r="C767" s="593">
        <v>1</v>
      </c>
      <c r="D767" s="593"/>
      <c r="E767" s="576" t="s">
        <v>2236</v>
      </c>
      <c r="F767" s="703" t="str">
        <f>IF('確認申請書（建築）入力'!$G$611="","",'確認申請書（建築）入力'!$G$611)</f>
        <v/>
      </c>
      <c r="G767" s="700"/>
      <c r="H767" s="700"/>
      <c r="I767" s="699"/>
      <c r="J767" s="699"/>
      <c r="K767" s="699"/>
      <c r="L767" s="699"/>
      <c r="M767" s="699"/>
      <c r="N767" s="699"/>
      <c r="O767" s="699"/>
      <c r="P767" s="699"/>
      <c r="Q767" s="699"/>
      <c r="R767" s="699"/>
      <c r="S767" s="699"/>
      <c r="T767" s="699"/>
      <c r="U767" s="699"/>
      <c r="V767" s="701"/>
    </row>
    <row r="768" spans="1:22" s="347" customFormat="1" ht="14.1" customHeight="1">
      <c r="A768" s="568">
        <f t="shared" si="11"/>
        <v>767</v>
      </c>
      <c r="B768" s="593" t="s">
        <v>2253</v>
      </c>
      <c r="C768" s="593">
        <v>1</v>
      </c>
      <c r="D768" s="593"/>
      <c r="E768" s="576" t="s">
        <v>2237</v>
      </c>
      <c r="F768" s="704">
        <f>IF($G$768=TRUE,1,0)</f>
        <v>0</v>
      </c>
      <c r="G768" s="700" t="b">
        <v>0</v>
      </c>
      <c r="H768" s="700"/>
      <c r="I768" s="699"/>
      <c r="J768" s="699"/>
      <c r="K768" s="699"/>
      <c r="L768" s="699"/>
      <c r="M768" s="699"/>
      <c r="N768" s="699"/>
      <c r="O768" s="699"/>
      <c r="P768" s="699"/>
      <c r="Q768" s="699"/>
      <c r="R768" s="699"/>
      <c r="S768" s="699"/>
      <c r="T768" s="699"/>
      <c r="U768" s="699"/>
      <c r="V768" s="701"/>
    </row>
    <row r="769" spans="1:22" s="347" customFormat="1" ht="14.1" customHeight="1">
      <c r="A769" s="568">
        <f t="shared" si="11"/>
        <v>768</v>
      </c>
      <c r="B769" s="593" t="s">
        <v>2253</v>
      </c>
      <c r="C769" s="593">
        <v>1</v>
      </c>
      <c r="D769" s="593"/>
      <c r="E769" s="576" t="s">
        <v>2220</v>
      </c>
      <c r="F769" s="699" t="str">
        <f>IF('確認申請書（建築）入力'!$T$614="","",'確認申請書（建築）入力'!$T$614)</f>
        <v/>
      </c>
      <c r="G769" s="700"/>
      <c r="H769" s="700"/>
      <c r="I769" s="699"/>
      <c r="J769" s="699"/>
      <c r="K769" s="699"/>
      <c r="L769" s="699"/>
      <c r="M769" s="699"/>
      <c r="N769" s="699"/>
      <c r="O769" s="699"/>
      <c r="P769" s="699"/>
      <c r="Q769" s="699"/>
      <c r="R769" s="699"/>
      <c r="S769" s="699"/>
      <c r="T769" s="699"/>
      <c r="U769" s="699"/>
      <c r="V769" s="701"/>
    </row>
    <row r="770" spans="1:22" s="347" customFormat="1" ht="14.1" customHeight="1">
      <c r="A770" s="568">
        <f t="shared" si="11"/>
        <v>769</v>
      </c>
      <c r="B770" s="593" t="s">
        <v>2253</v>
      </c>
      <c r="C770" s="593">
        <v>1</v>
      </c>
      <c r="D770" s="593"/>
      <c r="E770" s="576" t="s">
        <v>2238</v>
      </c>
      <c r="F770" s="704">
        <f>IF($G$770=TRUE,1,0)</f>
        <v>0</v>
      </c>
      <c r="G770" s="700" t="b">
        <v>0</v>
      </c>
      <c r="H770" s="700"/>
      <c r="I770" s="699"/>
      <c r="J770" s="699"/>
      <c r="K770" s="699"/>
      <c r="L770" s="699"/>
      <c r="M770" s="699"/>
      <c r="N770" s="699"/>
      <c r="O770" s="699"/>
      <c r="P770" s="699"/>
      <c r="Q770" s="699"/>
      <c r="R770" s="699"/>
      <c r="S770" s="699"/>
      <c r="T770" s="699"/>
      <c r="U770" s="699"/>
      <c r="V770" s="701"/>
    </row>
    <row r="771" spans="1:22" s="347" customFormat="1" ht="14.1" customHeight="1">
      <c r="A771" s="568">
        <f t="shared" si="11"/>
        <v>770</v>
      </c>
      <c r="B771" s="594" t="s">
        <v>2253</v>
      </c>
      <c r="C771" s="594">
        <v>1</v>
      </c>
      <c r="D771" s="594"/>
      <c r="E771" s="577" t="s">
        <v>2255</v>
      </c>
      <c r="F771" s="705" t="str">
        <f>IF('確認申請書（建築）入力'!$T$617="","",'確認申請書（建築）入力'!$T$617)</f>
        <v/>
      </c>
      <c r="G771" s="706"/>
      <c r="H771" s="706"/>
      <c r="I771" s="707"/>
      <c r="J771" s="707"/>
      <c r="K771" s="707"/>
      <c r="L771" s="707"/>
      <c r="M771" s="707"/>
      <c r="N771" s="707"/>
      <c r="O771" s="707"/>
      <c r="P771" s="707"/>
      <c r="Q771" s="707"/>
      <c r="R771" s="707"/>
      <c r="S771" s="707"/>
      <c r="T771" s="707"/>
      <c r="U771" s="707"/>
      <c r="V771" s="708"/>
    </row>
    <row r="772" spans="1:22" s="347" customFormat="1" ht="14.1" customHeight="1" thickBot="1">
      <c r="A772" s="709">
        <f t="shared" si="11"/>
        <v>771</v>
      </c>
      <c r="B772" s="594" t="s">
        <v>2253</v>
      </c>
      <c r="C772" s="594">
        <v>1</v>
      </c>
      <c r="D772" s="594"/>
      <c r="E772" s="577" t="s">
        <v>1759</v>
      </c>
      <c r="F772" s="705" t="str">
        <f>IF('確認申請書（建築）入力'!$E$619="","",'確認申請書（建築）入力'!$E$619)</f>
        <v/>
      </c>
      <c r="G772" s="706"/>
      <c r="H772" s="706"/>
      <c r="I772" s="707"/>
      <c r="J772" s="707"/>
      <c r="K772" s="707"/>
      <c r="L772" s="707"/>
      <c r="M772" s="707"/>
      <c r="N772" s="707"/>
      <c r="O772" s="707"/>
      <c r="P772" s="707"/>
      <c r="Q772" s="707"/>
      <c r="R772" s="707"/>
      <c r="S772" s="707"/>
      <c r="T772" s="707"/>
      <c r="U772" s="707"/>
      <c r="V772" s="708"/>
    </row>
    <row r="773" spans="1:22" s="347" customFormat="1" ht="14.1" customHeight="1">
      <c r="A773" s="622">
        <f t="shared" si="11"/>
        <v>772</v>
      </c>
      <c r="B773" s="580" t="s">
        <v>2253</v>
      </c>
      <c r="C773" s="580">
        <v>2</v>
      </c>
      <c r="D773" s="580"/>
      <c r="E773" s="375" t="s">
        <v>2128</v>
      </c>
      <c r="F773" s="376">
        <f>IF('建築物独立部分別概要（追加）入力'!$F$4="","",'建築物独立部分別概要（追加）入力'!$F$4)</f>
        <v>2</v>
      </c>
      <c r="G773" s="691"/>
      <c r="H773" s="691"/>
      <c r="I773" s="376"/>
      <c r="J773" s="376"/>
      <c r="K773" s="376"/>
      <c r="L773" s="376"/>
      <c r="M773" s="376"/>
      <c r="N773" s="376"/>
      <c r="O773" s="376"/>
      <c r="P773" s="376"/>
      <c r="Q773" s="376"/>
      <c r="R773" s="376"/>
      <c r="S773" s="376"/>
      <c r="T773" s="376"/>
      <c r="U773" s="376"/>
      <c r="V773" s="385"/>
    </row>
    <row r="774" spans="1:22" s="347" customFormat="1" ht="14.1" customHeight="1">
      <c r="A774" s="531">
        <f t="shared" si="11"/>
        <v>773</v>
      </c>
      <c r="B774" s="581" t="s">
        <v>2253</v>
      </c>
      <c r="C774" s="581">
        <v>2</v>
      </c>
      <c r="D774" s="581"/>
      <c r="E774" s="349" t="s">
        <v>2187</v>
      </c>
      <c r="F774" s="359" t="str">
        <f>IF('建築物独立部分別概要（追加）入力'!$F$6="","",TEXT('建築物独立部分別概要（追加）入力'!$F$6,"#0.00"))</f>
        <v/>
      </c>
      <c r="G774" s="355"/>
      <c r="H774" s="355"/>
      <c r="I774" s="350"/>
      <c r="J774" s="350"/>
      <c r="K774" s="350"/>
      <c r="L774" s="350"/>
      <c r="M774" s="350"/>
      <c r="N774" s="350"/>
      <c r="O774" s="350"/>
      <c r="P774" s="350"/>
      <c r="Q774" s="350"/>
      <c r="R774" s="350"/>
      <c r="S774" s="350"/>
      <c r="T774" s="350"/>
      <c r="U774" s="350"/>
      <c r="V774" s="374"/>
    </row>
    <row r="775" spans="1:22" s="347" customFormat="1" ht="14.1" customHeight="1">
      <c r="A775" s="531">
        <f t="shared" si="11"/>
        <v>774</v>
      </c>
      <c r="B775" s="581" t="s">
        <v>2253</v>
      </c>
      <c r="C775" s="581">
        <v>2</v>
      </c>
      <c r="D775" s="581"/>
      <c r="E775" s="349" t="s">
        <v>2140</v>
      </c>
      <c r="F775" s="359" t="str">
        <f>IF('建築物独立部分別概要（追加）入力'!$I$9="","",TEXT('建築物独立部分別概要（追加）入力'!$I$9,"#0.000"))</f>
        <v/>
      </c>
      <c r="G775" s="355"/>
      <c r="H775" s="355"/>
      <c r="I775" s="350"/>
      <c r="J775" s="350"/>
      <c r="K775" s="350"/>
      <c r="L775" s="350"/>
      <c r="M775" s="350"/>
      <c r="N775" s="350"/>
      <c r="O775" s="350"/>
      <c r="P775" s="350"/>
      <c r="Q775" s="350"/>
      <c r="R775" s="350"/>
      <c r="S775" s="350"/>
      <c r="T775" s="350"/>
      <c r="U775" s="350"/>
      <c r="V775" s="374"/>
    </row>
    <row r="776" spans="1:22" s="347" customFormat="1" ht="14.1" customHeight="1">
      <c r="A776" s="531">
        <f t="shared" si="11"/>
        <v>775</v>
      </c>
      <c r="B776" s="581" t="s">
        <v>2253</v>
      </c>
      <c r="C776" s="581">
        <v>2</v>
      </c>
      <c r="D776" s="581"/>
      <c r="E776" s="349" t="s">
        <v>2141</v>
      </c>
      <c r="F776" s="359" t="str">
        <f>IF('建築物独立部分別概要（追加）入力'!$I$10="","",TEXT('建築物独立部分別概要（追加）入力'!$I$10,"#0.000"))</f>
        <v/>
      </c>
      <c r="G776" s="355"/>
      <c r="H776" s="355"/>
      <c r="I776" s="350"/>
      <c r="J776" s="350"/>
      <c r="K776" s="350"/>
      <c r="L776" s="350"/>
      <c r="M776" s="350"/>
      <c r="N776" s="350"/>
      <c r="O776" s="350"/>
      <c r="P776" s="350"/>
      <c r="Q776" s="350"/>
      <c r="R776" s="350"/>
      <c r="S776" s="350"/>
      <c r="T776" s="350"/>
      <c r="U776" s="350"/>
      <c r="V776" s="374"/>
    </row>
    <row r="777" spans="1:22" s="347" customFormat="1" ht="14.1" customHeight="1">
      <c r="A777" s="531">
        <f t="shared" si="11"/>
        <v>776</v>
      </c>
      <c r="B777" s="581" t="s">
        <v>2253</v>
      </c>
      <c r="C777" s="581">
        <v>2</v>
      </c>
      <c r="D777" s="581"/>
      <c r="E777" s="349" t="s">
        <v>2226</v>
      </c>
      <c r="F777" s="350" t="str">
        <f>IF('建築物独立部分別概要（追加）入力'!$I$11="","",'建築物独立部分別概要（追加）入力'!$I$11)</f>
        <v/>
      </c>
      <c r="G777" s="355"/>
      <c r="H777" s="355"/>
      <c r="I777" s="350"/>
      <c r="J777" s="350"/>
      <c r="K777" s="350"/>
      <c r="L777" s="350"/>
      <c r="M777" s="350"/>
      <c r="N777" s="350"/>
      <c r="O777" s="350"/>
      <c r="P777" s="350"/>
      <c r="Q777" s="350"/>
      <c r="R777" s="350"/>
      <c r="S777" s="350"/>
      <c r="T777" s="350"/>
      <c r="U777" s="350"/>
      <c r="V777" s="374"/>
    </row>
    <row r="778" spans="1:22" s="347" customFormat="1" ht="14.1" customHeight="1">
      <c r="A778" s="531">
        <f t="shared" si="11"/>
        <v>777</v>
      </c>
      <c r="B778" s="581" t="s">
        <v>2253</v>
      </c>
      <c r="C778" s="581">
        <v>2</v>
      </c>
      <c r="D778" s="581"/>
      <c r="E778" s="349" t="s">
        <v>2227</v>
      </c>
      <c r="F778" s="350" t="str">
        <f>IF('建築物独立部分別概要（追加）入力'!$Q$11="","",'建築物独立部分別概要（追加）入力'!$Q$11)</f>
        <v/>
      </c>
      <c r="G778" s="355"/>
      <c r="H778" s="355"/>
      <c r="I778" s="350"/>
      <c r="J778" s="350"/>
      <c r="K778" s="350"/>
      <c r="L778" s="350"/>
      <c r="M778" s="350"/>
      <c r="N778" s="350"/>
      <c r="O778" s="350"/>
      <c r="P778" s="350"/>
      <c r="Q778" s="350"/>
      <c r="R778" s="350"/>
      <c r="S778" s="350"/>
      <c r="T778" s="350"/>
      <c r="U778" s="350"/>
      <c r="V778" s="374"/>
    </row>
    <row r="779" spans="1:22" s="347" customFormat="1" ht="14.1" customHeight="1">
      <c r="A779" s="531">
        <f t="shared" si="11"/>
        <v>778</v>
      </c>
      <c r="B779" s="581" t="s">
        <v>2253</v>
      </c>
      <c r="C779" s="581">
        <v>2</v>
      </c>
      <c r="D779" s="581"/>
      <c r="E779" s="349" t="s">
        <v>2135</v>
      </c>
      <c r="F779" s="359" t="str">
        <f>IF($G$779=1,"",INDEX(値一覧項目!$I$2:$I390,$G$779))</f>
        <v/>
      </c>
      <c r="G779" s="355">
        <v>1</v>
      </c>
      <c r="H779" s="355"/>
      <c r="I779" s="350"/>
      <c r="J779" s="350"/>
      <c r="K779" s="350"/>
      <c r="L779" s="350"/>
      <c r="M779" s="350"/>
      <c r="N779" s="350"/>
      <c r="O779" s="350"/>
      <c r="P779" s="350"/>
      <c r="Q779" s="350"/>
      <c r="R779" s="350"/>
      <c r="S779" s="350"/>
      <c r="T779" s="350"/>
      <c r="U779" s="350"/>
      <c r="V779" s="374"/>
    </row>
    <row r="780" spans="1:22" s="347" customFormat="1" ht="14.1" customHeight="1">
      <c r="A780" s="531">
        <f t="shared" si="11"/>
        <v>779</v>
      </c>
      <c r="B780" s="581" t="s">
        <v>2253</v>
      </c>
      <c r="C780" s="581">
        <v>2</v>
      </c>
      <c r="D780" s="581"/>
      <c r="E780" s="349" t="s">
        <v>2228</v>
      </c>
      <c r="F780" s="359" t="str">
        <f>IF($G$780=1,"",INDEX(値一覧項目!$I$2:$I391,$G$780))</f>
        <v/>
      </c>
      <c r="G780" s="355">
        <v>1</v>
      </c>
      <c r="H780" s="355"/>
      <c r="I780" s="350"/>
      <c r="J780" s="350"/>
      <c r="K780" s="350"/>
      <c r="L780" s="350"/>
      <c r="M780" s="350"/>
      <c r="N780" s="350"/>
      <c r="O780" s="350"/>
      <c r="P780" s="350"/>
      <c r="Q780" s="350"/>
      <c r="R780" s="350"/>
      <c r="S780" s="350"/>
      <c r="T780" s="350"/>
      <c r="U780" s="350"/>
      <c r="V780" s="374"/>
    </row>
    <row r="781" spans="1:22" s="347" customFormat="1" ht="14.1" customHeight="1">
      <c r="A781" s="531">
        <f t="shared" si="11"/>
        <v>780</v>
      </c>
      <c r="B781" s="581" t="s">
        <v>2253</v>
      </c>
      <c r="C781" s="581">
        <v>2</v>
      </c>
      <c r="D781" s="581"/>
      <c r="E781" s="349" t="s">
        <v>2229</v>
      </c>
      <c r="F781" s="692">
        <f>IF($G$781=TRUE,1,0)</f>
        <v>0</v>
      </c>
      <c r="G781" s="355" t="b">
        <v>0</v>
      </c>
      <c r="H781" s="355"/>
      <c r="I781" s="350"/>
      <c r="J781" s="350"/>
      <c r="K781" s="350"/>
      <c r="L781" s="350"/>
      <c r="M781" s="350"/>
      <c r="N781" s="350"/>
      <c r="O781" s="350"/>
      <c r="P781" s="350"/>
      <c r="Q781" s="350"/>
      <c r="R781" s="350"/>
      <c r="S781" s="350"/>
      <c r="T781" s="350"/>
      <c r="U781" s="350"/>
      <c r="V781" s="374"/>
    </row>
    <row r="782" spans="1:22" s="347" customFormat="1" ht="14.1" customHeight="1">
      <c r="A782" s="531">
        <f t="shared" si="11"/>
        <v>781</v>
      </c>
      <c r="B782" s="581" t="s">
        <v>2253</v>
      </c>
      <c r="C782" s="581">
        <v>2</v>
      </c>
      <c r="D782" s="581"/>
      <c r="E782" s="349" t="s">
        <v>2230</v>
      </c>
      <c r="F782" s="692">
        <f>IF($G$782=TRUE,1,0)</f>
        <v>0</v>
      </c>
      <c r="G782" s="355" t="b">
        <v>0</v>
      </c>
      <c r="H782" s="355"/>
      <c r="I782" s="350"/>
      <c r="J782" s="350"/>
      <c r="K782" s="350"/>
      <c r="L782" s="350"/>
      <c r="M782" s="350"/>
      <c r="N782" s="350"/>
      <c r="O782" s="350"/>
      <c r="P782" s="350"/>
      <c r="Q782" s="350"/>
      <c r="R782" s="350"/>
      <c r="S782" s="350"/>
      <c r="T782" s="350"/>
      <c r="U782" s="350"/>
      <c r="V782" s="374"/>
    </row>
    <row r="783" spans="1:22" s="347" customFormat="1" ht="14.1" customHeight="1">
      <c r="A783" s="531">
        <f t="shared" si="11"/>
        <v>782</v>
      </c>
      <c r="B783" s="581" t="s">
        <v>2253</v>
      </c>
      <c r="C783" s="581">
        <v>2</v>
      </c>
      <c r="D783" s="581"/>
      <c r="E783" s="349" t="s">
        <v>2231</v>
      </c>
      <c r="F783" s="692">
        <f>IF($G$783=TRUE,1,0)</f>
        <v>0</v>
      </c>
      <c r="G783" s="355" t="b">
        <v>0</v>
      </c>
      <c r="H783" s="355"/>
      <c r="I783" s="350"/>
      <c r="J783" s="350"/>
      <c r="K783" s="350"/>
      <c r="L783" s="350"/>
      <c r="M783" s="350"/>
      <c r="N783" s="350"/>
      <c r="O783" s="350"/>
      <c r="P783" s="350"/>
      <c r="Q783" s="350"/>
      <c r="R783" s="350"/>
      <c r="S783" s="350"/>
      <c r="T783" s="350"/>
      <c r="U783" s="350"/>
      <c r="V783" s="374"/>
    </row>
    <row r="784" spans="1:22" s="347" customFormat="1" ht="14.1" customHeight="1">
      <c r="A784" s="531">
        <f t="shared" si="11"/>
        <v>783</v>
      </c>
      <c r="B784" s="581" t="s">
        <v>2253</v>
      </c>
      <c r="C784" s="581">
        <v>2</v>
      </c>
      <c r="D784" s="581"/>
      <c r="E784" s="349" t="s">
        <v>2232</v>
      </c>
      <c r="F784" s="692">
        <f>IF($G$784=TRUE,1,0)</f>
        <v>0</v>
      </c>
      <c r="G784" s="355" t="b">
        <v>0</v>
      </c>
      <c r="H784" s="355"/>
      <c r="I784" s="350"/>
      <c r="J784" s="350"/>
      <c r="K784" s="350"/>
      <c r="L784" s="350"/>
      <c r="M784" s="350"/>
      <c r="N784" s="350"/>
      <c r="O784" s="350"/>
      <c r="P784" s="350"/>
      <c r="Q784" s="350"/>
      <c r="R784" s="350"/>
      <c r="S784" s="350"/>
      <c r="T784" s="350"/>
      <c r="U784" s="350"/>
      <c r="V784" s="374"/>
    </row>
    <row r="785" spans="1:22" s="347" customFormat="1" ht="14.1" customHeight="1">
      <c r="A785" s="531">
        <f t="shared" ref="A785:A849" si="12">A784+1</f>
        <v>784</v>
      </c>
      <c r="B785" s="581" t="s">
        <v>2253</v>
      </c>
      <c r="C785" s="581">
        <v>2</v>
      </c>
      <c r="D785" s="581"/>
      <c r="E785" s="349" t="s">
        <v>2233</v>
      </c>
      <c r="F785" s="692">
        <f>IF($G$785=TRUE,1,0)</f>
        <v>0</v>
      </c>
      <c r="G785" s="355" t="b">
        <v>0</v>
      </c>
      <c r="H785" s="355"/>
      <c r="I785" s="350"/>
      <c r="J785" s="350"/>
      <c r="K785" s="350"/>
      <c r="L785" s="350"/>
      <c r="M785" s="350"/>
      <c r="N785" s="350"/>
      <c r="O785" s="350"/>
      <c r="P785" s="350"/>
      <c r="Q785" s="350"/>
      <c r="R785" s="350"/>
      <c r="S785" s="350"/>
      <c r="T785" s="350"/>
      <c r="U785" s="350"/>
      <c r="V785" s="374"/>
    </row>
    <row r="786" spans="1:22" s="347" customFormat="1" ht="14.1" customHeight="1">
      <c r="A786" s="531">
        <f t="shared" si="12"/>
        <v>785</v>
      </c>
      <c r="B786" s="581" t="s">
        <v>2253</v>
      </c>
      <c r="C786" s="581">
        <v>2</v>
      </c>
      <c r="D786" s="581"/>
      <c r="E786" s="349" t="s">
        <v>2234</v>
      </c>
      <c r="F786" s="692">
        <f>IF($G$786=TRUE,1,0)</f>
        <v>0</v>
      </c>
      <c r="G786" s="355" t="b">
        <v>0</v>
      </c>
      <c r="H786" s="355"/>
      <c r="I786" s="350"/>
      <c r="J786" s="350"/>
      <c r="K786" s="350"/>
      <c r="L786" s="350"/>
      <c r="M786" s="350"/>
      <c r="N786" s="350"/>
      <c r="O786" s="350"/>
      <c r="P786" s="350"/>
      <c r="Q786" s="350"/>
      <c r="R786" s="350"/>
      <c r="S786" s="350"/>
      <c r="T786" s="350"/>
      <c r="U786" s="350"/>
      <c r="V786" s="374"/>
    </row>
    <row r="787" spans="1:22" s="347" customFormat="1" ht="14.1" customHeight="1">
      <c r="A787" s="531">
        <f t="shared" si="12"/>
        <v>786</v>
      </c>
      <c r="B787" s="581" t="s">
        <v>2253</v>
      </c>
      <c r="C787" s="581">
        <v>2</v>
      </c>
      <c r="D787" s="581"/>
      <c r="E787" s="349" t="s">
        <v>2235</v>
      </c>
      <c r="F787" s="692">
        <f>IF($G$787=TRUE,1,0)</f>
        <v>0</v>
      </c>
      <c r="G787" s="355" t="b">
        <v>0</v>
      </c>
      <c r="H787" s="355"/>
      <c r="I787" s="350"/>
      <c r="J787" s="350"/>
      <c r="K787" s="350"/>
      <c r="L787" s="350"/>
      <c r="M787" s="350"/>
      <c r="N787" s="350"/>
      <c r="O787" s="350"/>
      <c r="P787" s="350"/>
      <c r="Q787" s="350"/>
      <c r="R787" s="350"/>
      <c r="S787" s="350"/>
      <c r="T787" s="350"/>
      <c r="U787" s="350"/>
      <c r="V787" s="374"/>
    </row>
    <row r="788" spans="1:22" s="347" customFormat="1" ht="14.1" customHeight="1">
      <c r="A788" s="531">
        <f t="shared" si="12"/>
        <v>787</v>
      </c>
      <c r="B788" s="581" t="s">
        <v>2253</v>
      </c>
      <c r="C788" s="581">
        <v>2</v>
      </c>
      <c r="D788" s="581"/>
      <c r="E788" s="349" t="s">
        <v>2236</v>
      </c>
      <c r="F788" s="359" t="str">
        <f>IF('建築物独立部分別概要（追加）入力'!$G$26="","",'建築物独立部分別概要（追加）入力'!$G$26)</f>
        <v/>
      </c>
      <c r="G788" s="355"/>
      <c r="H788" s="355"/>
      <c r="I788" s="350"/>
      <c r="J788" s="350"/>
      <c r="K788" s="350"/>
      <c r="L788" s="350"/>
      <c r="M788" s="350"/>
      <c r="N788" s="350"/>
      <c r="O788" s="350"/>
      <c r="P788" s="350"/>
      <c r="Q788" s="350"/>
      <c r="R788" s="350"/>
      <c r="S788" s="350"/>
      <c r="T788" s="350"/>
      <c r="U788" s="350"/>
      <c r="V788" s="374"/>
    </row>
    <row r="789" spans="1:22" s="347" customFormat="1" ht="14.1" customHeight="1">
      <c r="A789" s="531">
        <f t="shared" si="12"/>
        <v>788</v>
      </c>
      <c r="B789" s="581" t="s">
        <v>2253</v>
      </c>
      <c r="C789" s="581">
        <v>2</v>
      </c>
      <c r="D789" s="581"/>
      <c r="E789" s="349" t="s">
        <v>2237</v>
      </c>
      <c r="F789" s="692">
        <f>IF($G$789=TRUE,1,0)</f>
        <v>0</v>
      </c>
      <c r="G789" s="355" t="b">
        <v>0</v>
      </c>
      <c r="H789" s="355"/>
      <c r="I789" s="350"/>
      <c r="J789" s="350"/>
      <c r="K789" s="350"/>
      <c r="L789" s="350"/>
      <c r="M789" s="350"/>
      <c r="N789" s="350"/>
      <c r="O789" s="350"/>
      <c r="P789" s="350"/>
      <c r="Q789" s="350"/>
      <c r="R789" s="350"/>
      <c r="S789" s="350"/>
      <c r="T789" s="350"/>
      <c r="U789" s="350"/>
      <c r="V789" s="374"/>
    </row>
    <row r="790" spans="1:22" s="347" customFormat="1" ht="14.1" customHeight="1">
      <c r="A790" s="531">
        <f t="shared" si="12"/>
        <v>789</v>
      </c>
      <c r="B790" s="581" t="s">
        <v>2253</v>
      </c>
      <c r="C790" s="581">
        <v>2</v>
      </c>
      <c r="D790" s="581"/>
      <c r="E790" s="349" t="s">
        <v>2220</v>
      </c>
      <c r="F790" s="693" t="str">
        <f>IF('建築物独立部分別概要（追加）入力'!$T$29="","",'建築物独立部分別概要（追加）入力'!$T$29)</f>
        <v/>
      </c>
      <c r="G790" s="355"/>
      <c r="H790" s="355"/>
      <c r="I790" s="350"/>
      <c r="J790" s="350"/>
      <c r="K790" s="350"/>
      <c r="L790" s="350"/>
      <c r="M790" s="350"/>
      <c r="N790" s="350"/>
      <c r="O790" s="350"/>
      <c r="P790" s="350"/>
      <c r="Q790" s="350"/>
      <c r="R790" s="350"/>
      <c r="S790" s="350"/>
      <c r="T790" s="350"/>
      <c r="U790" s="350"/>
      <c r="V790" s="374"/>
    </row>
    <row r="791" spans="1:22" s="347" customFormat="1" ht="14.1" customHeight="1">
      <c r="A791" s="531">
        <f t="shared" si="12"/>
        <v>790</v>
      </c>
      <c r="B791" s="581" t="s">
        <v>2253</v>
      </c>
      <c r="C791" s="581">
        <v>2</v>
      </c>
      <c r="D791" s="581"/>
      <c r="E791" s="349" t="s">
        <v>2238</v>
      </c>
      <c r="F791" s="692">
        <f>IF($G$791=TRUE,1,0)</f>
        <v>0</v>
      </c>
      <c r="G791" s="355" t="b">
        <v>0</v>
      </c>
      <c r="H791" s="355"/>
      <c r="I791" s="350"/>
      <c r="J791" s="350"/>
      <c r="K791" s="350"/>
      <c r="L791" s="350"/>
      <c r="M791" s="350"/>
      <c r="N791" s="350"/>
      <c r="O791" s="350"/>
      <c r="P791" s="350"/>
      <c r="Q791" s="350"/>
      <c r="R791" s="350"/>
      <c r="S791" s="350"/>
      <c r="T791" s="350"/>
      <c r="U791" s="350"/>
      <c r="V791" s="374"/>
    </row>
    <row r="792" spans="1:22" s="347" customFormat="1" ht="14.1" customHeight="1">
      <c r="A792" s="531">
        <f t="shared" si="12"/>
        <v>791</v>
      </c>
      <c r="B792" s="694" t="s">
        <v>2253</v>
      </c>
      <c r="C792" s="694">
        <v>2</v>
      </c>
      <c r="D792" s="694"/>
      <c r="E792" s="382" t="s">
        <v>2255</v>
      </c>
      <c r="F792" s="695" t="str">
        <f>IF('建築物独立部分別概要（追加）入力'!$T$32="","",'建築物独立部分別概要（追加）入力'!$T$32)</f>
        <v/>
      </c>
      <c r="G792" s="696"/>
      <c r="H792" s="696"/>
      <c r="I792" s="383"/>
      <c r="J792" s="383"/>
      <c r="K792" s="383"/>
      <c r="L792" s="383"/>
      <c r="M792" s="383"/>
      <c r="N792" s="383"/>
      <c r="O792" s="383"/>
      <c r="P792" s="383"/>
      <c r="Q792" s="383"/>
      <c r="R792" s="383"/>
      <c r="S792" s="383"/>
      <c r="T792" s="383"/>
      <c r="U792" s="383"/>
      <c r="V792" s="386"/>
    </row>
    <row r="793" spans="1:22" s="347" customFormat="1" ht="14.1" customHeight="1" thickBot="1">
      <c r="A793" s="532">
        <f t="shared" si="12"/>
        <v>792</v>
      </c>
      <c r="B793" s="582" t="s">
        <v>2253</v>
      </c>
      <c r="C793" s="582">
        <v>2</v>
      </c>
      <c r="D793" s="582"/>
      <c r="E793" s="364" t="s">
        <v>1759</v>
      </c>
      <c r="F793" s="697" t="str">
        <f>IF('建築物独立部分別概要（追加）入力'!$E$34="","",'建築物独立部分別概要（追加）入力'!$E$34)</f>
        <v/>
      </c>
      <c r="G793" s="698"/>
      <c r="H793" s="698"/>
      <c r="I793" s="365"/>
      <c r="J793" s="365"/>
      <c r="K793" s="365"/>
      <c r="L793" s="365"/>
      <c r="M793" s="365"/>
      <c r="N793" s="365"/>
      <c r="O793" s="365"/>
      <c r="P793" s="365"/>
      <c r="Q793" s="365"/>
      <c r="R793" s="365"/>
      <c r="S793" s="365"/>
      <c r="T793" s="365"/>
      <c r="U793" s="365"/>
      <c r="V793" s="381"/>
    </row>
    <row r="794" spans="1:22" s="347" customFormat="1" ht="14.1" customHeight="1">
      <c r="A794" s="567">
        <f t="shared" si="12"/>
        <v>793</v>
      </c>
      <c r="B794" s="592" t="s">
        <v>2253</v>
      </c>
      <c r="C794" s="592">
        <v>3</v>
      </c>
      <c r="D794" s="592"/>
      <c r="E794" s="575" t="s">
        <v>2128</v>
      </c>
      <c r="F794" s="710">
        <f>IF('建築物独立部分別概要（追加）入力'!$F$39="","",'建築物独立部分別概要（追加）入力'!$F$39)</f>
        <v>3</v>
      </c>
      <c r="G794" s="711"/>
      <c r="H794" s="711"/>
      <c r="I794" s="710"/>
      <c r="J794" s="710"/>
      <c r="K794" s="710"/>
      <c r="L794" s="710"/>
      <c r="M794" s="710"/>
      <c r="N794" s="710"/>
      <c r="O794" s="710"/>
      <c r="P794" s="710"/>
      <c r="Q794" s="710"/>
      <c r="R794" s="710"/>
      <c r="S794" s="710"/>
      <c r="T794" s="710"/>
      <c r="U794" s="710"/>
      <c r="V794" s="712"/>
    </row>
    <row r="795" spans="1:22" s="347" customFormat="1" ht="14.1" customHeight="1">
      <c r="A795" s="568">
        <f t="shared" si="12"/>
        <v>794</v>
      </c>
      <c r="B795" s="593" t="s">
        <v>2253</v>
      </c>
      <c r="C795" s="593">
        <v>3</v>
      </c>
      <c r="D795" s="593"/>
      <c r="E795" s="576" t="s">
        <v>2187</v>
      </c>
      <c r="F795" s="703" t="str">
        <f>IF('建築物独立部分別概要（追加）入力'!$F$41="","",TEXT('建築物独立部分別概要（追加）入力'!$F$41,"#0.00"))</f>
        <v/>
      </c>
      <c r="G795" s="700"/>
      <c r="H795" s="700"/>
      <c r="I795" s="699"/>
      <c r="J795" s="699"/>
      <c r="K795" s="699"/>
      <c r="L795" s="699"/>
      <c r="M795" s="699"/>
      <c r="N795" s="699"/>
      <c r="O795" s="699"/>
      <c r="P795" s="699"/>
      <c r="Q795" s="699"/>
      <c r="R795" s="699"/>
      <c r="S795" s="699"/>
      <c r="T795" s="699"/>
      <c r="U795" s="699"/>
      <c r="V795" s="701"/>
    </row>
    <row r="796" spans="1:22" s="347" customFormat="1" ht="14.1" customHeight="1">
      <c r="A796" s="568">
        <f t="shared" si="12"/>
        <v>795</v>
      </c>
      <c r="B796" s="593" t="s">
        <v>2253</v>
      </c>
      <c r="C796" s="593">
        <v>3</v>
      </c>
      <c r="D796" s="593"/>
      <c r="E796" s="576" t="s">
        <v>2140</v>
      </c>
      <c r="F796" s="703" t="str">
        <f>IF('建築物独立部分別概要（追加）入力'!$I$44="","",TEXT('建築物独立部分別概要（追加）入力'!$I$44,"#0.000"))</f>
        <v/>
      </c>
      <c r="G796" s="700"/>
      <c r="H796" s="700"/>
      <c r="I796" s="699"/>
      <c r="J796" s="699"/>
      <c r="K796" s="699"/>
      <c r="L796" s="699"/>
      <c r="M796" s="699"/>
      <c r="N796" s="699"/>
      <c r="O796" s="699"/>
      <c r="P796" s="699"/>
      <c r="Q796" s="699"/>
      <c r="R796" s="699"/>
      <c r="S796" s="699"/>
      <c r="T796" s="699"/>
      <c r="U796" s="699"/>
      <c r="V796" s="701"/>
    </row>
    <row r="797" spans="1:22" s="347" customFormat="1" ht="14.1" customHeight="1">
      <c r="A797" s="568">
        <f t="shared" si="12"/>
        <v>796</v>
      </c>
      <c r="B797" s="593" t="s">
        <v>2253</v>
      </c>
      <c r="C797" s="593">
        <v>3</v>
      </c>
      <c r="D797" s="593"/>
      <c r="E797" s="576" t="s">
        <v>2141</v>
      </c>
      <c r="F797" s="703" t="str">
        <f>IF('建築物独立部分別概要（追加）入力'!$I$45="","",TEXT('建築物独立部分別概要（追加）入力'!$I$45,"#0.000"))</f>
        <v/>
      </c>
      <c r="G797" s="700"/>
      <c r="H797" s="700"/>
      <c r="I797" s="699"/>
      <c r="J797" s="699"/>
      <c r="K797" s="699"/>
      <c r="L797" s="699"/>
      <c r="M797" s="699"/>
      <c r="N797" s="699"/>
      <c r="O797" s="699"/>
      <c r="P797" s="699"/>
      <c r="Q797" s="699"/>
      <c r="R797" s="699"/>
      <c r="S797" s="699"/>
      <c r="T797" s="699"/>
      <c r="U797" s="699"/>
      <c r="V797" s="701"/>
    </row>
    <row r="798" spans="1:22" s="347" customFormat="1" ht="14.1" customHeight="1">
      <c r="A798" s="568">
        <f t="shared" si="12"/>
        <v>797</v>
      </c>
      <c r="B798" s="593" t="s">
        <v>2253</v>
      </c>
      <c r="C798" s="593">
        <v>3</v>
      </c>
      <c r="D798" s="593"/>
      <c r="E798" s="576" t="s">
        <v>2226</v>
      </c>
      <c r="F798" s="699" t="str">
        <f>IF('建築物独立部分別概要（追加）入力'!$I$46="","",'建築物独立部分別概要（追加）入力'!$I$46)</f>
        <v/>
      </c>
      <c r="G798" s="700"/>
      <c r="H798" s="700"/>
      <c r="I798" s="699"/>
      <c r="J798" s="699"/>
      <c r="K798" s="699"/>
      <c r="L798" s="699"/>
      <c r="M798" s="699"/>
      <c r="N798" s="699"/>
      <c r="O798" s="699"/>
      <c r="P798" s="699"/>
      <c r="Q798" s="699"/>
      <c r="R798" s="699"/>
      <c r="S798" s="699"/>
      <c r="T798" s="699"/>
      <c r="U798" s="699"/>
      <c r="V798" s="701"/>
    </row>
    <row r="799" spans="1:22" s="347" customFormat="1" ht="14.1" customHeight="1">
      <c r="A799" s="568">
        <f t="shared" si="12"/>
        <v>798</v>
      </c>
      <c r="B799" s="593" t="s">
        <v>2253</v>
      </c>
      <c r="C799" s="593">
        <v>3</v>
      </c>
      <c r="D799" s="593"/>
      <c r="E799" s="576" t="s">
        <v>2227</v>
      </c>
      <c r="F799" s="699" t="str">
        <f>IF('建築物独立部分別概要（追加）入力'!$Q$46="","",'建築物独立部分別概要（追加）入力'!$Q$46)</f>
        <v/>
      </c>
      <c r="G799" s="700"/>
      <c r="H799" s="700"/>
      <c r="I799" s="699"/>
      <c r="J799" s="699"/>
      <c r="K799" s="699"/>
      <c r="L799" s="699"/>
      <c r="M799" s="699"/>
      <c r="N799" s="699"/>
      <c r="O799" s="699"/>
      <c r="P799" s="699"/>
      <c r="Q799" s="699"/>
      <c r="R799" s="699"/>
      <c r="S799" s="699"/>
      <c r="T799" s="699"/>
      <c r="U799" s="699"/>
      <c r="V799" s="701"/>
    </row>
    <row r="800" spans="1:22" s="347" customFormat="1" ht="14.1" customHeight="1">
      <c r="A800" s="568">
        <f t="shared" si="12"/>
        <v>799</v>
      </c>
      <c r="B800" s="593" t="s">
        <v>2253</v>
      </c>
      <c r="C800" s="593">
        <v>3</v>
      </c>
      <c r="D800" s="593"/>
      <c r="E800" s="576" t="s">
        <v>2135</v>
      </c>
      <c r="F800" s="703" t="str">
        <f>IF($G$800=1,"",INDEX(値一覧項目!$I$2:$I411,$G$800))</f>
        <v/>
      </c>
      <c r="G800" s="700">
        <v>1</v>
      </c>
      <c r="H800" s="700"/>
      <c r="I800" s="699"/>
      <c r="J800" s="699"/>
      <c r="K800" s="699"/>
      <c r="L800" s="699"/>
      <c r="M800" s="699"/>
      <c r="N800" s="699"/>
      <c r="O800" s="699"/>
      <c r="P800" s="699"/>
      <c r="Q800" s="699"/>
      <c r="R800" s="699"/>
      <c r="S800" s="699"/>
      <c r="T800" s="699"/>
      <c r="U800" s="699"/>
      <c r="V800" s="701"/>
    </row>
    <row r="801" spans="1:22" s="347" customFormat="1" ht="14.1" customHeight="1">
      <c r="A801" s="568">
        <f t="shared" si="12"/>
        <v>800</v>
      </c>
      <c r="B801" s="593" t="s">
        <v>2253</v>
      </c>
      <c r="C801" s="593">
        <v>3</v>
      </c>
      <c r="D801" s="593"/>
      <c r="E801" s="576" t="s">
        <v>2228</v>
      </c>
      <c r="F801" s="703" t="str">
        <f>IF($G$801=1,"",INDEX(値一覧項目!$I$2:$I412,$G$801))</f>
        <v/>
      </c>
      <c r="G801" s="700">
        <v>1</v>
      </c>
      <c r="H801" s="700"/>
      <c r="I801" s="699"/>
      <c r="J801" s="699"/>
      <c r="K801" s="699"/>
      <c r="L801" s="699"/>
      <c r="M801" s="699"/>
      <c r="N801" s="699"/>
      <c r="O801" s="699"/>
      <c r="P801" s="699"/>
      <c r="Q801" s="699"/>
      <c r="R801" s="699"/>
      <c r="S801" s="699"/>
      <c r="T801" s="699"/>
      <c r="U801" s="699"/>
      <c r="V801" s="701"/>
    </row>
    <row r="802" spans="1:22" s="347" customFormat="1" ht="14.1" customHeight="1">
      <c r="A802" s="568">
        <f t="shared" si="12"/>
        <v>801</v>
      </c>
      <c r="B802" s="593" t="s">
        <v>2253</v>
      </c>
      <c r="C802" s="593">
        <v>3</v>
      </c>
      <c r="D802" s="593"/>
      <c r="E802" s="576" t="s">
        <v>2229</v>
      </c>
      <c r="F802" s="704">
        <f>IF($G$802=TRUE,1,0)</f>
        <v>0</v>
      </c>
      <c r="G802" s="700" t="b">
        <v>0</v>
      </c>
      <c r="H802" s="700"/>
      <c r="I802" s="699"/>
      <c r="J802" s="699"/>
      <c r="K802" s="699"/>
      <c r="L802" s="699"/>
      <c r="M802" s="699"/>
      <c r="N802" s="699"/>
      <c r="O802" s="699"/>
      <c r="P802" s="699"/>
      <c r="Q802" s="699"/>
      <c r="R802" s="699"/>
      <c r="S802" s="699"/>
      <c r="T802" s="699"/>
      <c r="U802" s="699"/>
      <c r="V802" s="701"/>
    </row>
    <row r="803" spans="1:22" s="347" customFormat="1" ht="14.1" customHeight="1">
      <c r="A803" s="568">
        <f t="shared" si="12"/>
        <v>802</v>
      </c>
      <c r="B803" s="593" t="s">
        <v>2253</v>
      </c>
      <c r="C803" s="593">
        <v>3</v>
      </c>
      <c r="D803" s="593"/>
      <c r="E803" s="576" t="s">
        <v>2230</v>
      </c>
      <c r="F803" s="704">
        <f>IF($G$803=TRUE,1,0)</f>
        <v>0</v>
      </c>
      <c r="G803" s="700" t="b">
        <v>0</v>
      </c>
      <c r="H803" s="700"/>
      <c r="I803" s="699"/>
      <c r="J803" s="699"/>
      <c r="K803" s="699"/>
      <c r="L803" s="699"/>
      <c r="M803" s="699"/>
      <c r="N803" s="699"/>
      <c r="O803" s="699"/>
      <c r="P803" s="699"/>
      <c r="Q803" s="699"/>
      <c r="R803" s="699"/>
      <c r="S803" s="699"/>
      <c r="T803" s="699"/>
      <c r="U803" s="699"/>
      <c r="V803" s="701"/>
    </row>
    <row r="804" spans="1:22" s="347" customFormat="1" ht="14.1" customHeight="1">
      <c r="A804" s="568">
        <f t="shared" si="12"/>
        <v>803</v>
      </c>
      <c r="B804" s="593" t="s">
        <v>2253</v>
      </c>
      <c r="C804" s="593">
        <v>3</v>
      </c>
      <c r="D804" s="593"/>
      <c r="E804" s="576" t="s">
        <v>2231</v>
      </c>
      <c r="F804" s="704">
        <f>IF($G$804=TRUE,1,0)</f>
        <v>0</v>
      </c>
      <c r="G804" s="700" t="b">
        <v>0</v>
      </c>
      <c r="H804" s="700"/>
      <c r="I804" s="699"/>
      <c r="J804" s="699"/>
      <c r="K804" s="699"/>
      <c r="L804" s="699"/>
      <c r="M804" s="699"/>
      <c r="N804" s="699"/>
      <c r="O804" s="699"/>
      <c r="P804" s="699"/>
      <c r="Q804" s="699"/>
      <c r="R804" s="699"/>
      <c r="S804" s="699"/>
      <c r="T804" s="699"/>
      <c r="U804" s="699"/>
      <c r="V804" s="701"/>
    </row>
    <row r="805" spans="1:22" s="347" customFormat="1" ht="14.1" customHeight="1">
      <c r="A805" s="568">
        <f t="shared" si="12"/>
        <v>804</v>
      </c>
      <c r="B805" s="593" t="s">
        <v>2253</v>
      </c>
      <c r="C805" s="593">
        <v>3</v>
      </c>
      <c r="D805" s="593"/>
      <c r="E805" s="576" t="s">
        <v>2232</v>
      </c>
      <c r="F805" s="704">
        <f>IF($G$805=TRUE,1,0)</f>
        <v>0</v>
      </c>
      <c r="G805" s="700" t="b">
        <v>0</v>
      </c>
      <c r="H805" s="700"/>
      <c r="I805" s="699"/>
      <c r="J805" s="699"/>
      <c r="K805" s="699"/>
      <c r="L805" s="699"/>
      <c r="M805" s="699"/>
      <c r="N805" s="699"/>
      <c r="O805" s="699"/>
      <c r="P805" s="699"/>
      <c r="Q805" s="699"/>
      <c r="R805" s="699"/>
      <c r="S805" s="699"/>
      <c r="T805" s="699"/>
      <c r="U805" s="699"/>
      <c r="V805" s="701"/>
    </row>
    <row r="806" spans="1:22" s="347" customFormat="1" ht="14.1" customHeight="1">
      <c r="A806" s="568">
        <f t="shared" si="12"/>
        <v>805</v>
      </c>
      <c r="B806" s="593" t="s">
        <v>2253</v>
      </c>
      <c r="C806" s="593">
        <v>3</v>
      </c>
      <c r="D806" s="593"/>
      <c r="E806" s="576" t="s">
        <v>2233</v>
      </c>
      <c r="F806" s="704">
        <f>IF($G$806=TRUE,1,0)</f>
        <v>0</v>
      </c>
      <c r="G806" s="700" t="b">
        <v>0</v>
      </c>
      <c r="H806" s="700"/>
      <c r="I806" s="699"/>
      <c r="J806" s="699"/>
      <c r="K806" s="699"/>
      <c r="L806" s="699"/>
      <c r="M806" s="699"/>
      <c r="N806" s="699"/>
      <c r="O806" s="699"/>
      <c r="P806" s="699"/>
      <c r="Q806" s="699"/>
      <c r="R806" s="699"/>
      <c r="S806" s="699"/>
      <c r="T806" s="699"/>
      <c r="U806" s="699"/>
      <c r="V806" s="701"/>
    </row>
    <row r="807" spans="1:22" s="347" customFormat="1" ht="14.1" customHeight="1">
      <c r="A807" s="568">
        <f t="shared" si="12"/>
        <v>806</v>
      </c>
      <c r="B807" s="593" t="s">
        <v>2253</v>
      </c>
      <c r="C807" s="593">
        <v>3</v>
      </c>
      <c r="D807" s="593"/>
      <c r="E807" s="576" t="s">
        <v>2234</v>
      </c>
      <c r="F807" s="704">
        <f>IF($G$807=TRUE,1,0)</f>
        <v>0</v>
      </c>
      <c r="G807" s="700" t="b">
        <v>0</v>
      </c>
      <c r="H807" s="700"/>
      <c r="I807" s="699"/>
      <c r="J807" s="699"/>
      <c r="K807" s="699"/>
      <c r="L807" s="699"/>
      <c r="M807" s="699"/>
      <c r="N807" s="699"/>
      <c r="O807" s="699"/>
      <c r="P807" s="699"/>
      <c r="Q807" s="699"/>
      <c r="R807" s="699"/>
      <c r="S807" s="699"/>
      <c r="T807" s="699"/>
      <c r="U807" s="699"/>
      <c r="V807" s="701"/>
    </row>
    <row r="808" spans="1:22" s="347" customFormat="1" ht="14.1" customHeight="1">
      <c r="A808" s="568">
        <f t="shared" si="12"/>
        <v>807</v>
      </c>
      <c r="B808" s="593" t="s">
        <v>2253</v>
      </c>
      <c r="C808" s="593">
        <v>3</v>
      </c>
      <c r="D808" s="593"/>
      <c r="E808" s="576" t="s">
        <v>2235</v>
      </c>
      <c r="F808" s="704">
        <f>IF($G$808=TRUE,1,0)</f>
        <v>0</v>
      </c>
      <c r="G808" s="700" t="b">
        <v>0</v>
      </c>
      <c r="H808" s="700"/>
      <c r="I808" s="699"/>
      <c r="J808" s="699"/>
      <c r="K808" s="699"/>
      <c r="L808" s="699"/>
      <c r="M808" s="699"/>
      <c r="N808" s="699"/>
      <c r="O808" s="699"/>
      <c r="P808" s="699"/>
      <c r="Q808" s="699"/>
      <c r="R808" s="699"/>
      <c r="S808" s="699"/>
      <c r="T808" s="699"/>
      <c r="U808" s="699"/>
      <c r="V808" s="701"/>
    </row>
    <row r="809" spans="1:22" s="347" customFormat="1" ht="14.1" customHeight="1">
      <c r="A809" s="568">
        <f t="shared" si="12"/>
        <v>808</v>
      </c>
      <c r="B809" s="593" t="s">
        <v>2253</v>
      </c>
      <c r="C809" s="593">
        <v>3</v>
      </c>
      <c r="D809" s="593"/>
      <c r="E809" s="576" t="s">
        <v>2236</v>
      </c>
      <c r="F809" s="703" t="str">
        <f>IF('建築物独立部分別概要（追加）入力'!$G$61="","",'建築物独立部分別概要（追加）入力'!$G$61)</f>
        <v/>
      </c>
      <c r="G809" s="700"/>
      <c r="H809" s="700"/>
      <c r="I809" s="699"/>
      <c r="J809" s="699"/>
      <c r="K809" s="699"/>
      <c r="L809" s="699"/>
      <c r="M809" s="699"/>
      <c r="N809" s="699"/>
      <c r="O809" s="699"/>
      <c r="P809" s="699"/>
      <c r="Q809" s="699"/>
      <c r="R809" s="699"/>
      <c r="S809" s="699"/>
      <c r="T809" s="699"/>
      <c r="U809" s="699"/>
      <c r="V809" s="701"/>
    </row>
    <row r="810" spans="1:22" s="347" customFormat="1" ht="14.1" customHeight="1">
      <c r="A810" s="568">
        <f t="shared" si="12"/>
        <v>809</v>
      </c>
      <c r="B810" s="593" t="s">
        <v>2253</v>
      </c>
      <c r="C810" s="593">
        <v>3</v>
      </c>
      <c r="D810" s="593"/>
      <c r="E810" s="576" t="s">
        <v>2237</v>
      </c>
      <c r="F810" s="704">
        <f>IF($G$810=TRUE,1,0)</f>
        <v>0</v>
      </c>
      <c r="G810" s="700" t="b">
        <v>0</v>
      </c>
      <c r="H810" s="700"/>
      <c r="I810" s="699"/>
      <c r="J810" s="699"/>
      <c r="K810" s="699"/>
      <c r="L810" s="699"/>
      <c r="M810" s="699"/>
      <c r="N810" s="699"/>
      <c r="O810" s="699"/>
      <c r="P810" s="699"/>
      <c r="Q810" s="699"/>
      <c r="R810" s="699"/>
      <c r="S810" s="699"/>
      <c r="T810" s="699"/>
      <c r="U810" s="699"/>
      <c r="V810" s="701"/>
    </row>
    <row r="811" spans="1:22" s="347" customFormat="1" ht="14.1" customHeight="1">
      <c r="A811" s="568">
        <f t="shared" si="12"/>
        <v>810</v>
      </c>
      <c r="B811" s="593" t="s">
        <v>2253</v>
      </c>
      <c r="C811" s="593">
        <v>3</v>
      </c>
      <c r="D811" s="593"/>
      <c r="E811" s="576" t="s">
        <v>2220</v>
      </c>
      <c r="F811" s="699" t="str">
        <f>IF('建築物独立部分別概要（追加）入力'!$T$64="","",'建築物独立部分別概要（追加）入力'!$T$64)</f>
        <v/>
      </c>
      <c r="G811" s="700"/>
      <c r="H811" s="700"/>
      <c r="I811" s="699"/>
      <c r="J811" s="699"/>
      <c r="K811" s="699"/>
      <c r="L811" s="699"/>
      <c r="M811" s="699"/>
      <c r="N811" s="699"/>
      <c r="O811" s="699"/>
      <c r="P811" s="699"/>
      <c r="Q811" s="699"/>
      <c r="R811" s="699"/>
      <c r="S811" s="699"/>
      <c r="T811" s="699"/>
      <c r="U811" s="699"/>
      <c r="V811" s="701"/>
    </row>
    <row r="812" spans="1:22" s="347" customFormat="1" ht="14.1" customHeight="1">
      <c r="A812" s="568">
        <f t="shared" si="12"/>
        <v>811</v>
      </c>
      <c r="B812" s="593" t="s">
        <v>2253</v>
      </c>
      <c r="C812" s="593">
        <v>3</v>
      </c>
      <c r="D812" s="593"/>
      <c r="E812" s="576" t="s">
        <v>2238</v>
      </c>
      <c r="F812" s="704">
        <f>IF($G$812=TRUE,1,0)</f>
        <v>0</v>
      </c>
      <c r="G812" s="700" t="b">
        <v>0</v>
      </c>
      <c r="H812" s="700"/>
      <c r="I812" s="699"/>
      <c r="J812" s="699"/>
      <c r="K812" s="699"/>
      <c r="L812" s="699"/>
      <c r="M812" s="699"/>
      <c r="N812" s="699"/>
      <c r="O812" s="699"/>
      <c r="P812" s="699"/>
      <c r="Q812" s="699"/>
      <c r="R812" s="699"/>
      <c r="S812" s="699"/>
      <c r="T812" s="699"/>
      <c r="U812" s="699"/>
      <c r="V812" s="701"/>
    </row>
    <row r="813" spans="1:22" s="347" customFormat="1" ht="14.1" customHeight="1">
      <c r="A813" s="568">
        <f t="shared" si="12"/>
        <v>812</v>
      </c>
      <c r="B813" s="594" t="s">
        <v>2253</v>
      </c>
      <c r="C813" s="594">
        <v>3</v>
      </c>
      <c r="D813" s="594"/>
      <c r="E813" s="577" t="s">
        <v>2255</v>
      </c>
      <c r="F813" s="705" t="str">
        <f>IF('建築物独立部分別概要（追加）入力'!$T$67="","",'建築物独立部分別概要（追加）入力'!$T$67)</f>
        <v/>
      </c>
      <c r="G813" s="706"/>
      <c r="H813" s="706"/>
      <c r="I813" s="707"/>
      <c r="J813" s="707"/>
      <c r="K813" s="707"/>
      <c r="L813" s="707"/>
      <c r="M813" s="707"/>
      <c r="N813" s="707"/>
      <c r="O813" s="707"/>
      <c r="P813" s="707"/>
      <c r="Q813" s="707"/>
      <c r="R813" s="707"/>
      <c r="S813" s="707"/>
      <c r="T813" s="707"/>
      <c r="U813" s="707"/>
      <c r="V813" s="708"/>
    </row>
    <row r="814" spans="1:22" s="347" customFormat="1" ht="14.1" customHeight="1">
      <c r="A814" s="709">
        <f t="shared" si="12"/>
        <v>813</v>
      </c>
      <c r="B814" s="594" t="s">
        <v>2253</v>
      </c>
      <c r="C814" s="594">
        <v>3</v>
      </c>
      <c r="D814" s="594"/>
      <c r="E814" s="577" t="s">
        <v>1759</v>
      </c>
      <c r="F814" s="705" t="str">
        <f>IF('建築物独立部分別概要（追加）入力'!$E$69="","",'建築物独立部分別概要（追加）入力'!$E$69)</f>
        <v/>
      </c>
      <c r="G814" s="706"/>
      <c r="H814" s="706"/>
      <c r="I814" s="707"/>
      <c r="J814" s="707"/>
      <c r="K814" s="707"/>
      <c r="L814" s="707"/>
      <c r="M814" s="707"/>
      <c r="N814" s="707"/>
      <c r="O814" s="707"/>
      <c r="P814" s="707"/>
      <c r="Q814" s="707"/>
      <c r="R814" s="707"/>
      <c r="S814" s="707"/>
      <c r="T814" s="707"/>
      <c r="U814" s="707"/>
      <c r="V814" s="708"/>
    </row>
    <row r="815" spans="1:22" ht="14.1" customHeight="1">
      <c r="A815" s="737">
        <f t="shared" si="12"/>
        <v>814</v>
      </c>
      <c r="B815" s="738" t="s">
        <v>2518</v>
      </c>
      <c r="C815" s="738">
        <v>1</v>
      </c>
      <c r="D815" s="738"/>
      <c r="E815" s="739" t="s">
        <v>2519</v>
      </c>
      <c r="F815" s="739">
        <f>IF(G815=TRUE,1,0)</f>
        <v>0</v>
      </c>
      <c r="G815" s="739" t="b">
        <v>0</v>
      </c>
      <c r="H815" s="739"/>
      <c r="I815" s="739"/>
      <c r="J815" s="739"/>
      <c r="K815" s="739"/>
      <c r="L815" s="739"/>
      <c r="M815" s="739"/>
      <c r="N815" s="739"/>
      <c r="O815" s="739"/>
      <c r="P815" s="739"/>
      <c r="Q815" s="739"/>
      <c r="R815" s="739"/>
      <c r="S815" s="739"/>
      <c r="T815" s="739"/>
      <c r="U815" s="739"/>
      <c r="V815" s="740"/>
    </row>
    <row r="816" spans="1:22" ht="14.1" customHeight="1">
      <c r="A816" s="348">
        <f t="shared" si="12"/>
        <v>815</v>
      </c>
      <c r="B816" s="543" t="s">
        <v>2518</v>
      </c>
      <c r="C816" s="543">
        <v>1</v>
      </c>
      <c r="D816" s="543"/>
      <c r="E816" s="349" t="s">
        <v>2520</v>
      </c>
      <c r="F816" s="349">
        <f t="shared" ref="F816:F820" si="13">IF(G816=TRUE,1,0)</f>
        <v>0</v>
      </c>
      <c r="G816" s="349" t="b">
        <v>0</v>
      </c>
      <c r="H816" s="349"/>
      <c r="I816" s="349"/>
      <c r="J816" s="349"/>
      <c r="K816" s="349"/>
      <c r="L816" s="349"/>
      <c r="M816" s="349"/>
      <c r="N816" s="349"/>
      <c r="O816" s="349"/>
      <c r="P816" s="349"/>
      <c r="Q816" s="349"/>
      <c r="R816" s="349"/>
      <c r="S816" s="349"/>
      <c r="T816" s="349"/>
      <c r="U816" s="349"/>
      <c r="V816" s="741"/>
    </row>
    <row r="817" spans="1:22" ht="14.1" customHeight="1">
      <c r="A817" s="348">
        <f t="shared" si="12"/>
        <v>816</v>
      </c>
      <c r="B817" s="543" t="s">
        <v>2518</v>
      </c>
      <c r="C817" s="543">
        <v>2</v>
      </c>
      <c r="D817" s="543"/>
      <c r="E817" s="349" t="s">
        <v>2519</v>
      </c>
      <c r="F817" s="349">
        <f t="shared" si="13"/>
        <v>0</v>
      </c>
      <c r="G817" s="349" t="b">
        <v>0</v>
      </c>
      <c r="H817" s="349"/>
      <c r="I817" s="349"/>
      <c r="J817" s="349"/>
      <c r="K817" s="349"/>
      <c r="L817" s="349"/>
      <c r="M817" s="349"/>
      <c r="N817" s="349"/>
      <c r="O817" s="349"/>
      <c r="P817" s="349"/>
      <c r="Q817" s="349"/>
      <c r="R817" s="349"/>
      <c r="S817" s="349"/>
      <c r="T817" s="349"/>
      <c r="U817" s="349"/>
      <c r="V817" s="741"/>
    </row>
    <row r="818" spans="1:22" ht="14.1" customHeight="1">
      <c r="A818" s="348">
        <f t="shared" si="12"/>
        <v>817</v>
      </c>
      <c r="B818" s="543" t="s">
        <v>2518</v>
      </c>
      <c r="C818" s="543">
        <v>2</v>
      </c>
      <c r="D818" s="543"/>
      <c r="E818" s="349" t="s">
        <v>2520</v>
      </c>
      <c r="F818" s="349">
        <f t="shared" si="13"/>
        <v>0</v>
      </c>
      <c r="G818" s="349" t="b">
        <v>0</v>
      </c>
      <c r="H818" s="349"/>
      <c r="I818" s="349"/>
      <c r="J818" s="349"/>
      <c r="K818" s="349"/>
      <c r="L818" s="349"/>
      <c r="M818" s="349"/>
      <c r="N818" s="349"/>
      <c r="O818" s="349"/>
      <c r="P818" s="349"/>
      <c r="Q818" s="349"/>
      <c r="R818" s="349"/>
      <c r="S818" s="349"/>
      <c r="T818" s="349"/>
      <c r="U818" s="349"/>
      <c r="V818" s="741"/>
    </row>
    <row r="819" spans="1:22" ht="14.1" customHeight="1">
      <c r="A819" s="348">
        <f t="shared" si="12"/>
        <v>818</v>
      </c>
      <c r="B819" s="543" t="s">
        <v>2518</v>
      </c>
      <c r="C819" s="543">
        <v>3</v>
      </c>
      <c r="D819" s="543"/>
      <c r="E819" s="349" t="s">
        <v>2519</v>
      </c>
      <c r="F819" s="349">
        <f t="shared" si="13"/>
        <v>0</v>
      </c>
      <c r="G819" s="349" t="b">
        <v>0</v>
      </c>
      <c r="H819" s="349"/>
      <c r="I819" s="349"/>
      <c r="J819" s="349"/>
      <c r="K819" s="349"/>
      <c r="L819" s="349"/>
      <c r="M819" s="349"/>
      <c r="N819" s="349"/>
      <c r="O819" s="349"/>
      <c r="P819" s="349"/>
      <c r="Q819" s="349"/>
      <c r="R819" s="349"/>
      <c r="S819" s="349"/>
      <c r="T819" s="349"/>
      <c r="U819" s="349"/>
      <c r="V819" s="741"/>
    </row>
    <row r="820" spans="1:22" ht="14.1" customHeight="1">
      <c r="A820" s="1012">
        <f t="shared" si="12"/>
        <v>819</v>
      </c>
      <c r="B820" s="1013" t="s">
        <v>2518</v>
      </c>
      <c r="C820" s="1013">
        <v>3</v>
      </c>
      <c r="D820" s="1013"/>
      <c r="E820" s="382" t="s">
        <v>2520</v>
      </c>
      <c r="F820" s="382">
        <f t="shared" si="13"/>
        <v>0</v>
      </c>
      <c r="G820" s="382" t="b">
        <v>0</v>
      </c>
      <c r="H820" s="382"/>
      <c r="I820" s="382"/>
      <c r="J820" s="382"/>
      <c r="K820" s="382"/>
      <c r="L820" s="382"/>
      <c r="M820" s="382"/>
      <c r="N820" s="382"/>
      <c r="O820" s="382"/>
      <c r="P820" s="382"/>
      <c r="Q820" s="382"/>
      <c r="R820" s="382"/>
      <c r="S820" s="382"/>
      <c r="T820" s="382"/>
      <c r="U820" s="382"/>
      <c r="V820" s="1014"/>
    </row>
    <row r="821" spans="1:22" ht="14.1" customHeight="1">
      <c r="A821" s="1018">
        <f t="shared" si="12"/>
        <v>820</v>
      </c>
      <c r="B821" s="1015" t="s">
        <v>2249</v>
      </c>
      <c r="C821" s="1015">
        <v>1</v>
      </c>
      <c r="D821" s="1016"/>
      <c r="E821" s="1016" t="s">
        <v>3103</v>
      </c>
      <c r="F821" s="1016">
        <f>IF(G821=TRUE,1,0)</f>
        <v>0</v>
      </c>
      <c r="G821" s="1016" t="b">
        <v>0</v>
      </c>
      <c r="H821" s="1016"/>
      <c r="I821" s="1016"/>
      <c r="J821" s="1016"/>
      <c r="K821" s="1016"/>
      <c r="L821" s="1016"/>
      <c r="M821" s="1016"/>
      <c r="N821" s="1016"/>
      <c r="O821" s="1016"/>
      <c r="P821" s="1016"/>
      <c r="Q821" s="1016"/>
      <c r="R821" s="1016"/>
      <c r="S821" s="1016"/>
      <c r="T821" s="1016"/>
      <c r="U821" s="1016"/>
      <c r="V821" s="1017"/>
    </row>
    <row r="822" spans="1:22" ht="14.1" customHeight="1">
      <c r="A822" s="348">
        <f t="shared" si="12"/>
        <v>821</v>
      </c>
      <c r="B822" s="543" t="s">
        <v>2249</v>
      </c>
      <c r="C822" s="543">
        <v>1</v>
      </c>
      <c r="D822" s="349"/>
      <c r="E822" s="349" t="s">
        <v>3105</v>
      </c>
      <c r="F822" s="349">
        <f t="shared" ref="F822:F856" si="14">IF(G822=TRUE,1,0)</f>
        <v>0</v>
      </c>
      <c r="G822" s="349" t="b">
        <v>0</v>
      </c>
      <c r="H822" s="349"/>
      <c r="I822" s="349"/>
      <c r="J822" s="349"/>
      <c r="K822" s="349"/>
      <c r="L822" s="349"/>
      <c r="M822" s="349"/>
      <c r="N822" s="349"/>
      <c r="O822" s="349"/>
      <c r="P822" s="349"/>
      <c r="Q822" s="349"/>
      <c r="R822" s="349"/>
      <c r="S822" s="349"/>
      <c r="T822" s="349"/>
      <c r="U822" s="349"/>
      <c r="V822" s="741"/>
    </row>
    <row r="823" spans="1:22" ht="14.1" customHeight="1">
      <c r="A823" s="348">
        <f t="shared" si="12"/>
        <v>822</v>
      </c>
      <c r="B823" s="543" t="s">
        <v>2249</v>
      </c>
      <c r="C823" s="543">
        <v>1</v>
      </c>
      <c r="D823" s="349"/>
      <c r="E823" s="349" t="s">
        <v>3107</v>
      </c>
      <c r="F823" s="349">
        <f t="shared" si="14"/>
        <v>0</v>
      </c>
      <c r="G823" s="349" t="b">
        <v>0</v>
      </c>
      <c r="H823" s="349"/>
      <c r="I823" s="349"/>
      <c r="J823" s="349"/>
      <c r="K823" s="349"/>
      <c r="L823" s="349"/>
      <c r="M823" s="349"/>
      <c r="N823" s="349"/>
      <c r="O823" s="349"/>
      <c r="P823" s="349"/>
      <c r="Q823" s="349"/>
      <c r="R823" s="349"/>
      <c r="S823" s="349"/>
      <c r="T823" s="349"/>
      <c r="U823" s="349"/>
      <c r="V823" s="741"/>
    </row>
    <row r="824" spans="1:22" ht="14.1" customHeight="1">
      <c r="A824" s="348">
        <f t="shared" si="12"/>
        <v>823</v>
      </c>
      <c r="B824" s="543" t="s">
        <v>2249</v>
      </c>
      <c r="C824" s="543">
        <v>1</v>
      </c>
      <c r="D824" s="349"/>
      <c r="E824" s="349" t="s">
        <v>3109</v>
      </c>
      <c r="F824" s="349">
        <f t="shared" si="14"/>
        <v>0</v>
      </c>
      <c r="G824" s="349" t="b">
        <v>0</v>
      </c>
      <c r="H824" s="349"/>
      <c r="I824" s="349"/>
      <c r="J824" s="349"/>
      <c r="K824" s="349"/>
      <c r="L824" s="349"/>
      <c r="M824" s="349"/>
      <c r="N824" s="349"/>
      <c r="O824" s="349"/>
      <c r="P824" s="349"/>
      <c r="Q824" s="349"/>
      <c r="R824" s="349"/>
      <c r="S824" s="349"/>
      <c r="T824" s="349"/>
      <c r="U824" s="349"/>
      <c r="V824" s="741"/>
    </row>
    <row r="825" spans="1:22" ht="14.1" customHeight="1">
      <c r="A825" s="348">
        <f t="shared" si="12"/>
        <v>824</v>
      </c>
      <c r="B825" s="543" t="s">
        <v>2249</v>
      </c>
      <c r="C825" s="543">
        <v>1</v>
      </c>
      <c r="D825" s="349"/>
      <c r="E825" s="349" t="s">
        <v>3111</v>
      </c>
      <c r="F825" s="349">
        <f>IF(G825=TRUE,1,0)</f>
        <v>0</v>
      </c>
      <c r="G825" s="349" t="b">
        <v>0</v>
      </c>
      <c r="H825" s="349"/>
      <c r="I825" s="349"/>
      <c r="J825" s="349"/>
      <c r="K825" s="349"/>
      <c r="L825" s="349"/>
      <c r="M825" s="349"/>
      <c r="N825" s="349"/>
      <c r="O825" s="349"/>
      <c r="P825" s="349"/>
      <c r="Q825" s="349"/>
      <c r="R825" s="349"/>
      <c r="S825" s="349"/>
      <c r="T825" s="349"/>
      <c r="U825" s="349"/>
      <c r="V825" s="741"/>
    </row>
    <row r="826" spans="1:22" ht="14.1" customHeight="1">
      <c r="A826" s="348">
        <f t="shared" si="12"/>
        <v>825</v>
      </c>
      <c r="B826" s="543" t="s">
        <v>2249</v>
      </c>
      <c r="C826" s="543">
        <v>1</v>
      </c>
      <c r="D826" s="349"/>
      <c r="E826" s="349" t="s">
        <v>3124</v>
      </c>
      <c r="F826" s="349" t="str">
        <f>IF('確認申請書（建築）入力'!$U$354="","",'確認申請書（建築）入力'!$U$354)</f>
        <v/>
      </c>
      <c r="G826" s="349">
        <v>2</v>
      </c>
      <c r="H826" s="349"/>
      <c r="I826" s="349"/>
      <c r="J826" s="349"/>
      <c r="K826" s="349"/>
      <c r="L826" s="349"/>
      <c r="M826" s="349"/>
      <c r="N826" s="349"/>
      <c r="O826" s="349"/>
      <c r="P826" s="349"/>
      <c r="Q826" s="349"/>
      <c r="R826" s="349"/>
      <c r="S826" s="349"/>
      <c r="T826" s="349"/>
      <c r="U826" s="349"/>
      <c r="V826" s="741"/>
    </row>
    <row r="827" spans="1:22" ht="14.1" customHeight="1">
      <c r="A827" s="348">
        <f t="shared" si="12"/>
        <v>826</v>
      </c>
      <c r="B827" s="543" t="s">
        <v>2249</v>
      </c>
      <c r="C827" s="543">
        <v>1</v>
      </c>
      <c r="D827" s="349"/>
      <c r="E827" s="349" t="s">
        <v>3113</v>
      </c>
      <c r="F827" s="349">
        <f t="shared" si="14"/>
        <v>0</v>
      </c>
      <c r="G827" s="349" t="b">
        <v>0</v>
      </c>
      <c r="H827" s="349"/>
      <c r="I827" s="349"/>
      <c r="J827" s="349"/>
      <c r="K827" s="349"/>
      <c r="L827" s="349"/>
      <c r="M827" s="349"/>
      <c r="N827" s="349"/>
      <c r="O827" s="349"/>
      <c r="P827" s="349"/>
      <c r="Q827" s="349"/>
      <c r="R827" s="349"/>
      <c r="S827" s="349"/>
      <c r="T827" s="349"/>
      <c r="U827" s="349"/>
      <c r="V827" s="741"/>
    </row>
    <row r="828" spans="1:22" ht="14.1" customHeight="1">
      <c r="A828" s="348">
        <f t="shared" si="12"/>
        <v>827</v>
      </c>
      <c r="B828" s="543" t="s">
        <v>2249</v>
      </c>
      <c r="C828" s="543">
        <v>1</v>
      </c>
      <c r="D828" s="349"/>
      <c r="E828" s="349" t="s">
        <v>3115</v>
      </c>
      <c r="F828" s="349">
        <f t="shared" si="14"/>
        <v>0</v>
      </c>
      <c r="G828" s="349" t="b">
        <v>0</v>
      </c>
      <c r="H828" s="349"/>
      <c r="I828" s="349"/>
      <c r="J828" s="349"/>
      <c r="K828" s="349"/>
      <c r="L828" s="349"/>
      <c r="M828" s="349"/>
      <c r="N828" s="349"/>
      <c r="O828" s="349"/>
      <c r="P828" s="349"/>
      <c r="Q828" s="349"/>
      <c r="R828" s="349"/>
      <c r="S828" s="349"/>
      <c r="T828" s="349"/>
      <c r="U828" s="349"/>
      <c r="V828" s="741"/>
    </row>
    <row r="829" spans="1:22" ht="14.1" customHeight="1">
      <c r="A829" s="348">
        <f t="shared" si="12"/>
        <v>828</v>
      </c>
      <c r="B829" s="543" t="s">
        <v>2249</v>
      </c>
      <c r="C829" s="543">
        <v>1</v>
      </c>
      <c r="D829" s="349"/>
      <c r="E829" s="349" t="s">
        <v>3117</v>
      </c>
      <c r="F829" s="349">
        <f t="shared" si="14"/>
        <v>0</v>
      </c>
      <c r="G829" s="349" t="b">
        <v>0</v>
      </c>
      <c r="H829" s="349"/>
      <c r="I829" s="349"/>
      <c r="J829" s="349"/>
      <c r="K829" s="349"/>
      <c r="L829" s="349"/>
      <c r="M829" s="349"/>
      <c r="N829" s="349"/>
      <c r="O829" s="349"/>
      <c r="P829" s="349"/>
      <c r="Q829" s="349"/>
      <c r="R829" s="349"/>
      <c r="S829" s="349"/>
      <c r="T829" s="349"/>
      <c r="U829" s="349"/>
      <c r="V829" s="741"/>
    </row>
    <row r="830" spans="1:22" ht="14.1" customHeight="1">
      <c r="A830" s="348">
        <f t="shared" si="12"/>
        <v>829</v>
      </c>
      <c r="B830" s="543" t="s">
        <v>2249</v>
      </c>
      <c r="C830" s="543">
        <v>1</v>
      </c>
      <c r="D830" s="349"/>
      <c r="E830" s="349" t="s">
        <v>3119</v>
      </c>
      <c r="F830" s="349">
        <f t="shared" si="14"/>
        <v>0</v>
      </c>
      <c r="G830" s="349" t="b">
        <v>0</v>
      </c>
      <c r="H830" s="349"/>
      <c r="I830" s="349"/>
      <c r="J830" s="349"/>
      <c r="K830" s="349"/>
      <c r="L830" s="349"/>
      <c r="M830" s="349"/>
      <c r="N830" s="349"/>
      <c r="O830" s="349"/>
      <c r="P830" s="349"/>
      <c r="Q830" s="349"/>
      <c r="R830" s="349"/>
      <c r="S830" s="349"/>
      <c r="T830" s="349"/>
      <c r="U830" s="349"/>
      <c r="V830" s="741"/>
    </row>
    <row r="831" spans="1:22" ht="14.1" customHeight="1">
      <c r="A831" s="348">
        <f t="shared" si="12"/>
        <v>830</v>
      </c>
      <c r="B831" s="543" t="s">
        <v>2249</v>
      </c>
      <c r="C831" s="543">
        <v>1</v>
      </c>
      <c r="D831" s="349"/>
      <c r="E831" s="349" t="s">
        <v>3121</v>
      </c>
      <c r="F831" s="349">
        <f t="shared" si="14"/>
        <v>0</v>
      </c>
      <c r="G831" s="349" t="b">
        <v>0</v>
      </c>
      <c r="H831" s="349"/>
      <c r="I831" s="349"/>
      <c r="J831" s="349"/>
      <c r="K831" s="349"/>
      <c r="L831" s="349"/>
      <c r="M831" s="349"/>
      <c r="N831" s="349"/>
      <c r="O831" s="349"/>
      <c r="P831" s="349"/>
      <c r="Q831" s="349"/>
      <c r="R831" s="349"/>
      <c r="S831" s="349"/>
      <c r="T831" s="349"/>
      <c r="U831" s="349"/>
      <c r="V831" s="741"/>
    </row>
    <row r="832" spans="1:22" ht="14.1" customHeight="1">
      <c r="A832" s="742">
        <f t="shared" si="12"/>
        <v>831</v>
      </c>
      <c r="B832" s="743" t="s">
        <v>2249</v>
      </c>
      <c r="C832" s="743">
        <v>1</v>
      </c>
      <c r="D832" s="744"/>
      <c r="E832" s="744" t="s">
        <v>3123</v>
      </c>
      <c r="F832" s="744">
        <f t="shared" si="14"/>
        <v>0</v>
      </c>
      <c r="G832" s="744" t="b">
        <v>0</v>
      </c>
      <c r="H832" s="744"/>
      <c r="I832" s="744"/>
      <c r="J832" s="744"/>
      <c r="K832" s="744"/>
      <c r="L832" s="744"/>
      <c r="M832" s="744"/>
      <c r="N832" s="744"/>
      <c r="O832" s="744"/>
      <c r="P832" s="744"/>
      <c r="Q832" s="744"/>
      <c r="R832" s="744"/>
      <c r="S832" s="744"/>
      <c r="T832" s="744"/>
      <c r="U832" s="744"/>
      <c r="V832" s="745"/>
    </row>
    <row r="833" spans="1:22" ht="14.1" customHeight="1">
      <c r="A833" s="1018">
        <f t="shared" si="12"/>
        <v>832</v>
      </c>
      <c r="B833" s="1015" t="s">
        <v>2249</v>
      </c>
      <c r="C833" s="1015">
        <v>2</v>
      </c>
      <c r="D833" s="1016"/>
      <c r="E833" s="1016" t="s">
        <v>3102</v>
      </c>
      <c r="F833" s="1016">
        <f t="shared" si="14"/>
        <v>0</v>
      </c>
      <c r="G833" s="1016"/>
      <c r="H833" s="1016"/>
      <c r="I833" s="1016"/>
      <c r="J833" s="1016"/>
      <c r="K833" s="1016"/>
      <c r="L833" s="1016"/>
      <c r="M833" s="1016"/>
      <c r="N833" s="1016"/>
      <c r="O833" s="1016"/>
      <c r="P833" s="1016"/>
      <c r="Q833" s="1016"/>
      <c r="R833" s="1016"/>
      <c r="S833" s="1016"/>
      <c r="T833" s="1016"/>
      <c r="U833" s="1016"/>
      <c r="V833" s="1017"/>
    </row>
    <row r="834" spans="1:22" ht="14.1" customHeight="1">
      <c r="A834" s="348">
        <f t="shared" si="12"/>
        <v>833</v>
      </c>
      <c r="B834" s="543" t="s">
        <v>2249</v>
      </c>
      <c r="C834" s="543">
        <v>2</v>
      </c>
      <c r="D834" s="349"/>
      <c r="E834" s="349" t="s">
        <v>3104</v>
      </c>
      <c r="F834" s="349">
        <f t="shared" si="14"/>
        <v>0</v>
      </c>
      <c r="G834" s="349"/>
      <c r="H834" s="349"/>
      <c r="I834" s="349"/>
      <c r="J834" s="349"/>
      <c r="K834" s="349"/>
      <c r="L834" s="349"/>
      <c r="M834" s="349"/>
      <c r="N834" s="349"/>
      <c r="O834" s="349"/>
      <c r="P834" s="349"/>
      <c r="Q834" s="349"/>
      <c r="R834" s="349"/>
      <c r="S834" s="349"/>
      <c r="T834" s="349"/>
      <c r="U834" s="349"/>
      <c r="V834" s="741"/>
    </row>
    <row r="835" spans="1:22" ht="14.1" customHeight="1">
      <c r="A835" s="348">
        <f t="shared" si="12"/>
        <v>834</v>
      </c>
      <c r="B835" s="543" t="s">
        <v>2249</v>
      </c>
      <c r="C835" s="543">
        <v>2</v>
      </c>
      <c r="D835" s="349"/>
      <c r="E835" s="349" t="s">
        <v>3106</v>
      </c>
      <c r="F835" s="349">
        <f t="shared" si="14"/>
        <v>0</v>
      </c>
      <c r="G835" s="349"/>
      <c r="H835" s="349"/>
      <c r="I835" s="349"/>
      <c r="J835" s="349"/>
      <c r="K835" s="349"/>
      <c r="L835" s="349"/>
      <c r="M835" s="349"/>
      <c r="N835" s="349"/>
      <c r="O835" s="349"/>
      <c r="P835" s="349"/>
      <c r="Q835" s="349"/>
      <c r="R835" s="349"/>
      <c r="S835" s="349"/>
      <c r="T835" s="349"/>
      <c r="U835" s="349"/>
      <c r="V835" s="741"/>
    </row>
    <row r="836" spans="1:22" ht="14.1" customHeight="1">
      <c r="A836" s="348">
        <f t="shared" si="12"/>
        <v>835</v>
      </c>
      <c r="B836" s="543" t="s">
        <v>2249</v>
      </c>
      <c r="C836" s="543">
        <v>2</v>
      </c>
      <c r="D836" s="349"/>
      <c r="E836" s="349" t="s">
        <v>3108</v>
      </c>
      <c r="F836" s="349">
        <f t="shared" si="14"/>
        <v>0</v>
      </c>
      <c r="G836" s="349"/>
      <c r="H836" s="349"/>
      <c r="I836" s="349"/>
      <c r="J836" s="349"/>
      <c r="K836" s="349"/>
      <c r="L836" s="349"/>
      <c r="M836" s="349"/>
      <c r="N836" s="349"/>
      <c r="O836" s="349"/>
      <c r="P836" s="349"/>
      <c r="Q836" s="349"/>
      <c r="R836" s="349"/>
      <c r="S836" s="349"/>
      <c r="T836" s="349"/>
      <c r="U836" s="349"/>
      <c r="V836" s="741"/>
    </row>
    <row r="837" spans="1:22" ht="14.1" customHeight="1">
      <c r="A837" s="348">
        <f t="shared" si="12"/>
        <v>836</v>
      </c>
      <c r="B837" s="543" t="s">
        <v>2249</v>
      </c>
      <c r="C837" s="543">
        <v>2</v>
      </c>
      <c r="D837" s="349"/>
      <c r="E837" s="349" t="s">
        <v>3110</v>
      </c>
      <c r="F837" s="349">
        <f t="shared" si="14"/>
        <v>0</v>
      </c>
      <c r="G837" s="349"/>
      <c r="H837" s="349"/>
      <c r="I837" s="349"/>
      <c r="J837" s="349"/>
      <c r="K837" s="349"/>
      <c r="L837" s="349"/>
      <c r="M837" s="349"/>
      <c r="N837" s="349"/>
      <c r="O837" s="349"/>
      <c r="P837" s="349"/>
      <c r="Q837" s="349"/>
      <c r="R837" s="349"/>
      <c r="S837" s="349"/>
      <c r="T837" s="349"/>
      <c r="U837" s="349"/>
      <c r="V837" s="741"/>
    </row>
    <row r="838" spans="1:22" ht="14.1" customHeight="1">
      <c r="A838" s="348">
        <f t="shared" si="12"/>
        <v>837</v>
      </c>
      <c r="B838" s="543" t="s">
        <v>2249</v>
      </c>
      <c r="C838" s="543">
        <v>2</v>
      </c>
      <c r="D838" s="349"/>
      <c r="E838" s="349" t="s">
        <v>3124</v>
      </c>
      <c r="F838" s="349" t="str">
        <f>IF('建築物別概要（追加）入力'!$K$15="","",'建築物別概要（追加）入力'!$K$15)</f>
        <v/>
      </c>
      <c r="G838" s="349"/>
      <c r="H838" s="349"/>
      <c r="I838" s="349"/>
      <c r="J838" s="349"/>
      <c r="K838" s="349"/>
      <c r="L838" s="349"/>
      <c r="M838" s="349"/>
      <c r="N838" s="349"/>
      <c r="O838" s="349"/>
      <c r="P838" s="349"/>
      <c r="Q838" s="349"/>
      <c r="R838" s="349"/>
      <c r="S838" s="349"/>
      <c r="T838" s="349"/>
      <c r="U838" s="349"/>
      <c r="V838" s="741"/>
    </row>
    <row r="839" spans="1:22" ht="14.1" customHeight="1">
      <c r="A839" s="348">
        <f t="shared" si="12"/>
        <v>838</v>
      </c>
      <c r="B839" s="543" t="s">
        <v>2249</v>
      </c>
      <c r="C839" s="543">
        <v>2</v>
      </c>
      <c r="D839" s="349"/>
      <c r="E839" s="349" t="s">
        <v>3112</v>
      </c>
      <c r="F839" s="349">
        <f t="shared" si="14"/>
        <v>0</v>
      </c>
      <c r="G839" s="349"/>
      <c r="H839" s="349"/>
      <c r="I839" s="349"/>
      <c r="J839" s="349"/>
      <c r="K839" s="349"/>
      <c r="L839" s="349"/>
      <c r="M839" s="349"/>
      <c r="N839" s="349"/>
      <c r="O839" s="349"/>
      <c r="P839" s="349"/>
      <c r="Q839" s="349"/>
      <c r="R839" s="349"/>
      <c r="S839" s="349"/>
      <c r="T839" s="349"/>
      <c r="U839" s="349"/>
      <c r="V839" s="741"/>
    </row>
    <row r="840" spans="1:22" ht="14.1" customHeight="1">
      <c r="A840" s="348">
        <f t="shared" si="12"/>
        <v>839</v>
      </c>
      <c r="B840" s="543" t="s">
        <v>2249</v>
      </c>
      <c r="C840" s="543">
        <v>2</v>
      </c>
      <c r="D840" s="349"/>
      <c r="E840" s="349" t="s">
        <v>3114</v>
      </c>
      <c r="F840" s="349">
        <f t="shared" si="14"/>
        <v>0</v>
      </c>
      <c r="G840" s="349"/>
      <c r="H840" s="349"/>
      <c r="I840" s="349"/>
      <c r="J840" s="349"/>
      <c r="K840" s="349"/>
      <c r="L840" s="349"/>
      <c r="M840" s="349"/>
      <c r="N840" s="349"/>
      <c r="O840" s="349"/>
      <c r="P840" s="349"/>
      <c r="Q840" s="349"/>
      <c r="R840" s="349"/>
      <c r="S840" s="349"/>
      <c r="T840" s="349"/>
      <c r="U840" s="349"/>
      <c r="V840" s="741"/>
    </row>
    <row r="841" spans="1:22" ht="14.1" customHeight="1">
      <c r="A841" s="348">
        <f t="shared" si="12"/>
        <v>840</v>
      </c>
      <c r="B841" s="543" t="s">
        <v>2249</v>
      </c>
      <c r="C841" s="543">
        <v>2</v>
      </c>
      <c r="D841" s="349"/>
      <c r="E841" s="349" t="s">
        <v>3116</v>
      </c>
      <c r="F841" s="349">
        <f t="shared" si="14"/>
        <v>0</v>
      </c>
      <c r="G841" s="349"/>
      <c r="H841" s="349"/>
      <c r="I841" s="349"/>
      <c r="J841" s="349"/>
      <c r="K841" s="349"/>
      <c r="L841" s="349"/>
      <c r="M841" s="349"/>
      <c r="N841" s="349"/>
      <c r="O841" s="349"/>
      <c r="P841" s="349"/>
      <c r="Q841" s="349"/>
      <c r="R841" s="349"/>
      <c r="S841" s="349"/>
      <c r="T841" s="349"/>
      <c r="U841" s="349"/>
      <c r="V841" s="741"/>
    </row>
    <row r="842" spans="1:22" ht="14.1" customHeight="1">
      <c r="A842" s="348">
        <f t="shared" si="12"/>
        <v>841</v>
      </c>
      <c r="B842" s="543" t="s">
        <v>2249</v>
      </c>
      <c r="C842" s="543">
        <v>2</v>
      </c>
      <c r="D842" s="349"/>
      <c r="E842" s="349" t="s">
        <v>3118</v>
      </c>
      <c r="F842" s="349">
        <f t="shared" si="14"/>
        <v>0</v>
      </c>
      <c r="G842" s="349"/>
      <c r="H842" s="349"/>
      <c r="I842" s="349"/>
      <c r="J842" s="349"/>
      <c r="K842" s="349"/>
      <c r="L842" s="349"/>
      <c r="M842" s="349"/>
      <c r="N842" s="349"/>
      <c r="O842" s="349"/>
      <c r="P842" s="349"/>
      <c r="Q842" s="349"/>
      <c r="R842" s="349"/>
      <c r="S842" s="349"/>
      <c r="T842" s="349"/>
      <c r="U842" s="349"/>
      <c r="V842" s="741"/>
    </row>
    <row r="843" spans="1:22" ht="14.1" customHeight="1">
      <c r="A843" s="348">
        <f t="shared" si="12"/>
        <v>842</v>
      </c>
      <c r="B843" s="543" t="s">
        <v>2249</v>
      </c>
      <c r="C843" s="543">
        <v>2</v>
      </c>
      <c r="D843" s="349"/>
      <c r="E843" s="349" t="s">
        <v>3120</v>
      </c>
      <c r="F843" s="349">
        <f t="shared" si="14"/>
        <v>0</v>
      </c>
      <c r="G843" s="349"/>
      <c r="H843" s="349"/>
      <c r="I843" s="349"/>
      <c r="J843" s="349"/>
      <c r="K843" s="349"/>
      <c r="L843" s="349"/>
      <c r="M843" s="349"/>
      <c r="N843" s="349"/>
      <c r="O843" s="349"/>
      <c r="P843" s="349"/>
      <c r="Q843" s="349"/>
      <c r="R843" s="349"/>
      <c r="S843" s="349"/>
      <c r="T843" s="349"/>
      <c r="U843" s="349"/>
      <c r="V843" s="741"/>
    </row>
    <row r="844" spans="1:22" ht="14.1" customHeight="1">
      <c r="A844" s="742">
        <f t="shared" si="12"/>
        <v>843</v>
      </c>
      <c r="B844" s="743" t="s">
        <v>2249</v>
      </c>
      <c r="C844" s="743">
        <v>2</v>
      </c>
      <c r="D844" s="744"/>
      <c r="E844" s="744" t="s">
        <v>3122</v>
      </c>
      <c r="F844" s="744">
        <f t="shared" si="14"/>
        <v>0</v>
      </c>
      <c r="G844" s="744"/>
      <c r="H844" s="744"/>
      <c r="I844" s="744"/>
      <c r="J844" s="744"/>
      <c r="K844" s="744"/>
      <c r="L844" s="744"/>
      <c r="M844" s="744"/>
      <c r="N844" s="744"/>
      <c r="O844" s="744"/>
      <c r="P844" s="744"/>
      <c r="Q844" s="744"/>
      <c r="R844" s="744"/>
      <c r="S844" s="744"/>
      <c r="T844" s="744"/>
      <c r="U844" s="744"/>
      <c r="V844" s="745"/>
    </row>
    <row r="845" spans="1:22" ht="14.1" customHeight="1">
      <c r="A845" s="1018">
        <f t="shared" si="12"/>
        <v>844</v>
      </c>
      <c r="B845" s="1015" t="s">
        <v>2249</v>
      </c>
      <c r="C845" s="1015">
        <v>3</v>
      </c>
      <c r="D845" s="1016"/>
      <c r="E845" s="1016" t="s">
        <v>3102</v>
      </c>
      <c r="F845" s="1016">
        <f t="shared" si="14"/>
        <v>0</v>
      </c>
      <c r="G845" s="1016" t="b">
        <v>0</v>
      </c>
      <c r="H845" s="1016"/>
      <c r="I845" s="1016"/>
      <c r="J845" s="1016"/>
      <c r="K845" s="1016"/>
      <c r="L845" s="1016"/>
      <c r="M845" s="1016"/>
      <c r="N845" s="1016"/>
      <c r="O845" s="1016"/>
      <c r="P845" s="1016"/>
      <c r="Q845" s="1016"/>
      <c r="R845" s="1016"/>
      <c r="S845" s="1016"/>
      <c r="T845" s="1016"/>
      <c r="U845" s="1016"/>
      <c r="V845" s="1017"/>
    </row>
    <row r="846" spans="1:22" ht="14.1" customHeight="1">
      <c r="A846" s="348">
        <f t="shared" si="12"/>
        <v>845</v>
      </c>
      <c r="B846" s="543" t="s">
        <v>2249</v>
      </c>
      <c r="C846" s="543">
        <v>3</v>
      </c>
      <c r="D846" s="349"/>
      <c r="E846" s="349" t="s">
        <v>3104</v>
      </c>
      <c r="F846" s="349">
        <f t="shared" si="14"/>
        <v>0</v>
      </c>
      <c r="G846" s="349" t="b">
        <v>0</v>
      </c>
      <c r="H846" s="349"/>
      <c r="I846" s="349"/>
      <c r="J846" s="349"/>
      <c r="K846" s="349"/>
      <c r="L846" s="349"/>
      <c r="M846" s="349"/>
      <c r="N846" s="349"/>
      <c r="O846" s="349"/>
      <c r="P846" s="349"/>
      <c r="Q846" s="349"/>
      <c r="R846" s="349"/>
      <c r="S846" s="349"/>
      <c r="T846" s="349"/>
      <c r="U846" s="349"/>
      <c r="V846" s="741"/>
    </row>
    <row r="847" spans="1:22" ht="14.1" customHeight="1">
      <c r="A847" s="348">
        <f t="shared" si="12"/>
        <v>846</v>
      </c>
      <c r="B847" s="543" t="s">
        <v>2249</v>
      </c>
      <c r="C847" s="543">
        <v>3</v>
      </c>
      <c r="D847" s="349"/>
      <c r="E847" s="349" t="s">
        <v>3106</v>
      </c>
      <c r="F847" s="349">
        <f t="shared" si="14"/>
        <v>0</v>
      </c>
      <c r="G847" s="349" t="b">
        <v>0</v>
      </c>
      <c r="H847" s="349"/>
      <c r="I847" s="349"/>
      <c r="J847" s="349"/>
      <c r="K847" s="349"/>
      <c r="L847" s="349"/>
      <c r="M847" s="349"/>
      <c r="N847" s="349"/>
      <c r="O847" s="349"/>
      <c r="P847" s="349"/>
      <c r="Q847" s="349"/>
      <c r="R847" s="349"/>
      <c r="S847" s="349"/>
      <c r="T847" s="349"/>
      <c r="U847" s="349"/>
      <c r="V847" s="741"/>
    </row>
    <row r="848" spans="1:22" ht="14.1" customHeight="1">
      <c r="A848" s="348">
        <f t="shared" si="12"/>
        <v>847</v>
      </c>
      <c r="B848" s="543" t="s">
        <v>2249</v>
      </c>
      <c r="C848" s="543">
        <v>3</v>
      </c>
      <c r="D848" s="349"/>
      <c r="E848" s="349" t="s">
        <v>3108</v>
      </c>
      <c r="F848" s="349">
        <f t="shared" si="14"/>
        <v>0</v>
      </c>
      <c r="G848" s="349" t="b">
        <v>0</v>
      </c>
      <c r="H848" s="349"/>
      <c r="I848" s="349"/>
      <c r="J848" s="349"/>
      <c r="K848" s="349"/>
      <c r="L848" s="349"/>
      <c r="M848" s="349"/>
      <c r="N848" s="349"/>
      <c r="O848" s="349"/>
      <c r="P848" s="349"/>
      <c r="Q848" s="349"/>
      <c r="R848" s="349"/>
      <c r="S848" s="349"/>
      <c r="T848" s="349"/>
      <c r="U848" s="349"/>
      <c r="V848" s="741"/>
    </row>
    <row r="849" spans="1:22" ht="14.1" customHeight="1">
      <c r="A849" s="348">
        <f t="shared" si="12"/>
        <v>848</v>
      </c>
      <c r="B849" s="543" t="s">
        <v>2249</v>
      </c>
      <c r="C849" s="543">
        <v>3</v>
      </c>
      <c r="D849" s="349"/>
      <c r="E849" s="349" t="s">
        <v>3110</v>
      </c>
      <c r="F849" s="349">
        <f t="shared" si="14"/>
        <v>0</v>
      </c>
      <c r="G849" s="349" t="b">
        <v>0</v>
      </c>
      <c r="H849" s="349"/>
      <c r="I849" s="349"/>
      <c r="J849" s="349"/>
      <c r="K849" s="349"/>
      <c r="L849" s="349"/>
      <c r="M849" s="349"/>
      <c r="N849" s="349"/>
      <c r="O849" s="349"/>
      <c r="P849" s="349"/>
      <c r="Q849" s="349"/>
      <c r="R849" s="349"/>
      <c r="S849" s="349"/>
      <c r="T849" s="349"/>
      <c r="U849" s="349"/>
      <c r="V849" s="741"/>
    </row>
    <row r="850" spans="1:22" ht="14.1" customHeight="1">
      <c r="A850" s="348">
        <f t="shared" ref="A850:A874" si="15">A849+1</f>
        <v>849</v>
      </c>
      <c r="B850" s="543" t="s">
        <v>2249</v>
      </c>
      <c r="C850" s="543">
        <v>3</v>
      </c>
      <c r="D850" s="349"/>
      <c r="E850" s="349" t="s">
        <v>3124</v>
      </c>
      <c r="F850" s="349" t="str">
        <f>IF('建築物別概要（追加）入力'!$K$260="","",'建築物別概要（追加）入力'!$K$260)</f>
        <v/>
      </c>
      <c r="G850" s="349"/>
      <c r="H850" s="349"/>
      <c r="I850" s="349"/>
      <c r="J850" s="349"/>
      <c r="K850" s="349"/>
      <c r="L850" s="349"/>
      <c r="M850" s="349"/>
      <c r="N850" s="349"/>
      <c r="O850" s="349"/>
      <c r="P850" s="349"/>
      <c r="Q850" s="349"/>
      <c r="R850" s="349"/>
      <c r="S850" s="349"/>
      <c r="T850" s="349"/>
      <c r="U850" s="349"/>
      <c r="V850" s="741"/>
    </row>
    <row r="851" spans="1:22" ht="14.1" customHeight="1">
      <c r="A851" s="348">
        <f t="shared" si="15"/>
        <v>850</v>
      </c>
      <c r="B851" s="543" t="s">
        <v>2249</v>
      </c>
      <c r="C851" s="543">
        <v>3</v>
      </c>
      <c r="D851" s="349"/>
      <c r="E851" s="349" t="s">
        <v>3112</v>
      </c>
      <c r="F851" s="349">
        <f t="shared" si="14"/>
        <v>0</v>
      </c>
      <c r="G851" s="349" t="b">
        <v>0</v>
      </c>
      <c r="H851" s="349"/>
      <c r="I851" s="349"/>
      <c r="J851" s="349"/>
      <c r="K851" s="349"/>
      <c r="L851" s="349"/>
      <c r="M851" s="349"/>
      <c r="N851" s="349"/>
      <c r="O851" s="349"/>
      <c r="P851" s="349"/>
      <c r="Q851" s="349"/>
      <c r="R851" s="349"/>
      <c r="S851" s="349"/>
      <c r="T851" s="349"/>
      <c r="U851" s="349"/>
      <c r="V851" s="741"/>
    </row>
    <row r="852" spans="1:22" ht="14.1" customHeight="1">
      <c r="A852" s="348">
        <f t="shared" si="15"/>
        <v>851</v>
      </c>
      <c r="B852" s="543" t="s">
        <v>2249</v>
      </c>
      <c r="C852" s="543">
        <v>3</v>
      </c>
      <c r="D852" s="349"/>
      <c r="E852" s="349" t="s">
        <v>3114</v>
      </c>
      <c r="F852" s="349">
        <f t="shared" si="14"/>
        <v>0</v>
      </c>
      <c r="G852" s="349" t="b">
        <v>0</v>
      </c>
      <c r="H852" s="349"/>
      <c r="I852" s="349"/>
      <c r="J852" s="349"/>
      <c r="K852" s="349"/>
      <c r="L852" s="349"/>
      <c r="M852" s="349"/>
      <c r="N852" s="349"/>
      <c r="O852" s="349"/>
      <c r="P852" s="349"/>
      <c r="Q852" s="349"/>
      <c r="R852" s="349"/>
      <c r="S852" s="349"/>
      <c r="T852" s="349"/>
      <c r="U852" s="349"/>
      <c r="V852" s="741"/>
    </row>
    <row r="853" spans="1:22" ht="14.1" customHeight="1">
      <c r="A853" s="348">
        <f t="shared" si="15"/>
        <v>852</v>
      </c>
      <c r="B853" s="543" t="s">
        <v>2249</v>
      </c>
      <c r="C853" s="543">
        <v>3</v>
      </c>
      <c r="D853" s="349"/>
      <c r="E853" s="349" t="s">
        <v>3116</v>
      </c>
      <c r="F853" s="349">
        <f t="shared" si="14"/>
        <v>0</v>
      </c>
      <c r="G853" s="349" t="b">
        <v>0</v>
      </c>
      <c r="H853" s="349"/>
      <c r="I853" s="349"/>
      <c r="J853" s="349"/>
      <c r="K853" s="349"/>
      <c r="L853" s="349"/>
      <c r="M853" s="349"/>
      <c r="N853" s="349"/>
      <c r="O853" s="349"/>
      <c r="P853" s="349"/>
      <c r="Q853" s="349"/>
      <c r="R853" s="349"/>
      <c r="S853" s="349"/>
      <c r="T853" s="349"/>
      <c r="U853" s="349"/>
      <c r="V853" s="741"/>
    </row>
    <row r="854" spans="1:22" ht="14.1" customHeight="1">
      <c r="A854" s="348">
        <f t="shared" si="15"/>
        <v>853</v>
      </c>
      <c r="B854" s="543" t="s">
        <v>2249</v>
      </c>
      <c r="C854" s="543">
        <v>3</v>
      </c>
      <c r="D854" s="349"/>
      <c r="E854" s="349" t="s">
        <v>3118</v>
      </c>
      <c r="F854" s="349">
        <f t="shared" si="14"/>
        <v>0</v>
      </c>
      <c r="G854" s="349" t="b">
        <v>0</v>
      </c>
      <c r="H854" s="349"/>
      <c r="I854" s="349"/>
      <c r="J854" s="349"/>
      <c r="K854" s="349"/>
      <c r="L854" s="349"/>
      <c r="M854" s="349"/>
      <c r="N854" s="349"/>
      <c r="O854" s="349"/>
      <c r="P854" s="349"/>
      <c r="Q854" s="349"/>
      <c r="R854" s="349"/>
      <c r="S854" s="349"/>
      <c r="T854" s="349"/>
      <c r="U854" s="349"/>
      <c r="V854" s="741"/>
    </row>
    <row r="855" spans="1:22" ht="14.1" customHeight="1">
      <c r="A855" s="348">
        <f t="shared" si="15"/>
        <v>854</v>
      </c>
      <c r="B855" s="543" t="s">
        <v>2249</v>
      </c>
      <c r="C855" s="543">
        <v>3</v>
      </c>
      <c r="D855" s="349"/>
      <c r="E855" s="349" t="s">
        <v>3120</v>
      </c>
      <c r="F855" s="349">
        <f t="shared" si="14"/>
        <v>0</v>
      </c>
      <c r="G855" s="349" t="b">
        <v>0</v>
      </c>
      <c r="H855" s="349"/>
      <c r="I855" s="349"/>
      <c r="J855" s="349"/>
      <c r="K855" s="349"/>
      <c r="L855" s="349"/>
      <c r="M855" s="349"/>
      <c r="N855" s="349"/>
      <c r="O855" s="349"/>
      <c r="P855" s="349"/>
      <c r="Q855" s="349"/>
      <c r="R855" s="349"/>
      <c r="S855" s="349"/>
      <c r="T855" s="349"/>
      <c r="U855" s="349"/>
      <c r="V855" s="741"/>
    </row>
    <row r="856" spans="1:22" ht="14.1" customHeight="1">
      <c r="A856" s="742">
        <f t="shared" si="15"/>
        <v>855</v>
      </c>
      <c r="B856" s="743" t="s">
        <v>2249</v>
      </c>
      <c r="C856" s="743">
        <v>3</v>
      </c>
      <c r="D856" s="744"/>
      <c r="E856" s="744" t="s">
        <v>3122</v>
      </c>
      <c r="F856" s="744">
        <f t="shared" si="14"/>
        <v>0</v>
      </c>
      <c r="G856" s="744" t="b">
        <v>0</v>
      </c>
      <c r="H856" s="744"/>
      <c r="I856" s="744"/>
      <c r="J856" s="744"/>
      <c r="K856" s="744"/>
      <c r="L856" s="744"/>
      <c r="M856" s="744"/>
      <c r="N856" s="744"/>
      <c r="O856" s="744"/>
      <c r="P856" s="744"/>
      <c r="Q856" s="744"/>
      <c r="R856" s="744"/>
      <c r="S856" s="744"/>
      <c r="T856" s="744"/>
      <c r="U856" s="744"/>
      <c r="V856" s="745"/>
    </row>
    <row r="857" spans="1:22" ht="14.1" customHeight="1">
      <c r="A857" s="348">
        <f t="shared" si="15"/>
        <v>856</v>
      </c>
      <c r="B857" s="543" t="s">
        <v>2249</v>
      </c>
      <c r="C857" s="543">
        <v>1</v>
      </c>
      <c r="D857" s="349"/>
      <c r="E857" s="349" t="s">
        <v>3194</v>
      </c>
      <c r="F857" s="349">
        <f>IF(G857=TRUE,1,0)</f>
        <v>0</v>
      </c>
      <c r="G857" s="349" t="b">
        <v>0</v>
      </c>
      <c r="H857" s="349"/>
      <c r="I857" s="349"/>
      <c r="J857" s="349"/>
      <c r="K857" s="349"/>
      <c r="L857" s="349"/>
      <c r="M857" s="349"/>
      <c r="N857" s="349"/>
      <c r="O857" s="349"/>
      <c r="P857" s="349"/>
      <c r="Q857" s="349"/>
      <c r="R857" s="349"/>
      <c r="S857" s="349"/>
      <c r="T857" s="349"/>
      <c r="U857" s="349"/>
      <c r="V857" s="741"/>
    </row>
    <row r="858" spans="1:22" ht="14.1" customHeight="1">
      <c r="A858" s="348">
        <f t="shared" si="15"/>
        <v>857</v>
      </c>
      <c r="B858" s="543" t="s">
        <v>2249</v>
      </c>
      <c r="C858" s="543">
        <v>1</v>
      </c>
      <c r="D858" s="349"/>
      <c r="E858" s="349" t="s">
        <v>3195</v>
      </c>
      <c r="F858" s="349">
        <f t="shared" ref="F858:F862" si="16">IF(G858=TRUE,1,0)</f>
        <v>0</v>
      </c>
      <c r="G858" s="349" t="b">
        <v>0</v>
      </c>
      <c r="H858" s="349"/>
      <c r="I858" s="349"/>
      <c r="J858" s="349"/>
      <c r="K858" s="349"/>
      <c r="L858" s="349"/>
      <c r="M858" s="349"/>
      <c r="N858" s="349"/>
      <c r="O858" s="349"/>
      <c r="P858" s="349"/>
      <c r="Q858" s="349"/>
      <c r="R858" s="349"/>
      <c r="S858" s="349"/>
      <c r="T858" s="349"/>
      <c r="U858" s="349"/>
      <c r="V858" s="741"/>
    </row>
    <row r="859" spans="1:22" ht="14.1" customHeight="1">
      <c r="A859" s="348">
        <f t="shared" si="15"/>
        <v>858</v>
      </c>
      <c r="B859" s="543" t="s">
        <v>2249</v>
      </c>
      <c r="C859" s="543">
        <v>1</v>
      </c>
      <c r="D859" s="349"/>
      <c r="E859" s="349" t="s">
        <v>3196</v>
      </c>
      <c r="F859" s="349">
        <f t="shared" si="16"/>
        <v>0</v>
      </c>
      <c r="G859" s="349" t="b">
        <v>0</v>
      </c>
      <c r="H859" s="349"/>
      <c r="I859" s="349"/>
      <c r="J859" s="349"/>
      <c r="K859" s="349"/>
      <c r="L859" s="349"/>
      <c r="M859" s="349"/>
      <c r="N859" s="349"/>
      <c r="O859" s="349"/>
      <c r="P859" s="349"/>
      <c r="Q859" s="349"/>
      <c r="R859" s="349"/>
      <c r="S859" s="349"/>
      <c r="T859" s="349"/>
      <c r="U859" s="349"/>
      <c r="V859" s="741"/>
    </row>
    <row r="860" spans="1:22" ht="14.1" customHeight="1">
      <c r="A860" s="348">
        <f t="shared" si="15"/>
        <v>859</v>
      </c>
      <c r="B860" s="543" t="s">
        <v>2249</v>
      </c>
      <c r="C860" s="543">
        <v>1</v>
      </c>
      <c r="D860" s="349"/>
      <c r="E860" s="349" t="s">
        <v>3197</v>
      </c>
      <c r="F860" s="349">
        <f t="shared" si="16"/>
        <v>0</v>
      </c>
      <c r="G860" s="349" t="b">
        <v>0</v>
      </c>
      <c r="H860" s="349"/>
      <c r="I860" s="349"/>
      <c r="J860" s="349"/>
      <c r="K860" s="349"/>
      <c r="L860" s="349"/>
      <c r="M860" s="349"/>
      <c r="N860" s="349"/>
      <c r="O860" s="349"/>
      <c r="P860" s="349"/>
      <c r="Q860" s="349"/>
      <c r="R860" s="349"/>
      <c r="S860" s="349"/>
      <c r="T860" s="349"/>
      <c r="U860" s="349"/>
      <c r="V860" s="741"/>
    </row>
    <row r="861" spans="1:22" ht="14.1" customHeight="1">
      <c r="A861" s="348">
        <f t="shared" si="15"/>
        <v>860</v>
      </c>
      <c r="B861" s="543" t="s">
        <v>2249</v>
      </c>
      <c r="C861" s="543">
        <v>1</v>
      </c>
      <c r="D861" s="349"/>
      <c r="E861" s="349" t="s">
        <v>3198</v>
      </c>
      <c r="F861" s="349">
        <f t="shared" si="16"/>
        <v>0</v>
      </c>
      <c r="G861" s="349" t="b">
        <v>0</v>
      </c>
      <c r="H861" s="349"/>
      <c r="I861" s="349"/>
      <c r="J861" s="349"/>
      <c r="K861" s="349"/>
      <c r="L861" s="349"/>
      <c r="M861" s="349"/>
      <c r="N861" s="349"/>
      <c r="O861" s="349"/>
      <c r="P861" s="349"/>
      <c r="Q861" s="349"/>
      <c r="R861" s="349"/>
      <c r="S861" s="349"/>
      <c r="T861" s="349"/>
      <c r="U861" s="349"/>
      <c r="V861" s="741"/>
    </row>
    <row r="862" spans="1:22" ht="14.1" customHeight="1">
      <c r="A862" s="742">
        <f t="shared" si="15"/>
        <v>861</v>
      </c>
      <c r="B862" s="743" t="s">
        <v>2249</v>
      </c>
      <c r="C862" s="743">
        <v>1</v>
      </c>
      <c r="D862" s="744"/>
      <c r="E862" s="744" t="s">
        <v>3199</v>
      </c>
      <c r="F862" s="744">
        <f t="shared" si="16"/>
        <v>0</v>
      </c>
      <c r="G862" s="744" t="b">
        <v>0</v>
      </c>
      <c r="H862" s="744"/>
      <c r="I862" s="744"/>
      <c r="J862" s="744"/>
      <c r="K862" s="744"/>
      <c r="L862" s="744"/>
      <c r="M862" s="744"/>
      <c r="N862" s="744"/>
      <c r="O862" s="744"/>
      <c r="P862" s="744"/>
      <c r="Q862" s="744"/>
      <c r="R862" s="744"/>
      <c r="S862" s="744"/>
      <c r="T862" s="744"/>
      <c r="U862" s="744"/>
      <c r="V862" s="745"/>
    </row>
    <row r="863" spans="1:22" ht="14.1" customHeight="1">
      <c r="A863" s="1032">
        <f t="shared" si="15"/>
        <v>862</v>
      </c>
      <c r="B863" s="595" t="s">
        <v>2249</v>
      </c>
      <c r="C863" s="595">
        <v>2</v>
      </c>
      <c r="D863" s="377"/>
      <c r="E863" s="377" t="s">
        <v>3194</v>
      </c>
      <c r="F863" s="377">
        <f>IF(G863=TRUE,1,0)</f>
        <v>0</v>
      </c>
      <c r="G863" s="377" t="b">
        <v>0</v>
      </c>
      <c r="H863" s="377"/>
      <c r="I863" s="377"/>
      <c r="J863" s="377"/>
      <c r="K863" s="377"/>
      <c r="L863" s="377"/>
      <c r="M863" s="377"/>
      <c r="N863" s="377"/>
      <c r="O863" s="377"/>
      <c r="P863" s="377"/>
      <c r="Q863" s="377"/>
      <c r="R863" s="377"/>
      <c r="S863" s="377"/>
      <c r="T863" s="377"/>
      <c r="U863" s="377"/>
      <c r="V863" s="1033"/>
    </row>
    <row r="864" spans="1:22" ht="14.1" customHeight="1">
      <c r="A864" s="348">
        <f t="shared" si="15"/>
        <v>863</v>
      </c>
      <c r="B864" s="543" t="s">
        <v>2249</v>
      </c>
      <c r="C864" s="543">
        <v>2</v>
      </c>
      <c r="D864" s="349"/>
      <c r="E864" s="349" t="s">
        <v>3195</v>
      </c>
      <c r="F864" s="349">
        <f t="shared" ref="F864:F868" si="17">IF(G864=TRUE,1,0)</f>
        <v>0</v>
      </c>
      <c r="G864" s="349" t="b">
        <v>0</v>
      </c>
      <c r="H864" s="349"/>
      <c r="I864" s="349"/>
      <c r="J864" s="349"/>
      <c r="K864" s="349"/>
      <c r="L864" s="349"/>
      <c r="M864" s="349"/>
      <c r="N864" s="349"/>
      <c r="O864" s="349"/>
      <c r="P864" s="349"/>
      <c r="Q864" s="349"/>
      <c r="R864" s="349"/>
      <c r="S864" s="349"/>
      <c r="T864" s="349"/>
      <c r="U864" s="349"/>
      <c r="V864" s="741"/>
    </row>
    <row r="865" spans="1:22" ht="14.1" customHeight="1">
      <c r="A865" s="348">
        <f t="shared" si="15"/>
        <v>864</v>
      </c>
      <c r="B865" s="543" t="s">
        <v>2249</v>
      </c>
      <c r="C865" s="543">
        <v>2</v>
      </c>
      <c r="D865" s="349"/>
      <c r="E865" s="349" t="s">
        <v>3196</v>
      </c>
      <c r="F865" s="349">
        <f t="shared" si="17"/>
        <v>0</v>
      </c>
      <c r="G865" s="349" t="b">
        <v>0</v>
      </c>
      <c r="H865" s="349"/>
      <c r="I865" s="349"/>
      <c r="J865" s="349"/>
      <c r="K865" s="349"/>
      <c r="L865" s="349"/>
      <c r="M865" s="349"/>
      <c r="N865" s="349"/>
      <c r="O865" s="349"/>
      <c r="P865" s="349"/>
      <c r="Q865" s="349"/>
      <c r="R865" s="349"/>
      <c r="S865" s="349"/>
      <c r="T865" s="349"/>
      <c r="U865" s="349"/>
      <c r="V865" s="741"/>
    </row>
    <row r="866" spans="1:22" ht="14.1" customHeight="1">
      <c r="A866" s="348">
        <f t="shared" si="15"/>
        <v>865</v>
      </c>
      <c r="B866" s="543" t="s">
        <v>2249</v>
      </c>
      <c r="C866" s="543">
        <v>2</v>
      </c>
      <c r="D866" s="349"/>
      <c r="E866" s="349" t="s">
        <v>3197</v>
      </c>
      <c r="F866" s="349">
        <f t="shared" si="17"/>
        <v>0</v>
      </c>
      <c r="G866" s="349" t="b">
        <v>0</v>
      </c>
      <c r="H866" s="349"/>
      <c r="I866" s="349"/>
      <c r="J866" s="349"/>
      <c r="K866" s="349"/>
      <c r="L866" s="349"/>
      <c r="M866" s="349"/>
      <c r="N866" s="349"/>
      <c r="O866" s="349"/>
      <c r="P866" s="349"/>
      <c r="Q866" s="349"/>
      <c r="R866" s="349"/>
      <c r="S866" s="349"/>
      <c r="T866" s="349"/>
      <c r="U866" s="349"/>
      <c r="V866" s="741"/>
    </row>
    <row r="867" spans="1:22" ht="14.1" customHeight="1">
      <c r="A867" s="348">
        <f t="shared" si="15"/>
        <v>866</v>
      </c>
      <c r="B867" s="543" t="s">
        <v>2249</v>
      </c>
      <c r="C867" s="543">
        <v>2</v>
      </c>
      <c r="D867" s="349"/>
      <c r="E867" s="349" t="s">
        <v>3198</v>
      </c>
      <c r="F867" s="349">
        <f t="shared" si="17"/>
        <v>0</v>
      </c>
      <c r="G867" s="349" t="b">
        <v>0</v>
      </c>
      <c r="H867" s="349"/>
      <c r="I867" s="349"/>
      <c r="J867" s="349"/>
      <c r="K867" s="349"/>
      <c r="L867" s="349"/>
      <c r="M867" s="349"/>
      <c r="N867" s="349"/>
      <c r="O867" s="349"/>
      <c r="P867" s="349"/>
      <c r="Q867" s="349"/>
      <c r="R867" s="349"/>
      <c r="S867" s="349"/>
      <c r="T867" s="349"/>
      <c r="U867" s="349"/>
      <c r="V867" s="741"/>
    </row>
    <row r="868" spans="1:22" ht="14.1" customHeight="1">
      <c r="A868" s="1012">
        <f t="shared" si="15"/>
        <v>867</v>
      </c>
      <c r="B868" s="1013" t="s">
        <v>2249</v>
      </c>
      <c r="C868" s="1013">
        <v>2</v>
      </c>
      <c r="D868" s="382"/>
      <c r="E868" s="382" t="s">
        <v>3199</v>
      </c>
      <c r="F868" s="382">
        <f t="shared" si="17"/>
        <v>0</v>
      </c>
      <c r="G868" s="382" t="b">
        <v>0</v>
      </c>
      <c r="H868" s="382"/>
      <c r="I868" s="382"/>
      <c r="J868" s="382"/>
      <c r="K868" s="382"/>
      <c r="L868" s="382"/>
      <c r="M868" s="382"/>
      <c r="N868" s="382"/>
      <c r="O868" s="382"/>
      <c r="P868" s="382"/>
      <c r="Q868" s="382"/>
      <c r="R868" s="382"/>
      <c r="S868" s="382"/>
      <c r="T868" s="382"/>
      <c r="U868" s="382"/>
      <c r="V868" s="1014"/>
    </row>
    <row r="869" spans="1:22" ht="14.1" customHeight="1">
      <c r="A869" s="1018">
        <f t="shared" si="15"/>
        <v>868</v>
      </c>
      <c r="B869" s="738" t="s">
        <v>2249</v>
      </c>
      <c r="C869" s="738">
        <v>3</v>
      </c>
      <c r="D869" s="739"/>
      <c r="E869" s="739" t="s">
        <v>3194</v>
      </c>
      <c r="F869" s="739">
        <f>IF(G869=TRUE,1,0)</f>
        <v>0</v>
      </c>
      <c r="G869" s="739" t="b">
        <v>0</v>
      </c>
      <c r="H869" s="739"/>
      <c r="I869" s="739"/>
      <c r="J869" s="739"/>
      <c r="K869" s="739"/>
      <c r="L869" s="739"/>
      <c r="M869" s="739"/>
      <c r="N869" s="739"/>
      <c r="O869" s="739"/>
      <c r="P869" s="739"/>
      <c r="Q869" s="739"/>
      <c r="R869" s="739"/>
      <c r="S869" s="739"/>
      <c r="T869" s="739"/>
      <c r="U869" s="739"/>
      <c r="V869" s="1017"/>
    </row>
    <row r="870" spans="1:22" ht="14.1" customHeight="1">
      <c r="A870" s="348">
        <f t="shared" si="15"/>
        <v>869</v>
      </c>
      <c r="B870" s="543" t="s">
        <v>2249</v>
      </c>
      <c r="C870" s="543">
        <v>3</v>
      </c>
      <c r="D870" s="349"/>
      <c r="E870" s="349" t="s">
        <v>3195</v>
      </c>
      <c r="F870" s="349">
        <f t="shared" ref="F870:F874" si="18">IF(G870=TRUE,1,0)</f>
        <v>0</v>
      </c>
      <c r="G870" s="349" t="b">
        <v>0</v>
      </c>
      <c r="H870" s="349"/>
      <c r="I870" s="349"/>
      <c r="J870" s="349"/>
      <c r="K870" s="349"/>
      <c r="L870" s="349"/>
      <c r="M870" s="349"/>
      <c r="N870" s="349"/>
      <c r="O870" s="349"/>
      <c r="P870" s="349"/>
      <c r="Q870" s="349"/>
      <c r="R870" s="349"/>
      <c r="S870" s="349"/>
      <c r="T870" s="349"/>
      <c r="U870" s="349"/>
      <c r="V870" s="741"/>
    </row>
    <row r="871" spans="1:22" ht="14.1" customHeight="1">
      <c r="A871" s="348">
        <f t="shared" si="15"/>
        <v>870</v>
      </c>
      <c r="B871" s="543" t="s">
        <v>2249</v>
      </c>
      <c r="C871" s="543">
        <v>3</v>
      </c>
      <c r="D871" s="349"/>
      <c r="E871" s="349" t="s">
        <v>3196</v>
      </c>
      <c r="F871" s="349">
        <f t="shared" si="18"/>
        <v>0</v>
      </c>
      <c r="G871" s="349" t="b">
        <v>0</v>
      </c>
      <c r="H871" s="349"/>
      <c r="I871" s="349"/>
      <c r="J871" s="349"/>
      <c r="K871" s="349"/>
      <c r="L871" s="349"/>
      <c r="M871" s="349"/>
      <c r="N871" s="349"/>
      <c r="O871" s="349"/>
      <c r="P871" s="349"/>
      <c r="Q871" s="349"/>
      <c r="R871" s="349"/>
      <c r="S871" s="349"/>
      <c r="T871" s="349"/>
      <c r="U871" s="349"/>
      <c r="V871" s="741"/>
    </row>
    <row r="872" spans="1:22" ht="14.1" customHeight="1">
      <c r="A872" s="348">
        <f t="shared" si="15"/>
        <v>871</v>
      </c>
      <c r="B872" s="543" t="s">
        <v>2249</v>
      </c>
      <c r="C872" s="543">
        <v>3</v>
      </c>
      <c r="D872" s="349"/>
      <c r="E872" s="349" t="s">
        <v>3197</v>
      </c>
      <c r="F872" s="349">
        <f t="shared" si="18"/>
        <v>0</v>
      </c>
      <c r="G872" s="349" t="b">
        <v>0</v>
      </c>
      <c r="H872" s="349"/>
      <c r="I872" s="349"/>
      <c r="J872" s="349"/>
      <c r="K872" s="349"/>
      <c r="L872" s="349"/>
      <c r="M872" s="349"/>
      <c r="N872" s="349"/>
      <c r="O872" s="349"/>
      <c r="P872" s="349"/>
      <c r="Q872" s="349"/>
      <c r="R872" s="349"/>
      <c r="S872" s="349"/>
      <c r="T872" s="349"/>
      <c r="U872" s="349"/>
      <c r="V872" s="741"/>
    </row>
    <row r="873" spans="1:22" ht="14.1" customHeight="1">
      <c r="A873" s="348">
        <f t="shared" si="15"/>
        <v>872</v>
      </c>
      <c r="B873" s="543" t="s">
        <v>2249</v>
      </c>
      <c r="C873" s="543">
        <v>3</v>
      </c>
      <c r="D873" s="349"/>
      <c r="E873" s="349" t="s">
        <v>3198</v>
      </c>
      <c r="F873" s="349">
        <f t="shared" si="18"/>
        <v>0</v>
      </c>
      <c r="G873" s="349" t="b">
        <v>0</v>
      </c>
      <c r="H873" s="349"/>
      <c r="I873" s="349"/>
      <c r="J873" s="349"/>
      <c r="K873" s="349"/>
      <c r="L873" s="349"/>
      <c r="M873" s="349"/>
      <c r="N873" s="349"/>
      <c r="O873" s="349"/>
      <c r="P873" s="349"/>
      <c r="Q873" s="349"/>
      <c r="R873" s="349"/>
      <c r="S873" s="349"/>
      <c r="T873" s="349"/>
      <c r="U873" s="349"/>
      <c r="V873" s="741"/>
    </row>
    <row r="874" spans="1:22" ht="14.1" customHeight="1">
      <c r="A874" s="742">
        <f t="shared" si="15"/>
        <v>873</v>
      </c>
      <c r="B874" s="743" t="s">
        <v>2249</v>
      </c>
      <c r="C874" s="743">
        <v>3</v>
      </c>
      <c r="D874" s="744"/>
      <c r="E874" s="744" t="s">
        <v>3199</v>
      </c>
      <c r="F874" s="744">
        <f t="shared" si="18"/>
        <v>0</v>
      </c>
      <c r="G874" s="744" t="b">
        <v>0</v>
      </c>
      <c r="H874" s="744"/>
      <c r="I874" s="744"/>
      <c r="J874" s="744"/>
      <c r="K874" s="744"/>
      <c r="L874" s="744"/>
      <c r="M874" s="744"/>
      <c r="N874" s="744"/>
      <c r="O874" s="744"/>
      <c r="P874" s="744"/>
      <c r="Q874" s="744"/>
      <c r="R874" s="744"/>
      <c r="S874" s="744"/>
      <c r="T874" s="744"/>
      <c r="U874" s="744"/>
      <c r="V874" s="745"/>
    </row>
    <row r="875" spans="1:22" ht="14.1" customHeight="1">
      <c r="B875" s="269" t="s">
        <v>2249</v>
      </c>
      <c r="C875" s="269">
        <v>1</v>
      </c>
      <c r="E875" s="269" t="s">
        <v>3706</v>
      </c>
      <c r="F875" s="269" t="str">
        <f>IF(INDEX(値一覧項目!$I$2:$I218,$G$875)="","",INDEX(値一覧項目!$I$2:$I218,$G$875))</f>
        <v/>
      </c>
      <c r="G875" s="269">
        <v>1</v>
      </c>
    </row>
    <row r="876" spans="1:22" ht="14.1" customHeight="1">
      <c r="B876" s="269" t="s">
        <v>2249</v>
      </c>
      <c r="C876" s="269">
        <v>2</v>
      </c>
      <c r="E876" s="269" t="s">
        <v>3706</v>
      </c>
      <c r="F876" s="269" t="str">
        <f>IF(INDEX(値一覧項目!$I$2:$I218,$G$876)="","",INDEX(値一覧項目!$I$2:$I218,$G$876))</f>
        <v/>
      </c>
      <c r="G876" s="269">
        <v>1</v>
      </c>
    </row>
    <row r="877" spans="1:22" ht="14.1" customHeight="1">
      <c r="B877" s="269" t="s">
        <v>2249</v>
      </c>
      <c r="C877" s="269">
        <v>3</v>
      </c>
      <c r="E877" s="269" t="s">
        <v>3706</v>
      </c>
      <c r="F877" s="269" t="str">
        <f>IF(INDEX(値一覧項目!$I$2:$I218,$G$877)="","",INDEX(値一覧項目!$I$2:$I218,$G$877))</f>
        <v/>
      </c>
      <c r="G877" s="269">
        <v>1</v>
      </c>
    </row>
  </sheetData>
  <autoFilter ref="A1:V877" xr:uid="{00000000-0009-0000-0000-000042000000}"/>
  <phoneticPr fontId="2"/>
  <hyperlinks>
    <hyperlink ref="A1" location="作業メニュー!A1" display="出力列順" xr:uid="{00000000-0004-0000-4200-000000000000}"/>
  </hyperlinks>
  <printOptions horizontalCentered="1" headings="1" gridLines="1"/>
  <pageMargins left="0.39370078740157483" right="0.39370078740157483" top="0.39370078740157483" bottom="0.39370078740157483" header="0.51181102362204722" footer="0.51181102362204722"/>
  <pageSetup paperSize="9" scale="50"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3">
    <pageSetUpPr fitToPage="1"/>
  </sheetPr>
  <dimension ref="A1:AH223"/>
  <sheetViews>
    <sheetView zoomScaleNormal="100" workbookViewId="0">
      <pane ySplit="1" topLeftCell="A207" activePane="bottomLeft" state="frozen"/>
      <selection pane="bottomLeft" activeCell="B224" sqref="B224"/>
    </sheetView>
  </sheetViews>
  <sheetFormatPr defaultColWidth="2.875" defaultRowHeight="18" customHeight="1"/>
  <cols>
    <col min="1" max="1" width="10.625" style="730" customWidth="1"/>
    <col min="2" max="16384" width="2.875" style="324"/>
  </cols>
  <sheetData>
    <row r="1" spans="1:19" s="338" customFormat="1" ht="24" customHeight="1" thickBot="1">
      <c r="A1" s="729" t="s">
        <v>2039</v>
      </c>
      <c r="G1" s="1450" t="s">
        <v>68</v>
      </c>
      <c r="H1" s="1450"/>
      <c r="I1" s="1450"/>
      <c r="J1" s="1450"/>
      <c r="S1" s="342"/>
    </row>
    <row r="2" spans="1:19" ht="18" customHeight="1" thickTop="1">
      <c r="A2" s="730" t="s">
        <v>2038</v>
      </c>
    </row>
    <row r="3" spans="1:19" ht="18" customHeight="1">
      <c r="A3" s="730">
        <v>38875</v>
      </c>
      <c r="B3" s="324" t="s">
        <v>2037</v>
      </c>
    </row>
    <row r="4" spans="1:19" ht="18" customHeight="1">
      <c r="A4" s="730">
        <v>38882</v>
      </c>
      <c r="B4" s="324" t="s">
        <v>2036</v>
      </c>
    </row>
    <row r="5" spans="1:19" ht="18" customHeight="1">
      <c r="B5" s="324" t="s">
        <v>2035</v>
      </c>
    </row>
    <row r="6" spans="1:19" ht="18" customHeight="1">
      <c r="A6" s="730">
        <v>38979</v>
      </c>
      <c r="B6" s="324" t="s">
        <v>2034</v>
      </c>
    </row>
    <row r="7" spans="1:19" ht="18" customHeight="1">
      <c r="A7" s="730">
        <v>39000</v>
      </c>
      <c r="B7" s="324" t="s">
        <v>2033</v>
      </c>
    </row>
    <row r="8" spans="1:19" ht="18" customHeight="1">
      <c r="A8" s="730">
        <v>39017</v>
      </c>
      <c r="B8" s="324" t="s">
        <v>2032</v>
      </c>
    </row>
    <row r="9" spans="1:19" ht="18" customHeight="1">
      <c r="A9" s="730">
        <v>39052</v>
      </c>
      <c r="B9" s="324" t="s">
        <v>2031</v>
      </c>
    </row>
    <row r="11" spans="1:19" ht="18" customHeight="1">
      <c r="A11" s="730" t="s">
        <v>2030</v>
      </c>
    </row>
    <row r="12" spans="1:19" ht="18" customHeight="1">
      <c r="A12" s="730">
        <v>39105</v>
      </c>
      <c r="B12" s="324" t="s">
        <v>2029</v>
      </c>
    </row>
    <row r="13" spans="1:19" ht="18" customHeight="1">
      <c r="B13" s="324" t="s">
        <v>2028</v>
      </c>
    </row>
    <row r="14" spans="1:19" ht="18" customHeight="1">
      <c r="B14" s="324" t="s">
        <v>2027</v>
      </c>
    </row>
    <row r="15" spans="1:19" ht="18" customHeight="1">
      <c r="B15" s="324" t="s">
        <v>2026</v>
      </c>
    </row>
    <row r="16" spans="1:19" ht="18" customHeight="1">
      <c r="B16" s="324" t="s">
        <v>2025</v>
      </c>
    </row>
    <row r="17" spans="1:2" ht="18" customHeight="1">
      <c r="B17" s="324" t="s">
        <v>2024</v>
      </c>
    </row>
    <row r="18" spans="1:2" ht="18" customHeight="1">
      <c r="B18" s="324" t="s">
        <v>2023</v>
      </c>
    </row>
    <row r="19" spans="1:2" ht="18" customHeight="1">
      <c r="A19" s="730">
        <v>39122</v>
      </c>
      <c r="B19" s="324" t="s">
        <v>2022</v>
      </c>
    </row>
    <row r="20" spans="1:2" ht="18" customHeight="1">
      <c r="A20" s="730">
        <v>39139</v>
      </c>
      <c r="B20" s="324" t="s">
        <v>2021</v>
      </c>
    </row>
    <row r="21" spans="1:2" ht="18" customHeight="1">
      <c r="B21" s="324" t="s">
        <v>2020</v>
      </c>
    </row>
    <row r="22" spans="1:2" ht="18" customHeight="1">
      <c r="B22" s="324" t="s">
        <v>2019</v>
      </c>
    </row>
    <row r="23" spans="1:2" ht="18" customHeight="1">
      <c r="B23" s="324" t="s">
        <v>2018</v>
      </c>
    </row>
    <row r="24" spans="1:2" ht="18" customHeight="1">
      <c r="B24" s="324" t="s">
        <v>2017</v>
      </c>
    </row>
    <row r="25" spans="1:2" ht="18" customHeight="1">
      <c r="A25" s="730">
        <v>39173</v>
      </c>
      <c r="B25" s="324" t="s">
        <v>2016</v>
      </c>
    </row>
    <row r="26" spans="1:2" ht="18" customHeight="1">
      <c r="A26" s="730">
        <v>39245</v>
      </c>
      <c r="B26" s="324" t="s">
        <v>2015</v>
      </c>
    </row>
    <row r="27" spans="1:2" ht="18" customHeight="1">
      <c r="A27" s="730">
        <v>39252</v>
      </c>
      <c r="B27" s="324" t="s">
        <v>2014</v>
      </c>
    </row>
    <row r="28" spans="1:2" ht="18" customHeight="1">
      <c r="A28" s="730">
        <v>39266</v>
      </c>
      <c r="B28" s="324" t="s">
        <v>2013</v>
      </c>
    </row>
    <row r="29" spans="1:2" ht="18" customHeight="1">
      <c r="A29" s="730">
        <v>39269</v>
      </c>
      <c r="B29" s="324" t="s">
        <v>2012</v>
      </c>
    </row>
    <row r="30" spans="1:2" ht="18" customHeight="1">
      <c r="A30" s="730">
        <v>39275</v>
      </c>
      <c r="B30" s="324" t="s">
        <v>2011</v>
      </c>
    </row>
    <row r="31" spans="1:2" ht="18" customHeight="1">
      <c r="B31" s="324" t="s">
        <v>2010</v>
      </c>
    </row>
    <row r="32" spans="1:2" ht="18" customHeight="1">
      <c r="A32" s="730">
        <v>39296</v>
      </c>
      <c r="B32" s="324" t="s">
        <v>2009</v>
      </c>
    </row>
    <row r="33" spans="1:2" ht="18" customHeight="1">
      <c r="B33" s="324" t="s">
        <v>2008</v>
      </c>
    </row>
    <row r="34" spans="1:2" ht="18" customHeight="1">
      <c r="B34" s="324" t="s">
        <v>2007</v>
      </c>
    </row>
    <row r="35" spans="1:2" ht="18" customHeight="1">
      <c r="B35" s="324" t="s">
        <v>2006</v>
      </c>
    </row>
    <row r="36" spans="1:2" ht="18" customHeight="1">
      <c r="B36" s="324" t="s">
        <v>2005</v>
      </c>
    </row>
    <row r="37" spans="1:2" ht="18" customHeight="1">
      <c r="A37" s="730">
        <v>39300</v>
      </c>
      <c r="B37" s="324" t="s">
        <v>2004</v>
      </c>
    </row>
    <row r="38" spans="1:2" ht="18" customHeight="1">
      <c r="B38" s="324" t="s">
        <v>2003</v>
      </c>
    </row>
    <row r="39" spans="1:2" ht="18" customHeight="1">
      <c r="A39" s="730">
        <v>39321</v>
      </c>
      <c r="B39" s="324" t="s">
        <v>2002</v>
      </c>
    </row>
    <row r="40" spans="1:2" ht="18" customHeight="1">
      <c r="A40" s="730">
        <v>39343</v>
      </c>
      <c r="B40" s="324" t="s">
        <v>2001</v>
      </c>
    </row>
    <row r="41" spans="1:2" ht="18" customHeight="1">
      <c r="A41" s="730">
        <v>39360</v>
      </c>
      <c r="B41" s="324" t="s">
        <v>2000</v>
      </c>
    </row>
    <row r="42" spans="1:2" ht="18" customHeight="1">
      <c r="A42" s="730">
        <v>39400</v>
      </c>
      <c r="B42" s="324" t="s">
        <v>1999</v>
      </c>
    </row>
    <row r="44" spans="1:2" ht="18" customHeight="1">
      <c r="A44" s="730" t="s">
        <v>1998</v>
      </c>
    </row>
    <row r="45" spans="1:2" ht="18" customHeight="1">
      <c r="A45" s="730">
        <v>39552</v>
      </c>
      <c r="B45" s="324" t="s">
        <v>1997</v>
      </c>
    </row>
    <row r="46" spans="1:2" ht="18" customHeight="1">
      <c r="A46" s="730">
        <v>39560</v>
      </c>
      <c r="B46" s="324" t="s">
        <v>1996</v>
      </c>
    </row>
    <row r="47" spans="1:2" ht="18" customHeight="1">
      <c r="A47" s="730">
        <v>39619</v>
      </c>
      <c r="B47" s="324" t="s">
        <v>1995</v>
      </c>
    </row>
    <row r="48" spans="1:2" ht="18" customHeight="1">
      <c r="B48" s="324" t="s">
        <v>1994</v>
      </c>
    </row>
    <row r="49" spans="1:8" ht="18" customHeight="1">
      <c r="B49" s="324" t="s">
        <v>1993</v>
      </c>
    </row>
    <row r="50" spans="1:8" ht="18" customHeight="1">
      <c r="B50" s="324" t="s">
        <v>1992</v>
      </c>
    </row>
    <row r="51" spans="1:8" ht="18" customHeight="1">
      <c r="B51" s="324" t="s">
        <v>1991</v>
      </c>
    </row>
    <row r="52" spans="1:8" ht="18" customHeight="1">
      <c r="B52" s="324" t="s">
        <v>1990</v>
      </c>
    </row>
    <row r="53" spans="1:8" ht="18" customHeight="1">
      <c r="B53" s="324" t="s">
        <v>1984</v>
      </c>
    </row>
    <row r="54" spans="1:8" ht="18" customHeight="1">
      <c r="B54" s="324" t="s">
        <v>1989</v>
      </c>
    </row>
    <row r="55" spans="1:8" ht="18" customHeight="1">
      <c r="B55" s="324" t="s">
        <v>1988</v>
      </c>
    </row>
    <row r="56" spans="1:8" ht="18" customHeight="1">
      <c r="B56" s="324" t="s">
        <v>1987</v>
      </c>
    </row>
    <row r="57" spans="1:8" ht="18" customHeight="1">
      <c r="B57" s="324" t="s">
        <v>1986</v>
      </c>
      <c r="H57" s="324" t="s">
        <v>1985</v>
      </c>
    </row>
    <row r="58" spans="1:8" ht="18" customHeight="1">
      <c r="A58" s="730">
        <v>39645</v>
      </c>
      <c r="B58" s="324" t="s">
        <v>1984</v>
      </c>
      <c r="H58" s="324" t="s">
        <v>1983</v>
      </c>
    </row>
    <row r="59" spans="1:8" ht="18" customHeight="1">
      <c r="A59" s="730" t="s">
        <v>1982</v>
      </c>
    </row>
    <row r="60" spans="1:8" ht="18" customHeight="1">
      <c r="A60" s="730">
        <v>39819</v>
      </c>
      <c r="B60" s="324" t="s">
        <v>1978</v>
      </c>
    </row>
    <row r="61" spans="1:8" ht="18" customHeight="1">
      <c r="B61" s="324" t="s">
        <v>1981</v>
      </c>
    </row>
    <row r="62" spans="1:8" ht="18" customHeight="1">
      <c r="A62" s="730">
        <v>39868</v>
      </c>
      <c r="B62" s="324" t="s">
        <v>1980</v>
      </c>
    </row>
    <row r="63" spans="1:8" ht="18" customHeight="1">
      <c r="B63" s="324" t="s">
        <v>1979</v>
      </c>
    </row>
    <row r="64" spans="1:8" ht="18" customHeight="1">
      <c r="A64" s="730">
        <v>40127</v>
      </c>
      <c r="B64" s="324" t="s">
        <v>1978</v>
      </c>
    </row>
    <row r="65" spans="1:2" ht="18" customHeight="1">
      <c r="B65" s="324" t="s">
        <v>1966</v>
      </c>
    </row>
    <row r="66" spans="1:2" ht="18" customHeight="1">
      <c r="B66" s="324" t="s">
        <v>1977</v>
      </c>
    </row>
    <row r="67" spans="1:2" ht="18" customHeight="1">
      <c r="A67" s="730" t="s">
        <v>1976</v>
      </c>
    </row>
    <row r="68" spans="1:2" ht="18" customHeight="1">
      <c r="A68" s="730">
        <v>40240</v>
      </c>
      <c r="B68" s="324" t="s">
        <v>1975</v>
      </c>
    </row>
    <row r="69" spans="1:2" ht="18" customHeight="1">
      <c r="A69" s="730">
        <v>40323</v>
      </c>
      <c r="B69" s="324" t="s">
        <v>1974</v>
      </c>
    </row>
    <row r="70" spans="1:2" ht="18" customHeight="1">
      <c r="B70" s="324" t="s">
        <v>1962</v>
      </c>
    </row>
    <row r="71" spans="1:2" ht="18" customHeight="1">
      <c r="B71" s="324" t="s">
        <v>1961</v>
      </c>
    </row>
    <row r="72" spans="1:2" ht="18" customHeight="1">
      <c r="A72" s="730">
        <v>40328</v>
      </c>
      <c r="B72" s="324" t="s">
        <v>1973</v>
      </c>
    </row>
    <row r="73" spans="1:2" ht="18" customHeight="1">
      <c r="A73" s="730" t="s">
        <v>1972</v>
      </c>
    </row>
    <row r="74" spans="1:2" ht="18" customHeight="1">
      <c r="A74" s="730">
        <v>40948</v>
      </c>
      <c r="B74" s="324" t="s">
        <v>1971</v>
      </c>
    </row>
    <row r="75" spans="1:2" ht="18" customHeight="1">
      <c r="A75" s="730">
        <v>41172</v>
      </c>
      <c r="B75" s="324" t="s">
        <v>1970</v>
      </c>
    </row>
    <row r="76" spans="1:2" ht="18" customHeight="1">
      <c r="B76" s="324" t="s">
        <v>1969</v>
      </c>
    </row>
    <row r="77" spans="1:2" ht="18" customHeight="1">
      <c r="A77" s="730" t="s">
        <v>1968</v>
      </c>
    </row>
    <row r="78" spans="1:2" ht="18" customHeight="1">
      <c r="A78" s="730" t="s">
        <v>1967</v>
      </c>
    </row>
    <row r="79" spans="1:2" ht="18" customHeight="1">
      <c r="A79" s="730">
        <v>41730</v>
      </c>
      <c r="B79" s="324" t="s">
        <v>1966</v>
      </c>
    </row>
    <row r="80" spans="1:2" ht="18" customHeight="1">
      <c r="B80" s="324" t="s">
        <v>1965</v>
      </c>
    </row>
    <row r="81" spans="1:25" ht="18" customHeight="1">
      <c r="B81" s="324" t="s">
        <v>1964</v>
      </c>
    </row>
    <row r="82" spans="1:25" ht="18" customHeight="1">
      <c r="B82" s="324" t="s">
        <v>1963</v>
      </c>
    </row>
    <row r="83" spans="1:25" ht="18" customHeight="1">
      <c r="B83" s="324" t="s">
        <v>1962</v>
      </c>
    </row>
    <row r="84" spans="1:25" ht="18" customHeight="1">
      <c r="B84" s="324" t="s">
        <v>1961</v>
      </c>
    </row>
    <row r="85" spans="1:25" ht="18" customHeight="1">
      <c r="A85" s="730">
        <v>41821</v>
      </c>
      <c r="B85" s="343" t="s">
        <v>2070</v>
      </c>
    </row>
    <row r="86" spans="1:25" ht="18" customHeight="1">
      <c r="B86" s="343" t="s">
        <v>1960</v>
      </c>
    </row>
    <row r="87" spans="1:25" ht="18" customHeight="1">
      <c r="A87" s="730">
        <v>41852</v>
      </c>
      <c r="B87" s="343" t="s">
        <v>1959</v>
      </c>
    </row>
    <row r="88" spans="1:25" ht="18" customHeight="1">
      <c r="A88" s="730">
        <v>41992</v>
      </c>
      <c r="B88" s="324" t="s">
        <v>2099</v>
      </c>
    </row>
    <row r="89" spans="1:25" ht="18" customHeight="1">
      <c r="B89" s="324" t="s">
        <v>2100</v>
      </c>
    </row>
    <row r="90" spans="1:25" ht="18" customHeight="1">
      <c r="A90" s="730" t="s">
        <v>2321</v>
      </c>
    </row>
    <row r="91" spans="1:25" ht="18" customHeight="1">
      <c r="A91" s="730">
        <v>42156</v>
      </c>
      <c r="B91" s="324" t="s">
        <v>2336</v>
      </c>
    </row>
    <row r="92" spans="1:25" ht="18" customHeight="1">
      <c r="C92" s="324" t="s">
        <v>2323</v>
      </c>
      <c r="F92" s="324" t="s">
        <v>2324</v>
      </c>
      <c r="N92" s="324" t="s">
        <v>2322</v>
      </c>
    </row>
    <row r="93" spans="1:25" ht="18" customHeight="1">
      <c r="C93" s="324" t="s">
        <v>2325</v>
      </c>
      <c r="F93" s="608" t="s">
        <v>2326</v>
      </c>
    </row>
    <row r="94" spans="1:25" ht="18" customHeight="1">
      <c r="G94" s="324" t="s">
        <v>2327</v>
      </c>
      <c r="Y94" s="324" t="s">
        <v>2329</v>
      </c>
    </row>
    <row r="95" spans="1:25" ht="18" customHeight="1">
      <c r="G95" s="324" t="s">
        <v>2328</v>
      </c>
      <c r="U95" s="324" t="s">
        <v>2322</v>
      </c>
    </row>
    <row r="96" spans="1:25" ht="18" customHeight="1">
      <c r="C96" s="324" t="s">
        <v>2332</v>
      </c>
      <c r="F96" s="324" t="s">
        <v>2333</v>
      </c>
      <c r="K96" s="324" t="s">
        <v>2329</v>
      </c>
    </row>
    <row r="97" spans="1:34" ht="18" customHeight="1">
      <c r="F97" s="324" t="s">
        <v>2334</v>
      </c>
    </row>
    <row r="98" spans="1:34" ht="18" customHeight="1">
      <c r="G98" s="324" t="s">
        <v>2477</v>
      </c>
      <c r="AH98" s="324" t="s">
        <v>2335</v>
      </c>
    </row>
    <row r="99" spans="1:34" ht="18" customHeight="1">
      <c r="G99" s="324" t="s">
        <v>2476</v>
      </c>
      <c r="J99" s="324" t="s">
        <v>2329</v>
      </c>
    </row>
    <row r="100" spans="1:34" ht="18" customHeight="1">
      <c r="C100" s="324" t="s">
        <v>2330</v>
      </c>
      <c r="F100" s="324" t="s">
        <v>2331</v>
      </c>
    </row>
    <row r="101" spans="1:34" ht="18" customHeight="1">
      <c r="B101" s="324" t="s">
        <v>2337</v>
      </c>
      <c r="D101" s="324" t="s">
        <v>2338</v>
      </c>
    </row>
    <row r="102" spans="1:34" ht="18" customHeight="1">
      <c r="D102" s="324" t="s">
        <v>2339</v>
      </c>
    </row>
    <row r="103" spans="1:34" ht="18" customHeight="1">
      <c r="D103" s="324" t="s">
        <v>2340</v>
      </c>
    </row>
    <row r="104" spans="1:34" ht="18" customHeight="1">
      <c r="D104" s="324" t="s">
        <v>2341</v>
      </c>
    </row>
    <row r="105" spans="1:34" ht="18" customHeight="1">
      <c r="B105" s="324" t="s">
        <v>2473</v>
      </c>
      <c r="I105" s="324" t="s">
        <v>2474</v>
      </c>
    </row>
    <row r="107" spans="1:34" ht="18" customHeight="1">
      <c r="A107" s="730">
        <v>42257</v>
      </c>
      <c r="B107" s="324" t="s">
        <v>2505</v>
      </c>
    </row>
    <row r="108" spans="1:34" ht="18" customHeight="1">
      <c r="A108" s="730">
        <v>42278</v>
      </c>
      <c r="B108" s="324" t="s">
        <v>2506</v>
      </c>
    </row>
    <row r="109" spans="1:34" ht="18" customHeight="1">
      <c r="A109" s="730" t="s">
        <v>2507</v>
      </c>
    </row>
    <row r="110" spans="1:34" ht="18" customHeight="1">
      <c r="A110" s="730">
        <v>42370</v>
      </c>
      <c r="B110" s="324" t="s">
        <v>2508</v>
      </c>
    </row>
    <row r="111" spans="1:34" ht="18" customHeight="1">
      <c r="B111" s="324" t="s">
        <v>2509</v>
      </c>
    </row>
    <row r="112" spans="1:34" ht="18" customHeight="1">
      <c r="A112" s="730">
        <v>42430</v>
      </c>
      <c r="B112" s="324" t="s">
        <v>2510</v>
      </c>
      <c r="E112" s="324" t="s">
        <v>2511</v>
      </c>
      <c r="F112" s="324" t="s">
        <v>2512</v>
      </c>
    </row>
    <row r="113" spans="1:11" ht="18" customHeight="1">
      <c r="B113" s="324" t="s">
        <v>2513</v>
      </c>
    </row>
    <row r="114" spans="1:11" ht="18" customHeight="1">
      <c r="B114" s="324" t="s">
        <v>2514</v>
      </c>
      <c r="E114" s="324" t="s">
        <v>2515</v>
      </c>
    </row>
    <row r="115" spans="1:11" ht="18" customHeight="1">
      <c r="B115" s="324" t="s">
        <v>2516</v>
      </c>
    </row>
    <row r="116" spans="1:11" ht="18" customHeight="1">
      <c r="A116" s="730">
        <v>42522</v>
      </c>
      <c r="B116" s="324" t="s">
        <v>2528</v>
      </c>
      <c r="E116" s="324" t="s">
        <v>2529</v>
      </c>
    </row>
    <row r="117" spans="1:11" ht="18" customHeight="1">
      <c r="B117" s="324" t="s">
        <v>2530</v>
      </c>
      <c r="C117" s="324" t="s">
        <v>2531</v>
      </c>
    </row>
    <row r="118" spans="1:11" ht="18" customHeight="1">
      <c r="B118" s="324" t="s">
        <v>2532</v>
      </c>
      <c r="D118" s="324" t="s">
        <v>2533</v>
      </c>
    </row>
    <row r="119" spans="1:11" ht="18" customHeight="1">
      <c r="B119" s="324" t="s">
        <v>2534</v>
      </c>
      <c r="C119" s="324" t="s">
        <v>2535</v>
      </c>
    </row>
    <row r="120" spans="1:11" ht="18" customHeight="1">
      <c r="C120" s="324" t="s">
        <v>2536</v>
      </c>
    </row>
    <row r="121" spans="1:11" ht="18" customHeight="1">
      <c r="B121" s="324" t="s">
        <v>2537</v>
      </c>
    </row>
    <row r="122" spans="1:11" ht="18" customHeight="1">
      <c r="C122" s="324" t="s">
        <v>2538</v>
      </c>
    </row>
    <row r="123" spans="1:11" ht="18" customHeight="1">
      <c r="A123" s="730">
        <v>42541</v>
      </c>
      <c r="B123" s="324" t="s">
        <v>2551</v>
      </c>
    </row>
    <row r="124" spans="1:11" ht="18" customHeight="1">
      <c r="C124" s="324" t="s">
        <v>2552</v>
      </c>
      <c r="G124" s="324" t="s">
        <v>2553</v>
      </c>
      <c r="H124" s="324" t="s">
        <v>2554</v>
      </c>
    </row>
    <row r="125" spans="1:11" ht="18" customHeight="1">
      <c r="A125" s="730">
        <v>42583</v>
      </c>
      <c r="B125" s="324" t="s">
        <v>2555</v>
      </c>
      <c r="G125" s="608" t="s">
        <v>2556</v>
      </c>
    </row>
    <row r="126" spans="1:11" ht="18" customHeight="1">
      <c r="A126" s="730">
        <v>42644</v>
      </c>
      <c r="B126" s="324" t="s">
        <v>2590</v>
      </c>
      <c r="K126" s="324" t="s">
        <v>2594</v>
      </c>
    </row>
    <row r="127" spans="1:11" ht="18" customHeight="1">
      <c r="B127" s="730"/>
      <c r="C127" s="324" t="s">
        <v>2595</v>
      </c>
    </row>
    <row r="128" spans="1:11" ht="18" customHeight="1">
      <c r="B128" s="730"/>
      <c r="C128" s="324" t="s">
        <v>2591</v>
      </c>
    </row>
    <row r="129" spans="1:3" ht="18" customHeight="1">
      <c r="B129" s="730"/>
      <c r="C129" s="324" t="s">
        <v>2596</v>
      </c>
    </row>
    <row r="130" spans="1:3" ht="18" customHeight="1">
      <c r="B130" s="730"/>
      <c r="C130" s="324" t="s">
        <v>2592</v>
      </c>
    </row>
    <row r="131" spans="1:3" ht="18" customHeight="1">
      <c r="B131" s="730"/>
      <c r="C131" s="324" t="s">
        <v>2593</v>
      </c>
    </row>
    <row r="132" spans="1:3" ht="18" customHeight="1">
      <c r="A132" s="760">
        <v>42675</v>
      </c>
      <c r="B132" s="324" t="s">
        <v>2575</v>
      </c>
    </row>
    <row r="133" spans="1:3" ht="18" customHeight="1">
      <c r="B133" s="730"/>
      <c r="C133" s="324" t="s">
        <v>2577</v>
      </c>
    </row>
    <row r="134" spans="1:3" ht="18" customHeight="1">
      <c r="B134" s="730"/>
      <c r="C134" s="324" t="s">
        <v>2576</v>
      </c>
    </row>
    <row r="135" spans="1:3" ht="18" customHeight="1">
      <c r="B135" s="730"/>
      <c r="C135" s="324" t="s">
        <v>2580</v>
      </c>
    </row>
    <row r="136" spans="1:3" ht="18" customHeight="1">
      <c r="B136" s="730"/>
      <c r="C136" s="324" t="s">
        <v>2578</v>
      </c>
    </row>
    <row r="137" spans="1:3" ht="18" customHeight="1">
      <c r="B137" s="730"/>
      <c r="C137" s="324" t="s">
        <v>2579</v>
      </c>
    </row>
    <row r="138" spans="1:3" ht="18" customHeight="1">
      <c r="B138" s="730"/>
      <c r="C138" s="324" t="s">
        <v>2581</v>
      </c>
    </row>
    <row r="139" spans="1:3" ht="18" customHeight="1">
      <c r="B139" s="730"/>
      <c r="C139" s="324" t="s">
        <v>2582</v>
      </c>
    </row>
    <row r="140" spans="1:3" ht="18" customHeight="1">
      <c r="B140" s="730"/>
      <c r="C140" s="324" t="s">
        <v>2583</v>
      </c>
    </row>
    <row r="141" spans="1:3" ht="18" customHeight="1">
      <c r="B141" s="730"/>
      <c r="C141" s="324" t="s">
        <v>2584</v>
      </c>
    </row>
    <row r="142" spans="1:3" ht="18" customHeight="1">
      <c r="B142" s="730"/>
      <c r="C142" s="324" t="s">
        <v>2585</v>
      </c>
    </row>
    <row r="143" spans="1:3" ht="18" customHeight="1">
      <c r="B143" s="730"/>
      <c r="C143" s="324" t="s">
        <v>2586</v>
      </c>
    </row>
    <row r="144" spans="1:3" ht="18" customHeight="1">
      <c r="B144" s="730"/>
      <c r="C144" s="324" t="s">
        <v>2587</v>
      </c>
    </row>
    <row r="145" spans="1:3" ht="18" customHeight="1">
      <c r="B145" s="324" t="s">
        <v>2605</v>
      </c>
    </row>
    <row r="146" spans="1:3" ht="18" customHeight="1">
      <c r="A146" s="730" t="s">
        <v>2877</v>
      </c>
    </row>
    <row r="147" spans="1:3" ht="18" customHeight="1">
      <c r="A147" s="730">
        <v>42736</v>
      </c>
      <c r="B147" s="324" t="s">
        <v>2878</v>
      </c>
    </row>
    <row r="148" spans="1:3" ht="18" customHeight="1">
      <c r="A148" s="730">
        <v>42795</v>
      </c>
      <c r="B148" s="324" t="s">
        <v>2992</v>
      </c>
    </row>
    <row r="149" spans="1:3" ht="18" customHeight="1">
      <c r="C149" s="324" t="s">
        <v>2993</v>
      </c>
    </row>
    <row r="150" spans="1:3" ht="18" customHeight="1">
      <c r="A150" s="730">
        <v>43040</v>
      </c>
      <c r="B150" s="324" t="s">
        <v>3011</v>
      </c>
    </row>
    <row r="151" spans="1:3" ht="18" customHeight="1">
      <c r="A151" s="730" t="s">
        <v>3015</v>
      </c>
    </row>
    <row r="152" spans="1:3" ht="18" customHeight="1">
      <c r="A152" s="730">
        <v>43252</v>
      </c>
      <c r="B152" s="324" t="s">
        <v>3016</v>
      </c>
    </row>
    <row r="153" spans="1:3" ht="18" customHeight="1">
      <c r="A153" s="730">
        <v>43368</v>
      </c>
      <c r="B153" s="324" t="s">
        <v>3034</v>
      </c>
    </row>
    <row r="154" spans="1:3" ht="18" customHeight="1">
      <c r="C154" s="324" t="s">
        <v>3035</v>
      </c>
    </row>
    <row r="155" spans="1:3" ht="18" customHeight="1">
      <c r="C155" s="324" t="s">
        <v>3036</v>
      </c>
    </row>
    <row r="156" spans="1:3" ht="18" customHeight="1">
      <c r="C156" s="324" t="s">
        <v>2340</v>
      </c>
    </row>
    <row r="157" spans="1:3" ht="18" customHeight="1">
      <c r="C157" s="324" t="s">
        <v>3037</v>
      </c>
    </row>
    <row r="158" spans="1:3" ht="18" customHeight="1">
      <c r="A158" s="730" t="s">
        <v>3050</v>
      </c>
    </row>
    <row r="159" spans="1:3" ht="18" customHeight="1">
      <c r="A159" s="730">
        <v>43586</v>
      </c>
      <c r="B159" s="324" t="s">
        <v>3051</v>
      </c>
    </row>
    <row r="160" spans="1:3" ht="18" customHeight="1">
      <c r="A160" s="730">
        <v>43641</v>
      </c>
      <c r="B160" s="324" t="s">
        <v>3080</v>
      </c>
    </row>
    <row r="161" spans="1:14" ht="18" customHeight="1">
      <c r="B161" s="730"/>
      <c r="C161" s="324" t="s">
        <v>3079</v>
      </c>
    </row>
    <row r="162" spans="1:14" ht="18" customHeight="1">
      <c r="B162" s="730"/>
      <c r="C162" s="324" t="s">
        <v>3143</v>
      </c>
    </row>
    <row r="163" spans="1:14" ht="18" customHeight="1">
      <c r="C163" s="324" t="s">
        <v>3175</v>
      </c>
    </row>
    <row r="164" spans="1:14" ht="18" customHeight="1">
      <c r="C164" s="324" t="s">
        <v>3176</v>
      </c>
    </row>
    <row r="165" spans="1:14" ht="18" customHeight="1">
      <c r="A165" s="730" t="s">
        <v>3184</v>
      </c>
    </row>
    <row r="166" spans="1:14" ht="18" customHeight="1">
      <c r="A166" s="730">
        <v>43922</v>
      </c>
      <c r="B166" s="324" t="s">
        <v>3185</v>
      </c>
      <c r="H166" s="324" t="s">
        <v>3186</v>
      </c>
    </row>
    <row r="167" spans="1:14" ht="18" customHeight="1">
      <c r="B167" s="324" t="s">
        <v>3206</v>
      </c>
      <c r="G167" s="324" t="s">
        <v>3207</v>
      </c>
    </row>
    <row r="168" spans="1:14" ht="18" customHeight="1">
      <c r="B168" s="324" t="s">
        <v>3209</v>
      </c>
      <c r="G168" s="324" t="s">
        <v>3211</v>
      </c>
    </row>
    <row r="169" spans="1:14" ht="18" customHeight="1">
      <c r="B169" s="324" t="s">
        <v>2584</v>
      </c>
      <c r="G169" s="324" t="s">
        <v>3212</v>
      </c>
    </row>
    <row r="170" spans="1:14" ht="18" customHeight="1">
      <c r="B170" s="324" t="s">
        <v>3210</v>
      </c>
      <c r="G170" s="324" t="s">
        <v>3213</v>
      </c>
    </row>
    <row r="171" spans="1:14" ht="18" customHeight="1">
      <c r="A171" s="730">
        <v>43997</v>
      </c>
      <c r="B171" s="324" t="s">
        <v>3379</v>
      </c>
      <c r="G171" s="324" t="s">
        <v>3380</v>
      </c>
    </row>
    <row r="172" spans="1:14" ht="18" customHeight="1">
      <c r="A172" s="730">
        <v>44075</v>
      </c>
      <c r="B172" s="324" t="s">
        <v>3432</v>
      </c>
      <c r="I172" s="324" t="s">
        <v>3380</v>
      </c>
    </row>
    <row r="173" spans="1:14" ht="18" customHeight="1">
      <c r="B173" s="324" t="s">
        <v>3433</v>
      </c>
      <c r="I173" s="324" t="s">
        <v>3380</v>
      </c>
    </row>
    <row r="174" spans="1:14" ht="18" customHeight="1">
      <c r="B174" s="324" t="s">
        <v>3434</v>
      </c>
      <c r="I174" s="324" t="s">
        <v>3380</v>
      </c>
    </row>
    <row r="175" spans="1:14" ht="18" customHeight="1">
      <c r="B175" s="324" t="s">
        <v>3435</v>
      </c>
      <c r="I175" s="324" t="s">
        <v>3380</v>
      </c>
    </row>
    <row r="176" spans="1:14" ht="18" customHeight="1">
      <c r="B176" s="324" t="s">
        <v>3446</v>
      </c>
      <c r="E176" s="324" t="s">
        <v>3447</v>
      </c>
      <c r="H176" s="324" t="s">
        <v>3448</v>
      </c>
      <c r="L176" s="324" t="s">
        <v>3449</v>
      </c>
      <c r="N176" s="324" t="s">
        <v>3450</v>
      </c>
    </row>
    <row r="177" spans="1:14" ht="18" customHeight="1">
      <c r="H177" s="324" t="s">
        <v>3451</v>
      </c>
      <c r="M177" s="324" t="s">
        <v>3452</v>
      </c>
      <c r="N177" s="324" t="s">
        <v>3453</v>
      </c>
    </row>
    <row r="178" spans="1:14" ht="18" customHeight="1">
      <c r="H178" s="324" t="s">
        <v>3454</v>
      </c>
      <c r="M178" s="324" t="s">
        <v>3455</v>
      </c>
      <c r="N178" s="324" t="s">
        <v>3453</v>
      </c>
    </row>
    <row r="179" spans="1:14" ht="18" customHeight="1">
      <c r="A179" s="730">
        <v>44081</v>
      </c>
      <c r="B179" s="324" t="s">
        <v>3464</v>
      </c>
      <c r="H179" s="324" t="s">
        <v>3380</v>
      </c>
    </row>
    <row r="180" spans="1:14" ht="18" customHeight="1">
      <c r="B180" s="324" t="s">
        <v>3465</v>
      </c>
      <c r="H180" s="324" t="s">
        <v>3380</v>
      </c>
    </row>
    <row r="181" spans="1:14" ht="18" customHeight="1">
      <c r="A181" s="730" t="s">
        <v>3485</v>
      </c>
    </row>
    <row r="182" spans="1:14" ht="18" customHeight="1">
      <c r="A182" s="730">
        <v>44188</v>
      </c>
      <c r="B182" s="324" t="s">
        <v>3473</v>
      </c>
    </row>
    <row r="183" spans="1:14" ht="18" customHeight="1">
      <c r="B183" s="324" t="s">
        <v>3472</v>
      </c>
    </row>
    <row r="184" spans="1:14" ht="18" customHeight="1">
      <c r="B184" s="324" t="s">
        <v>2592</v>
      </c>
    </row>
    <row r="185" spans="1:14" ht="18" customHeight="1">
      <c r="B185" s="324" t="s">
        <v>2593</v>
      </c>
    </row>
    <row r="186" spans="1:14" ht="18" customHeight="1">
      <c r="B186" s="324" t="s">
        <v>3474</v>
      </c>
    </row>
    <row r="187" spans="1:14" ht="18" customHeight="1">
      <c r="B187" s="324" t="s">
        <v>3475</v>
      </c>
    </row>
    <row r="188" spans="1:14" ht="18" customHeight="1">
      <c r="B188" s="324" t="s">
        <v>3476</v>
      </c>
    </row>
    <row r="189" spans="1:14" ht="18" customHeight="1">
      <c r="A189" s="730">
        <v>44214</v>
      </c>
      <c r="B189" s="324" t="s">
        <v>3547</v>
      </c>
    </row>
    <row r="190" spans="1:14" ht="18" customHeight="1">
      <c r="B190" s="324" t="s">
        <v>3548</v>
      </c>
    </row>
    <row r="191" spans="1:14" ht="18" customHeight="1">
      <c r="B191" s="324" t="s">
        <v>2576</v>
      </c>
    </row>
    <row r="192" spans="1:14" ht="18" customHeight="1">
      <c r="B192" s="324" t="s">
        <v>2555</v>
      </c>
    </row>
    <row r="193" spans="1:2" ht="18" customHeight="1">
      <c r="B193" s="324" t="s">
        <v>2584</v>
      </c>
    </row>
    <row r="194" spans="1:2" ht="18" customHeight="1">
      <c r="B194" s="324" t="s">
        <v>2585</v>
      </c>
    </row>
    <row r="195" spans="1:2" ht="18" customHeight="1">
      <c r="B195" s="324" t="s">
        <v>3549</v>
      </c>
    </row>
    <row r="196" spans="1:2" ht="18" customHeight="1">
      <c r="B196" s="324" t="s">
        <v>3432</v>
      </c>
    </row>
    <row r="197" spans="1:2" ht="18" customHeight="1">
      <c r="B197" s="324" t="s">
        <v>3550</v>
      </c>
    </row>
    <row r="198" spans="1:2" ht="18" customHeight="1">
      <c r="B198" s="324" t="s">
        <v>2581</v>
      </c>
    </row>
    <row r="199" spans="1:2" ht="18" customHeight="1">
      <c r="B199" s="324" t="s">
        <v>2582</v>
      </c>
    </row>
    <row r="200" spans="1:2" ht="18" customHeight="1">
      <c r="B200" s="324" t="s">
        <v>3553</v>
      </c>
    </row>
    <row r="201" spans="1:2" ht="18" customHeight="1">
      <c r="B201" s="324" t="s">
        <v>3554</v>
      </c>
    </row>
    <row r="202" spans="1:2" ht="18" customHeight="1">
      <c r="B202" s="324" t="s">
        <v>3555</v>
      </c>
    </row>
    <row r="203" spans="1:2" ht="18" customHeight="1">
      <c r="A203" s="730">
        <v>44287</v>
      </c>
      <c r="B203" s="324" t="s">
        <v>3564</v>
      </c>
    </row>
    <row r="204" spans="1:2" ht="18" customHeight="1">
      <c r="B204" s="324" t="s">
        <v>3560</v>
      </c>
    </row>
    <row r="205" spans="1:2" ht="18" customHeight="1">
      <c r="B205" s="324" t="s">
        <v>3561</v>
      </c>
    </row>
    <row r="206" spans="1:2" ht="18" customHeight="1">
      <c r="B206" s="324" t="s">
        <v>3562</v>
      </c>
    </row>
    <row r="207" spans="1:2" ht="18" customHeight="1">
      <c r="B207" s="324" t="s">
        <v>3563</v>
      </c>
    </row>
    <row r="208" spans="1:2" ht="18" customHeight="1">
      <c r="A208" s="730">
        <v>44378</v>
      </c>
      <c r="B208" s="324" t="s">
        <v>3567</v>
      </c>
    </row>
    <row r="209" spans="1:2" ht="18" customHeight="1">
      <c r="B209" s="324" t="s">
        <v>3432</v>
      </c>
    </row>
    <row r="210" spans="1:2" ht="18" customHeight="1">
      <c r="B210" s="324" t="s">
        <v>2578</v>
      </c>
    </row>
    <row r="211" spans="1:2" ht="18" customHeight="1">
      <c r="A211" s="730">
        <v>44409</v>
      </c>
      <c r="B211" s="324" t="s">
        <v>3567</v>
      </c>
    </row>
    <row r="212" spans="1:2" ht="18" customHeight="1">
      <c r="B212" s="324" t="s">
        <v>3573</v>
      </c>
    </row>
    <row r="213" spans="1:2" ht="18" customHeight="1">
      <c r="A213" s="730" t="s">
        <v>3659</v>
      </c>
    </row>
    <row r="214" spans="1:2" ht="18" customHeight="1">
      <c r="A214" s="730">
        <v>44652</v>
      </c>
      <c r="B214" s="324" t="s">
        <v>3567</v>
      </c>
    </row>
    <row r="215" spans="1:2" ht="18" customHeight="1">
      <c r="B215" s="324" t="s">
        <v>3206</v>
      </c>
    </row>
    <row r="216" spans="1:2" ht="18" customHeight="1">
      <c r="B216" s="324" t="s">
        <v>3474</v>
      </c>
    </row>
    <row r="217" spans="1:2" ht="18" customHeight="1">
      <c r="A217" s="730" t="s">
        <v>3762</v>
      </c>
    </row>
    <row r="218" spans="1:2" ht="18" customHeight="1">
      <c r="A218" s="730">
        <v>45017</v>
      </c>
      <c r="B218" s="324" t="s">
        <v>3567</v>
      </c>
    </row>
    <row r="219" spans="1:2" ht="18" customHeight="1">
      <c r="B219" s="324" t="s">
        <v>2338</v>
      </c>
    </row>
    <row r="220" spans="1:2" ht="18" customHeight="1">
      <c r="B220" s="324" t="s">
        <v>2339</v>
      </c>
    </row>
    <row r="221" spans="1:2" ht="18" customHeight="1">
      <c r="B221" s="324" t="s">
        <v>3206</v>
      </c>
    </row>
    <row r="222" spans="1:2" ht="18" customHeight="1">
      <c r="A222" s="730">
        <v>45078</v>
      </c>
      <c r="B222" s="324" t="s">
        <v>3787</v>
      </c>
    </row>
    <row r="223" spans="1:2" ht="18" customHeight="1">
      <c r="B223" s="324" t="s">
        <v>3788</v>
      </c>
    </row>
  </sheetData>
  <mergeCells count="1">
    <mergeCell ref="G1:J1"/>
  </mergeCells>
  <phoneticPr fontId="2"/>
  <hyperlinks>
    <hyperlink ref="G1:J1" location="作業メニュー!A1" display="作業メニュー" xr:uid="{00000000-0004-0000-4300-000000000000}"/>
  </hyperlinks>
  <printOptions horizontalCentered="1"/>
  <pageMargins left="0.39370078740157483" right="0.39370078740157483" top="0.78740157480314965" bottom="0.39370078740157483" header="0.59055118110236227" footer="0.19685039370078741"/>
  <pageSetup paperSize="9" fitToHeight="0"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4"/>
  <dimension ref="A1:Y102"/>
  <sheetViews>
    <sheetView topLeftCell="A22" workbookViewId="0">
      <selection activeCell="G1" sqref="G1"/>
    </sheetView>
  </sheetViews>
  <sheetFormatPr defaultColWidth="9" defaultRowHeight="14.25"/>
  <cols>
    <col min="1" max="1" width="4.625" style="527" customWidth="1"/>
    <col min="2" max="2" width="29.5" style="514" bestFit="1" customWidth="1"/>
    <col min="3" max="3" width="9" style="514" customWidth="1"/>
    <col min="4" max="16384" width="9" style="515"/>
  </cols>
  <sheetData>
    <row r="1" spans="1:25" s="524" customFormat="1" ht="38.25" customHeight="1" thickBot="1">
      <c r="A1" s="526" t="s">
        <v>2059</v>
      </c>
      <c r="B1" s="523"/>
      <c r="C1" s="523"/>
      <c r="G1" s="341" t="s">
        <v>68</v>
      </c>
      <c r="H1" s="341"/>
      <c r="I1" s="341"/>
      <c r="J1" s="341"/>
      <c r="S1" s="525"/>
      <c r="T1" s="338" t="s">
        <v>578</v>
      </c>
    </row>
    <row r="2" spans="1:25" ht="14.25" customHeight="1" thickTop="1">
      <c r="A2" s="515"/>
    </row>
    <row r="3" spans="1:25" ht="14.25" customHeight="1">
      <c r="A3" s="515" t="s">
        <v>2058</v>
      </c>
    </row>
    <row r="4" spans="1:25" ht="14.25" customHeight="1"/>
    <row r="5" spans="1:25" ht="14.25" customHeight="1">
      <c r="B5" s="515" t="s">
        <v>64</v>
      </c>
      <c r="C5" s="514" t="s">
        <v>2041</v>
      </c>
      <c r="D5" s="514"/>
      <c r="J5" s="313"/>
      <c r="K5" s="313"/>
      <c r="L5" s="313"/>
      <c r="M5" s="313"/>
      <c r="N5" s="313"/>
      <c r="O5" s="313"/>
      <c r="P5" s="313"/>
      <c r="Q5" s="313"/>
      <c r="R5" s="313"/>
      <c r="S5" s="313"/>
      <c r="T5" s="313"/>
      <c r="U5" s="313"/>
      <c r="V5" s="313"/>
      <c r="W5" s="313"/>
      <c r="X5" s="313"/>
      <c r="Y5" s="313"/>
    </row>
    <row r="6" spans="1:25" ht="14.25" customHeight="1">
      <c r="B6" s="515" t="s">
        <v>62</v>
      </c>
      <c r="C6" s="514" t="s">
        <v>2041</v>
      </c>
      <c r="D6" s="514"/>
      <c r="K6" s="313"/>
      <c r="L6" s="313"/>
      <c r="M6" s="313"/>
      <c r="N6" s="313"/>
      <c r="O6" s="313"/>
      <c r="P6" s="313"/>
      <c r="Q6" s="313"/>
      <c r="R6" s="313"/>
      <c r="S6" s="313"/>
      <c r="T6" s="313"/>
      <c r="U6" s="313"/>
      <c r="V6" s="313"/>
      <c r="W6" s="313"/>
      <c r="X6" s="313"/>
      <c r="Y6" s="313"/>
    </row>
    <row r="7" spans="1:25" ht="14.25" customHeight="1">
      <c r="B7" s="515" t="s">
        <v>2057</v>
      </c>
      <c r="D7" s="514"/>
      <c r="E7" s="514" t="s">
        <v>2053</v>
      </c>
      <c r="K7" s="313"/>
      <c r="L7" s="313"/>
      <c r="M7" s="313"/>
      <c r="N7" s="313"/>
      <c r="O7" s="313"/>
      <c r="P7" s="313"/>
      <c r="Q7" s="313"/>
      <c r="R7" s="313"/>
      <c r="S7" s="313"/>
      <c r="T7" s="313"/>
      <c r="U7" s="313"/>
      <c r="V7" s="313"/>
      <c r="W7" s="313"/>
      <c r="X7" s="313"/>
      <c r="Y7" s="313"/>
    </row>
    <row r="8" spans="1:25" ht="14.25" customHeight="1">
      <c r="B8" s="515" t="s">
        <v>63</v>
      </c>
      <c r="C8" s="514" t="s">
        <v>2041</v>
      </c>
      <c r="D8" s="514" t="s">
        <v>2040</v>
      </c>
      <c r="G8" s="314"/>
      <c r="H8" s="314"/>
      <c r="I8" s="314"/>
      <c r="J8" s="313"/>
      <c r="K8" s="313"/>
      <c r="L8" s="313"/>
      <c r="M8" s="313"/>
      <c r="N8" s="313"/>
      <c r="O8" s="313"/>
      <c r="P8" s="313"/>
      <c r="Q8" s="313"/>
      <c r="R8" s="313"/>
      <c r="S8" s="313"/>
      <c r="T8" s="313"/>
      <c r="U8" s="313"/>
      <c r="V8" s="313"/>
      <c r="W8" s="313"/>
      <c r="X8" s="313"/>
      <c r="Y8" s="313"/>
    </row>
    <row r="9" spans="1:25" ht="14.25" customHeight="1">
      <c r="B9" s="313"/>
      <c r="C9" s="516"/>
      <c r="D9" s="516"/>
      <c r="E9" s="313"/>
      <c r="F9" s="313"/>
      <c r="G9" s="313"/>
      <c r="H9" s="313"/>
      <c r="I9" s="313"/>
      <c r="J9" s="313"/>
      <c r="K9" s="313"/>
      <c r="L9" s="313"/>
      <c r="M9" s="313"/>
      <c r="N9" s="313"/>
      <c r="O9" s="313"/>
      <c r="P9" s="313"/>
      <c r="Q9" s="313"/>
      <c r="R9" s="313"/>
      <c r="S9" s="313"/>
      <c r="T9" s="313"/>
      <c r="U9" s="313"/>
      <c r="V9" s="313"/>
      <c r="W9" s="313"/>
      <c r="X9" s="313"/>
      <c r="Y9" s="313"/>
    </row>
    <row r="10" spans="1:25" ht="14.25" customHeight="1">
      <c r="A10" s="528" t="s">
        <v>2076</v>
      </c>
      <c r="B10" s="515" t="s">
        <v>2056</v>
      </c>
      <c r="C10" s="514" t="s">
        <v>2041</v>
      </c>
      <c r="D10" s="514" t="s">
        <v>2040</v>
      </c>
      <c r="E10" s="514" t="s">
        <v>2053</v>
      </c>
      <c r="H10" s="313"/>
      <c r="I10" s="313"/>
      <c r="J10" s="313"/>
      <c r="P10" s="313"/>
      <c r="Q10" s="313"/>
      <c r="R10" s="313"/>
      <c r="S10" s="313"/>
    </row>
    <row r="11" spans="1:25" ht="14.25" customHeight="1">
      <c r="B11" s="515" t="s">
        <v>53</v>
      </c>
      <c r="D11" s="514"/>
      <c r="H11" s="313"/>
      <c r="I11" s="313"/>
      <c r="J11" s="313"/>
      <c r="O11" s="314"/>
      <c r="P11" s="313"/>
      <c r="Q11" s="313"/>
      <c r="R11" s="313"/>
      <c r="S11" s="313"/>
    </row>
    <row r="12" spans="1:25" ht="14.25" customHeight="1">
      <c r="B12" s="515" t="s">
        <v>52</v>
      </c>
      <c r="C12" s="514" t="s">
        <v>2041</v>
      </c>
      <c r="D12" s="514" t="s">
        <v>2040</v>
      </c>
      <c r="E12" s="514" t="s">
        <v>2053</v>
      </c>
      <c r="G12" s="313"/>
      <c r="H12" s="313"/>
      <c r="I12" s="313"/>
      <c r="J12" s="313"/>
      <c r="P12" s="313"/>
      <c r="Q12" s="313"/>
      <c r="R12" s="313"/>
      <c r="S12" s="313"/>
    </row>
    <row r="13" spans="1:25" ht="14.25" customHeight="1">
      <c r="B13" s="515" t="s">
        <v>40</v>
      </c>
      <c r="C13" s="514" t="s">
        <v>2041</v>
      </c>
      <c r="D13" s="514" t="s">
        <v>2040</v>
      </c>
      <c r="G13" s="313"/>
      <c r="H13" s="313"/>
      <c r="I13" s="313"/>
      <c r="J13" s="313"/>
      <c r="P13" s="313"/>
      <c r="Q13" s="313"/>
      <c r="R13" s="313"/>
      <c r="S13" s="313"/>
    </row>
    <row r="14" spans="1:25" ht="14.25" customHeight="1">
      <c r="B14" s="515" t="s">
        <v>2054</v>
      </c>
      <c r="D14" s="514"/>
      <c r="E14" s="514" t="s">
        <v>2053</v>
      </c>
      <c r="G14" s="313"/>
      <c r="H14" s="313"/>
      <c r="I14" s="313"/>
      <c r="J14" s="313"/>
      <c r="P14" s="313"/>
      <c r="Q14" s="313"/>
      <c r="R14" s="313"/>
      <c r="S14" s="313"/>
    </row>
    <row r="15" spans="1:25" ht="14.25" customHeight="1">
      <c r="A15" s="528" t="s">
        <v>911</v>
      </c>
      <c r="B15" s="515" t="s">
        <v>45</v>
      </c>
      <c r="C15" s="514" t="s">
        <v>2041</v>
      </c>
      <c r="D15" s="514" t="s">
        <v>2040</v>
      </c>
      <c r="H15" s="313"/>
      <c r="I15" s="313"/>
      <c r="J15" s="313"/>
      <c r="P15" s="313"/>
      <c r="Q15" s="313"/>
      <c r="R15" s="313"/>
      <c r="S15" s="313"/>
    </row>
    <row r="16" spans="1:25" ht="14.25" customHeight="1">
      <c r="B16" s="515" t="s">
        <v>34</v>
      </c>
      <c r="C16" s="514" t="s">
        <v>2041</v>
      </c>
      <c r="D16" s="514" t="s">
        <v>2040</v>
      </c>
      <c r="G16" s="313"/>
      <c r="H16" s="313"/>
      <c r="I16" s="313"/>
      <c r="J16" s="313"/>
      <c r="P16" s="313"/>
      <c r="Q16" s="313"/>
      <c r="R16" s="313"/>
      <c r="S16" s="313"/>
    </row>
    <row r="17" spans="1:25" ht="14.25" customHeight="1">
      <c r="A17" s="528" t="s">
        <v>909</v>
      </c>
      <c r="B17" s="515" t="s">
        <v>38</v>
      </c>
      <c r="C17" s="514" t="s">
        <v>2041</v>
      </c>
      <c r="D17" s="514" t="s">
        <v>2040</v>
      </c>
      <c r="G17" s="517"/>
      <c r="H17" s="313"/>
      <c r="I17" s="313"/>
      <c r="J17" s="313"/>
      <c r="O17" s="313"/>
      <c r="P17" s="313"/>
      <c r="Q17" s="313"/>
      <c r="R17" s="313"/>
      <c r="S17" s="313"/>
    </row>
    <row r="18" spans="1:25" ht="14.25" customHeight="1">
      <c r="B18" s="515" t="s">
        <v>34</v>
      </c>
      <c r="C18" s="514" t="s">
        <v>2041</v>
      </c>
      <c r="D18" s="514" t="s">
        <v>2040</v>
      </c>
      <c r="G18" s="313"/>
      <c r="H18" s="313"/>
      <c r="I18" s="313"/>
      <c r="J18" s="313"/>
      <c r="O18" s="313"/>
      <c r="P18" s="313"/>
      <c r="Q18" s="313"/>
      <c r="R18" s="313"/>
      <c r="S18" s="313"/>
      <c r="W18" s="313"/>
    </row>
    <row r="19" spans="1:25" ht="14.25" customHeight="1">
      <c r="A19" s="528" t="s">
        <v>908</v>
      </c>
      <c r="B19" s="515" t="s">
        <v>32</v>
      </c>
      <c r="C19" s="514" t="s">
        <v>2041</v>
      </c>
      <c r="D19" s="514" t="s">
        <v>2040</v>
      </c>
      <c r="H19" s="313"/>
      <c r="I19" s="313"/>
      <c r="J19" s="313"/>
      <c r="R19" s="313"/>
      <c r="S19" s="313"/>
      <c r="W19" s="313"/>
    </row>
    <row r="20" spans="1:25" ht="14.25" customHeight="1">
      <c r="B20" s="518" t="s">
        <v>29</v>
      </c>
      <c r="C20" s="515"/>
      <c r="D20" s="519"/>
      <c r="E20" s="520"/>
      <c r="F20" s="520"/>
      <c r="G20" s="314"/>
      <c r="H20" s="313"/>
      <c r="I20" s="313"/>
      <c r="J20" s="313"/>
      <c r="R20" s="313"/>
      <c r="S20" s="313"/>
    </row>
    <row r="21" spans="1:25" ht="14.25" customHeight="1">
      <c r="B21" s="515" t="s">
        <v>12</v>
      </c>
      <c r="C21" s="514" t="s">
        <v>2041</v>
      </c>
      <c r="D21" s="514" t="s">
        <v>2040</v>
      </c>
      <c r="G21" s="313"/>
      <c r="H21" s="313"/>
      <c r="I21" s="313"/>
      <c r="J21" s="313"/>
      <c r="O21" s="313"/>
      <c r="P21" s="313"/>
      <c r="Q21" s="313"/>
      <c r="R21" s="313"/>
      <c r="S21" s="313"/>
    </row>
    <row r="22" spans="1:25" ht="14.25" customHeight="1">
      <c r="A22" s="528" t="s">
        <v>906</v>
      </c>
      <c r="B22" s="515" t="s">
        <v>24</v>
      </c>
      <c r="C22" s="514" t="s">
        <v>2041</v>
      </c>
      <c r="D22" s="514" t="s">
        <v>2040</v>
      </c>
      <c r="H22" s="313"/>
      <c r="I22" s="313"/>
      <c r="J22" s="313"/>
      <c r="R22" s="313"/>
      <c r="S22" s="313"/>
    </row>
    <row r="23" spans="1:25" ht="14.25" customHeight="1">
      <c r="B23" s="289" t="s">
        <v>2055</v>
      </c>
      <c r="D23" s="521"/>
      <c r="E23" s="289"/>
      <c r="F23" s="289"/>
      <c r="G23" s="313"/>
      <c r="H23" s="313"/>
      <c r="I23" s="313"/>
      <c r="J23" s="313"/>
      <c r="R23" s="313"/>
      <c r="S23" s="313"/>
    </row>
    <row r="24" spans="1:25" ht="14.25" customHeight="1">
      <c r="B24" s="515" t="s">
        <v>12</v>
      </c>
      <c r="C24" s="514" t="s">
        <v>2041</v>
      </c>
      <c r="D24" s="514" t="s">
        <v>2040</v>
      </c>
      <c r="G24" s="313"/>
      <c r="H24" s="313"/>
      <c r="I24" s="313"/>
      <c r="J24" s="313"/>
      <c r="L24" s="313"/>
      <c r="M24" s="313"/>
      <c r="N24" s="313"/>
      <c r="O24" s="313"/>
      <c r="P24" s="313"/>
      <c r="Q24" s="313"/>
      <c r="R24" s="313"/>
      <c r="S24" s="313"/>
    </row>
    <row r="25" spans="1:25" ht="14.25" customHeight="1">
      <c r="A25" s="528" t="s">
        <v>2077</v>
      </c>
      <c r="B25" s="515" t="s">
        <v>55</v>
      </c>
      <c r="C25" s="514" t="s">
        <v>2041</v>
      </c>
      <c r="D25" s="514" t="s">
        <v>2040</v>
      </c>
      <c r="E25" s="313"/>
      <c r="F25" s="313"/>
      <c r="G25" s="313"/>
      <c r="H25" s="313"/>
      <c r="I25" s="313"/>
      <c r="J25" s="313"/>
      <c r="R25" s="313"/>
      <c r="S25" s="313"/>
    </row>
    <row r="26" spans="1:25" ht="14.25" customHeight="1">
      <c r="B26" s="515" t="s">
        <v>53</v>
      </c>
      <c r="D26" s="516"/>
      <c r="E26" s="313"/>
      <c r="F26" s="313"/>
      <c r="G26" s="313"/>
      <c r="H26" s="313"/>
      <c r="I26" s="313"/>
      <c r="J26" s="313"/>
      <c r="R26" s="313"/>
      <c r="S26" s="313"/>
    </row>
    <row r="27" spans="1:25" ht="14.25" customHeight="1">
      <c r="B27" s="515" t="s">
        <v>52</v>
      </c>
      <c r="C27" s="514" t="s">
        <v>2041</v>
      </c>
      <c r="D27" s="514" t="s">
        <v>2040</v>
      </c>
      <c r="E27" s="313"/>
      <c r="F27" s="313"/>
      <c r="G27" s="313"/>
      <c r="H27" s="313"/>
      <c r="I27" s="313"/>
      <c r="J27" s="313"/>
      <c r="K27" s="522"/>
      <c r="L27" s="314"/>
      <c r="M27" s="314"/>
      <c r="N27" s="314"/>
      <c r="O27" s="314"/>
      <c r="P27" s="314"/>
      <c r="Q27" s="314"/>
      <c r="R27" s="314"/>
      <c r="S27" s="313"/>
    </row>
    <row r="28" spans="1:25" ht="14.25" customHeight="1">
      <c r="B28" s="515" t="s">
        <v>40</v>
      </c>
      <c r="C28" s="514" t="s">
        <v>2041</v>
      </c>
      <c r="D28" s="514" t="s">
        <v>2040</v>
      </c>
      <c r="E28" s="313"/>
      <c r="F28" s="313"/>
      <c r="G28" s="313"/>
      <c r="H28" s="313"/>
      <c r="I28" s="313"/>
      <c r="J28" s="313"/>
      <c r="K28" s="313"/>
      <c r="L28" s="313"/>
      <c r="M28" s="313"/>
      <c r="N28" s="313"/>
      <c r="O28" s="313"/>
      <c r="P28" s="313"/>
      <c r="Q28" s="313"/>
      <c r="R28" s="313"/>
      <c r="S28" s="313"/>
      <c r="T28" s="313"/>
      <c r="U28" s="313"/>
      <c r="V28" s="313"/>
      <c r="W28" s="313"/>
      <c r="X28" s="313"/>
      <c r="Y28" s="313"/>
    </row>
    <row r="29" spans="1:25" ht="14.25" customHeight="1">
      <c r="A29" s="528" t="s">
        <v>2078</v>
      </c>
      <c r="B29" s="515" t="s">
        <v>15</v>
      </c>
      <c r="C29" s="514" t="s">
        <v>2041</v>
      </c>
      <c r="D29" s="514" t="s">
        <v>2040</v>
      </c>
      <c r="E29" s="313"/>
      <c r="F29" s="313"/>
      <c r="G29" s="313"/>
      <c r="H29" s="313"/>
      <c r="I29" s="313"/>
      <c r="J29" s="313"/>
      <c r="K29" s="313"/>
      <c r="L29" s="313"/>
      <c r="M29" s="313"/>
      <c r="N29" s="313"/>
      <c r="O29" s="313"/>
      <c r="P29" s="313"/>
      <c r="Q29" s="313"/>
      <c r="R29" s="313"/>
      <c r="S29" s="313"/>
      <c r="T29" s="313"/>
      <c r="U29" s="313"/>
      <c r="V29" s="313"/>
      <c r="W29" s="313"/>
      <c r="X29" s="313"/>
      <c r="Y29" s="313"/>
    </row>
    <row r="30" spans="1:25" ht="14.25" customHeight="1">
      <c r="B30" s="515" t="s">
        <v>14</v>
      </c>
      <c r="D30" s="516"/>
      <c r="E30" s="313"/>
      <c r="F30" s="313"/>
      <c r="G30" s="313"/>
      <c r="H30" s="313"/>
      <c r="I30" s="313"/>
      <c r="J30" s="313"/>
      <c r="K30" s="313"/>
      <c r="L30" s="313"/>
      <c r="M30" s="313"/>
      <c r="N30" s="313"/>
      <c r="O30" s="313"/>
      <c r="P30" s="313"/>
      <c r="Q30" s="313"/>
      <c r="R30" s="313"/>
      <c r="S30" s="313"/>
      <c r="T30" s="313"/>
      <c r="U30" s="313"/>
      <c r="V30" s="313"/>
      <c r="W30" s="313"/>
      <c r="X30" s="313"/>
      <c r="Y30" s="313"/>
    </row>
    <row r="31" spans="1:25" ht="14.25" customHeight="1">
      <c r="B31" s="515" t="s">
        <v>13</v>
      </c>
      <c r="C31" s="514" t="s">
        <v>2041</v>
      </c>
      <c r="D31" s="514" t="s">
        <v>2040</v>
      </c>
      <c r="E31" s="313"/>
      <c r="F31" s="313"/>
      <c r="G31" s="313"/>
      <c r="H31" s="313"/>
      <c r="I31" s="313"/>
      <c r="J31" s="313"/>
      <c r="K31" s="313"/>
      <c r="L31" s="313"/>
      <c r="M31" s="313"/>
      <c r="N31" s="313"/>
      <c r="O31" s="313"/>
      <c r="P31" s="313"/>
      <c r="Q31" s="313"/>
      <c r="R31" s="313"/>
      <c r="S31" s="313"/>
      <c r="T31" s="313"/>
      <c r="U31" s="313"/>
      <c r="V31" s="313"/>
      <c r="W31" s="313"/>
      <c r="X31" s="313"/>
      <c r="Y31" s="313"/>
    </row>
    <row r="32" spans="1:25" ht="14.25" customHeight="1">
      <c r="B32" s="515" t="s">
        <v>12</v>
      </c>
      <c r="C32" s="514" t="s">
        <v>2041</v>
      </c>
      <c r="D32" s="514" t="s">
        <v>2040</v>
      </c>
      <c r="E32" s="313"/>
      <c r="F32" s="313"/>
      <c r="G32" s="313"/>
      <c r="H32" s="313"/>
      <c r="I32" s="313"/>
      <c r="J32" s="313"/>
      <c r="K32" s="313"/>
      <c r="L32" s="313"/>
      <c r="M32" s="313"/>
      <c r="N32" s="313"/>
      <c r="O32" s="313"/>
      <c r="P32" s="313"/>
      <c r="Q32" s="313"/>
      <c r="R32" s="313"/>
      <c r="S32" s="313"/>
      <c r="T32" s="313"/>
      <c r="U32" s="313"/>
      <c r="V32" s="313"/>
      <c r="W32" s="313"/>
      <c r="X32" s="313"/>
      <c r="Y32" s="313"/>
    </row>
    <row r="33" spans="1:25" ht="14.25" customHeight="1">
      <c r="A33" s="528" t="s">
        <v>2079</v>
      </c>
      <c r="B33" s="515" t="s">
        <v>48</v>
      </c>
      <c r="C33" s="514" t="s">
        <v>2041</v>
      </c>
      <c r="D33" s="514" t="s">
        <v>2040</v>
      </c>
      <c r="E33" s="514" t="s">
        <v>2053</v>
      </c>
      <c r="I33" s="313"/>
      <c r="J33" s="313"/>
      <c r="L33" s="313"/>
      <c r="M33" s="313"/>
      <c r="N33" s="313"/>
      <c r="O33" s="313"/>
      <c r="P33" s="313"/>
      <c r="Q33" s="313"/>
      <c r="R33" s="313"/>
      <c r="S33" s="313"/>
      <c r="T33" s="313"/>
      <c r="U33" s="313"/>
      <c r="V33" s="313"/>
      <c r="W33" s="313"/>
      <c r="X33" s="313"/>
      <c r="Y33" s="313"/>
    </row>
    <row r="34" spans="1:25" ht="14.25" customHeight="1">
      <c r="B34" s="515" t="s">
        <v>53</v>
      </c>
      <c r="D34" s="514"/>
      <c r="F34" s="313"/>
      <c r="G34" s="313"/>
      <c r="H34" s="313"/>
      <c r="I34" s="313"/>
      <c r="J34" s="313"/>
      <c r="L34" s="313"/>
      <c r="M34" s="313"/>
      <c r="N34" s="313"/>
      <c r="O34" s="313"/>
      <c r="P34" s="313"/>
      <c r="Q34" s="313"/>
      <c r="R34" s="313"/>
      <c r="S34" s="313"/>
      <c r="T34" s="313"/>
      <c r="U34" s="313"/>
      <c r="V34" s="313"/>
      <c r="W34" s="313"/>
      <c r="X34" s="313"/>
      <c r="Y34" s="313"/>
    </row>
    <row r="35" spans="1:25" ht="14.25" customHeight="1">
      <c r="B35" s="515" t="s">
        <v>52</v>
      </c>
      <c r="C35" s="514" t="s">
        <v>2041</v>
      </c>
      <c r="D35" s="514" t="s">
        <v>2040</v>
      </c>
      <c r="E35" s="514" t="s">
        <v>2053</v>
      </c>
      <c r="F35" s="313"/>
      <c r="G35" s="313"/>
      <c r="H35" s="313"/>
      <c r="I35" s="313"/>
      <c r="J35" s="313"/>
      <c r="K35" s="313"/>
      <c r="L35" s="313"/>
      <c r="M35" s="313"/>
      <c r="N35" s="313"/>
      <c r="O35" s="313"/>
      <c r="P35" s="313"/>
      <c r="Q35" s="313"/>
      <c r="R35" s="313"/>
      <c r="S35" s="313"/>
      <c r="T35" s="313"/>
      <c r="U35" s="313"/>
      <c r="V35" s="313"/>
      <c r="W35" s="313"/>
      <c r="X35" s="313"/>
      <c r="Y35" s="313"/>
    </row>
    <row r="36" spans="1:25" ht="14.25" customHeight="1">
      <c r="B36" s="515" t="s">
        <v>2054</v>
      </c>
      <c r="D36" s="514"/>
      <c r="E36" s="514" t="s">
        <v>2053</v>
      </c>
      <c r="G36" s="313"/>
      <c r="H36" s="313"/>
      <c r="I36" s="313"/>
      <c r="J36" s="313"/>
      <c r="P36" s="313"/>
      <c r="Q36" s="313"/>
      <c r="R36" s="313"/>
      <c r="S36" s="313"/>
    </row>
    <row r="37" spans="1:25" ht="14.25" customHeight="1">
      <c r="A37" s="528" t="s">
        <v>2080</v>
      </c>
      <c r="B37" s="515" t="s">
        <v>36</v>
      </c>
      <c r="C37" s="514" t="s">
        <v>2041</v>
      </c>
      <c r="D37" s="514" t="s">
        <v>2040</v>
      </c>
      <c r="E37" s="514"/>
    </row>
    <row r="38" spans="1:25" ht="14.25" customHeight="1">
      <c r="A38" s="528" t="s">
        <v>2081</v>
      </c>
      <c r="B38" s="515" t="s">
        <v>28</v>
      </c>
      <c r="C38" s="514" t="s">
        <v>2041</v>
      </c>
      <c r="D38" s="514" t="s">
        <v>2040</v>
      </c>
    </row>
    <row r="39" spans="1:25" ht="14.25" customHeight="1">
      <c r="B39" s="289" t="s">
        <v>26</v>
      </c>
      <c r="D39" s="514"/>
    </row>
    <row r="40" spans="1:25" ht="14.25" customHeight="1">
      <c r="A40" s="528" t="s">
        <v>2082</v>
      </c>
      <c r="B40" s="515" t="s">
        <v>23</v>
      </c>
      <c r="C40" s="514" t="s">
        <v>2041</v>
      </c>
      <c r="D40" s="514" t="s">
        <v>2040</v>
      </c>
    </row>
    <row r="41" spans="1:25" ht="14.25" customHeight="1">
      <c r="A41" s="528" t="s">
        <v>2083</v>
      </c>
      <c r="B41" s="515" t="s">
        <v>20</v>
      </c>
      <c r="C41" s="514" t="s">
        <v>2041</v>
      </c>
      <c r="D41" s="514" t="s">
        <v>2040</v>
      </c>
    </row>
    <row r="42" spans="1:25" ht="14.25" customHeight="1">
      <c r="A42" s="528" t="s">
        <v>2084</v>
      </c>
      <c r="B42" s="515" t="s">
        <v>54</v>
      </c>
      <c r="C42" s="514" t="s">
        <v>2052</v>
      </c>
      <c r="D42" s="514" t="s">
        <v>2040</v>
      </c>
    </row>
    <row r="43" spans="1:25" ht="14.25" customHeight="1">
      <c r="B43" s="515" t="s">
        <v>53</v>
      </c>
      <c r="D43" s="514"/>
    </row>
    <row r="44" spans="1:25" ht="14.25" customHeight="1">
      <c r="B44" s="515" t="s">
        <v>52</v>
      </c>
      <c r="C44" s="514" t="s">
        <v>2052</v>
      </c>
      <c r="D44" s="514" t="s">
        <v>2040</v>
      </c>
    </row>
    <row r="45" spans="1:25" ht="14.25" customHeight="1">
      <c r="A45" s="528" t="s">
        <v>2085</v>
      </c>
      <c r="B45" s="515" t="s">
        <v>47</v>
      </c>
      <c r="C45" s="514" t="s">
        <v>2052</v>
      </c>
      <c r="D45" s="514" t="s">
        <v>2040</v>
      </c>
      <c r="E45" s="514" t="s">
        <v>2051</v>
      </c>
    </row>
    <row r="46" spans="1:25" ht="14.25" customHeight="1">
      <c r="B46" s="515" t="s">
        <v>53</v>
      </c>
      <c r="D46" s="514"/>
    </row>
    <row r="47" spans="1:25" ht="14.25" customHeight="1">
      <c r="B47" s="515" t="s">
        <v>52</v>
      </c>
      <c r="C47" s="514" t="s">
        <v>2052</v>
      </c>
      <c r="D47" s="514" t="s">
        <v>2040</v>
      </c>
      <c r="E47" s="514" t="s">
        <v>2051</v>
      </c>
    </row>
    <row r="48" spans="1:25" ht="14.25" customHeight="1">
      <c r="A48" s="528" t="s">
        <v>2086</v>
      </c>
      <c r="B48" s="515" t="s">
        <v>35</v>
      </c>
      <c r="C48" s="514" t="s">
        <v>2041</v>
      </c>
      <c r="D48" s="514" t="s">
        <v>2040</v>
      </c>
    </row>
    <row r="49" spans="1:6" ht="14.25" customHeight="1">
      <c r="A49" s="528" t="s">
        <v>2087</v>
      </c>
      <c r="B49" s="515" t="s">
        <v>2050</v>
      </c>
      <c r="D49" s="514"/>
      <c r="E49" s="514" t="s">
        <v>2049</v>
      </c>
    </row>
    <row r="50" spans="1:6" ht="14.25" customHeight="1">
      <c r="A50" s="528" t="s">
        <v>2088</v>
      </c>
      <c r="B50" s="515" t="s">
        <v>33</v>
      </c>
      <c r="C50" s="514" t="s">
        <v>2041</v>
      </c>
      <c r="D50" s="514" t="s">
        <v>2040</v>
      </c>
    </row>
    <row r="51" spans="1:6" ht="14.25" customHeight="1">
      <c r="A51" s="528" t="s">
        <v>2089</v>
      </c>
      <c r="B51" s="515" t="s">
        <v>30</v>
      </c>
      <c r="C51" s="514" t="s">
        <v>2041</v>
      </c>
      <c r="D51" s="514" t="s">
        <v>2040</v>
      </c>
    </row>
    <row r="52" spans="1:6" ht="14.25" customHeight="1">
      <c r="A52" s="528" t="s">
        <v>2090</v>
      </c>
      <c r="B52" s="515" t="s">
        <v>27</v>
      </c>
      <c r="C52" s="514" t="s">
        <v>2041</v>
      </c>
      <c r="D52" s="514" t="s">
        <v>2040</v>
      </c>
    </row>
    <row r="53" spans="1:6" ht="14.25" customHeight="1">
      <c r="A53" s="528" t="s">
        <v>2091</v>
      </c>
      <c r="B53" s="515" t="s">
        <v>25</v>
      </c>
      <c r="C53" s="514" t="s">
        <v>2041</v>
      </c>
      <c r="D53" s="514" t="s">
        <v>2040</v>
      </c>
    </row>
    <row r="54" spans="1:6" ht="14.25" customHeight="1">
      <c r="A54" s="528" t="s">
        <v>2092</v>
      </c>
      <c r="B54" s="515" t="s">
        <v>2048</v>
      </c>
      <c r="C54" s="514" t="s">
        <v>2041</v>
      </c>
      <c r="D54" s="514" t="s">
        <v>2040</v>
      </c>
    </row>
    <row r="55" spans="1:6" ht="14.25" customHeight="1">
      <c r="A55" s="528" t="s">
        <v>2093</v>
      </c>
      <c r="B55" s="515" t="s">
        <v>2047</v>
      </c>
      <c r="C55" s="514" t="s">
        <v>2041</v>
      </c>
      <c r="D55" s="514" t="s">
        <v>2040</v>
      </c>
    </row>
    <row r="56" spans="1:6" ht="14.25" customHeight="1">
      <c r="A56" s="528" t="s">
        <v>2094</v>
      </c>
      <c r="B56" s="515" t="s">
        <v>21</v>
      </c>
      <c r="C56" s="514" t="s">
        <v>2041</v>
      </c>
      <c r="D56" s="514" t="s">
        <v>2040</v>
      </c>
    </row>
    <row r="57" spans="1:6" ht="14.25" customHeight="1">
      <c r="A57" s="528" t="s">
        <v>2095</v>
      </c>
      <c r="B57" s="515" t="s">
        <v>19</v>
      </c>
      <c r="C57" s="514" t="s">
        <v>2041</v>
      </c>
      <c r="D57" s="514" t="s">
        <v>2040</v>
      </c>
    </row>
    <row r="58" spans="1:6" ht="14.25" customHeight="1">
      <c r="A58" s="528" t="s">
        <v>2096</v>
      </c>
      <c r="B58" s="515" t="s">
        <v>18</v>
      </c>
      <c r="D58" s="514"/>
      <c r="E58" s="514" t="s">
        <v>2045</v>
      </c>
      <c r="F58" s="514" t="s">
        <v>2046</v>
      </c>
    </row>
    <row r="59" spans="1:6" ht="14.25" customHeight="1">
      <c r="A59" s="528" t="s">
        <v>2097</v>
      </c>
      <c r="B59" s="515" t="s">
        <v>16</v>
      </c>
      <c r="D59" s="514"/>
      <c r="E59" s="514" t="s">
        <v>2045</v>
      </c>
    </row>
    <row r="60" spans="1:6" ht="14.25" customHeight="1">
      <c r="A60" s="528" t="s">
        <v>2098</v>
      </c>
      <c r="B60" s="515" t="s">
        <v>2044</v>
      </c>
      <c r="D60" s="514"/>
      <c r="E60" s="514" t="s">
        <v>2043</v>
      </c>
    </row>
    <row r="61" spans="1:6" ht="14.25" customHeight="1">
      <c r="B61" s="513"/>
      <c r="D61" s="514"/>
    </row>
    <row r="62" spans="1:6" ht="14.25" customHeight="1">
      <c r="B62" s="515" t="s">
        <v>8</v>
      </c>
      <c r="C62" s="514" t="s">
        <v>2042</v>
      </c>
      <c r="D62" s="514" t="s">
        <v>2040</v>
      </c>
    </row>
    <row r="63" spans="1:6" ht="14.25" customHeight="1">
      <c r="B63" s="515" t="s">
        <v>7</v>
      </c>
      <c r="C63" s="514" t="s">
        <v>2041</v>
      </c>
      <c r="D63" s="514" t="s">
        <v>2040</v>
      </c>
    </row>
    <row r="64" spans="1:6"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sheetData>
  <phoneticPr fontId="2"/>
  <hyperlinks>
    <hyperlink ref="G1:J1" location="作業メニュー!A1" display="作業メニュー" xr:uid="{00000000-0004-0000-4400-000000000000}"/>
  </hyperlinks>
  <pageMargins left="0.75" right="0.75" top="1" bottom="1" header="0.51200000000000001" footer="0.51200000000000001"/>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AM572"/>
  <sheetViews>
    <sheetView showGridLines="0" zoomScale="90" zoomScaleNormal="90" zoomScaleSheetLayoutView="85" workbookViewId="0"/>
  </sheetViews>
  <sheetFormatPr defaultColWidth="3.125" defaultRowHeight="17.100000000000001" customHeight="1"/>
  <cols>
    <col min="1" max="15" width="3.125" style="1"/>
    <col min="16" max="16" width="2.875" style="1" customWidth="1"/>
    <col min="17" max="16384" width="3.125" style="1"/>
  </cols>
  <sheetData>
    <row r="1" spans="1:33" s="14" customFormat="1" ht="50.1" customHeight="1" thickBot="1">
      <c r="A1" s="984" t="s">
        <v>3076</v>
      </c>
      <c r="U1" s="12" t="s">
        <v>68</v>
      </c>
      <c r="V1" s="12"/>
      <c r="W1" s="12"/>
      <c r="X1" s="12"/>
      <c r="AG1" s="716"/>
    </row>
    <row r="2" spans="1:33" ht="17.100000000000001" customHeight="1" thickTop="1">
      <c r="A2" s="72"/>
      <c r="B2" s="34" t="s">
        <v>2120</v>
      </c>
      <c r="C2" s="34"/>
      <c r="D2" s="34"/>
      <c r="E2" s="34"/>
      <c r="F2" s="2"/>
      <c r="G2" s="2"/>
      <c r="H2" s="2"/>
      <c r="I2" s="2"/>
      <c r="J2" s="2"/>
      <c r="K2" s="2"/>
      <c r="L2" s="2"/>
      <c r="M2" s="2"/>
      <c r="N2" s="2"/>
      <c r="O2" s="2"/>
      <c r="P2" s="2"/>
      <c r="Q2" s="2"/>
      <c r="R2" s="2"/>
      <c r="S2" s="2"/>
      <c r="T2" s="2"/>
      <c r="U2" s="2"/>
      <c r="V2" s="2"/>
      <c r="W2" s="2"/>
      <c r="X2" s="2"/>
      <c r="Y2" s="2"/>
      <c r="Z2" s="2"/>
      <c r="AA2" s="2"/>
    </row>
    <row r="3" spans="1:33" ht="17.100000000000001" customHeight="1">
      <c r="A3" s="72"/>
      <c r="B3" s="34"/>
      <c r="C3" s="34"/>
      <c r="D3" s="34"/>
      <c r="E3" s="34"/>
      <c r="F3" s="2"/>
      <c r="G3" s="2"/>
      <c r="H3" s="2"/>
      <c r="I3" s="2"/>
      <c r="J3" s="2"/>
      <c r="K3" s="2"/>
      <c r="L3" s="2"/>
      <c r="M3" s="2"/>
      <c r="N3" s="2"/>
      <c r="O3" s="2"/>
      <c r="P3" s="2"/>
      <c r="Q3" s="2"/>
      <c r="R3" s="2"/>
      <c r="S3" s="2"/>
      <c r="T3" s="2"/>
      <c r="U3" s="2"/>
      <c r="V3" s="2"/>
      <c r="W3" s="2"/>
      <c r="X3" s="2"/>
      <c r="Y3" s="2"/>
      <c r="Z3" s="2"/>
      <c r="AA3" s="2"/>
    </row>
    <row r="4" spans="1:33" ht="17.100000000000001" customHeight="1">
      <c r="A4" s="72"/>
      <c r="B4" s="34"/>
      <c r="C4" s="34"/>
      <c r="D4" s="34"/>
      <c r="E4" s="34"/>
      <c r="F4" s="2"/>
      <c r="G4" s="2"/>
      <c r="H4" s="2"/>
      <c r="I4" s="2"/>
      <c r="J4" s="2"/>
      <c r="K4" s="2"/>
      <c r="L4" s="2"/>
      <c r="M4" s="2"/>
      <c r="N4" s="2"/>
      <c r="O4" s="2"/>
      <c r="P4" s="2"/>
      <c r="Q4" s="2"/>
      <c r="R4" s="2"/>
      <c r="S4" s="2"/>
      <c r="T4" s="2"/>
      <c r="U4" s="2"/>
      <c r="V4" s="2"/>
      <c r="W4" s="2"/>
      <c r="X4" s="2"/>
      <c r="Y4" s="2"/>
      <c r="Z4" s="2"/>
      <c r="AA4" s="2"/>
    </row>
    <row r="5" spans="1:33" ht="17.100000000000001" customHeight="1">
      <c r="A5" s="2"/>
      <c r="B5" s="1542" t="s">
        <v>457</v>
      </c>
      <c r="C5" s="1542"/>
      <c r="D5" s="1542"/>
      <c r="E5" s="1542"/>
      <c r="F5" s="1542"/>
      <c r="G5" s="1542"/>
      <c r="H5" s="1542"/>
      <c r="I5" s="1542"/>
      <c r="J5" s="1542"/>
      <c r="K5" s="1542"/>
      <c r="L5" s="1542"/>
      <c r="M5" s="1542"/>
      <c r="N5" s="1542"/>
      <c r="O5" s="1542"/>
      <c r="P5" s="1542"/>
      <c r="Q5" s="1542"/>
      <c r="R5" s="1542"/>
      <c r="S5" s="1542"/>
      <c r="T5" s="1542"/>
      <c r="U5" s="1542"/>
      <c r="V5" s="1542"/>
      <c r="W5" s="1542"/>
      <c r="X5" s="1542"/>
      <c r="Y5" s="1542"/>
      <c r="Z5" s="1542"/>
      <c r="AA5" s="1542"/>
    </row>
    <row r="6" spans="1:33" ht="17.100000000000001" customHeight="1">
      <c r="A6" s="2"/>
      <c r="B6" s="2"/>
      <c r="C6" s="2"/>
      <c r="D6" s="2"/>
      <c r="E6" s="2"/>
      <c r="F6" s="2"/>
      <c r="G6" s="2"/>
      <c r="H6" s="2"/>
      <c r="I6" s="2"/>
      <c r="J6" s="2"/>
      <c r="K6" s="2"/>
      <c r="L6" s="2"/>
      <c r="M6" s="2"/>
      <c r="N6" s="2"/>
      <c r="O6" s="2"/>
      <c r="P6" s="2"/>
      <c r="Q6" s="2"/>
      <c r="R6" s="2"/>
      <c r="S6" s="2"/>
      <c r="T6" s="2"/>
      <c r="U6" s="2"/>
      <c r="V6" s="2"/>
      <c r="W6" s="2"/>
      <c r="X6" s="2"/>
      <c r="Y6" s="2"/>
      <c r="Z6" s="2"/>
      <c r="AA6" s="2"/>
    </row>
    <row r="7" spans="1:33" ht="17.100000000000001" customHeight="1">
      <c r="A7" s="2"/>
      <c r="B7" s="2"/>
      <c r="C7" s="2"/>
      <c r="D7" s="2"/>
      <c r="E7" s="2"/>
      <c r="F7" s="2"/>
      <c r="G7" s="2"/>
      <c r="H7" s="2"/>
      <c r="I7" s="2"/>
      <c r="J7" s="2"/>
      <c r="K7" s="2"/>
      <c r="L7" s="2"/>
      <c r="M7" s="3"/>
      <c r="N7" s="2" t="s">
        <v>456</v>
      </c>
      <c r="O7" s="2"/>
      <c r="P7" s="3"/>
      <c r="Q7" s="3"/>
      <c r="R7" s="2"/>
      <c r="S7" s="2"/>
      <c r="T7" s="2"/>
      <c r="U7" s="2"/>
      <c r="V7" s="2"/>
      <c r="W7" s="2"/>
      <c r="X7" s="2"/>
      <c r="Y7" s="2"/>
      <c r="Z7" s="2"/>
      <c r="AA7" s="2"/>
    </row>
    <row r="8" spans="1:33" ht="17.100000000000001" customHeight="1">
      <c r="A8" s="2"/>
      <c r="B8" s="2"/>
      <c r="C8" s="2"/>
      <c r="D8" s="2"/>
      <c r="E8" s="2"/>
      <c r="F8" s="2"/>
      <c r="G8" s="2"/>
      <c r="H8" s="2"/>
      <c r="I8" s="2"/>
      <c r="J8" s="2"/>
      <c r="K8" s="2"/>
      <c r="L8" s="2"/>
      <c r="M8" s="2"/>
      <c r="N8" s="2"/>
      <c r="O8" s="2"/>
      <c r="P8" s="2"/>
      <c r="Q8" s="2"/>
      <c r="R8" s="2"/>
      <c r="S8" s="2"/>
      <c r="T8" s="2"/>
      <c r="U8" s="2"/>
      <c r="V8" s="2"/>
      <c r="W8" s="2"/>
      <c r="X8" s="2"/>
      <c r="Y8" s="2"/>
      <c r="Z8" s="2"/>
      <c r="AA8" s="2"/>
    </row>
    <row r="9" spans="1:33" ht="17.100000000000001" customHeight="1">
      <c r="A9" s="2"/>
      <c r="B9" s="2"/>
      <c r="C9" s="2" t="s">
        <v>455</v>
      </c>
      <c r="D9" s="2"/>
      <c r="E9" s="2"/>
      <c r="F9" s="2"/>
      <c r="G9" s="2"/>
      <c r="H9" s="2"/>
      <c r="I9" s="2"/>
      <c r="J9" s="2"/>
      <c r="K9" s="2"/>
      <c r="L9" s="2"/>
      <c r="M9" s="2"/>
      <c r="N9" s="2"/>
      <c r="O9" s="2"/>
      <c r="P9" s="2"/>
      <c r="Q9" s="2"/>
      <c r="R9" s="2"/>
      <c r="S9" s="2"/>
      <c r="T9" s="2"/>
      <c r="U9" s="2"/>
      <c r="V9" s="2"/>
      <c r="W9" s="2"/>
      <c r="X9" s="2"/>
      <c r="Y9" s="2"/>
      <c r="Z9" s="2"/>
      <c r="AA9" s="2"/>
    </row>
    <row r="10" spans="1:33" ht="17.100000000000001" customHeight="1">
      <c r="A10" s="2"/>
      <c r="B10" s="2"/>
      <c r="C10" s="2" t="s">
        <v>454</v>
      </c>
      <c r="D10" s="2"/>
      <c r="E10" s="2"/>
      <c r="F10" s="2"/>
      <c r="G10" s="2"/>
      <c r="H10" s="2"/>
      <c r="I10" s="2"/>
      <c r="J10" s="2"/>
      <c r="K10" s="2"/>
      <c r="L10" s="2"/>
      <c r="M10" s="2"/>
      <c r="N10" s="2"/>
      <c r="O10" s="2"/>
      <c r="P10" s="2"/>
      <c r="Q10" s="2"/>
      <c r="R10" s="2"/>
      <c r="S10" s="2"/>
      <c r="T10" s="2"/>
      <c r="U10" s="2"/>
      <c r="V10" s="2"/>
      <c r="W10" s="2"/>
      <c r="X10" s="2"/>
      <c r="Y10" s="2"/>
      <c r="Z10" s="2"/>
      <c r="AA10" s="2"/>
    </row>
    <row r="11" spans="1:33" ht="17.100000000000001" customHeight="1">
      <c r="A11" s="2"/>
      <c r="B11" s="2"/>
      <c r="C11" s="2"/>
      <c r="D11" s="2"/>
      <c r="E11" s="2"/>
      <c r="F11" s="2"/>
      <c r="G11" s="2"/>
      <c r="H11" s="2"/>
      <c r="I11" s="2"/>
      <c r="J11" s="2"/>
      <c r="K11" s="2"/>
      <c r="L11" s="2"/>
      <c r="M11" s="2"/>
      <c r="N11" s="2"/>
      <c r="O11" s="2"/>
      <c r="P11" s="2"/>
      <c r="Q11" s="2"/>
      <c r="R11" s="2"/>
      <c r="S11" s="2"/>
      <c r="T11" s="2"/>
      <c r="U11" s="2"/>
      <c r="V11" s="2"/>
      <c r="W11" s="2"/>
      <c r="X11" s="2"/>
      <c r="Y11" s="2"/>
      <c r="Z11" s="2"/>
      <c r="AA11" s="2"/>
    </row>
    <row r="12" spans="1:33" ht="17.100000000000001" customHeight="1">
      <c r="A12" s="2"/>
      <c r="B12" s="2"/>
      <c r="C12" s="2"/>
      <c r="D12" s="2"/>
      <c r="E12" s="2"/>
      <c r="F12" s="2"/>
      <c r="G12" s="2"/>
      <c r="H12" s="2"/>
      <c r="I12" s="2"/>
      <c r="J12" s="2"/>
      <c r="K12" s="2"/>
      <c r="L12" s="2"/>
      <c r="M12" s="2"/>
      <c r="N12" s="2"/>
      <c r="O12" s="2"/>
      <c r="P12" s="2"/>
      <c r="Q12" s="2"/>
      <c r="R12" s="2"/>
      <c r="S12" s="2"/>
      <c r="T12" s="2"/>
      <c r="U12" s="2"/>
      <c r="V12" s="2"/>
      <c r="W12" s="2"/>
      <c r="X12" s="2"/>
      <c r="Y12" s="2"/>
      <c r="Z12" s="2"/>
      <c r="AA12" s="2"/>
    </row>
    <row r="13" spans="1:33" ht="17.100000000000001" customHeight="1">
      <c r="A13" s="2"/>
      <c r="C13" s="2"/>
      <c r="D13" s="2"/>
      <c r="E13" s="2"/>
      <c r="F13" s="2"/>
      <c r="G13" s="2"/>
      <c r="H13" s="2"/>
      <c r="I13" s="2"/>
      <c r="J13" s="2"/>
      <c r="K13" s="2"/>
      <c r="L13" s="2"/>
      <c r="M13" s="2"/>
      <c r="N13" s="2"/>
      <c r="O13" s="2"/>
      <c r="P13" s="2"/>
      <c r="Q13" s="2"/>
      <c r="R13" s="2"/>
      <c r="S13" s="2"/>
      <c r="T13" s="2"/>
      <c r="U13" s="2"/>
      <c r="V13" s="2"/>
      <c r="W13" s="2"/>
      <c r="X13" s="2"/>
      <c r="Y13" s="2"/>
      <c r="Z13" s="2"/>
      <c r="AA13" s="2"/>
    </row>
    <row r="14" spans="1:33" ht="17.100000000000001" customHeight="1">
      <c r="A14" s="2"/>
      <c r="B14" s="1518" t="str">
        <f>IF('確認申請書（建築）入力'!$M$4=0,"",'確認申請書（建築）入力'!$M$4)</f>
        <v>指定確認検査機関
　株式会社東日本住宅評価センター　様</v>
      </c>
      <c r="C14" s="1518"/>
      <c r="D14" s="1518"/>
      <c r="E14" s="1518"/>
      <c r="F14" s="1518"/>
      <c r="G14" s="1518"/>
      <c r="H14" s="1518"/>
      <c r="I14" s="1518"/>
      <c r="J14" s="1518"/>
      <c r="K14" s="1518"/>
      <c r="L14" s="1518"/>
      <c r="M14" s="1518"/>
      <c r="N14" s="1518"/>
      <c r="O14" s="1518"/>
      <c r="P14" s="1518"/>
      <c r="Q14" s="1518"/>
      <c r="R14" s="2"/>
      <c r="S14" s="2"/>
      <c r="T14" s="2"/>
      <c r="U14" s="2"/>
      <c r="V14" s="2"/>
      <c r="W14" s="2"/>
      <c r="X14" s="2"/>
      <c r="Y14" s="2"/>
      <c r="Z14" s="2"/>
      <c r="AA14" s="2"/>
    </row>
    <row r="15" spans="1:33" ht="17.100000000000001" customHeight="1">
      <c r="A15" s="2"/>
      <c r="B15" s="1518"/>
      <c r="C15" s="1518"/>
      <c r="D15" s="1518"/>
      <c r="E15" s="1518"/>
      <c r="F15" s="1518"/>
      <c r="G15" s="1518"/>
      <c r="H15" s="1518"/>
      <c r="I15" s="1518"/>
      <c r="J15" s="1518"/>
      <c r="K15" s="1518"/>
      <c r="L15" s="1518"/>
      <c r="M15" s="1518"/>
      <c r="N15" s="1518"/>
      <c r="O15" s="1518"/>
      <c r="P15" s="1518"/>
      <c r="Q15" s="1518"/>
      <c r="R15" s="2"/>
      <c r="S15" s="2"/>
      <c r="T15" s="2"/>
      <c r="U15" s="2"/>
      <c r="V15" s="2"/>
      <c r="W15" s="2"/>
      <c r="X15" s="2"/>
      <c r="Y15" s="2"/>
      <c r="Z15" s="2"/>
      <c r="AA15" s="2"/>
    </row>
    <row r="16" spans="1:33" ht="17.100000000000001"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row>
    <row r="17" spans="1:29" ht="17.100000000000001" customHeight="1">
      <c r="A17" s="2"/>
      <c r="B17" s="2"/>
      <c r="C17" s="2"/>
      <c r="D17" s="2"/>
      <c r="E17" s="2"/>
      <c r="F17" s="2"/>
      <c r="G17" s="2"/>
      <c r="H17" s="2"/>
      <c r="I17" s="2"/>
      <c r="J17" s="2"/>
      <c r="K17" s="2"/>
      <c r="L17" s="2"/>
      <c r="M17" s="2"/>
      <c r="N17" s="2"/>
      <c r="O17" s="2"/>
      <c r="P17" s="2"/>
      <c r="Q17" s="2"/>
      <c r="R17" s="2"/>
      <c r="S17" s="1546" t="str">
        <f>IF(OR(項目一覧!$C$168=0,項目一覧!$C$168=""),"　　　年　　　　月　　　　日",IF(項目一覧!$C$168&gt;=DATE(2019,5,1),"令和"&amp;IF(YEAR(項目一覧!$C$168)-2018=1,"元",YEAR(項目一覧!$C$168)-2018)&amp;"年"&amp;MONTH(項目一覧!$C$168)&amp;"月"&amp;DAY(項目一覧!$C$168)&amp;"日",項目一覧!$C$168))</f>
        <v>　　　年　　　　月　　　　日</v>
      </c>
      <c r="T17" s="1546"/>
      <c r="U17" s="1546"/>
      <c r="V17" s="1546"/>
      <c r="W17" s="1546"/>
      <c r="X17" s="1546"/>
      <c r="Y17" s="1546"/>
      <c r="Z17" s="1546"/>
      <c r="AA17" s="1546"/>
    </row>
    <row r="18" spans="1:29" ht="17.100000000000001" customHeight="1">
      <c r="A18" s="2"/>
      <c r="B18" s="2"/>
      <c r="C18" s="2"/>
      <c r="D18" s="2"/>
      <c r="E18" s="2"/>
      <c r="F18" s="2"/>
      <c r="G18" s="2"/>
      <c r="H18" s="2"/>
      <c r="I18" s="2"/>
      <c r="J18" s="2"/>
      <c r="K18" s="2"/>
      <c r="L18" s="2"/>
      <c r="M18" s="2"/>
      <c r="N18" s="2"/>
      <c r="O18" s="2"/>
      <c r="P18" s="2"/>
      <c r="Q18" s="2"/>
      <c r="R18" s="2"/>
      <c r="S18" s="2"/>
      <c r="T18" s="2"/>
      <c r="U18" s="2"/>
      <c r="V18" s="2"/>
      <c r="W18" s="2"/>
      <c r="X18" s="2"/>
      <c r="Y18" s="2"/>
      <c r="Z18" s="2"/>
      <c r="AA18" s="2"/>
    </row>
    <row r="19" spans="1:29" ht="17.100000000000001" customHeight="1">
      <c r="A19" s="2"/>
      <c r="B19" s="2"/>
      <c r="C19" s="2"/>
      <c r="D19" s="2"/>
      <c r="E19" s="2"/>
      <c r="F19" s="2"/>
      <c r="G19" s="2"/>
      <c r="H19" s="2"/>
      <c r="I19" s="2"/>
      <c r="J19" s="2"/>
      <c r="K19" s="2"/>
      <c r="L19" s="2"/>
      <c r="M19" s="2"/>
      <c r="N19" s="2"/>
      <c r="O19" s="2"/>
      <c r="P19" s="68" t="str">
        <f>項目一覧!$C$183</f>
        <v/>
      </c>
      <c r="Q19" s="2"/>
      <c r="R19" s="2"/>
      <c r="S19" s="2"/>
      <c r="T19" s="2"/>
      <c r="U19" s="2"/>
      <c r="V19" s="2"/>
      <c r="W19" s="2"/>
      <c r="X19" s="2"/>
      <c r="AA19" s="2"/>
    </row>
    <row r="20" spans="1:29" ht="17.100000000000001" customHeight="1">
      <c r="A20" s="2"/>
      <c r="B20" s="2"/>
      <c r="C20" s="2"/>
      <c r="D20" s="2"/>
      <c r="E20" s="2"/>
      <c r="F20" s="2"/>
      <c r="G20" s="2"/>
      <c r="H20" s="2"/>
      <c r="I20" s="2"/>
      <c r="J20" s="2" t="s">
        <v>453</v>
      </c>
      <c r="K20" s="2"/>
      <c r="L20" s="2"/>
      <c r="M20" s="2"/>
      <c r="N20" s="2"/>
      <c r="O20" s="2"/>
      <c r="P20" s="68" t="str">
        <f>項目一覧!$C$4</f>
        <v/>
      </c>
      <c r="Q20" s="2"/>
      <c r="R20" s="2"/>
      <c r="S20" s="2"/>
      <c r="T20" s="2"/>
      <c r="U20" s="2"/>
      <c r="V20" s="2"/>
      <c r="W20" s="2"/>
      <c r="X20" s="2"/>
      <c r="AA20" s="2"/>
    </row>
    <row r="21" spans="1:29" ht="17.100000000000001" customHeight="1">
      <c r="A21" s="2"/>
      <c r="B21" s="2"/>
      <c r="C21" s="2"/>
      <c r="D21" s="2"/>
      <c r="E21" s="2"/>
      <c r="F21" s="2"/>
      <c r="G21" s="2"/>
      <c r="H21" s="2"/>
      <c r="I21" s="2"/>
      <c r="J21" s="2"/>
      <c r="K21" s="2"/>
      <c r="L21" s="2"/>
      <c r="M21" s="2"/>
      <c r="N21" s="2"/>
      <c r="O21" s="2"/>
      <c r="P21" s="68"/>
      <c r="Q21" s="2"/>
      <c r="R21" s="2"/>
      <c r="S21" s="2"/>
      <c r="T21" s="2"/>
      <c r="U21" s="2"/>
    </row>
    <row r="22" spans="1:29" ht="17.100000000000001" customHeight="1">
      <c r="A22" s="2"/>
      <c r="B22" s="2"/>
      <c r="C22" s="2"/>
      <c r="D22" s="2"/>
      <c r="E22" s="2"/>
      <c r="F22" s="2"/>
      <c r="G22" s="2"/>
      <c r="H22" s="2"/>
      <c r="I22" s="2"/>
      <c r="J22" s="2"/>
      <c r="K22" s="2"/>
      <c r="L22" s="2"/>
      <c r="M22" s="2"/>
      <c r="N22" s="2"/>
      <c r="O22" s="2"/>
      <c r="P22" s="69"/>
      <c r="Q22" s="67"/>
      <c r="R22" s="67"/>
      <c r="S22" s="67"/>
      <c r="T22" s="67"/>
      <c r="U22" s="67"/>
      <c r="V22" s="67"/>
      <c r="W22" s="67"/>
      <c r="X22" s="67"/>
      <c r="Y22" s="67"/>
      <c r="Z22" s="67"/>
      <c r="AA22" s="67"/>
    </row>
    <row r="23" spans="1:29" ht="17.100000000000001" customHeight="1">
      <c r="A23" s="2"/>
      <c r="B23" s="2"/>
      <c r="C23" s="2"/>
      <c r="D23" s="2"/>
      <c r="E23" s="2"/>
      <c r="F23" s="2"/>
      <c r="G23" s="2"/>
      <c r="H23" s="2"/>
      <c r="I23" s="2"/>
      <c r="J23" s="2"/>
      <c r="K23" s="2"/>
      <c r="L23" s="2"/>
      <c r="M23" s="2"/>
      <c r="N23" s="2"/>
      <c r="O23" s="2"/>
      <c r="P23" s="69"/>
      <c r="Q23" s="67"/>
      <c r="R23" s="67"/>
      <c r="S23" s="67"/>
      <c r="T23" s="67"/>
      <c r="U23" s="67"/>
      <c r="V23" s="67"/>
      <c r="W23" s="67"/>
      <c r="X23" s="67"/>
      <c r="Y23" s="67"/>
      <c r="Z23" s="67"/>
      <c r="AA23" s="67"/>
      <c r="AB23" s="28"/>
    </row>
    <row r="24" spans="1:29" ht="17.100000000000001" customHeight="1">
      <c r="A24" s="43"/>
      <c r="B24" s="43"/>
      <c r="C24" s="43"/>
      <c r="D24" s="43"/>
      <c r="E24" s="43"/>
      <c r="F24" s="43"/>
      <c r="G24" s="43"/>
      <c r="H24" s="43"/>
      <c r="I24" s="43"/>
      <c r="J24" s="43"/>
      <c r="K24" s="43"/>
      <c r="L24" s="43"/>
      <c r="M24" s="43"/>
      <c r="N24" s="43"/>
      <c r="O24" s="43"/>
      <c r="P24" s="71"/>
      <c r="Q24" s="70"/>
      <c r="R24" s="70"/>
      <c r="S24" s="70"/>
      <c r="T24" s="70"/>
      <c r="U24" s="70"/>
      <c r="V24" s="70"/>
      <c r="W24" s="70"/>
      <c r="X24" s="70"/>
      <c r="Y24" s="70"/>
      <c r="Z24" s="70"/>
      <c r="AA24" s="70"/>
    </row>
    <row r="25" spans="1:29" ht="17.100000000000001" customHeight="1">
      <c r="A25" s="2"/>
      <c r="B25" s="2"/>
      <c r="C25" s="2"/>
      <c r="D25" s="2"/>
      <c r="E25" s="2"/>
      <c r="F25" s="2"/>
      <c r="G25" s="2"/>
      <c r="H25" s="2"/>
      <c r="I25" s="2"/>
      <c r="J25" s="2"/>
      <c r="K25" s="2"/>
      <c r="L25" s="2"/>
      <c r="M25" s="2"/>
      <c r="N25" s="2"/>
      <c r="O25" s="2"/>
      <c r="P25" s="69"/>
      <c r="Q25" s="67"/>
      <c r="R25" s="67"/>
      <c r="S25" s="67"/>
      <c r="T25" s="67"/>
      <c r="U25" s="67"/>
      <c r="V25" s="67"/>
      <c r="W25" s="67"/>
      <c r="X25" s="67"/>
      <c r="Y25" s="67"/>
      <c r="Z25" s="67"/>
      <c r="AA25" s="67"/>
    </row>
    <row r="26" spans="1:29" ht="17.100000000000001" customHeight="1">
      <c r="A26" s="2"/>
      <c r="B26" s="2"/>
      <c r="C26" s="2"/>
      <c r="D26" s="2"/>
      <c r="E26" s="2"/>
      <c r="F26" s="2"/>
      <c r="G26" s="2"/>
      <c r="H26" s="2"/>
      <c r="I26" s="2"/>
      <c r="J26" s="2"/>
      <c r="K26" s="2"/>
      <c r="L26" s="2"/>
      <c r="M26" s="2"/>
      <c r="N26" s="2"/>
      <c r="O26" s="2"/>
      <c r="P26" s="68" t="str">
        <f>項目一覧!C30</f>
        <v/>
      </c>
      <c r="Q26" s="67"/>
      <c r="R26" s="67"/>
      <c r="S26" s="67"/>
      <c r="T26" s="67"/>
      <c r="U26" s="67"/>
      <c r="V26" s="67"/>
      <c r="W26" s="67"/>
      <c r="X26" s="67"/>
      <c r="Y26" s="67"/>
      <c r="Z26" s="67"/>
      <c r="AA26" s="67"/>
    </row>
    <row r="27" spans="1:29" ht="17.100000000000001" customHeight="1">
      <c r="A27" s="2"/>
      <c r="B27" s="2"/>
      <c r="C27" s="2"/>
      <c r="D27" s="2"/>
      <c r="E27" s="2"/>
      <c r="F27" s="2"/>
      <c r="G27" s="2"/>
      <c r="H27" s="2"/>
      <c r="I27" s="2"/>
      <c r="J27" s="2" t="s">
        <v>452</v>
      </c>
      <c r="K27" s="2"/>
      <c r="L27" s="2"/>
      <c r="M27" s="2"/>
      <c r="N27" s="2"/>
      <c r="O27" s="2"/>
      <c r="P27" s="68" t="str">
        <f>項目一覧!C25</f>
        <v/>
      </c>
      <c r="Q27" s="2"/>
      <c r="R27" s="2"/>
      <c r="S27" s="2"/>
      <c r="T27" s="2"/>
      <c r="U27" s="2"/>
      <c r="V27" s="2"/>
      <c r="W27" s="2"/>
      <c r="X27" s="2"/>
      <c r="AA27" s="2"/>
    </row>
    <row r="28" spans="1:29" ht="17.100000000000001" customHeight="1">
      <c r="A28" s="2"/>
      <c r="B28" s="2"/>
      <c r="C28" s="2"/>
      <c r="D28" s="2"/>
      <c r="E28" s="2"/>
      <c r="F28" s="2"/>
      <c r="G28" s="2"/>
      <c r="H28" s="2"/>
      <c r="I28" s="2"/>
      <c r="J28" s="2"/>
      <c r="K28" s="2"/>
      <c r="L28" s="2"/>
      <c r="M28" s="2"/>
      <c r="N28" s="2"/>
      <c r="O28" s="2"/>
      <c r="P28" s="67"/>
      <c r="Q28" s="67"/>
      <c r="R28" s="67"/>
      <c r="S28" s="67"/>
      <c r="T28" s="67"/>
      <c r="U28" s="67"/>
      <c r="V28" s="67"/>
      <c r="W28" s="67"/>
      <c r="X28" s="67"/>
      <c r="Y28" s="67"/>
      <c r="Z28" s="67"/>
      <c r="AA28" s="67"/>
    </row>
    <row r="29" spans="1:29" ht="17.100000000000001"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row>
    <row r="30" spans="1:29" ht="17.100000000000001"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row>
    <row r="31" spans="1:29" ht="17.100000000000001" customHeight="1">
      <c r="A31" s="2"/>
      <c r="B31" s="2"/>
      <c r="C31" s="2"/>
      <c r="D31" s="2"/>
      <c r="E31" s="2"/>
      <c r="F31" s="2"/>
      <c r="G31" s="2"/>
      <c r="H31" s="2"/>
      <c r="I31" s="2"/>
      <c r="J31" s="2"/>
      <c r="K31" s="2"/>
      <c r="L31" s="2"/>
      <c r="M31" s="2"/>
      <c r="N31" s="2"/>
      <c r="O31" s="2"/>
      <c r="P31" s="2"/>
      <c r="Q31" s="2"/>
      <c r="R31" s="2"/>
      <c r="S31" s="2"/>
      <c r="T31" s="2"/>
      <c r="U31" s="2"/>
      <c r="V31" s="2"/>
      <c r="W31" s="2"/>
      <c r="X31" s="2"/>
      <c r="Y31" s="2"/>
      <c r="Z31" s="2"/>
      <c r="AA31" s="2"/>
    </row>
    <row r="32" spans="1:29" ht="17.100000000000001" customHeight="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row>
    <row r="33" spans="1:29" ht="17.100000000000001" customHeight="1">
      <c r="A33" s="2"/>
      <c r="B33" s="1543" t="s">
        <v>451</v>
      </c>
      <c r="C33" s="1544"/>
      <c r="D33" s="1544"/>
      <c r="E33" s="1544"/>
      <c r="F33" s="1544"/>
      <c r="G33" s="1544"/>
      <c r="H33" s="1545"/>
      <c r="I33" s="1543" t="s">
        <v>450</v>
      </c>
      <c r="J33" s="1544"/>
      <c r="K33" s="1544"/>
      <c r="L33" s="1544"/>
      <c r="M33" s="1544"/>
      <c r="N33" s="1545"/>
      <c r="O33" s="1543" t="s">
        <v>449</v>
      </c>
      <c r="P33" s="1544"/>
      <c r="Q33" s="1544"/>
      <c r="R33" s="1544"/>
      <c r="S33" s="1544"/>
      <c r="T33" s="1545"/>
      <c r="U33" s="1543" t="s">
        <v>448</v>
      </c>
      <c r="V33" s="1544"/>
      <c r="W33" s="1544"/>
      <c r="X33" s="1544"/>
      <c r="Y33" s="1544"/>
      <c r="Z33" s="1544"/>
      <c r="AA33" s="1544"/>
      <c r="AB33" s="1545"/>
      <c r="AC33" s="2"/>
    </row>
    <row r="34" spans="1:29" ht="17.100000000000001" customHeight="1">
      <c r="A34" s="2"/>
      <c r="B34" s="1547"/>
      <c r="C34" s="1548"/>
      <c r="D34" s="1548"/>
      <c r="E34" s="1548"/>
      <c r="F34" s="1548"/>
      <c r="G34" s="1548"/>
      <c r="H34" s="1549"/>
      <c r="I34" s="66"/>
      <c r="J34" s="43"/>
      <c r="K34" s="43"/>
      <c r="L34" s="43"/>
      <c r="M34" s="43"/>
      <c r="N34" s="65"/>
      <c r="O34" s="1520" t="s">
        <v>447</v>
      </c>
      <c r="P34" s="1521"/>
      <c r="Q34" s="1521"/>
      <c r="R34" s="1521"/>
      <c r="S34" s="1521"/>
      <c r="T34" s="1522"/>
      <c r="U34" s="1543" t="s">
        <v>3054</v>
      </c>
      <c r="V34" s="1544"/>
      <c r="W34" s="1544"/>
      <c r="X34" s="1544"/>
      <c r="Y34" s="1544"/>
      <c r="Z34" s="1544"/>
      <c r="AA34" s="1544"/>
      <c r="AB34" s="1545"/>
      <c r="AC34" s="2"/>
    </row>
    <row r="35" spans="1:29" ht="17.100000000000001" customHeight="1">
      <c r="A35" s="2"/>
      <c r="B35" s="60"/>
      <c r="C35" s="2"/>
      <c r="D35" s="2"/>
      <c r="E35" s="2"/>
      <c r="F35" s="2"/>
      <c r="G35" s="2"/>
      <c r="H35" s="64"/>
      <c r="I35" s="60"/>
      <c r="J35" s="2"/>
      <c r="K35" s="2"/>
      <c r="L35" s="2"/>
      <c r="M35" s="2"/>
      <c r="N35" s="61"/>
      <c r="O35" s="1505"/>
      <c r="P35" s="1506"/>
      <c r="Q35" s="1506"/>
      <c r="R35" s="1506"/>
      <c r="S35" s="1506"/>
      <c r="T35" s="1507"/>
      <c r="U35" s="1514" t="s">
        <v>446</v>
      </c>
      <c r="V35" s="1515"/>
      <c r="W35" s="1515"/>
      <c r="X35" s="1515"/>
      <c r="Y35" s="1515"/>
      <c r="Z35" s="1515"/>
      <c r="AA35" s="1515"/>
      <c r="AB35" s="1516"/>
      <c r="AC35" s="2"/>
    </row>
    <row r="36" spans="1:29" ht="17.100000000000001" customHeight="1">
      <c r="A36" s="2"/>
      <c r="B36" s="60"/>
      <c r="C36" s="2"/>
      <c r="D36" s="2"/>
      <c r="E36" s="2"/>
      <c r="F36" s="2"/>
      <c r="G36" s="2"/>
      <c r="H36" s="64"/>
      <c r="I36" s="60"/>
      <c r="J36" s="2"/>
      <c r="K36" s="2"/>
      <c r="L36" s="2"/>
      <c r="M36" s="2"/>
      <c r="N36" s="61"/>
      <c r="O36" s="1505"/>
      <c r="P36" s="1506"/>
      <c r="Q36" s="1506"/>
      <c r="R36" s="1506"/>
      <c r="S36" s="1506"/>
      <c r="T36" s="1507"/>
      <c r="U36" s="1517"/>
      <c r="V36" s="1518"/>
      <c r="W36" s="1518"/>
      <c r="X36" s="1518"/>
      <c r="Y36" s="1518"/>
      <c r="Z36" s="1518"/>
      <c r="AA36" s="1518"/>
      <c r="AB36" s="1519"/>
      <c r="AC36" s="2"/>
    </row>
    <row r="37" spans="1:29" ht="17.100000000000001" customHeight="1">
      <c r="A37" s="2"/>
      <c r="B37" s="60"/>
      <c r="C37" s="2"/>
      <c r="D37" s="2"/>
      <c r="E37" s="2"/>
      <c r="F37" s="2"/>
      <c r="G37" s="2"/>
      <c r="H37" s="61"/>
      <c r="I37" s="60"/>
      <c r="J37" s="2"/>
      <c r="K37" s="2"/>
      <c r="L37" s="2"/>
      <c r="M37" s="2"/>
      <c r="N37" s="61"/>
      <c r="O37" s="1505"/>
      <c r="P37" s="1506"/>
      <c r="Q37" s="1506"/>
      <c r="R37" s="1506"/>
      <c r="S37" s="1506"/>
      <c r="T37" s="1507"/>
      <c r="U37" s="1517"/>
      <c r="V37" s="1518"/>
      <c r="W37" s="1518"/>
      <c r="X37" s="1518"/>
      <c r="Y37" s="1518"/>
      <c r="Z37" s="1518"/>
      <c r="AA37" s="1518"/>
      <c r="AB37" s="1519"/>
      <c r="AC37" s="2"/>
    </row>
    <row r="38" spans="1:29" ht="17.100000000000001" customHeight="1">
      <c r="A38" s="2"/>
      <c r="B38" s="60"/>
      <c r="C38" s="2"/>
      <c r="D38" s="2"/>
      <c r="E38" s="2"/>
      <c r="F38" s="2"/>
      <c r="G38" s="2"/>
      <c r="H38" s="61"/>
      <c r="I38" s="60"/>
      <c r="J38" s="2"/>
      <c r="K38" s="2"/>
      <c r="L38" s="2"/>
      <c r="M38" s="2"/>
      <c r="N38" s="61"/>
      <c r="O38" s="1505"/>
      <c r="P38" s="1506"/>
      <c r="Q38" s="1506"/>
      <c r="R38" s="1506"/>
      <c r="S38" s="1506"/>
      <c r="T38" s="1507"/>
      <c r="U38" s="63"/>
      <c r="V38" s="8"/>
      <c r="W38" s="8"/>
      <c r="X38" s="8"/>
      <c r="Y38" s="8"/>
      <c r="Z38" s="8"/>
      <c r="AA38" s="8"/>
      <c r="AB38" s="62"/>
      <c r="AC38" s="2"/>
    </row>
    <row r="39" spans="1:29" ht="17.100000000000001" customHeight="1">
      <c r="A39" s="2"/>
      <c r="B39" s="60"/>
      <c r="C39" s="2"/>
      <c r="D39" s="2"/>
      <c r="E39" s="2"/>
      <c r="F39" s="2"/>
      <c r="G39" s="2"/>
      <c r="H39" s="61"/>
      <c r="I39" s="60"/>
      <c r="J39" s="2"/>
      <c r="K39" s="2"/>
      <c r="L39" s="2"/>
      <c r="M39" s="2"/>
      <c r="N39" s="61"/>
      <c r="O39" s="1505"/>
      <c r="P39" s="1506"/>
      <c r="Q39" s="1506"/>
      <c r="R39" s="1506"/>
      <c r="S39" s="1506"/>
      <c r="T39" s="1507"/>
      <c r="U39" s="1505" t="s">
        <v>2589</v>
      </c>
      <c r="V39" s="1506"/>
      <c r="W39" s="1506"/>
      <c r="X39" s="1506"/>
      <c r="Y39" s="1506"/>
      <c r="Z39" s="1506"/>
      <c r="AA39" s="1506"/>
      <c r="AB39" s="1507"/>
    </row>
    <row r="40" spans="1:29" ht="17.100000000000001" customHeight="1">
      <c r="A40" s="2"/>
      <c r="B40" s="58"/>
      <c r="C40" s="30"/>
      <c r="D40" s="30"/>
      <c r="E40" s="30"/>
      <c r="F40" s="30"/>
      <c r="G40" s="30"/>
      <c r="H40" s="59"/>
      <c r="I40" s="58"/>
      <c r="J40" s="30"/>
      <c r="K40" s="30"/>
      <c r="L40" s="30"/>
      <c r="M40" s="30"/>
      <c r="N40" s="59"/>
      <c r="O40" s="1508"/>
      <c r="P40" s="1509"/>
      <c r="Q40" s="1509"/>
      <c r="R40" s="1509"/>
      <c r="S40" s="1509"/>
      <c r="T40" s="1510"/>
      <c r="U40" s="1508"/>
      <c r="V40" s="1509"/>
      <c r="W40" s="1509"/>
      <c r="X40" s="1509"/>
      <c r="Y40" s="1509"/>
      <c r="Z40" s="1509"/>
      <c r="AA40" s="1509"/>
      <c r="AB40" s="1510"/>
    </row>
    <row r="41" spans="1:29" ht="17.100000000000001"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row>
    <row r="42" spans="1:29" ht="17.100000000000001"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row>
    <row r="43" spans="1:29" ht="17.100000000000001"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row>
    <row r="44" spans="1:29" ht="17.100000000000001" customHeight="1">
      <c r="A44" s="1501" t="s">
        <v>445</v>
      </c>
      <c r="B44" s="1501"/>
      <c r="C44" s="1501"/>
      <c r="D44" s="1501"/>
      <c r="E44" s="1501"/>
      <c r="F44" s="1501"/>
      <c r="G44" s="1501"/>
      <c r="H44" s="1501"/>
      <c r="I44" s="1501"/>
      <c r="J44" s="1501"/>
      <c r="K44" s="1501"/>
      <c r="L44" s="1501"/>
      <c r="M44" s="1501"/>
      <c r="N44" s="1501"/>
      <c r="O44" s="1501"/>
      <c r="P44" s="1501"/>
      <c r="Q44" s="1501"/>
      <c r="R44" s="1501"/>
      <c r="S44" s="1501"/>
      <c r="T44" s="1501"/>
      <c r="U44" s="1501"/>
      <c r="V44" s="1501"/>
      <c r="W44" s="1501"/>
      <c r="X44" s="1501"/>
      <c r="Y44" s="1501"/>
      <c r="Z44" s="1501"/>
      <c r="AA44" s="1501"/>
    </row>
    <row r="45" spans="1:29" ht="17.100000000000001" customHeight="1">
      <c r="A45" s="15"/>
      <c r="B45" s="15" t="s">
        <v>444</v>
      </c>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024"/>
    </row>
    <row r="46" spans="1:29" ht="17.100000000000001" customHeight="1">
      <c r="A46" s="6" t="s">
        <v>204</v>
      </c>
      <c r="B46" s="3" t="s">
        <v>443</v>
      </c>
      <c r="C46" s="3"/>
      <c r="D46" s="3"/>
      <c r="E46" s="3"/>
      <c r="F46" s="3"/>
      <c r="G46" s="3"/>
      <c r="H46" s="3"/>
      <c r="I46" s="3"/>
      <c r="J46" s="3"/>
      <c r="K46" s="3"/>
      <c r="L46" s="3"/>
      <c r="M46" s="3"/>
      <c r="N46" s="3"/>
      <c r="O46" s="3"/>
      <c r="P46" s="3"/>
      <c r="Q46" s="3"/>
      <c r="R46" s="3"/>
      <c r="S46" s="3"/>
      <c r="T46" s="3"/>
      <c r="U46" s="16"/>
      <c r="V46" s="16"/>
      <c r="W46" s="16"/>
      <c r="X46" s="16"/>
      <c r="Y46" s="16"/>
      <c r="Z46" s="16"/>
      <c r="AA46" s="16"/>
    </row>
    <row r="47" spans="1:29" ht="17.100000000000001" customHeight="1">
      <c r="A47" s="6"/>
      <c r="B47" s="3" t="s">
        <v>442</v>
      </c>
      <c r="C47" s="3"/>
      <c r="D47" s="3"/>
      <c r="E47" s="3"/>
      <c r="F47" s="3"/>
      <c r="G47" s="3"/>
      <c r="H47" s="18" t="str">
        <f>IF(項目一覧!$C$21=0,"",項目一覧!$C$21&amp;"  ")&amp;IF(項目一覧!$C$5=0,"",項目一覧!$C$5)</f>
        <v xml:space="preserve">  </v>
      </c>
      <c r="I47" s="42"/>
      <c r="J47" s="18"/>
      <c r="K47" s="18"/>
      <c r="L47" s="18"/>
      <c r="M47" s="18"/>
      <c r="N47" s="18"/>
      <c r="O47" s="18"/>
      <c r="P47" s="18"/>
      <c r="Q47" s="18"/>
      <c r="R47" s="18"/>
      <c r="S47" s="18"/>
      <c r="T47" s="18"/>
      <c r="U47" s="18"/>
      <c r="V47" s="18"/>
      <c r="W47" s="18"/>
      <c r="X47" s="18"/>
      <c r="Y47" s="18"/>
      <c r="Z47" s="18"/>
      <c r="AA47" s="18"/>
      <c r="AB47" s="42"/>
    </row>
    <row r="48" spans="1:29" ht="17.100000000000001" customHeight="1">
      <c r="A48" s="6"/>
      <c r="B48" s="3" t="s">
        <v>419</v>
      </c>
      <c r="C48" s="3"/>
      <c r="D48" s="3"/>
      <c r="E48" s="3"/>
      <c r="F48" s="3"/>
      <c r="G48" s="3"/>
      <c r="H48" s="18" t="str">
        <f>IF(項目一覧!$C$183=0,"",項目一覧!$C$183&amp;"  ")&amp;IF(項目一覧!$C$4=0,"",項目一覧!$C$4)</f>
        <v xml:space="preserve">  </v>
      </c>
      <c r="I48" s="42"/>
      <c r="J48" s="18"/>
      <c r="K48" s="18"/>
      <c r="L48" s="18"/>
      <c r="M48" s="18"/>
      <c r="N48" s="18"/>
      <c r="O48" s="18"/>
      <c r="P48" s="18"/>
      <c r="Q48" s="18"/>
      <c r="R48" s="18"/>
      <c r="S48" s="18"/>
      <c r="T48" s="18"/>
      <c r="U48" s="18"/>
      <c r="V48" s="18"/>
      <c r="W48" s="18"/>
      <c r="X48" s="18"/>
      <c r="Y48" s="18"/>
      <c r="Z48" s="18"/>
      <c r="AA48" s="18"/>
      <c r="AB48" s="42"/>
    </row>
    <row r="49" spans="1:28" ht="17.100000000000001" customHeight="1">
      <c r="A49" s="6"/>
      <c r="B49" s="3" t="s">
        <v>410</v>
      </c>
      <c r="C49" s="3"/>
      <c r="D49" s="3"/>
      <c r="E49" s="3"/>
      <c r="F49" s="3"/>
      <c r="G49" s="3"/>
      <c r="H49" s="18" t="str">
        <f>項目一覧!$C$6</f>
        <v/>
      </c>
      <c r="I49" s="42"/>
      <c r="J49" s="18"/>
      <c r="K49" s="18"/>
      <c r="L49" s="18"/>
      <c r="M49" s="18"/>
      <c r="N49" s="18"/>
      <c r="O49" s="18"/>
      <c r="P49" s="18"/>
      <c r="Q49" s="18"/>
      <c r="R49" s="18"/>
      <c r="S49" s="18"/>
      <c r="T49" s="18"/>
      <c r="U49" s="18"/>
      <c r="V49" s="18"/>
      <c r="W49" s="18"/>
      <c r="X49" s="18"/>
      <c r="Y49" s="18"/>
      <c r="Z49" s="18"/>
      <c r="AA49" s="18"/>
      <c r="AB49" s="42"/>
    </row>
    <row r="50" spans="1:28" ht="17.100000000000001" customHeight="1">
      <c r="A50" s="6"/>
      <c r="B50" s="3" t="s">
        <v>441</v>
      </c>
      <c r="C50" s="3"/>
      <c r="D50" s="3"/>
      <c r="E50" s="3"/>
      <c r="F50" s="3"/>
      <c r="G50" s="3"/>
      <c r="H50" s="1512" t="str">
        <f>項目一覧!$C$7</f>
        <v/>
      </c>
      <c r="I50" s="1512"/>
      <c r="J50" s="1512"/>
      <c r="K50" s="1512"/>
      <c r="L50" s="1512"/>
      <c r="M50" s="1512"/>
      <c r="N50" s="1512"/>
      <c r="O50" s="1512"/>
      <c r="P50" s="1512"/>
      <c r="Q50" s="1512"/>
      <c r="R50" s="1512"/>
      <c r="S50" s="1512"/>
      <c r="T50" s="1512"/>
      <c r="U50" s="1512"/>
      <c r="V50" s="1512"/>
      <c r="W50" s="1512"/>
      <c r="X50" s="1512"/>
      <c r="Y50" s="1512"/>
      <c r="Z50" s="1512"/>
      <c r="AA50" s="1512"/>
      <c r="AB50" s="1512"/>
    </row>
    <row r="51" spans="1:28" ht="17.100000000000001" customHeight="1">
      <c r="A51" s="32"/>
      <c r="B51" s="15" t="s">
        <v>408</v>
      </c>
      <c r="C51" s="15"/>
      <c r="D51" s="15"/>
      <c r="E51" s="15"/>
      <c r="F51" s="15"/>
      <c r="G51" s="15"/>
      <c r="H51" s="27" t="str">
        <f>項目一覧!$C$8</f>
        <v/>
      </c>
      <c r="I51" s="40"/>
      <c r="J51" s="27"/>
      <c r="K51" s="27"/>
      <c r="L51" s="27"/>
      <c r="M51" s="27"/>
      <c r="N51" s="27"/>
      <c r="O51" s="27"/>
      <c r="P51" s="27"/>
      <c r="Q51" s="27"/>
      <c r="R51" s="27"/>
      <c r="S51" s="27"/>
      <c r="T51" s="27"/>
      <c r="U51" s="27"/>
      <c r="V51" s="27"/>
      <c r="W51" s="27"/>
      <c r="X51" s="27"/>
      <c r="Y51" s="27"/>
      <c r="Z51" s="27"/>
      <c r="AA51" s="27"/>
      <c r="AB51" s="1025"/>
    </row>
    <row r="52" spans="1:28" ht="17.100000000000001" customHeight="1">
      <c r="A52" s="6" t="s">
        <v>204</v>
      </c>
      <c r="B52" s="3" t="s">
        <v>440</v>
      </c>
      <c r="C52" s="3"/>
      <c r="D52" s="3"/>
      <c r="E52" s="3"/>
      <c r="F52" s="3"/>
      <c r="G52" s="3"/>
      <c r="H52" s="18"/>
      <c r="I52" s="18"/>
      <c r="J52" s="18"/>
      <c r="K52" s="18"/>
      <c r="L52" s="18"/>
      <c r="M52" s="18"/>
      <c r="N52" s="18"/>
      <c r="O52" s="18"/>
      <c r="P52" s="18"/>
      <c r="Q52" s="18"/>
      <c r="R52" s="18"/>
      <c r="S52" s="18"/>
      <c r="T52" s="18"/>
      <c r="U52" s="18"/>
      <c r="V52" s="18"/>
      <c r="W52" s="18"/>
      <c r="X52" s="18"/>
      <c r="Y52" s="18"/>
      <c r="Z52" s="18"/>
      <c r="AA52" s="18"/>
      <c r="AB52" s="42"/>
    </row>
    <row r="53" spans="1:28" ht="17.100000000000001" customHeight="1">
      <c r="A53" s="6"/>
      <c r="B53" s="3" t="s">
        <v>420</v>
      </c>
      <c r="C53" s="3"/>
      <c r="D53" s="3"/>
      <c r="E53" s="3"/>
      <c r="F53" s="3"/>
      <c r="G53" s="3"/>
      <c r="H53" s="57" t="str">
        <f>IF(項目一覧!$C$9=0,"","("&amp;項目一覧!$C$9&amp;") 建築士  （"&amp;項目一覧!$C$10&amp;"）登録　第　 "&amp;項目一覧!$C$11&amp;"　号")</f>
        <v>() 建築士  （）登録　第　 　号</v>
      </c>
      <c r="I53" s="42"/>
      <c r="J53" s="18"/>
      <c r="K53" s="18"/>
      <c r="L53" s="18"/>
      <c r="M53" s="18"/>
      <c r="N53" s="18"/>
      <c r="O53" s="18"/>
      <c r="P53" s="18"/>
      <c r="Q53" s="18"/>
      <c r="R53" s="18"/>
      <c r="S53" s="18"/>
      <c r="T53" s="18"/>
      <c r="U53" s="18"/>
      <c r="V53" s="18"/>
      <c r="W53" s="18"/>
      <c r="X53" s="18"/>
      <c r="Y53" s="18"/>
      <c r="Z53" s="18"/>
      <c r="AA53" s="18"/>
      <c r="AB53" s="42"/>
    </row>
    <row r="54" spans="1:28" ht="17.100000000000001" customHeight="1">
      <c r="A54" s="6"/>
      <c r="B54" s="3" t="s">
        <v>419</v>
      </c>
      <c r="C54" s="3"/>
      <c r="D54" s="3"/>
      <c r="E54" s="3"/>
      <c r="F54" s="3"/>
      <c r="G54" s="3"/>
      <c r="H54" s="18" t="str">
        <f>項目一覧!$C$12</f>
        <v/>
      </c>
      <c r="I54" s="42"/>
      <c r="J54" s="18"/>
      <c r="K54" s="18"/>
      <c r="L54" s="18"/>
      <c r="M54" s="18"/>
      <c r="N54" s="18"/>
      <c r="O54" s="18"/>
      <c r="P54" s="18"/>
      <c r="Q54" s="18"/>
      <c r="R54" s="18"/>
      <c r="S54" s="18"/>
      <c r="T54" s="18"/>
      <c r="U54" s="18"/>
      <c r="V54" s="18"/>
      <c r="W54" s="18"/>
      <c r="X54" s="18"/>
      <c r="Y54" s="18"/>
      <c r="Z54" s="18"/>
      <c r="AA54" s="18"/>
      <c r="AB54" s="42"/>
    </row>
    <row r="55" spans="1:28" ht="17.100000000000001" customHeight="1">
      <c r="A55" s="6"/>
      <c r="B55" s="3" t="s">
        <v>418</v>
      </c>
      <c r="C55" s="3"/>
      <c r="D55" s="3"/>
      <c r="E55" s="3"/>
      <c r="F55" s="3"/>
      <c r="G55" s="3"/>
      <c r="H55" s="57" t="str">
        <f>IF(項目一覧!$C$13=0,"","("&amp;項目一覧!$C$13&amp;") 建築士事務所  （"&amp;項目一覧!$C$14&amp;"）知事登録　第　 "&amp;項目一覧!$C$15&amp;"　号")</f>
        <v>() 建築士事務所  （）知事登録　第　 　号</v>
      </c>
      <c r="I55" s="42"/>
      <c r="J55" s="18"/>
      <c r="K55" s="18"/>
      <c r="L55" s="18"/>
      <c r="M55" s="18"/>
      <c r="N55" s="18"/>
      <c r="O55" s="18"/>
      <c r="P55" s="18"/>
      <c r="Q55" s="18"/>
      <c r="R55" s="18"/>
      <c r="S55" s="18"/>
      <c r="T55" s="18"/>
      <c r="U55" s="18"/>
      <c r="V55" s="18"/>
      <c r="W55" s="18"/>
      <c r="X55" s="18"/>
      <c r="Y55" s="18"/>
      <c r="Z55" s="18"/>
      <c r="AA55" s="18"/>
      <c r="AB55" s="42"/>
    </row>
    <row r="56" spans="1:28" ht="17.100000000000001" customHeight="1">
      <c r="A56" s="6"/>
      <c r="B56" s="3"/>
      <c r="C56" s="3"/>
      <c r="D56" s="3"/>
      <c r="E56" s="3"/>
      <c r="F56" s="3"/>
      <c r="G56" s="3"/>
      <c r="H56" s="18" t="str">
        <f>項目一覧!$C$16</f>
        <v/>
      </c>
      <c r="I56" s="42"/>
      <c r="J56" s="18"/>
      <c r="K56" s="18"/>
      <c r="L56" s="18"/>
      <c r="M56" s="18"/>
      <c r="N56" s="18"/>
      <c r="O56" s="18"/>
      <c r="P56" s="18"/>
      <c r="Q56" s="18"/>
      <c r="R56" s="18"/>
      <c r="S56" s="18"/>
      <c r="T56" s="18"/>
      <c r="U56" s="18"/>
      <c r="V56" s="18"/>
      <c r="W56" s="18"/>
      <c r="X56" s="18"/>
      <c r="Y56" s="18"/>
      <c r="Z56" s="18"/>
      <c r="AA56" s="18"/>
      <c r="AB56" s="42"/>
    </row>
    <row r="57" spans="1:28" ht="17.100000000000001" customHeight="1">
      <c r="A57" s="6"/>
      <c r="B57" s="3" t="s">
        <v>417</v>
      </c>
      <c r="C57" s="3"/>
      <c r="D57" s="3"/>
      <c r="E57" s="3"/>
      <c r="F57" s="3"/>
      <c r="G57" s="3"/>
      <c r="H57" s="18" t="str">
        <f>項目一覧!$C$17</f>
        <v/>
      </c>
      <c r="I57" s="42"/>
      <c r="J57" s="18"/>
      <c r="K57" s="18"/>
      <c r="L57" s="18"/>
      <c r="M57" s="18"/>
      <c r="N57" s="18"/>
      <c r="O57" s="18"/>
      <c r="P57" s="18"/>
      <c r="Q57" s="18"/>
      <c r="R57" s="18"/>
      <c r="S57" s="18"/>
      <c r="T57" s="18"/>
      <c r="U57" s="18"/>
      <c r="V57" s="18"/>
      <c r="W57" s="18"/>
      <c r="X57" s="18"/>
      <c r="Y57" s="18"/>
      <c r="Z57" s="18"/>
      <c r="AA57" s="18"/>
      <c r="AB57" s="42"/>
    </row>
    <row r="58" spans="1:28" ht="17.100000000000001" customHeight="1">
      <c r="A58" s="6"/>
      <c r="B58" s="3" t="s">
        <v>416</v>
      </c>
      <c r="C58" s="3"/>
      <c r="D58" s="3"/>
      <c r="E58" s="3"/>
      <c r="F58" s="3"/>
      <c r="G58" s="3"/>
      <c r="H58" s="1512" t="str">
        <f>項目一覧!$C$18</f>
        <v/>
      </c>
      <c r="I58" s="1512"/>
      <c r="J58" s="1512"/>
      <c r="K58" s="1512"/>
      <c r="L58" s="1512"/>
      <c r="M58" s="1512"/>
      <c r="N58" s="1512"/>
      <c r="O58" s="1512"/>
      <c r="P58" s="1512"/>
      <c r="Q58" s="1512"/>
      <c r="R58" s="1512"/>
      <c r="S58" s="1512"/>
      <c r="T58" s="1512"/>
      <c r="U58" s="1512"/>
      <c r="V58" s="1512"/>
      <c r="W58" s="1512"/>
      <c r="X58" s="1512"/>
      <c r="Y58" s="1512"/>
      <c r="Z58" s="1512"/>
      <c r="AA58" s="1512"/>
      <c r="AB58" s="1512"/>
    </row>
    <row r="59" spans="1:28" ht="17.100000000000001" customHeight="1">
      <c r="A59" s="32"/>
      <c r="B59" s="15" t="s">
        <v>415</v>
      </c>
      <c r="C59" s="15"/>
      <c r="D59" s="15"/>
      <c r="E59" s="15"/>
      <c r="F59" s="15"/>
      <c r="G59" s="15"/>
      <c r="H59" s="27" t="str">
        <f>項目一覧!$C$19</f>
        <v/>
      </c>
      <c r="I59" s="40"/>
      <c r="J59" s="27"/>
      <c r="K59" s="27"/>
      <c r="L59" s="27"/>
      <c r="M59" s="27"/>
      <c r="N59" s="27"/>
      <c r="O59" s="27"/>
      <c r="P59" s="27"/>
      <c r="Q59" s="27"/>
      <c r="R59" s="27"/>
      <c r="S59" s="27"/>
      <c r="T59" s="27"/>
      <c r="U59" s="27"/>
      <c r="V59" s="27"/>
      <c r="W59" s="27"/>
      <c r="X59" s="27"/>
      <c r="Y59" s="27"/>
      <c r="Z59" s="27"/>
      <c r="AA59" s="27"/>
      <c r="AB59" s="1025"/>
    </row>
    <row r="60" spans="1:28" ht="17.100000000000001" customHeight="1">
      <c r="A60" s="6" t="s">
        <v>204</v>
      </c>
      <c r="B60" s="3" t="s">
        <v>439</v>
      </c>
      <c r="C60" s="3"/>
      <c r="D60" s="3"/>
      <c r="E60" s="3"/>
      <c r="F60" s="3"/>
      <c r="G60" s="3"/>
      <c r="H60" s="18"/>
      <c r="I60" s="18"/>
      <c r="J60" s="18"/>
      <c r="K60" s="18"/>
      <c r="L60" s="18"/>
      <c r="M60" s="18"/>
      <c r="N60" s="18"/>
      <c r="O60" s="18"/>
      <c r="P60" s="18"/>
      <c r="Q60" s="18"/>
      <c r="R60" s="18"/>
      <c r="S60" s="18"/>
      <c r="T60" s="18"/>
      <c r="U60" s="18"/>
      <c r="V60" s="18"/>
      <c r="W60" s="18"/>
      <c r="X60" s="18"/>
      <c r="Y60" s="18"/>
      <c r="Z60" s="18"/>
      <c r="AA60" s="18"/>
      <c r="AB60" s="42"/>
    </row>
    <row r="61" spans="1:28" ht="17.100000000000001" customHeight="1">
      <c r="A61" s="6"/>
      <c r="B61" s="3" t="s">
        <v>438</v>
      </c>
      <c r="C61" s="3"/>
      <c r="D61" s="3"/>
      <c r="E61" s="3"/>
      <c r="F61" s="3"/>
      <c r="G61" s="3"/>
      <c r="H61" s="18"/>
      <c r="I61" s="18"/>
      <c r="J61" s="18"/>
      <c r="K61" s="18"/>
      <c r="L61" s="18"/>
      <c r="M61" s="18"/>
      <c r="N61" s="18"/>
      <c r="O61" s="18"/>
      <c r="P61" s="18"/>
      <c r="Q61" s="18"/>
      <c r="R61" s="18"/>
      <c r="S61" s="18"/>
      <c r="T61" s="18"/>
      <c r="U61" s="18"/>
      <c r="V61" s="18"/>
      <c r="W61" s="18"/>
      <c r="X61" s="18"/>
      <c r="Y61" s="18"/>
      <c r="Z61" s="18"/>
      <c r="AA61" s="18"/>
      <c r="AB61" s="42"/>
    </row>
    <row r="62" spans="1:28" ht="17.100000000000001" customHeight="1">
      <c r="A62" s="6"/>
      <c r="B62" s="3" t="s">
        <v>420</v>
      </c>
      <c r="C62" s="3"/>
      <c r="D62" s="3"/>
      <c r="E62" s="3"/>
      <c r="F62" s="3"/>
      <c r="G62" s="3"/>
      <c r="H62" s="50" t="str">
        <f>IF(項目一覧!C22=0,"","("&amp;項目一覧!C22&amp;") 建築士  （"&amp;項目一覧!C23&amp;"）登録　第　 "&amp;項目一覧!C24&amp;"　号")</f>
        <v>() 建築士  （）登録　第　 　号</v>
      </c>
      <c r="I62" s="42"/>
      <c r="J62" s="18"/>
      <c r="K62" s="18"/>
      <c r="L62" s="18"/>
      <c r="M62" s="18"/>
      <c r="N62" s="18"/>
      <c r="O62" s="18"/>
      <c r="P62" s="18"/>
      <c r="Q62" s="18"/>
      <c r="R62" s="18"/>
      <c r="S62" s="18"/>
      <c r="T62" s="18"/>
      <c r="U62" s="18"/>
      <c r="V62" s="18"/>
      <c r="W62" s="18"/>
      <c r="X62" s="18"/>
      <c r="Y62" s="18"/>
      <c r="Z62" s="18"/>
      <c r="AA62" s="18"/>
      <c r="AB62" s="42"/>
    </row>
    <row r="63" spans="1:28" ht="17.100000000000001" customHeight="1">
      <c r="A63" s="6"/>
      <c r="B63" s="3" t="s">
        <v>419</v>
      </c>
      <c r="C63" s="3"/>
      <c r="D63" s="3"/>
      <c r="E63" s="3"/>
      <c r="F63" s="3"/>
      <c r="G63" s="3"/>
      <c r="H63" s="18" t="str">
        <f>項目一覧!C25</f>
        <v/>
      </c>
      <c r="I63" s="42"/>
      <c r="J63" s="18"/>
      <c r="K63" s="18"/>
      <c r="L63" s="18"/>
      <c r="M63" s="18"/>
      <c r="N63" s="18"/>
      <c r="O63" s="18"/>
      <c r="P63" s="18"/>
      <c r="Q63" s="18"/>
      <c r="R63" s="18"/>
      <c r="S63" s="18"/>
      <c r="T63" s="18"/>
      <c r="U63" s="18"/>
      <c r="V63" s="18"/>
      <c r="W63" s="18"/>
      <c r="X63" s="18"/>
      <c r="Y63" s="18"/>
      <c r="Z63" s="18"/>
      <c r="AA63" s="18"/>
      <c r="AB63" s="42"/>
    </row>
    <row r="64" spans="1:28" ht="17.100000000000001" customHeight="1">
      <c r="A64" s="7"/>
      <c r="B64" s="3" t="s">
        <v>418</v>
      </c>
      <c r="C64" s="3"/>
      <c r="D64" s="3"/>
      <c r="E64" s="3"/>
      <c r="F64" s="3"/>
      <c r="G64" s="3"/>
      <c r="H64" s="44" t="str">
        <f>IF(項目一覧!C27=0,"","("&amp;項目一覧!C27&amp;") 建築士事務所  （"&amp;項目一覧!C28&amp;"）知事登録　第　 "&amp;項目一覧!C29&amp;"　号")</f>
        <v>() 建築士事務所  （）知事登録　第　 　号</v>
      </c>
      <c r="I64" s="42"/>
      <c r="J64" s="42"/>
      <c r="K64" s="42"/>
      <c r="L64" s="42"/>
      <c r="M64" s="42"/>
      <c r="N64" s="42"/>
      <c r="O64" s="42"/>
      <c r="P64" s="42"/>
      <c r="Q64" s="42"/>
      <c r="R64" s="42"/>
      <c r="S64" s="42"/>
      <c r="T64" s="42"/>
      <c r="U64" s="42"/>
      <c r="V64" s="42"/>
      <c r="W64" s="42"/>
      <c r="X64" s="42"/>
      <c r="Y64" s="42"/>
      <c r="Z64" s="42"/>
      <c r="AA64" s="42"/>
      <c r="AB64" s="42"/>
    </row>
    <row r="65" spans="1:28" ht="17.100000000000001" customHeight="1">
      <c r="A65" s="7"/>
      <c r="B65" s="3"/>
      <c r="C65" s="3"/>
      <c r="D65" s="3"/>
      <c r="E65" s="3"/>
      <c r="F65" s="3"/>
      <c r="G65" s="3"/>
      <c r="H65" s="18" t="str">
        <f>項目一覧!C30</f>
        <v/>
      </c>
      <c r="I65" s="42"/>
      <c r="J65" s="18"/>
      <c r="K65" s="18"/>
      <c r="L65" s="18"/>
      <c r="M65" s="18"/>
      <c r="N65" s="18"/>
      <c r="O65" s="18"/>
      <c r="P65" s="18"/>
      <c r="Q65" s="18"/>
      <c r="R65" s="18"/>
      <c r="S65" s="18"/>
      <c r="T65" s="18"/>
      <c r="U65" s="18"/>
      <c r="V65" s="18"/>
      <c r="W65" s="18"/>
      <c r="X65" s="18"/>
      <c r="Y65" s="18"/>
      <c r="Z65" s="18"/>
      <c r="AA65" s="18"/>
      <c r="AB65" s="42"/>
    </row>
    <row r="66" spans="1:28" ht="17.100000000000001" customHeight="1">
      <c r="A66" s="7"/>
      <c r="B66" s="3" t="s">
        <v>417</v>
      </c>
      <c r="C66" s="3"/>
      <c r="D66" s="3"/>
      <c r="E66" s="3"/>
      <c r="F66" s="3"/>
      <c r="G66" s="3"/>
      <c r="H66" s="18" t="str">
        <f>項目一覧!C31</f>
        <v/>
      </c>
      <c r="I66" s="42"/>
      <c r="J66" s="18"/>
      <c r="K66" s="18"/>
      <c r="L66" s="18"/>
      <c r="M66" s="18"/>
      <c r="N66" s="18"/>
      <c r="O66" s="18"/>
      <c r="P66" s="18"/>
      <c r="Q66" s="18"/>
      <c r="R66" s="18"/>
      <c r="S66" s="18"/>
      <c r="T66" s="18"/>
      <c r="U66" s="18"/>
      <c r="V66" s="18"/>
      <c r="W66" s="18"/>
      <c r="X66" s="18"/>
      <c r="Y66" s="18"/>
      <c r="Z66" s="18"/>
      <c r="AA66" s="18"/>
      <c r="AB66" s="42"/>
    </row>
    <row r="67" spans="1:28" ht="17.100000000000001" customHeight="1">
      <c r="A67" s="7"/>
      <c r="B67" s="3" t="s">
        <v>416</v>
      </c>
      <c r="C67" s="3"/>
      <c r="D67" s="3"/>
      <c r="E67" s="3"/>
      <c r="F67" s="3"/>
      <c r="G67" s="3"/>
      <c r="H67" s="1512" t="str">
        <f>項目一覧!C32</f>
        <v/>
      </c>
      <c r="I67" s="1512"/>
      <c r="J67" s="1512"/>
      <c r="K67" s="1512"/>
      <c r="L67" s="1512"/>
      <c r="M67" s="1512"/>
      <c r="N67" s="1512"/>
      <c r="O67" s="1512"/>
      <c r="P67" s="1512"/>
      <c r="Q67" s="1512"/>
      <c r="R67" s="1512"/>
      <c r="S67" s="1512"/>
      <c r="T67" s="1512"/>
      <c r="U67" s="1512"/>
      <c r="V67" s="1512"/>
      <c r="W67" s="1512"/>
      <c r="X67" s="1512"/>
      <c r="Y67" s="1512"/>
      <c r="Z67" s="1512"/>
      <c r="AA67" s="1512"/>
      <c r="AB67" s="1512"/>
    </row>
    <row r="68" spans="1:28" ht="17.100000000000001" customHeight="1">
      <c r="A68" s="7"/>
      <c r="B68" s="3" t="s">
        <v>415</v>
      </c>
      <c r="C68" s="3"/>
      <c r="D68" s="3"/>
      <c r="E68" s="3"/>
      <c r="F68" s="3"/>
      <c r="G68" s="3"/>
      <c r="H68" s="18" t="str">
        <f>項目一覧!C33</f>
        <v/>
      </c>
      <c r="I68" s="42"/>
      <c r="J68" s="18"/>
      <c r="K68" s="18"/>
      <c r="L68" s="18"/>
      <c r="M68" s="18"/>
      <c r="N68" s="18"/>
      <c r="O68" s="18"/>
      <c r="P68" s="18"/>
      <c r="Q68" s="18"/>
      <c r="R68" s="18"/>
      <c r="S68" s="18"/>
      <c r="T68" s="18"/>
      <c r="U68" s="18"/>
      <c r="V68" s="18"/>
      <c r="W68" s="18"/>
      <c r="X68" s="18"/>
      <c r="Y68" s="18"/>
      <c r="Z68" s="18"/>
      <c r="AA68" s="18"/>
      <c r="AB68" s="42"/>
    </row>
    <row r="69" spans="1:28" ht="17.100000000000001" customHeight="1">
      <c r="A69" s="7"/>
      <c r="B69" s="34" t="s">
        <v>436</v>
      </c>
      <c r="C69" s="3"/>
      <c r="D69" s="3"/>
      <c r="E69" s="3"/>
      <c r="F69" s="3"/>
      <c r="G69" s="3"/>
      <c r="H69" s="42"/>
      <c r="I69" s="42"/>
      <c r="J69" s="1524" t="str">
        <f>項目一覧!C35</f>
        <v/>
      </c>
      <c r="K69" s="1524"/>
      <c r="L69" s="1524"/>
      <c r="M69" s="1524"/>
      <c r="N69" s="1524"/>
      <c r="O69" s="1524"/>
      <c r="P69" s="1524"/>
      <c r="Q69" s="1524"/>
      <c r="R69" s="1524"/>
      <c r="S69" s="1524"/>
      <c r="T69" s="1524"/>
      <c r="U69" s="1524"/>
      <c r="V69" s="1524"/>
      <c r="W69" s="1524"/>
      <c r="X69" s="1524"/>
      <c r="Y69" s="1524"/>
      <c r="Z69" s="1524"/>
      <c r="AA69" s="1524"/>
      <c r="AB69" s="46"/>
    </row>
    <row r="70" spans="1:28" ht="17.100000000000001" customHeight="1">
      <c r="A70" s="7"/>
      <c r="B70" s="3"/>
      <c r="C70" s="3"/>
      <c r="D70" s="3"/>
      <c r="E70" s="3"/>
      <c r="F70" s="3"/>
      <c r="G70" s="3"/>
      <c r="H70" s="46"/>
      <c r="I70" s="46"/>
      <c r="J70" s="1524"/>
      <c r="K70" s="1524"/>
      <c r="L70" s="1524"/>
      <c r="M70" s="1524"/>
      <c r="N70" s="1524"/>
      <c r="O70" s="1524"/>
      <c r="P70" s="1524"/>
      <c r="Q70" s="1524"/>
      <c r="R70" s="1524"/>
      <c r="S70" s="1524"/>
      <c r="T70" s="1524"/>
      <c r="U70" s="1524"/>
      <c r="V70" s="1524"/>
      <c r="W70" s="1524"/>
      <c r="X70" s="1524"/>
      <c r="Y70" s="1524"/>
      <c r="Z70" s="1524"/>
      <c r="AA70" s="1524"/>
      <c r="AB70" s="46"/>
    </row>
    <row r="71" spans="1:28" ht="17.100000000000001" customHeight="1">
      <c r="A71" s="6"/>
      <c r="B71" s="3" t="s">
        <v>437</v>
      </c>
      <c r="C71" s="3"/>
      <c r="D71" s="3"/>
      <c r="E71" s="3"/>
      <c r="F71" s="3"/>
      <c r="G71" s="3"/>
      <c r="H71" s="18"/>
      <c r="I71" s="18"/>
      <c r="J71" s="18"/>
      <c r="K71" s="18"/>
      <c r="L71" s="18"/>
      <c r="M71" s="18"/>
      <c r="N71" s="18"/>
      <c r="O71" s="18"/>
      <c r="P71" s="18"/>
      <c r="Q71" s="18"/>
      <c r="R71" s="18"/>
      <c r="S71" s="18"/>
      <c r="T71" s="18"/>
      <c r="U71" s="18"/>
      <c r="V71" s="18"/>
      <c r="W71" s="18"/>
      <c r="X71" s="18"/>
      <c r="Y71" s="18"/>
      <c r="Z71" s="18"/>
      <c r="AA71" s="18"/>
      <c r="AB71" s="42"/>
    </row>
    <row r="72" spans="1:28" ht="17.100000000000001" customHeight="1">
      <c r="A72" s="6"/>
      <c r="B72" s="3" t="s">
        <v>420</v>
      </c>
      <c r="C72" s="3"/>
      <c r="D72" s="3"/>
      <c r="E72" s="3"/>
      <c r="F72" s="3"/>
      <c r="G72" s="3"/>
      <c r="H72" s="50" t="str">
        <f>IF(項目一覧!C189=0,"","("&amp;項目一覧!C189&amp;") 建築士  （"&amp;項目一覧!C190&amp;"）登録　第　 "&amp;項目一覧!C191&amp;"　号")</f>
        <v>() 建築士  （）登録　第　 　号</v>
      </c>
      <c r="I72" s="42"/>
      <c r="J72" s="18"/>
      <c r="K72" s="18"/>
      <c r="L72" s="18"/>
      <c r="M72" s="18"/>
      <c r="N72" s="18"/>
      <c r="O72" s="18"/>
      <c r="P72" s="18"/>
      <c r="Q72" s="18"/>
      <c r="R72" s="18"/>
      <c r="S72" s="18"/>
      <c r="T72" s="18"/>
      <c r="U72" s="18"/>
      <c r="V72" s="18"/>
      <c r="W72" s="18"/>
      <c r="X72" s="18"/>
      <c r="Y72" s="18"/>
      <c r="Z72" s="18"/>
      <c r="AA72" s="18"/>
      <c r="AB72" s="42"/>
    </row>
    <row r="73" spans="1:28" ht="17.100000000000001" customHeight="1">
      <c r="A73" s="6"/>
      <c r="B73" s="3" t="s">
        <v>419</v>
      </c>
      <c r="C73" s="3"/>
      <c r="D73" s="3"/>
      <c r="E73" s="3"/>
      <c r="F73" s="3"/>
      <c r="G73" s="3"/>
      <c r="H73" s="18" t="str">
        <f>項目一覧!C192</f>
        <v/>
      </c>
      <c r="I73" s="42"/>
      <c r="J73" s="18"/>
      <c r="K73" s="18"/>
      <c r="L73" s="18"/>
      <c r="M73" s="18"/>
      <c r="N73" s="18"/>
      <c r="O73" s="18"/>
      <c r="P73" s="18"/>
      <c r="Q73" s="18"/>
      <c r="R73" s="18"/>
      <c r="S73" s="18"/>
      <c r="T73" s="18"/>
      <c r="U73" s="18"/>
      <c r="V73" s="18"/>
      <c r="W73" s="18"/>
      <c r="X73" s="18"/>
      <c r="Y73" s="18"/>
      <c r="Z73" s="18"/>
      <c r="AA73" s="18"/>
      <c r="AB73" s="42"/>
    </row>
    <row r="74" spans="1:28" ht="17.100000000000001" customHeight="1">
      <c r="A74" s="7"/>
      <c r="B74" s="3" t="s">
        <v>418</v>
      </c>
      <c r="C74" s="3"/>
      <c r="D74" s="3"/>
      <c r="E74" s="3"/>
      <c r="F74" s="3"/>
      <c r="G74" s="3"/>
      <c r="H74" s="44" t="str">
        <f>IF(項目一覧!C194=0,"","("&amp;項目一覧!C194&amp;") 建築士事務所  （"&amp;項目一覧!C195&amp;"）知事登録　第　 "&amp;項目一覧!C196&amp;"　号")</f>
        <v>() 建築士事務所  （）知事登録　第　 　号</v>
      </c>
      <c r="I74" s="42"/>
      <c r="J74" s="42"/>
      <c r="K74" s="42"/>
      <c r="L74" s="42"/>
      <c r="M74" s="42"/>
      <c r="N74" s="42"/>
      <c r="O74" s="42"/>
      <c r="P74" s="42"/>
      <c r="Q74" s="42"/>
      <c r="R74" s="42"/>
      <c r="S74" s="42"/>
      <c r="T74" s="42"/>
      <c r="U74" s="42"/>
      <c r="V74" s="42"/>
      <c r="W74" s="42"/>
      <c r="X74" s="42"/>
      <c r="Y74" s="42"/>
      <c r="Z74" s="42"/>
      <c r="AA74" s="42"/>
      <c r="AB74" s="42"/>
    </row>
    <row r="75" spans="1:28" ht="17.100000000000001" customHeight="1">
      <c r="A75" s="7"/>
      <c r="B75" s="3"/>
      <c r="C75" s="3"/>
      <c r="D75" s="3"/>
      <c r="E75" s="3"/>
      <c r="F75" s="3"/>
      <c r="G75" s="3"/>
      <c r="H75" s="18" t="str">
        <f>項目一覧!C197</f>
        <v/>
      </c>
      <c r="I75" s="42"/>
      <c r="J75" s="18"/>
      <c r="K75" s="18"/>
      <c r="L75" s="18"/>
      <c r="M75" s="18"/>
      <c r="N75" s="18"/>
      <c r="O75" s="18"/>
      <c r="P75" s="18"/>
      <c r="Q75" s="18"/>
      <c r="R75" s="18"/>
      <c r="S75" s="18"/>
      <c r="T75" s="18"/>
      <c r="U75" s="18"/>
      <c r="V75" s="18"/>
      <c r="W75" s="18"/>
      <c r="X75" s="18"/>
      <c r="Y75" s="18"/>
      <c r="Z75" s="18"/>
      <c r="AA75" s="18"/>
      <c r="AB75" s="42"/>
    </row>
    <row r="76" spans="1:28" ht="17.100000000000001" customHeight="1">
      <c r="A76" s="7"/>
      <c r="B76" s="3" t="s">
        <v>417</v>
      </c>
      <c r="C76" s="3"/>
      <c r="D76" s="3"/>
      <c r="E76" s="3"/>
      <c r="F76" s="3"/>
      <c r="G76" s="3"/>
      <c r="H76" s="18" t="str">
        <f>項目一覧!C198</f>
        <v/>
      </c>
      <c r="I76" s="42"/>
      <c r="J76" s="18"/>
      <c r="K76" s="18"/>
      <c r="L76" s="18"/>
      <c r="M76" s="18"/>
      <c r="N76" s="18"/>
      <c r="O76" s="18"/>
      <c r="P76" s="18"/>
      <c r="Q76" s="18"/>
      <c r="R76" s="18"/>
      <c r="S76" s="18"/>
      <c r="T76" s="18"/>
      <c r="U76" s="18"/>
      <c r="V76" s="18"/>
      <c r="W76" s="18"/>
      <c r="X76" s="18"/>
      <c r="Y76" s="18"/>
      <c r="Z76" s="18"/>
      <c r="AA76" s="18"/>
      <c r="AB76" s="42"/>
    </row>
    <row r="77" spans="1:28" ht="17.100000000000001" customHeight="1">
      <c r="A77" s="7"/>
      <c r="B77" s="3" t="s">
        <v>416</v>
      </c>
      <c r="C77" s="3"/>
      <c r="D77" s="3"/>
      <c r="E77" s="3"/>
      <c r="F77" s="3"/>
      <c r="G77" s="3"/>
      <c r="H77" s="1512" t="str">
        <f>項目一覧!C199</f>
        <v/>
      </c>
      <c r="I77" s="1512"/>
      <c r="J77" s="1512"/>
      <c r="K77" s="1512"/>
      <c r="L77" s="1512"/>
      <c r="M77" s="1512"/>
      <c r="N77" s="1512"/>
      <c r="O77" s="1512"/>
      <c r="P77" s="1512"/>
      <c r="Q77" s="1512"/>
      <c r="R77" s="1512"/>
      <c r="S77" s="1512"/>
      <c r="T77" s="1512"/>
      <c r="U77" s="1512"/>
      <c r="V77" s="1512"/>
      <c r="W77" s="1512"/>
      <c r="X77" s="1512"/>
      <c r="Y77" s="1512"/>
      <c r="Z77" s="1512"/>
      <c r="AA77" s="1512"/>
      <c r="AB77" s="1512"/>
    </row>
    <row r="78" spans="1:28" ht="17.100000000000001" customHeight="1">
      <c r="A78" s="7"/>
      <c r="B78" s="3" t="s">
        <v>415</v>
      </c>
      <c r="C78" s="3"/>
      <c r="D78" s="3"/>
      <c r="E78" s="3"/>
      <c r="F78" s="3"/>
      <c r="G78" s="3"/>
      <c r="H78" s="18" t="str">
        <f>項目一覧!C200</f>
        <v/>
      </c>
      <c r="I78" s="42"/>
      <c r="J78" s="18"/>
      <c r="K78" s="18"/>
      <c r="L78" s="18"/>
      <c r="M78" s="18"/>
      <c r="N78" s="18"/>
      <c r="O78" s="18"/>
      <c r="P78" s="18"/>
      <c r="Q78" s="18"/>
      <c r="R78" s="18"/>
      <c r="S78" s="18"/>
      <c r="T78" s="18"/>
      <c r="U78" s="18"/>
      <c r="V78" s="18"/>
      <c r="W78" s="18"/>
      <c r="X78" s="18"/>
      <c r="Y78" s="18"/>
      <c r="Z78" s="18"/>
      <c r="AA78" s="18"/>
      <c r="AB78" s="42"/>
    </row>
    <row r="79" spans="1:28" ht="17.100000000000001" customHeight="1">
      <c r="A79" s="7"/>
      <c r="B79" s="34" t="s">
        <v>436</v>
      </c>
      <c r="C79" s="3"/>
      <c r="D79" s="3"/>
      <c r="E79" s="3"/>
      <c r="F79" s="3"/>
      <c r="G79" s="3"/>
      <c r="H79" s="42"/>
      <c r="I79" s="46"/>
      <c r="J79" s="1524" t="str">
        <f>項目一覧!C202</f>
        <v/>
      </c>
      <c r="K79" s="1524"/>
      <c r="L79" s="1524"/>
      <c r="M79" s="1524"/>
      <c r="N79" s="1524"/>
      <c r="O79" s="1524"/>
      <c r="P79" s="1524"/>
      <c r="Q79" s="1524"/>
      <c r="R79" s="1524"/>
      <c r="S79" s="1524"/>
      <c r="T79" s="1524"/>
      <c r="U79" s="1524"/>
      <c r="V79" s="1524"/>
      <c r="W79" s="1524"/>
      <c r="X79" s="1524"/>
      <c r="Y79" s="1524"/>
      <c r="Z79" s="1524"/>
      <c r="AA79" s="1524"/>
      <c r="AB79" s="46"/>
    </row>
    <row r="80" spans="1:28" ht="17.100000000000001" customHeight="1">
      <c r="A80" s="6"/>
      <c r="B80" s="3"/>
      <c r="C80" s="3"/>
      <c r="D80" s="3"/>
      <c r="E80" s="3"/>
      <c r="F80" s="3"/>
      <c r="G80" s="3"/>
      <c r="H80" s="46"/>
      <c r="I80" s="46"/>
      <c r="J80" s="1524"/>
      <c r="K80" s="1524"/>
      <c r="L80" s="1524"/>
      <c r="M80" s="1524"/>
      <c r="N80" s="1524"/>
      <c r="O80" s="1524"/>
      <c r="P80" s="1524"/>
      <c r="Q80" s="1524"/>
      <c r="R80" s="1524"/>
      <c r="S80" s="1524"/>
      <c r="T80" s="1524"/>
      <c r="U80" s="1524"/>
      <c r="V80" s="1524"/>
      <c r="W80" s="1524"/>
      <c r="X80" s="1524"/>
      <c r="Y80" s="1524"/>
      <c r="Z80" s="1524"/>
      <c r="AA80" s="1524"/>
      <c r="AB80" s="46"/>
    </row>
    <row r="81" spans="1:28" ht="17.100000000000001" customHeight="1">
      <c r="A81" s="6"/>
      <c r="B81" s="3" t="s">
        <v>420</v>
      </c>
      <c r="C81" s="3"/>
      <c r="D81" s="3"/>
      <c r="E81" s="3"/>
      <c r="F81" s="3"/>
      <c r="G81" s="3"/>
      <c r="H81" s="50" t="str">
        <f>IF(項目一覧!C203=0,"","("&amp;項目一覧!C203&amp;") 建築士  （"&amp;項目一覧!C204&amp;"）登録　第　 "&amp;項目一覧!C205&amp;"　号")</f>
        <v>() 建築士  （）登録　第　 　号</v>
      </c>
      <c r="I81" s="42"/>
      <c r="J81" s="18"/>
      <c r="K81" s="18"/>
      <c r="L81" s="18"/>
      <c r="M81" s="18"/>
      <c r="N81" s="18"/>
      <c r="O81" s="18"/>
      <c r="P81" s="18"/>
      <c r="Q81" s="18"/>
      <c r="R81" s="18"/>
      <c r="S81" s="18"/>
      <c r="T81" s="18"/>
      <c r="U81" s="18"/>
      <c r="V81" s="18"/>
      <c r="W81" s="18"/>
      <c r="X81" s="18"/>
      <c r="Y81" s="18"/>
      <c r="Z81" s="18"/>
      <c r="AA81" s="18"/>
      <c r="AB81" s="42"/>
    </row>
    <row r="82" spans="1:28" ht="17.100000000000001" customHeight="1">
      <c r="A82" s="6"/>
      <c r="B82" s="3" t="s">
        <v>419</v>
      </c>
      <c r="C82" s="3"/>
      <c r="D82" s="3"/>
      <c r="E82" s="3"/>
      <c r="F82" s="3"/>
      <c r="G82" s="3"/>
      <c r="H82" s="18" t="str">
        <f>項目一覧!C206</f>
        <v/>
      </c>
      <c r="I82" s="42"/>
      <c r="J82" s="18"/>
      <c r="K82" s="18"/>
      <c r="L82" s="18"/>
      <c r="M82" s="18"/>
      <c r="N82" s="18"/>
      <c r="O82" s="18"/>
      <c r="P82" s="18"/>
      <c r="Q82" s="18"/>
      <c r="R82" s="18"/>
      <c r="S82" s="18"/>
      <c r="T82" s="18"/>
      <c r="U82" s="18"/>
      <c r="V82" s="18"/>
      <c r="W82" s="18"/>
      <c r="X82" s="18"/>
      <c r="Y82" s="18"/>
      <c r="Z82" s="18"/>
      <c r="AA82" s="18"/>
      <c r="AB82" s="42"/>
    </row>
    <row r="83" spans="1:28" ht="17.100000000000001" customHeight="1">
      <c r="A83" s="7"/>
      <c r="B83" s="3" t="s">
        <v>418</v>
      </c>
      <c r="C83" s="3"/>
      <c r="D83" s="3"/>
      <c r="E83" s="3"/>
      <c r="F83" s="3"/>
      <c r="G83" s="3"/>
      <c r="H83" s="44" t="str">
        <f>IF(項目一覧!C208=0,"","("&amp;項目一覧!C208&amp;") 建築士事務所  （"&amp;項目一覧!C209&amp;"）知事登録　第　 "&amp;項目一覧!C210&amp;"　号")</f>
        <v>() 建築士事務所  （）知事登録　第　 　号</v>
      </c>
      <c r="I83" s="42"/>
      <c r="J83" s="42"/>
      <c r="K83" s="42"/>
      <c r="L83" s="42"/>
      <c r="M83" s="42"/>
      <c r="N83" s="42"/>
      <c r="O83" s="42"/>
      <c r="P83" s="42"/>
      <c r="Q83" s="42"/>
      <c r="R83" s="42"/>
      <c r="S83" s="42"/>
      <c r="T83" s="42"/>
      <c r="U83" s="42"/>
      <c r="V83" s="42"/>
      <c r="W83" s="42"/>
      <c r="X83" s="42"/>
      <c r="Y83" s="42"/>
      <c r="Z83" s="42"/>
      <c r="AA83" s="42"/>
      <c r="AB83" s="42"/>
    </row>
    <row r="84" spans="1:28" ht="17.100000000000001" customHeight="1">
      <c r="A84" s="7"/>
      <c r="B84" s="3"/>
      <c r="C84" s="3"/>
      <c r="D84" s="3"/>
      <c r="E84" s="3"/>
      <c r="F84" s="3"/>
      <c r="G84" s="3"/>
      <c r="H84" s="18" t="str">
        <f>項目一覧!C211</f>
        <v/>
      </c>
      <c r="I84" s="42"/>
      <c r="J84" s="18"/>
      <c r="K84" s="18"/>
      <c r="L84" s="18"/>
      <c r="M84" s="18"/>
      <c r="N84" s="18"/>
      <c r="O84" s="18"/>
      <c r="P84" s="18"/>
      <c r="Q84" s="18"/>
      <c r="R84" s="18"/>
      <c r="S84" s="18"/>
      <c r="T84" s="18"/>
      <c r="U84" s="18"/>
      <c r="V84" s="18"/>
      <c r="W84" s="18"/>
      <c r="X84" s="18"/>
      <c r="Y84" s="18"/>
      <c r="Z84" s="18"/>
      <c r="AA84" s="18"/>
      <c r="AB84" s="42"/>
    </row>
    <row r="85" spans="1:28" ht="17.100000000000001" customHeight="1">
      <c r="A85" s="7"/>
      <c r="B85" s="3" t="s">
        <v>417</v>
      </c>
      <c r="C85" s="3"/>
      <c r="D85" s="3"/>
      <c r="E85" s="3"/>
      <c r="F85" s="3"/>
      <c r="G85" s="3"/>
      <c r="H85" s="18" t="str">
        <f>項目一覧!C212</f>
        <v/>
      </c>
      <c r="I85" s="42"/>
      <c r="J85" s="18"/>
      <c r="K85" s="18"/>
      <c r="L85" s="18"/>
      <c r="M85" s="18"/>
      <c r="N85" s="18"/>
      <c r="O85" s="18"/>
      <c r="P85" s="18"/>
      <c r="Q85" s="18"/>
      <c r="R85" s="18"/>
      <c r="S85" s="18"/>
      <c r="T85" s="18"/>
      <c r="U85" s="18"/>
      <c r="V85" s="18"/>
      <c r="W85" s="18"/>
      <c r="X85" s="18"/>
      <c r="Y85" s="18"/>
      <c r="Z85" s="18"/>
      <c r="AA85" s="18"/>
      <c r="AB85" s="42"/>
    </row>
    <row r="86" spans="1:28" ht="17.100000000000001" customHeight="1">
      <c r="A86" s="7"/>
      <c r="B86" s="3" t="s">
        <v>416</v>
      </c>
      <c r="C86" s="3"/>
      <c r="D86" s="3"/>
      <c r="E86" s="3"/>
      <c r="F86" s="3"/>
      <c r="G86" s="3"/>
      <c r="H86" s="1512" t="str">
        <f>項目一覧!C213</f>
        <v/>
      </c>
      <c r="I86" s="1512"/>
      <c r="J86" s="1512"/>
      <c r="K86" s="1512"/>
      <c r="L86" s="1512"/>
      <c r="M86" s="1512"/>
      <c r="N86" s="1512"/>
      <c r="O86" s="1512"/>
      <c r="P86" s="1512"/>
      <c r="Q86" s="1512"/>
      <c r="R86" s="1512"/>
      <c r="S86" s="1512"/>
      <c r="T86" s="1512"/>
      <c r="U86" s="1512"/>
      <c r="V86" s="1512"/>
      <c r="W86" s="1512"/>
      <c r="X86" s="1512"/>
      <c r="Y86" s="1512"/>
      <c r="Z86" s="1512"/>
      <c r="AA86" s="1512"/>
      <c r="AB86" s="1512"/>
    </row>
    <row r="87" spans="1:28" ht="17.100000000000001" customHeight="1">
      <c r="A87" s="7"/>
      <c r="B87" s="3" t="s">
        <v>415</v>
      </c>
      <c r="C87" s="3"/>
      <c r="D87" s="3"/>
      <c r="E87" s="3"/>
      <c r="F87" s="3"/>
      <c r="G87" s="3"/>
      <c r="H87" s="18" t="str">
        <f>項目一覧!C214</f>
        <v/>
      </c>
      <c r="I87" s="42"/>
      <c r="J87" s="18"/>
      <c r="K87" s="18"/>
      <c r="L87" s="18"/>
      <c r="M87" s="18"/>
      <c r="N87" s="18"/>
      <c r="O87" s="18"/>
      <c r="P87" s="18"/>
      <c r="Q87" s="18"/>
      <c r="R87" s="18"/>
      <c r="S87" s="18"/>
      <c r="T87" s="18"/>
      <c r="U87" s="18"/>
      <c r="V87" s="18"/>
      <c r="W87" s="18"/>
      <c r="X87" s="18"/>
      <c r="Y87" s="18"/>
      <c r="Z87" s="18"/>
      <c r="AA87" s="18"/>
      <c r="AB87" s="42"/>
    </row>
    <row r="88" spans="1:28" ht="17.100000000000001" customHeight="1">
      <c r="A88" s="7"/>
      <c r="B88" s="34" t="s">
        <v>436</v>
      </c>
      <c r="C88" s="3"/>
      <c r="D88" s="3"/>
      <c r="E88" s="3"/>
      <c r="F88" s="3"/>
      <c r="G88" s="3"/>
      <c r="H88" s="42"/>
      <c r="I88" s="46"/>
      <c r="J88" s="1524" t="str">
        <f>項目一覧!C216</f>
        <v/>
      </c>
      <c r="K88" s="1524"/>
      <c r="L88" s="1524"/>
      <c r="M88" s="1524"/>
      <c r="N88" s="1524"/>
      <c r="O88" s="1524"/>
      <c r="P88" s="1524"/>
      <c r="Q88" s="1524"/>
      <c r="R88" s="1524"/>
      <c r="S88" s="1524"/>
      <c r="T88" s="1524"/>
      <c r="U88" s="1524"/>
      <c r="V88" s="1524"/>
      <c r="W88" s="1524"/>
      <c r="X88" s="1524"/>
      <c r="Y88" s="1524"/>
      <c r="Z88" s="1524"/>
      <c r="AA88" s="1524"/>
      <c r="AB88" s="46"/>
    </row>
    <row r="89" spans="1:28" ht="17.100000000000001" customHeight="1">
      <c r="A89" s="6"/>
      <c r="B89" s="3"/>
      <c r="C89" s="3"/>
      <c r="D89" s="3"/>
      <c r="E89" s="3"/>
      <c r="F89" s="3"/>
      <c r="G89" s="3"/>
      <c r="H89" s="46"/>
      <c r="I89" s="46"/>
      <c r="J89" s="1524"/>
      <c r="K89" s="1524"/>
      <c r="L89" s="1524"/>
      <c r="M89" s="1524"/>
      <c r="N89" s="1524"/>
      <c r="O89" s="1524"/>
      <c r="P89" s="1524"/>
      <c r="Q89" s="1524"/>
      <c r="R89" s="1524"/>
      <c r="S89" s="1524"/>
      <c r="T89" s="1524"/>
      <c r="U89" s="1524"/>
      <c r="V89" s="1524"/>
      <c r="W89" s="1524"/>
      <c r="X89" s="1524"/>
      <c r="Y89" s="1524"/>
      <c r="Z89" s="1524"/>
      <c r="AA89" s="1524"/>
      <c r="AB89" s="46"/>
    </row>
    <row r="90" spans="1:28" ht="17.100000000000001" customHeight="1">
      <c r="A90" s="6"/>
      <c r="B90" s="3" t="s">
        <v>420</v>
      </c>
      <c r="C90" s="3"/>
      <c r="D90" s="3"/>
      <c r="E90" s="3"/>
      <c r="F90" s="3"/>
      <c r="G90" s="3"/>
      <c r="H90" s="50" t="str">
        <f>IF(項目一覧!C217=0,"","("&amp;項目一覧!C217&amp;") 建築士  （"&amp;項目一覧!C218&amp;"）登録　第　 "&amp;項目一覧!C219&amp;"　号")</f>
        <v>() 建築士  （）登録　第　 　号</v>
      </c>
      <c r="I90" s="42"/>
      <c r="J90" s="18"/>
      <c r="K90" s="18"/>
      <c r="L90" s="18"/>
      <c r="M90" s="18"/>
      <c r="N90" s="18"/>
      <c r="O90" s="18"/>
      <c r="P90" s="18"/>
      <c r="Q90" s="18"/>
      <c r="R90" s="18"/>
      <c r="S90" s="18"/>
      <c r="T90" s="18"/>
      <c r="U90" s="18"/>
      <c r="V90" s="18"/>
      <c r="W90" s="18"/>
      <c r="X90" s="18"/>
      <c r="Y90" s="18"/>
      <c r="Z90" s="18"/>
      <c r="AA90" s="18"/>
      <c r="AB90" s="42"/>
    </row>
    <row r="91" spans="1:28" ht="17.100000000000001" customHeight="1">
      <c r="A91" s="6"/>
      <c r="B91" s="3" t="s">
        <v>419</v>
      </c>
      <c r="C91" s="3"/>
      <c r="D91" s="3"/>
      <c r="E91" s="3"/>
      <c r="F91" s="3"/>
      <c r="G91" s="3"/>
      <c r="H91" s="18" t="str">
        <f>項目一覧!C220</f>
        <v/>
      </c>
      <c r="I91" s="42"/>
      <c r="J91" s="18"/>
      <c r="K91" s="18"/>
      <c r="L91" s="18"/>
      <c r="M91" s="18"/>
      <c r="N91" s="18"/>
      <c r="O91" s="18"/>
      <c r="P91" s="18"/>
      <c r="Q91" s="18"/>
      <c r="R91" s="18"/>
      <c r="S91" s="18"/>
      <c r="T91" s="18"/>
      <c r="U91" s="18"/>
      <c r="V91" s="18"/>
      <c r="W91" s="18"/>
      <c r="X91" s="18"/>
      <c r="Y91" s="18"/>
      <c r="Z91" s="18"/>
      <c r="AA91" s="18"/>
      <c r="AB91" s="42"/>
    </row>
    <row r="92" spans="1:28" ht="17.100000000000001" customHeight="1">
      <c r="A92" s="7"/>
      <c r="B92" s="3" t="s">
        <v>418</v>
      </c>
      <c r="C92" s="3"/>
      <c r="D92" s="3"/>
      <c r="E92" s="3"/>
      <c r="F92" s="3"/>
      <c r="G92" s="3"/>
      <c r="H92" s="44" t="str">
        <f>IF(項目一覧!C222=0,"","("&amp;項目一覧!C222&amp;") 建築士事務所  （"&amp;項目一覧!C223&amp;"）知事登録　第　 "&amp;項目一覧!C224&amp;"　号")</f>
        <v>() 建築士事務所  （）知事登録　第　 　号</v>
      </c>
      <c r="I92" s="42"/>
      <c r="J92" s="42"/>
      <c r="K92" s="42"/>
      <c r="L92" s="42"/>
      <c r="M92" s="42"/>
      <c r="N92" s="42"/>
      <c r="O92" s="42"/>
      <c r="P92" s="42"/>
      <c r="Q92" s="42"/>
      <c r="R92" s="42"/>
      <c r="S92" s="42"/>
      <c r="T92" s="42"/>
      <c r="U92" s="42"/>
      <c r="V92" s="42"/>
      <c r="W92" s="42"/>
      <c r="X92" s="42"/>
      <c r="Y92" s="42"/>
      <c r="Z92" s="42"/>
      <c r="AA92" s="42"/>
      <c r="AB92" s="42"/>
    </row>
    <row r="93" spans="1:28" ht="17.100000000000001" customHeight="1">
      <c r="A93" s="7"/>
      <c r="B93" s="3"/>
      <c r="C93" s="3"/>
      <c r="D93" s="3"/>
      <c r="E93" s="3"/>
      <c r="F93" s="3"/>
      <c r="G93" s="3"/>
      <c r="H93" s="18" t="str">
        <f>項目一覧!C225</f>
        <v/>
      </c>
      <c r="I93" s="42"/>
      <c r="J93" s="18"/>
      <c r="K93" s="18"/>
      <c r="L93" s="18"/>
      <c r="M93" s="18"/>
      <c r="N93" s="18"/>
      <c r="O93" s="18"/>
      <c r="P93" s="18"/>
      <c r="Q93" s="18"/>
      <c r="R93" s="18"/>
      <c r="S93" s="18"/>
      <c r="T93" s="18"/>
      <c r="U93" s="18"/>
      <c r="V93" s="18"/>
      <c r="W93" s="18"/>
      <c r="X93" s="18"/>
      <c r="Y93" s="18"/>
      <c r="Z93" s="18"/>
      <c r="AA93" s="18"/>
      <c r="AB93" s="42"/>
    </row>
    <row r="94" spans="1:28" ht="17.100000000000001" customHeight="1">
      <c r="A94" s="7"/>
      <c r="B94" s="3" t="s">
        <v>417</v>
      </c>
      <c r="C94" s="3"/>
      <c r="D94" s="3"/>
      <c r="E94" s="3"/>
      <c r="F94" s="3"/>
      <c r="G94" s="3"/>
      <c r="H94" s="18" t="str">
        <f>項目一覧!C226</f>
        <v/>
      </c>
      <c r="I94" s="42"/>
      <c r="J94" s="18"/>
      <c r="K94" s="18"/>
      <c r="L94" s="18"/>
      <c r="M94" s="18"/>
      <c r="N94" s="18"/>
      <c r="O94" s="18"/>
      <c r="P94" s="18"/>
      <c r="Q94" s="18"/>
      <c r="R94" s="18"/>
      <c r="S94" s="18"/>
      <c r="T94" s="18"/>
      <c r="U94" s="18"/>
      <c r="V94" s="18"/>
      <c r="W94" s="18"/>
      <c r="X94" s="18"/>
      <c r="Y94" s="18"/>
      <c r="Z94" s="18"/>
      <c r="AA94" s="18"/>
      <c r="AB94" s="42"/>
    </row>
    <row r="95" spans="1:28" ht="17.100000000000001" customHeight="1">
      <c r="A95" s="7"/>
      <c r="B95" s="3" t="s">
        <v>416</v>
      </c>
      <c r="C95" s="3"/>
      <c r="D95" s="3"/>
      <c r="E95" s="3"/>
      <c r="F95" s="3"/>
      <c r="G95" s="3"/>
      <c r="H95" s="1512" t="str">
        <f>項目一覧!C227</f>
        <v/>
      </c>
      <c r="I95" s="1512"/>
      <c r="J95" s="1512"/>
      <c r="K95" s="1512"/>
      <c r="L95" s="1512"/>
      <c r="M95" s="1512"/>
      <c r="N95" s="1512"/>
      <c r="O95" s="1512"/>
      <c r="P95" s="1512"/>
      <c r="Q95" s="1512"/>
      <c r="R95" s="1512"/>
      <c r="S95" s="1512"/>
      <c r="T95" s="1512"/>
      <c r="U95" s="1512"/>
      <c r="V95" s="1512"/>
      <c r="W95" s="1512"/>
      <c r="X95" s="1512"/>
      <c r="Y95" s="1512"/>
      <c r="Z95" s="1512"/>
      <c r="AA95" s="1512"/>
      <c r="AB95" s="1512"/>
    </row>
    <row r="96" spans="1:28" ht="17.100000000000001" customHeight="1">
      <c r="A96" s="7"/>
      <c r="B96" s="3" t="s">
        <v>415</v>
      </c>
      <c r="C96" s="3"/>
      <c r="D96" s="3"/>
      <c r="E96" s="3"/>
      <c r="F96" s="3"/>
      <c r="G96" s="3"/>
      <c r="H96" s="18" t="str">
        <f>項目一覧!C228</f>
        <v/>
      </c>
      <c r="I96" s="42"/>
      <c r="J96" s="18"/>
      <c r="K96" s="18"/>
      <c r="L96" s="18"/>
      <c r="M96" s="18"/>
      <c r="N96" s="18"/>
      <c r="O96" s="18"/>
      <c r="P96" s="18"/>
      <c r="Q96" s="18"/>
      <c r="R96" s="18"/>
      <c r="S96" s="18"/>
      <c r="T96" s="18"/>
      <c r="U96" s="18"/>
      <c r="V96" s="18"/>
      <c r="W96" s="18"/>
      <c r="X96" s="18"/>
      <c r="Y96" s="18"/>
      <c r="Z96" s="18"/>
      <c r="AA96" s="18"/>
      <c r="AB96" s="42"/>
    </row>
    <row r="97" spans="1:28" ht="17.100000000000001" customHeight="1">
      <c r="A97" s="7"/>
      <c r="B97" s="34" t="s">
        <v>436</v>
      </c>
      <c r="C97" s="3"/>
      <c r="D97" s="3"/>
      <c r="E97" s="3"/>
      <c r="F97" s="3"/>
      <c r="G97" s="3"/>
      <c r="H97" s="42"/>
      <c r="I97" s="46"/>
      <c r="J97" s="1524" t="str">
        <f>項目一覧!C230</f>
        <v/>
      </c>
      <c r="K97" s="1524"/>
      <c r="L97" s="1524"/>
      <c r="M97" s="1524"/>
      <c r="N97" s="1524"/>
      <c r="O97" s="1524"/>
      <c r="P97" s="1524"/>
      <c r="Q97" s="1524"/>
      <c r="R97" s="1524"/>
      <c r="S97" s="1524"/>
      <c r="T97" s="1524"/>
      <c r="U97" s="1524"/>
      <c r="V97" s="1524"/>
      <c r="W97" s="1524"/>
      <c r="X97" s="1524"/>
      <c r="Y97" s="1524"/>
      <c r="Z97" s="1524"/>
      <c r="AA97" s="1524"/>
      <c r="AB97" s="46"/>
    </row>
    <row r="98" spans="1:28" ht="17.100000000000001" customHeight="1">
      <c r="A98" s="7"/>
      <c r="B98" s="3"/>
      <c r="C98" s="3"/>
      <c r="D98" s="3"/>
      <c r="E98" s="3"/>
      <c r="F98" s="3"/>
      <c r="G98" s="3"/>
      <c r="H98" s="46"/>
      <c r="I98" s="46"/>
      <c r="J98" s="1524"/>
      <c r="K98" s="1524"/>
      <c r="L98" s="1524"/>
      <c r="M98" s="1524"/>
      <c r="N98" s="1524"/>
      <c r="O98" s="1524"/>
      <c r="P98" s="1524"/>
      <c r="Q98" s="1524"/>
      <c r="R98" s="1524"/>
      <c r="S98" s="1524"/>
      <c r="T98" s="1524"/>
      <c r="U98" s="1524"/>
      <c r="V98" s="1524"/>
      <c r="W98" s="1524"/>
      <c r="X98" s="1524"/>
      <c r="Y98" s="1524"/>
      <c r="Z98" s="1524"/>
      <c r="AA98" s="1524"/>
      <c r="AB98" s="46"/>
    </row>
    <row r="99" spans="1:28" ht="17.100000000000001" customHeight="1">
      <c r="A99" s="7"/>
      <c r="B99" s="3" t="s">
        <v>228</v>
      </c>
      <c r="C99" s="3"/>
      <c r="D99" s="3"/>
      <c r="E99" s="3"/>
      <c r="F99" s="3"/>
      <c r="G99" s="3"/>
      <c r="H99" s="53"/>
      <c r="I99" s="53"/>
      <c r="J99" s="53"/>
      <c r="K99" s="53"/>
      <c r="L99" s="53"/>
      <c r="M99" s="53"/>
      <c r="N99" s="53"/>
      <c r="O99" s="53"/>
      <c r="P99" s="53"/>
      <c r="Q99" s="53"/>
      <c r="R99" s="53"/>
      <c r="S99" s="53"/>
      <c r="T99" s="53"/>
      <c r="U99" s="53"/>
      <c r="V99" s="53"/>
      <c r="W99" s="53"/>
      <c r="X99" s="53"/>
      <c r="Y99" s="53"/>
      <c r="Z99" s="53"/>
      <c r="AA99" s="53"/>
      <c r="AB99" s="53"/>
    </row>
    <row r="100" spans="1:28" ht="17.100000000000001" customHeight="1">
      <c r="A100" s="7"/>
      <c r="B100" s="3" t="s">
        <v>227</v>
      </c>
      <c r="C100" s="3"/>
      <c r="D100" s="3"/>
      <c r="E100" s="3"/>
      <c r="F100" s="3"/>
      <c r="G100" s="3"/>
      <c r="H100" s="53"/>
      <c r="I100" s="53"/>
      <c r="J100" s="53"/>
      <c r="K100" s="53"/>
      <c r="L100" s="53"/>
      <c r="M100" s="53"/>
      <c r="N100" s="53"/>
      <c r="O100" s="53"/>
      <c r="P100" s="53"/>
      <c r="Q100" s="53"/>
      <c r="R100" s="53"/>
      <c r="S100" s="53"/>
      <c r="T100" s="53"/>
      <c r="U100" s="53"/>
      <c r="V100" s="53"/>
      <c r="W100" s="53"/>
      <c r="X100" s="53"/>
      <c r="Y100" s="53"/>
      <c r="Z100" s="53"/>
      <c r="AA100" s="53"/>
      <c r="AB100" s="53"/>
    </row>
    <row r="101" spans="1:28" ht="17.100000000000001" customHeight="1">
      <c r="A101" s="7"/>
      <c r="B101" s="6" t="str">
        <f>IF(項目一覧!$D$316=TRUE,"■","□")</f>
        <v>□</v>
      </c>
      <c r="C101" s="3" t="s">
        <v>435</v>
      </c>
      <c r="D101" s="3"/>
      <c r="E101" s="3"/>
      <c r="F101" s="3"/>
      <c r="G101" s="3"/>
      <c r="H101" s="53"/>
      <c r="I101" s="53"/>
      <c r="J101" s="53"/>
      <c r="K101" s="53"/>
      <c r="L101" s="53"/>
      <c r="M101" s="53"/>
      <c r="N101" s="53"/>
      <c r="O101" s="53"/>
      <c r="P101" s="53"/>
      <c r="Q101" s="53"/>
      <c r="R101" s="53"/>
      <c r="S101" s="53"/>
      <c r="T101" s="53"/>
      <c r="U101" s="53"/>
      <c r="V101" s="53"/>
      <c r="W101" s="53"/>
      <c r="X101" s="53"/>
      <c r="Y101" s="53"/>
      <c r="Z101" s="53"/>
      <c r="AA101" s="53"/>
      <c r="AB101" s="53"/>
    </row>
    <row r="102" spans="1:28" ht="17.100000000000001" customHeight="1">
      <c r="A102" s="7"/>
      <c r="B102" s="7"/>
      <c r="C102" s="3" t="s">
        <v>412</v>
      </c>
      <c r="D102" s="3"/>
      <c r="E102" s="3"/>
      <c r="F102" s="3"/>
      <c r="G102" s="3"/>
      <c r="H102" s="18" t="str">
        <f>項目一覧!C317</f>
        <v/>
      </c>
      <c r="I102" s="53"/>
      <c r="J102" s="53"/>
      <c r="K102" s="53"/>
      <c r="L102" s="53"/>
      <c r="M102" s="53"/>
      <c r="N102" s="53"/>
      <c r="O102" s="53"/>
      <c r="P102" s="53"/>
      <c r="Q102" s="53"/>
      <c r="R102" s="53"/>
      <c r="S102" s="53"/>
      <c r="T102" s="53"/>
      <c r="U102" s="53"/>
      <c r="V102" s="53"/>
      <c r="W102" s="53"/>
      <c r="X102" s="53"/>
      <c r="Y102" s="53"/>
      <c r="Z102" s="53"/>
      <c r="AA102" s="53"/>
      <c r="AB102" s="53"/>
    </row>
    <row r="103" spans="1:28" ht="17.100000000000001" customHeight="1">
      <c r="A103" s="7"/>
      <c r="B103" s="7"/>
      <c r="C103" s="3" t="s">
        <v>430</v>
      </c>
      <c r="D103" s="3"/>
      <c r="E103" s="3"/>
      <c r="F103" s="3" t="s">
        <v>433</v>
      </c>
      <c r="G103" s="3"/>
      <c r="H103" s="3"/>
      <c r="I103" s="53"/>
      <c r="J103" s="53"/>
      <c r="K103" s="53"/>
      <c r="L103" s="53"/>
      <c r="M103" s="56" t="str">
        <f>項目一覧!C318</f>
        <v/>
      </c>
      <c r="N103" s="3"/>
      <c r="O103" s="3"/>
      <c r="P103" s="53" t="s">
        <v>115</v>
      </c>
      <c r="Q103" s="53"/>
      <c r="R103" s="53"/>
      <c r="S103" s="53"/>
      <c r="T103" s="53"/>
      <c r="U103" s="53"/>
      <c r="V103" s="53"/>
      <c r="W103" s="53"/>
      <c r="X103" s="53"/>
      <c r="Y103" s="53"/>
      <c r="Z103" s="53"/>
      <c r="AA103" s="53"/>
    </row>
    <row r="104" spans="1:28" ht="17.100000000000001" customHeight="1">
      <c r="A104" s="7"/>
      <c r="B104" s="6" t="str">
        <f>IF(項目一覧!$D$319=TRUE,"■","□")</f>
        <v>□</v>
      </c>
      <c r="C104" s="3" t="s">
        <v>434</v>
      </c>
      <c r="D104" s="3"/>
      <c r="E104" s="3"/>
      <c r="F104" s="3"/>
      <c r="G104" s="3"/>
      <c r="H104" s="53"/>
      <c r="I104" s="53"/>
      <c r="J104" s="53"/>
      <c r="K104" s="53"/>
      <c r="L104" s="53"/>
      <c r="M104" s="53"/>
      <c r="N104" s="53"/>
      <c r="O104" s="53"/>
      <c r="P104" s="53"/>
      <c r="Q104" s="53"/>
      <c r="R104" s="53"/>
      <c r="S104" s="53"/>
      <c r="T104" s="53"/>
      <c r="U104" s="53"/>
      <c r="V104" s="53"/>
      <c r="W104" s="53"/>
      <c r="X104" s="53"/>
      <c r="Y104" s="53"/>
      <c r="Z104" s="53"/>
    </row>
    <row r="105" spans="1:28" ht="17.100000000000001" customHeight="1">
      <c r="A105" s="7"/>
      <c r="B105" s="7"/>
      <c r="C105" s="3" t="s">
        <v>412</v>
      </c>
      <c r="D105" s="3"/>
      <c r="E105" s="3"/>
      <c r="F105" s="3"/>
      <c r="G105" s="3"/>
      <c r="H105" s="18" t="str">
        <f>項目一覧!C320</f>
        <v/>
      </c>
      <c r="I105" s="53"/>
      <c r="J105" s="53"/>
      <c r="K105" s="53"/>
      <c r="L105" s="53"/>
      <c r="M105" s="53"/>
      <c r="N105" s="53"/>
      <c r="O105" s="53"/>
      <c r="P105" s="53"/>
      <c r="Q105" s="53"/>
      <c r="R105" s="53"/>
      <c r="S105" s="53"/>
      <c r="T105" s="53"/>
      <c r="U105" s="53"/>
      <c r="V105" s="53"/>
      <c r="W105" s="53"/>
      <c r="X105" s="53"/>
      <c r="Y105" s="53"/>
      <c r="Z105" s="53"/>
    </row>
    <row r="106" spans="1:28" ht="17.100000000000001" customHeight="1">
      <c r="A106" s="7"/>
      <c r="B106" s="7"/>
      <c r="C106" s="3" t="s">
        <v>430</v>
      </c>
      <c r="D106" s="3"/>
      <c r="E106" s="3"/>
      <c r="F106" s="3" t="s">
        <v>433</v>
      </c>
      <c r="G106" s="3"/>
      <c r="H106" s="3"/>
      <c r="I106" s="53"/>
      <c r="J106" s="53"/>
      <c r="K106" s="53"/>
      <c r="L106" s="53"/>
      <c r="M106" s="56" t="str">
        <f>項目一覧!C321</f>
        <v/>
      </c>
      <c r="N106" s="3"/>
      <c r="O106" s="3"/>
      <c r="P106" s="53" t="s">
        <v>115</v>
      </c>
      <c r="Q106" s="53"/>
      <c r="R106" s="53"/>
      <c r="S106" s="53"/>
      <c r="T106" s="53"/>
      <c r="U106" s="53"/>
      <c r="V106" s="53"/>
      <c r="W106" s="53"/>
      <c r="X106" s="53"/>
      <c r="Y106" s="53"/>
      <c r="Z106" s="53"/>
      <c r="AA106" s="53"/>
    </row>
    <row r="107" spans="1:28" ht="17.100000000000001" customHeight="1">
      <c r="A107" s="7"/>
      <c r="B107" s="6" t="s">
        <v>2374</v>
      </c>
      <c r="C107" s="3" t="s">
        <v>432</v>
      </c>
      <c r="D107" s="3"/>
      <c r="E107" s="3"/>
      <c r="F107" s="3"/>
      <c r="G107" s="3"/>
      <c r="H107" s="53"/>
      <c r="I107" s="53"/>
      <c r="J107" s="53"/>
      <c r="K107" s="53"/>
      <c r="L107" s="53"/>
      <c r="M107" s="53"/>
      <c r="N107" s="53"/>
      <c r="O107" s="53"/>
      <c r="P107" s="53"/>
      <c r="Q107" s="53"/>
      <c r="R107" s="53"/>
      <c r="S107" s="53"/>
      <c r="T107" s="53"/>
      <c r="U107" s="53"/>
      <c r="V107" s="53"/>
      <c r="W107" s="53"/>
      <c r="X107" s="53"/>
      <c r="Y107" s="53"/>
      <c r="Z107" s="53"/>
    </row>
    <row r="108" spans="1:28" ht="17.100000000000001" customHeight="1">
      <c r="A108" s="7"/>
      <c r="B108" s="7"/>
      <c r="C108" s="3" t="s">
        <v>412</v>
      </c>
      <c r="D108" s="3"/>
      <c r="E108" s="3"/>
      <c r="F108" s="3"/>
      <c r="G108" s="3"/>
      <c r="H108" s="3"/>
      <c r="I108" s="53"/>
      <c r="J108" s="53"/>
      <c r="K108" s="53"/>
      <c r="L108" s="53"/>
      <c r="M108" s="53"/>
      <c r="N108" s="53"/>
      <c r="O108" s="53"/>
      <c r="P108" s="53"/>
      <c r="Q108" s="53"/>
      <c r="R108" s="53"/>
      <c r="S108" s="53"/>
      <c r="T108" s="53"/>
      <c r="U108" s="53"/>
      <c r="V108" s="53"/>
      <c r="W108" s="53"/>
      <c r="X108" s="53"/>
      <c r="Y108" s="53"/>
      <c r="Z108" s="53"/>
    </row>
    <row r="109" spans="1:28" ht="17.100000000000001" customHeight="1">
      <c r="A109" s="7"/>
      <c r="B109" s="7"/>
      <c r="C109" s="3" t="s">
        <v>430</v>
      </c>
      <c r="D109" s="3"/>
      <c r="E109" s="3"/>
      <c r="F109" s="3" t="s">
        <v>429</v>
      </c>
      <c r="G109" s="3"/>
      <c r="H109" s="3"/>
      <c r="I109" s="53"/>
      <c r="J109" s="53"/>
      <c r="K109" s="53"/>
      <c r="L109" s="53"/>
      <c r="M109" s="38"/>
      <c r="N109" s="3"/>
      <c r="O109" s="3"/>
      <c r="P109" s="53" t="s">
        <v>115</v>
      </c>
      <c r="Q109" s="53"/>
      <c r="R109" s="53"/>
      <c r="S109" s="53"/>
      <c r="T109" s="53"/>
      <c r="U109" s="53"/>
      <c r="V109" s="53"/>
      <c r="W109" s="53"/>
      <c r="X109" s="53"/>
      <c r="Y109" s="53"/>
      <c r="Z109" s="53"/>
      <c r="AA109" s="53"/>
    </row>
    <row r="110" spans="1:28" ht="17.100000000000001" customHeight="1">
      <c r="A110" s="7"/>
      <c r="B110" s="7"/>
      <c r="C110" s="3" t="s">
        <v>412</v>
      </c>
      <c r="D110" s="3"/>
      <c r="E110" s="3"/>
      <c r="F110" s="3"/>
      <c r="G110" s="3"/>
      <c r="H110" s="3"/>
      <c r="I110" s="53"/>
      <c r="J110" s="53"/>
      <c r="K110" s="53"/>
      <c r="L110" s="53"/>
      <c r="M110" s="53"/>
      <c r="N110" s="53"/>
      <c r="O110" s="53"/>
      <c r="P110" s="53"/>
      <c r="Q110" s="53"/>
      <c r="R110" s="53"/>
      <c r="S110" s="53"/>
      <c r="T110" s="53"/>
      <c r="U110" s="53"/>
      <c r="V110" s="53"/>
      <c r="W110" s="53"/>
      <c r="X110" s="53"/>
      <c r="Y110" s="53"/>
      <c r="Z110" s="53"/>
    </row>
    <row r="111" spans="1:28" ht="17.100000000000001" customHeight="1">
      <c r="A111" s="7"/>
      <c r="B111" s="7"/>
      <c r="C111" s="3" t="s">
        <v>430</v>
      </c>
      <c r="D111" s="3"/>
      <c r="E111" s="3"/>
      <c r="F111" s="3" t="s">
        <v>429</v>
      </c>
      <c r="G111" s="3"/>
      <c r="H111" s="3"/>
      <c r="I111" s="53"/>
      <c r="J111" s="53"/>
      <c r="K111" s="53"/>
      <c r="L111" s="53"/>
      <c r="M111" s="38"/>
      <c r="N111" s="3"/>
      <c r="O111" s="3"/>
      <c r="P111" s="53" t="s">
        <v>115</v>
      </c>
      <c r="Q111" s="53"/>
      <c r="R111" s="53"/>
      <c r="S111" s="53"/>
      <c r="T111" s="53"/>
      <c r="U111" s="53"/>
      <c r="V111" s="53"/>
      <c r="W111" s="53"/>
      <c r="X111" s="53"/>
      <c r="Y111" s="53"/>
      <c r="Z111" s="53"/>
      <c r="AA111" s="53"/>
    </row>
    <row r="112" spans="1:28" ht="17.100000000000001" customHeight="1">
      <c r="A112" s="7"/>
      <c r="B112" s="7"/>
      <c r="C112" s="3" t="s">
        <v>412</v>
      </c>
      <c r="D112" s="3"/>
      <c r="E112" s="3"/>
      <c r="F112" s="3"/>
      <c r="G112" s="3"/>
      <c r="H112" s="3"/>
      <c r="I112" s="53"/>
      <c r="J112" s="53"/>
      <c r="K112" s="53"/>
      <c r="L112" s="53"/>
      <c r="M112" s="53"/>
      <c r="N112" s="53"/>
      <c r="O112" s="53"/>
      <c r="P112" s="53"/>
      <c r="Q112" s="53"/>
      <c r="R112" s="53"/>
      <c r="S112" s="53"/>
      <c r="T112" s="53"/>
      <c r="U112" s="53"/>
      <c r="V112" s="53"/>
      <c r="W112" s="53"/>
      <c r="X112" s="53"/>
      <c r="Y112" s="53"/>
      <c r="Z112" s="53"/>
    </row>
    <row r="113" spans="1:28" ht="17.100000000000001" customHeight="1">
      <c r="A113" s="7"/>
      <c r="B113" s="7"/>
      <c r="C113" s="3" t="s">
        <v>430</v>
      </c>
      <c r="D113" s="3"/>
      <c r="E113" s="3"/>
      <c r="F113" s="3" t="s">
        <v>429</v>
      </c>
      <c r="G113" s="3"/>
      <c r="H113" s="3"/>
      <c r="I113" s="53"/>
      <c r="J113" s="53"/>
      <c r="K113" s="53"/>
      <c r="L113" s="53"/>
      <c r="M113" s="38"/>
      <c r="N113" s="3"/>
      <c r="O113" s="3"/>
      <c r="P113" s="53" t="s">
        <v>115</v>
      </c>
      <c r="Q113" s="53"/>
      <c r="R113" s="53"/>
      <c r="S113" s="53"/>
      <c r="T113" s="53"/>
      <c r="U113" s="53"/>
      <c r="V113" s="53"/>
      <c r="W113" s="53"/>
      <c r="X113" s="53"/>
      <c r="Y113" s="53"/>
      <c r="Z113" s="53"/>
      <c r="AA113" s="53"/>
    </row>
    <row r="114" spans="1:28" ht="17.100000000000001" customHeight="1">
      <c r="A114" s="7"/>
      <c r="B114" s="6" t="s">
        <v>2374</v>
      </c>
      <c r="C114" s="3" t="s">
        <v>431</v>
      </c>
      <c r="D114" s="3"/>
      <c r="E114" s="3"/>
      <c r="F114" s="3"/>
      <c r="G114" s="3"/>
      <c r="H114" s="53"/>
      <c r="I114" s="53"/>
      <c r="J114" s="53"/>
      <c r="K114" s="53"/>
      <c r="L114" s="53"/>
      <c r="M114" s="53"/>
      <c r="N114" s="53"/>
      <c r="O114" s="53"/>
      <c r="P114" s="53"/>
      <c r="Q114" s="53"/>
      <c r="R114" s="53"/>
      <c r="S114" s="53"/>
      <c r="T114" s="53"/>
      <c r="U114" s="53"/>
      <c r="V114" s="53"/>
      <c r="W114" s="53"/>
      <c r="X114" s="53"/>
      <c r="Y114" s="53"/>
      <c r="Z114" s="53"/>
    </row>
    <row r="115" spans="1:28" ht="17.100000000000001" customHeight="1">
      <c r="A115" s="7"/>
      <c r="B115" s="7"/>
      <c r="C115" s="3" t="s">
        <v>412</v>
      </c>
      <c r="D115" s="3"/>
      <c r="E115" s="3"/>
      <c r="F115" s="3"/>
      <c r="G115" s="3"/>
      <c r="H115" s="3"/>
      <c r="I115" s="53"/>
      <c r="J115" s="53"/>
      <c r="K115" s="53"/>
      <c r="L115" s="53"/>
      <c r="M115" s="53"/>
      <c r="N115" s="53"/>
      <c r="O115" s="53"/>
      <c r="P115" s="53"/>
      <c r="Q115" s="53"/>
      <c r="R115" s="53"/>
      <c r="S115" s="53"/>
      <c r="T115" s="53"/>
      <c r="U115" s="53"/>
      <c r="V115" s="53"/>
      <c r="W115" s="53"/>
      <c r="X115" s="53"/>
      <c r="Y115" s="53"/>
      <c r="Z115" s="53"/>
    </row>
    <row r="116" spans="1:28" ht="17.100000000000001" customHeight="1">
      <c r="A116" s="7"/>
      <c r="B116" s="7"/>
      <c r="C116" s="3" t="s">
        <v>430</v>
      </c>
      <c r="D116" s="3"/>
      <c r="E116" s="3"/>
      <c r="F116" s="3" t="s">
        <v>429</v>
      </c>
      <c r="G116" s="3"/>
      <c r="H116" s="3"/>
      <c r="I116" s="53"/>
      <c r="J116" s="53"/>
      <c r="K116" s="53"/>
      <c r="L116" s="53"/>
      <c r="M116" s="38"/>
      <c r="N116" s="3"/>
      <c r="O116" s="3"/>
      <c r="P116" s="53" t="s">
        <v>115</v>
      </c>
      <c r="Q116" s="53"/>
      <c r="R116" s="53"/>
      <c r="S116" s="53"/>
      <c r="T116" s="53"/>
      <c r="U116" s="53"/>
      <c r="V116" s="53"/>
      <c r="W116" s="53"/>
      <c r="X116" s="53"/>
      <c r="Y116" s="53"/>
      <c r="Z116" s="53"/>
      <c r="AA116" s="53"/>
    </row>
    <row r="117" spans="1:28" ht="17.100000000000001" customHeight="1">
      <c r="A117" s="7"/>
      <c r="B117" s="7"/>
      <c r="C117" s="3" t="s">
        <v>412</v>
      </c>
      <c r="D117" s="3"/>
      <c r="E117" s="3"/>
      <c r="F117" s="3"/>
      <c r="G117" s="3"/>
      <c r="H117" s="3"/>
      <c r="I117" s="53"/>
      <c r="J117" s="53"/>
      <c r="K117" s="53"/>
      <c r="L117" s="53"/>
      <c r="M117" s="53"/>
      <c r="N117" s="53"/>
      <c r="O117" s="53"/>
      <c r="P117" s="53"/>
      <c r="Q117" s="53"/>
      <c r="R117" s="53"/>
      <c r="S117" s="53"/>
      <c r="T117" s="53"/>
      <c r="U117" s="53"/>
      <c r="V117" s="53"/>
      <c r="W117" s="53"/>
      <c r="X117" s="53"/>
      <c r="Y117" s="53"/>
      <c r="Z117" s="53"/>
    </row>
    <row r="118" spans="1:28" ht="17.100000000000001" customHeight="1">
      <c r="A118" s="7"/>
      <c r="B118" s="7"/>
      <c r="C118" s="3" t="s">
        <v>430</v>
      </c>
      <c r="D118" s="3"/>
      <c r="E118" s="3"/>
      <c r="F118" s="3" t="s">
        <v>429</v>
      </c>
      <c r="G118" s="3"/>
      <c r="H118" s="3"/>
      <c r="I118" s="53"/>
      <c r="J118" s="53"/>
      <c r="K118" s="53"/>
      <c r="L118" s="53"/>
      <c r="M118" s="38"/>
      <c r="N118" s="3"/>
      <c r="O118" s="3"/>
      <c r="P118" s="53" t="s">
        <v>115</v>
      </c>
      <c r="Q118" s="53"/>
      <c r="R118" s="53"/>
      <c r="S118" s="53"/>
      <c r="T118" s="53"/>
      <c r="U118" s="53"/>
      <c r="V118" s="53"/>
      <c r="W118" s="53"/>
      <c r="X118" s="53"/>
      <c r="Y118" s="53"/>
      <c r="Z118" s="53"/>
      <c r="AA118" s="53"/>
    </row>
    <row r="119" spans="1:28" ht="17.100000000000001" customHeight="1">
      <c r="A119" s="7"/>
      <c r="B119" s="7"/>
      <c r="C119" s="3" t="s">
        <v>412</v>
      </c>
      <c r="D119" s="3"/>
      <c r="E119" s="3"/>
      <c r="F119" s="3"/>
      <c r="G119" s="3"/>
      <c r="H119" s="3"/>
      <c r="I119" s="53"/>
      <c r="J119" s="53"/>
      <c r="K119" s="53"/>
      <c r="L119" s="53"/>
      <c r="M119" s="53"/>
      <c r="N119" s="53"/>
      <c r="O119" s="53"/>
      <c r="P119" s="53"/>
      <c r="Q119" s="53"/>
      <c r="R119" s="53"/>
      <c r="S119" s="53"/>
      <c r="T119" s="53"/>
      <c r="U119" s="53"/>
      <c r="V119" s="53"/>
      <c r="W119" s="53"/>
      <c r="X119" s="53"/>
      <c r="Y119" s="53"/>
      <c r="Z119" s="53"/>
    </row>
    <row r="120" spans="1:28" ht="17.100000000000001" customHeight="1">
      <c r="A120" s="7"/>
      <c r="B120" s="7"/>
      <c r="C120" s="3" t="s">
        <v>430</v>
      </c>
      <c r="D120" s="3"/>
      <c r="E120" s="3"/>
      <c r="F120" s="3" t="s">
        <v>429</v>
      </c>
      <c r="G120" s="3"/>
      <c r="H120" s="3"/>
      <c r="I120" s="53"/>
      <c r="J120" s="53"/>
      <c r="K120" s="53"/>
      <c r="L120" s="53"/>
      <c r="M120" s="38"/>
      <c r="N120" s="3"/>
      <c r="O120" s="3"/>
      <c r="P120" s="53" t="s">
        <v>115</v>
      </c>
      <c r="Q120" s="53"/>
      <c r="R120" s="53"/>
      <c r="S120" s="53"/>
      <c r="T120" s="53"/>
      <c r="U120" s="53"/>
      <c r="V120" s="53"/>
      <c r="W120" s="53"/>
      <c r="X120" s="53"/>
      <c r="Y120" s="53"/>
      <c r="Z120" s="53"/>
      <c r="AA120" s="53"/>
    </row>
    <row r="121" spans="1:28" ht="17.100000000000001" customHeight="1">
      <c r="A121" s="7"/>
      <c r="B121" s="3"/>
      <c r="C121" s="3"/>
      <c r="D121" s="3"/>
      <c r="E121" s="3"/>
      <c r="F121" s="3"/>
      <c r="G121" s="3"/>
      <c r="H121" s="53"/>
      <c r="I121" s="53"/>
      <c r="J121" s="53"/>
      <c r="K121" s="53"/>
      <c r="L121" s="55"/>
      <c r="M121" s="54"/>
      <c r="N121" s="54"/>
      <c r="O121" s="54"/>
      <c r="P121" s="54"/>
      <c r="Q121" s="53"/>
      <c r="R121" s="53"/>
      <c r="S121" s="53"/>
      <c r="T121" s="53"/>
      <c r="U121" s="53"/>
      <c r="V121" s="53"/>
      <c r="W121" s="53"/>
      <c r="X121" s="53"/>
      <c r="Y121" s="53"/>
      <c r="Z121" s="53"/>
      <c r="AA121" s="53"/>
      <c r="AB121" s="53"/>
    </row>
    <row r="122" spans="1:28" ht="17.100000000000001" customHeight="1">
      <c r="A122" s="17" t="s">
        <v>113</v>
      </c>
      <c r="B122" s="16" t="s">
        <v>428</v>
      </c>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52"/>
    </row>
    <row r="123" spans="1:28" ht="17.100000000000001" customHeight="1">
      <c r="A123" s="6"/>
      <c r="B123" s="3" t="s">
        <v>427</v>
      </c>
      <c r="C123" s="3"/>
      <c r="D123" s="3"/>
      <c r="E123" s="3"/>
      <c r="F123" s="3"/>
      <c r="G123" s="3"/>
      <c r="H123" s="3"/>
      <c r="I123" s="3"/>
      <c r="J123" s="3"/>
      <c r="K123" s="3"/>
      <c r="L123" s="3"/>
      <c r="M123" s="3"/>
      <c r="N123" s="3"/>
      <c r="O123" s="3"/>
      <c r="P123" s="3"/>
      <c r="Q123" s="3"/>
      <c r="R123" s="3"/>
      <c r="S123" s="3"/>
      <c r="T123" s="3"/>
      <c r="U123" s="3"/>
      <c r="V123" s="3"/>
      <c r="W123" s="3"/>
      <c r="X123" s="3"/>
      <c r="Y123" s="3"/>
      <c r="Z123" s="3"/>
      <c r="AA123" s="3"/>
    </row>
    <row r="124" spans="1:28" ht="17.100000000000001" customHeight="1">
      <c r="A124" s="7"/>
      <c r="B124" s="3" t="s">
        <v>412</v>
      </c>
      <c r="C124" s="3"/>
      <c r="D124" s="3"/>
      <c r="E124" s="3"/>
      <c r="F124" s="3"/>
      <c r="G124" s="3"/>
      <c r="H124" s="18" t="str">
        <f>項目一覧!C36</f>
        <v/>
      </c>
      <c r="I124" s="42"/>
      <c r="J124" s="18"/>
      <c r="K124" s="18"/>
      <c r="L124" s="18"/>
      <c r="M124" s="18"/>
      <c r="N124" s="18"/>
      <c r="O124" s="18"/>
      <c r="P124" s="18"/>
      <c r="Q124" s="18"/>
      <c r="R124" s="18"/>
      <c r="S124" s="18"/>
      <c r="T124" s="18"/>
      <c r="U124" s="18"/>
      <c r="V124" s="18"/>
      <c r="W124" s="18"/>
      <c r="X124" s="18"/>
      <c r="Y124" s="18"/>
      <c r="Z124" s="18"/>
      <c r="AA124" s="18"/>
      <c r="AB124" s="42"/>
    </row>
    <row r="125" spans="1:28" ht="17.100000000000001" customHeight="1">
      <c r="A125" s="7"/>
      <c r="B125" s="3" t="s">
        <v>425</v>
      </c>
      <c r="C125" s="3"/>
      <c r="D125" s="3"/>
      <c r="E125" s="3"/>
      <c r="F125" s="3"/>
      <c r="G125" s="3"/>
      <c r="H125" s="18" t="str">
        <f>項目一覧!C37</f>
        <v/>
      </c>
      <c r="I125" s="42"/>
      <c r="J125" s="18"/>
      <c r="K125" s="18"/>
      <c r="L125" s="18"/>
      <c r="M125" s="18"/>
      <c r="N125" s="18"/>
      <c r="O125" s="18"/>
      <c r="P125" s="18"/>
      <c r="Q125" s="18"/>
      <c r="R125" s="18"/>
      <c r="S125" s="18"/>
      <c r="T125" s="18"/>
      <c r="U125" s="18"/>
      <c r="V125" s="18"/>
      <c r="W125" s="18"/>
      <c r="X125" s="18"/>
      <c r="Y125" s="18"/>
      <c r="Z125" s="18"/>
      <c r="AA125" s="18"/>
      <c r="AB125" s="42"/>
    </row>
    <row r="126" spans="1:28" ht="17.100000000000001" customHeight="1">
      <c r="A126" s="7"/>
      <c r="B126" s="3" t="s">
        <v>410</v>
      </c>
      <c r="C126" s="3"/>
      <c r="D126" s="3"/>
      <c r="E126" s="3"/>
      <c r="F126" s="3"/>
      <c r="G126" s="3"/>
      <c r="H126" s="18" t="str">
        <f>項目一覧!C38</f>
        <v/>
      </c>
      <c r="I126" s="42"/>
      <c r="J126" s="18"/>
      <c r="K126" s="18"/>
      <c r="L126" s="18"/>
      <c r="M126" s="18"/>
      <c r="N126" s="18"/>
      <c r="O126" s="18"/>
      <c r="P126" s="18"/>
      <c r="Q126" s="18"/>
      <c r="R126" s="18"/>
      <c r="S126" s="18"/>
      <c r="T126" s="18"/>
      <c r="U126" s="18"/>
      <c r="V126" s="18"/>
      <c r="W126" s="18"/>
      <c r="X126" s="18"/>
      <c r="Y126" s="18"/>
      <c r="Z126" s="18"/>
      <c r="AA126" s="18"/>
      <c r="AB126" s="42"/>
    </row>
    <row r="127" spans="1:28" ht="17.100000000000001" customHeight="1">
      <c r="A127" s="7"/>
      <c r="B127" s="3" t="s">
        <v>409</v>
      </c>
      <c r="C127" s="3"/>
      <c r="D127" s="3"/>
      <c r="E127" s="3"/>
      <c r="F127" s="3"/>
      <c r="G127" s="3"/>
      <c r="H127" s="1512" t="str">
        <f>項目一覧!C39</f>
        <v/>
      </c>
      <c r="I127" s="1512"/>
      <c r="J127" s="1512"/>
      <c r="K127" s="1512"/>
      <c r="L127" s="1512"/>
      <c r="M127" s="1512"/>
      <c r="N127" s="1512"/>
      <c r="O127" s="1512"/>
      <c r="P127" s="1512"/>
      <c r="Q127" s="1512"/>
      <c r="R127" s="1512"/>
      <c r="S127" s="1512"/>
      <c r="T127" s="1512"/>
      <c r="U127" s="1512"/>
      <c r="V127" s="1512"/>
      <c r="W127" s="1512"/>
      <c r="X127" s="1512"/>
      <c r="Y127" s="1512"/>
      <c r="Z127" s="1512"/>
      <c r="AA127" s="1512"/>
      <c r="AB127" s="1512"/>
    </row>
    <row r="128" spans="1:28" ht="17.100000000000001" customHeight="1">
      <c r="A128" s="7"/>
      <c r="B128" s="3" t="s">
        <v>408</v>
      </c>
      <c r="C128" s="3"/>
      <c r="D128" s="3"/>
      <c r="E128" s="3"/>
      <c r="F128" s="3"/>
      <c r="G128" s="3"/>
      <c r="H128" s="18" t="str">
        <f>項目一覧!C40</f>
        <v/>
      </c>
      <c r="I128" s="42"/>
      <c r="J128" s="18"/>
      <c r="K128" s="18"/>
      <c r="L128" s="18"/>
      <c r="M128" s="18"/>
      <c r="N128" s="18"/>
      <c r="O128" s="18"/>
      <c r="P128" s="18"/>
      <c r="Q128" s="18"/>
      <c r="R128" s="18"/>
      <c r="S128" s="18"/>
      <c r="T128" s="18"/>
      <c r="U128" s="18"/>
      <c r="V128" s="18"/>
      <c r="W128" s="18"/>
      <c r="X128" s="18"/>
      <c r="Y128" s="18"/>
      <c r="Z128" s="18"/>
      <c r="AA128" s="18"/>
      <c r="AB128" s="42"/>
    </row>
    <row r="129" spans="1:29" ht="17.100000000000001" customHeight="1">
      <c r="A129" s="7"/>
      <c r="B129" s="3" t="s">
        <v>424</v>
      </c>
      <c r="C129" s="3"/>
      <c r="D129" s="3"/>
      <c r="E129" s="3"/>
      <c r="F129" s="3"/>
      <c r="G129" s="3"/>
      <c r="H129" s="1500" t="str">
        <f>項目一覧!C41</f>
        <v/>
      </c>
      <c r="I129" s="1500"/>
      <c r="J129" s="1500"/>
      <c r="K129" s="1500"/>
      <c r="L129" s="1500"/>
      <c r="M129" s="1500"/>
      <c r="N129" s="1500"/>
      <c r="O129" s="1500"/>
      <c r="P129" s="18"/>
      <c r="Q129" s="18"/>
      <c r="R129" s="18"/>
      <c r="S129" s="18"/>
      <c r="T129" s="18"/>
      <c r="U129" s="18"/>
      <c r="V129" s="18"/>
      <c r="W129" s="18"/>
      <c r="X129" s="18"/>
      <c r="Y129" s="18"/>
      <c r="Z129" s="18"/>
      <c r="AA129" s="18"/>
      <c r="AB129" s="42"/>
    </row>
    <row r="130" spans="1:29" ht="17.100000000000001" customHeight="1">
      <c r="A130" s="7"/>
      <c r="B130" s="34" t="s">
        <v>423</v>
      </c>
      <c r="C130" s="3"/>
      <c r="D130" s="3"/>
      <c r="E130" s="3"/>
      <c r="F130" s="3"/>
      <c r="G130" s="3"/>
      <c r="H130" s="18"/>
      <c r="I130" s="1524" t="str">
        <f>項目一覧!C42</f>
        <v/>
      </c>
      <c r="J130" s="1524"/>
      <c r="K130" s="1524"/>
      <c r="L130" s="1524"/>
      <c r="M130" s="1524"/>
      <c r="N130" s="1524"/>
      <c r="O130" s="1524"/>
      <c r="P130" s="1524"/>
      <c r="Q130" s="1524"/>
      <c r="R130" s="1524"/>
      <c r="S130" s="1524"/>
      <c r="T130" s="1524"/>
      <c r="U130" s="1524"/>
      <c r="V130" s="1524"/>
      <c r="W130" s="1524"/>
      <c r="X130" s="1524"/>
      <c r="Y130" s="1524"/>
      <c r="Z130" s="1524"/>
      <c r="AA130" s="1524"/>
      <c r="AB130" s="46"/>
      <c r="AC130" s="51"/>
    </row>
    <row r="131" spans="1:29" ht="17.100000000000001" customHeight="1">
      <c r="A131" s="7"/>
      <c r="B131" s="3"/>
      <c r="C131" s="3"/>
      <c r="D131" s="3"/>
      <c r="E131" s="3"/>
      <c r="F131" s="3"/>
      <c r="G131" s="3"/>
      <c r="H131" s="18"/>
      <c r="I131" s="1524"/>
      <c r="J131" s="1524"/>
      <c r="K131" s="1524"/>
      <c r="L131" s="1524"/>
      <c r="M131" s="1524"/>
      <c r="N131" s="1524"/>
      <c r="O131" s="1524"/>
      <c r="P131" s="1524"/>
      <c r="Q131" s="1524"/>
      <c r="R131" s="1524"/>
      <c r="S131" s="1524"/>
      <c r="T131" s="1524"/>
      <c r="U131" s="1524"/>
      <c r="V131" s="1524"/>
      <c r="W131" s="1524"/>
      <c r="X131" s="1524"/>
      <c r="Y131" s="1524"/>
      <c r="Z131" s="1524"/>
      <c r="AA131" s="1524"/>
      <c r="AB131" s="46"/>
      <c r="AC131" s="51"/>
    </row>
    <row r="132" spans="1:29" ht="17.100000000000001" customHeight="1">
      <c r="A132" s="6"/>
      <c r="B132" s="3" t="s">
        <v>426</v>
      </c>
      <c r="C132" s="3"/>
      <c r="D132" s="3"/>
      <c r="E132" s="3"/>
      <c r="F132" s="3"/>
      <c r="G132" s="3"/>
      <c r="H132" s="18"/>
      <c r="I132" s="18"/>
      <c r="J132" s="18"/>
      <c r="K132" s="18"/>
      <c r="L132" s="18"/>
      <c r="M132" s="18"/>
      <c r="N132" s="18"/>
      <c r="O132" s="18"/>
      <c r="P132" s="18"/>
      <c r="Q132" s="18"/>
      <c r="R132" s="18"/>
      <c r="S132" s="18"/>
      <c r="T132" s="18"/>
      <c r="U132" s="18"/>
      <c r="V132" s="18"/>
      <c r="W132" s="18"/>
      <c r="X132" s="18"/>
      <c r="Y132" s="18"/>
      <c r="Z132" s="18"/>
      <c r="AA132" s="18"/>
      <c r="AB132" s="42"/>
    </row>
    <row r="133" spans="1:29" ht="17.100000000000001" customHeight="1">
      <c r="A133" s="7"/>
      <c r="B133" s="3" t="s">
        <v>412</v>
      </c>
      <c r="C133" s="3"/>
      <c r="D133" s="3"/>
      <c r="E133" s="3"/>
      <c r="F133" s="3"/>
      <c r="G133" s="3"/>
      <c r="H133" s="18" t="str">
        <f>項目一覧!C231</f>
        <v/>
      </c>
      <c r="I133" s="42"/>
      <c r="J133" s="18"/>
      <c r="K133" s="18"/>
      <c r="L133" s="18"/>
      <c r="M133" s="18"/>
      <c r="N133" s="18"/>
      <c r="O133" s="18"/>
      <c r="P133" s="18"/>
      <c r="Q133" s="18"/>
      <c r="R133" s="18"/>
      <c r="S133" s="18"/>
      <c r="T133" s="18"/>
      <c r="U133" s="18"/>
      <c r="V133" s="18"/>
      <c r="W133" s="18"/>
      <c r="X133" s="18"/>
      <c r="Y133" s="18"/>
      <c r="Z133" s="18"/>
      <c r="AA133" s="18"/>
      <c r="AB133" s="42"/>
    </row>
    <row r="134" spans="1:29" ht="17.100000000000001" customHeight="1">
      <c r="A134" s="7"/>
      <c r="B134" s="3" t="s">
        <v>425</v>
      </c>
      <c r="C134" s="3"/>
      <c r="D134" s="3"/>
      <c r="E134" s="3"/>
      <c r="F134" s="3"/>
      <c r="G134" s="3"/>
      <c r="H134" s="18" t="str">
        <f>項目一覧!C232</f>
        <v/>
      </c>
      <c r="I134" s="42"/>
      <c r="J134" s="18"/>
      <c r="K134" s="18"/>
      <c r="L134" s="18"/>
      <c r="M134" s="18"/>
      <c r="N134" s="18"/>
      <c r="O134" s="18"/>
      <c r="P134" s="18"/>
      <c r="Q134" s="18"/>
      <c r="R134" s="18"/>
      <c r="S134" s="18"/>
      <c r="T134" s="18"/>
      <c r="U134" s="18"/>
      <c r="V134" s="18"/>
      <c r="W134" s="18"/>
      <c r="X134" s="18"/>
      <c r="Y134" s="18"/>
      <c r="Z134" s="18"/>
      <c r="AA134" s="18"/>
      <c r="AB134" s="42"/>
    </row>
    <row r="135" spans="1:29" ht="17.100000000000001" customHeight="1">
      <c r="A135" s="7"/>
      <c r="B135" s="3" t="s">
        <v>410</v>
      </c>
      <c r="C135" s="3"/>
      <c r="D135" s="3"/>
      <c r="E135" s="3"/>
      <c r="F135" s="3"/>
      <c r="G135" s="3"/>
      <c r="H135" s="18" t="str">
        <f>項目一覧!C233</f>
        <v/>
      </c>
      <c r="I135" s="42"/>
      <c r="J135" s="18"/>
      <c r="K135" s="18"/>
      <c r="L135" s="18"/>
      <c r="M135" s="18"/>
      <c r="N135" s="18"/>
      <c r="O135" s="18"/>
      <c r="P135" s="18"/>
      <c r="Q135" s="18"/>
      <c r="R135" s="18"/>
      <c r="S135" s="18"/>
      <c r="T135" s="18"/>
      <c r="U135" s="18"/>
      <c r="V135" s="18"/>
      <c r="W135" s="18"/>
      <c r="X135" s="18"/>
      <c r="Y135" s="18"/>
      <c r="Z135" s="18"/>
      <c r="AA135" s="18"/>
      <c r="AB135" s="42"/>
    </row>
    <row r="136" spans="1:29" ht="17.100000000000001" customHeight="1">
      <c r="A136" s="7"/>
      <c r="B136" s="3" t="s">
        <v>409</v>
      </c>
      <c r="C136" s="3"/>
      <c r="D136" s="3"/>
      <c r="E136" s="3"/>
      <c r="F136" s="3"/>
      <c r="G136" s="3"/>
      <c r="H136" s="1512" t="str">
        <f>項目一覧!C234</f>
        <v/>
      </c>
      <c r="I136" s="1512"/>
      <c r="J136" s="1512"/>
      <c r="K136" s="1512"/>
      <c r="L136" s="1512"/>
      <c r="M136" s="1512"/>
      <c r="N136" s="1512"/>
      <c r="O136" s="1512"/>
      <c r="P136" s="1512"/>
      <c r="Q136" s="1512"/>
      <c r="R136" s="1512"/>
      <c r="S136" s="1512"/>
      <c r="T136" s="1512"/>
      <c r="U136" s="1512"/>
      <c r="V136" s="1512"/>
      <c r="W136" s="1512"/>
      <c r="X136" s="1512"/>
      <c r="Y136" s="1512"/>
      <c r="Z136" s="1512"/>
      <c r="AA136" s="1512"/>
      <c r="AB136" s="1512"/>
    </row>
    <row r="137" spans="1:29" ht="17.100000000000001" customHeight="1">
      <c r="A137" s="7"/>
      <c r="B137" s="3" t="s">
        <v>408</v>
      </c>
      <c r="C137" s="3"/>
      <c r="D137" s="3"/>
      <c r="E137" s="3"/>
      <c r="F137" s="3"/>
      <c r="G137" s="3"/>
      <c r="H137" s="18" t="str">
        <f>項目一覧!C235</f>
        <v/>
      </c>
      <c r="I137" s="42"/>
      <c r="J137" s="18"/>
      <c r="K137" s="18"/>
      <c r="L137" s="18"/>
      <c r="M137" s="18"/>
      <c r="N137" s="18"/>
      <c r="O137" s="18"/>
      <c r="P137" s="18"/>
      <c r="Q137" s="18"/>
      <c r="R137" s="18"/>
      <c r="S137" s="18"/>
      <c r="T137" s="18"/>
      <c r="U137" s="18"/>
      <c r="V137" s="18"/>
      <c r="W137" s="18"/>
      <c r="X137" s="18"/>
      <c r="Y137" s="18"/>
      <c r="Z137" s="18"/>
      <c r="AA137" s="18"/>
      <c r="AB137" s="42"/>
    </row>
    <row r="138" spans="1:29" ht="17.100000000000001" customHeight="1">
      <c r="A138" s="7"/>
      <c r="B138" s="3" t="s">
        <v>424</v>
      </c>
      <c r="C138" s="3"/>
      <c r="D138" s="3"/>
      <c r="E138" s="3"/>
      <c r="F138" s="3"/>
      <c r="G138" s="3"/>
      <c r="H138" s="18" t="str">
        <f>項目一覧!C236</f>
        <v/>
      </c>
      <c r="I138" s="42"/>
      <c r="J138" s="18"/>
      <c r="K138" s="18"/>
      <c r="L138" s="18"/>
      <c r="M138" s="18"/>
      <c r="N138" s="18"/>
      <c r="O138" s="18"/>
      <c r="P138" s="18"/>
      <c r="Q138" s="18"/>
      <c r="R138" s="18"/>
      <c r="S138" s="18"/>
      <c r="T138" s="18"/>
      <c r="U138" s="18"/>
      <c r="V138" s="18"/>
      <c r="W138" s="18"/>
      <c r="X138" s="18"/>
      <c r="Y138" s="18"/>
      <c r="Z138" s="18"/>
      <c r="AA138" s="18"/>
      <c r="AB138" s="42"/>
    </row>
    <row r="139" spans="1:29" ht="17.100000000000001" customHeight="1">
      <c r="A139" s="7"/>
      <c r="B139" s="34" t="s">
        <v>423</v>
      </c>
      <c r="C139" s="3"/>
      <c r="D139" s="3"/>
      <c r="E139" s="3"/>
      <c r="F139" s="3"/>
      <c r="G139" s="3"/>
      <c r="H139" s="18"/>
      <c r="I139" s="1524" t="str">
        <f>項目一覧!C237</f>
        <v/>
      </c>
      <c r="J139" s="1524"/>
      <c r="K139" s="1524"/>
      <c r="L139" s="1524"/>
      <c r="M139" s="1524"/>
      <c r="N139" s="1524"/>
      <c r="O139" s="1524"/>
      <c r="P139" s="1524"/>
      <c r="Q139" s="1524"/>
      <c r="R139" s="1524"/>
      <c r="S139" s="1524"/>
      <c r="T139" s="1524"/>
      <c r="U139" s="1524"/>
      <c r="V139" s="1524"/>
      <c r="W139" s="1524"/>
      <c r="X139" s="1524"/>
      <c r="Y139" s="1524"/>
      <c r="Z139" s="1524"/>
      <c r="AA139" s="1524"/>
      <c r="AB139" s="46"/>
      <c r="AC139" s="49"/>
    </row>
    <row r="140" spans="1:29" ht="17.100000000000001" customHeight="1">
      <c r="A140" s="6"/>
      <c r="B140" s="3"/>
      <c r="C140" s="3"/>
      <c r="D140" s="3"/>
      <c r="E140" s="3"/>
      <c r="F140" s="3"/>
      <c r="G140" s="3"/>
      <c r="H140" s="18"/>
      <c r="I140" s="1524"/>
      <c r="J140" s="1524"/>
      <c r="K140" s="1524"/>
      <c r="L140" s="1524"/>
      <c r="M140" s="1524"/>
      <c r="N140" s="1524"/>
      <c r="O140" s="1524"/>
      <c r="P140" s="1524"/>
      <c r="Q140" s="1524"/>
      <c r="R140" s="1524"/>
      <c r="S140" s="1524"/>
      <c r="T140" s="1524"/>
      <c r="U140" s="1524"/>
      <c r="V140" s="1524"/>
      <c r="W140" s="1524"/>
      <c r="X140" s="1524"/>
      <c r="Y140" s="1524"/>
      <c r="Z140" s="1524"/>
      <c r="AA140" s="1524"/>
      <c r="AB140" s="46"/>
      <c r="AC140" s="49"/>
    </row>
    <row r="141" spans="1:29" ht="17.100000000000001" customHeight="1">
      <c r="A141" s="7"/>
      <c r="B141" s="3" t="s">
        <v>412</v>
      </c>
      <c r="C141" s="3"/>
      <c r="D141" s="3"/>
      <c r="E141" s="3"/>
      <c r="F141" s="3"/>
      <c r="G141" s="3"/>
      <c r="H141" s="18" t="str">
        <f>項目一覧!C238</f>
        <v/>
      </c>
      <c r="I141" s="42"/>
      <c r="J141" s="18"/>
      <c r="K141" s="18"/>
      <c r="L141" s="18"/>
      <c r="M141" s="18"/>
      <c r="N141" s="18"/>
      <c r="O141" s="18"/>
      <c r="P141" s="18"/>
      <c r="Q141" s="18"/>
      <c r="R141" s="18"/>
      <c r="S141" s="18"/>
      <c r="T141" s="18"/>
      <c r="U141" s="18"/>
      <c r="V141" s="18"/>
      <c r="W141" s="18"/>
      <c r="X141" s="18"/>
      <c r="Y141" s="18"/>
      <c r="Z141" s="18"/>
      <c r="AA141" s="18"/>
      <c r="AB141" s="42"/>
    </row>
    <row r="142" spans="1:29" ht="17.100000000000001" customHeight="1">
      <c r="A142" s="7"/>
      <c r="B142" s="3" t="s">
        <v>425</v>
      </c>
      <c r="C142" s="3"/>
      <c r="D142" s="3"/>
      <c r="E142" s="3"/>
      <c r="F142" s="3"/>
      <c r="G142" s="3"/>
      <c r="H142" s="18" t="str">
        <f>項目一覧!C239</f>
        <v/>
      </c>
      <c r="I142" s="42"/>
      <c r="J142" s="18"/>
      <c r="K142" s="18"/>
      <c r="L142" s="18"/>
      <c r="M142" s="18"/>
      <c r="N142" s="18"/>
      <c r="O142" s="18"/>
      <c r="P142" s="18"/>
      <c r="Q142" s="18"/>
      <c r="R142" s="18"/>
      <c r="S142" s="18"/>
      <c r="T142" s="18"/>
      <c r="U142" s="18"/>
      <c r="V142" s="18"/>
      <c r="W142" s="18"/>
      <c r="X142" s="18"/>
      <c r="Y142" s="18"/>
      <c r="Z142" s="18"/>
      <c r="AA142" s="18"/>
      <c r="AB142" s="42"/>
    </row>
    <row r="143" spans="1:29" ht="17.100000000000001" customHeight="1">
      <c r="A143" s="7"/>
      <c r="B143" s="3" t="s">
        <v>410</v>
      </c>
      <c r="C143" s="3"/>
      <c r="D143" s="3"/>
      <c r="E143" s="3"/>
      <c r="F143" s="3"/>
      <c r="G143" s="3"/>
      <c r="H143" s="18" t="str">
        <f>項目一覧!C240</f>
        <v/>
      </c>
      <c r="I143" s="42"/>
      <c r="J143" s="18"/>
      <c r="K143" s="18"/>
      <c r="L143" s="18"/>
      <c r="M143" s="18"/>
      <c r="N143" s="18"/>
      <c r="O143" s="18"/>
      <c r="P143" s="18"/>
      <c r="Q143" s="18"/>
      <c r="R143" s="18"/>
      <c r="S143" s="18"/>
      <c r="T143" s="18"/>
      <c r="U143" s="18"/>
      <c r="V143" s="18"/>
      <c r="W143" s="18"/>
      <c r="X143" s="18"/>
      <c r="Y143" s="18"/>
      <c r="Z143" s="18"/>
      <c r="AA143" s="18"/>
      <c r="AB143" s="42"/>
    </row>
    <row r="144" spans="1:29" ht="17.100000000000001" customHeight="1">
      <c r="A144" s="7"/>
      <c r="B144" s="3" t="s">
        <v>409</v>
      </c>
      <c r="C144" s="3"/>
      <c r="D144" s="3"/>
      <c r="E144" s="3"/>
      <c r="F144" s="3"/>
      <c r="G144" s="3"/>
      <c r="H144" s="1512" t="str">
        <f>項目一覧!C241</f>
        <v/>
      </c>
      <c r="I144" s="1512"/>
      <c r="J144" s="1512"/>
      <c r="K144" s="1512"/>
      <c r="L144" s="1512"/>
      <c r="M144" s="1512"/>
      <c r="N144" s="1512"/>
      <c r="O144" s="1512"/>
      <c r="P144" s="1512"/>
      <c r="Q144" s="1512"/>
      <c r="R144" s="1512"/>
      <c r="S144" s="1512"/>
      <c r="T144" s="1512"/>
      <c r="U144" s="1512"/>
      <c r="V144" s="1512"/>
      <c r="W144" s="1512"/>
      <c r="X144" s="1512"/>
      <c r="Y144" s="1512"/>
      <c r="Z144" s="1512"/>
      <c r="AA144" s="1512"/>
      <c r="AB144" s="1512"/>
    </row>
    <row r="145" spans="1:29" ht="17.100000000000001" customHeight="1">
      <c r="A145" s="7"/>
      <c r="B145" s="3" t="s">
        <v>408</v>
      </c>
      <c r="C145" s="3"/>
      <c r="D145" s="3"/>
      <c r="E145" s="3"/>
      <c r="F145" s="3"/>
      <c r="G145" s="3"/>
      <c r="H145" s="18" t="str">
        <f>項目一覧!C242</f>
        <v/>
      </c>
      <c r="I145" s="42"/>
      <c r="J145" s="18"/>
      <c r="K145" s="18"/>
      <c r="L145" s="18"/>
      <c r="M145" s="18"/>
      <c r="N145" s="18"/>
      <c r="O145" s="18"/>
      <c r="P145" s="18"/>
      <c r="Q145" s="18"/>
      <c r="R145" s="18"/>
      <c r="S145" s="18"/>
      <c r="T145" s="18"/>
      <c r="U145" s="18"/>
      <c r="V145" s="18"/>
      <c r="W145" s="18"/>
      <c r="X145" s="18"/>
      <c r="Y145" s="18"/>
      <c r="Z145" s="18"/>
      <c r="AA145" s="18"/>
      <c r="AB145" s="42"/>
    </row>
    <row r="146" spans="1:29" ht="17.100000000000001" customHeight="1">
      <c r="A146" s="7"/>
      <c r="B146" s="3" t="s">
        <v>424</v>
      </c>
      <c r="C146" s="3"/>
      <c r="D146" s="3"/>
      <c r="E146" s="3"/>
      <c r="F146" s="3"/>
      <c r="G146" s="3"/>
      <c r="H146" s="18" t="str">
        <f>項目一覧!C243</f>
        <v/>
      </c>
      <c r="I146" s="42"/>
      <c r="J146" s="18"/>
      <c r="K146" s="18"/>
      <c r="L146" s="18"/>
      <c r="M146" s="18"/>
      <c r="N146" s="18"/>
      <c r="O146" s="18"/>
      <c r="P146" s="18"/>
      <c r="Q146" s="18"/>
      <c r="R146" s="18"/>
      <c r="S146" s="18"/>
      <c r="T146" s="18"/>
      <c r="U146" s="18"/>
      <c r="V146" s="18"/>
      <c r="W146" s="18"/>
      <c r="X146" s="18"/>
      <c r="Y146" s="18"/>
      <c r="Z146" s="18"/>
      <c r="AA146" s="18"/>
      <c r="AB146" s="42"/>
    </row>
    <row r="147" spans="1:29" ht="17.100000000000001" customHeight="1">
      <c r="A147" s="7"/>
      <c r="B147" s="34" t="s">
        <v>423</v>
      </c>
      <c r="C147" s="3"/>
      <c r="D147" s="3"/>
      <c r="E147" s="3"/>
      <c r="F147" s="3"/>
      <c r="G147" s="3"/>
      <c r="H147" s="18"/>
      <c r="I147" s="1524" t="str">
        <f>項目一覧!C244</f>
        <v/>
      </c>
      <c r="J147" s="1524"/>
      <c r="K147" s="1524"/>
      <c r="L147" s="1524"/>
      <c r="M147" s="1524"/>
      <c r="N147" s="1524"/>
      <c r="O147" s="1524"/>
      <c r="P147" s="1524"/>
      <c r="Q147" s="1524"/>
      <c r="R147" s="1524"/>
      <c r="S147" s="1524"/>
      <c r="T147" s="1524"/>
      <c r="U147" s="1524"/>
      <c r="V147" s="1524"/>
      <c r="W147" s="1524"/>
      <c r="X147" s="1524"/>
      <c r="Y147" s="1524"/>
      <c r="Z147" s="1524"/>
      <c r="AA147" s="1524"/>
      <c r="AB147" s="46"/>
      <c r="AC147" s="49"/>
    </row>
    <row r="148" spans="1:29" ht="17.100000000000001" customHeight="1">
      <c r="A148" s="6"/>
      <c r="B148" s="3"/>
      <c r="C148" s="3"/>
      <c r="D148" s="3"/>
      <c r="E148" s="3"/>
      <c r="F148" s="3"/>
      <c r="G148" s="3"/>
      <c r="H148" s="18"/>
      <c r="I148" s="1524"/>
      <c r="J148" s="1524"/>
      <c r="K148" s="1524"/>
      <c r="L148" s="1524"/>
      <c r="M148" s="1524"/>
      <c r="N148" s="1524"/>
      <c r="O148" s="1524"/>
      <c r="P148" s="1524"/>
      <c r="Q148" s="1524"/>
      <c r="R148" s="1524"/>
      <c r="S148" s="1524"/>
      <c r="T148" s="1524"/>
      <c r="U148" s="1524"/>
      <c r="V148" s="1524"/>
      <c r="W148" s="1524"/>
      <c r="X148" s="1524"/>
      <c r="Y148" s="1524"/>
      <c r="Z148" s="1524"/>
      <c r="AA148" s="1524"/>
      <c r="AB148" s="46"/>
      <c r="AC148" s="49"/>
    </row>
    <row r="149" spans="1:29" ht="17.100000000000001" customHeight="1">
      <c r="A149" s="7"/>
      <c r="B149" s="3" t="s">
        <v>412</v>
      </c>
      <c r="C149" s="3"/>
      <c r="D149" s="3"/>
      <c r="E149" s="3"/>
      <c r="F149" s="3"/>
      <c r="G149" s="3"/>
      <c r="H149" s="18" t="str">
        <f>項目一覧!C245</f>
        <v/>
      </c>
      <c r="I149" s="42"/>
      <c r="J149" s="18"/>
      <c r="K149" s="18"/>
      <c r="L149" s="18"/>
      <c r="M149" s="18"/>
      <c r="N149" s="18"/>
      <c r="O149" s="18"/>
      <c r="P149" s="18"/>
      <c r="Q149" s="18"/>
      <c r="R149" s="18"/>
      <c r="S149" s="18"/>
      <c r="T149" s="18"/>
      <c r="U149" s="18"/>
      <c r="V149" s="18"/>
      <c r="W149" s="18"/>
      <c r="X149" s="18"/>
      <c r="Y149" s="18"/>
      <c r="Z149" s="18"/>
      <c r="AA149" s="18"/>
      <c r="AB149" s="42"/>
    </row>
    <row r="150" spans="1:29" ht="17.100000000000001" customHeight="1">
      <c r="A150" s="7"/>
      <c r="B150" s="3" t="s">
        <v>425</v>
      </c>
      <c r="C150" s="3"/>
      <c r="D150" s="3"/>
      <c r="E150" s="3"/>
      <c r="F150" s="3"/>
      <c r="G150" s="3"/>
      <c r="H150" s="18" t="str">
        <f>項目一覧!C246</f>
        <v/>
      </c>
      <c r="I150" s="42"/>
      <c r="J150" s="18"/>
      <c r="K150" s="18"/>
      <c r="L150" s="18"/>
      <c r="M150" s="18"/>
      <c r="N150" s="18"/>
      <c r="O150" s="18"/>
      <c r="P150" s="18"/>
      <c r="Q150" s="18"/>
      <c r="R150" s="18"/>
      <c r="S150" s="18"/>
      <c r="T150" s="18"/>
      <c r="U150" s="18"/>
      <c r="V150" s="18"/>
      <c r="W150" s="18"/>
      <c r="X150" s="18"/>
      <c r="Y150" s="18"/>
      <c r="Z150" s="18"/>
      <c r="AA150" s="18"/>
      <c r="AB150" s="42"/>
    </row>
    <row r="151" spans="1:29" ht="17.100000000000001" customHeight="1">
      <c r="A151" s="7"/>
      <c r="B151" s="3" t="s">
        <v>410</v>
      </c>
      <c r="C151" s="3"/>
      <c r="D151" s="3"/>
      <c r="E151" s="3"/>
      <c r="F151" s="3"/>
      <c r="G151" s="3"/>
      <c r="H151" s="18" t="str">
        <f>項目一覧!C247</f>
        <v/>
      </c>
      <c r="I151" s="42"/>
      <c r="J151" s="18"/>
      <c r="K151" s="18"/>
      <c r="L151" s="18"/>
      <c r="M151" s="18"/>
      <c r="N151" s="18"/>
      <c r="O151" s="18"/>
      <c r="P151" s="18"/>
      <c r="Q151" s="18"/>
      <c r="R151" s="18"/>
      <c r="S151" s="18"/>
      <c r="T151" s="18"/>
      <c r="U151" s="18"/>
      <c r="V151" s="18"/>
      <c r="W151" s="18"/>
      <c r="X151" s="18"/>
      <c r="Y151" s="18"/>
      <c r="Z151" s="18"/>
      <c r="AA151" s="18"/>
      <c r="AB151" s="42"/>
    </row>
    <row r="152" spans="1:29" ht="17.100000000000001" customHeight="1">
      <c r="A152" s="7"/>
      <c r="B152" s="3" t="s">
        <v>409</v>
      </c>
      <c r="C152" s="3"/>
      <c r="D152" s="3"/>
      <c r="E152" s="3"/>
      <c r="F152" s="3"/>
      <c r="G152" s="3"/>
      <c r="H152" s="1512" t="str">
        <f>項目一覧!C248</f>
        <v/>
      </c>
      <c r="I152" s="1512"/>
      <c r="J152" s="1512"/>
      <c r="K152" s="1512"/>
      <c r="L152" s="1512"/>
      <c r="M152" s="1512"/>
      <c r="N152" s="1512"/>
      <c r="O152" s="1512"/>
      <c r="P152" s="1512"/>
      <c r="Q152" s="1512"/>
      <c r="R152" s="1512"/>
      <c r="S152" s="1512"/>
      <c r="T152" s="1512"/>
      <c r="U152" s="1512"/>
      <c r="V152" s="1512"/>
      <c r="W152" s="1512"/>
      <c r="X152" s="1512"/>
      <c r="Y152" s="1512"/>
      <c r="Z152" s="1512"/>
      <c r="AA152" s="1512"/>
      <c r="AB152" s="1512"/>
    </row>
    <row r="153" spans="1:29" ht="17.100000000000001" customHeight="1">
      <c r="A153" s="7"/>
      <c r="B153" s="3" t="s">
        <v>408</v>
      </c>
      <c r="C153" s="3"/>
      <c r="D153" s="3"/>
      <c r="E153" s="3"/>
      <c r="F153" s="3"/>
      <c r="G153" s="3"/>
      <c r="H153" s="18" t="str">
        <f>項目一覧!C249</f>
        <v/>
      </c>
      <c r="I153" s="42"/>
      <c r="J153" s="18"/>
      <c r="K153" s="18"/>
      <c r="L153" s="18"/>
      <c r="M153" s="18"/>
      <c r="N153" s="18"/>
      <c r="O153" s="18"/>
      <c r="P153" s="18"/>
      <c r="Q153" s="18"/>
      <c r="R153" s="18"/>
      <c r="S153" s="18"/>
      <c r="T153" s="18"/>
      <c r="U153" s="18"/>
      <c r="V153" s="18"/>
      <c r="W153" s="18"/>
      <c r="X153" s="18"/>
      <c r="Y153" s="18"/>
      <c r="Z153" s="18"/>
      <c r="AA153" s="18"/>
      <c r="AB153" s="42"/>
    </row>
    <row r="154" spans="1:29" ht="17.100000000000001" customHeight="1">
      <c r="A154" s="7"/>
      <c r="B154" s="3" t="s">
        <v>424</v>
      </c>
      <c r="C154" s="3"/>
      <c r="D154" s="3"/>
      <c r="E154" s="3"/>
      <c r="F154" s="3"/>
      <c r="G154" s="3"/>
      <c r="H154" s="18" t="str">
        <f>項目一覧!C250</f>
        <v/>
      </c>
      <c r="I154" s="42"/>
      <c r="J154" s="18"/>
      <c r="K154" s="18"/>
      <c r="L154" s="18"/>
      <c r="M154" s="18"/>
      <c r="N154" s="18"/>
      <c r="O154" s="18"/>
      <c r="P154" s="18"/>
      <c r="Q154" s="18"/>
      <c r="R154" s="18"/>
      <c r="S154" s="18"/>
      <c r="T154" s="18"/>
      <c r="U154" s="18"/>
      <c r="V154" s="18"/>
      <c r="W154" s="18"/>
      <c r="X154" s="18"/>
      <c r="Y154" s="18"/>
      <c r="Z154" s="18"/>
      <c r="AA154" s="18"/>
      <c r="AB154" s="42"/>
    </row>
    <row r="155" spans="1:29" ht="17.100000000000001" customHeight="1">
      <c r="A155" s="7"/>
      <c r="B155" s="34" t="s">
        <v>423</v>
      </c>
      <c r="C155" s="3"/>
      <c r="D155" s="3"/>
      <c r="E155" s="3"/>
      <c r="F155" s="3"/>
      <c r="G155" s="3"/>
      <c r="H155" s="18"/>
      <c r="I155" s="1524" t="str">
        <f>項目一覧!C251</f>
        <v/>
      </c>
      <c r="J155" s="1524"/>
      <c r="K155" s="1524"/>
      <c r="L155" s="1524"/>
      <c r="M155" s="1524"/>
      <c r="N155" s="1524"/>
      <c r="O155" s="1524"/>
      <c r="P155" s="1524"/>
      <c r="Q155" s="1524"/>
      <c r="R155" s="1524"/>
      <c r="S155" s="1524"/>
      <c r="T155" s="1524"/>
      <c r="U155" s="1524"/>
      <c r="V155" s="1524"/>
      <c r="W155" s="1524"/>
      <c r="X155" s="1524"/>
      <c r="Y155" s="1524"/>
      <c r="Z155" s="1524"/>
      <c r="AA155" s="1524"/>
      <c r="AB155" s="46"/>
      <c r="AC155" s="49"/>
    </row>
    <row r="156" spans="1:29" ht="17.100000000000001" customHeight="1">
      <c r="A156" s="31"/>
      <c r="B156" s="15"/>
      <c r="C156" s="15"/>
      <c r="D156" s="15"/>
      <c r="E156" s="15"/>
      <c r="F156" s="15"/>
      <c r="G156" s="15"/>
      <c r="H156" s="27"/>
      <c r="I156" s="1496"/>
      <c r="J156" s="1496"/>
      <c r="K156" s="1496"/>
      <c r="L156" s="1496"/>
      <c r="M156" s="1496"/>
      <c r="N156" s="1496"/>
      <c r="O156" s="1496"/>
      <c r="P156" s="1496"/>
      <c r="Q156" s="1496"/>
      <c r="R156" s="1496"/>
      <c r="S156" s="1496"/>
      <c r="T156" s="1496"/>
      <c r="U156" s="1496"/>
      <c r="V156" s="1496"/>
      <c r="W156" s="1496"/>
      <c r="X156" s="1496"/>
      <c r="Y156" s="1496"/>
      <c r="Z156" s="1496"/>
      <c r="AA156" s="1496"/>
      <c r="AB156" s="45"/>
      <c r="AC156" s="49"/>
    </row>
    <row r="157" spans="1:29" ht="17.100000000000001" customHeight="1">
      <c r="A157" s="6" t="s">
        <v>113</v>
      </c>
      <c r="B157" s="3" t="s">
        <v>422</v>
      </c>
      <c r="C157" s="3"/>
      <c r="D157" s="3"/>
      <c r="E157" s="3"/>
      <c r="F157" s="3"/>
      <c r="G157" s="3"/>
      <c r="H157" s="18"/>
      <c r="I157" s="18"/>
      <c r="J157" s="18"/>
      <c r="K157" s="18"/>
      <c r="L157" s="18"/>
      <c r="M157" s="18"/>
      <c r="N157" s="18"/>
      <c r="O157" s="18"/>
      <c r="P157" s="18"/>
      <c r="Q157" s="18"/>
      <c r="R157" s="18"/>
      <c r="S157" s="18"/>
      <c r="T157" s="18"/>
      <c r="U157" s="18"/>
      <c r="V157" s="18"/>
      <c r="W157" s="18"/>
      <c r="X157" s="18"/>
      <c r="Y157" s="18"/>
      <c r="Z157" s="18"/>
      <c r="AA157" s="18"/>
      <c r="AB157" s="42"/>
    </row>
    <row r="158" spans="1:29" ht="17.100000000000001" customHeight="1">
      <c r="A158" s="6"/>
      <c r="B158" s="3" t="s">
        <v>216</v>
      </c>
      <c r="C158" s="3"/>
      <c r="D158" s="3"/>
      <c r="E158" s="3"/>
      <c r="F158" s="3"/>
      <c r="G158" s="3"/>
      <c r="H158" s="18"/>
      <c r="I158" s="18"/>
      <c r="J158" s="18"/>
      <c r="K158" s="18"/>
      <c r="L158" s="18"/>
      <c r="M158" s="18"/>
      <c r="N158" s="18"/>
      <c r="O158" s="18"/>
      <c r="P158" s="18"/>
      <c r="Q158" s="18"/>
      <c r="R158" s="18"/>
      <c r="S158" s="18"/>
      <c r="T158" s="18"/>
      <c r="U158" s="18"/>
      <c r="V158" s="18"/>
      <c r="W158" s="18"/>
      <c r="X158" s="18"/>
      <c r="Y158" s="18"/>
      <c r="Z158" s="18"/>
      <c r="AA158" s="18"/>
      <c r="AB158" s="42"/>
    </row>
    <row r="159" spans="1:29" ht="17.100000000000001" customHeight="1">
      <c r="A159" s="7"/>
      <c r="B159" s="3" t="s">
        <v>420</v>
      </c>
      <c r="C159" s="3"/>
      <c r="D159" s="3"/>
      <c r="E159" s="3"/>
      <c r="F159" s="3"/>
      <c r="G159" s="3"/>
      <c r="H159" s="50" t="str">
        <f>IF(項目一覧!C43=0,"","("&amp;項目一覧!C43&amp;") 建築士  （"&amp;項目一覧!C44&amp;"）登録　第　 "&amp;項目一覧!C45&amp;"　号")</f>
        <v>() 建築士  （）登録　第　 　号</v>
      </c>
      <c r="I159" s="42"/>
      <c r="J159" s="18"/>
      <c r="K159" s="18"/>
      <c r="L159" s="18"/>
      <c r="M159" s="18"/>
      <c r="N159" s="18"/>
      <c r="O159" s="18"/>
      <c r="P159" s="18"/>
      <c r="Q159" s="18"/>
      <c r="R159" s="18"/>
      <c r="S159" s="18"/>
      <c r="T159" s="18"/>
      <c r="U159" s="18"/>
      <c r="V159" s="18"/>
      <c r="W159" s="18"/>
      <c r="X159" s="18"/>
      <c r="Y159" s="18"/>
      <c r="Z159" s="18"/>
      <c r="AA159" s="18"/>
      <c r="AB159" s="42"/>
    </row>
    <row r="160" spans="1:29" ht="17.100000000000001" customHeight="1">
      <c r="A160" s="7"/>
      <c r="B160" s="3" t="s">
        <v>419</v>
      </c>
      <c r="C160" s="3"/>
      <c r="D160" s="3"/>
      <c r="E160" s="3"/>
      <c r="F160" s="3"/>
      <c r="G160" s="3"/>
      <c r="H160" s="18" t="str">
        <f>項目一覧!C46</f>
        <v/>
      </c>
      <c r="I160" s="42"/>
      <c r="J160" s="18"/>
      <c r="K160" s="18"/>
      <c r="L160" s="18"/>
      <c r="M160" s="18"/>
      <c r="N160" s="18"/>
      <c r="O160" s="18"/>
      <c r="P160" s="18"/>
      <c r="Q160" s="18"/>
      <c r="R160" s="18"/>
      <c r="S160" s="18"/>
      <c r="T160" s="18"/>
      <c r="U160" s="18"/>
      <c r="V160" s="18"/>
      <c r="W160" s="18"/>
      <c r="X160" s="18"/>
      <c r="Y160" s="18"/>
      <c r="Z160" s="18"/>
      <c r="AA160" s="18"/>
      <c r="AB160" s="42"/>
    </row>
    <row r="161" spans="1:28" ht="17.100000000000001" customHeight="1">
      <c r="A161" s="7"/>
      <c r="B161" s="3" t="s">
        <v>418</v>
      </c>
      <c r="C161" s="3"/>
      <c r="D161" s="3"/>
      <c r="E161" s="3"/>
      <c r="F161" s="3"/>
      <c r="G161" s="3"/>
      <c r="H161" s="50" t="str">
        <f>IF(項目一覧!C47=0,"","("&amp;項目一覧!C47&amp;") 建築士事務所  （"&amp;項目一覧!C48&amp;"）知事登録　第　 "&amp;項目一覧!C49&amp;"　号")</f>
        <v>() 建築士事務所  （）知事登録　第　 　号</v>
      </c>
      <c r="I161" s="42"/>
      <c r="J161" s="18"/>
      <c r="K161" s="18"/>
      <c r="L161" s="18"/>
      <c r="M161" s="18"/>
      <c r="N161" s="18"/>
      <c r="O161" s="18"/>
      <c r="P161" s="18"/>
      <c r="Q161" s="18"/>
      <c r="R161" s="18"/>
      <c r="S161" s="18"/>
      <c r="T161" s="18"/>
      <c r="U161" s="18"/>
      <c r="V161" s="18"/>
      <c r="W161" s="18"/>
      <c r="X161" s="18"/>
      <c r="Y161" s="18"/>
      <c r="Z161" s="18"/>
      <c r="AA161" s="18"/>
      <c r="AB161" s="42"/>
    </row>
    <row r="162" spans="1:28" ht="17.100000000000001" customHeight="1">
      <c r="A162" s="7"/>
      <c r="B162" s="3"/>
      <c r="C162" s="3"/>
      <c r="D162" s="3"/>
      <c r="E162" s="3"/>
      <c r="F162" s="3"/>
      <c r="G162" s="3"/>
      <c r="H162" s="18" t="str">
        <f>項目一覧!C50</f>
        <v/>
      </c>
      <c r="I162" s="42"/>
      <c r="J162" s="18"/>
      <c r="K162" s="18"/>
      <c r="L162" s="18"/>
      <c r="M162" s="18"/>
      <c r="N162" s="18"/>
      <c r="O162" s="18"/>
      <c r="P162" s="18"/>
      <c r="Q162" s="18"/>
      <c r="R162" s="18"/>
      <c r="S162" s="18"/>
      <c r="T162" s="18"/>
      <c r="U162" s="18"/>
      <c r="V162" s="18"/>
      <c r="W162" s="18"/>
      <c r="X162" s="18"/>
      <c r="Y162" s="18"/>
      <c r="Z162" s="18"/>
      <c r="AA162" s="18"/>
      <c r="AB162" s="42"/>
    </row>
    <row r="163" spans="1:28" ht="17.100000000000001" customHeight="1">
      <c r="A163" s="7"/>
      <c r="B163" s="3" t="s">
        <v>417</v>
      </c>
      <c r="C163" s="3"/>
      <c r="D163" s="3"/>
      <c r="E163" s="3"/>
      <c r="F163" s="3"/>
      <c r="G163" s="3"/>
      <c r="H163" s="18" t="str">
        <f>項目一覧!C51</f>
        <v/>
      </c>
      <c r="I163" s="42"/>
      <c r="J163" s="18"/>
      <c r="K163" s="18"/>
      <c r="L163" s="18"/>
      <c r="M163" s="18"/>
      <c r="N163" s="18"/>
      <c r="O163" s="18"/>
      <c r="P163" s="18"/>
      <c r="Q163" s="18"/>
      <c r="R163" s="18"/>
      <c r="S163" s="18"/>
      <c r="T163" s="18"/>
      <c r="U163" s="18"/>
      <c r="V163" s="18"/>
      <c r="W163" s="18"/>
      <c r="X163" s="18"/>
      <c r="Y163" s="18"/>
      <c r="Z163" s="18"/>
      <c r="AA163" s="18"/>
      <c r="AB163" s="42"/>
    </row>
    <row r="164" spans="1:28" ht="17.100000000000001" customHeight="1">
      <c r="A164" s="7"/>
      <c r="B164" s="3" t="s">
        <v>416</v>
      </c>
      <c r="C164" s="3"/>
      <c r="D164" s="3"/>
      <c r="E164" s="3"/>
      <c r="F164" s="3"/>
      <c r="G164" s="3"/>
      <c r="H164" s="1512" t="str">
        <f>項目一覧!C52</f>
        <v/>
      </c>
      <c r="I164" s="1512"/>
      <c r="J164" s="1512"/>
      <c r="K164" s="1512"/>
      <c r="L164" s="1512"/>
      <c r="M164" s="1512"/>
      <c r="N164" s="1512"/>
      <c r="O164" s="1512"/>
      <c r="P164" s="1512"/>
      <c r="Q164" s="1512"/>
      <c r="R164" s="1512"/>
      <c r="S164" s="1512"/>
      <c r="T164" s="1512"/>
      <c r="U164" s="1512"/>
      <c r="V164" s="1512"/>
      <c r="W164" s="1512"/>
      <c r="X164" s="1512"/>
      <c r="Y164" s="1512"/>
      <c r="Z164" s="1512"/>
      <c r="AA164" s="1512"/>
      <c r="AB164" s="1512"/>
    </row>
    <row r="165" spans="1:28" ht="17.100000000000001" customHeight="1">
      <c r="A165" s="7"/>
      <c r="B165" s="3" t="s">
        <v>415</v>
      </c>
      <c r="C165" s="3"/>
      <c r="D165" s="3"/>
      <c r="E165" s="3"/>
      <c r="F165" s="3"/>
      <c r="G165" s="3"/>
      <c r="H165" s="18" t="str">
        <f>項目一覧!C53</f>
        <v/>
      </c>
      <c r="I165" s="42"/>
      <c r="J165" s="18"/>
      <c r="K165" s="18"/>
      <c r="L165" s="18"/>
      <c r="M165" s="18"/>
      <c r="N165" s="18"/>
      <c r="O165" s="18"/>
      <c r="P165" s="18"/>
      <c r="Q165" s="18"/>
      <c r="R165" s="18"/>
      <c r="S165" s="18"/>
      <c r="T165" s="18"/>
      <c r="U165" s="18"/>
      <c r="V165" s="18"/>
      <c r="W165" s="18"/>
      <c r="X165" s="18"/>
      <c r="Y165" s="18"/>
      <c r="Z165" s="18"/>
      <c r="AA165" s="18"/>
      <c r="AB165" s="42"/>
    </row>
    <row r="166" spans="1:28" ht="17.100000000000001" customHeight="1">
      <c r="A166" s="7"/>
      <c r="B166" s="47" t="s">
        <v>414</v>
      </c>
      <c r="C166" s="3"/>
      <c r="D166" s="3"/>
      <c r="E166" s="3"/>
      <c r="F166" s="3"/>
      <c r="G166" s="3"/>
      <c r="H166" s="18"/>
      <c r="I166" s="1524" t="str">
        <f>項目一覧!C54</f>
        <v/>
      </c>
      <c r="J166" s="1524"/>
      <c r="K166" s="1524"/>
      <c r="L166" s="1524"/>
      <c r="M166" s="1524"/>
      <c r="N166" s="1524"/>
      <c r="O166" s="1524"/>
      <c r="P166" s="1524"/>
      <c r="Q166" s="1524"/>
      <c r="R166" s="1524"/>
      <c r="S166" s="1524"/>
      <c r="T166" s="1524"/>
      <c r="U166" s="1524"/>
      <c r="V166" s="1524"/>
      <c r="W166" s="1524"/>
      <c r="X166" s="1524"/>
      <c r="Y166" s="1524"/>
      <c r="Z166" s="1524"/>
      <c r="AA166" s="1524"/>
      <c r="AB166" s="46"/>
    </row>
    <row r="167" spans="1:28" ht="17.100000000000001" customHeight="1">
      <c r="A167" s="7"/>
      <c r="B167" s="34"/>
      <c r="C167" s="3"/>
      <c r="D167" s="3"/>
      <c r="E167" s="3"/>
      <c r="F167" s="3"/>
      <c r="G167" s="3"/>
      <c r="H167" s="18"/>
      <c r="I167" s="1524"/>
      <c r="J167" s="1524"/>
      <c r="K167" s="1524"/>
      <c r="L167" s="1524"/>
      <c r="M167" s="1524"/>
      <c r="N167" s="1524"/>
      <c r="O167" s="1524"/>
      <c r="P167" s="1524"/>
      <c r="Q167" s="1524"/>
      <c r="R167" s="1524"/>
      <c r="S167" s="1524"/>
      <c r="T167" s="1524"/>
      <c r="U167" s="1524"/>
      <c r="V167" s="1524"/>
      <c r="W167" s="1524"/>
      <c r="X167" s="1524"/>
      <c r="Y167" s="1524"/>
      <c r="Z167" s="1524"/>
      <c r="AA167" s="1524"/>
      <c r="AB167" s="46"/>
    </row>
    <row r="168" spans="1:28" ht="17.100000000000001" customHeight="1">
      <c r="A168" s="6"/>
      <c r="B168" s="3" t="s">
        <v>421</v>
      </c>
      <c r="C168" s="3"/>
      <c r="D168" s="3"/>
      <c r="E168" s="3"/>
      <c r="F168" s="3"/>
      <c r="G168" s="3"/>
      <c r="H168" s="18"/>
      <c r="I168" s="18"/>
      <c r="J168" s="18"/>
      <c r="K168" s="18"/>
      <c r="L168" s="18"/>
      <c r="M168" s="18"/>
      <c r="N168" s="18"/>
      <c r="O168" s="18"/>
      <c r="P168" s="18"/>
      <c r="Q168" s="18"/>
      <c r="R168" s="18"/>
      <c r="S168" s="18"/>
      <c r="T168" s="18"/>
      <c r="U168" s="18"/>
      <c r="V168" s="18"/>
      <c r="W168" s="18"/>
      <c r="X168" s="18"/>
      <c r="Y168" s="18"/>
      <c r="Z168" s="18"/>
      <c r="AA168" s="18"/>
      <c r="AB168" s="42"/>
    </row>
    <row r="169" spans="1:28" ht="17.100000000000001" customHeight="1">
      <c r="A169" s="7"/>
      <c r="B169" s="3" t="s">
        <v>420</v>
      </c>
      <c r="C169" s="3"/>
      <c r="D169" s="3"/>
      <c r="E169" s="3"/>
      <c r="F169" s="3"/>
      <c r="G169" s="3"/>
      <c r="H169" s="50" t="str">
        <f>IF(項目一覧!C252=0,"","("&amp;項目一覧!C252&amp;") 建築士  （"&amp;項目一覧!C253&amp;"）登録　第　 "&amp;項目一覧!C254&amp;"　号")</f>
        <v>() 建築士  （）登録　第　 　号</v>
      </c>
      <c r="I169" s="42"/>
      <c r="J169" s="18"/>
      <c r="K169" s="18"/>
      <c r="L169" s="18"/>
      <c r="M169" s="18"/>
      <c r="N169" s="18"/>
      <c r="O169" s="18"/>
      <c r="P169" s="18"/>
      <c r="Q169" s="18"/>
      <c r="R169" s="18"/>
      <c r="S169" s="18"/>
      <c r="T169" s="18"/>
      <c r="U169" s="18"/>
      <c r="V169" s="18"/>
      <c r="W169" s="18"/>
      <c r="X169" s="18"/>
      <c r="Y169" s="18"/>
      <c r="Z169" s="18"/>
      <c r="AA169" s="18"/>
      <c r="AB169" s="42"/>
    </row>
    <row r="170" spans="1:28" ht="17.100000000000001" customHeight="1">
      <c r="A170" s="7"/>
      <c r="B170" s="3" t="s">
        <v>419</v>
      </c>
      <c r="C170" s="3"/>
      <c r="D170" s="3"/>
      <c r="E170" s="3"/>
      <c r="F170" s="3"/>
      <c r="G170" s="3"/>
      <c r="H170" s="18" t="str">
        <f>項目一覧!C255</f>
        <v/>
      </c>
      <c r="I170" s="42"/>
      <c r="J170" s="18"/>
      <c r="K170" s="18"/>
      <c r="L170" s="18"/>
      <c r="M170" s="18"/>
      <c r="N170" s="18"/>
      <c r="O170" s="18"/>
      <c r="P170" s="18"/>
      <c r="Q170" s="18"/>
      <c r="R170" s="18"/>
      <c r="S170" s="18"/>
      <c r="T170" s="18"/>
      <c r="U170" s="18"/>
      <c r="V170" s="18"/>
      <c r="W170" s="18"/>
      <c r="X170" s="18"/>
      <c r="Y170" s="18"/>
      <c r="Z170" s="18"/>
      <c r="AA170" s="18"/>
      <c r="AB170" s="42"/>
    </row>
    <row r="171" spans="1:28" ht="17.100000000000001" customHeight="1">
      <c r="A171" s="7"/>
      <c r="B171" s="3" t="s">
        <v>418</v>
      </c>
      <c r="C171" s="3"/>
      <c r="D171" s="3"/>
      <c r="E171" s="3"/>
      <c r="F171" s="3"/>
      <c r="G171" s="3"/>
      <c r="H171" s="50" t="str">
        <f>IF(項目一覧!C256=0,"","("&amp;項目一覧!C256&amp;") 建築士事務所  （"&amp;項目一覧!C257&amp;"）知事登録　第　 "&amp;項目一覧!C258&amp;"　号")</f>
        <v>() 建築士事務所  （）知事登録　第　 　号</v>
      </c>
      <c r="I171" s="42"/>
      <c r="J171" s="18"/>
      <c r="K171" s="18"/>
      <c r="L171" s="18"/>
      <c r="M171" s="18"/>
      <c r="N171" s="18"/>
      <c r="O171" s="18"/>
      <c r="P171" s="18"/>
      <c r="Q171" s="18"/>
      <c r="R171" s="18"/>
      <c r="S171" s="18"/>
      <c r="T171" s="18"/>
      <c r="U171" s="18"/>
      <c r="V171" s="18"/>
      <c r="W171" s="18"/>
      <c r="X171" s="18"/>
      <c r="Y171" s="18"/>
      <c r="Z171" s="18"/>
      <c r="AA171" s="18"/>
      <c r="AB171" s="42"/>
    </row>
    <row r="172" spans="1:28" ht="17.100000000000001" customHeight="1">
      <c r="A172" s="7"/>
      <c r="B172" s="3"/>
      <c r="C172" s="3"/>
      <c r="D172" s="3"/>
      <c r="E172" s="3"/>
      <c r="F172" s="3"/>
      <c r="G172" s="3"/>
      <c r="H172" s="18" t="str">
        <f>項目一覧!C259</f>
        <v/>
      </c>
      <c r="I172" s="42"/>
      <c r="J172" s="18"/>
      <c r="K172" s="18"/>
      <c r="L172" s="18"/>
      <c r="M172" s="18"/>
      <c r="N172" s="18"/>
      <c r="O172" s="18"/>
      <c r="P172" s="18"/>
      <c r="Q172" s="18"/>
      <c r="R172" s="18"/>
      <c r="S172" s="18"/>
      <c r="T172" s="18"/>
      <c r="U172" s="18"/>
      <c r="V172" s="18"/>
      <c r="W172" s="18"/>
      <c r="X172" s="18"/>
      <c r="Y172" s="18"/>
      <c r="Z172" s="18"/>
      <c r="AA172" s="18"/>
      <c r="AB172" s="42"/>
    </row>
    <row r="173" spans="1:28" ht="17.100000000000001" customHeight="1">
      <c r="A173" s="7"/>
      <c r="B173" s="3" t="s">
        <v>417</v>
      </c>
      <c r="C173" s="3"/>
      <c r="D173" s="3"/>
      <c r="E173" s="3"/>
      <c r="F173" s="3"/>
      <c r="G173" s="3"/>
      <c r="H173" s="18" t="str">
        <f>項目一覧!C260</f>
        <v/>
      </c>
      <c r="I173" s="42"/>
      <c r="J173" s="18"/>
      <c r="K173" s="18"/>
      <c r="L173" s="18"/>
      <c r="M173" s="18"/>
      <c r="N173" s="18"/>
      <c r="O173" s="18"/>
      <c r="P173" s="18"/>
      <c r="Q173" s="18"/>
      <c r="R173" s="18"/>
      <c r="S173" s="18"/>
      <c r="T173" s="18"/>
      <c r="U173" s="18"/>
      <c r="V173" s="18"/>
      <c r="W173" s="18"/>
      <c r="X173" s="18"/>
      <c r="Y173" s="18"/>
      <c r="Z173" s="18"/>
      <c r="AA173" s="18"/>
      <c r="AB173" s="42"/>
    </row>
    <row r="174" spans="1:28" ht="17.100000000000001" customHeight="1">
      <c r="A174" s="7"/>
      <c r="B174" s="3" t="s">
        <v>416</v>
      </c>
      <c r="C174" s="3"/>
      <c r="D174" s="3"/>
      <c r="E174" s="3"/>
      <c r="F174" s="3"/>
      <c r="G174" s="3"/>
      <c r="H174" s="1512" t="str">
        <f>項目一覧!C261</f>
        <v/>
      </c>
      <c r="I174" s="1512"/>
      <c r="J174" s="1512"/>
      <c r="K174" s="1512"/>
      <c r="L174" s="1512"/>
      <c r="M174" s="1512"/>
      <c r="N174" s="1512"/>
      <c r="O174" s="1512"/>
      <c r="P174" s="1512"/>
      <c r="Q174" s="1512"/>
      <c r="R174" s="1512"/>
      <c r="S174" s="1512"/>
      <c r="T174" s="1512"/>
      <c r="U174" s="1512"/>
      <c r="V174" s="1512"/>
      <c r="W174" s="1512"/>
      <c r="X174" s="1512"/>
      <c r="Y174" s="1512"/>
      <c r="Z174" s="1512"/>
      <c r="AA174" s="1512"/>
      <c r="AB174" s="1512"/>
    </row>
    <row r="175" spans="1:28" ht="17.100000000000001" customHeight="1">
      <c r="A175" s="7"/>
      <c r="B175" s="3" t="s">
        <v>415</v>
      </c>
      <c r="C175" s="3"/>
      <c r="D175" s="3"/>
      <c r="E175" s="3"/>
      <c r="F175" s="3"/>
      <c r="G175" s="3"/>
      <c r="H175" s="18" t="str">
        <f>項目一覧!C262</f>
        <v/>
      </c>
      <c r="I175" s="42"/>
      <c r="J175" s="18"/>
      <c r="K175" s="18"/>
      <c r="L175" s="18"/>
      <c r="M175" s="18"/>
      <c r="N175" s="18"/>
      <c r="O175" s="18"/>
      <c r="P175" s="18"/>
      <c r="Q175" s="18"/>
      <c r="R175" s="18"/>
      <c r="S175" s="18"/>
      <c r="T175" s="18"/>
      <c r="U175" s="18"/>
      <c r="V175" s="18"/>
      <c r="W175" s="18"/>
      <c r="X175" s="18"/>
      <c r="Y175" s="18"/>
      <c r="Z175" s="18"/>
      <c r="AA175" s="18"/>
      <c r="AB175" s="42"/>
    </row>
    <row r="176" spans="1:28" ht="17.100000000000001" customHeight="1">
      <c r="A176" s="7"/>
      <c r="B176" s="47" t="s">
        <v>414</v>
      </c>
      <c r="C176" s="3"/>
      <c r="D176" s="3"/>
      <c r="E176" s="3"/>
      <c r="F176" s="3"/>
      <c r="G176" s="3"/>
      <c r="H176" s="18"/>
      <c r="I176" s="1524" t="str">
        <f>項目一覧!C263</f>
        <v/>
      </c>
      <c r="J176" s="1524"/>
      <c r="K176" s="1524"/>
      <c r="L176" s="1524"/>
      <c r="M176" s="1524"/>
      <c r="N176" s="1524"/>
      <c r="O176" s="1524"/>
      <c r="P176" s="1524"/>
      <c r="Q176" s="1524"/>
      <c r="R176" s="1524"/>
      <c r="S176" s="1524"/>
      <c r="T176" s="1524"/>
      <c r="U176" s="1524"/>
      <c r="V176" s="1524"/>
      <c r="W176" s="1524"/>
      <c r="X176" s="1524"/>
      <c r="Y176" s="1524"/>
      <c r="Z176" s="1524"/>
      <c r="AA176" s="1524"/>
      <c r="AB176" s="46"/>
    </row>
    <row r="177" spans="1:28" ht="17.100000000000001" customHeight="1">
      <c r="A177" s="6"/>
      <c r="B177" s="3"/>
      <c r="C177" s="3"/>
      <c r="D177" s="3"/>
      <c r="E177" s="3"/>
      <c r="F177" s="3"/>
      <c r="G177" s="3"/>
      <c r="H177" s="18"/>
      <c r="I177" s="1524"/>
      <c r="J177" s="1524"/>
      <c r="K177" s="1524"/>
      <c r="L177" s="1524"/>
      <c r="M177" s="1524"/>
      <c r="N177" s="1524"/>
      <c r="O177" s="1524"/>
      <c r="P177" s="1524"/>
      <c r="Q177" s="1524"/>
      <c r="R177" s="1524"/>
      <c r="S177" s="1524"/>
      <c r="T177" s="1524"/>
      <c r="U177" s="1524"/>
      <c r="V177" s="1524"/>
      <c r="W177" s="1524"/>
      <c r="X177" s="1524"/>
      <c r="Y177" s="1524"/>
      <c r="Z177" s="1524"/>
      <c r="AA177" s="1524"/>
      <c r="AB177" s="46"/>
    </row>
    <row r="178" spans="1:28" ht="17.100000000000001" customHeight="1">
      <c r="A178" s="7"/>
      <c r="B178" s="3" t="s">
        <v>420</v>
      </c>
      <c r="C178" s="3"/>
      <c r="D178" s="3"/>
      <c r="E178" s="3"/>
      <c r="F178" s="3"/>
      <c r="G178" s="3"/>
      <c r="H178" s="50" t="str">
        <f>IF(項目一覧!C264=0,"","("&amp;項目一覧!C264&amp;") 建築士  （"&amp;項目一覧!C265&amp;"）登録　第　 "&amp;項目一覧!C266&amp;"　号")</f>
        <v>() 建築士  （）登録　第　 　号</v>
      </c>
      <c r="I178" s="42"/>
      <c r="J178" s="18"/>
      <c r="K178" s="18"/>
      <c r="L178" s="18"/>
      <c r="M178" s="18"/>
      <c r="N178" s="18"/>
      <c r="O178" s="18"/>
      <c r="P178" s="18"/>
      <c r="Q178" s="18"/>
      <c r="R178" s="18"/>
      <c r="S178" s="18"/>
      <c r="T178" s="18"/>
      <c r="U178" s="18"/>
      <c r="V178" s="18"/>
      <c r="W178" s="18"/>
      <c r="X178" s="18"/>
      <c r="Y178" s="18"/>
      <c r="Z178" s="18"/>
      <c r="AA178" s="18"/>
      <c r="AB178" s="42"/>
    </row>
    <row r="179" spans="1:28" ht="17.100000000000001" customHeight="1">
      <c r="A179" s="7"/>
      <c r="B179" s="3" t="s">
        <v>419</v>
      </c>
      <c r="C179" s="3"/>
      <c r="D179" s="3"/>
      <c r="E179" s="3"/>
      <c r="F179" s="3"/>
      <c r="G179" s="3"/>
      <c r="H179" s="18" t="str">
        <f>項目一覧!C267</f>
        <v/>
      </c>
      <c r="I179" s="42"/>
      <c r="J179" s="18"/>
      <c r="K179" s="18"/>
      <c r="L179" s="18"/>
      <c r="M179" s="18"/>
      <c r="N179" s="18"/>
      <c r="O179" s="18"/>
      <c r="P179" s="18"/>
      <c r="Q179" s="18"/>
      <c r="R179" s="18"/>
      <c r="S179" s="18"/>
      <c r="T179" s="18"/>
      <c r="U179" s="18"/>
      <c r="V179" s="18"/>
      <c r="W179" s="18"/>
      <c r="X179" s="18"/>
      <c r="Y179" s="18"/>
      <c r="Z179" s="18"/>
      <c r="AA179" s="18"/>
      <c r="AB179" s="42"/>
    </row>
    <row r="180" spans="1:28" ht="17.100000000000001" customHeight="1">
      <c r="A180" s="7"/>
      <c r="B180" s="3" t="s">
        <v>418</v>
      </c>
      <c r="C180" s="3"/>
      <c r="D180" s="3"/>
      <c r="E180" s="3"/>
      <c r="F180" s="3"/>
      <c r="G180" s="3"/>
      <c r="H180" s="50" t="str">
        <f>IF(項目一覧!C268=0,"","("&amp;項目一覧!C268&amp;") 建築士事務所  （"&amp;項目一覧!C269&amp;"）知事登録　第　 "&amp;項目一覧!C270&amp;"　号")</f>
        <v>() 建築士事務所  （）知事登録　第　 　号</v>
      </c>
      <c r="I180" s="42"/>
      <c r="J180" s="18"/>
      <c r="K180" s="18"/>
      <c r="L180" s="18"/>
      <c r="M180" s="18"/>
      <c r="N180" s="18"/>
      <c r="O180" s="18"/>
      <c r="P180" s="18"/>
      <c r="Q180" s="18"/>
      <c r="R180" s="18"/>
      <c r="S180" s="18"/>
      <c r="T180" s="18"/>
      <c r="U180" s="18"/>
      <c r="V180" s="18"/>
      <c r="W180" s="18"/>
      <c r="X180" s="18"/>
      <c r="Y180" s="18"/>
      <c r="Z180" s="18"/>
      <c r="AA180" s="18"/>
      <c r="AB180" s="42"/>
    </row>
    <row r="181" spans="1:28" ht="17.100000000000001" customHeight="1">
      <c r="A181" s="7"/>
      <c r="B181" s="3"/>
      <c r="C181" s="3"/>
      <c r="D181" s="3"/>
      <c r="E181" s="3"/>
      <c r="F181" s="3"/>
      <c r="G181" s="3"/>
      <c r="H181" s="18" t="str">
        <f>項目一覧!C271</f>
        <v/>
      </c>
      <c r="I181" s="42"/>
      <c r="J181" s="18"/>
      <c r="K181" s="18"/>
      <c r="L181" s="18"/>
      <c r="M181" s="18"/>
      <c r="N181" s="18"/>
      <c r="O181" s="18"/>
      <c r="P181" s="18"/>
      <c r="Q181" s="18"/>
      <c r="R181" s="18"/>
      <c r="S181" s="18"/>
      <c r="T181" s="18"/>
      <c r="U181" s="18"/>
      <c r="V181" s="18"/>
      <c r="W181" s="18"/>
      <c r="X181" s="18"/>
      <c r="Y181" s="18"/>
      <c r="Z181" s="18"/>
      <c r="AA181" s="18"/>
      <c r="AB181" s="42"/>
    </row>
    <row r="182" spans="1:28" ht="17.100000000000001" customHeight="1">
      <c r="A182" s="7"/>
      <c r="B182" s="3" t="s">
        <v>417</v>
      </c>
      <c r="C182" s="3"/>
      <c r="D182" s="3"/>
      <c r="E182" s="3"/>
      <c r="F182" s="3"/>
      <c r="G182" s="3"/>
      <c r="H182" s="18" t="str">
        <f>項目一覧!C272</f>
        <v/>
      </c>
      <c r="I182" s="42"/>
      <c r="J182" s="18"/>
      <c r="K182" s="18"/>
      <c r="L182" s="18"/>
      <c r="M182" s="18"/>
      <c r="N182" s="18"/>
      <c r="O182" s="18"/>
      <c r="P182" s="18"/>
      <c r="Q182" s="18"/>
      <c r="R182" s="18"/>
      <c r="S182" s="18"/>
      <c r="T182" s="18"/>
      <c r="U182" s="18"/>
      <c r="V182" s="18"/>
      <c r="W182" s="18"/>
      <c r="X182" s="18"/>
      <c r="Y182" s="18"/>
      <c r="Z182" s="18"/>
      <c r="AA182" s="18"/>
      <c r="AB182" s="42"/>
    </row>
    <row r="183" spans="1:28" ht="17.100000000000001" customHeight="1">
      <c r="A183" s="7"/>
      <c r="B183" s="3" t="s">
        <v>416</v>
      </c>
      <c r="C183" s="3"/>
      <c r="D183" s="3"/>
      <c r="E183" s="3"/>
      <c r="F183" s="3"/>
      <c r="G183" s="3"/>
      <c r="H183" s="1512" t="str">
        <f>項目一覧!C273</f>
        <v/>
      </c>
      <c r="I183" s="1512"/>
      <c r="J183" s="1512"/>
      <c r="K183" s="1512"/>
      <c r="L183" s="1512"/>
      <c r="M183" s="1512"/>
      <c r="N183" s="1512"/>
      <c r="O183" s="1512"/>
      <c r="P183" s="1512"/>
      <c r="Q183" s="1512"/>
      <c r="R183" s="1512"/>
      <c r="S183" s="1512"/>
      <c r="T183" s="1512"/>
      <c r="U183" s="1512"/>
      <c r="V183" s="1512"/>
      <c r="W183" s="1512"/>
      <c r="X183" s="1512"/>
      <c r="Y183" s="1512"/>
      <c r="Z183" s="1512"/>
      <c r="AA183" s="1512"/>
      <c r="AB183" s="1512"/>
    </row>
    <row r="184" spans="1:28" ht="17.100000000000001" customHeight="1">
      <c r="A184" s="7"/>
      <c r="B184" s="3" t="s">
        <v>415</v>
      </c>
      <c r="C184" s="3"/>
      <c r="D184" s="3"/>
      <c r="E184" s="3"/>
      <c r="F184" s="3"/>
      <c r="G184" s="3"/>
      <c r="H184" s="18" t="str">
        <f>項目一覧!C274</f>
        <v/>
      </c>
      <c r="I184" s="42"/>
      <c r="J184" s="18"/>
      <c r="K184" s="18"/>
      <c r="L184" s="18"/>
      <c r="M184" s="18"/>
      <c r="N184" s="18"/>
      <c r="O184" s="18"/>
      <c r="P184" s="18"/>
      <c r="Q184" s="18"/>
      <c r="R184" s="18"/>
      <c r="S184" s="18"/>
      <c r="T184" s="18"/>
      <c r="U184" s="18"/>
      <c r="V184" s="18"/>
      <c r="W184" s="18"/>
      <c r="X184" s="18"/>
      <c r="Y184" s="18"/>
      <c r="Z184" s="18"/>
      <c r="AA184" s="18"/>
      <c r="AB184" s="42"/>
    </row>
    <row r="185" spans="1:28" ht="17.100000000000001" customHeight="1">
      <c r="A185" s="7"/>
      <c r="B185" s="47" t="s">
        <v>414</v>
      </c>
      <c r="C185" s="3"/>
      <c r="D185" s="3"/>
      <c r="E185" s="3"/>
      <c r="F185" s="3"/>
      <c r="G185" s="3"/>
      <c r="H185" s="38"/>
      <c r="I185" s="1524" t="str">
        <f>項目一覧!C275</f>
        <v/>
      </c>
      <c r="J185" s="1524"/>
      <c r="K185" s="1524"/>
      <c r="L185" s="1524"/>
      <c r="M185" s="1524"/>
      <c r="N185" s="1524"/>
      <c r="O185" s="1524"/>
      <c r="P185" s="1524"/>
      <c r="Q185" s="1524"/>
      <c r="R185" s="1524"/>
      <c r="S185" s="1524"/>
      <c r="T185" s="1524"/>
      <c r="U185" s="1524"/>
      <c r="V185" s="1524"/>
      <c r="W185" s="1524"/>
      <c r="X185" s="1524"/>
      <c r="Y185" s="1524"/>
      <c r="Z185" s="1524"/>
      <c r="AA185" s="1524"/>
      <c r="AB185" s="49"/>
    </row>
    <row r="186" spans="1:28" ht="17.100000000000001" customHeight="1">
      <c r="A186" s="6"/>
      <c r="B186" s="3"/>
      <c r="C186" s="3"/>
      <c r="D186" s="3"/>
      <c r="E186" s="3"/>
      <c r="F186" s="3"/>
      <c r="G186" s="3"/>
      <c r="H186" s="3"/>
      <c r="I186" s="1524"/>
      <c r="J186" s="1524"/>
      <c r="K186" s="1524"/>
      <c r="L186" s="1524"/>
      <c r="M186" s="1524"/>
      <c r="N186" s="1524"/>
      <c r="O186" s="1524"/>
      <c r="P186" s="1524"/>
      <c r="Q186" s="1524"/>
      <c r="R186" s="1524"/>
      <c r="S186" s="1524"/>
      <c r="T186" s="1524"/>
      <c r="U186" s="1524"/>
      <c r="V186" s="1524"/>
      <c r="W186" s="1524"/>
      <c r="X186" s="1524"/>
      <c r="Y186" s="1524"/>
      <c r="Z186" s="1524"/>
      <c r="AA186" s="1524"/>
      <c r="AB186" s="49"/>
    </row>
    <row r="187" spans="1:28" ht="17.100000000000001" customHeight="1">
      <c r="A187" s="7"/>
      <c r="B187" s="3" t="s">
        <v>420</v>
      </c>
      <c r="C187" s="3"/>
      <c r="D187" s="3"/>
      <c r="E187" s="3"/>
      <c r="F187" s="3"/>
      <c r="G187" s="3"/>
      <c r="H187" s="48" t="str">
        <f>IF(項目一覧!C276=0,"","("&amp;項目一覧!C276&amp;") 建築士  （"&amp;項目一覧!C277&amp;"）登録　第　 "&amp;項目一覧!C278&amp;"　号")</f>
        <v>() 建築士  （）登録　第　 　号</v>
      </c>
      <c r="J187" s="3"/>
      <c r="K187" s="3"/>
      <c r="L187" s="3"/>
      <c r="M187" s="3"/>
      <c r="N187" s="3"/>
      <c r="O187" s="3"/>
      <c r="P187" s="3"/>
      <c r="Q187" s="3"/>
      <c r="R187" s="3"/>
      <c r="S187" s="3"/>
      <c r="T187" s="3"/>
      <c r="U187" s="3"/>
      <c r="V187" s="3"/>
      <c r="W187" s="3"/>
      <c r="X187" s="3"/>
      <c r="Y187" s="3"/>
      <c r="Z187" s="3"/>
      <c r="AA187" s="3"/>
    </row>
    <row r="188" spans="1:28" ht="17.100000000000001" customHeight="1">
      <c r="A188" s="7"/>
      <c r="B188" s="3" t="s">
        <v>419</v>
      </c>
      <c r="C188" s="3"/>
      <c r="D188" s="3"/>
      <c r="E188" s="3"/>
      <c r="F188" s="3"/>
      <c r="G188" s="3"/>
      <c r="H188" s="18" t="str">
        <f>項目一覧!C279</f>
        <v/>
      </c>
      <c r="J188" s="3"/>
      <c r="K188" s="3"/>
      <c r="L188" s="3"/>
      <c r="M188" s="3"/>
      <c r="N188" s="3"/>
      <c r="O188" s="3"/>
      <c r="P188" s="3"/>
      <c r="Q188" s="3"/>
      <c r="R188" s="3"/>
      <c r="S188" s="3"/>
      <c r="T188" s="3"/>
      <c r="U188" s="3"/>
      <c r="V188" s="3"/>
      <c r="W188" s="3"/>
      <c r="X188" s="3"/>
      <c r="Y188" s="3"/>
      <c r="Z188" s="3"/>
      <c r="AA188" s="3"/>
    </row>
    <row r="189" spans="1:28" ht="17.100000000000001" customHeight="1">
      <c r="A189" s="7"/>
      <c r="B189" s="3" t="s">
        <v>418</v>
      </c>
      <c r="C189" s="3"/>
      <c r="D189" s="3"/>
      <c r="E189" s="3"/>
      <c r="F189" s="3"/>
      <c r="G189" s="3"/>
      <c r="H189" s="48" t="str">
        <f>IF(項目一覧!C280=0,"","("&amp;項目一覧!C280&amp;") 建築士事務所  （"&amp;項目一覧!C281&amp;"）知事登録　第　 "&amp;項目一覧!C282&amp;"　号")</f>
        <v>() 建築士事務所  （）知事登録　第　 　号</v>
      </c>
      <c r="J189" s="3"/>
      <c r="K189" s="3"/>
      <c r="L189" s="3"/>
      <c r="M189" s="3"/>
      <c r="N189" s="3"/>
      <c r="O189" s="3"/>
      <c r="P189" s="3"/>
      <c r="Q189" s="3"/>
      <c r="R189" s="3"/>
      <c r="S189" s="3"/>
      <c r="T189" s="3"/>
      <c r="U189" s="3"/>
      <c r="V189" s="3"/>
      <c r="W189" s="3"/>
      <c r="X189" s="3"/>
      <c r="Y189" s="3"/>
      <c r="Z189" s="3"/>
      <c r="AA189" s="3"/>
    </row>
    <row r="190" spans="1:28" ht="17.100000000000001" customHeight="1">
      <c r="A190" s="7"/>
      <c r="B190" s="3"/>
      <c r="C190" s="3"/>
      <c r="D190" s="3"/>
      <c r="E190" s="3"/>
      <c r="F190" s="3"/>
      <c r="G190" s="3"/>
      <c r="H190" s="18" t="str">
        <f>項目一覧!C283</f>
        <v/>
      </c>
      <c r="I190" s="42"/>
      <c r="J190" s="18"/>
      <c r="K190" s="18"/>
      <c r="L190" s="18"/>
      <c r="M190" s="18"/>
      <c r="N190" s="18"/>
      <c r="O190" s="18"/>
      <c r="P190" s="18"/>
      <c r="Q190" s="18"/>
      <c r="R190" s="18"/>
      <c r="S190" s="18"/>
      <c r="T190" s="18"/>
      <c r="U190" s="18"/>
      <c r="V190" s="18"/>
      <c r="W190" s="18"/>
      <c r="X190" s="18"/>
      <c r="Y190" s="18"/>
      <c r="Z190" s="18"/>
      <c r="AA190" s="18"/>
      <c r="AB190" s="42"/>
    </row>
    <row r="191" spans="1:28" ht="17.100000000000001" customHeight="1">
      <c r="A191" s="7"/>
      <c r="B191" s="3" t="s">
        <v>417</v>
      </c>
      <c r="C191" s="3"/>
      <c r="D191" s="3"/>
      <c r="E191" s="3"/>
      <c r="F191" s="3"/>
      <c r="G191" s="3"/>
      <c r="H191" s="18" t="str">
        <f>項目一覧!C284</f>
        <v/>
      </c>
      <c r="I191" s="42"/>
      <c r="J191" s="18"/>
      <c r="K191" s="18"/>
      <c r="L191" s="18"/>
      <c r="M191" s="18"/>
      <c r="N191" s="18"/>
      <c r="O191" s="18"/>
      <c r="P191" s="18"/>
      <c r="Q191" s="18"/>
      <c r="R191" s="18"/>
      <c r="S191" s="18"/>
      <c r="T191" s="18"/>
      <c r="U191" s="18"/>
      <c r="V191" s="18"/>
      <c r="W191" s="18"/>
      <c r="X191" s="18"/>
      <c r="Y191" s="18"/>
      <c r="Z191" s="18"/>
      <c r="AA191" s="18"/>
      <c r="AB191" s="42"/>
    </row>
    <row r="192" spans="1:28" ht="17.100000000000001" customHeight="1">
      <c r="A192" s="7"/>
      <c r="B192" s="3" t="s">
        <v>416</v>
      </c>
      <c r="C192" s="3"/>
      <c r="D192" s="3"/>
      <c r="E192" s="3"/>
      <c r="F192" s="3"/>
      <c r="G192" s="3"/>
      <c r="H192" s="1512" t="str">
        <f>項目一覧!C285</f>
        <v/>
      </c>
      <c r="I192" s="1512"/>
      <c r="J192" s="1512"/>
      <c r="K192" s="1512"/>
      <c r="L192" s="1512"/>
      <c r="M192" s="1512"/>
      <c r="N192" s="1512"/>
      <c r="O192" s="1512"/>
      <c r="P192" s="1512"/>
      <c r="Q192" s="1512"/>
      <c r="R192" s="1512"/>
      <c r="S192" s="1512"/>
      <c r="T192" s="1512"/>
      <c r="U192" s="1512"/>
      <c r="V192" s="1512"/>
      <c r="W192" s="1512"/>
      <c r="X192" s="1512"/>
      <c r="Y192" s="1512"/>
      <c r="Z192" s="1512"/>
      <c r="AA192" s="1512"/>
      <c r="AB192" s="1512"/>
    </row>
    <row r="193" spans="1:28" ht="17.100000000000001" customHeight="1">
      <c r="A193" s="7"/>
      <c r="B193" s="3" t="s">
        <v>415</v>
      </c>
      <c r="C193" s="3"/>
      <c r="D193" s="3"/>
      <c r="E193" s="3"/>
      <c r="F193" s="3"/>
      <c r="G193" s="3"/>
      <c r="H193" s="18" t="str">
        <f>項目一覧!C286</f>
        <v/>
      </c>
      <c r="I193" s="42"/>
      <c r="J193" s="18"/>
      <c r="K193" s="18"/>
      <c r="L193" s="18"/>
      <c r="M193" s="18"/>
      <c r="N193" s="18"/>
      <c r="O193" s="18"/>
      <c r="P193" s="18"/>
      <c r="Q193" s="18"/>
      <c r="R193" s="18"/>
      <c r="S193" s="18"/>
      <c r="T193" s="18"/>
      <c r="U193" s="18"/>
      <c r="V193" s="18"/>
      <c r="W193" s="18"/>
      <c r="X193" s="18"/>
      <c r="Y193" s="18"/>
      <c r="Z193" s="18"/>
      <c r="AA193" s="18"/>
      <c r="AB193" s="42"/>
    </row>
    <row r="194" spans="1:28" ht="17.100000000000001" customHeight="1">
      <c r="A194" s="7"/>
      <c r="B194" s="47" t="s">
        <v>414</v>
      </c>
      <c r="C194" s="3"/>
      <c r="D194" s="3"/>
      <c r="E194" s="3"/>
      <c r="F194" s="3"/>
      <c r="G194" s="3"/>
      <c r="H194" s="18"/>
      <c r="I194" s="1524" t="str">
        <f>項目一覧!C287</f>
        <v/>
      </c>
      <c r="J194" s="1524"/>
      <c r="K194" s="1524"/>
      <c r="L194" s="1524"/>
      <c r="M194" s="1524"/>
      <c r="N194" s="1524"/>
      <c r="O194" s="1524"/>
      <c r="P194" s="1524"/>
      <c r="Q194" s="1524"/>
      <c r="R194" s="1524"/>
      <c r="S194" s="1524"/>
      <c r="T194" s="1524"/>
      <c r="U194" s="1524"/>
      <c r="V194" s="1524"/>
      <c r="W194" s="1524"/>
      <c r="X194" s="1524"/>
      <c r="Y194" s="1524"/>
      <c r="Z194" s="1524"/>
      <c r="AA194" s="1524"/>
      <c r="AB194" s="46"/>
    </row>
    <row r="195" spans="1:28" ht="17.100000000000001" customHeight="1">
      <c r="A195" s="31"/>
      <c r="B195" s="15"/>
      <c r="C195" s="15"/>
      <c r="D195" s="15"/>
      <c r="E195" s="15"/>
      <c r="F195" s="15"/>
      <c r="G195" s="15"/>
      <c r="H195" s="27"/>
      <c r="I195" s="1496"/>
      <c r="J195" s="1496"/>
      <c r="K195" s="1496"/>
      <c r="L195" s="1496"/>
      <c r="M195" s="1496"/>
      <c r="N195" s="1496"/>
      <c r="O195" s="1496"/>
      <c r="P195" s="1496"/>
      <c r="Q195" s="1496"/>
      <c r="R195" s="1496"/>
      <c r="S195" s="1496"/>
      <c r="T195" s="1496"/>
      <c r="U195" s="1496"/>
      <c r="V195" s="1496"/>
      <c r="W195" s="1496"/>
      <c r="X195" s="1496"/>
      <c r="Y195" s="1496"/>
      <c r="Z195" s="1496"/>
      <c r="AA195" s="1496"/>
      <c r="AB195" s="45"/>
    </row>
    <row r="196" spans="1:28" ht="17.100000000000001" customHeight="1">
      <c r="A196" s="6" t="s">
        <v>113</v>
      </c>
      <c r="B196" s="3" t="s">
        <v>413</v>
      </c>
      <c r="C196" s="3"/>
      <c r="D196" s="3"/>
      <c r="E196" s="3"/>
      <c r="F196" s="3"/>
      <c r="G196" s="3"/>
      <c r="H196" s="3"/>
      <c r="I196" s="3"/>
      <c r="J196" s="3"/>
      <c r="K196" s="3"/>
      <c r="L196" s="3"/>
      <c r="M196" s="3"/>
      <c r="N196" s="3"/>
      <c r="O196" s="3"/>
      <c r="P196" s="3"/>
      <c r="Q196" s="3"/>
      <c r="R196" s="3"/>
      <c r="S196" s="3"/>
      <c r="T196" s="3"/>
      <c r="U196" s="3"/>
      <c r="V196" s="3"/>
      <c r="W196" s="3"/>
      <c r="X196" s="3"/>
      <c r="Y196" s="3"/>
      <c r="Z196" s="3"/>
      <c r="AA196" s="3"/>
    </row>
    <row r="197" spans="1:28" ht="17.100000000000001" customHeight="1">
      <c r="A197" s="7"/>
      <c r="B197" s="3" t="s">
        <v>412</v>
      </c>
      <c r="C197" s="3"/>
      <c r="D197" s="3"/>
      <c r="E197" s="3"/>
      <c r="F197" s="18"/>
      <c r="G197" s="18"/>
      <c r="H197" s="18" t="str">
        <f>項目一覧!C55</f>
        <v/>
      </c>
      <c r="I197" s="42"/>
      <c r="J197" s="18"/>
      <c r="K197" s="18"/>
      <c r="L197" s="18"/>
      <c r="M197" s="18"/>
      <c r="N197" s="18"/>
      <c r="O197" s="18"/>
      <c r="P197" s="18"/>
      <c r="Q197" s="18"/>
      <c r="R197" s="18"/>
      <c r="S197" s="18"/>
      <c r="T197" s="18"/>
      <c r="U197" s="18"/>
      <c r="V197" s="18"/>
      <c r="W197" s="18"/>
      <c r="X197" s="18"/>
      <c r="Y197" s="18"/>
      <c r="Z197" s="18"/>
      <c r="AA197" s="18"/>
      <c r="AB197" s="42"/>
    </row>
    <row r="198" spans="1:28" ht="17.100000000000001" customHeight="1">
      <c r="A198" s="7"/>
      <c r="B198" s="3" t="s">
        <v>411</v>
      </c>
      <c r="C198" s="3"/>
      <c r="D198" s="3"/>
      <c r="E198" s="3"/>
      <c r="F198" s="18"/>
      <c r="G198" s="18"/>
      <c r="H198" s="44" t="str">
        <f>IF(項目一覧!C56=0,"","建設業の許可   ("&amp;項目一覧!C56&amp;")  第  （"&amp;項目一覧!C57&amp;"）　　 "&amp;項目一覧!C58&amp;"　号")</f>
        <v>建設業の許可   ()  第  （）　　 　号</v>
      </c>
      <c r="I198" s="42"/>
      <c r="J198" s="18"/>
      <c r="K198" s="18"/>
      <c r="L198" s="18"/>
      <c r="M198" s="18"/>
      <c r="N198" s="18"/>
      <c r="O198" s="18"/>
      <c r="P198" s="18"/>
      <c r="Q198" s="18"/>
      <c r="R198" s="18"/>
      <c r="S198" s="18"/>
      <c r="T198" s="18"/>
      <c r="U198" s="18"/>
      <c r="V198" s="18"/>
      <c r="W198" s="18"/>
      <c r="X198" s="18"/>
      <c r="Y198" s="18"/>
      <c r="Z198" s="18"/>
      <c r="AA198" s="18"/>
      <c r="AB198" s="42"/>
    </row>
    <row r="199" spans="1:28" ht="17.100000000000001" customHeight="1">
      <c r="A199" s="7"/>
      <c r="B199" s="3"/>
      <c r="C199" s="3"/>
      <c r="D199" s="3"/>
      <c r="E199" s="3"/>
      <c r="F199" s="18"/>
      <c r="G199" s="18"/>
      <c r="H199" s="18" t="str">
        <f>項目一覧!C59</f>
        <v/>
      </c>
      <c r="I199" s="42"/>
      <c r="J199" s="18"/>
      <c r="K199" s="18"/>
      <c r="L199" s="18"/>
      <c r="M199" s="18"/>
      <c r="N199" s="18"/>
      <c r="O199" s="18"/>
      <c r="P199" s="18"/>
      <c r="Q199" s="18"/>
      <c r="R199" s="18"/>
      <c r="S199" s="18"/>
      <c r="T199" s="18"/>
      <c r="U199" s="18"/>
      <c r="V199" s="18"/>
      <c r="W199" s="18"/>
      <c r="X199" s="18"/>
      <c r="Y199" s="18"/>
      <c r="Z199" s="18"/>
      <c r="AA199" s="18"/>
      <c r="AB199" s="42"/>
    </row>
    <row r="200" spans="1:28" ht="17.100000000000001" customHeight="1">
      <c r="A200" s="7"/>
      <c r="B200" s="3" t="s">
        <v>410</v>
      </c>
      <c r="C200" s="3"/>
      <c r="D200" s="3"/>
      <c r="E200" s="3"/>
      <c r="F200" s="18"/>
      <c r="G200" s="18"/>
      <c r="H200" s="18" t="str">
        <f>項目一覧!C60</f>
        <v/>
      </c>
      <c r="I200" s="42"/>
      <c r="J200" s="18"/>
      <c r="K200" s="18"/>
      <c r="L200" s="18"/>
      <c r="M200" s="18"/>
      <c r="N200" s="18"/>
      <c r="O200" s="18"/>
      <c r="P200" s="18"/>
      <c r="Q200" s="18"/>
      <c r="R200" s="18"/>
      <c r="S200" s="18"/>
      <c r="T200" s="18"/>
      <c r="U200" s="18"/>
      <c r="V200" s="18"/>
      <c r="W200" s="18"/>
      <c r="X200" s="18"/>
      <c r="Y200" s="18"/>
      <c r="Z200" s="18"/>
      <c r="AA200" s="18"/>
      <c r="AB200" s="42"/>
    </row>
    <row r="201" spans="1:28" ht="17.100000000000001" customHeight="1">
      <c r="A201" s="7"/>
      <c r="B201" s="3" t="s">
        <v>409</v>
      </c>
      <c r="C201" s="3"/>
      <c r="D201" s="3"/>
      <c r="E201" s="3"/>
      <c r="F201" s="18"/>
      <c r="G201" s="18"/>
      <c r="H201" s="1512" t="str">
        <f>項目一覧!C61</f>
        <v/>
      </c>
      <c r="I201" s="1512"/>
      <c r="J201" s="1512"/>
      <c r="K201" s="1512"/>
      <c r="L201" s="1512"/>
      <c r="M201" s="1512"/>
      <c r="N201" s="1512"/>
      <c r="O201" s="1512"/>
      <c r="P201" s="1512"/>
      <c r="Q201" s="1512"/>
      <c r="R201" s="1512"/>
      <c r="S201" s="1512"/>
      <c r="T201" s="1512"/>
      <c r="U201" s="1512"/>
      <c r="V201" s="1512"/>
      <c r="W201" s="1512"/>
      <c r="X201" s="1512"/>
      <c r="Y201" s="1512"/>
      <c r="Z201" s="1512"/>
      <c r="AA201" s="1512"/>
      <c r="AB201" s="1512"/>
    </row>
    <row r="202" spans="1:28" ht="17.100000000000001" customHeight="1">
      <c r="A202" s="3"/>
      <c r="B202" s="3" t="s">
        <v>408</v>
      </c>
      <c r="C202" s="3"/>
      <c r="D202" s="3"/>
      <c r="E202" s="3"/>
      <c r="F202" s="18"/>
      <c r="G202" s="18"/>
      <c r="H202" s="18" t="str">
        <f>項目一覧!C62</f>
        <v/>
      </c>
      <c r="I202" s="42"/>
      <c r="J202" s="18"/>
      <c r="K202" s="18"/>
      <c r="L202" s="18"/>
      <c r="M202" s="18"/>
      <c r="N202" s="18"/>
      <c r="O202" s="18"/>
      <c r="P202" s="18"/>
      <c r="Q202" s="18"/>
      <c r="R202" s="18"/>
      <c r="S202" s="18"/>
      <c r="T202" s="18"/>
      <c r="U202" s="18"/>
      <c r="V202" s="18"/>
      <c r="W202" s="18"/>
      <c r="X202" s="18"/>
      <c r="Y202" s="18"/>
      <c r="Z202" s="18"/>
      <c r="AA202" s="18"/>
      <c r="AB202" s="18"/>
    </row>
    <row r="203" spans="1:28" ht="9.9499999999999993" customHeight="1">
      <c r="A203" s="3"/>
      <c r="B203" s="3"/>
      <c r="C203" s="3"/>
      <c r="D203" s="3"/>
      <c r="E203" s="3"/>
      <c r="F203" s="18"/>
      <c r="G203" s="18"/>
      <c r="H203" s="18"/>
      <c r="I203" s="42"/>
      <c r="J203" s="18"/>
      <c r="K203" s="18"/>
      <c r="L203" s="18"/>
      <c r="M203" s="18"/>
      <c r="N203" s="18"/>
      <c r="O203" s="18"/>
      <c r="P203" s="18"/>
      <c r="Q203" s="18"/>
      <c r="R203" s="18"/>
      <c r="S203" s="18"/>
      <c r="T203" s="18"/>
      <c r="U203" s="18"/>
      <c r="V203" s="18"/>
      <c r="W203" s="18"/>
      <c r="X203" s="18"/>
      <c r="Y203" s="18"/>
      <c r="Z203" s="18"/>
      <c r="AA203" s="18"/>
      <c r="AB203" s="18"/>
    </row>
    <row r="204" spans="1:28" ht="17.100000000000001" customHeight="1">
      <c r="A204" s="3"/>
      <c r="B204" s="3" t="s">
        <v>3705</v>
      </c>
      <c r="C204" s="3"/>
      <c r="D204" s="3"/>
      <c r="E204" s="3"/>
      <c r="F204" s="18"/>
      <c r="G204" s="18"/>
      <c r="H204" s="18"/>
      <c r="I204" s="42"/>
      <c r="J204" s="18"/>
      <c r="K204" s="18"/>
      <c r="L204" s="18"/>
      <c r="M204" s="18"/>
      <c r="N204" s="18"/>
      <c r="O204" s="18"/>
      <c r="P204" s="18"/>
      <c r="Q204" s="18"/>
      <c r="R204" s="18"/>
      <c r="S204" s="18"/>
      <c r="T204" s="18"/>
      <c r="U204" s="18"/>
      <c r="V204" s="18"/>
      <c r="W204" s="18"/>
      <c r="X204" s="18"/>
      <c r="Y204" s="18"/>
      <c r="Z204" s="18"/>
      <c r="AA204" s="18"/>
      <c r="AB204" s="18"/>
    </row>
    <row r="205" spans="1:28" ht="17.100000000000001" customHeight="1">
      <c r="A205" s="7"/>
      <c r="B205" s="3" t="s">
        <v>412</v>
      </c>
      <c r="C205" s="3"/>
      <c r="D205" s="3"/>
      <c r="E205" s="3"/>
      <c r="F205" s="18"/>
      <c r="G205" s="18"/>
      <c r="H205" s="18" t="str">
        <f>項目一覧!C360</f>
        <v/>
      </c>
      <c r="I205" s="42"/>
      <c r="J205" s="18"/>
      <c r="K205" s="18"/>
      <c r="L205" s="18"/>
      <c r="M205" s="18"/>
      <c r="N205" s="18"/>
      <c r="O205" s="18"/>
      <c r="P205" s="18"/>
      <c r="Q205" s="18"/>
      <c r="R205" s="18"/>
      <c r="S205" s="18"/>
      <c r="T205" s="18"/>
      <c r="U205" s="18"/>
      <c r="V205" s="18"/>
      <c r="W205" s="18"/>
      <c r="X205" s="18"/>
      <c r="Y205" s="18"/>
      <c r="Z205" s="18"/>
      <c r="AA205" s="18"/>
      <c r="AB205" s="42"/>
    </row>
    <row r="206" spans="1:28" ht="17.100000000000001" customHeight="1">
      <c r="A206" s="7"/>
      <c r="B206" s="3" t="s">
        <v>411</v>
      </c>
      <c r="C206" s="3"/>
      <c r="D206" s="3"/>
      <c r="E206" s="3"/>
      <c r="F206" s="18"/>
      <c r="G206" s="18"/>
      <c r="H206" s="44" t="str">
        <f>IF(項目一覧!C360=0,"","建設業の許可   ("&amp;項目一覧!C361&amp;")  第  （"&amp;項目一覧!C362&amp;"）　　 "&amp;項目一覧!C363&amp;"　号")</f>
        <v>建設業の許可   ()  第  （）　　 　号</v>
      </c>
      <c r="I206" s="42"/>
      <c r="J206" s="18"/>
      <c r="K206" s="18"/>
      <c r="L206" s="18"/>
      <c r="M206" s="18"/>
      <c r="N206" s="18"/>
      <c r="O206" s="18"/>
      <c r="P206" s="18"/>
      <c r="Q206" s="18"/>
      <c r="R206" s="18"/>
      <c r="S206" s="18"/>
      <c r="T206" s="18"/>
      <c r="U206" s="18"/>
      <c r="V206" s="18"/>
      <c r="W206" s="18"/>
      <c r="X206" s="18"/>
      <c r="Y206" s="18"/>
      <c r="Z206" s="18"/>
      <c r="AA206" s="18"/>
      <c r="AB206" s="42"/>
    </row>
    <row r="207" spans="1:28" ht="17.100000000000001" customHeight="1">
      <c r="A207" s="7"/>
      <c r="B207" s="3"/>
      <c r="C207" s="3"/>
      <c r="D207" s="3"/>
      <c r="E207" s="3"/>
      <c r="F207" s="18"/>
      <c r="G207" s="18"/>
      <c r="H207" s="18" t="str">
        <f>項目一覧!C364</f>
        <v/>
      </c>
      <c r="I207" s="42"/>
      <c r="J207" s="18"/>
      <c r="K207" s="18"/>
      <c r="L207" s="18"/>
      <c r="M207" s="18"/>
      <c r="N207" s="18"/>
      <c r="O207" s="18"/>
      <c r="P207" s="18"/>
      <c r="Q207" s="18"/>
      <c r="R207" s="18"/>
      <c r="S207" s="18"/>
      <c r="T207" s="18"/>
      <c r="U207" s="18"/>
      <c r="V207" s="18"/>
      <c r="W207" s="18"/>
      <c r="X207" s="18"/>
      <c r="Y207" s="18"/>
      <c r="Z207" s="18"/>
      <c r="AA207" s="18"/>
      <c r="AB207" s="42"/>
    </row>
    <row r="208" spans="1:28" ht="17.100000000000001" customHeight="1">
      <c r="A208" s="7"/>
      <c r="B208" s="3" t="s">
        <v>410</v>
      </c>
      <c r="C208" s="3"/>
      <c r="D208" s="3"/>
      <c r="E208" s="3"/>
      <c r="F208" s="18"/>
      <c r="G208" s="18"/>
      <c r="H208" s="18" t="str">
        <f>項目一覧!C365</f>
        <v/>
      </c>
      <c r="I208" s="42"/>
      <c r="J208" s="18"/>
      <c r="K208" s="18"/>
      <c r="L208" s="18"/>
      <c r="M208" s="18"/>
      <c r="N208" s="18"/>
      <c r="O208" s="18"/>
      <c r="P208" s="18"/>
      <c r="Q208" s="18"/>
      <c r="R208" s="18"/>
      <c r="S208" s="18"/>
      <c r="T208" s="18"/>
      <c r="U208" s="18"/>
      <c r="V208" s="18"/>
      <c r="W208" s="18"/>
      <c r="X208" s="18"/>
      <c r="Y208" s="18"/>
      <c r="Z208" s="18"/>
      <c r="AA208" s="18"/>
      <c r="AB208" s="42"/>
    </row>
    <row r="209" spans="1:28" ht="17.100000000000001" customHeight="1">
      <c r="A209" s="7"/>
      <c r="B209" s="3" t="s">
        <v>409</v>
      </c>
      <c r="C209" s="3"/>
      <c r="D209" s="3"/>
      <c r="E209" s="3"/>
      <c r="F209" s="18"/>
      <c r="G209" s="18"/>
      <c r="H209" s="1512" t="str">
        <f>項目一覧!C366</f>
        <v/>
      </c>
      <c r="I209" s="1512"/>
      <c r="J209" s="1512"/>
      <c r="K209" s="1512"/>
      <c r="L209" s="1512"/>
      <c r="M209" s="1512"/>
      <c r="N209" s="1512"/>
      <c r="O209" s="1512"/>
      <c r="P209" s="1512"/>
      <c r="Q209" s="1512"/>
      <c r="R209" s="1512"/>
      <c r="S209" s="1512"/>
      <c r="T209" s="1512"/>
      <c r="U209" s="1512"/>
      <c r="V209" s="1512"/>
      <c r="W209" s="1512"/>
      <c r="X209" s="1512"/>
      <c r="Y209" s="1512"/>
      <c r="Z209" s="1512"/>
      <c r="AA209" s="1512"/>
      <c r="AB209" s="1512"/>
    </row>
    <row r="210" spans="1:28" ht="17.100000000000001" customHeight="1">
      <c r="A210" s="1023"/>
      <c r="B210" s="1023" t="s">
        <v>408</v>
      </c>
      <c r="C210" s="1023"/>
      <c r="D210" s="1023"/>
      <c r="E210" s="1023"/>
      <c r="F210" s="1206"/>
      <c r="G210" s="1206"/>
      <c r="H210" s="1206" t="str">
        <f>項目一覧!C367</f>
        <v/>
      </c>
      <c r="I210" s="1025"/>
      <c r="J210" s="1206"/>
      <c r="K210" s="1206"/>
      <c r="L210" s="1206"/>
      <c r="M210" s="1206"/>
      <c r="N210" s="1206"/>
      <c r="O210" s="1206"/>
      <c r="P210" s="1206"/>
      <c r="Q210" s="1206"/>
      <c r="R210" s="1206"/>
      <c r="S210" s="1206"/>
      <c r="T210" s="1206"/>
      <c r="U210" s="1206"/>
      <c r="V210" s="1206"/>
      <c r="W210" s="1206"/>
      <c r="X210" s="1206"/>
      <c r="Y210" s="1206"/>
      <c r="Z210" s="1206"/>
      <c r="AA210" s="1206"/>
      <c r="AB210" s="1206"/>
    </row>
    <row r="211" spans="1:28" ht="17.100000000000001" customHeight="1">
      <c r="A211" s="6" t="s">
        <v>113</v>
      </c>
      <c r="B211" s="3" t="s">
        <v>2107</v>
      </c>
      <c r="C211" s="3"/>
      <c r="D211" s="3"/>
      <c r="E211" s="3"/>
      <c r="F211" s="18"/>
      <c r="G211" s="18"/>
      <c r="H211" s="18"/>
      <c r="I211" s="42"/>
      <c r="J211" s="18"/>
      <c r="K211" s="18"/>
      <c r="L211" s="73"/>
      <c r="M211" s="18"/>
      <c r="N211" s="18"/>
      <c r="O211" s="551"/>
      <c r="P211" s="18"/>
      <c r="Q211" s="18"/>
      <c r="R211" s="18"/>
      <c r="S211" s="18"/>
      <c r="T211" s="18"/>
      <c r="U211" s="18"/>
      <c r="V211" s="18"/>
      <c r="W211" s="18"/>
      <c r="X211" s="18"/>
      <c r="Y211" s="18"/>
      <c r="Z211" s="18"/>
      <c r="AA211" s="18"/>
      <c r="AB211" s="18"/>
    </row>
    <row r="212" spans="1:28" ht="17.100000000000001" customHeight="1">
      <c r="A212" s="6"/>
      <c r="B212" s="3"/>
      <c r="C212" s="73" t="str">
        <f>IF(項目一覧!$D$342=TRUE,"■","□")</f>
        <v>□</v>
      </c>
      <c r="D212" s="18" t="s">
        <v>2108</v>
      </c>
      <c r="E212" s="18"/>
      <c r="F212" s="18"/>
      <c r="G212" s="551" t="s">
        <v>2111</v>
      </c>
      <c r="H212" s="18" t="str">
        <f>IF(項目一覧!$C$343="","",項目一覧!$C$343)</f>
        <v/>
      </c>
      <c r="I212" s="42"/>
      <c r="J212" s="18"/>
      <c r="K212" s="18"/>
      <c r="L212" s="73"/>
      <c r="M212" s="18"/>
      <c r="N212" s="18"/>
      <c r="O212" s="551"/>
      <c r="P212" s="18"/>
      <c r="Q212" s="18"/>
      <c r="R212" s="18"/>
      <c r="S212" s="18"/>
      <c r="T212" s="18"/>
      <c r="U212" s="18"/>
      <c r="V212" s="18"/>
      <c r="W212" s="18"/>
      <c r="X212" s="18"/>
      <c r="Y212" s="18"/>
      <c r="Z212" s="18" t="s">
        <v>2119</v>
      </c>
      <c r="AA212" s="18"/>
      <c r="AB212" s="18"/>
    </row>
    <row r="213" spans="1:28" ht="17.100000000000001" customHeight="1">
      <c r="A213" s="3"/>
      <c r="B213" s="3"/>
      <c r="C213" s="73" t="str">
        <f>IF(項目一覧!$E$342=TRUE,"■","□")</f>
        <v>□</v>
      </c>
      <c r="D213" s="18" t="s">
        <v>2109</v>
      </c>
      <c r="E213" s="3"/>
      <c r="F213" s="18"/>
      <c r="G213" s="551" t="s">
        <v>2111</v>
      </c>
      <c r="H213" s="18" t="str">
        <f>IF(項目一覧!$C$344="","",項目一覧!$C$344)</f>
        <v/>
      </c>
      <c r="I213" s="42"/>
      <c r="J213" s="18"/>
      <c r="K213" s="18"/>
      <c r="L213" s="73"/>
      <c r="M213" s="18"/>
      <c r="N213" s="18"/>
      <c r="O213" s="551"/>
      <c r="P213" s="18"/>
      <c r="Q213" s="18"/>
      <c r="R213" s="18"/>
      <c r="S213" s="18"/>
      <c r="T213" s="18"/>
      <c r="U213" s="18"/>
      <c r="V213" s="18"/>
      <c r="W213" s="18"/>
      <c r="X213" s="18"/>
      <c r="Y213" s="18"/>
      <c r="Z213" s="18" t="s">
        <v>2119</v>
      </c>
      <c r="AA213" s="18"/>
      <c r="AB213" s="18"/>
    </row>
    <row r="214" spans="1:28" ht="17.100000000000001" customHeight="1">
      <c r="A214" s="15"/>
      <c r="B214" s="15"/>
      <c r="C214" s="993" t="str">
        <f>IF(項目一覧!$F$342=TRUE,"■","□")</f>
        <v>□</v>
      </c>
      <c r="D214" s="27" t="s">
        <v>2110</v>
      </c>
      <c r="E214" s="15"/>
      <c r="F214" s="27"/>
      <c r="G214" s="27"/>
      <c r="H214" s="27"/>
      <c r="I214" s="40"/>
      <c r="J214" s="27"/>
      <c r="K214" s="27"/>
      <c r="L214" s="993"/>
      <c r="M214" s="27"/>
      <c r="N214" s="27"/>
      <c r="O214" s="27"/>
      <c r="P214" s="27"/>
      <c r="Q214" s="27"/>
      <c r="R214" s="27"/>
      <c r="S214" s="27"/>
      <c r="T214" s="27"/>
      <c r="U214" s="27"/>
      <c r="V214" s="27"/>
      <c r="W214" s="27"/>
      <c r="X214" s="27"/>
      <c r="Y214" s="27"/>
      <c r="Z214" s="27"/>
      <c r="AA214" s="27"/>
      <c r="AB214" s="27"/>
    </row>
    <row r="215" spans="1:28" ht="17.100000000000001" customHeight="1">
      <c r="A215" s="6" t="s">
        <v>113</v>
      </c>
      <c r="B215" s="3" t="s">
        <v>2892</v>
      </c>
      <c r="C215" s="3"/>
      <c r="D215" s="3"/>
      <c r="E215" s="3"/>
      <c r="F215" s="18"/>
      <c r="G215" s="18"/>
      <c r="H215" s="18"/>
      <c r="I215" s="42"/>
      <c r="J215" s="18"/>
      <c r="K215" s="18"/>
      <c r="N215" s="18"/>
      <c r="AB215" s="18"/>
    </row>
    <row r="216" spans="1:28" ht="17.100000000000001" customHeight="1">
      <c r="A216" s="6"/>
      <c r="B216" s="3"/>
      <c r="C216" s="73" t="str">
        <f>IF(項目一覧!$D$349=TRUE,"■","□")</f>
        <v>□</v>
      </c>
      <c r="D216" s="18" t="s">
        <v>2998</v>
      </c>
      <c r="E216" s="18"/>
      <c r="F216" s="551"/>
      <c r="G216" s="551" t="s">
        <v>2111</v>
      </c>
      <c r="H216" s="3" t="str">
        <f>項目一覧!$C$350&amp;"　"&amp;項目一覧!$C$351</f>
        <v>　</v>
      </c>
      <c r="I216" s="42"/>
      <c r="J216" s="18"/>
      <c r="K216" s="18"/>
      <c r="L216" s="73"/>
      <c r="M216" s="18"/>
      <c r="N216" s="18"/>
      <c r="O216" s="551"/>
      <c r="P216" s="137"/>
      <c r="Q216" s="137"/>
      <c r="R216" s="137"/>
      <c r="S216" s="137"/>
      <c r="T216" s="137"/>
      <c r="U216" s="137"/>
      <c r="V216" s="137"/>
      <c r="W216" s="137"/>
      <c r="X216" s="137"/>
      <c r="Y216" s="137"/>
      <c r="Z216" s="18" t="s">
        <v>2119</v>
      </c>
      <c r="AA216" s="18"/>
      <c r="AB216" s="18"/>
    </row>
    <row r="217" spans="1:28" ht="17.100000000000001" customHeight="1">
      <c r="A217" s="3"/>
      <c r="B217" s="3"/>
      <c r="C217" s="73" t="str">
        <f>IF(項目一覧!$E$349=TRUE,"■","□")</f>
        <v>□</v>
      </c>
      <c r="D217" s="18" t="s">
        <v>2999</v>
      </c>
      <c r="E217" s="18"/>
      <c r="F217" s="551"/>
      <c r="G217" s="551" t="s">
        <v>2111</v>
      </c>
      <c r="H217" s="3" t="str">
        <f>項目一覧!$C$352&amp;"　"&amp;項目一覧!$C$353</f>
        <v>　</v>
      </c>
      <c r="I217" s="42"/>
      <c r="J217" s="18"/>
      <c r="K217" s="18"/>
      <c r="L217" s="73"/>
      <c r="M217" s="18"/>
      <c r="N217" s="18"/>
      <c r="O217" s="551"/>
      <c r="P217" s="137"/>
      <c r="Q217" s="137"/>
      <c r="R217" s="137"/>
      <c r="S217" s="137"/>
      <c r="T217" s="137"/>
      <c r="U217" s="137"/>
      <c r="V217" s="137"/>
      <c r="W217" s="137"/>
      <c r="X217" s="137"/>
      <c r="Y217" s="137"/>
      <c r="Z217" s="18" t="s">
        <v>2119</v>
      </c>
      <c r="AA217" s="18"/>
      <c r="AB217" s="18"/>
    </row>
    <row r="218" spans="1:28" ht="17.100000000000001" customHeight="1">
      <c r="A218" s="3"/>
      <c r="B218" s="3"/>
      <c r="C218" s="73" t="str">
        <f>IF(項目一覧!$F$349=TRUE,"■","□")</f>
        <v>□</v>
      </c>
      <c r="D218" s="18" t="s">
        <v>2887</v>
      </c>
      <c r="E218" s="18"/>
      <c r="F218" s="992"/>
      <c r="G218" s="992" t="s">
        <v>2111</v>
      </c>
      <c r="H218" s="1511" t="str">
        <f>項目一覧!$C$354</f>
        <v/>
      </c>
      <c r="I218" s="1511"/>
      <c r="J218" s="1511"/>
      <c r="K218" s="1511"/>
      <c r="L218" s="1511"/>
      <c r="M218" s="1511"/>
      <c r="N218" s="1511"/>
      <c r="O218" s="1511"/>
      <c r="P218" s="1511"/>
      <c r="Q218" s="1511"/>
      <c r="R218" s="1511"/>
      <c r="S218" s="1511"/>
      <c r="T218" s="1511"/>
      <c r="U218" s="1511"/>
      <c r="V218" s="1511"/>
      <c r="W218" s="1511"/>
      <c r="X218" s="1511"/>
      <c r="Y218" s="1511"/>
      <c r="Z218" s="27" t="s">
        <v>2119</v>
      </c>
      <c r="AA218" s="18"/>
      <c r="AB218" s="27"/>
    </row>
    <row r="219" spans="1:28" ht="17.100000000000001" customHeight="1">
      <c r="A219" s="17" t="s">
        <v>313</v>
      </c>
      <c r="B219" s="16" t="s">
        <v>2893</v>
      </c>
      <c r="C219" s="43"/>
      <c r="D219" s="43"/>
      <c r="E219" s="43"/>
      <c r="F219" s="1536" t="str">
        <f>項目一覧!C66</f>
        <v/>
      </c>
      <c r="G219" s="1536"/>
      <c r="H219" s="1536"/>
      <c r="I219" s="1536"/>
      <c r="J219" s="1536"/>
      <c r="K219" s="1536"/>
      <c r="L219" s="1536"/>
      <c r="M219" s="1536"/>
      <c r="N219" s="1536"/>
      <c r="O219" s="1536"/>
      <c r="P219" s="1536"/>
      <c r="Q219" s="1536"/>
      <c r="R219" s="1536"/>
      <c r="S219" s="1536"/>
      <c r="T219" s="1536"/>
      <c r="U219" s="1536"/>
      <c r="V219" s="1536"/>
      <c r="W219" s="1536"/>
      <c r="X219" s="1536"/>
      <c r="Y219" s="1536"/>
      <c r="Z219" s="1536"/>
      <c r="AA219" s="1536"/>
      <c r="AB219" s="42"/>
    </row>
    <row r="220" spans="1:28" ht="17.100000000000001" customHeight="1">
      <c r="A220" s="41"/>
      <c r="B220" s="30"/>
      <c r="C220" s="30"/>
      <c r="D220" s="30"/>
      <c r="E220" s="30"/>
      <c r="F220" s="1537"/>
      <c r="G220" s="1537"/>
      <c r="H220" s="1537"/>
      <c r="I220" s="1537"/>
      <c r="J220" s="1537"/>
      <c r="K220" s="1537"/>
      <c r="L220" s="1537"/>
      <c r="M220" s="1537"/>
      <c r="N220" s="1537"/>
      <c r="O220" s="1537"/>
      <c r="P220" s="1537"/>
      <c r="Q220" s="1537"/>
      <c r="R220" s="1537"/>
      <c r="S220" s="1537"/>
      <c r="T220" s="1537"/>
      <c r="U220" s="1537"/>
      <c r="V220" s="1537"/>
      <c r="W220" s="1537"/>
      <c r="X220" s="1537"/>
      <c r="Y220" s="1537"/>
      <c r="Z220" s="1537"/>
      <c r="AA220" s="1537"/>
      <c r="AB220" s="40"/>
    </row>
    <row r="221" spans="1:28" ht="17.100000000000001" customHeight="1">
      <c r="A221" s="1501" t="s">
        <v>406</v>
      </c>
      <c r="B221" s="1501"/>
      <c r="C221" s="1501"/>
      <c r="D221" s="1501"/>
      <c r="E221" s="1501"/>
      <c r="F221" s="1501"/>
      <c r="G221" s="1501"/>
      <c r="H221" s="1501"/>
      <c r="I221" s="1501"/>
      <c r="J221" s="1501"/>
      <c r="K221" s="1501"/>
      <c r="L221" s="1501"/>
      <c r="M221" s="1501"/>
      <c r="N221" s="1501"/>
      <c r="O221" s="1501"/>
      <c r="P221" s="1501"/>
      <c r="Q221" s="1501"/>
      <c r="R221" s="1501"/>
      <c r="S221" s="1501"/>
      <c r="T221" s="1501"/>
      <c r="U221" s="1501"/>
      <c r="V221" s="1501"/>
      <c r="W221" s="1501"/>
      <c r="X221" s="1501"/>
      <c r="Y221" s="1501"/>
      <c r="Z221" s="1501"/>
      <c r="AA221" s="1501"/>
    </row>
    <row r="222" spans="1:28" ht="17.100000000000001" customHeight="1">
      <c r="A222" s="15"/>
      <c r="B222" s="15" t="s">
        <v>197</v>
      </c>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024"/>
    </row>
    <row r="223" spans="1:28" ht="17.100000000000001" customHeight="1">
      <c r="A223" s="17" t="s">
        <v>313</v>
      </c>
      <c r="B223" s="16" t="s">
        <v>405</v>
      </c>
      <c r="C223" s="16"/>
      <c r="D223" s="16"/>
      <c r="E223" s="16"/>
      <c r="F223" s="16"/>
      <c r="G223" s="1526" t="str">
        <f>IF(項目一覧!$C$69=0,"",IF(項目一覧!$C$71=0,項目一覧!$C$69&amp;項目一覧!$C$70,項目一覧!$C$69&amp;項目一覧!$C$70&amp;項目一覧!$C$71))</f>
        <v/>
      </c>
      <c r="H223" s="1526"/>
      <c r="I223" s="1526"/>
      <c r="J223" s="1526"/>
      <c r="K223" s="1526"/>
      <c r="L223" s="1526"/>
      <c r="M223" s="1526"/>
      <c r="N223" s="1526"/>
      <c r="O223" s="1526"/>
      <c r="P223" s="1526"/>
      <c r="Q223" s="1526"/>
      <c r="R223" s="1526"/>
      <c r="S223" s="1526"/>
      <c r="T223" s="1526"/>
      <c r="U223" s="1526"/>
      <c r="V223" s="1526"/>
      <c r="W223" s="1526"/>
      <c r="X223" s="1526"/>
      <c r="Y223" s="1526"/>
      <c r="Z223" s="1526"/>
      <c r="AA223" s="1526"/>
    </row>
    <row r="224" spans="1:28" ht="17.100000000000001" customHeight="1">
      <c r="A224" s="6"/>
      <c r="B224" s="3"/>
      <c r="C224" s="3"/>
      <c r="D224" s="3"/>
      <c r="E224" s="3"/>
      <c r="F224" s="3"/>
      <c r="G224" s="1527"/>
      <c r="H224" s="1527"/>
      <c r="I224" s="1527"/>
      <c r="J224" s="1527"/>
      <c r="K224" s="1527"/>
      <c r="L224" s="1527"/>
      <c r="M224" s="1527"/>
      <c r="N224" s="1527"/>
      <c r="O224" s="1527"/>
      <c r="P224" s="1527"/>
      <c r="Q224" s="1527"/>
      <c r="R224" s="1527"/>
      <c r="S224" s="1527"/>
      <c r="T224" s="1527"/>
      <c r="U224" s="1527"/>
      <c r="V224" s="1527"/>
      <c r="W224" s="1527"/>
      <c r="X224" s="1527"/>
      <c r="Y224" s="1527"/>
      <c r="Z224" s="1527"/>
      <c r="AA224" s="1527"/>
    </row>
    <row r="225" spans="1:28" ht="17.100000000000001" customHeight="1">
      <c r="A225" s="32"/>
      <c r="B225" s="15"/>
      <c r="C225" s="15"/>
      <c r="D225" s="15"/>
      <c r="E225" s="15"/>
      <c r="F225" s="15"/>
      <c r="G225" s="1528"/>
      <c r="H225" s="1528"/>
      <c r="I225" s="1528"/>
      <c r="J225" s="1528"/>
      <c r="K225" s="1528"/>
      <c r="L225" s="1528"/>
      <c r="M225" s="1528"/>
      <c r="N225" s="1528"/>
      <c r="O225" s="1528"/>
      <c r="P225" s="1528"/>
      <c r="Q225" s="1528"/>
      <c r="R225" s="1528"/>
      <c r="S225" s="1528"/>
      <c r="T225" s="1528"/>
      <c r="U225" s="1528"/>
      <c r="V225" s="1528"/>
      <c r="W225" s="1528"/>
      <c r="X225" s="1528"/>
      <c r="Y225" s="1528"/>
      <c r="Z225" s="1528"/>
      <c r="AA225" s="1528"/>
      <c r="AB225" s="1024"/>
    </row>
    <row r="226" spans="1:28" ht="17.100000000000001" customHeight="1">
      <c r="A226" s="17" t="s">
        <v>313</v>
      </c>
      <c r="B226" s="16" t="s">
        <v>404</v>
      </c>
      <c r="C226" s="16"/>
      <c r="D226" s="16"/>
      <c r="E226" s="16"/>
      <c r="F226" s="16"/>
      <c r="G226" s="1525" t="str">
        <f>IF(項目一覧!$C$72=0,"",IF(項目一覧!$C$74=0,項目一覧!$C$72&amp;項目一覧!$C$73,項目一覧!$C$72&amp;項目一覧!$C$73&amp;項目一覧!$C$74))</f>
        <v/>
      </c>
      <c r="H226" s="1525"/>
      <c r="I226" s="1525"/>
      <c r="J226" s="1525"/>
      <c r="K226" s="1525"/>
      <c r="L226" s="1525"/>
      <c r="M226" s="1525"/>
      <c r="N226" s="1525"/>
      <c r="O226" s="1525"/>
      <c r="P226" s="1525"/>
      <c r="Q226" s="1525"/>
      <c r="R226" s="1525"/>
      <c r="S226" s="1525"/>
      <c r="T226" s="1525"/>
      <c r="U226" s="1525"/>
      <c r="V226" s="1525"/>
      <c r="W226" s="1525"/>
      <c r="X226" s="1525"/>
      <c r="Y226" s="1525"/>
      <c r="Z226" s="1525"/>
      <c r="AA226" s="1525"/>
    </row>
    <row r="227" spans="1:28" ht="17.100000000000001" customHeight="1">
      <c r="A227" s="6"/>
      <c r="B227" s="3"/>
      <c r="C227" s="3"/>
      <c r="D227" s="3"/>
      <c r="E227" s="3"/>
      <c r="F227" s="3"/>
      <c r="G227" s="1473"/>
      <c r="H227" s="1473"/>
      <c r="I227" s="1473"/>
      <c r="J227" s="1473"/>
      <c r="K227" s="1473"/>
      <c r="L227" s="1473"/>
      <c r="M227" s="1473"/>
      <c r="N227" s="1473"/>
      <c r="O227" s="1473"/>
      <c r="P227" s="1473"/>
      <c r="Q227" s="1473"/>
      <c r="R227" s="1473"/>
      <c r="S227" s="1473"/>
      <c r="T227" s="1473"/>
      <c r="U227" s="1473"/>
      <c r="V227" s="1473"/>
      <c r="W227" s="1473"/>
      <c r="X227" s="1473"/>
      <c r="Y227" s="1473"/>
      <c r="Z227" s="1473"/>
      <c r="AA227" s="1473"/>
    </row>
    <row r="228" spans="1:28" ht="17.100000000000001" customHeight="1">
      <c r="A228" s="6"/>
      <c r="B228" s="3"/>
      <c r="C228" s="3"/>
      <c r="D228" s="3"/>
      <c r="E228" s="3"/>
      <c r="F228" s="3"/>
      <c r="G228" s="1498"/>
      <c r="H228" s="1498"/>
      <c r="I228" s="1498"/>
      <c r="J228" s="1498"/>
      <c r="K228" s="1498"/>
      <c r="L228" s="1498"/>
      <c r="M228" s="1498"/>
      <c r="N228" s="1498"/>
      <c r="O228" s="1498"/>
      <c r="P228" s="1498"/>
      <c r="Q228" s="1498"/>
      <c r="R228" s="1498"/>
      <c r="S228" s="1498"/>
      <c r="T228" s="1498"/>
      <c r="U228" s="1498"/>
      <c r="V228" s="1498"/>
      <c r="W228" s="1498"/>
      <c r="X228" s="1498"/>
      <c r="Y228" s="1498"/>
      <c r="Z228" s="1498"/>
      <c r="AA228" s="1498"/>
      <c r="AB228" s="1024"/>
    </row>
    <row r="229" spans="1:28" ht="17.100000000000001" customHeight="1">
      <c r="A229" s="17" t="s">
        <v>313</v>
      </c>
      <c r="B229" s="16" t="s">
        <v>403</v>
      </c>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row>
    <row r="230" spans="1:28" ht="17.100000000000001" customHeight="1">
      <c r="A230" s="6"/>
      <c r="B230" s="3"/>
      <c r="C230" s="3"/>
      <c r="D230" s="6" t="str">
        <f>IF(項目一覧!$D$75=TRUE,"■","□")</f>
        <v>□</v>
      </c>
      <c r="E230" s="3" t="s">
        <v>193</v>
      </c>
      <c r="F230" s="2"/>
      <c r="G230" s="3"/>
      <c r="H230" s="3"/>
      <c r="I230" s="3"/>
      <c r="J230" s="6" t="s">
        <v>2115</v>
      </c>
      <c r="K230" s="5" t="str">
        <f>IF(項目一覧!$D$76=TRUE,"■","□")</f>
        <v>□</v>
      </c>
      <c r="L230" s="3" t="s">
        <v>2118</v>
      </c>
      <c r="M230" s="3"/>
      <c r="N230" s="3"/>
      <c r="O230" s="3"/>
      <c r="P230" s="5" t="str">
        <f>IF(項目一覧!$E$76=TRUE,"■","□")</f>
        <v>□</v>
      </c>
      <c r="Q230" s="3" t="s">
        <v>2116</v>
      </c>
      <c r="R230" s="3"/>
      <c r="S230" s="3"/>
      <c r="T230" s="3"/>
      <c r="V230" s="5" t="str">
        <f>IF(項目一覧!$F$76=TRUE,"■","□")</f>
        <v>□</v>
      </c>
      <c r="W230" s="3" t="s">
        <v>2117</v>
      </c>
      <c r="X230" s="3"/>
      <c r="Y230" s="3"/>
      <c r="Z230" s="6"/>
      <c r="AA230" s="3" t="s">
        <v>2119</v>
      </c>
    </row>
    <row r="231" spans="1:28" ht="17.100000000000001" customHeight="1">
      <c r="A231" s="6"/>
      <c r="B231" s="3"/>
      <c r="C231" s="3"/>
      <c r="D231" s="6" t="str">
        <f>IF(項目一覧!$E$75=TRUE,"■","□")</f>
        <v>□</v>
      </c>
      <c r="E231" s="3" t="s">
        <v>402</v>
      </c>
      <c r="F231" s="2"/>
      <c r="G231" s="3"/>
      <c r="H231" s="15"/>
      <c r="I231" s="15"/>
      <c r="J231" s="15"/>
      <c r="K231" s="35" t="str">
        <f>IF(項目一覧!$F$75=TRUE,"■","□")</f>
        <v>□</v>
      </c>
      <c r="L231" s="15" t="s">
        <v>401</v>
      </c>
      <c r="O231" s="15"/>
      <c r="P231" s="15"/>
      <c r="Q231" s="15"/>
      <c r="R231" s="15"/>
      <c r="S231" s="15"/>
      <c r="T231" s="15"/>
      <c r="U231" s="15"/>
      <c r="V231" s="15"/>
      <c r="W231" s="15"/>
      <c r="X231" s="15"/>
      <c r="Y231" s="15"/>
      <c r="Z231" s="6"/>
      <c r="AA231" s="3"/>
      <c r="AB231" s="1024"/>
    </row>
    <row r="232" spans="1:28" ht="17.100000000000001" customHeight="1">
      <c r="A232" s="22" t="s">
        <v>313</v>
      </c>
      <c r="B232" s="20" t="s">
        <v>400</v>
      </c>
      <c r="C232" s="20"/>
      <c r="D232" s="20"/>
      <c r="E232" s="20"/>
      <c r="F232" s="20"/>
      <c r="G232" s="20"/>
      <c r="H232" s="20"/>
      <c r="I232" s="22" t="str">
        <f>IF(項目一覧!$D$78=TRUE,"■","□")</f>
        <v>□</v>
      </c>
      <c r="J232" s="20" t="s">
        <v>185</v>
      </c>
      <c r="K232" s="20"/>
      <c r="L232" s="20"/>
      <c r="M232" s="20"/>
      <c r="N232" s="20"/>
      <c r="O232" s="22" t="str">
        <f>IF(項目一覧!$E$78=TRUE,"■","□")</f>
        <v>□</v>
      </c>
      <c r="P232" s="20" t="s">
        <v>184</v>
      </c>
      <c r="Q232" s="20"/>
      <c r="R232" s="20"/>
      <c r="S232" s="20"/>
      <c r="T232" s="20"/>
      <c r="U232" s="22" t="str">
        <f>IF(項目一覧!$F$78=TRUE,"■","□")</f>
        <v>□</v>
      </c>
      <c r="V232" s="20" t="s">
        <v>399</v>
      </c>
      <c r="W232" s="20"/>
      <c r="X232" s="15"/>
      <c r="Y232" s="15"/>
      <c r="Z232" s="20"/>
      <c r="AA232" s="20"/>
      <c r="AB232" s="1024"/>
    </row>
    <row r="233" spans="1:28" ht="17.100000000000001" customHeight="1">
      <c r="A233" s="17" t="s">
        <v>313</v>
      </c>
      <c r="B233" s="16" t="s">
        <v>398</v>
      </c>
      <c r="C233" s="16"/>
      <c r="D233" s="16"/>
      <c r="E233" s="16"/>
      <c r="F233" s="16"/>
      <c r="G233" s="16"/>
      <c r="H233" s="16"/>
      <c r="I233" s="16"/>
      <c r="J233" s="16"/>
      <c r="K233" s="16"/>
      <c r="L233" s="16"/>
      <c r="N233" s="16"/>
      <c r="O233" s="16"/>
      <c r="P233" s="16"/>
      <c r="Q233" s="16"/>
      <c r="R233" s="16"/>
      <c r="S233" s="16"/>
      <c r="T233" s="16"/>
      <c r="U233" s="16"/>
      <c r="V233" s="16"/>
      <c r="W233" s="16"/>
      <c r="X233" s="16"/>
      <c r="Y233" s="16"/>
      <c r="Z233" s="16"/>
      <c r="AA233" s="16"/>
    </row>
    <row r="234" spans="1:28" ht="17.100000000000001" customHeight="1">
      <c r="A234" s="6"/>
      <c r="B234" s="3"/>
      <c r="C234" s="3"/>
      <c r="D234" s="1531" t="str">
        <f>IF(項目一覧!$C$80=0,"",項目一覧!$C$80&amp;"　 ")&amp;IF(項目一覧!$C$81=0,"",項目一覧!$C$81&amp;"　 ")&amp;IF(項目一覧!$C$82=0,"",項目一覧!$C$82&amp;"　 ")&amp;IF(項目一覧!$C$83=0,"",項目一覧!$C$83&amp;"　 ")&amp;IF(項目一覧!$C$84=0,"",項目一覧!$C$84&amp;"　 ")&amp;IF(項目一覧!$C$85=0,"",項目一覧!$C$85)</f>
        <v xml:space="preserve">　 　 　 　 　 </v>
      </c>
      <c r="E234" s="1518"/>
      <c r="F234" s="1518"/>
      <c r="G234" s="1518"/>
      <c r="H234" s="1518"/>
      <c r="I234" s="1518"/>
      <c r="J234" s="1518"/>
      <c r="K234" s="1518"/>
      <c r="L234" s="1518"/>
      <c r="M234" s="1518"/>
      <c r="N234" s="1518"/>
      <c r="O234" s="1518"/>
      <c r="P234" s="1518"/>
      <c r="Q234" s="1518"/>
      <c r="R234" s="1518"/>
      <c r="S234" s="1518"/>
      <c r="T234" s="1518"/>
      <c r="U234" s="1518"/>
      <c r="V234" s="1518"/>
      <c r="W234" s="1518"/>
      <c r="X234" s="1518"/>
      <c r="Y234" s="1518"/>
      <c r="Z234" s="1518"/>
      <c r="AA234" s="1518"/>
    </row>
    <row r="235" spans="1:28" ht="17.100000000000001" customHeight="1">
      <c r="A235" s="6"/>
      <c r="B235" s="3"/>
      <c r="C235" s="3"/>
      <c r="D235" s="1532"/>
      <c r="E235" s="1532"/>
      <c r="F235" s="1532"/>
      <c r="G235" s="1532"/>
      <c r="H235" s="1532"/>
      <c r="I235" s="1532"/>
      <c r="J235" s="1532"/>
      <c r="K235" s="1532"/>
      <c r="L235" s="1532"/>
      <c r="M235" s="1532"/>
      <c r="N235" s="1532"/>
      <c r="O235" s="1532"/>
      <c r="P235" s="1532"/>
      <c r="Q235" s="1532"/>
      <c r="R235" s="1532"/>
      <c r="S235" s="1532"/>
      <c r="T235" s="1532"/>
      <c r="U235" s="1532"/>
      <c r="V235" s="1532"/>
      <c r="W235" s="1532"/>
      <c r="X235" s="1532"/>
      <c r="Y235" s="1532"/>
      <c r="Z235" s="1532"/>
      <c r="AA235" s="1532"/>
      <c r="AB235" s="1024"/>
    </row>
    <row r="236" spans="1:28" ht="17.100000000000001" customHeight="1">
      <c r="A236" s="17" t="s">
        <v>313</v>
      </c>
      <c r="B236" s="16" t="s">
        <v>397</v>
      </c>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row>
    <row r="237" spans="1:28" ht="17.100000000000001" customHeight="1">
      <c r="A237" s="6"/>
      <c r="B237" s="3" t="s">
        <v>2415</v>
      </c>
      <c r="C237" s="3" t="s">
        <v>2416</v>
      </c>
      <c r="D237" s="3"/>
      <c r="E237" s="3"/>
      <c r="F237" s="3"/>
      <c r="G237" s="3"/>
      <c r="H237" s="3"/>
      <c r="I237" s="3"/>
      <c r="J237" s="3"/>
      <c r="K237" s="3"/>
      <c r="L237" s="3"/>
      <c r="M237" s="3"/>
      <c r="N237" s="1538" t="str">
        <f>項目一覧!$C$86</f>
        <v/>
      </c>
      <c r="O237" s="1539"/>
      <c r="P237" s="1539"/>
      <c r="Q237" s="1539"/>
      <c r="R237" s="3" t="s">
        <v>394</v>
      </c>
      <c r="S237" s="3"/>
      <c r="T237" s="3"/>
      <c r="U237" s="3"/>
      <c r="V237" s="3"/>
      <c r="W237" s="3"/>
      <c r="X237" s="3"/>
      <c r="Y237" s="3"/>
      <c r="Z237" s="3"/>
      <c r="AA237" s="3"/>
    </row>
    <row r="238" spans="1:28" ht="17.100000000000001" customHeight="1">
      <c r="A238" s="6"/>
      <c r="B238" s="3" t="s">
        <v>2397</v>
      </c>
      <c r="C238" s="3" t="s">
        <v>2417</v>
      </c>
      <c r="D238" s="3"/>
      <c r="E238" s="3"/>
      <c r="F238" s="3"/>
      <c r="G238" s="3"/>
      <c r="H238" s="3"/>
      <c r="I238" s="3"/>
      <c r="J238" s="3"/>
      <c r="K238" s="3"/>
      <c r="L238" s="3"/>
      <c r="M238" s="3"/>
      <c r="N238" s="1540" t="str">
        <f>項目一覧!$C$87</f>
        <v/>
      </c>
      <c r="O238" s="1541"/>
      <c r="P238" s="1541"/>
      <c r="Q238" s="1541"/>
      <c r="R238" s="3" t="s">
        <v>394</v>
      </c>
      <c r="S238" s="3"/>
      <c r="T238" s="3"/>
      <c r="U238" s="3"/>
      <c r="V238" s="3"/>
      <c r="W238" s="3"/>
      <c r="X238" s="3"/>
      <c r="Y238" s="3"/>
      <c r="Z238" s="3"/>
      <c r="AA238" s="3"/>
      <c r="AB238" s="1024"/>
    </row>
    <row r="239" spans="1:28" ht="17.100000000000001" customHeight="1">
      <c r="A239" s="17" t="s">
        <v>313</v>
      </c>
      <c r="B239" s="16" t="s">
        <v>393</v>
      </c>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row>
    <row r="240" spans="1:28" ht="17.100000000000001" customHeight="1">
      <c r="A240" s="6"/>
      <c r="B240" s="3" t="s">
        <v>2413</v>
      </c>
      <c r="C240" s="3" t="s">
        <v>2414</v>
      </c>
      <c r="D240" s="3"/>
      <c r="E240" s="3"/>
      <c r="F240" s="38" t="s">
        <v>384</v>
      </c>
      <c r="G240" s="5" t="s">
        <v>321</v>
      </c>
      <c r="H240" s="1492" t="str">
        <f>項目一覧!$C$88</f>
        <v/>
      </c>
      <c r="I240" s="1495"/>
      <c r="J240" s="1495"/>
      <c r="K240" s="1495"/>
      <c r="L240" s="5" t="s">
        <v>387</v>
      </c>
      <c r="M240" s="1492" t="str">
        <f>項目一覧!$C$89</f>
        <v/>
      </c>
      <c r="N240" s="1495"/>
      <c r="O240" s="1495"/>
      <c r="P240" s="1495"/>
      <c r="Q240" s="5" t="s">
        <v>387</v>
      </c>
      <c r="R240" s="1492" t="str">
        <f>項目一覧!$C$90</f>
        <v/>
      </c>
      <c r="S240" s="1495"/>
      <c r="T240" s="1495"/>
      <c r="U240" s="1495"/>
      <c r="V240" s="5" t="s">
        <v>387</v>
      </c>
      <c r="W240" s="1492" t="str">
        <f>項目一覧!$C$91</f>
        <v/>
      </c>
      <c r="X240" s="1495"/>
      <c r="Y240" s="1495"/>
      <c r="Z240" s="1495"/>
      <c r="AA240" s="7" t="s">
        <v>391</v>
      </c>
    </row>
    <row r="241" spans="1:28" ht="17.100000000000001" customHeight="1">
      <c r="A241" s="6"/>
      <c r="B241" s="3"/>
      <c r="C241" s="3"/>
      <c r="D241" s="3"/>
      <c r="E241" s="3"/>
      <c r="F241" s="38" t="s">
        <v>383</v>
      </c>
      <c r="G241" s="5" t="s">
        <v>321</v>
      </c>
      <c r="H241" s="1492" t="str">
        <f>項目一覧!$C$92</f>
        <v/>
      </c>
      <c r="I241" s="1495"/>
      <c r="J241" s="1495"/>
      <c r="K241" s="1495"/>
      <c r="L241" s="5" t="s">
        <v>387</v>
      </c>
      <c r="M241" s="1492" t="str">
        <f>項目一覧!$C$93</f>
        <v/>
      </c>
      <c r="N241" s="1495"/>
      <c r="O241" s="1495"/>
      <c r="P241" s="1495"/>
      <c r="Q241" s="5" t="s">
        <v>387</v>
      </c>
      <c r="R241" s="1492" t="str">
        <f>項目一覧!$C$94</f>
        <v/>
      </c>
      <c r="S241" s="1495"/>
      <c r="T241" s="1495"/>
      <c r="U241" s="1495"/>
      <c r="V241" s="5" t="s">
        <v>387</v>
      </c>
      <c r="W241" s="1492" t="str">
        <f>項目一覧!$C$95</f>
        <v/>
      </c>
      <c r="X241" s="1495"/>
      <c r="Y241" s="1495"/>
      <c r="Z241" s="1495"/>
      <c r="AA241" s="7" t="s">
        <v>391</v>
      </c>
    </row>
    <row r="242" spans="1:28" ht="17.100000000000001" customHeight="1">
      <c r="A242" s="6"/>
      <c r="B242" s="3" t="s">
        <v>2398</v>
      </c>
      <c r="C242" s="3" t="s">
        <v>2399</v>
      </c>
      <c r="D242" s="3"/>
      <c r="E242" s="3"/>
      <c r="F242" s="38"/>
      <c r="G242" s="5" t="s">
        <v>321</v>
      </c>
      <c r="H242" s="1529" t="str">
        <f>項目一覧!$C$96</f>
        <v/>
      </c>
      <c r="I242" s="1529"/>
      <c r="J242" s="1529"/>
      <c r="K242" s="1529"/>
      <c r="L242" s="5" t="s">
        <v>387</v>
      </c>
      <c r="M242" s="1529" t="str">
        <f>項目一覧!$C$97</f>
        <v/>
      </c>
      <c r="N242" s="1529"/>
      <c r="O242" s="1529"/>
      <c r="P242" s="1529"/>
      <c r="Q242" s="5" t="s">
        <v>387</v>
      </c>
      <c r="R242" s="1529" t="str">
        <f>項目一覧!$C$98</f>
        <v/>
      </c>
      <c r="S242" s="1529"/>
      <c r="T242" s="1529"/>
      <c r="U242" s="1529"/>
      <c r="V242" s="5" t="s">
        <v>387</v>
      </c>
      <c r="W242" s="1529" t="str">
        <f>項目一覧!$C$99</f>
        <v/>
      </c>
      <c r="X242" s="1530"/>
      <c r="Y242" s="1530"/>
      <c r="Z242" s="1530"/>
      <c r="AA242" s="7" t="s">
        <v>314</v>
      </c>
    </row>
    <row r="243" spans="1:28" ht="17.100000000000001" customHeight="1">
      <c r="A243" s="6"/>
      <c r="B243" s="3" t="s">
        <v>2401</v>
      </c>
      <c r="C243" s="3" t="s">
        <v>2402</v>
      </c>
      <c r="D243" s="3"/>
      <c r="E243" s="3"/>
      <c r="F243" s="38"/>
      <c r="G243" s="3"/>
      <c r="H243" s="3"/>
      <c r="I243" s="3"/>
      <c r="J243" s="3"/>
      <c r="K243" s="3"/>
      <c r="L243" s="3"/>
      <c r="M243" s="3"/>
      <c r="N243" s="3"/>
      <c r="O243" s="3"/>
      <c r="P243" s="3"/>
      <c r="Q243" s="3"/>
      <c r="R243" s="3"/>
      <c r="S243" s="3"/>
      <c r="T243" s="3"/>
      <c r="U243" s="3"/>
      <c r="V243" s="3"/>
      <c r="W243" s="3"/>
      <c r="X243" s="3"/>
      <c r="Y243" s="3"/>
      <c r="Z243" s="3"/>
      <c r="AA243" s="7"/>
    </row>
    <row r="244" spans="1:28" ht="17.100000000000001" customHeight="1">
      <c r="A244" s="6"/>
      <c r="B244" s="3"/>
      <c r="C244" s="3"/>
      <c r="D244" s="3"/>
      <c r="E244" s="3"/>
      <c r="F244" s="38"/>
      <c r="G244" s="5" t="s">
        <v>321</v>
      </c>
      <c r="H244" s="1492" t="str">
        <f>項目一覧!$C$100</f>
        <v/>
      </c>
      <c r="I244" s="1495"/>
      <c r="J244" s="1495"/>
      <c r="K244" s="1495"/>
      <c r="L244" s="5" t="s">
        <v>387</v>
      </c>
      <c r="M244" s="1492" t="str">
        <f>項目一覧!$C$101</f>
        <v/>
      </c>
      <c r="N244" s="1495"/>
      <c r="O244" s="1495"/>
      <c r="P244" s="1495"/>
      <c r="Q244" s="5" t="s">
        <v>387</v>
      </c>
      <c r="R244" s="1492" t="str">
        <f>項目一覧!$C$102</f>
        <v/>
      </c>
      <c r="S244" s="1495"/>
      <c r="T244" s="1495"/>
      <c r="U244" s="1495"/>
      <c r="V244" s="5" t="s">
        <v>387</v>
      </c>
      <c r="W244" s="1492" t="str">
        <f>項目一覧!$C$103</f>
        <v/>
      </c>
      <c r="X244" s="1495"/>
      <c r="Y244" s="1495"/>
      <c r="Z244" s="1495"/>
      <c r="AA244" s="7" t="s">
        <v>386</v>
      </c>
    </row>
    <row r="245" spans="1:28" ht="17.100000000000001" customHeight="1">
      <c r="A245" s="6"/>
      <c r="B245" s="3" t="s">
        <v>2403</v>
      </c>
      <c r="C245" s="3" t="s">
        <v>2404</v>
      </c>
      <c r="D245" s="3"/>
      <c r="E245" s="3"/>
      <c r="F245" s="38"/>
      <c r="G245" s="3"/>
      <c r="H245" s="3"/>
      <c r="I245" s="3"/>
      <c r="J245" s="3"/>
      <c r="K245" s="3"/>
      <c r="L245" s="3"/>
      <c r="M245" s="3"/>
      <c r="N245" s="3"/>
      <c r="O245" s="3"/>
      <c r="P245" s="3"/>
      <c r="Q245" s="3"/>
      <c r="R245" s="3"/>
      <c r="S245" s="3"/>
      <c r="T245" s="3"/>
      <c r="U245" s="3"/>
      <c r="V245" s="3"/>
      <c r="W245" s="2"/>
      <c r="X245" s="3"/>
      <c r="Y245" s="3"/>
      <c r="Z245" s="2"/>
      <c r="AA245" s="39"/>
    </row>
    <row r="246" spans="1:28" ht="17.100000000000001" customHeight="1">
      <c r="A246" s="6"/>
      <c r="B246" s="3"/>
      <c r="C246" s="3"/>
      <c r="D246" s="3"/>
      <c r="E246" s="3"/>
      <c r="F246" s="38"/>
      <c r="G246" s="5" t="s">
        <v>321</v>
      </c>
      <c r="H246" s="1492" t="str">
        <f>項目一覧!$C$104</f>
        <v/>
      </c>
      <c r="I246" s="1495"/>
      <c r="J246" s="1495"/>
      <c r="K246" s="1495"/>
      <c r="L246" s="5" t="s">
        <v>387</v>
      </c>
      <c r="M246" s="1492" t="str">
        <f>項目一覧!$C$105</f>
        <v/>
      </c>
      <c r="N246" s="1495"/>
      <c r="O246" s="1495"/>
      <c r="P246" s="1495"/>
      <c r="Q246" s="5" t="s">
        <v>387</v>
      </c>
      <c r="R246" s="1492" t="str">
        <f>項目一覧!$C$106</f>
        <v/>
      </c>
      <c r="S246" s="1495"/>
      <c r="T246" s="1495"/>
      <c r="U246" s="1495"/>
      <c r="V246" s="5" t="s">
        <v>387</v>
      </c>
      <c r="W246" s="1492" t="str">
        <f>項目一覧!$C$107</f>
        <v/>
      </c>
      <c r="X246" s="1495"/>
      <c r="Y246" s="1495"/>
      <c r="Z246" s="1495"/>
      <c r="AA246" s="7" t="s">
        <v>386</v>
      </c>
    </row>
    <row r="247" spans="1:28" ht="17.100000000000001" customHeight="1">
      <c r="A247" s="6"/>
      <c r="B247" s="3" t="s">
        <v>2405</v>
      </c>
      <c r="C247" s="3" t="s">
        <v>2406</v>
      </c>
      <c r="D247" s="3"/>
      <c r="E247" s="3"/>
      <c r="F247" s="3"/>
      <c r="G247" s="3"/>
      <c r="H247" s="3"/>
      <c r="I247" s="38" t="s">
        <v>384</v>
      </c>
      <c r="J247" s="3"/>
      <c r="K247" s="3"/>
      <c r="L247" s="3"/>
      <c r="M247" s="3"/>
      <c r="N247" s="1492" t="str">
        <f>項目一覧!$C$108</f>
        <v/>
      </c>
      <c r="O247" s="1495"/>
      <c r="P247" s="1495"/>
      <c r="Q247" s="1495"/>
      <c r="R247" s="3" t="s">
        <v>382</v>
      </c>
      <c r="S247" s="3"/>
      <c r="T247" s="3"/>
      <c r="U247" s="3"/>
      <c r="V247" s="3"/>
      <c r="W247" s="3"/>
      <c r="X247" s="2"/>
      <c r="Y247" s="3"/>
      <c r="Z247" s="3"/>
      <c r="AA247" s="3"/>
    </row>
    <row r="248" spans="1:28" ht="17.100000000000001" customHeight="1">
      <c r="A248" s="6"/>
      <c r="B248" s="3"/>
      <c r="C248" s="3"/>
      <c r="D248" s="3"/>
      <c r="E248" s="3"/>
      <c r="F248" s="3"/>
      <c r="G248" s="3"/>
      <c r="H248" s="3"/>
      <c r="I248" s="38" t="s">
        <v>383</v>
      </c>
      <c r="J248" s="3"/>
      <c r="K248" s="3"/>
      <c r="L248" s="3"/>
      <c r="M248" s="3"/>
      <c r="N248" s="1492" t="str">
        <f>項目一覧!$C$109</f>
        <v/>
      </c>
      <c r="O248" s="1495"/>
      <c r="P248" s="1495"/>
      <c r="Q248" s="1495"/>
      <c r="R248" s="3" t="s">
        <v>382</v>
      </c>
      <c r="S248" s="3"/>
      <c r="T248" s="3"/>
      <c r="U248" s="3"/>
      <c r="V248" s="3"/>
      <c r="W248" s="3"/>
      <c r="X248" s="3"/>
      <c r="Y248" s="3"/>
      <c r="Z248" s="3"/>
      <c r="AA248" s="3"/>
    </row>
    <row r="249" spans="1:28" ht="17.100000000000001" customHeight="1">
      <c r="A249" s="6"/>
      <c r="B249" s="3" t="s">
        <v>2407</v>
      </c>
      <c r="C249" s="3" t="s">
        <v>2408</v>
      </c>
      <c r="D249" s="3"/>
      <c r="E249" s="3"/>
      <c r="F249" s="3"/>
      <c r="G249" s="3"/>
      <c r="H249" s="3"/>
      <c r="I249" s="38"/>
      <c r="J249" s="3"/>
      <c r="K249" s="3"/>
      <c r="L249" s="3"/>
      <c r="M249" s="3"/>
      <c r="N249" s="3"/>
      <c r="O249" s="3"/>
      <c r="P249" s="3"/>
      <c r="Q249" s="1473" t="str">
        <f>IFERROR(項目一覧!$C$110,"")</f>
        <v/>
      </c>
      <c r="R249" s="1501"/>
      <c r="S249" s="1501"/>
      <c r="T249" s="1501"/>
      <c r="U249" s="3" t="s">
        <v>379</v>
      </c>
      <c r="V249" s="3"/>
      <c r="W249" s="3"/>
      <c r="X249" s="3"/>
      <c r="Y249" s="3"/>
      <c r="Z249" s="3"/>
      <c r="AA249" s="3"/>
    </row>
    <row r="250" spans="1:28" ht="17.100000000000001" customHeight="1">
      <c r="A250" s="6"/>
      <c r="B250" s="3" t="s">
        <v>2409</v>
      </c>
      <c r="C250" s="3" t="s">
        <v>2410</v>
      </c>
      <c r="D250" s="3"/>
      <c r="E250" s="3"/>
      <c r="F250" s="3"/>
      <c r="G250" s="3"/>
      <c r="H250" s="3"/>
      <c r="I250" s="38"/>
      <c r="J250" s="3"/>
      <c r="K250" s="3"/>
      <c r="L250" s="3"/>
      <c r="M250" s="3"/>
      <c r="N250" s="3"/>
      <c r="O250" s="3"/>
      <c r="P250" s="3"/>
      <c r="Q250" s="1473" t="str">
        <f>IFERROR(項目一覧!$C$111,"")</f>
        <v/>
      </c>
      <c r="R250" s="1501"/>
      <c r="S250" s="1501"/>
      <c r="T250" s="1501"/>
      <c r="U250" s="3" t="s">
        <v>379</v>
      </c>
      <c r="V250" s="3"/>
      <c r="W250" s="3"/>
      <c r="X250" s="3"/>
      <c r="Y250" s="3"/>
      <c r="Z250" s="3"/>
      <c r="AA250" s="3"/>
    </row>
    <row r="251" spans="1:28" ht="17.100000000000001" customHeight="1">
      <c r="A251" s="6"/>
      <c r="B251" s="3" t="s">
        <v>2411</v>
      </c>
      <c r="C251" s="3" t="s">
        <v>2412</v>
      </c>
      <c r="D251" s="3"/>
      <c r="E251" s="3"/>
      <c r="F251" s="18" t="str">
        <f>項目一覧!$C$112</f>
        <v/>
      </c>
      <c r="G251" s="3"/>
      <c r="H251" s="3"/>
      <c r="I251" s="3"/>
      <c r="J251" s="3"/>
      <c r="K251" s="3"/>
      <c r="L251" s="3"/>
      <c r="M251" s="3"/>
      <c r="N251" s="3"/>
      <c r="O251" s="3"/>
      <c r="P251" s="3"/>
      <c r="Q251" s="3"/>
      <c r="R251" s="3"/>
      <c r="S251" s="3"/>
      <c r="T251" s="3"/>
      <c r="U251" s="3"/>
      <c r="V251" s="3"/>
      <c r="W251" s="3"/>
      <c r="X251" s="3"/>
      <c r="Y251" s="3"/>
      <c r="Z251" s="3"/>
      <c r="AA251" s="3"/>
      <c r="AB251" s="1024"/>
    </row>
    <row r="252" spans="1:28" ht="17.100000000000001" customHeight="1">
      <c r="A252" s="17" t="s">
        <v>313</v>
      </c>
      <c r="B252" s="16" t="s">
        <v>377</v>
      </c>
      <c r="C252" s="16"/>
      <c r="D252" s="16"/>
      <c r="E252" s="16"/>
      <c r="F252" s="16"/>
      <c r="G252" s="37" t="s">
        <v>376</v>
      </c>
      <c r="H252" s="16"/>
      <c r="I252" s="74" t="str">
        <f>項目一覧!$C$113</f>
        <v/>
      </c>
      <c r="J252" s="16"/>
      <c r="K252" s="16" t="s">
        <v>375</v>
      </c>
      <c r="L252" s="775" t="str">
        <f>項目一覧!$C$114</f>
        <v/>
      </c>
      <c r="M252" s="775"/>
      <c r="N252" s="775"/>
      <c r="O252" s="775"/>
      <c r="P252" s="775"/>
      <c r="Q252" s="775"/>
      <c r="R252" s="775"/>
      <c r="S252" s="775"/>
      <c r="T252" s="775"/>
      <c r="U252" s="775"/>
      <c r="V252" s="775"/>
      <c r="W252" s="775"/>
      <c r="X252" s="775"/>
      <c r="Y252" s="775"/>
      <c r="Z252" s="775"/>
      <c r="AA252" s="775"/>
    </row>
    <row r="253" spans="1:28" ht="17.100000000000001" customHeight="1">
      <c r="A253" s="6"/>
      <c r="B253" s="3"/>
      <c r="C253" s="3"/>
      <c r="D253" s="3"/>
      <c r="E253" s="3"/>
      <c r="F253" s="3"/>
      <c r="G253" s="9" t="str">
        <f>IF(I253=0,"","（区分")</f>
        <v>（区分</v>
      </c>
      <c r="H253" s="3"/>
      <c r="I253" s="18" t="str">
        <f>項目一覧!$C$337</f>
        <v/>
      </c>
      <c r="J253" s="3"/>
      <c r="K253" s="3" t="str">
        <f>IF(I253=0,"",")")</f>
        <v>)</v>
      </c>
      <c r="L253" s="18" t="str">
        <f>項目一覧!$C$338</f>
        <v/>
      </c>
      <c r="M253" s="18"/>
      <c r="N253" s="18"/>
      <c r="O253" s="18"/>
      <c r="P253" s="18"/>
      <c r="Q253" s="18"/>
      <c r="R253" s="18"/>
      <c r="S253" s="18"/>
      <c r="T253" s="18"/>
      <c r="U253" s="18"/>
      <c r="V253" s="18"/>
      <c r="W253" s="18"/>
      <c r="X253" s="18"/>
      <c r="Y253" s="18"/>
      <c r="Z253" s="18"/>
      <c r="AA253" s="18"/>
    </row>
    <row r="254" spans="1:28" ht="17.100000000000001" customHeight="1">
      <c r="A254" s="6"/>
      <c r="B254" s="3"/>
      <c r="C254" s="3"/>
      <c r="D254" s="3"/>
      <c r="E254" s="3"/>
      <c r="F254" s="3"/>
      <c r="G254" s="9" t="str">
        <f>IF(I254=0,"","（区分")</f>
        <v>（区分</v>
      </c>
      <c r="H254" s="3"/>
      <c r="I254" s="18" t="str">
        <f>項目一覧!$C$339</f>
        <v/>
      </c>
      <c r="J254" s="3"/>
      <c r="K254" s="3" t="str">
        <f>IF(I254=0,"",")")</f>
        <v>)</v>
      </c>
      <c r="L254" s="18" t="str">
        <f>項目一覧!$C$340</f>
        <v/>
      </c>
      <c r="M254" s="18"/>
      <c r="N254" s="18"/>
      <c r="O254" s="18"/>
      <c r="P254" s="18"/>
      <c r="Q254" s="18"/>
      <c r="R254" s="18"/>
      <c r="S254" s="18"/>
      <c r="T254" s="18"/>
      <c r="U254" s="18"/>
      <c r="V254" s="18"/>
      <c r="W254" s="18"/>
      <c r="X254" s="18"/>
      <c r="Y254" s="18"/>
      <c r="Z254" s="18"/>
      <c r="AA254" s="18"/>
    </row>
    <row r="255" spans="1:28" ht="17.100000000000001" customHeight="1">
      <c r="A255" s="6"/>
      <c r="B255" s="3"/>
      <c r="C255" s="3"/>
      <c r="D255" s="3"/>
      <c r="E255" s="3"/>
      <c r="F255" s="3"/>
      <c r="G255" s="36"/>
      <c r="H255" s="15"/>
      <c r="I255" s="15"/>
      <c r="J255" s="15"/>
      <c r="K255" s="15"/>
      <c r="L255" s="1496">
        <f>項目一覧!$C$115</f>
        <v>0</v>
      </c>
      <c r="M255" s="1496"/>
      <c r="N255" s="1496"/>
      <c r="O255" s="1496"/>
      <c r="P255" s="1496"/>
      <c r="Q255" s="1496"/>
      <c r="R255" s="1496"/>
      <c r="S255" s="1496"/>
      <c r="T255" s="1496"/>
      <c r="U255" s="1496"/>
      <c r="V255" s="1496"/>
      <c r="W255" s="1496"/>
      <c r="X255" s="1496"/>
      <c r="Y255" s="1496"/>
      <c r="Z255" s="1496"/>
      <c r="AA255" s="1496"/>
      <c r="AB255" s="1024"/>
    </row>
    <row r="256" spans="1:28" ht="17.100000000000001" customHeight="1">
      <c r="A256" s="17" t="s">
        <v>313</v>
      </c>
      <c r="B256" s="16" t="s">
        <v>374</v>
      </c>
      <c r="C256" s="16"/>
      <c r="D256" s="16"/>
      <c r="E256" s="16"/>
      <c r="F256" s="16"/>
      <c r="I256" s="1027"/>
      <c r="J256" s="1027"/>
      <c r="K256" s="1027"/>
      <c r="L256" s="1027"/>
      <c r="M256" s="1027"/>
      <c r="R256" s="655"/>
      <c r="S256" s="16"/>
      <c r="T256" s="16"/>
      <c r="U256" s="16"/>
      <c r="V256" s="16"/>
      <c r="W256" s="16"/>
      <c r="X256" s="16"/>
      <c r="Y256" s="16"/>
      <c r="Z256" s="16"/>
      <c r="AA256" s="16"/>
    </row>
    <row r="257" spans="1:35" ht="17.100000000000001" customHeight="1">
      <c r="A257" s="6"/>
      <c r="C257" s="6" t="str">
        <f>IF(項目一覧!$D$116=TRUE,"■","□")</f>
        <v>□</v>
      </c>
      <c r="D257" s="3" t="s">
        <v>312</v>
      </c>
      <c r="E257" s="1023"/>
      <c r="F257" s="1225" t="str">
        <f>IF(項目一覧!$E$116=TRUE,"■","□")</f>
        <v>□</v>
      </c>
      <c r="G257" s="1023" t="s">
        <v>311</v>
      </c>
      <c r="H257" s="1023"/>
      <c r="I257" s="1225" t="str">
        <f>IF(項目一覧!$F$116=TRUE,"■","□")</f>
        <v>□</v>
      </c>
      <c r="J257" s="1023" t="s">
        <v>310</v>
      </c>
      <c r="K257" s="1023"/>
      <c r="L257" s="1225" t="str">
        <f>IF(項目一覧!$G$116=TRUE,"■","□")</f>
        <v>□</v>
      </c>
      <c r="M257" s="1023" t="s">
        <v>309</v>
      </c>
      <c r="N257" s="1024"/>
      <c r="O257" s="1225" t="str">
        <f>IF(項目一覧!$H$116=TRUE,"■","□")</f>
        <v>□</v>
      </c>
      <c r="P257" s="1023" t="s">
        <v>308</v>
      </c>
      <c r="Q257" s="1023"/>
      <c r="R257" s="1023"/>
      <c r="S257" s="1225" t="str">
        <f>IF(項目一覧!$I$116=TRUE,"■","□")</f>
        <v>□</v>
      </c>
      <c r="T257" s="1023" t="s">
        <v>307</v>
      </c>
      <c r="U257" s="1023"/>
      <c r="V257" s="1023"/>
      <c r="W257" s="1023"/>
      <c r="X257" s="1225" t="str">
        <f>IF(項目一覧!$J$116=TRUE,"■","□")</f>
        <v>□</v>
      </c>
      <c r="Y257" s="1226" t="s">
        <v>306</v>
      </c>
      <c r="Z257" s="1024"/>
      <c r="AA257" s="1024"/>
      <c r="AB257" s="1024"/>
      <c r="AD257" s="6"/>
      <c r="AE257" s="3"/>
      <c r="AG257" s="3"/>
      <c r="AH257" s="3"/>
      <c r="AI257" s="2"/>
    </row>
    <row r="258" spans="1:35" ht="17.100000000000001" customHeight="1">
      <c r="A258" s="17" t="s">
        <v>346</v>
      </c>
      <c r="B258" s="16" t="s">
        <v>373</v>
      </c>
      <c r="C258" s="16"/>
      <c r="D258" s="16"/>
      <c r="E258" s="3"/>
      <c r="F258" s="3"/>
      <c r="G258" s="3"/>
      <c r="H258" s="2"/>
      <c r="I258" s="5" t="s">
        <v>340</v>
      </c>
      <c r="J258" s="1473" t="s">
        <v>111</v>
      </c>
      <c r="K258" s="1473"/>
      <c r="L258" s="1473"/>
      <c r="M258" s="1473"/>
      <c r="N258" s="1473"/>
      <c r="O258" s="5" t="s">
        <v>339</v>
      </c>
      <c r="P258" s="1473" t="s">
        <v>371</v>
      </c>
      <c r="Q258" s="1473"/>
      <c r="R258" s="1473"/>
      <c r="S258" s="1473"/>
      <c r="T258" s="1473"/>
      <c r="U258" s="5" t="s">
        <v>339</v>
      </c>
      <c r="V258" s="1473" t="s">
        <v>370</v>
      </c>
      <c r="W258" s="1473"/>
      <c r="X258" s="1473"/>
      <c r="Y258" s="1473"/>
      <c r="Z258" s="1473"/>
      <c r="AA258" s="7" t="s">
        <v>369</v>
      </c>
    </row>
    <row r="259" spans="1:35" ht="17.100000000000001" customHeight="1">
      <c r="A259" s="6"/>
      <c r="B259" s="3" t="s">
        <v>2375</v>
      </c>
      <c r="C259" s="3" t="s">
        <v>3775</v>
      </c>
      <c r="D259" s="3"/>
      <c r="E259" s="3"/>
      <c r="F259" s="3"/>
      <c r="G259" s="3"/>
      <c r="H259" s="2"/>
      <c r="I259" s="5" t="s">
        <v>340</v>
      </c>
      <c r="J259" s="1492" t="str">
        <f>項目一覧!$C$117</f>
        <v/>
      </c>
      <c r="K259" s="1492"/>
      <c r="L259" s="1492"/>
      <c r="M259" s="1492"/>
      <c r="N259" s="1492"/>
      <c r="O259" s="5" t="s">
        <v>339</v>
      </c>
      <c r="P259" s="1492" t="str">
        <f>項目一覧!$C$118</f>
        <v/>
      </c>
      <c r="Q259" s="1492"/>
      <c r="R259" s="1492"/>
      <c r="S259" s="1492"/>
      <c r="T259" s="1492"/>
      <c r="U259" s="5" t="s">
        <v>339</v>
      </c>
      <c r="V259" s="1492" t="str">
        <f>項目一覧!$C$119</f>
        <v/>
      </c>
      <c r="W259" s="1492"/>
      <c r="X259" s="1492"/>
      <c r="Y259" s="1492"/>
      <c r="Z259" s="1492"/>
      <c r="AA259" s="7" t="s">
        <v>353</v>
      </c>
    </row>
    <row r="260" spans="1:35" ht="17.100000000000001" customHeight="1">
      <c r="A260" s="6"/>
      <c r="B260" s="3" t="s">
        <v>2397</v>
      </c>
      <c r="C260" s="3" t="s">
        <v>3771</v>
      </c>
      <c r="D260" s="3"/>
      <c r="E260" s="3"/>
      <c r="F260" s="3"/>
      <c r="G260" s="3"/>
      <c r="H260" s="2"/>
    </row>
    <row r="261" spans="1:35" ht="17.100000000000001" customHeight="1">
      <c r="A261" s="6"/>
      <c r="B261" s="3"/>
      <c r="C261" s="3"/>
      <c r="D261" s="3"/>
      <c r="E261" s="3"/>
      <c r="F261" s="3"/>
      <c r="G261" s="3"/>
      <c r="H261" s="2"/>
      <c r="I261" s="5" t="s">
        <v>143</v>
      </c>
      <c r="J261" s="1492" t="str">
        <f>項目一覧!$C$374</f>
        <v/>
      </c>
      <c r="K261" s="1492"/>
      <c r="L261" s="1492"/>
      <c r="M261" s="1492"/>
      <c r="N261" s="1492"/>
      <c r="O261" s="5" t="s">
        <v>153</v>
      </c>
      <c r="P261" s="1492" t="str">
        <f>項目一覧!$C$375</f>
        <v/>
      </c>
      <c r="Q261" s="1492"/>
      <c r="R261" s="1492"/>
      <c r="S261" s="1492"/>
      <c r="T261" s="1492"/>
      <c r="U261" s="5" t="s">
        <v>153</v>
      </c>
      <c r="V261" s="1492" t="str">
        <f>項目一覧!$C$376</f>
        <v/>
      </c>
      <c r="W261" s="1492"/>
      <c r="X261" s="1492"/>
      <c r="Y261" s="1492"/>
      <c r="Z261" s="1492"/>
      <c r="AA261" s="7" t="s">
        <v>353</v>
      </c>
    </row>
    <row r="262" spans="1:35" ht="17.100000000000001" customHeight="1">
      <c r="A262" s="6"/>
      <c r="B262" s="3" t="s">
        <v>368</v>
      </c>
      <c r="C262" s="3" t="s">
        <v>3769</v>
      </c>
      <c r="D262" s="3"/>
      <c r="E262" s="3"/>
      <c r="F262" s="3"/>
      <c r="G262" s="3"/>
      <c r="H262" s="15"/>
      <c r="I262" s="35"/>
      <c r="J262" s="15"/>
      <c r="K262" s="1498" t="str">
        <f>項目一覧!$C$120</f>
        <v>0.00</v>
      </c>
      <c r="L262" s="1498"/>
      <c r="M262" s="1498"/>
      <c r="N262" s="1498"/>
      <c r="O262" s="35" t="s">
        <v>348</v>
      </c>
      <c r="P262" s="15"/>
      <c r="Q262" s="15"/>
      <c r="R262" s="15"/>
      <c r="S262" s="15"/>
      <c r="T262" s="15"/>
      <c r="U262" s="35"/>
      <c r="V262" s="15"/>
      <c r="W262" s="15"/>
      <c r="X262" s="15"/>
      <c r="Y262" s="15"/>
      <c r="Z262" s="15"/>
      <c r="AA262" s="35"/>
      <c r="AB262" s="1024"/>
    </row>
    <row r="263" spans="1:35" ht="17.100000000000001" customHeight="1">
      <c r="A263" s="17" t="s">
        <v>346</v>
      </c>
      <c r="B263" s="16" t="s">
        <v>372</v>
      </c>
      <c r="C263" s="16"/>
      <c r="D263" s="16"/>
      <c r="E263" s="16"/>
      <c r="F263" s="16"/>
      <c r="G263" s="16"/>
      <c r="H263" s="2"/>
      <c r="I263" s="5" t="s">
        <v>340</v>
      </c>
      <c r="J263" s="1473" t="s">
        <v>111</v>
      </c>
      <c r="K263" s="1473"/>
      <c r="L263" s="1473"/>
      <c r="M263" s="1473"/>
      <c r="N263" s="1473"/>
      <c r="O263" s="5" t="s">
        <v>339</v>
      </c>
      <c r="P263" s="1473" t="s">
        <v>371</v>
      </c>
      <c r="Q263" s="1473"/>
      <c r="R263" s="1473"/>
      <c r="S263" s="1473"/>
      <c r="T263" s="1473"/>
      <c r="U263" s="5" t="s">
        <v>339</v>
      </c>
      <c r="V263" s="1473" t="s">
        <v>370</v>
      </c>
      <c r="W263" s="1473"/>
      <c r="X263" s="1473"/>
      <c r="Y263" s="1473"/>
      <c r="Z263" s="1473"/>
      <c r="AA263" s="7" t="s">
        <v>369</v>
      </c>
    </row>
    <row r="264" spans="1:35" ht="17.100000000000001" customHeight="1">
      <c r="A264" s="6"/>
      <c r="B264" s="3" t="s">
        <v>2413</v>
      </c>
      <c r="C264" s="3" t="s">
        <v>2418</v>
      </c>
      <c r="D264" s="3"/>
      <c r="E264" s="3"/>
      <c r="F264" s="3"/>
      <c r="G264" s="3"/>
      <c r="H264" s="5"/>
      <c r="I264" s="5" t="s">
        <v>340</v>
      </c>
      <c r="J264" s="1494" t="str">
        <f>項目一覧!$C$121</f>
        <v/>
      </c>
      <c r="K264" s="1494"/>
      <c r="L264" s="1494"/>
      <c r="M264" s="1494"/>
      <c r="N264" s="1494"/>
      <c r="O264" s="5" t="s">
        <v>339</v>
      </c>
      <c r="P264" s="1494" t="str">
        <f>項目一覧!$C$122</f>
        <v/>
      </c>
      <c r="Q264" s="1494"/>
      <c r="R264" s="1494"/>
      <c r="S264" s="1494"/>
      <c r="T264" s="1494"/>
      <c r="U264" s="5" t="s">
        <v>339</v>
      </c>
      <c r="V264" s="1493" t="str">
        <f>項目一覧!$C$123</f>
        <v/>
      </c>
      <c r="W264" s="1493"/>
      <c r="X264" s="1493"/>
      <c r="Y264" s="1493"/>
      <c r="Z264" s="1493"/>
      <c r="AA264" s="7" t="s">
        <v>353</v>
      </c>
    </row>
    <row r="265" spans="1:35" ht="17.100000000000001" customHeight="1">
      <c r="A265" s="6"/>
      <c r="B265" s="3" t="s">
        <v>2397</v>
      </c>
      <c r="C265" s="3" t="s">
        <v>3040</v>
      </c>
      <c r="D265" s="3"/>
      <c r="E265" s="3"/>
      <c r="F265" s="3"/>
      <c r="G265" s="3"/>
      <c r="H265" s="5"/>
      <c r="I265" s="5"/>
      <c r="J265" s="541"/>
      <c r="K265" s="541"/>
      <c r="L265" s="541"/>
      <c r="M265" s="541"/>
      <c r="N265" s="541"/>
      <c r="O265" s="5"/>
      <c r="P265" s="541"/>
      <c r="Q265" s="541"/>
      <c r="R265" s="541"/>
      <c r="S265" s="541"/>
      <c r="T265" s="541"/>
      <c r="U265" s="5"/>
      <c r="V265" s="542"/>
      <c r="W265" s="542"/>
      <c r="X265" s="542"/>
      <c r="Y265" s="542"/>
      <c r="Z265" s="542"/>
      <c r="AA265" s="7"/>
    </row>
    <row r="266" spans="1:35" ht="17.100000000000001" customHeight="1">
      <c r="A266" s="6"/>
      <c r="C266" s="3"/>
      <c r="D266" s="3"/>
      <c r="E266" s="3"/>
      <c r="F266" s="3"/>
      <c r="G266" s="3"/>
      <c r="H266" s="5"/>
      <c r="I266" s="5" t="s">
        <v>340</v>
      </c>
      <c r="J266" s="1483" t="str">
        <f>項目一覧!$C$124</f>
        <v/>
      </c>
      <c r="K266" s="1483"/>
      <c r="L266" s="1483"/>
      <c r="M266" s="1483"/>
      <c r="N266" s="1483"/>
      <c r="O266" s="5" t="s">
        <v>339</v>
      </c>
      <c r="P266" s="1483" t="str">
        <f>項目一覧!$C$125</f>
        <v/>
      </c>
      <c r="Q266" s="1483"/>
      <c r="R266" s="1483"/>
      <c r="S266" s="1483"/>
      <c r="T266" s="1483"/>
      <c r="U266" s="5" t="s">
        <v>339</v>
      </c>
      <c r="V266" s="1482" t="str">
        <f>項目一覧!$C$126</f>
        <v/>
      </c>
      <c r="W266" s="1482"/>
      <c r="X266" s="1482"/>
      <c r="Y266" s="1482"/>
      <c r="Z266" s="1482"/>
      <c r="AA266" s="7" t="s">
        <v>353</v>
      </c>
    </row>
    <row r="267" spans="1:35" ht="17.100000000000001" customHeight="1">
      <c r="A267" s="6"/>
      <c r="B267" s="3" t="s">
        <v>368</v>
      </c>
      <c r="C267" s="3" t="s">
        <v>367</v>
      </c>
      <c r="D267" s="3"/>
      <c r="E267" s="3"/>
      <c r="F267" s="3"/>
      <c r="G267" s="3"/>
      <c r="H267" s="5"/>
      <c r="V267" s="510"/>
      <c r="W267" s="510"/>
      <c r="X267" s="510"/>
      <c r="Y267" s="510"/>
      <c r="Z267" s="510"/>
    </row>
    <row r="268" spans="1:35" ht="17.100000000000001" customHeight="1">
      <c r="A268" s="6"/>
      <c r="B268" s="3"/>
      <c r="C268" s="3"/>
      <c r="D268" s="3"/>
      <c r="E268" s="3"/>
      <c r="F268" s="3"/>
      <c r="G268" s="3"/>
      <c r="H268" s="5"/>
      <c r="I268" s="5" t="s">
        <v>340</v>
      </c>
      <c r="J268" s="1483" t="str">
        <f>項目一覧!$C$334</f>
        <v/>
      </c>
      <c r="K268" s="1483"/>
      <c r="L268" s="1483"/>
      <c r="M268" s="1483"/>
      <c r="N268" s="1483"/>
      <c r="O268" s="5" t="s">
        <v>339</v>
      </c>
      <c r="P268" s="1483" t="str">
        <f>項目一覧!$C$335</f>
        <v/>
      </c>
      <c r="Q268" s="1483"/>
      <c r="R268" s="1483"/>
      <c r="S268" s="1483"/>
      <c r="T268" s="1483"/>
      <c r="U268" s="5" t="s">
        <v>339</v>
      </c>
      <c r="V268" s="1482" t="str">
        <f>項目一覧!$C$336</f>
        <v/>
      </c>
      <c r="W268" s="1482"/>
      <c r="X268" s="1482"/>
      <c r="Y268" s="1482"/>
      <c r="Z268" s="1482"/>
      <c r="AA268" s="7" t="s">
        <v>353</v>
      </c>
    </row>
    <row r="269" spans="1:35" ht="17.100000000000001" customHeight="1">
      <c r="A269" s="6"/>
      <c r="B269" s="3" t="s">
        <v>366</v>
      </c>
      <c r="C269" s="3" t="s">
        <v>3041</v>
      </c>
      <c r="D269" s="3"/>
      <c r="E269" s="3"/>
      <c r="F269" s="3"/>
      <c r="G269" s="3"/>
      <c r="H269" s="3"/>
      <c r="I269" s="3"/>
      <c r="J269" s="3"/>
      <c r="K269" s="3"/>
      <c r="L269" s="3"/>
      <c r="M269" s="3"/>
      <c r="N269" s="3"/>
      <c r="O269" s="3"/>
      <c r="P269" s="3"/>
      <c r="Q269" s="3"/>
      <c r="R269" s="3"/>
      <c r="S269" s="3"/>
      <c r="T269" s="3"/>
      <c r="U269" s="3"/>
      <c r="V269" s="511"/>
      <c r="W269" s="511"/>
      <c r="X269" s="511"/>
      <c r="Y269" s="511"/>
      <c r="Z269" s="511"/>
      <c r="AA269" s="3"/>
    </row>
    <row r="270" spans="1:35" ht="17.100000000000001" customHeight="1">
      <c r="A270" s="6"/>
      <c r="B270" s="3"/>
      <c r="C270" s="3"/>
      <c r="D270" s="3"/>
      <c r="E270" s="3"/>
      <c r="F270" s="3"/>
      <c r="G270" s="3"/>
      <c r="H270" s="3"/>
      <c r="I270" s="5" t="s">
        <v>340</v>
      </c>
      <c r="J270" s="1483" t="str">
        <f>項目一覧!$C$127</f>
        <v/>
      </c>
      <c r="K270" s="1483"/>
      <c r="L270" s="1483"/>
      <c r="M270" s="1483"/>
      <c r="N270" s="1483"/>
      <c r="O270" s="5" t="s">
        <v>339</v>
      </c>
      <c r="P270" s="1483" t="str">
        <f>項目一覧!$C$128</f>
        <v/>
      </c>
      <c r="Q270" s="1483"/>
      <c r="R270" s="1483"/>
      <c r="S270" s="1483"/>
      <c r="T270" s="1483"/>
      <c r="U270" s="5" t="s">
        <v>339</v>
      </c>
      <c r="V270" s="1482" t="str">
        <f>項目一覧!$C$129</f>
        <v/>
      </c>
      <c r="W270" s="1482"/>
      <c r="X270" s="1482"/>
      <c r="Y270" s="1482"/>
      <c r="Z270" s="1482"/>
      <c r="AA270" s="7" t="s">
        <v>353</v>
      </c>
    </row>
    <row r="271" spans="1:35" ht="17.100000000000001" customHeight="1">
      <c r="A271" s="6"/>
      <c r="B271" s="3" t="s">
        <v>365</v>
      </c>
      <c r="C271" s="406" t="s">
        <v>3754</v>
      </c>
      <c r="D271" s="3"/>
      <c r="E271" s="3"/>
      <c r="F271" s="3"/>
      <c r="G271" s="3"/>
      <c r="H271" s="3"/>
      <c r="I271" s="5" t="s">
        <v>143</v>
      </c>
      <c r="J271" s="1483" t="str">
        <f>項目一覧!$C$368</f>
        <v/>
      </c>
      <c r="K271" s="1483"/>
      <c r="L271" s="1483"/>
      <c r="M271" s="1483"/>
      <c r="N271" s="1483"/>
      <c r="O271" s="5" t="s">
        <v>153</v>
      </c>
      <c r="P271" s="1483" t="str">
        <f>項目一覧!$C$369</f>
        <v/>
      </c>
      <c r="Q271" s="1483"/>
      <c r="R271" s="1483"/>
      <c r="S271" s="1483"/>
      <c r="T271" s="1483"/>
      <c r="U271" s="5" t="s">
        <v>153</v>
      </c>
      <c r="V271" s="1482" t="str">
        <f>項目一覧!$C$370</f>
        <v/>
      </c>
      <c r="W271" s="1482"/>
      <c r="X271" s="1482"/>
      <c r="Y271" s="1482"/>
      <c r="Z271" s="1482"/>
      <c r="AA271" s="7" t="s">
        <v>353</v>
      </c>
    </row>
    <row r="272" spans="1:35" ht="17.100000000000001" customHeight="1">
      <c r="A272" s="6"/>
      <c r="B272" s="3" t="s">
        <v>363</v>
      </c>
      <c r="C272" s="3" t="s">
        <v>364</v>
      </c>
      <c r="D272" s="3"/>
      <c r="E272" s="3"/>
      <c r="F272" s="3"/>
      <c r="G272" s="3"/>
      <c r="H272" s="3"/>
      <c r="I272" s="5" t="s">
        <v>340</v>
      </c>
      <c r="J272" s="1483" t="str">
        <f>項目一覧!$C$130</f>
        <v/>
      </c>
      <c r="K272" s="1483"/>
      <c r="L272" s="1483"/>
      <c r="M272" s="1483"/>
      <c r="N272" s="1483"/>
      <c r="O272" s="5" t="s">
        <v>339</v>
      </c>
      <c r="P272" s="1483" t="str">
        <f>項目一覧!$C$131</f>
        <v/>
      </c>
      <c r="Q272" s="1483"/>
      <c r="R272" s="1483"/>
      <c r="S272" s="1483"/>
      <c r="T272" s="1483"/>
      <c r="U272" s="5" t="s">
        <v>339</v>
      </c>
      <c r="V272" s="1482" t="str">
        <f>項目一覧!$C$132</f>
        <v/>
      </c>
      <c r="W272" s="1482"/>
      <c r="X272" s="1482"/>
      <c r="Y272" s="1482"/>
      <c r="Z272" s="1482"/>
      <c r="AA272" s="7" t="s">
        <v>353</v>
      </c>
    </row>
    <row r="273" spans="1:28" ht="17.100000000000001" customHeight="1">
      <c r="A273" s="6"/>
      <c r="B273" s="3" t="s">
        <v>361</v>
      </c>
      <c r="C273" s="3" t="s">
        <v>362</v>
      </c>
      <c r="D273" s="3"/>
      <c r="E273" s="3"/>
      <c r="F273" s="3"/>
      <c r="G273" s="3"/>
      <c r="H273" s="3"/>
      <c r="I273" s="5" t="s">
        <v>340</v>
      </c>
      <c r="J273" s="1483" t="str">
        <f>項目一覧!$C$322</f>
        <v/>
      </c>
      <c r="K273" s="1483"/>
      <c r="L273" s="1483"/>
      <c r="M273" s="1483"/>
      <c r="N273" s="1483"/>
      <c r="O273" s="5" t="s">
        <v>339</v>
      </c>
      <c r="P273" s="1483" t="str">
        <f>項目一覧!$C$323</f>
        <v/>
      </c>
      <c r="Q273" s="1483"/>
      <c r="R273" s="1483"/>
      <c r="S273" s="1483"/>
      <c r="T273" s="1483"/>
      <c r="U273" s="5" t="s">
        <v>339</v>
      </c>
      <c r="V273" s="1482" t="str">
        <f>項目一覧!$C$324</f>
        <v/>
      </c>
      <c r="W273" s="1482"/>
      <c r="X273" s="1482"/>
      <c r="Y273" s="1482"/>
      <c r="Z273" s="1482"/>
      <c r="AA273" s="7" t="s">
        <v>353</v>
      </c>
    </row>
    <row r="274" spans="1:28" ht="17.100000000000001" customHeight="1">
      <c r="A274" s="6"/>
      <c r="B274" s="3" t="s">
        <v>359</v>
      </c>
      <c r="C274" s="3" t="s">
        <v>360</v>
      </c>
      <c r="D274" s="3"/>
      <c r="E274" s="3"/>
      <c r="F274" s="3"/>
      <c r="G274" s="3"/>
      <c r="H274" s="3"/>
      <c r="I274" s="5" t="s">
        <v>340</v>
      </c>
      <c r="J274" s="1483" t="str">
        <f>項目一覧!$C$325</f>
        <v/>
      </c>
      <c r="K274" s="1483"/>
      <c r="L274" s="1483"/>
      <c r="M274" s="1483"/>
      <c r="N274" s="1483"/>
      <c r="O274" s="5" t="s">
        <v>339</v>
      </c>
      <c r="P274" s="1483" t="str">
        <f>項目一覧!$C$326</f>
        <v/>
      </c>
      <c r="Q274" s="1483"/>
      <c r="R274" s="1483"/>
      <c r="S274" s="1483"/>
      <c r="T274" s="1483"/>
      <c r="U274" s="5" t="s">
        <v>339</v>
      </c>
      <c r="V274" s="1482" t="str">
        <f>項目一覧!$C$327</f>
        <v/>
      </c>
      <c r="W274" s="1482"/>
      <c r="X274" s="1482"/>
      <c r="Y274" s="1482"/>
      <c r="Z274" s="1482"/>
      <c r="AA274" s="7" t="s">
        <v>353</v>
      </c>
    </row>
    <row r="275" spans="1:28" ht="17.100000000000001" customHeight="1">
      <c r="A275" s="6"/>
      <c r="B275" s="3" t="s">
        <v>357</v>
      </c>
      <c r="C275" s="3" t="s">
        <v>358</v>
      </c>
      <c r="D275" s="3"/>
      <c r="E275" s="3"/>
      <c r="F275" s="3"/>
      <c r="G275" s="3"/>
      <c r="H275" s="3"/>
      <c r="I275" s="5" t="s">
        <v>340</v>
      </c>
      <c r="J275" s="1483" t="str">
        <f>項目一覧!$C$328</f>
        <v/>
      </c>
      <c r="K275" s="1483"/>
      <c r="L275" s="1483"/>
      <c r="M275" s="1483"/>
      <c r="N275" s="1483"/>
      <c r="O275" s="5" t="s">
        <v>339</v>
      </c>
      <c r="P275" s="1483" t="str">
        <f>項目一覧!$C$329</f>
        <v/>
      </c>
      <c r="Q275" s="1483"/>
      <c r="R275" s="1483"/>
      <c r="S275" s="1483"/>
      <c r="T275" s="1483"/>
      <c r="U275" s="5" t="s">
        <v>339</v>
      </c>
      <c r="V275" s="1482" t="str">
        <f>項目一覧!$C$330</f>
        <v/>
      </c>
      <c r="W275" s="1482"/>
      <c r="X275" s="1482"/>
      <c r="Y275" s="1482"/>
      <c r="Z275" s="1482"/>
      <c r="AA275" s="7" t="s">
        <v>353</v>
      </c>
    </row>
    <row r="276" spans="1:28" ht="17.100000000000001" customHeight="1">
      <c r="A276" s="6"/>
      <c r="B276" s="3" t="s">
        <v>355</v>
      </c>
      <c r="C276" s="3" t="s">
        <v>356</v>
      </c>
      <c r="D276" s="3"/>
      <c r="E276" s="3"/>
      <c r="F276" s="3"/>
      <c r="G276" s="3"/>
      <c r="H276" s="3"/>
      <c r="I276" s="5" t="s">
        <v>340</v>
      </c>
      <c r="J276" s="1483" t="str">
        <f>項目一覧!$C$331</f>
        <v/>
      </c>
      <c r="K276" s="1483"/>
      <c r="L276" s="1483"/>
      <c r="M276" s="1483"/>
      <c r="N276" s="1483"/>
      <c r="O276" s="5" t="s">
        <v>339</v>
      </c>
      <c r="P276" s="1483" t="str">
        <f>項目一覧!$C$332</f>
        <v/>
      </c>
      <c r="Q276" s="1483"/>
      <c r="R276" s="1483"/>
      <c r="S276" s="1483"/>
      <c r="T276" s="1483"/>
      <c r="U276" s="5" t="s">
        <v>339</v>
      </c>
      <c r="V276" s="1482" t="str">
        <f>項目一覧!$C$333</f>
        <v/>
      </c>
      <c r="W276" s="1482"/>
      <c r="X276" s="1482"/>
      <c r="Y276" s="1482"/>
      <c r="Z276" s="1482"/>
      <c r="AA276" s="7" t="s">
        <v>353</v>
      </c>
    </row>
    <row r="277" spans="1:28" ht="17.100000000000001" customHeight="1">
      <c r="A277" s="6"/>
      <c r="B277" s="3" t="s">
        <v>2419</v>
      </c>
      <c r="C277" s="3" t="s">
        <v>3025</v>
      </c>
      <c r="D277" s="3"/>
      <c r="E277" s="3"/>
      <c r="F277" s="3"/>
      <c r="G277" s="3"/>
      <c r="H277" s="3"/>
      <c r="I277" s="5" t="s">
        <v>340</v>
      </c>
      <c r="J277" s="1483" t="str">
        <f>項目一覧!$C$355</f>
        <v/>
      </c>
      <c r="K277" s="1483"/>
      <c r="L277" s="1483"/>
      <c r="M277" s="1483"/>
      <c r="N277" s="1483"/>
      <c r="O277" s="5" t="s">
        <v>339</v>
      </c>
      <c r="P277" s="1483" t="str">
        <f>項目一覧!$C$356</f>
        <v/>
      </c>
      <c r="Q277" s="1483"/>
      <c r="R277" s="1483"/>
      <c r="S277" s="1483"/>
      <c r="T277" s="1483"/>
      <c r="U277" s="5" t="s">
        <v>339</v>
      </c>
      <c r="V277" s="1482" t="str">
        <f>項目一覧!$C$357</f>
        <v/>
      </c>
      <c r="W277" s="1482"/>
      <c r="X277" s="1482"/>
      <c r="Y277" s="1482"/>
      <c r="Z277" s="1482"/>
      <c r="AA277" s="7" t="s">
        <v>353</v>
      </c>
    </row>
    <row r="278" spans="1:28" ht="17.100000000000001" customHeight="1">
      <c r="A278" s="6"/>
      <c r="B278" s="3" t="s">
        <v>350</v>
      </c>
      <c r="C278" s="406" t="s">
        <v>3755</v>
      </c>
      <c r="D278" s="3"/>
      <c r="E278" s="3"/>
      <c r="F278" s="3"/>
      <c r="G278" s="3"/>
      <c r="H278" s="3"/>
      <c r="I278" s="5" t="s">
        <v>143</v>
      </c>
      <c r="J278" s="1483" t="str">
        <f>項目一覧!$C$371</f>
        <v/>
      </c>
      <c r="K278" s="1483"/>
      <c r="L278" s="1483"/>
      <c r="M278" s="1483"/>
      <c r="N278" s="1483"/>
      <c r="O278" s="5" t="s">
        <v>153</v>
      </c>
      <c r="P278" s="1483" t="str">
        <f>項目一覧!$C$372</f>
        <v/>
      </c>
      <c r="Q278" s="1483"/>
      <c r="R278" s="1483"/>
      <c r="S278" s="1483"/>
      <c r="T278" s="1483"/>
      <c r="U278" s="5" t="s">
        <v>153</v>
      </c>
      <c r="V278" s="1482" t="str">
        <f>項目一覧!$C$373</f>
        <v/>
      </c>
      <c r="W278" s="1482"/>
      <c r="X278" s="1482"/>
      <c r="Y278" s="1482"/>
      <c r="Z278" s="1482"/>
      <c r="AA278" s="7" t="s">
        <v>353</v>
      </c>
    </row>
    <row r="279" spans="1:28" ht="17.100000000000001" customHeight="1">
      <c r="A279" s="6"/>
      <c r="B279" s="3" t="s">
        <v>2121</v>
      </c>
      <c r="C279" s="3" t="s">
        <v>354</v>
      </c>
      <c r="D279" s="3"/>
      <c r="E279" s="3"/>
      <c r="F279" s="3"/>
      <c r="G279" s="3"/>
      <c r="H279" s="3"/>
      <c r="I279" s="5" t="s">
        <v>340</v>
      </c>
      <c r="J279" s="1483" t="str">
        <f>項目一覧!$C$133</f>
        <v/>
      </c>
      <c r="K279" s="1483"/>
      <c r="L279" s="1483"/>
      <c r="M279" s="1483"/>
      <c r="N279" s="1483"/>
      <c r="O279" s="5" t="s">
        <v>339</v>
      </c>
      <c r="P279" s="1483" t="str">
        <f>項目一覧!$C$134</f>
        <v/>
      </c>
      <c r="Q279" s="1483"/>
      <c r="R279" s="1483"/>
      <c r="S279" s="1483"/>
      <c r="T279" s="1483"/>
      <c r="U279" s="5" t="s">
        <v>339</v>
      </c>
      <c r="V279" s="1482" t="str">
        <f>項目一覧!$C$135</f>
        <v/>
      </c>
      <c r="W279" s="1482"/>
      <c r="X279" s="1482"/>
      <c r="Y279" s="1482"/>
      <c r="Z279" s="1482"/>
      <c r="AA279" s="7" t="s">
        <v>353</v>
      </c>
    </row>
    <row r="280" spans="1:28" ht="17.100000000000001" customHeight="1">
      <c r="A280" s="6"/>
      <c r="B280" s="3" t="s">
        <v>3024</v>
      </c>
      <c r="C280" s="3" t="s">
        <v>3042</v>
      </c>
      <c r="D280" s="3"/>
      <c r="E280" s="3"/>
      <c r="F280" s="3"/>
      <c r="G280" s="3"/>
      <c r="H280" s="3"/>
      <c r="I280" s="5" t="s">
        <v>143</v>
      </c>
      <c r="J280" s="1491" t="str">
        <f>項目一覧!$C$345</f>
        <v/>
      </c>
      <c r="K280" s="1491"/>
      <c r="L280" s="1491"/>
      <c r="M280" s="1491"/>
      <c r="N280" s="1491"/>
      <c r="O280" s="5" t="s">
        <v>153</v>
      </c>
      <c r="P280" s="1491" t="str">
        <f>項目一覧!$C$346</f>
        <v/>
      </c>
      <c r="Q280" s="1491"/>
      <c r="R280" s="1491"/>
      <c r="S280" s="1491"/>
      <c r="T280" s="1491"/>
      <c r="U280" s="5" t="s">
        <v>153</v>
      </c>
      <c r="V280" s="1567" t="str">
        <f>項目一覧!$C$347</f>
        <v/>
      </c>
      <c r="W280" s="1567"/>
      <c r="X280" s="1567"/>
      <c r="Y280" s="1567"/>
      <c r="Z280" s="1567"/>
      <c r="AA280" s="7" t="s">
        <v>353</v>
      </c>
    </row>
    <row r="281" spans="1:28" ht="17.100000000000001" customHeight="1">
      <c r="A281" s="6"/>
      <c r="B281" s="3" t="s">
        <v>3751</v>
      </c>
      <c r="C281" s="3" t="s">
        <v>352</v>
      </c>
      <c r="D281" s="3"/>
      <c r="E281" s="3"/>
      <c r="F281" s="3"/>
      <c r="G281" s="3"/>
      <c r="H281" s="3"/>
      <c r="I281" s="3"/>
      <c r="J281" s="3"/>
      <c r="K281" s="3"/>
      <c r="L281" s="3"/>
      <c r="M281" s="1483" t="str">
        <f>項目一覧!$C$136</f>
        <v/>
      </c>
      <c r="N281" s="1483"/>
      <c r="O281" s="1483"/>
      <c r="P281" s="1483"/>
      <c r="Q281" s="1483"/>
      <c r="R281" s="3" t="s">
        <v>351</v>
      </c>
      <c r="S281" s="3"/>
      <c r="T281" s="3"/>
      <c r="U281" s="3"/>
      <c r="V281" s="3"/>
      <c r="W281" s="3"/>
      <c r="X281" s="3"/>
      <c r="Y281" s="3"/>
      <c r="Z281" s="3"/>
      <c r="AA281" s="3"/>
    </row>
    <row r="282" spans="1:28" ht="17.100000000000001" customHeight="1">
      <c r="A282" s="32"/>
      <c r="B282" s="15" t="s">
        <v>3753</v>
      </c>
      <c r="C282" s="15" t="s">
        <v>349</v>
      </c>
      <c r="D282" s="15"/>
      <c r="E282" s="15"/>
      <c r="F282" s="15"/>
      <c r="G282" s="15"/>
      <c r="H282" s="15"/>
      <c r="I282" s="15"/>
      <c r="J282" s="15"/>
      <c r="K282" s="15"/>
      <c r="L282" s="15"/>
      <c r="M282" s="1498" t="str">
        <f>項目一覧!$C$137</f>
        <v/>
      </c>
      <c r="N282" s="1498"/>
      <c r="O282" s="1498"/>
      <c r="P282" s="1498"/>
      <c r="Q282" s="1498"/>
      <c r="R282" s="15" t="s">
        <v>348</v>
      </c>
      <c r="S282" s="15"/>
      <c r="T282" s="15"/>
      <c r="U282" s="15"/>
      <c r="V282" s="15"/>
      <c r="W282" s="15"/>
      <c r="X282" s="15"/>
      <c r="Y282" s="15"/>
      <c r="Z282" s="15"/>
      <c r="AA282" s="15"/>
      <c r="AB282" s="1024"/>
    </row>
    <row r="283" spans="1:28" ht="17.100000000000001" customHeight="1">
      <c r="A283" s="6" t="s">
        <v>346</v>
      </c>
      <c r="B283" s="3" t="s">
        <v>347</v>
      </c>
      <c r="C283" s="3"/>
      <c r="D283" s="3"/>
      <c r="E283" s="3"/>
      <c r="F283" s="3"/>
      <c r="G283" s="3"/>
      <c r="H283" s="3"/>
      <c r="I283" s="3"/>
      <c r="J283" s="3"/>
      <c r="K283" s="3"/>
      <c r="L283" s="3"/>
      <c r="M283" s="3"/>
      <c r="N283" s="3"/>
      <c r="O283" s="3"/>
      <c r="P283" s="3"/>
      <c r="Q283" s="3"/>
      <c r="R283" s="3"/>
      <c r="S283" s="3"/>
      <c r="T283" s="3"/>
      <c r="U283" s="3"/>
      <c r="V283" s="3"/>
      <c r="W283" s="3"/>
      <c r="X283" s="3"/>
      <c r="Y283" s="3"/>
      <c r="Z283" s="3"/>
      <c r="AA283" s="3"/>
    </row>
    <row r="284" spans="1:28" ht="17.100000000000001" customHeight="1">
      <c r="A284" s="6"/>
      <c r="B284" s="3" t="s">
        <v>2375</v>
      </c>
      <c r="C284" s="3" t="s">
        <v>2431</v>
      </c>
      <c r="D284" s="3"/>
      <c r="E284" s="3"/>
      <c r="F284" s="3"/>
      <c r="G284" s="3"/>
      <c r="H284" s="3"/>
      <c r="I284" s="3"/>
      <c r="J284" s="3"/>
      <c r="K284" s="3"/>
      <c r="L284" s="1499" t="str">
        <f>項目一覧!$C$138</f>
        <v xml:space="preserve"> </v>
      </c>
      <c r="M284" s="1499"/>
      <c r="N284" s="1499"/>
      <c r="O284" s="1499"/>
      <c r="P284" s="3"/>
      <c r="Q284" s="3"/>
      <c r="R284" s="3"/>
      <c r="S284" s="3"/>
      <c r="T284" s="3"/>
      <c r="U284" s="3"/>
      <c r="V284" s="3"/>
      <c r="W284" s="3"/>
      <c r="X284" s="3"/>
      <c r="Y284" s="3"/>
      <c r="Z284" s="3"/>
      <c r="AA284" s="3"/>
    </row>
    <row r="285" spans="1:28" ht="17.100000000000001" customHeight="1">
      <c r="A285" s="32"/>
      <c r="B285" s="15" t="s">
        <v>2397</v>
      </c>
      <c r="C285" s="15" t="s">
        <v>2432</v>
      </c>
      <c r="D285" s="15"/>
      <c r="E285" s="15"/>
      <c r="F285" s="15"/>
      <c r="G285" s="15"/>
      <c r="H285" s="15"/>
      <c r="I285" s="15"/>
      <c r="J285" s="15"/>
      <c r="K285" s="15"/>
      <c r="L285" s="1486" t="str">
        <f>項目一覧!$C$139</f>
        <v/>
      </c>
      <c r="M285" s="1486"/>
      <c r="N285" s="1486"/>
      <c r="O285" s="1486"/>
      <c r="P285" s="15"/>
      <c r="Q285" s="15"/>
      <c r="R285" s="15"/>
      <c r="S285" s="15"/>
      <c r="T285" s="15"/>
      <c r="U285" s="15"/>
      <c r="V285" s="15"/>
      <c r="W285" s="15"/>
      <c r="X285" s="15"/>
      <c r="Y285" s="15"/>
      <c r="Z285" s="15"/>
      <c r="AA285" s="15"/>
      <c r="AB285" s="1024"/>
    </row>
    <row r="286" spans="1:28" ht="17.100000000000001" customHeight="1">
      <c r="A286" s="6" t="s">
        <v>346</v>
      </c>
      <c r="B286" s="3" t="s">
        <v>345</v>
      </c>
      <c r="C286" s="3"/>
      <c r="D286" s="3"/>
      <c r="E286" s="3"/>
      <c r="F286" s="3"/>
      <c r="G286" s="3"/>
      <c r="H286" s="3"/>
      <c r="I286" s="5" t="s">
        <v>297</v>
      </c>
      <c r="J286" s="1473" t="s">
        <v>344</v>
      </c>
      <c r="K286" s="1473"/>
      <c r="L286" s="1473"/>
      <c r="M286" s="1473"/>
      <c r="N286" s="1473"/>
      <c r="O286" s="5" t="s">
        <v>339</v>
      </c>
      <c r="P286" s="1473" t="s">
        <v>147</v>
      </c>
      <c r="Q286" s="1473"/>
      <c r="R286" s="1473"/>
      <c r="S286" s="1473"/>
      <c r="T286" s="1473"/>
      <c r="U286" s="3" t="s">
        <v>320</v>
      </c>
      <c r="V286" s="3"/>
      <c r="W286" s="3"/>
      <c r="X286" s="3"/>
      <c r="Y286" s="3"/>
      <c r="Z286" s="3"/>
      <c r="AA286" s="3"/>
    </row>
    <row r="287" spans="1:28" ht="17.100000000000001" customHeight="1">
      <c r="A287" s="6"/>
      <c r="B287" s="3" t="s">
        <v>2423</v>
      </c>
      <c r="C287" s="3" t="s">
        <v>2424</v>
      </c>
      <c r="D287" s="3"/>
      <c r="E287" s="3"/>
      <c r="F287" s="3"/>
      <c r="G287" s="3"/>
      <c r="H287" s="3"/>
      <c r="I287" s="5" t="s">
        <v>340</v>
      </c>
      <c r="J287" s="1485" t="str">
        <f>項目一覧!$C$140</f>
        <v/>
      </c>
      <c r="K287" s="1485"/>
      <c r="L287" s="1485"/>
      <c r="M287" s="1485"/>
      <c r="N287" s="1485"/>
      <c r="O287" s="5" t="s">
        <v>339</v>
      </c>
      <c r="P287" s="1503" t="str">
        <f>項目一覧!$C$141</f>
        <v/>
      </c>
      <c r="Q287" s="1503"/>
      <c r="R287" s="1503"/>
      <c r="S287" s="1503"/>
      <c r="T287" s="1503"/>
      <c r="U287" s="3" t="s">
        <v>343</v>
      </c>
      <c r="V287" s="3"/>
      <c r="W287" s="3"/>
      <c r="X287" s="3"/>
      <c r="Y287" s="3"/>
      <c r="Z287" s="3"/>
      <c r="AA287" s="3"/>
    </row>
    <row r="288" spans="1:28" ht="17.100000000000001" customHeight="1">
      <c r="A288" s="6"/>
      <c r="B288" s="3" t="s">
        <v>2425</v>
      </c>
      <c r="C288" s="3" t="s">
        <v>2426</v>
      </c>
      <c r="D288" s="3"/>
      <c r="E288" s="3"/>
      <c r="F288" s="3"/>
      <c r="G288" s="3" t="s">
        <v>341</v>
      </c>
      <c r="H288" s="3"/>
      <c r="I288" s="5" t="s">
        <v>340</v>
      </c>
      <c r="J288" s="1473" t="str">
        <f>項目一覧!$C$142</f>
        <v/>
      </c>
      <c r="K288" s="1473"/>
      <c r="L288" s="1473"/>
      <c r="M288" s="1473"/>
      <c r="N288" s="1473"/>
      <c r="O288" s="5" t="s">
        <v>339</v>
      </c>
      <c r="P288" s="1473" t="str">
        <f>項目一覧!$C$143</f>
        <v/>
      </c>
      <c r="Q288" s="1473"/>
      <c r="R288" s="1473"/>
      <c r="S288" s="1473"/>
      <c r="T288" s="1473"/>
      <c r="U288" s="3" t="s">
        <v>338</v>
      </c>
      <c r="V288" s="3"/>
      <c r="W288" s="3"/>
      <c r="X288" s="3"/>
      <c r="Y288" s="3"/>
      <c r="Z288" s="3"/>
      <c r="AA288" s="3"/>
    </row>
    <row r="289" spans="1:28" ht="17.100000000000001" customHeight="1">
      <c r="A289" s="6"/>
      <c r="B289" s="3"/>
      <c r="C289" s="3"/>
      <c r="D289" s="3"/>
      <c r="E289" s="3"/>
      <c r="F289" s="3"/>
      <c r="G289" s="3" t="s">
        <v>337</v>
      </c>
      <c r="H289" s="3"/>
      <c r="I289" s="5" t="s">
        <v>325</v>
      </c>
      <c r="J289" s="1473" t="str">
        <f>項目一覧!$C$144</f>
        <v/>
      </c>
      <c r="K289" s="1473"/>
      <c r="L289" s="1473"/>
      <c r="M289" s="1473"/>
      <c r="N289" s="1473"/>
      <c r="O289" s="5" t="s">
        <v>336</v>
      </c>
      <c r="P289" s="1473" t="str">
        <f>項目一覧!$C$145</f>
        <v/>
      </c>
      <c r="Q289" s="1473"/>
      <c r="R289" s="1473"/>
      <c r="S289" s="1473"/>
      <c r="T289" s="1473"/>
      <c r="U289" s="3" t="s">
        <v>326</v>
      </c>
      <c r="V289" s="3"/>
      <c r="W289" s="3"/>
      <c r="X289" s="3"/>
      <c r="Y289" s="3"/>
      <c r="Z289" s="3"/>
      <c r="AA289" s="3"/>
    </row>
    <row r="290" spans="1:28" ht="17.100000000000001" customHeight="1">
      <c r="A290" s="6"/>
      <c r="B290" s="3" t="s">
        <v>2427</v>
      </c>
      <c r="C290" s="3" t="s">
        <v>2428</v>
      </c>
      <c r="D290" s="3"/>
      <c r="E290" s="3"/>
      <c r="F290" s="3"/>
      <c r="G290" s="7"/>
      <c r="H290" s="3"/>
      <c r="I290" s="1500" t="str">
        <f>項目一覧!$C$146</f>
        <v/>
      </c>
      <c r="J290" s="1500"/>
      <c r="K290" s="1500"/>
      <c r="L290" s="1500"/>
      <c r="M290" s="1500"/>
      <c r="N290" s="1500"/>
      <c r="O290" s="1500"/>
      <c r="P290" s="1550" t="str">
        <f>IF(項目一覧!$C$149="","","一部　"&amp;項目一覧!$C$149)</f>
        <v/>
      </c>
      <c r="Q290" s="1550"/>
      <c r="R290" s="1550"/>
      <c r="S290" s="1550"/>
      <c r="T290" s="1550"/>
      <c r="U290" s="1550"/>
      <c r="V290" s="1550"/>
      <c r="W290" s="2"/>
      <c r="X290" s="3"/>
      <c r="Y290" s="3"/>
      <c r="Z290" s="3"/>
      <c r="AA290" s="3"/>
    </row>
    <row r="291" spans="1:28" ht="17.100000000000001" customHeight="1">
      <c r="A291" s="6"/>
      <c r="B291" s="3" t="s">
        <v>2420</v>
      </c>
      <c r="C291" s="3" t="s">
        <v>2422</v>
      </c>
      <c r="D291" s="3"/>
      <c r="E291" s="3"/>
      <c r="F291" s="3"/>
      <c r="G291" s="3"/>
      <c r="H291" s="3"/>
      <c r="I291" s="3"/>
      <c r="J291" s="3"/>
      <c r="K291" s="3"/>
      <c r="L291" s="3"/>
      <c r="M291" s="3"/>
      <c r="N291" s="3"/>
      <c r="O291" s="3"/>
      <c r="P291" s="3"/>
      <c r="Q291" s="6" t="str">
        <f>IF(項目一覧!$D$152=TRUE,"■","□")</f>
        <v>□</v>
      </c>
      <c r="R291" s="2" t="s">
        <v>334</v>
      </c>
      <c r="S291" s="2"/>
      <c r="T291" s="6" t="str">
        <f>IF(項目一覧!$E$152=TRUE,"■","□")</f>
        <v>□</v>
      </c>
      <c r="U291" s="2" t="s">
        <v>333</v>
      </c>
      <c r="V291" s="2"/>
      <c r="W291" s="3"/>
      <c r="X291" s="3"/>
      <c r="Y291" s="3"/>
      <c r="Z291" s="3"/>
      <c r="AA291" s="3"/>
    </row>
    <row r="292" spans="1:28" ht="17.100000000000001" customHeight="1">
      <c r="A292" s="6"/>
      <c r="B292" s="3" t="s">
        <v>2429</v>
      </c>
      <c r="C292" s="3" t="s">
        <v>2430</v>
      </c>
      <c r="D292" s="3"/>
      <c r="E292" s="3"/>
      <c r="F292" s="3"/>
      <c r="G292" s="3"/>
      <c r="H292" s="3"/>
      <c r="I292" s="3"/>
      <c r="J292" s="6"/>
      <c r="K292" s="3" t="str">
        <f>IF(項目一覧!$D$153=TRUE,"■","□")&amp;"道路高さ制限不適用 "&amp;IF(項目一覧!$E$153=TRUE,"■","□")&amp;"隣地高さ制限不適用"&amp;IF(項目一覧!$F$153=TRUE,"■","□")&amp;"北側高さ制限不適用"</f>
        <v>□道路高さ制限不適用 □隣地高さ制限不適用□北側高さ制限不適用</v>
      </c>
      <c r="L292" s="3"/>
      <c r="M292" s="3"/>
      <c r="N292" s="3"/>
      <c r="O292" s="3"/>
      <c r="P292" s="6"/>
      <c r="Q292" s="3"/>
      <c r="R292" s="2"/>
      <c r="S292" s="3"/>
      <c r="T292" s="3"/>
      <c r="U292" s="3"/>
      <c r="V292" s="6"/>
      <c r="W292" s="3"/>
      <c r="X292" s="3"/>
      <c r="Y292" s="2"/>
      <c r="Z292" s="3"/>
      <c r="AA292" s="3"/>
      <c r="AB292" s="1024"/>
    </row>
    <row r="293" spans="1:28" ht="17.100000000000001" customHeight="1">
      <c r="A293" s="17" t="s">
        <v>329</v>
      </c>
      <c r="B293" s="16" t="s">
        <v>332</v>
      </c>
      <c r="C293" s="16"/>
      <c r="D293" s="16"/>
      <c r="E293" s="16"/>
      <c r="F293" s="16"/>
      <c r="G293" s="16"/>
      <c r="H293" s="1533" t="str">
        <f>項目一覧!$C$154</f>
        <v/>
      </c>
      <c r="I293" s="1533"/>
      <c r="J293" s="1533"/>
      <c r="K293" s="1533"/>
      <c r="L293" s="1533"/>
      <c r="M293" s="1533"/>
      <c r="N293" s="1533"/>
      <c r="O293" s="1533"/>
      <c r="P293" s="1533"/>
      <c r="Q293" s="1533"/>
      <c r="R293" s="1533"/>
      <c r="S293" s="1533"/>
      <c r="T293" s="1533"/>
      <c r="U293" s="1533"/>
      <c r="V293" s="1533"/>
      <c r="W293" s="1533"/>
      <c r="X293" s="1533"/>
      <c r="Y293" s="1533"/>
      <c r="Z293" s="1533"/>
      <c r="AA293" s="1533"/>
    </row>
    <row r="294" spans="1:28" ht="17.100000000000001" customHeight="1">
      <c r="A294" s="6"/>
      <c r="B294" s="3"/>
      <c r="C294" s="3"/>
      <c r="D294" s="3"/>
      <c r="E294" s="3"/>
      <c r="F294" s="3"/>
      <c r="G294" s="3"/>
      <c r="H294" s="1551"/>
      <c r="I294" s="1551"/>
      <c r="J294" s="1551"/>
      <c r="K294" s="1551"/>
      <c r="L294" s="1551"/>
      <c r="M294" s="1551"/>
      <c r="N294" s="1551"/>
      <c r="O294" s="1551"/>
      <c r="P294" s="1551"/>
      <c r="Q294" s="1551"/>
      <c r="R294" s="1551"/>
      <c r="S294" s="1551"/>
      <c r="T294" s="1551"/>
      <c r="U294" s="1551"/>
      <c r="V294" s="1551"/>
      <c r="W294" s="1551"/>
      <c r="X294" s="1551"/>
      <c r="Y294" s="1551"/>
      <c r="Z294" s="1551"/>
      <c r="AA294" s="1551"/>
    </row>
    <row r="295" spans="1:28" ht="17.100000000000001" customHeight="1">
      <c r="A295" s="6"/>
      <c r="B295" s="3"/>
      <c r="C295" s="3"/>
      <c r="D295" s="3"/>
      <c r="E295" s="3"/>
      <c r="F295" s="3"/>
      <c r="G295" s="3"/>
      <c r="H295" s="1552"/>
      <c r="I295" s="1552"/>
      <c r="J295" s="1552"/>
      <c r="K295" s="1552"/>
      <c r="L295" s="1552"/>
      <c r="M295" s="1552"/>
      <c r="N295" s="1552"/>
      <c r="O295" s="1552"/>
      <c r="P295" s="1552"/>
      <c r="Q295" s="1552"/>
      <c r="R295" s="1552"/>
      <c r="S295" s="1552"/>
      <c r="T295" s="1552"/>
      <c r="U295" s="1552"/>
      <c r="V295" s="1552"/>
      <c r="W295" s="1552"/>
      <c r="X295" s="1552"/>
      <c r="Y295" s="1552"/>
      <c r="Z295" s="1552"/>
      <c r="AA295" s="1552"/>
      <c r="AB295" s="1024"/>
    </row>
    <row r="296" spans="1:28" ht="17.100000000000001" customHeight="1">
      <c r="A296" s="22" t="s">
        <v>329</v>
      </c>
      <c r="B296" s="20" t="s">
        <v>331</v>
      </c>
      <c r="C296" s="20"/>
      <c r="D296" s="20"/>
      <c r="E296" s="20"/>
      <c r="F296" s="20"/>
      <c r="G296" s="20"/>
      <c r="H296" s="20"/>
      <c r="I296" s="20"/>
      <c r="J296" s="20" t="str">
        <f>IF(項目一覧!$C$155="","",IF(項目一覧!$C$155&lt;DATE(2019,5,1),"平成","令和"))</f>
        <v/>
      </c>
      <c r="K296" s="20"/>
      <c r="L296" s="26" t="str">
        <f>IF(項目一覧!$C$155="","",IF(項目一覧!$C$155&lt;DATE(2019,5,1),YEAR(項目一覧!$C$155)-1988,IF(YEAR(項目一覧!$C$155)-2018=1,"元",YEAR(項目一覧!$C$155)-2018)))</f>
        <v/>
      </c>
      <c r="M296" s="20" t="s">
        <v>324</v>
      </c>
      <c r="N296" s="22" t="str">
        <f>IF(項目一覧!$C$155="","",MONTH(項目一覧!$C$155))</f>
        <v/>
      </c>
      <c r="O296" s="20" t="s">
        <v>323</v>
      </c>
      <c r="P296" s="22" t="str">
        <f>IF(項目一覧!$C$155="","",DAY(項目一覧!$C$155))</f>
        <v/>
      </c>
      <c r="Q296" s="20" t="s">
        <v>322</v>
      </c>
      <c r="R296" s="20"/>
      <c r="S296" s="24"/>
      <c r="T296" s="24"/>
      <c r="U296" s="20"/>
      <c r="V296" s="20"/>
      <c r="W296" s="20"/>
      <c r="X296" s="20"/>
      <c r="Y296" s="20"/>
      <c r="Z296" s="20"/>
      <c r="AA296" s="20"/>
      <c r="AB296" s="1024"/>
    </row>
    <row r="297" spans="1:28" ht="17.100000000000001" customHeight="1">
      <c r="A297" s="22" t="s">
        <v>329</v>
      </c>
      <c r="B297" s="20" t="s">
        <v>330</v>
      </c>
      <c r="C297" s="20"/>
      <c r="D297" s="20"/>
      <c r="E297" s="20"/>
      <c r="F297" s="20"/>
      <c r="G297" s="20"/>
      <c r="H297" s="20"/>
      <c r="I297" s="20"/>
      <c r="J297" s="20" t="str">
        <f>IF(項目一覧!$C$156="","",IF(項目一覧!$C$156&lt;DATE(2019,5,1),"平成","令和"))</f>
        <v/>
      </c>
      <c r="K297" s="20"/>
      <c r="L297" s="26" t="str">
        <f>IF(項目一覧!$C$156="","",IF(項目一覧!$C$156&lt;DATE(2019,5,1),YEAR(項目一覧!$C$156)-1988,IF(YEAR(項目一覧!$C$156)-2018=1,"元",YEAR(項目一覧!$C$156)-2018)))</f>
        <v/>
      </c>
      <c r="M297" s="20" t="s">
        <v>324</v>
      </c>
      <c r="N297" s="22" t="str">
        <f>IF(項目一覧!$C$156="","",MONTH(項目一覧!$C$156))</f>
        <v/>
      </c>
      <c r="O297" s="20" t="s">
        <v>323</v>
      </c>
      <c r="P297" s="22" t="str">
        <f>IF(項目一覧!$C$156="","",DAY(項目一覧!$C$156))</f>
        <v/>
      </c>
      <c r="Q297" s="20" t="s">
        <v>322</v>
      </c>
      <c r="R297" s="20"/>
      <c r="S297" s="24"/>
      <c r="T297" s="24"/>
      <c r="U297" s="20"/>
      <c r="V297" s="20"/>
      <c r="W297" s="20"/>
      <c r="X297" s="20"/>
      <c r="Y297" s="20"/>
      <c r="Z297" s="20"/>
      <c r="AA297" s="20"/>
      <c r="AB297" s="1024"/>
    </row>
    <row r="298" spans="1:28" ht="17.100000000000001" customHeight="1">
      <c r="A298" s="6" t="s">
        <v>329</v>
      </c>
      <c r="B298" s="3" t="s">
        <v>328</v>
      </c>
      <c r="C298" s="3"/>
      <c r="D298" s="3"/>
      <c r="E298" s="3"/>
      <c r="F298" s="3"/>
      <c r="G298" s="3"/>
      <c r="H298" s="3"/>
      <c r="I298" s="3"/>
      <c r="J298" s="3"/>
      <c r="K298" s="3"/>
      <c r="L298" s="5"/>
      <c r="M298" s="3"/>
      <c r="N298" s="3"/>
      <c r="O298" s="3"/>
      <c r="P298" s="3"/>
      <c r="Q298" s="3"/>
      <c r="R298" s="3"/>
      <c r="S298" s="2"/>
      <c r="T298" s="2"/>
      <c r="U298" s="3" t="s">
        <v>327</v>
      </c>
      <c r="V298" s="3"/>
      <c r="W298" s="3"/>
      <c r="X298" s="3"/>
      <c r="Y298" s="3"/>
      <c r="Z298" s="3"/>
      <c r="AA298" s="3"/>
    </row>
    <row r="299" spans="1:28" ht="17.100000000000001" customHeight="1">
      <c r="A299" s="6"/>
      <c r="B299" s="3"/>
      <c r="C299" s="3"/>
      <c r="D299" s="3"/>
      <c r="E299" s="5" t="s">
        <v>325</v>
      </c>
      <c r="F299" s="1497" t="str">
        <f>項目一覧!$C$157</f>
        <v/>
      </c>
      <c r="G299" s="1497"/>
      <c r="H299" s="1497"/>
      <c r="I299" s="5" t="s">
        <v>326</v>
      </c>
      <c r="J299" s="3" t="str">
        <f>IF(項目一覧!$C$158="","",IF(項目一覧!$C$158&lt;DATE(2019,5,1),"平成","令和"))</f>
        <v/>
      </c>
      <c r="K299" s="3"/>
      <c r="L299" s="5" t="str">
        <f>IF(項目一覧!$C$158="","",IF(項目一覧!$C$158&lt;DATE(2019,5,1),YEAR(項目一覧!$C$158)-1988,IF(YEAR(項目一覧!$C$158)-2018=1,"元",YEAR(項目一覧!$C$158)-2018)))</f>
        <v/>
      </c>
      <c r="M299" s="3" t="s">
        <v>324</v>
      </c>
      <c r="N299" s="3" t="str">
        <f>IF(項目一覧!$C$158="","",MONTH(項目一覧!$C$158))</f>
        <v/>
      </c>
      <c r="O299" s="3" t="s">
        <v>323</v>
      </c>
      <c r="P299" s="3" t="str">
        <f>IF(項目一覧!$C$158="","",DAY(項目一覧!$C$158))</f>
        <v/>
      </c>
      <c r="Q299" s="3" t="s">
        <v>322</v>
      </c>
      <c r="R299" s="5" t="s">
        <v>325</v>
      </c>
      <c r="S299" s="1484" t="str">
        <f>項目一覧!$C$159</f>
        <v/>
      </c>
      <c r="T299" s="1484"/>
      <c r="U299" s="1484"/>
      <c r="V299" s="1484"/>
      <c r="W299" s="1484"/>
      <c r="X299" s="1484"/>
      <c r="Y299" s="1484"/>
      <c r="Z299" s="1484"/>
      <c r="AA299" s="5" t="s">
        <v>326</v>
      </c>
    </row>
    <row r="300" spans="1:28" ht="17.100000000000001" customHeight="1">
      <c r="A300" s="2"/>
      <c r="B300" s="2"/>
      <c r="C300" s="2"/>
      <c r="D300" s="2"/>
      <c r="E300" s="5" t="s">
        <v>297</v>
      </c>
      <c r="F300" s="1497" t="str">
        <f>項目一覧!$C$160</f>
        <v/>
      </c>
      <c r="G300" s="1497"/>
      <c r="H300" s="1497"/>
      <c r="I300" s="5" t="s">
        <v>320</v>
      </c>
      <c r="J300" s="3" t="str">
        <f>IF(項目一覧!$C$161="","",IF(項目一覧!$C$161&lt;DATE(2019,5,1),"平成","令和"))</f>
        <v/>
      </c>
      <c r="K300" s="3"/>
      <c r="L300" s="5" t="str">
        <f>IF(項目一覧!$C$161="","",IF(項目一覧!$C$161&lt;DATE(2019,5,1),YEAR(項目一覧!$C$161)-1988,IF(YEAR(項目一覧!$C$161)-2018=1,"元",YEAR(項目一覧!$C$161)-2018)))</f>
        <v/>
      </c>
      <c r="M300" s="3" t="s">
        <v>324</v>
      </c>
      <c r="N300" s="3" t="str">
        <f>IF(項目一覧!$C$161="","",MONTH(項目一覧!$C$161))</f>
        <v/>
      </c>
      <c r="O300" s="3" t="s">
        <v>323</v>
      </c>
      <c r="P300" s="3" t="str">
        <f>IF(項目一覧!$C$161="","",DAY(項目一覧!$C$161))</f>
        <v/>
      </c>
      <c r="Q300" s="3" t="s">
        <v>322</v>
      </c>
      <c r="R300" s="5" t="s">
        <v>325</v>
      </c>
      <c r="S300" s="1484" t="str">
        <f>項目一覧!$C$162</f>
        <v/>
      </c>
      <c r="T300" s="1484"/>
      <c r="U300" s="1484"/>
      <c r="V300" s="1484"/>
      <c r="W300" s="1484"/>
      <c r="X300" s="1484"/>
      <c r="Y300" s="1484"/>
      <c r="Z300" s="1484"/>
      <c r="AA300" s="33" t="s">
        <v>320</v>
      </c>
    </row>
    <row r="301" spans="1:28" ht="17.100000000000001" customHeight="1">
      <c r="A301" s="2"/>
      <c r="B301" s="2"/>
      <c r="C301" s="2"/>
      <c r="D301" s="2"/>
      <c r="E301" s="5" t="s">
        <v>297</v>
      </c>
      <c r="F301" s="1523" t="str">
        <f>項目一覧!$C$163</f>
        <v/>
      </c>
      <c r="G301" s="1523"/>
      <c r="H301" s="1523"/>
      <c r="I301" s="5" t="s">
        <v>320</v>
      </c>
      <c r="J301" s="3" t="str">
        <f>IF(項目一覧!$C$164="","",IF(項目一覧!$C$164&lt;DATE(2019,5,1),"平成","令和"))</f>
        <v/>
      </c>
      <c r="K301" s="3"/>
      <c r="L301" s="5" t="str">
        <f>IF(項目一覧!$C$164="","",IF(項目一覧!$C$164&lt;DATE(2019,5,1),YEAR(項目一覧!$C$164)-1988,IF(YEAR(項目一覧!$C$164)-2018=1,"元",YEAR(項目一覧!$C$164)-2018)))</f>
        <v/>
      </c>
      <c r="M301" s="3" t="s">
        <v>324</v>
      </c>
      <c r="N301" s="3" t="str">
        <f>IF(項目一覧!$C$164="","",MONTH(項目一覧!$C$164))</f>
        <v/>
      </c>
      <c r="O301" s="3" t="s">
        <v>323</v>
      </c>
      <c r="P301" s="3" t="str">
        <f>IF(項目一覧!$C$164="","",DAY(項目一覧!$C$164))</f>
        <v/>
      </c>
      <c r="Q301" s="3" t="s">
        <v>322</v>
      </c>
      <c r="R301" s="5" t="s">
        <v>321</v>
      </c>
      <c r="S301" s="1513" t="str">
        <f>項目一覧!$C$165</f>
        <v/>
      </c>
      <c r="T301" s="1513"/>
      <c r="U301" s="1513"/>
      <c r="V301" s="1513"/>
      <c r="W301" s="1513"/>
      <c r="X301" s="1513"/>
      <c r="Y301" s="1513"/>
      <c r="Z301" s="1513"/>
      <c r="AA301" s="33" t="s">
        <v>320</v>
      </c>
      <c r="AB301" s="1024"/>
    </row>
    <row r="302" spans="1:28" ht="17.100000000000001" customHeight="1">
      <c r="A302" s="17" t="s">
        <v>313</v>
      </c>
      <c r="B302" s="16" t="s">
        <v>319</v>
      </c>
      <c r="C302" s="16"/>
      <c r="D302" s="16"/>
      <c r="E302" s="16"/>
      <c r="F302" s="16"/>
      <c r="G302" s="16"/>
      <c r="H302" s="16"/>
      <c r="I302" s="1536" t="str">
        <f>項目一覧!$C$166</f>
        <v/>
      </c>
      <c r="J302" s="1536"/>
      <c r="K302" s="1536"/>
      <c r="L302" s="1536"/>
      <c r="M302" s="1536"/>
      <c r="N302" s="1536"/>
      <c r="O302" s="1536"/>
      <c r="P302" s="1536"/>
      <c r="Q302" s="1536"/>
      <c r="R302" s="1536"/>
      <c r="S302" s="1536"/>
      <c r="T302" s="1536"/>
      <c r="U302" s="1536"/>
      <c r="V302" s="1536"/>
      <c r="W302" s="1536"/>
      <c r="X302" s="1536"/>
      <c r="Y302" s="1536"/>
      <c r="Z302" s="1536"/>
      <c r="AA302" s="1536"/>
    </row>
    <row r="303" spans="1:28" ht="17.100000000000001" customHeight="1">
      <c r="A303" s="2"/>
      <c r="B303" s="2"/>
      <c r="C303" s="2"/>
      <c r="D303" s="2"/>
      <c r="E303" s="2"/>
      <c r="F303" s="2"/>
      <c r="G303" s="2"/>
      <c r="H303" s="2"/>
      <c r="I303" s="1537"/>
      <c r="J303" s="1537"/>
      <c r="K303" s="1537"/>
      <c r="L303" s="1537"/>
      <c r="M303" s="1537"/>
      <c r="N303" s="1537"/>
      <c r="O303" s="1537"/>
      <c r="P303" s="1537"/>
      <c r="Q303" s="1537"/>
      <c r="R303" s="1537"/>
      <c r="S303" s="1537"/>
      <c r="T303" s="1537"/>
      <c r="U303" s="1537"/>
      <c r="V303" s="1537"/>
      <c r="W303" s="1537"/>
      <c r="X303" s="1537"/>
      <c r="Y303" s="1537"/>
      <c r="Z303" s="1537"/>
      <c r="AA303" s="1537"/>
      <c r="AB303" s="1024"/>
    </row>
    <row r="304" spans="1:28" ht="17.100000000000001" customHeight="1">
      <c r="A304" s="17" t="s">
        <v>313</v>
      </c>
      <c r="B304" s="16" t="s">
        <v>318</v>
      </c>
      <c r="C304" s="16"/>
      <c r="D304" s="16"/>
      <c r="E304" s="16"/>
      <c r="F304" s="16"/>
      <c r="G304" s="16"/>
      <c r="H304" s="16"/>
      <c r="I304" s="1536" t="str">
        <f>項目一覧!$C$167</f>
        <v/>
      </c>
      <c r="J304" s="1554"/>
      <c r="K304" s="1554"/>
      <c r="L304" s="1554"/>
      <c r="M304" s="1554"/>
      <c r="N304" s="1554"/>
      <c r="O304" s="1554"/>
      <c r="P304" s="1554"/>
      <c r="Q304" s="1554"/>
      <c r="R304" s="1554"/>
      <c r="S304" s="1554"/>
      <c r="T304" s="1554"/>
      <c r="U304" s="1554"/>
      <c r="V304" s="1554"/>
      <c r="W304" s="1554"/>
      <c r="X304" s="1554"/>
      <c r="Y304" s="1554"/>
      <c r="Z304" s="1554"/>
      <c r="AA304" s="1554"/>
    </row>
    <row r="305" spans="1:32" ht="17.100000000000001" customHeight="1">
      <c r="A305" s="30"/>
      <c r="B305" s="30"/>
      <c r="C305" s="30"/>
      <c r="D305" s="30"/>
      <c r="E305" s="30"/>
      <c r="F305" s="30"/>
      <c r="G305" s="30"/>
      <c r="H305" s="30"/>
      <c r="I305" s="1555"/>
      <c r="J305" s="1555"/>
      <c r="K305" s="1555"/>
      <c r="L305" s="1555"/>
      <c r="M305" s="1555"/>
      <c r="N305" s="1555"/>
      <c r="O305" s="1555"/>
      <c r="P305" s="1555"/>
      <c r="Q305" s="1555"/>
      <c r="R305" s="1555"/>
      <c r="S305" s="1555"/>
      <c r="T305" s="1555"/>
      <c r="U305" s="1555"/>
      <c r="V305" s="1555"/>
      <c r="W305" s="1555"/>
      <c r="X305" s="1555"/>
      <c r="Y305" s="1555"/>
      <c r="Z305" s="1555"/>
      <c r="AA305" s="1555"/>
      <c r="AB305" s="1024"/>
    </row>
    <row r="306" spans="1:32" ht="17.100000000000001" customHeight="1">
      <c r="A306" s="1501" t="s">
        <v>317</v>
      </c>
      <c r="B306" s="1501"/>
      <c r="C306" s="1501"/>
      <c r="D306" s="1501"/>
      <c r="E306" s="1501"/>
      <c r="F306" s="1501"/>
      <c r="G306" s="1501"/>
      <c r="H306" s="1501"/>
      <c r="I306" s="1501"/>
      <c r="J306" s="1501"/>
      <c r="K306" s="1501"/>
      <c r="L306" s="1501"/>
      <c r="M306" s="1501"/>
      <c r="N306" s="1501"/>
      <c r="O306" s="1501"/>
      <c r="P306" s="1501"/>
      <c r="Q306" s="1501"/>
      <c r="R306" s="1501"/>
      <c r="S306" s="1501"/>
      <c r="T306" s="1501"/>
      <c r="U306" s="1501"/>
      <c r="V306" s="1501"/>
      <c r="W306" s="1501"/>
      <c r="X306" s="1501"/>
      <c r="Y306" s="1501"/>
      <c r="Z306" s="1501"/>
      <c r="AA306" s="1501"/>
    </row>
    <row r="307" spans="1:32" ht="17.100000000000001" customHeight="1">
      <c r="A307" s="3"/>
      <c r="B307" s="3" t="s">
        <v>316</v>
      </c>
      <c r="C307" s="3"/>
      <c r="D307" s="3"/>
      <c r="E307" s="3"/>
      <c r="F307" s="15"/>
      <c r="G307" s="15"/>
      <c r="H307" s="15"/>
      <c r="I307" s="15"/>
      <c r="J307" s="15"/>
      <c r="K307" s="15"/>
      <c r="L307" s="15"/>
      <c r="M307" s="3"/>
      <c r="N307" s="3"/>
      <c r="O307" s="3"/>
      <c r="P307" s="3"/>
      <c r="Q307" s="3"/>
      <c r="R307" s="3"/>
      <c r="S307" s="3"/>
      <c r="T307" s="3"/>
      <c r="U307" s="3"/>
      <c r="V307" s="3"/>
      <c r="W307" s="3"/>
      <c r="X307" s="3"/>
      <c r="Y307" s="3"/>
      <c r="Z307" s="3"/>
      <c r="AA307" s="3"/>
      <c r="AB307" s="1024"/>
    </row>
    <row r="308" spans="1:32" ht="17.100000000000001" customHeight="1">
      <c r="A308" s="22" t="s">
        <v>313</v>
      </c>
      <c r="B308" s="20" t="s">
        <v>136</v>
      </c>
      <c r="C308" s="20"/>
      <c r="D308" s="20"/>
      <c r="E308" s="20"/>
      <c r="F308" s="1553">
        <f>項目一覧②!F2</f>
        <v>1</v>
      </c>
      <c r="G308" s="1553"/>
      <c r="H308" s="1553"/>
      <c r="I308" s="1553"/>
      <c r="K308" s="15"/>
      <c r="L308" s="15"/>
      <c r="M308" s="20"/>
      <c r="N308" s="20"/>
      <c r="O308" s="20"/>
      <c r="P308" s="20"/>
      <c r="Q308" s="20"/>
      <c r="R308" s="20"/>
      <c r="S308" s="20"/>
      <c r="T308" s="20"/>
      <c r="U308" s="20"/>
      <c r="V308" s="20"/>
      <c r="W308" s="20"/>
      <c r="X308" s="20"/>
      <c r="Y308" s="20"/>
      <c r="Z308" s="20"/>
      <c r="AA308" s="20"/>
      <c r="AB308" s="1024"/>
    </row>
    <row r="309" spans="1:32" ht="17.100000000000001" customHeight="1">
      <c r="A309" s="17" t="s">
        <v>313</v>
      </c>
      <c r="B309" s="16" t="s">
        <v>315</v>
      </c>
      <c r="C309" s="16"/>
      <c r="D309" s="16"/>
      <c r="E309" s="16" t="s">
        <v>169</v>
      </c>
      <c r="F309" s="16"/>
      <c r="G309" s="1502" t="str">
        <f>項目一覧②!$F$3</f>
        <v/>
      </c>
      <c r="H309" s="1502"/>
      <c r="I309" s="16" t="s">
        <v>314</v>
      </c>
      <c r="J309" s="1487" t="str">
        <f>項目一覧②!$F$6</f>
        <v/>
      </c>
      <c r="K309" s="1487"/>
      <c r="L309" s="1487"/>
      <c r="M309" s="1487"/>
      <c r="N309" s="1487"/>
      <c r="O309" s="1487"/>
      <c r="P309" s="1487"/>
      <c r="Q309" s="1487"/>
      <c r="R309" s="1487"/>
      <c r="S309" s="1487"/>
      <c r="T309" s="1487"/>
      <c r="U309" s="1487"/>
      <c r="V309" s="1487"/>
      <c r="W309" s="1487"/>
      <c r="X309" s="1487"/>
      <c r="Y309" s="1487"/>
      <c r="Z309" s="1487"/>
      <c r="AA309" s="1487"/>
    </row>
    <row r="310" spans="1:32" ht="17.100000000000001" customHeight="1">
      <c r="A310" s="3"/>
      <c r="B310" s="3"/>
      <c r="C310" s="3"/>
      <c r="D310" s="3"/>
      <c r="E310" s="3" t="s">
        <v>169</v>
      </c>
      <c r="F310" s="3"/>
      <c r="G310" s="1497" t="str">
        <f>項目一覧②!$F$4</f>
        <v/>
      </c>
      <c r="H310" s="1497"/>
      <c r="I310" s="3" t="s">
        <v>314</v>
      </c>
      <c r="J310" s="1500" t="str">
        <f>項目一覧②!$F$7</f>
        <v/>
      </c>
      <c r="K310" s="1500"/>
      <c r="L310" s="1500"/>
      <c r="M310" s="1500"/>
      <c r="N310" s="1500"/>
      <c r="O310" s="1500"/>
      <c r="P310" s="1500"/>
      <c r="Q310" s="1500"/>
      <c r="R310" s="1500"/>
      <c r="S310" s="1500"/>
      <c r="T310" s="1500"/>
      <c r="U310" s="1500"/>
      <c r="V310" s="1500"/>
      <c r="W310" s="1500"/>
      <c r="X310" s="1500"/>
      <c r="Y310" s="1500"/>
      <c r="Z310" s="1500"/>
      <c r="AA310" s="1500"/>
    </row>
    <row r="311" spans="1:32" ht="17.100000000000001" customHeight="1">
      <c r="A311" s="3"/>
      <c r="B311" s="3"/>
      <c r="C311" s="3"/>
      <c r="D311" s="3"/>
      <c r="E311" s="3" t="s">
        <v>169</v>
      </c>
      <c r="F311" s="3"/>
      <c r="G311" s="1497" t="str">
        <f>項目一覧②!$F$5</f>
        <v/>
      </c>
      <c r="H311" s="1497"/>
      <c r="I311" s="3" t="s">
        <v>314</v>
      </c>
      <c r="J311" s="1500" t="str">
        <f>項目一覧②!$F$8</f>
        <v/>
      </c>
      <c r="K311" s="1500"/>
      <c r="L311" s="1500"/>
      <c r="M311" s="1500"/>
      <c r="N311" s="1500"/>
      <c r="O311" s="1500"/>
      <c r="P311" s="1500"/>
      <c r="Q311" s="1500"/>
      <c r="R311" s="1500"/>
      <c r="S311" s="1500"/>
      <c r="T311" s="1500"/>
      <c r="U311" s="1500"/>
      <c r="V311" s="1500"/>
      <c r="W311" s="1500"/>
      <c r="X311" s="1500"/>
      <c r="Y311" s="1500"/>
      <c r="Z311" s="1500"/>
      <c r="AA311" s="1500"/>
    </row>
    <row r="312" spans="1:32" ht="17.100000000000001" customHeight="1">
      <c r="A312" s="3"/>
      <c r="B312" s="3"/>
      <c r="C312" s="3"/>
      <c r="D312" s="3"/>
      <c r="E312" s="3" t="s">
        <v>169</v>
      </c>
      <c r="F312" s="3"/>
      <c r="G312" s="3"/>
      <c r="H312" s="3"/>
      <c r="I312" s="3" t="s">
        <v>314</v>
      </c>
      <c r="J312" s="3"/>
      <c r="K312" s="3"/>
      <c r="L312" s="3"/>
      <c r="M312" s="3"/>
      <c r="N312" s="3"/>
      <c r="O312" s="3"/>
      <c r="P312" s="3"/>
      <c r="Q312" s="3"/>
      <c r="R312" s="3"/>
      <c r="S312" s="3"/>
      <c r="T312" s="3"/>
      <c r="U312" s="3"/>
      <c r="V312" s="3"/>
      <c r="W312" s="3"/>
      <c r="X312" s="3"/>
      <c r="Y312" s="3"/>
      <c r="Z312" s="3"/>
      <c r="AA312" s="3"/>
      <c r="AB312" s="1024"/>
    </row>
    <row r="313" spans="1:32" ht="17.100000000000001" customHeight="1">
      <c r="A313" s="17" t="s">
        <v>313</v>
      </c>
      <c r="B313" s="16" t="s">
        <v>133</v>
      </c>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row>
    <row r="314" spans="1:32" ht="17.100000000000001" customHeight="1">
      <c r="A314" s="6"/>
      <c r="B314" s="6" t="str">
        <f>IF(項目一覧②!$G$9=TRUE,"■","□")</f>
        <v>□</v>
      </c>
      <c r="C314" s="3" t="s">
        <v>312</v>
      </c>
      <c r="D314" s="3"/>
      <c r="E314" s="6" t="str">
        <f>IF(項目一覧②!$H$9=TRUE,"■","□")</f>
        <v>□</v>
      </c>
      <c r="F314" s="3" t="s">
        <v>311</v>
      </c>
      <c r="G314" s="3"/>
      <c r="H314" s="32" t="str">
        <f>IF(項目一覧②!$I$9=TRUE,"■","□")</f>
        <v>□</v>
      </c>
      <c r="I314" s="15" t="s">
        <v>310</v>
      </c>
      <c r="J314" s="15"/>
      <c r="K314" s="32" t="str">
        <f>IF(項目一覧②!$J$9=TRUE,"■","□")</f>
        <v>□</v>
      </c>
      <c r="L314" s="15" t="s">
        <v>309</v>
      </c>
      <c r="M314" s="15"/>
      <c r="N314" s="32" t="str">
        <f>IF(項目一覧②!$K$9=TRUE,"■","□")</f>
        <v>□</v>
      </c>
      <c r="O314" s="15" t="s">
        <v>308</v>
      </c>
      <c r="P314" s="15"/>
      <c r="Q314" s="15"/>
      <c r="R314" s="32" t="str">
        <f>IF(項目一覧②!$L$9=TRUE,"■","□")</f>
        <v>□</v>
      </c>
      <c r="S314" s="15" t="s">
        <v>307</v>
      </c>
      <c r="T314" s="15"/>
      <c r="U314" s="15"/>
      <c r="V314" s="15"/>
      <c r="W314" s="32" t="str">
        <f>IF(項目一覧②!$M$9=TRUE,"■","□")</f>
        <v>□</v>
      </c>
      <c r="X314" s="31" t="s">
        <v>306</v>
      </c>
      <c r="Y314" s="15"/>
      <c r="Z314" s="15"/>
      <c r="AA314" s="30"/>
      <c r="AB314" s="1024"/>
    </row>
    <row r="315" spans="1:32" ht="17.100000000000001" customHeight="1">
      <c r="A315" s="22" t="s">
        <v>273</v>
      </c>
      <c r="B315" s="20" t="s">
        <v>125</v>
      </c>
      <c r="C315" s="20"/>
      <c r="D315" s="20"/>
      <c r="E315" s="20"/>
      <c r="F315" s="20"/>
      <c r="G315" s="20"/>
      <c r="H315" s="20" t="str">
        <f>項目一覧②!$F$10&amp;IF(項目一覧②!$F$875="","","　一部  "&amp;項目一覧②!$F$875)</f>
        <v/>
      </c>
      <c r="I315" s="20"/>
      <c r="J315" s="20"/>
      <c r="K315" s="20"/>
      <c r="L315" s="20"/>
      <c r="M315" s="20"/>
      <c r="N315" s="20"/>
      <c r="O315" s="20"/>
      <c r="P315" s="20"/>
      <c r="Q315" s="20"/>
      <c r="R315" s="20"/>
      <c r="S315" s="20"/>
      <c r="T315" s="20"/>
      <c r="U315" s="20"/>
      <c r="V315" s="20"/>
      <c r="W315" s="20"/>
      <c r="X315" s="20"/>
      <c r="Y315" s="20"/>
      <c r="Z315" s="20"/>
      <c r="AA315" s="20"/>
      <c r="AB315" s="1024"/>
    </row>
    <row r="316" spans="1:32" s="402" customFormat="1" ht="17.100000000000001" customHeight="1">
      <c r="A316" s="421" t="s">
        <v>113</v>
      </c>
      <c r="B316" s="406" t="s">
        <v>3129</v>
      </c>
      <c r="C316" s="406"/>
      <c r="D316" s="406"/>
      <c r="E316" s="406"/>
      <c r="F316" s="406"/>
      <c r="R316" s="10"/>
      <c r="S316" s="10"/>
      <c r="T316" s="10"/>
      <c r="U316" s="10"/>
      <c r="V316" s="10"/>
      <c r="W316" s="10"/>
      <c r="X316" s="10"/>
      <c r="Y316" s="10"/>
      <c r="Z316" s="10"/>
      <c r="AA316" s="10"/>
      <c r="AB316" s="10"/>
      <c r="AC316" s="10"/>
      <c r="AD316" s="10"/>
      <c r="AE316" s="10"/>
      <c r="AF316" s="10"/>
    </row>
    <row r="317" spans="1:32" s="402" customFormat="1" ht="17.100000000000001" customHeight="1">
      <c r="A317" s="421"/>
      <c r="B317" s="406"/>
      <c r="C317" s="406"/>
      <c r="D317" s="406"/>
      <c r="E317" s="446" t="str">
        <f>IF(項目一覧②!$G$821=TRUE,"■","□")</f>
        <v>□</v>
      </c>
      <c r="F317" s="10" t="s">
        <v>3081</v>
      </c>
      <c r="G317" s="10"/>
      <c r="H317" s="10"/>
      <c r="I317" s="10"/>
      <c r="L317" s="10"/>
      <c r="M317" s="10"/>
      <c r="N317" s="10"/>
      <c r="O317" s="10"/>
      <c r="P317" s="10"/>
      <c r="Q317" s="10"/>
      <c r="R317" s="10"/>
      <c r="S317" s="10"/>
      <c r="T317" s="10"/>
      <c r="U317" s="10"/>
      <c r="V317" s="10"/>
      <c r="W317" s="10"/>
      <c r="X317" s="10"/>
      <c r="Y317" s="10"/>
      <c r="Z317" s="10"/>
      <c r="AA317" s="10"/>
      <c r="AB317" s="10"/>
      <c r="AC317" s="10"/>
      <c r="AD317" s="10"/>
    </row>
    <row r="318" spans="1:32" s="402" customFormat="1" ht="17.100000000000001" customHeight="1">
      <c r="A318" s="421"/>
      <c r="B318" s="406"/>
      <c r="C318" s="406"/>
      <c r="D318" s="406"/>
      <c r="E318" s="446" t="str">
        <f>IF(項目一覧②!$G$822=TRUE,"■","□")</f>
        <v>□</v>
      </c>
      <c r="F318" s="10" t="s">
        <v>3125</v>
      </c>
      <c r="G318" s="10"/>
      <c r="H318" s="10"/>
      <c r="I318" s="10"/>
      <c r="J318" s="446"/>
      <c r="K318" s="10"/>
      <c r="L318" s="10"/>
      <c r="M318" s="10"/>
      <c r="N318" s="10"/>
      <c r="O318" s="10"/>
      <c r="P318" s="10"/>
      <c r="Q318" s="10"/>
      <c r="R318" s="10"/>
      <c r="S318" s="10"/>
      <c r="T318" s="10"/>
      <c r="U318" s="10"/>
      <c r="V318" s="10"/>
      <c r="W318" s="10"/>
      <c r="X318" s="10"/>
      <c r="Y318" s="10"/>
      <c r="Z318" s="10"/>
      <c r="AA318" s="10"/>
      <c r="AB318" s="10"/>
      <c r="AC318" s="10"/>
      <c r="AD318" s="10"/>
    </row>
    <row r="319" spans="1:32" s="402" customFormat="1" ht="17.100000000000001" customHeight="1">
      <c r="A319" s="421"/>
      <c r="B319" s="406"/>
      <c r="C319" s="406"/>
      <c r="D319" s="406"/>
      <c r="E319" s="446" t="str">
        <f>IF(項目一覧②!$G$823=TRUE,"■","□")</f>
        <v>□</v>
      </c>
      <c r="F319" s="10" t="s">
        <v>3083</v>
      </c>
      <c r="G319" s="10"/>
      <c r="H319" s="10"/>
      <c r="I319" s="10"/>
      <c r="K319" s="10"/>
      <c r="L319" s="438"/>
      <c r="M319" s="1268"/>
      <c r="N319" s="1268"/>
      <c r="O319" s="10"/>
      <c r="P319" s="10"/>
      <c r="Q319" s="10"/>
      <c r="R319" s="10"/>
      <c r="S319" s="10"/>
      <c r="T319" s="10"/>
      <c r="U319" s="10"/>
      <c r="V319" s="10"/>
      <c r="W319" s="10"/>
      <c r="X319" s="10"/>
      <c r="Y319" s="10"/>
      <c r="Z319" s="10"/>
      <c r="AA319" s="10"/>
      <c r="AB319" s="10"/>
      <c r="AC319" s="10"/>
      <c r="AD319" s="10"/>
      <c r="AE319" s="540"/>
    </row>
    <row r="320" spans="1:32" s="402" customFormat="1" ht="17.100000000000001" customHeight="1">
      <c r="A320" s="421"/>
      <c r="B320" s="406"/>
      <c r="C320" s="406"/>
      <c r="D320" s="406"/>
      <c r="E320" s="446" t="str">
        <f>IF(項目一覧②!$G$824=TRUE,"■","□")</f>
        <v>□</v>
      </c>
      <c r="F320" s="10" t="s">
        <v>3084</v>
      </c>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540"/>
    </row>
    <row r="321" spans="1:39" s="402" customFormat="1" ht="17.100000000000001" customHeight="1">
      <c r="A321" s="421"/>
      <c r="B321" s="406"/>
      <c r="C321" s="406"/>
      <c r="D321" s="406"/>
      <c r="E321" s="446" t="str">
        <f>IF(項目一覧②!$G$825=TRUE,"■","□")</f>
        <v>□</v>
      </c>
      <c r="F321" s="10" t="s">
        <v>3085</v>
      </c>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c r="AD321" s="10"/>
      <c r="AE321" s="540"/>
    </row>
    <row r="322" spans="1:39" s="402" customFormat="1" ht="17.100000000000001" customHeight="1">
      <c r="A322" s="1019"/>
      <c r="B322" s="1020"/>
      <c r="C322" s="1020"/>
      <c r="D322" s="1020"/>
      <c r="E322" s="1022" t="str">
        <f>IF(項目一覧②!$G$857=TRUE,"■","□")</f>
        <v>□</v>
      </c>
      <c r="F322" s="1021" t="s">
        <v>1432</v>
      </c>
      <c r="G322" s="1021"/>
      <c r="H322" s="1021"/>
      <c r="I322" s="1021"/>
      <c r="J322" s="1021"/>
      <c r="K322" s="1021"/>
      <c r="L322" s="1021"/>
      <c r="M322" s="1021"/>
      <c r="N322" s="1021"/>
      <c r="O322" s="1021"/>
      <c r="P322" s="1021"/>
      <c r="Q322" s="1021"/>
      <c r="R322" s="1021"/>
      <c r="S322" s="1021"/>
      <c r="T322" s="1021"/>
      <c r="U322" s="1021"/>
      <c r="V322" s="1021"/>
      <c r="W322" s="1021"/>
      <c r="X322" s="1021"/>
      <c r="Y322" s="1021"/>
      <c r="Z322" s="1021"/>
      <c r="AA322" s="1021"/>
      <c r="AB322" s="1021"/>
      <c r="AC322" s="10"/>
      <c r="AD322" s="10"/>
      <c r="AE322" s="540"/>
    </row>
    <row r="323" spans="1:39" s="402" customFormat="1" ht="17.100000000000001" customHeight="1">
      <c r="A323" s="421" t="s">
        <v>113</v>
      </c>
      <c r="B323" s="406" t="s">
        <v>3130</v>
      </c>
      <c r="C323" s="406"/>
      <c r="D323" s="406"/>
      <c r="E323" s="406"/>
      <c r="F323" s="406"/>
      <c r="G323" s="406"/>
      <c r="H323" s="406"/>
      <c r="I323" s="406"/>
      <c r="J323" s="406"/>
      <c r="K323" s="406"/>
      <c r="L323" s="406"/>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540"/>
    </row>
    <row r="324" spans="1:39" s="402" customFormat="1" ht="17.100000000000001" customHeight="1">
      <c r="A324" s="421"/>
      <c r="B324" s="406"/>
      <c r="C324" s="406"/>
      <c r="D324" s="406"/>
      <c r="E324" s="446" t="str">
        <f>IF(項目一覧②!$G$827=TRUE,"■","□")</f>
        <v>□</v>
      </c>
      <c r="F324" s="10" t="s">
        <v>3126</v>
      </c>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540"/>
    </row>
    <row r="325" spans="1:39" s="402" customFormat="1" ht="17.100000000000001" customHeight="1">
      <c r="A325" s="421"/>
      <c r="B325" s="406"/>
      <c r="C325" s="406"/>
      <c r="D325" s="406"/>
      <c r="E325" s="446" t="str">
        <f>IF(項目一覧②!$G$828=TRUE,"■","□")</f>
        <v>□</v>
      </c>
      <c r="F325" s="10" t="s">
        <v>3127</v>
      </c>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540"/>
    </row>
    <row r="326" spans="1:39" s="402" customFormat="1" ht="17.100000000000001" customHeight="1">
      <c r="A326" s="421"/>
      <c r="B326" s="406"/>
      <c r="C326" s="406"/>
      <c r="D326" s="406"/>
      <c r="E326" s="446" t="str">
        <f>IF(項目一覧②!$G$829=TRUE,"■","□")</f>
        <v>□</v>
      </c>
      <c r="F326" s="10" t="s">
        <v>3128</v>
      </c>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540"/>
    </row>
    <row r="327" spans="1:39" s="402" customFormat="1" ht="17.100000000000001" customHeight="1">
      <c r="A327" s="421"/>
      <c r="B327" s="406"/>
      <c r="C327" s="406"/>
      <c r="D327" s="406"/>
      <c r="E327" s="446" t="str">
        <f>IF(項目一覧②!$G$858=TRUE,"■","□")</f>
        <v>□</v>
      </c>
      <c r="F327" s="10" t="s">
        <v>1432</v>
      </c>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540"/>
    </row>
    <row r="328" spans="1:39" s="402" customFormat="1" ht="17.100000000000001" customHeight="1">
      <c r="A328" s="1019"/>
      <c r="B328" s="1020"/>
      <c r="C328" s="1020"/>
      <c r="D328" s="1020"/>
      <c r="E328" s="1022" t="str">
        <f>IF(項目一覧②!$G$859=TRUE,"■","□")</f>
        <v>□</v>
      </c>
      <c r="F328" s="1021" t="s">
        <v>3188</v>
      </c>
      <c r="G328" s="1021"/>
      <c r="H328" s="1021"/>
      <c r="I328" s="1021"/>
      <c r="J328" s="1021"/>
      <c r="K328" s="1021"/>
      <c r="L328" s="1021"/>
      <c r="M328" s="1021"/>
      <c r="N328" s="1021"/>
      <c r="O328" s="1021"/>
      <c r="P328" s="1021"/>
      <c r="Q328" s="1021"/>
      <c r="R328" s="1021"/>
      <c r="S328" s="1021"/>
      <c r="T328" s="1021"/>
      <c r="U328" s="1021"/>
      <c r="V328" s="1021"/>
      <c r="W328" s="1021"/>
      <c r="X328" s="1021"/>
      <c r="Y328" s="1021"/>
      <c r="Z328" s="1021"/>
      <c r="AA328" s="1021"/>
      <c r="AB328" s="1021"/>
      <c r="AC328" s="10"/>
      <c r="AD328" s="10"/>
      <c r="AE328" s="540"/>
    </row>
    <row r="329" spans="1:39" s="402" customFormat="1" ht="17.100000000000001" customHeight="1">
      <c r="A329" s="421" t="s">
        <v>113</v>
      </c>
      <c r="B329" s="406" t="s">
        <v>3201</v>
      </c>
      <c r="C329" s="406"/>
      <c r="D329" s="406"/>
      <c r="E329" s="406"/>
      <c r="F329" s="406"/>
      <c r="G329" s="406"/>
      <c r="H329" s="406"/>
      <c r="I329" s="406"/>
      <c r="J329" s="406"/>
      <c r="K329" s="406"/>
      <c r="L329" s="406"/>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540"/>
    </row>
    <row r="330" spans="1:39" s="402" customFormat="1" ht="17.100000000000001" customHeight="1">
      <c r="A330" s="421"/>
      <c r="B330" s="406"/>
      <c r="C330" s="406"/>
      <c r="D330" s="406"/>
      <c r="E330" s="446" t="str">
        <f>IF(項目一覧②!$G$860=TRUE,"■","□")</f>
        <v>□</v>
      </c>
      <c r="F330" s="10" t="s">
        <v>3193</v>
      </c>
      <c r="G330" s="10"/>
      <c r="H330" s="10"/>
      <c r="I330" s="10"/>
      <c r="J330" s="446" t="str">
        <f>IF(項目一覧②!$G$830=TRUE,"■","□")</f>
        <v>□</v>
      </c>
      <c r="K330" s="10" t="s">
        <v>3091</v>
      </c>
      <c r="M330" s="10"/>
      <c r="N330" s="10"/>
      <c r="O330" s="10"/>
      <c r="P330" s="446" t="str">
        <f>IF(項目一覧②!$G$861=TRUE,"■","□")</f>
        <v>□</v>
      </c>
      <c r="Q330" s="10" t="s">
        <v>3192</v>
      </c>
      <c r="T330" s="10"/>
      <c r="U330" s="10"/>
      <c r="V330" s="446" t="str">
        <f>IF(項目一覧②!$G$831=TRUE,"■","□")</f>
        <v>□</v>
      </c>
      <c r="W330" s="10" t="s">
        <v>3144</v>
      </c>
      <c r="Z330" s="10"/>
      <c r="AA330" s="10"/>
      <c r="AB330" s="10"/>
      <c r="AC330" s="10"/>
      <c r="AD330" s="10"/>
      <c r="AE330" s="540"/>
    </row>
    <row r="331" spans="1:39" s="402" customFormat="1" ht="17.100000000000001" customHeight="1">
      <c r="A331" s="1019"/>
      <c r="B331" s="1020"/>
      <c r="C331" s="1020"/>
      <c r="D331" s="1020"/>
      <c r="E331" s="1022" t="str">
        <f>IF(項目一覧②!$G$832=TRUE,"■","□")</f>
        <v>□</v>
      </c>
      <c r="F331" s="1021" t="s">
        <v>1432</v>
      </c>
      <c r="G331" s="1021"/>
      <c r="H331" s="1021"/>
      <c r="I331" s="1021"/>
      <c r="J331" s="1022" t="str">
        <f>IF(項目一覧②!$G$862=TRUE,"■","□")</f>
        <v>□</v>
      </c>
      <c r="K331" s="1021" t="s">
        <v>3190</v>
      </c>
      <c r="L331" s="1021"/>
      <c r="M331" s="1021"/>
      <c r="N331" s="1021"/>
      <c r="O331" s="1021"/>
      <c r="P331" s="1021"/>
      <c r="Q331" s="1021"/>
      <c r="R331" s="1022"/>
      <c r="S331" s="1021"/>
      <c r="T331" s="1021"/>
      <c r="U331" s="1021"/>
      <c r="V331" s="1021"/>
      <c r="W331" s="1021"/>
      <c r="X331" s="1021"/>
      <c r="Y331" s="1021"/>
      <c r="Z331" s="1021"/>
      <c r="AA331" s="1021"/>
      <c r="AB331" s="1021"/>
      <c r="AC331" s="10"/>
      <c r="AD331" s="10"/>
      <c r="AE331" s="540"/>
    </row>
    <row r="332" spans="1:39" ht="17.100000000000001" customHeight="1">
      <c r="A332" s="6" t="s">
        <v>273</v>
      </c>
      <c r="B332" s="3" t="s">
        <v>3131</v>
      </c>
      <c r="C332" s="3"/>
      <c r="D332" s="3"/>
      <c r="E332" s="3"/>
      <c r="F332" s="3"/>
      <c r="G332" s="3"/>
      <c r="H332" s="3"/>
      <c r="I332" s="3"/>
      <c r="J332" s="3"/>
      <c r="K332" s="3"/>
      <c r="L332" s="3"/>
      <c r="M332" s="3"/>
      <c r="N332" s="3"/>
      <c r="O332" s="3"/>
      <c r="P332" s="3"/>
      <c r="Q332" s="3"/>
      <c r="R332" s="3"/>
      <c r="S332" s="3"/>
      <c r="T332" s="3"/>
      <c r="U332" s="3"/>
      <c r="V332" s="3"/>
      <c r="W332" s="3"/>
      <c r="X332" s="3"/>
      <c r="Y332" s="3"/>
      <c r="Z332" s="3"/>
      <c r="AA332" s="3"/>
    </row>
    <row r="333" spans="1:39" ht="17.100000000000001" customHeight="1">
      <c r="A333" s="3"/>
      <c r="B333" s="3" t="s">
        <v>2433</v>
      </c>
      <c r="C333" s="3" t="s">
        <v>2434</v>
      </c>
      <c r="D333" s="3"/>
      <c r="E333" s="3"/>
      <c r="F333" s="3"/>
      <c r="G333" s="3"/>
      <c r="H333" s="3"/>
      <c r="I333" s="3"/>
      <c r="J333" s="3"/>
      <c r="K333" s="1473" t="str">
        <f>項目一覧②!$F$13</f>
        <v/>
      </c>
      <c r="L333" s="1473"/>
      <c r="M333" s="1473"/>
      <c r="N333" s="3"/>
      <c r="O333" s="3"/>
      <c r="P333" s="3"/>
      <c r="Q333" s="3"/>
      <c r="R333" s="3"/>
      <c r="S333" s="3"/>
      <c r="T333" s="3"/>
      <c r="U333" s="3"/>
      <c r="V333" s="3"/>
      <c r="W333" s="3"/>
      <c r="X333" s="3"/>
      <c r="Y333" s="3"/>
      <c r="Z333" s="3"/>
      <c r="AA333" s="3"/>
    </row>
    <row r="334" spans="1:39" ht="17.100000000000001" customHeight="1">
      <c r="A334" s="3"/>
      <c r="B334" s="3" t="s">
        <v>2435</v>
      </c>
      <c r="C334" s="3" t="s">
        <v>2436</v>
      </c>
      <c r="D334" s="3"/>
      <c r="E334" s="3"/>
      <c r="F334" s="3"/>
      <c r="G334" s="3"/>
      <c r="H334" s="3"/>
      <c r="I334" s="3"/>
      <c r="J334" s="3"/>
      <c r="K334" s="1473" t="str">
        <f>項目一覧②!$F$14</f>
        <v/>
      </c>
      <c r="L334" s="1473"/>
      <c r="M334" s="1473"/>
      <c r="N334" s="3"/>
      <c r="O334" s="3"/>
      <c r="P334" s="3"/>
      <c r="Q334" s="3"/>
      <c r="R334" s="3"/>
      <c r="S334" s="3"/>
      <c r="T334" s="3"/>
      <c r="U334" s="3"/>
      <c r="V334" s="3"/>
      <c r="W334" s="3"/>
      <c r="X334" s="3"/>
      <c r="Y334" s="3"/>
      <c r="Z334" s="3"/>
      <c r="AA334" s="3"/>
    </row>
    <row r="335" spans="1:39" ht="17.100000000000001" customHeight="1">
      <c r="A335" s="3"/>
      <c r="B335" s="3" t="s">
        <v>2437</v>
      </c>
      <c r="C335" s="3" t="s">
        <v>2438</v>
      </c>
      <c r="D335" s="3"/>
      <c r="E335" s="3"/>
      <c r="F335" s="3"/>
      <c r="G335" s="3"/>
      <c r="H335" s="3"/>
      <c r="I335" s="3"/>
      <c r="J335" s="3"/>
      <c r="K335" s="1473" t="str">
        <f>項目一覧②!$F$15</f>
        <v/>
      </c>
      <c r="L335" s="1473"/>
      <c r="M335" s="1473"/>
      <c r="N335" s="3"/>
      <c r="O335" s="3"/>
      <c r="P335" s="3"/>
      <c r="Q335" s="3"/>
      <c r="R335" s="3"/>
      <c r="S335" s="3"/>
      <c r="T335" s="3"/>
      <c r="U335" s="3"/>
      <c r="V335" s="3"/>
      <c r="W335" s="3"/>
      <c r="X335" s="3"/>
      <c r="Y335" s="3"/>
      <c r="Z335" s="3"/>
      <c r="AA335" s="3"/>
    </row>
    <row r="336" spans="1:39" ht="17.100000000000001" customHeight="1">
      <c r="A336" s="3"/>
      <c r="B336" s="3" t="s">
        <v>2420</v>
      </c>
      <c r="C336" s="3" t="s">
        <v>2439</v>
      </c>
      <c r="D336" s="3"/>
      <c r="E336" s="3"/>
      <c r="F336" s="3"/>
      <c r="G336" s="3"/>
      <c r="H336" s="3"/>
      <c r="I336" s="3"/>
      <c r="J336" s="3"/>
      <c r="K336" s="1498" t="str">
        <f>項目一覧②!$F$16</f>
        <v/>
      </c>
      <c r="L336" s="1498"/>
      <c r="M336" s="1498"/>
      <c r="N336" s="3"/>
      <c r="O336" s="3"/>
      <c r="P336" s="3"/>
      <c r="Q336" s="3"/>
      <c r="R336" s="3"/>
      <c r="S336" s="3"/>
      <c r="T336" s="3"/>
      <c r="U336" s="3"/>
      <c r="V336" s="3"/>
      <c r="W336" s="3"/>
      <c r="X336" s="3"/>
      <c r="Y336" s="3"/>
      <c r="Z336" s="3"/>
      <c r="AA336" s="3"/>
      <c r="AB336" s="1024"/>
    </row>
    <row r="337" spans="1:28" ht="17.100000000000001" customHeight="1">
      <c r="A337" s="17" t="s">
        <v>273</v>
      </c>
      <c r="B337" s="16" t="s">
        <v>3132</v>
      </c>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row>
    <row r="338" spans="1:28" ht="17.100000000000001" customHeight="1">
      <c r="A338" s="3"/>
      <c r="B338" s="3" t="s">
        <v>2375</v>
      </c>
      <c r="C338" s="3" t="s">
        <v>2424</v>
      </c>
      <c r="D338" s="3"/>
      <c r="E338" s="3"/>
      <c r="F338" s="3"/>
      <c r="G338" s="3"/>
      <c r="H338" s="3"/>
      <c r="I338" s="3"/>
      <c r="J338" s="3"/>
      <c r="K338" s="1503" t="str">
        <f>項目一覧②!$F$17</f>
        <v/>
      </c>
      <c r="L338" s="1503"/>
      <c r="M338" s="1503"/>
      <c r="N338" s="1503"/>
      <c r="O338" s="3" t="s">
        <v>271</v>
      </c>
      <c r="P338" s="3"/>
      <c r="Q338" s="3"/>
      <c r="R338" s="3"/>
      <c r="S338" s="3"/>
      <c r="T338" s="3"/>
      <c r="U338" s="3"/>
      <c r="V338" s="3"/>
      <c r="W338" s="3"/>
      <c r="X338" s="3"/>
      <c r="Y338" s="3"/>
      <c r="Z338" s="3"/>
      <c r="AA338" s="3"/>
    </row>
    <row r="339" spans="1:28" ht="17.100000000000001" customHeight="1">
      <c r="A339" s="15"/>
      <c r="B339" s="15" t="s">
        <v>2440</v>
      </c>
      <c r="C339" s="15" t="s">
        <v>2441</v>
      </c>
      <c r="D339" s="15"/>
      <c r="E339" s="15"/>
      <c r="F339" s="15"/>
      <c r="G339" s="15"/>
      <c r="H339" s="15"/>
      <c r="I339" s="15"/>
      <c r="J339" s="15"/>
      <c r="K339" s="1504" t="str">
        <f>項目一覧②!$F$18</f>
        <v/>
      </c>
      <c r="L339" s="1504"/>
      <c r="M339" s="1504"/>
      <c r="N339" s="1504"/>
      <c r="O339" s="3" t="s">
        <v>271</v>
      </c>
      <c r="P339" s="15"/>
      <c r="Q339" s="15"/>
      <c r="R339" s="15"/>
      <c r="S339" s="15"/>
      <c r="T339" s="15"/>
      <c r="U339" s="15"/>
      <c r="V339" s="15"/>
      <c r="W339" s="15"/>
      <c r="X339" s="15"/>
      <c r="Y339" s="15"/>
      <c r="Z339" s="15"/>
      <c r="AA339" s="15"/>
      <c r="AB339" s="1024"/>
    </row>
    <row r="340" spans="1:28" ht="17.100000000000001" customHeight="1">
      <c r="A340" s="22" t="s">
        <v>273</v>
      </c>
      <c r="B340" s="20" t="s">
        <v>3133</v>
      </c>
      <c r="C340" s="20"/>
      <c r="D340" s="20"/>
      <c r="E340" s="20"/>
      <c r="F340" s="20"/>
      <c r="G340" s="20"/>
      <c r="H340" s="29" t="str">
        <f>項目一覧②!$F$19</f>
        <v/>
      </c>
      <c r="I340" s="20"/>
      <c r="J340" s="20"/>
      <c r="K340" s="20"/>
      <c r="L340" s="20"/>
      <c r="M340" s="20"/>
      <c r="N340" s="20"/>
      <c r="O340" s="20"/>
      <c r="P340" s="20"/>
      <c r="Q340" s="20"/>
      <c r="R340" s="20"/>
      <c r="S340" s="20"/>
      <c r="T340" s="20"/>
      <c r="U340" s="20"/>
      <c r="V340" s="20"/>
      <c r="W340" s="20"/>
      <c r="X340" s="20"/>
      <c r="Y340" s="20"/>
      <c r="Z340" s="20"/>
      <c r="AA340" s="20"/>
      <c r="AB340" s="1024"/>
    </row>
    <row r="341" spans="1:28" ht="17.100000000000001" customHeight="1">
      <c r="A341" s="17" t="s">
        <v>273</v>
      </c>
      <c r="B341" s="16" t="s">
        <v>3134</v>
      </c>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row>
    <row r="342" spans="1:28" ht="17.100000000000001" customHeight="1">
      <c r="A342" s="6"/>
      <c r="B342" s="3" t="s">
        <v>2375</v>
      </c>
      <c r="C342" s="3" t="s">
        <v>2376</v>
      </c>
      <c r="D342" s="3"/>
      <c r="E342" s="3"/>
      <c r="F342" s="3"/>
      <c r="G342" s="3"/>
      <c r="H342" s="3"/>
      <c r="I342" s="3"/>
      <c r="J342" s="3"/>
      <c r="K342" s="3"/>
      <c r="L342" s="3"/>
      <c r="M342" s="3"/>
      <c r="N342" s="3"/>
      <c r="O342" s="3"/>
      <c r="P342" s="3"/>
      <c r="Q342" s="3"/>
      <c r="R342" s="3"/>
      <c r="S342" s="3"/>
      <c r="T342" s="3"/>
      <c r="U342" s="3"/>
      <c r="V342" s="3"/>
      <c r="W342" s="3"/>
      <c r="X342" s="3"/>
      <c r="Y342" s="3"/>
      <c r="Z342" s="3"/>
      <c r="AA342" s="3"/>
    </row>
    <row r="343" spans="1:28" ht="17.100000000000001" customHeight="1">
      <c r="A343" s="3"/>
      <c r="D343" s="3"/>
      <c r="E343" s="3"/>
      <c r="F343" s="3"/>
      <c r="G343" s="3"/>
      <c r="H343" s="3"/>
      <c r="I343" s="3"/>
      <c r="J343" s="3"/>
      <c r="K343" s="3"/>
      <c r="L343" s="3"/>
      <c r="M343" s="3"/>
      <c r="N343" s="3"/>
      <c r="O343" s="3"/>
      <c r="P343" s="3"/>
      <c r="Q343" s="3"/>
      <c r="R343" s="3"/>
      <c r="S343" s="3"/>
      <c r="T343" s="3"/>
      <c r="U343" s="6" t="str">
        <f>IF(項目一覧②!$G$20=TRUE,"■","□")</f>
        <v>□</v>
      </c>
      <c r="V343" s="3" t="s">
        <v>270</v>
      </c>
      <c r="W343" s="3"/>
      <c r="X343" s="6" t="str">
        <f>IF(項目一覧②!$H$20=TRUE,"■","□")</f>
        <v>□</v>
      </c>
      <c r="Y343" s="3" t="s">
        <v>269</v>
      </c>
      <c r="Z343" s="3"/>
      <c r="AA343" s="3"/>
    </row>
    <row r="344" spans="1:28" ht="17.100000000000001" customHeight="1">
      <c r="A344" s="3"/>
      <c r="B344" s="2" t="s">
        <v>2294</v>
      </c>
      <c r="C344" s="3" t="s">
        <v>2295</v>
      </c>
      <c r="D344" s="3"/>
      <c r="E344" s="3"/>
      <c r="F344" s="3"/>
      <c r="G344" s="3"/>
      <c r="H344" s="3"/>
      <c r="I344" s="3"/>
      <c r="J344" s="3"/>
      <c r="K344" s="3"/>
      <c r="L344" s="3"/>
      <c r="M344" s="3"/>
      <c r="N344" s="3"/>
      <c r="O344" s="3"/>
      <c r="P344" s="3"/>
      <c r="Q344" s="3"/>
      <c r="R344" s="3"/>
      <c r="S344" s="3"/>
      <c r="T344" s="3"/>
      <c r="U344" s="6" t="str">
        <f>IF(項目一覧②!$G$21=TRUE,"■","□")</f>
        <v>□</v>
      </c>
      <c r="V344" s="3" t="s">
        <v>270</v>
      </c>
      <c r="W344" s="3"/>
      <c r="X344" s="6" t="str">
        <f>IF(項目一覧②!$H$21=TRUE,"■","□")</f>
        <v>□</v>
      </c>
      <c r="Y344" s="3" t="s">
        <v>87</v>
      </c>
      <c r="Z344" s="3"/>
      <c r="AA344" s="3"/>
    </row>
    <row r="345" spans="1:28" ht="17.100000000000001" customHeight="1">
      <c r="A345" s="3"/>
      <c r="B345" s="3" t="s">
        <v>368</v>
      </c>
      <c r="C345" s="3" t="s">
        <v>2539</v>
      </c>
      <c r="D345" s="3"/>
      <c r="E345" s="3"/>
      <c r="F345" s="3"/>
      <c r="G345" s="3"/>
      <c r="H345" s="3"/>
      <c r="I345" s="3"/>
      <c r="J345" s="3"/>
      <c r="K345" s="3"/>
      <c r="L345" s="3"/>
      <c r="M345" s="3"/>
      <c r="N345" s="3"/>
      <c r="O345" s="3"/>
      <c r="P345" s="3"/>
      <c r="Q345" s="3"/>
      <c r="R345" s="3"/>
      <c r="S345" s="3"/>
      <c r="T345" s="3"/>
      <c r="U345" s="6"/>
      <c r="V345" s="3"/>
      <c r="W345" s="3"/>
      <c r="X345" s="6"/>
      <c r="Y345" s="3"/>
      <c r="Z345" s="3"/>
      <c r="AA345" s="3"/>
    </row>
    <row r="346" spans="1:28" ht="17.100000000000001" customHeight="1">
      <c r="A346" s="3"/>
      <c r="B346" s="3"/>
      <c r="C346" s="3"/>
      <c r="D346" s="3"/>
      <c r="E346" s="3"/>
      <c r="F346" s="3"/>
      <c r="G346" s="3"/>
      <c r="H346" s="3"/>
      <c r="I346" s="3"/>
      <c r="J346" s="3"/>
      <c r="K346" s="3"/>
      <c r="L346" s="3" t="str">
        <f>IF(項目一覧②!$F$22="","第　　　　　　　　　　号","第   "&amp;項目一覧②!$F$22&amp;"   号")</f>
        <v>第　　　　　　　　　　号</v>
      </c>
      <c r="M346" s="3"/>
      <c r="N346" s="3"/>
      <c r="O346" s="3"/>
      <c r="P346" s="3"/>
      <c r="Q346" s="3"/>
      <c r="R346" s="3"/>
      <c r="S346" s="3"/>
      <c r="T346" s="3"/>
      <c r="U346" s="3"/>
      <c r="V346" s="3"/>
      <c r="W346" s="3"/>
      <c r="X346" s="3"/>
      <c r="Y346" s="3"/>
      <c r="Z346" s="3"/>
      <c r="AA346" s="3"/>
    </row>
    <row r="347" spans="1:28" ht="17.100000000000001" customHeight="1">
      <c r="A347" s="3"/>
      <c r="B347" s="3" t="s">
        <v>2296</v>
      </c>
      <c r="C347" s="3" t="s">
        <v>2521</v>
      </c>
      <c r="D347" s="3"/>
      <c r="E347" s="3"/>
      <c r="F347" s="3"/>
      <c r="G347" s="3"/>
      <c r="H347" s="3"/>
      <c r="I347" s="3"/>
      <c r="J347" s="3"/>
      <c r="K347" s="3"/>
      <c r="L347" s="3"/>
      <c r="M347" s="3"/>
      <c r="N347" s="3"/>
      <c r="O347" s="3"/>
      <c r="P347" s="3"/>
      <c r="Q347" s="3"/>
      <c r="R347" s="3"/>
      <c r="S347" s="3"/>
      <c r="T347" s="3"/>
      <c r="U347" s="3"/>
      <c r="V347" s="3"/>
      <c r="W347" s="3"/>
      <c r="X347" s="3"/>
      <c r="Y347" s="3"/>
      <c r="Z347" s="3"/>
      <c r="AA347" s="3"/>
    </row>
    <row r="348" spans="1:28" ht="17.100000000000001" customHeight="1">
      <c r="A348" s="3"/>
      <c r="B348" s="3"/>
      <c r="C348" s="3"/>
      <c r="D348" s="3"/>
      <c r="E348" s="3"/>
      <c r="F348" s="3"/>
      <c r="G348" s="3"/>
      <c r="H348" s="3"/>
      <c r="I348" s="3"/>
      <c r="J348" s="3"/>
      <c r="K348" s="3"/>
      <c r="L348" s="3" t="str">
        <f>IF(項目一覧②!$F$23="","第　　　　　　　　　　号","第   "&amp;項目一覧②!$F$23&amp;"   号")</f>
        <v>第　　　　　　　　　　号</v>
      </c>
      <c r="M348" s="3"/>
      <c r="N348" s="3"/>
      <c r="O348" s="3"/>
      <c r="P348" s="3"/>
      <c r="Q348" s="3"/>
      <c r="R348" s="3"/>
      <c r="S348" s="3"/>
      <c r="T348" s="3"/>
      <c r="U348" s="3"/>
      <c r="V348" s="3"/>
      <c r="W348" s="3"/>
      <c r="X348" s="3"/>
      <c r="Y348" s="3"/>
      <c r="Z348" s="3"/>
      <c r="AA348" s="3"/>
    </row>
    <row r="349" spans="1:28" ht="17.100000000000001" customHeight="1">
      <c r="A349" s="3"/>
      <c r="B349" s="3" t="s">
        <v>365</v>
      </c>
      <c r="C349" s="3" t="s">
        <v>2522</v>
      </c>
      <c r="D349" s="3"/>
      <c r="E349" s="3"/>
      <c r="F349" s="3"/>
      <c r="G349" s="3"/>
      <c r="H349" s="3"/>
      <c r="I349" s="3"/>
      <c r="J349" s="3"/>
      <c r="K349" s="3"/>
      <c r="L349" s="3"/>
      <c r="M349" s="3"/>
      <c r="N349" s="3"/>
      <c r="O349" s="3"/>
      <c r="P349" s="3"/>
      <c r="Q349" s="3"/>
      <c r="R349" s="3"/>
      <c r="S349" s="3"/>
      <c r="T349" s="3"/>
      <c r="U349" s="3"/>
      <c r="V349" s="3"/>
      <c r="W349" s="3"/>
      <c r="X349" s="3"/>
      <c r="Y349" s="3"/>
      <c r="Z349" s="3"/>
      <c r="AA349" s="3"/>
    </row>
    <row r="350" spans="1:28" ht="17.100000000000001" customHeight="1">
      <c r="A350" s="3"/>
      <c r="C350" s="3"/>
      <c r="D350" s="3"/>
      <c r="E350" s="3"/>
      <c r="F350" s="3"/>
      <c r="G350" s="5" t="str">
        <f>IF(項目一覧②!$G$815=TRUE,"■","□")</f>
        <v>□</v>
      </c>
      <c r="H350" s="406" t="s">
        <v>2547</v>
      </c>
      <c r="I350" s="3"/>
      <c r="J350" s="3"/>
      <c r="K350" s="3"/>
      <c r="L350" s="3"/>
      <c r="M350" s="3"/>
      <c r="N350" s="3"/>
      <c r="O350" s="3"/>
      <c r="P350" s="3"/>
      <c r="Q350" s="3"/>
      <c r="R350" s="3"/>
      <c r="S350" s="3"/>
      <c r="T350" s="3"/>
      <c r="U350" s="3"/>
      <c r="V350" s="3"/>
      <c r="W350" s="3"/>
      <c r="X350" s="3"/>
      <c r="Y350" s="3"/>
      <c r="Z350" s="3"/>
      <c r="AA350" s="3"/>
    </row>
    <row r="351" spans="1:28" ht="17.100000000000001" customHeight="1">
      <c r="A351" s="3"/>
      <c r="B351" s="3"/>
      <c r="C351" s="3"/>
      <c r="D351" s="3"/>
      <c r="E351" s="3"/>
      <c r="F351" s="3"/>
      <c r="G351" s="5" t="str">
        <f>IF(項目一覧②!$G$816=TRUE,"■","□")</f>
        <v>□</v>
      </c>
      <c r="H351" s="406" t="s">
        <v>2548</v>
      </c>
      <c r="I351" s="3"/>
      <c r="J351" s="3"/>
      <c r="K351" s="3"/>
      <c r="L351" s="3"/>
      <c r="M351" s="3"/>
      <c r="N351" s="3"/>
      <c r="O351" s="3"/>
      <c r="P351" s="3"/>
      <c r="Q351" s="3"/>
      <c r="R351" s="3"/>
      <c r="S351" s="3"/>
      <c r="T351" s="3"/>
      <c r="U351" s="3"/>
      <c r="V351" s="3"/>
      <c r="W351" s="3"/>
      <c r="X351" s="3"/>
      <c r="Y351" s="3"/>
      <c r="Z351" s="3"/>
      <c r="AA351" s="3"/>
    </row>
    <row r="352" spans="1:28" ht="17.100000000000001" customHeight="1">
      <c r="A352" s="3"/>
      <c r="B352" s="3" t="s">
        <v>363</v>
      </c>
      <c r="C352" s="3" t="s">
        <v>2549</v>
      </c>
      <c r="D352" s="3"/>
      <c r="E352" s="3"/>
      <c r="F352" s="3"/>
      <c r="G352" s="3"/>
      <c r="H352" s="3"/>
      <c r="I352" s="3"/>
      <c r="J352" s="3"/>
      <c r="K352" s="3"/>
      <c r="L352" s="3"/>
      <c r="M352" s="3"/>
      <c r="N352" s="3"/>
      <c r="O352" s="3"/>
      <c r="P352" s="3"/>
      <c r="Q352" s="3"/>
      <c r="R352" s="3"/>
      <c r="S352" s="3"/>
      <c r="T352" s="3"/>
      <c r="U352" s="3"/>
      <c r="V352" s="3"/>
      <c r="W352" s="3"/>
      <c r="X352" s="3"/>
      <c r="Y352" s="3"/>
      <c r="Z352" s="3"/>
      <c r="AA352" s="3"/>
    </row>
    <row r="353" spans="1:28" ht="17.100000000000001" customHeight="1">
      <c r="A353" s="15"/>
      <c r="B353" s="15"/>
      <c r="C353" s="15"/>
      <c r="D353" s="15"/>
      <c r="E353" s="15"/>
      <c r="F353" s="15"/>
      <c r="G353" s="15"/>
      <c r="H353" s="15"/>
      <c r="I353" s="15"/>
      <c r="J353" s="15"/>
      <c r="K353" s="15"/>
      <c r="L353" s="15" t="str">
        <f>IF(項目一覧②!$F$24="","","第   "&amp;項目一覧②!$F$24&amp;"   号")</f>
        <v/>
      </c>
      <c r="M353" s="15"/>
      <c r="N353" s="15"/>
      <c r="O353" s="15"/>
      <c r="P353" s="15"/>
      <c r="Q353" s="15"/>
      <c r="R353" s="15"/>
      <c r="S353" s="15"/>
      <c r="T353" s="15"/>
      <c r="U353" s="15"/>
      <c r="V353" s="15"/>
      <c r="W353" s="15"/>
      <c r="X353" s="15"/>
      <c r="Y353" s="15"/>
      <c r="Z353" s="15"/>
      <c r="AA353" s="15"/>
      <c r="AB353" s="1024"/>
    </row>
    <row r="354" spans="1:28" ht="17.100000000000001" customHeight="1">
      <c r="A354" s="6" t="s">
        <v>279</v>
      </c>
      <c r="B354" s="3" t="s">
        <v>3135</v>
      </c>
      <c r="C354" s="3"/>
      <c r="D354" s="3"/>
      <c r="E354" s="3"/>
      <c r="F354" s="3"/>
      <c r="G354" s="3"/>
      <c r="H354" s="3"/>
      <c r="I354" s="3"/>
      <c r="J354" s="3"/>
      <c r="K354" s="3"/>
      <c r="L354" s="3"/>
      <c r="M354" s="3"/>
      <c r="N354" s="3"/>
      <c r="O354" s="3"/>
      <c r="P354" s="3"/>
      <c r="Q354" s="3"/>
      <c r="R354" s="3"/>
      <c r="S354" s="3"/>
      <c r="T354" s="3"/>
      <c r="U354" s="3"/>
      <c r="V354" s="3"/>
      <c r="W354" s="3"/>
      <c r="X354" s="3"/>
      <c r="Y354" s="3"/>
      <c r="Z354" s="3"/>
      <c r="AA354" s="3"/>
    </row>
    <row r="355" spans="1:28" ht="17.100000000000001" customHeight="1">
      <c r="A355" s="3"/>
      <c r="B355" s="3" t="s">
        <v>304</v>
      </c>
      <c r="C355" s="3"/>
      <c r="D355" s="3"/>
      <c r="E355" s="3"/>
      <c r="F355" s="3"/>
      <c r="G355" s="3"/>
      <c r="H355" s="3"/>
      <c r="I355" s="5" t="s">
        <v>299</v>
      </c>
      <c r="J355" s="1473" t="s">
        <v>303</v>
      </c>
      <c r="K355" s="1473"/>
      <c r="L355" s="1473"/>
      <c r="M355" s="1473"/>
      <c r="N355" s="5" t="s">
        <v>298</v>
      </c>
      <c r="O355" s="5" t="s">
        <v>299</v>
      </c>
      <c r="P355" s="1473" t="s">
        <v>302</v>
      </c>
      <c r="Q355" s="1473"/>
      <c r="R355" s="1473"/>
      <c r="S355" s="1473"/>
      <c r="T355" s="5" t="s">
        <v>298</v>
      </c>
      <c r="U355" s="5" t="s">
        <v>299</v>
      </c>
      <c r="V355" s="1473" t="s">
        <v>301</v>
      </c>
      <c r="W355" s="1473"/>
      <c r="X355" s="1473"/>
      <c r="Y355" s="1473"/>
      <c r="Z355" s="7" t="s">
        <v>298</v>
      </c>
      <c r="AA355" s="3"/>
    </row>
    <row r="356" spans="1:28" ht="17.100000000000001" customHeight="1">
      <c r="A356" s="3"/>
      <c r="B356" s="3"/>
      <c r="C356" s="3"/>
      <c r="D356" s="5" t="s">
        <v>299</v>
      </c>
      <c r="E356" s="1497" t="str">
        <f>項目一覧②!$F$25</f>
        <v/>
      </c>
      <c r="F356" s="1497"/>
      <c r="G356" s="5" t="s">
        <v>298</v>
      </c>
      <c r="H356" s="3"/>
      <c r="I356" s="5" t="s">
        <v>299</v>
      </c>
      <c r="J356" s="1491" t="str">
        <f>項目一覧②!$F$32</f>
        <v/>
      </c>
      <c r="K356" s="1491"/>
      <c r="L356" s="1491"/>
      <c r="M356" s="1491"/>
      <c r="N356" s="5" t="s">
        <v>298</v>
      </c>
      <c r="O356" s="5" t="s">
        <v>299</v>
      </c>
      <c r="P356" s="1491" t="str">
        <f>項目一覧②!$F$39</f>
        <v/>
      </c>
      <c r="Q356" s="1491"/>
      <c r="R356" s="1491"/>
      <c r="S356" s="1491"/>
      <c r="T356" s="5" t="s">
        <v>298</v>
      </c>
      <c r="U356" s="5" t="s">
        <v>299</v>
      </c>
      <c r="V356" s="1491" t="str">
        <f>項目一覧②!$F$46</f>
        <v/>
      </c>
      <c r="W356" s="1491"/>
      <c r="X356" s="1491"/>
      <c r="Y356" s="1491"/>
      <c r="Z356" s="3" t="s">
        <v>282</v>
      </c>
      <c r="AA356" s="3"/>
    </row>
    <row r="357" spans="1:28" ht="17.100000000000001" customHeight="1">
      <c r="A357" s="3"/>
      <c r="B357" s="3"/>
      <c r="C357" s="3"/>
      <c r="D357" s="5" t="s">
        <v>299</v>
      </c>
      <c r="E357" s="1497" t="str">
        <f>項目一覧②!$F$26</f>
        <v/>
      </c>
      <c r="F357" s="1497"/>
      <c r="G357" s="5" t="s">
        <v>298</v>
      </c>
      <c r="H357" s="3"/>
      <c r="I357" s="5" t="s">
        <v>299</v>
      </c>
      <c r="J357" s="1491" t="str">
        <f>項目一覧②!$F$33</f>
        <v/>
      </c>
      <c r="K357" s="1491"/>
      <c r="L357" s="1491"/>
      <c r="M357" s="1491"/>
      <c r="N357" s="5" t="s">
        <v>298</v>
      </c>
      <c r="O357" s="5" t="s">
        <v>299</v>
      </c>
      <c r="P357" s="1491" t="str">
        <f>項目一覧②!$F$40</f>
        <v/>
      </c>
      <c r="Q357" s="1491"/>
      <c r="R357" s="1491"/>
      <c r="S357" s="1491"/>
      <c r="T357" s="5" t="s">
        <v>298</v>
      </c>
      <c r="U357" s="5" t="s">
        <v>299</v>
      </c>
      <c r="V357" s="1491" t="str">
        <f>項目一覧②!$F$47</f>
        <v/>
      </c>
      <c r="W357" s="1491"/>
      <c r="X357" s="1491"/>
      <c r="Y357" s="1491"/>
      <c r="Z357" s="3" t="s">
        <v>282</v>
      </c>
      <c r="AA357" s="3"/>
    </row>
    <row r="358" spans="1:28" ht="17.100000000000001" customHeight="1">
      <c r="A358" s="3"/>
      <c r="B358" s="3"/>
      <c r="C358" s="3"/>
      <c r="D358" s="5" t="s">
        <v>299</v>
      </c>
      <c r="E358" s="1497" t="str">
        <f>項目一覧②!$F$27</f>
        <v/>
      </c>
      <c r="F358" s="1497"/>
      <c r="G358" s="5" t="s">
        <v>298</v>
      </c>
      <c r="H358" s="3"/>
      <c r="I358" s="5" t="s">
        <v>299</v>
      </c>
      <c r="J358" s="1491" t="str">
        <f>項目一覧②!$F$34</f>
        <v/>
      </c>
      <c r="K358" s="1491"/>
      <c r="L358" s="1491"/>
      <c r="M358" s="1491"/>
      <c r="N358" s="5" t="s">
        <v>298</v>
      </c>
      <c r="O358" s="5" t="s">
        <v>299</v>
      </c>
      <c r="P358" s="1491" t="str">
        <f>項目一覧②!$F$41</f>
        <v/>
      </c>
      <c r="Q358" s="1491"/>
      <c r="R358" s="1491"/>
      <c r="S358" s="1491"/>
      <c r="T358" s="5" t="s">
        <v>298</v>
      </c>
      <c r="U358" s="5" t="s">
        <v>299</v>
      </c>
      <c r="V358" s="1491" t="str">
        <f>項目一覧②!$F$48</f>
        <v/>
      </c>
      <c r="W358" s="1491"/>
      <c r="X358" s="1491"/>
      <c r="Y358" s="1491"/>
      <c r="Z358" s="3" t="s">
        <v>282</v>
      </c>
      <c r="AA358" s="3"/>
    </row>
    <row r="359" spans="1:28" ht="17.100000000000001" customHeight="1">
      <c r="A359" s="3"/>
      <c r="B359" s="3"/>
      <c r="C359" s="3"/>
      <c r="D359" s="5" t="s">
        <v>299</v>
      </c>
      <c r="E359" s="1497" t="str">
        <f>項目一覧②!$F$28</f>
        <v/>
      </c>
      <c r="F359" s="1497"/>
      <c r="G359" s="5" t="s">
        <v>298</v>
      </c>
      <c r="H359" s="3"/>
      <c r="I359" s="5" t="s">
        <v>299</v>
      </c>
      <c r="J359" s="1491" t="str">
        <f>項目一覧②!$F$35</f>
        <v/>
      </c>
      <c r="K359" s="1491"/>
      <c r="L359" s="1491"/>
      <c r="M359" s="1491"/>
      <c r="N359" s="5" t="s">
        <v>298</v>
      </c>
      <c r="O359" s="5" t="s">
        <v>299</v>
      </c>
      <c r="P359" s="1491" t="str">
        <f>項目一覧②!$F$42</f>
        <v/>
      </c>
      <c r="Q359" s="1491"/>
      <c r="R359" s="1491"/>
      <c r="S359" s="1491"/>
      <c r="T359" s="5" t="s">
        <v>298</v>
      </c>
      <c r="U359" s="5" t="s">
        <v>299</v>
      </c>
      <c r="V359" s="1491" t="str">
        <f>項目一覧②!$F$49</f>
        <v/>
      </c>
      <c r="W359" s="1491"/>
      <c r="X359" s="1491"/>
      <c r="Y359" s="1491"/>
      <c r="Z359" s="3" t="s">
        <v>282</v>
      </c>
      <c r="AA359" s="3"/>
    </row>
    <row r="360" spans="1:28" ht="17.100000000000001" customHeight="1">
      <c r="A360" s="3"/>
      <c r="B360" s="3"/>
      <c r="C360" s="3"/>
      <c r="D360" s="5" t="s">
        <v>299</v>
      </c>
      <c r="E360" s="1497" t="str">
        <f>項目一覧②!$F$29</f>
        <v/>
      </c>
      <c r="F360" s="1497"/>
      <c r="G360" s="5" t="s">
        <v>298</v>
      </c>
      <c r="H360" s="3"/>
      <c r="I360" s="5" t="s">
        <v>299</v>
      </c>
      <c r="J360" s="1491" t="str">
        <f>項目一覧②!$F$36</f>
        <v/>
      </c>
      <c r="K360" s="1491"/>
      <c r="L360" s="1491"/>
      <c r="M360" s="1491"/>
      <c r="N360" s="5" t="s">
        <v>298</v>
      </c>
      <c r="O360" s="5" t="s">
        <v>299</v>
      </c>
      <c r="P360" s="1491" t="str">
        <f>項目一覧②!$F$43</f>
        <v/>
      </c>
      <c r="Q360" s="1491"/>
      <c r="R360" s="1491"/>
      <c r="S360" s="1491"/>
      <c r="T360" s="5" t="s">
        <v>298</v>
      </c>
      <c r="U360" s="5" t="s">
        <v>299</v>
      </c>
      <c r="V360" s="1491" t="str">
        <f>項目一覧②!$F$50</f>
        <v/>
      </c>
      <c r="W360" s="1491"/>
      <c r="X360" s="1491"/>
      <c r="Y360" s="1491"/>
      <c r="Z360" s="3" t="s">
        <v>282</v>
      </c>
      <c r="AA360" s="3"/>
    </row>
    <row r="361" spans="1:28" ht="17.100000000000001" customHeight="1">
      <c r="A361" s="3"/>
      <c r="B361" s="3"/>
      <c r="C361" s="3"/>
      <c r="D361" s="5" t="s">
        <v>299</v>
      </c>
      <c r="E361" s="1497" t="str">
        <f>項目一覧②!$F$30</f>
        <v/>
      </c>
      <c r="F361" s="1497"/>
      <c r="G361" s="5" t="s">
        <v>298</v>
      </c>
      <c r="H361" s="3"/>
      <c r="I361" s="5" t="s">
        <v>299</v>
      </c>
      <c r="J361" s="1491" t="str">
        <f>項目一覧②!$F$37</f>
        <v/>
      </c>
      <c r="K361" s="1491"/>
      <c r="L361" s="1491"/>
      <c r="M361" s="1491"/>
      <c r="N361" s="5" t="s">
        <v>298</v>
      </c>
      <c r="O361" s="5" t="s">
        <v>299</v>
      </c>
      <c r="P361" s="1491" t="str">
        <f>項目一覧②!$F$44</f>
        <v/>
      </c>
      <c r="Q361" s="1491"/>
      <c r="R361" s="1491"/>
      <c r="S361" s="1491"/>
      <c r="T361" s="5" t="s">
        <v>298</v>
      </c>
      <c r="U361" s="5" t="s">
        <v>299</v>
      </c>
      <c r="V361" s="1491" t="str">
        <f>項目一覧②!$F$51</f>
        <v/>
      </c>
      <c r="W361" s="1491"/>
      <c r="X361" s="1491"/>
      <c r="Y361" s="1491"/>
      <c r="Z361" s="3" t="s">
        <v>282</v>
      </c>
      <c r="AA361" s="3"/>
    </row>
    <row r="362" spans="1:28" ht="17.100000000000001" customHeight="1">
      <c r="A362" s="3"/>
      <c r="B362" s="3"/>
      <c r="C362" s="3"/>
      <c r="D362" s="5" t="s">
        <v>143</v>
      </c>
      <c r="E362" s="1497" t="str">
        <f>項目一覧②!$F$31</f>
        <v/>
      </c>
      <c r="F362" s="1497"/>
      <c r="G362" s="5" t="s">
        <v>71</v>
      </c>
      <c r="H362" s="3"/>
      <c r="I362" s="5" t="s">
        <v>143</v>
      </c>
      <c r="J362" s="1491" t="str">
        <f>項目一覧②!$F$38</f>
        <v/>
      </c>
      <c r="K362" s="1491"/>
      <c r="L362" s="1491"/>
      <c r="M362" s="1491"/>
      <c r="N362" s="5" t="s">
        <v>71</v>
      </c>
      <c r="O362" s="5" t="s">
        <v>143</v>
      </c>
      <c r="P362" s="1491" t="str">
        <f>項目一覧②!$F$45</f>
        <v/>
      </c>
      <c r="Q362" s="1491"/>
      <c r="R362" s="1491"/>
      <c r="S362" s="1491"/>
      <c r="T362" s="5" t="s">
        <v>71</v>
      </c>
      <c r="U362" s="5" t="s">
        <v>143</v>
      </c>
      <c r="V362" s="1491" t="str">
        <f>項目一覧②!$F$52</f>
        <v/>
      </c>
      <c r="W362" s="1491"/>
      <c r="X362" s="1491"/>
      <c r="Y362" s="1491"/>
      <c r="Z362" s="3" t="s">
        <v>256</v>
      </c>
      <c r="AA362" s="3"/>
    </row>
    <row r="363" spans="1:28" ht="17.100000000000001" customHeight="1">
      <c r="A363" s="3"/>
      <c r="B363" s="3" t="s">
        <v>300</v>
      </c>
      <c r="C363" s="3"/>
      <c r="D363" s="3"/>
      <c r="E363" s="3"/>
      <c r="F363" s="3"/>
      <c r="G363" s="3"/>
      <c r="H363" s="3"/>
      <c r="I363" s="5" t="s">
        <v>299</v>
      </c>
      <c r="J363" s="1535" t="str">
        <f>項目一覧②!$F$53</f>
        <v/>
      </c>
      <c r="K363" s="1535"/>
      <c r="L363" s="1535"/>
      <c r="M363" s="1535"/>
      <c r="N363" s="5" t="s">
        <v>298</v>
      </c>
      <c r="O363" s="5" t="s">
        <v>299</v>
      </c>
      <c r="P363" s="1535" t="str">
        <f>項目一覧②!$F$54</f>
        <v/>
      </c>
      <c r="Q363" s="1535"/>
      <c r="R363" s="1535"/>
      <c r="S363" s="1535"/>
      <c r="T363" s="5" t="s">
        <v>298</v>
      </c>
      <c r="U363" s="5" t="s">
        <v>297</v>
      </c>
      <c r="V363" s="1535" t="str">
        <f>項目一覧②!$F$55</f>
        <v/>
      </c>
      <c r="W363" s="1535"/>
      <c r="X363" s="1535"/>
      <c r="Y363" s="1535"/>
      <c r="Z363" s="3" t="s">
        <v>296</v>
      </c>
      <c r="AA363" s="3"/>
      <c r="AB363" s="1024"/>
    </row>
    <row r="364" spans="1:28" ht="17.100000000000001" customHeight="1">
      <c r="A364" s="22" t="s">
        <v>279</v>
      </c>
      <c r="B364" s="20" t="s">
        <v>3136</v>
      </c>
      <c r="C364" s="20"/>
      <c r="D364" s="20"/>
      <c r="E364" s="20"/>
      <c r="F364" s="29" t="str">
        <f>項目一覧②!$F$56</f>
        <v/>
      </c>
      <c r="G364" s="20"/>
      <c r="H364" s="20"/>
      <c r="I364" s="20"/>
      <c r="J364" s="20"/>
      <c r="K364" s="20"/>
      <c r="L364" s="20"/>
      <c r="M364" s="20"/>
      <c r="N364" s="20"/>
      <c r="O364" s="20"/>
      <c r="P364" s="20"/>
      <c r="Q364" s="20"/>
      <c r="R364" s="20"/>
      <c r="S364" s="20"/>
      <c r="T364" s="20"/>
      <c r="U364" s="20"/>
      <c r="V364" s="20"/>
      <c r="W364" s="20"/>
      <c r="X364" s="20"/>
      <c r="Y364" s="20"/>
      <c r="Z364" s="20"/>
      <c r="AA364" s="20"/>
      <c r="AB364" s="1026"/>
    </row>
    <row r="365" spans="1:28" ht="17.100000000000001" customHeight="1">
      <c r="A365" s="22" t="s">
        <v>279</v>
      </c>
      <c r="B365" s="20" t="s">
        <v>3137</v>
      </c>
      <c r="C365" s="20"/>
      <c r="D365" s="20"/>
      <c r="E365" s="20"/>
      <c r="F365" s="29" t="str">
        <f>項目一覧②!$F$57</f>
        <v/>
      </c>
      <c r="G365" s="20"/>
      <c r="H365" s="20"/>
      <c r="I365" s="20"/>
      <c r="J365" s="20"/>
      <c r="K365" s="20"/>
      <c r="L365" s="20"/>
      <c r="M365" s="20"/>
      <c r="N365" s="20"/>
      <c r="O365" s="20"/>
      <c r="P365" s="20"/>
      <c r="Q365" s="20"/>
      <c r="R365" s="20"/>
      <c r="S365" s="20"/>
      <c r="T365" s="20"/>
      <c r="U365" s="20"/>
      <c r="V365" s="20"/>
      <c r="W365" s="20"/>
      <c r="X365" s="20"/>
      <c r="Y365" s="20"/>
      <c r="Z365" s="20"/>
      <c r="AA365" s="20"/>
      <c r="AB365" s="1026"/>
    </row>
    <row r="366" spans="1:28" ht="17.100000000000001" customHeight="1">
      <c r="A366" s="22" t="s">
        <v>279</v>
      </c>
      <c r="B366" s="20" t="s">
        <v>3138</v>
      </c>
      <c r="C366" s="20"/>
      <c r="D366" s="20"/>
      <c r="E366" s="20"/>
      <c r="F366" s="29" t="str">
        <f>項目一覧②!$F$58</f>
        <v/>
      </c>
      <c r="G366" s="20"/>
      <c r="H366" s="20"/>
      <c r="I366" s="20"/>
      <c r="J366" s="20"/>
      <c r="K366" s="20"/>
      <c r="L366" s="20"/>
      <c r="M366" s="20"/>
      <c r="N366" s="20"/>
      <c r="O366" s="20"/>
      <c r="P366" s="20"/>
      <c r="Q366" s="20"/>
      <c r="R366" s="20"/>
      <c r="S366" s="20"/>
      <c r="T366" s="20"/>
      <c r="U366" s="20"/>
      <c r="V366" s="20"/>
      <c r="W366" s="20"/>
      <c r="X366" s="20"/>
      <c r="Y366" s="20"/>
      <c r="Z366" s="20"/>
      <c r="AA366" s="20"/>
      <c r="AB366" s="1026"/>
    </row>
    <row r="367" spans="1:28" ht="17.100000000000001" customHeight="1">
      <c r="A367" s="22" t="s">
        <v>279</v>
      </c>
      <c r="B367" s="20" t="s">
        <v>3139</v>
      </c>
      <c r="C367" s="20"/>
      <c r="D367" s="20"/>
      <c r="E367" s="20"/>
      <c r="F367" s="20"/>
      <c r="G367" s="20"/>
      <c r="H367" s="20"/>
      <c r="I367" s="20"/>
      <c r="J367" s="1488" t="str">
        <f>項目一覧②!$F$59</f>
        <v/>
      </c>
      <c r="K367" s="1488"/>
      <c r="L367" s="1488"/>
      <c r="M367" s="1488"/>
      <c r="N367" s="1488"/>
      <c r="O367" s="26" t="s">
        <v>295</v>
      </c>
      <c r="P367" s="20"/>
      <c r="Q367" s="20"/>
      <c r="R367" s="20"/>
      <c r="S367" s="20"/>
      <c r="T367" s="20"/>
      <c r="U367" s="20"/>
      <c r="V367" s="20"/>
      <c r="W367" s="20"/>
      <c r="X367" s="20"/>
      <c r="Y367" s="20"/>
      <c r="Z367" s="20"/>
      <c r="AA367" s="20"/>
      <c r="AB367" s="1026"/>
    </row>
    <row r="368" spans="1:28" ht="17.100000000000001" customHeight="1">
      <c r="A368" s="22" t="s">
        <v>279</v>
      </c>
      <c r="B368" s="20" t="s">
        <v>3140</v>
      </c>
      <c r="C368" s="20"/>
      <c r="D368" s="20"/>
      <c r="E368" s="20"/>
      <c r="F368" s="20"/>
      <c r="G368" s="20"/>
      <c r="H368" s="20"/>
      <c r="I368" s="20"/>
      <c r="J368" s="20"/>
      <c r="K368" s="20"/>
      <c r="L368" s="1558" t="str">
        <f>項目一覧②!$F$60</f>
        <v/>
      </c>
      <c r="M368" s="1558"/>
      <c r="N368" s="1558"/>
      <c r="O368" s="1558"/>
      <c r="P368" s="1558"/>
      <c r="Q368" s="1558"/>
      <c r="R368" s="20"/>
      <c r="S368" s="20"/>
      <c r="T368" s="20"/>
      <c r="U368" s="20"/>
      <c r="V368" s="20"/>
      <c r="W368" s="20"/>
      <c r="X368" s="20"/>
      <c r="Y368" s="20"/>
      <c r="Z368" s="20"/>
      <c r="AA368" s="20"/>
      <c r="AB368" s="1026"/>
    </row>
    <row r="369" spans="1:29" ht="17.100000000000001" customHeight="1">
      <c r="A369" s="17" t="s">
        <v>279</v>
      </c>
      <c r="B369" s="16" t="s">
        <v>3141</v>
      </c>
      <c r="C369" s="16"/>
      <c r="D369" s="16"/>
      <c r="E369" s="16"/>
      <c r="F369" s="16"/>
      <c r="G369" s="16"/>
      <c r="H369" s="16"/>
      <c r="I369" s="1533" t="str">
        <f>項目一覧②!$F$61</f>
        <v/>
      </c>
      <c r="J369" s="1533"/>
      <c r="K369" s="1533"/>
      <c r="L369" s="1533"/>
      <c r="M369" s="1533"/>
      <c r="N369" s="1533"/>
      <c r="O369" s="1533"/>
      <c r="P369" s="1533"/>
      <c r="Q369" s="1533"/>
      <c r="R369" s="1533"/>
      <c r="S369" s="1533"/>
      <c r="T369" s="1533"/>
      <c r="U369" s="1533"/>
      <c r="V369" s="1533"/>
      <c r="W369" s="1533"/>
      <c r="X369" s="1533"/>
      <c r="Y369" s="1533"/>
      <c r="Z369" s="1533"/>
      <c r="AA369" s="1533"/>
      <c r="AB369" s="1027"/>
    </row>
    <row r="370" spans="1:29" ht="17.100000000000001" customHeight="1">
      <c r="A370" s="28"/>
      <c r="B370" s="28"/>
      <c r="C370" s="28"/>
      <c r="D370" s="28"/>
      <c r="E370" s="28"/>
      <c r="F370" s="28"/>
      <c r="G370" s="28"/>
      <c r="H370" s="28"/>
      <c r="I370" s="1534"/>
      <c r="J370" s="1534"/>
      <c r="K370" s="1534"/>
      <c r="L370" s="1534"/>
      <c r="M370" s="1534"/>
      <c r="N370" s="1534"/>
      <c r="O370" s="1534"/>
      <c r="P370" s="1534"/>
      <c r="Q370" s="1534"/>
      <c r="R370" s="1534"/>
      <c r="S370" s="1534"/>
      <c r="T370" s="1534"/>
      <c r="U370" s="1534"/>
      <c r="V370" s="1534"/>
      <c r="W370" s="1534"/>
      <c r="X370" s="1534"/>
      <c r="Y370" s="1534"/>
      <c r="Z370" s="1534"/>
      <c r="AA370" s="1534"/>
      <c r="AB370" s="1024"/>
    </row>
    <row r="371" spans="1:29" ht="17.100000000000001" customHeight="1">
      <c r="A371" s="17" t="s">
        <v>279</v>
      </c>
      <c r="B371" s="16" t="s">
        <v>3142</v>
      </c>
      <c r="C371" s="16"/>
      <c r="D371" s="16"/>
      <c r="E371" s="16"/>
      <c r="F371" s="1533" t="str">
        <f>項目一覧②!$F$62</f>
        <v/>
      </c>
      <c r="G371" s="1533"/>
      <c r="H371" s="1533"/>
      <c r="I371" s="1533"/>
      <c r="J371" s="1533"/>
      <c r="K371" s="1533"/>
      <c r="L371" s="1533"/>
      <c r="M371" s="1533"/>
      <c r="N371" s="1533"/>
      <c r="O371" s="1533"/>
      <c r="P371" s="1533"/>
      <c r="Q371" s="1533"/>
      <c r="R371" s="1533"/>
      <c r="S371" s="1533"/>
      <c r="T371" s="1533"/>
      <c r="U371" s="1533"/>
      <c r="V371" s="1533"/>
      <c r="W371" s="1533"/>
      <c r="X371" s="1533"/>
      <c r="Y371" s="1533"/>
      <c r="Z371" s="1533"/>
      <c r="AA371" s="1533"/>
    </row>
    <row r="372" spans="1:29" ht="17.100000000000001" customHeight="1">
      <c r="A372" s="15"/>
      <c r="B372" s="15"/>
      <c r="C372" s="15"/>
      <c r="D372" s="15"/>
      <c r="E372" s="15"/>
      <c r="F372" s="1532"/>
      <c r="G372" s="1532"/>
      <c r="H372" s="1532"/>
      <c r="I372" s="1532"/>
      <c r="J372" s="1532"/>
      <c r="K372" s="1532"/>
      <c r="L372" s="1532"/>
      <c r="M372" s="1532"/>
      <c r="N372" s="1532"/>
      <c r="O372" s="1532"/>
      <c r="P372" s="1532"/>
      <c r="Q372" s="1532"/>
      <c r="R372" s="1532"/>
      <c r="S372" s="1532"/>
      <c r="T372" s="1532"/>
      <c r="U372" s="1532"/>
      <c r="V372" s="1532"/>
      <c r="W372" s="1532"/>
      <c r="X372" s="1532"/>
      <c r="Y372" s="1532"/>
      <c r="Z372" s="1532"/>
      <c r="AA372" s="1532"/>
      <c r="AB372" s="1024"/>
    </row>
    <row r="373" spans="1:29" ht="17.100000000000001" customHeight="1">
      <c r="A373" s="1473" t="s">
        <v>281</v>
      </c>
      <c r="B373" s="1473"/>
      <c r="C373" s="1473"/>
      <c r="D373" s="1473"/>
      <c r="E373" s="1473"/>
      <c r="F373" s="1473"/>
      <c r="G373" s="1473"/>
      <c r="H373" s="1473"/>
      <c r="I373" s="1473"/>
      <c r="J373" s="1473"/>
      <c r="K373" s="1473"/>
      <c r="L373" s="1473"/>
      <c r="M373" s="1473"/>
      <c r="N373" s="1473"/>
      <c r="O373" s="1473"/>
      <c r="P373" s="1473"/>
      <c r="Q373" s="1473"/>
      <c r="R373" s="1473"/>
      <c r="S373" s="1473"/>
      <c r="T373" s="1473"/>
      <c r="U373" s="1473"/>
      <c r="V373" s="1473"/>
      <c r="W373" s="1473"/>
      <c r="X373" s="1473"/>
      <c r="Y373" s="1473"/>
      <c r="Z373" s="1473"/>
      <c r="AA373" s="1473"/>
      <c r="AB373" s="2"/>
    </row>
    <row r="374" spans="1:29" ht="17.100000000000001" customHeight="1">
      <c r="A374" s="15"/>
      <c r="B374" s="15" t="s">
        <v>280</v>
      </c>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024"/>
    </row>
    <row r="375" spans="1:29" ht="17.100000000000001" customHeight="1">
      <c r="A375" s="22" t="s">
        <v>279</v>
      </c>
      <c r="B375" s="20" t="s">
        <v>136</v>
      </c>
      <c r="C375" s="20"/>
      <c r="D375" s="20"/>
      <c r="E375" s="20"/>
      <c r="F375" s="20"/>
      <c r="G375" s="24"/>
      <c r="H375" s="20"/>
      <c r="I375" s="20"/>
      <c r="J375" s="20"/>
      <c r="K375" s="20"/>
      <c r="L375" s="20"/>
      <c r="M375" s="20">
        <f>項目一覧②!$F$63</f>
        <v>1</v>
      </c>
      <c r="N375" s="20"/>
      <c r="O375" s="20"/>
      <c r="P375" s="20"/>
      <c r="Q375" s="20"/>
      <c r="R375" s="20"/>
      <c r="S375" s="20"/>
      <c r="T375" s="20"/>
      <c r="U375" s="20"/>
      <c r="V375" s="20"/>
      <c r="W375" s="20"/>
      <c r="X375" s="20"/>
      <c r="Y375" s="20"/>
      <c r="Z375" s="20"/>
      <c r="AA375" s="20"/>
      <c r="AB375" s="1026"/>
    </row>
    <row r="376" spans="1:29" ht="17.100000000000001" customHeight="1">
      <c r="A376" s="22" t="s">
        <v>279</v>
      </c>
      <c r="B376" s="20" t="s">
        <v>278</v>
      </c>
      <c r="C376" s="20"/>
      <c r="D376" s="20"/>
      <c r="E376" s="20"/>
      <c r="F376" s="20"/>
      <c r="G376" s="2"/>
      <c r="H376" s="2"/>
      <c r="I376" s="20"/>
      <c r="J376" s="20"/>
      <c r="K376" s="20"/>
      <c r="L376" s="2"/>
      <c r="M376" s="20" t="str">
        <f>項目一覧②!$F$64</f>
        <v/>
      </c>
      <c r="N376" s="20" t="s">
        <v>277</v>
      </c>
      <c r="O376" s="20"/>
      <c r="P376" s="20"/>
      <c r="Q376" s="20"/>
      <c r="R376" s="20"/>
      <c r="S376" s="20"/>
      <c r="T376" s="20"/>
      <c r="U376" s="20"/>
      <c r="V376" s="20"/>
      <c r="W376" s="20"/>
      <c r="X376" s="20"/>
      <c r="Y376" s="20"/>
      <c r="Z376" s="20"/>
      <c r="AA376" s="20"/>
      <c r="AB376" s="1026"/>
    </row>
    <row r="377" spans="1:29" ht="17.100000000000001" customHeight="1">
      <c r="A377" s="22" t="s">
        <v>273</v>
      </c>
      <c r="B377" s="20" t="s">
        <v>276</v>
      </c>
      <c r="C377" s="20"/>
      <c r="D377" s="20"/>
      <c r="E377" s="20"/>
      <c r="F377" s="20"/>
      <c r="G377" s="20"/>
      <c r="H377" s="20"/>
      <c r="I377" s="20"/>
      <c r="J377" s="1475" t="str">
        <f>項目一覧②!$F$65</f>
        <v/>
      </c>
      <c r="K377" s="1475"/>
      <c r="L377" s="1475"/>
      <c r="M377" s="1475"/>
      <c r="N377" s="25" t="s">
        <v>271</v>
      </c>
      <c r="O377" s="20"/>
      <c r="P377" s="20"/>
      <c r="Q377" s="20"/>
      <c r="R377" s="20"/>
      <c r="S377" s="20"/>
      <c r="T377" s="20"/>
      <c r="U377" s="20"/>
      <c r="V377" s="20"/>
      <c r="W377" s="20"/>
      <c r="X377" s="20"/>
      <c r="Y377" s="20"/>
      <c r="Z377" s="20"/>
      <c r="AA377" s="20"/>
      <c r="AB377" s="1026"/>
    </row>
    <row r="378" spans="1:29" ht="17.100000000000001" customHeight="1">
      <c r="A378" s="22" t="s">
        <v>273</v>
      </c>
      <c r="B378" s="20" t="s">
        <v>275</v>
      </c>
      <c r="C378" s="20"/>
      <c r="D378" s="20"/>
      <c r="E378" s="20"/>
      <c r="F378" s="20"/>
      <c r="G378" s="20"/>
      <c r="H378" s="20"/>
      <c r="I378" s="20"/>
      <c r="J378" s="1475" t="str">
        <f>項目一覧②!$F$66</f>
        <v/>
      </c>
      <c r="K378" s="1475"/>
      <c r="L378" s="1475"/>
      <c r="M378" s="1475"/>
      <c r="N378" s="4" t="s">
        <v>271</v>
      </c>
      <c r="O378" s="20"/>
      <c r="P378" s="20"/>
      <c r="Q378" s="20"/>
      <c r="R378" s="20"/>
      <c r="S378" s="20"/>
      <c r="T378" s="20"/>
      <c r="U378" s="20"/>
      <c r="V378" s="20"/>
      <c r="W378" s="20"/>
      <c r="X378" s="20"/>
      <c r="Y378" s="20"/>
      <c r="Z378" s="20"/>
      <c r="AA378" s="20"/>
      <c r="AB378" s="1026"/>
    </row>
    <row r="379" spans="1:29" ht="17.100000000000001" customHeight="1">
      <c r="A379" s="22" t="s">
        <v>273</v>
      </c>
      <c r="B379" s="20" t="s">
        <v>274</v>
      </c>
      <c r="C379" s="20"/>
      <c r="D379" s="20"/>
      <c r="E379" s="20"/>
      <c r="F379" s="20"/>
      <c r="G379" s="20"/>
      <c r="H379" s="20"/>
      <c r="I379" s="20"/>
      <c r="J379" s="1475" t="str">
        <f>項目一覧②!$F$67</f>
        <v/>
      </c>
      <c r="K379" s="1475"/>
      <c r="L379" s="1475"/>
      <c r="M379" s="1475"/>
      <c r="N379" s="25" t="s">
        <v>271</v>
      </c>
      <c r="O379" s="20"/>
      <c r="P379" s="20"/>
      <c r="Q379" s="20"/>
      <c r="R379" s="20"/>
      <c r="S379" s="20"/>
      <c r="T379" s="20"/>
      <c r="U379" s="20"/>
      <c r="V379" s="20"/>
      <c r="W379" s="20"/>
      <c r="X379" s="20"/>
      <c r="Y379" s="20"/>
      <c r="Z379" s="20"/>
      <c r="AA379" s="20"/>
      <c r="AB379" s="1026"/>
    </row>
    <row r="380" spans="1:29" ht="17.100000000000001" customHeight="1">
      <c r="A380" s="17" t="s">
        <v>273</v>
      </c>
      <c r="B380" s="16" t="s">
        <v>272</v>
      </c>
      <c r="C380" s="16"/>
      <c r="D380" s="16"/>
      <c r="E380" s="16"/>
      <c r="F380" s="16"/>
      <c r="G380" s="16"/>
      <c r="H380" s="16"/>
      <c r="I380" s="16"/>
      <c r="J380" s="717"/>
      <c r="K380" s="717"/>
      <c r="L380" s="717"/>
      <c r="M380" s="717"/>
      <c r="O380" s="16"/>
      <c r="P380" s="16"/>
      <c r="Q380" s="16"/>
      <c r="R380" s="16"/>
      <c r="S380" s="16"/>
      <c r="T380" s="16"/>
      <c r="U380" s="16"/>
      <c r="V380" s="16"/>
      <c r="W380" s="16"/>
      <c r="X380" s="16"/>
      <c r="Y380" s="16"/>
      <c r="Z380" s="16"/>
      <c r="AA380" s="16"/>
      <c r="AB380" s="2"/>
    </row>
    <row r="381" spans="1:29" ht="17.100000000000001" customHeight="1">
      <c r="A381" s="6"/>
      <c r="B381" s="3"/>
      <c r="C381" s="3" t="s">
        <v>2459</v>
      </c>
      <c r="D381" s="3" t="s">
        <v>2460</v>
      </c>
      <c r="E381" s="3"/>
      <c r="F381" s="3"/>
      <c r="G381" s="3"/>
      <c r="H381" s="3"/>
      <c r="I381" s="3"/>
      <c r="J381" s="1476" t="str">
        <f>項目一覧②!$F$68</f>
        <v/>
      </c>
      <c r="K381" s="1476"/>
      <c r="L381" s="1476"/>
      <c r="M381" s="1476"/>
      <c r="N381" s="4" t="s">
        <v>271</v>
      </c>
      <c r="O381" s="3"/>
      <c r="P381" s="3"/>
      <c r="Q381" s="3"/>
      <c r="R381" s="3"/>
      <c r="S381" s="3"/>
      <c r="T381" s="3"/>
      <c r="U381" s="3"/>
      <c r="V381" s="3"/>
      <c r="W381" s="3"/>
      <c r="X381" s="3"/>
      <c r="Y381" s="3"/>
      <c r="Z381" s="3"/>
      <c r="AA381" s="3"/>
      <c r="AB381" s="2"/>
    </row>
    <row r="382" spans="1:29" ht="17.100000000000001" customHeight="1">
      <c r="A382" s="6"/>
      <c r="B382" s="3"/>
      <c r="C382" s="3" t="s">
        <v>2461</v>
      </c>
      <c r="D382" s="3" t="s">
        <v>2462</v>
      </c>
      <c r="E382" s="3"/>
      <c r="F382" s="3"/>
      <c r="G382" s="3"/>
      <c r="H382" s="3"/>
      <c r="I382" s="3"/>
      <c r="J382" s="19"/>
      <c r="K382" s="19"/>
      <c r="L382" s="19"/>
      <c r="M382" s="19"/>
      <c r="N382" s="4"/>
      <c r="O382" s="4"/>
      <c r="P382" s="3"/>
      <c r="Q382" s="6" t="str">
        <f>IF(項目一覧②!$G$69=TRUE,"■","□")</f>
        <v>□</v>
      </c>
      <c r="R382" s="3" t="s">
        <v>270</v>
      </c>
      <c r="S382" s="3"/>
      <c r="T382" s="6" t="str">
        <f>IF(項目一覧②!$H$69=TRUE,"■","□")</f>
        <v>□</v>
      </c>
      <c r="U382" s="3" t="s">
        <v>269</v>
      </c>
      <c r="V382" s="3"/>
      <c r="W382" s="3"/>
      <c r="X382" s="3"/>
      <c r="Y382" s="3"/>
      <c r="Z382" s="3"/>
      <c r="AA382" s="3"/>
      <c r="AB382" s="1023"/>
      <c r="AC382" s="2"/>
    </row>
    <row r="383" spans="1:29" ht="17.100000000000001" customHeight="1">
      <c r="A383" s="17" t="s">
        <v>279</v>
      </c>
      <c r="B383" s="16" t="s">
        <v>268</v>
      </c>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2"/>
    </row>
    <row r="384" spans="1:29" ht="17.100000000000001" customHeight="1">
      <c r="A384" s="3"/>
      <c r="B384" s="3"/>
      <c r="C384" s="3"/>
      <c r="D384" s="1473" t="s">
        <v>267</v>
      </c>
      <c r="E384" s="1473"/>
      <c r="F384" s="1473"/>
      <c r="G384" s="1473"/>
      <c r="H384" s="5"/>
      <c r="I384" s="1473" t="s">
        <v>266</v>
      </c>
      <c r="J384" s="1473"/>
      <c r="K384" s="1473"/>
      <c r="L384" s="1473"/>
      <c r="M384" s="1473"/>
      <c r="N384" s="1473"/>
      <c r="O384" s="1473"/>
      <c r="P384" s="1473"/>
      <c r="Q384" s="1473"/>
      <c r="R384" s="1473"/>
      <c r="S384" s="1473"/>
      <c r="T384" s="1473"/>
      <c r="U384" s="1473"/>
      <c r="V384" s="5"/>
      <c r="W384" s="5" t="s">
        <v>283</v>
      </c>
      <c r="X384" s="1473" t="s">
        <v>293</v>
      </c>
      <c r="Y384" s="1473"/>
      <c r="Z384" s="1473"/>
      <c r="AA384" s="3" t="s">
        <v>292</v>
      </c>
      <c r="AB384" s="2"/>
    </row>
    <row r="385" spans="1:28" ht="17.100000000000001" customHeight="1">
      <c r="A385" s="3"/>
      <c r="B385" s="3" t="s">
        <v>291</v>
      </c>
      <c r="C385" s="3"/>
      <c r="D385" s="5" t="s">
        <v>285</v>
      </c>
      <c r="E385" s="1477" t="str">
        <f>項目一覧②!$F$70</f>
        <v/>
      </c>
      <c r="F385" s="1477"/>
      <c r="G385" s="5" t="s">
        <v>284</v>
      </c>
      <c r="H385" s="18" t="str">
        <f>項目一覧②!$F$76</f>
        <v/>
      </c>
      <c r="J385" s="3"/>
      <c r="K385" s="3"/>
      <c r="L385" s="2"/>
      <c r="M385" s="3"/>
      <c r="N385" s="3"/>
      <c r="O385" s="3"/>
      <c r="P385" s="3"/>
      <c r="Q385" s="3"/>
      <c r="R385" s="2"/>
      <c r="S385" s="2"/>
      <c r="T385" s="2"/>
      <c r="U385" s="2"/>
      <c r="V385" s="5"/>
      <c r="W385" s="5" t="s">
        <v>283</v>
      </c>
      <c r="X385" s="1478" t="str">
        <f>項目一覧②!$F$82</f>
        <v/>
      </c>
      <c r="Y385" s="1478"/>
      <c r="Z385" s="1478"/>
      <c r="AA385" s="3" t="s">
        <v>282</v>
      </c>
      <c r="AB385" s="2"/>
    </row>
    <row r="386" spans="1:28" ht="17.100000000000001" customHeight="1">
      <c r="A386" s="3"/>
      <c r="B386" s="3" t="s">
        <v>290</v>
      </c>
      <c r="C386" s="3"/>
      <c r="D386" s="5" t="s">
        <v>285</v>
      </c>
      <c r="E386" s="1477" t="str">
        <f>項目一覧②!$F$71</f>
        <v/>
      </c>
      <c r="F386" s="1477"/>
      <c r="G386" s="5" t="s">
        <v>284</v>
      </c>
      <c r="H386" s="18" t="str">
        <f>項目一覧②!$F$77</f>
        <v/>
      </c>
      <c r="J386" s="3"/>
      <c r="K386" s="3"/>
      <c r="L386" s="2"/>
      <c r="M386" s="3"/>
      <c r="N386" s="3"/>
      <c r="O386" s="3"/>
      <c r="P386" s="3"/>
      <c r="Q386" s="3"/>
      <c r="R386" s="2"/>
      <c r="S386" s="2"/>
      <c r="T386" s="2"/>
      <c r="U386" s="2"/>
      <c r="V386" s="5"/>
      <c r="W386" s="5" t="s">
        <v>283</v>
      </c>
      <c r="X386" s="1478" t="str">
        <f>項目一覧②!$F$83</f>
        <v/>
      </c>
      <c r="Y386" s="1478"/>
      <c r="Z386" s="1478"/>
      <c r="AA386" s="3" t="s">
        <v>282</v>
      </c>
      <c r="AB386" s="2"/>
    </row>
    <row r="387" spans="1:28" ht="17.100000000000001" customHeight="1">
      <c r="A387" s="3"/>
      <c r="B387" s="3" t="s">
        <v>289</v>
      </c>
      <c r="C387" s="3"/>
      <c r="D387" s="5" t="s">
        <v>285</v>
      </c>
      <c r="E387" s="1477" t="str">
        <f>項目一覧②!$F$72</f>
        <v/>
      </c>
      <c r="F387" s="1477"/>
      <c r="G387" s="5" t="s">
        <v>284</v>
      </c>
      <c r="H387" s="18" t="str">
        <f>項目一覧②!$F$78</f>
        <v/>
      </c>
      <c r="J387" s="3"/>
      <c r="K387" s="3"/>
      <c r="L387" s="2"/>
      <c r="M387" s="3"/>
      <c r="N387" s="3"/>
      <c r="O387" s="3"/>
      <c r="P387" s="3"/>
      <c r="Q387" s="3"/>
      <c r="R387" s="2"/>
      <c r="S387" s="2"/>
      <c r="T387" s="2"/>
      <c r="U387" s="2"/>
      <c r="V387" s="5"/>
      <c r="W387" s="5" t="s">
        <v>283</v>
      </c>
      <c r="X387" s="1478" t="str">
        <f>項目一覧②!$F$84</f>
        <v/>
      </c>
      <c r="Y387" s="1478"/>
      <c r="Z387" s="1478"/>
      <c r="AA387" s="3" t="s">
        <v>282</v>
      </c>
      <c r="AB387" s="2"/>
    </row>
    <row r="388" spans="1:28" ht="17.100000000000001" customHeight="1">
      <c r="A388" s="3"/>
      <c r="B388" s="3" t="s">
        <v>288</v>
      </c>
      <c r="C388" s="3"/>
      <c r="D388" s="5" t="s">
        <v>285</v>
      </c>
      <c r="E388" s="1477" t="str">
        <f>項目一覧②!$F$73</f>
        <v/>
      </c>
      <c r="F388" s="1477"/>
      <c r="G388" s="5" t="s">
        <v>284</v>
      </c>
      <c r="H388" s="18" t="str">
        <f>項目一覧②!$F$79</f>
        <v/>
      </c>
      <c r="J388" s="3"/>
      <c r="K388" s="3"/>
      <c r="L388" s="2"/>
      <c r="M388" s="3"/>
      <c r="N388" s="3"/>
      <c r="O388" s="3"/>
      <c r="P388" s="3"/>
      <c r="Q388" s="3"/>
      <c r="R388" s="2"/>
      <c r="S388" s="2"/>
      <c r="T388" s="2"/>
      <c r="U388" s="2"/>
      <c r="V388" s="5"/>
      <c r="W388" s="5" t="s">
        <v>283</v>
      </c>
      <c r="X388" s="1478" t="str">
        <f>項目一覧②!$F$85</f>
        <v/>
      </c>
      <c r="Y388" s="1478"/>
      <c r="Z388" s="1478"/>
      <c r="AA388" s="3" t="s">
        <v>282</v>
      </c>
      <c r="AB388" s="2"/>
    </row>
    <row r="389" spans="1:28" ht="17.100000000000001" customHeight="1">
      <c r="A389" s="3"/>
      <c r="B389" s="3" t="s">
        <v>287</v>
      </c>
      <c r="C389" s="3"/>
      <c r="D389" s="5" t="s">
        <v>285</v>
      </c>
      <c r="E389" s="1477" t="str">
        <f>項目一覧②!$F$74</f>
        <v/>
      </c>
      <c r="F389" s="1477"/>
      <c r="G389" s="5" t="s">
        <v>284</v>
      </c>
      <c r="H389" s="18" t="str">
        <f>項目一覧②!$F$80</f>
        <v/>
      </c>
      <c r="J389" s="3"/>
      <c r="K389" s="3"/>
      <c r="L389" s="2"/>
      <c r="M389" s="3"/>
      <c r="N389" s="3"/>
      <c r="O389" s="3"/>
      <c r="P389" s="3"/>
      <c r="Q389" s="3"/>
      <c r="R389" s="2"/>
      <c r="S389" s="2"/>
      <c r="T389" s="2"/>
      <c r="U389" s="2"/>
      <c r="V389" s="5"/>
      <c r="W389" s="5" t="s">
        <v>283</v>
      </c>
      <c r="X389" s="1478" t="str">
        <f>項目一覧②!$F$86</f>
        <v/>
      </c>
      <c r="Y389" s="1478"/>
      <c r="Z389" s="1478"/>
      <c r="AA389" s="3" t="s">
        <v>282</v>
      </c>
      <c r="AB389" s="2"/>
    </row>
    <row r="390" spans="1:28" ht="17.100000000000001" customHeight="1">
      <c r="A390" s="15"/>
      <c r="B390" s="15" t="s">
        <v>286</v>
      </c>
      <c r="C390" s="15"/>
      <c r="D390" s="5" t="s">
        <v>285</v>
      </c>
      <c r="E390" s="1477" t="str">
        <f>項目一覧②!$F$75</f>
        <v/>
      </c>
      <c r="F390" s="1477"/>
      <c r="G390" s="5" t="s">
        <v>284</v>
      </c>
      <c r="H390" s="18" t="str">
        <f>項目一覧②!$F$81</f>
        <v/>
      </c>
      <c r="J390" s="15"/>
      <c r="K390" s="15"/>
      <c r="L390" s="2"/>
      <c r="M390" s="15"/>
      <c r="N390" s="15"/>
      <c r="O390" s="15"/>
      <c r="P390" s="15"/>
      <c r="Q390" s="15"/>
      <c r="R390" s="2"/>
      <c r="S390" s="2"/>
      <c r="T390" s="2"/>
      <c r="U390" s="2"/>
      <c r="V390" s="5"/>
      <c r="W390" s="5" t="s">
        <v>283</v>
      </c>
      <c r="X390" s="1557" t="str">
        <f>項目一覧②!$F$87</f>
        <v/>
      </c>
      <c r="Y390" s="1557"/>
      <c r="Z390" s="1557"/>
      <c r="AA390" s="3" t="s">
        <v>282</v>
      </c>
      <c r="AB390" s="1028"/>
    </row>
    <row r="391" spans="1:28" ht="17.100000000000001" customHeight="1">
      <c r="A391" s="17" t="s">
        <v>279</v>
      </c>
      <c r="B391" s="16" t="s">
        <v>255</v>
      </c>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c r="AB391" s="2"/>
    </row>
    <row r="392" spans="1:28" ht="17.100000000000001" customHeight="1">
      <c r="A392" s="6"/>
      <c r="B392" s="3"/>
      <c r="C392" s="3"/>
      <c r="D392" s="3"/>
      <c r="E392" s="3"/>
      <c r="F392" s="1489" t="str">
        <f>項目一覧②!$F$88</f>
        <v/>
      </c>
      <c r="G392" s="1489"/>
      <c r="H392" s="1489"/>
      <c r="I392" s="1489"/>
      <c r="J392" s="1489"/>
      <c r="K392" s="1489"/>
      <c r="L392" s="1489"/>
      <c r="M392" s="1489"/>
      <c r="N392" s="1489"/>
      <c r="O392" s="1489"/>
      <c r="P392" s="1489"/>
      <c r="Q392" s="1489"/>
      <c r="R392" s="1489"/>
      <c r="S392" s="1489"/>
      <c r="T392" s="1489"/>
      <c r="U392" s="1489"/>
      <c r="V392" s="1489"/>
      <c r="W392" s="1489"/>
      <c r="X392" s="1489"/>
      <c r="Y392" s="1489"/>
      <c r="Z392" s="1489"/>
      <c r="AA392" s="1489"/>
      <c r="AB392" s="2"/>
    </row>
    <row r="393" spans="1:28" ht="17.100000000000001" customHeight="1">
      <c r="A393" s="15"/>
      <c r="B393" s="15"/>
      <c r="C393" s="15"/>
      <c r="D393" s="15"/>
      <c r="E393" s="15"/>
      <c r="F393" s="1490"/>
      <c r="G393" s="1490"/>
      <c r="H393" s="1490"/>
      <c r="I393" s="1490"/>
      <c r="J393" s="1490"/>
      <c r="K393" s="1490"/>
      <c r="L393" s="1490"/>
      <c r="M393" s="1490"/>
      <c r="N393" s="1490"/>
      <c r="O393" s="1490"/>
      <c r="P393" s="1490"/>
      <c r="Q393" s="1490"/>
      <c r="R393" s="1490"/>
      <c r="S393" s="1490"/>
      <c r="T393" s="1490"/>
      <c r="U393" s="1490"/>
      <c r="V393" s="1490"/>
      <c r="W393" s="1490"/>
      <c r="X393" s="1490"/>
      <c r="Y393" s="1490"/>
      <c r="Z393" s="1490"/>
      <c r="AA393" s="1490"/>
      <c r="AB393" s="1028"/>
    </row>
    <row r="394" spans="1:28" ht="17.100000000000001" customHeight="1">
      <c r="A394" s="6" t="s">
        <v>279</v>
      </c>
      <c r="B394" s="3" t="s">
        <v>254</v>
      </c>
      <c r="C394" s="3"/>
      <c r="D394" s="3"/>
      <c r="E394" s="3"/>
      <c r="F394" s="18"/>
      <c r="G394" s="18"/>
      <c r="H394" s="18"/>
      <c r="I394" s="18"/>
      <c r="J394" s="18"/>
      <c r="K394" s="18"/>
      <c r="L394" s="18"/>
      <c r="M394" s="18"/>
      <c r="N394" s="18"/>
      <c r="O394" s="18"/>
      <c r="P394" s="18"/>
      <c r="Q394" s="18"/>
      <c r="R394" s="18"/>
      <c r="S394" s="18"/>
      <c r="T394" s="18"/>
      <c r="U394" s="18"/>
      <c r="V394" s="18"/>
      <c r="W394" s="18"/>
      <c r="X394" s="18"/>
      <c r="Y394" s="18"/>
      <c r="Z394" s="18"/>
      <c r="AA394" s="18"/>
      <c r="AB394" s="2"/>
    </row>
    <row r="395" spans="1:28" ht="17.100000000000001" customHeight="1">
      <c r="A395" s="3"/>
      <c r="B395" s="3"/>
      <c r="C395" s="3"/>
      <c r="D395" s="3"/>
      <c r="E395" s="3"/>
      <c r="F395" s="1489" t="str">
        <f>項目一覧②!$F$89</f>
        <v/>
      </c>
      <c r="G395" s="1489"/>
      <c r="H395" s="1489"/>
      <c r="I395" s="1489"/>
      <c r="J395" s="1489"/>
      <c r="K395" s="1489"/>
      <c r="L395" s="1489"/>
      <c r="M395" s="1489"/>
      <c r="N395" s="1489"/>
      <c r="O395" s="1489"/>
      <c r="P395" s="1489"/>
      <c r="Q395" s="1489"/>
      <c r="R395" s="1489"/>
      <c r="S395" s="1489"/>
      <c r="T395" s="1489"/>
      <c r="U395" s="1489"/>
      <c r="V395" s="1489"/>
      <c r="W395" s="1489"/>
      <c r="X395" s="1489"/>
      <c r="Y395" s="1489"/>
      <c r="Z395" s="1489"/>
      <c r="AA395" s="1489"/>
      <c r="AB395" s="2"/>
    </row>
    <row r="396" spans="1:28" ht="17.100000000000001" customHeight="1">
      <c r="A396" s="15"/>
      <c r="B396" s="15"/>
      <c r="C396" s="15"/>
      <c r="D396" s="15"/>
      <c r="E396" s="15"/>
      <c r="F396" s="1490"/>
      <c r="G396" s="1490"/>
      <c r="H396" s="1490"/>
      <c r="I396" s="1490"/>
      <c r="J396" s="1490"/>
      <c r="K396" s="1490"/>
      <c r="L396" s="1490"/>
      <c r="M396" s="1490"/>
      <c r="N396" s="1490"/>
      <c r="O396" s="1490"/>
      <c r="P396" s="1490"/>
      <c r="Q396" s="1490"/>
      <c r="R396" s="1490"/>
      <c r="S396" s="1490"/>
      <c r="T396" s="1490"/>
      <c r="U396" s="1490"/>
      <c r="V396" s="1490"/>
      <c r="W396" s="1490"/>
      <c r="X396" s="1490"/>
      <c r="Y396" s="1490"/>
      <c r="Z396" s="1490"/>
      <c r="AA396" s="1490"/>
      <c r="AB396" s="1028"/>
    </row>
    <row r="397" spans="1:28" ht="17.100000000000001"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2"/>
    </row>
    <row r="398" spans="1:28" ht="17.100000000000001" customHeight="1">
      <c r="A398" s="1473" t="s">
        <v>281</v>
      </c>
      <c r="B398" s="1473"/>
      <c r="C398" s="1473"/>
      <c r="D398" s="1473"/>
      <c r="E398" s="1473"/>
      <c r="F398" s="1473"/>
      <c r="G398" s="1473"/>
      <c r="H398" s="1473"/>
      <c r="I398" s="1473"/>
      <c r="J398" s="1473"/>
      <c r="K398" s="1473"/>
      <c r="L398" s="1473"/>
      <c r="M398" s="1473"/>
      <c r="N398" s="1473"/>
      <c r="O398" s="1473"/>
      <c r="P398" s="1473"/>
      <c r="Q398" s="1473"/>
      <c r="R398" s="1473"/>
      <c r="S398" s="1473"/>
      <c r="T398" s="1473"/>
      <c r="U398" s="1473"/>
      <c r="V398" s="1473"/>
      <c r="W398" s="1473"/>
      <c r="X398" s="1473"/>
      <c r="Y398" s="1473"/>
      <c r="Z398" s="1473"/>
      <c r="AA398" s="1473"/>
      <c r="AB398" s="2"/>
    </row>
    <row r="399" spans="1:28" ht="17.100000000000001" customHeight="1">
      <c r="A399" s="15"/>
      <c r="B399" s="15" t="s">
        <v>280</v>
      </c>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028"/>
    </row>
    <row r="400" spans="1:28" ht="17.100000000000001" customHeight="1">
      <c r="A400" s="22" t="s">
        <v>279</v>
      </c>
      <c r="B400" s="20" t="s">
        <v>136</v>
      </c>
      <c r="C400" s="20"/>
      <c r="D400" s="20"/>
      <c r="E400" s="20"/>
      <c r="F400" s="20"/>
      <c r="G400" s="24"/>
      <c r="H400" s="20"/>
      <c r="I400" s="20"/>
      <c r="J400" s="20"/>
      <c r="K400" s="20"/>
      <c r="L400" s="20"/>
      <c r="M400" s="20">
        <f>項目一覧②!$F$90</f>
        <v>1</v>
      </c>
      <c r="N400" s="20"/>
      <c r="O400" s="20"/>
      <c r="P400" s="20"/>
      <c r="Q400" s="20"/>
      <c r="R400" s="20"/>
      <c r="S400" s="20"/>
      <c r="T400" s="20"/>
      <c r="U400" s="20"/>
      <c r="V400" s="20"/>
      <c r="W400" s="20"/>
      <c r="X400" s="20"/>
      <c r="Y400" s="20"/>
      <c r="Z400" s="20"/>
      <c r="AA400" s="20"/>
      <c r="AB400" s="1028"/>
    </row>
    <row r="401" spans="1:29" ht="17.100000000000001" customHeight="1">
      <c r="A401" s="22" t="s">
        <v>279</v>
      </c>
      <c r="B401" s="20" t="s">
        <v>278</v>
      </c>
      <c r="C401" s="20"/>
      <c r="D401" s="20"/>
      <c r="E401" s="20"/>
      <c r="F401" s="20"/>
      <c r="G401" s="2"/>
      <c r="H401" s="2"/>
      <c r="I401" s="20"/>
      <c r="J401" s="1559" t="str">
        <f>項目一覧②!$F$91</f>
        <v/>
      </c>
      <c r="K401" s="1559"/>
      <c r="L401" s="1559"/>
      <c r="M401" s="1559"/>
      <c r="N401" s="26" t="s">
        <v>277</v>
      </c>
      <c r="O401" s="20"/>
      <c r="P401" s="20"/>
      <c r="Q401" s="20"/>
      <c r="R401" s="20"/>
      <c r="S401" s="20"/>
      <c r="T401" s="20"/>
      <c r="U401" s="20"/>
      <c r="V401" s="20"/>
      <c r="W401" s="20"/>
      <c r="X401" s="20"/>
      <c r="Y401" s="20"/>
      <c r="Z401" s="20"/>
      <c r="AA401" s="20"/>
      <c r="AB401" s="1028"/>
    </row>
    <row r="402" spans="1:29" ht="17.100000000000001" customHeight="1">
      <c r="A402" s="22" t="s">
        <v>273</v>
      </c>
      <c r="B402" s="20" t="s">
        <v>276</v>
      </c>
      <c r="C402" s="20"/>
      <c r="D402" s="20"/>
      <c r="E402" s="20"/>
      <c r="F402" s="20"/>
      <c r="G402" s="20"/>
      <c r="H402" s="20"/>
      <c r="I402" s="20"/>
      <c r="J402" s="1488" t="str">
        <f>IF(項目一覧②!$F$92="","",項目一覧②!$F$92)</f>
        <v/>
      </c>
      <c r="K402" s="1488"/>
      <c r="L402" s="1488"/>
      <c r="M402" s="1488"/>
      <c r="N402" s="25" t="s">
        <v>271</v>
      </c>
      <c r="O402" s="20"/>
      <c r="P402" s="20"/>
      <c r="Q402" s="20"/>
      <c r="R402" s="20"/>
      <c r="S402" s="20"/>
      <c r="T402" s="20"/>
      <c r="U402" s="20"/>
      <c r="V402" s="20"/>
      <c r="W402" s="20"/>
      <c r="X402" s="20"/>
      <c r="Y402" s="20"/>
      <c r="Z402" s="20"/>
      <c r="AA402" s="20"/>
      <c r="AB402" s="1028"/>
    </row>
    <row r="403" spans="1:29" ht="17.100000000000001" customHeight="1">
      <c r="A403" s="22" t="s">
        <v>273</v>
      </c>
      <c r="B403" s="20" t="s">
        <v>275</v>
      </c>
      <c r="C403" s="20"/>
      <c r="D403" s="20"/>
      <c r="E403" s="20"/>
      <c r="F403" s="20"/>
      <c r="G403" s="20"/>
      <c r="H403" s="20"/>
      <c r="I403" s="20"/>
      <c r="J403" s="1488" t="str">
        <f>IF(項目一覧②!$F$93="","",項目一覧②!$F$93)</f>
        <v/>
      </c>
      <c r="K403" s="1488"/>
      <c r="L403" s="1488"/>
      <c r="M403" s="1488"/>
      <c r="N403" s="4" t="s">
        <v>271</v>
      </c>
      <c r="O403" s="20"/>
      <c r="P403" s="20"/>
      <c r="Q403" s="20"/>
      <c r="R403" s="20"/>
      <c r="S403" s="20"/>
      <c r="T403" s="20"/>
      <c r="U403" s="20"/>
      <c r="V403" s="20"/>
      <c r="W403" s="20"/>
      <c r="X403" s="20"/>
      <c r="Y403" s="20"/>
      <c r="Z403" s="20"/>
      <c r="AA403" s="20"/>
      <c r="AB403" s="1028"/>
    </row>
    <row r="404" spans="1:29" ht="17.100000000000001" customHeight="1">
      <c r="A404" s="22" t="s">
        <v>273</v>
      </c>
      <c r="B404" s="20" t="s">
        <v>274</v>
      </c>
      <c r="C404" s="20"/>
      <c r="D404" s="20"/>
      <c r="E404" s="20"/>
      <c r="F404" s="20"/>
      <c r="G404" s="20"/>
      <c r="H404" s="20"/>
      <c r="I404" s="20"/>
      <c r="J404" s="1488" t="str">
        <f>IF(項目一覧②!$F$94="","",項目一覧②!$F$94)</f>
        <v/>
      </c>
      <c r="K404" s="1488"/>
      <c r="L404" s="1488"/>
      <c r="M404" s="1488"/>
      <c r="N404" s="25" t="s">
        <v>271</v>
      </c>
      <c r="O404" s="20"/>
      <c r="P404" s="20"/>
      <c r="Q404" s="20"/>
      <c r="R404" s="20"/>
      <c r="S404" s="20"/>
      <c r="T404" s="20"/>
      <c r="U404" s="20"/>
      <c r="V404" s="20"/>
      <c r="W404" s="20"/>
      <c r="X404" s="20"/>
      <c r="Y404" s="20"/>
      <c r="Z404" s="20"/>
      <c r="AA404" s="20"/>
      <c r="AB404" s="1028"/>
    </row>
    <row r="405" spans="1:29" ht="17.100000000000001" customHeight="1">
      <c r="A405" s="17" t="s">
        <v>273</v>
      </c>
      <c r="B405" s="16" t="s">
        <v>272</v>
      </c>
      <c r="C405" s="16"/>
      <c r="D405" s="16"/>
      <c r="E405" s="16"/>
      <c r="F405" s="16"/>
      <c r="G405" s="16"/>
      <c r="H405" s="16"/>
      <c r="I405" s="16"/>
      <c r="O405" s="16"/>
      <c r="P405" s="16"/>
      <c r="Q405" s="16"/>
      <c r="R405" s="16"/>
      <c r="S405" s="16"/>
      <c r="T405" s="16"/>
      <c r="U405" s="16"/>
      <c r="V405" s="16"/>
      <c r="W405" s="16"/>
      <c r="X405" s="16"/>
      <c r="Y405" s="16"/>
      <c r="Z405" s="16"/>
      <c r="AA405" s="16"/>
      <c r="AB405" s="2"/>
    </row>
    <row r="406" spans="1:29" ht="17.100000000000001" customHeight="1">
      <c r="A406" s="6"/>
      <c r="B406" s="3"/>
      <c r="C406" s="3" t="s">
        <v>2459</v>
      </c>
      <c r="D406" s="3" t="s">
        <v>2460</v>
      </c>
      <c r="E406" s="3"/>
      <c r="F406" s="3"/>
      <c r="G406" s="3"/>
      <c r="H406" s="3"/>
      <c r="I406" s="3"/>
      <c r="J406" s="1556" t="str">
        <f>IF(項目一覧②!$F$95="","",項目一覧②!$F$95)</f>
        <v/>
      </c>
      <c r="K406" s="1556"/>
      <c r="L406" s="1556"/>
      <c r="M406" s="1556"/>
      <c r="N406" s="4" t="s">
        <v>271</v>
      </c>
      <c r="O406" s="3"/>
      <c r="P406" s="3"/>
      <c r="Q406" s="3"/>
      <c r="R406" s="3"/>
      <c r="S406" s="3"/>
      <c r="T406" s="3"/>
      <c r="U406" s="3"/>
      <c r="V406" s="3"/>
      <c r="W406" s="3"/>
      <c r="X406" s="3"/>
      <c r="Y406" s="3"/>
      <c r="Z406" s="3"/>
      <c r="AA406" s="3"/>
      <c r="AB406" s="2"/>
    </row>
    <row r="407" spans="1:29" ht="17.100000000000001" customHeight="1">
      <c r="A407" s="6"/>
      <c r="B407" s="3"/>
      <c r="C407" s="3" t="s">
        <v>2461</v>
      </c>
      <c r="D407" s="3" t="s">
        <v>2462</v>
      </c>
      <c r="E407" s="3"/>
      <c r="F407" s="3"/>
      <c r="G407" s="3"/>
      <c r="H407" s="3"/>
      <c r="I407" s="3"/>
      <c r="J407" s="19"/>
      <c r="K407" s="19"/>
      <c r="L407" s="19"/>
      <c r="M407" s="19"/>
      <c r="N407" s="4"/>
      <c r="O407" s="4"/>
      <c r="P407" s="3"/>
      <c r="Q407" s="6" t="str">
        <f>IF(項目一覧②!$G$96=TRUE,"■","□")</f>
        <v>□</v>
      </c>
      <c r="R407" s="3" t="s">
        <v>270</v>
      </c>
      <c r="S407" s="3"/>
      <c r="T407" s="6" t="str">
        <f>IF(項目一覧②!$H$96=TRUE,"■","□")</f>
        <v>□</v>
      </c>
      <c r="U407" s="3" t="s">
        <v>269</v>
      </c>
      <c r="V407" s="3"/>
      <c r="W407" s="3"/>
      <c r="X407" s="3"/>
      <c r="Y407" s="3"/>
      <c r="Z407" s="3"/>
      <c r="AA407" s="3"/>
      <c r="AB407" s="1028"/>
      <c r="AC407" s="2"/>
    </row>
    <row r="408" spans="1:29" ht="17.100000000000001" customHeight="1">
      <c r="A408" s="17" t="s">
        <v>279</v>
      </c>
      <c r="B408" s="16" t="s">
        <v>268</v>
      </c>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c r="AA408" s="16"/>
      <c r="AB408" s="2"/>
    </row>
    <row r="409" spans="1:29" ht="17.100000000000001" customHeight="1">
      <c r="A409" s="3"/>
      <c r="B409" s="3"/>
      <c r="C409" s="3"/>
      <c r="D409" s="1473" t="s">
        <v>267</v>
      </c>
      <c r="E409" s="1473"/>
      <c r="F409" s="1473"/>
      <c r="G409" s="1473"/>
      <c r="H409" s="5"/>
      <c r="I409" s="1473" t="s">
        <v>266</v>
      </c>
      <c r="J409" s="1473"/>
      <c r="K409" s="1473"/>
      <c r="L409" s="1473"/>
      <c r="M409" s="1473"/>
      <c r="N409" s="1473"/>
      <c r="O409" s="1473"/>
      <c r="P409" s="1473"/>
      <c r="Q409" s="1473"/>
      <c r="R409" s="1473"/>
      <c r="S409" s="1473"/>
      <c r="T409" s="1473"/>
      <c r="U409" s="1473"/>
      <c r="V409" s="5"/>
      <c r="W409" s="5" t="s">
        <v>283</v>
      </c>
      <c r="X409" s="1473" t="s">
        <v>293</v>
      </c>
      <c r="Y409" s="1473"/>
      <c r="Z409" s="1473"/>
      <c r="AA409" s="3" t="s">
        <v>292</v>
      </c>
      <c r="AB409" s="2"/>
    </row>
    <row r="410" spans="1:29" ht="17.100000000000001" customHeight="1">
      <c r="A410" s="3"/>
      <c r="B410" s="3" t="s">
        <v>291</v>
      </c>
      <c r="C410" s="3"/>
      <c r="D410" s="5" t="s">
        <v>285</v>
      </c>
      <c r="E410" s="1477" t="str">
        <f>項目一覧②!$F$97</f>
        <v/>
      </c>
      <c r="F410" s="1477"/>
      <c r="G410" s="5" t="s">
        <v>284</v>
      </c>
      <c r="H410" s="18" t="str">
        <f>項目一覧②!$F$103</f>
        <v/>
      </c>
      <c r="J410" s="3"/>
      <c r="K410" s="3"/>
      <c r="L410" s="2"/>
      <c r="M410" s="3"/>
      <c r="N410" s="3"/>
      <c r="O410" s="3"/>
      <c r="P410" s="3"/>
      <c r="Q410" s="3"/>
      <c r="R410" s="2"/>
      <c r="S410" s="2"/>
      <c r="T410" s="2"/>
      <c r="U410" s="2"/>
      <c r="V410" s="5"/>
      <c r="W410" s="5" t="s">
        <v>283</v>
      </c>
      <c r="X410" s="1478" t="str">
        <f>項目一覧②!$F$109</f>
        <v/>
      </c>
      <c r="Y410" s="1478"/>
      <c r="Z410" s="1478"/>
      <c r="AA410" s="3" t="s">
        <v>282</v>
      </c>
      <c r="AB410" s="2"/>
    </row>
    <row r="411" spans="1:29" ht="17.100000000000001" customHeight="1">
      <c r="A411" s="3"/>
      <c r="B411" s="3" t="s">
        <v>290</v>
      </c>
      <c r="C411" s="3"/>
      <c r="D411" s="5" t="s">
        <v>285</v>
      </c>
      <c r="E411" s="1477" t="str">
        <f>項目一覧②!$F$98</f>
        <v/>
      </c>
      <c r="F411" s="1477"/>
      <c r="G411" s="5" t="s">
        <v>284</v>
      </c>
      <c r="H411" s="18" t="str">
        <f>項目一覧②!$F$104</f>
        <v/>
      </c>
      <c r="J411" s="3"/>
      <c r="K411" s="3"/>
      <c r="L411" s="2"/>
      <c r="M411" s="3"/>
      <c r="N411" s="3"/>
      <c r="O411" s="3"/>
      <c r="P411" s="3"/>
      <c r="Q411" s="3"/>
      <c r="R411" s="2"/>
      <c r="S411" s="2"/>
      <c r="T411" s="2"/>
      <c r="U411" s="2"/>
      <c r="V411" s="5"/>
      <c r="W411" s="5" t="s">
        <v>283</v>
      </c>
      <c r="X411" s="1478" t="str">
        <f>項目一覧②!$F$110</f>
        <v/>
      </c>
      <c r="Y411" s="1478"/>
      <c r="Z411" s="1478"/>
      <c r="AA411" s="3" t="s">
        <v>282</v>
      </c>
      <c r="AB411" s="2"/>
    </row>
    <row r="412" spans="1:29" ht="17.100000000000001" customHeight="1">
      <c r="A412" s="3"/>
      <c r="B412" s="3" t="s">
        <v>289</v>
      </c>
      <c r="C412" s="3"/>
      <c r="D412" s="5" t="s">
        <v>285</v>
      </c>
      <c r="E412" s="1477" t="str">
        <f>項目一覧②!$F$99</f>
        <v/>
      </c>
      <c r="F412" s="1477"/>
      <c r="G412" s="5" t="s">
        <v>284</v>
      </c>
      <c r="H412" s="18" t="str">
        <f>項目一覧②!$F$105</f>
        <v/>
      </c>
      <c r="J412" s="3"/>
      <c r="K412" s="3"/>
      <c r="L412" s="2"/>
      <c r="M412" s="3"/>
      <c r="N412" s="3"/>
      <c r="O412" s="3"/>
      <c r="P412" s="3"/>
      <c r="Q412" s="3"/>
      <c r="R412" s="2"/>
      <c r="S412" s="2"/>
      <c r="T412" s="2"/>
      <c r="U412" s="2"/>
      <c r="V412" s="5"/>
      <c r="W412" s="5" t="s">
        <v>283</v>
      </c>
      <c r="X412" s="1478" t="str">
        <f>項目一覧②!$F$111</f>
        <v/>
      </c>
      <c r="Y412" s="1478"/>
      <c r="Z412" s="1478"/>
      <c r="AA412" s="3" t="s">
        <v>282</v>
      </c>
      <c r="AB412" s="2"/>
    </row>
    <row r="413" spans="1:29" ht="17.100000000000001" customHeight="1">
      <c r="A413" s="3"/>
      <c r="B413" s="3" t="s">
        <v>288</v>
      </c>
      <c r="C413" s="3"/>
      <c r="D413" s="5" t="s">
        <v>285</v>
      </c>
      <c r="E413" s="1477" t="str">
        <f>項目一覧②!$F$100</f>
        <v/>
      </c>
      <c r="F413" s="1477"/>
      <c r="G413" s="5" t="s">
        <v>284</v>
      </c>
      <c r="H413" s="18" t="str">
        <f>項目一覧②!$F$106</f>
        <v/>
      </c>
      <c r="J413" s="3"/>
      <c r="K413" s="3"/>
      <c r="L413" s="2"/>
      <c r="M413" s="3"/>
      <c r="N413" s="3"/>
      <c r="O413" s="3"/>
      <c r="P413" s="3"/>
      <c r="Q413" s="3"/>
      <c r="R413" s="2"/>
      <c r="S413" s="2"/>
      <c r="T413" s="2"/>
      <c r="U413" s="2"/>
      <c r="V413" s="5"/>
      <c r="W413" s="5" t="s">
        <v>283</v>
      </c>
      <c r="X413" s="1478" t="str">
        <f>項目一覧②!$F$112</f>
        <v/>
      </c>
      <c r="Y413" s="1478"/>
      <c r="Z413" s="1478"/>
      <c r="AA413" s="3" t="s">
        <v>282</v>
      </c>
      <c r="AB413" s="2"/>
    </row>
    <row r="414" spans="1:29" ht="17.100000000000001" customHeight="1">
      <c r="A414" s="3"/>
      <c r="B414" s="3" t="s">
        <v>287</v>
      </c>
      <c r="C414" s="3"/>
      <c r="D414" s="5" t="s">
        <v>285</v>
      </c>
      <c r="E414" s="1477" t="str">
        <f>項目一覧②!$F$101</f>
        <v/>
      </c>
      <c r="F414" s="1477"/>
      <c r="G414" s="5" t="s">
        <v>284</v>
      </c>
      <c r="H414" s="18" t="str">
        <f>項目一覧②!$F$107</f>
        <v/>
      </c>
      <c r="J414" s="3"/>
      <c r="K414" s="3"/>
      <c r="L414" s="2"/>
      <c r="M414" s="3"/>
      <c r="N414" s="3"/>
      <c r="O414" s="3"/>
      <c r="P414" s="3"/>
      <c r="Q414" s="3"/>
      <c r="R414" s="2"/>
      <c r="S414" s="2"/>
      <c r="T414" s="2"/>
      <c r="U414" s="2"/>
      <c r="V414" s="5"/>
      <c r="W414" s="5" t="s">
        <v>283</v>
      </c>
      <c r="X414" s="1478" t="str">
        <f>項目一覧②!$F$113</f>
        <v/>
      </c>
      <c r="Y414" s="1478"/>
      <c r="Z414" s="1478"/>
      <c r="AA414" s="3" t="s">
        <v>282</v>
      </c>
      <c r="AB414" s="2"/>
    </row>
    <row r="415" spans="1:29" ht="17.100000000000001" customHeight="1">
      <c r="A415" s="15"/>
      <c r="B415" s="15" t="s">
        <v>286</v>
      </c>
      <c r="C415" s="15"/>
      <c r="D415" s="5" t="s">
        <v>285</v>
      </c>
      <c r="E415" s="1477" t="str">
        <f>項目一覧②!$F$102</f>
        <v/>
      </c>
      <c r="F415" s="1477"/>
      <c r="G415" s="5" t="s">
        <v>284</v>
      </c>
      <c r="H415" s="18" t="str">
        <f>項目一覧②!$F$108</f>
        <v/>
      </c>
      <c r="J415" s="15"/>
      <c r="K415" s="15"/>
      <c r="L415" s="2"/>
      <c r="M415" s="15"/>
      <c r="N415" s="15"/>
      <c r="O415" s="15"/>
      <c r="P415" s="15"/>
      <c r="Q415" s="15"/>
      <c r="R415" s="2"/>
      <c r="S415" s="2"/>
      <c r="T415" s="2"/>
      <c r="U415" s="2"/>
      <c r="V415" s="5"/>
      <c r="W415" s="5" t="s">
        <v>283</v>
      </c>
      <c r="X415" s="1557" t="str">
        <f>項目一覧②!$F$114</f>
        <v/>
      </c>
      <c r="Y415" s="1557"/>
      <c r="Z415" s="1557"/>
      <c r="AA415" s="3" t="s">
        <v>282</v>
      </c>
      <c r="AB415" s="1028"/>
    </row>
    <row r="416" spans="1:29" ht="17.100000000000001" customHeight="1">
      <c r="A416" s="17" t="s">
        <v>279</v>
      </c>
      <c r="B416" s="16" t="s">
        <v>255</v>
      </c>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c r="AB416" s="2"/>
    </row>
    <row r="417" spans="1:29" ht="17.100000000000001" customHeight="1">
      <c r="A417" s="6"/>
      <c r="B417" s="3"/>
      <c r="C417" s="3"/>
      <c r="D417" s="3"/>
      <c r="E417" s="3"/>
      <c r="F417" s="1479" t="str">
        <f>項目一覧②!$F$115</f>
        <v/>
      </c>
      <c r="G417" s="1479"/>
      <c r="H417" s="1479"/>
      <c r="I417" s="1479"/>
      <c r="J417" s="1479"/>
      <c r="K417" s="1479"/>
      <c r="L417" s="1479"/>
      <c r="M417" s="1479"/>
      <c r="N417" s="1479"/>
      <c r="O417" s="1479"/>
      <c r="P417" s="1479"/>
      <c r="Q417" s="1479"/>
      <c r="R417" s="1479"/>
      <c r="S417" s="1479"/>
      <c r="T417" s="1479"/>
      <c r="U417" s="1479"/>
      <c r="V417" s="1479"/>
      <c r="W417" s="1479"/>
      <c r="X417" s="1479"/>
      <c r="Y417" s="1479"/>
      <c r="Z417" s="1479"/>
      <c r="AA417" s="1479"/>
      <c r="AB417" s="2"/>
    </row>
    <row r="418" spans="1:29" ht="17.100000000000001" customHeight="1">
      <c r="A418" s="15"/>
      <c r="B418" s="15"/>
      <c r="C418" s="15"/>
      <c r="D418" s="15"/>
      <c r="E418" s="15"/>
      <c r="F418" s="1480"/>
      <c r="G418" s="1480"/>
      <c r="H418" s="1480"/>
      <c r="I418" s="1480"/>
      <c r="J418" s="1480"/>
      <c r="K418" s="1480"/>
      <c r="L418" s="1480"/>
      <c r="M418" s="1480"/>
      <c r="N418" s="1480"/>
      <c r="O418" s="1480"/>
      <c r="P418" s="1480"/>
      <c r="Q418" s="1480"/>
      <c r="R418" s="1480"/>
      <c r="S418" s="1480"/>
      <c r="T418" s="1480"/>
      <c r="U418" s="1480"/>
      <c r="V418" s="1480"/>
      <c r="W418" s="1480"/>
      <c r="X418" s="1480"/>
      <c r="Y418" s="1480"/>
      <c r="Z418" s="1480"/>
      <c r="AA418" s="1480"/>
      <c r="AB418" s="1028"/>
    </row>
    <row r="419" spans="1:29" ht="17.100000000000001" customHeight="1">
      <c r="A419" s="6" t="s">
        <v>279</v>
      </c>
      <c r="B419" s="3" t="s">
        <v>254</v>
      </c>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2"/>
    </row>
    <row r="420" spans="1:29" ht="17.100000000000001" customHeight="1">
      <c r="A420" s="3"/>
      <c r="B420" s="3"/>
      <c r="C420" s="3"/>
      <c r="D420" s="3"/>
      <c r="E420" s="3"/>
      <c r="F420" s="1479" t="str">
        <f>項目一覧②!$F$116</f>
        <v/>
      </c>
      <c r="G420" s="1479"/>
      <c r="H420" s="1479"/>
      <c r="I420" s="1479"/>
      <c r="J420" s="1479"/>
      <c r="K420" s="1479"/>
      <c r="L420" s="1479"/>
      <c r="M420" s="1479"/>
      <c r="N420" s="1479"/>
      <c r="O420" s="1479"/>
      <c r="P420" s="1479"/>
      <c r="Q420" s="1479"/>
      <c r="R420" s="1479"/>
      <c r="S420" s="1479"/>
      <c r="T420" s="1479"/>
      <c r="U420" s="1479"/>
      <c r="V420" s="1479"/>
      <c r="W420" s="1479"/>
      <c r="X420" s="1479"/>
      <c r="Y420" s="1479"/>
      <c r="Z420" s="1479"/>
      <c r="AA420" s="1479"/>
      <c r="AB420" s="2"/>
    </row>
    <row r="421" spans="1:29" ht="17.100000000000001" customHeight="1">
      <c r="A421" s="1023"/>
      <c r="B421" s="1023"/>
      <c r="C421" s="1023"/>
      <c r="D421" s="1023"/>
      <c r="E421" s="1023"/>
      <c r="F421" s="1481"/>
      <c r="G421" s="1481"/>
      <c r="H421" s="1481"/>
      <c r="I421" s="1481"/>
      <c r="J421" s="1481"/>
      <c r="K421" s="1481"/>
      <c r="L421" s="1481"/>
      <c r="M421" s="1481"/>
      <c r="N421" s="1481"/>
      <c r="O421" s="1481"/>
      <c r="P421" s="1481"/>
      <c r="Q421" s="1481"/>
      <c r="R421" s="1481"/>
      <c r="S421" s="1481"/>
      <c r="T421" s="1481"/>
      <c r="U421" s="1481"/>
      <c r="V421" s="1481"/>
      <c r="W421" s="1481"/>
      <c r="X421" s="1481"/>
      <c r="Y421" s="1481"/>
      <c r="Z421" s="1481"/>
      <c r="AA421" s="1481"/>
      <c r="AB421" s="1028"/>
    </row>
    <row r="422" spans="1:29" ht="17.100000000000001" customHeight="1">
      <c r="A422" s="1473" t="s">
        <v>281</v>
      </c>
      <c r="B422" s="1473"/>
      <c r="C422" s="1473"/>
      <c r="D422" s="1473"/>
      <c r="E422" s="1473"/>
      <c r="F422" s="1473"/>
      <c r="G422" s="1473"/>
      <c r="H422" s="1473"/>
      <c r="I422" s="1473"/>
      <c r="J422" s="1473"/>
      <c r="K422" s="1473"/>
      <c r="L422" s="1473"/>
      <c r="M422" s="1473"/>
      <c r="N422" s="1473"/>
      <c r="O422" s="1473"/>
      <c r="P422" s="1473"/>
      <c r="Q422" s="1473"/>
      <c r="R422" s="1473"/>
      <c r="S422" s="1473"/>
      <c r="T422" s="1473"/>
      <c r="U422" s="1473"/>
      <c r="V422" s="1473"/>
      <c r="W422" s="1473"/>
      <c r="X422" s="1473"/>
      <c r="Y422" s="1473"/>
      <c r="Z422" s="1473"/>
      <c r="AA422" s="1473"/>
      <c r="AB422" s="2"/>
    </row>
    <row r="423" spans="1:29" ht="17.100000000000001" customHeight="1">
      <c r="A423" s="15"/>
      <c r="B423" s="15" t="s">
        <v>280</v>
      </c>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028"/>
    </row>
    <row r="424" spans="1:29" ht="17.100000000000001" customHeight="1">
      <c r="A424" s="22" t="s">
        <v>279</v>
      </c>
      <c r="B424" s="20" t="s">
        <v>136</v>
      </c>
      <c r="C424" s="20"/>
      <c r="D424" s="20"/>
      <c r="E424" s="20"/>
      <c r="F424" s="20"/>
      <c r="G424" s="24"/>
      <c r="H424" s="20"/>
      <c r="I424" s="20"/>
      <c r="J424" s="20"/>
      <c r="K424" s="20"/>
      <c r="L424" s="20"/>
      <c r="M424" s="20">
        <f>項目一覧②!$F$117</f>
        <v>1</v>
      </c>
      <c r="N424" s="20"/>
      <c r="O424" s="20"/>
      <c r="P424" s="20"/>
      <c r="Q424" s="20"/>
      <c r="R424" s="20"/>
      <c r="S424" s="20"/>
      <c r="T424" s="20"/>
      <c r="U424" s="20"/>
      <c r="V424" s="20"/>
      <c r="W424" s="20"/>
      <c r="X424" s="20"/>
      <c r="Y424" s="20"/>
      <c r="Z424" s="20"/>
      <c r="AA424" s="20"/>
      <c r="AB424" s="1028"/>
    </row>
    <row r="425" spans="1:29" ht="17.100000000000001" customHeight="1">
      <c r="A425" s="22" t="s">
        <v>279</v>
      </c>
      <c r="B425" s="20" t="s">
        <v>278</v>
      </c>
      <c r="C425" s="20"/>
      <c r="D425" s="20"/>
      <c r="E425" s="20"/>
      <c r="F425" s="20"/>
      <c r="G425" s="2"/>
      <c r="H425" s="2"/>
      <c r="I425" s="20"/>
      <c r="J425" s="1474" t="str">
        <f>項目一覧②!$F$118</f>
        <v/>
      </c>
      <c r="K425" s="1474"/>
      <c r="L425" s="1474"/>
      <c r="M425" s="1474"/>
      <c r="N425" s="20" t="s">
        <v>277</v>
      </c>
      <c r="O425" s="20"/>
      <c r="P425" s="20"/>
      <c r="Q425" s="20"/>
      <c r="R425" s="20"/>
      <c r="S425" s="20"/>
      <c r="T425" s="20"/>
      <c r="U425" s="20"/>
      <c r="V425" s="20"/>
      <c r="W425" s="20"/>
      <c r="X425" s="20"/>
      <c r="Y425" s="20"/>
      <c r="Z425" s="20"/>
      <c r="AA425" s="20"/>
      <c r="AB425" s="1028"/>
    </row>
    <row r="426" spans="1:29" ht="17.100000000000001" customHeight="1">
      <c r="A426" s="22" t="s">
        <v>273</v>
      </c>
      <c r="B426" s="20" t="s">
        <v>276</v>
      </c>
      <c r="C426" s="20"/>
      <c r="D426" s="20"/>
      <c r="E426" s="20"/>
      <c r="F426" s="20"/>
      <c r="G426" s="20"/>
      <c r="H426" s="20"/>
      <c r="I426" s="20"/>
      <c r="J426" s="1488" t="str">
        <f>項目一覧②!$F$119</f>
        <v/>
      </c>
      <c r="K426" s="1488"/>
      <c r="L426" s="1488"/>
      <c r="M426" s="1488"/>
      <c r="N426" s="25" t="s">
        <v>271</v>
      </c>
      <c r="O426" s="20"/>
      <c r="P426" s="20"/>
      <c r="Q426" s="20"/>
      <c r="R426" s="20"/>
      <c r="S426" s="20"/>
      <c r="T426" s="20"/>
      <c r="U426" s="20"/>
      <c r="V426" s="20"/>
      <c r="W426" s="20"/>
      <c r="X426" s="20"/>
      <c r="Y426" s="20"/>
      <c r="Z426" s="20"/>
      <c r="AA426" s="20"/>
      <c r="AB426" s="1028"/>
    </row>
    <row r="427" spans="1:29" ht="17.100000000000001" customHeight="1">
      <c r="A427" s="22" t="s">
        <v>273</v>
      </c>
      <c r="B427" s="20" t="s">
        <v>275</v>
      </c>
      <c r="C427" s="20"/>
      <c r="D427" s="20"/>
      <c r="E427" s="20"/>
      <c r="F427" s="20"/>
      <c r="G427" s="20"/>
      <c r="H427" s="20"/>
      <c r="I427" s="20"/>
      <c r="J427" s="1488" t="str">
        <f>項目一覧②!$F$120</f>
        <v/>
      </c>
      <c r="K427" s="1488"/>
      <c r="L427" s="1488"/>
      <c r="M427" s="1488"/>
      <c r="N427" s="4" t="s">
        <v>271</v>
      </c>
      <c r="O427" s="20"/>
      <c r="P427" s="20"/>
      <c r="Q427" s="20"/>
      <c r="R427" s="20"/>
      <c r="S427" s="20"/>
      <c r="T427" s="20"/>
      <c r="U427" s="20"/>
      <c r="V427" s="20"/>
      <c r="W427" s="20"/>
      <c r="X427" s="20"/>
      <c r="Y427" s="20"/>
      <c r="Z427" s="20"/>
      <c r="AA427" s="20"/>
      <c r="AB427" s="1028"/>
    </row>
    <row r="428" spans="1:29" ht="17.100000000000001" customHeight="1">
      <c r="A428" s="22" t="s">
        <v>273</v>
      </c>
      <c r="B428" s="20" t="s">
        <v>274</v>
      </c>
      <c r="C428" s="20"/>
      <c r="D428" s="20"/>
      <c r="E428" s="20"/>
      <c r="F428" s="20"/>
      <c r="G428" s="20"/>
      <c r="H428" s="20"/>
      <c r="I428" s="20"/>
      <c r="J428" s="1488" t="str">
        <f>項目一覧②!$F$121</f>
        <v/>
      </c>
      <c r="K428" s="1488"/>
      <c r="L428" s="1488"/>
      <c r="M428" s="1488"/>
      <c r="N428" s="25" t="s">
        <v>271</v>
      </c>
      <c r="O428" s="20"/>
      <c r="P428" s="20"/>
      <c r="Q428" s="20"/>
      <c r="R428" s="20"/>
      <c r="S428" s="20"/>
      <c r="T428" s="20"/>
      <c r="U428" s="20"/>
      <c r="V428" s="20"/>
      <c r="W428" s="20"/>
      <c r="X428" s="20"/>
      <c r="Y428" s="20"/>
      <c r="Z428" s="20"/>
      <c r="AA428" s="20"/>
      <c r="AB428" s="1028"/>
    </row>
    <row r="429" spans="1:29" ht="17.100000000000001" customHeight="1">
      <c r="A429" s="17" t="s">
        <v>273</v>
      </c>
      <c r="B429" s="16" t="s">
        <v>272</v>
      </c>
      <c r="C429" s="16"/>
      <c r="D429" s="16"/>
      <c r="E429" s="16"/>
      <c r="F429" s="16"/>
      <c r="G429" s="16"/>
      <c r="H429" s="16"/>
      <c r="I429" s="16"/>
      <c r="O429" s="16"/>
      <c r="P429" s="16"/>
      <c r="Q429" s="16"/>
      <c r="R429" s="16"/>
      <c r="S429" s="16"/>
      <c r="T429" s="16"/>
      <c r="U429" s="16"/>
      <c r="V429" s="16"/>
      <c r="W429" s="16"/>
      <c r="X429" s="16"/>
      <c r="Y429" s="16"/>
      <c r="Z429" s="16"/>
      <c r="AA429" s="16"/>
      <c r="AB429" s="2"/>
    </row>
    <row r="430" spans="1:29" ht="17.100000000000001" customHeight="1">
      <c r="A430" s="6"/>
      <c r="B430" s="3"/>
      <c r="C430" s="3" t="s">
        <v>2459</v>
      </c>
      <c r="D430" s="3" t="s">
        <v>2460</v>
      </c>
      <c r="E430" s="3"/>
      <c r="F430" s="3"/>
      <c r="G430" s="3"/>
      <c r="H430" s="3"/>
      <c r="I430" s="3"/>
      <c r="J430" s="1556" t="str">
        <f>項目一覧②!$F$122</f>
        <v/>
      </c>
      <c r="K430" s="1556"/>
      <c r="L430" s="1556"/>
      <c r="M430" s="1556"/>
      <c r="N430" s="4" t="s">
        <v>271</v>
      </c>
      <c r="O430" s="3"/>
      <c r="P430" s="3"/>
      <c r="Q430" s="3"/>
      <c r="R430" s="3"/>
      <c r="S430" s="3"/>
      <c r="T430" s="3"/>
      <c r="U430" s="3"/>
      <c r="V430" s="3"/>
      <c r="W430" s="3"/>
      <c r="X430" s="3"/>
      <c r="Y430" s="3"/>
      <c r="Z430" s="3"/>
      <c r="AA430" s="3"/>
      <c r="AB430" s="2"/>
    </row>
    <row r="431" spans="1:29" ht="17.100000000000001" customHeight="1">
      <c r="A431" s="6"/>
      <c r="B431" s="3"/>
      <c r="C431" s="3" t="s">
        <v>2461</v>
      </c>
      <c r="D431" s="3" t="s">
        <v>2462</v>
      </c>
      <c r="E431" s="3"/>
      <c r="F431" s="3"/>
      <c r="G431" s="3"/>
      <c r="H431" s="3"/>
      <c r="I431" s="3"/>
      <c r="J431" s="19"/>
      <c r="K431" s="19"/>
      <c r="L431" s="19"/>
      <c r="M431" s="19"/>
      <c r="N431" s="4"/>
      <c r="O431" s="4"/>
      <c r="P431" s="3"/>
      <c r="Q431" s="6" t="str">
        <f>IF(項目一覧②!$G$123=TRUE,"■","□")</f>
        <v>□</v>
      </c>
      <c r="R431" s="3" t="s">
        <v>270</v>
      </c>
      <c r="S431" s="3"/>
      <c r="T431" s="6" t="str">
        <f>IF(項目一覧②!$H$123=TRUE,"■","□")</f>
        <v>□</v>
      </c>
      <c r="U431" s="3" t="s">
        <v>269</v>
      </c>
      <c r="V431" s="3"/>
      <c r="W431" s="3"/>
      <c r="X431" s="3"/>
      <c r="Y431" s="3"/>
      <c r="Z431" s="3"/>
      <c r="AA431" s="3"/>
      <c r="AB431" s="1028"/>
      <c r="AC431" s="2"/>
    </row>
    <row r="432" spans="1:29" ht="17.100000000000001" customHeight="1">
      <c r="A432" s="17" t="s">
        <v>279</v>
      </c>
      <c r="B432" s="16" t="s">
        <v>268</v>
      </c>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c r="AA432" s="16"/>
      <c r="AB432" s="2"/>
    </row>
    <row r="433" spans="1:28" ht="17.100000000000001" customHeight="1">
      <c r="A433" s="3"/>
      <c r="B433" s="3"/>
      <c r="C433" s="3"/>
      <c r="D433" s="1473" t="s">
        <v>267</v>
      </c>
      <c r="E433" s="1473"/>
      <c r="F433" s="1473"/>
      <c r="G433" s="1473"/>
      <c r="H433" s="5"/>
      <c r="I433" s="1473" t="s">
        <v>266</v>
      </c>
      <c r="J433" s="1473"/>
      <c r="K433" s="1473"/>
      <c r="L433" s="1473"/>
      <c r="M433" s="1473"/>
      <c r="N433" s="1473"/>
      <c r="O433" s="1473"/>
      <c r="P433" s="1473"/>
      <c r="Q433" s="1473"/>
      <c r="R433" s="1473"/>
      <c r="S433" s="1473"/>
      <c r="T433" s="1473"/>
      <c r="U433" s="1473"/>
      <c r="V433" s="5"/>
      <c r="W433" s="5" t="s">
        <v>283</v>
      </c>
      <c r="X433" s="1473" t="s">
        <v>293</v>
      </c>
      <c r="Y433" s="1473"/>
      <c r="Z433" s="1473"/>
      <c r="AA433" s="3" t="s">
        <v>292</v>
      </c>
      <c r="AB433" s="2"/>
    </row>
    <row r="434" spans="1:28" ht="17.100000000000001" customHeight="1">
      <c r="A434" s="3"/>
      <c r="B434" s="3" t="s">
        <v>291</v>
      </c>
      <c r="C434" s="3"/>
      <c r="D434" s="5" t="s">
        <v>285</v>
      </c>
      <c r="E434" s="1477" t="str">
        <f>項目一覧②!$F$124</f>
        <v/>
      </c>
      <c r="F434" s="1477"/>
      <c r="G434" s="5" t="s">
        <v>284</v>
      </c>
      <c r="H434" s="18" t="str">
        <f>項目一覧②!$F$130</f>
        <v/>
      </c>
      <c r="J434" s="3"/>
      <c r="K434" s="3"/>
      <c r="L434" s="2"/>
      <c r="M434" s="3"/>
      <c r="N434" s="3"/>
      <c r="O434" s="3"/>
      <c r="P434" s="3"/>
      <c r="Q434" s="3"/>
      <c r="R434" s="2"/>
      <c r="S434" s="2"/>
      <c r="T434" s="2"/>
      <c r="U434" s="2"/>
      <c r="V434" s="5"/>
      <c r="W434" s="5" t="s">
        <v>283</v>
      </c>
      <c r="X434" s="1478" t="str">
        <f>項目一覧②!$F$136</f>
        <v/>
      </c>
      <c r="Y434" s="1478"/>
      <c r="Z434" s="1478"/>
      <c r="AA434" s="3" t="s">
        <v>282</v>
      </c>
      <c r="AB434" s="2"/>
    </row>
    <row r="435" spans="1:28" ht="17.100000000000001" customHeight="1">
      <c r="A435" s="3"/>
      <c r="B435" s="3" t="s">
        <v>290</v>
      </c>
      <c r="C435" s="3"/>
      <c r="D435" s="5" t="s">
        <v>285</v>
      </c>
      <c r="E435" s="1477" t="str">
        <f>項目一覧②!$F$125</f>
        <v/>
      </c>
      <c r="F435" s="1477"/>
      <c r="G435" s="5" t="s">
        <v>284</v>
      </c>
      <c r="H435" s="18" t="str">
        <f>項目一覧②!$F$131</f>
        <v/>
      </c>
      <c r="J435" s="3"/>
      <c r="K435" s="3"/>
      <c r="L435" s="2"/>
      <c r="M435" s="3"/>
      <c r="N435" s="3"/>
      <c r="O435" s="3"/>
      <c r="P435" s="3"/>
      <c r="Q435" s="3"/>
      <c r="R435" s="2"/>
      <c r="S435" s="2"/>
      <c r="T435" s="2"/>
      <c r="U435" s="2"/>
      <c r="V435" s="5"/>
      <c r="W435" s="5" t="s">
        <v>283</v>
      </c>
      <c r="X435" s="1478" t="str">
        <f>項目一覧②!$F$137</f>
        <v/>
      </c>
      <c r="Y435" s="1478"/>
      <c r="Z435" s="1478"/>
      <c r="AA435" s="3" t="s">
        <v>282</v>
      </c>
      <c r="AB435" s="2"/>
    </row>
    <row r="436" spans="1:28" ht="17.100000000000001" customHeight="1">
      <c r="A436" s="3"/>
      <c r="B436" s="3" t="s">
        <v>289</v>
      </c>
      <c r="C436" s="3"/>
      <c r="D436" s="5" t="s">
        <v>285</v>
      </c>
      <c r="E436" s="1477" t="str">
        <f>項目一覧②!$F$126</f>
        <v/>
      </c>
      <c r="F436" s="1477"/>
      <c r="G436" s="5" t="s">
        <v>284</v>
      </c>
      <c r="H436" s="18" t="str">
        <f>項目一覧②!$F$132</f>
        <v/>
      </c>
      <c r="J436" s="3"/>
      <c r="K436" s="3"/>
      <c r="L436" s="2"/>
      <c r="M436" s="3"/>
      <c r="N436" s="3"/>
      <c r="O436" s="3"/>
      <c r="P436" s="3"/>
      <c r="Q436" s="3"/>
      <c r="R436" s="2"/>
      <c r="S436" s="2"/>
      <c r="T436" s="2"/>
      <c r="U436" s="2"/>
      <c r="V436" s="5"/>
      <c r="W436" s="5" t="s">
        <v>283</v>
      </c>
      <c r="X436" s="1478" t="str">
        <f>項目一覧②!$F$138</f>
        <v/>
      </c>
      <c r="Y436" s="1478"/>
      <c r="Z436" s="1478"/>
      <c r="AA436" s="3" t="s">
        <v>282</v>
      </c>
      <c r="AB436" s="2"/>
    </row>
    <row r="437" spans="1:28" ht="17.100000000000001" customHeight="1">
      <c r="A437" s="3"/>
      <c r="B437" s="3" t="s">
        <v>288</v>
      </c>
      <c r="C437" s="3"/>
      <c r="D437" s="5" t="s">
        <v>285</v>
      </c>
      <c r="E437" s="1477" t="str">
        <f>項目一覧②!$F$127</f>
        <v/>
      </c>
      <c r="F437" s="1477"/>
      <c r="G437" s="5" t="s">
        <v>284</v>
      </c>
      <c r="H437" s="18" t="str">
        <f>項目一覧②!$F$133</f>
        <v/>
      </c>
      <c r="J437" s="3"/>
      <c r="K437" s="3"/>
      <c r="L437" s="2"/>
      <c r="M437" s="3"/>
      <c r="N437" s="3"/>
      <c r="O437" s="3"/>
      <c r="P437" s="3"/>
      <c r="Q437" s="3"/>
      <c r="R437" s="2"/>
      <c r="S437" s="2"/>
      <c r="T437" s="2"/>
      <c r="U437" s="2"/>
      <c r="V437" s="5"/>
      <c r="W437" s="5" t="s">
        <v>283</v>
      </c>
      <c r="X437" s="1478" t="str">
        <f>項目一覧②!$F$139</f>
        <v/>
      </c>
      <c r="Y437" s="1478"/>
      <c r="Z437" s="1478"/>
      <c r="AA437" s="3" t="s">
        <v>282</v>
      </c>
      <c r="AB437" s="2"/>
    </row>
    <row r="438" spans="1:28" ht="17.100000000000001" customHeight="1">
      <c r="A438" s="3"/>
      <c r="B438" s="3" t="s">
        <v>287</v>
      </c>
      <c r="C438" s="3"/>
      <c r="D438" s="5" t="s">
        <v>285</v>
      </c>
      <c r="E438" s="1477" t="str">
        <f>項目一覧②!$F$128</f>
        <v/>
      </c>
      <c r="F438" s="1477"/>
      <c r="G438" s="5" t="s">
        <v>284</v>
      </c>
      <c r="H438" s="18" t="str">
        <f>項目一覧②!$F$134</f>
        <v/>
      </c>
      <c r="J438" s="3"/>
      <c r="K438" s="3"/>
      <c r="L438" s="2"/>
      <c r="M438" s="3"/>
      <c r="N438" s="3"/>
      <c r="O438" s="3"/>
      <c r="P438" s="3"/>
      <c r="Q438" s="3"/>
      <c r="R438" s="2"/>
      <c r="S438" s="2"/>
      <c r="T438" s="2"/>
      <c r="U438" s="2"/>
      <c r="V438" s="5"/>
      <c r="W438" s="5" t="s">
        <v>283</v>
      </c>
      <c r="X438" s="1478" t="str">
        <f>項目一覧②!$F$140</f>
        <v/>
      </c>
      <c r="Y438" s="1478"/>
      <c r="Z438" s="1478"/>
      <c r="AA438" s="3" t="s">
        <v>282</v>
      </c>
      <c r="AB438" s="2"/>
    </row>
    <row r="439" spans="1:28" ht="17.100000000000001" customHeight="1">
      <c r="A439" s="15"/>
      <c r="B439" s="15" t="s">
        <v>286</v>
      </c>
      <c r="C439" s="15"/>
      <c r="D439" s="5" t="s">
        <v>285</v>
      </c>
      <c r="E439" s="1477" t="str">
        <f>項目一覧②!$F$129</f>
        <v/>
      </c>
      <c r="F439" s="1477"/>
      <c r="G439" s="5" t="s">
        <v>284</v>
      </c>
      <c r="H439" s="18" t="str">
        <f>項目一覧②!$F$135</f>
        <v/>
      </c>
      <c r="J439" s="15"/>
      <c r="K439" s="15"/>
      <c r="L439" s="2"/>
      <c r="M439" s="15"/>
      <c r="N439" s="15"/>
      <c r="O439" s="15"/>
      <c r="P439" s="15"/>
      <c r="Q439" s="15"/>
      <c r="R439" s="2"/>
      <c r="S439" s="2"/>
      <c r="T439" s="2"/>
      <c r="U439" s="2"/>
      <c r="V439" s="5"/>
      <c r="W439" s="5" t="s">
        <v>283</v>
      </c>
      <c r="X439" s="1557" t="str">
        <f>項目一覧②!$F$141</f>
        <v/>
      </c>
      <c r="Y439" s="1557"/>
      <c r="Z439" s="1557"/>
      <c r="AA439" s="3" t="s">
        <v>282</v>
      </c>
      <c r="AB439" s="1028"/>
    </row>
    <row r="440" spans="1:28" ht="17.100000000000001" customHeight="1">
      <c r="A440" s="17" t="s">
        <v>279</v>
      </c>
      <c r="B440" s="16" t="s">
        <v>255</v>
      </c>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c r="AA440" s="16"/>
      <c r="AB440" s="2"/>
    </row>
    <row r="441" spans="1:28" ht="17.100000000000001" customHeight="1">
      <c r="A441" s="6"/>
      <c r="B441" s="3"/>
      <c r="C441" s="3"/>
      <c r="D441" s="3"/>
      <c r="E441" s="3"/>
      <c r="F441" s="1479"/>
      <c r="G441" s="1479"/>
      <c r="H441" s="1479"/>
      <c r="I441" s="1479"/>
      <c r="J441" s="1479"/>
      <c r="K441" s="1479"/>
      <c r="L441" s="1479"/>
      <c r="M441" s="1479"/>
      <c r="N441" s="1479"/>
      <c r="O441" s="1479"/>
      <c r="P441" s="1479"/>
      <c r="Q441" s="1479"/>
      <c r="R441" s="1479"/>
      <c r="S441" s="1479"/>
      <c r="T441" s="1479"/>
      <c r="U441" s="1479"/>
      <c r="V441" s="1479"/>
      <c r="W441" s="1479"/>
      <c r="X441" s="1479"/>
      <c r="Y441" s="1479"/>
      <c r="Z441" s="1479"/>
      <c r="AA441" s="1479"/>
      <c r="AB441" s="2"/>
    </row>
    <row r="442" spans="1:28" ht="17.100000000000001" customHeight="1">
      <c r="A442" s="15"/>
      <c r="B442" s="15"/>
      <c r="C442" s="15"/>
      <c r="D442" s="15"/>
      <c r="E442" s="15"/>
      <c r="F442" s="1480"/>
      <c r="G442" s="1480"/>
      <c r="H442" s="1480"/>
      <c r="I442" s="1480"/>
      <c r="J442" s="1480"/>
      <c r="K442" s="1480"/>
      <c r="L442" s="1480"/>
      <c r="M442" s="1480"/>
      <c r="N442" s="1480"/>
      <c r="O442" s="1480"/>
      <c r="P442" s="1480"/>
      <c r="Q442" s="1480"/>
      <c r="R442" s="1480"/>
      <c r="S442" s="1480"/>
      <c r="T442" s="1480"/>
      <c r="U442" s="1480"/>
      <c r="V442" s="1480"/>
      <c r="W442" s="1480"/>
      <c r="X442" s="1480"/>
      <c r="Y442" s="1480"/>
      <c r="Z442" s="1480"/>
      <c r="AA442" s="1480"/>
      <c r="AB442" s="1028"/>
    </row>
    <row r="443" spans="1:28" ht="17.100000000000001" customHeight="1">
      <c r="A443" s="6" t="s">
        <v>279</v>
      </c>
      <c r="B443" s="3" t="s">
        <v>254</v>
      </c>
      <c r="C443" s="3"/>
      <c r="D443" s="3"/>
      <c r="E443" s="3"/>
      <c r="F443" s="18"/>
      <c r="G443" s="18"/>
      <c r="H443" s="18"/>
      <c r="I443" s="18"/>
      <c r="J443" s="18"/>
      <c r="K443" s="18"/>
      <c r="L443" s="18"/>
      <c r="M443" s="18"/>
      <c r="N443" s="18"/>
      <c r="O443" s="18"/>
      <c r="P443" s="18"/>
      <c r="Q443" s="18"/>
      <c r="R443" s="18"/>
      <c r="S443" s="18"/>
      <c r="T443" s="18"/>
      <c r="U443" s="18"/>
      <c r="V443" s="18"/>
      <c r="W443" s="18"/>
      <c r="X443" s="18"/>
      <c r="Y443" s="18"/>
      <c r="Z443" s="18"/>
      <c r="AA443" s="18"/>
      <c r="AB443" s="2"/>
    </row>
    <row r="444" spans="1:28" ht="17.100000000000001" customHeight="1">
      <c r="A444" s="3"/>
      <c r="B444" s="3"/>
      <c r="C444" s="3"/>
      <c r="D444" s="3"/>
      <c r="E444" s="3"/>
      <c r="F444" s="1479" t="str">
        <f>項目一覧②!$F$143</f>
        <v/>
      </c>
      <c r="G444" s="1479"/>
      <c r="H444" s="1479"/>
      <c r="I444" s="1479"/>
      <c r="J444" s="1479"/>
      <c r="K444" s="1479"/>
      <c r="L444" s="1479"/>
      <c r="M444" s="1479"/>
      <c r="N444" s="1479"/>
      <c r="O444" s="1479"/>
      <c r="P444" s="1479"/>
      <c r="Q444" s="1479"/>
      <c r="R444" s="1479"/>
      <c r="S444" s="1479"/>
      <c r="T444" s="1479"/>
      <c r="U444" s="1479"/>
      <c r="V444" s="1479"/>
      <c r="W444" s="1479"/>
      <c r="X444" s="1479"/>
      <c r="Y444" s="1479"/>
      <c r="Z444" s="1479"/>
      <c r="AA444" s="1479"/>
      <c r="AB444" s="2"/>
    </row>
    <row r="445" spans="1:28" ht="17.100000000000001" customHeight="1">
      <c r="A445" s="1023"/>
      <c r="B445" s="1023"/>
      <c r="C445" s="1023"/>
      <c r="D445" s="1023"/>
      <c r="E445" s="1023"/>
      <c r="F445" s="1481"/>
      <c r="G445" s="1481"/>
      <c r="H445" s="1481"/>
      <c r="I445" s="1481"/>
      <c r="J445" s="1481"/>
      <c r="K445" s="1481"/>
      <c r="L445" s="1481"/>
      <c r="M445" s="1481"/>
      <c r="N445" s="1481"/>
      <c r="O445" s="1481"/>
      <c r="P445" s="1481"/>
      <c r="Q445" s="1481"/>
      <c r="R445" s="1481"/>
      <c r="S445" s="1481"/>
      <c r="T445" s="1481"/>
      <c r="U445" s="1481"/>
      <c r="V445" s="1481"/>
      <c r="W445" s="1481"/>
      <c r="X445" s="1481"/>
      <c r="Y445" s="1481"/>
      <c r="Z445" s="1481"/>
      <c r="AA445" s="1481"/>
      <c r="AB445" s="1028"/>
    </row>
    <row r="446" spans="1:28" ht="17.100000000000001"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2"/>
    </row>
    <row r="447" spans="1:28" ht="17.100000000000001" customHeight="1">
      <c r="A447" s="1473" t="s">
        <v>281</v>
      </c>
      <c r="B447" s="1473"/>
      <c r="C447" s="1473"/>
      <c r="D447" s="1473"/>
      <c r="E447" s="1473"/>
      <c r="F447" s="1473"/>
      <c r="G447" s="1473"/>
      <c r="H447" s="1473"/>
      <c r="I447" s="1473"/>
      <c r="J447" s="1473"/>
      <c r="K447" s="1473"/>
      <c r="L447" s="1473"/>
      <c r="M447" s="1473"/>
      <c r="N447" s="1473"/>
      <c r="O447" s="1473"/>
      <c r="P447" s="1473"/>
      <c r="Q447" s="1473"/>
      <c r="R447" s="1473"/>
      <c r="S447" s="1473"/>
      <c r="T447" s="1473"/>
      <c r="U447" s="1473"/>
      <c r="V447" s="1473"/>
      <c r="W447" s="1473"/>
      <c r="X447" s="1473"/>
      <c r="Y447" s="1473"/>
      <c r="Z447" s="1473"/>
      <c r="AA447" s="1473"/>
      <c r="AB447" s="2"/>
    </row>
    <row r="448" spans="1:28" ht="17.100000000000001" customHeight="1">
      <c r="A448" s="15"/>
      <c r="B448" s="15" t="s">
        <v>280</v>
      </c>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028"/>
    </row>
    <row r="449" spans="1:29" ht="17.100000000000001" customHeight="1">
      <c r="A449" s="22" t="s">
        <v>279</v>
      </c>
      <c r="B449" s="20" t="s">
        <v>136</v>
      </c>
      <c r="C449" s="20"/>
      <c r="D449" s="20"/>
      <c r="E449" s="20"/>
      <c r="F449" s="20"/>
      <c r="G449" s="24"/>
      <c r="H449" s="20"/>
      <c r="I449" s="20"/>
      <c r="J449" s="20"/>
      <c r="K449" s="20"/>
      <c r="L449" s="20"/>
      <c r="M449" s="20">
        <f>項目一覧②!$F$144</f>
        <v>1</v>
      </c>
      <c r="N449" s="20"/>
      <c r="O449" s="20"/>
      <c r="P449" s="20"/>
      <c r="Q449" s="20"/>
      <c r="R449" s="20"/>
      <c r="S449" s="20"/>
      <c r="T449" s="20"/>
      <c r="U449" s="20"/>
      <c r="V449" s="20"/>
      <c r="W449" s="20"/>
      <c r="X449" s="20"/>
      <c r="Y449" s="20"/>
      <c r="Z449" s="20"/>
      <c r="AA449" s="20"/>
      <c r="AB449" s="1028"/>
    </row>
    <row r="450" spans="1:29" ht="17.100000000000001" customHeight="1">
      <c r="A450" s="22" t="s">
        <v>279</v>
      </c>
      <c r="B450" s="20" t="s">
        <v>278</v>
      </c>
      <c r="C450" s="20"/>
      <c r="D450" s="20"/>
      <c r="E450" s="20"/>
      <c r="F450" s="20"/>
      <c r="G450" s="2"/>
      <c r="H450" s="2"/>
      <c r="I450" s="20"/>
      <c r="J450" s="20"/>
      <c r="K450" s="20"/>
      <c r="L450" s="2"/>
      <c r="M450" s="20" t="str">
        <f>項目一覧②!$F$145</f>
        <v/>
      </c>
      <c r="N450" s="20" t="s">
        <v>277</v>
      </c>
      <c r="O450" s="20"/>
      <c r="P450" s="20"/>
      <c r="Q450" s="20"/>
      <c r="R450" s="20"/>
      <c r="S450" s="20"/>
      <c r="T450" s="20"/>
      <c r="U450" s="20"/>
      <c r="V450" s="20"/>
      <c r="W450" s="20"/>
      <c r="X450" s="20"/>
      <c r="Y450" s="20"/>
      <c r="Z450" s="20"/>
      <c r="AA450" s="20"/>
      <c r="AB450" s="1028"/>
    </row>
    <row r="451" spans="1:29" ht="17.100000000000001" customHeight="1">
      <c r="A451" s="22" t="s">
        <v>273</v>
      </c>
      <c r="B451" s="20" t="s">
        <v>276</v>
      </c>
      <c r="C451" s="20"/>
      <c r="D451" s="20"/>
      <c r="E451" s="20"/>
      <c r="F451" s="20"/>
      <c r="G451" s="20"/>
      <c r="H451" s="20"/>
      <c r="I451" s="20"/>
      <c r="J451" s="1488" t="str">
        <f>項目一覧②!$F$146</f>
        <v/>
      </c>
      <c r="K451" s="1488"/>
      <c r="L451" s="1488"/>
      <c r="M451" s="1488"/>
      <c r="N451" s="21" t="s">
        <v>271</v>
      </c>
      <c r="O451" s="20"/>
      <c r="P451" s="20"/>
      <c r="Q451" s="20"/>
      <c r="R451" s="20"/>
      <c r="S451" s="20"/>
      <c r="T451" s="20"/>
      <c r="U451" s="20"/>
      <c r="V451" s="20"/>
      <c r="W451" s="20"/>
      <c r="X451" s="20"/>
      <c r="Y451" s="20"/>
      <c r="Z451" s="20"/>
      <c r="AA451" s="20"/>
      <c r="AB451" s="1028"/>
    </row>
    <row r="452" spans="1:29" ht="17.100000000000001" customHeight="1">
      <c r="A452" s="22" t="s">
        <v>273</v>
      </c>
      <c r="B452" s="20" t="s">
        <v>275</v>
      </c>
      <c r="C452" s="20"/>
      <c r="D452" s="20"/>
      <c r="E452" s="20"/>
      <c r="F452" s="20"/>
      <c r="G452" s="20"/>
      <c r="H452" s="20"/>
      <c r="I452" s="20"/>
      <c r="J452" s="1488" t="str">
        <f>項目一覧②!$F$147</f>
        <v/>
      </c>
      <c r="K452" s="1488"/>
      <c r="L452" s="1488"/>
      <c r="M452" s="1488"/>
      <c r="N452" s="23" t="s">
        <v>271</v>
      </c>
      <c r="O452" s="20"/>
      <c r="P452" s="20"/>
      <c r="Q452" s="20"/>
      <c r="R452" s="20"/>
      <c r="S452" s="20"/>
      <c r="T452" s="20"/>
      <c r="U452" s="20"/>
      <c r="V452" s="20"/>
      <c r="W452" s="20"/>
      <c r="X452" s="20"/>
      <c r="Y452" s="20"/>
      <c r="Z452" s="20"/>
      <c r="AA452" s="20"/>
      <c r="AB452" s="1028"/>
    </row>
    <row r="453" spans="1:29" ht="17.100000000000001" customHeight="1">
      <c r="A453" s="22" t="s">
        <v>273</v>
      </c>
      <c r="B453" s="20" t="s">
        <v>274</v>
      </c>
      <c r="C453" s="20"/>
      <c r="D453" s="20"/>
      <c r="E453" s="20"/>
      <c r="F453" s="20"/>
      <c r="G453" s="20"/>
      <c r="H453" s="20"/>
      <c r="I453" s="20"/>
      <c r="J453" s="1488" t="str">
        <f>項目一覧②!$F$148</f>
        <v/>
      </c>
      <c r="K453" s="1488"/>
      <c r="L453" s="1488"/>
      <c r="M453" s="1488"/>
      <c r="N453" s="21" t="s">
        <v>271</v>
      </c>
      <c r="O453" s="20"/>
      <c r="P453" s="20"/>
      <c r="Q453" s="20"/>
      <c r="R453" s="20"/>
      <c r="S453" s="20"/>
      <c r="T453" s="20"/>
      <c r="U453" s="20"/>
      <c r="V453" s="20"/>
      <c r="W453" s="20"/>
      <c r="X453" s="20"/>
      <c r="Y453" s="20"/>
      <c r="Z453" s="20"/>
      <c r="AA453" s="20"/>
      <c r="AB453" s="1028"/>
    </row>
    <row r="454" spans="1:29" ht="17.100000000000001" customHeight="1">
      <c r="A454" s="17" t="s">
        <v>273</v>
      </c>
      <c r="B454" s="16" t="s">
        <v>272</v>
      </c>
      <c r="C454" s="16"/>
      <c r="D454" s="16"/>
      <c r="E454" s="16"/>
      <c r="F454" s="16"/>
      <c r="G454" s="16"/>
      <c r="H454" s="16"/>
      <c r="I454" s="16"/>
      <c r="O454" s="16"/>
      <c r="P454" s="16"/>
      <c r="Q454" s="16"/>
      <c r="R454" s="16"/>
      <c r="S454" s="16"/>
      <c r="T454" s="16"/>
      <c r="U454" s="16"/>
      <c r="V454" s="16"/>
      <c r="W454" s="16"/>
      <c r="X454" s="16"/>
      <c r="Y454" s="16"/>
      <c r="Z454" s="16"/>
      <c r="AA454" s="16"/>
      <c r="AB454" s="2"/>
    </row>
    <row r="455" spans="1:29" ht="17.100000000000001" customHeight="1">
      <c r="A455" s="6"/>
      <c r="B455" s="3"/>
      <c r="C455" s="3" t="s">
        <v>2459</v>
      </c>
      <c r="D455" s="3" t="s">
        <v>2460</v>
      </c>
      <c r="E455" s="3"/>
      <c r="F455" s="3"/>
      <c r="G455" s="3"/>
      <c r="H455" s="3"/>
      <c r="I455" s="3"/>
      <c r="J455" s="1556" t="str">
        <f>項目一覧②!$F$149</f>
        <v/>
      </c>
      <c r="K455" s="1556"/>
      <c r="L455" s="1556"/>
      <c r="M455" s="1556"/>
      <c r="N455" s="4" t="s">
        <v>271</v>
      </c>
      <c r="O455" s="3"/>
      <c r="P455" s="3"/>
      <c r="Q455" s="3"/>
      <c r="R455" s="3"/>
      <c r="S455" s="3"/>
      <c r="T455" s="3"/>
      <c r="U455" s="3"/>
      <c r="V455" s="3"/>
      <c r="W455" s="3"/>
      <c r="X455" s="3"/>
      <c r="Y455" s="3"/>
      <c r="Z455" s="3"/>
      <c r="AA455" s="3"/>
      <c r="AB455" s="2"/>
    </row>
    <row r="456" spans="1:29" ht="17.100000000000001" customHeight="1">
      <c r="A456" s="6"/>
      <c r="B456" s="3"/>
      <c r="C456" s="3" t="s">
        <v>2461</v>
      </c>
      <c r="D456" s="3" t="s">
        <v>2462</v>
      </c>
      <c r="E456" s="3"/>
      <c r="F456" s="3"/>
      <c r="G456" s="3"/>
      <c r="H456" s="3"/>
      <c r="I456" s="3"/>
      <c r="J456" s="19"/>
      <c r="K456" s="19"/>
      <c r="L456" s="19"/>
      <c r="M456" s="19"/>
      <c r="N456" s="4"/>
      <c r="O456" s="4"/>
      <c r="P456" s="3"/>
      <c r="Q456" s="6" t="str">
        <f>IF(項目一覧②!$G$150=TRUE,"■","□")</f>
        <v>□</v>
      </c>
      <c r="R456" s="3" t="s">
        <v>270</v>
      </c>
      <c r="S456" s="3"/>
      <c r="T456" s="6" t="str">
        <f>IF(項目一覧②!$H$150=TRUE,"■","□")</f>
        <v>□</v>
      </c>
      <c r="U456" s="3" t="s">
        <v>269</v>
      </c>
      <c r="V456" s="3"/>
      <c r="W456" s="3"/>
      <c r="X456" s="3"/>
      <c r="Y456" s="3"/>
      <c r="Z456" s="3"/>
      <c r="AA456" s="3"/>
      <c r="AB456" s="1028"/>
      <c r="AC456" s="2"/>
    </row>
    <row r="457" spans="1:29" ht="17.100000000000001" customHeight="1">
      <c r="A457" s="17" t="s">
        <v>279</v>
      </c>
      <c r="B457" s="16" t="s">
        <v>268</v>
      </c>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c r="AA457" s="16"/>
      <c r="AB457" s="2"/>
    </row>
    <row r="458" spans="1:29" ht="17.100000000000001" customHeight="1">
      <c r="A458" s="3"/>
      <c r="B458" s="3"/>
      <c r="C458" s="3"/>
      <c r="D458" s="1473" t="s">
        <v>267</v>
      </c>
      <c r="E458" s="1473"/>
      <c r="F458" s="1473"/>
      <c r="G458" s="1473"/>
      <c r="H458" s="5"/>
      <c r="I458" s="1473" t="s">
        <v>266</v>
      </c>
      <c r="J458" s="1473"/>
      <c r="K458" s="1473"/>
      <c r="L458" s="1473"/>
      <c r="M458" s="1473"/>
      <c r="N458" s="1473"/>
      <c r="O458" s="1473"/>
      <c r="P458" s="1473"/>
      <c r="Q458" s="1473"/>
      <c r="R458" s="1473"/>
      <c r="S458" s="1473"/>
      <c r="T458" s="1473"/>
      <c r="U458" s="1473"/>
      <c r="V458" s="5"/>
      <c r="W458" s="5" t="s">
        <v>283</v>
      </c>
      <c r="X458" s="1473" t="s">
        <v>293</v>
      </c>
      <c r="Y458" s="1473"/>
      <c r="Z458" s="1473"/>
      <c r="AA458" s="3" t="s">
        <v>292</v>
      </c>
      <c r="AB458" s="2"/>
    </row>
    <row r="459" spans="1:29" ht="17.100000000000001" customHeight="1">
      <c r="A459" s="3"/>
      <c r="B459" s="3" t="s">
        <v>291</v>
      </c>
      <c r="C459" s="3"/>
      <c r="D459" s="5" t="s">
        <v>285</v>
      </c>
      <c r="E459" s="1477" t="str">
        <f>項目一覧②!$F$151</f>
        <v/>
      </c>
      <c r="F459" s="1477"/>
      <c r="G459" s="5" t="s">
        <v>284</v>
      </c>
      <c r="H459" s="18" t="str">
        <f>項目一覧②!$F$157</f>
        <v/>
      </c>
      <c r="J459" s="3"/>
      <c r="K459" s="3"/>
      <c r="L459" s="2"/>
      <c r="M459" s="3"/>
      <c r="N459" s="3"/>
      <c r="O459" s="3"/>
      <c r="P459" s="3"/>
      <c r="Q459" s="3"/>
      <c r="R459" s="2"/>
      <c r="S459" s="2"/>
      <c r="T459" s="2"/>
      <c r="U459" s="2"/>
      <c r="V459" s="5"/>
      <c r="W459" s="5" t="s">
        <v>283</v>
      </c>
      <c r="X459" s="1478" t="str">
        <f>項目一覧②!$F$163</f>
        <v/>
      </c>
      <c r="Y459" s="1478"/>
      <c r="Z459" s="1478"/>
      <c r="AA459" s="3" t="s">
        <v>282</v>
      </c>
      <c r="AB459" s="2"/>
    </row>
    <row r="460" spans="1:29" ht="17.100000000000001" customHeight="1">
      <c r="A460" s="3"/>
      <c r="B460" s="3" t="s">
        <v>290</v>
      </c>
      <c r="C460" s="3"/>
      <c r="D460" s="5" t="s">
        <v>285</v>
      </c>
      <c r="E460" s="1477" t="str">
        <f>項目一覧②!$F$152</f>
        <v/>
      </c>
      <c r="F460" s="1477"/>
      <c r="G460" s="5" t="s">
        <v>284</v>
      </c>
      <c r="H460" s="18" t="str">
        <f>項目一覧②!$F$158</f>
        <v/>
      </c>
      <c r="J460" s="3"/>
      <c r="K460" s="3"/>
      <c r="L460" s="2"/>
      <c r="M460" s="3"/>
      <c r="N460" s="3"/>
      <c r="O460" s="3"/>
      <c r="P460" s="3"/>
      <c r="Q460" s="3"/>
      <c r="R460" s="2"/>
      <c r="S460" s="2"/>
      <c r="T460" s="2"/>
      <c r="U460" s="2"/>
      <c r="V460" s="5"/>
      <c r="W460" s="5" t="s">
        <v>283</v>
      </c>
      <c r="X460" s="1478" t="str">
        <f>項目一覧②!$F$164</f>
        <v/>
      </c>
      <c r="Y460" s="1478"/>
      <c r="Z460" s="1478"/>
      <c r="AA460" s="3" t="s">
        <v>282</v>
      </c>
      <c r="AB460" s="2"/>
    </row>
    <row r="461" spans="1:29" ht="17.100000000000001" customHeight="1">
      <c r="A461" s="3"/>
      <c r="B461" s="3" t="s">
        <v>289</v>
      </c>
      <c r="C461" s="3"/>
      <c r="D461" s="5" t="s">
        <v>285</v>
      </c>
      <c r="E461" s="1477" t="str">
        <f>項目一覧②!$F$153</f>
        <v/>
      </c>
      <c r="F461" s="1477"/>
      <c r="G461" s="5" t="s">
        <v>284</v>
      </c>
      <c r="H461" s="18" t="str">
        <f>項目一覧②!$F$159</f>
        <v/>
      </c>
      <c r="J461" s="3"/>
      <c r="K461" s="3"/>
      <c r="L461" s="2"/>
      <c r="M461" s="3"/>
      <c r="N461" s="3"/>
      <c r="O461" s="3"/>
      <c r="P461" s="3"/>
      <c r="Q461" s="3"/>
      <c r="R461" s="2"/>
      <c r="S461" s="2"/>
      <c r="T461" s="2"/>
      <c r="U461" s="2"/>
      <c r="V461" s="5"/>
      <c r="W461" s="5" t="s">
        <v>283</v>
      </c>
      <c r="X461" s="1478" t="str">
        <f>項目一覧②!$F$165</f>
        <v/>
      </c>
      <c r="Y461" s="1478"/>
      <c r="Z461" s="1478"/>
      <c r="AA461" s="3" t="s">
        <v>282</v>
      </c>
      <c r="AB461" s="2"/>
    </row>
    <row r="462" spans="1:29" ht="17.100000000000001" customHeight="1">
      <c r="A462" s="3"/>
      <c r="B462" s="3" t="s">
        <v>288</v>
      </c>
      <c r="C462" s="3"/>
      <c r="D462" s="5" t="s">
        <v>285</v>
      </c>
      <c r="E462" s="1477" t="str">
        <f>項目一覧②!$F$154</f>
        <v/>
      </c>
      <c r="F462" s="1477"/>
      <c r="G462" s="5" t="s">
        <v>284</v>
      </c>
      <c r="H462" s="18" t="str">
        <f>項目一覧②!$F$160</f>
        <v/>
      </c>
      <c r="J462" s="3"/>
      <c r="K462" s="3"/>
      <c r="L462" s="2"/>
      <c r="M462" s="3"/>
      <c r="N462" s="3"/>
      <c r="O462" s="3"/>
      <c r="P462" s="3"/>
      <c r="Q462" s="3"/>
      <c r="R462" s="2"/>
      <c r="S462" s="2"/>
      <c r="T462" s="2"/>
      <c r="U462" s="2"/>
      <c r="V462" s="5"/>
      <c r="W462" s="5" t="s">
        <v>283</v>
      </c>
      <c r="X462" s="1478" t="str">
        <f>項目一覧②!$F$166</f>
        <v/>
      </c>
      <c r="Y462" s="1478"/>
      <c r="Z462" s="1478"/>
      <c r="AA462" s="3" t="s">
        <v>282</v>
      </c>
      <c r="AB462" s="2"/>
    </row>
    <row r="463" spans="1:29" ht="17.100000000000001" customHeight="1">
      <c r="A463" s="3"/>
      <c r="B463" s="3" t="s">
        <v>287</v>
      </c>
      <c r="C463" s="3"/>
      <c r="D463" s="5" t="s">
        <v>285</v>
      </c>
      <c r="E463" s="1477" t="str">
        <f>項目一覧②!$F$155</f>
        <v/>
      </c>
      <c r="F463" s="1477"/>
      <c r="G463" s="5" t="s">
        <v>284</v>
      </c>
      <c r="H463" s="18" t="str">
        <f>項目一覧②!$F$161</f>
        <v/>
      </c>
      <c r="J463" s="3"/>
      <c r="K463" s="3"/>
      <c r="L463" s="2"/>
      <c r="M463" s="3"/>
      <c r="N463" s="3"/>
      <c r="O463" s="3"/>
      <c r="P463" s="3"/>
      <c r="Q463" s="3"/>
      <c r="R463" s="2"/>
      <c r="S463" s="2"/>
      <c r="T463" s="2"/>
      <c r="U463" s="2"/>
      <c r="V463" s="5"/>
      <c r="W463" s="5" t="s">
        <v>283</v>
      </c>
      <c r="X463" s="1478" t="str">
        <f>項目一覧②!$F$167</f>
        <v/>
      </c>
      <c r="Y463" s="1478"/>
      <c r="Z463" s="1478"/>
      <c r="AA463" s="3" t="s">
        <v>282</v>
      </c>
      <c r="AB463" s="2"/>
    </row>
    <row r="464" spans="1:29" ht="17.100000000000001" customHeight="1">
      <c r="A464" s="15"/>
      <c r="B464" s="15" t="s">
        <v>286</v>
      </c>
      <c r="C464" s="15"/>
      <c r="D464" s="5" t="s">
        <v>285</v>
      </c>
      <c r="E464" s="1477" t="str">
        <f>項目一覧②!$F$156</f>
        <v/>
      </c>
      <c r="F464" s="1477"/>
      <c r="G464" s="5" t="s">
        <v>284</v>
      </c>
      <c r="H464" s="18" t="str">
        <f>項目一覧②!$F$162</f>
        <v/>
      </c>
      <c r="J464" s="15"/>
      <c r="K464" s="15"/>
      <c r="L464" s="2"/>
      <c r="M464" s="15"/>
      <c r="N464" s="15"/>
      <c r="O464" s="15"/>
      <c r="P464" s="15"/>
      <c r="Q464" s="15"/>
      <c r="R464" s="2"/>
      <c r="S464" s="2"/>
      <c r="T464" s="2"/>
      <c r="U464" s="2"/>
      <c r="V464" s="5"/>
      <c r="W464" s="5" t="s">
        <v>283</v>
      </c>
      <c r="X464" s="1557" t="str">
        <f>項目一覧②!$F$168</f>
        <v/>
      </c>
      <c r="Y464" s="1557"/>
      <c r="Z464" s="1557"/>
      <c r="AA464" s="3" t="s">
        <v>282</v>
      </c>
      <c r="AB464" s="1028"/>
    </row>
    <row r="465" spans="1:29" ht="17.100000000000001" customHeight="1">
      <c r="A465" s="17" t="s">
        <v>279</v>
      </c>
      <c r="B465" s="16" t="s">
        <v>255</v>
      </c>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c r="AA465" s="16"/>
      <c r="AB465" s="2"/>
    </row>
    <row r="466" spans="1:29" ht="17.100000000000001" customHeight="1">
      <c r="A466" s="6"/>
      <c r="B466" s="3"/>
      <c r="C466" s="3"/>
      <c r="D466" s="3"/>
      <c r="E466" s="3"/>
      <c r="F466" s="1479" t="str">
        <f>項目一覧②!$F$169</f>
        <v/>
      </c>
      <c r="G466" s="1479"/>
      <c r="H466" s="1479"/>
      <c r="I466" s="1479"/>
      <c r="J466" s="1479"/>
      <c r="K466" s="1479"/>
      <c r="L466" s="1479"/>
      <c r="M466" s="1479"/>
      <c r="N466" s="1479"/>
      <c r="O466" s="1479"/>
      <c r="P466" s="1479"/>
      <c r="Q466" s="1479"/>
      <c r="R466" s="1479"/>
      <c r="S466" s="1479"/>
      <c r="T466" s="1479"/>
      <c r="U466" s="1479"/>
      <c r="V466" s="1479"/>
      <c r="W466" s="1479"/>
      <c r="X466" s="1479"/>
      <c r="Y466" s="1479"/>
      <c r="Z466" s="1479"/>
      <c r="AA466" s="1479"/>
      <c r="AB466" s="2"/>
    </row>
    <row r="467" spans="1:29" ht="17.100000000000001" customHeight="1">
      <c r="A467" s="15"/>
      <c r="B467" s="15"/>
      <c r="C467" s="15"/>
      <c r="D467" s="15"/>
      <c r="E467" s="15"/>
      <c r="F467" s="1480"/>
      <c r="G467" s="1480"/>
      <c r="H467" s="1480"/>
      <c r="I467" s="1480"/>
      <c r="J467" s="1480"/>
      <c r="K467" s="1480"/>
      <c r="L467" s="1480"/>
      <c r="M467" s="1480"/>
      <c r="N467" s="1480"/>
      <c r="O467" s="1480"/>
      <c r="P467" s="1480"/>
      <c r="Q467" s="1480"/>
      <c r="R467" s="1480"/>
      <c r="S467" s="1480"/>
      <c r="T467" s="1480"/>
      <c r="U467" s="1480"/>
      <c r="V467" s="1480"/>
      <c r="W467" s="1480"/>
      <c r="X467" s="1480"/>
      <c r="Y467" s="1480"/>
      <c r="Z467" s="1480"/>
      <c r="AA467" s="1480"/>
      <c r="AB467" s="1028"/>
    </row>
    <row r="468" spans="1:29" ht="17.100000000000001" customHeight="1">
      <c r="A468" s="6" t="s">
        <v>279</v>
      </c>
      <c r="B468" s="3" t="s">
        <v>254</v>
      </c>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2"/>
    </row>
    <row r="469" spans="1:29" ht="17.100000000000001" customHeight="1">
      <c r="A469" s="3"/>
      <c r="B469" s="3"/>
      <c r="C469" s="3"/>
      <c r="D469" s="3"/>
      <c r="E469" s="3"/>
      <c r="F469" s="1479" t="str">
        <f>項目一覧②!$F$170</f>
        <v/>
      </c>
      <c r="G469" s="1479"/>
      <c r="H469" s="1479"/>
      <c r="I469" s="1479"/>
      <c r="J469" s="1479"/>
      <c r="K469" s="1479"/>
      <c r="L469" s="1479"/>
      <c r="M469" s="1479"/>
      <c r="N469" s="1479"/>
      <c r="O469" s="1479"/>
      <c r="P469" s="1479"/>
      <c r="Q469" s="1479"/>
      <c r="R469" s="1479"/>
      <c r="S469" s="1479"/>
      <c r="T469" s="1479"/>
      <c r="U469" s="1479"/>
      <c r="V469" s="1479"/>
      <c r="W469" s="1479"/>
      <c r="X469" s="1479"/>
      <c r="Y469" s="1479"/>
      <c r="Z469" s="1479"/>
      <c r="AA469" s="1479"/>
      <c r="AB469" s="2"/>
    </row>
    <row r="470" spans="1:29" ht="17.100000000000001" customHeight="1">
      <c r="A470" s="1023"/>
      <c r="B470" s="1023"/>
      <c r="C470" s="1023"/>
      <c r="D470" s="1023"/>
      <c r="E470" s="1023"/>
      <c r="F470" s="1481"/>
      <c r="G470" s="1481"/>
      <c r="H470" s="1481"/>
      <c r="I470" s="1481"/>
      <c r="J470" s="1481"/>
      <c r="K470" s="1481"/>
      <c r="L470" s="1481"/>
      <c r="M470" s="1481"/>
      <c r="N470" s="1481"/>
      <c r="O470" s="1481"/>
      <c r="P470" s="1481"/>
      <c r="Q470" s="1481"/>
      <c r="R470" s="1481"/>
      <c r="S470" s="1481"/>
      <c r="T470" s="1481"/>
      <c r="U470" s="1481"/>
      <c r="V470" s="1481"/>
      <c r="W470" s="1481"/>
      <c r="X470" s="1481"/>
      <c r="Y470" s="1481"/>
      <c r="Z470" s="1481"/>
      <c r="AA470" s="1481"/>
      <c r="AB470" s="1028"/>
    </row>
    <row r="471" spans="1:29" ht="17.100000000000001" customHeight="1">
      <c r="A471" s="1473" t="s">
        <v>281</v>
      </c>
      <c r="B471" s="1473"/>
      <c r="C471" s="1473"/>
      <c r="D471" s="1473"/>
      <c r="E471" s="1473"/>
      <c r="F471" s="1473"/>
      <c r="G471" s="1473"/>
      <c r="H471" s="1473"/>
      <c r="I471" s="1473"/>
      <c r="J471" s="1473"/>
      <c r="K471" s="1473"/>
      <c r="L471" s="1473"/>
      <c r="M471" s="1473"/>
      <c r="N471" s="1473"/>
      <c r="O471" s="1473"/>
      <c r="P471" s="1473"/>
      <c r="Q471" s="1473"/>
      <c r="R471" s="1473"/>
      <c r="S471" s="1473"/>
      <c r="T471" s="1473"/>
      <c r="U471" s="1473"/>
      <c r="V471" s="1473"/>
      <c r="W471" s="1473"/>
      <c r="X471" s="1473"/>
      <c r="Y471" s="1473"/>
      <c r="Z471" s="1473"/>
      <c r="AA471" s="1473"/>
      <c r="AB471" s="2"/>
    </row>
    <row r="472" spans="1:29" ht="17.100000000000001" customHeight="1">
      <c r="A472" s="15"/>
      <c r="B472" s="15" t="s">
        <v>280</v>
      </c>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028"/>
    </row>
    <row r="473" spans="1:29" ht="17.100000000000001" customHeight="1">
      <c r="A473" s="22" t="s">
        <v>279</v>
      </c>
      <c r="B473" s="20" t="s">
        <v>136</v>
      </c>
      <c r="C473" s="20"/>
      <c r="D473" s="20"/>
      <c r="E473" s="20"/>
      <c r="F473" s="20"/>
      <c r="G473" s="24"/>
      <c r="H473" s="20"/>
      <c r="I473" s="20"/>
      <c r="J473" s="20"/>
      <c r="K473" s="20"/>
      <c r="L473" s="20"/>
      <c r="M473" s="20">
        <f>項目一覧②!$F$171</f>
        <v>1</v>
      </c>
      <c r="N473" s="20"/>
      <c r="O473" s="20"/>
      <c r="P473" s="20"/>
      <c r="Q473" s="20"/>
      <c r="R473" s="20"/>
      <c r="S473" s="20"/>
      <c r="T473" s="20"/>
      <c r="U473" s="20"/>
      <c r="V473" s="20"/>
      <c r="W473" s="20"/>
      <c r="X473" s="20"/>
      <c r="Y473" s="20"/>
      <c r="Z473" s="20"/>
      <c r="AA473" s="20"/>
      <c r="AB473" s="1028"/>
    </row>
    <row r="474" spans="1:29" ht="17.100000000000001" customHeight="1">
      <c r="A474" s="22" t="s">
        <v>279</v>
      </c>
      <c r="B474" s="20" t="s">
        <v>278</v>
      </c>
      <c r="C474" s="20"/>
      <c r="D474" s="20"/>
      <c r="E474" s="20"/>
      <c r="F474" s="20"/>
      <c r="G474" s="2"/>
      <c r="H474" s="2"/>
      <c r="I474" s="20"/>
      <c r="J474" s="1474" t="str">
        <f>項目一覧②!$F$172</f>
        <v/>
      </c>
      <c r="K474" s="1474"/>
      <c r="L474" s="1474"/>
      <c r="M474" s="1474"/>
      <c r="N474" s="26" t="s">
        <v>277</v>
      </c>
      <c r="O474" s="20"/>
      <c r="P474" s="20"/>
      <c r="Q474" s="20"/>
      <c r="R474" s="20"/>
      <c r="S474" s="20"/>
      <c r="T474" s="20"/>
      <c r="U474" s="20"/>
      <c r="V474" s="20"/>
      <c r="W474" s="20"/>
      <c r="X474" s="20"/>
      <c r="Y474" s="20"/>
      <c r="Z474" s="20"/>
      <c r="AA474" s="20"/>
      <c r="AB474" s="1028"/>
    </row>
    <row r="475" spans="1:29" ht="17.100000000000001" customHeight="1">
      <c r="A475" s="22" t="s">
        <v>273</v>
      </c>
      <c r="B475" s="20" t="s">
        <v>276</v>
      </c>
      <c r="C475" s="20"/>
      <c r="D475" s="20"/>
      <c r="E475" s="20"/>
      <c r="F475" s="20"/>
      <c r="G475" s="20"/>
      <c r="H475" s="20"/>
      <c r="I475" s="20"/>
      <c r="J475" s="1488" t="str">
        <f>項目一覧②!$F$173</f>
        <v/>
      </c>
      <c r="K475" s="1488"/>
      <c r="L475" s="1488"/>
      <c r="M475" s="1488"/>
      <c r="N475" s="25" t="s">
        <v>294</v>
      </c>
      <c r="O475" s="20"/>
      <c r="P475" s="20"/>
      <c r="Q475" s="20"/>
      <c r="R475" s="20"/>
      <c r="S475" s="20"/>
      <c r="T475" s="20"/>
      <c r="U475" s="20"/>
      <c r="V475" s="20"/>
      <c r="W475" s="20"/>
      <c r="X475" s="20"/>
      <c r="Y475" s="20"/>
      <c r="Z475" s="20"/>
      <c r="AA475" s="20"/>
      <c r="AB475" s="1028"/>
    </row>
    <row r="476" spans="1:29" ht="17.100000000000001" customHeight="1">
      <c r="A476" s="22" t="s">
        <v>273</v>
      </c>
      <c r="B476" s="20" t="s">
        <v>275</v>
      </c>
      <c r="C476" s="20"/>
      <c r="D476" s="20"/>
      <c r="E476" s="20"/>
      <c r="F476" s="20"/>
      <c r="G476" s="20"/>
      <c r="H476" s="20"/>
      <c r="I476" s="20"/>
      <c r="J476" s="1488" t="str">
        <f>項目一覧②!$F$174</f>
        <v/>
      </c>
      <c r="K476" s="1488"/>
      <c r="L476" s="1488"/>
      <c r="M476" s="1488"/>
      <c r="N476" s="4" t="s">
        <v>294</v>
      </c>
      <c r="O476" s="20"/>
      <c r="P476" s="20"/>
      <c r="Q476" s="20"/>
      <c r="R476" s="20"/>
      <c r="S476" s="20"/>
      <c r="T476" s="20"/>
      <c r="U476" s="20"/>
      <c r="V476" s="20"/>
      <c r="W476" s="20"/>
      <c r="X476" s="20"/>
      <c r="Y476" s="20"/>
      <c r="Z476" s="20"/>
      <c r="AA476" s="20"/>
      <c r="AB476" s="1028"/>
    </row>
    <row r="477" spans="1:29" ht="17.100000000000001" customHeight="1">
      <c r="A477" s="22" t="s">
        <v>273</v>
      </c>
      <c r="B477" s="20" t="s">
        <v>274</v>
      </c>
      <c r="C477" s="20"/>
      <c r="D477" s="20"/>
      <c r="E477" s="20"/>
      <c r="F477" s="20"/>
      <c r="G477" s="20"/>
      <c r="H477" s="20"/>
      <c r="I477" s="20"/>
      <c r="J477" s="1488" t="str">
        <f>項目一覧②!$F$175</f>
        <v/>
      </c>
      <c r="K477" s="1488"/>
      <c r="L477" s="1488"/>
      <c r="M477" s="1488"/>
      <c r="N477" s="25" t="s">
        <v>294</v>
      </c>
      <c r="O477" s="20"/>
      <c r="P477" s="20"/>
      <c r="Q477" s="20"/>
      <c r="R477" s="20"/>
      <c r="S477" s="20"/>
      <c r="T477" s="20"/>
      <c r="U477" s="20"/>
      <c r="V477" s="20"/>
      <c r="W477" s="20"/>
      <c r="X477" s="20"/>
      <c r="Y477" s="20"/>
      <c r="Z477" s="20"/>
      <c r="AA477" s="20"/>
      <c r="AB477" s="1028"/>
    </row>
    <row r="478" spans="1:29" ht="17.100000000000001" customHeight="1">
      <c r="A478" s="17" t="s">
        <v>273</v>
      </c>
      <c r="B478" s="16" t="s">
        <v>272</v>
      </c>
      <c r="C478" s="16"/>
      <c r="D478" s="16"/>
      <c r="E478" s="16"/>
      <c r="F478" s="16"/>
      <c r="G478" s="16"/>
      <c r="H478" s="16"/>
      <c r="I478" s="16"/>
      <c r="O478" s="16"/>
      <c r="P478" s="16"/>
      <c r="Q478" s="16"/>
      <c r="R478" s="16"/>
      <c r="S478" s="16"/>
      <c r="T478" s="16"/>
      <c r="U478" s="16"/>
      <c r="V478" s="16"/>
      <c r="W478" s="16"/>
      <c r="X478" s="16"/>
      <c r="Y478" s="16"/>
      <c r="Z478" s="16"/>
      <c r="AA478" s="16"/>
      <c r="AB478" s="2"/>
    </row>
    <row r="479" spans="1:29" ht="17.100000000000001" customHeight="1">
      <c r="A479" s="6"/>
      <c r="B479" s="3"/>
      <c r="C479" s="3" t="s">
        <v>2459</v>
      </c>
      <c r="D479" s="3" t="s">
        <v>2460</v>
      </c>
      <c r="E479" s="3"/>
      <c r="F479" s="3"/>
      <c r="G479" s="3"/>
      <c r="H479" s="3"/>
      <c r="I479" s="3"/>
      <c r="J479" s="1556" t="str">
        <f>項目一覧②!$F$176</f>
        <v/>
      </c>
      <c r="K479" s="1556"/>
      <c r="L479" s="1556"/>
      <c r="M479" s="1556"/>
      <c r="N479" s="4" t="s">
        <v>271</v>
      </c>
      <c r="O479" s="3"/>
      <c r="P479" s="3"/>
      <c r="Q479" s="3"/>
      <c r="R479" s="3"/>
      <c r="S479" s="3"/>
      <c r="T479" s="3"/>
      <c r="U479" s="3"/>
      <c r="V479" s="3"/>
      <c r="W479" s="3"/>
      <c r="X479" s="3"/>
      <c r="Y479" s="3"/>
      <c r="Z479" s="3"/>
      <c r="AA479" s="3"/>
      <c r="AB479" s="2"/>
    </row>
    <row r="480" spans="1:29" ht="17.100000000000001" customHeight="1">
      <c r="A480" s="6"/>
      <c r="B480" s="3"/>
      <c r="C480" s="3" t="s">
        <v>2461</v>
      </c>
      <c r="D480" s="3" t="s">
        <v>2462</v>
      </c>
      <c r="E480" s="3"/>
      <c r="F480" s="3"/>
      <c r="G480" s="3"/>
      <c r="H480" s="3"/>
      <c r="I480" s="3"/>
      <c r="J480" s="19"/>
      <c r="K480" s="19"/>
      <c r="L480" s="19"/>
      <c r="M480" s="19"/>
      <c r="N480" s="4"/>
      <c r="O480" s="4"/>
      <c r="P480" s="3"/>
      <c r="Q480" s="6" t="str">
        <f>IF(項目一覧②!$G$177=TRUE,"■","□")</f>
        <v>□</v>
      </c>
      <c r="R480" s="3" t="s">
        <v>270</v>
      </c>
      <c r="S480" s="3"/>
      <c r="T480" s="6" t="str">
        <f>IF(項目一覧②!$H$177=TRUE,"■","□")</f>
        <v>□</v>
      </c>
      <c r="U480" s="3" t="s">
        <v>269</v>
      </c>
      <c r="V480" s="3"/>
      <c r="W480" s="3"/>
      <c r="X480" s="3"/>
      <c r="Y480" s="3"/>
      <c r="Z480" s="3"/>
      <c r="AA480" s="3"/>
      <c r="AB480" s="1028"/>
      <c r="AC480" s="2"/>
    </row>
    <row r="481" spans="1:28" ht="17.100000000000001" customHeight="1">
      <c r="A481" s="17" t="s">
        <v>279</v>
      </c>
      <c r="B481" s="16" t="s">
        <v>268</v>
      </c>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c r="AA481" s="16"/>
      <c r="AB481" s="2"/>
    </row>
    <row r="482" spans="1:28" ht="17.100000000000001" customHeight="1">
      <c r="A482" s="3"/>
      <c r="B482" s="3"/>
      <c r="C482" s="3"/>
      <c r="D482" s="1473" t="s">
        <v>267</v>
      </c>
      <c r="E482" s="1473"/>
      <c r="F482" s="1473"/>
      <c r="G482" s="1473"/>
      <c r="H482" s="5"/>
      <c r="I482" s="1473" t="s">
        <v>266</v>
      </c>
      <c r="J482" s="1473"/>
      <c r="K482" s="1473"/>
      <c r="L482" s="1473"/>
      <c r="M482" s="1473"/>
      <c r="N482" s="1473"/>
      <c r="O482" s="1473"/>
      <c r="P482" s="1473"/>
      <c r="Q482" s="1473"/>
      <c r="R482" s="1473"/>
      <c r="S482" s="1473"/>
      <c r="T482" s="1473"/>
      <c r="U482" s="1473"/>
      <c r="V482" s="5"/>
      <c r="W482" s="5" t="s">
        <v>283</v>
      </c>
      <c r="X482" s="1473" t="s">
        <v>293</v>
      </c>
      <c r="Y482" s="1473"/>
      <c r="Z482" s="1473"/>
      <c r="AA482" s="3" t="s">
        <v>292</v>
      </c>
      <c r="AB482" s="2"/>
    </row>
    <row r="483" spans="1:28" ht="17.100000000000001" customHeight="1">
      <c r="A483" s="3"/>
      <c r="B483" s="3" t="s">
        <v>291</v>
      </c>
      <c r="C483" s="3"/>
      <c r="D483" s="5" t="s">
        <v>285</v>
      </c>
      <c r="E483" s="1477" t="str">
        <f>項目一覧②!$F$178</f>
        <v/>
      </c>
      <c r="F483" s="1477"/>
      <c r="G483" s="5" t="s">
        <v>284</v>
      </c>
      <c r="H483" s="18" t="str">
        <f>項目一覧②!$F$184</f>
        <v/>
      </c>
      <c r="J483" s="3"/>
      <c r="K483" s="3"/>
      <c r="L483" s="2"/>
      <c r="M483" s="3"/>
      <c r="N483" s="3"/>
      <c r="O483" s="3"/>
      <c r="P483" s="3"/>
      <c r="Q483" s="3"/>
      <c r="R483" s="2"/>
      <c r="S483" s="2"/>
      <c r="T483" s="2"/>
      <c r="U483" s="2"/>
      <c r="V483" s="5"/>
      <c r="W483" s="5" t="s">
        <v>283</v>
      </c>
      <c r="X483" s="1478" t="str">
        <f>項目一覧②!$F$190</f>
        <v/>
      </c>
      <c r="Y483" s="1478"/>
      <c r="Z483" s="1478"/>
      <c r="AA483" s="3" t="s">
        <v>282</v>
      </c>
      <c r="AB483" s="2"/>
    </row>
    <row r="484" spans="1:28" ht="17.100000000000001" customHeight="1">
      <c r="A484" s="3"/>
      <c r="B484" s="3" t="s">
        <v>290</v>
      </c>
      <c r="C484" s="3"/>
      <c r="D484" s="5" t="s">
        <v>285</v>
      </c>
      <c r="E484" s="1477" t="str">
        <f>項目一覧②!$F$179</f>
        <v/>
      </c>
      <c r="F484" s="1477"/>
      <c r="G484" s="5" t="s">
        <v>284</v>
      </c>
      <c r="H484" s="18" t="str">
        <f>項目一覧②!$F$185</f>
        <v/>
      </c>
      <c r="J484" s="3"/>
      <c r="K484" s="3"/>
      <c r="L484" s="2"/>
      <c r="M484" s="3"/>
      <c r="N484" s="3"/>
      <c r="O484" s="3"/>
      <c r="P484" s="3"/>
      <c r="Q484" s="3"/>
      <c r="R484" s="2"/>
      <c r="S484" s="2"/>
      <c r="T484" s="2"/>
      <c r="U484" s="2"/>
      <c r="V484" s="5"/>
      <c r="W484" s="5" t="s">
        <v>283</v>
      </c>
      <c r="X484" s="1478" t="str">
        <f>項目一覧②!$F$191</f>
        <v/>
      </c>
      <c r="Y484" s="1478"/>
      <c r="Z484" s="1478"/>
      <c r="AA484" s="3" t="s">
        <v>282</v>
      </c>
      <c r="AB484" s="2"/>
    </row>
    <row r="485" spans="1:28" ht="17.100000000000001" customHeight="1">
      <c r="A485" s="3"/>
      <c r="B485" s="3" t="s">
        <v>289</v>
      </c>
      <c r="C485" s="3"/>
      <c r="D485" s="5" t="s">
        <v>285</v>
      </c>
      <c r="E485" s="1477" t="str">
        <f>項目一覧②!$F$180</f>
        <v/>
      </c>
      <c r="F485" s="1477"/>
      <c r="G485" s="5" t="s">
        <v>284</v>
      </c>
      <c r="H485" s="18" t="str">
        <f>項目一覧②!$F$186</f>
        <v/>
      </c>
      <c r="J485" s="3"/>
      <c r="K485" s="3"/>
      <c r="L485" s="2"/>
      <c r="M485" s="3"/>
      <c r="N485" s="3"/>
      <c r="O485" s="3"/>
      <c r="P485" s="3"/>
      <c r="Q485" s="3"/>
      <c r="R485" s="2"/>
      <c r="S485" s="2"/>
      <c r="T485" s="2"/>
      <c r="U485" s="2"/>
      <c r="V485" s="5"/>
      <c r="W485" s="5" t="s">
        <v>283</v>
      </c>
      <c r="X485" s="1478" t="str">
        <f>項目一覧②!$F$192</f>
        <v/>
      </c>
      <c r="Y485" s="1478"/>
      <c r="Z485" s="1478"/>
      <c r="AA485" s="3" t="s">
        <v>282</v>
      </c>
      <c r="AB485" s="2"/>
    </row>
    <row r="486" spans="1:28" ht="17.100000000000001" customHeight="1">
      <c r="A486" s="3"/>
      <c r="B486" s="3" t="s">
        <v>288</v>
      </c>
      <c r="C486" s="3"/>
      <c r="D486" s="5" t="s">
        <v>285</v>
      </c>
      <c r="E486" s="1477" t="str">
        <f>項目一覧②!$F$181</f>
        <v/>
      </c>
      <c r="F486" s="1477"/>
      <c r="G486" s="5" t="s">
        <v>284</v>
      </c>
      <c r="H486" s="18" t="str">
        <f>項目一覧②!$F$187</f>
        <v/>
      </c>
      <c r="J486" s="3"/>
      <c r="K486" s="3"/>
      <c r="L486" s="2"/>
      <c r="M486" s="3"/>
      <c r="N486" s="3"/>
      <c r="O486" s="3"/>
      <c r="P486" s="3"/>
      <c r="Q486" s="3"/>
      <c r="R486" s="2"/>
      <c r="S486" s="2"/>
      <c r="T486" s="2"/>
      <c r="U486" s="2"/>
      <c r="V486" s="5"/>
      <c r="W486" s="5" t="s">
        <v>283</v>
      </c>
      <c r="X486" s="1478" t="str">
        <f>項目一覧②!$F$193</f>
        <v/>
      </c>
      <c r="Y486" s="1478"/>
      <c r="Z486" s="1478"/>
      <c r="AA486" s="3" t="s">
        <v>282</v>
      </c>
      <c r="AB486" s="2"/>
    </row>
    <row r="487" spans="1:28" ht="17.100000000000001" customHeight="1">
      <c r="A487" s="3"/>
      <c r="B487" s="3" t="s">
        <v>287</v>
      </c>
      <c r="C487" s="3"/>
      <c r="D487" s="5" t="s">
        <v>285</v>
      </c>
      <c r="E487" s="1477" t="str">
        <f>項目一覧②!$F$182</f>
        <v/>
      </c>
      <c r="F487" s="1477"/>
      <c r="G487" s="5" t="s">
        <v>284</v>
      </c>
      <c r="H487" s="18" t="str">
        <f>項目一覧②!$F$188</f>
        <v/>
      </c>
      <c r="J487" s="3"/>
      <c r="K487" s="3"/>
      <c r="L487" s="2"/>
      <c r="M487" s="3"/>
      <c r="N487" s="3"/>
      <c r="O487" s="3"/>
      <c r="P487" s="3"/>
      <c r="Q487" s="3"/>
      <c r="R487" s="2"/>
      <c r="S487" s="2"/>
      <c r="T487" s="2"/>
      <c r="U487" s="2"/>
      <c r="V487" s="5"/>
      <c r="W487" s="5" t="s">
        <v>283</v>
      </c>
      <c r="X487" s="1478" t="str">
        <f>項目一覧②!$F$194</f>
        <v/>
      </c>
      <c r="Y487" s="1478"/>
      <c r="Z487" s="1478"/>
      <c r="AA487" s="3" t="s">
        <v>282</v>
      </c>
      <c r="AB487" s="2"/>
    </row>
    <row r="488" spans="1:28" ht="17.100000000000001" customHeight="1">
      <c r="A488" s="15"/>
      <c r="B488" s="15" t="s">
        <v>286</v>
      </c>
      <c r="C488" s="15"/>
      <c r="D488" s="5" t="s">
        <v>285</v>
      </c>
      <c r="E488" s="1560" t="str">
        <f>項目一覧②!$F$183</f>
        <v/>
      </c>
      <c r="F488" s="1560"/>
      <c r="G488" s="5" t="s">
        <v>284</v>
      </c>
      <c r="H488" s="18" t="str">
        <f>項目一覧②!$F$189</f>
        <v/>
      </c>
      <c r="J488" s="15"/>
      <c r="K488" s="15"/>
      <c r="L488" s="2"/>
      <c r="M488" s="15"/>
      <c r="N488" s="15"/>
      <c r="O488" s="15"/>
      <c r="P488" s="15"/>
      <c r="Q488" s="15"/>
      <c r="R488" s="2"/>
      <c r="S488" s="2"/>
      <c r="T488" s="2"/>
      <c r="U488" s="2"/>
      <c r="V488" s="5"/>
      <c r="W488" s="5" t="s">
        <v>283</v>
      </c>
      <c r="X488" s="1478" t="str">
        <f>項目一覧②!$F$195</f>
        <v/>
      </c>
      <c r="Y488" s="1478"/>
      <c r="Z488" s="1478"/>
      <c r="AA488" s="3" t="s">
        <v>282</v>
      </c>
      <c r="AB488" s="1028"/>
    </row>
    <row r="489" spans="1:28" ht="17.100000000000001" customHeight="1">
      <c r="A489" s="17" t="s">
        <v>279</v>
      </c>
      <c r="B489" s="16" t="s">
        <v>255</v>
      </c>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c r="AA489" s="16"/>
      <c r="AB489" s="2"/>
    </row>
    <row r="490" spans="1:28" ht="17.100000000000001" customHeight="1">
      <c r="A490" s="6"/>
      <c r="B490" s="3"/>
      <c r="C490" s="3"/>
      <c r="D490" s="3"/>
      <c r="E490" s="3"/>
      <c r="F490" s="1479" t="str">
        <f>項目一覧②!$F$196</f>
        <v/>
      </c>
      <c r="G490" s="1479"/>
      <c r="H490" s="1479"/>
      <c r="I490" s="1479"/>
      <c r="J490" s="1479"/>
      <c r="K490" s="1479"/>
      <c r="L490" s="1479"/>
      <c r="M490" s="1479"/>
      <c r="N490" s="1479"/>
      <c r="O490" s="1479"/>
      <c r="P490" s="1479"/>
      <c r="Q490" s="1479"/>
      <c r="R490" s="1479"/>
      <c r="S490" s="1479"/>
      <c r="T490" s="1479"/>
      <c r="U490" s="1479"/>
      <c r="V490" s="1479"/>
      <c r="W490" s="1479"/>
      <c r="X490" s="1479"/>
      <c r="Y490" s="1479"/>
      <c r="Z490" s="1479"/>
      <c r="AA490" s="1479"/>
      <c r="AB490" s="2"/>
    </row>
    <row r="491" spans="1:28" ht="17.100000000000001" customHeight="1">
      <c r="A491" s="15"/>
      <c r="B491" s="15"/>
      <c r="C491" s="15"/>
      <c r="D491" s="15"/>
      <c r="E491" s="15"/>
      <c r="F491" s="1480"/>
      <c r="G491" s="1480"/>
      <c r="H491" s="1480"/>
      <c r="I491" s="1480"/>
      <c r="J491" s="1480"/>
      <c r="K491" s="1480"/>
      <c r="L491" s="1480"/>
      <c r="M491" s="1480"/>
      <c r="N491" s="1480"/>
      <c r="O491" s="1480"/>
      <c r="P491" s="1480"/>
      <c r="Q491" s="1480"/>
      <c r="R491" s="1480"/>
      <c r="S491" s="1480"/>
      <c r="T491" s="1480"/>
      <c r="U491" s="1480"/>
      <c r="V491" s="1480"/>
      <c r="W491" s="1480"/>
      <c r="X491" s="1480"/>
      <c r="Y491" s="1480"/>
      <c r="Z491" s="1480"/>
      <c r="AA491" s="1480"/>
      <c r="AB491" s="1028"/>
    </row>
    <row r="492" spans="1:28" ht="17.100000000000001" customHeight="1">
      <c r="A492" s="6" t="s">
        <v>279</v>
      </c>
      <c r="B492" s="3" t="s">
        <v>254</v>
      </c>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2"/>
    </row>
    <row r="493" spans="1:28" ht="17.100000000000001" customHeight="1">
      <c r="A493" s="3"/>
      <c r="B493" s="3"/>
      <c r="C493" s="3"/>
      <c r="D493" s="3"/>
      <c r="E493" s="3"/>
      <c r="F493" s="1479" t="str">
        <f>項目一覧②!$F$197</f>
        <v/>
      </c>
      <c r="G493" s="1479"/>
      <c r="H493" s="1479"/>
      <c r="I493" s="1479"/>
      <c r="J493" s="1479"/>
      <c r="K493" s="1479"/>
      <c r="L493" s="1479"/>
      <c r="M493" s="1479"/>
      <c r="N493" s="1479"/>
      <c r="O493" s="1479"/>
      <c r="P493" s="1479"/>
      <c r="Q493" s="1479"/>
      <c r="R493" s="1479"/>
      <c r="S493" s="1479"/>
      <c r="T493" s="1479"/>
      <c r="U493" s="1479"/>
      <c r="V493" s="1479"/>
      <c r="W493" s="1479"/>
      <c r="X493" s="1479"/>
      <c r="Y493" s="1479"/>
      <c r="Z493" s="1479"/>
      <c r="AA493" s="1479"/>
      <c r="AB493" s="2"/>
    </row>
    <row r="494" spans="1:28" ht="17.100000000000001" customHeight="1">
      <c r="A494" s="15"/>
      <c r="B494" s="15"/>
      <c r="C494" s="15"/>
      <c r="D494" s="15"/>
      <c r="E494" s="15"/>
      <c r="F494" s="1480"/>
      <c r="G494" s="1480"/>
      <c r="H494" s="1480"/>
      <c r="I494" s="1480"/>
      <c r="J494" s="1480"/>
      <c r="K494" s="1480"/>
      <c r="L494" s="1480"/>
      <c r="M494" s="1480"/>
      <c r="N494" s="1480"/>
      <c r="O494" s="1480"/>
      <c r="P494" s="1480"/>
      <c r="Q494" s="1480"/>
      <c r="R494" s="1480"/>
      <c r="S494" s="1480"/>
      <c r="T494" s="1480"/>
      <c r="U494" s="1480"/>
      <c r="V494" s="1480"/>
      <c r="W494" s="1480"/>
      <c r="X494" s="1480"/>
      <c r="Y494" s="1480"/>
      <c r="Z494" s="1480"/>
      <c r="AA494" s="1480"/>
      <c r="AB494" s="1028"/>
    </row>
    <row r="495" spans="1:28" ht="17.100000000000001"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2"/>
    </row>
    <row r="496" spans="1:28" ht="17.100000000000001" customHeight="1">
      <c r="A496" s="1473" t="s">
        <v>281</v>
      </c>
      <c r="B496" s="1473"/>
      <c r="C496" s="1473"/>
      <c r="D496" s="1473"/>
      <c r="E496" s="1473"/>
      <c r="F496" s="1473"/>
      <c r="G496" s="1473"/>
      <c r="H496" s="1473"/>
      <c r="I496" s="1473"/>
      <c r="J496" s="1473"/>
      <c r="K496" s="1473"/>
      <c r="L496" s="1473"/>
      <c r="M496" s="1473"/>
      <c r="N496" s="1473"/>
      <c r="O496" s="1473"/>
      <c r="P496" s="1473"/>
      <c r="Q496" s="1473"/>
      <c r="R496" s="1473"/>
      <c r="S496" s="1473"/>
      <c r="T496" s="1473"/>
      <c r="U496" s="1473"/>
      <c r="V496" s="1473"/>
      <c r="W496" s="1473"/>
      <c r="X496" s="1473"/>
      <c r="Y496" s="1473"/>
      <c r="Z496" s="1473"/>
      <c r="AA496" s="1473"/>
      <c r="AB496" s="2"/>
    </row>
    <row r="497" spans="1:29" ht="17.100000000000001" customHeight="1">
      <c r="A497" s="15"/>
      <c r="B497" s="15" t="s">
        <v>280</v>
      </c>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028"/>
    </row>
    <row r="498" spans="1:29" ht="17.100000000000001" customHeight="1">
      <c r="A498" s="22" t="s">
        <v>279</v>
      </c>
      <c r="B498" s="20" t="s">
        <v>136</v>
      </c>
      <c r="C498" s="20"/>
      <c r="D498" s="20"/>
      <c r="E498" s="20"/>
      <c r="F498" s="20"/>
      <c r="G498" s="24"/>
      <c r="H498" s="20"/>
      <c r="I498" s="20"/>
      <c r="J498" s="20"/>
      <c r="K498" s="20"/>
      <c r="L498" s="20"/>
      <c r="M498" s="20">
        <f>項目一覧②!$F$198</f>
        <v>1</v>
      </c>
      <c r="N498" s="20"/>
      <c r="O498" s="20"/>
      <c r="P498" s="20"/>
      <c r="Q498" s="20"/>
      <c r="R498" s="20"/>
      <c r="S498" s="20"/>
      <c r="T498" s="20"/>
      <c r="U498" s="20"/>
      <c r="V498" s="20"/>
      <c r="W498" s="20"/>
      <c r="X498" s="20"/>
      <c r="Y498" s="20"/>
      <c r="Z498" s="20"/>
      <c r="AA498" s="20"/>
      <c r="AB498" s="1028"/>
    </row>
    <row r="499" spans="1:29" ht="17.100000000000001" customHeight="1">
      <c r="A499" s="22" t="s">
        <v>279</v>
      </c>
      <c r="B499" s="20" t="s">
        <v>278</v>
      </c>
      <c r="C499" s="20"/>
      <c r="D499" s="20"/>
      <c r="E499" s="20"/>
      <c r="F499" s="20"/>
      <c r="G499" s="2"/>
      <c r="H499" s="2"/>
      <c r="I499" s="20"/>
      <c r="J499" s="1474" t="str">
        <f>項目一覧②!$F$199</f>
        <v/>
      </c>
      <c r="K499" s="1474"/>
      <c r="L499" s="1474"/>
      <c r="M499" s="1474"/>
      <c r="N499" s="20" t="s">
        <v>277</v>
      </c>
      <c r="O499" s="20"/>
      <c r="P499" s="20"/>
      <c r="Q499" s="20"/>
      <c r="R499" s="20"/>
      <c r="S499" s="20"/>
      <c r="T499" s="20"/>
      <c r="U499" s="20"/>
      <c r="V499" s="20"/>
      <c r="W499" s="20"/>
      <c r="X499" s="20"/>
      <c r="Y499" s="20"/>
      <c r="Z499" s="20"/>
      <c r="AA499" s="20"/>
      <c r="AB499" s="1028"/>
    </row>
    <row r="500" spans="1:29" ht="17.100000000000001" customHeight="1">
      <c r="A500" s="22" t="s">
        <v>113</v>
      </c>
      <c r="B500" s="20" t="s">
        <v>276</v>
      </c>
      <c r="C500" s="20"/>
      <c r="D500" s="20"/>
      <c r="E500" s="20"/>
      <c r="F500" s="20"/>
      <c r="G500" s="20"/>
      <c r="H500" s="20"/>
      <c r="I500" s="20"/>
      <c r="J500" s="1475" t="str">
        <f>項目一覧②!$F$200</f>
        <v/>
      </c>
      <c r="K500" s="1475"/>
      <c r="L500" s="1475"/>
      <c r="M500" s="1475"/>
      <c r="N500" s="21" t="s">
        <v>89</v>
      </c>
      <c r="O500" s="20"/>
      <c r="P500" s="20"/>
      <c r="Q500" s="20"/>
      <c r="R500" s="20"/>
      <c r="S500" s="20"/>
      <c r="T500" s="20"/>
      <c r="U500" s="20"/>
      <c r="V500" s="20"/>
      <c r="W500" s="20"/>
      <c r="X500" s="20"/>
      <c r="Y500" s="20"/>
      <c r="Z500" s="20"/>
      <c r="AA500" s="20"/>
      <c r="AB500" s="1028"/>
    </row>
    <row r="501" spans="1:29" ht="17.100000000000001" customHeight="1">
      <c r="A501" s="22" t="s">
        <v>113</v>
      </c>
      <c r="B501" s="20" t="s">
        <v>275</v>
      </c>
      <c r="C501" s="20"/>
      <c r="D501" s="20"/>
      <c r="E501" s="20"/>
      <c r="F501" s="20"/>
      <c r="G501" s="20"/>
      <c r="H501" s="20"/>
      <c r="I501" s="20"/>
      <c r="J501" s="1475" t="str">
        <f>項目一覧②!$F$201</f>
        <v/>
      </c>
      <c r="K501" s="1475"/>
      <c r="L501" s="1475"/>
      <c r="M501" s="1475"/>
      <c r="N501" s="23" t="s">
        <v>89</v>
      </c>
      <c r="O501" s="20"/>
      <c r="P501" s="20"/>
      <c r="Q501" s="20"/>
      <c r="R501" s="20"/>
      <c r="S501" s="20"/>
      <c r="T501" s="20"/>
      <c r="U501" s="20"/>
      <c r="V501" s="20"/>
      <c r="W501" s="20"/>
      <c r="X501" s="20"/>
      <c r="Y501" s="20"/>
      <c r="Z501" s="20"/>
      <c r="AA501" s="20"/>
      <c r="AB501" s="1028"/>
    </row>
    <row r="502" spans="1:29" ht="17.100000000000001" customHeight="1">
      <c r="A502" s="22" t="s">
        <v>113</v>
      </c>
      <c r="B502" s="20" t="s">
        <v>274</v>
      </c>
      <c r="C502" s="20"/>
      <c r="D502" s="20"/>
      <c r="E502" s="20"/>
      <c r="F502" s="20"/>
      <c r="G502" s="20"/>
      <c r="H502" s="20"/>
      <c r="I502" s="20"/>
      <c r="J502" s="1475" t="str">
        <f>項目一覧②!$F$202</f>
        <v/>
      </c>
      <c r="K502" s="1475"/>
      <c r="L502" s="1475"/>
      <c r="M502" s="1475"/>
      <c r="N502" s="21" t="s">
        <v>89</v>
      </c>
      <c r="O502" s="20"/>
      <c r="P502" s="20"/>
      <c r="Q502" s="20"/>
      <c r="R502" s="20"/>
      <c r="S502" s="20"/>
      <c r="T502" s="20"/>
      <c r="U502" s="20"/>
      <c r="V502" s="20"/>
      <c r="W502" s="20"/>
      <c r="X502" s="20"/>
      <c r="Y502" s="20"/>
      <c r="Z502" s="20"/>
      <c r="AA502" s="20"/>
      <c r="AB502" s="1028"/>
    </row>
    <row r="503" spans="1:29" ht="17.100000000000001" customHeight="1">
      <c r="A503" s="17" t="s">
        <v>273</v>
      </c>
      <c r="B503" s="16" t="s">
        <v>272</v>
      </c>
      <c r="C503" s="16"/>
      <c r="D503" s="16"/>
      <c r="E503" s="16"/>
      <c r="F503" s="16"/>
      <c r="G503" s="16"/>
      <c r="H503" s="16"/>
      <c r="I503" s="16"/>
      <c r="O503" s="16"/>
      <c r="P503" s="16"/>
      <c r="Q503" s="16"/>
      <c r="R503" s="16"/>
      <c r="S503" s="16"/>
      <c r="T503" s="16"/>
      <c r="U503" s="16"/>
      <c r="V503" s="16"/>
      <c r="W503" s="16"/>
      <c r="X503" s="16"/>
      <c r="Y503" s="16"/>
      <c r="Z503" s="16"/>
      <c r="AA503" s="16"/>
      <c r="AB503" s="2"/>
    </row>
    <row r="504" spans="1:29" ht="17.100000000000001" customHeight="1">
      <c r="A504" s="6"/>
      <c r="B504" s="3"/>
      <c r="C504" s="3" t="s">
        <v>2459</v>
      </c>
      <c r="D504" s="3" t="s">
        <v>2460</v>
      </c>
      <c r="E504" s="3"/>
      <c r="F504" s="3"/>
      <c r="G504" s="3"/>
      <c r="H504" s="3"/>
      <c r="I504" s="3"/>
      <c r="J504" s="1476" t="str">
        <f>項目一覧②!$F$203</f>
        <v/>
      </c>
      <c r="K504" s="1476"/>
      <c r="L504" s="1476"/>
      <c r="M504" s="1476"/>
      <c r="N504" s="4" t="s">
        <v>271</v>
      </c>
      <c r="O504" s="3"/>
      <c r="P504" s="3"/>
      <c r="Q504" s="3"/>
      <c r="R504" s="3"/>
      <c r="S504" s="3"/>
      <c r="T504" s="3"/>
      <c r="U504" s="3"/>
      <c r="V504" s="3"/>
      <c r="W504" s="3"/>
      <c r="X504" s="3"/>
      <c r="Y504" s="3"/>
      <c r="Z504" s="3"/>
      <c r="AA504" s="3"/>
      <c r="AB504" s="2"/>
    </row>
    <row r="505" spans="1:29" ht="17.100000000000001" customHeight="1">
      <c r="A505" s="6"/>
      <c r="B505" s="3"/>
      <c r="C505" s="3" t="s">
        <v>2461</v>
      </c>
      <c r="D505" s="3" t="s">
        <v>2462</v>
      </c>
      <c r="E505" s="3"/>
      <c r="F505" s="3"/>
      <c r="G505" s="3"/>
      <c r="H505" s="3"/>
      <c r="I505" s="3"/>
      <c r="J505" s="19"/>
      <c r="K505" s="19"/>
      <c r="L505" s="19"/>
      <c r="M505" s="19"/>
      <c r="N505" s="19"/>
      <c r="O505" s="4"/>
      <c r="P505" s="3"/>
      <c r="Q505" s="6" t="str">
        <f>IF(項目一覧②!$G$204=TRUE,"■","□")</f>
        <v>□</v>
      </c>
      <c r="R505" s="3" t="s">
        <v>270</v>
      </c>
      <c r="S505" s="3"/>
      <c r="T505" s="6" t="str">
        <f>IF(項目一覧②!$H$204=TRUE,"■","□")</f>
        <v>□</v>
      </c>
      <c r="U505" s="3" t="s">
        <v>269</v>
      </c>
      <c r="V505" s="3"/>
      <c r="W505" s="3"/>
      <c r="X505" s="3"/>
      <c r="Y505" s="3"/>
      <c r="Z505" s="3"/>
      <c r="AA505" s="3"/>
      <c r="AB505" s="1028"/>
      <c r="AC505" s="2"/>
    </row>
    <row r="506" spans="1:29" ht="17.100000000000001" customHeight="1">
      <c r="A506" s="17" t="s">
        <v>113</v>
      </c>
      <c r="B506" s="16" t="s">
        <v>268</v>
      </c>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c r="AA506" s="16"/>
      <c r="AB506" s="2"/>
    </row>
    <row r="507" spans="1:29" ht="17.100000000000001" customHeight="1">
      <c r="A507" s="3"/>
      <c r="B507" s="3"/>
      <c r="C507" s="3"/>
      <c r="D507" s="1473" t="s">
        <v>267</v>
      </c>
      <c r="E507" s="1473"/>
      <c r="F507" s="1473"/>
      <c r="G507" s="1473"/>
      <c r="H507" s="5"/>
      <c r="I507" s="1473" t="s">
        <v>266</v>
      </c>
      <c r="J507" s="1473"/>
      <c r="K507" s="1473"/>
      <c r="L507" s="1473"/>
      <c r="M507" s="1473"/>
      <c r="N507" s="1473"/>
      <c r="O507" s="1473"/>
      <c r="P507" s="1473"/>
      <c r="Q507" s="1473"/>
      <c r="R507" s="1473"/>
      <c r="S507" s="1473"/>
      <c r="T507" s="1473"/>
      <c r="U507" s="1473"/>
      <c r="V507" s="5"/>
      <c r="W507" s="5" t="s">
        <v>257</v>
      </c>
      <c r="X507" s="1473" t="s">
        <v>265</v>
      </c>
      <c r="Y507" s="1473"/>
      <c r="Z507" s="1473"/>
      <c r="AA507" s="3" t="s">
        <v>179</v>
      </c>
      <c r="AB507" s="2"/>
    </row>
    <row r="508" spans="1:29" ht="17.100000000000001" customHeight="1">
      <c r="A508" s="3"/>
      <c r="B508" s="3" t="s">
        <v>264</v>
      </c>
      <c r="C508" s="3"/>
      <c r="D508" s="5" t="s">
        <v>191</v>
      </c>
      <c r="E508" s="1477" t="str">
        <f>項目一覧②!$F$205</f>
        <v/>
      </c>
      <c r="F508" s="1477"/>
      <c r="G508" s="5" t="s">
        <v>258</v>
      </c>
      <c r="H508" s="18" t="str">
        <f>項目一覧②!$F$211</f>
        <v/>
      </c>
      <c r="J508" s="3"/>
      <c r="K508" s="3"/>
      <c r="L508" s="2"/>
      <c r="M508" s="3"/>
      <c r="N508" s="3"/>
      <c r="O508" s="3"/>
      <c r="P508" s="3"/>
      <c r="Q508" s="3"/>
      <c r="R508" s="2"/>
      <c r="S508" s="2"/>
      <c r="T508" s="2"/>
      <c r="U508" s="2"/>
      <c r="V508" s="5"/>
      <c r="W508" s="5" t="s">
        <v>257</v>
      </c>
      <c r="X508" s="1478" t="str">
        <f>項目一覧②!$F$217</f>
        <v/>
      </c>
      <c r="Y508" s="1478"/>
      <c r="Z508" s="1478"/>
      <c r="AA508" s="3" t="s">
        <v>256</v>
      </c>
      <c r="AB508" s="2"/>
    </row>
    <row r="509" spans="1:29" ht="17.100000000000001" customHeight="1">
      <c r="A509" s="3"/>
      <c r="B509" s="3" t="s">
        <v>263</v>
      </c>
      <c r="C509" s="3"/>
      <c r="D509" s="5" t="s">
        <v>191</v>
      </c>
      <c r="E509" s="1477" t="str">
        <f>項目一覧②!$F$206</f>
        <v/>
      </c>
      <c r="F509" s="1477"/>
      <c r="G509" s="5" t="s">
        <v>258</v>
      </c>
      <c r="H509" s="18" t="str">
        <f>項目一覧②!$F$212</f>
        <v/>
      </c>
      <c r="J509" s="3"/>
      <c r="K509" s="3"/>
      <c r="L509" s="2"/>
      <c r="M509" s="3"/>
      <c r="N509" s="3"/>
      <c r="O509" s="3"/>
      <c r="P509" s="3"/>
      <c r="Q509" s="3"/>
      <c r="R509" s="2"/>
      <c r="S509" s="2"/>
      <c r="T509" s="2"/>
      <c r="U509" s="2"/>
      <c r="V509" s="5"/>
      <c r="W509" s="5" t="s">
        <v>257</v>
      </c>
      <c r="X509" s="1478" t="str">
        <f>項目一覧②!$F$218</f>
        <v/>
      </c>
      <c r="Y509" s="1478"/>
      <c r="Z509" s="1478"/>
      <c r="AA509" s="3" t="s">
        <v>256</v>
      </c>
      <c r="AB509" s="2"/>
    </row>
    <row r="510" spans="1:29" ht="17.100000000000001" customHeight="1">
      <c r="A510" s="3"/>
      <c r="B510" s="3" t="s">
        <v>262</v>
      </c>
      <c r="C510" s="3"/>
      <c r="D510" s="5" t="s">
        <v>191</v>
      </c>
      <c r="E510" s="1477" t="str">
        <f>項目一覧②!$F$207</f>
        <v/>
      </c>
      <c r="F510" s="1477"/>
      <c r="G510" s="5" t="s">
        <v>258</v>
      </c>
      <c r="H510" s="18" t="str">
        <f>項目一覧②!$F$213</f>
        <v/>
      </c>
      <c r="J510" s="3"/>
      <c r="K510" s="3"/>
      <c r="L510" s="2"/>
      <c r="M510" s="3"/>
      <c r="N510" s="3"/>
      <c r="O510" s="3"/>
      <c r="P510" s="3"/>
      <c r="Q510" s="3"/>
      <c r="R510" s="2"/>
      <c r="S510" s="2"/>
      <c r="T510" s="2"/>
      <c r="U510" s="2"/>
      <c r="V510" s="5"/>
      <c r="W510" s="5" t="s">
        <v>257</v>
      </c>
      <c r="X510" s="1478" t="str">
        <f>項目一覧②!$F$219</f>
        <v/>
      </c>
      <c r="Y510" s="1478"/>
      <c r="Z510" s="1478"/>
      <c r="AA510" s="3" t="s">
        <v>256</v>
      </c>
      <c r="AB510" s="2"/>
    </row>
    <row r="511" spans="1:29" ht="17.100000000000001" customHeight="1">
      <c r="A511" s="3"/>
      <c r="B511" s="3" t="s">
        <v>261</v>
      </c>
      <c r="C511" s="3"/>
      <c r="D511" s="5" t="s">
        <v>191</v>
      </c>
      <c r="E511" s="1477" t="str">
        <f>項目一覧②!$F$208</f>
        <v/>
      </c>
      <c r="F511" s="1477"/>
      <c r="G511" s="5" t="s">
        <v>258</v>
      </c>
      <c r="H511" s="18" t="str">
        <f>項目一覧②!$F$214</f>
        <v/>
      </c>
      <c r="J511" s="3"/>
      <c r="K511" s="3"/>
      <c r="L511" s="2"/>
      <c r="M511" s="3"/>
      <c r="N511" s="3"/>
      <c r="O511" s="3"/>
      <c r="P511" s="3"/>
      <c r="Q511" s="3"/>
      <c r="R511" s="2"/>
      <c r="S511" s="2"/>
      <c r="T511" s="2"/>
      <c r="U511" s="2"/>
      <c r="V511" s="5"/>
      <c r="W511" s="5" t="s">
        <v>257</v>
      </c>
      <c r="X511" s="1478" t="str">
        <f>項目一覧②!$F$220</f>
        <v/>
      </c>
      <c r="Y511" s="1478"/>
      <c r="Z511" s="1478"/>
      <c r="AA511" s="3" t="s">
        <v>256</v>
      </c>
      <c r="AB511" s="2"/>
    </row>
    <row r="512" spans="1:29" ht="17.100000000000001" customHeight="1">
      <c r="A512" s="3"/>
      <c r="B512" s="3" t="s">
        <v>260</v>
      </c>
      <c r="C512" s="3"/>
      <c r="D512" s="5" t="s">
        <v>191</v>
      </c>
      <c r="E512" s="1477" t="str">
        <f>項目一覧②!$F$209</f>
        <v/>
      </c>
      <c r="F512" s="1477"/>
      <c r="G512" s="5" t="s">
        <v>258</v>
      </c>
      <c r="H512" s="18" t="str">
        <f>項目一覧②!$F$215</f>
        <v/>
      </c>
      <c r="J512" s="3"/>
      <c r="K512" s="3"/>
      <c r="L512" s="2"/>
      <c r="M512" s="3"/>
      <c r="N512" s="3"/>
      <c r="O512" s="3"/>
      <c r="P512" s="3"/>
      <c r="Q512" s="3"/>
      <c r="R512" s="2"/>
      <c r="S512" s="2"/>
      <c r="T512" s="2"/>
      <c r="U512" s="2"/>
      <c r="V512" s="5"/>
      <c r="W512" s="5" t="s">
        <v>257</v>
      </c>
      <c r="X512" s="1478" t="str">
        <f>項目一覧②!$F$221</f>
        <v/>
      </c>
      <c r="Y512" s="1478"/>
      <c r="Z512" s="1478"/>
      <c r="AA512" s="3" t="s">
        <v>256</v>
      </c>
      <c r="AB512" s="2"/>
    </row>
    <row r="513" spans="1:28" ht="17.100000000000001" customHeight="1">
      <c r="A513" s="15"/>
      <c r="B513" s="15" t="s">
        <v>259</v>
      </c>
      <c r="C513" s="15"/>
      <c r="D513" s="5" t="s">
        <v>191</v>
      </c>
      <c r="E513" s="1477" t="str">
        <f>項目一覧②!$F$210</f>
        <v/>
      </c>
      <c r="F513" s="1477"/>
      <c r="G513" s="5" t="s">
        <v>258</v>
      </c>
      <c r="H513" s="18" t="str">
        <f>項目一覧②!$F$216</f>
        <v/>
      </c>
      <c r="J513" s="15"/>
      <c r="K513" s="15"/>
      <c r="L513" s="2"/>
      <c r="M513" s="15"/>
      <c r="N513" s="15"/>
      <c r="O513" s="15"/>
      <c r="P513" s="15"/>
      <c r="Q513" s="15"/>
      <c r="R513" s="2"/>
      <c r="S513" s="2"/>
      <c r="T513" s="2"/>
      <c r="U513" s="2"/>
      <c r="V513" s="5"/>
      <c r="W513" s="5" t="s">
        <v>257</v>
      </c>
      <c r="X513" s="1478" t="str">
        <f>項目一覧②!$F$222</f>
        <v/>
      </c>
      <c r="Y513" s="1478"/>
      <c r="Z513" s="1478"/>
      <c r="AA513" s="3" t="s">
        <v>256</v>
      </c>
      <c r="AB513" s="1028"/>
    </row>
    <row r="514" spans="1:28" ht="17.100000000000001" customHeight="1">
      <c r="A514" s="17" t="s">
        <v>113</v>
      </c>
      <c r="B514" s="16" t="s">
        <v>255</v>
      </c>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c r="AA514" s="16"/>
      <c r="AB514" s="2"/>
    </row>
    <row r="515" spans="1:28" ht="17.100000000000001" customHeight="1">
      <c r="A515" s="6"/>
      <c r="B515" s="3"/>
      <c r="C515" s="3"/>
      <c r="D515" s="3"/>
      <c r="E515" s="3"/>
      <c r="F515" s="1479" t="str">
        <f>項目一覧②!$F$223</f>
        <v/>
      </c>
      <c r="G515" s="1479"/>
      <c r="H515" s="1479"/>
      <c r="I515" s="1479"/>
      <c r="J515" s="1479"/>
      <c r="K515" s="1479"/>
      <c r="L515" s="1479"/>
      <c r="M515" s="1479"/>
      <c r="N515" s="1479"/>
      <c r="O515" s="1479"/>
      <c r="P515" s="1479"/>
      <c r="Q515" s="1479"/>
      <c r="R515" s="1479"/>
      <c r="S515" s="1479"/>
      <c r="T515" s="1479"/>
      <c r="U515" s="1479"/>
      <c r="V515" s="1479"/>
      <c r="W515" s="1479"/>
      <c r="X515" s="1479"/>
      <c r="Y515" s="1479"/>
      <c r="Z515" s="1479"/>
      <c r="AA515" s="1479"/>
      <c r="AB515" s="2"/>
    </row>
    <row r="516" spans="1:28" ht="17.100000000000001" customHeight="1">
      <c r="A516" s="15"/>
      <c r="B516" s="15"/>
      <c r="C516" s="15"/>
      <c r="D516" s="15"/>
      <c r="E516" s="15"/>
      <c r="F516" s="1480"/>
      <c r="G516" s="1480"/>
      <c r="H516" s="1480"/>
      <c r="I516" s="1480"/>
      <c r="J516" s="1480"/>
      <c r="K516" s="1480"/>
      <c r="L516" s="1480"/>
      <c r="M516" s="1480"/>
      <c r="N516" s="1480"/>
      <c r="O516" s="1480"/>
      <c r="P516" s="1480"/>
      <c r="Q516" s="1480"/>
      <c r="R516" s="1480"/>
      <c r="S516" s="1480"/>
      <c r="T516" s="1480"/>
      <c r="U516" s="1480"/>
      <c r="V516" s="1480"/>
      <c r="W516" s="1480"/>
      <c r="X516" s="1480"/>
      <c r="Y516" s="1480"/>
      <c r="Z516" s="1480"/>
      <c r="AA516" s="1480"/>
      <c r="AB516" s="1028"/>
    </row>
    <row r="517" spans="1:28" ht="17.100000000000001" customHeight="1">
      <c r="A517" s="6" t="s">
        <v>113</v>
      </c>
      <c r="B517" s="3" t="s">
        <v>254</v>
      </c>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2"/>
    </row>
    <row r="518" spans="1:28" ht="17.100000000000001" customHeight="1">
      <c r="A518" s="3"/>
      <c r="B518" s="3"/>
      <c r="C518" s="3"/>
      <c r="D518" s="3"/>
      <c r="E518" s="3"/>
      <c r="F518" s="1479" t="str">
        <f>項目一覧②!$F$224</f>
        <v/>
      </c>
      <c r="G518" s="1479"/>
      <c r="H518" s="1479"/>
      <c r="I518" s="1479"/>
      <c r="J518" s="1479"/>
      <c r="K518" s="1479"/>
      <c r="L518" s="1479"/>
      <c r="M518" s="1479"/>
      <c r="N518" s="1479"/>
      <c r="O518" s="1479"/>
      <c r="P518" s="1479"/>
      <c r="Q518" s="1479"/>
      <c r="R518" s="1479"/>
      <c r="S518" s="1479"/>
      <c r="T518" s="1479"/>
      <c r="U518" s="1479"/>
      <c r="V518" s="1479"/>
      <c r="W518" s="1479"/>
      <c r="X518" s="1479"/>
      <c r="Y518" s="1479"/>
      <c r="Z518" s="1479"/>
      <c r="AA518" s="1479"/>
      <c r="AB518" s="2"/>
    </row>
    <row r="519" spans="1:28" ht="17.100000000000001" customHeight="1">
      <c r="A519" s="1023"/>
      <c r="B519" s="1023"/>
      <c r="C519" s="1023"/>
      <c r="D519" s="1023"/>
      <c r="E519" s="1023"/>
      <c r="F519" s="1481"/>
      <c r="G519" s="1481"/>
      <c r="H519" s="1481"/>
      <c r="I519" s="1481"/>
      <c r="J519" s="1481"/>
      <c r="K519" s="1481"/>
      <c r="L519" s="1481"/>
      <c r="M519" s="1481"/>
      <c r="N519" s="1481"/>
      <c r="O519" s="1481"/>
      <c r="P519" s="1481"/>
      <c r="Q519" s="1481"/>
      <c r="R519" s="1481"/>
      <c r="S519" s="1481"/>
      <c r="T519" s="1481"/>
      <c r="U519" s="1481"/>
      <c r="V519" s="1481"/>
      <c r="W519" s="1481"/>
      <c r="X519" s="1481"/>
      <c r="Y519" s="1481"/>
      <c r="Z519" s="1481"/>
      <c r="AA519" s="1481"/>
      <c r="AB519" s="1028"/>
    </row>
    <row r="520" spans="1:28" ht="17.100000000000001" customHeight="1">
      <c r="A520" s="1473" t="s">
        <v>281</v>
      </c>
      <c r="B520" s="1473"/>
      <c r="C520" s="1473"/>
      <c r="D520" s="1473"/>
      <c r="E520" s="1473"/>
      <c r="F520" s="1473"/>
      <c r="G520" s="1473"/>
      <c r="H520" s="1473"/>
      <c r="I520" s="1473"/>
      <c r="J520" s="1473"/>
      <c r="K520" s="1473"/>
      <c r="L520" s="1473"/>
      <c r="M520" s="1473"/>
      <c r="N520" s="1473"/>
      <c r="O520" s="1473"/>
      <c r="P520" s="1473"/>
      <c r="Q520" s="1473"/>
      <c r="R520" s="1473"/>
      <c r="S520" s="1473"/>
      <c r="T520" s="1473"/>
      <c r="U520" s="1473"/>
      <c r="V520" s="1473"/>
      <c r="W520" s="1473"/>
      <c r="X520" s="1473"/>
      <c r="Y520" s="1473"/>
      <c r="Z520" s="1473"/>
      <c r="AA520" s="1473"/>
      <c r="AB520" s="2"/>
    </row>
    <row r="521" spans="1:28" ht="17.100000000000001" customHeight="1">
      <c r="A521" s="15"/>
      <c r="B521" s="15" t="s">
        <v>280</v>
      </c>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028"/>
    </row>
    <row r="522" spans="1:28" ht="17.100000000000001" customHeight="1">
      <c r="A522" s="22" t="s">
        <v>113</v>
      </c>
      <c r="B522" s="20" t="s">
        <v>136</v>
      </c>
      <c r="C522" s="20"/>
      <c r="D522" s="20"/>
      <c r="E522" s="20"/>
      <c r="F522" s="20"/>
      <c r="G522" s="24"/>
      <c r="H522" s="20"/>
      <c r="I522" s="20"/>
      <c r="J522" s="20"/>
      <c r="K522" s="20"/>
      <c r="L522" s="20"/>
      <c r="M522" s="20">
        <f>項目一覧②!$F$225</f>
        <v>1</v>
      </c>
      <c r="N522" s="20"/>
      <c r="O522" s="20"/>
      <c r="P522" s="20"/>
      <c r="Q522" s="20"/>
      <c r="R522" s="20"/>
      <c r="S522" s="20"/>
      <c r="T522" s="20"/>
      <c r="U522" s="20"/>
      <c r="V522" s="20"/>
      <c r="W522" s="20"/>
      <c r="X522" s="20"/>
      <c r="Y522" s="20"/>
      <c r="Z522" s="20"/>
      <c r="AA522" s="20"/>
      <c r="AB522" s="1028"/>
    </row>
    <row r="523" spans="1:28" ht="17.100000000000001" customHeight="1">
      <c r="A523" s="22" t="s">
        <v>113</v>
      </c>
      <c r="B523" s="20" t="s">
        <v>278</v>
      </c>
      <c r="C523" s="20"/>
      <c r="D523" s="20"/>
      <c r="E523" s="20"/>
      <c r="F523" s="20"/>
      <c r="G523" s="2"/>
      <c r="H523" s="2"/>
      <c r="I523" s="20"/>
      <c r="J523" s="1474" t="str">
        <f>項目一覧②!$F$226</f>
        <v/>
      </c>
      <c r="K523" s="1474"/>
      <c r="L523" s="1474"/>
      <c r="M523" s="1474"/>
      <c r="N523" s="20" t="s">
        <v>277</v>
      </c>
      <c r="O523" s="20"/>
      <c r="P523" s="20"/>
      <c r="Q523" s="20"/>
      <c r="R523" s="20"/>
      <c r="S523" s="20"/>
      <c r="T523" s="20"/>
      <c r="U523" s="20"/>
      <c r="V523" s="20"/>
      <c r="W523" s="20"/>
      <c r="X523" s="20"/>
      <c r="Y523" s="20"/>
      <c r="Z523" s="20"/>
      <c r="AA523" s="20"/>
      <c r="AB523" s="1028"/>
    </row>
    <row r="524" spans="1:28" ht="17.100000000000001" customHeight="1">
      <c r="A524" s="22" t="s">
        <v>113</v>
      </c>
      <c r="B524" s="20" t="s">
        <v>276</v>
      </c>
      <c r="C524" s="20"/>
      <c r="D524" s="20"/>
      <c r="E524" s="20"/>
      <c r="F524" s="20"/>
      <c r="G524" s="20"/>
      <c r="H524" s="20"/>
      <c r="I524" s="20"/>
      <c r="J524" s="1475" t="str">
        <f>項目一覧②!$F$227</f>
        <v/>
      </c>
      <c r="K524" s="1475"/>
      <c r="L524" s="1475"/>
      <c r="M524" s="1475"/>
      <c r="N524" s="21" t="s">
        <v>89</v>
      </c>
      <c r="O524" s="20"/>
      <c r="P524" s="20"/>
      <c r="Q524" s="20"/>
      <c r="R524" s="20"/>
      <c r="S524" s="20"/>
      <c r="T524" s="20"/>
      <c r="U524" s="20"/>
      <c r="V524" s="20"/>
      <c r="W524" s="20"/>
      <c r="X524" s="20"/>
      <c r="Y524" s="20"/>
      <c r="Z524" s="20"/>
      <c r="AA524" s="20"/>
      <c r="AB524" s="1028"/>
    </row>
    <row r="525" spans="1:28" ht="17.100000000000001" customHeight="1">
      <c r="A525" s="22" t="s">
        <v>113</v>
      </c>
      <c r="B525" s="20" t="s">
        <v>275</v>
      </c>
      <c r="C525" s="20"/>
      <c r="D525" s="20"/>
      <c r="E525" s="20"/>
      <c r="F525" s="20"/>
      <c r="G525" s="20"/>
      <c r="H525" s="20"/>
      <c r="I525" s="20"/>
      <c r="J525" s="1475" t="str">
        <f>項目一覧②!$F$228</f>
        <v/>
      </c>
      <c r="K525" s="1475"/>
      <c r="L525" s="1475"/>
      <c r="M525" s="1475"/>
      <c r="N525" s="23" t="s">
        <v>89</v>
      </c>
      <c r="O525" s="20"/>
      <c r="P525" s="20"/>
      <c r="Q525" s="20"/>
      <c r="R525" s="20"/>
      <c r="S525" s="20"/>
      <c r="T525" s="20"/>
      <c r="U525" s="20"/>
      <c r="V525" s="20"/>
      <c r="W525" s="20"/>
      <c r="X525" s="20"/>
      <c r="Y525" s="20"/>
      <c r="Z525" s="20"/>
      <c r="AA525" s="20"/>
      <c r="AB525" s="1028"/>
    </row>
    <row r="526" spans="1:28" ht="17.100000000000001" customHeight="1">
      <c r="A526" s="22" t="s">
        <v>113</v>
      </c>
      <c r="B526" s="20" t="s">
        <v>274</v>
      </c>
      <c r="C526" s="20"/>
      <c r="D526" s="20"/>
      <c r="E526" s="20"/>
      <c r="F526" s="20"/>
      <c r="G526" s="20"/>
      <c r="H526" s="20"/>
      <c r="I526" s="20"/>
      <c r="J526" s="1475" t="str">
        <f>項目一覧②!$F$229</f>
        <v/>
      </c>
      <c r="K526" s="1475"/>
      <c r="L526" s="1475"/>
      <c r="M526" s="1475"/>
      <c r="N526" s="21" t="s">
        <v>89</v>
      </c>
      <c r="O526" s="20"/>
      <c r="P526" s="20"/>
      <c r="Q526" s="20"/>
      <c r="R526" s="20"/>
      <c r="S526" s="20"/>
      <c r="T526" s="20"/>
      <c r="U526" s="20"/>
      <c r="V526" s="20"/>
      <c r="W526" s="20"/>
      <c r="X526" s="20"/>
      <c r="Y526" s="20"/>
      <c r="Z526" s="20"/>
      <c r="AA526" s="20"/>
      <c r="AB526" s="1028"/>
    </row>
    <row r="527" spans="1:28" ht="17.100000000000001" customHeight="1">
      <c r="A527" s="17" t="s">
        <v>113</v>
      </c>
      <c r="B527" s="16" t="s">
        <v>272</v>
      </c>
      <c r="C527" s="16"/>
      <c r="D527" s="16"/>
      <c r="E527" s="16"/>
      <c r="F527" s="16"/>
      <c r="G527" s="16"/>
      <c r="H527" s="16"/>
      <c r="I527" s="16"/>
      <c r="O527" s="16"/>
      <c r="P527" s="16"/>
      <c r="Q527" s="16"/>
      <c r="R527" s="16"/>
      <c r="S527" s="16"/>
      <c r="T527" s="16"/>
      <c r="U527" s="16"/>
      <c r="V527" s="16"/>
      <c r="W527" s="16"/>
      <c r="X527" s="16"/>
      <c r="Y527" s="16"/>
      <c r="Z527" s="16"/>
      <c r="AA527" s="16"/>
      <c r="AB527" s="2"/>
    </row>
    <row r="528" spans="1:28" ht="17.100000000000001" customHeight="1">
      <c r="A528" s="6"/>
      <c r="B528" s="3"/>
      <c r="C528" s="3" t="s">
        <v>2459</v>
      </c>
      <c r="D528" s="3" t="s">
        <v>2460</v>
      </c>
      <c r="E528" s="3"/>
      <c r="F528" s="3"/>
      <c r="G528" s="3"/>
      <c r="H528" s="3"/>
      <c r="I528" s="3"/>
      <c r="J528" s="1476" t="str">
        <f>項目一覧②!$F$230</f>
        <v/>
      </c>
      <c r="K528" s="1476"/>
      <c r="L528" s="1476"/>
      <c r="M528" s="1476"/>
      <c r="N528" s="4" t="s">
        <v>89</v>
      </c>
      <c r="O528" s="3"/>
      <c r="P528" s="3"/>
      <c r="Q528" s="3"/>
      <c r="R528" s="3"/>
      <c r="S528" s="3"/>
      <c r="T528" s="3"/>
      <c r="U528" s="3"/>
      <c r="V528" s="3"/>
      <c r="W528" s="3"/>
      <c r="X528" s="3"/>
      <c r="Y528" s="3"/>
      <c r="Z528" s="3"/>
      <c r="AA528" s="3"/>
      <c r="AB528" s="2"/>
    </row>
    <row r="529" spans="1:29" ht="17.100000000000001" customHeight="1">
      <c r="A529" s="6"/>
      <c r="B529" s="3"/>
      <c r="C529" s="3" t="s">
        <v>2461</v>
      </c>
      <c r="D529" s="3" t="s">
        <v>2462</v>
      </c>
      <c r="E529" s="3"/>
      <c r="F529" s="3"/>
      <c r="G529" s="3"/>
      <c r="H529" s="3"/>
      <c r="I529" s="3"/>
      <c r="J529" s="19"/>
      <c r="K529" s="19"/>
      <c r="L529" s="19"/>
      <c r="M529" s="19"/>
      <c r="N529" s="19"/>
      <c r="O529" s="4"/>
      <c r="P529" s="3"/>
      <c r="Q529" s="6" t="str">
        <f>IF(項目一覧②!$G$231=TRUE,"■","□")</f>
        <v>□</v>
      </c>
      <c r="R529" s="3" t="s">
        <v>270</v>
      </c>
      <c r="S529" s="3"/>
      <c r="T529" s="6" t="str">
        <f>IF(項目一覧②!$H$231=TRUE,"■","□")</f>
        <v>□</v>
      </c>
      <c r="U529" s="3" t="s">
        <v>87</v>
      </c>
      <c r="V529" s="3"/>
      <c r="W529" s="3"/>
      <c r="X529" s="3"/>
      <c r="Y529" s="3"/>
      <c r="Z529" s="3"/>
      <c r="AA529" s="3"/>
      <c r="AB529" s="1028"/>
      <c r="AC529" s="2"/>
    </row>
    <row r="530" spans="1:29" ht="17.100000000000001" customHeight="1">
      <c r="A530" s="17" t="s">
        <v>113</v>
      </c>
      <c r="B530" s="16" t="s">
        <v>268</v>
      </c>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c r="AA530" s="16"/>
      <c r="AB530" s="2"/>
    </row>
    <row r="531" spans="1:29" ht="17.100000000000001" customHeight="1">
      <c r="A531" s="3"/>
      <c r="B531" s="3"/>
      <c r="C531" s="3"/>
      <c r="D531" s="1473" t="s">
        <v>267</v>
      </c>
      <c r="E531" s="1473"/>
      <c r="F531" s="1473"/>
      <c r="G531" s="1473"/>
      <c r="H531" s="5"/>
      <c r="I531" s="1473" t="s">
        <v>266</v>
      </c>
      <c r="J531" s="1473"/>
      <c r="K531" s="1473"/>
      <c r="L531" s="1473"/>
      <c r="M531" s="1473"/>
      <c r="N531" s="1473"/>
      <c r="O531" s="1473"/>
      <c r="P531" s="1473"/>
      <c r="Q531" s="1473"/>
      <c r="R531" s="1473"/>
      <c r="S531" s="1473"/>
      <c r="T531" s="1473"/>
      <c r="U531" s="1473"/>
      <c r="V531" s="5"/>
      <c r="W531" s="5" t="s">
        <v>257</v>
      </c>
      <c r="X531" s="1473" t="s">
        <v>265</v>
      </c>
      <c r="Y531" s="1473"/>
      <c r="Z531" s="1473"/>
      <c r="AA531" s="3" t="s">
        <v>179</v>
      </c>
      <c r="AB531" s="2"/>
    </row>
    <row r="532" spans="1:29" ht="17.100000000000001" customHeight="1">
      <c r="A532" s="3"/>
      <c r="B532" s="3" t="s">
        <v>264</v>
      </c>
      <c r="C532" s="3"/>
      <c r="D532" s="5" t="s">
        <v>191</v>
      </c>
      <c r="E532" s="1477" t="str">
        <f>項目一覧②!$F$232</f>
        <v/>
      </c>
      <c r="F532" s="1477"/>
      <c r="G532" s="5" t="s">
        <v>258</v>
      </c>
      <c r="H532" s="18" t="str">
        <f>項目一覧②!$F$238</f>
        <v/>
      </c>
      <c r="J532" s="3"/>
      <c r="K532" s="3"/>
      <c r="L532" s="2"/>
      <c r="M532" s="3"/>
      <c r="N532" s="3"/>
      <c r="O532" s="3"/>
      <c r="P532" s="3"/>
      <c r="Q532" s="3"/>
      <c r="R532" s="2"/>
      <c r="S532" s="2"/>
      <c r="T532" s="2"/>
      <c r="U532" s="2"/>
      <c r="V532" s="5"/>
      <c r="W532" s="5" t="s">
        <v>257</v>
      </c>
      <c r="X532" s="1478" t="str">
        <f>項目一覧②!$F$244</f>
        <v/>
      </c>
      <c r="Y532" s="1478"/>
      <c r="Z532" s="1478"/>
      <c r="AA532" s="3" t="s">
        <v>256</v>
      </c>
      <c r="AB532" s="2"/>
    </row>
    <row r="533" spans="1:29" ht="17.100000000000001" customHeight="1">
      <c r="A533" s="3"/>
      <c r="B533" s="3" t="s">
        <v>263</v>
      </c>
      <c r="C533" s="3"/>
      <c r="D533" s="5" t="s">
        <v>191</v>
      </c>
      <c r="E533" s="1477" t="str">
        <f>項目一覧②!$F$233</f>
        <v/>
      </c>
      <c r="F533" s="1477"/>
      <c r="G533" s="5" t="s">
        <v>258</v>
      </c>
      <c r="H533" s="18" t="str">
        <f>項目一覧②!$F$239</f>
        <v/>
      </c>
      <c r="J533" s="3"/>
      <c r="K533" s="3"/>
      <c r="L533" s="2"/>
      <c r="M533" s="3"/>
      <c r="N533" s="3"/>
      <c r="O533" s="3"/>
      <c r="P533" s="3"/>
      <c r="Q533" s="3"/>
      <c r="R533" s="2"/>
      <c r="S533" s="2"/>
      <c r="T533" s="2"/>
      <c r="U533" s="2"/>
      <c r="V533" s="5"/>
      <c r="W533" s="5" t="s">
        <v>257</v>
      </c>
      <c r="X533" s="1478" t="str">
        <f>項目一覧②!$F$245</f>
        <v/>
      </c>
      <c r="Y533" s="1478"/>
      <c r="Z533" s="1478"/>
      <c r="AA533" s="3" t="s">
        <v>256</v>
      </c>
      <c r="AB533" s="2"/>
    </row>
    <row r="534" spans="1:29" ht="17.100000000000001" customHeight="1">
      <c r="A534" s="3"/>
      <c r="B534" s="3" t="s">
        <v>262</v>
      </c>
      <c r="C534" s="3"/>
      <c r="D534" s="5" t="s">
        <v>191</v>
      </c>
      <c r="E534" s="1477" t="str">
        <f>項目一覧②!$F$234</f>
        <v/>
      </c>
      <c r="F534" s="1477"/>
      <c r="G534" s="5" t="s">
        <v>258</v>
      </c>
      <c r="H534" s="18" t="str">
        <f>項目一覧②!$F$240</f>
        <v/>
      </c>
      <c r="J534" s="3"/>
      <c r="K534" s="3"/>
      <c r="L534" s="2"/>
      <c r="M534" s="3"/>
      <c r="N534" s="3"/>
      <c r="O534" s="3"/>
      <c r="P534" s="3"/>
      <c r="Q534" s="3"/>
      <c r="R534" s="2"/>
      <c r="S534" s="2"/>
      <c r="T534" s="2"/>
      <c r="U534" s="2"/>
      <c r="V534" s="5"/>
      <c r="W534" s="5" t="s">
        <v>257</v>
      </c>
      <c r="X534" s="1478" t="str">
        <f>項目一覧②!$F$246</f>
        <v/>
      </c>
      <c r="Y534" s="1478"/>
      <c r="Z534" s="1478"/>
      <c r="AA534" s="3" t="s">
        <v>256</v>
      </c>
      <c r="AB534" s="2"/>
    </row>
    <row r="535" spans="1:29" ht="17.100000000000001" customHeight="1">
      <c r="A535" s="3"/>
      <c r="B535" s="3" t="s">
        <v>261</v>
      </c>
      <c r="C535" s="3"/>
      <c r="D535" s="5" t="s">
        <v>191</v>
      </c>
      <c r="E535" s="1477" t="str">
        <f>項目一覧②!$F$235</f>
        <v/>
      </c>
      <c r="F535" s="1477"/>
      <c r="G535" s="5" t="s">
        <v>258</v>
      </c>
      <c r="H535" s="18" t="str">
        <f>項目一覧②!$F$241</f>
        <v/>
      </c>
      <c r="J535" s="3"/>
      <c r="K535" s="3"/>
      <c r="L535" s="2"/>
      <c r="M535" s="3"/>
      <c r="N535" s="3"/>
      <c r="O535" s="3"/>
      <c r="P535" s="3"/>
      <c r="Q535" s="3"/>
      <c r="R535" s="2"/>
      <c r="S535" s="2"/>
      <c r="T535" s="2"/>
      <c r="U535" s="2"/>
      <c r="V535" s="5"/>
      <c r="W535" s="5" t="s">
        <v>257</v>
      </c>
      <c r="X535" s="1478" t="str">
        <f>項目一覧②!$F$247</f>
        <v/>
      </c>
      <c r="Y535" s="1478"/>
      <c r="Z535" s="1478"/>
      <c r="AA535" s="3" t="s">
        <v>256</v>
      </c>
      <c r="AB535" s="2"/>
    </row>
    <row r="536" spans="1:29" ht="17.100000000000001" customHeight="1">
      <c r="A536" s="3"/>
      <c r="B536" s="3" t="s">
        <v>260</v>
      </c>
      <c r="C536" s="3"/>
      <c r="D536" s="5" t="s">
        <v>191</v>
      </c>
      <c r="E536" s="1477" t="str">
        <f>項目一覧②!$F$236</f>
        <v/>
      </c>
      <c r="F536" s="1477"/>
      <c r="G536" s="5" t="s">
        <v>258</v>
      </c>
      <c r="H536" s="18" t="str">
        <f>項目一覧②!$F$242</f>
        <v/>
      </c>
      <c r="J536" s="3"/>
      <c r="K536" s="3"/>
      <c r="L536" s="2"/>
      <c r="M536" s="3"/>
      <c r="N536" s="3"/>
      <c r="O536" s="3"/>
      <c r="P536" s="3"/>
      <c r="Q536" s="3"/>
      <c r="R536" s="2"/>
      <c r="S536" s="2"/>
      <c r="T536" s="2"/>
      <c r="U536" s="2"/>
      <c r="V536" s="5"/>
      <c r="W536" s="5" t="s">
        <v>257</v>
      </c>
      <c r="X536" s="1478" t="str">
        <f>項目一覧②!$F$248</f>
        <v/>
      </c>
      <c r="Y536" s="1478"/>
      <c r="Z536" s="1478"/>
      <c r="AA536" s="3" t="s">
        <v>256</v>
      </c>
      <c r="AB536" s="2"/>
    </row>
    <row r="537" spans="1:29" ht="17.100000000000001" customHeight="1">
      <c r="A537" s="15"/>
      <c r="B537" s="15" t="s">
        <v>259</v>
      </c>
      <c r="C537" s="15"/>
      <c r="D537" s="5" t="s">
        <v>191</v>
      </c>
      <c r="E537" s="1477" t="str">
        <f>項目一覧②!$F$237</f>
        <v/>
      </c>
      <c r="F537" s="1477"/>
      <c r="G537" s="5" t="s">
        <v>258</v>
      </c>
      <c r="H537" s="18" t="str">
        <f>項目一覧②!$F$243</f>
        <v/>
      </c>
      <c r="J537" s="15"/>
      <c r="K537" s="15"/>
      <c r="L537" s="2"/>
      <c r="M537" s="15"/>
      <c r="N537" s="15"/>
      <c r="O537" s="15"/>
      <c r="P537" s="15"/>
      <c r="Q537" s="15"/>
      <c r="R537" s="2"/>
      <c r="S537" s="2"/>
      <c r="T537" s="2"/>
      <c r="U537" s="2"/>
      <c r="V537" s="5"/>
      <c r="W537" s="5" t="s">
        <v>257</v>
      </c>
      <c r="X537" s="1478" t="str">
        <f>項目一覧②!$F$249</f>
        <v/>
      </c>
      <c r="Y537" s="1478"/>
      <c r="Z537" s="1478"/>
      <c r="AA537" s="3" t="s">
        <v>256</v>
      </c>
      <c r="AB537" s="1028"/>
    </row>
    <row r="538" spans="1:29" ht="17.100000000000001" customHeight="1">
      <c r="A538" s="17" t="s">
        <v>113</v>
      </c>
      <c r="B538" s="16" t="s">
        <v>255</v>
      </c>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c r="AA538" s="16"/>
      <c r="AB538" s="2"/>
    </row>
    <row r="539" spans="1:29" ht="17.100000000000001" customHeight="1">
      <c r="A539" s="6"/>
      <c r="B539" s="3"/>
      <c r="C539" s="3"/>
      <c r="D539" s="3"/>
      <c r="E539" s="3"/>
      <c r="F539" s="1479" t="str">
        <f>項目一覧②!$F$250</f>
        <v/>
      </c>
      <c r="G539" s="1479"/>
      <c r="H539" s="1479"/>
      <c r="I539" s="1479"/>
      <c r="J539" s="1479"/>
      <c r="K539" s="1479"/>
      <c r="L539" s="1479"/>
      <c r="M539" s="1479"/>
      <c r="N539" s="1479"/>
      <c r="O539" s="1479"/>
      <c r="P539" s="1479"/>
      <c r="Q539" s="1479"/>
      <c r="R539" s="1479"/>
      <c r="S539" s="1479"/>
      <c r="T539" s="1479"/>
      <c r="U539" s="1479"/>
      <c r="V539" s="1479"/>
      <c r="W539" s="1479"/>
      <c r="X539" s="1479"/>
      <c r="Y539" s="1479"/>
      <c r="Z539" s="1479"/>
      <c r="AA539" s="1479"/>
      <c r="AB539" s="2"/>
    </row>
    <row r="540" spans="1:29" ht="17.100000000000001" customHeight="1">
      <c r="A540" s="15"/>
      <c r="B540" s="15"/>
      <c r="C540" s="15"/>
      <c r="D540" s="15"/>
      <c r="E540" s="15"/>
      <c r="F540" s="1480"/>
      <c r="G540" s="1480"/>
      <c r="H540" s="1480"/>
      <c r="I540" s="1480"/>
      <c r="J540" s="1480"/>
      <c r="K540" s="1480"/>
      <c r="L540" s="1480"/>
      <c r="M540" s="1480"/>
      <c r="N540" s="1480"/>
      <c r="O540" s="1480"/>
      <c r="P540" s="1480"/>
      <c r="Q540" s="1480"/>
      <c r="R540" s="1480"/>
      <c r="S540" s="1480"/>
      <c r="T540" s="1480"/>
      <c r="U540" s="1480"/>
      <c r="V540" s="1480"/>
      <c r="W540" s="1480"/>
      <c r="X540" s="1480"/>
      <c r="Y540" s="1480"/>
      <c r="Z540" s="1480"/>
      <c r="AA540" s="1480"/>
      <c r="AB540" s="1028"/>
    </row>
    <row r="541" spans="1:29" ht="17.100000000000001" customHeight="1">
      <c r="A541" s="6" t="s">
        <v>113</v>
      </c>
      <c r="B541" s="3" t="s">
        <v>254</v>
      </c>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2"/>
    </row>
    <row r="542" spans="1:29" ht="17.100000000000001" customHeight="1">
      <c r="A542" s="3"/>
      <c r="B542" s="3"/>
      <c r="C542" s="3"/>
      <c r="D542" s="3"/>
      <c r="E542" s="3"/>
      <c r="F542" s="1479" t="str">
        <f>項目一覧②!$F$251</f>
        <v/>
      </c>
      <c r="G542" s="1479"/>
      <c r="H542" s="1479"/>
      <c r="I542" s="1479"/>
      <c r="J542" s="1479"/>
      <c r="K542" s="1479"/>
      <c r="L542" s="1479"/>
      <c r="M542" s="1479"/>
      <c r="N542" s="1479"/>
      <c r="O542" s="1479"/>
      <c r="P542" s="1479"/>
      <c r="Q542" s="1479"/>
      <c r="R542" s="1479"/>
      <c r="S542" s="1479"/>
      <c r="T542" s="1479"/>
      <c r="U542" s="1479"/>
      <c r="V542" s="1479"/>
      <c r="W542" s="1479"/>
      <c r="X542" s="1479"/>
      <c r="Y542" s="1479"/>
      <c r="Z542" s="1479"/>
      <c r="AA542" s="1479"/>
      <c r="AB542" s="2"/>
    </row>
    <row r="543" spans="1:29" ht="17.100000000000001" customHeight="1">
      <c r="A543" s="1023"/>
      <c r="B543" s="1023"/>
      <c r="C543" s="1023"/>
      <c r="D543" s="1023"/>
      <c r="E543" s="1023"/>
      <c r="F543" s="1481"/>
      <c r="G543" s="1481"/>
      <c r="H543" s="1481"/>
      <c r="I543" s="1481"/>
      <c r="J543" s="1481"/>
      <c r="K543" s="1481"/>
      <c r="L543" s="1481"/>
      <c r="M543" s="1481"/>
      <c r="N543" s="1481"/>
      <c r="O543" s="1481"/>
      <c r="P543" s="1481"/>
      <c r="Q543" s="1481"/>
      <c r="R543" s="1481"/>
      <c r="S543" s="1481"/>
      <c r="T543" s="1481"/>
      <c r="U543" s="1481"/>
      <c r="V543" s="1481"/>
      <c r="W543" s="1481"/>
      <c r="X543" s="1481"/>
      <c r="Y543" s="1481"/>
      <c r="Z543" s="1481"/>
      <c r="AA543" s="1481"/>
      <c r="AB543" s="2"/>
    </row>
    <row r="545" spans="1:28" s="628" customFormat="1" ht="17.100000000000001" customHeight="1">
      <c r="A545" s="1562" t="s">
        <v>2293</v>
      </c>
      <c r="B545" s="1562"/>
      <c r="C545" s="1562"/>
      <c r="D545" s="1562"/>
      <c r="E545" s="1562"/>
      <c r="F545" s="1562"/>
      <c r="G545" s="1562"/>
      <c r="H545" s="1562"/>
      <c r="I545" s="1562"/>
      <c r="J545" s="1562"/>
      <c r="K545" s="1562"/>
      <c r="L545" s="1562"/>
      <c r="M545" s="1562"/>
      <c r="N545" s="1562"/>
      <c r="O545" s="1562"/>
      <c r="P545" s="1562"/>
      <c r="Q545" s="1562"/>
      <c r="R545" s="1562"/>
      <c r="S545" s="1562"/>
      <c r="T545" s="1562"/>
      <c r="U545" s="1562"/>
      <c r="V545" s="1562"/>
      <c r="W545" s="1562"/>
      <c r="X545" s="1562"/>
      <c r="Y545" s="1562"/>
      <c r="Z545" s="1562"/>
    </row>
    <row r="546" spans="1:28" s="628" customFormat="1" ht="17.100000000000001" customHeight="1">
      <c r="A546" s="628" t="s">
        <v>2246</v>
      </c>
      <c r="B546" s="629"/>
      <c r="AB546" s="1028"/>
    </row>
    <row r="547" spans="1:28" s="3" customFormat="1" ht="17.100000000000001" customHeight="1">
      <c r="A547" s="630" t="s">
        <v>2184</v>
      </c>
      <c r="B547" s="631" t="s">
        <v>2182</v>
      </c>
      <c r="C547" s="632" t="s">
        <v>2183</v>
      </c>
      <c r="D547" s="632"/>
      <c r="E547" s="632"/>
      <c r="F547" s="632"/>
      <c r="G547" s="633">
        <f>項目一覧②!$F$752</f>
        <v>1</v>
      </c>
      <c r="H547" s="633"/>
      <c r="I547" s="633"/>
      <c r="J547" s="632"/>
      <c r="K547" s="632"/>
      <c r="L547" s="632"/>
      <c r="M547" s="632"/>
      <c r="N547" s="632"/>
      <c r="O547" s="632"/>
      <c r="P547" s="632"/>
      <c r="Q547" s="632"/>
      <c r="R547" s="632"/>
      <c r="S547" s="632"/>
      <c r="T547" s="632"/>
      <c r="U547" s="632"/>
      <c r="V547" s="632"/>
      <c r="W547" s="632"/>
      <c r="X547" s="632"/>
      <c r="Y547" s="632"/>
      <c r="Z547" s="632"/>
      <c r="AA547" s="632"/>
      <c r="AB547" s="1028"/>
    </row>
    <row r="548" spans="1:28" s="628" customFormat="1" ht="17.100000000000001" customHeight="1">
      <c r="A548" s="634" t="s">
        <v>2185</v>
      </c>
      <c r="B548" s="635" t="s">
        <v>2186</v>
      </c>
      <c r="C548" s="636" t="s">
        <v>2188</v>
      </c>
      <c r="D548" s="636"/>
      <c r="E548" s="636"/>
      <c r="F548" s="637"/>
      <c r="G548" s="1565" t="str">
        <f>項目一覧②!$F$753</f>
        <v/>
      </c>
      <c r="H548" s="1565"/>
      <c r="I548" s="1565"/>
      <c r="J548" s="636" t="s">
        <v>2189</v>
      </c>
      <c r="K548" s="636"/>
      <c r="L548" s="636"/>
      <c r="M548" s="636"/>
      <c r="N548" s="636"/>
      <c r="O548" s="636"/>
      <c r="P548" s="636"/>
      <c r="Q548" s="636"/>
      <c r="R548" s="636"/>
      <c r="S548" s="636"/>
      <c r="T548" s="636"/>
      <c r="U548" s="636"/>
      <c r="V548" s="636"/>
      <c r="W548" s="636"/>
      <c r="X548" s="636"/>
      <c r="Y548" s="636"/>
      <c r="Z548" s="636"/>
      <c r="AA548" s="636"/>
      <c r="AB548" s="1028"/>
    </row>
    <row r="549" spans="1:28" s="628" customFormat="1" ht="17.100000000000001" customHeight="1">
      <c r="A549" s="638" t="s">
        <v>2185</v>
      </c>
      <c r="B549" s="639" t="s">
        <v>2190</v>
      </c>
      <c r="C549" s="640" t="s">
        <v>2191</v>
      </c>
      <c r="D549" s="640"/>
      <c r="E549" s="640"/>
      <c r="F549" s="640"/>
      <c r="G549" s="640"/>
      <c r="H549" s="640"/>
      <c r="I549" s="640"/>
      <c r="J549" s="640"/>
      <c r="K549" s="640"/>
      <c r="L549" s="640"/>
      <c r="M549" s="640"/>
      <c r="N549" s="640"/>
      <c r="O549" s="640"/>
      <c r="P549" s="640"/>
      <c r="Q549" s="640"/>
      <c r="R549" s="640"/>
      <c r="S549" s="640"/>
      <c r="T549" s="640"/>
      <c r="U549" s="640"/>
      <c r="V549" s="640"/>
      <c r="W549" s="640"/>
      <c r="X549" s="640"/>
      <c r="Y549" s="640"/>
      <c r="Z549" s="640"/>
    </row>
    <row r="550" spans="1:28" s="628" customFormat="1" ht="17.100000000000001" customHeight="1">
      <c r="A550" s="629"/>
      <c r="B550" s="641" t="s">
        <v>2185</v>
      </c>
      <c r="C550" s="642" t="s">
        <v>2192</v>
      </c>
      <c r="D550" s="628" t="s">
        <v>2193</v>
      </c>
      <c r="I550" s="1561" t="str">
        <f>項目一覧②!$F$754</f>
        <v/>
      </c>
      <c r="J550" s="1561"/>
      <c r="K550" s="1561"/>
      <c r="L550" s="1561"/>
      <c r="M550" s="628" t="s">
        <v>2201</v>
      </c>
    </row>
    <row r="551" spans="1:28" s="628" customFormat="1" ht="17.100000000000001" customHeight="1">
      <c r="A551" s="629"/>
      <c r="B551" s="641" t="s">
        <v>2185</v>
      </c>
      <c r="C551" s="642" t="s">
        <v>2194</v>
      </c>
      <c r="D551" s="628" t="s">
        <v>2197</v>
      </c>
      <c r="I551" s="1561" t="str">
        <f>項目一覧②!$F$755</f>
        <v/>
      </c>
      <c r="J551" s="1561"/>
      <c r="K551" s="1561"/>
      <c r="L551" s="1561"/>
      <c r="M551" s="628" t="s">
        <v>2201</v>
      </c>
    </row>
    <row r="552" spans="1:28" s="628" customFormat="1" ht="17.100000000000001" customHeight="1">
      <c r="A552" s="629"/>
      <c r="B552" s="641" t="s">
        <v>2185</v>
      </c>
      <c r="C552" s="642" t="s">
        <v>2195</v>
      </c>
      <c r="D552" s="628" t="s">
        <v>2198</v>
      </c>
      <c r="H552" s="628" t="s">
        <v>2239</v>
      </c>
      <c r="I552" s="600"/>
      <c r="J552" s="1566" t="str">
        <f>項目一覧②!$F$756</f>
        <v/>
      </c>
      <c r="K552" s="1566"/>
      <c r="L552" s="1566"/>
      <c r="M552" s="628" t="s">
        <v>2202</v>
      </c>
      <c r="P552" s="628" t="s">
        <v>2240</v>
      </c>
      <c r="Q552" s="600"/>
      <c r="R552" s="1566" t="str">
        <f>項目一覧②!F757</f>
        <v/>
      </c>
      <c r="S552" s="1566"/>
      <c r="T552" s="1566"/>
      <c r="U552" s="628" t="s">
        <v>2202</v>
      </c>
    </row>
    <row r="553" spans="1:28" s="628" customFormat="1" ht="17.100000000000001" customHeight="1">
      <c r="A553" s="643"/>
      <c r="B553" s="644" t="s">
        <v>2185</v>
      </c>
      <c r="C553" s="645" t="s">
        <v>2196</v>
      </c>
      <c r="D553" s="646" t="s">
        <v>2199</v>
      </c>
      <c r="E553" s="646"/>
      <c r="F553" s="646"/>
      <c r="G553" s="646"/>
      <c r="H553" s="646" t="str">
        <f>項目一覧②!$F$758&amp;IF(項目一覧②!$F$759="",""," 一部 "&amp;項目一覧②!$F$759)</f>
        <v/>
      </c>
      <c r="I553" s="647"/>
      <c r="J553" s="647"/>
      <c r="K553" s="647"/>
      <c r="L553" s="647"/>
      <c r="M553" s="647"/>
      <c r="N553" s="647"/>
      <c r="O553" s="647"/>
      <c r="P553" s="647"/>
      <c r="Q553" s="646"/>
      <c r="R553" s="646"/>
      <c r="S553" s="647"/>
      <c r="T553" s="647"/>
      <c r="U553" s="647"/>
      <c r="V553" s="647"/>
      <c r="W553" s="647"/>
      <c r="X553" s="647"/>
      <c r="Y553" s="647"/>
      <c r="Z553" s="647"/>
      <c r="AB553" s="1028"/>
    </row>
    <row r="554" spans="1:28" s="628" customFormat="1" ht="17.100000000000001" customHeight="1">
      <c r="A554" s="638" t="s">
        <v>2185</v>
      </c>
      <c r="B554" s="639" t="s">
        <v>2203</v>
      </c>
      <c r="C554" s="640" t="s">
        <v>2208</v>
      </c>
      <c r="D554" s="640"/>
      <c r="E554" s="640"/>
      <c r="F554" s="640"/>
      <c r="G554" s="640"/>
      <c r="H554" s="640"/>
      <c r="I554" s="640"/>
      <c r="J554" s="640"/>
      <c r="K554" s="640"/>
      <c r="L554" s="640"/>
      <c r="M554" s="640"/>
      <c r="N554" s="640"/>
      <c r="O554" s="640"/>
      <c r="P554" s="640"/>
      <c r="Q554" s="640"/>
      <c r="R554" s="640"/>
      <c r="S554" s="640"/>
      <c r="T554" s="640"/>
      <c r="U554" s="640"/>
      <c r="V554" s="640"/>
      <c r="W554" s="640"/>
      <c r="X554" s="640"/>
      <c r="Y554" s="640"/>
      <c r="Z554" s="640"/>
      <c r="AA554" s="640"/>
    </row>
    <row r="555" spans="1:28" s="628" customFormat="1" ht="17.100000000000001" customHeight="1">
      <c r="A555" s="629"/>
      <c r="B555" s="641"/>
      <c r="C555" s="642" t="str">
        <f>IF(項目一覧②!$G$760=TRUE,"■","□")</f>
        <v>□</v>
      </c>
      <c r="D555" s="628" t="s">
        <v>2204</v>
      </c>
    </row>
    <row r="556" spans="1:28" s="628" customFormat="1" ht="17.100000000000001" customHeight="1">
      <c r="A556" s="643"/>
      <c r="B556" s="644"/>
      <c r="C556" s="642" t="str">
        <f>IF(項目一覧②!$G$761=TRUE,"■","□")</f>
        <v>□</v>
      </c>
      <c r="D556" s="646" t="s">
        <v>2205</v>
      </c>
      <c r="E556" s="646"/>
      <c r="F556" s="646"/>
      <c r="G556" s="646"/>
      <c r="H556" s="646"/>
      <c r="I556" s="646"/>
      <c r="J556" s="646"/>
      <c r="K556" s="646"/>
      <c r="L556" s="646"/>
      <c r="M556" s="646"/>
      <c r="N556" s="646"/>
      <c r="O556" s="646"/>
      <c r="P556" s="646"/>
      <c r="Q556" s="646"/>
      <c r="R556" s="646"/>
      <c r="S556" s="646"/>
      <c r="T556" s="646"/>
      <c r="U556" s="646"/>
      <c r="V556" s="646"/>
      <c r="W556" s="646"/>
      <c r="X556" s="646"/>
      <c r="Y556" s="646"/>
      <c r="Z556" s="646"/>
      <c r="AA556" s="646"/>
      <c r="AB556" s="1028"/>
    </row>
    <row r="557" spans="1:28" s="628" customFormat="1" ht="17.100000000000001" customHeight="1">
      <c r="A557" s="638" t="s">
        <v>2185</v>
      </c>
      <c r="B557" s="639" t="s">
        <v>2206</v>
      </c>
      <c r="C557" s="640" t="s">
        <v>2207</v>
      </c>
      <c r="D557" s="640"/>
      <c r="E557" s="640"/>
      <c r="F557" s="640"/>
      <c r="G557" s="640"/>
      <c r="H557" s="640"/>
      <c r="I557" s="640"/>
      <c r="J557" s="640"/>
      <c r="K557" s="640"/>
      <c r="L557" s="640"/>
      <c r="M557" s="640"/>
      <c r="N557" s="640"/>
      <c r="O557" s="640"/>
      <c r="P557" s="640"/>
      <c r="Q557" s="640"/>
      <c r="R557" s="640"/>
      <c r="S557" s="640"/>
      <c r="T557" s="640"/>
      <c r="U557" s="640"/>
      <c r="V557" s="640"/>
      <c r="W557" s="640"/>
      <c r="X557" s="640"/>
      <c r="Y557" s="640"/>
      <c r="Z557" s="640"/>
    </row>
    <row r="558" spans="1:28" s="628" customFormat="1" ht="17.100000000000001" customHeight="1">
      <c r="A558" s="629"/>
      <c r="B558" s="641"/>
      <c r="C558" s="642" t="str">
        <f>IF(項目一覧②!$G$762=TRUE,"■","□")</f>
        <v>□</v>
      </c>
      <c r="D558" s="628" t="s">
        <v>2209</v>
      </c>
    </row>
    <row r="559" spans="1:28" s="628" customFormat="1" ht="17.100000000000001" customHeight="1">
      <c r="A559" s="629"/>
      <c r="B559" s="641"/>
      <c r="C559" s="642" t="str">
        <f>IF(項目一覧②!$G$763=TRUE,"■","□")</f>
        <v>□</v>
      </c>
      <c r="D559" s="628" t="s">
        <v>2211</v>
      </c>
    </row>
    <row r="560" spans="1:28" s="628" customFormat="1" ht="17.100000000000001" customHeight="1">
      <c r="A560" s="629"/>
      <c r="B560" s="641"/>
      <c r="C560" s="642" t="str">
        <f>IF(項目一覧②!$G$764=TRUE,"■","□")</f>
        <v>□</v>
      </c>
      <c r="D560" s="628" t="s">
        <v>2212</v>
      </c>
    </row>
    <row r="561" spans="1:28" s="628" customFormat="1" ht="17.100000000000001" customHeight="1">
      <c r="A561" s="629"/>
      <c r="B561" s="641"/>
      <c r="C561" s="642" t="str">
        <f>IF(項目一覧②!$G$765=TRUE,"■","□")</f>
        <v>□</v>
      </c>
      <c r="D561" s="628" t="s">
        <v>2213</v>
      </c>
    </row>
    <row r="562" spans="1:28" s="628" customFormat="1" ht="17.100000000000001" customHeight="1">
      <c r="A562" s="643"/>
      <c r="B562" s="644"/>
      <c r="C562" s="642" t="str">
        <f>IF(項目一覧②!$G$766=TRUE,"■","□")</f>
        <v>□</v>
      </c>
      <c r="D562" s="646" t="s">
        <v>2210</v>
      </c>
      <c r="E562" s="646"/>
      <c r="F562" s="646"/>
      <c r="G562" s="646"/>
      <c r="H562" s="646"/>
      <c r="I562" s="646"/>
      <c r="J562" s="646"/>
      <c r="K562" s="646"/>
      <c r="L562" s="646"/>
      <c r="M562" s="646"/>
      <c r="N562" s="646"/>
      <c r="O562" s="646"/>
      <c r="P562" s="646"/>
      <c r="Q562" s="646"/>
      <c r="R562" s="646"/>
      <c r="S562" s="646"/>
      <c r="T562" s="646"/>
      <c r="U562" s="646"/>
      <c r="V562" s="646"/>
      <c r="W562" s="646"/>
      <c r="X562" s="646"/>
      <c r="Y562" s="646"/>
      <c r="Z562" s="646"/>
      <c r="AB562" s="1028"/>
    </row>
    <row r="563" spans="1:28" s="628" customFormat="1" ht="17.100000000000001" customHeight="1">
      <c r="A563" s="638" t="s">
        <v>2185</v>
      </c>
      <c r="B563" s="648" t="s">
        <v>2214</v>
      </c>
      <c r="C563" s="640" t="s">
        <v>2349</v>
      </c>
      <c r="D563" s="640"/>
      <c r="E563" s="640"/>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row>
    <row r="564" spans="1:28" s="628" customFormat="1" ht="17.100000000000001" customHeight="1">
      <c r="A564" s="629"/>
      <c r="B564" s="641" t="s">
        <v>2185</v>
      </c>
      <c r="C564" s="642" t="s">
        <v>2192</v>
      </c>
      <c r="D564" s="628" t="s">
        <v>2216</v>
      </c>
      <c r="G564" s="628" t="str">
        <f>項目一覧②!F767</f>
        <v/>
      </c>
    </row>
    <row r="565" spans="1:28" s="628" customFormat="1" ht="17.100000000000001" customHeight="1">
      <c r="A565" s="629"/>
      <c r="B565" s="641" t="s">
        <v>2185</v>
      </c>
      <c r="C565" s="642" t="s">
        <v>2194</v>
      </c>
      <c r="D565" s="628" t="s">
        <v>2217</v>
      </c>
    </row>
    <row r="566" spans="1:28" s="628" customFormat="1" ht="17.100000000000001" customHeight="1">
      <c r="A566" s="629"/>
      <c r="B566" s="641"/>
      <c r="C566" s="642" t="str">
        <f>IF(項目一覧②!$G$768=TRUE,"■","□")</f>
        <v>□</v>
      </c>
      <c r="D566" s="628" t="s">
        <v>2218</v>
      </c>
    </row>
    <row r="567" spans="1:28" s="628" customFormat="1" ht="17.100000000000001" customHeight="1">
      <c r="A567" s="629"/>
      <c r="B567" s="641"/>
      <c r="S567" s="629" t="s">
        <v>2221</v>
      </c>
      <c r="T567" s="1562" t="str">
        <f>項目一覧②!$F$769</f>
        <v/>
      </c>
      <c r="U567" s="1562"/>
      <c r="V567" s="1562"/>
      <c r="W567" s="1562"/>
      <c r="X567" s="1562"/>
      <c r="Y567" s="1562"/>
      <c r="Z567" s="628" t="s">
        <v>2119</v>
      </c>
    </row>
    <row r="568" spans="1:28" s="628" customFormat="1" ht="17.100000000000001" customHeight="1">
      <c r="A568" s="643"/>
      <c r="B568" s="644"/>
      <c r="C568" s="642" t="str">
        <f>IF(項目一覧②!$G$770=TRUE,"■","□")</f>
        <v>□</v>
      </c>
      <c r="D568" s="646" t="s">
        <v>2219</v>
      </c>
      <c r="E568" s="646"/>
      <c r="F568" s="646"/>
      <c r="G568" s="646"/>
      <c r="H568" s="646"/>
      <c r="I568" s="646"/>
      <c r="J568" s="646"/>
      <c r="K568" s="646"/>
      <c r="L568" s="646"/>
      <c r="M568" s="646"/>
      <c r="N568" s="646"/>
      <c r="O568" s="646"/>
      <c r="P568" s="646"/>
      <c r="Q568" s="646"/>
      <c r="R568" s="646"/>
      <c r="S568" s="646"/>
      <c r="T568" s="646"/>
      <c r="U568" s="646"/>
      <c r="V568" s="646"/>
      <c r="W568" s="646"/>
      <c r="X568" s="646"/>
      <c r="Y568" s="646"/>
      <c r="Z568" s="646"/>
      <c r="AB568" s="1028"/>
    </row>
    <row r="569" spans="1:28" s="628" customFormat="1" ht="17.100000000000001" customHeight="1">
      <c r="A569" s="634" t="s">
        <v>2185</v>
      </c>
      <c r="B569" s="649" t="s">
        <v>2222</v>
      </c>
      <c r="C569" s="636" t="s">
        <v>2223</v>
      </c>
      <c r="D569" s="636"/>
      <c r="E569" s="636"/>
      <c r="F569" s="636"/>
      <c r="G569" s="636"/>
      <c r="H569" s="636"/>
      <c r="I569" s="636"/>
      <c r="J569" s="636"/>
      <c r="K569" s="636"/>
      <c r="L569" s="636"/>
      <c r="M569" s="636"/>
      <c r="N569" s="636"/>
      <c r="O569" s="636"/>
      <c r="P569" s="636"/>
      <c r="Q569" s="636"/>
      <c r="R569" s="636"/>
      <c r="S569" s="634" t="s">
        <v>2241</v>
      </c>
      <c r="T569" s="636" t="str">
        <f>項目一覧②!$F$771</f>
        <v/>
      </c>
      <c r="U569" s="636"/>
      <c r="V569" s="636"/>
      <c r="W569" s="636"/>
      <c r="X569" s="636"/>
      <c r="Y569" s="636"/>
      <c r="Z569" s="636" t="s">
        <v>2242</v>
      </c>
      <c r="AA569" s="636"/>
      <c r="AB569" s="1028"/>
    </row>
    <row r="570" spans="1:28" s="628" customFormat="1" ht="17.100000000000001" customHeight="1">
      <c r="A570" s="638" t="s">
        <v>2185</v>
      </c>
      <c r="B570" s="648" t="s">
        <v>2224</v>
      </c>
      <c r="C570" s="640" t="s">
        <v>2225</v>
      </c>
      <c r="D570" s="640"/>
      <c r="E570" s="1563" t="str">
        <f>項目一覧②!$F$772</f>
        <v/>
      </c>
      <c r="F570" s="1563"/>
      <c r="G570" s="1563"/>
      <c r="H570" s="1563"/>
      <c r="I570" s="1563"/>
      <c r="J570" s="1563"/>
      <c r="K570" s="1563"/>
      <c r="L570" s="1563"/>
      <c r="M570" s="1563"/>
      <c r="N570" s="1563"/>
      <c r="O570" s="1563"/>
      <c r="P570" s="1563"/>
      <c r="Q570" s="1563"/>
      <c r="R570" s="1563"/>
      <c r="S570" s="1563"/>
      <c r="T570" s="1563"/>
      <c r="U570" s="1563"/>
      <c r="V570" s="1563"/>
      <c r="W570" s="1563"/>
      <c r="X570" s="1563"/>
      <c r="Y570" s="1563"/>
      <c r="Z570" s="1563"/>
    </row>
    <row r="571" spans="1:28" s="628" customFormat="1" ht="17.100000000000001" customHeight="1">
      <c r="A571" s="643"/>
      <c r="B571" s="644"/>
      <c r="C571" s="646"/>
      <c r="D571" s="646"/>
      <c r="E571" s="1564"/>
      <c r="F571" s="1564"/>
      <c r="G571" s="1564"/>
      <c r="H571" s="1564"/>
      <c r="I571" s="1564"/>
      <c r="J571" s="1564"/>
      <c r="K571" s="1564"/>
      <c r="L571" s="1564"/>
      <c r="M571" s="1564"/>
      <c r="N571" s="1564"/>
      <c r="O571" s="1564"/>
      <c r="P571" s="1564"/>
      <c r="Q571" s="1564"/>
      <c r="R571" s="1564"/>
      <c r="S571" s="1564"/>
      <c r="T571" s="1564"/>
      <c r="U571" s="1564"/>
      <c r="V571" s="1564"/>
      <c r="W571" s="1564"/>
      <c r="X571" s="1564"/>
      <c r="Y571" s="1564"/>
      <c r="Z571" s="1564"/>
      <c r="AA571" s="646"/>
      <c r="AB571" s="1028"/>
    </row>
    <row r="572" spans="1:28" s="628" customFormat="1" ht="17.100000000000001" customHeight="1">
      <c r="A572" s="629"/>
      <c r="B572" s="641"/>
    </row>
  </sheetData>
  <sheetProtection selectLockedCells="1"/>
  <mergeCells count="373">
    <mergeCell ref="J271:N271"/>
    <mergeCell ref="P271:T271"/>
    <mergeCell ref="V271:Z271"/>
    <mergeCell ref="J278:N278"/>
    <mergeCell ref="P278:T278"/>
    <mergeCell ref="V278:Z278"/>
    <mergeCell ref="J277:N277"/>
    <mergeCell ref="P277:T277"/>
    <mergeCell ref="V277:Z277"/>
    <mergeCell ref="P272:T272"/>
    <mergeCell ref="I550:L550"/>
    <mergeCell ref="I551:L551"/>
    <mergeCell ref="T567:Y567"/>
    <mergeCell ref="E570:Z571"/>
    <mergeCell ref="A545:Z545"/>
    <mergeCell ref="G548:I548"/>
    <mergeCell ref="R552:T552"/>
    <mergeCell ref="J552:L552"/>
    <mergeCell ref="J280:N280"/>
    <mergeCell ref="P280:T280"/>
    <mergeCell ref="V280:Z280"/>
    <mergeCell ref="F518:AA519"/>
    <mergeCell ref="F515:AA516"/>
    <mergeCell ref="F493:AA494"/>
    <mergeCell ref="A496:AA496"/>
    <mergeCell ref="J499:M499"/>
    <mergeCell ref="E513:F513"/>
    <mergeCell ref="X513:Z513"/>
    <mergeCell ref="J501:M501"/>
    <mergeCell ref="D507:G507"/>
    <mergeCell ref="I507:U507"/>
    <mergeCell ref="J504:M504"/>
    <mergeCell ref="X508:Z508"/>
    <mergeCell ref="X511:Z511"/>
    <mergeCell ref="E512:F512"/>
    <mergeCell ref="X512:Z512"/>
    <mergeCell ref="X487:Z487"/>
    <mergeCell ref="E488:F488"/>
    <mergeCell ref="X488:Z488"/>
    <mergeCell ref="J500:M500"/>
    <mergeCell ref="E483:F483"/>
    <mergeCell ref="X483:Z483"/>
    <mergeCell ref="J268:N268"/>
    <mergeCell ref="P268:T268"/>
    <mergeCell ref="V268:Z268"/>
    <mergeCell ref="X507:Z507"/>
    <mergeCell ref="X509:Z509"/>
    <mergeCell ref="E511:F511"/>
    <mergeCell ref="E509:F509"/>
    <mergeCell ref="X510:Z510"/>
    <mergeCell ref="E508:F508"/>
    <mergeCell ref="E510:F510"/>
    <mergeCell ref="J502:M502"/>
    <mergeCell ref="J474:M474"/>
    <mergeCell ref="E484:F484"/>
    <mergeCell ref="X484:Z484"/>
    <mergeCell ref="E486:F486"/>
    <mergeCell ref="E485:F485"/>
    <mergeCell ref="X485:Z485"/>
    <mergeCell ref="X486:Z486"/>
    <mergeCell ref="X482:Z482"/>
    <mergeCell ref="J476:M476"/>
    <mergeCell ref="F490:AA491"/>
    <mergeCell ref="E487:F487"/>
    <mergeCell ref="J479:M479"/>
    <mergeCell ref="J477:M477"/>
    <mergeCell ref="J455:M455"/>
    <mergeCell ref="D482:G482"/>
    <mergeCell ref="I482:U482"/>
    <mergeCell ref="E463:F463"/>
    <mergeCell ref="F466:AA467"/>
    <mergeCell ref="F469:AA470"/>
    <mergeCell ref="I458:U458"/>
    <mergeCell ref="E459:F459"/>
    <mergeCell ref="X463:Z463"/>
    <mergeCell ref="E460:F460"/>
    <mergeCell ref="X460:Z460"/>
    <mergeCell ref="E462:F462"/>
    <mergeCell ref="E435:F435"/>
    <mergeCell ref="X435:Z435"/>
    <mergeCell ref="A447:AA447"/>
    <mergeCell ref="E439:F439"/>
    <mergeCell ref="X439:Z439"/>
    <mergeCell ref="J475:M475"/>
    <mergeCell ref="A398:AA398"/>
    <mergeCell ref="E437:F437"/>
    <mergeCell ref="F444:AA445"/>
    <mergeCell ref="X414:Z414"/>
    <mergeCell ref="E413:F413"/>
    <mergeCell ref="D458:G458"/>
    <mergeCell ref="J425:M425"/>
    <mergeCell ref="X458:Z458"/>
    <mergeCell ref="E434:F434"/>
    <mergeCell ref="X462:Z462"/>
    <mergeCell ref="J452:M452"/>
    <mergeCell ref="E461:F461"/>
    <mergeCell ref="J403:M403"/>
    <mergeCell ref="X461:Z461"/>
    <mergeCell ref="J453:M453"/>
    <mergeCell ref="X437:Z437"/>
    <mergeCell ref="J451:M451"/>
    <mergeCell ref="X438:Z438"/>
    <mergeCell ref="F441:AA442"/>
    <mergeCell ref="E464:F464"/>
    <mergeCell ref="X464:Z464"/>
    <mergeCell ref="X459:Z459"/>
    <mergeCell ref="A471:AA471"/>
    <mergeCell ref="E436:F436"/>
    <mergeCell ref="X436:Z436"/>
    <mergeCell ref="E438:F438"/>
    <mergeCell ref="L368:Q368"/>
    <mergeCell ref="X385:Z385"/>
    <mergeCell ref="X386:Z386"/>
    <mergeCell ref="X433:Z433"/>
    <mergeCell ref="J427:M427"/>
    <mergeCell ref="X413:Z413"/>
    <mergeCell ref="F420:AA421"/>
    <mergeCell ref="J401:M401"/>
    <mergeCell ref="X411:Z411"/>
    <mergeCell ref="X434:Z434"/>
    <mergeCell ref="D433:G433"/>
    <mergeCell ref="I433:U433"/>
    <mergeCell ref="J404:M404"/>
    <mergeCell ref="J402:M402"/>
    <mergeCell ref="J428:M428"/>
    <mergeCell ref="J426:M426"/>
    <mergeCell ref="J430:M430"/>
    <mergeCell ref="X389:Z389"/>
    <mergeCell ref="X390:Z390"/>
    <mergeCell ref="F395:AA396"/>
    <mergeCell ref="E390:F390"/>
    <mergeCell ref="E385:F385"/>
    <mergeCell ref="E386:F386"/>
    <mergeCell ref="E389:F389"/>
    <mergeCell ref="X388:Z388"/>
    <mergeCell ref="E388:F388"/>
    <mergeCell ref="E387:F387"/>
    <mergeCell ref="J406:M406"/>
    <mergeCell ref="E414:F414"/>
    <mergeCell ref="X415:Z415"/>
    <mergeCell ref="I409:U409"/>
    <mergeCell ref="E411:F411"/>
    <mergeCell ref="A422:AA422"/>
    <mergeCell ref="X412:Z412"/>
    <mergeCell ref="F417:AA418"/>
    <mergeCell ref="E415:F415"/>
    <mergeCell ref="X409:Z409"/>
    <mergeCell ref="D409:G409"/>
    <mergeCell ref="E412:F412"/>
    <mergeCell ref="E410:F410"/>
    <mergeCell ref="I302:AA303"/>
    <mergeCell ref="P290:V290"/>
    <mergeCell ref="F300:H300"/>
    <mergeCell ref="V358:Y358"/>
    <mergeCell ref="J358:M358"/>
    <mergeCell ref="J359:M359"/>
    <mergeCell ref="P359:S359"/>
    <mergeCell ref="P358:S358"/>
    <mergeCell ref="X387:Z387"/>
    <mergeCell ref="J360:M360"/>
    <mergeCell ref="V360:Y360"/>
    <mergeCell ref="J381:M381"/>
    <mergeCell ref="F371:AA372"/>
    <mergeCell ref="P361:S361"/>
    <mergeCell ref="A306:AA306"/>
    <mergeCell ref="J356:M356"/>
    <mergeCell ref="H293:AA295"/>
    <mergeCell ref="F308:I308"/>
    <mergeCell ref="J378:M378"/>
    <mergeCell ref="J379:M379"/>
    <mergeCell ref="E359:F359"/>
    <mergeCell ref="E356:F356"/>
    <mergeCell ref="I290:O290"/>
    <mergeCell ref="I304:AA305"/>
    <mergeCell ref="B5:AA5"/>
    <mergeCell ref="A44:AA44"/>
    <mergeCell ref="B14:Q15"/>
    <mergeCell ref="I147:AA148"/>
    <mergeCell ref="I130:AA131"/>
    <mergeCell ref="I139:AA140"/>
    <mergeCell ref="U33:AB33"/>
    <mergeCell ref="H95:AB95"/>
    <mergeCell ref="I33:N33"/>
    <mergeCell ref="J88:AA89"/>
    <mergeCell ref="H136:AB136"/>
    <mergeCell ref="H144:AB144"/>
    <mergeCell ref="S17:AA17"/>
    <mergeCell ref="H77:AB77"/>
    <mergeCell ref="B34:H34"/>
    <mergeCell ref="B33:H33"/>
    <mergeCell ref="O33:T33"/>
    <mergeCell ref="U34:AB34"/>
    <mergeCell ref="H58:AB58"/>
    <mergeCell ref="H67:AB67"/>
    <mergeCell ref="J69:AA70"/>
    <mergeCell ref="J79:AA80"/>
    <mergeCell ref="H86:AB86"/>
    <mergeCell ref="P289:T289"/>
    <mergeCell ref="P275:T275"/>
    <mergeCell ref="I166:AA167"/>
    <mergeCell ref="I185:AA186"/>
    <mergeCell ref="I194:AA195"/>
    <mergeCell ref="J276:N276"/>
    <mergeCell ref="P273:T273"/>
    <mergeCell ref="M244:P244"/>
    <mergeCell ref="M241:P241"/>
    <mergeCell ref="F219:AA220"/>
    <mergeCell ref="R240:U240"/>
    <mergeCell ref="H242:K242"/>
    <mergeCell ref="H240:K240"/>
    <mergeCell ref="H241:K241"/>
    <mergeCell ref="P287:T287"/>
    <mergeCell ref="J288:N288"/>
    <mergeCell ref="V274:Z274"/>
    <mergeCell ref="J289:N289"/>
    <mergeCell ref="J273:N273"/>
    <mergeCell ref="J275:N275"/>
    <mergeCell ref="J279:N279"/>
    <mergeCell ref="N237:Q237"/>
    <mergeCell ref="N238:Q238"/>
    <mergeCell ref="H244:K244"/>
    <mergeCell ref="X384:Z384"/>
    <mergeCell ref="D384:G384"/>
    <mergeCell ref="I384:U384"/>
    <mergeCell ref="J377:M377"/>
    <mergeCell ref="I369:AA370"/>
    <mergeCell ref="J361:M361"/>
    <mergeCell ref="P363:S363"/>
    <mergeCell ref="J363:M363"/>
    <mergeCell ref="V363:Y363"/>
    <mergeCell ref="E361:F361"/>
    <mergeCell ref="E362:F362"/>
    <mergeCell ref="J362:M362"/>
    <mergeCell ref="P362:S362"/>
    <mergeCell ref="V362:Y362"/>
    <mergeCell ref="I155:AA156"/>
    <mergeCell ref="W242:Z242"/>
    <mergeCell ref="W240:Z240"/>
    <mergeCell ref="M242:P242"/>
    <mergeCell ref="H201:AB201"/>
    <mergeCell ref="A221:AA221"/>
    <mergeCell ref="D234:AA235"/>
    <mergeCell ref="R241:U241"/>
    <mergeCell ref="R242:U242"/>
    <mergeCell ref="H192:AB192"/>
    <mergeCell ref="I176:AA177"/>
    <mergeCell ref="R244:U244"/>
    <mergeCell ref="U39:AB40"/>
    <mergeCell ref="H218:Y218"/>
    <mergeCell ref="H209:AB209"/>
    <mergeCell ref="F299:H299"/>
    <mergeCell ref="S301:Z301"/>
    <mergeCell ref="U35:AB37"/>
    <mergeCell ref="H50:AB50"/>
    <mergeCell ref="O34:T40"/>
    <mergeCell ref="K262:N262"/>
    <mergeCell ref="H164:AB164"/>
    <mergeCell ref="W244:Z244"/>
    <mergeCell ref="W246:Z246"/>
    <mergeCell ref="F301:H301"/>
    <mergeCell ref="H127:AB127"/>
    <mergeCell ref="J97:AA98"/>
    <mergeCell ref="H129:O129"/>
    <mergeCell ref="M240:P240"/>
    <mergeCell ref="W241:Z241"/>
    <mergeCell ref="G226:AA228"/>
    <mergeCell ref="G223:AA225"/>
    <mergeCell ref="H174:AB174"/>
    <mergeCell ref="H183:AB183"/>
    <mergeCell ref="H152:AB152"/>
    <mergeCell ref="G311:H311"/>
    <mergeCell ref="J311:AA311"/>
    <mergeCell ref="G309:H309"/>
    <mergeCell ref="K334:M334"/>
    <mergeCell ref="E358:F358"/>
    <mergeCell ref="V359:Y359"/>
    <mergeCell ref="K333:M333"/>
    <mergeCell ref="K335:M335"/>
    <mergeCell ref="K336:M336"/>
    <mergeCell ref="V356:Y356"/>
    <mergeCell ref="V357:Y357"/>
    <mergeCell ref="V355:Y355"/>
    <mergeCell ref="K338:N338"/>
    <mergeCell ref="E357:F357"/>
    <mergeCell ref="K339:N339"/>
    <mergeCell ref="J355:M355"/>
    <mergeCell ref="P355:S355"/>
    <mergeCell ref="M319:N319"/>
    <mergeCell ref="R246:U246"/>
    <mergeCell ref="H246:K246"/>
    <mergeCell ref="V258:Z258"/>
    <mergeCell ref="V259:Z259"/>
    <mergeCell ref="M246:P246"/>
    <mergeCell ref="L255:AA255"/>
    <mergeCell ref="E360:F360"/>
    <mergeCell ref="N248:Q248"/>
    <mergeCell ref="M281:Q281"/>
    <mergeCell ref="M282:Q282"/>
    <mergeCell ref="L284:O284"/>
    <mergeCell ref="J258:N258"/>
    <mergeCell ref="P258:T258"/>
    <mergeCell ref="P360:S360"/>
    <mergeCell ref="J266:N266"/>
    <mergeCell ref="J310:AA310"/>
    <mergeCell ref="J357:M357"/>
    <mergeCell ref="P356:S356"/>
    <mergeCell ref="P357:S357"/>
    <mergeCell ref="Q249:T249"/>
    <mergeCell ref="Q250:T250"/>
    <mergeCell ref="N247:Q247"/>
    <mergeCell ref="P266:T266"/>
    <mergeCell ref="G310:H310"/>
    <mergeCell ref="J259:N259"/>
    <mergeCell ref="P259:T259"/>
    <mergeCell ref="J263:N263"/>
    <mergeCell ref="V263:Z263"/>
    <mergeCell ref="P263:T263"/>
    <mergeCell ref="V266:Z266"/>
    <mergeCell ref="V270:Z270"/>
    <mergeCell ref="J270:N270"/>
    <mergeCell ref="V264:Z264"/>
    <mergeCell ref="J264:N264"/>
    <mergeCell ref="P264:T264"/>
    <mergeCell ref="J261:N261"/>
    <mergeCell ref="P261:T261"/>
    <mergeCell ref="V261:Z261"/>
    <mergeCell ref="X410:Z410"/>
    <mergeCell ref="V275:Z275"/>
    <mergeCell ref="J272:N272"/>
    <mergeCell ref="P270:T270"/>
    <mergeCell ref="S300:Z300"/>
    <mergeCell ref="V272:Z272"/>
    <mergeCell ref="V279:Z279"/>
    <mergeCell ref="P279:T279"/>
    <mergeCell ref="S299:Z299"/>
    <mergeCell ref="P288:T288"/>
    <mergeCell ref="J287:N287"/>
    <mergeCell ref="J274:N274"/>
    <mergeCell ref="P274:T274"/>
    <mergeCell ref="P286:T286"/>
    <mergeCell ref="V276:Z276"/>
    <mergeCell ref="V273:Z273"/>
    <mergeCell ref="L285:O285"/>
    <mergeCell ref="J286:N286"/>
    <mergeCell ref="P276:T276"/>
    <mergeCell ref="J309:AA309"/>
    <mergeCell ref="A373:AA373"/>
    <mergeCell ref="J367:N367"/>
    <mergeCell ref="F392:AA393"/>
    <mergeCell ref="V361:Y361"/>
    <mergeCell ref="E537:F537"/>
    <mergeCell ref="X537:Z537"/>
    <mergeCell ref="F539:AA540"/>
    <mergeCell ref="F542:AA543"/>
    <mergeCell ref="E532:F532"/>
    <mergeCell ref="X532:Z532"/>
    <mergeCell ref="E533:F533"/>
    <mergeCell ref="X533:Z533"/>
    <mergeCell ref="E534:F534"/>
    <mergeCell ref="X534:Z534"/>
    <mergeCell ref="E535:F535"/>
    <mergeCell ref="X535:Z535"/>
    <mergeCell ref="E536:F536"/>
    <mergeCell ref="X536:Z536"/>
    <mergeCell ref="A520:AA520"/>
    <mergeCell ref="J523:M523"/>
    <mergeCell ref="J524:M524"/>
    <mergeCell ref="J525:M525"/>
    <mergeCell ref="J526:M526"/>
    <mergeCell ref="J528:M528"/>
    <mergeCell ref="D531:G531"/>
    <mergeCell ref="I531:U531"/>
    <mergeCell ref="X531:Z531"/>
  </mergeCells>
  <phoneticPr fontId="2"/>
  <dataValidations count="2">
    <dataValidation imeMode="off" allowBlank="1" showInputMessage="1" showErrorMessage="1" sqref="JA547:JD547 SW547:SZ547 ACS547:ACV547 AMO547:AMR547 AWK547:AWN547 BGG547:BGJ547 BQC547:BQF547 BZY547:CAB547 CJU547:CJX547 CTQ547:CTT547 DDM547:DDP547 DNI547:DNL547 DXE547:DXH547 EHA547:EHD547 EQW547:EQZ547 FAS547:FAV547 FKO547:FKR547 FUK547:FUN547 GEG547:GEJ547 GOC547:GOF547 GXY547:GYB547 HHU547:HHX547 HRQ547:HRT547 IBM547:IBP547 ILI547:ILL547 IVE547:IVH547 JFA547:JFD547 JOW547:JOZ547 JYS547:JYV547 KIO547:KIR547 KSK547:KSN547 LCG547:LCJ547 LMC547:LMF547 LVY547:LWB547 MFU547:MFX547 MPQ547:MPT547 MZM547:MZP547 NJI547:NJL547 NTE547:NTH547 ODA547:ODD547 OMW547:OMZ547 OWS547:OWV547 PGO547:PGR547 PQK547:PQN547 QAG547:QAJ547 QKC547:QKF547 QTY547:QUB547 RDU547:RDX547 RNQ547:RNT547 RXM547:RXP547 SHI547:SHL547 SRE547:SRH547 TBA547:TBD547 TKW547:TKZ547 TUS547:TUV547 UEO547:UER547 UOK547:UON547 UYG547:UYJ547 VIC547:VIF547 VRY547:VSB547 WBU547:WBX547 WLQ547:WLT547 WVM547:WVP547 Q552:R552 F548:G548 I550:I553 S553 G547:I547 J552" xr:uid="{00000000-0002-0000-0600-000000000000}"/>
    <dataValidation imeMode="on" allowBlank="1" showInputMessage="1" showErrorMessage="1" sqref="E570" xr:uid="{00000000-0002-0000-0600-000001000000}"/>
  </dataValidations>
  <hyperlinks>
    <hyperlink ref="U1:X1" location="作業メニュー!A1" display="作業メニュー" xr:uid="{00000000-0004-0000-0600-000000000000}"/>
  </hyperlinks>
  <printOptions horizontalCentered="1"/>
  <pageMargins left="0.59055118110236227" right="0.39370078740157483" top="0.39370078740157483" bottom="0" header="0.35433070866141736" footer="0"/>
  <pageSetup paperSize="9" scale="91" fitToHeight="0" orientation="portrait" r:id="rId1"/>
  <headerFooter alignWithMargins="0">
    <oddFooter>&amp;R230401</oddFooter>
  </headerFooter>
  <rowBreaks count="12" manualBreakCount="12">
    <brk id="43" max="16383" man="1"/>
    <brk id="89" max="27" man="1"/>
    <brk id="140" max="27" man="1"/>
    <brk id="190" max="27" man="1"/>
    <brk id="220" max="16383" man="1"/>
    <brk id="305" max="16383" man="1"/>
    <brk id="353" max="27" man="1"/>
    <brk id="372" max="16383" man="1"/>
    <brk id="421" max="27" man="1"/>
    <brk id="470" max="27" man="1"/>
    <brk id="519" max="27" man="1"/>
    <brk id="54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autoPageBreaks="0"/>
  </sheetPr>
  <dimension ref="A1:AP486"/>
  <sheetViews>
    <sheetView showGridLines="0" zoomScale="90" zoomScaleNormal="90" zoomScaleSheetLayoutView="100" workbookViewId="0"/>
  </sheetViews>
  <sheetFormatPr defaultColWidth="3.375" defaultRowHeight="18" customHeight="1"/>
  <cols>
    <col min="1" max="16384" width="3.375" style="1"/>
  </cols>
  <sheetData>
    <row r="1" spans="1:32" s="602" customFormat="1" ht="38.25" customHeight="1" thickBot="1">
      <c r="A1" s="601" t="s">
        <v>3708</v>
      </c>
      <c r="W1" s="1215" t="s">
        <v>68</v>
      </c>
      <c r="X1" s="1215"/>
      <c r="Y1" s="1215"/>
      <c r="Z1" s="607"/>
    </row>
    <row r="2" spans="1:32" ht="15.95" customHeight="1" thickTop="1">
      <c r="A2" s="1501" t="s">
        <v>317</v>
      </c>
      <c r="B2" s="1501"/>
      <c r="C2" s="1501"/>
      <c r="D2" s="1501"/>
      <c r="E2" s="1501"/>
      <c r="F2" s="1501"/>
      <c r="G2" s="1501"/>
      <c r="H2" s="1501"/>
      <c r="I2" s="1501"/>
      <c r="J2" s="1501"/>
      <c r="K2" s="1501"/>
      <c r="L2" s="1501"/>
      <c r="M2" s="1501"/>
      <c r="N2" s="1501"/>
      <c r="O2" s="1501"/>
      <c r="P2" s="1501"/>
      <c r="Q2" s="1501"/>
      <c r="R2" s="1501"/>
      <c r="S2" s="1501"/>
      <c r="T2" s="1501"/>
      <c r="U2" s="1501"/>
      <c r="V2" s="1501"/>
      <c r="W2" s="1501"/>
      <c r="X2" s="1501"/>
      <c r="Y2" s="1501"/>
      <c r="Z2" s="1501"/>
      <c r="AA2" s="1501"/>
    </row>
    <row r="3" spans="1:32" ht="15.95" customHeight="1">
      <c r="A3" s="3"/>
      <c r="B3" s="3" t="s">
        <v>316</v>
      </c>
      <c r="C3" s="3"/>
      <c r="D3" s="3"/>
      <c r="E3" s="3"/>
      <c r="F3" s="15"/>
      <c r="G3" s="15"/>
      <c r="H3" s="15"/>
      <c r="I3" s="15"/>
      <c r="J3" s="15"/>
      <c r="K3" s="15"/>
      <c r="L3" s="15"/>
      <c r="M3" s="3"/>
      <c r="N3" s="3"/>
      <c r="O3" s="3"/>
      <c r="P3" s="3"/>
      <c r="Q3" s="3"/>
      <c r="R3" s="3"/>
      <c r="S3" s="3"/>
      <c r="T3" s="3"/>
      <c r="U3" s="3"/>
      <c r="V3" s="3"/>
      <c r="W3" s="3"/>
      <c r="X3" s="3"/>
      <c r="Y3" s="3"/>
      <c r="Z3" s="3"/>
      <c r="AA3" s="3"/>
    </row>
    <row r="4" spans="1:32" ht="24" customHeight="1">
      <c r="A4" s="22" t="s">
        <v>313</v>
      </c>
      <c r="B4" s="20" t="s">
        <v>136</v>
      </c>
      <c r="C4" s="20"/>
      <c r="D4" s="20"/>
      <c r="E4" s="20"/>
      <c r="F4" s="1553">
        <f>項目一覧②!$F$252</f>
        <v>2</v>
      </c>
      <c r="G4" s="1553"/>
      <c r="H4" s="1553"/>
      <c r="I4" s="1553"/>
      <c r="K4" s="15"/>
      <c r="L4" s="15"/>
      <c r="M4" s="20"/>
      <c r="N4" s="20"/>
      <c r="O4" s="20"/>
      <c r="P4" s="20"/>
      <c r="Q4" s="20"/>
      <c r="R4" s="20"/>
      <c r="S4" s="20"/>
      <c r="T4" s="20"/>
      <c r="U4" s="20"/>
      <c r="V4" s="20"/>
      <c r="W4" s="20"/>
      <c r="X4" s="20"/>
      <c r="Y4" s="20"/>
      <c r="Z4" s="20"/>
      <c r="AA4" s="20"/>
    </row>
    <row r="5" spans="1:32" ht="15.95" customHeight="1">
      <c r="A5" s="17" t="s">
        <v>313</v>
      </c>
      <c r="B5" s="16" t="s">
        <v>315</v>
      </c>
      <c r="C5" s="16"/>
      <c r="D5" s="16"/>
      <c r="E5" s="16" t="s">
        <v>169</v>
      </c>
      <c r="F5" s="16"/>
      <c r="G5" s="1502" t="str">
        <f>項目一覧②!$F$253</f>
        <v/>
      </c>
      <c r="H5" s="1502"/>
      <c r="I5" s="16" t="s">
        <v>314</v>
      </c>
      <c r="J5" s="1487" t="str">
        <f>項目一覧②!$F$254</f>
        <v/>
      </c>
      <c r="K5" s="1487"/>
      <c r="L5" s="1487"/>
      <c r="M5" s="1487"/>
      <c r="N5" s="1487"/>
      <c r="O5" s="1487"/>
      <c r="P5" s="1487"/>
      <c r="Q5" s="1487"/>
      <c r="R5" s="1487"/>
      <c r="S5" s="1487"/>
      <c r="T5" s="1487"/>
      <c r="U5" s="1487"/>
      <c r="V5" s="1487"/>
      <c r="W5" s="1487"/>
      <c r="X5" s="1487"/>
      <c r="Y5" s="1487"/>
      <c r="Z5" s="1487"/>
      <c r="AA5" s="1487"/>
    </row>
    <row r="6" spans="1:32" ht="15.95" customHeight="1">
      <c r="A6" s="3"/>
      <c r="B6" s="3"/>
      <c r="C6" s="3"/>
      <c r="D6" s="3"/>
      <c r="E6" s="3" t="s">
        <v>169</v>
      </c>
      <c r="F6" s="3"/>
      <c r="G6" s="1497" t="str">
        <f>項目一覧②!$F$255</f>
        <v/>
      </c>
      <c r="H6" s="1497"/>
      <c r="I6" s="3" t="s">
        <v>314</v>
      </c>
      <c r="J6" s="1500" t="str">
        <f>項目一覧②!$F$256</f>
        <v/>
      </c>
      <c r="K6" s="1500"/>
      <c r="L6" s="1500"/>
      <c r="M6" s="1500"/>
      <c r="N6" s="1500"/>
      <c r="O6" s="1500"/>
      <c r="P6" s="1500"/>
      <c r="Q6" s="1500"/>
      <c r="R6" s="1500"/>
      <c r="S6" s="1500"/>
      <c r="T6" s="1500"/>
      <c r="U6" s="1500"/>
      <c r="V6" s="1500"/>
      <c r="W6" s="1500"/>
      <c r="X6" s="1500"/>
      <c r="Y6" s="1500"/>
      <c r="Z6" s="1500"/>
      <c r="AA6" s="1500"/>
    </row>
    <row r="7" spans="1:32" ht="15.95" customHeight="1">
      <c r="A7" s="3"/>
      <c r="B7" s="3"/>
      <c r="C7" s="3"/>
      <c r="D7" s="3"/>
      <c r="E7" s="3" t="s">
        <v>169</v>
      </c>
      <c r="F7" s="3"/>
      <c r="G7" s="1497" t="str">
        <f>項目一覧②!$F$257</f>
        <v/>
      </c>
      <c r="H7" s="1497"/>
      <c r="I7" s="3" t="s">
        <v>314</v>
      </c>
      <c r="J7" s="1500" t="str">
        <f>項目一覧②!$F$258</f>
        <v/>
      </c>
      <c r="K7" s="1500"/>
      <c r="L7" s="1500"/>
      <c r="M7" s="1500"/>
      <c r="N7" s="1500"/>
      <c r="O7" s="1500"/>
      <c r="P7" s="1500"/>
      <c r="Q7" s="1500"/>
      <c r="R7" s="1500"/>
      <c r="S7" s="1500"/>
      <c r="T7" s="1500"/>
      <c r="U7" s="1500"/>
      <c r="V7" s="1500"/>
      <c r="W7" s="1500"/>
      <c r="X7" s="1500"/>
      <c r="Y7" s="1500"/>
      <c r="Z7" s="1500"/>
      <c r="AA7" s="1500"/>
    </row>
    <row r="8" spans="1:32" ht="15.95" customHeight="1">
      <c r="A8" s="3"/>
      <c r="B8" s="3"/>
      <c r="C8" s="3"/>
      <c r="D8" s="3"/>
      <c r="E8" s="3" t="s">
        <v>169</v>
      </c>
      <c r="F8" s="3"/>
      <c r="G8" s="3"/>
      <c r="H8" s="3"/>
      <c r="I8" s="3" t="s">
        <v>314</v>
      </c>
      <c r="J8" s="3"/>
      <c r="K8" s="3"/>
      <c r="L8" s="3"/>
      <c r="M8" s="3"/>
      <c r="N8" s="3"/>
      <c r="O8" s="3"/>
      <c r="P8" s="3"/>
      <c r="Q8" s="3"/>
      <c r="R8" s="3"/>
      <c r="S8" s="3"/>
      <c r="T8" s="3"/>
      <c r="U8" s="3"/>
      <c r="V8" s="3"/>
      <c r="W8" s="3"/>
      <c r="X8" s="3"/>
      <c r="Y8" s="3"/>
      <c r="Z8" s="3"/>
      <c r="AA8" s="3"/>
    </row>
    <row r="9" spans="1:32" ht="15.95" customHeight="1">
      <c r="A9" s="17" t="s">
        <v>313</v>
      </c>
      <c r="B9" s="16" t="s">
        <v>133</v>
      </c>
      <c r="C9" s="16"/>
      <c r="D9" s="16"/>
      <c r="E9" s="16"/>
      <c r="F9" s="16"/>
      <c r="G9" s="16"/>
      <c r="H9" s="16"/>
      <c r="I9" s="16"/>
      <c r="J9" s="16"/>
      <c r="K9" s="16"/>
      <c r="L9" s="16"/>
      <c r="M9" s="16"/>
      <c r="N9" s="16"/>
      <c r="O9" s="16"/>
      <c r="P9" s="16"/>
      <c r="Q9" s="16"/>
      <c r="R9" s="16"/>
      <c r="S9" s="16"/>
      <c r="T9" s="16"/>
      <c r="U9" s="16"/>
      <c r="V9" s="16"/>
      <c r="W9" s="16"/>
      <c r="X9" s="16"/>
      <c r="Y9" s="16"/>
      <c r="Z9" s="16"/>
      <c r="AA9" s="16"/>
    </row>
    <row r="10" spans="1:32" ht="15.95" customHeight="1">
      <c r="A10" s="6"/>
      <c r="B10" s="6" t="str">
        <f>IF(項目一覧②!$G$259=TRUE,"■","□")</f>
        <v>□</v>
      </c>
      <c r="C10" s="3" t="s">
        <v>312</v>
      </c>
      <c r="D10" s="3"/>
      <c r="E10" s="6" t="str">
        <f>IF(項目一覧②!$H$259=TRUE,"■","□")</f>
        <v>□</v>
      </c>
      <c r="F10" s="3" t="s">
        <v>311</v>
      </c>
      <c r="G10" s="3"/>
      <c r="H10" s="32" t="str">
        <f>IF(項目一覧②!$I$259=TRUE,"■","□")</f>
        <v>□</v>
      </c>
      <c r="I10" s="15" t="s">
        <v>310</v>
      </c>
      <c r="J10" s="15"/>
      <c r="K10" s="32" t="str">
        <f>IF(項目一覧②!$J$259=TRUE,"■","□")</f>
        <v>□</v>
      </c>
      <c r="L10" s="15" t="s">
        <v>309</v>
      </c>
      <c r="M10" s="15"/>
      <c r="N10" s="32" t="str">
        <f>IF(項目一覧②!$K$259=TRUE,"■","□")</f>
        <v>□</v>
      </c>
      <c r="O10" s="15" t="s">
        <v>308</v>
      </c>
      <c r="P10" s="15"/>
      <c r="Q10" s="15"/>
      <c r="R10" s="32" t="str">
        <f>IF(項目一覧②!$L$259=TRUE,"■","□")</f>
        <v>□</v>
      </c>
      <c r="S10" s="15" t="s">
        <v>307</v>
      </c>
      <c r="T10" s="15"/>
      <c r="U10" s="15"/>
      <c r="V10" s="15"/>
      <c r="W10" s="32" t="str">
        <f>IF(項目一覧②!$M$259=TRUE,"■","□")</f>
        <v>□</v>
      </c>
      <c r="X10" s="31" t="s">
        <v>306</v>
      </c>
      <c r="Y10" s="15"/>
      <c r="Z10" s="15"/>
      <c r="AA10" s="30"/>
    </row>
    <row r="11" spans="1:32" ht="24" customHeight="1">
      <c r="A11" s="22" t="s">
        <v>273</v>
      </c>
      <c r="B11" s="20" t="s">
        <v>125</v>
      </c>
      <c r="C11" s="20"/>
      <c r="D11" s="20"/>
      <c r="E11" s="20"/>
      <c r="F11" s="20"/>
      <c r="G11" s="20"/>
      <c r="H11" s="20" t="str">
        <f>項目一覧②!$F$260&amp;IF(項目一覧②!$F$876="","","　一部  "&amp;項目一覧②!$F$876)</f>
        <v/>
      </c>
      <c r="I11" s="20"/>
      <c r="J11" s="20"/>
      <c r="K11" s="20"/>
      <c r="L11" s="20"/>
      <c r="M11" s="20"/>
      <c r="N11" s="20"/>
      <c r="O11" s="20"/>
      <c r="P11" s="20"/>
      <c r="Q11" s="20"/>
      <c r="R11" s="20"/>
      <c r="S11" s="20"/>
      <c r="T11" s="20"/>
      <c r="U11" s="20"/>
      <c r="V11" s="20"/>
      <c r="W11" s="20"/>
      <c r="X11" s="20"/>
      <c r="Y11" s="20"/>
      <c r="Z11" s="20"/>
      <c r="AA11" s="20"/>
    </row>
    <row r="12" spans="1:32" s="402" customFormat="1" ht="18" customHeight="1">
      <c r="A12" s="421" t="s">
        <v>113</v>
      </c>
      <c r="B12" s="406" t="s">
        <v>3129</v>
      </c>
      <c r="C12" s="406"/>
      <c r="D12" s="406"/>
      <c r="E12" s="406"/>
      <c r="F12" s="406"/>
      <c r="R12" s="10"/>
      <c r="S12" s="10"/>
      <c r="T12" s="10"/>
      <c r="U12" s="10"/>
      <c r="V12" s="10"/>
      <c r="W12" s="10"/>
      <c r="X12" s="10"/>
      <c r="Y12" s="10"/>
      <c r="Z12" s="10"/>
      <c r="AA12" s="10"/>
      <c r="AB12" s="10"/>
      <c r="AC12" s="10"/>
      <c r="AD12" s="10"/>
      <c r="AE12" s="10"/>
      <c r="AF12" s="10"/>
    </row>
    <row r="13" spans="1:32" s="402" customFormat="1" ht="17.100000000000001" customHeight="1">
      <c r="A13" s="421"/>
      <c r="B13" s="406"/>
      <c r="C13" s="406"/>
      <c r="D13" s="406"/>
      <c r="E13" s="446" t="str">
        <f>IF(項目一覧②!$G$833=TRUE,"■","□")</f>
        <v>□</v>
      </c>
      <c r="F13" s="10" t="s">
        <v>3081</v>
      </c>
      <c r="G13" s="10"/>
      <c r="H13" s="10"/>
      <c r="I13" s="10"/>
      <c r="L13" s="10"/>
      <c r="M13" s="10"/>
      <c r="N13" s="10"/>
      <c r="O13" s="10"/>
      <c r="P13" s="10"/>
      <c r="Q13" s="10"/>
      <c r="R13" s="10"/>
      <c r="S13" s="10"/>
      <c r="T13" s="10"/>
      <c r="U13" s="10"/>
      <c r="V13" s="10"/>
      <c r="W13" s="10"/>
      <c r="X13" s="10"/>
      <c r="Y13" s="10"/>
      <c r="Z13" s="10"/>
      <c r="AA13" s="10"/>
      <c r="AB13" s="10"/>
      <c r="AC13" s="10"/>
      <c r="AD13" s="10"/>
    </row>
    <row r="14" spans="1:32" s="402" customFormat="1" ht="17.100000000000001" customHeight="1">
      <c r="A14" s="421"/>
      <c r="B14" s="406"/>
      <c r="C14" s="406"/>
      <c r="D14" s="406"/>
      <c r="E14" s="446" t="str">
        <f>IF(項目一覧②!$G$834=TRUE,"■","□")</f>
        <v>□</v>
      </c>
      <c r="F14" s="10" t="s">
        <v>3125</v>
      </c>
      <c r="G14" s="10"/>
      <c r="H14" s="10"/>
      <c r="I14" s="10"/>
      <c r="J14" s="446"/>
      <c r="K14" s="10"/>
      <c r="L14" s="10"/>
      <c r="M14" s="10"/>
      <c r="N14" s="10"/>
      <c r="O14" s="10"/>
      <c r="P14" s="10"/>
      <c r="Q14" s="10"/>
      <c r="R14" s="10"/>
      <c r="S14" s="10"/>
      <c r="T14" s="10"/>
      <c r="U14" s="10"/>
      <c r="V14" s="10"/>
      <c r="W14" s="10"/>
      <c r="X14" s="10"/>
      <c r="Y14" s="10"/>
      <c r="Z14" s="10"/>
      <c r="AA14" s="10"/>
      <c r="AB14" s="10"/>
      <c r="AC14" s="10"/>
      <c r="AD14" s="10"/>
    </row>
    <row r="15" spans="1:32" s="402" customFormat="1" ht="17.100000000000001" customHeight="1">
      <c r="A15" s="421"/>
      <c r="B15" s="406"/>
      <c r="C15" s="406"/>
      <c r="D15" s="406"/>
      <c r="E15" s="446" t="str">
        <f>IF(項目一覧②!$G$835=TRUE,"■","□")</f>
        <v>□</v>
      </c>
      <c r="F15" s="10" t="s">
        <v>3083</v>
      </c>
      <c r="G15" s="10"/>
      <c r="H15" s="10"/>
      <c r="I15" s="10"/>
      <c r="K15" s="10"/>
      <c r="L15" s="438"/>
      <c r="M15" s="1268"/>
      <c r="N15" s="1268"/>
      <c r="O15" s="10"/>
      <c r="P15" s="10"/>
      <c r="Q15" s="10"/>
      <c r="R15" s="10"/>
      <c r="S15" s="10"/>
      <c r="T15" s="10"/>
      <c r="U15" s="10"/>
      <c r="V15" s="10"/>
      <c r="W15" s="10"/>
      <c r="X15" s="10"/>
      <c r="Y15" s="10"/>
      <c r="Z15" s="10"/>
      <c r="AA15" s="10"/>
      <c r="AB15" s="10"/>
      <c r="AC15" s="10"/>
      <c r="AD15" s="10"/>
      <c r="AE15" s="540"/>
    </row>
    <row r="16" spans="1:32" s="402" customFormat="1" ht="17.100000000000001" customHeight="1">
      <c r="A16" s="421"/>
      <c r="B16" s="406"/>
      <c r="C16" s="406"/>
      <c r="D16" s="406"/>
      <c r="E16" s="446" t="str">
        <f>IF(項目一覧②!$G$836=TRUE,"■","□")</f>
        <v>□</v>
      </c>
      <c r="F16" s="10" t="s">
        <v>3084</v>
      </c>
      <c r="G16" s="10"/>
      <c r="H16" s="10"/>
      <c r="I16" s="10"/>
      <c r="J16" s="10"/>
      <c r="K16" s="10"/>
      <c r="L16" s="10"/>
      <c r="M16" s="10"/>
      <c r="N16" s="10"/>
      <c r="O16" s="10"/>
      <c r="P16" s="10"/>
      <c r="Q16" s="10"/>
      <c r="R16" s="10"/>
      <c r="S16" s="10"/>
      <c r="T16" s="10"/>
      <c r="U16" s="10"/>
      <c r="V16" s="10"/>
      <c r="W16" s="10"/>
      <c r="X16" s="10"/>
      <c r="Y16" s="10"/>
      <c r="Z16" s="10"/>
      <c r="AA16" s="10"/>
      <c r="AB16" s="10"/>
      <c r="AC16" s="10"/>
      <c r="AD16" s="10"/>
      <c r="AE16" s="540"/>
    </row>
    <row r="17" spans="1:41" s="402" customFormat="1" ht="17.100000000000001" customHeight="1">
      <c r="A17" s="421"/>
      <c r="B17" s="406"/>
      <c r="C17" s="406"/>
      <c r="D17" s="406"/>
      <c r="E17" s="446" t="str">
        <f>IF(項目一覧②!$G$837=TRUE,"■","□")</f>
        <v>□</v>
      </c>
      <c r="F17" s="10" t="s">
        <v>3085</v>
      </c>
      <c r="G17" s="10"/>
      <c r="H17" s="10"/>
      <c r="I17" s="10"/>
      <c r="J17" s="10"/>
      <c r="K17" s="10"/>
      <c r="L17" s="10"/>
      <c r="M17" s="10"/>
      <c r="N17" s="10"/>
      <c r="O17" s="10"/>
      <c r="P17" s="10"/>
      <c r="Q17" s="10"/>
      <c r="R17" s="10"/>
      <c r="S17" s="10"/>
      <c r="T17" s="10"/>
      <c r="U17" s="10"/>
      <c r="V17" s="10"/>
      <c r="W17" s="10"/>
      <c r="X17" s="10"/>
      <c r="Y17" s="10"/>
      <c r="Z17" s="10"/>
      <c r="AA17" s="10"/>
      <c r="AB17" s="10"/>
      <c r="AC17" s="10"/>
      <c r="AD17" s="10"/>
      <c r="AE17" s="540"/>
    </row>
    <row r="18" spans="1:41" s="402" customFormat="1" ht="18" customHeight="1">
      <c r="A18" s="1019"/>
      <c r="B18" s="1020"/>
      <c r="C18" s="1020"/>
      <c r="D18" s="1020"/>
      <c r="E18" s="1022" t="str">
        <f>IF(項目一覧②!$G$863=TRUE,"■","□")</f>
        <v>□</v>
      </c>
      <c r="F18" s="1021" t="s">
        <v>1432</v>
      </c>
      <c r="G18" s="1021"/>
      <c r="H18" s="1021"/>
      <c r="I18" s="1021"/>
      <c r="J18" s="1021"/>
      <c r="K18" s="1021"/>
      <c r="L18" s="1021"/>
      <c r="M18" s="1021"/>
      <c r="N18" s="1021"/>
      <c r="O18" s="1021"/>
      <c r="P18" s="1021"/>
      <c r="Q18" s="1021"/>
      <c r="R18" s="1021"/>
      <c r="S18" s="1021"/>
      <c r="T18" s="1021"/>
      <c r="U18" s="1021"/>
      <c r="V18" s="1021"/>
      <c r="W18" s="1021"/>
      <c r="X18" s="1021"/>
      <c r="Y18" s="1021"/>
      <c r="Z18" s="1021"/>
      <c r="AA18" s="1021"/>
      <c r="AB18" s="10"/>
      <c r="AC18" s="10"/>
      <c r="AD18" s="10"/>
      <c r="AE18" s="540"/>
    </row>
    <row r="19" spans="1:41" s="402" customFormat="1" ht="18" customHeight="1">
      <c r="A19" s="421" t="s">
        <v>113</v>
      </c>
      <c r="B19" s="406" t="s">
        <v>3130</v>
      </c>
      <c r="C19" s="406"/>
      <c r="D19" s="406"/>
      <c r="E19" s="406"/>
      <c r="F19" s="406"/>
      <c r="G19" s="406"/>
      <c r="H19" s="406"/>
      <c r="I19" s="406"/>
      <c r="J19" s="406"/>
      <c r="K19" s="406"/>
      <c r="L19" s="406"/>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540"/>
    </row>
    <row r="20" spans="1:41" s="402" customFormat="1" ht="17.100000000000001" customHeight="1">
      <c r="A20" s="421"/>
      <c r="B20" s="406"/>
      <c r="C20" s="406"/>
      <c r="D20" s="406"/>
      <c r="E20" s="446" t="str">
        <f>IF(項目一覧②!$G$839=TRUE,"■","□")</f>
        <v>□</v>
      </c>
      <c r="F20" s="10" t="s">
        <v>3126</v>
      </c>
      <c r="G20" s="10"/>
      <c r="H20" s="10"/>
      <c r="I20" s="10"/>
      <c r="J20" s="10"/>
      <c r="K20" s="10"/>
      <c r="L20" s="10"/>
      <c r="M20" s="10"/>
      <c r="N20" s="10"/>
      <c r="O20" s="10"/>
      <c r="P20" s="10"/>
      <c r="Q20" s="10"/>
      <c r="R20" s="10"/>
      <c r="S20" s="10"/>
      <c r="T20" s="10"/>
      <c r="U20" s="10"/>
      <c r="V20" s="10"/>
      <c r="W20" s="10"/>
      <c r="X20" s="10"/>
      <c r="Y20" s="10"/>
      <c r="Z20" s="10"/>
      <c r="AA20" s="10"/>
      <c r="AB20" s="10"/>
      <c r="AC20" s="10"/>
      <c r="AD20" s="10"/>
      <c r="AE20" s="540"/>
    </row>
    <row r="21" spans="1:41" s="402" customFormat="1" ht="17.100000000000001" customHeight="1">
      <c r="A21" s="421"/>
      <c r="B21" s="406"/>
      <c r="C21" s="406"/>
      <c r="D21" s="406"/>
      <c r="E21" s="446" t="str">
        <f>IF(項目一覧②!$G$840=TRUE,"■","□")</f>
        <v>□</v>
      </c>
      <c r="F21" s="10" t="s">
        <v>3127</v>
      </c>
      <c r="G21" s="10"/>
      <c r="H21" s="10"/>
      <c r="I21" s="10"/>
      <c r="J21" s="10"/>
      <c r="K21" s="10"/>
      <c r="L21" s="10"/>
      <c r="M21" s="10"/>
      <c r="N21" s="10"/>
      <c r="O21" s="10"/>
      <c r="P21" s="10"/>
      <c r="Q21" s="10"/>
      <c r="R21" s="10"/>
      <c r="S21" s="10"/>
      <c r="T21" s="10"/>
      <c r="U21" s="10"/>
      <c r="V21" s="10"/>
      <c r="W21" s="10"/>
      <c r="X21" s="10"/>
      <c r="Y21" s="10"/>
      <c r="Z21" s="10"/>
      <c r="AA21" s="10"/>
      <c r="AB21" s="10"/>
      <c r="AC21" s="10"/>
      <c r="AD21" s="10"/>
      <c r="AE21" s="540"/>
    </row>
    <row r="22" spans="1:41" s="402" customFormat="1" ht="17.100000000000001" customHeight="1">
      <c r="A22" s="421"/>
      <c r="B22" s="406"/>
      <c r="C22" s="406"/>
      <c r="D22" s="406"/>
      <c r="E22" s="446" t="str">
        <f>IF(項目一覧②!$G$841=TRUE,"■","□")</f>
        <v>□</v>
      </c>
      <c r="F22" s="10" t="s">
        <v>3128</v>
      </c>
      <c r="G22" s="10"/>
      <c r="H22" s="10"/>
      <c r="I22" s="10"/>
      <c r="J22" s="10"/>
      <c r="K22" s="10"/>
      <c r="L22" s="10"/>
      <c r="M22" s="10"/>
      <c r="N22" s="10"/>
      <c r="O22" s="10"/>
      <c r="P22" s="10"/>
      <c r="Q22" s="10"/>
      <c r="R22" s="10"/>
      <c r="S22" s="10"/>
      <c r="T22" s="10"/>
      <c r="U22" s="10"/>
      <c r="V22" s="10"/>
      <c r="W22" s="10"/>
      <c r="X22" s="10"/>
      <c r="Y22" s="10"/>
      <c r="Z22" s="10"/>
      <c r="AA22" s="10"/>
      <c r="AB22" s="10"/>
      <c r="AC22" s="10"/>
      <c r="AD22" s="10"/>
      <c r="AE22" s="540"/>
    </row>
    <row r="23" spans="1:41" s="402" customFormat="1" ht="18" customHeight="1">
      <c r="A23" s="421"/>
      <c r="B23" s="406"/>
      <c r="C23" s="406"/>
      <c r="D23" s="406"/>
      <c r="E23" s="446" t="str">
        <f>IF(項目一覧②!$G$864=TRUE,"■","□")</f>
        <v>□</v>
      </c>
      <c r="F23" s="10" t="s">
        <v>1432</v>
      </c>
      <c r="G23" s="10"/>
      <c r="H23" s="10"/>
      <c r="I23" s="10"/>
      <c r="J23" s="10"/>
      <c r="K23" s="10"/>
      <c r="L23" s="10"/>
      <c r="M23" s="10"/>
      <c r="N23" s="10"/>
      <c r="O23" s="10"/>
      <c r="P23" s="10"/>
      <c r="Q23" s="10"/>
      <c r="R23" s="10"/>
      <c r="S23" s="10"/>
      <c r="T23" s="10"/>
      <c r="U23" s="10"/>
      <c r="V23" s="10"/>
      <c r="W23" s="10"/>
      <c r="X23" s="10"/>
      <c r="Y23" s="10"/>
      <c r="Z23" s="10"/>
      <c r="AA23" s="10"/>
      <c r="AB23" s="10"/>
      <c r="AC23" s="10"/>
      <c r="AD23" s="10"/>
      <c r="AE23" s="540"/>
    </row>
    <row r="24" spans="1:41" s="402" customFormat="1" ht="18" customHeight="1">
      <c r="A24" s="1019"/>
      <c r="B24" s="1020"/>
      <c r="C24" s="1020"/>
      <c r="D24" s="1020"/>
      <c r="E24" s="1022" t="str">
        <f>IF(項目一覧②!$G$865=TRUE,"■","□")</f>
        <v>□</v>
      </c>
      <c r="F24" s="1021" t="s">
        <v>3188</v>
      </c>
      <c r="G24" s="1021"/>
      <c r="H24" s="1021"/>
      <c r="I24" s="1021"/>
      <c r="J24" s="1021"/>
      <c r="K24" s="1021"/>
      <c r="L24" s="1021"/>
      <c r="M24" s="1021"/>
      <c r="N24" s="1021"/>
      <c r="O24" s="1021"/>
      <c r="P24" s="1021"/>
      <c r="Q24" s="1021"/>
      <c r="R24" s="1021"/>
      <c r="S24" s="1021"/>
      <c r="T24" s="1021"/>
      <c r="U24" s="1021"/>
      <c r="V24" s="1021"/>
      <c r="W24" s="1021"/>
      <c r="X24" s="1021"/>
      <c r="Y24" s="1021"/>
      <c r="Z24" s="1021"/>
      <c r="AA24" s="1021"/>
      <c r="AB24" s="10"/>
      <c r="AC24" s="10"/>
      <c r="AD24" s="10"/>
      <c r="AE24" s="540"/>
    </row>
    <row r="25" spans="1:41" s="402" customFormat="1" ht="18" customHeight="1">
      <c r="A25" s="421" t="s">
        <v>113</v>
      </c>
      <c r="B25" s="406" t="s">
        <v>3201</v>
      </c>
      <c r="C25" s="406"/>
      <c r="D25" s="406"/>
      <c r="E25" s="406"/>
      <c r="F25" s="406"/>
      <c r="G25" s="406"/>
      <c r="H25" s="406"/>
      <c r="I25" s="406"/>
      <c r="J25" s="406"/>
      <c r="K25" s="406"/>
      <c r="L25" s="406"/>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540"/>
    </row>
    <row r="26" spans="1:41" s="402" customFormat="1" ht="18" customHeight="1">
      <c r="A26" s="421"/>
      <c r="B26" s="406"/>
      <c r="C26" s="406"/>
      <c r="D26" s="406"/>
      <c r="E26" s="446" t="str">
        <f>IF(項目一覧②!$G$866=TRUE,"■","□")</f>
        <v>□</v>
      </c>
      <c r="F26" s="10" t="s">
        <v>3193</v>
      </c>
      <c r="G26" s="10"/>
      <c r="H26" s="10"/>
      <c r="I26" s="10"/>
      <c r="J26" s="446" t="str">
        <f>IF(項目一覧②!$G$842=TRUE,"■","□")</f>
        <v>□</v>
      </c>
      <c r="K26" s="10" t="s">
        <v>3091</v>
      </c>
      <c r="L26" s="10"/>
      <c r="M26" s="10"/>
      <c r="N26" s="10"/>
      <c r="O26" s="10"/>
      <c r="P26" s="446" t="str">
        <f>IF(項目一覧②!$G$867=TRUE,"■","□")</f>
        <v>□</v>
      </c>
      <c r="Q26" s="10" t="s">
        <v>3192</v>
      </c>
      <c r="T26" s="10"/>
      <c r="U26" s="446" t="str">
        <f>IF(項目一覧②!$G$843=TRUE,"■","□")</f>
        <v>□</v>
      </c>
      <c r="V26" s="10" t="s">
        <v>3144</v>
      </c>
      <c r="W26" s="10"/>
      <c r="X26" s="10"/>
      <c r="Y26" s="10"/>
      <c r="Z26" s="10"/>
      <c r="AA26" s="10"/>
      <c r="AD26" s="10"/>
      <c r="AE26" s="10"/>
      <c r="AF26" s="10"/>
      <c r="AG26" s="10"/>
      <c r="AH26" s="10"/>
      <c r="AI26" s="10"/>
      <c r="AJ26" s="10"/>
      <c r="AK26" s="10"/>
      <c r="AL26" s="10"/>
      <c r="AM26" s="10"/>
      <c r="AN26" s="10"/>
      <c r="AO26" s="540"/>
    </row>
    <row r="27" spans="1:41" s="402" customFormat="1" ht="18" customHeight="1">
      <c r="A27" s="421"/>
      <c r="B27" s="406"/>
      <c r="C27" s="406"/>
      <c r="D27" s="406"/>
      <c r="E27" s="446" t="str">
        <f>IF(項目一覧②!$G$844=TRUE,"■","□")</f>
        <v>□</v>
      </c>
      <c r="F27" s="10" t="s">
        <v>2122</v>
      </c>
      <c r="G27" s="10"/>
      <c r="H27" s="10"/>
      <c r="I27" s="10"/>
      <c r="J27" s="1022" t="str">
        <f>IF(項目一覧②!$G$868=TRUE,"■","□")</f>
        <v>□</v>
      </c>
      <c r="K27" s="1021" t="s">
        <v>3190</v>
      </c>
      <c r="L27" s="10"/>
      <c r="M27" s="10"/>
      <c r="N27" s="10"/>
      <c r="O27" s="10"/>
      <c r="P27" s="10"/>
      <c r="Q27" s="10"/>
      <c r="R27" s="446"/>
      <c r="S27" s="10"/>
      <c r="T27" s="10"/>
      <c r="U27" s="10"/>
      <c r="V27" s="10"/>
      <c r="W27" s="10"/>
      <c r="X27" s="10"/>
      <c r="Y27" s="10"/>
      <c r="Z27" s="10"/>
      <c r="AA27" s="10"/>
      <c r="AB27" s="10"/>
      <c r="AC27" s="10"/>
      <c r="AD27" s="10"/>
      <c r="AE27" s="540"/>
    </row>
    <row r="28" spans="1:41" ht="15.95" customHeight="1">
      <c r="A28" s="17" t="s">
        <v>273</v>
      </c>
      <c r="B28" s="16" t="s">
        <v>3131</v>
      </c>
      <c r="C28" s="16"/>
      <c r="D28" s="16"/>
      <c r="E28" s="16"/>
      <c r="F28" s="16"/>
      <c r="G28" s="16"/>
      <c r="H28" s="16"/>
      <c r="I28" s="16"/>
      <c r="J28" s="16"/>
      <c r="K28" s="16"/>
      <c r="L28" s="16"/>
      <c r="M28" s="16"/>
      <c r="N28" s="16"/>
      <c r="O28" s="16"/>
      <c r="P28" s="16"/>
      <c r="Q28" s="16"/>
      <c r="R28" s="16"/>
      <c r="S28" s="16"/>
      <c r="T28" s="16"/>
      <c r="U28" s="16"/>
      <c r="V28" s="16"/>
      <c r="W28" s="16"/>
      <c r="X28" s="16"/>
      <c r="Y28" s="16"/>
      <c r="Z28" s="16"/>
      <c r="AA28" s="16"/>
    </row>
    <row r="29" spans="1:41" ht="15.95" customHeight="1">
      <c r="A29" s="3"/>
      <c r="B29" s="3" t="s">
        <v>2469</v>
      </c>
      <c r="C29" s="3" t="s">
        <v>2434</v>
      </c>
      <c r="D29" s="3"/>
      <c r="E29" s="3"/>
      <c r="F29" s="3"/>
      <c r="G29" s="3"/>
      <c r="H29" s="3"/>
      <c r="I29" s="3"/>
      <c r="J29" s="3"/>
      <c r="K29" s="1473" t="str">
        <f>項目一覧②!$F$263</f>
        <v/>
      </c>
      <c r="L29" s="1473"/>
      <c r="M29" s="1473"/>
      <c r="N29" s="3"/>
      <c r="O29" s="3"/>
      <c r="P29" s="3"/>
      <c r="Q29" s="3"/>
      <c r="R29" s="3"/>
      <c r="S29" s="3"/>
      <c r="T29" s="3"/>
      <c r="U29" s="3"/>
      <c r="V29" s="3"/>
      <c r="W29" s="3"/>
      <c r="X29" s="3"/>
      <c r="Y29" s="3"/>
      <c r="Z29" s="3"/>
      <c r="AA29" s="3"/>
    </row>
    <row r="30" spans="1:41" ht="15.95" customHeight="1">
      <c r="A30" s="3"/>
      <c r="B30" s="3" t="s">
        <v>2470</v>
      </c>
      <c r="C30" s="3" t="s">
        <v>2436</v>
      </c>
      <c r="D30" s="3"/>
      <c r="E30" s="3"/>
      <c r="F30" s="3"/>
      <c r="G30" s="3"/>
      <c r="H30" s="3"/>
      <c r="I30" s="3"/>
      <c r="J30" s="3"/>
      <c r="K30" s="1473" t="str">
        <f>項目一覧②!$F$264</f>
        <v/>
      </c>
      <c r="L30" s="1473"/>
      <c r="M30" s="1473"/>
      <c r="N30" s="3"/>
      <c r="O30" s="3"/>
      <c r="P30" s="3"/>
      <c r="Q30" s="3"/>
      <c r="R30" s="3"/>
      <c r="S30" s="3"/>
      <c r="T30" s="3"/>
      <c r="U30" s="3"/>
      <c r="V30" s="3"/>
      <c r="W30" s="3"/>
      <c r="X30" s="3"/>
      <c r="Y30" s="3"/>
      <c r="Z30" s="3"/>
      <c r="AA30" s="3"/>
    </row>
    <row r="31" spans="1:41" ht="15.95" customHeight="1">
      <c r="A31" s="3"/>
      <c r="B31" s="3" t="s">
        <v>2437</v>
      </c>
      <c r="C31" s="3" t="s">
        <v>2438</v>
      </c>
      <c r="D31" s="3"/>
      <c r="E31" s="3"/>
      <c r="F31" s="3"/>
      <c r="G31" s="3"/>
      <c r="H31" s="3"/>
      <c r="I31" s="3"/>
      <c r="J31" s="3"/>
      <c r="K31" s="1473" t="str">
        <f>項目一覧②!$F$265</f>
        <v/>
      </c>
      <c r="L31" s="1473"/>
      <c r="M31" s="1473"/>
      <c r="N31" s="3"/>
      <c r="O31" s="3"/>
      <c r="P31" s="3"/>
      <c r="Q31" s="3"/>
      <c r="R31" s="3"/>
      <c r="S31" s="3"/>
      <c r="T31" s="3"/>
      <c r="U31" s="3"/>
      <c r="V31" s="3"/>
      <c r="W31" s="3"/>
      <c r="X31" s="3"/>
      <c r="Y31" s="3"/>
      <c r="Z31" s="3"/>
      <c r="AA31" s="3"/>
    </row>
    <row r="32" spans="1:41" ht="15.95" customHeight="1">
      <c r="A32" s="3"/>
      <c r="B32" s="3" t="s">
        <v>2471</v>
      </c>
      <c r="C32" s="3" t="s">
        <v>2439</v>
      </c>
      <c r="D32" s="3"/>
      <c r="E32" s="3"/>
      <c r="F32" s="3"/>
      <c r="G32" s="3"/>
      <c r="H32" s="3"/>
      <c r="I32" s="3"/>
      <c r="J32" s="3"/>
      <c r="K32" s="1498" t="str">
        <f>項目一覧②!$F$266</f>
        <v/>
      </c>
      <c r="L32" s="1498"/>
      <c r="M32" s="1498"/>
      <c r="N32" s="3"/>
      <c r="O32" s="3"/>
      <c r="P32" s="3"/>
      <c r="Q32" s="3"/>
      <c r="R32" s="3"/>
      <c r="S32" s="3"/>
      <c r="T32" s="3"/>
      <c r="U32" s="3"/>
      <c r="V32" s="3"/>
      <c r="W32" s="3"/>
      <c r="X32" s="3"/>
      <c r="Y32" s="3"/>
      <c r="Z32" s="3"/>
      <c r="AA32" s="3"/>
      <c r="AB32" s="10"/>
    </row>
    <row r="33" spans="1:28" ht="15.95" customHeight="1">
      <c r="A33" s="17" t="s">
        <v>273</v>
      </c>
      <c r="B33" s="16" t="s">
        <v>3132</v>
      </c>
      <c r="C33" s="16"/>
      <c r="D33" s="16"/>
      <c r="E33" s="16"/>
      <c r="F33" s="16"/>
      <c r="G33" s="16"/>
      <c r="H33" s="16"/>
      <c r="I33" s="16"/>
      <c r="J33" s="16"/>
      <c r="K33" s="16"/>
      <c r="L33" s="16"/>
      <c r="M33" s="16"/>
      <c r="N33" s="16"/>
      <c r="O33" s="16"/>
      <c r="P33" s="16"/>
      <c r="Q33" s="16"/>
      <c r="R33" s="16"/>
      <c r="S33" s="16"/>
      <c r="T33" s="16"/>
      <c r="U33" s="16"/>
      <c r="V33" s="16"/>
      <c r="W33" s="16"/>
      <c r="X33" s="16"/>
      <c r="Y33" s="16"/>
      <c r="Z33" s="16"/>
      <c r="AA33" s="16"/>
    </row>
    <row r="34" spans="1:28" ht="15.95" customHeight="1">
      <c r="A34" s="3"/>
      <c r="B34" s="3" t="s">
        <v>2375</v>
      </c>
      <c r="C34" s="3" t="s">
        <v>2424</v>
      </c>
      <c r="D34" s="3"/>
      <c r="E34" s="3"/>
      <c r="F34" s="3"/>
      <c r="G34" s="3"/>
      <c r="H34" s="3"/>
      <c r="I34" s="3"/>
      <c r="J34" s="3"/>
      <c r="K34" s="1503" t="str">
        <f>項目一覧②!$F$267</f>
        <v/>
      </c>
      <c r="L34" s="1503"/>
      <c r="M34" s="1503"/>
      <c r="N34" s="1503"/>
      <c r="O34" s="3" t="s">
        <v>271</v>
      </c>
      <c r="P34" s="3"/>
      <c r="Q34" s="3"/>
      <c r="R34" s="3"/>
      <c r="S34" s="3"/>
      <c r="T34" s="3"/>
      <c r="U34" s="3"/>
      <c r="V34" s="3"/>
      <c r="W34" s="3"/>
      <c r="X34" s="3"/>
      <c r="Y34" s="3"/>
      <c r="Z34" s="3"/>
      <c r="AA34" s="3"/>
    </row>
    <row r="35" spans="1:28" ht="15.95" customHeight="1">
      <c r="A35" s="15"/>
      <c r="B35" s="15" t="s">
        <v>2453</v>
      </c>
      <c r="C35" s="15" t="s">
        <v>2441</v>
      </c>
      <c r="D35" s="15"/>
      <c r="E35" s="15"/>
      <c r="F35" s="15"/>
      <c r="G35" s="15"/>
      <c r="H35" s="15"/>
      <c r="I35" s="15"/>
      <c r="J35" s="15"/>
      <c r="K35" s="1504" t="str">
        <f>項目一覧②!$F$268</f>
        <v/>
      </c>
      <c r="L35" s="1504"/>
      <c r="M35" s="1504"/>
      <c r="N35" s="1504"/>
      <c r="O35" s="3" t="s">
        <v>271</v>
      </c>
      <c r="P35" s="15"/>
      <c r="Q35" s="15"/>
      <c r="R35" s="15"/>
      <c r="S35" s="15"/>
      <c r="T35" s="15"/>
      <c r="U35" s="15"/>
      <c r="V35" s="15"/>
      <c r="W35" s="15"/>
      <c r="X35" s="15"/>
      <c r="Y35" s="15"/>
      <c r="Z35" s="15"/>
      <c r="AA35" s="15"/>
      <c r="AB35" s="10"/>
    </row>
    <row r="36" spans="1:28" ht="24" customHeight="1">
      <c r="A36" s="22" t="s">
        <v>273</v>
      </c>
      <c r="B36" s="20" t="s">
        <v>3133</v>
      </c>
      <c r="C36" s="20"/>
      <c r="D36" s="20"/>
      <c r="E36" s="20"/>
      <c r="F36" s="20"/>
      <c r="G36" s="20"/>
      <c r="H36" s="1573" t="str">
        <f>項目一覧②!$F$269</f>
        <v/>
      </c>
      <c r="I36" s="1573"/>
      <c r="J36" s="1573"/>
      <c r="K36" s="1573"/>
      <c r="L36" s="1573"/>
      <c r="M36" s="1573"/>
      <c r="N36" s="1573"/>
      <c r="O36" s="1573"/>
      <c r="P36" s="1573"/>
      <c r="Q36" s="1573"/>
      <c r="R36" s="1573"/>
      <c r="S36" s="1573"/>
      <c r="T36" s="1573"/>
      <c r="U36" s="1573"/>
      <c r="V36" s="1573"/>
      <c r="W36" s="1573"/>
      <c r="X36" s="1573"/>
      <c r="Y36" s="1573"/>
      <c r="Z36" s="1573"/>
      <c r="AA36" s="1573"/>
      <c r="AB36" s="10"/>
    </row>
    <row r="37" spans="1:28" ht="15.95" customHeight="1">
      <c r="A37" s="17" t="s">
        <v>273</v>
      </c>
      <c r="B37" s="16" t="s">
        <v>3134</v>
      </c>
      <c r="C37" s="16"/>
      <c r="D37" s="16"/>
      <c r="E37" s="16"/>
      <c r="F37" s="16"/>
      <c r="G37" s="16"/>
      <c r="H37" s="16"/>
      <c r="I37" s="16"/>
      <c r="J37" s="16"/>
      <c r="K37" s="16"/>
      <c r="L37" s="16"/>
      <c r="M37" s="16"/>
      <c r="N37" s="16"/>
      <c r="O37" s="16"/>
      <c r="P37" s="16"/>
      <c r="Q37" s="16"/>
      <c r="R37" s="16"/>
      <c r="S37" s="16"/>
      <c r="T37" s="16"/>
      <c r="U37" s="16"/>
      <c r="V37" s="16"/>
      <c r="W37" s="16"/>
      <c r="X37" s="16"/>
      <c r="Y37" s="16"/>
      <c r="Z37" s="16"/>
      <c r="AA37" s="16"/>
    </row>
    <row r="38" spans="1:28" ht="15.95" customHeight="1">
      <c r="A38" s="6"/>
      <c r="B38" s="3" t="s">
        <v>2464</v>
      </c>
      <c r="C38" s="3" t="s">
        <v>2465</v>
      </c>
      <c r="D38" s="3"/>
      <c r="E38" s="3"/>
      <c r="F38" s="3"/>
      <c r="G38" s="3"/>
      <c r="H38" s="3"/>
      <c r="I38" s="3"/>
      <c r="J38" s="3"/>
      <c r="K38" s="3"/>
      <c r="L38" s="3"/>
      <c r="M38" s="3"/>
      <c r="N38" s="3"/>
      <c r="O38" s="3"/>
      <c r="P38" s="3"/>
      <c r="Q38" s="3"/>
      <c r="R38" s="3"/>
      <c r="S38" s="3"/>
      <c r="T38" s="3"/>
      <c r="U38" s="3"/>
      <c r="V38" s="3"/>
      <c r="W38" s="3"/>
      <c r="X38" s="3"/>
      <c r="Y38" s="3"/>
      <c r="Z38" s="3"/>
      <c r="AA38" s="3"/>
    </row>
    <row r="39" spans="1:28" ht="15.95" customHeight="1">
      <c r="A39" s="3"/>
      <c r="C39" s="3"/>
      <c r="D39" s="3"/>
      <c r="E39" s="3"/>
      <c r="F39" s="3"/>
      <c r="G39" s="3"/>
      <c r="H39" s="3"/>
      <c r="I39" s="3"/>
      <c r="J39" s="3"/>
      <c r="K39" s="3"/>
      <c r="L39" s="3"/>
      <c r="M39" s="3"/>
      <c r="N39" s="3"/>
      <c r="O39" s="3"/>
      <c r="P39" s="3"/>
      <c r="Q39" s="3"/>
      <c r="R39" s="3"/>
      <c r="S39" s="3"/>
      <c r="T39" s="3"/>
      <c r="U39" s="6" t="str">
        <f>IF(項目一覧②!$G$270=TRUE,"■","□")</f>
        <v>□</v>
      </c>
      <c r="V39" s="3" t="s">
        <v>270</v>
      </c>
      <c r="W39" s="3"/>
      <c r="X39" s="6" t="str">
        <f>IF(項目一覧②!$H$270=TRUE,"■","□")</f>
        <v>□</v>
      </c>
      <c r="Y39" s="3" t="s">
        <v>269</v>
      </c>
      <c r="Z39" s="3"/>
      <c r="AA39" s="3"/>
    </row>
    <row r="40" spans="1:28" ht="15.95" customHeight="1">
      <c r="A40" s="3"/>
      <c r="B40" s="3" t="s">
        <v>2466</v>
      </c>
      <c r="C40" s="3" t="s">
        <v>2467</v>
      </c>
      <c r="D40" s="3"/>
      <c r="E40" s="3"/>
      <c r="F40" s="3"/>
      <c r="G40" s="3"/>
      <c r="H40" s="3"/>
      <c r="I40" s="3"/>
      <c r="J40" s="3"/>
      <c r="K40" s="3"/>
      <c r="L40" s="3"/>
      <c r="M40" s="3"/>
      <c r="N40" s="3"/>
      <c r="O40" s="3"/>
      <c r="P40" s="3"/>
      <c r="Q40" s="3"/>
      <c r="R40" s="3"/>
      <c r="S40" s="3"/>
      <c r="T40" s="3"/>
      <c r="U40" s="6" t="str">
        <f>IF(項目一覧②!$G$271=TRUE,"■","□")</f>
        <v>□</v>
      </c>
      <c r="V40" s="3" t="s">
        <v>270</v>
      </c>
      <c r="W40" s="3"/>
      <c r="X40" s="6" t="str">
        <f>IF(項目一覧②!$H$271=TRUE,"■","□")</f>
        <v>□</v>
      </c>
      <c r="Y40" s="3" t="s">
        <v>87</v>
      </c>
      <c r="Z40" s="3"/>
      <c r="AA40" s="3"/>
    </row>
    <row r="41" spans="1:28" ht="15.95" customHeight="1">
      <c r="A41" s="3"/>
      <c r="B41" s="3" t="s">
        <v>2468</v>
      </c>
      <c r="C41" s="3" t="s">
        <v>2540</v>
      </c>
      <c r="D41" s="3"/>
      <c r="E41" s="3"/>
      <c r="F41" s="3"/>
      <c r="G41" s="3"/>
      <c r="H41" s="3"/>
      <c r="I41" s="3"/>
      <c r="J41" s="3"/>
      <c r="K41" s="3"/>
      <c r="L41" s="3"/>
      <c r="M41" s="3"/>
      <c r="N41" s="3"/>
      <c r="O41" s="3"/>
      <c r="P41" s="3"/>
      <c r="Q41" s="3"/>
      <c r="R41" s="3"/>
      <c r="S41" s="3"/>
      <c r="T41" s="3"/>
      <c r="U41" s="3"/>
      <c r="V41" s="3"/>
      <c r="W41" s="3"/>
      <c r="X41" s="3"/>
      <c r="Y41" s="3"/>
      <c r="Z41" s="3"/>
      <c r="AA41" s="3"/>
    </row>
    <row r="42" spans="1:28" ht="15.95" customHeight="1">
      <c r="A42" s="3"/>
      <c r="B42" s="3"/>
      <c r="C42" s="3"/>
      <c r="D42" s="3"/>
      <c r="E42" s="3"/>
      <c r="F42" s="3"/>
      <c r="G42" s="3"/>
      <c r="H42" s="3"/>
      <c r="I42" s="3"/>
      <c r="J42" s="3"/>
      <c r="K42" s="3"/>
      <c r="L42" s="3" t="str">
        <f>IF(項目一覧②!$F$272="","第　　　　　　　　　　号","第   "&amp;項目一覧②!$F$272&amp;"   号")</f>
        <v>第　　　　　　　　　　号</v>
      </c>
      <c r="M42" s="3"/>
      <c r="N42" s="3"/>
      <c r="O42" s="3"/>
      <c r="P42" s="3"/>
      <c r="Q42" s="3"/>
      <c r="R42" s="3"/>
      <c r="S42" s="3"/>
      <c r="T42" s="3"/>
      <c r="U42" s="3"/>
      <c r="V42" s="3"/>
      <c r="W42" s="3"/>
      <c r="X42" s="3"/>
      <c r="Y42" s="3"/>
      <c r="Z42" s="3"/>
      <c r="AA42" s="3"/>
    </row>
    <row r="43" spans="1:28" ht="15.95" customHeight="1">
      <c r="A43" s="3"/>
      <c r="B43" s="3" t="s">
        <v>366</v>
      </c>
      <c r="C43" s="3" t="s">
        <v>2521</v>
      </c>
      <c r="D43" s="3"/>
      <c r="E43" s="3"/>
      <c r="F43" s="3"/>
      <c r="G43" s="3"/>
      <c r="H43" s="3"/>
      <c r="I43" s="3"/>
      <c r="J43" s="3"/>
      <c r="K43" s="3"/>
      <c r="L43" s="3"/>
      <c r="M43" s="3"/>
      <c r="N43" s="3"/>
      <c r="O43" s="3"/>
      <c r="P43" s="3"/>
      <c r="Q43" s="3"/>
      <c r="R43" s="3"/>
      <c r="S43" s="3"/>
      <c r="T43" s="3"/>
      <c r="U43" s="3"/>
      <c r="V43" s="3"/>
      <c r="W43" s="3"/>
      <c r="X43" s="3"/>
      <c r="Y43" s="3"/>
      <c r="Z43" s="3"/>
      <c r="AA43" s="3"/>
    </row>
    <row r="44" spans="1:28" ht="15.95" customHeight="1">
      <c r="A44" s="3"/>
      <c r="B44" s="3"/>
      <c r="C44" s="3"/>
      <c r="D44" s="3"/>
      <c r="E44" s="3"/>
      <c r="F44" s="3"/>
      <c r="G44" s="3"/>
      <c r="H44" s="3"/>
      <c r="I44" s="3"/>
      <c r="J44" s="3"/>
      <c r="K44" s="3"/>
      <c r="L44" s="3" t="str">
        <f>IF(項目一覧②!$F$273="","第　　　　　　　　　　号","第   "&amp;項目一覧②!$F$273&amp;"   号")</f>
        <v>第　　　　　　　　　　号</v>
      </c>
      <c r="M44" s="3"/>
      <c r="N44" s="3"/>
      <c r="O44" s="3"/>
      <c r="P44" s="3"/>
      <c r="Q44" s="3"/>
      <c r="R44" s="3"/>
      <c r="S44" s="3"/>
      <c r="T44" s="3"/>
      <c r="U44" s="3"/>
      <c r="V44" s="3"/>
      <c r="W44" s="3"/>
      <c r="X44" s="3"/>
      <c r="Y44" s="3"/>
      <c r="Z44" s="3"/>
      <c r="AA44" s="3"/>
    </row>
    <row r="45" spans="1:28" ht="15.95" customHeight="1">
      <c r="A45" s="3"/>
      <c r="B45" s="3" t="s">
        <v>365</v>
      </c>
      <c r="C45" s="3" t="s">
        <v>2522</v>
      </c>
      <c r="D45" s="3"/>
      <c r="E45" s="3"/>
      <c r="F45" s="3"/>
      <c r="G45" s="3"/>
      <c r="H45" s="3"/>
      <c r="I45" s="3"/>
      <c r="J45" s="3"/>
      <c r="K45" s="3"/>
      <c r="L45" s="3"/>
      <c r="M45" s="3"/>
      <c r="N45" s="3"/>
      <c r="O45" s="3"/>
      <c r="P45" s="3"/>
      <c r="Q45" s="3"/>
      <c r="R45" s="3"/>
      <c r="S45" s="3"/>
      <c r="T45" s="3"/>
      <c r="U45" s="3"/>
      <c r="V45" s="3"/>
      <c r="W45" s="3"/>
      <c r="X45" s="3"/>
      <c r="Y45" s="3"/>
      <c r="Z45" s="3"/>
      <c r="AA45" s="3"/>
    </row>
    <row r="46" spans="1:28" ht="15.95" customHeight="1">
      <c r="A46" s="3"/>
      <c r="C46" s="3"/>
      <c r="D46" s="3"/>
      <c r="E46" s="3"/>
      <c r="F46" s="3"/>
      <c r="G46" s="5" t="str">
        <f>IF(項目一覧②!$G$817=TRUE,"■","□")</f>
        <v>□</v>
      </c>
      <c r="H46" s="406" t="s">
        <v>2547</v>
      </c>
      <c r="I46" s="3"/>
      <c r="J46" s="3"/>
      <c r="K46" s="3"/>
      <c r="L46" s="3"/>
      <c r="M46" s="3"/>
      <c r="N46" s="3"/>
      <c r="O46" s="3"/>
      <c r="P46" s="3"/>
      <c r="Q46" s="3"/>
      <c r="R46" s="3"/>
      <c r="S46" s="3"/>
      <c r="T46" s="3"/>
      <c r="U46" s="3"/>
      <c r="V46" s="3"/>
      <c r="W46" s="3"/>
      <c r="X46" s="3"/>
      <c r="Y46" s="3"/>
      <c r="Z46" s="3"/>
      <c r="AA46" s="3"/>
    </row>
    <row r="47" spans="1:28" ht="15.95" customHeight="1">
      <c r="A47" s="3"/>
      <c r="B47" s="3"/>
      <c r="C47" s="3"/>
      <c r="D47" s="3"/>
      <c r="E47" s="3"/>
      <c r="F47" s="3"/>
      <c r="G47" s="5" t="str">
        <f>IF(項目一覧②!$G$818=TRUE,"■","□")</f>
        <v>□</v>
      </c>
      <c r="H47" s="406" t="s">
        <v>2548</v>
      </c>
      <c r="I47" s="3"/>
      <c r="J47" s="3"/>
      <c r="K47" s="3"/>
      <c r="L47" s="3"/>
      <c r="M47" s="3"/>
      <c r="N47" s="3"/>
      <c r="O47" s="3"/>
      <c r="P47" s="3"/>
      <c r="Q47" s="3"/>
      <c r="R47" s="3"/>
      <c r="S47" s="3"/>
      <c r="T47" s="3"/>
      <c r="U47" s="3"/>
      <c r="V47" s="3"/>
      <c r="W47" s="3"/>
      <c r="X47" s="3"/>
      <c r="Y47" s="3"/>
      <c r="Z47" s="3"/>
      <c r="AA47" s="3"/>
    </row>
    <row r="48" spans="1:28" ht="15.95" customHeight="1">
      <c r="A48" s="3"/>
      <c r="B48" s="3" t="s">
        <v>363</v>
      </c>
      <c r="C48" s="3" t="s">
        <v>2549</v>
      </c>
      <c r="D48" s="3"/>
      <c r="E48" s="3"/>
      <c r="F48" s="3"/>
      <c r="G48" s="3"/>
      <c r="H48" s="3"/>
      <c r="I48" s="3"/>
      <c r="J48" s="3"/>
      <c r="K48" s="3"/>
      <c r="L48" s="3"/>
      <c r="M48" s="3"/>
      <c r="N48" s="3"/>
      <c r="O48" s="3"/>
      <c r="P48" s="3"/>
      <c r="Q48" s="3"/>
      <c r="R48" s="3"/>
      <c r="S48" s="3"/>
      <c r="T48" s="3"/>
      <c r="U48" s="3"/>
      <c r="V48" s="3"/>
      <c r="W48" s="3"/>
      <c r="X48" s="3"/>
      <c r="Y48" s="3"/>
      <c r="Z48" s="3"/>
      <c r="AA48" s="3"/>
    </row>
    <row r="49" spans="1:28" ht="15.95" customHeight="1">
      <c r="A49" s="15"/>
      <c r="B49" s="15"/>
      <c r="C49" s="15"/>
      <c r="D49" s="15"/>
      <c r="E49" s="15"/>
      <c r="F49" s="15"/>
      <c r="G49" s="15"/>
      <c r="H49" s="15"/>
      <c r="I49" s="15"/>
      <c r="J49" s="15"/>
      <c r="K49" s="15"/>
      <c r="L49" s="15" t="str">
        <f>IF(項目一覧②!$F$274="","","第   "&amp;項目一覧②!$F$274&amp;"   号")</f>
        <v/>
      </c>
      <c r="M49" s="15"/>
      <c r="N49" s="15"/>
      <c r="O49" s="15"/>
      <c r="P49" s="15"/>
      <c r="Q49" s="15"/>
      <c r="R49" s="15"/>
      <c r="S49" s="15"/>
      <c r="T49" s="15"/>
      <c r="U49" s="15"/>
      <c r="V49" s="15"/>
      <c r="W49" s="15"/>
      <c r="X49" s="15"/>
      <c r="Y49" s="15"/>
      <c r="Z49" s="15"/>
      <c r="AA49" s="15"/>
      <c r="AB49" s="10"/>
    </row>
    <row r="50" spans="1:28" ht="15.95" customHeight="1">
      <c r="A50" s="6" t="s">
        <v>279</v>
      </c>
      <c r="B50" s="3" t="s">
        <v>3135</v>
      </c>
      <c r="C50" s="3"/>
      <c r="D50" s="3"/>
      <c r="E50" s="3"/>
      <c r="F50" s="3"/>
      <c r="G50" s="3"/>
      <c r="H50" s="3"/>
      <c r="I50" s="3"/>
      <c r="J50" s="3"/>
      <c r="K50" s="3"/>
      <c r="L50" s="3"/>
      <c r="M50" s="3"/>
      <c r="N50" s="3"/>
      <c r="O50" s="3"/>
      <c r="P50" s="3"/>
      <c r="Q50" s="3"/>
      <c r="R50" s="3"/>
      <c r="S50" s="3"/>
      <c r="T50" s="3"/>
      <c r="U50" s="3"/>
      <c r="V50" s="3"/>
      <c r="W50" s="3"/>
      <c r="X50" s="3"/>
      <c r="Y50" s="3"/>
      <c r="Z50" s="3"/>
      <c r="AA50" s="3"/>
    </row>
    <row r="51" spans="1:28" ht="15.95" customHeight="1">
      <c r="A51" s="3"/>
      <c r="B51" s="3" t="s">
        <v>304</v>
      </c>
      <c r="C51" s="3"/>
      <c r="D51" s="3"/>
      <c r="E51" s="3"/>
      <c r="F51" s="3"/>
      <c r="G51" s="3"/>
      <c r="H51" s="3"/>
      <c r="I51" s="5" t="s">
        <v>299</v>
      </c>
      <c r="J51" s="1473" t="s">
        <v>303</v>
      </c>
      <c r="K51" s="1473"/>
      <c r="L51" s="1473"/>
      <c r="M51" s="1473"/>
      <c r="N51" s="5" t="s">
        <v>298</v>
      </c>
      <c r="O51" s="5" t="s">
        <v>299</v>
      </c>
      <c r="P51" s="1473" t="s">
        <v>302</v>
      </c>
      <c r="Q51" s="1473"/>
      <c r="R51" s="1473"/>
      <c r="S51" s="1473"/>
      <c r="T51" s="5" t="s">
        <v>298</v>
      </c>
      <c r="U51" s="5" t="s">
        <v>299</v>
      </c>
      <c r="V51" s="1473" t="s">
        <v>301</v>
      </c>
      <c r="W51" s="1473"/>
      <c r="X51" s="1473"/>
      <c r="Y51" s="1473"/>
      <c r="Z51" s="7" t="s">
        <v>298</v>
      </c>
      <c r="AA51" s="3"/>
    </row>
    <row r="52" spans="1:28" ht="15.95" customHeight="1">
      <c r="A52" s="3"/>
      <c r="B52" s="3"/>
      <c r="C52" s="3"/>
      <c r="D52" s="5" t="s">
        <v>299</v>
      </c>
      <c r="E52" s="1497" t="str">
        <f>項目一覧②!$F$275</f>
        <v/>
      </c>
      <c r="F52" s="1497"/>
      <c r="G52" s="5" t="s">
        <v>298</v>
      </c>
      <c r="H52" s="3"/>
      <c r="I52" s="5" t="s">
        <v>299</v>
      </c>
      <c r="J52" s="1483" t="str">
        <f>項目一覧②!$F$282</f>
        <v/>
      </c>
      <c r="K52" s="1483"/>
      <c r="L52" s="1483"/>
      <c r="M52" s="1483"/>
      <c r="N52" s="5" t="s">
        <v>298</v>
      </c>
      <c r="O52" s="5" t="s">
        <v>299</v>
      </c>
      <c r="P52" s="1483" t="str">
        <f>項目一覧②!$F$289</f>
        <v/>
      </c>
      <c r="Q52" s="1483"/>
      <c r="R52" s="1483"/>
      <c r="S52" s="1483"/>
      <c r="T52" s="5" t="s">
        <v>298</v>
      </c>
      <c r="U52" s="5" t="s">
        <v>299</v>
      </c>
      <c r="V52" s="1483" t="str">
        <f>項目一覧②!$F$296</f>
        <v/>
      </c>
      <c r="W52" s="1483"/>
      <c r="X52" s="1483"/>
      <c r="Y52" s="1483"/>
      <c r="Z52" s="3" t="s">
        <v>282</v>
      </c>
      <c r="AA52" s="3"/>
    </row>
    <row r="53" spans="1:28" ht="15.95" customHeight="1">
      <c r="A53" s="3"/>
      <c r="B53" s="3"/>
      <c r="C53" s="3"/>
      <c r="D53" s="5" t="s">
        <v>299</v>
      </c>
      <c r="E53" s="1497" t="str">
        <f>項目一覧②!$F$276</f>
        <v/>
      </c>
      <c r="F53" s="1497"/>
      <c r="G53" s="5" t="s">
        <v>298</v>
      </c>
      <c r="H53" s="3"/>
      <c r="I53" s="5" t="s">
        <v>299</v>
      </c>
      <c r="J53" s="1483" t="str">
        <f>項目一覧②!$F$283</f>
        <v/>
      </c>
      <c r="K53" s="1483"/>
      <c r="L53" s="1483"/>
      <c r="M53" s="1483"/>
      <c r="N53" s="5" t="s">
        <v>298</v>
      </c>
      <c r="O53" s="5" t="s">
        <v>299</v>
      </c>
      <c r="P53" s="1483" t="str">
        <f>項目一覧②!$F$290</f>
        <v/>
      </c>
      <c r="Q53" s="1483"/>
      <c r="R53" s="1483"/>
      <c r="S53" s="1483"/>
      <c r="T53" s="5" t="s">
        <v>298</v>
      </c>
      <c r="U53" s="5" t="s">
        <v>299</v>
      </c>
      <c r="V53" s="1483" t="str">
        <f>項目一覧②!$F$297</f>
        <v/>
      </c>
      <c r="W53" s="1483"/>
      <c r="X53" s="1483"/>
      <c r="Y53" s="1483"/>
      <c r="Z53" s="3" t="s">
        <v>282</v>
      </c>
      <c r="AA53" s="3"/>
    </row>
    <row r="54" spans="1:28" ht="15.95" customHeight="1">
      <c r="A54" s="3"/>
      <c r="B54" s="3"/>
      <c r="C54" s="3"/>
      <c r="D54" s="5" t="s">
        <v>299</v>
      </c>
      <c r="E54" s="1497" t="str">
        <f>項目一覧②!$F$277</f>
        <v/>
      </c>
      <c r="F54" s="1497"/>
      <c r="G54" s="5" t="s">
        <v>298</v>
      </c>
      <c r="H54" s="3"/>
      <c r="I54" s="5" t="s">
        <v>299</v>
      </c>
      <c r="J54" s="1483" t="str">
        <f>項目一覧②!$F$284</f>
        <v/>
      </c>
      <c r="K54" s="1483"/>
      <c r="L54" s="1483"/>
      <c r="M54" s="1483"/>
      <c r="N54" s="5" t="s">
        <v>298</v>
      </c>
      <c r="O54" s="5" t="s">
        <v>299</v>
      </c>
      <c r="P54" s="1483" t="str">
        <f>項目一覧②!$F$291</f>
        <v/>
      </c>
      <c r="Q54" s="1483"/>
      <c r="R54" s="1483"/>
      <c r="S54" s="1483"/>
      <c r="T54" s="5" t="s">
        <v>298</v>
      </c>
      <c r="U54" s="5" t="s">
        <v>299</v>
      </c>
      <c r="V54" s="1483" t="str">
        <f>項目一覧②!$F$298</f>
        <v/>
      </c>
      <c r="W54" s="1483"/>
      <c r="X54" s="1483"/>
      <c r="Y54" s="1483"/>
      <c r="Z54" s="3" t="s">
        <v>282</v>
      </c>
      <c r="AA54" s="3"/>
    </row>
    <row r="55" spans="1:28" ht="15.95" customHeight="1">
      <c r="A55" s="3"/>
      <c r="B55" s="3"/>
      <c r="C55" s="3"/>
      <c r="D55" s="5" t="s">
        <v>299</v>
      </c>
      <c r="E55" s="1497" t="str">
        <f>項目一覧②!$F$278</f>
        <v/>
      </c>
      <c r="F55" s="1497"/>
      <c r="G55" s="5" t="s">
        <v>298</v>
      </c>
      <c r="H55" s="3"/>
      <c r="I55" s="5" t="s">
        <v>299</v>
      </c>
      <c r="J55" s="1483" t="str">
        <f>項目一覧②!$F$285</f>
        <v/>
      </c>
      <c r="K55" s="1483"/>
      <c r="L55" s="1483"/>
      <c r="M55" s="1483"/>
      <c r="N55" s="5" t="s">
        <v>298</v>
      </c>
      <c r="O55" s="5" t="s">
        <v>299</v>
      </c>
      <c r="P55" s="1483" t="str">
        <f>項目一覧②!$F$292</f>
        <v/>
      </c>
      <c r="Q55" s="1483"/>
      <c r="R55" s="1483"/>
      <c r="S55" s="1483"/>
      <c r="T55" s="5" t="s">
        <v>298</v>
      </c>
      <c r="U55" s="5" t="s">
        <v>299</v>
      </c>
      <c r="V55" s="1483" t="str">
        <f>項目一覧②!$F$299</f>
        <v/>
      </c>
      <c r="W55" s="1483"/>
      <c r="X55" s="1483"/>
      <c r="Y55" s="1483"/>
      <c r="Z55" s="3" t="s">
        <v>282</v>
      </c>
      <c r="AA55" s="3"/>
    </row>
    <row r="56" spans="1:28" ht="15.95" customHeight="1">
      <c r="A56" s="3"/>
      <c r="B56" s="3"/>
      <c r="C56" s="3"/>
      <c r="D56" s="5" t="s">
        <v>299</v>
      </c>
      <c r="E56" s="1497" t="str">
        <f>項目一覧②!$F$279</f>
        <v/>
      </c>
      <c r="F56" s="1497"/>
      <c r="G56" s="5" t="s">
        <v>298</v>
      </c>
      <c r="H56" s="3"/>
      <c r="I56" s="5" t="s">
        <v>299</v>
      </c>
      <c r="J56" s="1483" t="str">
        <f>項目一覧②!$F$286</f>
        <v/>
      </c>
      <c r="K56" s="1483"/>
      <c r="L56" s="1483"/>
      <c r="M56" s="1483"/>
      <c r="N56" s="5" t="s">
        <v>298</v>
      </c>
      <c r="O56" s="5" t="s">
        <v>299</v>
      </c>
      <c r="P56" s="1483" t="str">
        <f>項目一覧②!$F$293</f>
        <v/>
      </c>
      <c r="Q56" s="1483"/>
      <c r="R56" s="1483"/>
      <c r="S56" s="1483"/>
      <c r="T56" s="5" t="s">
        <v>298</v>
      </c>
      <c r="U56" s="5" t="s">
        <v>299</v>
      </c>
      <c r="V56" s="1483" t="str">
        <f>項目一覧②!$F$300</f>
        <v/>
      </c>
      <c r="W56" s="1483"/>
      <c r="X56" s="1483"/>
      <c r="Y56" s="1483"/>
      <c r="Z56" s="3" t="s">
        <v>282</v>
      </c>
      <c r="AA56" s="3"/>
    </row>
    <row r="57" spans="1:28" ht="15.95" customHeight="1">
      <c r="A57" s="3"/>
      <c r="B57" s="3"/>
      <c r="C57" s="3"/>
      <c r="D57" s="5" t="s">
        <v>299</v>
      </c>
      <c r="E57" s="1497" t="str">
        <f>項目一覧②!$F$280</f>
        <v/>
      </c>
      <c r="F57" s="1497"/>
      <c r="G57" s="5" t="s">
        <v>298</v>
      </c>
      <c r="H57" s="3"/>
      <c r="I57" s="5" t="s">
        <v>299</v>
      </c>
      <c r="J57" s="1483" t="str">
        <f>項目一覧②!$F$287</f>
        <v/>
      </c>
      <c r="K57" s="1483"/>
      <c r="L57" s="1483"/>
      <c r="M57" s="1483"/>
      <c r="N57" s="5" t="s">
        <v>298</v>
      </c>
      <c r="O57" s="5" t="s">
        <v>299</v>
      </c>
      <c r="P57" s="1483" t="str">
        <f>項目一覧②!$F$294</f>
        <v/>
      </c>
      <c r="Q57" s="1483"/>
      <c r="R57" s="1483"/>
      <c r="S57" s="1483"/>
      <c r="T57" s="5" t="s">
        <v>298</v>
      </c>
      <c r="U57" s="5" t="s">
        <v>299</v>
      </c>
      <c r="V57" s="1483" t="str">
        <f>項目一覧②!$F$301</f>
        <v/>
      </c>
      <c r="W57" s="1483"/>
      <c r="X57" s="1483"/>
      <c r="Y57" s="1483"/>
      <c r="Z57" s="3" t="s">
        <v>282</v>
      </c>
      <c r="AA57" s="3"/>
    </row>
    <row r="58" spans="1:28" ht="15.95" customHeight="1">
      <c r="A58" s="3"/>
      <c r="B58" s="3"/>
      <c r="C58" s="3"/>
      <c r="D58" s="5" t="s">
        <v>143</v>
      </c>
      <c r="E58" s="1497" t="str">
        <f>項目一覧②!$F$281</f>
        <v/>
      </c>
      <c r="F58" s="1497"/>
      <c r="G58" s="5" t="s">
        <v>71</v>
      </c>
      <c r="H58" s="3"/>
      <c r="I58" s="5" t="s">
        <v>143</v>
      </c>
      <c r="J58" s="1483" t="str">
        <f>項目一覧②!$F$288</f>
        <v/>
      </c>
      <c r="K58" s="1483"/>
      <c r="L58" s="1483"/>
      <c r="M58" s="1483"/>
      <c r="N58" s="5" t="s">
        <v>71</v>
      </c>
      <c r="O58" s="5" t="s">
        <v>143</v>
      </c>
      <c r="P58" s="1483" t="str">
        <f>項目一覧②!$F$295</f>
        <v/>
      </c>
      <c r="Q58" s="1483"/>
      <c r="R58" s="1483"/>
      <c r="S58" s="1483"/>
      <c r="T58" s="5" t="s">
        <v>71</v>
      </c>
      <c r="U58" s="5" t="s">
        <v>143</v>
      </c>
      <c r="V58" s="1483" t="str">
        <f>項目一覧②!$F$302</f>
        <v/>
      </c>
      <c r="W58" s="1483"/>
      <c r="X58" s="1483"/>
      <c r="Y58" s="1483"/>
      <c r="Z58" s="3" t="s">
        <v>256</v>
      </c>
      <c r="AA58" s="3"/>
    </row>
    <row r="59" spans="1:28" ht="15.95" customHeight="1">
      <c r="A59" s="1023"/>
      <c r="B59" s="1023" t="s">
        <v>300</v>
      </c>
      <c r="C59" s="1023"/>
      <c r="D59" s="1023"/>
      <c r="E59" s="1023"/>
      <c r="F59" s="1023"/>
      <c r="G59" s="1023"/>
      <c r="H59" s="1023"/>
      <c r="I59" s="1029" t="s">
        <v>299</v>
      </c>
      <c r="J59" s="1576" t="str">
        <f>項目一覧②!$F$303</f>
        <v/>
      </c>
      <c r="K59" s="1576"/>
      <c r="L59" s="1576"/>
      <c r="M59" s="1576"/>
      <c r="N59" s="1029" t="s">
        <v>298</v>
      </c>
      <c r="O59" s="1029" t="s">
        <v>299</v>
      </c>
      <c r="P59" s="1576" t="str">
        <f>項目一覧②!$F$304</f>
        <v/>
      </c>
      <c r="Q59" s="1576"/>
      <c r="R59" s="1576"/>
      <c r="S59" s="1576"/>
      <c r="T59" s="1029" t="s">
        <v>298</v>
      </c>
      <c r="U59" s="1029" t="s">
        <v>297</v>
      </c>
      <c r="V59" s="1576" t="str">
        <f>項目一覧②!$F$305</f>
        <v/>
      </c>
      <c r="W59" s="1576"/>
      <c r="X59" s="1576"/>
      <c r="Y59" s="1576"/>
      <c r="Z59" s="1023" t="s">
        <v>296</v>
      </c>
      <c r="AA59" s="1023"/>
      <c r="AB59" s="10"/>
    </row>
    <row r="60" spans="1:28" ht="21.95" customHeight="1">
      <c r="A60" s="22" t="s">
        <v>279</v>
      </c>
      <c r="B60" s="20" t="s">
        <v>3136</v>
      </c>
      <c r="C60" s="20"/>
      <c r="D60" s="20"/>
      <c r="E60" s="20"/>
      <c r="F60" s="1573" t="str">
        <f>項目一覧②!$F$306</f>
        <v/>
      </c>
      <c r="G60" s="1573"/>
      <c r="H60" s="1573"/>
      <c r="I60" s="1573"/>
      <c r="J60" s="1573"/>
      <c r="K60" s="1573"/>
      <c r="L60" s="1573"/>
      <c r="M60" s="1573"/>
      <c r="N60" s="1573"/>
      <c r="O60" s="1573"/>
      <c r="P60" s="1573"/>
      <c r="Q60" s="1573"/>
      <c r="R60" s="1573"/>
      <c r="S60" s="1573"/>
      <c r="T60" s="1573"/>
      <c r="U60" s="1573"/>
      <c r="V60" s="1573"/>
      <c r="W60" s="1573"/>
      <c r="X60" s="1573"/>
      <c r="Y60" s="1573"/>
      <c r="Z60" s="1573"/>
      <c r="AA60" s="1573"/>
      <c r="AB60" s="10"/>
    </row>
    <row r="61" spans="1:28" ht="21.95" customHeight="1">
      <c r="A61" s="22" t="s">
        <v>279</v>
      </c>
      <c r="B61" s="20" t="s">
        <v>3137</v>
      </c>
      <c r="C61" s="20"/>
      <c r="D61" s="20"/>
      <c r="E61" s="20"/>
      <c r="F61" s="1573" t="str">
        <f>項目一覧②!$F$307</f>
        <v/>
      </c>
      <c r="G61" s="1573"/>
      <c r="H61" s="1573"/>
      <c r="I61" s="1573"/>
      <c r="J61" s="1573"/>
      <c r="K61" s="1573"/>
      <c r="L61" s="1573"/>
      <c r="M61" s="1573"/>
      <c r="N61" s="1573"/>
      <c r="O61" s="1573"/>
      <c r="P61" s="1573"/>
      <c r="Q61" s="1573"/>
      <c r="R61" s="1573"/>
      <c r="S61" s="1573"/>
      <c r="T61" s="1573"/>
      <c r="U61" s="1573"/>
      <c r="V61" s="1573"/>
      <c r="W61" s="1573"/>
      <c r="X61" s="1573"/>
      <c r="Y61" s="1573"/>
      <c r="Z61" s="1573"/>
      <c r="AA61" s="1573"/>
      <c r="AB61" s="10"/>
    </row>
    <row r="62" spans="1:28" ht="21.95" customHeight="1">
      <c r="A62" s="22" t="s">
        <v>279</v>
      </c>
      <c r="B62" s="20" t="s">
        <v>3138</v>
      </c>
      <c r="C62" s="20"/>
      <c r="D62" s="20"/>
      <c r="E62" s="20"/>
      <c r="F62" s="1573" t="str">
        <f>項目一覧②!$F$308</f>
        <v/>
      </c>
      <c r="G62" s="1573"/>
      <c r="H62" s="1573"/>
      <c r="I62" s="1573"/>
      <c r="J62" s="1573"/>
      <c r="K62" s="1573"/>
      <c r="L62" s="1573"/>
      <c r="M62" s="1573"/>
      <c r="N62" s="1573"/>
      <c r="O62" s="1573"/>
      <c r="P62" s="1573"/>
      <c r="Q62" s="1573"/>
      <c r="R62" s="1573"/>
      <c r="S62" s="1573"/>
      <c r="T62" s="1573"/>
      <c r="U62" s="1573"/>
      <c r="V62" s="1573"/>
      <c r="W62" s="1573"/>
      <c r="X62" s="1573"/>
      <c r="Y62" s="1573"/>
      <c r="Z62" s="1573"/>
      <c r="AA62" s="1573"/>
      <c r="AB62" s="10"/>
    </row>
    <row r="63" spans="1:28" ht="21.95" customHeight="1">
      <c r="A63" s="22" t="s">
        <v>279</v>
      </c>
      <c r="B63" s="20" t="s">
        <v>3139</v>
      </c>
      <c r="C63" s="20"/>
      <c r="D63" s="20"/>
      <c r="E63" s="20"/>
      <c r="F63" s="20"/>
      <c r="G63" s="20"/>
      <c r="H63" s="20"/>
      <c r="I63" s="20"/>
      <c r="J63" s="1488" t="str">
        <f>項目一覧②!$F$309</f>
        <v/>
      </c>
      <c r="K63" s="1488"/>
      <c r="L63" s="1488"/>
      <c r="M63" s="1488"/>
      <c r="N63" s="1488"/>
      <c r="O63" s="26" t="s">
        <v>295</v>
      </c>
      <c r="P63" s="20"/>
      <c r="Q63" s="20"/>
      <c r="R63" s="20"/>
      <c r="S63" s="20"/>
      <c r="T63" s="20"/>
      <c r="U63" s="20"/>
      <c r="V63" s="20"/>
      <c r="W63" s="20"/>
      <c r="X63" s="20"/>
      <c r="Y63" s="20"/>
      <c r="Z63" s="20"/>
      <c r="AA63" s="20"/>
      <c r="AB63" s="10"/>
    </row>
    <row r="64" spans="1:28" ht="21.95" customHeight="1">
      <c r="A64" s="22" t="s">
        <v>279</v>
      </c>
      <c r="B64" s="20" t="s">
        <v>3140</v>
      </c>
      <c r="C64" s="20"/>
      <c r="D64" s="20"/>
      <c r="E64" s="20"/>
      <c r="F64" s="20"/>
      <c r="G64" s="20"/>
      <c r="H64" s="20"/>
      <c r="I64" s="20"/>
      <c r="J64" s="20"/>
      <c r="K64" s="20"/>
      <c r="L64" s="1558" t="str">
        <f>項目一覧②!$F$310</f>
        <v/>
      </c>
      <c r="M64" s="1558"/>
      <c r="N64" s="1558"/>
      <c r="O64" s="1558"/>
      <c r="P64" s="1558"/>
      <c r="Q64" s="1558"/>
      <c r="R64" s="20"/>
      <c r="S64" s="20"/>
      <c r="T64" s="20"/>
      <c r="U64" s="20"/>
      <c r="V64" s="20"/>
      <c r="W64" s="20"/>
      <c r="X64" s="20"/>
      <c r="Y64" s="20"/>
      <c r="Z64" s="20"/>
      <c r="AA64" s="20"/>
      <c r="AB64" s="10"/>
    </row>
    <row r="65" spans="1:28" ht="17.100000000000001" customHeight="1">
      <c r="A65" s="17" t="s">
        <v>279</v>
      </c>
      <c r="B65" s="16" t="s">
        <v>3141</v>
      </c>
      <c r="C65" s="16"/>
      <c r="D65" s="16"/>
      <c r="E65" s="16"/>
      <c r="F65" s="16"/>
      <c r="G65" s="16"/>
      <c r="H65" s="16"/>
      <c r="I65" s="1533" t="str">
        <f>項目一覧②!$F$311</f>
        <v/>
      </c>
      <c r="J65" s="1533"/>
      <c r="K65" s="1533"/>
      <c r="L65" s="1533"/>
      <c r="M65" s="1533"/>
      <c r="N65" s="1533"/>
      <c r="O65" s="1533"/>
      <c r="P65" s="1533"/>
      <c r="Q65" s="1533"/>
      <c r="R65" s="1533"/>
      <c r="S65" s="1533"/>
      <c r="T65" s="1533"/>
      <c r="U65" s="1533"/>
      <c r="V65" s="1533"/>
      <c r="W65" s="1533"/>
      <c r="X65" s="1533"/>
      <c r="Y65" s="1533"/>
      <c r="Z65" s="1533"/>
      <c r="AA65" s="1533"/>
    </row>
    <row r="66" spans="1:28" ht="17.100000000000001" customHeight="1">
      <c r="A66" s="28"/>
      <c r="B66" s="28"/>
      <c r="C66" s="28"/>
      <c r="D66" s="28"/>
      <c r="E66" s="28"/>
      <c r="F66" s="28"/>
      <c r="G66" s="28"/>
      <c r="H66" s="28"/>
      <c r="I66" s="1534"/>
      <c r="J66" s="1534"/>
      <c r="K66" s="1534"/>
      <c r="L66" s="1534"/>
      <c r="M66" s="1534"/>
      <c r="N66" s="1534"/>
      <c r="O66" s="1534"/>
      <c r="P66" s="1534"/>
      <c r="Q66" s="1534"/>
      <c r="R66" s="1534"/>
      <c r="S66" s="1534"/>
      <c r="T66" s="1534"/>
      <c r="U66" s="1534"/>
      <c r="V66" s="1534"/>
      <c r="W66" s="1534"/>
      <c r="X66" s="1534"/>
      <c r="Y66" s="1534"/>
      <c r="Z66" s="1534"/>
      <c r="AA66" s="1534"/>
      <c r="AB66" s="10"/>
    </row>
    <row r="67" spans="1:28" ht="17.100000000000001" customHeight="1">
      <c r="A67" s="17" t="s">
        <v>279</v>
      </c>
      <c r="B67" s="16" t="s">
        <v>3142</v>
      </c>
      <c r="C67" s="16"/>
      <c r="D67" s="16"/>
      <c r="E67" s="16"/>
      <c r="F67" s="1533" t="str">
        <f>項目一覧②!$F$312</f>
        <v/>
      </c>
      <c r="G67" s="1533"/>
      <c r="H67" s="1533"/>
      <c r="I67" s="1533"/>
      <c r="J67" s="1533"/>
      <c r="K67" s="1533"/>
      <c r="L67" s="1533"/>
      <c r="M67" s="1533"/>
      <c r="N67" s="1533"/>
      <c r="O67" s="1533"/>
      <c r="P67" s="1533"/>
      <c r="Q67" s="1533"/>
      <c r="R67" s="1533"/>
      <c r="S67" s="1533"/>
      <c r="T67" s="1533"/>
      <c r="U67" s="1533"/>
      <c r="V67" s="1533"/>
      <c r="W67" s="1533"/>
      <c r="X67" s="1533"/>
      <c r="Y67" s="1533"/>
      <c r="Z67" s="1533"/>
      <c r="AA67" s="1533"/>
    </row>
    <row r="68" spans="1:28" ht="17.100000000000001" customHeight="1">
      <c r="A68" s="15"/>
      <c r="B68" s="15"/>
      <c r="C68" s="15"/>
      <c r="D68" s="15"/>
      <c r="E68" s="15"/>
      <c r="F68" s="1532"/>
      <c r="G68" s="1532"/>
      <c r="H68" s="1532"/>
      <c r="I68" s="1532"/>
      <c r="J68" s="1532"/>
      <c r="K68" s="1532"/>
      <c r="L68" s="1532"/>
      <c r="M68" s="1532"/>
      <c r="N68" s="1532"/>
      <c r="O68" s="1532"/>
      <c r="P68" s="1532"/>
      <c r="Q68" s="1532"/>
      <c r="R68" s="1532"/>
      <c r="S68" s="1532"/>
      <c r="T68" s="1532"/>
      <c r="U68" s="1532"/>
      <c r="V68" s="1532"/>
      <c r="W68" s="1532"/>
      <c r="X68" s="1532"/>
      <c r="Y68" s="1532"/>
      <c r="Z68" s="1532"/>
      <c r="AA68" s="1532"/>
      <c r="AB68" s="10"/>
    </row>
    <row r="69" spans="1:28" ht="15.95" customHeight="1">
      <c r="A69" s="3"/>
      <c r="B69" s="3"/>
      <c r="C69" s="3"/>
      <c r="D69" s="3"/>
      <c r="E69" s="3"/>
      <c r="F69" s="8"/>
      <c r="G69" s="8"/>
      <c r="H69" s="8"/>
      <c r="I69" s="8"/>
      <c r="J69" s="8"/>
      <c r="K69" s="8"/>
      <c r="L69" s="8"/>
      <c r="M69" s="8"/>
      <c r="N69" s="8"/>
      <c r="O69" s="8"/>
      <c r="P69" s="8"/>
      <c r="Q69" s="8"/>
      <c r="R69" s="8"/>
      <c r="S69" s="8"/>
      <c r="T69" s="8"/>
      <c r="U69" s="8"/>
      <c r="V69" s="8"/>
      <c r="W69" s="8"/>
      <c r="X69" s="8"/>
      <c r="Y69" s="8"/>
      <c r="Z69" s="8"/>
      <c r="AA69" s="8"/>
    </row>
    <row r="70" spans="1:28" ht="17.100000000000001" customHeight="1">
      <c r="A70" s="1473" t="s">
        <v>281</v>
      </c>
      <c r="B70" s="1473"/>
      <c r="C70" s="1473"/>
      <c r="D70" s="1473"/>
      <c r="E70" s="1473"/>
      <c r="F70" s="1473"/>
      <c r="G70" s="1473"/>
      <c r="H70" s="1473"/>
      <c r="I70" s="1473"/>
      <c r="J70" s="1473"/>
      <c r="K70" s="1473"/>
      <c r="L70" s="1473"/>
      <c r="M70" s="1473"/>
      <c r="N70" s="1473"/>
      <c r="O70" s="1473"/>
      <c r="P70" s="1473"/>
      <c r="Q70" s="1473"/>
      <c r="R70" s="1473"/>
      <c r="S70" s="1473"/>
      <c r="T70" s="1473"/>
      <c r="U70" s="1473"/>
      <c r="V70" s="1473"/>
      <c r="W70" s="1473"/>
      <c r="X70" s="1473"/>
      <c r="Y70" s="1473"/>
      <c r="Z70" s="1473"/>
      <c r="AA70" s="1473"/>
      <c r="AB70" s="2"/>
    </row>
    <row r="71" spans="1:28" ht="17.100000000000001" customHeight="1">
      <c r="A71" s="15"/>
      <c r="B71" s="15" t="s">
        <v>280</v>
      </c>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0"/>
    </row>
    <row r="72" spans="1:28" ht="21.95" customHeight="1">
      <c r="A72" s="22" t="s">
        <v>279</v>
      </c>
      <c r="B72" s="20" t="s">
        <v>136</v>
      </c>
      <c r="C72" s="20"/>
      <c r="D72" s="20"/>
      <c r="E72" s="20"/>
      <c r="F72" s="20"/>
      <c r="G72" s="24"/>
      <c r="H72" s="20"/>
      <c r="I72" s="20"/>
      <c r="J72" s="20"/>
      <c r="K72" s="20"/>
      <c r="L72" s="20"/>
      <c r="M72" s="20">
        <f>項目一覧②!$F$313</f>
        <v>2</v>
      </c>
      <c r="N72" s="20"/>
      <c r="O72" s="20"/>
      <c r="P72" s="20"/>
      <c r="Q72" s="20"/>
      <c r="R72" s="20"/>
      <c r="S72" s="20"/>
      <c r="T72" s="20"/>
      <c r="U72" s="20"/>
      <c r="V72" s="20"/>
      <c r="W72" s="20"/>
      <c r="X72" s="20"/>
      <c r="Y72" s="20"/>
      <c r="Z72" s="20"/>
      <c r="AA72" s="20"/>
      <c r="AB72" s="10"/>
    </row>
    <row r="73" spans="1:28" ht="21.95" customHeight="1">
      <c r="A73" s="22" t="s">
        <v>279</v>
      </c>
      <c r="B73" s="20" t="s">
        <v>278</v>
      </c>
      <c r="C73" s="20"/>
      <c r="D73" s="20"/>
      <c r="E73" s="20"/>
      <c r="F73" s="20"/>
      <c r="G73" s="2"/>
      <c r="H73" s="2"/>
      <c r="I73" s="20"/>
      <c r="J73" s="1474" t="str">
        <f>項目一覧②!$F$314</f>
        <v/>
      </c>
      <c r="K73" s="1474"/>
      <c r="L73" s="1474"/>
      <c r="M73" s="1474"/>
      <c r="N73" s="26" t="s">
        <v>277</v>
      </c>
      <c r="O73" s="20"/>
      <c r="P73" s="20"/>
      <c r="Q73" s="20"/>
      <c r="R73" s="20"/>
      <c r="S73" s="20"/>
      <c r="T73" s="20"/>
      <c r="U73" s="20"/>
      <c r="V73" s="20"/>
      <c r="W73" s="20"/>
      <c r="X73" s="20"/>
      <c r="Y73" s="20"/>
      <c r="Z73" s="20"/>
      <c r="AA73" s="20"/>
      <c r="AB73" s="10"/>
    </row>
    <row r="74" spans="1:28" ht="21.95" customHeight="1">
      <c r="A74" s="22" t="s">
        <v>114</v>
      </c>
      <c r="B74" s="20" t="s">
        <v>276</v>
      </c>
      <c r="C74" s="20"/>
      <c r="D74" s="20"/>
      <c r="E74" s="20"/>
      <c r="F74" s="20"/>
      <c r="G74" s="20"/>
      <c r="H74" s="20"/>
      <c r="I74" s="20"/>
      <c r="J74" s="1488" t="str">
        <f>項目一覧②!$F$315</f>
        <v/>
      </c>
      <c r="K74" s="1488"/>
      <c r="L74" s="1488"/>
      <c r="M74" s="1488"/>
      <c r="N74" s="25" t="s">
        <v>96</v>
      </c>
      <c r="O74" s="20"/>
      <c r="P74" s="20"/>
      <c r="Q74" s="20"/>
      <c r="R74" s="20"/>
      <c r="S74" s="20"/>
      <c r="T74" s="20"/>
      <c r="U74" s="20"/>
      <c r="V74" s="20"/>
      <c r="W74" s="20"/>
      <c r="X74" s="20"/>
      <c r="Y74" s="20"/>
      <c r="Z74" s="20"/>
      <c r="AA74" s="20"/>
      <c r="AB74" s="10"/>
    </row>
    <row r="75" spans="1:28" ht="21.95" customHeight="1">
      <c r="A75" s="22" t="s">
        <v>114</v>
      </c>
      <c r="B75" s="20" t="s">
        <v>275</v>
      </c>
      <c r="C75" s="20"/>
      <c r="D75" s="20"/>
      <c r="E75" s="20"/>
      <c r="F75" s="20"/>
      <c r="G75" s="20"/>
      <c r="H75" s="20"/>
      <c r="I75" s="20"/>
      <c r="J75" s="1488" t="str">
        <f>項目一覧②!$F$316</f>
        <v/>
      </c>
      <c r="K75" s="1488"/>
      <c r="L75" s="1488"/>
      <c r="M75" s="1488"/>
      <c r="N75" s="4" t="s">
        <v>96</v>
      </c>
      <c r="O75" s="20"/>
      <c r="P75" s="20"/>
      <c r="Q75" s="20"/>
      <c r="R75" s="20"/>
      <c r="S75" s="20"/>
      <c r="T75" s="20"/>
      <c r="U75" s="20"/>
      <c r="V75" s="20"/>
      <c r="W75" s="20"/>
      <c r="X75" s="20"/>
      <c r="Y75" s="20"/>
      <c r="Z75" s="20"/>
      <c r="AA75" s="20"/>
      <c r="AB75" s="10"/>
    </row>
    <row r="76" spans="1:28" ht="21.95" customHeight="1">
      <c r="A76" s="22" t="s">
        <v>114</v>
      </c>
      <c r="B76" s="20" t="s">
        <v>274</v>
      </c>
      <c r="C76" s="20"/>
      <c r="D76" s="20"/>
      <c r="E76" s="20"/>
      <c r="F76" s="20"/>
      <c r="G76" s="20"/>
      <c r="H76" s="20"/>
      <c r="I76" s="20"/>
      <c r="J76" s="1488" t="str">
        <f>項目一覧②!$F$317</f>
        <v/>
      </c>
      <c r="K76" s="1488"/>
      <c r="L76" s="1488"/>
      <c r="M76" s="1488"/>
      <c r="N76" s="25" t="s">
        <v>96</v>
      </c>
      <c r="O76" s="20"/>
      <c r="P76" s="20"/>
      <c r="Q76" s="20"/>
      <c r="R76" s="20"/>
      <c r="S76" s="20"/>
      <c r="T76" s="20"/>
      <c r="U76" s="20"/>
      <c r="V76" s="20"/>
      <c r="W76" s="20"/>
      <c r="X76" s="20"/>
      <c r="Y76" s="20"/>
      <c r="Z76" s="20"/>
      <c r="AA76" s="20"/>
      <c r="AB76" s="10"/>
    </row>
    <row r="77" spans="1:28" ht="17.100000000000001" customHeight="1">
      <c r="A77" s="17" t="s">
        <v>114</v>
      </c>
      <c r="B77" s="16" t="s">
        <v>272</v>
      </c>
      <c r="C77" s="16"/>
      <c r="D77" s="16"/>
      <c r="E77" s="16"/>
      <c r="F77" s="16"/>
      <c r="G77" s="16"/>
      <c r="H77" s="16"/>
      <c r="I77" s="16"/>
      <c r="O77" s="16"/>
      <c r="P77" s="16"/>
      <c r="Q77" s="16"/>
      <c r="R77" s="16"/>
      <c r="S77" s="16"/>
      <c r="T77" s="16"/>
      <c r="U77" s="16"/>
      <c r="V77" s="16"/>
      <c r="W77" s="16"/>
      <c r="X77" s="16"/>
      <c r="Y77" s="16"/>
      <c r="Z77" s="16"/>
      <c r="AA77" s="16"/>
      <c r="AB77" s="2"/>
    </row>
    <row r="78" spans="1:28" ht="17.100000000000001" customHeight="1">
      <c r="A78" s="6"/>
      <c r="B78" s="3"/>
      <c r="C78" s="3" t="s">
        <v>2459</v>
      </c>
      <c r="D78" s="3" t="s">
        <v>2460</v>
      </c>
      <c r="E78" s="3"/>
      <c r="F78" s="3"/>
      <c r="G78" s="3"/>
      <c r="H78" s="3"/>
      <c r="I78" s="3"/>
      <c r="J78" s="1556" t="str">
        <f>項目一覧②!$F$318</f>
        <v/>
      </c>
      <c r="K78" s="1556"/>
      <c r="L78" s="1556"/>
      <c r="M78" s="1556"/>
      <c r="N78" s="4" t="s">
        <v>96</v>
      </c>
      <c r="O78" s="3"/>
      <c r="P78" s="3"/>
      <c r="Q78" s="3"/>
      <c r="R78" s="3"/>
      <c r="S78" s="3"/>
      <c r="T78" s="3"/>
      <c r="U78" s="3"/>
      <c r="V78" s="3"/>
      <c r="W78" s="3"/>
      <c r="X78" s="3"/>
      <c r="Y78" s="3"/>
      <c r="Z78" s="3"/>
      <c r="AA78" s="3"/>
      <c r="AB78" s="2"/>
    </row>
    <row r="79" spans="1:28" ht="17.100000000000001" customHeight="1">
      <c r="A79" s="6"/>
      <c r="B79" s="3"/>
      <c r="C79" s="3" t="s">
        <v>2461</v>
      </c>
      <c r="D79" s="3" t="s">
        <v>2462</v>
      </c>
      <c r="E79" s="3"/>
      <c r="F79" s="3"/>
      <c r="G79" s="3"/>
      <c r="H79" s="3"/>
      <c r="I79" s="3"/>
      <c r="J79" s="19"/>
      <c r="K79" s="19"/>
      <c r="L79" s="19"/>
      <c r="M79" s="19"/>
      <c r="N79" s="4"/>
      <c r="O79" s="3"/>
      <c r="P79" s="3"/>
      <c r="Q79" s="5" t="str">
        <f>IF(項目一覧②!$G$319=TRUE,"■","□")</f>
        <v>□</v>
      </c>
      <c r="R79" s="3" t="s">
        <v>88</v>
      </c>
      <c r="S79" s="3"/>
      <c r="T79" s="5" t="str">
        <f>IF(項目一覧②!$H$319=TRUE,"■","□")</f>
        <v>□</v>
      </c>
      <c r="U79" s="3" t="s">
        <v>471</v>
      </c>
      <c r="V79" s="3"/>
      <c r="W79" s="3"/>
      <c r="X79" s="3"/>
      <c r="Y79" s="3"/>
      <c r="Z79" s="3"/>
      <c r="AA79" s="3"/>
      <c r="AB79" s="10"/>
    </row>
    <row r="80" spans="1:28" ht="17.100000000000001" customHeight="1">
      <c r="A80" s="17" t="s">
        <v>279</v>
      </c>
      <c r="B80" s="16" t="s">
        <v>268</v>
      </c>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2"/>
    </row>
    <row r="81" spans="1:28" ht="17.100000000000001" customHeight="1">
      <c r="A81" s="3"/>
      <c r="B81" s="3"/>
      <c r="C81" s="3"/>
      <c r="D81" s="1473" t="s">
        <v>267</v>
      </c>
      <c r="E81" s="1473"/>
      <c r="F81" s="1473"/>
      <c r="G81" s="1473"/>
      <c r="H81" s="5"/>
      <c r="I81" s="1473" t="s">
        <v>266</v>
      </c>
      <c r="J81" s="1473"/>
      <c r="K81" s="1473"/>
      <c r="L81" s="1473"/>
      <c r="M81" s="1473"/>
      <c r="N81" s="1473"/>
      <c r="O81" s="1473"/>
      <c r="P81" s="1473"/>
      <c r="Q81" s="1473"/>
      <c r="R81" s="1473"/>
      <c r="S81" s="1473"/>
      <c r="T81" s="1473"/>
      <c r="U81" s="1473"/>
      <c r="V81" s="5"/>
      <c r="W81" s="5" t="s">
        <v>283</v>
      </c>
      <c r="X81" s="1473" t="s">
        <v>293</v>
      </c>
      <c r="Y81" s="1473"/>
      <c r="Z81" s="1473"/>
      <c r="AA81" s="3" t="s">
        <v>292</v>
      </c>
      <c r="AB81" s="2"/>
    </row>
    <row r="82" spans="1:28" ht="17.100000000000001" customHeight="1">
      <c r="A82" s="3"/>
      <c r="B82" s="3" t="s">
        <v>291</v>
      </c>
      <c r="C82" s="3"/>
      <c r="D82" s="5" t="s">
        <v>285</v>
      </c>
      <c r="E82" s="1477" t="str">
        <f>項目一覧②!$F$320</f>
        <v/>
      </c>
      <c r="F82" s="1477"/>
      <c r="G82" s="5" t="s">
        <v>284</v>
      </c>
      <c r="H82" s="18" t="str">
        <f>項目一覧②!$F$326</f>
        <v/>
      </c>
      <c r="J82" s="3"/>
      <c r="K82" s="3"/>
      <c r="L82" s="2"/>
      <c r="M82" s="3"/>
      <c r="N82" s="3"/>
      <c r="O82" s="3"/>
      <c r="P82" s="3"/>
      <c r="Q82" s="3"/>
      <c r="R82" s="2"/>
      <c r="S82" s="2"/>
      <c r="T82" s="2"/>
      <c r="U82" s="2"/>
      <c r="V82" s="5"/>
      <c r="W82" s="5" t="s">
        <v>283</v>
      </c>
      <c r="X82" s="1478" t="str">
        <f>項目一覧②!$F$332</f>
        <v/>
      </c>
      <c r="Y82" s="1478"/>
      <c r="Z82" s="1478"/>
      <c r="AA82" s="3" t="s">
        <v>282</v>
      </c>
      <c r="AB82" s="2"/>
    </row>
    <row r="83" spans="1:28" ht="17.100000000000001" customHeight="1">
      <c r="A83" s="3"/>
      <c r="B83" s="3" t="s">
        <v>290</v>
      </c>
      <c r="C83" s="3"/>
      <c r="D83" s="5" t="s">
        <v>285</v>
      </c>
      <c r="E83" s="1477" t="str">
        <f>項目一覧②!$F$321</f>
        <v/>
      </c>
      <c r="F83" s="1477"/>
      <c r="G83" s="5" t="s">
        <v>284</v>
      </c>
      <c r="H83" s="18" t="str">
        <f>項目一覧②!$F$327</f>
        <v/>
      </c>
      <c r="J83" s="3"/>
      <c r="K83" s="3"/>
      <c r="L83" s="2"/>
      <c r="M83" s="3"/>
      <c r="N83" s="3"/>
      <c r="O83" s="3"/>
      <c r="P83" s="3"/>
      <c r="Q83" s="3"/>
      <c r="R83" s="2"/>
      <c r="S83" s="2"/>
      <c r="T83" s="2"/>
      <c r="U83" s="2"/>
      <c r="V83" s="5"/>
      <c r="W83" s="5" t="s">
        <v>283</v>
      </c>
      <c r="X83" s="1478" t="str">
        <f>項目一覧②!$F$333</f>
        <v/>
      </c>
      <c r="Y83" s="1478"/>
      <c r="Z83" s="1478"/>
      <c r="AA83" s="3" t="s">
        <v>282</v>
      </c>
      <c r="AB83" s="2"/>
    </row>
    <row r="84" spans="1:28" ht="17.100000000000001" customHeight="1">
      <c r="A84" s="3"/>
      <c r="B84" s="3" t="s">
        <v>289</v>
      </c>
      <c r="C84" s="3"/>
      <c r="D84" s="5" t="s">
        <v>285</v>
      </c>
      <c r="E84" s="1477" t="str">
        <f>項目一覧②!$F$322</f>
        <v/>
      </c>
      <c r="F84" s="1477"/>
      <c r="G84" s="5" t="s">
        <v>284</v>
      </c>
      <c r="H84" s="18" t="str">
        <f>項目一覧②!$F$328</f>
        <v/>
      </c>
      <c r="J84" s="3"/>
      <c r="K84" s="3"/>
      <c r="L84" s="2"/>
      <c r="M84" s="3"/>
      <c r="N84" s="3"/>
      <c r="O84" s="3"/>
      <c r="P84" s="3"/>
      <c r="Q84" s="3"/>
      <c r="R84" s="2"/>
      <c r="S84" s="2"/>
      <c r="T84" s="2"/>
      <c r="U84" s="2"/>
      <c r="V84" s="5"/>
      <c r="W84" s="5" t="s">
        <v>283</v>
      </c>
      <c r="X84" s="1478" t="str">
        <f>項目一覧②!$F$334</f>
        <v/>
      </c>
      <c r="Y84" s="1478"/>
      <c r="Z84" s="1478"/>
      <c r="AA84" s="3" t="s">
        <v>282</v>
      </c>
      <c r="AB84" s="2"/>
    </row>
    <row r="85" spans="1:28" ht="17.100000000000001" customHeight="1">
      <c r="A85" s="3"/>
      <c r="B85" s="3" t="s">
        <v>288</v>
      </c>
      <c r="C85" s="3"/>
      <c r="D85" s="5" t="s">
        <v>285</v>
      </c>
      <c r="E85" s="1477" t="str">
        <f>項目一覧②!$F$323</f>
        <v/>
      </c>
      <c r="F85" s="1477"/>
      <c r="G85" s="5" t="s">
        <v>284</v>
      </c>
      <c r="H85" s="18" t="str">
        <f>項目一覧②!$F$329</f>
        <v/>
      </c>
      <c r="J85" s="3"/>
      <c r="K85" s="3"/>
      <c r="L85" s="2"/>
      <c r="M85" s="3"/>
      <c r="N85" s="3"/>
      <c r="O85" s="3"/>
      <c r="P85" s="3"/>
      <c r="Q85" s="3"/>
      <c r="R85" s="2"/>
      <c r="S85" s="2"/>
      <c r="T85" s="2"/>
      <c r="U85" s="2"/>
      <c r="V85" s="5"/>
      <c r="W85" s="5" t="s">
        <v>283</v>
      </c>
      <c r="X85" s="1478" t="str">
        <f>項目一覧②!$F$335</f>
        <v/>
      </c>
      <c r="Y85" s="1478"/>
      <c r="Z85" s="1478"/>
      <c r="AA85" s="3" t="s">
        <v>282</v>
      </c>
      <c r="AB85" s="2"/>
    </row>
    <row r="86" spans="1:28" ht="17.100000000000001" customHeight="1">
      <c r="A86" s="3"/>
      <c r="B86" s="3" t="s">
        <v>287</v>
      </c>
      <c r="C86" s="3"/>
      <c r="D86" s="5" t="s">
        <v>285</v>
      </c>
      <c r="E86" s="1477" t="str">
        <f>項目一覧②!$F$324</f>
        <v/>
      </c>
      <c r="F86" s="1477"/>
      <c r="G86" s="5" t="s">
        <v>284</v>
      </c>
      <c r="H86" s="18" t="str">
        <f>項目一覧②!$F$330</f>
        <v/>
      </c>
      <c r="J86" s="3"/>
      <c r="K86" s="3"/>
      <c r="L86" s="2"/>
      <c r="M86" s="3"/>
      <c r="N86" s="3"/>
      <c r="O86" s="3"/>
      <c r="P86" s="3"/>
      <c r="Q86" s="3"/>
      <c r="R86" s="2"/>
      <c r="S86" s="2"/>
      <c r="T86" s="2"/>
      <c r="U86" s="2"/>
      <c r="V86" s="5"/>
      <c r="W86" s="5" t="s">
        <v>283</v>
      </c>
      <c r="X86" s="1478" t="str">
        <f>項目一覧②!$F$336</f>
        <v/>
      </c>
      <c r="Y86" s="1478"/>
      <c r="Z86" s="1478"/>
      <c r="AA86" s="3" t="s">
        <v>282</v>
      </c>
      <c r="AB86" s="2"/>
    </row>
    <row r="87" spans="1:28" ht="17.100000000000001" customHeight="1">
      <c r="A87" s="15"/>
      <c r="B87" s="15" t="s">
        <v>286</v>
      </c>
      <c r="C87" s="15"/>
      <c r="D87" s="5" t="s">
        <v>285</v>
      </c>
      <c r="E87" s="1477" t="str">
        <f>項目一覧②!$F$325</f>
        <v/>
      </c>
      <c r="F87" s="1477"/>
      <c r="G87" s="5" t="s">
        <v>284</v>
      </c>
      <c r="H87" s="18" t="str">
        <f>項目一覧②!$F$331</f>
        <v/>
      </c>
      <c r="J87" s="15"/>
      <c r="K87" s="15"/>
      <c r="L87" s="2"/>
      <c r="M87" s="15"/>
      <c r="N87" s="15"/>
      <c r="O87" s="15"/>
      <c r="P87" s="15"/>
      <c r="Q87" s="15"/>
      <c r="R87" s="2"/>
      <c r="S87" s="2"/>
      <c r="T87" s="2"/>
      <c r="U87" s="2"/>
      <c r="V87" s="5"/>
      <c r="W87" s="5" t="s">
        <v>283</v>
      </c>
      <c r="X87" s="1557" t="str">
        <f>項目一覧②!$F$337</f>
        <v/>
      </c>
      <c r="Y87" s="1557"/>
      <c r="Z87" s="1557"/>
      <c r="AA87" s="3" t="s">
        <v>282</v>
      </c>
      <c r="AB87" s="10"/>
    </row>
    <row r="88" spans="1:28" ht="17.100000000000001" customHeight="1">
      <c r="A88" s="17" t="s">
        <v>279</v>
      </c>
      <c r="B88" s="16" t="s">
        <v>255</v>
      </c>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2"/>
    </row>
    <row r="89" spans="1:28" ht="17.100000000000001" customHeight="1">
      <c r="A89" s="6"/>
      <c r="B89" s="3"/>
      <c r="C89" s="3"/>
      <c r="D89" s="3"/>
      <c r="E89" s="3"/>
      <c r="F89" s="1479" t="str">
        <f>項目一覧②!$F$338</f>
        <v/>
      </c>
      <c r="G89" s="1479"/>
      <c r="H89" s="1479"/>
      <c r="I89" s="1479"/>
      <c r="J89" s="1479"/>
      <c r="K89" s="1479"/>
      <c r="L89" s="1479"/>
      <c r="M89" s="1479"/>
      <c r="N89" s="1479"/>
      <c r="O89" s="1479"/>
      <c r="P89" s="1479"/>
      <c r="Q89" s="1479"/>
      <c r="R89" s="1479"/>
      <c r="S89" s="1479"/>
      <c r="T89" s="1479"/>
      <c r="U89" s="1479"/>
      <c r="V89" s="1479"/>
      <c r="W89" s="1479"/>
      <c r="X89" s="1479"/>
      <c r="Y89" s="1479"/>
      <c r="Z89" s="1479"/>
      <c r="AA89" s="1479"/>
      <c r="AB89" s="2"/>
    </row>
    <row r="90" spans="1:28" ht="17.100000000000001" customHeight="1">
      <c r="A90" s="15"/>
      <c r="B90" s="15"/>
      <c r="C90" s="15"/>
      <c r="D90" s="15"/>
      <c r="E90" s="15"/>
      <c r="F90" s="1480"/>
      <c r="G90" s="1480"/>
      <c r="H90" s="1480"/>
      <c r="I90" s="1480"/>
      <c r="J90" s="1480"/>
      <c r="K90" s="1480"/>
      <c r="L90" s="1480"/>
      <c r="M90" s="1480"/>
      <c r="N90" s="1480"/>
      <c r="O90" s="1480"/>
      <c r="P90" s="1480"/>
      <c r="Q90" s="1480"/>
      <c r="R90" s="1480"/>
      <c r="S90" s="1480"/>
      <c r="T90" s="1480"/>
      <c r="U90" s="1480"/>
      <c r="V90" s="1480"/>
      <c r="W90" s="1480"/>
      <c r="X90" s="1480"/>
      <c r="Y90" s="1480"/>
      <c r="Z90" s="1480"/>
      <c r="AA90" s="1480"/>
      <c r="AB90" s="10"/>
    </row>
    <row r="91" spans="1:28" ht="17.100000000000001" customHeight="1">
      <c r="A91" s="6" t="s">
        <v>279</v>
      </c>
      <c r="B91" s="3" t="s">
        <v>254</v>
      </c>
      <c r="C91" s="3"/>
      <c r="D91" s="3"/>
      <c r="E91" s="3"/>
      <c r="F91" s="3"/>
      <c r="G91" s="3"/>
      <c r="H91" s="3"/>
      <c r="I91" s="3"/>
      <c r="J91" s="3"/>
      <c r="K91" s="3"/>
      <c r="L91" s="3"/>
      <c r="M91" s="3"/>
      <c r="N91" s="3"/>
      <c r="O91" s="3"/>
      <c r="P91" s="3"/>
      <c r="Q91" s="3"/>
      <c r="R91" s="3"/>
      <c r="S91" s="3"/>
      <c r="T91" s="3"/>
      <c r="U91" s="3"/>
      <c r="V91" s="3"/>
      <c r="W91" s="3"/>
      <c r="X91" s="3"/>
      <c r="Y91" s="3"/>
      <c r="Z91" s="3"/>
      <c r="AA91" s="3"/>
      <c r="AB91" s="2"/>
    </row>
    <row r="92" spans="1:28" ht="17.100000000000001" customHeight="1">
      <c r="A92" s="3"/>
      <c r="B92" s="3"/>
      <c r="C92" s="3"/>
      <c r="D92" s="3"/>
      <c r="E92" s="3"/>
      <c r="F92" s="1479" t="str">
        <f>項目一覧②!$F$339</f>
        <v/>
      </c>
      <c r="G92" s="1479"/>
      <c r="H92" s="1479"/>
      <c r="I92" s="1479"/>
      <c r="J92" s="1479"/>
      <c r="K92" s="1479"/>
      <c r="L92" s="1479"/>
      <c r="M92" s="1479"/>
      <c r="N92" s="1479"/>
      <c r="O92" s="1479"/>
      <c r="P92" s="1479"/>
      <c r="Q92" s="1479"/>
      <c r="R92" s="1479"/>
      <c r="S92" s="1479"/>
      <c r="T92" s="1479"/>
      <c r="U92" s="1479"/>
      <c r="V92" s="1479"/>
      <c r="W92" s="1479"/>
      <c r="X92" s="1479"/>
      <c r="Y92" s="1479"/>
      <c r="Z92" s="1479"/>
      <c r="AA92" s="1479"/>
      <c r="AB92" s="2"/>
    </row>
    <row r="93" spans="1:28" ht="17.100000000000001" customHeight="1">
      <c r="A93" s="15"/>
      <c r="B93" s="15"/>
      <c r="C93" s="15"/>
      <c r="D93" s="15"/>
      <c r="E93" s="15"/>
      <c r="F93" s="1480"/>
      <c r="G93" s="1480"/>
      <c r="H93" s="1480"/>
      <c r="I93" s="1480"/>
      <c r="J93" s="1480"/>
      <c r="K93" s="1480"/>
      <c r="L93" s="1480"/>
      <c r="M93" s="1480"/>
      <c r="N93" s="1480"/>
      <c r="O93" s="1480"/>
      <c r="P93" s="1480"/>
      <c r="Q93" s="1480"/>
      <c r="R93" s="1480"/>
      <c r="S93" s="1480"/>
      <c r="T93" s="1480"/>
      <c r="U93" s="1480"/>
      <c r="V93" s="1480"/>
      <c r="W93" s="1480"/>
      <c r="X93" s="1480"/>
      <c r="Y93" s="1480"/>
      <c r="Z93" s="1480"/>
      <c r="AA93" s="1480"/>
      <c r="AB93" s="10"/>
    </row>
    <row r="94" spans="1:28" ht="17.100000000000001"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2"/>
    </row>
    <row r="95" spans="1:28" ht="17.100000000000001" customHeight="1">
      <c r="A95" s="1473" t="s">
        <v>281</v>
      </c>
      <c r="B95" s="1473"/>
      <c r="C95" s="1473"/>
      <c r="D95" s="1473"/>
      <c r="E95" s="1473"/>
      <c r="F95" s="1473"/>
      <c r="G95" s="1473"/>
      <c r="H95" s="1473"/>
      <c r="I95" s="1473"/>
      <c r="J95" s="1473"/>
      <c r="K95" s="1473"/>
      <c r="L95" s="1473"/>
      <c r="M95" s="1473"/>
      <c r="N95" s="1473"/>
      <c r="O95" s="1473"/>
      <c r="P95" s="1473"/>
      <c r="Q95" s="1473"/>
      <c r="R95" s="1473"/>
      <c r="S95" s="1473"/>
      <c r="T95" s="1473"/>
      <c r="U95" s="1473"/>
      <c r="V95" s="1473"/>
      <c r="W95" s="1473"/>
      <c r="X95" s="1473"/>
      <c r="Y95" s="1473"/>
      <c r="Z95" s="1473"/>
      <c r="AA95" s="1473"/>
      <c r="AB95" s="2"/>
    </row>
    <row r="96" spans="1:28" ht="17.100000000000001" customHeight="1">
      <c r="A96" s="15"/>
      <c r="B96" s="15" t="s">
        <v>280</v>
      </c>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0"/>
    </row>
    <row r="97" spans="1:28" ht="21.95" customHeight="1">
      <c r="A97" s="22" t="s">
        <v>279</v>
      </c>
      <c r="B97" s="20" t="s">
        <v>136</v>
      </c>
      <c r="C97" s="20"/>
      <c r="D97" s="20"/>
      <c r="E97" s="20"/>
      <c r="F97" s="20"/>
      <c r="G97" s="24"/>
      <c r="H97" s="20"/>
      <c r="I97" s="20"/>
      <c r="J97" s="20"/>
      <c r="K97" s="20"/>
      <c r="L97" s="20"/>
      <c r="M97" s="20">
        <f>項目一覧②!$F$340</f>
        <v>2</v>
      </c>
      <c r="N97" s="20"/>
      <c r="O97" s="20"/>
      <c r="P97" s="20"/>
      <c r="Q97" s="20"/>
      <c r="R97" s="20"/>
      <c r="S97" s="20"/>
      <c r="T97" s="20"/>
      <c r="U97" s="20"/>
      <c r="V97" s="20"/>
      <c r="W97" s="20"/>
      <c r="X97" s="20"/>
      <c r="Y97" s="20"/>
      <c r="Z97" s="20"/>
      <c r="AA97" s="20"/>
      <c r="AB97" s="10"/>
    </row>
    <row r="98" spans="1:28" ht="21.95" customHeight="1">
      <c r="A98" s="22" t="s">
        <v>279</v>
      </c>
      <c r="B98" s="20" t="s">
        <v>278</v>
      </c>
      <c r="C98" s="20"/>
      <c r="D98" s="20"/>
      <c r="E98" s="20"/>
      <c r="F98" s="20"/>
      <c r="G98" s="2"/>
      <c r="H98" s="2"/>
      <c r="I98" s="20"/>
      <c r="J98" s="1474" t="str">
        <f>項目一覧②!$F$341</f>
        <v/>
      </c>
      <c r="K98" s="1474"/>
      <c r="L98" s="1474"/>
      <c r="M98" s="1474"/>
      <c r="N98" s="26" t="s">
        <v>277</v>
      </c>
      <c r="O98" s="20"/>
      <c r="P98" s="20"/>
      <c r="Q98" s="20"/>
      <c r="R98" s="20"/>
      <c r="S98" s="20"/>
      <c r="T98" s="20"/>
      <c r="U98" s="20"/>
      <c r="V98" s="20"/>
      <c r="W98" s="20"/>
      <c r="X98" s="20"/>
      <c r="Y98" s="20"/>
      <c r="Z98" s="20"/>
      <c r="AA98" s="20"/>
      <c r="AB98" s="10"/>
    </row>
    <row r="99" spans="1:28" ht="21.95" customHeight="1">
      <c r="A99" s="22" t="s">
        <v>114</v>
      </c>
      <c r="B99" s="20" t="s">
        <v>276</v>
      </c>
      <c r="C99" s="20"/>
      <c r="D99" s="20"/>
      <c r="E99" s="20"/>
      <c r="F99" s="20"/>
      <c r="G99" s="20"/>
      <c r="H99" s="20"/>
      <c r="I99" s="20"/>
      <c r="J99" s="1488" t="str">
        <f>項目一覧②!$F$342</f>
        <v/>
      </c>
      <c r="K99" s="1488"/>
      <c r="L99" s="1488"/>
      <c r="M99" s="1488"/>
      <c r="N99" s="25" t="s">
        <v>96</v>
      </c>
      <c r="O99" s="20"/>
      <c r="P99" s="20"/>
      <c r="Q99" s="20"/>
      <c r="R99" s="20"/>
      <c r="S99" s="20"/>
      <c r="T99" s="20"/>
      <c r="U99" s="20"/>
      <c r="V99" s="20"/>
      <c r="W99" s="20"/>
      <c r="X99" s="20"/>
      <c r="Y99" s="20"/>
      <c r="Z99" s="20"/>
      <c r="AA99" s="20"/>
      <c r="AB99" s="10"/>
    </row>
    <row r="100" spans="1:28" ht="21.95" customHeight="1">
      <c r="A100" s="22" t="s">
        <v>114</v>
      </c>
      <c r="B100" s="20" t="s">
        <v>275</v>
      </c>
      <c r="C100" s="20"/>
      <c r="D100" s="20"/>
      <c r="E100" s="20"/>
      <c r="F100" s="20"/>
      <c r="G100" s="20"/>
      <c r="H100" s="20"/>
      <c r="I100" s="20"/>
      <c r="J100" s="1488" t="str">
        <f>項目一覧②!$F$343</f>
        <v/>
      </c>
      <c r="K100" s="1488"/>
      <c r="L100" s="1488"/>
      <c r="M100" s="1488"/>
      <c r="N100" s="4" t="s">
        <v>96</v>
      </c>
      <c r="O100" s="20"/>
      <c r="P100" s="20"/>
      <c r="Q100" s="20"/>
      <c r="R100" s="20"/>
      <c r="S100" s="20"/>
      <c r="T100" s="20"/>
      <c r="U100" s="20"/>
      <c r="V100" s="20"/>
      <c r="W100" s="20"/>
      <c r="X100" s="20"/>
      <c r="Y100" s="20"/>
      <c r="Z100" s="20"/>
      <c r="AA100" s="20"/>
      <c r="AB100" s="10"/>
    </row>
    <row r="101" spans="1:28" ht="21.95" customHeight="1">
      <c r="A101" s="22" t="s">
        <v>114</v>
      </c>
      <c r="B101" s="20" t="s">
        <v>274</v>
      </c>
      <c r="C101" s="20"/>
      <c r="D101" s="20"/>
      <c r="E101" s="20"/>
      <c r="F101" s="20"/>
      <c r="G101" s="20"/>
      <c r="H101" s="20"/>
      <c r="I101" s="20"/>
      <c r="J101" s="1488" t="str">
        <f>項目一覧②!$F$344</f>
        <v/>
      </c>
      <c r="K101" s="1488"/>
      <c r="L101" s="1488"/>
      <c r="M101" s="1488"/>
      <c r="N101" s="25" t="s">
        <v>96</v>
      </c>
      <c r="O101" s="20"/>
      <c r="P101" s="20"/>
      <c r="Q101" s="20"/>
      <c r="R101" s="20"/>
      <c r="S101" s="20"/>
      <c r="T101" s="20"/>
      <c r="U101" s="20"/>
      <c r="V101" s="20"/>
      <c r="W101" s="20"/>
      <c r="X101" s="20"/>
      <c r="Y101" s="20"/>
      <c r="Z101" s="20"/>
      <c r="AA101" s="20"/>
      <c r="AB101" s="10"/>
    </row>
    <row r="102" spans="1:28" ht="17.100000000000001" customHeight="1">
      <c r="A102" s="17" t="s">
        <v>114</v>
      </c>
      <c r="B102" s="16" t="s">
        <v>272</v>
      </c>
      <c r="C102" s="16"/>
      <c r="D102" s="16"/>
      <c r="E102" s="16"/>
      <c r="F102" s="16"/>
      <c r="G102" s="16"/>
      <c r="H102" s="16"/>
      <c r="I102" s="16"/>
      <c r="O102" s="16"/>
      <c r="P102" s="16"/>
      <c r="Q102" s="16"/>
      <c r="R102" s="16"/>
      <c r="S102" s="16"/>
      <c r="T102" s="16"/>
      <c r="U102" s="16"/>
      <c r="V102" s="16"/>
      <c r="W102" s="16"/>
      <c r="X102" s="16"/>
      <c r="Y102" s="16"/>
      <c r="Z102" s="16"/>
      <c r="AA102" s="16"/>
      <c r="AB102" s="2"/>
    </row>
    <row r="103" spans="1:28" ht="17.100000000000001" customHeight="1">
      <c r="A103" s="6"/>
      <c r="B103" s="3"/>
      <c r="C103" s="3" t="s">
        <v>2459</v>
      </c>
      <c r="D103" s="3" t="s">
        <v>2460</v>
      </c>
      <c r="E103" s="3"/>
      <c r="F103" s="3"/>
      <c r="G103" s="3"/>
      <c r="H103" s="3"/>
      <c r="I103" s="3"/>
      <c r="J103" s="1556" t="str">
        <f>項目一覧②!$F$345</f>
        <v/>
      </c>
      <c r="K103" s="1556"/>
      <c r="L103" s="1556"/>
      <c r="M103" s="1556"/>
      <c r="N103" s="4" t="s">
        <v>96</v>
      </c>
      <c r="O103" s="3"/>
      <c r="P103" s="3"/>
      <c r="Q103" s="3"/>
      <c r="R103" s="3"/>
      <c r="S103" s="3"/>
      <c r="T103" s="3"/>
      <c r="U103" s="3"/>
      <c r="V103" s="3"/>
      <c r="W103" s="3"/>
      <c r="X103" s="3"/>
      <c r="Y103" s="3"/>
      <c r="Z103" s="3"/>
      <c r="AA103" s="3"/>
      <c r="AB103" s="2"/>
    </row>
    <row r="104" spans="1:28" ht="17.100000000000001" customHeight="1">
      <c r="A104" s="6"/>
      <c r="B104" s="3"/>
      <c r="C104" s="3" t="s">
        <v>2461</v>
      </c>
      <c r="D104" s="3" t="s">
        <v>2462</v>
      </c>
      <c r="E104" s="3"/>
      <c r="F104" s="3"/>
      <c r="G104" s="3"/>
      <c r="H104" s="3"/>
      <c r="I104" s="3"/>
      <c r="J104" s="19"/>
      <c r="K104" s="19"/>
      <c r="L104" s="19"/>
      <c r="M104" s="19"/>
      <c r="N104" s="4"/>
      <c r="O104" s="3"/>
      <c r="P104" s="3"/>
      <c r="Q104" s="3" t="str">
        <f>IF(項目一覧②!$G$346=TRUE,"■","□")</f>
        <v>□</v>
      </c>
      <c r="R104" s="3" t="s">
        <v>88</v>
      </c>
      <c r="S104" s="3"/>
      <c r="T104" s="3" t="str">
        <f>IF(項目一覧②!$H$346=TRUE,"■","□")</f>
        <v>□</v>
      </c>
      <c r="U104" s="3" t="s">
        <v>471</v>
      </c>
      <c r="V104" s="3"/>
      <c r="W104" s="3"/>
      <c r="X104" s="3"/>
      <c r="Y104" s="3"/>
      <c r="Z104" s="3"/>
      <c r="AA104" s="3"/>
      <c r="AB104" s="10"/>
    </row>
    <row r="105" spans="1:28" ht="17.100000000000001" customHeight="1">
      <c r="A105" s="17" t="s">
        <v>279</v>
      </c>
      <c r="B105" s="16" t="s">
        <v>268</v>
      </c>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2"/>
    </row>
    <row r="106" spans="1:28" ht="17.100000000000001" customHeight="1">
      <c r="A106" s="3"/>
      <c r="B106" s="3"/>
      <c r="C106" s="3"/>
      <c r="D106" s="1473" t="s">
        <v>267</v>
      </c>
      <c r="E106" s="1473"/>
      <c r="F106" s="1473"/>
      <c r="G106" s="1473"/>
      <c r="H106" s="5"/>
      <c r="I106" s="1473" t="s">
        <v>266</v>
      </c>
      <c r="J106" s="1473"/>
      <c r="K106" s="1473"/>
      <c r="L106" s="1473"/>
      <c r="M106" s="1473"/>
      <c r="N106" s="1473"/>
      <c r="O106" s="1473"/>
      <c r="P106" s="1473"/>
      <c r="Q106" s="1473"/>
      <c r="R106" s="1473"/>
      <c r="S106" s="1473"/>
      <c r="T106" s="1473"/>
      <c r="U106" s="1473"/>
      <c r="V106" s="5"/>
      <c r="W106" s="5" t="s">
        <v>283</v>
      </c>
      <c r="X106" s="1473" t="s">
        <v>293</v>
      </c>
      <c r="Y106" s="1473"/>
      <c r="Z106" s="1473"/>
      <c r="AA106" s="3" t="s">
        <v>292</v>
      </c>
      <c r="AB106" s="2"/>
    </row>
    <row r="107" spans="1:28" ht="17.100000000000001" customHeight="1">
      <c r="A107" s="3"/>
      <c r="B107" s="3" t="s">
        <v>291</v>
      </c>
      <c r="C107" s="3"/>
      <c r="D107" s="5" t="s">
        <v>285</v>
      </c>
      <c r="E107" s="1477" t="str">
        <f>項目一覧②!$F$347</f>
        <v/>
      </c>
      <c r="F107" s="1477"/>
      <c r="G107" s="5" t="s">
        <v>284</v>
      </c>
      <c r="H107" s="18" t="str">
        <f>項目一覧②!$F$353</f>
        <v/>
      </c>
      <c r="J107" s="3"/>
      <c r="K107" s="3"/>
      <c r="L107" s="2"/>
      <c r="M107" s="3"/>
      <c r="N107" s="3"/>
      <c r="O107" s="3"/>
      <c r="P107" s="3"/>
      <c r="Q107" s="3"/>
      <c r="R107" s="2"/>
      <c r="S107" s="2"/>
      <c r="T107" s="2"/>
      <c r="U107" s="2"/>
      <c r="V107" s="5"/>
      <c r="W107" s="5" t="s">
        <v>283</v>
      </c>
      <c r="X107" s="1478" t="str">
        <f>項目一覧②!$F$359</f>
        <v/>
      </c>
      <c r="Y107" s="1478"/>
      <c r="Z107" s="1478"/>
      <c r="AA107" s="3" t="s">
        <v>282</v>
      </c>
      <c r="AB107" s="2"/>
    </row>
    <row r="108" spans="1:28" ht="17.100000000000001" customHeight="1">
      <c r="A108" s="3"/>
      <c r="B108" s="3" t="s">
        <v>290</v>
      </c>
      <c r="C108" s="3"/>
      <c r="D108" s="5" t="s">
        <v>285</v>
      </c>
      <c r="E108" s="1477" t="str">
        <f>項目一覧②!$F$348</f>
        <v/>
      </c>
      <c r="F108" s="1477"/>
      <c r="G108" s="5" t="s">
        <v>284</v>
      </c>
      <c r="H108" s="18" t="str">
        <f>項目一覧②!$F$354</f>
        <v/>
      </c>
      <c r="J108" s="3"/>
      <c r="K108" s="3"/>
      <c r="L108" s="2"/>
      <c r="M108" s="3"/>
      <c r="N108" s="3"/>
      <c r="O108" s="3"/>
      <c r="P108" s="3"/>
      <c r="Q108" s="3"/>
      <c r="R108" s="2"/>
      <c r="S108" s="2"/>
      <c r="T108" s="2"/>
      <c r="U108" s="2"/>
      <c r="V108" s="5"/>
      <c r="W108" s="5" t="s">
        <v>283</v>
      </c>
      <c r="X108" s="1478" t="str">
        <f>項目一覧②!$F$360</f>
        <v/>
      </c>
      <c r="Y108" s="1478"/>
      <c r="Z108" s="1478"/>
      <c r="AA108" s="3" t="s">
        <v>282</v>
      </c>
      <c r="AB108" s="2"/>
    </row>
    <row r="109" spans="1:28" ht="17.100000000000001" customHeight="1">
      <c r="A109" s="3"/>
      <c r="B109" s="3" t="s">
        <v>289</v>
      </c>
      <c r="C109" s="3"/>
      <c r="D109" s="5" t="s">
        <v>285</v>
      </c>
      <c r="E109" s="1477" t="str">
        <f>項目一覧②!$F$349</f>
        <v/>
      </c>
      <c r="F109" s="1477"/>
      <c r="G109" s="5" t="s">
        <v>284</v>
      </c>
      <c r="H109" s="18" t="str">
        <f>項目一覧②!$F$355</f>
        <v/>
      </c>
      <c r="J109" s="3"/>
      <c r="K109" s="3"/>
      <c r="L109" s="2"/>
      <c r="M109" s="3"/>
      <c r="N109" s="3"/>
      <c r="O109" s="3"/>
      <c r="P109" s="3"/>
      <c r="Q109" s="3"/>
      <c r="R109" s="2"/>
      <c r="S109" s="2"/>
      <c r="T109" s="2"/>
      <c r="U109" s="2"/>
      <c r="V109" s="5"/>
      <c r="W109" s="5" t="s">
        <v>283</v>
      </c>
      <c r="X109" s="1478" t="str">
        <f>項目一覧②!$F$361</f>
        <v/>
      </c>
      <c r="Y109" s="1478"/>
      <c r="Z109" s="1478"/>
      <c r="AA109" s="3" t="s">
        <v>282</v>
      </c>
      <c r="AB109" s="2"/>
    </row>
    <row r="110" spans="1:28" ht="17.100000000000001" customHeight="1">
      <c r="A110" s="3"/>
      <c r="B110" s="3" t="s">
        <v>288</v>
      </c>
      <c r="C110" s="3"/>
      <c r="D110" s="5" t="s">
        <v>285</v>
      </c>
      <c r="E110" s="1477" t="str">
        <f>項目一覧②!$F$350</f>
        <v/>
      </c>
      <c r="F110" s="1477"/>
      <c r="G110" s="5" t="s">
        <v>284</v>
      </c>
      <c r="H110" s="18">
        <f>項目一覧②!$F$356</f>
        <v>0</v>
      </c>
      <c r="J110" s="3"/>
      <c r="K110" s="3"/>
      <c r="L110" s="2"/>
      <c r="M110" s="3"/>
      <c r="N110" s="3"/>
      <c r="O110" s="3"/>
      <c r="P110" s="3"/>
      <c r="Q110" s="3"/>
      <c r="R110" s="2"/>
      <c r="S110" s="2"/>
      <c r="T110" s="2"/>
      <c r="U110" s="2"/>
      <c r="V110" s="5"/>
      <c r="W110" s="5" t="s">
        <v>283</v>
      </c>
      <c r="X110" s="1478" t="str">
        <f>項目一覧②!$F$362</f>
        <v/>
      </c>
      <c r="Y110" s="1478"/>
      <c r="Z110" s="1478"/>
      <c r="AA110" s="3" t="s">
        <v>282</v>
      </c>
      <c r="AB110" s="2"/>
    </row>
    <row r="111" spans="1:28" ht="17.100000000000001" customHeight="1">
      <c r="A111" s="3"/>
      <c r="B111" s="3" t="s">
        <v>287</v>
      </c>
      <c r="C111" s="3"/>
      <c r="D111" s="5" t="s">
        <v>285</v>
      </c>
      <c r="E111" s="1477" t="str">
        <f>項目一覧②!$F$351</f>
        <v/>
      </c>
      <c r="F111" s="1477"/>
      <c r="G111" s="5" t="s">
        <v>284</v>
      </c>
      <c r="H111" s="18" t="str">
        <f>項目一覧②!$F$357</f>
        <v/>
      </c>
      <c r="J111" s="3"/>
      <c r="K111" s="3"/>
      <c r="L111" s="2"/>
      <c r="M111" s="3"/>
      <c r="N111" s="3"/>
      <c r="O111" s="3"/>
      <c r="P111" s="3"/>
      <c r="Q111" s="3"/>
      <c r="R111" s="2"/>
      <c r="S111" s="2"/>
      <c r="T111" s="2"/>
      <c r="U111" s="2"/>
      <c r="V111" s="5"/>
      <c r="W111" s="5" t="s">
        <v>283</v>
      </c>
      <c r="X111" s="1478" t="str">
        <f>項目一覧②!$F$363</f>
        <v/>
      </c>
      <c r="Y111" s="1478"/>
      <c r="Z111" s="1478"/>
      <c r="AA111" s="3" t="s">
        <v>282</v>
      </c>
      <c r="AB111" s="2"/>
    </row>
    <row r="112" spans="1:28" ht="17.100000000000001" customHeight="1">
      <c r="A112" s="15"/>
      <c r="B112" s="15" t="s">
        <v>286</v>
      </c>
      <c r="C112" s="15"/>
      <c r="D112" s="5" t="s">
        <v>285</v>
      </c>
      <c r="E112" s="1477" t="str">
        <f>項目一覧②!$F$352</f>
        <v/>
      </c>
      <c r="F112" s="1477"/>
      <c r="G112" s="5" t="s">
        <v>284</v>
      </c>
      <c r="H112" s="18" t="str">
        <f>項目一覧②!$F$358</f>
        <v/>
      </c>
      <c r="J112" s="15"/>
      <c r="K112" s="15"/>
      <c r="L112" s="2"/>
      <c r="M112" s="15"/>
      <c r="N112" s="15"/>
      <c r="O112" s="15"/>
      <c r="P112" s="15"/>
      <c r="Q112" s="15"/>
      <c r="R112" s="2"/>
      <c r="S112" s="2"/>
      <c r="T112" s="2"/>
      <c r="U112" s="2"/>
      <c r="V112" s="5"/>
      <c r="W112" s="5" t="s">
        <v>283</v>
      </c>
      <c r="X112" s="1557" t="str">
        <f>項目一覧②!$F$364</f>
        <v/>
      </c>
      <c r="Y112" s="1557"/>
      <c r="Z112" s="1557"/>
      <c r="AA112" s="3" t="s">
        <v>282</v>
      </c>
      <c r="AB112" s="10"/>
    </row>
    <row r="113" spans="1:28" ht="17.100000000000001" customHeight="1">
      <c r="A113" s="17" t="s">
        <v>279</v>
      </c>
      <c r="B113" s="16" t="s">
        <v>255</v>
      </c>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2"/>
    </row>
    <row r="114" spans="1:28" ht="17.100000000000001" customHeight="1">
      <c r="A114" s="6"/>
      <c r="B114" s="3"/>
      <c r="C114" s="3"/>
      <c r="D114" s="3"/>
      <c r="E114" s="3"/>
      <c r="F114" s="1479" t="str">
        <f>項目一覧②!$F$365</f>
        <v/>
      </c>
      <c r="G114" s="1479"/>
      <c r="H114" s="1479"/>
      <c r="I114" s="1479"/>
      <c r="J114" s="1479"/>
      <c r="K114" s="1479"/>
      <c r="L114" s="1479"/>
      <c r="M114" s="1479"/>
      <c r="N114" s="1479"/>
      <c r="O114" s="1479"/>
      <c r="P114" s="1479"/>
      <c r="Q114" s="1479"/>
      <c r="R114" s="1479"/>
      <c r="S114" s="1479"/>
      <c r="T114" s="1479"/>
      <c r="U114" s="1479"/>
      <c r="V114" s="1479"/>
      <c r="W114" s="1479"/>
      <c r="X114" s="1479"/>
      <c r="Y114" s="1479"/>
      <c r="Z114" s="1479"/>
      <c r="AA114" s="1479"/>
      <c r="AB114" s="2"/>
    </row>
    <row r="115" spans="1:28" ht="17.100000000000001" customHeight="1">
      <c r="A115" s="15"/>
      <c r="B115" s="15"/>
      <c r="C115" s="15"/>
      <c r="D115" s="15"/>
      <c r="E115" s="15"/>
      <c r="F115" s="1480"/>
      <c r="G115" s="1480"/>
      <c r="H115" s="1480"/>
      <c r="I115" s="1480"/>
      <c r="J115" s="1480"/>
      <c r="K115" s="1480"/>
      <c r="L115" s="1480"/>
      <c r="M115" s="1480"/>
      <c r="N115" s="1480"/>
      <c r="O115" s="1480"/>
      <c r="P115" s="1480"/>
      <c r="Q115" s="1480"/>
      <c r="R115" s="1480"/>
      <c r="S115" s="1480"/>
      <c r="T115" s="1480"/>
      <c r="U115" s="1480"/>
      <c r="V115" s="1480"/>
      <c r="W115" s="1480"/>
      <c r="X115" s="1480"/>
      <c r="Y115" s="1480"/>
      <c r="Z115" s="1480"/>
      <c r="AA115" s="1480"/>
      <c r="AB115" s="10"/>
    </row>
    <row r="116" spans="1:28" ht="17.100000000000001" customHeight="1">
      <c r="A116" s="6" t="s">
        <v>279</v>
      </c>
      <c r="B116" s="3" t="s">
        <v>254</v>
      </c>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2"/>
    </row>
    <row r="117" spans="1:28" ht="17.100000000000001" customHeight="1">
      <c r="A117" s="3"/>
      <c r="B117" s="3"/>
      <c r="C117" s="3"/>
      <c r="D117" s="3"/>
      <c r="E117" s="3"/>
      <c r="F117" s="1479" t="str">
        <f>項目一覧②!$F$366</f>
        <v/>
      </c>
      <c r="G117" s="1479"/>
      <c r="H117" s="1479"/>
      <c r="I117" s="1479"/>
      <c r="J117" s="1479"/>
      <c r="K117" s="1479"/>
      <c r="L117" s="1479"/>
      <c r="M117" s="1479"/>
      <c r="N117" s="1479"/>
      <c r="O117" s="1479"/>
      <c r="P117" s="1479"/>
      <c r="Q117" s="1479"/>
      <c r="R117" s="1479"/>
      <c r="S117" s="1479"/>
      <c r="T117" s="1479"/>
      <c r="U117" s="1479"/>
      <c r="V117" s="1479"/>
      <c r="W117" s="1479"/>
      <c r="X117" s="1479"/>
      <c r="Y117" s="1479"/>
      <c r="Z117" s="1479"/>
      <c r="AA117" s="1479"/>
      <c r="AB117" s="2"/>
    </row>
    <row r="118" spans="1:28" ht="17.100000000000001" customHeight="1">
      <c r="A118" s="15"/>
      <c r="B118" s="15"/>
      <c r="C118" s="15"/>
      <c r="D118" s="15"/>
      <c r="E118" s="15"/>
      <c r="F118" s="1480"/>
      <c r="G118" s="1480"/>
      <c r="H118" s="1480"/>
      <c r="I118" s="1480"/>
      <c r="J118" s="1480"/>
      <c r="K118" s="1480"/>
      <c r="L118" s="1480"/>
      <c r="M118" s="1480"/>
      <c r="N118" s="1480"/>
      <c r="O118" s="1480"/>
      <c r="P118" s="1480"/>
      <c r="Q118" s="1480"/>
      <c r="R118" s="1480"/>
      <c r="S118" s="1480"/>
      <c r="T118" s="1480"/>
      <c r="U118" s="1480"/>
      <c r="V118" s="1480"/>
      <c r="W118" s="1480"/>
      <c r="X118" s="1480"/>
      <c r="Y118" s="1480"/>
      <c r="Z118" s="1480"/>
      <c r="AA118" s="1480"/>
      <c r="AB118" s="10"/>
    </row>
    <row r="119" spans="1:28" ht="17.100000000000001"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2"/>
    </row>
    <row r="120" spans="1:28" ht="17.100000000000001" customHeight="1">
      <c r="A120" s="1473" t="s">
        <v>281</v>
      </c>
      <c r="B120" s="1473"/>
      <c r="C120" s="1473"/>
      <c r="D120" s="1473"/>
      <c r="E120" s="1473"/>
      <c r="F120" s="1473"/>
      <c r="G120" s="1473"/>
      <c r="H120" s="1473"/>
      <c r="I120" s="1473"/>
      <c r="J120" s="1473"/>
      <c r="K120" s="1473"/>
      <c r="L120" s="1473"/>
      <c r="M120" s="1473"/>
      <c r="N120" s="1473"/>
      <c r="O120" s="1473"/>
      <c r="P120" s="1473"/>
      <c r="Q120" s="1473"/>
      <c r="R120" s="1473"/>
      <c r="S120" s="1473"/>
      <c r="T120" s="1473"/>
      <c r="U120" s="1473"/>
      <c r="V120" s="1473"/>
      <c r="W120" s="1473"/>
      <c r="X120" s="1473"/>
      <c r="Y120" s="1473"/>
      <c r="Z120" s="1473"/>
      <c r="AA120" s="1473"/>
      <c r="AB120" s="2"/>
    </row>
    <row r="121" spans="1:28" ht="17.100000000000001" customHeight="1">
      <c r="A121" s="15"/>
      <c r="B121" s="15" t="s">
        <v>280</v>
      </c>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0"/>
    </row>
    <row r="122" spans="1:28" ht="21.95" customHeight="1">
      <c r="A122" s="22" t="s">
        <v>279</v>
      </c>
      <c r="B122" s="20" t="s">
        <v>136</v>
      </c>
      <c r="C122" s="20"/>
      <c r="D122" s="20"/>
      <c r="E122" s="20"/>
      <c r="F122" s="20"/>
      <c r="G122" s="24"/>
      <c r="H122" s="20"/>
      <c r="I122" s="20"/>
      <c r="J122" s="20"/>
      <c r="K122" s="20"/>
      <c r="L122" s="20"/>
      <c r="M122" s="20">
        <f>項目一覧②!$F$367</f>
        <v>2</v>
      </c>
      <c r="N122" s="20"/>
      <c r="O122" s="20"/>
      <c r="P122" s="20"/>
      <c r="Q122" s="20"/>
      <c r="R122" s="20"/>
      <c r="S122" s="20"/>
      <c r="T122" s="20"/>
      <c r="U122" s="20"/>
      <c r="V122" s="20"/>
      <c r="W122" s="20"/>
      <c r="X122" s="20"/>
      <c r="Y122" s="20"/>
      <c r="Z122" s="20"/>
      <c r="AA122" s="20"/>
      <c r="AB122" s="10"/>
    </row>
    <row r="123" spans="1:28" ht="21.95" customHeight="1">
      <c r="A123" s="22" t="s">
        <v>279</v>
      </c>
      <c r="B123" s="20" t="s">
        <v>278</v>
      </c>
      <c r="C123" s="20"/>
      <c r="D123" s="20"/>
      <c r="E123" s="20"/>
      <c r="F123" s="20"/>
      <c r="G123" s="2"/>
      <c r="H123" s="2"/>
      <c r="I123" s="20"/>
      <c r="J123" s="20"/>
      <c r="K123" s="1575" t="str">
        <f>項目一覧②!$F$368</f>
        <v/>
      </c>
      <c r="L123" s="1575"/>
      <c r="M123" s="1575"/>
      <c r="N123" s="26" t="s">
        <v>277</v>
      </c>
      <c r="O123" s="20"/>
      <c r="P123" s="20"/>
      <c r="Q123" s="20"/>
      <c r="R123" s="20"/>
      <c r="S123" s="20"/>
      <c r="T123" s="20"/>
      <c r="U123" s="20"/>
      <c r="V123" s="20"/>
      <c r="W123" s="20"/>
      <c r="X123" s="20"/>
      <c r="Y123" s="20"/>
      <c r="Z123" s="20"/>
      <c r="AA123" s="20"/>
      <c r="AB123" s="10"/>
    </row>
    <row r="124" spans="1:28" ht="21.95" customHeight="1">
      <c r="A124" s="22" t="s">
        <v>114</v>
      </c>
      <c r="B124" s="20" t="s">
        <v>276</v>
      </c>
      <c r="C124" s="20"/>
      <c r="D124" s="20"/>
      <c r="E124" s="20"/>
      <c r="F124" s="20"/>
      <c r="G124" s="20"/>
      <c r="H124" s="20"/>
      <c r="I124" s="20"/>
      <c r="J124" s="1488" t="str">
        <f>項目一覧②!$F$369</f>
        <v/>
      </c>
      <c r="K124" s="1488"/>
      <c r="L124" s="1488"/>
      <c r="M124" s="1488"/>
      <c r="N124" s="25" t="s">
        <v>96</v>
      </c>
      <c r="O124" s="20"/>
      <c r="P124" s="20"/>
      <c r="Q124" s="20"/>
      <c r="R124" s="20"/>
      <c r="S124" s="20"/>
      <c r="T124" s="20"/>
      <c r="U124" s="20"/>
      <c r="V124" s="20"/>
      <c r="W124" s="20"/>
      <c r="X124" s="20"/>
      <c r="Y124" s="20"/>
      <c r="Z124" s="20"/>
      <c r="AA124" s="20"/>
      <c r="AB124" s="10"/>
    </row>
    <row r="125" spans="1:28" ht="21.95" customHeight="1">
      <c r="A125" s="22" t="s">
        <v>114</v>
      </c>
      <c r="B125" s="20" t="s">
        <v>275</v>
      </c>
      <c r="C125" s="20"/>
      <c r="D125" s="20"/>
      <c r="E125" s="20"/>
      <c r="F125" s="20"/>
      <c r="G125" s="20"/>
      <c r="H125" s="20"/>
      <c r="I125" s="20"/>
      <c r="J125" s="1488" t="str">
        <f>項目一覧②!$F$370</f>
        <v/>
      </c>
      <c r="K125" s="1488"/>
      <c r="L125" s="1488"/>
      <c r="M125" s="1488"/>
      <c r="N125" s="4" t="s">
        <v>96</v>
      </c>
      <c r="O125" s="20"/>
      <c r="P125" s="20"/>
      <c r="Q125" s="20"/>
      <c r="R125" s="20"/>
      <c r="S125" s="20"/>
      <c r="T125" s="20"/>
      <c r="U125" s="20"/>
      <c r="V125" s="20"/>
      <c r="W125" s="20"/>
      <c r="X125" s="20"/>
      <c r="Y125" s="20"/>
      <c r="Z125" s="20"/>
      <c r="AA125" s="20"/>
      <c r="AB125" s="10"/>
    </row>
    <row r="126" spans="1:28" ht="21.95" customHeight="1">
      <c r="A126" s="22" t="s">
        <v>114</v>
      </c>
      <c r="B126" s="20" t="s">
        <v>274</v>
      </c>
      <c r="C126" s="20"/>
      <c r="D126" s="20"/>
      <c r="E126" s="20"/>
      <c r="F126" s="20"/>
      <c r="G126" s="20"/>
      <c r="H126" s="20"/>
      <c r="I126" s="20"/>
      <c r="J126" s="1488" t="str">
        <f>項目一覧②!$F$371</f>
        <v/>
      </c>
      <c r="K126" s="1488"/>
      <c r="L126" s="1488"/>
      <c r="M126" s="1488"/>
      <c r="N126" s="25" t="s">
        <v>96</v>
      </c>
      <c r="O126" s="20"/>
      <c r="P126" s="20"/>
      <c r="Q126" s="20"/>
      <c r="R126" s="20"/>
      <c r="S126" s="20"/>
      <c r="T126" s="20"/>
      <c r="U126" s="20"/>
      <c r="V126" s="20"/>
      <c r="W126" s="20"/>
      <c r="X126" s="20"/>
      <c r="Y126" s="20"/>
      <c r="Z126" s="20"/>
      <c r="AA126" s="20"/>
      <c r="AB126" s="10"/>
    </row>
    <row r="127" spans="1:28" ht="17.100000000000001" customHeight="1">
      <c r="A127" s="17" t="s">
        <v>114</v>
      </c>
      <c r="B127" s="16" t="s">
        <v>272</v>
      </c>
      <c r="C127" s="16"/>
      <c r="D127" s="16"/>
      <c r="E127" s="16"/>
      <c r="F127" s="16"/>
      <c r="G127" s="16"/>
      <c r="H127" s="16"/>
      <c r="I127" s="16"/>
      <c r="O127" s="16"/>
      <c r="P127" s="16"/>
      <c r="Q127" s="16"/>
      <c r="R127" s="16"/>
      <c r="S127" s="16"/>
      <c r="T127" s="16"/>
      <c r="U127" s="16"/>
      <c r="V127" s="16"/>
      <c r="W127" s="16"/>
      <c r="X127" s="16"/>
      <c r="Y127" s="16"/>
      <c r="Z127" s="16"/>
      <c r="AA127" s="16"/>
      <c r="AB127" s="2"/>
    </row>
    <row r="128" spans="1:28" ht="17.100000000000001" customHeight="1">
      <c r="A128" s="6"/>
      <c r="B128" s="3"/>
      <c r="C128" s="3" t="s">
        <v>2459</v>
      </c>
      <c r="D128" s="3" t="s">
        <v>2460</v>
      </c>
      <c r="E128" s="3"/>
      <c r="F128" s="3"/>
      <c r="G128" s="3"/>
      <c r="H128" s="3"/>
      <c r="I128" s="3"/>
      <c r="J128" s="1556" t="str">
        <f>項目一覧②!$F$372</f>
        <v/>
      </c>
      <c r="K128" s="1556"/>
      <c r="L128" s="1556"/>
      <c r="M128" s="1556"/>
      <c r="N128" s="4" t="s">
        <v>96</v>
      </c>
      <c r="O128" s="3"/>
      <c r="P128" s="3"/>
      <c r="Q128" s="3"/>
      <c r="R128" s="3"/>
      <c r="S128" s="3"/>
      <c r="T128" s="3"/>
      <c r="U128" s="3"/>
      <c r="V128" s="3"/>
      <c r="W128" s="3"/>
      <c r="X128" s="3"/>
      <c r="Y128" s="3"/>
      <c r="Z128" s="3"/>
      <c r="AA128" s="3"/>
      <c r="AB128" s="2"/>
    </row>
    <row r="129" spans="1:28" ht="17.100000000000001" customHeight="1">
      <c r="A129" s="6"/>
      <c r="B129" s="3"/>
      <c r="C129" s="3" t="s">
        <v>2461</v>
      </c>
      <c r="D129" s="3" t="s">
        <v>2462</v>
      </c>
      <c r="E129" s="3"/>
      <c r="F129" s="3"/>
      <c r="G129" s="3"/>
      <c r="H129" s="3"/>
      <c r="I129" s="3"/>
      <c r="J129" s="19"/>
      <c r="K129" s="19"/>
      <c r="L129" s="19"/>
      <c r="M129" s="19"/>
      <c r="N129" s="4"/>
      <c r="O129" s="3"/>
      <c r="P129" s="3"/>
      <c r="Q129" s="3" t="str">
        <f>IF(項目一覧②!$G$373=TRUE,"■","□")</f>
        <v>□</v>
      </c>
      <c r="R129" s="3" t="s">
        <v>88</v>
      </c>
      <c r="S129" s="3"/>
      <c r="T129" s="3" t="str">
        <f>IF(項目一覧②!$H$373=TRUE,"■","□")</f>
        <v>□</v>
      </c>
      <c r="U129" s="3" t="s">
        <v>471</v>
      </c>
      <c r="V129" s="3"/>
      <c r="W129" s="3"/>
      <c r="X129" s="3"/>
      <c r="Y129" s="3"/>
      <c r="Z129" s="3"/>
      <c r="AA129" s="3"/>
      <c r="AB129" s="10"/>
    </row>
    <row r="130" spans="1:28" ht="17.100000000000001" customHeight="1">
      <c r="A130" s="17" t="s">
        <v>279</v>
      </c>
      <c r="B130" s="16" t="s">
        <v>268</v>
      </c>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2"/>
    </row>
    <row r="131" spans="1:28" ht="17.100000000000001" customHeight="1">
      <c r="A131" s="3"/>
      <c r="B131" s="3"/>
      <c r="C131" s="3"/>
      <c r="D131" s="1473" t="s">
        <v>267</v>
      </c>
      <c r="E131" s="1473"/>
      <c r="F131" s="1473"/>
      <c r="G131" s="1473"/>
      <c r="H131" s="5"/>
      <c r="I131" s="1473" t="s">
        <v>266</v>
      </c>
      <c r="J131" s="1473"/>
      <c r="K131" s="1473"/>
      <c r="L131" s="1473"/>
      <c r="M131" s="1473"/>
      <c r="N131" s="1473"/>
      <c r="O131" s="1473"/>
      <c r="P131" s="1473"/>
      <c r="Q131" s="1473"/>
      <c r="R131" s="1473"/>
      <c r="S131" s="1473"/>
      <c r="T131" s="1473"/>
      <c r="U131" s="1473"/>
      <c r="V131" s="5"/>
      <c r="W131" s="5" t="s">
        <v>283</v>
      </c>
      <c r="X131" s="1473" t="s">
        <v>293</v>
      </c>
      <c r="Y131" s="1473"/>
      <c r="Z131" s="1473"/>
      <c r="AA131" s="3" t="s">
        <v>292</v>
      </c>
      <c r="AB131" s="2"/>
    </row>
    <row r="132" spans="1:28" ht="17.100000000000001" customHeight="1">
      <c r="A132" s="3"/>
      <c r="B132" s="3" t="s">
        <v>291</v>
      </c>
      <c r="C132" s="3"/>
      <c r="D132" s="5" t="s">
        <v>285</v>
      </c>
      <c r="E132" s="1477" t="str">
        <f>項目一覧②!$F$374</f>
        <v/>
      </c>
      <c r="F132" s="1477"/>
      <c r="G132" s="5" t="s">
        <v>284</v>
      </c>
      <c r="H132" s="18" t="str">
        <f>項目一覧②!$F$380</f>
        <v/>
      </c>
      <c r="J132" s="3"/>
      <c r="K132" s="3"/>
      <c r="L132" s="2"/>
      <c r="M132" s="3"/>
      <c r="N132" s="3"/>
      <c r="O132" s="3"/>
      <c r="P132" s="3"/>
      <c r="Q132" s="3"/>
      <c r="R132" s="2"/>
      <c r="S132" s="2"/>
      <c r="T132" s="2"/>
      <c r="U132" s="2"/>
      <c r="V132" s="5"/>
      <c r="W132" s="5" t="s">
        <v>283</v>
      </c>
      <c r="X132" s="1478" t="str">
        <f>項目一覧②!$F$386</f>
        <v/>
      </c>
      <c r="Y132" s="1478"/>
      <c r="Z132" s="1478"/>
      <c r="AA132" s="3" t="s">
        <v>282</v>
      </c>
      <c r="AB132" s="2"/>
    </row>
    <row r="133" spans="1:28" ht="17.100000000000001" customHeight="1">
      <c r="A133" s="3"/>
      <c r="B133" s="3" t="s">
        <v>290</v>
      </c>
      <c r="C133" s="3"/>
      <c r="D133" s="5" t="s">
        <v>285</v>
      </c>
      <c r="E133" s="1477" t="str">
        <f>項目一覧②!$F$375</f>
        <v/>
      </c>
      <c r="F133" s="1477"/>
      <c r="G133" s="5" t="s">
        <v>284</v>
      </c>
      <c r="H133" s="18" t="str">
        <f>項目一覧②!$F$381</f>
        <v/>
      </c>
      <c r="J133" s="3"/>
      <c r="K133" s="3"/>
      <c r="L133" s="2"/>
      <c r="M133" s="3"/>
      <c r="N133" s="3"/>
      <c r="O133" s="3"/>
      <c r="P133" s="3"/>
      <c r="Q133" s="3"/>
      <c r="R133" s="2"/>
      <c r="S133" s="2"/>
      <c r="T133" s="2"/>
      <c r="U133" s="2"/>
      <c r="V133" s="5"/>
      <c r="W133" s="5" t="s">
        <v>283</v>
      </c>
      <c r="X133" s="1478" t="str">
        <f>項目一覧②!$F$387</f>
        <v/>
      </c>
      <c r="Y133" s="1478"/>
      <c r="Z133" s="1478"/>
      <c r="AA133" s="3" t="s">
        <v>282</v>
      </c>
      <c r="AB133" s="2"/>
    </row>
    <row r="134" spans="1:28" ht="17.100000000000001" customHeight="1">
      <c r="A134" s="3"/>
      <c r="B134" s="3" t="s">
        <v>289</v>
      </c>
      <c r="C134" s="3"/>
      <c r="D134" s="5" t="s">
        <v>285</v>
      </c>
      <c r="E134" s="1477" t="str">
        <f>項目一覧②!$F$376</f>
        <v/>
      </c>
      <c r="F134" s="1477"/>
      <c r="G134" s="5" t="s">
        <v>284</v>
      </c>
      <c r="H134" s="18" t="str">
        <f>項目一覧②!$F$382</f>
        <v/>
      </c>
      <c r="J134" s="3"/>
      <c r="K134" s="3"/>
      <c r="L134" s="2"/>
      <c r="M134" s="3"/>
      <c r="N134" s="3"/>
      <c r="O134" s="3"/>
      <c r="P134" s="3"/>
      <c r="Q134" s="3"/>
      <c r="R134" s="2"/>
      <c r="S134" s="2"/>
      <c r="T134" s="2"/>
      <c r="U134" s="2"/>
      <c r="V134" s="5"/>
      <c r="W134" s="5" t="s">
        <v>283</v>
      </c>
      <c r="X134" s="1478" t="str">
        <f>項目一覧②!$F$388</f>
        <v/>
      </c>
      <c r="Y134" s="1478"/>
      <c r="Z134" s="1478"/>
      <c r="AA134" s="3" t="s">
        <v>282</v>
      </c>
      <c r="AB134" s="2"/>
    </row>
    <row r="135" spans="1:28" ht="17.100000000000001" customHeight="1">
      <c r="A135" s="3"/>
      <c r="B135" s="3" t="s">
        <v>288</v>
      </c>
      <c r="C135" s="3"/>
      <c r="D135" s="5" t="s">
        <v>285</v>
      </c>
      <c r="E135" s="1477" t="str">
        <f>項目一覧②!$F$377</f>
        <v/>
      </c>
      <c r="F135" s="1477"/>
      <c r="G135" s="5" t="s">
        <v>284</v>
      </c>
      <c r="H135" s="18" t="str">
        <f>項目一覧②!$F$383</f>
        <v/>
      </c>
      <c r="J135" s="3"/>
      <c r="K135" s="3"/>
      <c r="L135" s="2"/>
      <c r="M135" s="3"/>
      <c r="N135" s="3"/>
      <c r="O135" s="3"/>
      <c r="P135" s="3"/>
      <c r="Q135" s="3"/>
      <c r="R135" s="2"/>
      <c r="S135" s="2"/>
      <c r="T135" s="2"/>
      <c r="U135" s="2"/>
      <c r="V135" s="5"/>
      <c r="W135" s="5" t="s">
        <v>283</v>
      </c>
      <c r="X135" s="1478" t="str">
        <f>項目一覧②!$F$389</f>
        <v/>
      </c>
      <c r="Y135" s="1478"/>
      <c r="Z135" s="1478"/>
      <c r="AA135" s="3" t="s">
        <v>282</v>
      </c>
      <c r="AB135" s="2"/>
    </row>
    <row r="136" spans="1:28" ht="17.100000000000001" customHeight="1">
      <c r="A136" s="3"/>
      <c r="B136" s="3" t="s">
        <v>287</v>
      </c>
      <c r="C136" s="3"/>
      <c r="D136" s="5" t="s">
        <v>285</v>
      </c>
      <c r="E136" s="1477" t="str">
        <f>項目一覧②!$F$378</f>
        <v/>
      </c>
      <c r="F136" s="1477"/>
      <c r="G136" s="5" t="s">
        <v>284</v>
      </c>
      <c r="H136" s="18" t="str">
        <f>項目一覧②!$F$384</f>
        <v/>
      </c>
      <c r="J136" s="3"/>
      <c r="K136" s="3"/>
      <c r="L136" s="2"/>
      <c r="M136" s="3"/>
      <c r="N136" s="3"/>
      <c r="O136" s="3"/>
      <c r="P136" s="3"/>
      <c r="Q136" s="3"/>
      <c r="R136" s="2"/>
      <c r="S136" s="2"/>
      <c r="T136" s="2"/>
      <c r="U136" s="2"/>
      <c r="V136" s="5"/>
      <c r="W136" s="5" t="s">
        <v>283</v>
      </c>
      <c r="X136" s="1478" t="str">
        <f>項目一覧②!$F$390</f>
        <v/>
      </c>
      <c r="Y136" s="1478"/>
      <c r="Z136" s="1478"/>
      <c r="AA136" s="3" t="s">
        <v>282</v>
      </c>
      <c r="AB136" s="2"/>
    </row>
    <row r="137" spans="1:28" ht="17.100000000000001" customHeight="1">
      <c r="A137" s="15"/>
      <c r="B137" s="15" t="s">
        <v>286</v>
      </c>
      <c r="C137" s="15"/>
      <c r="D137" s="5" t="s">
        <v>285</v>
      </c>
      <c r="E137" s="1477" t="str">
        <f>項目一覧②!$F$379</f>
        <v/>
      </c>
      <c r="F137" s="1477"/>
      <c r="G137" s="5" t="s">
        <v>284</v>
      </c>
      <c r="H137" s="18" t="str">
        <f>項目一覧②!$F$385</f>
        <v/>
      </c>
      <c r="J137" s="15"/>
      <c r="K137" s="15"/>
      <c r="L137" s="2"/>
      <c r="M137" s="15"/>
      <c r="N137" s="15"/>
      <c r="O137" s="15"/>
      <c r="P137" s="15"/>
      <c r="Q137" s="15"/>
      <c r="R137" s="2"/>
      <c r="S137" s="2"/>
      <c r="T137" s="2"/>
      <c r="U137" s="2"/>
      <c r="V137" s="5"/>
      <c r="W137" s="5" t="s">
        <v>283</v>
      </c>
      <c r="X137" s="1557" t="str">
        <f>項目一覧②!$F$391</f>
        <v/>
      </c>
      <c r="Y137" s="1557"/>
      <c r="Z137" s="1557"/>
      <c r="AA137" s="3" t="s">
        <v>282</v>
      </c>
      <c r="AB137" s="10"/>
    </row>
    <row r="138" spans="1:28" ht="17.100000000000001" customHeight="1">
      <c r="A138" s="17" t="s">
        <v>279</v>
      </c>
      <c r="B138" s="16" t="s">
        <v>255</v>
      </c>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2"/>
    </row>
    <row r="139" spans="1:28" ht="17.100000000000001" customHeight="1">
      <c r="A139" s="6"/>
      <c r="B139" s="3"/>
      <c r="C139" s="3"/>
      <c r="D139" s="3"/>
      <c r="E139" s="3"/>
      <c r="F139" s="1479" t="str">
        <f>項目一覧②!$F$392</f>
        <v/>
      </c>
      <c r="G139" s="1479"/>
      <c r="H139" s="1479"/>
      <c r="I139" s="1479"/>
      <c r="J139" s="1479"/>
      <c r="K139" s="1479"/>
      <c r="L139" s="1479"/>
      <c r="M139" s="1479"/>
      <c r="N139" s="1479"/>
      <c r="O139" s="1479"/>
      <c r="P139" s="1479"/>
      <c r="Q139" s="1479"/>
      <c r="R139" s="1479"/>
      <c r="S139" s="1479"/>
      <c r="T139" s="1479"/>
      <c r="U139" s="1479"/>
      <c r="V139" s="1479"/>
      <c r="W139" s="1479"/>
      <c r="X139" s="1479"/>
      <c r="Y139" s="1479"/>
      <c r="Z139" s="1479"/>
      <c r="AA139" s="1479"/>
      <c r="AB139" s="2"/>
    </row>
    <row r="140" spans="1:28" ht="17.100000000000001" customHeight="1">
      <c r="A140" s="15"/>
      <c r="B140" s="15"/>
      <c r="C140" s="15"/>
      <c r="D140" s="15"/>
      <c r="E140" s="15"/>
      <c r="F140" s="1480"/>
      <c r="G140" s="1480"/>
      <c r="H140" s="1480"/>
      <c r="I140" s="1480"/>
      <c r="J140" s="1480"/>
      <c r="K140" s="1480"/>
      <c r="L140" s="1480"/>
      <c r="M140" s="1480"/>
      <c r="N140" s="1480"/>
      <c r="O140" s="1480"/>
      <c r="P140" s="1480"/>
      <c r="Q140" s="1480"/>
      <c r="R140" s="1480"/>
      <c r="S140" s="1480"/>
      <c r="T140" s="1480"/>
      <c r="U140" s="1480"/>
      <c r="V140" s="1480"/>
      <c r="W140" s="1480"/>
      <c r="X140" s="1480"/>
      <c r="Y140" s="1480"/>
      <c r="Z140" s="1480"/>
      <c r="AA140" s="1480"/>
      <c r="AB140" s="10"/>
    </row>
    <row r="141" spans="1:28" ht="17.100000000000001" customHeight="1">
      <c r="A141" s="6" t="s">
        <v>279</v>
      </c>
      <c r="B141" s="3" t="s">
        <v>254</v>
      </c>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2"/>
    </row>
    <row r="142" spans="1:28" ht="17.100000000000001" customHeight="1">
      <c r="A142" s="3"/>
      <c r="B142" s="3"/>
      <c r="C142" s="3"/>
      <c r="D142" s="3"/>
      <c r="E142" s="3"/>
      <c r="F142" s="1479" t="str">
        <f>項目一覧②!$F$393</f>
        <v/>
      </c>
      <c r="G142" s="1479"/>
      <c r="H142" s="1479"/>
      <c r="I142" s="1479"/>
      <c r="J142" s="1479"/>
      <c r="K142" s="1479"/>
      <c r="L142" s="1479"/>
      <c r="M142" s="1479"/>
      <c r="N142" s="1479"/>
      <c r="O142" s="1479"/>
      <c r="P142" s="1479"/>
      <c r="Q142" s="1479"/>
      <c r="R142" s="1479"/>
      <c r="S142" s="1479"/>
      <c r="T142" s="1479"/>
      <c r="U142" s="1479"/>
      <c r="V142" s="1479"/>
      <c r="W142" s="1479"/>
      <c r="X142" s="1479"/>
      <c r="Y142" s="1479"/>
      <c r="Z142" s="1479"/>
      <c r="AA142" s="1479"/>
      <c r="AB142" s="2"/>
    </row>
    <row r="143" spans="1:28" ht="17.100000000000001" customHeight="1">
      <c r="A143" s="15"/>
      <c r="B143" s="15"/>
      <c r="C143" s="15"/>
      <c r="D143" s="15"/>
      <c r="E143" s="15"/>
      <c r="F143" s="1480"/>
      <c r="G143" s="1480"/>
      <c r="H143" s="1480"/>
      <c r="I143" s="1480"/>
      <c r="J143" s="1480"/>
      <c r="K143" s="1480"/>
      <c r="L143" s="1480"/>
      <c r="M143" s="1480"/>
      <c r="N143" s="1480"/>
      <c r="O143" s="1480"/>
      <c r="P143" s="1480"/>
      <c r="Q143" s="1480"/>
      <c r="R143" s="1480"/>
      <c r="S143" s="1480"/>
      <c r="T143" s="1480"/>
      <c r="U143" s="1480"/>
      <c r="V143" s="1480"/>
      <c r="W143" s="1480"/>
      <c r="X143" s="1480"/>
      <c r="Y143" s="1480"/>
      <c r="Z143" s="1480"/>
      <c r="AA143" s="1480"/>
      <c r="AB143" s="10"/>
    </row>
    <row r="144" spans="1:28" ht="17.100000000000001"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2"/>
    </row>
    <row r="145" spans="1:28" ht="17.100000000000001" customHeight="1">
      <c r="A145" s="1473" t="s">
        <v>281</v>
      </c>
      <c r="B145" s="1473"/>
      <c r="C145" s="1473"/>
      <c r="D145" s="1473"/>
      <c r="E145" s="1473"/>
      <c r="F145" s="1473"/>
      <c r="G145" s="1473"/>
      <c r="H145" s="1473"/>
      <c r="I145" s="1473"/>
      <c r="J145" s="1473"/>
      <c r="K145" s="1473"/>
      <c r="L145" s="1473"/>
      <c r="M145" s="1473"/>
      <c r="N145" s="1473"/>
      <c r="O145" s="1473"/>
      <c r="P145" s="1473"/>
      <c r="Q145" s="1473"/>
      <c r="R145" s="1473"/>
      <c r="S145" s="1473"/>
      <c r="T145" s="1473"/>
      <c r="U145" s="1473"/>
      <c r="V145" s="1473"/>
      <c r="W145" s="1473"/>
      <c r="X145" s="1473"/>
      <c r="Y145" s="1473"/>
      <c r="Z145" s="1473"/>
      <c r="AA145" s="1473"/>
      <c r="AB145" s="2"/>
    </row>
    <row r="146" spans="1:28" ht="17.100000000000001" customHeight="1">
      <c r="A146" s="15"/>
      <c r="B146" s="15" t="s">
        <v>280</v>
      </c>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0"/>
    </row>
    <row r="147" spans="1:28" ht="21.95" customHeight="1">
      <c r="A147" s="22" t="s">
        <v>279</v>
      </c>
      <c r="B147" s="20" t="s">
        <v>136</v>
      </c>
      <c r="C147" s="20"/>
      <c r="D147" s="20"/>
      <c r="E147" s="20"/>
      <c r="F147" s="20"/>
      <c r="G147" s="24"/>
      <c r="H147" s="20"/>
      <c r="I147" s="20"/>
      <c r="J147" s="20"/>
      <c r="K147" s="20"/>
      <c r="L147" s="1559">
        <f>項目一覧②!$F$394</f>
        <v>2</v>
      </c>
      <c r="M147" s="1559"/>
      <c r="N147" s="20"/>
      <c r="O147" s="20"/>
      <c r="P147" s="20"/>
      <c r="Q147" s="20"/>
      <c r="R147" s="20"/>
      <c r="S147" s="20"/>
      <c r="T147" s="20"/>
      <c r="U147" s="20"/>
      <c r="V147" s="20"/>
      <c r="W147" s="20"/>
      <c r="X147" s="20"/>
      <c r="Y147" s="20"/>
      <c r="Z147" s="20"/>
      <c r="AA147" s="20"/>
      <c r="AB147" s="10"/>
    </row>
    <row r="148" spans="1:28" ht="21.95" customHeight="1">
      <c r="A148" s="22" t="s">
        <v>279</v>
      </c>
      <c r="B148" s="20" t="s">
        <v>278</v>
      </c>
      <c r="C148" s="20"/>
      <c r="D148" s="20"/>
      <c r="E148" s="20"/>
      <c r="F148" s="20"/>
      <c r="G148" s="2"/>
      <c r="H148" s="2"/>
      <c r="I148" s="20"/>
      <c r="J148" s="20"/>
      <c r="K148" s="1474" t="str">
        <f>項目一覧②!$F$395</f>
        <v/>
      </c>
      <c r="L148" s="1474"/>
      <c r="M148" s="1474"/>
      <c r="N148" s="20" t="s">
        <v>277</v>
      </c>
      <c r="O148" s="20"/>
      <c r="P148" s="20"/>
      <c r="Q148" s="20"/>
      <c r="R148" s="20"/>
      <c r="S148" s="20"/>
      <c r="T148" s="20"/>
      <c r="U148" s="20"/>
      <c r="V148" s="20"/>
      <c r="W148" s="20"/>
      <c r="X148" s="20"/>
      <c r="Y148" s="20"/>
      <c r="Z148" s="20"/>
      <c r="AA148" s="20"/>
      <c r="AB148" s="10"/>
    </row>
    <row r="149" spans="1:28" ht="21.95" customHeight="1">
      <c r="A149" s="22" t="s">
        <v>114</v>
      </c>
      <c r="B149" s="20" t="s">
        <v>276</v>
      </c>
      <c r="C149" s="20"/>
      <c r="D149" s="20"/>
      <c r="E149" s="20"/>
      <c r="F149" s="20"/>
      <c r="G149" s="20"/>
      <c r="H149" s="20"/>
      <c r="I149" s="20"/>
      <c r="J149" s="1488" t="str">
        <f>項目一覧②!$F$396</f>
        <v/>
      </c>
      <c r="K149" s="1488"/>
      <c r="L149" s="1488"/>
      <c r="M149" s="1488"/>
      <c r="N149" s="21" t="s">
        <v>96</v>
      </c>
      <c r="O149" s="20"/>
      <c r="P149" s="20"/>
      <c r="Q149" s="20"/>
      <c r="R149" s="20"/>
      <c r="S149" s="20"/>
      <c r="T149" s="20"/>
      <c r="U149" s="20"/>
      <c r="V149" s="20"/>
      <c r="W149" s="20"/>
      <c r="X149" s="20"/>
      <c r="Y149" s="20"/>
      <c r="Z149" s="20"/>
      <c r="AA149" s="20"/>
      <c r="AB149" s="10"/>
    </row>
    <row r="150" spans="1:28" ht="21.95" customHeight="1">
      <c r="A150" s="22" t="s">
        <v>114</v>
      </c>
      <c r="B150" s="20" t="s">
        <v>275</v>
      </c>
      <c r="C150" s="20"/>
      <c r="D150" s="20"/>
      <c r="E150" s="20"/>
      <c r="F150" s="20"/>
      <c r="G150" s="20"/>
      <c r="H150" s="20"/>
      <c r="I150" s="20"/>
      <c r="J150" s="1488" t="str">
        <f>項目一覧②!$F$397</f>
        <v/>
      </c>
      <c r="K150" s="1488"/>
      <c r="L150" s="1488"/>
      <c r="M150" s="1488"/>
      <c r="N150" s="23" t="s">
        <v>96</v>
      </c>
      <c r="O150" s="20"/>
      <c r="P150" s="20"/>
      <c r="Q150" s="20"/>
      <c r="R150" s="20"/>
      <c r="S150" s="20"/>
      <c r="T150" s="20"/>
      <c r="U150" s="20"/>
      <c r="V150" s="20"/>
      <c r="W150" s="20"/>
      <c r="X150" s="20"/>
      <c r="Y150" s="20"/>
      <c r="Z150" s="20"/>
      <c r="AA150" s="20"/>
      <c r="AB150" s="10"/>
    </row>
    <row r="151" spans="1:28" ht="21.95" customHeight="1">
      <c r="A151" s="22" t="s">
        <v>114</v>
      </c>
      <c r="B151" s="20" t="s">
        <v>274</v>
      </c>
      <c r="C151" s="20"/>
      <c r="D151" s="20"/>
      <c r="E151" s="20"/>
      <c r="F151" s="20"/>
      <c r="G151" s="20"/>
      <c r="H151" s="20"/>
      <c r="I151" s="20"/>
      <c r="J151" s="1488" t="str">
        <f>項目一覧②!$F$398</f>
        <v/>
      </c>
      <c r="K151" s="1488"/>
      <c r="L151" s="1488"/>
      <c r="M151" s="1488"/>
      <c r="N151" s="21" t="s">
        <v>96</v>
      </c>
      <c r="O151" s="20"/>
      <c r="P151" s="20"/>
      <c r="Q151" s="20"/>
      <c r="R151" s="20"/>
      <c r="S151" s="20"/>
      <c r="T151" s="20"/>
      <c r="U151" s="20"/>
      <c r="V151" s="20"/>
      <c r="W151" s="20"/>
      <c r="X151" s="20"/>
      <c r="Y151" s="20"/>
      <c r="Z151" s="20"/>
      <c r="AA151" s="20"/>
      <c r="AB151" s="10"/>
    </row>
    <row r="152" spans="1:28" ht="17.100000000000001" customHeight="1">
      <c r="A152" s="17" t="s">
        <v>114</v>
      </c>
      <c r="B152" s="16" t="s">
        <v>272</v>
      </c>
      <c r="C152" s="16"/>
      <c r="D152" s="16"/>
      <c r="E152" s="16"/>
      <c r="F152" s="16"/>
      <c r="G152" s="16"/>
      <c r="H152" s="16"/>
      <c r="I152" s="16"/>
      <c r="O152" s="16"/>
      <c r="P152" s="16"/>
      <c r="Q152" s="16"/>
      <c r="R152" s="16"/>
      <c r="S152" s="16"/>
      <c r="T152" s="16"/>
      <c r="U152" s="16"/>
      <c r="V152" s="16"/>
      <c r="W152" s="16"/>
      <c r="X152" s="16"/>
      <c r="Y152" s="16"/>
      <c r="Z152" s="16"/>
      <c r="AA152" s="16"/>
      <c r="AB152" s="2"/>
    </row>
    <row r="153" spans="1:28" ht="17.100000000000001" customHeight="1">
      <c r="A153" s="6"/>
      <c r="B153" s="3"/>
      <c r="C153" s="3" t="s">
        <v>2459</v>
      </c>
      <c r="D153" s="3" t="s">
        <v>2460</v>
      </c>
      <c r="E153" s="3"/>
      <c r="F153" s="3"/>
      <c r="G153" s="3"/>
      <c r="H153" s="3"/>
      <c r="I153" s="3"/>
      <c r="J153" s="1556" t="str">
        <f>項目一覧②!$F$399</f>
        <v/>
      </c>
      <c r="K153" s="1556"/>
      <c r="L153" s="1556"/>
      <c r="M153" s="1556"/>
      <c r="N153" s="23" t="s">
        <v>96</v>
      </c>
      <c r="O153" s="3"/>
      <c r="P153" s="3"/>
      <c r="Q153" s="3"/>
      <c r="R153" s="3"/>
      <c r="S153" s="3"/>
      <c r="T153" s="3"/>
      <c r="U153" s="3"/>
      <c r="V153" s="3"/>
      <c r="W153" s="3"/>
      <c r="X153" s="3"/>
      <c r="Y153" s="3"/>
      <c r="Z153" s="3"/>
      <c r="AA153" s="3"/>
      <c r="AB153" s="2"/>
    </row>
    <row r="154" spans="1:28" ht="17.100000000000001" customHeight="1">
      <c r="A154" s="6"/>
      <c r="B154" s="3"/>
      <c r="C154" s="3" t="s">
        <v>2461</v>
      </c>
      <c r="D154" s="3" t="s">
        <v>2462</v>
      </c>
      <c r="E154" s="3"/>
      <c r="F154" s="3"/>
      <c r="G154" s="3"/>
      <c r="H154" s="3"/>
      <c r="I154" s="3"/>
      <c r="J154" s="19"/>
      <c r="K154" s="19"/>
      <c r="L154" s="19"/>
      <c r="M154" s="19"/>
      <c r="N154" s="23"/>
      <c r="O154" s="3"/>
      <c r="P154" s="3"/>
      <c r="Q154" s="3" t="str">
        <f>IF(項目一覧②!$G$400=TRUE,"■","□")</f>
        <v>□</v>
      </c>
      <c r="R154" s="3" t="s">
        <v>88</v>
      </c>
      <c r="S154" s="3"/>
      <c r="T154" s="3" t="str">
        <f>IF(項目一覧②!$H$400=TRUE,"■","□")</f>
        <v>□</v>
      </c>
      <c r="U154" s="3" t="s">
        <v>471</v>
      </c>
      <c r="V154" s="3"/>
      <c r="W154" s="3"/>
      <c r="X154" s="3"/>
      <c r="Y154" s="3"/>
      <c r="Z154" s="3"/>
      <c r="AA154" s="3"/>
      <c r="AB154" s="10"/>
    </row>
    <row r="155" spans="1:28" ht="17.100000000000001" customHeight="1">
      <c r="A155" s="17" t="s">
        <v>279</v>
      </c>
      <c r="B155" s="16" t="s">
        <v>268</v>
      </c>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2"/>
    </row>
    <row r="156" spans="1:28" ht="17.100000000000001" customHeight="1">
      <c r="A156" s="3"/>
      <c r="B156" s="3"/>
      <c r="C156" s="3"/>
      <c r="D156" s="1473" t="s">
        <v>267</v>
      </c>
      <c r="E156" s="1473"/>
      <c r="F156" s="1473"/>
      <c r="G156" s="1473"/>
      <c r="H156" s="5"/>
      <c r="I156" s="1473" t="s">
        <v>266</v>
      </c>
      <c r="J156" s="1473"/>
      <c r="K156" s="1473"/>
      <c r="L156" s="1473"/>
      <c r="M156" s="1473"/>
      <c r="N156" s="1473"/>
      <c r="O156" s="1473"/>
      <c r="P156" s="1473"/>
      <c r="Q156" s="1473"/>
      <c r="R156" s="1473"/>
      <c r="S156" s="1473"/>
      <c r="T156" s="1473"/>
      <c r="U156" s="1473"/>
      <c r="V156" s="5"/>
      <c r="W156" s="5" t="s">
        <v>283</v>
      </c>
      <c r="X156" s="1473" t="s">
        <v>293</v>
      </c>
      <c r="Y156" s="1473"/>
      <c r="Z156" s="1473"/>
      <c r="AA156" s="3" t="s">
        <v>292</v>
      </c>
      <c r="AB156" s="2"/>
    </row>
    <row r="157" spans="1:28" ht="17.100000000000001" customHeight="1">
      <c r="A157" s="3"/>
      <c r="B157" s="3" t="s">
        <v>291</v>
      </c>
      <c r="C157" s="3"/>
      <c r="D157" s="5" t="s">
        <v>285</v>
      </c>
      <c r="E157" s="1477" t="str">
        <f>項目一覧②!$F$401</f>
        <v/>
      </c>
      <c r="F157" s="1477"/>
      <c r="G157" s="5" t="s">
        <v>284</v>
      </c>
      <c r="H157" s="18" t="str">
        <f>項目一覧②!$F$407</f>
        <v/>
      </c>
      <c r="J157" s="3"/>
      <c r="K157" s="3"/>
      <c r="L157" s="2"/>
      <c r="M157" s="3"/>
      <c r="N157" s="3"/>
      <c r="O157" s="3"/>
      <c r="P157" s="3"/>
      <c r="Q157" s="3"/>
      <c r="R157" s="2"/>
      <c r="S157" s="2"/>
      <c r="T157" s="2"/>
      <c r="U157" s="2"/>
      <c r="V157" s="5"/>
      <c r="W157" s="5" t="s">
        <v>283</v>
      </c>
      <c r="X157" s="1478" t="str">
        <f>項目一覧②!$F$413</f>
        <v/>
      </c>
      <c r="Y157" s="1478"/>
      <c r="Z157" s="1478"/>
      <c r="AA157" s="3" t="s">
        <v>282</v>
      </c>
      <c r="AB157" s="2"/>
    </row>
    <row r="158" spans="1:28" ht="17.100000000000001" customHeight="1">
      <c r="A158" s="3"/>
      <c r="B158" s="3" t="s">
        <v>290</v>
      </c>
      <c r="C158" s="3"/>
      <c r="D158" s="5" t="s">
        <v>285</v>
      </c>
      <c r="E158" s="1477" t="str">
        <f>項目一覧②!$F$402</f>
        <v/>
      </c>
      <c r="F158" s="1477"/>
      <c r="G158" s="5" t="s">
        <v>284</v>
      </c>
      <c r="H158" s="18" t="str">
        <f>項目一覧②!$F$408</f>
        <v/>
      </c>
      <c r="J158" s="3"/>
      <c r="K158" s="3"/>
      <c r="L158" s="2"/>
      <c r="M158" s="3"/>
      <c r="N158" s="3"/>
      <c r="O158" s="3"/>
      <c r="P158" s="3"/>
      <c r="Q158" s="3"/>
      <c r="R158" s="2"/>
      <c r="S158" s="2"/>
      <c r="T158" s="2"/>
      <c r="U158" s="2"/>
      <c r="V158" s="5"/>
      <c r="W158" s="5" t="s">
        <v>283</v>
      </c>
      <c r="X158" s="1478" t="str">
        <f>項目一覧②!$F$414</f>
        <v/>
      </c>
      <c r="Y158" s="1478"/>
      <c r="Z158" s="1478"/>
      <c r="AA158" s="3" t="s">
        <v>282</v>
      </c>
      <c r="AB158" s="2"/>
    </row>
    <row r="159" spans="1:28" ht="17.100000000000001" customHeight="1">
      <c r="A159" s="3"/>
      <c r="B159" s="3" t="s">
        <v>289</v>
      </c>
      <c r="C159" s="3"/>
      <c r="D159" s="5" t="s">
        <v>285</v>
      </c>
      <c r="E159" s="1477" t="str">
        <f>項目一覧②!$F$403</f>
        <v/>
      </c>
      <c r="F159" s="1477"/>
      <c r="G159" s="5" t="s">
        <v>284</v>
      </c>
      <c r="H159" s="18" t="str">
        <f>項目一覧②!$F$409</f>
        <v/>
      </c>
      <c r="J159" s="3"/>
      <c r="K159" s="3"/>
      <c r="L159" s="2"/>
      <c r="M159" s="3"/>
      <c r="N159" s="3"/>
      <c r="O159" s="3"/>
      <c r="P159" s="3"/>
      <c r="Q159" s="3"/>
      <c r="R159" s="2"/>
      <c r="S159" s="2"/>
      <c r="T159" s="2"/>
      <c r="U159" s="2"/>
      <c r="V159" s="5"/>
      <c r="W159" s="5" t="s">
        <v>283</v>
      </c>
      <c r="X159" s="1478" t="str">
        <f>項目一覧②!$F$415</f>
        <v/>
      </c>
      <c r="Y159" s="1478"/>
      <c r="Z159" s="1478"/>
      <c r="AA159" s="3" t="s">
        <v>282</v>
      </c>
      <c r="AB159" s="2"/>
    </row>
    <row r="160" spans="1:28" ht="17.100000000000001" customHeight="1">
      <c r="A160" s="3"/>
      <c r="B160" s="3" t="s">
        <v>288</v>
      </c>
      <c r="C160" s="3"/>
      <c r="D160" s="5" t="s">
        <v>285</v>
      </c>
      <c r="E160" s="1477" t="str">
        <f>項目一覧②!$F$404</f>
        <v/>
      </c>
      <c r="F160" s="1477"/>
      <c r="G160" s="5" t="s">
        <v>284</v>
      </c>
      <c r="H160" s="18" t="str">
        <f>項目一覧②!$F$410</f>
        <v/>
      </c>
      <c r="J160" s="3"/>
      <c r="K160" s="3"/>
      <c r="L160" s="2"/>
      <c r="M160" s="3"/>
      <c r="N160" s="3"/>
      <c r="O160" s="3"/>
      <c r="P160" s="3"/>
      <c r="Q160" s="3"/>
      <c r="R160" s="2"/>
      <c r="S160" s="2"/>
      <c r="T160" s="2"/>
      <c r="U160" s="2"/>
      <c r="V160" s="5"/>
      <c r="W160" s="5" t="s">
        <v>283</v>
      </c>
      <c r="X160" s="1478" t="str">
        <f>項目一覧②!$F$416</f>
        <v/>
      </c>
      <c r="Y160" s="1478"/>
      <c r="Z160" s="1478"/>
      <c r="AA160" s="3" t="s">
        <v>282</v>
      </c>
      <c r="AB160" s="2"/>
    </row>
    <row r="161" spans="1:28" ht="17.100000000000001" customHeight="1">
      <c r="A161" s="3"/>
      <c r="B161" s="3" t="s">
        <v>287</v>
      </c>
      <c r="C161" s="3"/>
      <c r="D161" s="5" t="s">
        <v>285</v>
      </c>
      <c r="E161" s="1477" t="str">
        <f>項目一覧②!$F$405</f>
        <v/>
      </c>
      <c r="F161" s="1477"/>
      <c r="G161" s="5" t="s">
        <v>284</v>
      </c>
      <c r="H161" s="18" t="str">
        <f>項目一覧②!$F$411</f>
        <v/>
      </c>
      <c r="J161" s="3"/>
      <c r="K161" s="3"/>
      <c r="L161" s="2"/>
      <c r="M161" s="3"/>
      <c r="N161" s="3"/>
      <c r="O161" s="3"/>
      <c r="P161" s="3"/>
      <c r="Q161" s="3"/>
      <c r="R161" s="2"/>
      <c r="S161" s="2"/>
      <c r="T161" s="2"/>
      <c r="U161" s="2"/>
      <c r="V161" s="5"/>
      <c r="W161" s="5" t="s">
        <v>283</v>
      </c>
      <c r="X161" s="1478" t="str">
        <f>項目一覧②!$F$417</f>
        <v/>
      </c>
      <c r="Y161" s="1478"/>
      <c r="Z161" s="1478"/>
      <c r="AA161" s="3" t="s">
        <v>282</v>
      </c>
      <c r="AB161" s="2"/>
    </row>
    <row r="162" spans="1:28" ht="17.100000000000001" customHeight="1">
      <c r="A162" s="15"/>
      <c r="B162" s="15" t="s">
        <v>286</v>
      </c>
      <c r="C162" s="15"/>
      <c r="D162" s="5" t="s">
        <v>285</v>
      </c>
      <c r="E162" s="1477" t="str">
        <f>項目一覧②!$F$406</f>
        <v/>
      </c>
      <c r="F162" s="1477"/>
      <c r="G162" s="5" t="s">
        <v>284</v>
      </c>
      <c r="H162" s="18" t="str">
        <f>項目一覧②!$F$412</f>
        <v/>
      </c>
      <c r="J162" s="15"/>
      <c r="K162" s="15"/>
      <c r="L162" s="2"/>
      <c r="M162" s="15"/>
      <c r="N162" s="15"/>
      <c r="O162" s="15"/>
      <c r="P162" s="15"/>
      <c r="Q162" s="15"/>
      <c r="R162" s="2"/>
      <c r="S162" s="2"/>
      <c r="T162" s="2"/>
      <c r="U162" s="2"/>
      <c r="V162" s="5"/>
      <c r="W162" s="5" t="s">
        <v>283</v>
      </c>
      <c r="X162" s="1557" t="str">
        <f>項目一覧②!$F$418</f>
        <v/>
      </c>
      <c r="Y162" s="1557"/>
      <c r="Z162" s="1557"/>
      <c r="AA162" s="3" t="s">
        <v>282</v>
      </c>
      <c r="AB162" s="10"/>
    </row>
    <row r="163" spans="1:28" ht="17.100000000000001" customHeight="1">
      <c r="A163" s="17" t="s">
        <v>279</v>
      </c>
      <c r="B163" s="16" t="s">
        <v>255</v>
      </c>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2"/>
    </row>
    <row r="164" spans="1:28" ht="17.100000000000001" customHeight="1">
      <c r="A164" s="6"/>
      <c r="B164" s="3"/>
      <c r="C164" s="3"/>
      <c r="D164" s="3"/>
      <c r="E164" s="3"/>
      <c r="F164" s="1479" t="str">
        <f>項目一覧②!$F$419</f>
        <v/>
      </c>
      <c r="G164" s="1479"/>
      <c r="H164" s="1479"/>
      <c r="I164" s="1479"/>
      <c r="J164" s="1479"/>
      <c r="K164" s="1479"/>
      <c r="L164" s="1479"/>
      <c r="M164" s="1479"/>
      <c r="N164" s="1479"/>
      <c r="O164" s="1479"/>
      <c r="P164" s="1479"/>
      <c r="Q164" s="1479"/>
      <c r="R164" s="1479"/>
      <c r="S164" s="1479"/>
      <c r="T164" s="1479"/>
      <c r="U164" s="1479"/>
      <c r="V164" s="1479"/>
      <c r="W164" s="1479"/>
      <c r="X164" s="1479"/>
      <c r="Y164" s="1479"/>
      <c r="Z164" s="1479"/>
      <c r="AA164" s="1479"/>
      <c r="AB164" s="2"/>
    </row>
    <row r="165" spans="1:28" ht="17.100000000000001" customHeight="1">
      <c r="A165" s="15"/>
      <c r="B165" s="15"/>
      <c r="C165" s="15"/>
      <c r="D165" s="15"/>
      <c r="E165" s="15"/>
      <c r="F165" s="1480"/>
      <c r="G165" s="1480"/>
      <c r="H165" s="1480"/>
      <c r="I165" s="1480"/>
      <c r="J165" s="1480"/>
      <c r="K165" s="1480"/>
      <c r="L165" s="1480"/>
      <c r="M165" s="1480"/>
      <c r="N165" s="1480"/>
      <c r="O165" s="1480"/>
      <c r="P165" s="1480"/>
      <c r="Q165" s="1480"/>
      <c r="R165" s="1480"/>
      <c r="S165" s="1480"/>
      <c r="T165" s="1480"/>
      <c r="U165" s="1480"/>
      <c r="V165" s="1480"/>
      <c r="W165" s="1480"/>
      <c r="X165" s="1480"/>
      <c r="Y165" s="1480"/>
      <c r="Z165" s="1480"/>
      <c r="AA165" s="1480"/>
      <c r="AB165" s="10"/>
    </row>
    <row r="166" spans="1:28" ht="17.100000000000001" customHeight="1">
      <c r="A166" s="6" t="s">
        <v>279</v>
      </c>
      <c r="B166" s="3" t="s">
        <v>254</v>
      </c>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2"/>
    </row>
    <row r="167" spans="1:28" ht="17.100000000000001" customHeight="1">
      <c r="A167" s="3"/>
      <c r="B167" s="3"/>
      <c r="C167" s="3"/>
      <c r="D167" s="3"/>
      <c r="E167" s="3"/>
      <c r="F167" s="1479" t="str">
        <f>項目一覧②!$F$420</f>
        <v/>
      </c>
      <c r="G167" s="1479"/>
      <c r="H167" s="1479"/>
      <c r="I167" s="1479"/>
      <c r="J167" s="1479"/>
      <c r="K167" s="1479"/>
      <c r="L167" s="1479"/>
      <c r="M167" s="1479"/>
      <c r="N167" s="1479"/>
      <c r="O167" s="1479"/>
      <c r="P167" s="1479"/>
      <c r="Q167" s="1479"/>
      <c r="R167" s="1479"/>
      <c r="S167" s="1479"/>
      <c r="T167" s="1479"/>
      <c r="U167" s="1479"/>
      <c r="V167" s="1479"/>
      <c r="W167" s="1479"/>
      <c r="X167" s="1479"/>
      <c r="Y167" s="1479"/>
      <c r="Z167" s="1479"/>
      <c r="AA167" s="1479"/>
      <c r="AB167" s="2"/>
    </row>
    <row r="168" spans="1:28" ht="17.100000000000001" customHeight="1">
      <c r="A168" s="15"/>
      <c r="B168" s="15"/>
      <c r="C168" s="15"/>
      <c r="D168" s="15"/>
      <c r="E168" s="15"/>
      <c r="F168" s="1480"/>
      <c r="G168" s="1480"/>
      <c r="H168" s="1480"/>
      <c r="I168" s="1480"/>
      <c r="J168" s="1480"/>
      <c r="K168" s="1480"/>
      <c r="L168" s="1480"/>
      <c r="M168" s="1480"/>
      <c r="N168" s="1480"/>
      <c r="O168" s="1480"/>
      <c r="P168" s="1480"/>
      <c r="Q168" s="1480"/>
      <c r="R168" s="1480"/>
      <c r="S168" s="1480"/>
      <c r="T168" s="1480"/>
      <c r="U168" s="1480"/>
      <c r="V168" s="1480"/>
      <c r="W168" s="1480"/>
      <c r="X168" s="1480"/>
      <c r="Y168" s="1480"/>
      <c r="Z168" s="1480"/>
      <c r="AA168" s="1480"/>
      <c r="AB168" s="10"/>
    </row>
    <row r="169" spans="1:28" ht="17.100000000000001"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2"/>
    </row>
    <row r="170" spans="1:28" ht="17.100000000000001" customHeight="1">
      <c r="A170" s="1473" t="s">
        <v>281</v>
      </c>
      <c r="B170" s="1473"/>
      <c r="C170" s="1473"/>
      <c r="D170" s="1473"/>
      <c r="E170" s="1473"/>
      <c r="F170" s="1473"/>
      <c r="G170" s="1473"/>
      <c r="H170" s="1473"/>
      <c r="I170" s="1473"/>
      <c r="J170" s="1473"/>
      <c r="K170" s="1473"/>
      <c r="L170" s="1473"/>
      <c r="M170" s="1473"/>
      <c r="N170" s="1473"/>
      <c r="O170" s="1473"/>
      <c r="P170" s="1473"/>
      <c r="Q170" s="1473"/>
      <c r="R170" s="1473"/>
      <c r="S170" s="1473"/>
      <c r="T170" s="1473"/>
      <c r="U170" s="1473"/>
      <c r="V170" s="1473"/>
      <c r="W170" s="1473"/>
      <c r="X170" s="1473"/>
      <c r="Y170" s="1473"/>
      <c r="Z170" s="1473"/>
      <c r="AA170" s="1473"/>
      <c r="AB170" s="2"/>
    </row>
    <row r="171" spans="1:28" ht="17.100000000000001" customHeight="1">
      <c r="A171" s="15"/>
      <c r="B171" s="15" t="s">
        <v>280</v>
      </c>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0"/>
    </row>
    <row r="172" spans="1:28" ht="21.95" customHeight="1">
      <c r="A172" s="22" t="s">
        <v>279</v>
      </c>
      <c r="B172" s="20" t="s">
        <v>136</v>
      </c>
      <c r="C172" s="20"/>
      <c r="D172" s="20"/>
      <c r="E172" s="20"/>
      <c r="F172" s="20"/>
      <c r="G172" s="24"/>
      <c r="H172" s="20"/>
      <c r="I172" s="20"/>
      <c r="J172" s="20"/>
      <c r="K172" s="20"/>
      <c r="L172" s="1553">
        <f>項目一覧②!$F$421</f>
        <v>2</v>
      </c>
      <c r="M172" s="1553"/>
      <c r="N172" s="20"/>
      <c r="O172" s="20"/>
      <c r="P172" s="20"/>
      <c r="Q172" s="20"/>
      <c r="R172" s="20"/>
      <c r="S172" s="20"/>
      <c r="T172" s="20"/>
      <c r="U172" s="20"/>
      <c r="V172" s="20"/>
      <c r="W172" s="20"/>
      <c r="X172" s="20"/>
      <c r="Y172" s="20"/>
      <c r="Z172" s="20"/>
      <c r="AA172" s="20"/>
      <c r="AB172" s="10"/>
    </row>
    <row r="173" spans="1:28" ht="21.95" customHeight="1">
      <c r="A173" s="22" t="s">
        <v>279</v>
      </c>
      <c r="B173" s="20" t="s">
        <v>278</v>
      </c>
      <c r="C173" s="20"/>
      <c r="D173" s="20"/>
      <c r="E173" s="20"/>
      <c r="F173" s="20"/>
      <c r="G173" s="2"/>
      <c r="H173" s="2"/>
      <c r="I173" s="20"/>
      <c r="J173" s="20"/>
      <c r="K173" s="1474" t="str">
        <f>項目一覧②!$F$422</f>
        <v/>
      </c>
      <c r="L173" s="1474"/>
      <c r="M173" s="1474"/>
      <c r="N173" s="20" t="s">
        <v>277</v>
      </c>
      <c r="O173" s="20"/>
      <c r="P173" s="20"/>
      <c r="Q173" s="20"/>
      <c r="R173" s="20"/>
      <c r="S173" s="20"/>
      <c r="T173" s="20"/>
      <c r="U173" s="20"/>
      <c r="V173" s="20"/>
      <c r="W173" s="20"/>
      <c r="X173" s="20"/>
      <c r="Y173" s="20"/>
      <c r="Z173" s="20"/>
      <c r="AA173" s="20"/>
      <c r="AB173" s="10"/>
    </row>
    <row r="174" spans="1:28" ht="21.95" customHeight="1">
      <c r="A174" s="22" t="s">
        <v>114</v>
      </c>
      <c r="B174" s="20" t="s">
        <v>276</v>
      </c>
      <c r="C174" s="20"/>
      <c r="D174" s="20"/>
      <c r="E174" s="20"/>
      <c r="F174" s="20"/>
      <c r="G174" s="20"/>
      <c r="H174" s="20"/>
      <c r="I174" s="20"/>
      <c r="J174" s="1488" t="str">
        <f>項目一覧②!$F$423</f>
        <v/>
      </c>
      <c r="K174" s="1488"/>
      <c r="L174" s="1488"/>
      <c r="M174" s="1488"/>
      <c r="N174" s="21" t="s">
        <v>96</v>
      </c>
      <c r="O174" s="20"/>
      <c r="P174" s="20"/>
      <c r="Q174" s="20"/>
      <c r="R174" s="20"/>
      <c r="S174" s="20"/>
      <c r="T174" s="20"/>
      <c r="U174" s="20"/>
      <c r="V174" s="20"/>
      <c r="W174" s="20"/>
      <c r="X174" s="20"/>
      <c r="Y174" s="20"/>
      <c r="Z174" s="20"/>
      <c r="AA174" s="20"/>
      <c r="AB174" s="10"/>
    </row>
    <row r="175" spans="1:28" ht="21.95" customHeight="1">
      <c r="A175" s="22" t="s">
        <v>114</v>
      </c>
      <c r="B175" s="20" t="s">
        <v>275</v>
      </c>
      <c r="C175" s="20"/>
      <c r="D175" s="20"/>
      <c r="E175" s="20"/>
      <c r="F175" s="20"/>
      <c r="G175" s="20"/>
      <c r="H175" s="20"/>
      <c r="I175" s="20"/>
      <c r="J175" s="1488" t="str">
        <f>項目一覧②!$F$424</f>
        <v/>
      </c>
      <c r="K175" s="1488"/>
      <c r="L175" s="1488"/>
      <c r="M175" s="1488"/>
      <c r="N175" s="23" t="s">
        <v>96</v>
      </c>
      <c r="O175" s="20"/>
      <c r="P175" s="20"/>
      <c r="Q175" s="20"/>
      <c r="R175" s="20"/>
      <c r="S175" s="20"/>
      <c r="T175" s="20"/>
      <c r="U175" s="20"/>
      <c r="V175" s="20"/>
      <c r="W175" s="20"/>
      <c r="X175" s="20"/>
      <c r="Y175" s="20"/>
      <c r="Z175" s="20"/>
      <c r="AA175" s="20"/>
      <c r="AB175" s="10"/>
    </row>
    <row r="176" spans="1:28" ht="21.95" customHeight="1">
      <c r="A176" s="22" t="s">
        <v>114</v>
      </c>
      <c r="B176" s="20" t="s">
        <v>274</v>
      </c>
      <c r="C176" s="20"/>
      <c r="D176" s="20"/>
      <c r="E176" s="20"/>
      <c r="F176" s="20"/>
      <c r="G176" s="20"/>
      <c r="H176" s="20"/>
      <c r="I176" s="20"/>
      <c r="J176" s="1488" t="str">
        <f>項目一覧②!$F$425</f>
        <v/>
      </c>
      <c r="K176" s="1488"/>
      <c r="L176" s="1488"/>
      <c r="M176" s="1488"/>
      <c r="N176" s="21" t="s">
        <v>96</v>
      </c>
      <c r="O176" s="20"/>
      <c r="P176" s="20"/>
      <c r="Q176" s="20"/>
      <c r="R176" s="20"/>
      <c r="S176" s="20"/>
      <c r="T176" s="20"/>
      <c r="U176" s="20"/>
      <c r="V176" s="20"/>
      <c r="W176" s="20"/>
      <c r="X176" s="20"/>
      <c r="Y176" s="20"/>
      <c r="Z176" s="20"/>
      <c r="AA176" s="20"/>
      <c r="AB176" s="10"/>
    </row>
    <row r="177" spans="1:28" ht="17.100000000000001" customHeight="1">
      <c r="A177" s="17" t="s">
        <v>114</v>
      </c>
      <c r="B177" s="16" t="s">
        <v>272</v>
      </c>
      <c r="C177" s="16"/>
      <c r="D177" s="16"/>
      <c r="E177" s="16"/>
      <c r="F177" s="16"/>
      <c r="G177" s="16"/>
      <c r="H177" s="16"/>
      <c r="I177" s="16"/>
      <c r="O177" s="16"/>
      <c r="P177" s="16"/>
      <c r="Q177" s="16"/>
      <c r="R177" s="16"/>
      <c r="S177" s="16"/>
      <c r="T177" s="16"/>
      <c r="U177" s="16"/>
      <c r="V177" s="16"/>
      <c r="W177" s="16"/>
      <c r="X177" s="16"/>
      <c r="Y177" s="16"/>
      <c r="Z177" s="16"/>
      <c r="AA177" s="16"/>
      <c r="AB177" s="2"/>
    </row>
    <row r="178" spans="1:28" ht="17.100000000000001" customHeight="1">
      <c r="A178" s="6"/>
      <c r="B178" s="3"/>
      <c r="C178" s="3" t="s">
        <v>2459</v>
      </c>
      <c r="D178" s="3" t="s">
        <v>2460</v>
      </c>
      <c r="E178" s="3"/>
      <c r="F178" s="3"/>
      <c r="G178" s="3"/>
      <c r="H178" s="3"/>
      <c r="I178" s="3"/>
      <c r="J178" s="1556" t="str">
        <f>項目一覧②!$F$426</f>
        <v/>
      </c>
      <c r="K178" s="1556"/>
      <c r="L178" s="1556"/>
      <c r="M178" s="1556"/>
      <c r="N178" s="4" t="s">
        <v>96</v>
      </c>
      <c r="O178" s="3"/>
      <c r="P178" s="3"/>
      <c r="Q178" s="3"/>
      <c r="R178" s="3"/>
      <c r="S178" s="3"/>
      <c r="T178" s="3"/>
      <c r="U178" s="3"/>
      <c r="V178" s="3"/>
      <c r="W178" s="3"/>
      <c r="X178" s="3"/>
      <c r="Y178" s="3"/>
      <c r="Z178" s="3"/>
      <c r="AA178" s="3"/>
      <c r="AB178" s="2"/>
    </row>
    <row r="179" spans="1:28" ht="17.100000000000001" customHeight="1">
      <c r="A179" s="6"/>
      <c r="B179" s="3"/>
      <c r="C179" s="3" t="s">
        <v>2461</v>
      </c>
      <c r="D179" s="3" t="s">
        <v>2462</v>
      </c>
      <c r="E179" s="3"/>
      <c r="F179" s="3"/>
      <c r="G179" s="3"/>
      <c r="H179" s="3"/>
      <c r="I179" s="3"/>
      <c r="J179" s="19"/>
      <c r="K179" s="19"/>
      <c r="L179" s="19"/>
      <c r="M179" s="19"/>
      <c r="N179" s="4"/>
      <c r="O179" s="3"/>
      <c r="P179" s="3"/>
      <c r="Q179" s="3" t="str">
        <f>IF(項目一覧②!$G$427=TRUE,"■","□")</f>
        <v>□</v>
      </c>
      <c r="R179" s="3" t="s">
        <v>88</v>
      </c>
      <c r="S179" s="3"/>
      <c r="T179" s="3" t="str">
        <f>IF(項目一覧②!$H$427=TRUE,"■","□")</f>
        <v>□</v>
      </c>
      <c r="U179" s="3" t="s">
        <v>471</v>
      </c>
      <c r="V179" s="3"/>
      <c r="W179" s="3"/>
      <c r="X179" s="3"/>
      <c r="Y179" s="3"/>
      <c r="Z179" s="3"/>
      <c r="AA179" s="3"/>
      <c r="AB179" s="10"/>
    </row>
    <row r="180" spans="1:28" ht="17.100000000000001" customHeight="1">
      <c r="A180" s="17" t="s">
        <v>279</v>
      </c>
      <c r="B180" s="16" t="s">
        <v>268</v>
      </c>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2"/>
    </row>
    <row r="181" spans="1:28" ht="17.100000000000001" customHeight="1">
      <c r="A181" s="3"/>
      <c r="B181" s="3"/>
      <c r="C181" s="3"/>
      <c r="D181" s="1473" t="s">
        <v>267</v>
      </c>
      <c r="E181" s="1473"/>
      <c r="F181" s="1473"/>
      <c r="G181" s="1473"/>
      <c r="H181" s="5"/>
      <c r="I181" s="1473" t="s">
        <v>266</v>
      </c>
      <c r="J181" s="1473"/>
      <c r="K181" s="1473"/>
      <c r="L181" s="1473"/>
      <c r="M181" s="1473"/>
      <c r="N181" s="1473"/>
      <c r="O181" s="1473"/>
      <c r="P181" s="1473"/>
      <c r="Q181" s="1473"/>
      <c r="R181" s="1473"/>
      <c r="S181" s="1473"/>
      <c r="T181" s="1473"/>
      <c r="U181" s="1473"/>
      <c r="V181" s="5"/>
      <c r="W181" s="5" t="s">
        <v>283</v>
      </c>
      <c r="X181" s="1473" t="s">
        <v>293</v>
      </c>
      <c r="Y181" s="1473"/>
      <c r="Z181" s="1473"/>
      <c r="AA181" s="3" t="s">
        <v>292</v>
      </c>
      <c r="AB181" s="2"/>
    </row>
    <row r="182" spans="1:28" ht="17.100000000000001" customHeight="1">
      <c r="A182" s="3"/>
      <c r="B182" s="3" t="s">
        <v>291</v>
      </c>
      <c r="C182" s="3"/>
      <c r="D182" s="5" t="s">
        <v>285</v>
      </c>
      <c r="E182" s="1477" t="str">
        <f>項目一覧②!$F$428</f>
        <v/>
      </c>
      <c r="F182" s="1477"/>
      <c r="G182" s="5" t="s">
        <v>284</v>
      </c>
      <c r="H182" s="18" t="str">
        <f>項目一覧②!$F$434</f>
        <v/>
      </c>
      <c r="J182" s="3"/>
      <c r="K182" s="3"/>
      <c r="L182" s="2"/>
      <c r="M182" s="3"/>
      <c r="N182" s="3"/>
      <c r="O182" s="3"/>
      <c r="P182" s="3"/>
      <c r="Q182" s="3"/>
      <c r="R182" s="2"/>
      <c r="S182" s="2"/>
      <c r="T182" s="2"/>
      <c r="U182" s="2"/>
      <c r="V182" s="5"/>
      <c r="W182" s="5" t="s">
        <v>283</v>
      </c>
      <c r="X182" s="1478" t="str">
        <f>項目一覧②!$F$440</f>
        <v/>
      </c>
      <c r="Y182" s="1478"/>
      <c r="Z182" s="1478"/>
      <c r="AA182" s="3" t="s">
        <v>282</v>
      </c>
      <c r="AB182" s="2"/>
    </row>
    <row r="183" spans="1:28" ht="17.100000000000001" customHeight="1">
      <c r="A183" s="3"/>
      <c r="B183" s="3" t="s">
        <v>290</v>
      </c>
      <c r="C183" s="3"/>
      <c r="D183" s="5" t="s">
        <v>285</v>
      </c>
      <c r="E183" s="1477" t="str">
        <f>項目一覧②!$F$429</f>
        <v/>
      </c>
      <c r="F183" s="1477"/>
      <c r="G183" s="5" t="s">
        <v>284</v>
      </c>
      <c r="H183" s="18" t="str">
        <f>項目一覧②!$F$435</f>
        <v/>
      </c>
      <c r="J183" s="3"/>
      <c r="K183" s="3"/>
      <c r="L183" s="2"/>
      <c r="M183" s="3"/>
      <c r="N183" s="3"/>
      <c r="O183" s="3"/>
      <c r="P183" s="3"/>
      <c r="Q183" s="3"/>
      <c r="R183" s="2"/>
      <c r="S183" s="2"/>
      <c r="T183" s="2"/>
      <c r="U183" s="2"/>
      <c r="V183" s="5"/>
      <c r="W183" s="5" t="s">
        <v>283</v>
      </c>
      <c r="X183" s="1478" t="str">
        <f>項目一覧②!$F$441</f>
        <v/>
      </c>
      <c r="Y183" s="1478"/>
      <c r="Z183" s="1478"/>
      <c r="AA183" s="3" t="s">
        <v>282</v>
      </c>
      <c r="AB183" s="2"/>
    </row>
    <row r="184" spans="1:28" ht="17.100000000000001" customHeight="1">
      <c r="A184" s="3"/>
      <c r="B184" s="3" t="s">
        <v>289</v>
      </c>
      <c r="C184" s="3"/>
      <c r="D184" s="5" t="s">
        <v>285</v>
      </c>
      <c r="E184" s="1477" t="str">
        <f>項目一覧②!$F$430</f>
        <v/>
      </c>
      <c r="F184" s="1477"/>
      <c r="G184" s="5" t="s">
        <v>284</v>
      </c>
      <c r="H184" s="18" t="str">
        <f>項目一覧②!$F$436</f>
        <v/>
      </c>
      <c r="J184" s="3"/>
      <c r="K184" s="3"/>
      <c r="L184" s="2"/>
      <c r="M184" s="3"/>
      <c r="N184" s="3"/>
      <c r="O184" s="3"/>
      <c r="P184" s="3"/>
      <c r="Q184" s="3"/>
      <c r="R184" s="2"/>
      <c r="S184" s="2"/>
      <c r="T184" s="2"/>
      <c r="U184" s="2"/>
      <c r="V184" s="5"/>
      <c r="W184" s="5" t="s">
        <v>283</v>
      </c>
      <c r="X184" s="1478" t="str">
        <f>項目一覧②!$F$442</f>
        <v/>
      </c>
      <c r="Y184" s="1478"/>
      <c r="Z184" s="1478"/>
      <c r="AA184" s="3" t="s">
        <v>282</v>
      </c>
      <c r="AB184" s="2"/>
    </row>
    <row r="185" spans="1:28" ht="17.100000000000001" customHeight="1">
      <c r="A185" s="3"/>
      <c r="B185" s="3" t="s">
        <v>288</v>
      </c>
      <c r="C185" s="3"/>
      <c r="D185" s="5" t="s">
        <v>285</v>
      </c>
      <c r="E185" s="1477" t="str">
        <f>項目一覧②!$F$431</f>
        <v/>
      </c>
      <c r="F185" s="1477"/>
      <c r="G185" s="5" t="s">
        <v>284</v>
      </c>
      <c r="H185" s="18" t="str">
        <f>項目一覧②!$F$437</f>
        <v/>
      </c>
      <c r="J185" s="3"/>
      <c r="K185" s="3"/>
      <c r="L185" s="2"/>
      <c r="M185" s="3"/>
      <c r="N185" s="3"/>
      <c r="O185" s="3"/>
      <c r="P185" s="3"/>
      <c r="Q185" s="3"/>
      <c r="R185" s="2"/>
      <c r="S185" s="2"/>
      <c r="T185" s="2"/>
      <c r="U185" s="2"/>
      <c r="V185" s="5"/>
      <c r="W185" s="5" t="s">
        <v>283</v>
      </c>
      <c r="X185" s="1478" t="str">
        <f>項目一覧②!$F$443</f>
        <v/>
      </c>
      <c r="Y185" s="1478"/>
      <c r="Z185" s="1478"/>
      <c r="AA185" s="3" t="s">
        <v>282</v>
      </c>
      <c r="AB185" s="2"/>
    </row>
    <row r="186" spans="1:28" ht="17.100000000000001" customHeight="1">
      <c r="A186" s="3"/>
      <c r="B186" s="3" t="s">
        <v>287</v>
      </c>
      <c r="C186" s="3"/>
      <c r="D186" s="5" t="s">
        <v>285</v>
      </c>
      <c r="E186" s="1477" t="str">
        <f>項目一覧②!$F$432</f>
        <v/>
      </c>
      <c r="F186" s="1477"/>
      <c r="G186" s="5" t="s">
        <v>284</v>
      </c>
      <c r="H186" s="18" t="str">
        <f>項目一覧②!$F$438</f>
        <v/>
      </c>
      <c r="J186" s="3"/>
      <c r="K186" s="3"/>
      <c r="L186" s="2"/>
      <c r="M186" s="3"/>
      <c r="N186" s="3"/>
      <c r="O186" s="3"/>
      <c r="P186" s="3"/>
      <c r="Q186" s="3"/>
      <c r="R186" s="2"/>
      <c r="S186" s="2"/>
      <c r="T186" s="2"/>
      <c r="U186" s="2"/>
      <c r="V186" s="5"/>
      <c r="W186" s="5" t="s">
        <v>283</v>
      </c>
      <c r="X186" s="1478" t="str">
        <f>項目一覧②!$F$444</f>
        <v/>
      </c>
      <c r="Y186" s="1478"/>
      <c r="Z186" s="1478"/>
      <c r="AA186" s="3" t="s">
        <v>282</v>
      </c>
      <c r="AB186" s="2"/>
    </row>
    <row r="187" spans="1:28" ht="17.100000000000001" customHeight="1">
      <c r="A187" s="15"/>
      <c r="B187" s="15" t="s">
        <v>286</v>
      </c>
      <c r="C187" s="15"/>
      <c r="D187" s="5" t="s">
        <v>285</v>
      </c>
      <c r="E187" s="1477" t="str">
        <f>項目一覧②!$F$433</f>
        <v/>
      </c>
      <c r="F187" s="1477"/>
      <c r="G187" s="5" t="s">
        <v>284</v>
      </c>
      <c r="H187" s="18" t="str">
        <f>項目一覧②!$F$439</f>
        <v/>
      </c>
      <c r="J187" s="15"/>
      <c r="K187" s="15"/>
      <c r="L187" s="2"/>
      <c r="M187" s="15"/>
      <c r="N187" s="15"/>
      <c r="O187" s="15"/>
      <c r="P187" s="15"/>
      <c r="Q187" s="15"/>
      <c r="R187" s="2"/>
      <c r="S187" s="2"/>
      <c r="T187" s="2"/>
      <c r="U187" s="2"/>
      <c r="V187" s="5"/>
      <c r="W187" s="5" t="s">
        <v>283</v>
      </c>
      <c r="X187" s="1478" t="str">
        <f>項目一覧②!$F$445</f>
        <v/>
      </c>
      <c r="Y187" s="1478"/>
      <c r="Z187" s="1478"/>
      <c r="AA187" s="3" t="s">
        <v>282</v>
      </c>
      <c r="AB187" s="10"/>
    </row>
    <row r="188" spans="1:28" ht="17.100000000000001" customHeight="1">
      <c r="A188" s="17" t="s">
        <v>279</v>
      </c>
      <c r="B188" s="16" t="s">
        <v>255</v>
      </c>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2"/>
    </row>
    <row r="189" spans="1:28" ht="17.100000000000001" customHeight="1">
      <c r="A189" s="6"/>
      <c r="B189" s="3"/>
      <c r="C189" s="3"/>
      <c r="D189" s="3"/>
      <c r="E189" s="3"/>
      <c r="F189" s="1479" t="str">
        <f>項目一覧②!$F$446</f>
        <v/>
      </c>
      <c r="G189" s="1479"/>
      <c r="H189" s="1479"/>
      <c r="I189" s="1479"/>
      <c r="J189" s="1479"/>
      <c r="K189" s="1479"/>
      <c r="L189" s="1479"/>
      <c r="M189" s="1479"/>
      <c r="N189" s="1479"/>
      <c r="O189" s="1479"/>
      <c r="P189" s="1479"/>
      <c r="Q189" s="1479"/>
      <c r="R189" s="1479"/>
      <c r="S189" s="1479"/>
      <c r="T189" s="1479"/>
      <c r="U189" s="1479"/>
      <c r="V189" s="1479"/>
      <c r="W189" s="1479"/>
      <c r="X189" s="1479"/>
      <c r="Y189" s="1479"/>
      <c r="Z189" s="1479"/>
      <c r="AA189" s="1479"/>
      <c r="AB189" s="2"/>
    </row>
    <row r="190" spans="1:28" ht="17.100000000000001" customHeight="1">
      <c r="A190" s="15"/>
      <c r="B190" s="15"/>
      <c r="C190" s="15"/>
      <c r="D190" s="15"/>
      <c r="E190" s="15"/>
      <c r="F190" s="1480"/>
      <c r="G190" s="1480"/>
      <c r="H190" s="1480"/>
      <c r="I190" s="1480"/>
      <c r="J190" s="1480"/>
      <c r="K190" s="1480"/>
      <c r="L190" s="1480"/>
      <c r="M190" s="1480"/>
      <c r="N190" s="1480"/>
      <c r="O190" s="1480"/>
      <c r="P190" s="1480"/>
      <c r="Q190" s="1480"/>
      <c r="R190" s="1480"/>
      <c r="S190" s="1480"/>
      <c r="T190" s="1480"/>
      <c r="U190" s="1480"/>
      <c r="V190" s="1480"/>
      <c r="W190" s="1480"/>
      <c r="X190" s="1480"/>
      <c r="Y190" s="1480"/>
      <c r="Z190" s="1480"/>
      <c r="AA190" s="1480"/>
      <c r="AB190" s="10"/>
    </row>
    <row r="191" spans="1:28" ht="17.100000000000001" customHeight="1">
      <c r="A191" s="6" t="s">
        <v>279</v>
      </c>
      <c r="B191" s="3" t="s">
        <v>254</v>
      </c>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2"/>
    </row>
    <row r="192" spans="1:28" ht="17.100000000000001" customHeight="1">
      <c r="A192" s="3"/>
      <c r="B192" s="3"/>
      <c r="C192" s="3"/>
      <c r="D192" s="3"/>
      <c r="E192" s="3"/>
      <c r="F192" s="1479" t="str">
        <f>項目一覧②!$F$447</f>
        <v/>
      </c>
      <c r="G192" s="1479"/>
      <c r="H192" s="1479"/>
      <c r="I192" s="1479"/>
      <c r="J192" s="1479"/>
      <c r="K192" s="1479"/>
      <c r="L192" s="1479"/>
      <c r="M192" s="1479"/>
      <c r="N192" s="1479"/>
      <c r="O192" s="1479"/>
      <c r="P192" s="1479"/>
      <c r="Q192" s="1479"/>
      <c r="R192" s="1479"/>
      <c r="S192" s="1479"/>
      <c r="T192" s="1479"/>
      <c r="U192" s="1479"/>
      <c r="V192" s="1479"/>
      <c r="W192" s="1479"/>
      <c r="X192" s="1479"/>
      <c r="Y192" s="1479"/>
      <c r="Z192" s="1479"/>
      <c r="AA192" s="1479"/>
      <c r="AB192" s="2"/>
    </row>
    <row r="193" spans="1:28" ht="17.100000000000001" customHeight="1">
      <c r="A193" s="15"/>
      <c r="B193" s="15"/>
      <c r="C193" s="15"/>
      <c r="D193" s="15"/>
      <c r="E193" s="15"/>
      <c r="F193" s="1480"/>
      <c r="G193" s="1480"/>
      <c r="H193" s="1480"/>
      <c r="I193" s="1480"/>
      <c r="J193" s="1480"/>
      <c r="K193" s="1480"/>
      <c r="L193" s="1480"/>
      <c r="M193" s="1480"/>
      <c r="N193" s="1480"/>
      <c r="O193" s="1480"/>
      <c r="P193" s="1480"/>
      <c r="Q193" s="1480"/>
      <c r="R193" s="1480"/>
      <c r="S193" s="1480"/>
      <c r="T193" s="1480"/>
      <c r="U193" s="1480"/>
      <c r="V193" s="1480"/>
      <c r="W193" s="1480"/>
      <c r="X193" s="1480"/>
      <c r="Y193" s="1480"/>
      <c r="Z193" s="1480"/>
      <c r="AA193" s="1480"/>
      <c r="AB193" s="10"/>
    </row>
    <row r="194" spans="1:28" ht="17.100000000000001"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2"/>
    </row>
    <row r="195" spans="1:28" ht="17.100000000000001" customHeight="1">
      <c r="A195" s="1473" t="s">
        <v>281</v>
      </c>
      <c r="B195" s="1473"/>
      <c r="C195" s="1473"/>
      <c r="D195" s="1473"/>
      <c r="E195" s="1473"/>
      <c r="F195" s="1473"/>
      <c r="G195" s="1473"/>
      <c r="H195" s="1473"/>
      <c r="I195" s="1473"/>
      <c r="J195" s="1473"/>
      <c r="K195" s="1473"/>
      <c r="L195" s="1473"/>
      <c r="M195" s="1473"/>
      <c r="N195" s="1473"/>
      <c r="O195" s="1473"/>
      <c r="P195" s="1473"/>
      <c r="Q195" s="1473"/>
      <c r="R195" s="1473"/>
      <c r="S195" s="1473"/>
      <c r="T195" s="1473"/>
      <c r="U195" s="1473"/>
      <c r="V195" s="1473"/>
      <c r="W195" s="1473"/>
      <c r="X195" s="1473"/>
      <c r="Y195" s="1473"/>
      <c r="Z195" s="1473"/>
      <c r="AA195" s="1473"/>
      <c r="AB195" s="2"/>
    </row>
    <row r="196" spans="1:28" ht="17.100000000000001" customHeight="1">
      <c r="A196" s="15"/>
      <c r="B196" s="15" t="s">
        <v>280</v>
      </c>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0"/>
    </row>
    <row r="197" spans="1:28" ht="21.95" customHeight="1">
      <c r="A197" s="22" t="s">
        <v>279</v>
      </c>
      <c r="B197" s="20" t="s">
        <v>136</v>
      </c>
      <c r="C197" s="20"/>
      <c r="D197" s="20"/>
      <c r="E197" s="20"/>
      <c r="F197" s="20"/>
      <c r="G197" s="24"/>
      <c r="H197" s="20"/>
      <c r="I197" s="20"/>
      <c r="J197" s="20"/>
      <c r="K197" s="20"/>
      <c r="L197" s="1559">
        <f>項目一覧②!$F$475</f>
        <v>2</v>
      </c>
      <c r="M197" s="1559"/>
      <c r="N197" s="20"/>
      <c r="O197" s="20"/>
      <c r="P197" s="20"/>
      <c r="Q197" s="20"/>
      <c r="R197" s="20"/>
      <c r="S197" s="20"/>
      <c r="T197" s="20"/>
      <c r="U197" s="20"/>
      <c r="V197" s="20"/>
      <c r="W197" s="20"/>
      <c r="X197" s="20"/>
      <c r="Y197" s="20"/>
      <c r="Z197" s="20"/>
      <c r="AA197" s="20"/>
      <c r="AB197" s="10"/>
    </row>
    <row r="198" spans="1:28" ht="21.95" customHeight="1">
      <c r="A198" s="22" t="s">
        <v>279</v>
      </c>
      <c r="B198" s="20" t="s">
        <v>278</v>
      </c>
      <c r="C198" s="20"/>
      <c r="D198" s="20"/>
      <c r="E198" s="20"/>
      <c r="F198" s="20"/>
      <c r="G198" s="2"/>
      <c r="H198" s="2"/>
      <c r="I198" s="20"/>
      <c r="J198" s="1553" t="str">
        <f>項目一覧②!$F$449</f>
        <v/>
      </c>
      <c r="K198" s="1553"/>
      <c r="L198" s="1553"/>
      <c r="M198" s="1553"/>
      <c r="N198" s="20" t="s">
        <v>277</v>
      </c>
      <c r="O198" s="20"/>
      <c r="P198" s="20"/>
      <c r="Q198" s="20"/>
      <c r="R198" s="20"/>
      <c r="S198" s="20"/>
      <c r="T198" s="20"/>
      <c r="U198" s="20"/>
      <c r="V198" s="20"/>
      <c r="W198" s="20"/>
      <c r="X198" s="20"/>
      <c r="Y198" s="20"/>
      <c r="Z198" s="20"/>
      <c r="AA198" s="20"/>
      <c r="AB198" s="10"/>
    </row>
    <row r="199" spans="1:28" ht="21.95" customHeight="1">
      <c r="A199" s="22" t="s">
        <v>114</v>
      </c>
      <c r="B199" s="20" t="s">
        <v>276</v>
      </c>
      <c r="C199" s="20"/>
      <c r="D199" s="20"/>
      <c r="E199" s="20"/>
      <c r="F199" s="20"/>
      <c r="G199" s="20"/>
      <c r="H199" s="20"/>
      <c r="I199" s="20"/>
      <c r="J199" s="1488" t="str">
        <f>項目一覧②!$F$450</f>
        <v/>
      </c>
      <c r="K199" s="1488"/>
      <c r="L199" s="1488"/>
      <c r="M199" s="1488"/>
      <c r="N199" s="21" t="s">
        <v>96</v>
      </c>
      <c r="O199" s="20"/>
      <c r="P199" s="20"/>
      <c r="Q199" s="20"/>
      <c r="R199" s="20"/>
      <c r="S199" s="20"/>
      <c r="T199" s="20"/>
      <c r="U199" s="20"/>
      <c r="V199" s="20"/>
      <c r="W199" s="20"/>
      <c r="X199" s="20"/>
      <c r="Y199" s="20"/>
      <c r="Z199" s="20"/>
      <c r="AA199" s="20"/>
      <c r="AB199" s="10"/>
    </row>
    <row r="200" spans="1:28" ht="21.95" customHeight="1">
      <c r="A200" s="22" t="s">
        <v>114</v>
      </c>
      <c r="B200" s="20" t="s">
        <v>275</v>
      </c>
      <c r="C200" s="20"/>
      <c r="D200" s="20"/>
      <c r="E200" s="20"/>
      <c r="F200" s="20"/>
      <c r="G200" s="20"/>
      <c r="H200" s="20"/>
      <c r="I200" s="20"/>
      <c r="J200" s="1488" t="str">
        <f>項目一覧②!$F$451</f>
        <v/>
      </c>
      <c r="K200" s="1488"/>
      <c r="L200" s="1488"/>
      <c r="M200" s="1488"/>
      <c r="N200" s="23" t="s">
        <v>96</v>
      </c>
      <c r="O200" s="20"/>
      <c r="P200" s="20"/>
      <c r="Q200" s="20"/>
      <c r="R200" s="20"/>
      <c r="S200" s="20"/>
      <c r="T200" s="20"/>
      <c r="U200" s="20"/>
      <c r="V200" s="20"/>
      <c r="W200" s="20"/>
      <c r="X200" s="20"/>
      <c r="Y200" s="20"/>
      <c r="Z200" s="20"/>
      <c r="AA200" s="20"/>
      <c r="AB200" s="10"/>
    </row>
    <row r="201" spans="1:28" ht="21.95" customHeight="1">
      <c r="A201" s="22" t="s">
        <v>114</v>
      </c>
      <c r="B201" s="20" t="s">
        <v>274</v>
      </c>
      <c r="C201" s="20"/>
      <c r="D201" s="20"/>
      <c r="E201" s="20"/>
      <c r="F201" s="20"/>
      <c r="G201" s="20"/>
      <c r="H201" s="20"/>
      <c r="I201" s="20"/>
      <c r="J201" s="1488" t="str">
        <f>項目一覧②!$F$452</f>
        <v/>
      </c>
      <c r="K201" s="1488"/>
      <c r="L201" s="1488"/>
      <c r="M201" s="1488"/>
      <c r="N201" s="21" t="s">
        <v>96</v>
      </c>
      <c r="O201" s="20"/>
      <c r="P201" s="20"/>
      <c r="Q201" s="20"/>
      <c r="R201" s="20"/>
      <c r="S201" s="20"/>
      <c r="T201" s="20"/>
      <c r="U201" s="20"/>
      <c r="V201" s="20"/>
      <c r="W201" s="20"/>
      <c r="X201" s="20"/>
      <c r="Y201" s="20"/>
      <c r="Z201" s="20"/>
      <c r="AA201" s="20"/>
      <c r="AB201" s="10"/>
    </row>
    <row r="202" spans="1:28" ht="17.100000000000001" customHeight="1">
      <c r="A202" s="17" t="s">
        <v>114</v>
      </c>
      <c r="B202" s="16" t="s">
        <v>272</v>
      </c>
      <c r="C202" s="16"/>
      <c r="D202" s="16"/>
      <c r="E202" s="16"/>
      <c r="F202" s="16"/>
      <c r="G202" s="16"/>
      <c r="H202" s="16"/>
      <c r="I202" s="16"/>
      <c r="O202" s="16"/>
      <c r="P202" s="16"/>
      <c r="Q202" s="16"/>
      <c r="R202" s="16"/>
      <c r="S202" s="16"/>
      <c r="T202" s="16"/>
      <c r="U202" s="16"/>
      <c r="V202" s="16"/>
      <c r="W202" s="16"/>
      <c r="X202" s="16"/>
      <c r="Y202" s="16"/>
      <c r="Z202" s="16"/>
      <c r="AA202" s="16"/>
      <c r="AB202" s="2"/>
    </row>
    <row r="203" spans="1:28" ht="17.100000000000001" customHeight="1">
      <c r="A203" s="6"/>
      <c r="B203" s="3"/>
      <c r="C203" s="3" t="s">
        <v>2459</v>
      </c>
      <c r="D203" s="3" t="s">
        <v>2460</v>
      </c>
      <c r="E203" s="3"/>
      <c r="F203" s="3"/>
      <c r="G203" s="3"/>
      <c r="H203" s="3"/>
      <c r="I203" s="3"/>
      <c r="J203" s="1556" t="str">
        <f>項目一覧②!$F$453</f>
        <v/>
      </c>
      <c r="K203" s="1556"/>
      <c r="L203" s="1556"/>
      <c r="M203" s="1556"/>
      <c r="N203" s="23" t="s">
        <v>96</v>
      </c>
      <c r="O203" s="3"/>
      <c r="P203" s="3"/>
      <c r="Q203" s="3"/>
      <c r="R203" s="3"/>
      <c r="S203" s="3"/>
      <c r="T203" s="3"/>
      <c r="U203" s="3"/>
      <c r="V203" s="3"/>
      <c r="W203" s="3"/>
      <c r="X203" s="3"/>
      <c r="Y203" s="3"/>
      <c r="Z203" s="3"/>
      <c r="AA203" s="3"/>
      <c r="AB203" s="2"/>
    </row>
    <row r="204" spans="1:28" ht="17.100000000000001" customHeight="1">
      <c r="A204" s="6"/>
      <c r="B204" s="3"/>
      <c r="C204" s="3" t="s">
        <v>2461</v>
      </c>
      <c r="D204" s="3" t="s">
        <v>2462</v>
      </c>
      <c r="E204" s="3"/>
      <c r="F204" s="3"/>
      <c r="G204" s="3"/>
      <c r="H204" s="3"/>
      <c r="I204" s="3"/>
      <c r="J204" s="19"/>
      <c r="K204" s="19"/>
      <c r="L204" s="19"/>
      <c r="M204" s="19"/>
      <c r="N204" s="23"/>
      <c r="O204" s="3"/>
      <c r="P204" s="3"/>
      <c r="Q204" s="3" t="str">
        <f>IF(項目一覧②!$G$454=TRUE,"■","□")</f>
        <v>□</v>
      </c>
      <c r="R204" s="3" t="s">
        <v>88</v>
      </c>
      <c r="S204" s="3"/>
      <c r="T204" s="3" t="str">
        <f>IF(項目一覧②!$H$454=TRUE,"■","□")</f>
        <v>□</v>
      </c>
      <c r="U204" s="3" t="s">
        <v>471</v>
      </c>
      <c r="V204" s="3"/>
      <c r="W204" s="3"/>
      <c r="X204" s="3"/>
      <c r="Y204" s="3"/>
      <c r="Z204" s="3"/>
      <c r="AA204" s="3"/>
      <c r="AB204" s="10"/>
    </row>
    <row r="205" spans="1:28" ht="17.100000000000001" customHeight="1">
      <c r="A205" s="17" t="s">
        <v>313</v>
      </c>
      <c r="B205" s="16" t="s">
        <v>268</v>
      </c>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2"/>
    </row>
    <row r="206" spans="1:28" ht="17.100000000000001" customHeight="1">
      <c r="A206" s="3"/>
      <c r="B206" s="3"/>
      <c r="C206" s="3"/>
      <c r="D206" s="1473" t="s">
        <v>267</v>
      </c>
      <c r="E206" s="1473"/>
      <c r="F206" s="1473"/>
      <c r="G206" s="1473"/>
      <c r="H206" s="5"/>
      <c r="I206" s="1473" t="s">
        <v>266</v>
      </c>
      <c r="J206" s="1473"/>
      <c r="K206" s="1473"/>
      <c r="L206" s="1473"/>
      <c r="M206" s="1473"/>
      <c r="N206" s="1473"/>
      <c r="O206" s="1473"/>
      <c r="P206" s="1473"/>
      <c r="Q206" s="1473"/>
      <c r="R206" s="1473"/>
      <c r="S206" s="1473"/>
      <c r="T206" s="1473"/>
      <c r="U206" s="1473"/>
      <c r="V206" s="5"/>
      <c r="W206" s="5" t="s">
        <v>472</v>
      </c>
      <c r="X206" s="1473" t="s">
        <v>481</v>
      </c>
      <c r="Y206" s="1473"/>
      <c r="Z206" s="1473"/>
      <c r="AA206" s="3" t="s">
        <v>314</v>
      </c>
      <c r="AB206" s="2"/>
    </row>
    <row r="207" spans="1:28" ht="17.100000000000001" customHeight="1">
      <c r="A207" s="3"/>
      <c r="B207" s="3" t="s">
        <v>480</v>
      </c>
      <c r="C207" s="3"/>
      <c r="D207" s="5" t="s">
        <v>474</v>
      </c>
      <c r="E207" s="1477" t="str">
        <f>項目一覧②!$F$455</f>
        <v/>
      </c>
      <c r="F207" s="1477"/>
      <c r="G207" s="5" t="s">
        <v>473</v>
      </c>
      <c r="H207" s="18" t="str">
        <f>項目一覧②!$F$461</f>
        <v/>
      </c>
      <c r="J207" s="3"/>
      <c r="K207" s="3"/>
      <c r="L207" s="2"/>
      <c r="M207" s="3"/>
      <c r="N207" s="3"/>
      <c r="O207" s="3"/>
      <c r="P207" s="3"/>
      <c r="Q207" s="3"/>
      <c r="R207" s="2"/>
      <c r="S207" s="2"/>
      <c r="T207" s="2"/>
      <c r="U207" s="2"/>
      <c r="V207" s="5"/>
      <c r="W207" s="5" t="s">
        <v>472</v>
      </c>
      <c r="X207" s="1478" t="str">
        <f>項目一覧②!$F$467</f>
        <v/>
      </c>
      <c r="Y207" s="1478"/>
      <c r="Z207" s="1478"/>
      <c r="AA207" s="3" t="s">
        <v>391</v>
      </c>
      <c r="AB207" s="2"/>
    </row>
    <row r="208" spans="1:28" ht="17.100000000000001" customHeight="1">
      <c r="A208" s="3"/>
      <c r="B208" s="3" t="s">
        <v>479</v>
      </c>
      <c r="C208" s="3"/>
      <c r="D208" s="5" t="s">
        <v>474</v>
      </c>
      <c r="E208" s="1477" t="str">
        <f>項目一覧②!$F$456</f>
        <v/>
      </c>
      <c r="F208" s="1477"/>
      <c r="G208" s="5" t="s">
        <v>473</v>
      </c>
      <c r="H208" s="18" t="str">
        <f>項目一覧②!$F$462</f>
        <v/>
      </c>
      <c r="J208" s="3"/>
      <c r="K208" s="3"/>
      <c r="L208" s="2"/>
      <c r="M208" s="3"/>
      <c r="N208" s="3"/>
      <c r="O208" s="3"/>
      <c r="P208" s="3"/>
      <c r="Q208" s="3"/>
      <c r="R208" s="2"/>
      <c r="S208" s="2"/>
      <c r="T208" s="2"/>
      <c r="U208" s="2"/>
      <c r="V208" s="5"/>
      <c r="W208" s="5" t="s">
        <v>472</v>
      </c>
      <c r="X208" s="1478" t="str">
        <f>項目一覧②!$F$468</f>
        <v/>
      </c>
      <c r="Y208" s="1478"/>
      <c r="Z208" s="1478"/>
      <c r="AA208" s="3" t="s">
        <v>391</v>
      </c>
      <c r="AB208" s="2"/>
    </row>
    <row r="209" spans="1:28" ht="17.100000000000001" customHeight="1">
      <c r="A209" s="3"/>
      <c r="B209" s="3" t="s">
        <v>478</v>
      </c>
      <c r="C209" s="3"/>
      <c r="D209" s="5" t="s">
        <v>474</v>
      </c>
      <c r="E209" s="1477" t="str">
        <f>項目一覧②!$F$457</f>
        <v/>
      </c>
      <c r="F209" s="1477"/>
      <c r="G209" s="5" t="s">
        <v>473</v>
      </c>
      <c r="H209" s="18" t="str">
        <f>項目一覧②!$F$463</f>
        <v/>
      </c>
      <c r="J209" s="3"/>
      <c r="K209" s="3"/>
      <c r="L209" s="2"/>
      <c r="M209" s="3"/>
      <c r="N209" s="3"/>
      <c r="O209" s="3"/>
      <c r="P209" s="3"/>
      <c r="Q209" s="3"/>
      <c r="R209" s="2"/>
      <c r="S209" s="2"/>
      <c r="T209" s="2"/>
      <c r="U209" s="2"/>
      <c r="V209" s="5"/>
      <c r="W209" s="5" t="s">
        <v>472</v>
      </c>
      <c r="X209" s="1478" t="str">
        <f>項目一覧②!$F$469</f>
        <v/>
      </c>
      <c r="Y209" s="1478"/>
      <c r="Z209" s="1478"/>
      <c r="AA209" s="3" t="s">
        <v>391</v>
      </c>
      <c r="AB209" s="2"/>
    </row>
    <row r="210" spans="1:28" ht="17.100000000000001" customHeight="1">
      <c r="A210" s="3"/>
      <c r="B210" s="3" t="s">
        <v>477</v>
      </c>
      <c r="C210" s="3"/>
      <c r="D210" s="5" t="s">
        <v>474</v>
      </c>
      <c r="E210" s="1477" t="str">
        <f>項目一覧②!$F$458</f>
        <v/>
      </c>
      <c r="F210" s="1477"/>
      <c r="G210" s="5" t="s">
        <v>473</v>
      </c>
      <c r="H210" s="18" t="str">
        <f>項目一覧②!$F$464</f>
        <v/>
      </c>
      <c r="J210" s="3"/>
      <c r="K210" s="3"/>
      <c r="L210" s="2"/>
      <c r="M210" s="3"/>
      <c r="N210" s="3"/>
      <c r="O210" s="3"/>
      <c r="P210" s="3"/>
      <c r="Q210" s="3"/>
      <c r="R210" s="2"/>
      <c r="S210" s="2"/>
      <c r="T210" s="2"/>
      <c r="U210" s="2"/>
      <c r="V210" s="5"/>
      <c r="W210" s="5" t="s">
        <v>472</v>
      </c>
      <c r="X210" s="1478" t="str">
        <f>項目一覧②!$F$470</f>
        <v/>
      </c>
      <c r="Y210" s="1478"/>
      <c r="Z210" s="1478"/>
      <c r="AA210" s="3" t="s">
        <v>391</v>
      </c>
      <c r="AB210" s="2"/>
    </row>
    <row r="211" spans="1:28" ht="17.100000000000001" customHeight="1">
      <c r="A211" s="3"/>
      <c r="B211" s="3" t="s">
        <v>476</v>
      </c>
      <c r="C211" s="3"/>
      <c r="D211" s="5" t="s">
        <v>474</v>
      </c>
      <c r="E211" s="1477" t="str">
        <f>項目一覧②!$F$459</f>
        <v/>
      </c>
      <c r="F211" s="1477"/>
      <c r="G211" s="5" t="s">
        <v>473</v>
      </c>
      <c r="H211" s="18" t="str">
        <f>項目一覧②!$F$465</f>
        <v/>
      </c>
      <c r="J211" s="3"/>
      <c r="K211" s="3"/>
      <c r="L211" s="2"/>
      <c r="M211" s="3"/>
      <c r="N211" s="3"/>
      <c r="O211" s="3"/>
      <c r="P211" s="3"/>
      <c r="Q211" s="3"/>
      <c r="R211" s="2"/>
      <c r="S211" s="2"/>
      <c r="T211" s="2"/>
      <c r="U211" s="2"/>
      <c r="V211" s="5"/>
      <c r="W211" s="5" t="s">
        <v>472</v>
      </c>
      <c r="X211" s="1478" t="str">
        <f>項目一覧②!$F$471</f>
        <v/>
      </c>
      <c r="Y211" s="1478"/>
      <c r="Z211" s="1478"/>
      <c r="AA211" s="3" t="s">
        <v>391</v>
      </c>
      <c r="AB211" s="2"/>
    </row>
    <row r="212" spans="1:28" ht="17.100000000000001" customHeight="1">
      <c r="A212" s="15"/>
      <c r="B212" s="15" t="s">
        <v>475</v>
      </c>
      <c r="C212" s="15"/>
      <c r="D212" s="5" t="s">
        <v>474</v>
      </c>
      <c r="E212" s="1477" t="str">
        <f>項目一覧②!$F$460</f>
        <v/>
      </c>
      <c r="F212" s="1477"/>
      <c r="G212" s="5" t="s">
        <v>473</v>
      </c>
      <c r="H212" s="18" t="str">
        <f>項目一覧②!$F$466</f>
        <v/>
      </c>
      <c r="J212" s="15"/>
      <c r="K212" s="15"/>
      <c r="L212" s="2"/>
      <c r="M212" s="15"/>
      <c r="N212" s="15"/>
      <c r="O212" s="15"/>
      <c r="P212" s="15"/>
      <c r="Q212" s="15"/>
      <c r="R212" s="2"/>
      <c r="S212" s="2"/>
      <c r="T212" s="2"/>
      <c r="U212" s="2"/>
      <c r="V212" s="5"/>
      <c r="W212" s="5" t="s">
        <v>472</v>
      </c>
      <c r="X212" s="1478" t="str">
        <f>項目一覧②!$F$472</f>
        <v/>
      </c>
      <c r="Y212" s="1478"/>
      <c r="Z212" s="1478"/>
      <c r="AA212" s="3" t="s">
        <v>391</v>
      </c>
      <c r="AB212" s="10"/>
    </row>
    <row r="213" spans="1:28" ht="17.100000000000001" customHeight="1">
      <c r="A213" s="17" t="s">
        <v>313</v>
      </c>
      <c r="B213" s="16" t="s">
        <v>255</v>
      </c>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2"/>
    </row>
    <row r="214" spans="1:28" ht="17.100000000000001" customHeight="1">
      <c r="A214" s="6"/>
      <c r="B214" s="3"/>
      <c r="C214" s="3"/>
      <c r="D214" s="3"/>
      <c r="E214" s="3"/>
      <c r="F214" s="1479" t="str">
        <f>項目一覧②!$F$473</f>
        <v/>
      </c>
      <c r="G214" s="1479"/>
      <c r="H214" s="1479"/>
      <c r="I214" s="1479"/>
      <c r="J214" s="1479"/>
      <c r="K214" s="1479"/>
      <c r="L214" s="1479"/>
      <c r="M214" s="1479"/>
      <c r="N214" s="1479"/>
      <c r="O214" s="1479"/>
      <c r="P214" s="1479"/>
      <c r="Q214" s="1479"/>
      <c r="R214" s="1479"/>
      <c r="S214" s="1479"/>
      <c r="T214" s="1479"/>
      <c r="U214" s="1479"/>
      <c r="V214" s="1479"/>
      <c r="W214" s="1479"/>
      <c r="X214" s="1479"/>
      <c r="Y214" s="1479"/>
      <c r="Z214" s="1479"/>
      <c r="AA214" s="1479"/>
      <c r="AB214" s="2"/>
    </row>
    <row r="215" spans="1:28" ht="17.100000000000001" customHeight="1">
      <c r="A215" s="15"/>
      <c r="B215" s="15"/>
      <c r="C215" s="15"/>
      <c r="D215" s="15"/>
      <c r="E215" s="15"/>
      <c r="F215" s="1480"/>
      <c r="G215" s="1480"/>
      <c r="H215" s="1480"/>
      <c r="I215" s="1480"/>
      <c r="J215" s="1480"/>
      <c r="K215" s="1480"/>
      <c r="L215" s="1480"/>
      <c r="M215" s="1480"/>
      <c r="N215" s="1480"/>
      <c r="O215" s="1480"/>
      <c r="P215" s="1480"/>
      <c r="Q215" s="1480"/>
      <c r="R215" s="1480"/>
      <c r="S215" s="1480"/>
      <c r="T215" s="1480"/>
      <c r="U215" s="1480"/>
      <c r="V215" s="1480"/>
      <c r="W215" s="1480"/>
      <c r="X215" s="1480"/>
      <c r="Y215" s="1480"/>
      <c r="Z215" s="1480"/>
      <c r="AA215" s="1480"/>
      <c r="AB215" s="10"/>
    </row>
    <row r="216" spans="1:28" ht="17.100000000000001" customHeight="1">
      <c r="A216" s="6" t="s">
        <v>313</v>
      </c>
      <c r="B216" s="3" t="s">
        <v>254</v>
      </c>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2"/>
    </row>
    <row r="217" spans="1:28" ht="17.100000000000001" customHeight="1">
      <c r="A217" s="3"/>
      <c r="B217" s="3"/>
      <c r="C217" s="3"/>
      <c r="D217" s="3"/>
      <c r="E217" s="3"/>
      <c r="F217" s="1479" t="str">
        <f>項目一覧②!$F$474</f>
        <v/>
      </c>
      <c r="G217" s="1479"/>
      <c r="H217" s="1479"/>
      <c r="I217" s="1479"/>
      <c r="J217" s="1479"/>
      <c r="K217" s="1479"/>
      <c r="L217" s="1479"/>
      <c r="M217" s="1479"/>
      <c r="N217" s="1479"/>
      <c r="O217" s="1479"/>
      <c r="P217" s="1479"/>
      <c r="Q217" s="1479"/>
      <c r="R217" s="1479"/>
      <c r="S217" s="1479"/>
      <c r="T217" s="1479"/>
      <c r="U217" s="1479"/>
      <c r="V217" s="1479"/>
      <c r="W217" s="1479"/>
      <c r="X217" s="1479"/>
      <c r="Y217" s="1479"/>
      <c r="Z217" s="1479"/>
      <c r="AA217" s="1479"/>
      <c r="AB217" s="2"/>
    </row>
    <row r="218" spans="1:28" ht="17.100000000000001" customHeight="1">
      <c r="A218" s="15"/>
      <c r="B218" s="15"/>
      <c r="C218" s="15"/>
      <c r="D218" s="15"/>
      <c r="E218" s="15"/>
      <c r="F218" s="1480"/>
      <c r="G218" s="1480"/>
      <c r="H218" s="1480"/>
      <c r="I218" s="1480"/>
      <c r="J218" s="1480"/>
      <c r="K218" s="1480"/>
      <c r="L218" s="1480"/>
      <c r="M218" s="1480"/>
      <c r="N218" s="1480"/>
      <c r="O218" s="1480"/>
      <c r="P218" s="1480"/>
      <c r="Q218" s="1480"/>
      <c r="R218" s="1480"/>
      <c r="S218" s="1480"/>
      <c r="T218" s="1480"/>
      <c r="U218" s="1480"/>
      <c r="V218" s="1480"/>
      <c r="W218" s="1480"/>
      <c r="X218" s="1480"/>
      <c r="Y218" s="1480"/>
      <c r="Z218" s="1480"/>
      <c r="AA218" s="1480"/>
      <c r="AB218" s="10"/>
    </row>
    <row r="219" spans="1:28" ht="17.100000000000001"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2"/>
    </row>
    <row r="220" spans="1:28" ht="17.100000000000001" customHeight="1">
      <c r="A220" s="1473" t="s">
        <v>281</v>
      </c>
      <c r="B220" s="1473"/>
      <c r="C220" s="1473"/>
      <c r="D220" s="1473"/>
      <c r="E220" s="1473"/>
      <c r="F220" s="1473"/>
      <c r="G220" s="1473"/>
      <c r="H220" s="1473"/>
      <c r="I220" s="1473"/>
      <c r="J220" s="1473"/>
      <c r="K220" s="1473"/>
      <c r="L220" s="1473"/>
      <c r="M220" s="1473"/>
      <c r="N220" s="1473"/>
      <c r="O220" s="1473"/>
      <c r="P220" s="1473"/>
      <c r="Q220" s="1473"/>
      <c r="R220" s="1473"/>
      <c r="S220" s="1473"/>
      <c r="T220" s="1473"/>
      <c r="U220" s="1473"/>
      <c r="V220" s="1473"/>
      <c r="W220" s="1473"/>
      <c r="X220" s="1473"/>
      <c r="Y220" s="1473"/>
      <c r="Z220" s="1473"/>
      <c r="AA220" s="1473"/>
      <c r="AB220" s="2"/>
    </row>
    <row r="221" spans="1:28" ht="17.100000000000001" customHeight="1">
      <c r="A221" s="15"/>
      <c r="B221" s="15" t="s">
        <v>280</v>
      </c>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0"/>
    </row>
    <row r="222" spans="1:28" ht="21.95" customHeight="1">
      <c r="A222" s="22" t="s">
        <v>113</v>
      </c>
      <c r="B222" s="20" t="s">
        <v>136</v>
      </c>
      <c r="C222" s="20"/>
      <c r="D222" s="20"/>
      <c r="E222" s="20"/>
      <c r="F222" s="20"/>
      <c r="G222" s="24"/>
      <c r="H222" s="20"/>
      <c r="I222" s="20"/>
      <c r="J222" s="20"/>
      <c r="K222" s="20"/>
      <c r="L222" s="1559">
        <f>項目一覧②!$F$475</f>
        <v>2</v>
      </c>
      <c r="M222" s="1559"/>
      <c r="N222" s="20"/>
      <c r="O222" s="20"/>
      <c r="P222" s="20"/>
      <c r="Q222" s="20"/>
      <c r="R222" s="20"/>
      <c r="S222" s="20"/>
      <c r="T222" s="20"/>
      <c r="U222" s="20"/>
      <c r="V222" s="20"/>
      <c r="W222" s="20"/>
      <c r="X222" s="20"/>
      <c r="Y222" s="20"/>
      <c r="Z222" s="20"/>
      <c r="AA222" s="20"/>
      <c r="AB222" s="10"/>
    </row>
    <row r="223" spans="1:28" ht="21.95" customHeight="1">
      <c r="A223" s="22" t="s">
        <v>113</v>
      </c>
      <c r="B223" s="20" t="s">
        <v>278</v>
      </c>
      <c r="C223" s="20"/>
      <c r="D223" s="20"/>
      <c r="E223" s="20"/>
      <c r="F223" s="20"/>
      <c r="G223" s="2"/>
      <c r="H223" s="2"/>
      <c r="I223" s="20"/>
      <c r="J223" s="1553" t="str">
        <f>項目一覧②!$F$476</f>
        <v/>
      </c>
      <c r="K223" s="1553"/>
      <c r="L223" s="1553"/>
      <c r="M223" s="1553"/>
      <c r="N223" s="20" t="s">
        <v>277</v>
      </c>
      <c r="O223" s="20"/>
      <c r="P223" s="20"/>
      <c r="Q223" s="20"/>
      <c r="R223" s="20"/>
      <c r="S223" s="20"/>
      <c r="T223" s="20"/>
      <c r="U223" s="20"/>
      <c r="V223" s="20"/>
      <c r="W223" s="20"/>
      <c r="X223" s="20"/>
      <c r="Y223" s="20"/>
      <c r="Z223" s="20"/>
      <c r="AA223" s="20"/>
      <c r="AB223" s="10"/>
    </row>
    <row r="224" spans="1:28" ht="21.95" customHeight="1">
      <c r="A224" s="22" t="s">
        <v>113</v>
      </c>
      <c r="B224" s="20" t="s">
        <v>276</v>
      </c>
      <c r="C224" s="20"/>
      <c r="D224" s="20"/>
      <c r="E224" s="20"/>
      <c r="F224" s="20"/>
      <c r="G224" s="20"/>
      <c r="H224" s="20"/>
      <c r="I224" s="20"/>
      <c r="J224" s="1488" t="str">
        <f>項目一覧②!$F$477</f>
        <v/>
      </c>
      <c r="K224" s="1488"/>
      <c r="L224" s="1488"/>
      <c r="M224" s="1488"/>
      <c r="N224" s="21" t="s">
        <v>89</v>
      </c>
      <c r="O224" s="20"/>
      <c r="P224" s="20"/>
      <c r="Q224" s="20"/>
      <c r="R224" s="20"/>
      <c r="S224" s="20"/>
      <c r="T224" s="20"/>
      <c r="U224" s="20"/>
      <c r="V224" s="20"/>
      <c r="W224" s="20"/>
      <c r="X224" s="20"/>
      <c r="Y224" s="20"/>
      <c r="Z224" s="20"/>
      <c r="AA224" s="20"/>
      <c r="AB224" s="10"/>
    </row>
    <row r="225" spans="1:28" ht="21.95" customHeight="1">
      <c r="A225" s="22" t="s">
        <v>113</v>
      </c>
      <c r="B225" s="20" t="s">
        <v>275</v>
      </c>
      <c r="C225" s="20"/>
      <c r="D225" s="20"/>
      <c r="E225" s="20"/>
      <c r="F225" s="20"/>
      <c r="G225" s="20"/>
      <c r="H225" s="20"/>
      <c r="I225" s="20"/>
      <c r="J225" s="1488" t="str">
        <f>項目一覧②!$F$478</f>
        <v/>
      </c>
      <c r="K225" s="1488"/>
      <c r="L225" s="1488"/>
      <c r="M225" s="1488"/>
      <c r="N225" s="23" t="s">
        <v>89</v>
      </c>
      <c r="O225" s="20"/>
      <c r="P225" s="20"/>
      <c r="Q225" s="20"/>
      <c r="R225" s="20"/>
      <c r="S225" s="20"/>
      <c r="T225" s="20"/>
      <c r="U225" s="20"/>
      <c r="V225" s="20"/>
      <c r="W225" s="20"/>
      <c r="X225" s="20"/>
      <c r="Y225" s="20"/>
      <c r="Z225" s="20"/>
      <c r="AA225" s="20"/>
      <c r="AB225" s="10"/>
    </row>
    <row r="226" spans="1:28" ht="21.95" customHeight="1">
      <c r="A226" s="22" t="s">
        <v>113</v>
      </c>
      <c r="B226" s="20" t="s">
        <v>274</v>
      </c>
      <c r="C226" s="20"/>
      <c r="D226" s="20"/>
      <c r="E226" s="20"/>
      <c r="F226" s="20"/>
      <c r="G226" s="20"/>
      <c r="H226" s="20"/>
      <c r="I226" s="20"/>
      <c r="J226" s="1488" t="str">
        <f>項目一覧②!$F$479</f>
        <v/>
      </c>
      <c r="K226" s="1488"/>
      <c r="L226" s="1488"/>
      <c r="M226" s="1488"/>
      <c r="N226" s="21" t="s">
        <v>89</v>
      </c>
      <c r="O226" s="20"/>
      <c r="P226" s="20"/>
      <c r="Q226" s="20"/>
      <c r="R226" s="20"/>
      <c r="S226" s="20"/>
      <c r="T226" s="20"/>
      <c r="U226" s="20"/>
      <c r="V226" s="20"/>
      <c r="W226" s="20"/>
      <c r="X226" s="20"/>
      <c r="Y226" s="20"/>
      <c r="Z226" s="20"/>
      <c r="AA226" s="20"/>
      <c r="AB226" s="10"/>
    </row>
    <row r="227" spans="1:28" ht="17.100000000000001" customHeight="1">
      <c r="A227" s="17" t="s">
        <v>113</v>
      </c>
      <c r="B227" s="16" t="s">
        <v>272</v>
      </c>
      <c r="C227" s="16"/>
      <c r="D227" s="16"/>
      <c r="E227" s="16"/>
      <c r="F227" s="16"/>
      <c r="G227" s="16"/>
      <c r="H227" s="16"/>
      <c r="I227" s="16"/>
      <c r="O227" s="16"/>
      <c r="P227" s="16"/>
      <c r="Q227" s="16"/>
      <c r="R227" s="16"/>
      <c r="S227" s="16"/>
      <c r="T227" s="16"/>
      <c r="U227" s="16"/>
      <c r="V227" s="16"/>
      <c r="W227" s="16"/>
      <c r="X227" s="16"/>
      <c r="Y227" s="16"/>
      <c r="Z227" s="16"/>
      <c r="AA227" s="16"/>
      <c r="AB227" s="2"/>
    </row>
    <row r="228" spans="1:28" ht="17.100000000000001" customHeight="1">
      <c r="A228" s="6"/>
      <c r="B228" s="3"/>
      <c r="C228" s="3" t="s">
        <v>2459</v>
      </c>
      <c r="D228" s="3" t="s">
        <v>2460</v>
      </c>
      <c r="E228" s="3"/>
      <c r="F228" s="3"/>
      <c r="G228" s="3"/>
      <c r="H228" s="3"/>
      <c r="I228" s="3"/>
      <c r="J228" s="1556" t="str">
        <f>項目一覧②!$F$480</f>
        <v/>
      </c>
      <c r="K228" s="1556"/>
      <c r="L228" s="1556"/>
      <c r="M228" s="1556"/>
      <c r="N228" s="23" t="s">
        <v>89</v>
      </c>
      <c r="O228" s="3"/>
      <c r="P228" s="3"/>
      <c r="Q228" s="3"/>
      <c r="R228" s="3"/>
      <c r="S228" s="3"/>
      <c r="T228" s="3"/>
      <c r="U228" s="3"/>
      <c r="V228" s="3"/>
      <c r="W228" s="3"/>
      <c r="X228" s="3"/>
      <c r="Y228" s="3"/>
      <c r="Z228" s="3"/>
      <c r="AA228" s="3"/>
      <c r="AB228" s="2"/>
    </row>
    <row r="229" spans="1:28" ht="17.100000000000001" customHeight="1">
      <c r="A229" s="6"/>
      <c r="B229" s="3"/>
      <c r="C229" s="3" t="s">
        <v>2461</v>
      </c>
      <c r="D229" s="3" t="s">
        <v>2462</v>
      </c>
      <c r="E229" s="3"/>
      <c r="F229" s="3"/>
      <c r="G229" s="3"/>
      <c r="H229" s="3"/>
      <c r="I229" s="3"/>
      <c r="J229" s="19"/>
      <c r="K229" s="19"/>
      <c r="L229" s="19"/>
      <c r="M229" s="19"/>
      <c r="N229" s="23"/>
      <c r="O229" s="3"/>
      <c r="P229" s="3"/>
      <c r="Q229" s="3" t="str">
        <f>IF(項目一覧②!$G$481=TRUE,"■","□")</f>
        <v>□</v>
      </c>
      <c r="R229" s="3" t="s">
        <v>88</v>
      </c>
      <c r="S229" s="3"/>
      <c r="T229" s="3" t="str">
        <f>IF(項目一覧②!$H$481=TRUE,"■","□")</f>
        <v>□</v>
      </c>
      <c r="U229" s="3" t="s">
        <v>119</v>
      </c>
      <c r="V229" s="3"/>
      <c r="W229" s="3"/>
      <c r="X229" s="3"/>
      <c r="Y229" s="3"/>
      <c r="Z229" s="3"/>
      <c r="AA229" s="3"/>
      <c r="AB229" s="10"/>
    </row>
    <row r="230" spans="1:28" ht="17.100000000000001" customHeight="1">
      <c r="A230" s="17" t="s">
        <v>113</v>
      </c>
      <c r="B230" s="16" t="s">
        <v>268</v>
      </c>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2"/>
    </row>
    <row r="231" spans="1:28" ht="17.100000000000001" customHeight="1">
      <c r="A231" s="3"/>
      <c r="B231" s="3"/>
      <c r="C231" s="3"/>
      <c r="D231" s="1473" t="s">
        <v>267</v>
      </c>
      <c r="E231" s="1473"/>
      <c r="F231" s="1473"/>
      <c r="G231" s="1473"/>
      <c r="H231" s="5"/>
      <c r="I231" s="1473" t="s">
        <v>266</v>
      </c>
      <c r="J231" s="1473"/>
      <c r="K231" s="1473"/>
      <c r="L231" s="1473"/>
      <c r="M231" s="1473"/>
      <c r="N231" s="1473"/>
      <c r="O231" s="1473"/>
      <c r="P231" s="1473"/>
      <c r="Q231" s="1473"/>
      <c r="R231" s="1473"/>
      <c r="S231" s="1473"/>
      <c r="T231" s="1473"/>
      <c r="U231" s="1473"/>
      <c r="V231" s="5"/>
      <c r="W231" s="5" t="s">
        <v>257</v>
      </c>
      <c r="X231" s="1473" t="s">
        <v>265</v>
      </c>
      <c r="Y231" s="1473"/>
      <c r="Z231" s="1473"/>
      <c r="AA231" s="3" t="s">
        <v>179</v>
      </c>
      <c r="AB231" s="2"/>
    </row>
    <row r="232" spans="1:28" ht="17.100000000000001" customHeight="1">
      <c r="A232" s="3"/>
      <c r="B232" s="3" t="s">
        <v>264</v>
      </c>
      <c r="C232" s="3"/>
      <c r="D232" s="5" t="s">
        <v>191</v>
      </c>
      <c r="E232" s="1477" t="str">
        <f>項目一覧②!$F$482</f>
        <v/>
      </c>
      <c r="F232" s="1477"/>
      <c r="G232" s="5" t="s">
        <v>258</v>
      </c>
      <c r="H232" s="18" t="str">
        <f>項目一覧②!$F$488</f>
        <v/>
      </c>
      <c r="J232" s="3"/>
      <c r="K232" s="3"/>
      <c r="L232" s="2"/>
      <c r="M232" s="3"/>
      <c r="N232" s="3"/>
      <c r="O232" s="3"/>
      <c r="P232" s="3"/>
      <c r="Q232" s="3"/>
      <c r="R232" s="2"/>
      <c r="S232" s="2"/>
      <c r="T232" s="2"/>
      <c r="U232" s="2"/>
      <c r="V232" s="5"/>
      <c r="W232" s="5" t="s">
        <v>257</v>
      </c>
      <c r="X232" s="1478" t="str">
        <f>項目一覧②!$F$494</f>
        <v/>
      </c>
      <c r="Y232" s="1478"/>
      <c r="Z232" s="1478"/>
      <c r="AA232" s="3" t="s">
        <v>256</v>
      </c>
      <c r="AB232" s="2"/>
    </row>
    <row r="233" spans="1:28" ht="17.100000000000001" customHeight="1">
      <c r="A233" s="3"/>
      <c r="B233" s="3" t="s">
        <v>263</v>
      </c>
      <c r="C233" s="3"/>
      <c r="D233" s="5" t="s">
        <v>191</v>
      </c>
      <c r="E233" s="1477" t="str">
        <f>項目一覧②!$F$483</f>
        <v/>
      </c>
      <c r="F233" s="1477"/>
      <c r="G233" s="5" t="s">
        <v>258</v>
      </c>
      <c r="H233" s="18" t="str">
        <f>項目一覧②!$F$489</f>
        <v/>
      </c>
      <c r="J233" s="3"/>
      <c r="K233" s="3"/>
      <c r="L233" s="2"/>
      <c r="M233" s="3"/>
      <c r="N233" s="3"/>
      <c r="O233" s="3"/>
      <c r="P233" s="3"/>
      <c r="Q233" s="3"/>
      <c r="R233" s="2"/>
      <c r="S233" s="2"/>
      <c r="T233" s="2"/>
      <c r="U233" s="2"/>
      <c r="V233" s="5"/>
      <c r="W233" s="5" t="s">
        <v>257</v>
      </c>
      <c r="X233" s="1478" t="str">
        <f>項目一覧②!$F$495</f>
        <v/>
      </c>
      <c r="Y233" s="1478"/>
      <c r="Z233" s="1478"/>
      <c r="AA233" s="3" t="s">
        <v>256</v>
      </c>
      <c r="AB233" s="2"/>
    </row>
    <row r="234" spans="1:28" ht="17.100000000000001" customHeight="1">
      <c r="A234" s="3"/>
      <c r="B234" s="3" t="s">
        <v>262</v>
      </c>
      <c r="C234" s="3"/>
      <c r="D234" s="5" t="s">
        <v>191</v>
      </c>
      <c r="E234" s="1477" t="str">
        <f>項目一覧②!$F$484</f>
        <v/>
      </c>
      <c r="F234" s="1477"/>
      <c r="G234" s="5" t="s">
        <v>258</v>
      </c>
      <c r="H234" s="18" t="str">
        <f>項目一覧②!$F$490</f>
        <v/>
      </c>
      <c r="J234" s="3"/>
      <c r="K234" s="3"/>
      <c r="L234" s="2"/>
      <c r="M234" s="3"/>
      <c r="N234" s="3"/>
      <c r="O234" s="3"/>
      <c r="P234" s="3"/>
      <c r="Q234" s="3"/>
      <c r="R234" s="2"/>
      <c r="S234" s="2"/>
      <c r="T234" s="2"/>
      <c r="U234" s="2"/>
      <c r="V234" s="5"/>
      <c r="W234" s="5" t="s">
        <v>257</v>
      </c>
      <c r="X234" s="1478" t="str">
        <f>項目一覧②!$F$496</f>
        <v/>
      </c>
      <c r="Y234" s="1478"/>
      <c r="Z234" s="1478"/>
      <c r="AA234" s="3" t="s">
        <v>256</v>
      </c>
      <c r="AB234" s="2"/>
    </row>
    <row r="235" spans="1:28" ht="17.100000000000001" customHeight="1">
      <c r="A235" s="3"/>
      <c r="B235" s="3" t="s">
        <v>261</v>
      </c>
      <c r="C235" s="3"/>
      <c r="D235" s="5" t="s">
        <v>191</v>
      </c>
      <c r="E235" s="1477" t="str">
        <f>項目一覧②!$F$485</f>
        <v/>
      </c>
      <c r="F235" s="1477"/>
      <c r="G235" s="5" t="s">
        <v>258</v>
      </c>
      <c r="H235" s="18" t="str">
        <f>項目一覧②!$F$491</f>
        <v/>
      </c>
      <c r="J235" s="3"/>
      <c r="K235" s="3"/>
      <c r="L235" s="2"/>
      <c r="M235" s="3"/>
      <c r="N235" s="3"/>
      <c r="O235" s="3"/>
      <c r="P235" s="3"/>
      <c r="Q235" s="3"/>
      <c r="R235" s="2"/>
      <c r="S235" s="2"/>
      <c r="T235" s="2"/>
      <c r="U235" s="2"/>
      <c r="V235" s="5"/>
      <c r="W235" s="5" t="s">
        <v>257</v>
      </c>
      <c r="X235" s="1478" t="str">
        <f>項目一覧②!$F$497</f>
        <v/>
      </c>
      <c r="Y235" s="1478"/>
      <c r="Z235" s="1478"/>
      <c r="AA235" s="3" t="s">
        <v>256</v>
      </c>
      <c r="AB235" s="2"/>
    </row>
    <row r="236" spans="1:28" ht="17.100000000000001" customHeight="1">
      <c r="A236" s="3"/>
      <c r="B236" s="3" t="s">
        <v>260</v>
      </c>
      <c r="C236" s="3"/>
      <c r="D236" s="5" t="s">
        <v>191</v>
      </c>
      <c r="E236" s="1477" t="str">
        <f>項目一覧②!$F$486</f>
        <v/>
      </c>
      <c r="F236" s="1477"/>
      <c r="G236" s="5" t="s">
        <v>258</v>
      </c>
      <c r="H236" s="18" t="str">
        <f>項目一覧②!$F$492</f>
        <v/>
      </c>
      <c r="J236" s="3"/>
      <c r="K236" s="3"/>
      <c r="L236" s="2"/>
      <c r="M236" s="3"/>
      <c r="N236" s="3"/>
      <c r="O236" s="3"/>
      <c r="P236" s="3"/>
      <c r="Q236" s="3"/>
      <c r="R236" s="2"/>
      <c r="S236" s="2"/>
      <c r="T236" s="2"/>
      <c r="U236" s="2"/>
      <c r="V236" s="5"/>
      <c r="W236" s="5" t="s">
        <v>257</v>
      </c>
      <c r="X236" s="1478" t="str">
        <f>項目一覧②!$F$498</f>
        <v/>
      </c>
      <c r="Y236" s="1478"/>
      <c r="Z236" s="1478"/>
      <c r="AA236" s="3" t="s">
        <v>256</v>
      </c>
      <c r="AB236" s="2"/>
    </row>
    <row r="237" spans="1:28" ht="17.100000000000001" customHeight="1">
      <c r="A237" s="15"/>
      <c r="B237" s="15" t="s">
        <v>259</v>
      </c>
      <c r="C237" s="15"/>
      <c r="D237" s="5" t="s">
        <v>191</v>
      </c>
      <c r="E237" s="1477" t="str">
        <f>項目一覧②!$F$487</f>
        <v/>
      </c>
      <c r="F237" s="1477"/>
      <c r="G237" s="5" t="s">
        <v>258</v>
      </c>
      <c r="H237" s="18" t="str">
        <f>項目一覧②!$F$493</f>
        <v/>
      </c>
      <c r="J237" s="15"/>
      <c r="K237" s="15"/>
      <c r="L237" s="2"/>
      <c r="M237" s="15"/>
      <c r="N237" s="15"/>
      <c r="O237" s="15"/>
      <c r="P237" s="15"/>
      <c r="Q237" s="15"/>
      <c r="R237" s="2"/>
      <c r="S237" s="2"/>
      <c r="T237" s="2"/>
      <c r="U237" s="2"/>
      <c r="V237" s="5"/>
      <c r="W237" s="5" t="s">
        <v>257</v>
      </c>
      <c r="X237" s="1478" t="str">
        <f>項目一覧②!$F$499</f>
        <v/>
      </c>
      <c r="Y237" s="1478"/>
      <c r="Z237" s="1478"/>
      <c r="AA237" s="3" t="s">
        <v>256</v>
      </c>
      <c r="AB237" s="10"/>
    </row>
    <row r="238" spans="1:28" ht="17.100000000000001" customHeight="1">
      <c r="A238" s="17" t="s">
        <v>113</v>
      </c>
      <c r="B238" s="16" t="s">
        <v>255</v>
      </c>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2"/>
    </row>
    <row r="239" spans="1:28" ht="17.100000000000001" customHeight="1">
      <c r="A239" s="6"/>
      <c r="B239" s="3"/>
      <c r="C239" s="3"/>
      <c r="D239" s="3"/>
      <c r="E239" s="3"/>
      <c r="F239" s="1479" t="str">
        <f>項目一覧②!$F$500</f>
        <v/>
      </c>
      <c r="G239" s="1479"/>
      <c r="H239" s="1479"/>
      <c r="I239" s="1479"/>
      <c r="J239" s="1479"/>
      <c r="K239" s="1479"/>
      <c r="L239" s="1479"/>
      <c r="M239" s="1479"/>
      <c r="N239" s="1479"/>
      <c r="O239" s="1479"/>
      <c r="P239" s="1479"/>
      <c r="Q239" s="1479"/>
      <c r="R239" s="1479"/>
      <c r="S239" s="1479"/>
      <c r="T239" s="1479"/>
      <c r="U239" s="1479"/>
      <c r="V239" s="1479"/>
      <c r="W239" s="1479"/>
      <c r="X239" s="1479"/>
      <c r="Y239" s="1479"/>
      <c r="Z239" s="1479"/>
      <c r="AA239" s="1479"/>
      <c r="AB239" s="2"/>
    </row>
    <row r="240" spans="1:28" ht="17.100000000000001" customHeight="1">
      <c r="A240" s="15"/>
      <c r="B240" s="15"/>
      <c r="C240" s="15"/>
      <c r="D240" s="15"/>
      <c r="E240" s="15"/>
      <c r="F240" s="1480"/>
      <c r="G240" s="1480"/>
      <c r="H240" s="1480"/>
      <c r="I240" s="1480"/>
      <c r="J240" s="1480"/>
      <c r="K240" s="1480"/>
      <c r="L240" s="1480"/>
      <c r="M240" s="1480"/>
      <c r="N240" s="1480"/>
      <c r="O240" s="1480"/>
      <c r="P240" s="1480"/>
      <c r="Q240" s="1480"/>
      <c r="R240" s="1480"/>
      <c r="S240" s="1480"/>
      <c r="T240" s="1480"/>
      <c r="U240" s="1480"/>
      <c r="V240" s="1480"/>
      <c r="W240" s="1480"/>
      <c r="X240" s="1480"/>
      <c r="Y240" s="1480"/>
      <c r="Z240" s="1480"/>
      <c r="AA240" s="1480"/>
      <c r="AB240" s="10"/>
    </row>
    <row r="241" spans="1:32" ht="17.100000000000001" customHeight="1">
      <c r="A241" s="6" t="s">
        <v>113</v>
      </c>
      <c r="B241" s="3" t="s">
        <v>254</v>
      </c>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2"/>
    </row>
    <row r="242" spans="1:32" ht="17.100000000000001" customHeight="1">
      <c r="A242" s="3"/>
      <c r="B242" s="3"/>
      <c r="C242" s="3"/>
      <c r="D242" s="3"/>
      <c r="E242" s="3"/>
      <c r="F242" s="1479" t="str">
        <f>項目一覧②!$F$501</f>
        <v/>
      </c>
      <c r="G242" s="1479"/>
      <c r="H242" s="1479"/>
      <c r="I242" s="1479"/>
      <c r="J242" s="1479"/>
      <c r="K242" s="1479"/>
      <c r="L242" s="1479"/>
      <c r="M242" s="1479"/>
      <c r="N242" s="1479"/>
      <c r="O242" s="1479"/>
      <c r="P242" s="1479"/>
      <c r="Q242" s="1479"/>
      <c r="R242" s="1479"/>
      <c r="S242" s="1479"/>
      <c r="T242" s="1479"/>
      <c r="U242" s="1479"/>
      <c r="V242" s="1479"/>
      <c r="W242" s="1479"/>
      <c r="X242" s="1479"/>
      <c r="Y242" s="1479"/>
      <c r="Z242" s="1479"/>
      <c r="AA242" s="1479"/>
      <c r="AB242" s="10"/>
    </row>
    <row r="243" spans="1:32" ht="17.100000000000001" customHeight="1">
      <c r="A243" s="15"/>
      <c r="B243" s="15"/>
      <c r="C243" s="15"/>
      <c r="D243" s="15"/>
      <c r="E243" s="15"/>
      <c r="F243" s="1480"/>
      <c r="G243" s="1480"/>
      <c r="H243" s="1480"/>
      <c r="I243" s="1480"/>
      <c r="J243" s="1480"/>
      <c r="K243" s="1480"/>
      <c r="L243" s="1480"/>
      <c r="M243" s="1480"/>
      <c r="N243" s="1480"/>
      <c r="O243" s="1480"/>
      <c r="P243" s="1480"/>
      <c r="Q243" s="1480"/>
      <c r="R243" s="1480"/>
      <c r="S243" s="1480"/>
      <c r="T243" s="1480"/>
      <c r="U243" s="1480"/>
      <c r="V243" s="1480"/>
      <c r="W243" s="1480"/>
      <c r="X243" s="1480"/>
      <c r="Y243" s="1480"/>
      <c r="Z243" s="1480"/>
      <c r="AA243" s="1480"/>
      <c r="AB243" s="10"/>
    </row>
    <row r="244" spans="1:32" ht="15.95" customHeight="1"/>
    <row r="245" spans="1:32" ht="15.95" customHeight="1">
      <c r="A245" s="1501" t="s">
        <v>317</v>
      </c>
      <c r="B245" s="1501"/>
      <c r="C245" s="1501"/>
      <c r="D245" s="1501"/>
      <c r="E245" s="1501"/>
      <c r="F245" s="1501"/>
      <c r="G245" s="1501"/>
      <c r="H245" s="1501"/>
      <c r="I245" s="1501"/>
      <c r="J245" s="1501"/>
      <c r="K245" s="1501"/>
      <c r="L245" s="1501"/>
      <c r="M245" s="1501"/>
      <c r="N245" s="1501"/>
      <c r="O245" s="1501"/>
      <c r="P245" s="1501"/>
      <c r="Q245" s="1501"/>
      <c r="R245" s="1501"/>
      <c r="S245" s="1501"/>
      <c r="T245" s="1501"/>
      <c r="U245" s="1501"/>
      <c r="V245" s="1501"/>
      <c r="W245" s="1501"/>
      <c r="X245" s="1501"/>
      <c r="Y245" s="1501"/>
      <c r="Z245" s="1501"/>
      <c r="AA245" s="1501"/>
    </row>
    <row r="246" spans="1:32" ht="15.95" customHeight="1">
      <c r="A246" s="3"/>
      <c r="B246" s="3" t="s">
        <v>316</v>
      </c>
      <c r="C246" s="3"/>
      <c r="D246" s="3"/>
      <c r="E246" s="3"/>
      <c r="F246" s="15"/>
      <c r="G246" s="15"/>
      <c r="H246" s="15"/>
      <c r="I246" s="15"/>
      <c r="J246" s="15"/>
      <c r="K246" s="15"/>
      <c r="L246" s="15"/>
      <c r="M246" s="3"/>
      <c r="N246" s="3"/>
      <c r="O246" s="3"/>
      <c r="P246" s="3"/>
      <c r="Q246" s="3"/>
      <c r="R246" s="3"/>
      <c r="S246" s="3"/>
      <c r="T246" s="3"/>
      <c r="U246" s="3"/>
      <c r="V246" s="3"/>
      <c r="W246" s="3"/>
      <c r="X246" s="3"/>
      <c r="Y246" s="3"/>
      <c r="Z246" s="3"/>
      <c r="AA246" s="3"/>
      <c r="AB246" s="10"/>
    </row>
    <row r="247" spans="1:32" ht="24" customHeight="1">
      <c r="A247" s="22" t="s">
        <v>313</v>
      </c>
      <c r="B247" s="20" t="s">
        <v>136</v>
      </c>
      <c r="C247" s="20"/>
      <c r="D247" s="20"/>
      <c r="E247" s="20"/>
      <c r="F247" s="1553">
        <f>項目一覧②!$F$502</f>
        <v>3</v>
      </c>
      <c r="G247" s="1553"/>
      <c r="H247" s="1553"/>
      <c r="I247" s="1553"/>
      <c r="K247" s="15"/>
      <c r="L247" s="15"/>
      <c r="M247" s="20"/>
      <c r="N247" s="20"/>
      <c r="O247" s="20"/>
      <c r="P247" s="20"/>
      <c r="Q247" s="20"/>
      <c r="R247" s="20"/>
      <c r="S247" s="20"/>
      <c r="T247" s="20"/>
      <c r="U247" s="20"/>
      <c r="V247" s="20"/>
      <c r="W247" s="20"/>
      <c r="X247" s="20"/>
      <c r="Y247" s="20"/>
      <c r="Z247" s="20"/>
      <c r="AA247" s="20"/>
      <c r="AB247" s="10"/>
    </row>
    <row r="248" spans="1:32" ht="15.95" customHeight="1">
      <c r="A248" s="17" t="s">
        <v>313</v>
      </c>
      <c r="B248" s="16" t="s">
        <v>315</v>
      </c>
      <c r="C248" s="16"/>
      <c r="D248" s="16"/>
      <c r="E248" s="16" t="s">
        <v>169</v>
      </c>
      <c r="F248" s="16"/>
      <c r="G248" s="1502" t="str">
        <f>項目一覧②!$F$503</f>
        <v/>
      </c>
      <c r="H248" s="1502"/>
      <c r="I248" s="74" t="s">
        <v>314</v>
      </c>
      <c r="J248" s="1487" t="str">
        <f>項目一覧②!$F$506</f>
        <v/>
      </c>
      <c r="K248" s="1487"/>
      <c r="L248" s="1487"/>
      <c r="M248" s="1487"/>
      <c r="N248" s="1487"/>
      <c r="O248" s="1487"/>
      <c r="P248" s="1487"/>
      <c r="Q248" s="1487"/>
      <c r="R248" s="1487"/>
      <c r="S248" s="1487"/>
      <c r="T248" s="1487"/>
      <c r="U248" s="1487"/>
      <c r="V248" s="1487"/>
      <c r="W248" s="1487"/>
      <c r="X248" s="1487"/>
      <c r="Y248" s="1487"/>
      <c r="Z248" s="1487"/>
      <c r="AA248" s="1487"/>
    </row>
    <row r="249" spans="1:32" ht="15.95" customHeight="1">
      <c r="A249" s="3"/>
      <c r="B249" s="3"/>
      <c r="C249" s="3"/>
      <c r="D249" s="3"/>
      <c r="E249" s="3" t="s">
        <v>169</v>
      </c>
      <c r="F249" s="3"/>
      <c r="G249" s="1497" t="str">
        <f>項目一覧②!$F$504</f>
        <v/>
      </c>
      <c r="H249" s="1497"/>
      <c r="I249" s="18" t="s">
        <v>314</v>
      </c>
      <c r="J249" s="1500" t="str">
        <f>項目一覧②!$F$507</f>
        <v/>
      </c>
      <c r="K249" s="1500"/>
      <c r="L249" s="1500"/>
      <c r="M249" s="1500"/>
      <c r="N249" s="1500"/>
      <c r="O249" s="1500"/>
      <c r="P249" s="1500"/>
      <c r="Q249" s="1500"/>
      <c r="R249" s="1500"/>
      <c r="S249" s="1500"/>
      <c r="T249" s="1500"/>
      <c r="U249" s="1500"/>
      <c r="V249" s="1500"/>
      <c r="W249" s="1500"/>
      <c r="X249" s="1500"/>
      <c r="Y249" s="1500"/>
      <c r="Z249" s="1500"/>
      <c r="AA249" s="1500"/>
    </row>
    <row r="250" spans="1:32" ht="15.95" customHeight="1">
      <c r="A250" s="3"/>
      <c r="B250" s="3"/>
      <c r="C250" s="3"/>
      <c r="D250" s="3"/>
      <c r="E250" s="3" t="s">
        <v>169</v>
      </c>
      <c r="F250" s="3"/>
      <c r="G250" s="1497" t="str">
        <f>項目一覧②!$F$505</f>
        <v/>
      </c>
      <c r="H250" s="1497"/>
      <c r="I250" s="18" t="s">
        <v>314</v>
      </c>
      <c r="J250" s="1500" t="str">
        <f>項目一覧②!$F$508</f>
        <v/>
      </c>
      <c r="K250" s="1500"/>
      <c r="L250" s="1500"/>
      <c r="M250" s="1500"/>
      <c r="N250" s="1500"/>
      <c r="O250" s="1500"/>
      <c r="P250" s="1500"/>
      <c r="Q250" s="1500"/>
      <c r="R250" s="1500"/>
      <c r="S250" s="1500"/>
      <c r="T250" s="1500"/>
      <c r="U250" s="1500"/>
      <c r="V250" s="1500"/>
      <c r="W250" s="1500"/>
      <c r="X250" s="1500"/>
      <c r="Y250" s="1500"/>
      <c r="Z250" s="1500"/>
      <c r="AA250" s="1500"/>
    </row>
    <row r="251" spans="1:32" ht="15.95" customHeight="1">
      <c r="A251" s="3"/>
      <c r="B251" s="3"/>
      <c r="C251" s="3"/>
      <c r="D251" s="3"/>
      <c r="E251" s="3" t="s">
        <v>169</v>
      </c>
      <c r="F251" s="3"/>
      <c r="G251" s="3"/>
      <c r="H251" s="3"/>
      <c r="I251" s="3" t="s">
        <v>314</v>
      </c>
      <c r="J251" s="3"/>
      <c r="K251" s="3"/>
      <c r="L251" s="3"/>
      <c r="M251" s="3"/>
      <c r="N251" s="3"/>
      <c r="O251" s="3"/>
      <c r="P251" s="3"/>
      <c r="Q251" s="3"/>
      <c r="R251" s="3"/>
      <c r="S251" s="3"/>
      <c r="T251" s="3"/>
      <c r="U251" s="3"/>
      <c r="V251" s="3"/>
      <c r="W251" s="3"/>
      <c r="X251" s="3"/>
      <c r="Y251" s="3"/>
      <c r="Z251" s="3"/>
      <c r="AA251" s="3"/>
      <c r="AB251" s="10"/>
    </row>
    <row r="252" spans="1:32" ht="15.95" customHeight="1">
      <c r="A252" s="17" t="s">
        <v>313</v>
      </c>
      <c r="B252" s="16" t="s">
        <v>133</v>
      </c>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row>
    <row r="253" spans="1:32" ht="15.95" customHeight="1">
      <c r="A253" s="6"/>
      <c r="B253" s="6" t="str">
        <f>IF(項目一覧②!$G$509=TRUE,"■","□")</f>
        <v>□</v>
      </c>
      <c r="C253" s="3" t="s">
        <v>312</v>
      </c>
      <c r="D253" s="3"/>
      <c r="E253" s="6" t="str">
        <f>IF(項目一覧②!$H$509=TRUE,"■","□")</f>
        <v>□</v>
      </c>
      <c r="F253" s="3" t="s">
        <v>311</v>
      </c>
      <c r="G253" s="3"/>
      <c r="H253" s="32" t="str">
        <f>IF(項目一覧②!$I$509=TRUE,"■","□")</f>
        <v>□</v>
      </c>
      <c r="I253" s="15" t="s">
        <v>310</v>
      </c>
      <c r="J253" s="15"/>
      <c r="K253" s="32" t="str">
        <f>IF(項目一覧②!$J$509=TRUE,"■","□")</f>
        <v>□</v>
      </c>
      <c r="L253" s="15" t="s">
        <v>309</v>
      </c>
      <c r="M253" s="15"/>
      <c r="N253" s="32" t="str">
        <f>IF(項目一覧②!$K$509=TRUE,"■","□")</f>
        <v>□</v>
      </c>
      <c r="O253" s="15" t="s">
        <v>308</v>
      </c>
      <c r="P253" s="15"/>
      <c r="Q253" s="15"/>
      <c r="R253" s="32" t="str">
        <f>IF(項目一覧②!$L$509=TRUE,"■","□")</f>
        <v>□</v>
      </c>
      <c r="S253" s="15" t="s">
        <v>307</v>
      </c>
      <c r="T253" s="15"/>
      <c r="U253" s="15"/>
      <c r="V253" s="15"/>
      <c r="W253" s="32" t="str">
        <f>IF(項目一覧②!$M$509=TRUE,"■","□")</f>
        <v>□</v>
      </c>
      <c r="X253" s="31" t="s">
        <v>306</v>
      </c>
      <c r="Y253" s="15"/>
      <c r="Z253" s="15"/>
      <c r="AA253" s="30"/>
      <c r="AB253" s="10"/>
    </row>
    <row r="254" spans="1:32" ht="24" customHeight="1">
      <c r="A254" s="22" t="s">
        <v>273</v>
      </c>
      <c r="B254" s="20" t="s">
        <v>125</v>
      </c>
      <c r="C254" s="20"/>
      <c r="D254" s="20"/>
      <c r="E254" s="20"/>
      <c r="F254" s="20"/>
      <c r="G254" s="20"/>
      <c r="H254" s="20" t="str">
        <f>項目一覧②!$F$510&amp;IF(項目一覧②!F875="","","　一部　"&amp;項目一覧②!F875)</f>
        <v/>
      </c>
      <c r="I254" s="20"/>
      <c r="J254" s="20"/>
      <c r="K254" s="20"/>
      <c r="L254" s="20"/>
      <c r="M254" s="20"/>
      <c r="N254" s="20"/>
      <c r="O254" s="20"/>
      <c r="P254" s="20"/>
      <c r="Q254" s="20"/>
      <c r="R254" s="20"/>
      <c r="S254" s="20"/>
      <c r="T254" s="20"/>
      <c r="U254" s="20"/>
      <c r="V254" s="20"/>
      <c r="W254" s="20"/>
      <c r="X254" s="20"/>
      <c r="Y254" s="20"/>
      <c r="Z254" s="20"/>
      <c r="AA254" s="20"/>
      <c r="AB254" s="10"/>
    </row>
    <row r="255" spans="1:32" s="402" customFormat="1" ht="18" customHeight="1">
      <c r="A255" s="421" t="s">
        <v>113</v>
      </c>
      <c r="B255" s="406" t="s">
        <v>3129</v>
      </c>
      <c r="C255" s="406"/>
      <c r="D255" s="406"/>
      <c r="E255" s="406"/>
      <c r="F255" s="406"/>
      <c r="R255" s="10"/>
      <c r="S255" s="10"/>
      <c r="T255" s="10"/>
      <c r="U255" s="10"/>
      <c r="V255" s="10"/>
      <c r="W255" s="10"/>
      <c r="X255" s="10"/>
      <c r="Y255" s="10"/>
      <c r="Z255" s="10"/>
      <c r="AA255" s="10"/>
      <c r="AB255" s="10"/>
      <c r="AC255" s="10"/>
      <c r="AD255" s="10"/>
      <c r="AE255" s="10"/>
      <c r="AF255" s="10"/>
    </row>
    <row r="256" spans="1:32" s="402" customFormat="1" ht="17.100000000000001" customHeight="1">
      <c r="A256" s="421"/>
      <c r="B256" s="406"/>
      <c r="C256" s="406"/>
      <c r="D256" s="406"/>
      <c r="E256" s="446" t="str">
        <f>IF(項目一覧②!$G$845=TRUE,"■","□")</f>
        <v>□</v>
      </c>
      <c r="F256" s="10" t="s">
        <v>3081</v>
      </c>
      <c r="G256" s="10"/>
      <c r="H256" s="10"/>
      <c r="I256" s="10"/>
      <c r="L256" s="10"/>
      <c r="M256" s="10"/>
      <c r="N256" s="10"/>
      <c r="O256" s="10"/>
      <c r="P256" s="10"/>
      <c r="Q256" s="10"/>
      <c r="R256" s="10"/>
      <c r="S256" s="10"/>
      <c r="T256" s="10"/>
      <c r="U256" s="10"/>
      <c r="V256" s="10"/>
      <c r="W256" s="10"/>
      <c r="X256" s="10"/>
      <c r="Y256" s="10"/>
      <c r="Z256" s="10"/>
      <c r="AA256" s="10"/>
      <c r="AB256" s="10"/>
      <c r="AC256" s="10"/>
      <c r="AD256" s="10"/>
    </row>
    <row r="257" spans="1:42" s="402" customFormat="1" ht="17.100000000000001" customHeight="1">
      <c r="A257" s="421"/>
      <c r="B257" s="406"/>
      <c r="C257" s="406"/>
      <c r="D257" s="406"/>
      <c r="E257" s="446" t="str">
        <f>IF(項目一覧②!$G$846=TRUE,"■","□")</f>
        <v>□</v>
      </c>
      <c r="F257" s="10" t="s">
        <v>3125</v>
      </c>
      <c r="G257" s="10"/>
      <c r="H257" s="10"/>
      <c r="I257" s="10"/>
      <c r="J257" s="446"/>
      <c r="K257" s="10"/>
      <c r="L257" s="10"/>
      <c r="M257" s="10"/>
      <c r="N257" s="10"/>
      <c r="O257" s="10"/>
      <c r="P257" s="10"/>
      <c r="Q257" s="10"/>
      <c r="R257" s="10"/>
      <c r="S257" s="10"/>
      <c r="T257" s="10"/>
      <c r="U257" s="10"/>
      <c r="V257" s="10"/>
      <c r="W257" s="10"/>
      <c r="X257" s="10"/>
      <c r="Y257" s="10"/>
      <c r="Z257" s="10"/>
      <c r="AA257" s="10"/>
      <c r="AB257" s="10"/>
      <c r="AC257" s="10"/>
      <c r="AD257" s="10"/>
    </row>
    <row r="258" spans="1:42" s="402" customFormat="1" ht="17.100000000000001" customHeight="1">
      <c r="A258" s="421"/>
      <c r="B258" s="406"/>
      <c r="C258" s="406"/>
      <c r="D258" s="406"/>
      <c r="E258" s="446" t="str">
        <f>IF(項目一覧②!$G$847=TRUE,"■","□")</f>
        <v>□</v>
      </c>
      <c r="F258" s="10" t="s">
        <v>3083</v>
      </c>
      <c r="G258" s="10"/>
      <c r="H258" s="10"/>
      <c r="I258" s="10"/>
      <c r="K258" s="10"/>
      <c r="L258" s="438"/>
      <c r="M258" s="1268"/>
      <c r="N258" s="1268"/>
      <c r="O258" s="10"/>
      <c r="P258" s="10"/>
      <c r="Q258" s="10"/>
      <c r="R258" s="10"/>
      <c r="S258" s="10"/>
      <c r="T258" s="10"/>
      <c r="U258" s="10"/>
      <c r="V258" s="10"/>
      <c r="W258" s="10"/>
      <c r="X258" s="10"/>
      <c r="Y258" s="10"/>
      <c r="Z258" s="10"/>
      <c r="AA258" s="10"/>
      <c r="AB258" s="10"/>
      <c r="AC258" s="10"/>
      <c r="AD258" s="10"/>
      <c r="AE258" s="540"/>
    </row>
    <row r="259" spans="1:42" s="402" customFormat="1" ht="17.100000000000001" customHeight="1">
      <c r="A259" s="421"/>
      <c r="B259" s="406"/>
      <c r="C259" s="406"/>
      <c r="D259" s="406"/>
      <c r="E259" s="446" t="str">
        <f>IF(項目一覧②!$G$848=TRUE,"■","□")</f>
        <v>□</v>
      </c>
      <c r="F259" s="10" t="s">
        <v>3084</v>
      </c>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540"/>
    </row>
    <row r="260" spans="1:42" s="402" customFormat="1" ht="17.100000000000001" customHeight="1">
      <c r="A260" s="421"/>
      <c r="B260" s="406"/>
      <c r="C260" s="406"/>
      <c r="D260" s="406"/>
      <c r="E260" s="446" t="str">
        <f>IF(項目一覧②!$G$849=TRUE,"■","□")</f>
        <v>□</v>
      </c>
      <c r="F260" s="10" t="s">
        <v>3085</v>
      </c>
      <c r="G260" s="10"/>
      <c r="H260" s="10"/>
      <c r="I260" s="10"/>
      <c r="J260" s="10"/>
      <c r="K260" s="10"/>
      <c r="L260" s="10"/>
      <c r="M260" s="10"/>
      <c r="N260" s="10"/>
      <c r="O260" s="10"/>
      <c r="P260" s="10"/>
      <c r="Q260" s="10"/>
      <c r="R260" s="10"/>
      <c r="S260" s="10"/>
      <c r="T260" s="10"/>
      <c r="U260" s="10"/>
      <c r="V260" s="10"/>
      <c r="W260" s="10"/>
      <c r="X260" s="10"/>
      <c r="Y260" s="10"/>
      <c r="Z260" s="10"/>
      <c r="AA260" s="10"/>
      <c r="AB260" s="10"/>
      <c r="AC260" s="10"/>
      <c r="AD260" s="10"/>
      <c r="AE260" s="540"/>
    </row>
    <row r="261" spans="1:42" s="402" customFormat="1" ht="18" customHeight="1">
      <c r="A261" s="1019"/>
      <c r="B261" s="1020"/>
      <c r="C261" s="1020"/>
      <c r="D261" s="1020"/>
      <c r="E261" s="1022" t="str">
        <f>IF(項目一覧②!$G$869=TRUE,"■","□")</f>
        <v>□</v>
      </c>
      <c r="F261" s="1021" t="s">
        <v>1432</v>
      </c>
      <c r="G261" s="1021"/>
      <c r="H261" s="1021"/>
      <c r="I261" s="1021"/>
      <c r="J261" s="1021"/>
      <c r="K261" s="1021"/>
      <c r="L261" s="1021"/>
      <c r="M261" s="1021"/>
      <c r="N261" s="1021"/>
      <c r="O261" s="1021"/>
      <c r="P261" s="1021"/>
      <c r="Q261" s="1021"/>
      <c r="R261" s="1021"/>
      <c r="S261" s="1021"/>
      <c r="T261" s="1021"/>
      <c r="U261" s="1021"/>
      <c r="V261" s="1021"/>
      <c r="W261" s="1021"/>
      <c r="X261" s="1021"/>
      <c r="Y261" s="1021"/>
      <c r="Z261" s="1021"/>
      <c r="AA261" s="1021"/>
      <c r="AB261" s="1021"/>
      <c r="AC261" s="10"/>
      <c r="AD261" s="10"/>
      <c r="AE261" s="540"/>
    </row>
    <row r="262" spans="1:42" s="402" customFormat="1" ht="18" customHeight="1">
      <c r="A262" s="421" t="s">
        <v>113</v>
      </c>
      <c r="B262" s="406" t="s">
        <v>3130</v>
      </c>
      <c r="C262" s="406"/>
      <c r="D262" s="406"/>
      <c r="E262" s="406"/>
      <c r="F262" s="406"/>
      <c r="G262" s="406"/>
      <c r="H262" s="406"/>
      <c r="I262" s="406"/>
      <c r="J262" s="406"/>
      <c r="K262" s="406"/>
      <c r="L262" s="406"/>
      <c r="M262" s="10"/>
      <c r="N262" s="10"/>
      <c r="O262" s="10"/>
      <c r="P262" s="10"/>
      <c r="Q262" s="10"/>
      <c r="R262" s="10"/>
      <c r="S262" s="10"/>
      <c r="T262" s="10"/>
      <c r="U262" s="10"/>
      <c r="V262" s="10"/>
      <c r="W262" s="10"/>
      <c r="X262" s="10"/>
      <c r="Y262" s="10"/>
      <c r="Z262" s="10"/>
      <c r="AA262" s="10"/>
      <c r="AB262" s="10"/>
      <c r="AC262" s="10"/>
      <c r="AD262" s="10"/>
      <c r="AE262" s="10"/>
      <c r="AF262" s="10"/>
      <c r="AG262" s="10"/>
      <c r="AH262" s="10"/>
      <c r="AI262" s="10"/>
      <c r="AJ262" s="10"/>
      <c r="AK262" s="10"/>
      <c r="AL262" s="10"/>
      <c r="AM262" s="540"/>
    </row>
    <row r="263" spans="1:42" s="402" customFormat="1" ht="17.100000000000001" customHeight="1">
      <c r="A263" s="421"/>
      <c r="B263" s="406"/>
      <c r="C263" s="406"/>
      <c r="D263" s="406"/>
      <c r="E263" s="446" t="str">
        <f>IF(項目一覧②!$G$851=TRUE,"■","□")</f>
        <v>□</v>
      </c>
      <c r="F263" s="10" t="s">
        <v>3126</v>
      </c>
      <c r="G263" s="10"/>
      <c r="H263" s="10"/>
      <c r="I263" s="10"/>
      <c r="J263" s="10"/>
      <c r="K263" s="10"/>
      <c r="L263" s="10"/>
      <c r="M263" s="10"/>
      <c r="N263" s="10"/>
      <c r="O263" s="10"/>
      <c r="P263" s="10"/>
      <c r="Q263" s="10"/>
      <c r="R263" s="10"/>
      <c r="S263" s="10"/>
      <c r="T263" s="10"/>
      <c r="U263" s="10"/>
      <c r="V263" s="10"/>
      <c r="W263" s="10"/>
      <c r="X263" s="10"/>
      <c r="Y263" s="10"/>
      <c r="Z263" s="10"/>
      <c r="AA263" s="10"/>
      <c r="AB263" s="10"/>
      <c r="AC263" s="10"/>
      <c r="AD263" s="10"/>
      <c r="AE263" s="540"/>
    </row>
    <row r="264" spans="1:42" s="402" customFormat="1" ht="17.100000000000001" customHeight="1">
      <c r="A264" s="421"/>
      <c r="B264" s="406"/>
      <c r="C264" s="406"/>
      <c r="D264" s="406"/>
      <c r="E264" s="446" t="str">
        <f>IF(項目一覧②!$G$852=TRUE,"■","□")</f>
        <v>□</v>
      </c>
      <c r="F264" s="10" t="s">
        <v>3127</v>
      </c>
      <c r="G264" s="10"/>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540"/>
    </row>
    <row r="265" spans="1:42" s="402" customFormat="1" ht="17.100000000000001" customHeight="1">
      <c r="A265" s="421"/>
      <c r="B265" s="406"/>
      <c r="C265" s="406"/>
      <c r="D265" s="406"/>
      <c r="E265" s="446" t="str">
        <f>IF(項目一覧②!$G$853=TRUE,"■","□")</f>
        <v>□</v>
      </c>
      <c r="F265" s="10" t="s">
        <v>3128</v>
      </c>
      <c r="G265" s="10"/>
      <c r="H265" s="10"/>
      <c r="I265" s="10"/>
      <c r="J265" s="10"/>
      <c r="K265" s="10"/>
      <c r="L265" s="10"/>
      <c r="M265" s="10"/>
      <c r="N265" s="10"/>
      <c r="O265" s="10"/>
      <c r="P265" s="10"/>
      <c r="Q265" s="10"/>
      <c r="R265" s="10"/>
      <c r="S265" s="10"/>
      <c r="T265" s="10"/>
      <c r="U265" s="10"/>
      <c r="V265" s="10"/>
      <c r="W265" s="10"/>
      <c r="X265" s="10"/>
      <c r="Y265" s="10"/>
      <c r="Z265" s="10"/>
      <c r="AA265" s="10"/>
      <c r="AB265" s="10"/>
      <c r="AC265" s="10"/>
      <c r="AD265" s="10"/>
      <c r="AE265" s="540"/>
    </row>
    <row r="266" spans="1:42" s="402" customFormat="1" ht="18" customHeight="1">
      <c r="A266" s="421"/>
      <c r="B266" s="406"/>
      <c r="C266" s="406"/>
      <c r="D266" s="406"/>
      <c r="E266" s="446" t="str">
        <f>IF(項目一覧②!$G$870=TRUE,"■","□")</f>
        <v>□</v>
      </c>
      <c r="F266" s="10" t="s">
        <v>1432</v>
      </c>
      <c r="G266" s="10"/>
      <c r="H266" s="10"/>
      <c r="I266" s="10"/>
      <c r="J266" s="10"/>
      <c r="K266" s="10"/>
      <c r="L266" s="10"/>
      <c r="M266" s="10"/>
      <c r="N266" s="10"/>
      <c r="O266" s="10"/>
      <c r="P266" s="10"/>
      <c r="Q266" s="10"/>
      <c r="R266" s="10"/>
      <c r="S266" s="10"/>
      <c r="T266" s="10"/>
      <c r="U266" s="10"/>
      <c r="V266" s="10"/>
      <c r="W266" s="10"/>
      <c r="X266" s="10"/>
      <c r="Y266" s="10"/>
      <c r="Z266" s="10"/>
      <c r="AA266" s="10"/>
      <c r="AB266" s="10"/>
      <c r="AC266" s="10"/>
      <c r="AD266" s="10"/>
      <c r="AE266" s="540"/>
    </row>
    <row r="267" spans="1:42" s="402" customFormat="1" ht="18" customHeight="1">
      <c r="A267" s="1019"/>
      <c r="B267" s="1020"/>
      <c r="C267" s="1020"/>
      <c r="D267" s="1020"/>
      <c r="E267" s="1022" t="str">
        <f>IF(項目一覧②!$G$871=TRUE,"■","□")</f>
        <v>□</v>
      </c>
      <c r="F267" s="1021" t="s">
        <v>3188</v>
      </c>
      <c r="G267" s="1021"/>
      <c r="H267" s="1021"/>
      <c r="I267" s="1021"/>
      <c r="J267" s="1021"/>
      <c r="K267" s="1021"/>
      <c r="L267" s="1021"/>
      <c r="M267" s="1021"/>
      <c r="N267" s="1021"/>
      <c r="O267" s="1021"/>
      <c r="P267" s="1021"/>
      <c r="Q267" s="1021"/>
      <c r="R267" s="1021"/>
      <c r="S267" s="1021"/>
      <c r="T267" s="1021"/>
      <c r="U267" s="1021"/>
      <c r="V267" s="1021"/>
      <c r="W267" s="1021"/>
      <c r="X267" s="1021"/>
      <c r="Y267" s="1021"/>
      <c r="Z267" s="1021"/>
      <c r="AA267" s="1021"/>
      <c r="AB267" s="1021"/>
      <c r="AC267" s="10"/>
      <c r="AD267" s="10"/>
      <c r="AE267" s="540"/>
    </row>
    <row r="268" spans="1:42" s="402" customFormat="1" ht="18" customHeight="1">
      <c r="A268" s="421" t="s">
        <v>113</v>
      </c>
      <c r="B268" s="406" t="s">
        <v>3201</v>
      </c>
      <c r="C268" s="406"/>
      <c r="D268" s="406"/>
      <c r="E268" s="406"/>
      <c r="F268" s="406"/>
      <c r="G268" s="406"/>
      <c r="H268" s="406"/>
      <c r="I268" s="406"/>
      <c r="J268" s="406"/>
      <c r="K268" s="406"/>
      <c r="L268" s="406"/>
      <c r="M268" s="10"/>
      <c r="N268" s="10"/>
      <c r="O268" s="10"/>
      <c r="P268" s="10"/>
      <c r="Q268" s="10"/>
      <c r="R268" s="10"/>
      <c r="S268" s="10"/>
      <c r="T268" s="10"/>
      <c r="U268" s="10"/>
      <c r="V268" s="10"/>
      <c r="W268" s="10"/>
      <c r="X268" s="10"/>
      <c r="Y268" s="10"/>
      <c r="Z268" s="10"/>
      <c r="AA268" s="10"/>
      <c r="AB268" s="10"/>
      <c r="AC268" s="10"/>
      <c r="AD268" s="10"/>
      <c r="AE268" s="10"/>
      <c r="AF268" s="10"/>
      <c r="AG268" s="10"/>
      <c r="AH268" s="10"/>
      <c r="AI268" s="10"/>
      <c r="AJ268" s="10"/>
      <c r="AK268" s="10"/>
      <c r="AL268" s="10"/>
      <c r="AM268" s="540"/>
    </row>
    <row r="269" spans="1:42" s="402" customFormat="1" ht="18" customHeight="1">
      <c r="A269" s="421"/>
      <c r="B269" s="406"/>
      <c r="C269" s="406"/>
      <c r="D269" s="406"/>
      <c r="E269" s="446" t="str">
        <f>IF(項目一覧②!$G$872=TRUE,"■","□")</f>
        <v>□</v>
      </c>
      <c r="F269" s="10" t="s">
        <v>3193</v>
      </c>
      <c r="G269" s="10"/>
      <c r="H269" s="10"/>
      <c r="I269" s="10"/>
      <c r="J269" s="446" t="str">
        <f>IF(項目一覧②!$G$854=TRUE,"■","□")</f>
        <v>□</v>
      </c>
      <c r="K269" s="10" t="s">
        <v>3091</v>
      </c>
      <c r="L269" s="10"/>
      <c r="M269" s="10"/>
      <c r="N269" s="10"/>
      <c r="O269" s="10"/>
      <c r="P269" s="446" t="str">
        <f>IF(項目一覧②!$G$873=TRUE,"■","□")</f>
        <v>□</v>
      </c>
      <c r="Q269" s="10" t="s">
        <v>3192</v>
      </c>
      <c r="T269" s="10"/>
      <c r="U269" s="10"/>
      <c r="V269" s="446" t="str">
        <f>IF(項目一覧②!$G$855=TRUE,"■","□")</f>
        <v>□</v>
      </c>
      <c r="W269" s="10" t="s">
        <v>3145</v>
      </c>
      <c r="X269" s="10"/>
      <c r="Y269" s="10"/>
      <c r="Z269" s="10"/>
      <c r="AA269" s="10"/>
      <c r="AB269" s="10"/>
      <c r="AE269" s="10"/>
      <c r="AF269" s="10"/>
      <c r="AG269" s="10"/>
      <c r="AH269" s="10"/>
      <c r="AI269" s="10"/>
      <c r="AJ269" s="10"/>
      <c r="AK269" s="10"/>
      <c r="AL269" s="10"/>
      <c r="AM269" s="10"/>
      <c r="AN269" s="10"/>
      <c r="AO269" s="10"/>
      <c r="AP269" s="540"/>
    </row>
    <row r="270" spans="1:42" s="402" customFormat="1" ht="18" customHeight="1">
      <c r="A270" s="1019"/>
      <c r="B270" s="1020"/>
      <c r="C270" s="1020"/>
      <c r="D270" s="1020"/>
      <c r="E270" s="1022" t="str">
        <f>IF(項目一覧②!$G$856=TRUE,"■","□")</f>
        <v>□</v>
      </c>
      <c r="F270" s="1021" t="s">
        <v>2122</v>
      </c>
      <c r="G270" s="1021"/>
      <c r="H270" s="1021"/>
      <c r="I270" s="1021"/>
      <c r="J270" s="1022" t="str">
        <f>IF(項目一覧②!$G$874=TRUE,"■","□")</f>
        <v>□</v>
      </c>
      <c r="K270" s="1021" t="s">
        <v>3190</v>
      </c>
      <c r="L270" s="1021"/>
      <c r="M270" s="1021"/>
      <c r="N270" s="1021"/>
      <c r="O270" s="1021"/>
      <c r="P270" s="1021"/>
      <c r="Q270" s="1021"/>
      <c r="R270" s="1022"/>
      <c r="S270" s="1021"/>
      <c r="T270" s="1021"/>
      <c r="U270" s="1021"/>
      <c r="V270" s="1021"/>
      <c r="W270" s="1021"/>
      <c r="X270" s="1021"/>
      <c r="Y270" s="1021"/>
      <c r="Z270" s="1021"/>
      <c r="AA270" s="1021"/>
      <c r="AB270" s="1021"/>
      <c r="AC270" s="10"/>
      <c r="AD270" s="10"/>
      <c r="AE270" s="540"/>
    </row>
    <row r="271" spans="1:42" ht="15.95" customHeight="1">
      <c r="A271" s="6" t="s">
        <v>273</v>
      </c>
      <c r="B271" s="3" t="s">
        <v>3131</v>
      </c>
      <c r="C271" s="3"/>
      <c r="D271" s="3"/>
      <c r="E271" s="3"/>
      <c r="F271" s="3"/>
      <c r="G271" s="3"/>
      <c r="H271" s="3"/>
      <c r="I271" s="3"/>
      <c r="J271" s="3"/>
      <c r="K271" s="3"/>
      <c r="L271" s="3"/>
      <c r="M271" s="3"/>
      <c r="N271" s="3"/>
      <c r="O271" s="3"/>
      <c r="P271" s="3"/>
      <c r="Q271" s="3"/>
      <c r="R271" s="3"/>
      <c r="S271" s="3"/>
      <c r="T271" s="3"/>
      <c r="U271" s="3"/>
      <c r="V271" s="3"/>
      <c r="W271" s="3"/>
      <c r="X271" s="3"/>
      <c r="Y271" s="3"/>
      <c r="Z271" s="3"/>
      <c r="AA271" s="3"/>
    </row>
    <row r="272" spans="1:42" ht="15.95" customHeight="1">
      <c r="A272" s="3"/>
      <c r="B272" s="3" t="s">
        <v>2375</v>
      </c>
      <c r="C272" s="3" t="s">
        <v>2434</v>
      </c>
      <c r="D272" s="3"/>
      <c r="E272" s="3"/>
      <c r="F272" s="3"/>
      <c r="G272" s="3"/>
      <c r="H272" s="3"/>
      <c r="I272" s="3"/>
      <c r="J272" s="3"/>
      <c r="K272" s="1473" t="str">
        <f>項目一覧②!$F$513</f>
        <v/>
      </c>
      <c r="L272" s="1473"/>
      <c r="M272" s="1473"/>
      <c r="N272" s="3"/>
      <c r="O272" s="3"/>
      <c r="P272" s="3"/>
      <c r="Q272" s="3"/>
      <c r="R272" s="3"/>
      <c r="S272" s="3"/>
      <c r="T272" s="3"/>
      <c r="U272" s="3"/>
      <c r="V272" s="3"/>
      <c r="W272" s="3"/>
      <c r="X272" s="3"/>
      <c r="Y272" s="3"/>
      <c r="Z272" s="3"/>
      <c r="AA272" s="3"/>
    </row>
    <row r="273" spans="1:28" ht="15.95" customHeight="1">
      <c r="A273" s="3"/>
      <c r="B273" s="3" t="s">
        <v>2397</v>
      </c>
      <c r="C273" s="3" t="s">
        <v>2436</v>
      </c>
      <c r="D273" s="3"/>
      <c r="E273" s="3"/>
      <c r="F273" s="3"/>
      <c r="G273" s="3"/>
      <c r="H273" s="3"/>
      <c r="I273" s="3"/>
      <c r="J273" s="3"/>
      <c r="K273" s="1473" t="str">
        <f>項目一覧②!$F$514</f>
        <v/>
      </c>
      <c r="L273" s="1473"/>
      <c r="M273" s="1473"/>
      <c r="N273" s="3"/>
      <c r="O273" s="3"/>
      <c r="P273" s="3"/>
      <c r="Q273" s="3"/>
      <c r="R273" s="3"/>
      <c r="S273" s="3"/>
      <c r="T273" s="3"/>
      <c r="U273" s="3"/>
      <c r="V273" s="3"/>
      <c r="W273" s="3"/>
      <c r="X273" s="3"/>
      <c r="Y273" s="3"/>
      <c r="Z273" s="3"/>
      <c r="AA273" s="3"/>
    </row>
    <row r="274" spans="1:28" ht="15.95" customHeight="1">
      <c r="A274" s="3"/>
      <c r="B274" s="3" t="s">
        <v>368</v>
      </c>
      <c r="C274" s="3" t="s">
        <v>2438</v>
      </c>
      <c r="D274" s="3"/>
      <c r="E274" s="3"/>
      <c r="F274" s="3"/>
      <c r="G274" s="3"/>
      <c r="H274" s="3"/>
      <c r="I274" s="3"/>
      <c r="J274" s="3"/>
      <c r="K274" s="1473" t="str">
        <f>項目一覧②!$F$515</f>
        <v/>
      </c>
      <c r="L274" s="1473"/>
      <c r="M274" s="1473"/>
      <c r="N274" s="3"/>
      <c r="O274" s="3"/>
      <c r="P274" s="3"/>
      <c r="Q274" s="3"/>
      <c r="R274" s="3"/>
      <c r="S274" s="3"/>
      <c r="T274" s="3"/>
      <c r="U274" s="3"/>
      <c r="V274" s="3"/>
      <c r="W274" s="3"/>
      <c r="X274" s="3"/>
      <c r="Y274" s="3"/>
      <c r="Z274" s="3"/>
      <c r="AA274" s="3"/>
    </row>
    <row r="275" spans="1:28" ht="15.95" customHeight="1">
      <c r="A275" s="3"/>
      <c r="B275" s="3" t="s">
        <v>366</v>
      </c>
      <c r="C275" s="3" t="s">
        <v>2439</v>
      </c>
      <c r="D275" s="3"/>
      <c r="E275" s="3"/>
      <c r="F275" s="3"/>
      <c r="G275" s="3"/>
      <c r="H275" s="3"/>
      <c r="I275" s="3"/>
      <c r="J275" s="3"/>
      <c r="K275" s="1498" t="str">
        <f>項目一覧②!$F$516</f>
        <v/>
      </c>
      <c r="L275" s="1498"/>
      <c r="M275" s="1498"/>
      <c r="N275" s="3"/>
      <c r="O275" s="3"/>
      <c r="P275" s="3"/>
      <c r="Q275" s="3"/>
      <c r="R275" s="3"/>
      <c r="S275" s="3"/>
      <c r="T275" s="3"/>
      <c r="U275" s="3"/>
      <c r="V275" s="3"/>
      <c r="W275" s="3"/>
      <c r="X275" s="3"/>
      <c r="Y275" s="3"/>
      <c r="Z275" s="3"/>
      <c r="AA275" s="3"/>
      <c r="AB275" s="10"/>
    </row>
    <row r="276" spans="1:28" ht="15.95" customHeight="1">
      <c r="A276" s="17" t="s">
        <v>273</v>
      </c>
      <c r="B276" s="16" t="s">
        <v>3132</v>
      </c>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row>
    <row r="277" spans="1:28" ht="15.95" customHeight="1">
      <c r="A277" s="3"/>
      <c r="B277" s="3" t="s">
        <v>2375</v>
      </c>
      <c r="C277" s="3" t="s">
        <v>2424</v>
      </c>
      <c r="D277" s="3"/>
      <c r="E277" s="3"/>
      <c r="F277" s="3"/>
      <c r="G277" s="3"/>
      <c r="H277" s="3"/>
      <c r="I277" s="3"/>
      <c r="J277" s="3"/>
      <c r="K277" s="1503" t="str">
        <f>項目一覧②!$F$517</f>
        <v/>
      </c>
      <c r="L277" s="1503"/>
      <c r="M277" s="1503"/>
      <c r="N277" s="1503"/>
      <c r="O277" s="3" t="s">
        <v>271</v>
      </c>
      <c r="P277" s="3"/>
      <c r="Q277" s="3"/>
      <c r="R277" s="3"/>
      <c r="S277" s="3"/>
      <c r="T277" s="3"/>
      <c r="U277" s="3"/>
      <c r="V277" s="3"/>
      <c r="W277" s="3"/>
      <c r="X277" s="3"/>
      <c r="Y277" s="3"/>
      <c r="Z277" s="3"/>
      <c r="AA277" s="3"/>
    </row>
    <row r="278" spans="1:28" ht="15.95" customHeight="1">
      <c r="A278" s="15"/>
      <c r="B278" s="15" t="s">
        <v>2397</v>
      </c>
      <c r="C278" s="15" t="s">
        <v>2441</v>
      </c>
      <c r="D278" s="15"/>
      <c r="E278" s="15"/>
      <c r="F278" s="15"/>
      <c r="G278" s="15"/>
      <c r="H278" s="15"/>
      <c r="I278" s="15"/>
      <c r="J278" s="15"/>
      <c r="K278" s="1504" t="str">
        <f>項目一覧②!$F$518</f>
        <v/>
      </c>
      <c r="L278" s="1504"/>
      <c r="M278" s="1504"/>
      <c r="N278" s="1504"/>
      <c r="O278" s="3" t="s">
        <v>271</v>
      </c>
      <c r="P278" s="15"/>
      <c r="Q278" s="15"/>
      <c r="R278" s="15"/>
      <c r="S278" s="15"/>
      <c r="T278" s="15"/>
      <c r="U278" s="15"/>
      <c r="V278" s="15"/>
      <c r="W278" s="15"/>
      <c r="X278" s="15"/>
      <c r="Y278" s="15"/>
      <c r="Z278" s="15"/>
      <c r="AA278" s="15"/>
      <c r="AB278" s="10"/>
    </row>
    <row r="279" spans="1:28" ht="24" customHeight="1">
      <c r="A279" s="22" t="s">
        <v>273</v>
      </c>
      <c r="B279" s="20" t="s">
        <v>3133</v>
      </c>
      <c r="C279" s="20"/>
      <c r="D279" s="20"/>
      <c r="E279" s="20"/>
      <c r="F279" s="20"/>
      <c r="G279" s="20"/>
      <c r="H279" s="1571" t="str">
        <f>項目一覧②!$F$519</f>
        <v/>
      </c>
      <c r="I279" s="1571"/>
      <c r="J279" s="1571"/>
      <c r="K279" s="1571"/>
      <c r="L279" s="1571"/>
      <c r="M279" s="1571"/>
      <c r="N279" s="1571"/>
      <c r="O279" s="1571"/>
      <c r="P279" s="1571"/>
      <c r="Q279" s="1571"/>
      <c r="R279" s="1571"/>
      <c r="S279" s="1571"/>
      <c r="T279" s="1571"/>
      <c r="U279" s="1571"/>
      <c r="V279" s="1571"/>
      <c r="W279" s="1571"/>
      <c r="X279" s="1571"/>
      <c r="Y279" s="1571"/>
      <c r="Z279" s="1571"/>
      <c r="AA279" s="1571"/>
      <c r="AB279" s="10"/>
    </row>
    <row r="280" spans="1:28" ht="15.95" customHeight="1">
      <c r="A280" s="17" t="s">
        <v>273</v>
      </c>
      <c r="B280" s="16" t="s">
        <v>3134</v>
      </c>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row>
    <row r="281" spans="1:28" ht="15.95" customHeight="1">
      <c r="A281" s="6"/>
      <c r="B281" s="3" t="s">
        <v>2375</v>
      </c>
      <c r="C281" s="3" t="s">
        <v>2465</v>
      </c>
      <c r="D281" s="3"/>
      <c r="E281" s="3"/>
      <c r="F281" s="3"/>
      <c r="G281" s="3"/>
      <c r="H281" s="3"/>
      <c r="I281" s="3"/>
      <c r="J281" s="3"/>
      <c r="K281" s="3"/>
      <c r="L281" s="3"/>
      <c r="M281" s="3"/>
      <c r="N281" s="3"/>
      <c r="O281" s="3"/>
      <c r="P281" s="3"/>
      <c r="Q281" s="3"/>
      <c r="R281" s="3"/>
      <c r="S281" s="3"/>
      <c r="T281" s="3"/>
      <c r="U281" s="3"/>
      <c r="V281" s="3"/>
      <c r="W281" s="3"/>
      <c r="X281" s="3"/>
      <c r="Y281" s="3"/>
      <c r="Z281" s="3"/>
      <c r="AA281" s="3"/>
    </row>
    <row r="282" spans="1:28" ht="15.95" customHeight="1">
      <c r="A282" s="3"/>
      <c r="C282" s="3"/>
      <c r="D282" s="3"/>
      <c r="E282" s="3"/>
      <c r="F282" s="3"/>
      <c r="G282" s="3"/>
      <c r="H282" s="3"/>
      <c r="I282" s="3"/>
      <c r="J282" s="3"/>
      <c r="K282" s="3"/>
      <c r="L282" s="3"/>
      <c r="M282" s="3"/>
      <c r="N282" s="3"/>
      <c r="O282" s="3"/>
      <c r="P282" s="3"/>
      <c r="Q282" s="3"/>
      <c r="R282" s="3"/>
      <c r="S282" s="3"/>
      <c r="T282" s="3"/>
      <c r="U282" s="6" t="str">
        <f>IF(項目一覧②!$G$520=TRUE,"■","□")</f>
        <v>□</v>
      </c>
      <c r="V282" s="3" t="s">
        <v>270</v>
      </c>
      <c r="W282" s="3"/>
      <c r="X282" s="6" t="str">
        <f>IF(項目一覧②!$H$520=TRUE,"■","□")</f>
        <v>□</v>
      </c>
      <c r="Y282" s="3" t="s">
        <v>269</v>
      </c>
      <c r="Z282" s="3"/>
      <c r="AA282" s="3"/>
    </row>
    <row r="283" spans="1:28" ht="15.95" customHeight="1">
      <c r="A283" s="3"/>
      <c r="B283" s="3" t="s">
        <v>2397</v>
      </c>
      <c r="C283" s="3" t="s">
        <v>2467</v>
      </c>
      <c r="D283" s="3"/>
      <c r="E283" s="3"/>
      <c r="F283" s="3"/>
      <c r="G283" s="3"/>
      <c r="H283" s="3"/>
      <c r="I283" s="3"/>
      <c r="J283" s="3"/>
      <c r="K283" s="3"/>
      <c r="L283" s="3"/>
      <c r="M283" s="3"/>
      <c r="N283" s="3"/>
      <c r="O283" s="3"/>
      <c r="P283" s="3"/>
      <c r="Q283" s="3"/>
      <c r="R283" s="3"/>
      <c r="S283" s="3"/>
      <c r="T283" s="3"/>
      <c r="U283" s="6" t="str">
        <f>IF(項目一覧②!$G$521=TRUE,"■","□")</f>
        <v>□</v>
      </c>
      <c r="V283" s="3" t="s">
        <v>270</v>
      </c>
      <c r="W283" s="3"/>
      <c r="X283" s="6" t="str">
        <f>IF(項目一覧②!$H$521=TRUE,"■","□")</f>
        <v>□</v>
      </c>
      <c r="Y283" s="3" t="s">
        <v>87</v>
      </c>
      <c r="Z283" s="3"/>
      <c r="AA283" s="3"/>
    </row>
    <row r="284" spans="1:28" ht="15.95" customHeight="1">
      <c r="A284" s="3"/>
      <c r="B284" s="3" t="s">
        <v>368</v>
      </c>
      <c r="C284" s="3" t="s">
        <v>2540</v>
      </c>
      <c r="D284" s="3"/>
      <c r="E284" s="3"/>
      <c r="F284" s="3"/>
      <c r="G284" s="3"/>
      <c r="H284" s="3"/>
      <c r="I284" s="3"/>
      <c r="J284" s="3"/>
      <c r="K284" s="3"/>
      <c r="L284" s="3"/>
      <c r="M284" s="3"/>
      <c r="N284" s="3"/>
      <c r="O284" s="3"/>
      <c r="P284" s="3"/>
      <c r="Q284" s="3"/>
      <c r="R284" s="3"/>
      <c r="S284" s="3"/>
      <c r="T284" s="3"/>
      <c r="U284" s="3"/>
      <c r="V284" s="3"/>
      <c r="W284" s="3"/>
      <c r="X284" s="3"/>
      <c r="Y284" s="3"/>
      <c r="Z284" s="3"/>
      <c r="AA284" s="3"/>
    </row>
    <row r="285" spans="1:28" ht="15.95" customHeight="1">
      <c r="A285" s="3"/>
      <c r="B285" s="3"/>
      <c r="C285" s="3"/>
      <c r="D285" s="3"/>
      <c r="E285" s="3"/>
      <c r="F285" s="3"/>
      <c r="G285" s="3"/>
      <c r="H285" s="3"/>
      <c r="I285" s="3"/>
      <c r="J285" s="3"/>
      <c r="K285" s="3"/>
      <c r="L285" s="3" t="str">
        <f>IF(項目一覧②!$F$522="","第　　　　　　　　　　号","第   "&amp;項目一覧②!$F$522&amp;"   号")</f>
        <v>第　　　　　　　　　　号</v>
      </c>
      <c r="M285" s="3"/>
      <c r="N285" s="3"/>
      <c r="O285" s="3"/>
      <c r="P285" s="3"/>
      <c r="Q285" s="3"/>
      <c r="R285" s="3"/>
      <c r="S285" s="3"/>
      <c r="T285" s="3"/>
      <c r="U285" s="3"/>
      <c r="V285" s="3"/>
      <c r="W285" s="3"/>
      <c r="X285" s="3"/>
      <c r="Y285" s="3"/>
      <c r="Z285" s="3"/>
      <c r="AA285" s="3"/>
    </row>
    <row r="286" spans="1:28" ht="15.95" customHeight="1">
      <c r="A286" s="3"/>
      <c r="B286" s="3" t="s">
        <v>366</v>
      </c>
      <c r="C286" s="3" t="s">
        <v>2521</v>
      </c>
      <c r="D286" s="3"/>
      <c r="E286" s="3"/>
      <c r="F286" s="3"/>
      <c r="G286" s="3"/>
      <c r="H286" s="3"/>
      <c r="I286" s="3"/>
      <c r="J286" s="3"/>
      <c r="K286" s="3"/>
      <c r="L286" s="3"/>
      <c r="M286" s="3"/>
      <c r="N286" s="3"/>
      <c r="O286" s="3"/>
      <c r="P286" s="3"/>
      <c r="Q286" s="3"/>
      <c r="R286" s="3"/>
      <c r="S286" s="3"/>
      <c r="T286" s="3"/>
      <c r="U286" s="3"/>
      <c r="V286" s="3"/>
      <c r="W286" s="3"/>
      <c r="X286" s="3"/>
      <c r="Y286" s="3"/>
      <c r="Z286" s="3"/>
      <c r="AA286" s="3"/>
    </row>
    <row r="287" spans="1:28" ht="15.95" customHeight="1">
      <c r="A287" s="3"/>
      <c r="B287" s="3"/>
      <c r="C287" s="3"/>
      <c r="D287" s="3"/>
      <c r="E287" s="3"/>
      <c r="F287" s="3"/>
      <c r="G287" s="3"/>
      <c r="H287" s="3"/>
      <c r="I287" s="3"/>
      <c r="J287" s="3"/>
      <c r="K287" s="3"/>
      <c r="L287" s="3" t="str">
        <f>IF(項目一覧②!$F$523="","第　　　　　　　　　　号","第   "&amp;項目一覧②!$F$523&amp;"   号")</f>
        <v>第　　　　　　　　　　号</v>
      </c>
      <c r="M287" s="3"/>
      <c r="N287" s="3"/>
      <c r="O287" s="3"/>
      <c r="P287" s="3"/>
      <c r="Q287" s="3"/>
      <c r="R287" s="3"/>
      <c r="S287" s="3"/>
      <c r="T287" s="3"/>
      <c r="U287" s="3"/>
      <c r="V287" s="3"/>
      <c r="W287" s="3"/>
      <c r="X287" s="3"/>
      <c r="Y287" s="3"/>
      <c r="Z287" s="3"/>
      <c r="AA287" s="3"/>
    </row>
    <row r="288" spans="1:28" ht="15.95" customHeight="1">
      <c r="A288" s="3"/>
      <c r="B288" s="3" t="s">
        <v>365</v>
      </c>
      <c r="C288" s="3" t="s">
        <v>2522</v>
      </c>
      <c r="D288" s="3"/>
      <c r="E288" s="3"/>
      <c r="F288" s="3"/>
      <c r="G288" s="3"/>
      <c r="H288" s="3"/>
      <c r="I288" s="3"/>
      <c r="J288" s="3"/>
      <c r="K288" s="3"/>
      <c r="L288" s="3"/>
      <c r="M288" s="3"/>
      <c r="N288" s="3"/>
      <c r="O288" s="3"/>
      <c r="P288" s="3"/>
      <c r="Q288" s="3"/>
      <c r="R288" s="3"/>
      <c r="S288" s="3"/>
      <c r="T288" s="3"/>
      <c r="U288" s="3"/>
      <c r="V288" s="3"/>
      <c r="W288" s="3"/>
      <c r="X288" s="3"/>
      <c r="Y288" s="3"/>
      <c r="Z288" s="3"/>
      <c r="AA288" s="3"/>
    </row>
    <row r="289" spans="1:28" ht="15.95" customHeight="1">
      <c r="A289" s="3"/>
      <c r="C289" s="3"/>
      <c r="D289" s="3"/>
      <c r="E289" s="3"/>
      <c r="F289" s="3"/>
      <c r="G289" s="5" t="str">
        <f>IF(項目一覧②!$G$819=TRUE,"■","□")</f>
        <v>□</v>
      </c>
      <c r="H289" s="406" t="s">
        <v>2547</v>
      </c>
      <c r="I289" s="3"/>
      <c r="J289" s="3"/>
      <c r="K289" s="3"/>
      <c r="L289" s="3"/>
      <c r="M289" s="3"/>
      <c r="N289" s="3"/>
      <c r="O289" s="3"/>
      <c r="P289" s="3"/>
      <c r="Q289" s="3"/>
      <c r="R289" s="3"/>
      <c r="S289" s="3"/>
      <c r="T289" s="3"/>
      <c r="U289" s="3"/>
      <c r="V289" s="3"/>
      <c r="W289" s="3"/>
      <c r="X289" s="3"/>
      <c r="Y289" s="3"/>
      <c r="Z289" s="3"/>
      <c r="AA289" s="3"/>
    </row>
    <row r="290" spans="1:28" ht="15.95" customHeight="1">
      <c r="A290" s="3"/>
      <c r="B290" s="3"/>
      <c r="C290" s="3"/>
      <c r="D290" s="3"/>
      <c r="E290" s="3"/>
      <c r="F290" s="3"/>
      <c r="G290" s="5" t="str">
        <f>IF(項目一覧②!$G$820=TRUE,"■","□")</f>
        <v>□</v>
      </c>
      <c r="H290" s="406" t="s">
        <v>2548</v>
      </c>
      <c r="I290" s="3"/>
      <c r="J290" s="3"/>
      <c r="K290" s="3"/>
      <c r="L290" s="3"/>
      <c r="M290" s="3"/>
      <c r="N290" s="3"/>
      <c r="O290" s="3"/>
      <c r="P290" s="3"/>
      <c r="Q290" s="3"/>
      <c r="R290" s="3"/>
      <c r="S290" s="3"/>
      <c r="T290" s="3"/>
      <c r="U290" s="3"/>
      <c r="V290" s="3"/>
      <c r="W290" s="3"/>
      <c r="X290" s="3"/>
      <c r="Y290" s="3"/>
      <c r="Z290" s="3"/>
      <c r="AA290" s="3"/>
    </row>
    <row r="291" spans="1:28" ht="15.95" customHeight="1">
      <c r="A291" s="3"/>
      <c r="B291" s="3" t="s">
        <v>363</v>
      </c>
      <c r="C291" s="3" t="s">
        <v>2549</v>
      </c>
      <c r="D291" s="3"/>
      <c r="E291" s="3"/>
      <c r="F291" s="3"/>
      <c r="G291" s="3"/>
      <c r="H291" s="3"/>
      <c r="I291" s="3"/>
      <c r="J291" s="3"/>
      <c r="K291" s="3"/>
      <c r="L291" s="3"/>
      <c r="M291" s="3"/>
      <c r="N291" s="3"/>
      <c r="O291" s="3"/>
      <c r="P291" s="3"/>
      <c r="Q291" s="3"/>
      <c r="R291" s="3"/>
      <c r="S291" s="3"/>
      <c r="T291" s="3"/>
      <c r="U291" s="3"/>
      <c r="V291" s="3"/>
      <c r="W291" s="3"/>
      <c r="X291" s="3"/>
      <c r="Y291" s="3"/>
      <c r="Z291" s="3"/>
      <c r="AA291" s="3"/>
    </row>
    <row r="292" spans="1:28" ht="15.95" customHeight="1">
      <c r="A292" s="15"/>
      <c r="B292" s="15"/>
      <c r="C292" s="15"/>
      <c r="D292" s="15"/>
      <c r="E292" s="15"/>
      <c r="F292" s="15"/>
      <c r="G292" s="15"/>
      <c r="H292" s="15"/>
      <c r="I292" s="15"/>
      <c r="J292" s="15"/>
      <c r="K292" s="15"/>
      <c r="L292" s="15" t="str">
        <f>IF(項目一覧②!$F$524="","","第   "&amp;項目一覧②!$F$524&amp;"   号")</f>
        <v/>
      </c>
      <c r="M292" s="15"/>
      <c r="N292" s="15"/>
      <c r="O292" s="15"/>
      <c r="P292" s="15"/>
      <c r="Q292" s="15"/>
      <c r="R292" s="15"/>
      <c r="S292" s="15"/>
      <c r="T292" s="15"/>
      <c r="U292" s="15"/>
      <c r="V292" s="15"/>
      <c r="W292" s="15"/>
      <c r="X292" s="15"/>
      <c r="Y292" s="15"/>
      <c r="Z292" s="15"/>
      <c r="AA292" s="15"/>
      <c r="AB292" s="10"/>
    </row>
    <row r="293" spans="1:28" ht="15.95" customHeight="1">
      <c r="A293" s="6" t="s">
        <v>279</v>
      </c>
      <c r="B293" s="3" t="s">
        <v>3135</v>
      </c>
      <c r="C293" s="3"/>
      <c r="D293" s="3"/>
      <c r="E293" s="3"/>
      <c r="F293" s="3"/>
      <c r="G293" s="3"/>
      <c r="H293" s="3"/>
      <c r="I293" s="3"/>
      <c r="J293" s="3"/>
      <c r="K293" s="3"/>
      <c r="L293" s="3"/>
      <c r="M293" s="3"/>
      <c r="N293" s="3"/>
      <c r="O293" s="3"/>
      <c r="P293" s="3"/>
      <c r="Q293" s="3"/>
      <c r="R293" s="3"/>
      <c r="S293" s="3"/>
      <c r="T293" s="3"/>
      <c r="U293" s="3"/>
      <c r="V293" s="3"/>
      <c r="W293" s="3"/>
      <c r="X293" s="3"/>
      <c r="Y293" s="3"/>
      <c r="Z293" s="3"/>
      <c r="AA293" s="3"/>
    </row>
    <row r="294" spans="1:28" ht="15.95" customHeight="1">
      <c r="A294" s="3"/>
      <c r="B294" s="3" t="s">
        <v>304</v>
      </c>
      <c r="C294" s="3"/>
      <c r="D294" s="3"/>
      <c r="E294" s="3"/>
      <c r="F294" s="3"/>
      <c r="G294" s="3"/>
      <c r="H294" s="3"/>
      <c r="I294" s="5" t="s">
        <v>299</v>
      </c>
      <c r="J294" s="1473" t="s">
        <v>303</v>
      </c>
      <c r="K294" s="1473"/>
      <c r="L294" s="1473"/>
      <c r="M294" s="1473"/>
      <c r="N294" s="5" t="s">
        <v>298</v>
      </c>
      <c r="O294" s="5" t="s">
        <v>299</v>
      </c>
      <c r="P294" s="1473" t="s">
        <v>302</v>
      </c>
      <c r="Q294" s="1473"/>
      <c r="R294" s="1473"/>
      <c r="S294" s="1473"/>
      <c r="T294" s="5" t="s">
        <v>298</v>
      </c>
      <c r="U294" s="5" t="s">
        <v>299</v>
      </c>
      <c r="V294" s="1473" t="s">
        <v>301</v>
      </c>
      <c r="W294" s="1473"/>
      <c r="X294" s="1473"/>
      <c r="Y294" s="1473"/>
      <c r="Z294" s="7" t="s">
        <v>298</v>
      </c>
      <c r="AA294" s="3"/>
    </row>
    <row r="295" spans="1:28" ht="15.95" customHeight="1">
      <c r="A295" s="3"/>
      <c r="B295" s="3"/>
      <c r="C295" s="3"/>
      <c r="D295" s="5" t="s">
        <v>299</v>
      </c>
      <c r="E295" s="1497" t="str">
        <f>項目一覧②!$F$525</f>
        <v/>
      </c>
      <c r="F295" s="1497"/>
      <c r="G295" s="5" t="s">
        <v>298</v>
      </c>
      <c r="H295" s="3"/>
      <c r="I295" s="5" t="s">
        <v>299</v>
      </c>
      <c r="J295" s="1483" t="str">
        <f>項目一覧②!$F$532</f>
        <v/>
      </c>
      <c r="K295" s="1483"/>
      <c r="L295" s="1483"/>
      <c r="M295" s="1483"/>
      <c r="N295" s="5" t="s">
        <v>298</v>
      </c>
      <c r="O295" s="5" t="s">
        <v>299</v>
      </c>
      <c r="P295" s="1483" t="str">
        <f>項目一覧②!$F$539</f>
        <v/>
      </c>
      <c r="Q295" s="1483"/>
      <c r="R295" s="1483"/>
      <c r="S295" s="1483"/>
      <c r="T295" s="5" t="s">
        <v>298</v>
      </c>
      <c r="U295" s="5" t="s">
        <v>299</v>
      </c>
      <c r="V295" s="1483" t="str">
        <f>項目一覧②!$F$546</f>
        <v/>
      </c>
      <c r="W295" s="1483"/>
      <c r="X295" s="1483"/>
      <c r="Y295" s="1483"/>
      <c r="Z295" s="3" t="s">
        <v>282</v>
      </c>
      <c r="AA295" s="3"/>
    </row>
    <row r="296" spans="1:28" ht="15.95" customHeight="1">
      <c r="A296" s="3"/>
      <c r="B296" s="3"/>
      <c r="C296" s="3"/>
      <c r="D296" s="5" t="s">
        <v>299</v>
      </c>
      <c r="E296" s="1497" t="str">
        <f>項目一覧②!$F$526</f>
        <v/>
      </c>
      <c r="F296" s="1497"/>
      <c r="G296" s="5" t="s">
        <v>298</v>
      </c>
      <c r="H296" s="3"/>
      <c r="I296" s="5" t="s">
        <v>299</v>
      </c>
      <c r="J296" s="1483" t="str">
        <f>項目一覧②!$F$533</f>
        <v/>
      </c>
      <c r="K296" s="1483"/>
      <c r="L296" s="1483"/>
      <c r="M296" s="1483"/>
      <c r="N296" s="5" t="s">
        <v>298</v>
      </c>
      <c r="O296" s="5" t="s">
        <v>299</v>
      </c>
      <c r="P296" s="1483" t="str">
        <f>項目一覧②!$F$540</f>
        <v/>
      </c>
      <c r="Q296" s="1483"/>
      <c r="R296" s="1483"/>
      <c r="S296" s="1483"/>
      <c r="T296" s="5" t="s">
        <v>298</v>
      </c>
      <c r="U296" s="5" t="s">
        <v>299</v>
      </c>
      <c r="V296" s="1483" t="str">
        <f>項目一覧②!$F$547</f>
        <v/>
      </c>
      <c r="W296" s="1483"/>
      <c r="X296" s="1483"/>
      <c r="Y296" s="1483"/>
      <c r="Z296" s="3" t="s">
        <v>282</v>
      </c>
      <c r="AA296" s="3"/>
    </row>
    <row r="297" spans="1:28" ht="15.95" customHeight="1">
      <c r="A297" s="3"/>
      <c r="B297" s="3"/>
      <c r="C297" s="3"/>
      <c r="D297" s="5" t="s">
        <v>299</v>
      </c>
      <c r="E297" s="1497" t="str">
        <f>項目一覧②!$F$527</f>
        <v/>
      </c>
      <c r="F297" s="1497"/>
      <c r="G297" s="5" t="s">
        <v>298</v>
      </c>
      <c r="H297" s="3"/>
      <c r="I297" s="5" t="s">
        <v>299</v>
      </c>
      <c r="J297" s="1483" t="str">
        <f>項目一覧②!$F$534</f>
        <v/>
      </c>
      <c r="K297" s="1483"/>
      <c r="L297" s="1483"/>
      <c r="M297" s="1483"/>
      <c r="N297" s="5" t="s">
        <v>298</v>
      </c>
      <c r="O297" s="5" t="s">
        <v>299</v>
      </c>
      <c r="P297" s="1483" t="str">
        <f>項目一覧②!$F$541</f>
        <v/>
      </c>
      <c r="Q297" s="1483"/>
      <c r="R297" s="1483"/>
      <c r="S297" s="1483"/>
      <c r="T297" s="5" t="s">
        <v>298</v>
      </c>
      <c r="U297" s="5" t="s">
        <v>299</v>
      </c>
      <c r="V297" s="1483" t="str">
        <f>項目一覧②!$F$548</f>
        <v/>
      </c>
      <c r="W297" s="1483"/>
      <c r="X297" s="1483"/>
      <c r="Y297" s="1483"/>
      <c r="Z297" s="3" t="s">
        <v>282</v>
      </c>
      <c r="AA297" s="3"/>
    </row>
    <row r="298" spans="1:28" ht="15.95" customHeight="1">
      <c r="A298" s="3"/>
      <c r="B298" s="3"/>
      <c r="C298" s="3"/>
      <c r="D298" s="5" t="s">
        <v>299</v>
      </c>
      <c r="E298" s="1497" t="str">
        <f>項目一覧②!$F$528</f>
        <v/>
      </c>
      <c r="F298" s="1497"/>
      <c r="G298" s="5" t="s">
        <v>298</v>
      </c>
      <c r="H298" s="3"/>
      <c r="I298" s="5" t="s">
        <v>299</v>
      </c>
      <c r="J298" s="1483" t="str">
        <f>項目一覧②!$F$535</f>
        <v/>
      </c>
      <c r="K298" s="1483"/>
      <c r="L298" s="1483"/>
      <c r="M298" s="1483"/>
      <c r="N298" s="5" t="s">
        <v>298</v>
      </c>
      <c r="O298" s="5" t="s">
        <v>299</v>
      </c>
      <c r="P298" s="1483" t="str">
        <f>項目一覧②!$F$542</f>
        <v/>
      </c>
      <c r="Q298" s="1483"/>
      <c r="R298" s="1483"/>
      <c r="S298" s="1483"/>
      <c r="T298" s="5" t="s">
        <v>298</v>
      </c>
      <c r="U298" s="5" t="s">
        <v>299</v>
      </c>
      <c r="V298" s="1483" t="str">
        <f>項目一覧②!$F$549</f>
        <v/>
      </c>
      <c r="W298" s="1483"/>
      <c r="X298" s="1483"/>
      <c r="Y298" s="1483"/>
      <c r="Z298" s="3" t="s">
        <v>282</v>
      </c>
      <c r="AA298" s="3"/>
    </row>
    <row r="299" spans="1:28" ht="15.95" customHeight="1">
      <c r="A299" s="3"/>
      <c r="B299" s="3"/>
      <c r="C299" s="3"/>
      <c r="D299" s="5" t="s">
        <v>299</v>
      </c>
      <c r="E299" s="1497" t="str">
        <f>項目一覧②!$F$529</f>
        <v/>
      </c>
      <c r="F299" s="1497"/>
      <c r="G299" s="5" t="s">
        <v>298</v>
      </c>
      <c r="H299" s="3"/>
      <c r="I299" s="5" t="s">
        <v>299</v>
      </c>
      <c r="J299" s="1483" t="str">
        <f>項目一覧②!$F$536</f>
        <v/>
      </c>
      <c r="K299" s="1483"/>
      <c r="L299" s="1483"/>
      <c r="M299" s="1483"/>
      <c r="N299" s="5" t="s">
        <v>298</v>
      </c>
      <c r="O299" s="5" t="s">
        <v>299</v>
      </c>
      <c r="P299" s="1483" t="str">
        <f>項目一覧②!$F$543</f>
        <v/>
      </c>
      <c r="Q299" s="1483"/>
      <c r="R299" s="1483"/>
      <c r="S299" s="1483"/>
      <c r="T299" s="5" t="s">
        <v>298</v>
      </c>
      <c r="U299" s="5" t="s">
        <v>299</v>
      </c>
      <c r="V299" s="1483" t="str">
        <f>項目一覧②!$F$550</f>
        <v/>
      </c>
      <c r="W299" s="1483"/>
      <c r="X299" s="1483"/>
      <c r="Y299" s="1483"/>
      <c r="Z299" s="3" t="s">
        <v>282</v>
      </c>
      <c r="AA299" s="3"/>
    </row>
    <row r="300" spans="1:28" ht="15.95" customHeight="1">
      <c r="A300" s="3"/>
      <c r="B300" s="3"/>
      <c r="C300" s="3"/>
      <c r="D300" s="5" t="s">
        <v>299</v>
      </c>
      <c r="E300" s="1497" t="str">
        <f>項目一覧②!$F$530</f>
        <v/>
      </c>
      <c r="F300" s="1497"/>
      <c r="G300" s="5" t="s">
        <v>298</v>
      </c>
      <c r="H300" s="3"/>
      <c r="I300" s="5" t="s">
        <v>299</v>
      </c>
      <c r="J300" s="1483" t="str">
        <f>項目一覧②!$F$537</f>
        <v/>
      </c>
      <c r="K300" s="1483"/>
      <c r="L300" s="1483"/>
      <c r="M300" s="1483"/>
      <c r="N300" s="5" t="s">
        <v>298</v>
      </c>
      <c r="O300" s="5" t="s">
        <v>299</v>
      </c>
      <c r="P300" s="1483" t="str">
        <f>項目一覧②!$F$544</f>
        <v/>
      </c>
      <c r="Q300" s="1483"/>
      <c r="R300" s="1483"/>
      <c r="S300" s="1483"/>
      <c r="T300" s="5" t="s">
        <v>298</v>
      </c>
      <c r="U300" s="5" t="s">
        <v>299</v>
      </c>
      <c r="V300" s="1483" t="str">
        <f>項目一覧②!$F$551</f>
        <v/>
      </c>
      <c r="W300" s="1483"/>
      <c r="X300" s="1483"/>
      <c r="Y300" s="1483"/>
      <c r="Z300" s="3" t="s">
        <v>282</v>
      </c>
      <c r="AA300" s="3"/>
    </row>
    <row r="301" spans="1:28" ht="15.95" customHeight="1">
      <c r="A301" s="3"/>
      <c r="B301" s="3"/>
      <c r="C301" s="3"/>
      <c r="D301" s="5" t="s">
        <v>143</v>
      </c>
      <c r="E301" s="1497" t="str">
        <f>項目一覧②!$F$531</f>
        <v/>
      </c>
      <c r="F301" s="1497"/>
      <c r="G301" s="5" t="s">
        <v>71</v>
      </c>
      <c r="H301" s="3"/>
      <c r="I301" s="5" t="s">
        <v>143</v>
      </c>
      <c r="J301" s="1483" t="str">
        <f>項目一覧②!$F$538</f>
        <v/>
      </c>
      <c r="K301" s="1483"/>
      <c r="L301" s="1483"/>
      <c r="M301" s="1483"/>
      <c r="N301" s="5" t="s">
        <v>71</v>
      </c>
      <c r="O301" s="5" t="s">
        <v>143</v>
      </c>
      <c r="P301" s="1483" t="str">
        <f>項目一覧②!$F$545</f>
        <v/>
      </c>
      <c r="Q301" s="1483"/>
      <c r="R301" s="1483"/>
      <c r="S301" s="1483"/>
      <c r="T301" s="5" t="s">
        <v>71</v>
      </c>
      <c r="U301" s="5" t="s">
        <v>143</v>
      </c>
      <c r="V301" s="1483" t="str">
        <f>項目一覧②!$F$552</f>
        <v/>
      </c>
      <c r="W301" s="1483"/>
      <c r="X301" s="1483"/>
      <c r="Y301" s="1483"/>
      <c r="Z301" s="3" t="s">
        <v>256</v>
      </c>
      <c r="AA301" s="3"/>
    </row>
    <row r="302" spans="1:28" ht="15.75" customHeight="1">
      <c r="A302" s="3"/>
      <c r="B302" s="1023" t="s">
        <v>300</v>
      </c>
      <c r="C302" s="3"/>
      <c r="D302" s="3"/>
      <c r="E302" s="3"/>
      <c r="F302" s="3"/>
      <c r="G302" s="3"/>
      <c r="H302" s="3"/>
      <c r="I302" s="5" t="s">
        <v>299</v>
      </c>
      <c r="J302" s="1572" t="str">
        <f>項目一覧②!$F$553</f>
        <v/>
      </c>
      <c r="K302" s="1572"/>
      <c r="L302" s="1572"/>
      <c r="M302" s="1572"/>
      <c r="N302" s="5" t="s">
        <v>298</v>
      </c>
      <c r="O302" s="5" t="s">
        <v>299</v>
      </c>
      <c r="P302" s="1483" t="str">
        <f>項目一覧②!$F$554</f>
        <v/>
      </c>
      <c r="Q302" s="1483"/>
      <c r="R302" s="1483"/>
      <c r="S302" s="1483"/>
      <c r="T302" s="5" t="s">
        <v>298</v>
      </c>
      <c r="U302" s="5" t="s">
        <v>297</v>
      </c>
      <c r="V302" s="1483" t="str">
        <f>項目一覧②!$F$555</f>
        <v/>
      </c>
      <c r="W302" s="1483"/>
      <c r="X302" s="1483"/>
      <c r="Y302" s="1483"/>
      <c r="Z302" s="3" t="s">
        <v>296</v>
      </c>
      <c r="AA302" s="3"/>
      <c r="AB302" s="10"/>
    </row>
    <row r="303" spans="1:28" ht="21.95" customHeight="1">
      <c r="A303" s="22" t="s">
        <v>279</v>
      </c>
      <c r="B303" s="20" t="s">
        <v>3136</v>
      </c>
      <c r="C303" s="20"/>
      <c r="D303" s="20"/>
      <c r="E303" s="20"/>
      <c r="F303" s="1573" t="str">
        <f>項目一覧②!$F$556</f>
        <v/>
      </c>
      <c r="G303" s="1573"/>
      <c r="H303" s="1573"/>
      <c r="I303" s="1573"/>
      <c r="J303" s="1573"/>
      <c r="K303" s="1573"/>
      <c r="L303" s="1573"/>
      <c r="M303" s="1573"/>
      <c r="N303" s="1573"/>
      <c r="O303" s="1573"/>
      <c r="P303" s="1573"/>
      <c r="Q303" s="1573"/>
      <c r="R303" s="1573"/>
      <c r="S303" s="1573"/>
      <c r="T303" s="1573"/>
      <c r="U303" s="1573"/>
      <c r="V303" s="1573"/>
      <c r="W303" s="1573"/>
      <c r="X303" s="1573"/>
      <c r="Y303" s="1573"/>
      <c r="Z303" s="1573"/>
      <c r="AA303" s="1573"/>
      <c r="AB303" s="10"/>
    </row>
    <row r="304" spans="1:28" ht="21.95" customHeight="1">
      <c r="A304" s="22" t="s">
        <v>279</v>
      </c>
      <c r="B304" s="20" t="s">
        <v>3137</v>
      </c>
      <c r="C304" s="20"/>
      <c r="D304" s="20"/>
      <c r="E304" s="20"/>
      <c r="F304" s="1573" t="str">
        <f>項目一覧②!$F$557</f>
        <v/>
      </c>
      <c r="G304" s="1573"/>
      <c r="H304" s="1573"/>
      <c r="I304" s="1573"/>
      <c r="J304" s="1573"/>
      <c r="K304" s="1573"/>
      <c r="L304" s="1573"/>
      <c r="M304" s="1573"/>
      <c r="N304" s="1573"/>
      <c r="O304" s="1573"/>
      <c r="P304" s="1573"/>
      <c r="Q304" s="1573"/>
      <c r="R304" s="1573"/>
      <c r="S304" s="1573"/>
      <c r="T304" s="1573"/>
      <c r="U304" s="1573"/>
      <c r="V304" s="1573"/>
      <c r="W304" s="1573"/>
      <c r="X304" s="1573"/>
      <c r="Y304" s="1573"/>
      <c r="Z304" s="1573"/>
      <c r="AA304" s="1573"/>
      <c r="AB304" s="10"/>
    </row>
    <row r="305" spans="1:28" ht="21.95" customHeight="1">
      <c r="A305" s="22" t="s">
        <v>279</v>
      </c>
      <c r="B305" s="20" t="s">
        <v>3138</v>
      </c>
      <c r="C305" s="20"/>
      <c r="D305" s="20"/>
      <c r="E305" s="20"/>
      <c r="F305" s="1573" t="str">
        <f>項目一覧②!$F$558</f>
        <v/>
      </c>
      <c r="G305" s="1573"/>
      <c r="H305" s="1573"/>
      <c r="I305" s="1573"/>
      <c r="J305" s="1573"/>
      <c r="K305" s="1573"/>
      <c r="L305" s="1573"/>
      <c r="M305" s="1573"/>
      <c r="N305" s="1573"/>
      <c r="O305" s="1573"/>
      <c r="P305" s="1573"/>
      <c r="Q305" s="1573"/>
      <c r="R305" s="1573"/>
      <c r="S305" s="1573"/>
      <c r="T305" s="1573"/>
      <c r="U305" s="1573"/>
      <c r="V305" s="1573"/>
      <c r="W305" s="1573"/>
      <c r="X305" s="1573"/>
      <c r="Y305" s="1573"/>
      <c r="Z305" s="1573"/>
      <c r="AA305" s="1573"/>
      <c r="AB305" s="10"/>
    </row>
    <row r="306" spans="1:28" ht="21.95" customHeight="1">
      <c r="A306" s="22" t="s">
        <v>279</v>
      </c>
      <c r="B306" s="20" t="s">
        <v>3139</v>
      </c>
      <c r="C306" s="20"/>
      <c r="D306" s="20"/>
      <c r="E306" s="20"/>
      <c r="F306" s="20"/>
      <c r="G306" s="20"/>
      <c r="H306" s="20"/>
      <c r="I306" s="20"/>
      <c r="J306" s="1488" t="str">
        <f>項目一覧②!$F$559</f>
        <v/>
      </c>
      <c r="K306" s="1488"/>
      <c r="L306" s="1488"/>
      <c r="M306" s="1488"/>
      <c r="N306" s="1488"/>
      <c r="O306" s="26" t="s">
        <v>295</v>
      </c>
      <c r="P306" s="20"/>
      <c r="Q306" s="20"/>
      <c r="R306" s="20"/>
      <c r="S306" s="20"/>
      <c r="T306" s="20"/>
      <c r="U306" s="20"/>
      <c r="V306" s="20"/>
      <c r="W306" s="20"/>
      <c r="X306" s="20"/>
      <c r="Y306" s="20"/>
      <c r="Z306" s="20"/>
      <c r="AA306" s="20"/>
      <c r="AB306" s="10"/>
    </row>
    <row r="307" spans="1:28" ht="21.95" customHeight="1">
      <c r="A307" s="22" t="s">
        <v>279</v>
      </c>
      <c r="B307" s="20" t="s">
        <v>3140</v>
      </c>
      <c r="C307" s="20"/>
      <c r="D307" s="20"/>
      <c r="E307" s="20"/>
      <c r="F307" s="20"/>
      <c r="G307" s="20"/>
      <c r="H307" s="20"/>
      <c r="I307" s="29"/>
      <c r="J307" s="20"/>
      <c r="K307" s="20"/>
      <c r="L307" s="1558" t="str">
        <f>項目一覧②!$F$560</f>
        <v/>
      </c>
      <c r="M307" s="1558"/>
      <c r="N307" s="1558"/>
      <c r="O307" s="1558"/>
      <c r="P307" s="1558"/>
      <c r="Q307" s="1558"/>
      <c r="R307" s="20"/>
      <c r="S307" s="20"/>
      <c r="T307" s="20"/>
      <c r="U307" s="20"/>
      <c r="V307" s="20"/>
      <c r="W307" s="20"/>
      <c r="X307" s="20"/>
      <c r="Y307" s="20"/>
      <c r="Z307" s="20"/>
      <c r="AA307" s="20"/>
      <c r="AB307" s="10"/>
    </row>
    <row r="308" spans="1:28" ht="17.100000000000001" customHeight="1">
      <c r="A308" s="17" t="s">
        <v>279</v>
      </c>
      <c r="B308" s="16" t="s">
        <v>3141</v>
      </c>
      <c r="C308" s="16"/>
      <c r="D308" s="16"/>
      <c r="E308" s="16"/>
      <c r="F308" s="16"/>
      <c r="G308" s="16"/>
      <c r="H308" s="16"/>
      <c r="I308" s="1533" t="str">
        <f>項目一覧②!$F$561</f>
        <v/>
      </c>
      <c r="J308" s="1533"/>
      <c r="K308" s="1533"/>
      <c r="L308" s="1533"/>
      <c r="M308" s="1533"/>
      <c r="N308" s="1533"/>
      <c r="O308" s="1533"/>
      <c r="P308" s="1533"/>
      <c r="Q308" s="1533"/>
      <c r="R308" s="1533"/>
      <c r="S308" s="1533"/>
      <c r="T308" s="1533"/>
      <c r="U308" s="1533"/>
      <c r="V308" s="1533"/>
      <c r="W308" s="1533"/>
      <c r="X308" s="1533"/>
      <c r="Y308" s="1533"/>
      <c r="Z308" s="1533"/>
      <c r="AA308" s="1533"/>
    </row>
    <row r="309" spans="1:28" ht="17.100000000000001" customHeight="1">
      <c r="A309" s="28"/>
      <c r="B309" s="28"/>
      <c r="C309" s="28"/>
      <c r="D309" s="28"/>
      <c r="E309" s="28"/>
      <c r="F309" s="28"/>
      <c r="G309" s="28"/>
      <c r="H309" s="28"/>
      <c r="I309" s="1534"/>
      <c r="J309" s="1534"/>
      <c r="K309" s="1534"/>
      <c r="L309" s="1534"/>
      <c r="M309" s="1534"/>
      <c r="N309" s="1534"/>
      <c r="O309" s="1534"/>
      <c r="P309" s="1534"/>
      <c r="Q309" s="1534"/>
      <c r="R309" s="1534"/>
      <c r="S309" s="1534"/>
      <c r="T309" s="1534"/>
      <c r="U309" s="1534"/>
      <c r="V309" s="1534"/>
      <c r="W309" s="1534"/>
      <c r="X309" s="1534"/>
      <c r="Y309" s="1534"/>
      <c r="Z309" s="1534"/>
      <c r="AA309" s="1534"/>
      <c r="AB309" s="10"/>
    </row>
    <row r="310" spans="1:28" ht="17.100000000000001" customHeight="1">
      <c r="A310" s="17" t="s">
        <v>279</v>
      </c>
      <c r="B310" s="16" t="s">
        <v>3142</v>
      </c>
      <c r="C310" s="16"/>
      <c r="D310" s="16"/>
      <c r="E310" s="16"/>
      <c r="F310" s="1533" t="str">
        <f>項目一覧②!$F$562</f>
        <v/>
      </c>
      <c r="G310" s="1533"/>
      <c r="H310" s="1533"/>
      <c r="I310" s="1533"/>
      <c r="J310" s="1533"/>
      <c r="K310" s="1533"/>
      <c r="L310" s="1533"/>
      <c r="M310" s="1533"/>
      <c r="N310" s="1533"/>
      <c r="O310" s="1533"/>
      <c r="P310" s="1533"/>
      <c r="Q310" s="1533"/>
      <c r="R310" s="1533"/>
      <c r="S310" s="1533"/>
      <c r="T310" s="1533"/>
      <c r="U310" s="1533"/>
      <c r="V310" s="1533"/>
      <c r="W310" s="1533"/>
      <c r="X310" s="1533"/>
      <c r="Y310" s="1533"/>
      <c r="Z310" s="1533"/>
      <c r="AA310" s="1533"/>
    </row>
    <row r="311" spans="1:28" ht="17.100000000000001" customHeight="1">
      <c r="A311" s="15"/>
      <c r="B311" s="15"/>
      <c r="C311" s="15"/>
      <c r="D311" s="15"/>
      <c r="E311" s="15"/>
      <c r="F311" s="1532"/>
      <c r="G311" s="1532"/>
      <c r="H311" s="1532"/>
      <c r="I311" s="1532"/>
      <c r="J311" s="1532"/>
      <c r="K311" s="1532"/>
      <c r="L311" s="1532"/>
      <c r="M311" s="1532"/>
      <c r="N311" s="1532"/>
      <c r="O311" s="1532"/>
      <c r="P311" s="1532"/>
      <c r="Q311" s="1532"/>
      <c r="R311" s="1532"/>
      <c r="S311" s="1532"/>
      <c r="T311" s="1532"/>
      <c r="U311" s="1532"/>
      <c r="V311" s="1532"/>
      <c r="W311" s="1532"/>
      <c r="X311" s="1532"/>
      <c r="Y311" s="1532"/>
      <c r="Z311" s="1532"/>
      <c r="AA311" s="1532"/>
      <c r="AB311" s="10"/>
    </row>
    <row r="312" spans="1:28" ht="17.100000000000001" customHeight="1">
      <c r="A312" s="3"/>
      <c r="B312" s="3"/>
      <c r="C312" s="3"/>
      <c r="D312" s="3"/>
      <c r="E312" s="3"/>
      <c r="F312" s="8"/>
      <c r="G312" s="8"/>
      <c r="H312" s="8"/>
      <c r="I312" s="8"/>
      <c r="J312" s="8"/>
      <c r="K312" s="8"/>
      <c r="L312" s="8"/>
      <c r="M312" s="8"/>
      <c r="N312" s="8"/>
      <c r="O312" s="8"/>
      <c r="P312" s="8"/>
      <c r="Q312" s="8"/>
      <c r="R312" s="8"/>
      <c r="S312" s="8"/>
      <c r="T312" s="8"/>
      <c r="U312" s="8"/>
      <c r="V312" s="8"/>
      <c r="W312" s="8"/>
      <c r="X312" s="8"/>
      <c r="Y312" s="8"/>
      <c r="Z312" s="8"/>
      <c r="AA312" s="8"/>
    </row>
    <row r="313" spans="1:28" ht="17.100000000000001" customHeight="1">
      <c r="A313" s="1473" t="s">
        <v>281</v>
      </c>
      <c r="B313" s="1473"/>
      <c r="C313" s="1473"/>
      <c r="D313" s="1473"/>
      <c r="E313" s="1473"/>
      <c r="F313" s="1473"/>
      <c r="G313" s="1473"/>
      <c r="H313" s="1473"/>
      <c r="I313" s="1473"/>
      <c r="J313" s="1473"/>
      <c r="K313" s="1473"/>
      <c r="L313" s="1473"/>
      <c r="M313" s="1473"/>
      <c r="N313" s="1473"/>
      <c r="O313" s="1473"/>
      <c r="P313" s="1473"/>
      <c r="Q313" s="1473"/>
      <c r="R313" s="1473"/>
      <c r="S313" s="1473"/>
      <c r="T313" s="1473"/>
      <c r="U313" s="1473"/>
      <c r="V313" s="1473"/>
      <c r="W313" s="1473"/>
      <c r="X313" s="1473"/>
      <c r="Y313" s="1473"/>
      <c r="Z313" s="1473"/>
      <c r="AA313" s="1473"/>
      <c r="AB313" s="2"/>
    </row>
    <row r="314" spans="1:28" ht="17.100000000000001" customHeight="1">
      <c r="A314" s="15"/>
      <c r="B314" s="15" t="s">
        <v>280</v>
      </c>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0"/>
    </row>
    <row r="315" spans="1:28" ht="21.95" customHeight="1">
      <c r="A315" s="22" t="s">
        <v>279</v>
      </c>
      <c r="B315" s="20" t="s">
        <v>136</v>
      </c>
      <c r="C315" s="20"/>
      <c r="D315" s="20"/>
      <c r="E315" s="20"/>
      <c r="F315" s="20"/>
      <c r="G315" s="24"/>
      <c r="H315" s="20"/>
      <c r="I315" s="20"/>
      <c r="J315" s="20"/>
      <c r="K315" s="20"/>
      <c r="L315" s="1559">
        <f>項目一覧②!$F$563</f>
        <v>3</v>
      </c>
      <c r="M315" s="1559"/>
      <c r="N315" s="20"/>
      <c r="O315" s="20"/>
      <c r="P315" s="20"/>
      <c r="Q315" s="20"/>
      <c r="R315" s="20"/>
      <c r="S315" s="20"/>
      <c r="T315" s="20"/>
      <c r="U315" s="20"/>
      <c r="V315" s="20"/>
      <c r="W315" s="20"/>
      <c r="X315" s="20"/>
      <c r="Y315" s="20"/>
      <c r="Z315" s="20"/>
      <c r="AA315" s="20"/>
      <c r="AB315" s="10"/>
    </row>
    <row r="316" spans="1:28" ht="21.95" customHeight="1">
      <c r="A316" s="22" t="s">
        <v>279</v>
      </c>
      <c r="B316" s="20" t="s">
        <v>278</v>
      </c>
      <c r="C316" s="20"/>
      <c r="D316" s="20"/>
      <c r="E316" s="20"/>
      <c r="F316" s="20"/>
      <c r="G316" s="2"/>
      <c r="H316" s="2"/>
      <c r="I316" s="20"/>
      <c r="J316" s="1474" t="str">
        <f>項目一覧②!$F$564</f>
        <v/>
      </c>
      <c r="K316" s="1474"/>
      <c r="L316" s="1474"/>
      <c r="M316" s="1474"/>
      <c r="N316" s="26" t="s">
        <v>277</v>
      </c>
      <c r="O316" s="20"/>
      <c r="P316" s="20"/>
      <c r="Q316" s="20"/>
      <c r="R316" s="20"/>
      <c r="S316" s="20"/>
      <c r="T316" s="20"/>
      <c r="U316" s="20"/>
      <c r="V316" s="20"/>
      <c r="W316" s="20"/>
      <c r="X316" s="20"/>
      <c r="Y316" s="20"/>
      <c r="Z316" s="20"/>
      <c r="AA316" s="20"/>
      <c r="AB316" s="10"/>
    </row>
    <row r="317" spans="1:28" ht="21.95" customHeight="1">
      <c r="A317" s="22" t="s">
        <v>114</v>
      </c>
      <c r="B317" s="20" t="s">
        <v>276</v>
      </c>
      <c r="C317" s="20"/>
      <c r="D317" s="20"/>
      <c r="E317" s="20"/>
      <c r="F317" s="20"/>
      <c r="G317" s="20"/>
      <c r="H317" s="20"/>
      <c r="I317" s="20"/>
      <c r="J317" s="1488" t="str">
        <f>項目一覧②!$F$565</f>
        <v/>
      </c>
      <c r="K317" s="1488"/>
      <c r="L317" s="1488"/>
      <c r="M317" s="1488"/>
      <c r="N317" s="25" t="s">
        <v>96</v>
      </c>
      <c r="O317" s="20"/>
      <c r="P317" s="20"/>
      <c r="Q317" s="20"/>
      <c r="R317" s="20"/>
      <c r="S317" s="20"/>
      <c r="T317" s="20"/>
      <c r="U317" s="20"/>
      <c r="V317" s="20"/>
      <c r="W317" s="20"/>
      <c r="X317" s="20"/>
      <c r="Y317" s="20"/>
      <c r="Z317" s="20"/>
      <c r="AA317" s="20"/>
      <c r="AB317" s="10"/>
    </row>
    <row r="318" spans="1:28" ht="21.95" customHeight="1">
      <c r="A318" s="22" t="s">
        <v>114</v>
      </c>
      <c r="B318" s="20" t="s">
        <v>275</v>
      </c>
      <c r="C318" s="20"/>
      <c r="D318" s="20"/>
      <c r="E318" s="20"/>
      <c r="F318" s="20"/>
      <c r="G318" s="20"/>
      <c r="H318" s="20"/>
      <c r="I318" s="20"/>
      <c r="J318" s="1488" t="str">
        <f>項目一覧②!$F$566</f>
        <v/>
      </c>
      <c r="K318" s="1488"/>
      <c r="L318" s="1488"/>
      <c r="M318" s="1488"/>
      <c r="N318" s="4" t="s">
        <v>96</v>
      </c>
      <c r="O318" s="20"/>
      <c r="P318" s="20"/>
      <c r="Q318" s="20"/>
      <c r="R318" s="20"/>
      <c r="S318" s="20"/>
      <c r="T318" s="20"/>
      <c r="U318" s="20"/>
      <c r="V318" s="20"/>
      <c r="W318" s="20"/>
      <c r="X318" s="20"/>
      <c r="Y318" s="20"/>
      <c r="Z318" s="20"/>
      <c r="AA318" s="20"/>
      <c r="AB318" s="10"/>
    </row>
    <row r="319" spans="1:28" ht="21.95" customHeight="1">
      <c r="A319" s="22" t="s">
        <v>114</v>
      </c>
      <c r="B319" s="20" t="s">
        <v>274</v>
      </c>
      <c r="C319" s="20"/>
      <c r="D319" s="20"/>
      <c r="E319" s="20"/>
      <c r="F319" s="20"/>
      <c r="G319" s="20"/>
      <c r="H319" s="20"/>
      <c r="I319" s="20"/>
      <c r="J319" s="1488" t="str">
        <f>項目一覧②!$F$567</f>
        <v/>
      </c>
      <c r="K319" s="1488"/>
      <c r="L319" s="1488"/>
      <c r="M319" s="1488"/>
      <c r="N319" s="25" t="s">
        <v>96</v>
      </c>
      <c r="O319" s="20"/>
      <c r="P319" s="20"/>
      <c r="Q319" s="20"/>
      <c r="R319" s="20"/>
      <c r="S319" s="20"/>
      <c r="T319" s="20"/>
      <c r="U319" s="20"/>
      <c r="V319" s="20"/>
      <c r="W319" s="20"/>
      <c r="X319" s="20"/>
      <c r="Y319" s="20"/>
      <c r="Z319" s="20"/>
      <c r="AA319" s="20"/>
      <c r="AB319" s="10"/>
    </row>
    <row r="320" spans="1:28" ht="17.100000000000001" customHeight="1">
      <c r="A320" s="17" t="s">
        <v>114</v>
      </c>
      <c r="B320" s="16" t="s">
        <v>272</v>
      </c>
      <c r="C320" s="16"/>
      <c r="D320" s="16"/>
      <c r="E320" s="16"/>
      <c r="F320" s="16"/>
      <c r="G320" s="16"/>
      <c r="H320" s="16"/>
      <c r="I320" s="16"/>
      <c r="O320" s="16"/>
      <c r="P320" s="16"/>
      <c r="Q320" s="16"/>
      <c r="R320" s="16"/>
      <c r="S320" s="16"/>
      <c r="T320" s="16"/>
      <c r="U320" s="16"/>
      <c r="V320" s="16"/>
      <c r="W320" s="16"/>
      <c r="X320" s="16"/>
      <c r="Y320" s="16"/>
      <c r="Z320" s="16"/>
      <c r="AA320" s="16"/>
      <c r="AB320" s="2"/>
    </row>
    <row r="321" spans="1:28" ht="17.100000000000001" customHeight="1">
      <c r="A321" s="6"/>
      <c r="B321" s="3"/>
      <c r="C321" s="3" t="s">
        <v>2459</v>
      </c>
      <c r="D321" s="3" t="s">
        <v>2460</v>
      </c>
      <c r="E321" s="3"/>
      <c r="F321" s="3"/>
      <c r="G321" s="3"/>
      <c r="H321" s="3"/>
      <c r="I321" s="3"/>
      <c r="J321" s="1556" t="str">
        <f>項目一覧②!$F$568</f>
        <v/>
      </c>
      <c r="K321" s="1556"/>
      <c r="L321" s="1556"/>
      <c r="M321" s="1556"/>
      <c r="N321" s="4" t="s">
        <v>96</v>
      </c>
      <c r="O321" s="3"/>
      <c r="P321" s="3"/>
      <c r="Q321" s="3"/>
      <c r="R321" s="3"/>
      <c r="S321" s="3"/>
      <c r="T321" s="3"/>
      <c r="U321" s="3"/>
      <c r="V321" s="3"/>
      <c r="W321" s="3"/>
      <c r="X321" s="3"/>
      <c r="Y321" s="3"/>
      <c r="Z321" s="3"/>
      <c r="AA321" s="3"/>
      <c r="AB321" s="2"/>
    </row>
    <row r="322" spans="1:28" ht="17.100000000000001" customHeight="1">
      <c r="A322" s="6"/>
      <c r="B322" s="3"/>
      <c r="C322" s="3" t="s">
        <v>2461</v>
      </c>
      <c r="D322" s="3" t="s">
        <v>2462</v>
      </c>
      <c r="E322" s="3"/>
      <c r="F322" s="3"/>
      <c r="G322" s="3"/>
      <c r="H322" s="3"/>
      <c r="I322" s="3"/>
      <c r="J322" s="19"/>
      <c r="K322" s="19"/>
      <c r="L322" s="19"/>
      <c r="M322" s="19"/>
      <c r="N322" s="4"/>
      <c r="O322" s="3"/>
      <c r="P322" s="3"/>
      <c r="Q322" s="3" t="str">
        <f>IF(項目一覧②!$G$569=TRUE,"■","□")</f>
        <v>□</v>
      </c>
      <c r="R322" s="3" t="s">
        <v>88</v>
      </c>
      <c r="S322" s="3"/>
      <c r="T322" s="3" t="str">
        <f>IF(項目一覧②!$H$569=TRUE,"■","□")</f>
        <v>□</v>
      </c>
      <c r="U322" s="3" t="s">
        <v>471</v>
      </c>
      <c r="V322" s="3"/>
      <c r="W322" s="3"/>
      <c r="X322" s="3"/>
      <c r="Y322" s="3"/>
      <c r="Z322" s="3"/>
      <c r="AA322" s="3"/>
      <c r="AB322" s="10"/>
    </row>
    <row r="323" spans="1:28" ht="17.100000000000001" customHeight="1">
      <c r="A323" s="17" t="s">
        <v>279</v>
      </c>
      <c r="B323" s="16" t="s">
        <v>268</v>
      </c>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2"/>
    </row>
    <row r="324" spans="1:28" ht="17.100000000000001" customHeight="1">
      <c r="A324" s="3"/>
      <c r="B324" s="3"/>
      <c r="C324" s="3"/>
      <c r="D324" s="1473" t="s">
        <v>267</v>
      </c>
      <c r="E324" s="1473"/>
      <c r="F324" s="1473"/>
      <c r="G324" s="1473"/>
      <c r="H324" s="5"/>
      <c r="I324" s="1473" t="s">
        <v>266</v>
      </c>
      <c r="J324" s="1473"/>
      <c r="K324" s="1473"/>
      <c r="L324" s="1473"/>
      <c r="M324" s="1473"/>
      <c r="N324" s="1473"/>
      <c r="O324" s="1473"/>
      <c r="P324" s="1473"/>
      <c r="Q324" s="1473"/>
      <c r="R324" s="1473"/>
      <c r="S324" s="1473"/>
      <c r="T324" s="1473"/>
      <c r="U324" s="1473"/>
      <c r="V324" s="5"/>
      <c r="W324" s="5" t="s">
        <v>283</v>
      </c>
      <c r="X324" s="1473" t="s">
        <v>293</v>
      </c>
      <c r="Y324" s="1473"/>
      <c r="Z324" s="1473"/>
      <c r="AA324" s="3" t="s">
        <v>292</v>
      </c>
      <c r="AB324" s="2"/>
    </row>
    <row r="325" spans="1:28" ht="17.100000000000001" customHeight="1">
      <c r="A325" s="3"/>
      <c r="B325" s="3" t="s">
        <v>291</v>
      </c>
      <c r="C325" s="3"/>
      <c r="D325" s="5" t="s">
        <v>285</v>
      </c>
      <c r="E325" s="1477" t="str">
        <f>項目一覧②!$F$570</f>
        <v/>
      </c>
      <c r="F325" s="1477"/>
      <c r="G325" s="73" t="s">
        <v>284</v>
      </c>
      <c r="H325" s="18" t="str">
        <f>項目一覧②!$F$576</f>
        <v/>
      </c>
      <c r="J325" s="3"/>
      <c r="K325" s="3"/>
      <c r="L325" s="2"/>
      <c r="M325" s="3"/>
      <c r="N325" s="3"/>
      <c r="O325" s="3"/>
      <c r="P325" s="3"/>
      <c r="Q325" s="3"/>
      <c r="R325" s="2"/>
      <c r="S325" s="2"/>
      <c r="T325" s="2"/>
      <c r="U325" s="2"/>
      <c r="V325" s="5"/>
      <c r="W325" s="5" t="s">
        <v>283</v>
      </c>
      <c r="X325" s="1478" t="str">
        <f>項目一覧②!$F$582</f>
        <v/>
      </c>
      <c r="Y325" s="1478"/>
      <c r="Z325" s="1478"/>
      <c r="AA325" s="3" t="s">
        <v>282</v>
      </c>
      <c r="AB325" s="2"/>
    </row>
    <row r="326" spans="1:28" ht="17.100000000000001" customHeight="1">
      <c r="A326" s="3"/>
      <c r="B326" s="3" t="s">
        <v>290</v>
      </c>
      <c r="C326" s="3"/>
      <c r="D326" s="5" t="s">
        <v>285</v>
      </c>
      <c r="E326" s="1477" t="str">
        <f>項目一覧②!$F$571</f>
        <v/>
      </c>
      <c r="F326" s="1477"/>
      <c r="G326" s="73" t="s">
        <v>284</v>
      </c>
      <c r="H326" s="18" t="str">
        <f>項目一覧②!$F$577</f>
        <v/>
      </c>
      <c r="J326" s="3"/>
      <c r="K326" s="3"/>
      <c r="L326" s="2"/>
      <c r="M326" s="3"/>
      <c r="N326" s="3"/>
      <c r="O326" s="3"/>
      <c r="P326" s="3"/>
      <c r="Q326" s="3"/>
      <c r="R326" s="2"/>
      <c r="S326" s="2"/>
      <c r="T326" s="2"/>
      <c r="U326" s="2"/>
      <c r="V326" s="5"/>
      <c r="W326" s="5" t="s">
        <v>283</v>
      </c>
      <c r="X326" s="1478" t="str">
        <f>項目一覧②!$F$583</f>
        <v/>
      </c>
      <c r="Y326" s="1478"/>
      <c r="Z326" s="1478"/>
      <c r="AA326" s="3" t="s">
        <v>282</v>
      </c>
      <c r="AB326" s="2"/>
    </row>
    <row r="327" spans="1:28" ht="17.100000000000001" customHeight="1">
      <c r="A327" s="3"/>
      <c r="B327" s="3" t="s">
        <v>289</v>
      </c>
      <c r="C327" s="3"/>
      <c r="D327" s="5" t="s">
        <v>285</v>
      </c>
      <c r="E327" s="1477" t="str">
        <f>項目一覧②!$F$572</f>
        <v/>
      </c>
      <c r="F327" s="1477"/>
      <c r="G327" s="73" t="s">
        <v>284</v>
      </c>
      <c r="H327" s="18" t="str">
        <f>項目一覧②!$F$578</f>
        <v/>
      </c>
      <c r="J327" s="3"/>
      <c r="K327" s="3"/>
      <c r="L327" s="2"/>
      <c r="M327" s="3"/>
      <c r="N327" s="3"/>
      <c r="O327" s="3"/>
      <c r="P327" s="3"/>
      <c r="Q327" s="3"/>
      <c r="R327" s="2"/>
      <c r="S327" s="2"/>
      <c r="T327" s="2"/>
      <c r="U327" s="2"/>
      <c r="V327" s="5"/>
      <c r="W327" s="5" t="s">
        <v>283</v>
      </c>
      <c r="X327" s="1478" t="str">
        <f>項目一覧②!$F$584</f>
        <v/>
      </c>
      <c r="Y327" s="1478"/>
      <c r="Z327" s="1478"/>
      <c r="AA327" s="3" t="s">
        <v>282</v>
      </c>
      <c r="AB327" s="2"/>
    </row>
    <row r="328" spans="1:28" ht="17.100000000000001" customHeight="1">
      <c r="A328" s="3"/>
      <c r="B328" s="3" t="s">
        <v>288</v>
      </c>
      <c r="C328" s="3"/>
      <c r="D328" s="5" t="s">
        <v>285</v>
      </c>
      <c r="E328" s="1477" t="str">
        <f>項目一覧②!$F$573</f>
        <v/>
      </c>
      <c r="F328" s="1477"/>
      <c r="G328" s="73" t="s">
        <v>284</v>
      </c>
      <c r="H328" s="18" t="str">
        <f>項目一覧②!$F$579</f>
        <v/>
      </c>
      <c r="J328" s="3"/>
      <c r="K328" s="3"/>
      <c r="L328" s="2"/>
      <c r="M328" s="3"/>
      <c r="N328" s="3"/>
      <c r="O328" s="3"/>
      <c r="P328" s="3"/>
      <c r="Q328" s="3"/>
      <c r="R328" s="2"/>
      <c r="S328" s="2"/>
      <c r="T328" s="2"/>
      <c r="U328" s="2"/>
      <c r="V328" s="5"/>
      <c r="W328" s="5" t="s">
        <v>283</v>
      </c>
      <c r="X328" s="1478" t="str">
        <f>項目一覧②!$F$585</f>
        <v/>
      </c>
      <c r="Y328" s="1478"/>
      <c r="Z328" s="1478"/>
      <c r="AA328" s="3" t="s">
        <v>282</v>
      </c>
      <c r="AB328" s="2"/>
    </row>
    <row r="329" spans="1:28" ht="17.100000000000001" customHeight="1">
      <c r="A329" s="3"/>
      <c r="B329" s="3" t="s">
        <v>287</v>
      </c>
      <c r="C329" s="3"/>
      <c r="D329" s="5" t="s">
        <v>285</v>
      </c>
      <c r="E329" s="1477" t="str">
        <f>項目一覧②!$F$574</f>
        <v/>
      </c>
      <c r="F329" s="1477"/>
      <c r="G329" s="73" t="s">
        <v>284</v>
      </c>
      <c r="H329" s="18" t="str">
        <f>項目一覧②!$F$580</f>
        <v/>
      </c>
      <c r="J329" s="3"/>
      <c r="K329" s="3"/>
      <c r="L329" s="2"/>
      <c r="M329" s="3"/>
      <c r="N329" s="3"/>
      <c r="O329" s="3"/>
      <c r="P329" s="3"/>
      <c r="Q329" s="3"/>
      <c r="R329" s="2"/>
      <c r="S329" s="2"/>
      <c r="T329" s="2"/>
      <c r="U329" s="2"/>
      <c r="V329" s="5"/>
      <c r="W329" s="5" t="s">
        <v>283</v>
      </c>
      <c r="X329" s="1478" t="str">
        <f>項目一覧②!$F$586</f>
        <v/>
      </c>
      <c r="Y329" s="1478"/>
      <c r="Z329" s="1478"/>
      <c r="AA329" s="3" t="s">
        <v>282</v>
      </c>
      <c r="AB329" s="2"/>
    </row>
    <row r="330" spans="1:28" ht="17.100000000000001" customHeight="1">
      <c r="A330" s="15"/>
      <c r="B330" s="15" t="s">
        <v>286</v>
      </c>
      <c r="C330" s="15"/>
      <c r="D330" s="5" t="s">
        <v>285</v>
      </c>
      <c r="E330" s="1477" t="str">
        <f>項目一覧②!$F$575</f>
        <v/>
      </c>
      <c r="F330" s="1477"/>
      <c r="G330" s="73" t="s">
        <v>284</v>
      </c>
      <c r="H330" s="18" t="str">
        <f>項目一覧②!$F$581</f>
        <v/>
      </c>
      <c r="J330" s="15"/>
      <c r="K330" s="15"/>
      <c r="L330" s="2"/>
      <c r="M330" s="15"/>
      <c r="N330" s="15"/>
      <c r="O330" s="15"/>
      <c r="P330" s="15"/>
      <c r="Q330" s="15"/>
      <c r="R330" s="2"/>
      <c r="S330" s="2"/>
      <c r="T330" s="2"/>
      <c r="U330" s="2"/>
      <c r="V330" s="5"/>
      <c r="W330" s="5" t="s">
        <v>283</v>
      </c>
      <c r="X330" s="1557" t="str">
        <f>項目一覧②!$F$587</f>
        <v/>
      </c>
      <c r="Y330" s="1557"/>
      <c r="Z330" s="1557"/>
      <c r="AA330" s="3" t="s">
        <v>282</v>
      </c>
      <c r="AB330" s="10"/>
    </row>
    <row r="331" spans="1:28" ht="17.100000000000001" customHeight="1">
      <c r="A331" s="17" t="s">
        <v>279</v>
      </c>
      <c r="B331" s="16" t="s">
        <v>255</v>
      </c>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2"/>
    </row>
    <row r="332" spans="1:28" ht="17.100000000000001" customHeight="1">
      <c r="A332" s="6"/>
      <c r="B332" s="3"/>
      <c r="C332" s="3"/>
      <c r="D332" s="3"/>
      <c r="E332" s="3"/>
      <c r="F332" s="1479" t="str">
        <f>項目一覧②!$F$588</f>
        <v/>
      </c>
      <c r="G332" s="1479"/>
      <c r="H332" s="1479"/>
      <c r="I332" s="1479"/>
      <c r="J332" s="1479"/>
      <c r="K332" s="1479"/>
      <c r="L332" s="1479"/>
      <c r="M332" s="1479"/>
      <c r="N332" s="1479"/>
      <c r="O332" s="1479"/>
      <c r="P332" s="1479"/>
      <c r="Q332" s="1479"/>
      <c r="R332" s="1479"/>
      <c r="S332" s="1479"/>
      <c r="T332" s="1479"/>
      <c r="U332" s="1479"/>
      <c r="V332" s="1479"/>
      <c r="W332" s="1479"/>
      <c r="X332" s="1479"/>
      <c r="Y332" s="1479"/>
      <c r="Z332" s="1479"/>
      <c r="AA332" s="1479"/>
      <c r="AB332" s="2"/>
    </row>
    <row r="333" spans="1:28" ht="17.100000000000001" customHeight="1">
      <c r="A333" s="15"/>
      <c r="B333" s="15"/>
      <c r="C333" s="15"/>
      <c r="D333" s="15"/>
      <c r="E333" s="15"/>
      <c r="F333" s="1480"/>
      <c r="G333" s="1480"/>
      <c r="H333" s="1480"/>
      <c r="I333" s="1480"/>
      <c r="J333" s="1480"/>
      <c r="K333" s="1480"/>
      <c r="L333" s="1480"/>
      <c r="M333" s="1480"/>
      <c r="N333" s="1480"/>
      <c r="O333" s="1480"/>
      <c r="P333" s="1480"/>
      <c r="Q333" s="1480"/>
      <c r="R333" s="1480"/>
      <c r="S333" s="1480"/>
      <c r="T333" s="1480"/>
      <c r="U333" s="1480"/>
      <c r="V333" s="1480"/>
      <c r="W333" s="1480"/>
      <c r="X333" s="1480"/>
      <c r="Y333" s="1480"/>
      <c r="Z333" s="1480"/>
      <c r="AA333" s="1480"/>
      <c r="AB333" s="10"/>
    </row>
    <row r="334" spans="1:28" ht="17.100000000000001" customHeight="1">
      <c r="A334" s="6" t="s">
        <v>279</v>
      </c>
      <c r="B334" s="3" t="s">
        <v>254</v>
      </c>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2"/>
    </row>
    <row r="335" spans="1:28" ht="17.100000000000001" customHeight="1">
      <c r="A335" s="3"/>
      <c r="B335" s="3"/>
      <c r="C335" s="3"/>
      <c r="D335" s="3"/>
      <c r="E335" s="3"/>
      <c r="F335" s="1479" t="str">
        <f>項目一覧②!$F$589</f>
        <v/>
      </c>
      <c r="G335" s="1479"/>
      <c r="H335" s="1479"/>
      <c r="I335" s="1479"/>
      <c r="J335" s="1479"/>
      <c r="K335" s="1479"/>
      <c r="L335" s="1479"/>
      <c r="M335" s="1479"/>
      <c r="N335" s="1479"/>
      <c r="O335" s="1479"/>
      <c r="P335" s="1479"/>
      <c r="Q335" s="1479"/>
      <c r="R335" s="1479"/>
      <c r="S335" s="1479"/>
      <c r="T335" s="1479"/>
      <c r="U335" s="1479"/>
      <c r="V335" s="1479"/>
      <c r="W335" s="1479"/>
      <c r="X335" s="1479"/>
      <c r="Y335" s="1479"/>
      <c r="Z335" s="1479"/>
      <c r="AA335" s="1479"/>
      <c r="AB335" s="2"/>
    </row>
    <row r="336" spans="1:28" ht="17.100000000000001" customHeight="1">
      <c r="A336" s="15"/>
      <c r="B336" s="15"/>
      <c r="C336" s="15"/>
      <c r="D336" s="15"/>
      <c r="E336" s="15"/>
      <c r="F336" s="1480"/>
      <c r="G336" s="1480"/>
      <c r="H336" s="1480"/>
      <c r="I336" s="1480"/>
      <c r="J336" s="1480"/>
      <c r="K336" s="1480"/>
      <c r="L336" s="1480"/>
      <c r="M336" s="1480"/>
      <c r="N336" s="1480"/>
      <c r="O336" s="1480"/>
      <c r="P336" s="1480"/>
      <c r="Q336" s="1480"/>
      <c r="R336" s="1480"/>
      <c r="S336" s="1480"/>
      <c r="T336" s="1480"/>
      <c r="U336" s="1480"/>
      <c r="V336" s="1480"/>
      <c r="W336" s="1480"/>
      <c r="X336" s="1480"/>
      <c r="Y336" s="1480"/>
      <c r="Z336" s="1480"/>
      <c r="AA336" s="1480"/>
      <c r="AB336" s="10"/>
    </row>
    <row r="337" spans="1:28" ht="17.100000000000001"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2"/>
    </row>
    <row r="338" spans="1:28" ht="17.100000000000001" customHeight="1">
      <c r="A338" s="1473" t="s">
        <v>281</v>
      </c>
      <c r="B338" s="1473"/>
      <c r="C338" s="1473"/>
      <c r="D338" s="1473"/>
      <c r="E338" s="1473"/>
      <c r="F338" s="1473"/>
      <c r="G338" s="1473"/>
      <c r="H338" s="1473"/>
      <c r="I338" s="1473"/>
      <c r="J338" s="1473"/>
      <c r="K338" s="1473"/>
      <c r="L338" s="1473"/>
      <c r="M338" s="1473"/>
      <c r="N338" s="1473"/>
      <c r="O338" s="1473"/>
      <c r="P338" s="1473"/>
      <c r="Q338" s="1473"/>
      <c r="R338" s="1473"/>
      <c r="S338" s="1473"/>
      <c r="T338" s="1473"/>
      <c r="U338" s="1473"/>
      <c r="V338" s="1473"/>
      <c r="W338" s="1473"/>
      <c r="X338" s="1473"/>
      <c r="Y338" s="1473"/>
      <c r="Z338" s="1473"/>
      <c r="AA338" s="1473"/>
      <c r="AB338" s="2"/>
    </row>
    <row r="339" spans="1:28" ht="17.100000000000001" customHeight="1">
      <c r="A339" s="15"/>
      <c r="B339" s="15" t="s">
        <v>280</v>
      </c>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0"/>
    </row>
    <row r="340" spans="1:28" ht="21.95" customHeight="1">
      <c r="A340" s="22" t="s">
        <v>279</v>
      </c>
      <c r="B340" s="20" t="s">
        <v>136</v>
      </c>
      <c r="C340" s="20"/>
      <c r="D340" s="20"/>
      <c r="E340" s="20"/>
      <c r="F340" s="20"/>
      <c r="G340" s="24"/>
      <c r="H340" s="20"/>
      <c r="I340" s="20"/>
      <c r="J340" s="20"/>
      <c r="K340" s="20"/>
      <c r="L340" s="1559">
        <f>項目一覧②!$F$590</f>
        <v>3</v>
      </c>
      <c r="M340" s="1559"/>
      <c r="N340" s="20"/>
      <c r="O340" s="20"/>
      <c r="P340" s="20"/>
      <c r="Q340" s="20"/>
      <c r="R340" s="20"/>
      <c r="S340" s="20"/>
      <c r="T340" s="20"/>
      <c r="U340" s="20"/>
      <c r="V340" s="20"/>
      <c r="W340" s="20"/>
      <c r="X340" s="20"/>
      <c r="Y340" s="20"/>
      <c r="Z340" s="20"/>
      <c r="AA340" s="20"/>
      <c r="AB340" s="10"/>
    </row>
    <row r="341" spans="1:28" ht="21.95" customHeight="1">
      <c r="A341" s="22" t="s">
        <v>279</v>
      </c>
      <c r="B341" s="20" t="s">
        <v>278</v>
      </c>
      <c r="C341" s="20"/>
      <c r="D341" s="20"/>
      <c r="E341" s="20"/>
      <c r="F341" s="20"/>
      <c r="G341" s="2"/>
      <c r="H341" s="2"/>
      <c r="I341" s="20"/>
      <c r="J341" s="1474" t="str">
        <f>項目一覧②!$F$591</f>
        <v/>
      </c>
      <c r="K341" s="1474"/>
      <c r="L341" s="1474"/>
      <c r="M341" s="1474"/>
      <c r="N341" s="26" t="s">
        <v>277</v>
      </c>
      <c r="O341" s="20"/>
      <c r="P341" s="20"/>
      <c r="Q341" s="20"/>
      <c r="R341" s="20"/>
      <c r="S341" s="20"/>
      <c r="T341" s="20"/>
      <c r="U341" s="20"/>
      <c r="V341" s="20"/>
      <c r="W341" s="20"/>
      <c r="X341" s="20"/>
      <c r="Y341" s="20"/>
      <c r="Z341" s="20"/>
      <c r="AA341" s="20"/>
      <c r="AB341" s="10"/>
    </row>
    <row r="342" spans="1:28" ht="21.95" customHeight="1">
      <c r="A342" s="22" t="s">
        <v>114</v>
      </c>
      <c r="B342" s="20" t="s">
        <v>276</v>
      </c>
      <c r="C342" s="20"/>
      <c r="D342" s="20"/>
      <c r="E342" s="20"/>
      <c r="F342" s="20"/>
      <c r="G342" s="20"/>
      <c r="H342" s="20"/>
      <c r="I342" s="20"/>
      <c r="J342" s="1488" t="str">
        <f>項目一覧②!$F$592</f>
        <v/>
      </c>
      <c r="K342" s="1488"/>
      <c r="L342" s="1488"/>
      <c r="M342" s="1488"/>
      <c r="N342" s="25" t="s">
        <v>96</v>
      </c>
      <c r="O342" s="20"/>
      <c r="P342" s="20"/>
      <c r="Q342" s="20"/>
      <c r="R342" s="20"/>
      <c r="S342" s="20"/>
      <c r="T342" s="20"/>
      <c r="U342" s="20"/>
      <c r="V342" s="20"/>
      <c r="W342" s="20"/>
      <c r="X342" s="20"/>
      <c r="Y342" s="20"/>
      <c r="Z342" s="20"/>
      <c r="AA342" s="20"/>
      <c r="AB342" s="10"/>
    </row>
    <row r="343" spans="1:28" ht="21.95" customHeight="1">
      <c r="A343" s="22" t="s">
        <v>114</v>
      </c>
      <c r="B343" s="20" t="s">
        <v>275</v>
      </c>
      <c r="C343" s="20"/>
      <c r="D343" s="20"/>
      <c r="E343" s="20"/>
      <c r="F343" s="20"/>
      <c r="G343" s="20"/>
      <c r="H343" s="20"/>
      <c r="I343" s="20"/>
      <c r="J343" s="1488" t="str">
        <f>項目一覧②!$F$593</f>
        <v/>
      </c>
      <c r="K343" s="1488"/>
      <c r="L343" s="1488"/>
      <c r="M343" s="1488"/>
      <c r="N343" s="4" t="s">
        <v>96</v>
      </c>
      <c r="O343" s="20"/>
      <c r="P343" s="20"/>
      <c r="Q343" s="20"/>
      <c r="R343" s="20"/>
      <c r="S343" s="20"/>
      <c r="T343" s="20"/>
      <c r="U343" s="20"/>
      <c r="V343" s="20"/>
      <c r="W343" s="20"/>
      <c r="X343" s="20"/>
      <c r="Y343" s="20"/>
      <c r="Z343" s="20"/>
      <c r="AA343" s="20"/>
      <c r="AB343" s="10"/>
    </row>
    <row r="344" spans="1:28" ht="21.95" customHeight="1">
      <c r="A344" s="22" t="s">
        <v>114</v>
      </c>
      <c r="B344" s="20" t="s">
        <v>274</v>
      </c>
      <c r="C344" s="20"/>
      <c r="D344" s="20"/>
      <c r="E344" s="20"/>
      <c r="F344" s="20"/>
      <c r="G344" s="20"/>
      <c r="H344" s="20"/>
      <c r="I344" s="20"/>
      <c r="J344" s="1488" t="str">
        <f>項目一覧②!$F$594</f>
        <v/>
      </c>
      <c r="K344" s="1488"/>
      <c r="L344" s="1488"/>
      <c r="M344" s="1488"/>
      <c r="N344" s="25" t="s">
        <v>96</v>
      </c>
      <c r="O344" s="20"/>
      <c r="P344" s="20"/>
      <c r="Q344" s="20"/>
      <c r="R344" s="20"/>
      <c r="S344" s="20"/>
      <c r="T344" s="20"/>
      <c r="U344" s="20"/>
      <c r="V344" s="20"/>
      <c r="W344" s="20"/>
      <c r="X344" s="20"/>
      <c r="Y344" s="20"/>
      <c r="Z344" s="20"/>
      <c r="AA344" s="20"/>
      <c r="AB344" s="10"/>
    </row>
    <row r="345" spans="1:28" ht="17.100000000000001" customHeight="1">
      <c r="A345" s="17" t="s">
        <v>114</v>
      </c>
      <c r="B345" s="16" t="s">
        <v>272</v>
      </c>
      <c r="C345" s="16"/>
      <c r="D345" s="16"/>
      <c r="E345" s="16"/>
      <c r="F345" s="16"/>
      <c r="G345" s="16"/>
      <c r="H345" s="16"/>
      <c r="I345" s="16"/>
      <c r="O345" s="16"/>
      <c r="P345" s="16"/>
      <c r="Q345" s="16"/>
      <c r="R345" s="16"/>
      <c r="S345" s="16"/>
      <c r="T345" s="16"/>
      <c r="U345" s="16"/>
      <c r="V345" s="16"/>
      <c r="W345" s="16"/>
      <c r="X345" s="16"/>
      <c r="Y345" s="16"/>
      <c r="Z345" s="16"/>
      <c r="AA345" s="16"/>
      <c r="AB345" s="2"/>
    </row>
    <row r="346" spans="1:28" ht="17.100000000000001" customHeight="1">
      <c r="A346" s="6"/>
      <c r="B346" s="3"/>
      <c r="C346" s="3" t="s">
        <v>2459</v>
      </c>
      <c r="D346" s="3" t="s">
        <v>2460</v>
      </c>
      <c r="E346" s="3"/>
      <c r="F346" s="3"/>
      <c r="G346" s="3"/>
      <c r="H346" s="3"/>
      <c r="I346" s="3"/>
      <c r="J346" s="1556" t="str">
        <f>項目一覧②!$F$595</f>
        <v/>
      </c>
      <c r="K346" s="1556"/>
      <c r="L346" s="1556"/>
      <c r="M346" s="1556"/>
      <c r="N346" s="4" t="s">
        <v>96</v>
      </c>
      <c r="O346" s="3"/>
      <c r="P346" s="3"/>
      <c r="Q346" s="3"/>
      <c r="R346" s="3"/>
      <c r="S346" s="3"/>
      <c r="T346" s="3"/>
      <c r="U346" s="3"/>
      <c r="V346" s="3"/>
      <c r="W346" s="3"/>
      <c r="X346" s="3"/>
      <c r="Y346" s="3"/>
      <c r="Z346" s="3"/>
      <c r="AA346" s="3"/>
      <c r="AB346" s="2"/>
    </row>
    <row r="347" spans="1:28" ht="17.100000000000001" customHeight="1">
      <c r="A347" s="6"/>
      <c r="B347" s="3"/>
      <c r="C347" s="3" t="s">
        <v>2461</v>
      </c>
      <c r="D347" s="3" t="s">
        <v>2462</v>
      </c>
      <c r="E347" s="3"/>
      <c r="F347" s="3"/>
      <c r="G347" s="3"/>
      <c r="H347" s="3"/>
      <c r="I347" s="3"/>
      <c r="J347" s="19"/>
      <c r="K347" s="19"/>
      <c r="L347" s="19"/>
      <c r="M347" s="19"/>
      <c r="N347" s="4"/>
      <c r="O347" s="3"/>
      <c r="P347" s="3"/>
      <c r="Q347" s="3" t="str">
        <f>IF(項目一覧②!$G$596=TRUE,"■","□")</f>
        <v>□</v>
      </c>
      <c r="R347" s="3" t="s">
        <v>88</v>
      </c>
      <c r="S347" s="3"/>
      <c r="T347" s="3" t="str">
        <f>IF(項目一覧②!$H$596=TRUE,"■","□")</f>
        <v>□</v>
      </c>
      <c r="U347" s="3" t="s">
        <v>471</v>
      </c>
      <c r="V347" s="3"/>
      <c r="W347" s="3"/>
      <c r="X347" s="3"/>
      <c r="Y347" s="3"/>
      <c r="Z347" s="3"/>
      <c r="AA347" s="3"/>
      <c r="AB347" s="10"/>
    </row>
    <row r="348" spans="1:28" ht="17.100000000000001" customHeight="1">
      <c r="A348" s="17" t="s">
        <v>279</v>
      </c>
      <c r="B348" s="16" t="s">
        <v>268</v>
      </c>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2"/>
    </row>
    <row r="349" spans="1:28" ht="17.100000000000001" customHeight="1">
      <c r="A349" s="3"/>
      <c r="B349" s="3"/>
      <c r="C349" s="3"/>
      <c r="D349" s="1473" t="s">
        <v>267</v>
      </c>
      <c r="E349" s="1473"/>
      <c r="F349" s="1473"/>
      <c r="G349" s="1473"/>
      <c r="H349" s="5"/>
      <c r="I349" s="1473" t="s">
        <v>266</v>
      </c>
      <c r="J349" s="1473"/>
      <c r="K349" s="1473"/>
      <c r="L349" s="1473"/>
      <c r="M349" s="1473"/>
      <c r="N349" s="1473"/>
      <c r="O349" s="1473"/>
      <c r="P349" s="1473"/>
      <c r="Q349" s="1473"/>
      <c r="R349" s="1473"/>
      <c r="S349" s="1473"/>
      <c r="T349" s="1473"/>
      <c r="U349" s="1473"/>
      <c r="V349" s="5"/>
      <c r="W349" s="5" t="s">
        <v>283</v>
      </c>
      <c r="X349" s="1473" t="s">
        <v>293</v>
      </c>
      <c r="Y349" s="1473"/>
      <c r="Z349" s="1473"/>
      <c r="AA349" s="3" t="s">
        <v>292</v>
      </c>
      <c r="AB349" s="2"/>
    </row>
    <row r="350" spans="1:28" ht="17.100000000000001" customHeight="1">
      <c r="A350" s="3"/>
      <c r="B350" s="3" t="s">
        <v>291</v>
      </c>
      <c r="C350" s="3"/>
      <c r="D350" s="5" t="s">
        <v>285</v>
      </c>
      <c r="E350" s="1477" t="str">
        <f>項目一覧②!$F$597</f>
        <v/>
      </c>
      <c r="F350" s="1477"/>
      <c r="G350" s="73" t="s">
        <v>284</v>
      </c>
      <c r="H350" s="18" t="str">
        <f>項目一覧②!$F$603</f>
        <v/>
      </c>
      <c r="J350" s="3"/>
      <c r="K350" s="3"/>
      <c r="L350" s="2"/>
      <c r="M350" s="3"/>
      <c r="N350" s="3"/>
      <c r="O350" s="3"/>
      <c r="P350" s="3"/>
      <c r="Q350" s="3"/>
      <c r="R350" s="2"/>
      <c r="S350" s="2"/>
      <c r="T350" s="2"/>
      <c r="U350" s="2"/>
      <c r="V350" s="5"/>
      <c r="W350" s="5" t="s">
        <v>283</v>
      </c>
      <c r="X350" s="1478" t="str">
        <f>項目一覧②!$F$609</f>
        <v/>
      </c>
      <c r="Y350" s="1478"/>
      <c r="Z350" s="1478"/>
      <c r="AA350" s="3" t="s">
        <v>282</v>
      </c>
      <c r="AB350" s="2"/>
    </row>
    <row r="351" spans="1:28" ht="17.100000000000001" customHeight="1">
      <c r="A351" s="3"/>
      <c r="B351" s="3" t="s">
        <v>290</v>
      </c>
      <c r="C351" s="3"/>
      <c r="D351" s="5" t="s">
        <v>285</v>
      </c>
      <c r="E351" s="1477" t="str">
        <f>項目一覧②!$F$598</f>
        <v/>
      </c>
      <c r="F351" s="1477"/>
      <c r="G351" s="73" t="s">
        <v>284</v>
      </c>
      <c r="H351" s="18" t="str">
        <f>項目一覧②!$F$604</f>
        <v/>
      </c>
      <c r="J351" s="3"/>
      <c r="K351" s="3"/>
      <c r="L351" s="2"/>
      <c r="M351" s="3"/>
      <c r="N351" s="3"/>
      <c r="O351" s="3"/>
      <c r="P351" s="3"/>
      <c r="Q351" s="3"/>
      <c r="R351" s="2"/>
      <c r="S351" s="2"/>
      <c r="T351" s="2"/>
      <c r="U351" s="2"/>
      <c r="V351" s="5"/>
      <c r="W351" s="5" t="s">
        <v>283</v>
      </c>
      <c r="X351" s="1478" t="str">
        <f>項目一覧②!$F$610</f>
        <v/>
      </c>
      <c r="Y351" s="1478"/>
      <c r="Z351" s="1478"/>
      <c r="AA351" s="3" t="s">
        <v>282</v>
      </c>
      <c r="AB351" s="2"/>
    </row>
    <row r="352" spans="1:28" ht="17.100000000000001" customHeight="1">
      <c r="A352" s="3"/>
      <c r="B352" s="3" t="s">
        <v>289</v>
      </c>
      <c r="C352" s="3"/>
      <c r="D352" s="5" t="s">
        <v>285</v>
      </c>
      <c r="E352" s="1477" t="str">
        <f>項目一覧②!$F$599</f>
        <v/>
      </c>
      <c r="F352" s="1477"/>
      <c r="G352" s="73" t="s">
        <v>284</v>
      </c>
      <c r="H352" s="18" t="str">
        <f>項目一覧②!$F$605</f>
        <v/>
      </c>
      <c r="J352" s="3"/>
      <c r="K352" s="3"/>
      <c r="L352" s="2"/>
      <c r="M352" s="3"/>
      <c r="N352" s="3"/>
      <c r="O352" s="3"/>
      <c r="P352" s="3"/>
      <c r="Q352" s="3"/>
      <c r="R352" s="2"/>
      <c r="S352" s="2"/>
      <c r="T352" s="2"/>
      <c r="U352" s="2"/>
      <c r="V352" s="5"/>
      <c r="W352" s="5" t="s">
        <v>283</v>
      </c>
      <c r="X352" s="1478" t="str">
        <f>項目一覧②!$F$611</f>
        <v/>
      </c>
      <c r="Y352" s="1478"/>
      <c r="Z352" s="1478"/>
      <c r="AA352" s="3" t="s">
        <v>282</v>
      </c>
      <c r="AB352" s="2"/>
    </row>
    <row r="353" spans="1:28" ht="17.100000000000001" customHeight="1">
      <c r="A353" s="3"/>
      <c r="B353" s="3" t="s">
        <v>288</v>
      </c>
      <c r="C353" s="3"/>
      <c r="D353" s="5" t="s">
        <v>285</v>
      </c>
      <c r="E353" s="1477" t="str">
        <f>項目一覧②!$F$600</f>
        <v/>
      </c>
      <c r="F353" s="1477"/>
      <c r="G353" s="73" t="s">
        <v>284</v>
      </c>
      <c r="H353" s="18" t="str">
        <f>項目一覧②!$F$606</f>
        <v/>
      </c>
      <c r="J353" s="3"/>
      <c r="K353" s="3"/>
      <c r="L353" s="2"/>
      <c r="M353" s="3"/>
      <c r="N353" s="3"/>
      <c r="O353" s="3"/>
      <c r="P353" s="3"/>
      <c r="Q353" s="3"/>
      <c r="R353" s="2"/>
      <c r="S353" s="2"/>
      <c r="T353" s="2"/>
      <c r="U353" s="2"/>
      <c r="V353" s="5"/>
      <c r="W353" s="5" t="s">
        <v>283</v>
      </c>
      <c r="X353" s="1478" t="str">
        <f>項目一覧②!$F$612</f>
        <v/>
      </c>
      <c r="Y353" s="1478"/>
      <c r="Z353" s="1478"/>
      <c r="AA353" s="3" t="s">
        <v>282</v>
      </c>
      <c r="AB353" s="2"/>
    </row>
    <row r="354" spans="1:28" ht="17.100000000000001" customHeight="1">
      <c r="A354" s="3"/>
      <c r="B354" s="3" t="s">
        <v>287</v>
      </c>
      <c r="C354" s="3"/>
      <c r="D354" s="5" t="s">
        <v>285</v>
      </c>
      <c r="E354" s="1477" t="str">
        <f>項目一覧②!$F$601</f>
        <v/>
      </c>
      <c r="F354" s="1477"/>
      <c r="G354" s="73" t="s">
        <v>284</v>
      </c>
      <c r="H354" s="18" t="str">
        <f>項目一覧②!$F$607</f>
        <v/>
      </c>
      <c r="J354" s="3"/>
      <c r="K354" s="3"/>
      <c r="L354" s="2"/>
      <c r="M354" s="3"/>
      <c r="N354" s="3"/>
      <c r="O354" s="3"/>
      <c r="P354" s="3"/>
      <c r="Q354" s="3"/>
      <c r="R354" s="2"/>
      <c r="S354" s="2"/>
      <c r="T354" s="2"/>
      <c r="U354" s="2"/>
      <c r="V354" s="5"/>
      <c r="W354" s="5" t="s">
        <v>283</v>
      </c>
      <c r="X354" s="1478" t="str">
        <f>項目一覧②!$F$613</f>
        <v/>
      </c>
      <c r="Y354" s="1478"/>
      <c r="Z354" s="1478"/>
      <c r="AA354" s="3" t="s">
        <v>282</v>
      </c>
      <c r="AB354" s="2"/>
    </row>
    <row r="355" spans="1:28" ht="17.100000000000001" customHeight="1">
      <c r="A355" s="15"/>
      <c r="B355" s="15" t="s">
        <v>286</v>
      </c>
      <c r="C355" s="15"/>
      <c r="D355" s="5" t="s">
        <v>285</v>
      </c>
      <c r="E355" s="1477" t="str">
        <f>項目一覧②!$F$602</f>
        <v/>
      </c>
      <c r="F355" s="1477"/>
      <c r="G355" s="73" t="s">
        <v>284</v>
      </c>
      <c r="H355" s="18" t="str">
        <f>項目一覧②!$F$608</f>
        <v/>
      </c>
      <c r="J355" s="15"/>
      <c r="K355" s="15"/>
      <c r="L355" s="2"/>
      <c r="M355" s="15"/>
      <c r="N355" s="15"/>
      <c r="O355" s="15"/>
      <c r="P355" s="15"/>
      <c r="Q355" s="15"/>
      <c r="R355" s="2"/>
      <c r="S355" s="2"/>
      <c r="T355" s="2"/>
      <c r="U355" s="2"/>
      <c r="V355" s="5"/>
      <c r="W355" s="5" t="s">
        <v>283</v>
      </c>
      <c r="X355" s="1557" t="str">
        <f>項目一覧②!$F$614</f>
        <v/>
      </c>
      <c r="Y355" s="1557"/>
      <c r="Z355" s="1557"/>
      <c r="AA355" s="3" t="s">
        <v>282</v>
      </c>
      <c r="AB355" s="10"/>
    </row>
    <row r="356" spans="1:28" ht="17.100000000000001" customHeight="1">
      <c r="A356" s="17" t="s">
        <v>279</v>
      </c>
      <c r="B356" s="16" t="s">
        <v>255</v>
      </c>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2"/>
    </row>
    <row r="357" spans="1:28" ht="17.100000000000001" customHeight="1">
      <c r="A357" s="6"/>
      <c r="B357" s="3"/>
      <c r="C357" s="3"/>
      <c r="D357" s="3"/>
      <c r="E357" s="3"/>
      <c r="F357" s="1479" t="str">
        <f>項目一覧②!$F$615</f>
        <v/>
      </c>
      <c r="G357" s="1479"/>
      <c r="H357" s="1479"/>
      <c r="I357" s="1479"/>
      <c r="J357" s="1479"/>
      <c r="K357" s="1479"/>
      <c r="L357" s="1479"/>
      <c r="M357" s="1479"/>
      <c r="N357" s="1479"/>
      <c r="O357" s="1479"/>
      <c r="P357" s="1479"/>
      <c r="Q357" s="1479"/>
      <c r="R357" s="1479"/>
      <c r="S357" s="1479"/>
      <c r="T357" s="1479"/>
      <c r="U357" s="1479"/>
      <c r="V357" s="1479"/>
      <c r="W357" s="1479"/>
      <c r="X357" s="1479"/>
      <c r="Y357" s="1479"/>
      <c r="Z357" s="1479"/>
      <c r="AA357" s="1479"/>
      <c r="AB357" s="2"/>
    </row>
    <row r="358" spans="1:28" ht="17.100000000000001" customHeight="1">
      <c r="A358" s="15"/>
      <c r="B358" s="15"/>
      <c r="C358" s="15"/>
      <c r="D358" s="15"/>
      <c r="E358" s="15"/>
      <c r="F358" s="1480"/>
      <c r="G358" s="1480"/>
      <c r="H358" s="1480"/>
      <c r="I358" s="1480"/>
      <c r="J358" s="1480"/>
      <c r="K358" s="1480"/>
      <c r="L358" s="1480"/>
      <c r="M358" s="1480"/>
      <c r="N358" s="1480"/>
      <c r="O358" s="1480"/>
      <c r="P358" s="1480"/>
      <c r="Q358" s="1480"/>
      <c r="R358" s="1480"/>
      <c r="S358" s="1480"/>
      <c r="T358" s="1480"/>
      <c r="U358" s="1480"/>
      <c r="V358" s="1480"/>
      <c r="W358" s="1480"/>
      <c r="X358" s="1480"/>
      <c r="Y358" s="1480"/>
      <c r="Z358" s="1480"/>
      <c r="AA358" s="1480"/>
      <c r="AB358" s="10"/>
    </row>
    <row r="359" spans="1:28" ht="17.100000000000001" customHeight="1">
      <c r="A359" s="6" t="s">
        <v>279</v>
      </c>
      <c r="B359" s="3" t="s">
        <v>254</v>
      </c>
      <c r="C359" s="3"/>
      <c r="D359" s="3"/>
      <c r="E359" s="3"/>
      <c r="F359" s="18"/>
      <c r="G359" s="18"/>
      <c r="H359" s="18"/>
      <c r="I359" s="18"/>
      <c r="J359" s="18"/>
      <c r="K359" s="18"/>
      <c r="L359" s="18"/>
      <c r="M359" s="18"/>
      <c r="N359" s="18"/>
      <c r="O359" s="18"/>
      <c r="P359" s="18"/>
      <c r="Q359" s="18"/>
      <c r="R359" s="18"/>
      <c r="S359" s="18"/>
      <c r="T359" s="18"/>
      <c r="U359" s="18"/>
      <c r="V359" s="18"/>
      <c r="W359" s="18"/>
      <c r="X359" s="18"/>
      <c r="Y359" s="18"/>
      <c r="Z359" s="18"/>
      <c r="AA359" s="18"/>
      <c r="AB359" s="2"/>
    </row>
    <row r="360" spans="1:28" ht="17.100000000000001" customHeight="1">
      <c r="A360" s="3"/>
      <c r="B360" s="3"/>
      <c r="C360" s="3"/>
      <c r="D360" s="3"/>
      <c r="E360" s="3"/>
      <c r="F360" s="1479" t="str">
        <f>項目一覧②!$F$616</f>
        <v/>
      </c>
      <c r="G360" s="1479"/>
      <c r="H360" s="1479"/>
      <c r="I360" s="1479"/>
      <c r="J360" s="1479"/>
      <c r="K360" s="1479"/>
      <c r="L360" s="1479"/>
      <c r="M360" s="1479"/>
      <c r="N360" s="1479"/>
      <c r="O360" s="1479"/>
      <c r="P360" s="1479"/>
      <c r="Q360" s="1479"/>
      <c r="R360" s="1479"/>
      <c r="S360" s="1479"/>
      <c r="T360" s="1479"/>
      <c r="U360" s="1479"/>
      <c r="V360" s="1479"/>
      <c r="W360" s="1479"/>
      <c r="X360" s="1479"/>
      <c r="Y360" s="1479"/>
      <c r="Z360" s="1479"/>
      <c r="AA360" s="1479"/>
      <c r="AB360" s="2"/>
    </row>
    <row r="361" spans="1:28" ht="17.100000000000001" customHeight="1">
      <c r="A361" s="15"/>
      <c r="B361" s="15"/>
      <c r="C361" s="15"/>
      <c r="D361" s="15"/>
      <c r="E361" s="15"/>
      <c r="F361" s="1480"/>
      <c r="G361" s="1480"/>
      <c r="H361" s="1480"/>
      <c r="I361" s="1480"/>
      <c r="J361" s="1480"/>
      <c r="K361" s="1480"/>
      <c r="L361" s="1480"/>
      <c r="M361" s="1480"/>
      <c r="N361" s="1480"/>
      <c r="O361" s="1480"/>
      <c r="P361" s="1480"/>
      <c r="Q361" s="1480"/>
      <c r="R361" s="1480"/>
      <c r="S361" s="1480"/>
      <c r="T361" s="1480"/>
      <c r="U361" s="1480"/>
      <c r="V361" s="1480"/>
      <c r="W361" s="1480"/>
      <c r="X361" s="1480"/>
      <c r="Y361" s="1480"/>
      <c r="Z361" s="1480"/>
      <c r="AA361" s="1480"/>
      <c r="AB361" s="10"/>
    </row>
    <row r="362" spans="1:28" ht="17.100000000000001"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2"/>
    </row>
    <row r="363" spans="1:28" ht="17.100000000000001" customHeight="1">
      <c r="A363" s="1473" t="s">
        <v>281</v>
      </c>
      <c r="B363" s="1473"/>
      <c r="C363" s="1473"/>
      <c r="D363" s="1473"/>
      <c r="E363" s="1473"/>
      <c r="F363" s="1473"/>
      <c r="G363" s="1473"/>
      <c r="H363" s="1473"/>
      <c r="I363" s="1473"/>
      <c r="J363" s="1473"/>
      <c r="K363" s="1473"/>
      <c r="L363" s="1473"/>
      <c r="M363" s="1473"/>
      <c r="N363" s="1473"/>
      <c r="O363" s="1473"/>
      <c r="P363" s="1473"/>
      <c r="Q363" s="1473"/>
      <c r="R363" s="1473"/>
      <c r="S363" s="1473"/>
      <c r="T363" s="1473"/>
      <c r="U363" s="1473"/>
      <c r="V363" s="1473"/>
      <c r="W363" s="1473"/>
      <c r="X363" s="1473"/>
      <c r="Y363" s="1473"/>
      <c r="Z363" s="1473"/>
      <c r="AA363" s="1473"/>
      <c r="AB363" s="2"/>
    </row>
    <row r="364" spans="1:28" ht="17.100000000000001" customHeight="1">
      <c r="A364" s="15"/>
      <c r="B364" s="15" t="s">
        <v>280</v>
      </c>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0"/>
    </row>
    <row r="365" spans="1:28" ht="21.95" customHeight="1">
      <c r="A365" s="22" t="s">
        <v>279</v>
      </c>
      <c r="B365" s="20" t="s">
        <v>136</v>
      </c>
      <c r="C365" s="20"/>
      <c r="D365" s="20"/>
      <c r="E365" s="20"/>
      <c r="F365" s="20"/>
      <c r="G365" s="24"/>
      <c r="H365" s="20"/>
      <c r="I365" s="20"/>
      <c r="J365" s="20"/>
      <c r="K365" s="20"/>
      <c r="L365" s="1559">
        <f>項目一覧②!$F$617</f>
        <v>3</v>
      </c>
      <c r="M365" s="1559"/>
      <c r="N365" s="20"/>
      <c r="O365" s="20"/>
      <c r="P365" s="20"/>
      <c r="Q365" s="20"/>
      <c r="R365" s="20"/>
      <c r="S365" s="20"/>
      <c r="T365" s="20"/>
      <c r="U365" s="20"/>
      <c r="V365" s="20"/>
      <c r="W365" s="20"/>
      <c r="X365" s="20"/>
      <c r="Y365" s="20"/>
      <c r="Z365" s="20"/>
      <c r="AA365" s="20"/>
      <c r="AB365" s="10"/>
    </row>
    <row r="366" spans="1:28" ht="21.95" customHeight="1">
      <c r="A366" s="22" t="s">
        <v>279</v>
      </c>
      <c r="B366" s="20" t="s">
        <v>278</v>
      </c>
      <c r="C366" s="20"/>
      <c r="D366" s="20"/>
      <c r="E366" s="20"/>
      <c r="F366" s="20"/>
      <c r="G366" s="2"/>
      <c r="H366" s="2"/>
      <c r="I366" s="20"/>
      <c r="J366" s="20"/>
      <c r="K366" s="20"/>
      <c r="L366" s="2"/>
      <c r="M366" s="20" t="str">
        <f>項目一覧②!$F$618</f>
        <v/>
      </c>
      <c r="N366" s="20" t="s">
        <v>277</v>
      </c>
      <c r="O366" s="20"/>
      <c r="P366" s="20"/>
      <c r="Q366" s="20"/>
      <c r="R366" s="20"/>
      <c r="S366" s="20"/>
      <c r="T366" s="20"/>
      <c r="U366" s="20"/>
      <c r="V366" s="20"/>
      <c r="W366" s="20"/>
      <c r="X366" s="20"/>
      <c r="Y366" s="20"/>
      <c r="Z366" s="20"/>
      <c r="AA366" s="20"/>
      <c r="AB366" s="10"/>
    </row>
    <row r="367" spans="1:28" ht="21.95" customHeight="1">
      <c r="A367" s="22" t="s">
        <v>114</v>
      </c>
      <c r="B367" s="20" t="s">
        <v>276</v>
      </c>
      <c r="C367" s="20"/>
      <c r="D367" s="20"/>
      <c r="E367" s="20"/>
      <c r="F367" s="20"/>
      <c r="G367" s="20"/>
      <c r="H367" s="20"/>
      <c r="I367" s="20"/>
      <c r="J367" s="1569" t="str">
        <f>項目一覧②!$F$619</f>
        <v/>
      </c>
      <c r="K367" s="1569"/>
      <c r="L367" s="1569"/>
      <c r="M367" s="1569"/>
      <c r="N367" s="25" t="s">
        <v>96</v>
      </c>
      <c r="O367" s="20"/>
      <c r="P367" s="20"/>
      <c r="Q367" s="20"/>
      <c r="R367" s="20"/>
      <c r="S367" s="20"/>
      <c r="T367" s="20"/>
      <c r="U367" s="20"/>
      <c r="V367" s="20"/>
      <c r="W367" s="20"/>
      <c r="X367" s="20"/>
      <c r="Y367" s="20"/>
      <c r="Z367" s="20"/>
      <c r="AA367" s="20"/>
      <c r="AB367" s="10"/>
    </row>
    <row r="368" spans="1:28" ht="21.95" customHeight="1">
      <c r="A368" s="22" t="s">
        <v>114</v>
      </c>
      <c r="B368" s="20" t="s">
        <v>275</v>
      </c>
      <c r="C368" s="20"/>
      <c r="D368" s="20"/>
      <c r="E368" s="20"/>
      <c r="F368" s="20"/>
      <c r="G368" s="20"/>
      <c r="H368" s="20"/>
      <c r="I368" s="20"/>
      <c r="J368" s="1569" t="str">
        <f>項目一覧②!$F$620</f>
        <v/>
      </c>
      <c r="K368" s="1569"/>
      <c r="L368" s="1569"/>
      <c r="M368" s="1569"/>
      <c r="N368" s="4" t="s">
        <v>96</v>
      </c>
      <c r="O368" s="20"/>
      <c r="P368" s="20"/>
      <c r="Q368" s="20"/>
      <c r="R368" s="20"/>
      <c r="S368" s="20"/>
      <c r="T368" s="20"/>
      <c r="U368" s="20"/>
      <c r="V368" s="20"/>
      <c r="W368" s="20"/>
      <c r="X368" s="20"/>
      <c r="Y368" s="20"/>
      <c r="Z368" s="20"/>
      <c r="AA368" s="20"/>
      <c r="AB368" s="10"/>
    </row>
    <row r="369" spans="1:28" ht="21.95" customHeight="1">
      <c r="A369" s="22" t="s">
        <v>114</v>
      </c>
      <c r="B369" s="20" t="s">
        <v>274</v>
      </c>
      <c r="C369" s="20"/>
      <c r="D369" s="20"/>
      <c r="E369" s="20"/>
      <c r="F369" s="20"/>
      <c r="G369" s="20"/>
      <c r="H369" s="20"/>
      <c r="I369" s="20"/>
      <c r="J369" s="1569" t="str">
        <f>項目一覧②!$F$621</f>
        <v/>
      </c>
      <c r="K369" s="1569"/>
      <c r="L369" s="1569"/>
      <c r="M369" s="1569"/>
      <c r="N369" s="25" t="s">
        <v>96</v>
      </c>
      <c r="O369" s="20"/>
      <c r="P369" s="20"/>
      <c r="Q369" s="20"/>
      <c r="R369" s="20"/>
      <c r="S369" s="20"/>
      <c r="T369" s="20"/>
      <c r="U369" s="20"/>
      <c r="V369" s="20"/>
      <c r="W369" s="20"/>
      <c r="X369" s="20"/>
      <c r="Y369" s="20"/>
      <c r="Z369" s="20"/>
      <c r="AA369" s="20"/>
      <c r="AB369" s="10"/>
    </row>
    <row r="370" spans="1:28" ht="17.100000000000001" customHeight="1">
      <c r="A370" s="17" t="s">
        <v>114</v>
      </c>
      <c r="B370" s="16" t="s">
        <v>272</v>
      </c>
      <c r="C370" s="16"/>
      <c r="D370" s="16"/>
      <c r="E370" s="16"/>
      <c r="F370" s="16"/>
      <c r="G370" s="16"/>
      <c r="H370" s="16"/>
      <c r="I370" s="16"/>
      <c r="O370" s="16"/>
      <c r="P370" s="16"/>
      <c r="Q370" s="16"/>
      <c r="R370" s="16"/>
      <c r="S370" s="16"/>
      <c r="T370" s="16"/>
      <c r="U370" s="16"/>
      <c r="V370" s="16"/>
      <c r="W370" s="16"/>
      <c r="X370" s="16"/>
      <c r="Y370" s="16"/>
      <c r="Z370" s="16"/>
      <c r="AA370" s="16"/>
      <c r="AB370" s="2"/>
    </row>
    <row r="371" spans="1:28" ht="17.100000000000001" customHeight="1">
      <c r="A371" s="6"/>
      <c r="B371" s="3"/>
      <c r="C371" s="3" t="s">
        <v>2459</v>
      </c>
      <c r="D371" s="3" t="s">
        <v>2460</v>
      </c>
      <c r="E371" s="3"/>
      <c r="F371" s="3"/>
      <c r="G371" s="3"/>
      <c r="H371" s="3"/>
      <c r="I371" s="3"/>
      <c r="J371" s="1570" t="str">
        <f>項目一覧②!$F$622</f>
        <v/>
      </c>
      <c r="K371" s="1570"/>
      <c r="L371" s="1570"/>
      <c r="M371" s="1570"/>
      <c r="N371" s="4" t="s">
        <v>96</v>
      </c>
      <c r="O371" s="3"/>
      <c r="P371" s="3"/>
      <c r="Q371" s="3"/>
      <c r="R371" s="3"/>
      <c r="S371" s="3"/>
      <c r="T371" s="3"/>
      <c r="U371" s="3"/>
      <c r="V371" s="3"/>
      <c r="W371" s="3"/>
      <c r="X371" s="3"/>
      <c r="Y371" s="3"/>
      <c r="Z371" s="3"/>
      <c r="AA371" s="3"/>
      <c r="AB371" s="2"/>
    </row>
    <row r="372" spans="1:28" ht="17.100000000000001" customHeight="1">
      <c r="A372" s="6"/>
      <c r="B372" s="3"/>
      <c r="C372" s="3" t="s">
        <v>2461</v>
      </c>
      <c r="D372" s="3" t="s">
        <v>2462</v>
      </c>
      <c r="E372" s="3"/>
      <c r="F372" s="3"/>
      <c r="G372" s="3"/>
      <c r="H372" s="3"/>
      <c r="I372" s="3"/>
      <c r="J372" s="19"/>
      <c r="K372" s="19"/>
      <c r="L372" s="19"/>
      <c r="M372" s="19"/>
      <c r="N372" s="4"/>
      <c r="O372" s="3"/>
      <c r="P372" s="3"/>
      <c r="Q372" s="3" t="str">
        <f>IF(項目一覧②!$G$623=TRUE,"■","□")</f>
        <v>□</v>
      </c>
      <c r="R372" s="3" t="s">
        <v>88</v>
      </c>
      <c r="S372" s="3"/>
      <c r="T372" s="3" t="str">
        <f>IF(項目一覧②!$H$623=TRUE,"■","□")</f>
        <v>□</v>
      </c>
      <c r="U372" s="3" t="s">
        <v>471</v>
      </c>
      <c r="V372" s="3"/>
      <c r="W372" s="3"/>
      <c r="X372" s="3"/>
      <c r="Y372" s="3"/>
      <c r="Z372" s="3"/>
      <c r="AA372" s="3"/>
      <c r="AB372" s="10"/>
    </row>
    <row r="373" spans="1:28" ht="17.100000000000001" customHeight="1">
      <c r="A373" s="17" t="s">
        <v>279</v>
      </c>
      <c r="B373" s="16" t="s">
        <v>268</v>
      </c>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2"/>
    </row>
    <row r="374" spans="1:28" ht="17.100000000000001" customHeight="1">
      <c r="A374" s="3"/>
      <c r="B374" s="3"/>
      <c r="C374" s="3"/>
      <c r="D374" s="1473" t="s">
        <v>267</v>
      </c>
      <c r="E374" s="1473"/>
      <c r="F374" s="1473"/>
      <c r="G374" s="1473"/>
      <c r="H374" s="5"/>
      <c r="I374" s="1473" t="s">
        <v>266</v>
      </c>
      <c r="J374" s="1473"/>
      <c r="K374" s="1473"/>
      <c r="L374" s="1473"/>
      <c r="M374" s="1473"/>
      <c r="N374" s="1473"/>
      <c r="O374" s="1473"/>
      <c r="P374" s="1473"/>
      <c r="Q374" s="1473"/>
      <c r="R374" s="1473"/>
      <c r="S374" s="1473"/>
      <c r="T374" s="1473"/>
      <c r="U374" s="1473"/>
      <c r="V374" s="5"/>
      <c r="W374" s="5" t="s">
        <v>283</v>
      </c>
      <c r="X374" s="1473" t="s">
        <v>293</v>
      </c>
      <c r="Y374" s="1473"/>
      <c r="Z374" s="1473"/>
      <c r="AA374" s="3" t="s">
        <v>292</v>
      </c>
      <c r="AB374" s="2"/>
    </row>
    <row r="375" spans="1:28" ht="17.100000000000001" customHeight="1">
      <c r="A375" s="3"/>
      <c r="B375" s="3" t="s">
        <v>291</v>
      </c>
      <c r="C375" s="3"/>
      <c r="D375" s="5" t="s">
        <v>285</v>
      </c>
      <c r="E375" s="1477" t="str">
        <f>項目一覧②!$F$624</f>
        <v/>
      </c>
      <c r="F375" s="1477"/>
      <c r="G375" s="73" t="s">
        <v>284</v>
      </c>
      <c r="H375" s="18" t="str">
        <f>項目一覧②!$F$630</f>
        <v/>
      </c>
      <c r="J375" s="3"/>
      <c r="K375" s="3"/>
      <c r="L375" s="2"/>
      <c r="M375" s="3"/>
      <c r="N375" s="3"/>
      <c r="O375" s="3"/>
      <c r="P375" s="3"/>
      <c r="Q375" s="3"/>
      <c r="R375" s="2"/>
      <c r="S375" s="2"/>
      <c r="T375" s="2"/>
      <c r="U375" s="2"/>
      <c r="V375" s="5"/>
      <c r="W375" s="5" t="s">
        <v>283</v>
      </c>
      <c r="X375" s="1568" t="str">
        <f>項目一覧②!$F$636</f>
        <v/>
      </c>
      <c r="Y375" s="1568"/>
      <c r="Z375" s="1568"/>
      <c r="AA375" s="3" t="s">
        <v>282</v>
      </c>
      <c r="AB375" s="2"/>
    </row>
    <row r="376" spans="1:28" ht="17.100000000000001" customHeight="1">
      <c r="A376" s="3"/>
      <c r="B376" s="3" t="s">
        <v>290</v>
      </c>
      <c r="C376" s="3"/>
      <c r="D376" s="5" t="s">
        <v>285</v>
      </c>
      <c r="E376" s="1477" t="str">
        <f>項目一覧②!$F$625</f>
        <v/>
      </c>
      <c r="F376" s="1477"/>
      <c r="G376" s="73" t="s">
        <v>284</v>
      </c>
      <c r="H376" s="18" t="str">
        <f>項目一覧②!$F$631</f>
        <v/>
      </c>
      <c r="J376" s="3"/>
      <c r="K376" s="3"/>
      <c r="L376" s="2"/>
      <c r="M376" s="3"/>
      <c r="N376" s="3"/>
      <c r="O376" s="3"/>
      <c r="P376" s="3"/>
      <c r="Q376" s="3"/>
      <c r="R376" s="2"/>
      <c r="S376" s="2"/>
      <c r="T376" s="2"/>
      <c r="U376" s="2"/>
      <c r="V376" s="5"/>
      <c r="W376" s="5" t="s">
        <v>283</v>
      </c>
      <c r="X376" s="1568" t="str">
        <f>項目一覧②!$F$637</f>
        <v/>
      </c>
      <c r="Y376" s="1568"/>
      <c r="Z376" s="1568"/>
      <c r="AA376" s="3" t="s">
        <v>282</v>
      </c>
      <c r="AB376" s="2"/>
    </row>
    <row r="377" spans="1:28" ht="17.100000000000001" customHeight="1">
      <c r="A377" s="3"/>
      <c r="B377" s="3" t="s">
        <v>289</v>
      </c>
      <c r="C377" s="3"/>
      <c r="D377" s="5" t="s">
        <v>285</v>
      </c>
      <c r="E377" s="1477" t="str">
        <f>項目一覧②!$F$626</f>
        <v/>
      </c>
      <c r="F377" s="1477"/>
      <c r="G377" s="73" t="s">
        <v>284</v>
      </c>
      <c r="H377" s="18" t="str">
        <f>項目一覧②!$F$632</f>
        <v/>
      </c>
      <c r="J377" s="3"/>
      <c r="K377" s="3"/>
      <c r="L377" s="2"/>
      <c r="M377" s="3"/>
      <c r="N377" s="3"/>
      <c r="O377" s="3"/>
      <c r="P377" s="3"/>
      <c r="Q377" s="3"/>
      <c r="R377" s="2"/>
      <c r="S377" s="2"/>
      <c r="T377" s="2"/>
      <c r="U377" s="2"/>
      <c r="V377" s="5"/>
      <c r="W377" s="5" t="s">
        <v>283</v>
      </c>
      <c r="X377" s="1568" t="str">
        <f>項目一覧②!$F$638</f>
        <v/>
      </c>
      <c r="Y377" s="1568"/>
      <c r="Z377" s="1568"/>
      <c r="AA377" s="3" t="s">
        <v>282</v>
      </c>
      <c r="AB377" s="2"/>
    </row>
    <row r="378" spans="1:28" ht="17.100000000000001" customHeight="1">
      <c r="A378" s="3"/>
      <c r="B378" s="3" t="s">
        <v>288</v>
      </c>
      <c r="C378" s="3"/>
      <c r="D378" s="5" t="s">
        <v>285</v>
      </c>
      <c r="E378" s="1477" t="str">
        <f>項目一覧②!$F$627</f>
        <v/>
      </c>
      <c r="F378" s="1477"/>
      <c r="G378" s="73" t="s">
        <v>284</v>
      </c>
      <c r="H378" s="18" t="str">
        <f>項目一覧②!$F$633</f>
        <v/>
      </c>
      <c r="J378" s="3"/>
      <c r="K378" s="3"/>
      <c r="L378" s="2"/>
      <c r="M378" s="3"/>
      <c r="N378" s="3"/>
      <c r="O378" s="3"/>
      <c r="P378" s="3"/>
      <c r="Q378" s="3"/>
      <c r="R378" s="2"/>
      <c r="S378" s="2"/>
      <c r="T378" s="2"/>
      <c r="U378" s="2"/>
      <c r="V378" s="5"/>
      <c r="W378" s="5" t="s">
        <v>283</v>
      </c>
      <c r="X378" s="1568" t="str">
        <f>項目一覧②!$F$639</f>
        <v/>
      </c>
      <c r="Y378" s="1568"/>
      <c r="Z378" s="1568"/>
      <c r="AA378" s="3" t="s">
        <v>282</v>
      </c>
      <c r="AB378" s="2"/>
    </row>
    <row r="379" spans="1:28" ht="17.100000000000001" customHeight="1">
      <c r="A379" s="3"/>
      <c r="B379" s="3" t="s">
        <v>287</v>
      </c>
      <c r="C379" s="3"/>
      <c r="D379" s="5" t="s">
        <v>285</v>
      </c>
      <c r="E379" s="1477" t="str">
        <f>項目一覧②!$F$628</f>
        <v/>
      </c>
      <c r="F379" s="1477"/>
      <c r="G379" s="73" t="s">
        <v>284</v>
      </c>
      <c r="H379" s="18" t="str">
        <f>項目一覧②!$F$634</f>
        <v/>
      </c>
      <c r="J379" s="3"/>
      <c r="K379" s="3"/>
      <c r="L379" s="2"/>
      <c r="M379" s="3"/>
      <c r="N379" s="3"/>
      <c r="O379" s="3"/>
      <c r="P379" s="3"/>
      <c r="Q379" s="3"/>
      <c r="R379" s="2"/>
      <c r="S379" s="2"/>
      <c r="T379" s="2"/>
      <c r="U379" s="2"/>
      <c r="V379" s="5"/>
      <c r="W379" s="5" t="s">
        <v>283</v>
      </c>
      <c r="X379" s="1568" t="str">
        <f>項目一覧②!$F$640</f>
        <v/>
      </c>
      <c r="Y379" s="1568"/>
      <c r="Z379" s="1568"/>
      <c r="AA379" s="3" t="s">
        <v>282</v>
      </c>
      <c r="AB379" s="2"/>
    </row>
    <row r="380" spans="1:28" ht="17.100000000000001" customHeight="1">
      <c r="A380" s="15"/>
      <c r="B380" s="15" t="s">
        <v>286</v>
      </c>
      <c r="C380" s="15"/>
      <c r="D380" s="5" t="s">
        <v>285</v>
      </c>
      <c r="E380" s="1477" t="str">
        <f>項目一覧②!$F$629</f>
        <v/>
      </c>
      <c r="F380" s="1477"/>
      <c r="G380" s="73" t="s">
        <v>284</v>
      </c>
      <c r="H380" s="18" t="str">
        <f>項目一覧②!$F$635</f>
        <v/>
      </c>
      <c r="J380" s="15"/>
      <c r="K380" s="15"/>
      <c r="L380" s="2"/>
      <c r="M380" s="15"/>
      <c r="N380" s="15"/>
      <c r="O380" s="15"/>
      <c r="P380" s="15"/>
      <c r="Q380" s="15"/>
      <c r="R380" s="2"/>
      <c r="S380" s="2"/>
      <c r="T380" s="2"/>
      <c r="U380" s="2"/>
      <c r="V380" s="5"/>
      <c r="W380" s="5" t="s">
        <v>283</v>
      </c>
      <c r="X380" s="1574" t="str">
        <f>項目一覧②!$F$641</f>
        <v/>
      </c>
      <c r="Y380" s="1574"/>
      <c r="Z380" s="1574"/>
      <c r="AA380" s="3" t="s">
        <v>282</v>
      </c>
      <c r="AB380" s="10"/>
    </row>
    <row r="381" spans="1:28" ht="17.100000000000001" customHeight="1">
      <c r="A381" s="17" t="s">
        <v>279</v>
      </c>
      <c r="B381" s="16" t="s">
        <v>255</v>
      </c>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2"/>
    </row>
    <row r="382" spans="1:28" ht="17.100000000000001" customHeight="1">
      <c r="A382" s="6"/>
      <c r="B382" s="3"/>
      <c r="C382" s="3"/>
      <c r="D382" s="3"/>
      <c r="E382" s="3"/>
      <c r="F382" s="1479" t="str">
        <f>項目一覧②!$F$642</f>
        <v/>
      </c>
      <c r="G382" s="1479"/>
      <c r="H382" s="1479"/>
      <c r="I382" s="1479"/>
      <c r="J382" s="1479"/>
      <c r="K382" s="1479"/>
      <c r="L382" s="1479"/>
      <c r="M382" s="1479"/>
      <c r="N382" s="1479"/>
      <c r="O382" s="1479"/>
      <c r="P382" s="1479"/>
      <c r="Q382" s="1479"/>
      <c r="R382" s="1479"/>
      <c r="S382" s="1479"/>
      <c r="T382" s="1479"/>
      <c r="U382" s="1479"/>
      <c r="V382" s="1479"/>
      <c r="W382" s="1479"/>
      <c r="X382" s="1479"/>
      <c r="Y382" s="1479"/>
      <c r="Z382" s="1479"/>
      <c r="AA382" s="1479"/>
      <c r="AB382" s="2"/>
    </row>
    <row r="383" spans="1:28" ht="17.100000000000001" customHeight="1">
      <c r="A383" s="15"/>
      <c r="B383" s="15"/>
      <c r="C383" s="15"/>
      <c r="D383" s="15"/>
      <c r="E383" s="15"/>
      <c r="F383" s="1480"/>
      <c r="G383" s="1480"/>
      <c r="H383" s="1480"/>
      <c r="I383" s="1480"/>
      <c r="J383" s="1480"/>
      <c r="K383" s="1480"/>
      <c r="L383" s="1480"/>
      <c r="M383" s="1480"/>
      <c r="N383" s="1480"/>
      <c r="O383" s="1480"/>
      <c r="P383" s="1480"/>
      <c r="Q383" s="1480"/>
      <c r="R383" s="1480"/>
      <c r="S383" s="1480"/>
      <c r="T383" s="1480"/>
      <c r="U383" s="1480"/>
      <c r="V383" s="1480"/>
      <c r="W383" s="1480"/>
      <c r="X383" s="1480"/>
      <c r="Y383" s="1480"/>
      <c r="Z383" s="1480"/>
      <c r="AA383" s="1480"/>
      <c r="AB383" s="10"/>
    </row>
    <row r="384" spans="1:28" ht="17.100000000000001" customHeight="1">
      <c r="A384" s="6" t="s">
        <v>279</v>
      </c>
      <c r="B384" s="3" t="s">
        <v>254</v>
      </c>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2"/>
    </row>
    <row r="385" spans="1:28" ht="17.100000000000001" customHeight="1">
      <c r="A385" s="3"/>
      <c r="B385" s="3"/>
      <c r="C385" s="3"/>
      <c r="D385" s="3"/>
      <c r="E385" s="3"/>
      <c r="F385" s="1479" t="str">
        <f>項目一覧②!$F$643</f>
        <v/>
      </c>
      <c r="G385" s="1479"/>
      <c r="H385" s="1479"/>
      <c r="I385" s="1479"/>
      <c r="J385" s="1479"/>
      <c r="K385" s="1479"/>
      <c r="L385" s="1479"/>
      <c r="M385" s="1479"/>
      <c r="N385" s="1479"/>
      <c r="O385" s="1479"/>
      <c r="P385" s="1479"/>
      <c r="Q385" s="1479"/>
      <c r="R385" s="1479"/>
      <c r="S385" s="1479"/>
      <c r="T385" s="1479"/>
      <c r="U385" s="1479"/>
      <c r="V385" s="1479"/>
      <c r="W385" s="1479"/>
      <c r="X385" s="1479"/>
      <c r="Y385" s="1479"/>
      <c r="Z385" s="1479"/>
      <c r="AA385" s="1479"/>
      <c r="AB385" s="2"/>
    </row>
    <row r="386" spans="1:28" ht="17.100000000000001" customHeight="1">
      <c r="A386" s="15"/>
      <c r="B386" s="15"/>
      <c r="C386" s="15"/>
      <c r="D386" s="15"/>
      <c r="E386" s="15"/>
      <c r="F386" s="1480"/>
      <c r="G386" s="1480"/>
      <c r="H386" s="1480"/>
      <c r="I386" s="1480"/>
      <c r="J386" s="1480"/>
      <c r="K386" s="1480"/>
      <c r="L386" s="1480"/>
      <c r="M386" s="1480"/>
      <c r="N386" s="1480"/>
      <c r="O386" s="1480"/>
      <c r="P386" s="1480"/>
      <c r="Q386" s="1480"/>
      <c r="R386" s="1480"/>
      <c r="S386" s="1480"/>
      <c r="T386" s="1480"/>
      <c r="U386" s="1480"/>
      <c r="V386" s="1480"/>
      <c r="W386" s="1480"/>
      <c r="X386" s="1480"/>
      <c r="Y386" s="1480"/>
      <c r="Z386" s="1480"/>
      <c r="AA386" s="1480"/>
      <c r="AB386" s="10"/>
    </row>
    <row r="387" spans="1:28" ht="17.100000000000001"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2"/>
    </row>
    <row r="388" spans="1:28" ht="17.100000000000001" customHeight="1">
      <c r="A388" s="1473" t="s">
        <v>281</v>
      </c>
      <c r="B388" s="1473"/>
      <c r="C388" s="1473"/>
      <c r="D388" s="1473"/>
      <c r="E388" s="1473"/>
      <c r="F388" s="1473"/>
      <c r="G388" s="1473"/>
      <c r="H388" s="1473"/>
      <c r="I388" s="1473"/>
      <c r="J388" s="1473"/>
      <c r="K388" s="1473"/>
      <c r="L388" s="1473"/>
      <c r="M388" s="1473"/>
      <c r="N388" s="1473"/>
      <c r="O388" s="1473"/>
      <c r="P388" s="1473"/>
      <c r="Q388" s="1473"/>
      <c r="R388" s="1473"/>
      <c r="S388" s="1473"/>
      <c r="T388" s="1473"/>
      <c r="U388" s="1473"/>
      <c r="V388" s="1473"/>
      <c r="W388" s="1473"/>
      <c r="X388" s="1473"/>
      <c r="Y388" s="1473"/>
      <c r="Z388" s="1473"/>
      <c r="AA388" s="1473"/>
      <c r="AB388" s="2"/>
    </row>
    <row r="389" spans="1:28" ht="17.100000000000001" customHeight="1">
      <c r="A389" s="15"/>
      <c r="B389" s="15" t="s">
        <v>280</v>
      </c>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0"/>
    </row>
    <row r="390" spans="1:28" ht="21.95" customHeight="1">
      <c r="A390" s="22" t="s">
        <v>279</v>
      </c>
      <c r="B390" s="20" t="s">
        <v>136</v>
      </c>
      <c r="C390" s="20"/>
      <c r="D390" s="20"/>
      <c r="E390" s="20"/>
      <c r="F390" s="20"/>
      <c r="G390" s="24"/>
      <c r="H390" s="20"/>
      <c r="I390" s="20"/>
      <c r="J390" s="20"/>
      <c r="K390" s="20"/>
      <c r="L390" s="1559">
        <f>項目一覧②!$F$644</f>
        <v>3</v>
      </c>
      <c r="M390" s="1559"/>
      <c r="N390" s="20"/>
      <c r="O390" s="20"/>
      <c r="P390" s="20"/>
      <c r="Q390" s="20"/>
      <c r="R390" s="20"/>
      <c r="S390" s="20"/>
      <c r="T390" s="20"/>
      <c r="U390" s="20"/>
      <c r="V390" s="20"/>
      <c r="W390" s="20"/>
      <c r="X390" s="20"/>
      <c r="Y390" s="20"/>
      <c r="Z390" s="20"/>
      <c r="AA390" s="20"/>
      <c r="AB390" s="10"/>
    </row>
    <row r="391" spans="1:28" ht="21.95" customHeight="1">
      <c r="A391" s="22" t="s">
        <v>279</v>
      </c>
      <c r="B391" s="20" t="s">
        <v>278</v>
      </c>
      <c r="C391" s="20"/>
      <c r="D391" s="20"/>
      <c r="E391" s="20"/>
      <c r="F391" s="20"/>
      <c r="G391" s="2"/>
      <c r="H391" s="2"/>
      <c r="I391" s="20"/>
      <c r="J391" s="20"/>
      <c r="K391" s="1474" t="str">
        <f>項目一覧②!$F$645</f>
        <v/>
      </c>
      <c r="L391" s="1474"/>
      <c r="M391" s="1474"/>
      <c r="N391" s="20" t="s">
        <v>277</v>
      </c>
      <c r="O391" s="20"/>
      <c r="P391" s="20"/>
      <c r="Q391" s="20"/>
      <c r="R391" s="20"/>
      <c r="S391" s="20"/>
      <c r="T391" s="20"/>
      <c r="U391" s="20"/>
      <c r="V391" s="20"/>
      <c r="W391" s="20"/>
      <c r="X391" s="20"/>
      <c r="Y391" s="20"/>
      <c r="Z391" s="20"/>
      <c r="AA391" s="20"/>
      <c r="AB391" s="10"/>
    </row>
    <row r="392" spans="1:28" ht="21.95" customHeight="1">
      <c r="A392" s="22" t="s">
        <v>114</v>
      </c>
      <c r="B392" s="20" t="s">
        <v>276</v>
      </c>
      <c r="C392" s="20"/>
      <c r="D392" s="20"/>
      <c r="E392" s="20"/>
      <c r="F392" s="20"/>
      <c r="G392" s="20"/>
      <c r="H392" s="20"/>
      <c r="I392" s="20"/>
      <c r="J392" s="1569" t="str">
        <f>項目一覧②!$F$646</f>
        <v/>
      </c>
      <c r="K392" s="1569"/>
      <c r="L392" s="1569"/>
      <c r="M392" s="1569"/>
      <c r="N392" s="21" t="s">
        <v>96</v>
      </c>
      <c r="O392" s="20"/>
      <c r="P392" s="20"/>
      <c r="Q392" s="20"/>
      <c r="R392" s="20"/>
      <c r="S392" s="20"/>
      <c r="T392" s="20"/>
      <c r="U392" s="20"/>
      <c r="V392" s="20"/>
      <c r="W392" s="20"/>
      <c r="X392" s="20"/>
      <c r="Y392" s="20"/>
      <c r="Z392" s="20"/>
      <c r="AA392" s="20"/>
      <c r="AB392" s="10"/>
    </row>
    <row r="393" spans="1:28" ht="21.95" customHeight="1">
      <c r="A393" s="22" t="s">
        <v>114</v>
      </c>
      <c r="B393" s="20" t="s">
        <v>275</v>
      </c>
      <c r="C393" s="20"/>
      <c r="D393" s="20"/>
      <c r="E393" s="20"/>
      <c r="F393" s="20"/>
      <c r="G393" s="20"/>
      <c r="H393" s="20"/>
      <c r="I393" s="20"/>
      <c r="J393" s="1569" t="str">
        <f>項目一覧②!$F$647</f>
        <v/>
      </c>
      <c r="K393" s="1569"/>
      <c r="L393" s="1569"/>
      <c r="M393" s="1569"/>
      <c r="N393" s="23" t="s">
        <v>96</v>
      </c>
      <c r="O393" s="20"/>
      <c r="P393" s="20"/>
      <c r="Q393" s="20"/>
      <c r="R393" s="20"/>
      <c r="S393" s="20"/>
      <c r="T393" s="20"/>
      <c r="U393" s="20"/>
      <c r="V393" s="20"/>
      <c r="W393" s="20"/>
      <c r="X393" s="20"/>
      <c r="Y393" s="20"/>
      <c r="Z393" s="20"/>
      <c r="AA393" s="20"/>
      <c r="AB393" s="10"/>
    </row>
    <row r="394" spans="1:28" ht="21.95" customHeight="1">
      <c r="A394" s="22" t="s">
        <v>114</v>
      </c>
      <c r="B394" s="20" t="s">
        <v>274</v>
      </c>
      <c r="C394" s="20"/>
      <c r="D394" s="20"/>
      <c r="E394" s="20"/>
      <c r="F394" s="20"/>
      <c r="G394" s="20"/>
      <c r="H394" s="20"/>
      <c r="I394" s="20"/>
      <c r="J394" s="1569" t="str">
        <f>項目一覧②!$F$648</f>
        <v/>
      </c>
      <c r="K394" s="1569"/>
      <c r="L394" s="1569"/>
      <c r="M394" s="1569"/>
      <c r="N394" s="21" t="s">
        <v>96</v>
      </c>
      <c r="O394" s="20"/>
      <c r="P394" s="20"/>
      <c r="Q394" s="20"/>
      <c r="R394" s="20"/>
      <c r="S394" s="20"/>
      <c r="T394" s="20"/>
      <c r="U394" s="20"/>
      <c r="V394" s="20"/>
      <c r="W394" s="20"/>
      <c r="X394" s="20"/>
      <c r="Y394" s="20"/>
      <c r="Z394" s="20"/>
      <c r="AA394" s="20"/>
      <c r="AB394" s="10"/>
    </row>
    <row r="395" spans="1:28" ht="17.100000000000001" customHeight="1">
      <c r="A395" s="17" t="s">
        <v>114</v>
      </c>
      <c r="B395" s="16" t="s">
        <v>272</v>
      </c>
      <c r="C395" s="16"/>
      <c r="D395" s="16"/>
      <c r="E395" s="16"/>
      <c r="F395" s="16"/>
      <c r="G395" s="16"/>
      <c r="H395" s="16"/>
      <c r="I395" s="16"/>
      <c r="O395" s="16"/>
      <c r="P395" s="16"/>
      <c r="Q395" s="16"/>
      <c r="R395" s="16"/>
      <c r="S395" s="16"/>
      <c r="T395" s="16"/>
      <c r="U395" s="16"/>
      <c r="V395" s="16"/>
      <c r="W395" s="16"/>
      <c r="X395" s="16"/>
      <c r="Y395" s="16"/>
      <c r="Z395" s="16"/>
      <c r="AA395" s="16"/>
      <c r="AB395" s="2"/>
    </row>
    <row r="396" spans="1:28" ht="17.100000000000001" customHeight="1">
      <c r="A396" s="6"/>
      <c r="B396" s="3"/>
      <c r="C396" s="3" t="s">
        <v>2459</v>
      </c>
      <c r="D396" s="3" t="s">
        <v>2460</v>
      </c>
      <c r="E396" s="3"/>
      <c r="F396" s="3"/>
      <c r="G396" s="3"/>
      <c r="H396" s="3"/>
      <c r="I396" s="3"/>
      <c r="J396" s="1570" t="str">
        <f>項目一覧②!$F$649</f>
        <v/>
      </c>
      <c r="K396" s="1570"/>
      <c r="L396" s="1570"/>
      <c r="M396" s="1570"/>
      <c r="N396" s="23" t="s">
        <v>96</v>
      </c>
      <c r="O396" s="3"/>
      <c r="P396" s="3"/>
      <c r="Q396" s="3"/>
      <c r="R396" s="3"/>
      <c r="S396" s="3"/>
      <c r="T396" s="3"/>
      <c r="U396" s="3"/>
      <c r="V396" s="3"/>
      <c r="W396" s="3"/>
      <c r="X396" s="3"/>
      <c r="Y396" s="3"/>
      <c r="Z396" s="3"/>
      <c r="AA396" s="3"/>
      <c r="AB396" s="2"/>
    </row>
    <row r="397" spans="1:28" ht="17.100000000000001" customHeight="1">
      <c r="A397" s="6"/>
      <c r="B397" s="3"/>
      <c r="C397" s="3" t="s">
        <v>2461</v>
      </c>
      <c r="D397" s="3" t="s">
        <v>2462</v>
      </c>
      <c r="E397" s="3"/>
      <c r="F397" s="3"/>
      <c r="G397" s="3"/>
      <c r="H397" s="3"/>
      <c r="I397" s="3"/>
      <c r="J397" s="19"/>
      <c r="K397" s="19"/>
      <c r="L397" s="19"/>
      <c r="M397" s="19"/>
      <c r="N397" s="23"/>
      <c r="O397" s="3"/>
      <c r="P397" s="3"/>
      <c r="Q397" s="3" t="str">
        <f>IF(項目一覧②!$G$650=TRUE,"■","□")</f>
        <v>□</v>
      </c>
      <c r="R397" s="3" t="s">
        <v>88</v>
      </c>
      <c r="S397" s="3"/>
      <c r="T397" s="3" t="str">
        <f>IF(項目一覧②!$H$650=TRUE,"■","□")</f>
        <v>□</v>
      </c>
      <c r="U397" s="3" t="s">
        <v>471</v>
      </c>
      <c r="V397" s="3"/>
      <c r="W397" s="3"/>
      <c r="X397" s="3"/>
      <c r="Y397" s="3"/>
      <c r="Z397" s="3"/>
      <c r="AA397" s="3"/>
      <c r="AB397" s="10"/>
    </row>
    <row r="398" spans="1:28" ht="17.100000000000001" customHeight="1">
      <c r="A398" s="17" t="s">
        <v>279</v>
      </c>
      <c r="B398" s="16" t="s">
        <v>268</v>
      </c>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2"/>
    </row>
    <row r="399" spans="1:28" ht="17.100000000000001" customHeight="1">
      <c r="A399" s="3"/>
      <c r="B399" s="3"/>
      <c r="C399" s="3"/>
      <c r="D399" s="1473" t="s">
        <v>267</v>
      </c>
      <c r="E399" s="1473"/>
      <c r="F399" s="1473"/>
      <c r="G399" s="1473"/>
      <c r="H399" s="5"/>
      <c r="I399" s="1473" t="s">
        <v>266</v>
      </c>
      <c r="J399" s="1473"/>
      <c r="K399" s="1473"/>
      <c r="L399" s="1473"/>
      <c r="M399" s="1473"/>
      <c r="N399" s="1473"/>
      <c r="O399" s="1473"/>
      <c r="P399" s="1473"/>
      <c r="Q399" s="1473"/>
      <c r="R399" s="1473"/>
      <c r="S399" s="1473"/>
      <c r="T399" s="1473"/>
      <c r="U399" s="1473"/>
      <c r="V399" s="5"/>
      <c r="W399" s="5" t="s">
        <v>283</v>
      </c>
      <c r="X399" s="1473" t="s">
        <v>293</v>
      </c>
      <c r="Y399" s="1473"/>
      <c r="Z399" s="1473"/>
      <c r="AA399" s="3" t="s">
        <v>292</v>
      </c>
      <c r="AB399" s="2"/>
    </row>
    <row r="400" spans="1:28" ht="17.100000000000001" customHeight="1">
      <c r="A400" s="3"/>
      <c r="B400" s="3" t="s">
        <v>291</v>
      </c>
      <c r="C400" s="3"/>
      <c r="D400" s="5" t="s">
        <v>285</v>
      </c>
      <c r="E400" s="1477" t="str">
        <f>項目一覧②!$F$651</f>
        <v/>
      </c>
      <c r="F400" s="1477"/>
      <c r="G400" s="73" t="s">
        <v>284</v>
      </c>
      <c r="H400" s="18" t="str">
        <f>項目一覧②!$F$657</f>
        <v/>
      </c>
      <c r="J400" s="3"/>
      <c r="K400" s="3"/>
      <c r="L400" s="2"/>
      <c r="M400" s="3"/>
      <c r="N400" s="3"/>
      <c r="O400" s="3"/>
      <c r="P400" s="3"/>
      <c r="Q400" s="3"/>
      <c r="R400" s="2"/>
      <c r="S400" s="2"/>
      <c r="T400" s="2"/>
      <c r="U400" s="2"/>
      <c r="V400" s="5"/>
      <c r="W400" s="5" t="s">
        <v>283</v>
      </c>
      <c r="X400" s="1568" t="str">
        <f>項目一覧②!$F$663</f>
        <v/>
      </c>
      <c r="Y400" s="1568"/>
      <c r="Z400" s="1568"/>
      <c r="AA400" s="3" t="s">
        <v>282</v>
      </c>
      <c r="AB400" s="2"/>
    </row>
    <row r="401" spans="1:28" ht="17.100000000000001" customHeight="1">
      <c r="A401" s="3"/>
      <c r="B401" s="3" t="s">
        <v>290</v>
      </c>
      <c r="C401" s="3"/>
      <c r="D401" s="5" t="s">
        <v>285</v>
      </c>
      <c r="E401" s="1477" t="str">
        <f>項目一覧②!$F$652</f>
        <v/>
      </c>
      <c r="F401" s="1477"/>
      <c r="G401" s="73" t="s">
        <v>284</v>
      </c>
      <c r="H401" s="18" t="str">
        <f>項目一覧②!$F$658</f>
        <v/>
      </c>
      <c r="J401" s="3"/>
      <c r="K401" s="3"/>
      <c r="L401" s="2"/>
      <c r="M401" s="3"/>
      <c r="N401" s="3"/>
      <c r="O401" s="3"/>
      <c r="P401" s="3"/>
      <c r="Q401" s="3"/>
      <c r="R401" s="2"/>
      <c r="S401" s="2"/>
      <c r="T401" s="2"/>
      <c r="U401" s="2"/>
      <c r="V401" s="5"/>
      <c r="W401" s="5" t="s">
        <v>283</v>
      </c>
      <c r="X401" s="1568" t="str">
        <f>項目一覧②!$F$664</f>
        <v/>
      </c>
      <c r="Y401" s="1568"/>
      <c r="Z401" s="1568"/>
      <c r="AA401" s="3" t="s">
        <v>282</v>
      </c>
      <c r="AB401" s="2"/>
    </row>
    <row r="402" spans="1:28" ht="17.100000000000001" customHeight="1">
      <c r="A402" s="3"/>
      <c r="B402" s="3" t="s">
        <v>289</v>
      </c>
      <c r="C402" s="3"/>
      <c r="D402" s="5" t="s">
        <v>285</v>
      </c>
      <c r="E402" s="1477" t="str">
        <f>項目一覧②!$F$653</f>
        <v/>
      </c>
      <c r="F402" s="1477"/>
      <c r="G402" s="73" t="s">
        <v>284</v>
      </c>
      <c r="H402" s="18" t="str">
        <f>項目一覧②!$F$659</f>
        <v/>
      </c>
      <c r="J402" s="3"/>
      <c r="K402" s="3"/>
      <c r="L402" s="2"/>
      <c r="M402" s="3"/>
      <c r="N402" s="3"/>
      <c r="O402" s="3"/>
      <c r="P402" s="3"/>
      <c r="Q402" s="3"/>
      <c r="R402" s="2"/>
      <c r="S402" s="2"/>
      <c r="T402" s="2"/>
      <c r="U402" s="2"/>
      <c r="V402" s="5"/>
      <c r="W402" s="5" t="s">
        <v>283</v>
      </c>
      <c r="X402" s="1568" t="str">
        <f>項目一覧②!$F$665</f>
        <v/>
      </c>
      <c r="Y402" s="1568"/>
      <c r="Z402" s="1568"/>
      <c r="AA402" s="3" t="s">
        <v>282</v>
      </c>
      <c r="AB402" s="2"/>
    </row>
    <row r="403" spans="1:28" ht="17.100000000000001" customHeight="1">
      <c r="A403" s="3"/>
      <c r="B403" s="3" t="s">
        <v>288</v>
      </c>
      <c r="C403" s="3"/>
      <c r="D403" s="5" t="s">
        <v>285</v>
      </c>
      <c r="E403" s="1477" t="str">
        <f>項目一覧②!$F$654</f>
        <v/>
      </c>
      <c r="F403" s="1477"/>
      <c r="G403" s="73" t="s">
        <v>284</v>
      </c>
      <c r="H403" s="18" t="str">
        <f>項目一覧②!$F$660</f>
        <v/>
      </c>
      <c r="J403" s="3"/>
      <c r="K403" s="3"/>
      <c r="L403" s="2"/>
      <c r="M403" s="3"/>
      <c r="N403" s="3"/>
      <c r="O403" s="3"/>
      <c r="P403" s="3"/>
      <c r="Q403" s="3"/>
      <c r="R403" s="2"/>
      <c r="S403" s="2"/>
      <c r="T403" s="2"/>
      <c r="U403" s="2"/>
      <c r="V403" s="5"/>
      <c r="W403" s="5" t="s">
        <v>283</v>
      </c>
      <c r="X403" s="1568" t="str">
        <f>項目一覧②!$F$666</f>
        <v/>
      </c>
      <c r="Y403" s="1568"/>
      <c r="Z403" s="1568"/>
      <c r="AA403" s="3" t="s">
        <v>282</v>
      </c>
      <c r="AB403" s="2"/>
    </row>
    <row r="404" spans="1:28" ht="17.100000000000001" customHeight="1">
      <c r="A404" s="3"/>
      <c r="B404" s="3" t="s">
        <v>287</v>
      </c>
      <c r="C404" s="3"/>
      <c r="D404" s="5" t="s">
        <v>285</v>
      </c>
      <c r="E404" s="1477" t="str">
        <f>項目一覧②!$F$655</f>
        <v/>
      </c>
      <c r="F404" s="1477"/>
      <c r="G404" s="73" t="s">
        <v>284</v>
      </c>
      <c r="H404" s="18" t="str">
        <f>項目一覧②!$F$661</f>
        <v/>
      </c>
      <c r="J404" s="3"/>
      <c r="K404" s="3"/>
      <c r="L404" s="2"/>
      <c r="M404" s="3"/>
      <c r="N404" s="3"/>
      <c r="O404" s="3"/>
      <c r="P404" s="3"/>
      <c r="Q404" s="3"/>
      <c r="R404" s="2"/>
      <c r="S404" s="2"/>
      <c r="T404" s="2"/>
      <c r="U404" s="2"/>
      <c r="V404" s="5"/>
      <c r="W404" s="5" t="s">
        <v>283</v>
      </c>
      <c r="X404" s="1568" t="str">
        <f>項目一覧②!$F$667</f>
        <v/>
      </c>
      <c r="Y404" s="1568"/>
      <c r="Z404" s="1568"/>
      <c r="AA404" s="3" t="s">
        <v>282</v>
      </c>
      <c r="AB404" s="2"/>
    </row>
    <row r="405" spans="1:28" ht="17.100000000000001" customHeight="1">
      <c r="A405" s="15"/>
      <c r="B405" s="15" t="s">
        <v>286</v>
      </c>
      <c r="C405" s="15"/>
      <c r="D405" s="5" t="s">
        <v>285</v>
      </c>
      <c r="E405" s="1477" t="str">
        <f>項目一覧②!$F$656</f>
        <v/>
      </c>
      <c r="F405" s="1477"/>
      <c r="G405" s="73" t="s">
        <v>284</v>
      </c>
      <c r="H405" s="18" t="str">
        <f>項目一覧②!$F$662</f>
        <v/>
      </c>
      <c r="J405" s="15"/>
      <c r="K405" s="15"/>
      <c r="L405" s="2"/>
      <c r="M405" s="15"/>
      <c r="N405" s="15"/>
      <c r="O405" s="15"/>
      <c r="P405" s="15"/>
      <c r="Q405" s="15"/>
      <c r="R405" s="2"/>
      <c r="S405" s="2"/>
      <c r="T405" s="2"/>
      <c r="U405" s="2"/>
      <c r="V405" s="5"/>
      <c r="W405" s="5" t="s">
        <v>283</v>
      </c>
      <c r="X405" s="1574" t="str">
        <f>項目一覧②!$F$668</f>
        <v/>
      </c>
      <c r="Y405" s="1574"/>
      <c r="Z405" s="1574"/>
      <c r="AA405" s="3" t="s">
        <v>282</v>
      </c>
      <c r="AB405" s="10"/>
    </row>
    <row r="406" spans="1:28" ht="17.100000000000001" customHeight="1">
      <c r="A406" s="17" t="s">
        <v>279</v>
      </c>
      <c r="B406" s="16" t="s">
        <v>255</v>
      </c>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2"/>
    </row>
    <row r="407" spans="1:28" ht="17.100000000000001" customHeight="1">
      <c r="A407" s="6"/>
      <c r="B407" s="3"/>
      <c r="C407" s="3"/>
      <c r="D407" s="3"/>
      <c r="E407" s="3"/>
      <c r="F407" s="1479" t="str">
        <f>項目一覧②!$F$669</f>
        <v/>
      </c>
      <c r="G407" s="1479"/>
      <c r="H407" s="1479"/>
      <c r="I407" s="1479"/>
      <c r="J407" s="1479"/>
      <c r="K407" s="1479"/>
      <c r="L407" s="1479"/>
      <c r="M407" s="1479"/>
      <c r="N407" s="1479"/>
      <c r="O407" s="1479"/>
      <c r="P407" s="1479"/>
      <c r="Q407" s="1479"/>
      <c r="R407" s="1479"/>
      <c r="S407" s="1479"/>
      <c r="T407" s="1479"/>
      <c r="U407" s="1479"/>
      <c r="V407" s="1479"/>
      <c r="W407" s="1479"/>
      <c r="X407" s="1479"/>
      <c r="Y407" s="1479"/>
      <c r="Z407" s="1479"/>
      <c r="AA407" s="1479"/>
      <c r="AB407" s="2"/>
    </row>
    <row r="408" spans="1:28" ht="17.100000000000001" customHeight="1">
      <c r="A408" s="15"/>
      <c r="B408" s="15"/>
      <c r="C408" s="15"/>
      <c r="D408" s="15"/>
      <c r="E408" s="15"/>
      <c r="F408" s="1480"/>
      <c r="G408" s="1480"/>
      <c r="H408" s="1480"/>
      <c r="I408" s="1480"/>
      <c r="J408" s="1480"/>
      <c r="K408" s="1480"/>
      <c r="L408" s="1480"/>
      <c r="M408" s="1480"/>
      <c r="N408" s="1480"/>
      <c r="O408" s="1480"/>
      <c r="P408" s="1480"/>
      <c r="Q408" s="1480"/>
      <c r="R408" s="1480"/>
      <c r="S408" s="1480"/>
      <c r="T408" s="1480"/>
      <c r="U408" s="1480"/>
      <c r="V408" s="1480"/>
      <c r="W408" s="1480"/>
      <c r="X408" s="1480"/>
      <c r="Y408" s="1480"/>
      <c r="Z408" s="1480"/>
      <c r="AA408" s="1480"/>
      <c r="AB408" s="10"/>
    </row>
    <row r="409" spans="1:28" ht="17.100000000000001" customHeight="1">
      <c r="A409" s="6" t="s">
        <v>279</v>
      </c>
      <c r="B409" s="3" t="s">
        <v>254</v>
      </c>
      <c r="C409" s="3"/>
      <c r="D409" s="3"/>
      <c r="E409" s="3"/>
      <c r="F409" s="18"/>
      <c r="G409" s="18"/>
      <c r="H409" s="18"/>
      <c r="I409" s="18"/>
      <c r="J409" s="18"/>
      <c r="K409" s="18"/>
      <c r="L409" s="18"/>
      <c r="M409" s="18"/>
      <c r="N409" s="18"/>
      <c r="O409" s="18"/>
      <c r="P409" s="18"/>
      <c r="Q409" s="18"/>
      <c r="R409" s="18"/>
      <c r="S409" s="18"/>
      <c r="T409" s="18"/>
      <c r="U409" s="18"/>
      <c r="V409" s="18"/>
      <c r="W409" s="18"/>
      <c r="X409" s="18"/>
      <c r="Y409" s="18"/>
      <c r="Z409" s="18"/>
      <c r="AA409" s="18"/>
      <c r="AB409" s="2"/>
    </row>
    <row r="410" spans="1:28" ht="17.100000000000001" customHeight="1">
      <c r="A410" s="3"/>
      <c r="B410" s="3"/>
      <c r="C410" s="3"/>
      <c r="D410" s="3"/>
      <c r="E410" s="3"/>
      <c r="F410" s="1479" t="str">
        <f>項目一覧②!$F$670</f>
        <v/>
      </c>
      <c r="G410" s="1479"/>
      <c r="H410" s="1479"/>
      <c r="I410" s="1479"/>
      <c r="J410" s="1479"/>
      <c r="K410" s="1479"/>
      <c r="L410" s="1479"/>
      <c r="M410" s="1479"/>
      <c r="N410" s="1479"/>
      <c r="O410" s="1479"/>
      <c r="P410" s="1479"/>
      <c r="Q410" s="1479"/>
      <c r="R410" s="1479"/>
      <c r="S410" s="1479"/>
      <c r="T410" s="1479"/>
      <c r="U410" s="1479"/>
      <c r="V410" s="1479"/>
      <c r="W410" s="1479"/>
      <c r="X410" s="1479"/>
      <c r="Y410" s="1479"/>
      <c r="Z410" s="1479"/>
      <c r="AA410" s="1479"/>
      <c r="AB410" s="2"/>
    </row>
    <row r="411" spans="1:28" ht="17.100000000000001" customHeight="1">
      <c r="A411" s="15"/>
      <c r="B411" s="15"/>
      <c r="C411" s="15"/>
      <c r="D411" s="15"/>
      <c r="E411" s="15"/>
      <c r="F411" s="1480"/>
      <c r="G411" s="1480"/>
      <c r="H411" s="1480"/>
      <c r="I411" s="1480"/>
      <c r="J411" s="1480"/>
      <c r="K411" s="1480"/>
      <c r="L411" s="1480"/>
      <c r="M411" s="1480"/>
      <c r="N411" s="1480"/>
      <c r="O411" s="1480"/>
      <c r="P411" s="1480"/>
      <c r="Q411" s="1480"/>
      <c r="R411" s="1480"/>
      <c r="S411" s="1480"/>
      <c r="T411" s="1480"/>
      <c r="U411" s="1480"/>
      <c r="V411" s="1480"/>
      <c r="W411" s="1480"/>
      <c r="X411" s="1480"/>
      <c r="Y411" s="1480"/>
      <c r="Z411" s="1480"/>
      <c r="AA411" s="1480"/>
      <c r="AB411" s="10"/>
    </row>
    <row r="412" spans="1:28" ht="17.100000000000001"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2"/>
    </row>
    <row r="413" spans="1:28" ht="17.100000000000001" customHeight="1">
      <c r="A413" s="1473" t="s">
        <v>281</v>
      </c>
      <c r="B413" s="1473"/>
      <c r="C413" s="1473"/>
      <c r="D413" s="1473"/>
      <c r="E413" s="1473"/>
      <c r="F413" s="1473"/>
      <c r="G413" s="1473"/>
      <c r="H413" s="1473"/>
      <c r="I413" s="1473"/>
      <c r="J413" s="1473"/>
      <c r="K413" s="1473"/>
      <c r="L413" s="1473"/>
      <c r="M413" s="1473"/>
      <c r="N413" s="1473"/>
      <c r="O413" s="1473"/>
      <c r="P413" s="1473"/>
      <c r="Q413" s="1473"/>
      <c r="R413" s="1473"/>
      <c r="S413" s="1473"/>
      <c r="T413" s="1473"/>
      <c r="U413" s="1473"/>
      <c r="V413" s="1473"/>
      <c r="W413" s="1473"/>
      <c r="X413" s="1473"/>
      <c r="Y413" s="1473"/>
      <c r="Z413" s="1473"/>
      <c r="AA413" s="1473"/>
      <c r="AB413" s="2"/>
    </row>
    <row r="414" spans="1:28" ht="17.100000000000001" customHeight="1">
      <c r="A414" s="15"/>
      <c r="B414" s="15" t="s">
        <v>280</v>
      </c>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0"/>
    </row>
    <row r="415" spans="1:28" ht="21.95" customHeight="1">
      <c r="A415" s="22" t="s">
        <v>279</v>
      </c>
      <c r="B415" s="20" t="s">
        <v>136</v>
      </c>
      <c r="C415" s="20"/>
      <c r="D415" s="20"/>
      <c r="E415" s="20"/>
      <c r="F415" s="20"/>
      <c r="G415" s="24"/>
      <c r="H415" s="20"/>
      <c r="I415" s="20"/>
      <c r="J415" s="20"/>
      <c r="K415" s="20"/>
      <c r="L415" s="1553">
        <f>項目一覧②!$F$671</f>
        <v>3</v>
      </c>
      <c r="M415" s="1553"/>
      <c r="N415" s="20"/>
      <c r="O415" s="20"/>
      <c r="P415" s="20"/>
      <c r="Q415" s="20"/>
      <c r="R415" s="20"/>
      <c r="S415" s="20"/>
      <c r="T415" s="20"/>
      <c r="U415" s="20"/>
      <c r="V415" s="20"/>
      <c r="W415" s="20"/>
      <c r="X415" s="20"/>
      <c r="Y415" s="20"/>
      <c r="Z415" s="20"/>
      <c r="AA415" s="20"/>
      <c r="AB415" s="10"/>
    </row>
    <row r="416" spans="1:28" ht="21.95" customHeight="1">
      <c r="A416" s="22" t="s">
        <v>279</v>
      </c>
      <c r="B416" s="20" t="s">
        <v>278</v>
      </c>
      <c r="C416" s="20"/>
      <c r="D416" s="20"/>
      <c r="E416" s="20"/>
      <c r="F416" s="20"/>
      <c r="G416" s="2"/>
      <c r="H416" s="2"/>
      <c r="I416" s="20"/>
      <c r="J416" s="20"/>
      <c r="K416" s="1474" t="str">
        <f>項目一覧②!$F$672</f>
        <v/>
      </c>
      <c r="L416" s="1474"/>
      <c r="M416" s="1474"/>
      <c r="N416" s="20" t="s">
        <v>277</v>
      </c>
      <c r="O416" s="20"/>
      <c r="P416" s="20"/>
      <c r="Q416" s="20"/>
      <c r="R416" s="20"/>
      <c r="S416" s="20"/>
      <c r="T416" s="20"/>
      <c r="U416" s="20"/>
      <c r="V416" s="20"/>
      <c r="W416" s="20"/>
      <c r="X416" s="20"/>
      <c r="Y416" s="20"/>
      <c r="Z416" s="20"/>
      <c r="AA416" s="20"/>
      <c r="AB416" s="10"/>
    </row>
    <row r="417" spans="1:28" ht="21.95" customHeight="1">
      <c r="A417" s="22" t="s">
        <v>114</v>
      </c>
      <c r="B417" s="20" t="s">
        <v>276</v>
      </c>
      <c r="C417" s="20"/>
      <c r="D417" s="20"/>
      <c r="E417" s="20"/>
      <c r="F417" s="20"/>
      <c r="G417" s="20"/>
      <c r="H417" s="20"/>
      <c r="I417" s="20"/>
      <c r="J417" s="1569" t="str">
        <f>項目一覧②!$F$673</f>
        <v/>
      </c>
      <c r="K417" s="1569"/>
      <c r="L417" s="1569"/>
      <c r="M417" s="1569"/>
      <c r="N417" s="21" t="s">
        <v>96</v>
      </c>
      <c r="O417" s="20"/>
      <c r="P417" s="20"/>
      <c r="Q417" s="20"/>
      <c r="R417" s="20"/>
      <c r="S417" s="20"/>
      <c r="T417" s="20"/>
      <c r="U417" s="20"/>
      <c r="V417" s="20"/>
      <c r="W417" s="20"/>
      <c r="X417" s="20"/>
      <c r="Y417" s="20"/>
      <c r="Z417" s="20"/>
      <c r="AA417" s="20"/>
      <c r="AB417" s="10"/>
    </row>
    <row r="418" spans="1:28" ht="21.95" customHeight="1">
      <c r="A418" s="22" t="s">
        <v>114</v>
      </c>
      <c r="B418" s="20" t="s">
        <v>275</v>
      </c>
      <c r="C418" s="20"/>
      <c r="D418" s="20"/>
      <c r="E418" s="20"/>
      <c r="F418" s="20"/>
      <c r="G418" s="20"/>
      <c r="H418" s="20"/>
      <c r="I418" s="20"/>
      <c r="J418" s="1569" t="str">
        <f>項目一覧②!$F$674</f>
        <v/>
      </c>
      <c r="K418" s="1569"/>
      <c r="L418" s="1569"/>
      <c r="M418" s="1569"/>
      <c r="N418" s="23" t="s">
        <v>96</v>
      </c>
      <c r="O418" s="20"/>
      <c r="P418" s="20"/>
      <c r="Q418" s="20"/>
      <c r="R418" s="20"/>
      <c r="S418" s="20"/>
      <c r="T418" s="20"/>
      <c r="U418" s="20"/>
      <c r="V418" s="20"/>
      <c r="W418" s="20"/>
      <c r="X418" s="20"/>
      <c r="Y418" s="20"/>
      <c r="Z418" s="20"/>
      <c r="AA418" s="20"/>
      <c r="AB418" s="10"/>
    </row>
    <row r="419" spans="1:28" ht="21.95" customHeight="1">
      <c r="A419" s="22" t="s">
        <v>114</v>
      </c>
      <c r="B419" s="20" t="s">
        <v>274</v>
      </c>
      <c r="C419" s="20"/>
      <c r="D419" s="20"/>
      <c r="E419" s="20"/>
      <c r="F419" s="20"/>
      <c r="G419" s="20"/>
      <c r="H419" s="20"/>
      <c r="I419" s="20"/>
      <c r="J419" s="1569" t="str">
        <f>項目一覧②!$F$675</f>
        <v/>
      </c>
      <c r="K419" s="1569"/>
      <c r="L419" s="1569"/>
      <c r="M419" s="1569"/>
      <c r="N419" s="21" t="s">
        <v>96</v>
      </c>
      <c r="O419" s="20"/>
      <c r="P419" s="20"/>
      <c r="Q419" s="20"/>
      <c r="R419" s="20"/>
      <c r="S419" s="20"/>
      <c r="T419" s="20"/>
      <c r="U419" s="20"/>
      <c r="V419" s="20"/>
      <c r="W419" s="20"/>
      <c r="X419" s="20"/>
      <c r="Y419" s="20"/>
      <c r="Z419" s="20"/>
      <c r="AA419" s="20"/>
      <c r="AB419" s="10"/>
    </row>
    <row r="420" spans="1:28" ht="17.100000000000001" customHeight="1">
      <c r="A420" s="17" t="s">
        <v>114</v>
      </c>
      <c r="B420" s="16" t="s">
        <v>272</v>
      </c>
      <c r="C420" s="16"/>
      <c r="D420" s="16"/>
      <c r="E420" s="16"/>
      <c r="F420" s="16"/>
      <c r="G420" s="16"/>
      <c r="H420" s="16"/>
      <c r="I420" s="16"/>
      <c r="O420" s="16"/>
      <c r="P420" s="16"/>
      <c r="Q420" s="16"/>
      <c r="R420" s="16"/>
      <c r="S420" s="16"/>
      <c r="T420" s="16"/>
      <c r="U420" s="16"/>
      <c r="V420" s="16"/>
      <c r="W420" s="16"/>
      <c r="X420" s="16"/>
      <c r="Y420" s="16"/>
      <c r="Z420" s="16"/>
      <c r="AA420" s="16"/>
      <c r="AB420" s="2"/>
    </row>
    <row r="421" spans="1:28" ht="17.100000000000001" customHeight="1">
      <c r="A421" s="6"/>
      <c r="B421" s="3"/>
      <c r="C421" s="3" t="s">
        <v>2459</v>
      </c>
      <c r="D421" s="3" t="s">
        <v>2460</v>
      </c>
      <c r="E421" s="3"/>
      <c r="F421" s="3"/>
      <c r="G421" s="3"/>
      <c r="H421" s="3"/>
      <c r="I421" s="3"/>
      <c r="J421" s="1570" t="str">
        <f>項目一覧②!$F$676</f>
        <v/>
      </c>
      <c r="K421" s="1570"/>
      <c r="L421" s="1570"/>
      <c r="M421" s="1570"/>
      <c r="N421" s="4" t="s">
        <v>96</v>
      </c>
      <c r="O421" s="3"/>
      <c r="P421" s="3"/>
      <c r="Q421" s="3"/>
      <c r="R421" s="3"/>
      <c r="S421" s="3"/>
      <c r="T421" s="3"/>
      <c r="U421" s="3"/>
      <c r="V421" s="3"/>
      <c r="W421" s="3"/>
      <c r="X421" s="3"/>
      <c r="Y421" s="3"/>
      <c r="Z421" s="3"/>
      <c r="AA421" s="3"/>
      <c r="AB421" s="2"/>
    </row>
    <row r="422" spans="1:28" ht="17.100000000000001" customHeight="1">
      <c r="A422" s="6"/>
      <c r="B422" s="3"/>
      <c r="C422" s="3" t="s">
        <v>2461</v>
      </c>
      <c r="D422" s="3" t="s">
        <v>2462</v>
      </c>
      <c r="E422" s="3"/>
      <c r="F422" s="3"/>
      <c r="G422" s="3"/>
      <c r="H422" s="3"/>
      <c r="I422" s="3"/>
      <c r="J422" s="19"/>
      <c r="K422" s="19"/>
      <c r="L422" s="19"/>
      <c r="M422" s="19"/>
      <c r="N422" s="4"/>
      <c r="O422" s="3"/>
      <c r="P422" s="3"/>
      <c r="Q422" s="3" t="str">
        <f>IF(項目一覧②!$G$677=TRUE,"■","□")</f>
        <v>□</v>
      </c>
      <c r="R422" s="3" t="s">
        <v>88</v>
      </c>
      <c r="S422" s="3"/>
      <c r="T422" s="3" t="str">
        <f>IF(項目一覧②!$H$677=TRUE,"■","□")</f>
        <v>□</v>
      </c>
      <c r="U422" s="3" t="s">
        <v>471</v>
      </c>
      <c r="V422" s="3"/>
      <c r="W422" s="3"/>
      <c r="X422" s="3"/>
      <c r="Y422" s="3"/>
      <c r="Z422" s="3"/>
      <c r="AA422" s="3"/>
      <c r="AB422" s="10"/>
    </row>
    <row r="423" spans="1:28" ht="17.100000000000001" customHeight="1">
      <c r="A423" s="17" t="s">
        <v>279</v>
      </c>
      <c r="B423" s="16" t="s">
        <v>268</v>
      </c>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c r="AA423" s="16"/>
      <c r="AB423" s="2"/>
    </row>
    <row r="424" spans="1:28" ht="17.100000000000001" customHeight="1">
      <c r="A424" s="3"/>
      <c r="B424" s="3"/>
      <c r="C424" s="3"/>
      <c r="D424" s="1473" t="s">
        <v>267</v>
      </c>
      <c r="E424" s="1473"/>
      <c r="F424" s="1473"/>
      <c r="G424" s="1473"/>
      <c r="H424" s="5"/>
      <c r="I424" s="1473" t="s">
        <v>266</v>
      </c>
      <c r="J424" s="1473"/>
      <c r="K424" s="1473"/>
      <c r="L424" s="1473"/>
      <c r="M424" s="1473"/>
      <c r="N424" s="1473"/>
      <c r="O424" s="1473"/>
      <c r="P424" s="1473"/>
      <c r="Q424" s="1473"/>
      <c r="R424" s="1473"/>
      <c r="S424" s="1473"/>
      <c r="T424" s="1473"/>
      <c r="U424" s="1473"/>
      <c r="V424" s="5"/>
      <c r="W424" s="5" t="s">
        <v>283</v>
      </c>
      <c r="X424" s="1473" t="s">
        <v>293</v>
      </c>
      <c r="Y424" s="1473"/>
      <c r="Z424" s="1473"/>
      <c r="AA424" s="3" t="s">
        <v>292</v>
      </c>
      <c r="AB424" s="2"/>
    </row>
    <row r="425" spans="1:28" ht="17.100000000000001" customHeight="1">
      <c r="A425" s="3"/>
      <c r="B425" s="3" t="s">
        <v>291</v>
      </c>
      <c r="C425" s="3"/>
      <c r="D425" s="5" t="s">
        <v>285</v>
      </c>
      <c r="E425" s="1477" t="str">
        <f>項目一覧②!$F$678</f>
        <v/>
      </c>
      <c r="F425" s="1477"/>
      <c r="G425" s="73" t="s">
        <v>284</v>
      </c>
      <c r="H425" s="18" t="str">
        <f>項目一覧②!$F$684</f>
        <v/>
      </c>
      <c r="J425" s="3"/>
      <c r="K425" s="3"/>
      <c r="L425" s="2"/>
      <c r="M425" s="3"/>
      <c r="N425" s="3"/>
      <c r="O425" s="3"/>
      <c r="P425" s="3"/>
      <c r="Q425" s="3"/>
      <c r="R425" s="2"/>
      <c r="S425" s="2"/>
      <c r="T425" s="2"/>
      <c r="U425" s="2"/>
      <c r="V425" s="5"/>
      <c r="W425" s="5" t="s">
        <v>283</v>
      </c>
      <c r="X425" s="1568" t="str">
        <f>項目一覧②!$F$690</f>
        <v/>
      </c>
      <c r="Y425" s="1568"/>
      <c r="Z425" s="1568"/>
      <c r="AA425" s="3" t="s">
        <v>282</v>
      </c>
      <c r="AB425" s="2"/>
    </row>
    <row r="426" spans="1:28" ht="17.100000000000001" customHeight="1">
      <c r="A426" s="3"/>
      <c r="B426" s="3" t="s">
        <v>290</v>
      </c>
      <c r="C426" s="3"/>
      <c r="D426" s="5" t="s">
        <v>285</v>
      </c>
      <c r="E426" s="1477" t="str">
        <f>項目一覧②!$F$679</f>
        <v/>
      </c>
      <c r="F426" s="1477"/>
      <c r="G426" s="73" t="s">
        <v>284</v>
      </c>
      <c r="H426" s="18" t="str">
        <f>項目一覧②!$F$685</f>
        <v/>
      </c>
      <c r="J426" s="3"/>
      <c r="K426" s="3"/>
      <c r="L426" s="2"/>
      <c r="M426" s="3"/>
      <c r="N426" s="3"/>
      <c r="O426" s="3"/>
      <c r="P426" s="3"/>
      <c r="Q426" s="3"/>
      <c r="R426" s="2"/>
      <c r="S426" s="2"/>
      <c r="T426" s="2"/>
      <c r="U426" s="2"/>
      <c r="V426" s="5"/>
      <c r="W426" s="5" t="s">
        <v>283</v>
      </c>
      <c r="X426" s="1568" t="str">
        <f>項目一覧②!$F$691</f>
        <v/>
      </c>
      <c r="Y426" s="1568"/>
      <c r="Z426" s="1568"/>
      <c r="AA426" s="3" t="s">
        <v>282</v>
      </c>
      <c r="AB426" s="2"/>
    </row>
    <row r="427" spans="1:28" ht="17.100000000000001" customHeight="1">
      <c r="A427" s="3"/>
      <c r="B427" s="3" t="s">
        <v>289</v>
      </c>
      <c r="C427" s="3"/>
      <c r="D427" s="5" t="s">
        <v>285</v>
      </c>
      <c r="E427" s="1477" t="str">
        <f>項目一覧②!$F$680</f>
        <v/>
      </c>
      <c r="F427" s="1477"/>
      <c r="G427" s="73" t="s">
        <v>284</v>
      </c>
      <c r="H427" s="18" t="str">
        <f>項目一覧②!$F$686</f>
        <v/>
      </c>
      <c r="J427" s="3"/>
      <c r="K427" s="3"/>
      <c r="L427" s="2"/>
      <c r="M427" s="3"/>
      <c r="N427" s="3"/>
      <c r="O427" s="3"/>
      <c r="P427" s="3"/>
      <c r="Q427" s="3"/>
      <c r="R427" s="2"/>
      <c r="S427" s="2"/>
      <c r="T427" s="2"/>
      <c r="U427" s="2"/>
      <c r="V427" s="5"/>
      <c r="W427" s="5" t="s">
        <v>283</v>
      </c>
      <c r="X427" s="1568" t="str">
        <f>項目一覧②!$F$692</f>
        <v/>
      </c>
      <c r="Y427" s="1568"/>
      <c r="Z427" s="1568"/>
      <c r="AA427" s="3" t="s">
        <v>282</v>
      </c>
      <c r="AB427" s="2"/>
    </row>
    <row r="428" spans="1:28" ht="17.100000000000001" customHeight="1">
      <c r="A428" s="3"/>
      <c r="B428" s="3" t="s">
        <v>288</v>
      </c>
      <c r="C428" s="3"/>
      <c r="D428" s="5" t="s">
        <v>285</v>
      </c>
      <c r="E428" s="1477" t="str">
        <f>項目一覧②!$F$681</f>
        <v/>
      </c>
      <c r="F428" s="1477"/>
      <c r="G428" s="73" t="s">
        <v>284</v>
      </c>
      <c r="H428" s="18" t="str">
        <f>項目一覧②!$F$687</f>
        <v/>
      </c>
      <c r="J428" s="3"/>
      <c r="K428" s="3"/>
      <c r="L428" s="2"/>
      <c r="M428" s="3"/>
      <c r="N428" s="3"/>
      <c r="O428" s="3"/>
      <c r="P428" s="3"/>
      <c r="Q428" s="3"/>
      <c r="R428" s="2"/>
      <c r="S428" s="2"/>
      <c r="T428" s="2"/>
      <c r="U428" s="2"/>
      <c r="V428" s="5"/>
      <c r="W428" s="5" t="s">
        <v>283</v>
      </c>
      <c r="X428" s="1568" t="str">
        <f>項目一覧②!$F$693</f>
        <v/>
      </c>
      <c r="Y428" s="1568"/>
      <c r="Z428" s="1568"/>
      <c r="AA428" s="3" t="s">
        <v>282</v>
      </c>
      <c r="AB428" s="2"/>
    </row>
    <row r="429" spans="1:28" ht="17.100000000000001" customHeight="1">
      <c r="A429" s="3"/>
      <c r="B429" s="3" t="s">
        <v>287</v>
      </c>
      <c r="C429" s="3"/>
      <c r="D429" s="5" t="s">
        <v>285</v>
      </c>
      <c r="E429" s="1477" t="str">
        <f>項目一覧②!$F$682</f>
        <v/>
      </c>
      <c r="F429" s="1477"/>
      <c r="G429" s="73" t="s">
        <v>284</v>
      </c>
      <c r="H429" s="18" t="str">
        <f>項目一覧②!$F$688</f>
        <v/>
      </c>
      <c r="J429" s="3"/>
      <c r="K429" s="3"/>
      <c r="L429" s="2"/>
      <c r="M429" s="3"/>
      <c r="N429" s="3"/>
      <c r="O429" s="3"/>
      <c r="P429" s="3"/>
      <c r="Q429" s="3"/>
      <c r="R429" s="2"/>
      <c r="S429" s="2"/>
      <c r="T429" s="2"/>
      <c r="U429" s="2"/>
      <c r="V429" s="5"/>
      <c r="W429" s="5" t="s">
        <v>283</v>
      </c>
      <c r="X429" s="1568" t="str">
        <f>項目一覧②!$F$694</f>
        <v/>
      </c>
      <c r="Y429" s="1568"/>
      <c r="Z429" s="1568"/>
      <c r="AA429" s="3" t="s">
        <v>282</v>
      </c>
      <c r="AB429" s="2"/>
    </row>
    <row r="430" spans="1:28" ht="17.100000000000001" customHeight="1">
      <c r="A430" s="15"/>
      <c r="B430" s="15" t="s">
        <v>286</v>
      </c>
      <c r="C430" s="15"/>
      <c r="D430" s="5" t="s">
        <v>285</v>
      </c>
      <c r="E430" s="1477" t="str">
        <f>項目一覧②!$F$683</f>
        <v/>
      </c>
      <c r="F430" s="1477"/>
      <c r="G430" s="73" t="s">
        <v>284</v>
      </c>
      <c r="H430" s="18" t="str">
        <f>項目一覧②!$F$689</f>
        <v/>
      </c>
      <c r="J430" s="15"/>
      <c r="K430" s="15"/>
      <c r="L430" s="2"/>
      <c r="M430" s="15"/>
      <c r="N430" s="15"/>
      <c r="O430" s="15"/>
      <c r="P430" s="15"/>
      <c r="Q430" s="15"/>
      <c r="R430" s="2"/>
      <c r="S430" s="2"/>
      <c r="T430" s="2"/>
      <c r="U430" s="2"/>
      <c r="V430" s="5"/>
      <c r="W430" s="5" t="s">
        <v>283</v>
      </c>
      <c r="X430" s="1568" t="str">
        <f>項目一覧②!$F$695</f>
        <v/>
      </c>
      <c r="Y430" s="1568"/>
      <c r="Z430" s="1568"/>
      <c r="AA430" s="3" t="s">
        <v>282</v>
      </c>
      <c r="AB430" s="10"/>
    </row>
    <row r="431" spans="1:28" ht="17.100000000000001" customHeight="1">
      <c r="A431" s="17" t="s">
        <v>279</v>
      </c>
      <c r="B431" s="16" t="s">
        <v>255</v>
      </c>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c r="AA431" s="16"/>
      <c r="AB431" s="2"/>
    </row>
    <row r="432" spans="1:28" ht="17.100000000000001" customHeight="1">
      <c r="A432" s="6"/>
      <c r="B432" s="3"/>
      <c r="C432" s="3"/>
      <c r="D432" s="3"/>
      <c r="E432" s="3"/>
      <c r="F432" s="1479" t="str">
        <f>項目一覧②!$F$696</f>
        <v/>
      </c>
      <c r="G432" s="1479"/>
      <c r="H432" s="1479"/>
      <c r="I432" s="1479"/>
      <c r="J432" s="1479"/>
      <c r="K432" s="1479"/>
      <c r="L432" s="1479"/>
      <c r="M432" s="1479"/>
      <c r="N432" s="1479"/>
      <c r="O432" s="1479"/>
      <c r="P432" s="1479"/>
      <c r="Q432" s="1479"/>
      <c r="R432" s="1479"/>
      <c r="S432" s="1479"/>
      <c r="T432" s="1479"/>
      <c r="U432" s="1479"/>
      <c r="V432" s="1479"/>
      <c r="W432" s="1479"/>
      <c r="X432" s="1479"/>
      <c r="Y432" s="1479"/>
      <c r="Z432" s="1479"/>
      <c r="AA432" s="1479"/>
      <c r="AB432" s="2"/>
    </row>
    <row r="433" spans="1:28" ht="17.100000000000001" customHeight="1">
      <c r="A433" s="15"/>
      <c r="B433" s="15"/>
      <c r="C433" s="15"/>
      <c r="D433" s="15"/>
      <c r="E433" s="15"/>
      <c r="F433" s="1480"/>
      <c r="G433" s="1480"/>
      <c r="H433" s="1480"/>
      <c r="I433" s="1480"/>
      <c r="J433" s="1480"/>
      <c r="K433" s="1480"/>
      <c r="L433" s="1480"/>
      <c r="M433" s="1480"/>
      <c r="N433" s="1480"/>
      <c r="O433" s="1480"/>
      <c r="P433" s="1480"/>
      <c r="Q433" s="1480"/>
      <c r="R433" s="1480"/>
      <c r="S433" s="1480"/>
      <c r="T433" s="1480"/>
      <c r="U433" s="1480"/>
      <c r="V433" s="1480"/>
      <c r="W433" s="1480"/>
      <c r="X433" s="1480"/>
      <c r="Y433" s="1480"/>
      <c r="Z433" s="1480"/>
      <c r="AA433" s="1480"/>
      <c r="AB433" s="10"/>
    </row>
    <row r="434" spans="1:28" ht="17.100000000000001" customHeight="1">
      <c r="A434" s="6" t="s">
        <v>279</v>
      </c>
      <c r="B434" s="3" t="s">
        <v>254</v>
      </c>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2"/>
    </row>
    <row r="435" spans="1:28" ht="17.100000000000001" customHeight="1">
      <c r="A435" s="3"/>
      <c r="B435" s="3"/>
      <c r="C435" s="3"/>
      <c r="D435" s="3"/>
      <c r="E435" s="3"/>
      <c r="F435" s="1479" t="str">
        <f>項目一覧②!$F$697</f>
        <v/>
      </c>
      <c r="G435" s="1479"/>
      <c r="H435" s="1479"/>
      <c r="I435" s="1479"/>
      <c r="J435" s="1479"/>
      <c r="K435" s="1479"/>
      <c r="L435" s="1479"/>
      <c r="M435" s="1479"/>
      <c r="N435" s="1479"/>
      <c r="O435" s="1479"/>
      <c r="P435" s="1479"/>
      <c r="Q435" s="1479"/>
      <c r="R435" s="1479"/>
      <c r="S435" s="1479"/>
      <c r="T435" s="1479"/>
      <c r="U435" s="1479"/>
      <c r="V435" s="1479"/>
      <c r="W435" s="1479"/>
      <c r="X435" s="1479"/>
      <c r="Y435" s="1479"/>
      <c r="Z435" s="1479"/>
      <c r="AA435" s="1479"/>
      <c r="AB435" s="2"/>
    </row>
    <row r="436" spans="1:28" ht="17.100000000000001" customHeight="1">
      <c r="A436" s="15"/>
      <c r="B436" s="15"/>
      <c r="C436" s="15"/>
      <c r="D436" s="15"/>
      <c r="E436" s="15"/>
      <c r="F436" s="1480"/>
      <c r="G436" s="1480"/>
      <c r="H436" s="1480"/>
      <c r="I436" s="1480"/>
      <c r="J436" s="1480"/>
      <c r="K436" s="1480"/>
      <c r="L436" s="1480"/>
      <c r="M436" s="1480"/>
      <c r="N436" s="1480"/>
      <c r="O436" s="1480"/>
      <c r="P436" s="1480"/>
      <c r="Q436" s="1480"/>
      <c r="R436" s="1480"/>
      <c r="S436" s="1480"/>
      <c r="T436" s="1480"/>
      <c r="U436" s="1480"/>
      <c r="V436" s="1480"/>
      <c r="W436" s="1480"/>
      <c r="X436" s="1480"/>
      <c r="Y436" s="1480"/>
      <c r="Z436" s="1480"/>
      <c r="AA436" s="1480"/>
      <c r="AB436" s="10"/>
    </row>
    <row r="437" spans="1:28" ht="17.100000000000001"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2"/>
    </row>
    <row r="438" spans="1:28" ht="17.100000000000001" customHeight="1">
      <c r="A438" s="1473" t="s">
        <v>281</v>
      </c>
      <c r="B438" s="1473"/>
      <c r="C438" s="1473"/>
      <c r="D438" s="1473"/>
      <c r="E438" s="1473"/>
      <c r="F438" s="1473"/>
      <c r="G438" s="1473"/>
      <c r="H438" s="1473"/>
      <c r="I438" s="1473"/>
      <c r="J438" s="1473"/>
      <c r="K438" s="1473"/>
      <c r="L438" s="1473"/>
      <c r="M438" s="1473"/>
      <c r="N438" s="1473"/>
      <c r="O438" s="1473"/>
      <c r="P438" s="1473"/>
      <c r="Q438" s="1473"/>
      <c r="R438" s="1473"/>
      <c r="S438" s="1473"/>
      <c r="T438" s="1473"/>
      <c r="U438" s="1473"/>
      <c r="V438" s="1473"/>
      <c r="W438" s="1473"/>
      <c r="X438" s="1473"/>
      <c r="Y438" s="1473"/>
      <c r="Z438" s="1473"/>
      <c r="AA438" s="1473"/>
      <c r="AB438" s="2"/>
    </row>
    <row r="439" spans="1:28" ht="17.100000000000001" customHeight="1">
      <c r="A439" s="15"/>
      <c r="B439" s="15" t="s">
        <v>280</v>
      </c>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0"/>
    </row>
    <row r="440" spans="1:28" ht="21.95" customHeight="1">
      <c r="A440" s="22" t="s">
        <v>279</v>
      </c>
      <c r="B440" s="20" t="s">
        <v>136</v>
      </c>
      <c r="C440" s="20"/>
      <c r="D440" s="20"/>
      <c r="E440" s="20"/>
      <c r="F440" s="20"/>
      <c r="G440" s="24"/>
      <c r="H440" s="20"/>
      <c r="I440" s="20"/>
      <c r="J440" s="20"/>
      <c r="K440" s="20"/>
      <c r="L440" s="1559">
        <f>項目一覧②!$F$698</f>
        <v>3</v>
      </c>
      <c r="M440" s="1559"/>
      <c r="N440" s="20"/>
      <c r="O440" s="20"/>
      <c r="P440" s="20"/>
      <c r="Q440" s="20"/>
      <c r="R440" s="20"/>
      <c r="S440" s="20"/>
      <c r="T440" s="20"/>
      <c r="U440" s="20"/>
      <c r="V440" s="20"/>
      <c r="W440" s="20"/>
      <c r="X440" s="20"/>
      <c r="Y440" s="20"/>
      <c r="Z440" s="20"/>
      <c r="AA440" s="20"/>
      <c r="AB440" s="10"/>
    </row>
    <row r="441" spans="1:28" ht="21.95" customHeight="1">
      <c r="A441" s="22" t="s">
        <v>279</v>
      </c>
      <c r="B441" s="20" t="s">
        <v>278</v>
      </c>
      <c r="C441" s="20"/>
      <c r="D441" s="20"/>
      <c r="E441" s="20"/>
      <c r="F441" s="20"/>
      <c r="G441" s="2"/>
      <c r="H441" s="2"/>
      <c r="I441" s="20"/>
      <c r="J441" s="1553" t="str">
        <f>項目一覧②!$F$699</f>
        <v/>
      </c>
      <c r="K441" s="1553"/>
      <c r="L441" s="1553"/>
      <c r="M441" s="1553"/>
      <c r="N441" s="20" t="s">
        <v>277</v>
      </c>
      <c r="O441" s="20"/>
      <c r="P441" s="20"/>
      <c r="Q441" s="20"/>
      <c r="R441" s="20"/>
      <c r="S441" s="20"/>
      <c r="T441" s="20"/>
      <c r="U441" s="20"/>
      <c r="V441" s="20"/>
      <c r="W441" s="20"/>
      <c r="X441" s="20"/>
      <c r="Y441" s="20"/>
      <c r="Z441" s="20"/>
      <c r="AA441" s="20"/>
      <c r="AB441" s="10"/>
    </row>
    <row r="442" spans="1:28" ht="21.95" customHeight="1">
      <c r="A442" s="22" t="s">
        <v>114</v>
      </c>
      <c r="B442" s="20" t="s">
        <v>276</v>
      </c>
      <c r="C442" s="20"/>
      <c r="D442" s="20"/>
      <c r="E442" s="20"/>
      <c r="F442" s="20"/>
      <c r="G442" s="20"/>
      <c r="H442" s="20"/>
      <c r="I442" s="20"/>
      <c r="J442" s="1569" t="str">
        <f>項目一覧②!$F$700</f>
        <v/>
      </c>
      <c r="K442" s="1569"/>
      <c r="L442" s="1569"/>
      <c r="M442" s="1569"/>
      <c r="N442" s="21" t="s">
        <v>96</v>
      </c>
      <c r="O442" s="20"/>
      <c r="P442" s="20"/>
      <c r="Q442" s="20"/>
      <c r="R442" s="20"/>
      <c r="S442" s="20"/>
      <c r="T442" s="20"/>
      <c r="U442" s="20"/>
      <c r="V442" s="20"/>
      <c r="W442" s="20"/>
      <c r="X442" s="20"/>
      <c r="Y442" s="20"/>
      <c r="Z442" s="20"/>
      <c r="AA442" s="20"/>
      <c r="AB442" s="10"/>
    </row>
    <row r="443" spans="1:28" ht="21.95" customHeight="1">
      <c r="A443" s="22" t="s">
        <v>114</v>
      </c>
      <c r="B443" s="20" t="s">
        <v>275</v>
      </c>
      <c r="C443" s="20"/>
      <c r="D443" s="20"/>
      <c r="E443" s="20"/>
      <c r="F443" s="20"/>
      <c r="G443" s="20"/>
      <c r="H443" s="20"/>
      <c r="I443" s="20"/>
      <c r="J443" s="1569" t="str">
        <f>項目一覧②!$F$701</f>
        <v/>
      </c>
      <c r="K443" s="1569"/>
      <c r="L443" s="1569"/>
      <c r="M443" s="1569"/>
      <c r="N443" s="23" t="s">
        <v>96</v>
      </c>
      <c r="O443" s="20"/>
      <c r="P443" s="20"/>
      <c r="Q443" s="20"/>
      <c r="R443" s="20"/>
      <c r="S443" s="20"/>
      <c r="T443" s="20"/>
      <c r="U443" s="20"/>
      <c r="V443" s="20"/>
      <c r="W443" s="20"/>
      <c r="X443" s="20"/>
      <c r="Y443" s="20"/>
      <c r="Z443" s="20"/>
      <c r="AA443" s="20"/>
      <c r="AB443" s="10"/>
    </row>
    <row r="444" spans="1:28" ht="21.95" customHeight="1">
      <c r="A444" s="22" t="s">
        <v>114</v>
      </c>
      <c r="B444" s="20" t="s">
        <v>274</v>
      </c>
      <c r="C444" s="20"/>
      <c r="D444" s="20"/>
      <c r="E444" s="20"/>
      <c r="F444" s="20"/>
      <c r="G444" s="20"/>
      <c r="H444" s="20"/>
      <c r="I444" s="20"/>
      <c r="J444" s="1569" t="str">
        <f>項目一覧②!$F$702</f>
        <v/>
      </c>
      <c r="K444" s="1569"/>
      <c r="L444" s="1569"/>
      <c r="M444" s="1569"/>
      <c r="N444" s="21" t="s">
        <v>96</v>
      </c>
      <c r="O444" s="20"/>
      <c r="P444" s="20"/>
      <c r="Q444" s="20"/>
      <c r="R444" s="20"/>
      <c r="S444" s="20"/>
      <c r="T444" s="20"/>
      <c r="U444" s="20"/>
      <c r="V444" s="20"/>
      <c r="W444" s="20"/>
      <c r="X444" s="20"/>
      <c r="Y444" s="20"/>
      <c r="Z444" s="20"/>
      <c r="AA444" s="20"/>
      <c r="AB444" s="10"/>
    </row>
    <row r="445" spans="1:28" ht="17.100000000000001" customHeight="1">
      <c r="A445" s="17" t="s">
        <v>114</v>
      </c>
      <c r="B445" s="16" t="s">
        <v>272</v>
      </c>
      <c r="C445" s="16"/>
      <c r="D445" s="16"/>
      <c r="E445" s="16"/>
      <c r="F445" s="16"/>
      <c r="G445" s="16"/>
      <c r="H445" s="16"/>
      <c r="I445" s="16"/>
      <c r="O445" s="16"/>
      <c r="P445" s="16"/>
      <c r="Q445" s="16"/>
      <c r="R445" s="16"/>
      <c r="S445" s="16"/>
      <c r="T445" s="16"/>
      <c r="U445" s="16"/>
      <c r="V445" s="16"/>
      <c r="W445" s="16"/>
      <c r="X445" s="16"/>
      <c r="Y445" s="16"/>
      <c r="Z445" s="16"/>
      <c r="AA445" s="16"/>
      <c r="AB445" s="10"/>
    </row>
    <row r="446" spans="1:28" ht="17.100000000000001" customHeight="1">
      <c r="A446" s="6"/>
      <c r="B446" s="3"/>
      <c r="C446" s="3" t="s">
        <v>2459</v>
      </c>
      <c r="D446" s="3" t="s">
        <v>2460</v>
      </c>
      <c r="E446" s="3"/>
      <c r="F446" s="3"/>
      <c r="G446" s="3"/>
      <c r="H446" s="3"/>
      <c r="I446" s="3"/>
      <c r="J446" s="1570" t="str">
        <f>項目一覧②!$F$703</f>
        <v/>
      </c>
      <c r="K446" s="1570"/>
      <c r="L446" s="1570"/>
      <c r="M446" s="1570"/>
      <c r="N446" s="23" t="s">
        <v>96</v>
      </c>
      <c r="O446" s="3"/>
      <c r="P446" s="3"/>
      <c r="Q446" s="3"/>
      <c r="R446" s="3"/>
      <c r="S446" s="3"/>
      <c r="T446" s="3"/>
      <c r="U446" s="3"/>
      <c r="V446" s="3"/>
      <c r="W446" s="3"/>
      <c r="X446" s="3"/>
      <c r="Y446" s="3"/>
      <c r="Z446" s="3"/>
      <c r="AA446" s="3"/>
      <c r="AB446" s="2"/>
    </row>
    <row r="447" spans="1:28" ht="17.100000000000001" customHeight="1">
      <c r="A447" s="6"/>
      <c r="B447" s="3"/>
      <c r="C447" s="3" t="s">
        <v>2461</v>
      </c>
      <c r="D447" s="3" t="s">
        <v>2462</v>
      </c>
      <c r="E447" s="3"/>
      <c r="F447" s="3"/>
      <c r="G447" s="3"/>
      <c r="H447" s="3"/>
      <c r="I447" s="3"/>
      <c r="J447" s="19"/>
      <c r="K447" s="19"/>
      <c r="L447" s="19"/>
      <c r="M447" s="19"/>
      <c r="N447" s="23"/>
      <c r="O447" s="3"/>
      <c r="P447" s="3"/>
      <c r="Q447" s="3" t="str">
        <f>IF(項目一覧②!$G$704=TRUE,"■","□")</f>
        <v>□</v>
      </c>
      <c r="R447" s="3" t="s">
        <v>88</v>
      </c>
      <c r="S447" s="3"/>
      <c r="T447" s="3" t="str">
        <f>IF(項目一覧②!$H$704=TRUE,"■","□")</f>
        <v>□</v>
      </c>
      <c r="U447" s="3" t="s">
        <v>471</v>
      </c>
      <c r="V447" s="3"/>
      <c r="W447" s="3"/>
      <c r="X447" s="3"/>
      <c r="Y447" s="3"/>
      <c r="Z447" s="3"/>
      <c r="AA447" s="3"/>
      <c r="AB447" s="10"/>
    </row>
    <row r="448" spans="1:28" ht="17.100000000000001" customHeight="1">
      <c r="A448" s="17" t="s">
        <v>458</v>
      </c>
      <c r="B448" s="16" t="s">
        <v>268</v>
      </c>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c r="AA448" s="16"/>
      <c r="AB448" s="2"/>
    </row>
    <row r="449" spans="1:28" ht="17.100000000000001" customHeight="1">
      <c r="A449" s="3"/>
      <c r="B449" s="3"/>
      <c r="C449" s="3"/>
      <c r="D449" s="1473" t="s">
        <v>267</v>
      </c>
      <c r="E449" s="1473"/>
      <c r="F449" s="1473"/>
      <c r="G449" s="1473"/>
      <c r="H449" s="5"/>
      <c r="I449" s="1473" t="s">
        <v>266</v>
      </c>
      <c r="J449" s="1473"/>
      <c r="K449" s="1473"/>
      <c r="L449" s="1473"/>
      <c r="M449" s="1473"/>
      <c r="N449" s="1473"/>
      <c r="O449" s="1473"/>
      <c r="P449" s="1473"/>
      <c r="Q449" s="1473"/>
      <c r="R449" s="1473"/>
      <c r="S449" s="1473"/>
      <c r="T449" s="1473"/>
      <c r="U449" s="1473"/>
      <c r="V449" s="5"/>
      <c r="W449" s="5" t="s">
        <v>460</v>
      </c>
      <c r="X449" s="1473" t="s">
        <v>470</v>
      </c>
      <c r="Y449" s="1473"/>
      <c r="Z449" s="1473"/>
      <c r="AA449" s="3" t="s">
        <v>469</v>
      </c>
      <c r="AB449" s="2"/>
    </row>
    <row r="450" spans="1:28" ht="17.100000000000001" customHeight="1">
      <c r="A450" s="3"/>
      <c r="B450" s="3" t="s">
        <v>468</v>
      </c>
      <c r="C450" s="3"/>
      <c r="D450" s="5" t="s">
        <v>462</v>
      </c>
      <c r="E450" s="1477" t="str">
        <f>項目一覧②!$F$705</f>
        <v/>
      </c>
      <c r="F450" s="1477"/>
      <c r="G450" s="73" t="s">
        <v>461</v>
      </c>
      <c r="H450" s="18" t="str">
        <f>項目一覧②!$F$711</f>
        <v/>
      </c>
      <c r="J450" s="3"/>
      <c r="K450" s="3"/>
      <c r="L450" s="2"/>
      <c r="M450" s="3"/>
      <c r="N450" s="3"/>
      <c r="O450" s="3"/>
      <c r="P450" s="3"/>
      <c r="Q450" s="3"/>
      <c r="R450" s="2"/>
      <c r="S450" s="2"/>
      <c r="T450" s="2"/>
      <c r="U450" s="2"/>
      <c r="V450" s="5"/>
      <c r="W450" s="5" t="s">
        <v>460</v>
      </c>
      <c r="X450" s="1568" t="str">
        <f>項目一覧②!$F$717</f>
        <v/>
      </c>
      <c r="Y450" s="1568"/>
      <c r="Z450" s="1568"/>
      <c r="AA450" s="3" t="s">
        <v>459</v>
      </c>
      <c r="AB450" s="2"/>
    </row>
    <row r="451" spans="1:28" ht="17.100000000000001" customHeight="1">
      <c r="A451" s="3"/>
      <c r="B451" s="3" t="s">
        <v>467</v>
      </c>
      <c r="C451" s="3"/>
      <c r="D451" s="5" t="s">
        <v>462</v>
      </c>
      <c r="E451" s="1477" t="str">
        <f>項目一覧②!$F$706</f>
        <v/>
      </c>
      <c r="F451" s="1477"/>
      <c r="G451" s="73" t="s">
        <v>461</v>
      </c>
      <c r="H451" s="18" t="str">
        <f>項目一覧②!$F$712</f>
        <v/>
      </c>
      <c r="J451" s="3"/>
      <c r="K451" s="3"/>
      <c r="L451" s="2"/>
      <c r="M451" s="3"/>
      <c r="N451" s="3"/>
      <c r="O451" s="3"/>
      <c r="P451" s="3"/>
      <c r="Q451" s="3"/>
      <c r="R451" s="2"/>
      <c r="S451" s="2"/>
      <c r="T451" s="2"/>
      <c r="U451" s="2"/>
      <c r="V451" s="5"/>
      <c r="W451" s="5" t="s">
        <v>460</v>
      </c>
      <c r="X451" s="1568" t="str">
        <f>項目一覧②!$F$718</f>
        <v/>
      </c>
      <c r="Y451" s="1568"/>
      <c r="Z451" s="1568"/>
      <c r="AA451" s="3" t="s">
        <v>459</v>
      </c>
      <c r="AB451" s="2"/>
    </row>
    <row r="452" spans="1:28" ht="17.100000000000001" customHeight="1">
      <c r="A452" s="3"/>
      <c r="B452" s="3" t="s">
        <v>466</v>
      </c>
      <c r="C452" s="3"/>
      <c r="D452" s="5" t="s">
        <v>462</v>
      </c>
      <c r="E452" s="1477" t="str">
        <f>項目一覧②!$F$707</f>
        <v/>
      </c>
      <c r="F452" s="1477"/>
      <c r="G452" s="73" t="s">
        <v>461</v>
      </c>
      <c r="H452" s="18" t="str">
        <f>項目一覧②!$F$713</f>
        <v/>
      </c>
      <c r="J452" s="3"/>
      <c r="K452" s="3"/>
      <c r="L452" s="2"/>
      <c r="M452" s="3"/>
      <c r="N452" s="3"/>
      <c r="O452" s="3"/>
      <c r="P452" s="3"/>
      <c r="Q452" s="3"/>
      <c r="R452" s="2"/>
      <c r="S452" s="2"/>
      <c r="T452" s="2"/>
      <c r="U452" s="2"/>
      <c r="V452" s="5"/>
      <c r="W452" s="5" t="s">
        <v>460</v>
      </c>
      <c r="X452" s="1568" t="str">
        <f>項目一覧②!$F$719</f>
        <v/>
      </c>
      <c r="Y452" s="1568"/>
      <c r="Z452" s="1568"/>
      <c r="AA452" s="3" t="s">
        <v>459</v>
      </c>
      <c r="AB452" s="2"/>
    </row>
    <row r="453" spans="1:28" ht="17.100000000000001" customHeight="1">
      <c r="A453" s="3"/>
      <c r="B453" s="3" t="s">
        <v>465</v>
      </c>
      <c r="C453" s="3"/>
      <c r="D453" s="5" t="s">
        <v>462</v>
      </c>
      <c r="E453" s="1477" t="str">
        <f>項目一覧②!$F$708</f>
        <v/>
      </c>
      <c r="F453" s="1477"/>
      <c r="G453" s="73" t="s">
        <v>461</v>
      </c>
      <c r="H453" s="18" t="str">
        <f>項目一覧②!$F$714</f>
        <v/>
      </c>
      <c r="J453" s="3"/>
      <c r="K453" s="3"/>
      <c r="L453" s="2"/>
      <c r="M453" s="3"/>
      <c r="N453" s="3"/>
      <c r="O453" s="3"/>
      <c r="P453" s="3"/>
      <c r="Q453" s="3"/>
      <c r="R453" s="2"/>
      <c r="S453" s="2"/>
      <c r="T453" s="2"/>
      <c r="U453" s="2"/>
      <c r="V453" s="5"/>
      <c r="W453" s="5" t="s">
        <v>460</v>
      </c>
      <c r="X453" s="1568" t="str">
        <f>項目一覧②!$F$720</f>
        <v/>
      </c>
      <c r="Y453" s="1568"/>
      <c r="Z453" s="1568"/>
      <c r="AA453" s="3" t="s">
        <v>459</v>
      </c>
      <c r="AB453" s="2"/>
    </row>
    <row r="454" spans="1:28" ht="17.100000000000001" customHeight="1">
      <c r="A454" s="3"/>
      <c r="B454" s="3" t="s">
        <v>464</v>
      </c>
      <c r="C454" s="3"/>
      <c r="D454" s="5" t="s">
        <v>462</v>
      </c>
      <c r="E454" s="1477" t="str">
        <f>項目一覧②!$F$709</f>
        <v/>
      </c>
      <c r="F454" s="1477"/>
      <c r="G454" s="73" t="s">
        <v>461</v>
      </c>
      <c r="H454" s="18" t="str">
        <f>項目一覧②!$F$715</f>
        <v/>
      </c>
      <c r="J454" s="3"/>
      <c r="K454" s="3"/>
      <c r="L454" s="2"/>
      <c r="M454" s="3"/>
      <c r="N454" s="3"/>
      <c r="O454" s="3"/>
      <c r="P454" s="3"/>
      <c r="Q454" s="3"/>
      <c r="R454" s="2"/>
      <c r="S454" s="2"/>
      <c r="T454" s="2"/>
      <c r="U454" s="2"/>
      <c r="V454" s="5"/>
      <c r="W454" s="5" t="s">
        <v>460</v>
      </c>
      <c r="X454" s="1568" t="str">
        <f>項目一覧②!$F$721</f>
        <v/>
      </c>
      <c r="Y454" s="1568"/>
      <c r="Z454" s="1568"/>
      <c r="AA454" s="3" t="s">
        <v>459</v>
      </c>
      <c r="AB454" s="2"/>
    </row>
    <row r="455" spans="1:28" ht="17.100000000000001" customHeight="1">
      <c r="A455" s="15"/>
      <c r="B455" s="15" t="s">
        <v>463</v>
      </c>
      <c r="C455" s="15"/>
      <c r="D455" s="5" t="s">
        <v>462</v>
      </c>
      <c r="E455" s="1477" t="str">
        <f>項目一覧②!$F$710</f>
        <v/>
      </c>
      <c r="F455" s="1477"/>
      <c r="G455" s="73" t="s">
        <v>461</v>
      </c>
      <c r="H455" s="18" t="str">
        <f>項目一覧②!$F$716</f>
        <v/>
      </c>
      <c r="J455" s="15"/>
      <c r="K455" s="15"/>
      <c r="L455" s="2"/>
      <c r="M455" s="15"/>
      <c r="N455" s="15"/>
      <c r="O455" s="15"/>
      <c r="P455" s="15"/>
      <c r="Q455" s="15"/>
      <c r="R455" s="2"/>
      <c r="S455" s="2"/>
      <c r="T455" s="2"/>
      <c r="U455" s="2"/>
      <c r="V455" s="5"/>
      <c r="W455" s="5" t="s">
        <v>460</v>
      </c>
      <c r="X455" s="1568" t="str">
        <f>項目一覧②!$F$722</f>
        <v/>
      </c>
      <c r="Y455" s="1568"/>
      <c r="Z455" s="1568"/>
      <c r="AA455" s="3" t="s">
        <v>459</v>
      </c>
      <c r="AB455" s="10"/>
    </row>
    <row r="456" spans="1:28" ht="17.100000000000001" customHeight="1">
      <c r="A456" s="17" t="s">
        <v>458</v>
      </c>
      <c r="B456" s="16" t="s">
        <v>255</v>
      </c>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c r="AB456" s="2"/>
    </row>
    <row r="457" spans="1:28" ht="17.100000000000001" customHeight="1">
      <c r="A457" s="6"/>
      <c r="B457" s="3"/>
      <c r="C457" s="3"/>
      <c r="D457" s="3"/>
      <c r="E457" s="3"/>
      <c r="F457" s="1479" t="str">
        <f>項目一覧②!$F$723</f>
        <v/>
      </c>
      <c r="G457" s="1479"/>
      <c r="H457" s="1479"/>
      <c r="I457" s="1479"/>
      <c r="J457" s="1479"/>
      <c r="K457" s="1479"/>
      <c r="L457" s="1479"/>
      <c r="M457" s="1479"/>
      <c r="N457" s="1479"/>
      <c r="O457" s="1479"/>
      <c r="P457" s="1479"/>
      <c r="Q457" s="1479"/>
      <c r="R457" s="1479"/>
      <c r="S457" s="1479"/>
      <c r="T457" s="1479"/>
      <c r="U457" s="1479"/>
      <c r="V457" s="1479"/>
      <c r="W457" s="1479"/>
      <c r="X457" s="1479"/>
      <c r="Y457" s="1479"/>
      <c r="Z457" s="1479"/>
      <c r="AA457" s="1479"/>
      <c r="AB457" s="2"/>
    </row>
    <row r="458" spans="1:28" ht="17.100000000000001" customHeight="1">
      <c r="A458" s="15"/>
      <c r="B458" s="15"/>
      <c r="C458" s="15"/>
      <c r="D458" s="15"/>
      <c r="E458" s="15"/>
      <c r="F458" s="1480"/>
      <c r="G458" s="1480"/>
      <c r="H458" s="1480"/>
      <c r="I458" s="1480"/>
      <c r="J458" s="1480"/>
      <c r="K458" s="1480"/>
      <c r="L458" s="1480"/>
      <c r="M458" s="1480"/>
      <c r="N458" s="1480"/>
      <c r="O458" s="1480"/>
      <c r="P458" s="1480"/>
      <c r="Q458" s="1480"/>
      <c r="R458" s="1480"/>
      <c r="S458" s="1480"/>
      <c r="T458" s="1480"/>
      <c r="U458" s="1480"/>
      <c r="V458" s="1480"/>
      <c r="W458" s="1480"/>
      <c r="X458" s="1480"/>
      <c r="Y458" s="1480"/>
      <c r="Z458" s="1480"/>
      <c r="AA458" s="1480"/>
      <c r="AB458" s="10"/>
    </row>
    <row r="459" spans="1:28" ht="17.100000000000001" customHeight="1">
      <c r="A459" s="6" t="s">
        <v>458</v>
      </c>
      <c r="B459" s="3" t="s">
        <v>254</v>
      </c>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2"/>
    </row>
    <row r="460" spans="1:28" ht="17.100000000000001" customHeight="1">
      <c r="A460" s="3"/>
      <c r="B460" s="3"/>
      <c r="C460" s="3"/>
      <c r="D460" s="3"/>
      <c r="E460" s="3"/>
      <c r="F460" s="1479" t="str">
        <f>項目一覧②!$F$724</f>
        <v/>
      </c>
      <c r="G460" s="1479"/>
      <c r="H460" s="1479"/>
      <c r="I460" s="1479"/>
      <c r="J460" s="1479"/>
      <c r="K460" s="1479"/>
      <c r="L460" s="1479"/>
      <c r="M460" s="1479"/>
      <c r="N460" s="1479"/>
      <c r="O460" s="1479"/>
      <c r="P460" s="1479"/>
      <c r="Q460" s="1479"/>
      <c r="R460" s="1479"/>
      <c r="S460" s="1479"/>
      <c r="T460" s="1479"/>
      <c r="U460" s="1479"/>
      <c r="V460" s="1479"/>
      <c r="W460" s="1479"/>
      <c r="X460" s="1479"/>
      <c r="Y460" s="1479"/>
      <c r="Z460" s="1479"/>
      <c r="AA460" s="1479"/>
      <c r="AB460" s="2"/>
    </row>
    <row r="461" spans="1:28" ht="17.100000000000001" customHeight="1">
      <c r="A461" s="15"/>
      <c r="B461" s="15"/>
      <c r="C461" s="15"/>
      <c r="D461" s="15"/>
      <c r="E461" s="15"/>
      <c r="F461" s="1480"/>
      <c r="G461" s="1480"/>
      <c r="H461" s="1480"/>
      <c r="I461" s="1480"/>
      <c r="J461" s="1480"/>
      <c r="K461" s="1480"/>
      <c r="L461" s="1480"/>
      <c r="M461" s="1480"/>
      <c r="N461" s="1480"/>
      <c r="O461" s="1480"/>
      <c r="P461" s="1480"/>
      <c r="Q461" s="1480"/>
      <c r="R461" s="1480"/>
      <c r="S461" s="1480"/>
      <c r="T461" s="1480"/>
      <c r="U461" s="1480"/>
      <c r="V461" s="1480"/>
      <c r="W461" s="1480"/>
      <c r="X461" s="1480"/>
      <c r="Y461" s="1480"/>
      <c r="Z461" s="1480"/>
      <c r="AA461" s="1480"/>
      <c r="AB461" s="10"/>
    </row>
    <row r="463" spans="1:28" ht="17.100000000000001" customHeight="1">
      <c r="A463" s="1473" t="s">
        <v>281</v>
      </c>
      <c r="B463" s="1473"/>
      <c r="C463" s="1473"/>
      <c r="D463" s="1473"/>
      <c r="E463" s="1473"/>
      <c r="F463" s="1473"/>
      <c r="G463" s="1473"/>
      <c r="H463" s="1473"/>
      <c r="I463" s="1473"/>
      <c r="J463" s="1473"/>
      <c r="K463" s="1473"/>
      <c r="L463" s="1473"/>
      <c r="M463" s="1473"/>
      <c r="N463" s="1473"/>
      <c r="O463" s="1473"/>
      <c r="P463" s="1473"/>
      <c r="Q463" s="1473"/>
      <c r="R463" s="1473"/>
      <c r="S463" s="1473"/>
      <c r="T463" s="1473"/>
      <c r="U463" s="1473"/>
      <c r="V463" s="1473"/>
      <c r="W463" s="1473"/>
      <c r="X463" s="1473"/>
      <c r="Y463" s="1473"/>
      <c r="Z463" s="1473"/>
      <c r="AA463" s="1473"/>
      <c r="AB463" s="2"/>
    </row>
    <row r="464" spans="1:28" ht="17.100000000000001" customHeight="1">
      <c r="A464" s="15"/>
      <c r="B464" s="15" t="s">
        <v>280</v>
      </c>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0"/>
    </row>
    <row r="465" spans="1:28" ht="21.95" customHeight="1">
      <c r="A465" s="22" t="s">
        <v>113</v>
      </c>
      <c r="B465" s="20" t="s">
        <v>136</v>
      </c>
      <c r="C465" s="20"/>
      <c r="D465" s="20"/>
      <c r="E465" s="20"/>
      <c r="F465" s="20"/>
      <c r="G465" s="24"/>
      <c r="H465" s="20"/>
      <c r="I465" s="20"/>
      <c r="J465" s="20"/>
      <c r="K465" s="20"/>
      <c r="L465" s="1559">
        <f>項目一覧②!$F$725</f>
        <v>3</v>
      </c>
      <c r="M465" s="1559"/>
      <c r="N465" s="20"/>
      <c r="O465" s="20"/>
      <c r="P465" s="20"/>
      <c r="Q465" s="20"/>
      <c r="R465" s="20"/>
      <c r="S465" s="20"/>
      <c r="T465" s="20"/>
      <c r="U465" s="20"/>
      <c r="V465" s="20"/>
      <c r="W465" s="20"/>
      <c r="X465" s="20"/>
      <c r="Y465" s="20"/>
      <c r="Z465" s="20"/>
      <c r="AA465" s="20"/>
      <c r="AB465" s="10"/>
    </row>
    <row r="466" spans="1:28" ht="21.95" customHeight="1">
      <c r="A466" s="22" t="s">
        <v>113</v>
      </c>
      <c r="B466" s="20" t="s">
        <v>278</v>
      </c>
      <c r="C466" s="20"/>
      <c r="D466" s="20"/>
      <c r="E466" s="20"/>
      <c r="F466" s="20"/>
      <c r="G466" s="2"/>
      <c r="H466" s="2"/>
      <c r="I466" s="20"/>
      <c r="J466" s="1553" t="str">
        <f>項目一覧②!$F$726</f>
        <v/>
      </c>
      <c r="K466" s="1553"/>
      <c r="L466" s="1553"/>
      <c r="M466" s="1553"/>
      <c r="N466" s="20" t="s">
        <v>277</v>
      </c>
      <c r="O466" s="20"/>
      <c r="P466" s="20"/>
      <c r="Q466" s="20"/>
      <c r="R466" s="20"/>
      <c r="S466" s="20"/>
      <c r="T466" s="20"/>
      <c r="U466" s="20"/>
      <c r="V466" s="20"/>
      <c r="W466" s="20"/>
      <c r="X466" s="20"/>
      <c r="Y466" s="20"/>
      <c r="Z466" s="20"/>
      <c r="AA466" s="20"/>
      <c r="AB466" s="10"/>
    </row>
    <row r="467" spans="1:28" ht="21.95" customHeight="1">
      <c r="A467" s="22" t="s">
        <v>113</v>
      </c>
      <c r="B467" s="20" t="s">
        <v>276</v>
      </c>
      <c r="C467" s="20"/>
      <c r="D467" s="20"/>
      <c r="E467" s="20"/>
      <c r="F467" s="20"/>
      <c r="G467" s="20"/>
      <c r="H467" s="20"/>
      <c r="I467" s="20"/>
      <c r="J467" s="1569" t="str">
        <f>項目一覧②!$F$727</f>
        <v/>
      </c>
      <c r="K467" s="1569"/>
      <c r="L467" s="1569"/>
      <c r="M467" s="1569"/>
      <c r="N467" s="21" t="s">
        <v>89</v>
      </c>
      <c r="O467" s="20"/>
      <c r="P467" s="20"/>
      <c r="Q467" s="20"/>
      <c r="R467" s="20"/>
      <c r="S467" s="20"/>
      <c r="T467" s="20"/>
      <c r="U467" s="20"/>
      <c r="V467" s="20"/>
      <c r="W467" s="20"/>
      <c r="X467" s="20"/>
      <c r="Y467" s="20"/>
      <c r="Z467" s="20"/>
      <c r="AA467" s="20"/>
      <c r="AB467" s="10"/>
    </row>
    <row r="468" spans="1:28" ht="21.95" customHeight="1">
      <c r="A468" s="22" t="s">
        <v>113</v>
      </c>
      <c r="B468" s="20" t="s">
        <v>275</v>
      </c>
      <c r="C468" s="20"/>
      <c r="D468" s="20"/>
      <c r="E468" s="20"/>
      <c r="F468" s="20"/>
      <c r="G468" s="20"/>
      <c r="H468" s="20"/>
      <c r="I468" s="20"/>
      <c r="J468" s="1569" t="str">
        <f>項目一覧②!$F$728</f>
        <v/>
      </c>
      <c r="K468" s="1569"/>
      <c r="L468" s="1569"/>
      <c r="M468" s="1569"/>
      <c r="N468" s="23" t="s">
        <v>89</v>
      </c>
      <c r="O468" s="20"/>
      <c r="P468" s="20"/>
      <c r="Q468" s="20"/>
      <c r="R468" s="20"/>
      <c r="S468" s="20"/>
      <c r="T468" s="20"/>
      <c r="U468" s="20"/>
      <c r="V468" s="20"/>
      <c r="W468" s="20"/>
      <c r="X468" s="20"/>
      <c r="Y468" s="20"/>
      <c r="Z468" s="20"/>
      <c r="AA468" s="20"/>
      <c r="AB468" s="10"/>
    </row>
    <row r="469" spans="1:28" ht="21.95" customHeight="1">
      <c r="A469" s="22" t="s">
        <v>113</v>
      </c>
      <c r="B469" s="20" t="s">
        <v>274</v>
      </c>
      <c r="C469" s="20"/>
      <c r="D469" s="20"/>
      <c r="E469" s="20"/>
      <c r="F469" s="20"/>
      <c r="G469" s="20"/>
      <c r="H469" s="20"/>
      <c r="I469" s="20"/>
      <c r="J469" s="1569" t="str">
        <f>項目一覧②!$F$729</f>
        <v/>
      </c>
      <c r="K469" s="1569"/>
      <c r="L469" s="1569"/>
      <c r="M469" s="1569"/>
      <c r="N469" s="21" t="s">
        <v>89</v>
      </c>
      <c r="O469" s="20"/>
      <c r="P469" s="20"/>
      <c r="Q469" s="20"/>
      <c r="R469" s="20"/>
      <c r="S469" s="20"/>
      <c r="T469" s="20"/>
      <c r="U469" s="20"/>
      <c r="V469" s="20"/>
      <c r="W469" s="20"/>
      <c r="X469" s="20"/>
      <c r="Y469" s="20"/>
      <c r="Z469" s="20"/>
      <c r="AA469" s="20"/>
      <c r="AB469" s="10"/>
    </row>
    <row r="470" spans="1:28" ht="17.100000000000001" customHeight="1">
      <c r="A470" s="17" t="s">
        <v>113</v>
      </c>
      <c r="B470" s="16" t="s">
        <v>272</v>
      </c>
      <c r="C470" s="16"/>
      <c r="D470" s="16"/>
      <c r="E470" s="16"/>
      <c r="F470" s="16"/>
      <c r="G470" s="16"/>
      <c r="H470" s="16"/>
      <c r="I470" s="16"/>
      <c r="O470" s="16"/>
      <c r="P470" s="16"/>
      <c r="Q470" s="16"/>
      <c r="R470" s="16"/>
      <c r="S470" s="16"/>
      <c r="T470" s="16"/>
      <c r="U470" s="16"/>
      <c r="V470" s="16"/>
      <c r="W470" s="16"/>
      <c r="X470" s="16"/>
      <c r="Y470" s="16"/>
      <c r="Z470" s="16"/>
      <c r="AA470" s="16"/>
      <c r="AB470" s="2"/>
    </row>
    <row r="471" spans="1:28" ht="17.100000000000001" customHeight="1">
      <c r="A471" s="6"/>
      <c r="B471" s="3"/>
      <c r="C471" s="3" t="s">
        <v>2459</v>
      </c>
      <c r="D471" s="3" t="s">
        <v>2460</v>
      </c>
      <c r="E471" s="3"/>
      <c r="F471" s="3"/>
      <c r="G471" s="3"/>
      <c r="H471" s="3"/>
      <c r="I471" s="3"/>
      <c r="J471" s="1570" t="str">
        <f>項目一覧②!$F$730</f>
        <v/>
      </c>
      <c r="K471" s="1570"/>
      <c r="L471" s="1570"/>
      <c r="M471" s="1570"/>
      <c r="N471" s="23" t="s">
        <v>89</v>
      </c>
      <c r="O471" s="3"/>
      <c r="P471" s="3"/>
      <c r="Q471" s="3"/>
      <c r="R471" s="3"/>
      <c r="S471" s="3"/>
      <c r="T471" s="3"/>
      <c r="U471" s="3"/>
      <c r="V471" s="3"/>
      <c r="W471" s="3"/>
      <c r="X471" s="3"/>
      <c r="Y471" s="3"/>
      <c r="Z471" s="3"/>
      <c r="AA471" s="3"/>
      <c r="AB471" s="2"/>
    </row>
    <row r="472" spans="1:28" ht="17.100000000000001" customHeight="1">
      <c r="A472" s="6"/>
      <c r="B472" s="3"/>
      <c r="C472" s="3" t="s">
        <v>2461</v>
      </c>
      <c r="D472" s="3" t="s">
        <v>2462</v>
      </c>
      <c r="E472" s="3"/>
      <c r="F472" s="3"/>
      <c r="G472" s="3"/>
      <c r="H472" s="3"/>
      <c r="I472" s="3"/>
      <c r="J472" s="19"/>
      <c r="K472" s="19"/>
      <c r="L472" s="19"/>
      <c r="M472" s="19"/>
      <c r="N472" s="23"/>
      <c r="O472" s="3"/>
      <c r="P472" s="3"/>
      <c r="Q472" s="3" t="str">
        <f>IF(項目一覧②!$G$731=TRUE,"■","□")</f>
        <v>□</v>
      </c>
      <c r="R472" s="3" t="s">
        <v>88</v>
      </c>
      <c r="S472" s="3"/>
      <c r="T472" s="3" t="str">
        <f>IF(項目一覧②!$H$731=TRUE,"■","□")</f>
        <v>□</v>
      </c>
      <c r="U472" s="3" t="s">
        <v>119</v>
      </c>
      <c r="V472" s="3"/>
      <c r="W472" s="3"/>
      <c r="X472" s="3"/>
      <c r="Y472" s="3"/>
      <c r="Z472" s="3"/>
      <c r="AA472" s="3"/>
      <c r="AB472" s="10"/>
    </row>
    <row r="473" spans="1:28" ht="17.100000000000001" customHeight="1">
      <c r="A473" s="17" t="s">
        <v>113</v>
      </c>
      <c r="B473" s="16" t="s">
        <v>268</v>
      </c>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c r="AA473" s="16"/>
      <c r="AB473" s="2"/>
    </row>
    <row r="474" spans="1:28" ht="17.100000000000001" customHeight="1">
      <c r="A474" s="3"/>
      <c r="B474" s="3"/>
      <c r="C474" s="3"/>
      <c r="D474" s="1473" t="s">
        <v>267</v>
      </c>
      <c r="E474" s="1473"/>
      <c r="F474" s="1473"/>
      <c r="G474" s="1473"/>
      <c r="H474" s="5"/>
      <c r="I474" s="1473" t="s">
        <v>266</v>
      </c>
      <c r="J474" s="1473"/>
      <c r="K474" s="1473"/>
      <c r="L474" s="1473"/>
      <c r="M474" s="1473"/>
      <c r="N474" s="1473"/>
      <c r="O474" s="1473"/>
      <c r="P474" s="1473"/>
      <c r="Q474" s="1473"/>
      <c r="R474" s="1473"/>
      <c r="S474" s="1473"/>
      <c r="T474" s="1473"/>
      <c r="U474" s="1473"/>
      <c r="V474" s="5"/>
      <c r="W474" s="5" t="s">
        <v>257</v>
      </c>
      <c r="X474" s="1473" t="s">
        <v>265</v>
      </c>
      <c r="Y474" s="1473"/>
      <c r="Z474" s="1473"/>
      <c r="AA474" s="3" t="s">
        <v>179</v>
      </c>
      <c r="AB474" s="2"/>
    </row>
    <row r="475" spans="1:28" ht="17.100000000000001" customHeight="1">
      <c r="A475" s="3"/>
      <c r="B475" s="3" t="s">
        <v>264</v>
      </c>
      <c r="C475" s="3"/>
      <c r="D475" s="5" t="s">
        <v>191</v>
      </c>
      <c r="E475" s="1477" t="str">
        <f>項目一覧②!$F$732</f>
        <v/>
      </c>
      <c r="F475" s="1477"/>
      <c r="G475" s="73" t="s">
        <v>258</v>
      </c>
      <c r="H475" s="18" t="str">
        <f>項目一覧②!$F$738</f>
        <v/>
      </c>
      <c r="J475" s="3"/>
      <c r="K475" s="3"/>
      <c r="L475" s="2"/>
      <c r="M475" s="3"/>
      <c r="N475" s="3"/>
      <c r="O475" s="3"/>
      <c r="P475" s="3"/>
      <c r="Q475" s="3"/>
      <c r="R475" s="2"/>
      <c r="S475" s="2"/>
      <c r="T475" s="2"/>
      <c r="U475" s="2"/>
      <c r="V475" s="5"/>
      <c r="W475" s="5" t="s">
        <v>257</v>
      </c>
      <c r="X475" s="1568" t="str">
        <f>項目一覧②!$F$744</f>
        <v/>
      </c>
      <c r="Y475" s="1568"/>
      <c r="Z475" s="1568"/>
      <c r="AA475" s="3" t="s">
        <v>256</v>
      </c>
      <c r="AB475" s="2"/>
    </row>
    <row r="476" spans="1:28" ht="17.100000000000001" customHeight="1">
      <c r="A476" s="3"/>
      <c r="B476" s="3" t="s">
        <v>263</v>
      </c>
      <c r="C476" s="3"/>
      <c r="D476" s="5" t="s">
        <v>191</v>
      </c>
      <c r="E476" s="1477" t="str">
        <f>項目一覧②!$F$733</f>
        <v/>
      </c>
      <c r="F476" s="1477"/>
      <c r="G476" s="73" t="s">
        <v>258</v>
      </c>
      <c r="H476" s="18" t="str">
        <f>項目一覧②!$F$739</f>
        <v/>
      </c>
      <c r="J476" s="3"/>
      <c r="K476" s="3"/>
      <c r="L476" s="2"/>
      <c r="M476" s="3"/>
      <c r="N476" s="3"/>
      <c r="O476" s="3"/>
      <c r="P476" s="3"/>
      <c r="Q476" s="3"/>
      <c r="R476" s="2"/>
      <c r="S476" s="2"/>
      <c r="T476" s="2"/>
      <c r="U476" s="2"/>
      <c r="V476" s="5"/>
      <c r="W476" s="5" t="s">
        <v>257</v>
      </c>
      <c r="X476" s="1568" t="str">
        <f>項目一覧②!$F$745</f>
        <v/>
      </c>
      <c r="Y476" s="1568"/>
      <c r="Z476" s="1568"/>
      <c r="AA476" s="3" t="s">
        <v>256</v>
      </c>
      <c r="AB476" s="2"/>
    </row>
    <row r="477" spans="1:28" ht="17.100000000000001" customHeight="1">
      <c r="A477" s="3"/>
      <c r="B477" s="3" t="s">
        <v>262</v>
      </c>
      <c r="C477" s="3"/>
      <c r="D477" s="5" t="s">
        <v>191</v>
      </c>
      <c r="E477" s="1477" t="str">
        <f>項目一覧②!$F$734</f>
        <v/>
      </c>
      <c r="F477" s="1477"/>
      <c r="G477" s="73" t="s">
        <v>258</v>
      </c>
      <c r="H477" s="18" t="str">
        <f>項目一覧②!$F$740</f>
        <v/>
      </c>
      <c r="J477" s="3"/>
      <c r="K477" s="3"/>
      <c r="L477" s="2"/>
      <c r="M477" s="3"/>
      <c r="N477" s="3"/>
      <c r="O477" s="3"/>
      <c r="P477" s="3"/>
      <c r="Q477" s="3"/>
      <c r="R477" s="2"/>
      <c r="S477" s="2"/>
      <c r="T477" s="2"/>
      <c r="U477" s="2"/>
      <c r="V477" s="5"/>
      <c r="W477" s="5" t="s">
        <v>257</v>
      </c>
      <c r="X477" s="1568" t="str">
        <f>項目一覧②!$F$746</f>
        <v/>
      </c>
      <c r="Y477" s="1568"/>
      <c r="Z477" s="1568"/>
      <c r="AA477" s="3" t="s">
        <v>256</v>
      </c>
      <c r="AB477" s="2"/>
    </row>
    <row r="478" spans="1:28" ht="17.100000000000001" customHeight="1">
      <c r="A478" s="3"/>
      <c r="B478" s="3" t="s">
        <v>261</v>
      </c>
      <c r="C478" s="3"/>
      <c r="D478" s="5" t="s">
        <v>191</v>
      </c>
      <c r="E478" s="1477" t="str">
        <f>項目一覧②!$F$735</f>
        <v/>
      </c>
      <c r="F478" s="1477"/>
      <c r="G478" s="73" t="s">
        <v>258</v>
      </c>
      <c r="H478" s="18" t="str">
        <f>項目一覧②!$F$741</f>
        <v/>
      </c>
      <c r="J478" s="3"/>
      <c r="K478" s="3"/>
      <c r="L478" s="2"/>
      <c r="M478" s="3"/>
      <c r="N478" s="3"/>
      <c r="O478" s="3"/>
      <c r="P478" s="3"/>
      <c r="Q478" s="3"/>
      <c r="R478" s="2"/>
      <c r="S478" s="2"/>
      <c r="T478" s="2"/>
      <c r="U478" s="2"/>
      <c r="V478" s="5"/>
      <c r="W478" s="5" t="s">
        <v>257</v>
      </c>
      <c r="X478" s="1568" t="str">
        <f>項目一覧②!$F$747</f>
        <v/>
      </c>
      <c r="Y478" s="1568"/>
      <c r="Z478" s="1568"/>
      <c r="AA478" s="3" t="s">
        <v>256</v>
      </c>
      <c r="AB478" s="2"/>
    </row>
    <row r="479" spans="1:28" ht="17.100000000000001" customHeight="1">
      <c r="A479" s="3"/>
      <c r="B479" s="3" t="s">
        <v>260</v>
      </c>
      <c r="C479" s="3"/>
      <c r="D479" s="5" t="s">
        <v>191</v>
      </c>
      <c r="E479" s="1477" t="str">
        <f>項目一覧②!$F$736</f>
        <v/>
      </c>
      <c r="F479" s="1477"/>
      <c r="G479" s="73" t="s">
        <v>258</v>
      </c>
      <c r="H479" s="18" t="str">
        <f>項目一覧②!$F$742</f>
        <v/>
      </c>
      <c r="J479" s="3"/>
      <c r="K479" s="3"/>
      <c r="L479" s="2"/>
      <c r="M479" s="3"/>
      <c r="N479" s="3"/>
      <c r="O479" s="3"/>
      <c r="P479" s="3"/>
      <c r="Q479" s="3"/>
      <c r="R479" s="2"/>
      <c r="S479" s="2"/>
      <c r="T479" s="2"/>
      <c r="U479" s="2"/>
      <c r="V479" s="5"/>
      <c r="W479" s="5" t="s">
        <v>257</v>
      </c>
      <c r="X479" s="1568" t="str">
        <f>項目一覧②!$F$748</f>
        <v/>
      </c>
      <c r="Y479" s="1568"/>
      <c r="Z479" s="1568"/>
      <c r="AA479" s="3" t="s">
        <v>256</v>
      </c>
      <c r="AB479" s="2"/>
    </row>
    <row r="480" spans="1:28" ht="17.100000000000001" customHeight="1">
      <c r="A480" s="15"/>
      <c r="B480" s="15" t="s">
        <v>259</v>
      </c>
      <c r="C480" s="15"/>
      <c r="D480" s="5" t="s">
        <v>191</v>
      </c>
      <c r="E480" s="1477" t="str">
        <f>項目一覧②!$F$737</f>
        <v/>
      </c>
      <c r="F480" s="1477"/>
      <c r="G480" s="73" t="s">
        <v>258</v>
      </c>
      <c r="H480" s="18" t="str">
        <f>項目一覧②!$F$743</f>
        <v/>
      </c>
      <c r="J480" s="15"/>
      <c r="K480" s="15"/>
      <c r="L480" s="2"/>
      <c r="M480" s="15"/>
      <c r="N480" s="15"/>
      <c r="O480" s="15"/>
      <c r="P480" s="15"/>
      <c r="Q480" s="15"/>
      <c r="R480" s="2"/>
      <c r="S480" s="2"/>
      <c r="T480" s="2"/>
      <c r="U480" s="2"/>
      <c r="V480" s="5"/>
      <c r="W480" s="5" t="s">
        <v>257</v>
      </c>
      <c r="X480" s="1568" t="str">
        <f>項目一覧②!$F$749</f>
        <v/>
      </c>
      <c r="Y480" s="1568"/>
      <c r="Z480" s="1568"/>
      <c r="AA480" s="3" t="s">
        <v>256</v>
      </c>
      <c r="AB480" s="10"/>
    </row>
    <row r="481" spans="1:28" ht="17.100000000000001" customHeight="1">
      <c r="A481" s="17" t="s">
        <v>113</v>
      </c>
      <c r="B481" s="16" t="s">
        <v>255</v>
      </c>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c r="AA481" s="16"/>
      <c r="AB481" s="2"/>
    </row>
    <row r="482" spans="1:28" ht="17.100000000000001" customHeight="1">
      <c r="A482" s="6"/>
      <c r="B482" s="3"/>
      <c r="C482" s="3"/>
      <c r="D482" s="3"/>
      <c r="E482" s="3"/>
      <c r="F482" s="1479" t="str">
        <f>項目一覧②!$F$750</f>
        <v/>
      </c>
      <c r="G482" s="1479"/>
      <c r="H482" s="1479"/>
      <c r="I482" s="1479"/>
      <c r="J482" s="1479"/>
      <c r="K482" s="1479"/>
      <c r="L482" s="1479"/>
      <c r="M482" s="1479"/>
      <c r="N482" s="1479"/>
      <c r="O482" s="1479"/>
      <c r="P482" s="1479"/>
      <c r="Q482" s="1479"/>
      <c r="R482" s="1479"/>
      <c r="S482" s="1479"/>
      <c r="T482" s="1479"/>
      <c r="U482" s="1479"/>
      <c r="V482" s="1479"/>
      <c r="W482" s="1479"/>
      <c r="X482" s="1479"/>
      <c r="Y482" s="1479"/>
      <c r="Z482" s="1479"/>
      <c r="AA482" s="1479"/>
      <c r="AB482" s="2"/>
    </row>
    <row r="483" spans="1:28" ht="17.100000000000001" customHeight="1">
      <c r="A483" s="15"/>
      <c r="B483" s="15"/>
      <c r="C483" s="15"/>
      <c r="D483" s="15"/>
      <c r="E483" s="15"/>
      <c r="F483" s="1480"/>
      <c r="G483" s="1480"/>
      <c r="H483" s="1480"/>
      <c r="I483" s="1480"/>
      <c r="J483" s="1480"/>
      <c r="K483" s="1480"/>
      <c r="L483" s="1480"/>
      <c r="M483" s="1480"/>
      <c r="N483" s="1480"/>
      <c r="O483" s="1480"/>
      <c r="P483" s="1480"/>
      <c r="Q483" s="1480"/>
      <c r="R483" s="1480"/>
      <c r="S483" s="1480"/>
      <c r="T483" s="1480"/>
      <c r="U483" s="1480"/>
      <c r="V483" s="1480"/>
      <c r="W483" s="1480"/>
      <c r="X483" s="1480"/>
      <c r="Y483" s="1480"/>
      <c r="Z483" s="1480"/>
      <c r="AA483" s="1480"/>
      <c r="AB483" s="10"/>
    </row>
    <row r="484" spans="1:28" ht="17.100000000000001" customHeight="1">
      <c r="A484" s="6" t="s">
        <v>113</v>
      </c>
      <c r="B484" s="3" t="s">
        <v>254</v>
      </c>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2"/>
    </row>
    <row r="485" spans="1:28" ht="17.100000000000001" customHeight="1">
      <c r="A485" s="3"/>
      <c r="B485" s="3"/>
      <c r="C485" s="3"/>
      <c r="D485" s="3"/>
      <c r="E485" s="3"/>
      <c r="F485" s="1479" t="str">
        <f>項目一覧②!$F$751</f>
        <v/>
      </c>
      <c r="G485" s="1479"/>
      <c r="H485" s="1479"/>
      <c r="I485" s="1479"/>
      <c r="J485" s="1479"/>
      <c r="K485" s="1479"/>
      <c r="L485" s="1479"/>
      <c r="M485" s="1479"/>
      <c r="N485" s="1479"/>
      <c r="O485" s="1479"/>
      <c r="P485" s="1479"/>
      <c r="Q485" s="1479"/>
      <c r="R485" s="1479"/>
      <c r="S485" s="1479"/>
      <c r="T485" s="1479"/>
      <c r="U485" s="1479"/>
      <c r="V485" s="1479"/>
      <c r="W485" s="1479"/>
      <c r="X485" s="1479"/>
      <c r="Y485" s="1479"/>
      <c r="Z485" s="1479"/>
      <c r="AA485" s="1479"/>
      <c r="AB485" s="2"/>
    </row>
    <row r="486" spans="1:28" ht="17.100000000000001" customHeight="1">
      <c r="A486" s="15"/>
      <c r="B486" s="15"/>
      <c r="C486" s="15"/>
      <c r="D486" s="15"/>
      <c r="E486" s="15"/>
      <c r="F486" s="1480"/>
      <c r="G486" s="1480"/>
      <c r="H486" s="1480"/>
      <c r="I486" s="1480"/>
      <c r="J486" s="1480"/>
      <c r="K486" s="1480"/>
      <c r="L486" s="1480"/>
      <c r="M486" s="1480"/>
      <c r="N486" s="1480"/>
      <c r="O486" s="1480"/>
      <c r="P486" s="1480"/>
      <c r="Q486" s="1480"/>
      <c r="R486" s="1480"/>
      <c r="S486" s="1480"/>
      <c r="T486" s="1480"/>
      <c r="U486" s="1480"/>
      <c r="V486" s="1480"/>
      <c r="W486" s="1480"/>
      <c r="X486" s="1480"/>
      <c r="Y486" s="1480"/>
      <c r="Z486" s="1480"/>
      <c r="AA486" s="1480"/>
      <c r="AB486" s="10"/>
    </row>
  </sheetData>
  <sheetProtection selectLockedCells="1"/>
  <mergeCells count="446">
    <mergeCell ref="A2:AA2"/>
    <mergeCell ref="G7:H7"/>
    <mergeCell ref="J7:AA7"/>
    <mergeCell ref="G5:H5"/>
    <mergeCell ref="J6:AA6"/>
    <mergeCell ref="E52:F52"/>
    <mergeCell ref="J52:M52"/>
    <mergeCell ref="V51:Y51"/>
    <mergeCell ref="J51:M51"/>
    <mergeCell ref="V52:Y52"/>
    <mergeCell ref="F4:I4"/>
    <mergeCell ref="K34:N34"/>
    <mergeCell ref="K29:M29"/>
    <mergeCell ref="H36:AA36"/>
    <mergeCell ref="P51:S51"/>
    <mergeCell ref="K35:N35"/>
    <mergeCell ref="K30:M30"/>
    <mergeCell ref="K31:M31"/>
    <mergeCell ref="K32:M32"/>
    <mergeCell ref="J5:AA5"/>
    <mergeCell ref="G6:H6"/>
    <mergeCell ref="M15:N15"/>
    <mergeCell ref="J54:M54"/>
    <mergeCell ref="J57:M57"/>
    <mergeCell ref="J56:M56"/>
    <mergeCell ref="J55:M55"/>
    <mergeCell ref="P55:S55"/>
    <mergeCell ref="P53:S53"/>
    <mergeCell ref="P52:S52"/>
    <mergeCell ref="J53:M53"/>
    <mergeCell ref="V55:Y55"/>
    <mergeCell ref="P57:S57"/>
    <mergeCell ref="V56:Y56"/>
    <mergeCell ref="P56:S56"/>
    <mergeCell ref="V53:Y53"/>
    <mergeCell ref="V54:Y54"/>
    <mergeCell ref="P54:S54"/>
    <mergeCell ref="I65:AA66"/>
    <mergeCell ref="F61:AA61"/>
    <mergeCell ref="P59:S59"/>
    <mergeCell ref="V59:Y59"/>
    <mergeCell ref="J63:N63"/>
    <mergeCell ref="J59:M59"/>
    <mergeCell ref="F60:AA60"/>
    <mergeCell ref="F62:AA62"/>
    <mergeCell ref="L64:Q64"/>
    <mergeCell ref="E53:F53"/>
    <mergeCell ref="E54:F54"/>
    <mergeCell ref="E56:F56"/>
    <mergeCell ref="E57:F57"/>
    <mergeCell ref="E55:F55"/>
    <mergeCell ref="V57:Y57"/>
    <mergeCell ref="E85:F85"/>
    <mergeCell ref="X85:Z85"/>
    <mergeCell ref="X81:Z81"/>
    <mergeCell ref="E82:F82"/>
    <mergeCell ref="X82:Z82"/>
    <mergeCell ref="E83:F83"/>
    <mergeCell ref="X83:Z83"/>
    <mergeCell ref="A70:AA70"/>
    <mergeCell ref="J74:M74"/>
    <mergeCell ref="J73:M73"/>
    <mergeCell ref="E84:F84"/>
    <mergeCell ref="X84:Z84"/>
    <mergeCell ref="J75:M75"/>
    <mergeCell ref="J76:M76"/>
    <mergeCell ref="J78:M78"/>
    <mergeCell ref="D81:G81"/>
    <mergeCell ref="I81:U81"/>
    <mergeCell ref="F67:AA68"/>
    <mergeCell ref="A95:AA95"/>
    <mergeCell ref="J99:M99"/>
    <mergeCell ref="J98:M98"/>
    <mergeCell ref="J100:M100"/>
    <mergeCell ref="J101:M101"/>
    <mergeCell ref="J103:M103"/>
    <mergeCell ref="E86:F86"/>
    <mergeCell ref="X86:Z86"/>
    <mergeCell ref="E87:F87"/>
    <mergeCell ref="X87:Z87"/>
    <mergeCell ref="F89:AA90"/>
    <mergeCell ref="F92:AA93"/>
    <mergeCell ref="E109:F109"/>
    <mergeCell ref="X109:Z109"/>
    <mergeCell ref="E110:F110"/>
    <mergeCell ref="X110:Z110"/>
    <mergeCell ref="E111:F111"/>
    <mergeCell ref="X111:Z111"/>
    <mergeCell ref="D106:G106"/>
    <mergeCell ref="I106:U106"/>
    <mergeCell ref="X106:Z106"/>
    <mergeCell ref="E107:F107"/>
    <mergeCell ref="X107:Z107"/>
    <mergeCell ref="E108:F108"/>
    <mergeCell ref="X108:Z108"/>
    <mergeCell ref="X131:Z131"/>
    <mergeCell ref="E132:F132"/>
    <mergeCell ref="X132:Z132"/>
    <mergeCell ref="E133:F133"/>
    <mergeCell ref="X133:Z133"/>
    <mergeCell ref="E134:F134"/>
    <mergeCell ref="X134:Z134"/>
    <mergeCell ref="E135:F135"/>
    <mergeCell ref="E112:F112"/>
    <mergeCell ref="X112:Z112"/>
    <mergeCell ref="X135:Z135"/>
    <mergeCell ref="F114:AA115"/>
    <mergeCell ref="F117:AA118"/>
    <mergeCell ref="A120:AA120"/>
    <mergeCell ref="J124:M124"/>
    <mergeCell ref="J125:M125"/>
    <mergeCell ref="J126:M126"/>
    <mergeCell ref="J128:M128"/>
    <mergeCell ref="D131:G131"/>
    <mergeCell ref="I131:U131"/>
    <mergeCell ref="K123:M123"/>
    <mergeCell ref="E136:F136"/>
    <mergeCell ref="X136:Z136"/>
    <mergeCell ref="E137:F137"/>
    <mergeCell ref="X137:Z137"/>
    <mergeCell ref="F139:AA140"/>
    <mergeCell ref="X156:Z156"/>
    <mergeCell ref="E157:F157"/>
    <mergeCell ref="J149:M149"/>
    <mergeCell ref="K148:M148"/>
    <mergeCell ref="E159:F159"/>
    <mergeCell ref="X159:Z159"/>
    <mergeCell ref="E160:F160"/>
    <mergeCell ref="X160:Z160"/>
    <mergeCell ref="F142:AA143"/>
    <mergeCell ref="A145:AA145"/>
    <mergeCell ref="F164:AA165"/>
    <mergeCell ref="J150:M150"/>
    <mergeCell ref="J151:M151"/>
    <mergeCell ref="J153:M153"/>
    <mergeCell ref="D156:G156"/>
    <mergeCell ref="I156:U156"/>
    <mergeCell ref="X157:Z157"/>
    <mergeCell ref="E158:F158"/>
    <mergeCell ref="X158:Z158"/>
    <mergeCell ref="L147:M147"/>
    <mergeCell ref="J175:M175"/>
    <mergeCell ref="J176:M176"/>
    <mergeCell ref="J178:M178"/>
    <mergeCell ref="D181:G181"/>
    <mergeCell ref="I181:U181"/>
    <mergeCell ref="E161:F161"/>
    <mergeCell ref="X161:Z161"/>
    <mergeCell ref="E162:F162"/>
    <mergeCell ref="X162:Z162"/>
    <mergeCell ref="J174:M174"/>
    <mergeCell ref="L172:M172"/>
    <mergeCell ref="K173:M173"/>
    <mergeCell ref="F167:AA168"/>
    <mergeCell ref="A170:AA170"/>
    <mergeCell ref="E185:F185"/>
    <mergeCell ref="X185:Z185"/>
    <mergeCell ref="X181:Z181"/>
    <mergeCell ref="E182:F182"/>
    <mergeCell ref="X182:Z182"/>
    <mergeCell ref="E183:F183"/>
    <mergeCell ref="X183:Z183"/>
    <mergeCell ref="E184:F184"/>
    <mergeCell ref="X184:Z184"/>
    <mergeCell ref="A195:AA195"/>
    <mergeCell ref="J198:M198"/>
    <mergeCell ref="J199:M199"/>
    <mergeCell ref="J200:M200"/>
    <mergeCell ref="J201:M201"/>
    <mergeCell ref="J203:M203"/>
    <mergeCell ref="E186:F186"/>
    <mergeCell ref="X186:Z186"/>
    <mergeCell ref="E187:F187"/>
    <mergeCell ref="X187:Z187"/>
    <mergeCell ref="F189:AA190"/>
    <mergeCell ref="F192:AA193"/>
    <mergeCell ref="L197:M197"/>
    <mergeCell ref="E209:F209"/>
    <mergeCell ref="X209:Z209"/>
    <mergeCell ref="E210:F210"/>
    <mergeCell ref="X210:Z210"/>
    <mergeCell ref="E211:F211"/>
    <mergeCell ref="X211:Z211"/>
    <mergeCell ref="D206:G206"/>
    <mergeCell ref="I206:U206"/>
    <mergeCell ref="X206:Z206"/>
    <mergeCell ref="E207:F207"/>
    <mergeCell ref="X207:Z207"/>
    <mergeCell ref="E208:F208"/>
    <mergeCell ref="X208:Z208"/>
    <mergeCell ref="E212:F212"/>
    <mergeCell ref="X212:Z212"/>
    <mergeCell ref="F214:AA215"/>
    <mergeCell ref="F217:AA218"/>
    <mergeCell ref="E455:F455"/>
    <mergeCell ref="X455:Z455"/>
    <mergeCell ref="X430:Z430"/>
    <mergeCell ref="F432:AA433"/>
    <mergeCell ref="E453:F453"/>
    <mergeCell ref="X453:Z453"/>
    <mergeCell ref="J442:M442"/>
    <mergeCell ref="J443:M443"/>
    <mergeCell ref="E450:F450"/>
    <mergeCell ref="X450:Z450"/>
    <mergeCell ref="E451:F451"/>
    <mergeCell ref="J444:M444"/>
    <mergeCell ref="J446:M446"/>
    <mergeCell ref="A438:AA438"/>
    <mergeCell ref="J441:M441"/>
    <mergeCell ref="E426:F426"/>
    <mergeCell ref="X426:Z426"/>
    <mergeCell ref="E427:F427"/>
    <mergeCell ref="X427:Z427"/>
    <mergeCell ref="E429:F429"/>
    <mergeCell ref="F457:AA458"/>
    <mergeCell ref="F460:AA461"/>
    <mergeCell ref="E454:F454"/>
    <mergeCell ref="X454:Z454"/>
    <mergeCell ref="D449:G449"/>
    <mergeCell ref="I449:U449"/>
    <mergeCell ref="X449:Z449"/>
    <mergeCell ref="X451:Z451"/>
    <mergeCell ref="E452:F452"/>
    <mergeCell ref="X452:Z452"/>
    <mergeCell ref="F435:AA436"/>
    <mergeCell ref="J418:M418"/>
    <mergeCell ref="J419:M419"/>
    <mergeCell ref="E404:F404"/>
    <mergeCell ref="X404:Z404"/>
    <mergeCell ref="E405:F405"/>
    <mergeCell ref="X405:Z405"/>
    <mergeCell ref="F407:AA408"/>
    <mergeCell ref="F410:AA411"/>
    <mergeCell ref="A413:AA413"/>
    <mergeCell ref="L415:M415"/>
    <mergeCell ref="K416:M416"/>
    <mergeCell ref="J417:M417"/>
    <mergeCell ref="X429:Z429"/>
    <mergeCell ref="E430:F430"/>
    <mergeCell ref="E428:F428"/>
    <mergeCell ref="X428:Z428"/>
    <mergeCell ref="J421:M421"/>
    <mergeCell ref="D424:G424"/>
    <mergeCell ref="I424:U424"/>
    <mergeCell ref="X424:Z424"/>
    <mergeCell ref="E425:F425"/>
    <mergeCell ref="X425:Z425"/>
    <mergeCell ref="F382:AA383"/>
    <mergeCell ref="F385:AA386"/>
    <mergeCell ref="E403:F403"/>
    <mergeCell ref="X403:Z403"/>
    <mergeCell ref="J394:M394"/>
    <mergeCell ref="J396:M396"/>
    <mergeCell ref="D399:G399"/>
    <mergeCell ref="I399:U399"/>
    <mergeCell ref="X399:Z399"/>
    <mergeCell ref="E400:F400"/>
    <mergeCell ref="X400:Z400"/>
    <mergeCell ref="E401:F401"/>
    <mergeCell ref="X401:Z401"/>
    <mergeCell ref="E402:F402"/>
    <mergeCell ref="X402:Z402"/>
    <mergeCell ref="A388:AA388"/>
    <mergeCell ref="K391:M391"/>
    <mergeCell ref="J392:M392"/>
    <mergeCell ref="J393:M393"/>
    <mergeCell ref="E377:F377"/>
    <mergeCell ref="X377:Z377"/>
    <mergeCell ref="E379:F379"/>
    <mergeCell ref="X379:Z379"/>
    <mergeCell ref="E376:F376"/>
    <mergeCell ref="X376:Z376"/>
    <mergeCell ref="E380:F380"/>
    <mergeCell ref="X380:Z380"/>
    <mergeCell ref="E378:F378"/>
    <mergeCell ref="X378:Z378"/>
    <mergeCell ref="A363:AA363"/>
    <mergeCell ref="J367:M367"/>
    <mergeCell ref="J368:M368"/>
    <mergeCell ref="J369:M369"/>
    <mergeCell ref="J371:M371"/>
    <mergeCell ref="D374:G374"/>
    <mergeCell ref="I374:U374"/>
    <mergeCell ref="X374:Z374"/>
    <mergeCell ref="E375:F375"/>
    <mergeCell ref="X375:Z375"/>
    <mergeCell ref="F360:AA361"/>
    <mergeCell ref="E351:F351"/>
    <mergeCell ref="X351:Z351"/>
    <mergeCell ref="E352:F352"/>
    <mergeCell ref="X352:Z352"/>
    <mergeCell ref="E353:F353"/>
    <mergeCell ref="X353:Z353"/>
    <mergeCell ref="E354:F354"/>
    <mergeCell ref="X354:Z354"/>
    <mergeCell ref="E355:F355"/>
    <mergeCell ref="F357:AA358"/>
    <mergeCell ref="X355:Z355"/>
    <mergeCell ref="X349:Z349"/>
    <mergeCell ref="E350:F350"/>
    <mergeCell ref="X350:Z350"/>
    <mergeCell ref="E329:F329"/>
    <mergeCell ref="J346:M346"/>
    <mergeCell ref="D349:G349"/>
    <mergeCell ref="I349:U349"/>
    <mergeCell ref="J343:M343"/>
    <mergeCell ref="X330:Z330"/>
    <mergeCell ref="X324:Z324"/>
    <mergeCell ref="E325:F325"/>
    <mergeCell ref="X325:Z325"/>
    <mergeCell ref="E326:F326"/>
    <mergeCell ref="X326:Z326"/>
    <mergeCell ref="E327:F327"/>
    <mergeCell ref="X328:Z328"/>
    <mergeCell ref="J344:M344"/>
    <mergeCell ref="D324:G324"/>
    <mergeCell ref="E328:F328"/>
    <mergeCell ref="E330:F330"/>
    <mergeCell ref="F332:AA333"/>
    <mergeCell ref="F335:AA336"/>
    <mergeCell ref="A338:AA338"/>
    <mergeCell ref="J341:M341"/>
    <mergeCell ref="X329:Z329"/>
    <mergeCell ref="J342:M342"/>
    <mergeCell ref="X327:Z327"/>
    <mergeCell ref="I324:U324"/>
    <mergeCell ref="V299:Y299"/>
    <mergeCell ref="E300:F300"/>
    <mergeCell ref="J300:M300"/>
    <mergeCell ref="P300:S300"/>
    <mergeCell ref="V300:Y300"/>
    <mergeCell ref="J317:M317"/>
    <mergeCell ref="J302:M302"/>
    <mergeCell ref="F305:AA305"/>
    <mergeCell ref="J321:M321"/>
    <mergeCell ref="E299:F299"/>
    <mergeCell ref="J299:M299"/>
    <mergeCell ref="J318:M318"/>
    <mergeCell ref="J319:M319"/>
    <mergeCell ref="P302:S302"/>
    <mergeCell ref="V302:Y302"/>
    <mergeCell ref="F303:AA303"/>
    <mergeCell ref="F304:AA304"/>
    <mergeCell ref="J316:M316"/>
    <mergeCell ref="A313:AA313"/>
    <mergeCell ref="J306:N306"/>
    <mergeCell ref="L307:Q307"/>
    <mergeCell ref="I308:AA309"/>
    <mergeCell ref="F310:AA311"/>
    <mergeCell ref="P299:S299"/>
    <mergeCell ref="E298:F298"/>
    <mergeCell ref="J298:M298"/>
    <mergeCell ref="P298:S298"/>
    <mergeCell ref="V298:Y298"/>
    <mergeCell ref="P295:S295"/>
    <mergeCell ref="V295:Y295"/>
    <mergeCell ref="H279:AA279"/>
    <mergeCell ref="J294:M294"/>
    <mergeCell ref="P294:S294"/>
    <mergeCell ref="V294:Y294"/>
    <mergeCell ref="E297:F297"/>
    <mergeCell ref="J297:M297"/>
    <mergeCell ref="P297:S297"/>
    <mergeCell ref="V297:Y297"/>
    <mergeCell ref="E58:F58"/>
    <mergeCell ref="J58:M58"/>
    <mergeCell ref="P58:S58"/>
    <mergeCell ref="V58:Y58"/>
    <mergeCell ref="E301:F301"/>
    <mergeCell ref="J301:M301"/>
    <mergeCell ref="P301:S301"/>
    <mergeCell ref="V301:Y301"/>
    <mergeCell ref="A463:AA463"/>
    <mergeCell ref="F242:AA243"/>
    <mergeCell ref="A245:AA245"/>
    <mergeCell ref="F247:I247"/>
    <mergeCell ref="G248:H248"/>
    <mergeCell ref="J248:AA248"/>
    <mergeCell ref="G249:H249"/>
    <mergeCell ref="J249:AA249"/>
    <mergeCell ref="G250:H250"/>
    <mergeCell ref="J250:AA250"/>
    <mergeCell ref="K272:M272"/>
    <mergeCell ref="K273:M273"/>
    <mergeCell ref="K277:N277"/>
    <mergeCell ref="K278:N278"/>
    <mergeCell ref="E295:F295"/>
    <mergeCell ref="J295:M295"/>
    <mergeCell ref="E237:F237"/>
    <mergeCell ref="X237:Z237"/>
    <mergeCell ref="F239:AA240"/>
    <mergeCell ref="E476:F476"/>
    <mergeCell ref="X476:Z476"/>
    <mergeCell ref="E477:F477"/>
    <mergeCell ref="A220:AA220"/>
    <mergeCell ref="J223:M223"/>
    <mergeCell ref="J224:M224"/>
    <mergeCell ref="J225:M225"/>
    <mergeCell ref="J226:M226"/>
    <mergeCell ref="J228:M228"/>
    <mergeCell ref="D231:G231"/>
    <mergeCell ref="I231:U231"/>
    <mergeCell ref="X231:Z231"/>
    <mergeCell ref="L222:M222"/>
    <mergeCell ref="X477:Z477"/>
    <mergeCell ref="J466:M466"/>
    <mergeCell ref="J467:M467"/>
    <mergeCell ref="J468:M468"/>
    <mergeCell ref="J469:M469"/>
    <mergeCell ref="J471:M471"/>
    <mergeCell ref="D474:G474"/>
    <mergeCell ref="I474:U474"/>
    <mergeCell ref="E232:F232"/>
    <mergeCell ref="X232:Z232"/>
    <mergeCell ref="E233:F233"/>
    <mergeCell ref="X233:Z233"/>
    <mergeCell ref="E234:F234"/>
    <mergeCell ref="X234:Z234"/>
    <mergeCell ref="E235:F235"/>
    <mergeCell ref="X235:Z235"/>
    <mergeCell ref="E236:F236"/>
    <mergeCell ref="X236:Z236"/>
    <mergeCell ref="M258:N258"/>
    <mergeCell ref="L315:M315"/>
    <mergeCell ref="L340:M340"/>
    <mergeCell ref="L365:M365"/>
    <mergeCell ref="L390:M390"/>
    <mergeCell ref="L440:M440"/>
    <mergeCell ref="L465:M465"/>
    <mergeCell ref="F482:AA483"/>
    <mergeCell ref="F485:AA486"/>
    <mergeCell ref="E478:F478"/>
    <mergeCell ref="X478:Z478"/>
    <mergeCell ref="E479:F479"/>
    <mergeCell ref="X479:Z479"/>
    <mergeCell ref="E480:F480"/>
    <mergeCell ref="X480:Z480"/>
    <mergeCell ref="X474:Z474"/>
    <mergeCell ref="E475:F475"/>
    <mergeCell ref="X475:Z475"/>
    <mergeCell ref="K274:M274"/>
    <mergeCell ref="K275:M275"/>
    <mergeCell ref="E296:F296"/>
    <mergeCell ref="J296:M296"/>
    <mergeCell ref="P296:S296"/>
    <mergeCell ref="V296:Y296"/>
  </mergeCells>
  <phoneticPr fontId="2"/>
  <hyperlinks>
    <hyperlink ref="W1:Z1" location="作業メニュー!A1" display="作業メニュー" xr:uid="{00000000-0004-0000-0700-000000000000}"/>
  </hyperlinks>
  <printOptions horizontalCentered="1"/>
  <pageMargins left="0.59055118110236227" right="0.39370078740157483" top="0.59055118110236227" bottom="0.39370078740157483" header="0.39370078740157483" footer="0.19685039370078741"/>
  <pageSetup paperSize="9" scale="85" orientation="portrait" r:id="rId1"/>
  <headerFooter alignWithMargins="0">
    <oddFooter>&amp;R200401</oddFooter>
  </headerFooter>
  <rowBreaks count="9" manualBreakCount="9">
    <brk id="69" max="26" man="1"/>
    <brk id="119" max="26" man="1"/>
    <brk id="169" max="26" man="1"/>
    <brk id="219" max="26" man="1"/>
    <brk id="244" max="16383" man="1"/>
    <brk id="312" max="16383" man="1"/>
    <brk id="362" max="26" man="1"/>
    <brk id="412" max="26" man="1"/>
    <brk id="462" max="2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5"/>
  <dimension ref="A1:Z57"/>
  <sheetViews>
    <sheetView showGridLines="0" zoomScale="90" zoomScaleNormal="90" workbookViewId="0"/>
  </sheetViews>
  <sheetFormatPr defaultColWidth="3.125" defaultRowHeight="18" customHeight="1"/>
  <cols>
    <col min="1" max="1" width="3.125" style="629"/>
    <col min="2" max="2" width="2.625" style="641" customWidth="1"/>
    <col min="3" max="5" width="3.125" style="628"/>
    <col min="6" max="6" width="3.125" style="628" customWidth="1"/>
    <col min="7" max="8" width="3.125" style="628"/>
    <col min="9" max="9" width="3.125" style="628" customWidth="1"/>
    <col min="10" max="16" width="3.125" style="628"/>
    <col min="17" max="17" width="3.125" style="628" customWidth="1"/>
    <col min="18" max="16384" width="3.125" style="628"/>
  </cols>
  <sheetData>
    <row r="1" spans="1:26" s="578" customFormat="1" ht="39.950000000000003" customHeight="1" thickBot="1">
      <c r="A1" s="578" t="s">
        <v>2244</v>
      </c>
      <c r="B1" s="579"/>
      <c r="V1" s="1579" t="s">
        <v>2256</v>
      </c>
      <c r="W1" s="1579"/>
      <c r="X1" s="1579"/>
      <c r="Y1" s="1579"/>
      <c r="Z1" s="1579"/>
    </row>
    <row r="2" spans="1:26" s="561" customFormat="1" ht="9.9499999999999993" customHeight="1" thickTop="1">
      <c r="B2" s="627"/>
    </row>
    <row r="3" spans="1:26" s="561" customFormat="1" ht="18" customHeight="1">
      <c r="A3" s="675" t="s">
        <v>2395</v>
      </c>
      <c r="B3" s="676"/>
      <c r="C3" s="677"/>
      <c r="D3" s="677"/>
      <c r="E3" s="677"/>
      <c r="F3" s="677"/>
      <c r="G3" s="677"/>
      <c r="H3" s="677"/>
      <c r="I3" s="677"/>
      <c r="J3" s="677"/>
      <c r="K3" s="677"/>
      <c r="L3" s="677"/>
      <c r="M3" s="677"/>
      <c r="N3" s="677"/>
      <c r="O3" s="677"/>
      <c r="P3" s="677"/>
      <c r="Q3" s="677"/>
      <c r="R3" s="677"/>
      <c r="S3" s="677"/>
      <c r="T3" s="677"/>
      <c r="U3" s="677"/>
      <c r="V3" s="677"/>
      <c r="W3" s="677"/>
      <c r="X3" s="677"/>
      <c r="Y3" s="677"/>
      <c r="Z3" s="677"/>
    </row>
    <row r="5" spans="1:26" s="3" customFormat="1" ht="18" customHeight="1">
      <c r="A5" s="630" t="s">
        <v>2184</v>
      </c>
      <c r="B5" s="688" t="s">
        <v>2182</v>
      </c>
      <c r="C5" s="632" t="s">
        <v>2183</v>
      </c>
      <c r="D5" s="632"/>
      <c r="E5" s="632"/>
      <c r="F5" s="633"/>
      <c r="G5" s="633">
        <f>項目一覧②!$F$773</f>
        <v>2</v>
      </c>
      <c r="H5" s="633"/>
      <c r="I5" s="633"/>
      <c r="J5" s="632"/>
      <c r="K5" s="632"/>
      <c r="L5" s="632"/>
      <c r="M5" s="632"/>
      <c r="N5" s="632"/>
      <c r="O5" s="632"/>
      <c r="P5" s="632"/>
      <c r="Q5" s="632"/>
      <c r="R5" s="632"/>
      <c r="S5" s="632"/>
      <c r="T5" s="632"/>
      <c r="U5" s="632"/>
      <c r="V5" s="632"/>
      <c r="W5" s="632"/>
      <c r="X5" s="632"/>
      <c r="Y5" s="632"/>
      <c r="Z5" s="632"/>
    </row>
    <row r="6" spans="1:26" ht="18" customHeight="1">
      <c r="A6" s="634" t="s">
        <v>2185</v>
      </c>
      <c r="B6" s="689" t="s">
        <v>2186</v>
      </c>
      <c r="C6" s="636" t="s">
        <v>2188</v>
      </c>
      <c r="D6" s="636"/>
      <c r="E6" s="636"/>
      <c r="F6" s="633"/>
      <c r="G6" s="1577" t="str">
        <f>項目一覧②!$F$774</f>
        <v/>
      </c>
      <c r="H6" s="1577"/>
      <c r="I6" s="1577"/>
      <c r="J6" s="636" t="s">
        <v>2189</v>
      </c>
      <c r="K6" s="636"/>
      <c r="L6" s="636"/>
      <c r="M6" s="636"/>
      <c r="N6" s="636"/>
      <c r="O6" s="636"/>
      <c r="P6" s="636"/>
      <c r="Q6" s="636"/>
      <c r="R6" s="636"/>
      <c r="S6" s="636"/>
      <c r="T6" s="636"/>
      <c r="U6" s="636"/>
      <c r="V6" s="636"/>
      <c r="W6" s="636"/>
      <c r="X6" s="636"/>
      <c r="Y6" s="636"/>
      <c r="Z6" s="636"/>
    </row>
    <row r="7" spans="1:26" ht="18" customHeight="1">
      <c r="A7" s="638" t="s">
        <v>2185</v>
      </c>
      <c r="B7" s="685" t="s">
        <v>2190</v>
      </c>
      <c r="C7" s="640" t="s">
        <v>2191</v>
      </c>
      <c r="D7" s="640"/>
      <c r="E7" s="640"/>
      <c r="F7" s="640"/>
      <c r="G7" s="640"/>
      <c r="H7" s="640"/>
      <c r="I7" s="640"/>
      <c r="J7" s="640"/>
      <c r="K7" s="640"/>
      <c r="L7" s="640"/>
      <c r="M7" s="640"/>
      <c r="N7" s="640"/>
      <c r="O7" s="640"/>
      <c r="P7" s="640"/>
      <c r="Q7" s="640"/>
      <c r="R7" s="640"/>
      <c r="S7" s="640"/>
      <c r="T7" s="640"/>
      <c r="U7" s="640"/>
      <c r="V7" s="640"/>
      <c r="W7" s="640"/>
      <c r="X7" s="640"/>
      <c r="Y7" s="640"/>
      <c r="Z7" s="640"/>
    </row>
    <row r="8" spans="1:26" ht="18" customHeight="1">
      <c r="B8" s="641" t="s">
        <v>2185</v>
      </c>
      <c r="C8" s="628" t="s">
        <v>2192</v>
      </c>
      <c r="D8" s="628" t="s">
        <v>2193</v>
      </c>
      <c r="I8" s="1582" t="str">
        <f>項目一覧②!$F$775</f>
        <v/>
      </c>
      <c r="J8" s="1582"/>
      <c r="K8" s="1582"/>
      <c r="L8" s="1582"/>
      <c r="M8" s="628" t="s">
        <v>2201</v>
      </c>
    </row>
    <row r="9" spans="1:26" ht="18" customHeight="1">
      <c r="B9" s="641" t="s">
        <v>2185</v>
      </c>
      <c r="C9" s="628" t="s">
        <v>2194</v>
      </c>
      <c r="D9" s="628" t="s">
        <v>2197</v>
      </c>
      <c r="I9" s="1582" t="str">
        <f>項目一覧②!$F$776</f>
        <v/>
      </c>
      <c r="J9" s="1582"/>
      <c r="K9" s="1582"/>
      <c r="L9" s="1582"/>
      <c r="M9" s="628" t="s">
        <v>2201</v>
      </c>
    </row>
    <row r="10" spans="1:26" ht="18" customHeight="1">
      <c r="B10" s="641" t="s">
        <v>2185</v>
      </c>
      <c r="C10" s="628" t="s">
        <v>2195</v>
      </c>
      <c r="D10" s="628" t="s">
        <v>2198</v>
      </c>
      <c r="H10" s="628" t="s">
        <v>2239</v>
      </c>
      <c r="I10" s="600"/>
      <c r="J10" s="1566" t="str">
        <f>項目一覧②!$F$777</f>
        <v/>
      </c>
      <c r="K10" s="1566"/>
      <c r="L10" s="1566"/>
      <c r="M10" s="628" t="s">
        <v>2202</v>
      </c>
      <c r="P10" s="628" t="s">
        <v>2240</v>
      </c>
      <c r="Q10" s="600"/>
      <c r="R10" s="1566" t="str">
        <f>項目一覧②!$F$778</f>
        <v/>
      </c>
      <c r="S10" s="1566"/>
      <c r="T10" s="1566"/>
      <c r="U10" s="628" t="s">
        <v>2202</v>
      </c>
    </row>
    <row r="11" spans="1:26" ht="18" customHeight="1">
      <c r="A11" s="643"/>
      <c r="B11" s="644" t="s">
        <v>2185</v>
      </c>
      <c r="C11" s="646" t="s">
        <v>2196</v>
      </c>
      <c r="D11" s="646" t="s">
        <v>2199</v>
      </c>
      <c r="E11" s="646"/>
      <c r="F11" s="646"/>
      <c r="G11" s="646"/>
      <c r="H11" s="646"/>
      <c r="I11" s="647" t="str">
        <f>項目一覧②!$F$779&amp;IF(項目一覧②!$F$780="",""," 一部 "&amp;項目一覧②!$F$780)</f>
        <v/>
      </c>
      <c r="J11" s="647"/>
      <c r="K11" s="647"/>
      <c r="L11" s="647"/>
      <c r="M11" s="647"/>
      <c r="N11" s="647"/>
      <c r="O11" s="647"/>
      <c r="P11" s="647"/>
      <c r="Q11" s="646"/>
      <c r="R11" s="646"/>
      <c r="S11" s="647"/>
      <c r="T11" s="647"/>
      <c r="U11" s="647"/>
      <c r="V11" s="647"/>
      <c r="W11" s="647"/>
      <c r="X11" s="647"/>
      <c r="Y11" s="647"/>
      <c r="Z11" s="647"/>
    </row>
    <row r="12" spans="1:26" ht="18" customHeight="1">
      <c r="A12" s="638" t="s">
        <v>2185</v>
      </c>
      <c r="B12" s="685" t="s">
        <v>2203</v>
      </c>
      <c r="C12" s="640" t="s">
        <v>2208</v>
      </c>
      <c r="D12" s="640"/>
      <c r="E12" s="640"/>
      <c r="F12" s="640"/>
      <c r="G12" s="640"/>
      <c r="H12" s="640"/>
      <c r="I12" s="640"/>
      <c r="J12" s="640"/>
      <c r="K12" s="640"/>
      <c r="L12" s="640"/>
      <c r="M12" s="640"/>
      <c r="N12" s="640"/>
      <c r="O12" s="640"/>
      <c r="P12" s="640"/>
      <c r="Q12" s="640"/>
      <c r="R12" s="640"/>
      <c r="S12" s="640"/>
      <c r="T12" s="640"/>
      <c r="U12" s="640"/>
      <c r="V12" s="640"/>
      <c r="W12" s="640"/>
      <c r="X12" s="640"/>
      <c r="Y12" s="640"/>
      <c r="Z12" s="640"/>
    </row>
    <row r="13" spans="1:26" ht="18" customHeight="1">
      <c r="B13" s="686"/>
      <c r="C13" s="642" t="str">
        <f>IF(項目一覧②!$G$781=TRUE,"■","□")</f>
        <v>□</v>
      </c>
      <c r="D13" s="628" t="s">
        <v>2204</v>
      </c>
    </row>
    <row r="14" spans="1:26" ht="18" customHeight="1">
      <c r="A14" s="643"/>
      <c r="B14" s="687"/>
      <c r="C14" s="642" t="str">
        <f>IF(項目一覧②!$G$782=TRUE,"■","□")</f>
        <v>□</v>
      </c>
      <c r="D14" s="646" t="s">
        <v>2205</v>
      </c>
      <c r="E14" s="646"/>
      <c r="F14" s="646"/>
      <c r="G14" s="646"/>
      <c r="H14" s="646"/>
      <c r="I14" s="646"/>
      <c r="J14" s="646"/>
      <c r="K14" s="646"/>
      <c r="L14" s="646"/>
      <c r="M14" s="646"/>
      <c r="N14" s="646"/>
      <c r="O14" s="646"/>
      <c r="P14" s="646"/>
      <c r="Q14" s="646"/>
      <c r="R14" s="646"/>
      <c r="S14" s="646"/>
      <c r="T14" s="646"/>
      <c r="U14" s="646"/>
      <c r="V14" s="646"/>
      <c r="W14" s="646"/>
      <c r="X14" s="646"/>
      <c r="Y14" s="646"/>
      <c r="Z14" s="646"/>
    </row>
    <row r="15" spans="1:26" ht="18" customHeight="1">
      <c r="A15" s="638" t="s">
        <v>2185</v>
      </c>
      <c r="B15" s="685" t="s">
        <v>2206</v>
      </c>
      <c r="C15" s="640" t="s">
        <v>2207</v>
      </c>
      <c r="D15" s="640"/>
      <c r="E15" s="640"/>
      <c r="F15" s="640"/>
      <c r="G15" s="640"/>
      <c r="H15" s="640"/>
      <c r="I15" s="640"/>
      <c r="J15" s="640"/>
      <c r="K15" s="640"/>
      <c r="L15" s="640"/>
      <c r="M15" s="640"/>
      <c r="N15" s="640"/>
      <c r="O15" s="640"/>
      <c r="P15" s="640"/>
      <c r="Q15" s="640"/>
      <c r="R15" s="640"/>
      <c r="S15" s="640"/>
      <c r="T15" s="640"/>
      <c r="U15" s="640"/>
      <c r="V15" s="640"/>
      <c r="W15" s="640"/>
      <c r="X15" s="640"/>
      <c r="Y15" s="640"/>
      <c r="Z15" s="640"/>
    </row>
    <row r="16" spans="1:26" ht="18" customHeight="1">
      <c r="C16" s="642" t="str">
        <f>IF(項目一覧②!$G$783=TRUE,"■","□")</f>
        <v>□</v>
      </c>
      <c r="D16" s="628" t="s">
        <v>2209</v>
      </c>
    </row>
    <row r="17" spans="1:26" ht="18" customHeight="1">
      <c r="C17" s="642" t="str">
        <f>IF(項目一覧②!$G$781=TRUE,"■","□")</f>
        <v>□</v>
      </c>
      <c r="D17" s="628" t="s">
        <v>2211</v>
      </c>
    </row>
    <row r="18" spans="1:26" ht="18" customHeight="1">
      <c r="C18" s="642" t="str">
        <f>IF(項目一覧②!$G$784=TRUE,"■","□")</f>
        <v>□</v>
      </c>
      <c r="D18" s="628" t="s">
        <v>2212</v>
      </c>
    </row>
    <row r="19" spans="1:26" ht="18" customHeight="1">
      <c r="C19" s="642" t="str">
        <f>IF(項目一覧②!$G$785=TRUE,"■","□")</f>
        <v>□</v>
      </c>
      <c r="D19" s="628" t="s">
        <v>2213</v>
      </c>
    </row>
    <row r="20" spans="1:26" ht="18" customHeight="1">
      <c r="A20" s="643"/>
      <c r="B20" s="644"/>
      <c r="C20" s="645" t="str">
        <f>IF(項目一覧②!$G$786=TRUE,"■","□")</f>
        <v>□</v>
      </c>
      <c r="D20" s="646" t="s">
        <v>2210</v>
      </c>
      <c r="E20" s="646"/>
      <c r="F20" s="646"/>
      <c r="G20" s="646"/>
      <c r="H20" s="646"/>
      <c r="I20" s="646"/>
      <c r="J20" s="646"/>
      <c r="K20" s="646"/>
      <c r="L20" s="646"/>
      <c r="M20" s="646"/>
      <c r="N20" s="646"/>
      <c r="O20" s="646"/>
      <c r="P20" s="646"/>
      <c r="Q20" s="646"/>
      <c r="R20" s="646"/>
      <c r="S20" s="646"/>
      <c r="T20" s="646"/>
      <c r="U20" s="646"/>
      <c r="V20" s="646"/>
      <c r="W20" s="646"/>
      <c r="X20" s="646"/>
      <c r="Y20" s="646"/>
      <c r="Z20" s="646"/>
    </row>
    <row r="21" spans="1:26" ht="18" customHeight="1">
      <c r="A21" s="638" t="s">
        <v>2185</v>
      </c>
      <c r="B21" s="685" t="s">
        <v>2214</v>
      </c>
      <c r="C21" s="640" t="s">
        <v>2215</v>
      </c>
      <c r="D21" s="640"/>
      <c r="E21" s="640"/>
      <c r="F21" s="640"/>
      <c r="G21" s="640"/>
      <c r="H21" s="640"/>
      <c r="I21" s="640"/>
      <c r="J21" s="640"/>
      <c r="K21" s="640"/>
      <c r="L21" s="640"/>
      <c r="M21" s="640"/>
      <c r="N21" s="640"/>
      <c r="O21" s="640"/>
      <c r="P21" s="640"/>
      <c r="Q21" s="640"/>
      <c r="R21" s="640"/>
      <c r="S21" s="640"/>
      <c r="T21" s="640"/>
      <c r="U21" s="640"/>
      <c r="V21" s="640"/>
      <c r="W21" s="640"/>
      <c r="X21" s="640"/>
      <c r="Y21" s="640"/>
      <c r="Z21" s="640"/>
    </row>
    <row r="22" spans="1:26" ht="18" customHeight="1">
      <c r="B22" s="641" t="s">
        <v>2185</v>
      </c>
      <c r="C22" s="628" t="s">
        <v>2192</v>
      </c>
      <c r="D22" s="628" t="s">
        <v>2216</v>
      </c>
      <c r="F22" s="628" t="str">
        <f>項目一覧②!$F$788</f>
        <v/>
      </c>
      <c r="G22" s="628" t="str">
        <f>項目一覧②!$F$788</f>
        <v/>
      </c>
    </row>
    <row r="23" spans="1:26" ht="18" customHeight="1">
      <c r="B23" s="641" t="s">
        <v>2185</v>
      </c>
      <c r="C23" s="628" t="s">
        <v>2194</v>
      </c>
      <c r="D23" s="628" t="s">
        <v>2217</v>
      </c>
    </row>
    <row r="24" spans="1:26" ht="18" customHeight="1">
      <c r="C24" s="642" t="str">
        <f>IF(項目一覧②!$G$789=TRUE,"■","□")</f>
        <v>□</v>
      </c>
      <c r="D24" s="628" t="s">
        <v>2218</v>
      </c>
    </row>
    <row r="25" spans="1:26" ht="18" customHeight="1">
      <c r="S25" s="629" t="s">
        <v>2221</v>
      </c>
      <c r="T25" s="1580" t="str">
        <f>項目一覧②!$F$790</f>
        <v/>
      </c>
      <c r="U25" s="1562"/>
      <c r="V25" s="1562"/>
      <c r="W25" s="1562"/>
      <c r="X25" s="1562"/>
      <c r="Y25" s="1562"/>
      <c r="Z25" s="628" t="s">
        <v>2119</v>
      </c>
    </row>
    <row r="26" spans="1:26" ht="18" customHeight="1">
      <c r="A26" s="643"/>
      <c r="B26" s="644"/>
      <c r="C26" s="645" t="str">
        <f>IF(項目一覧②!$G$791=TRUE,"■","□")</f>
        <v>□</v>
      </c>
      <c r="D26" s="646" t="s">
        <v>2219</v>
      </c>
      <c r="E26" s="646"/>
      <c r="F26" s="646"/>
      <c r="G26" s="646"/>
      <c r="H26" s="646"/>
      <c r="I26" s="646"/>
      <c r="J26" s="646"/>
      <c r="K26" s="646"/>
      <c r="L26" s="646"/>
      <c r="M26" s="646"/>
      <c r="N26" s="646"/>
      <c r="O26" s="646"/>
      <c r="P26" s="646"/>
      <c r="Q26" s="646"/>
      <c r="R26" s="646"/>
      <c r="S26" s="646"/>
      <c r="T26" s="646"/>
      <c r="U26" s="646"/>
      <c r="V26" s="646"/>
      <c r="W26" s="646"/>
      <c r="X26" s="646"/>
      <c r="Y26" s="646"/>
      <c r="Z26" s="646"/>
    </row>
    <row r="27" spans="1:26" ht="18" customHeight="1">
      <c r="A27" s="634" t="s">
        <v>2185</v>
      </c>
      <c r="B27" s="689" t="s">
        <v>2222</v>
      </c>
      <c r="C27" s="636" t="s">
        <v>2223</v>
      </c>
      <c r="D27" s="636"/>
      <c r="E27" s="636"/>
      <c r="F27" s="636"/>
      <c r="G27" s="636"/>
      <c r="H27" s="636"/>
      <c r="I27" s="636"/>
      <c r="J27" s="636"/>
      <c r="K27" s="636"/>
      <c r="L27" s="636"/>
      <c r="M27" s="636"/>
      <c r="N27" s="636"/>
      <c r="O27" s="636"/>
      <c r="P27" s="636"/>
      <c r="Q27" s="636"/>
      <c r="R27" s="636"/>
      <c r="S27" s="634" t="s">
        <v>2243</v>
      </c>
      <c r="T27" s="636" t="str">
        <f>項目一覧②!$F$792</f>
        <v/>
      </c>
      <c r="U27" s="636"/>
      <c r="V27" s="636"/>
      <c r="W27" s="636"/>
      <c r="X27" s="636"/>
      <c r="Y27" s="636"/>
      <c r="Z27" s="636" t="s">
        <v>2119</v>
      </c>
    </row>
    <row r="28" spans="1:26" ht="18" customHeight="1">
      <c r="A28" s="638" t="s">
        <v>2185</v>
      </c>
      <c r="B28" s="685" t="s">
        <v>2224</v>
      </c>
      <c r="C28" s="640" t="s">
        <v>2225</v>
      </c>
      <c r="D28" s="640"/>
      <c r="E28" s="1563" t="str">
        <f>項目一覧②!$F$793</f>
        <v/>
      </c>
      <c r="F28" s="1563"/>
      <c r="G28" s="1563"/>
      <c r="H28" s="1563"/>
      <c r="I28" s="1563"/>
      <c r="J28" s="1563"/>
      <c r="K28" s="1563"/>
      <c r="L28" s="1563"/>
      <c r="M28" s="1563"/>
      <c r="N28" s="1563"/>
      <c r="O28" s="1563"/>
      <c r="P28" s="1563"/>
      <c r="Q28" s="1563"/>
      <c r="R28" s="1563"/>
      <c r="S28" s="1563"/>
      <c r="T28" s="1563"/>
      <c r="U28" s="1563"/>
      <c r="V28" s="1563"/>
      <c r="W28" s="1563"/>
      <c r="X28" s="1563"/>
      <c r="Y28" s="1563"/>
      <c r="Z28" s="1563"/>
    </row>
    <row r="29" spans="1:26" ht="18" customHeight="1">
      <c r="A29" s="643"/>
      <c r="B29" s="687"/>
      <c r="C29" s="646"/>
      <c r="D29" s="646"/>
      <c r="E29" s="1564"/>
      <c r="F29" s="1564"/>
      <c r="G29" s="1564"/>
      <c r="H29" s="1564"/>
      <c r="I29" s="1564"/>
      <c r="J29" s="1564"/>
      <c r="K29" s="1564"/>
      <c r="L29" s="1564"/>
      <c r="M29" s="1564"/>
      <c r="N29" s="1564"/>
      <c r="O29" s="1564"/>
      <c r="P29" s="1564"/>
      <c r="Q29" s="1564"/>
      <c r="R29" s="1564"/>
      <c r="S29" s="1564"/>
      <c r="T29" s="1564"/>
      <c r="U29" s="1564"/>
      <c r="V29" s="1564"/>
      <c r="W29" s="1564"/>
      <c r="X29" s="1564"/>
      <c r="Y29" s="1564"/>
      <c r="Z29" s="1564"/>
    </row>
    <row r="30" spans="1:26" ht="9.9499999999999993" customHeight="1">
      <c r="B30" s="686"/>
    </row>
    <row r="31" spans="1:26" s="561" customFormat="1" ht="18" customHeight="1">
      <c r="A31" s="675" t="s">
        <v>2395</v>
      </c>
      <c r="B31" s="676"/>
      <c r="C31" s="677"/>
      <c r="D31" s="677"/>
      <c r="E31" s="677"/>
      <c r="F31" s="677"/>
      <c r="G31" s="677"/>
      <c r="H31" s="677"/>
      <c r="I31" s="677"/>
      <c r="J31" s="677"/>
      <c r="K31" s="677"/>
      <c r="L31" s="677"/>
      <c r="M31" s="677"/>
      <c r="N31" s="677"/>
      <c r="O31" s="677"/>
      <c r="P31" s="677"/>
      <c r="Q31" s="677"/>
      <c r="R31" s="677"/>
      <c r="S31" s="677"/>
      <c r="T31" s="677"/>
      <c r="U31" s="677"/>
      <c r="V31" s="677"/>
      <c r="W31" s="677"/>
      <c r="X31" s="677"/>
      <c r="Y31" s="677"/>
      <c r="Z31" s="677"/>
    </row>
    <row r="32" spans="1:26" ht="18" customHeight="1">
      <c r="B32" s="686"/>
    </row>
    <row r="33" spans="1:26" s="3" customFormat="1" ht="18" customHeight="1">
      <c r="A33" s="630" t="s">
        <v>2184</v>
      </c>
      <c r="B33" s="688" t="s">
        <v>2182</v>
      </c>
      <c r="C33" s="632" t="s">
        <v>2183</v>
      </c>
      <c r="D33" s="632"/>
      <c r="E33" s="632"/>
      <c r="F33" s="632"/>
      <c r="G33" s="633">
        <f>項目一覧②!$F$794</f>
        <v>3</v>
      </c>
      <c r="H33" s="633"/>
      <c r="I33" s="633"/>
      <c r="J33" s="633"/>
      <c r="K33" s="632"/>
      <c r="L33" s="632"/>
      <c r="M33" s="632"/>
      <c r="N33" s="632"/>
      <c r="O33" s="632"/>
      <c r="P33" s="632"/>
      <c r="Q33" s="632"/>
      <c r="R33" s="632"/>
      <c r="S33" s="632"/>
      <c r="T33" s="632"/>
      <c r="U33" s="632"/>
      <c r="V33" s="632"/>
      <c r="W33" s="632"/>
      <c r="X33" s="632"/>
      <c r="Y33" s="632"/>
      <c r="Z33" s="632"/>
    </row>
    <row r="34" spans="1:26" ht="18" customHeight="1">
      <c r="A34" s="634" t="s">
        <v>2185</v>
      </c>
      <c r="B34" s="689" t="s">
        <v>2186</v>
      </c>
      <c r="C34" s="636" t="s">
        <v>2188</v>
      </c>
      <c r="D34" s="636"/>
      <c r="E34" s="636"/>
      <c r="F34" s="636"/>
      <c r="G34" s="1581" t="str">
        <f>項目一覧②!$F$795</f>
        <v/>
      </c>
      <c r="H34" s="1581"/>
      <c r="I34" s="1581"/>
      <c r="J34" s="1581"/>
      <c r="K34" s="636" t="s">
        <v>2189</v>
      </c>
      <c r="L34" s="636"/>
      <c r="M34" s="636"/>
      <c r="N34" s="636"/>
      <c r="O34" s="636"/>
      <c r="P34" s="636"/>
      <c r="Q34" s="636"/>
      <c r="R34" s="636"/>
      <c r="S34" s="636"/>
      <c r="T34" s="636"/>
      <c r="U34" s="636"/>
      <c r="V34" s="636"/>
      <c r="W34" s="636"/>
      <c r="X34" s="636"/>
      <c r="Y34" s="636"/>
      <c r="Z34" s="636"/>
    </row>
    <row r="35" spans="1:26" ht="18" customHeight="1">
      <c r="A35" s="638" t="s">
        <v>2185</v>
      </c>
      <c r="B35" s="685" t="s">
        <v>2190</v>
      </c>
      <c r="C35" s="640" t="s">
        <v>2191</v>
      </c>
      <c r="D35" s="640"/>
      <c r="E35" s="640"/>
      <c r="F35" s="640"/>
      <c r="G35" s="640"/>
      <c r="H35" s="640"/>
      <c r="I35" s="640"/>
      <c r="J35" s="640"/>
      <c r="K35" s="640"/>
      <c r="L35" s="640"/>
      <c r="M35" s="640"/>
      <c r="N35" s="640"/>
      <c r="O35" s="640"/>
      <c r="P35" s="640"/>
      <c r="Q35" s="640"/>
      <c r="R35" s="640"/>
      <c r="S35" s="640"/>
      <c r="T35" s="640"/>
      <c r="U35" s="640"/>
      <c r="V35" s="640"/>
      <c r="W35" s="640"/>
      <c r="X35" s="640"/>
      <c r="Y35" s="640"/>
      <c r="Z35" s="640"/>
    </row>
    <row r="36" spans="1:26" ht="18" customHeight="1">
      <c r="B36" s="641" t="s">
        <v>2185</v>
      </c>
      <c r="C36" s="628" t="s">
        <v>2192</v>
      </c>
      <c r="D36" s="628" t="s">
        <v>2193</v>
      </c>
      <c r="I36" s="1561" t="str">
        <f>項目一覧②!$F$796</f>
        <v/>
      </c>
      <c r="J36" s="1561"/>
      <c r="K36" s="1561"/>
      <c r="L36" s="1561"/>
      <c r="M36" s="628" t="s">
        <v>2201</v>
      </c>
    </row>
    <row r="37" spans="1:26" ht="18" customHeight="1">
      <c r="B37" s="641" t="s">
        <v>2185</v>
      </c>
      <c r="C37" s="628" t="s">
        <v>2194</v>
      </c>
      <c r="D37" s="628" t="s">
        <v>2197</v>
      </c>
      <c r="I37" s="1561" t="str">
        <f>項目一覧②!$F$797</f>
        <v/>
      </c>
      <c r="J37" s="1561"/>
      <c r="K37" s="1561"/>
      <c r="L37" s="1561"/>
      <c r="M37" s="628" t="s">
        <v>2201</v>
      </c>
    </row>
    <row r="38" spans="1:26" ht="18" customHeight="1">
      <c r="B38" s="641" t="s">
        <v>2185</v>
      </c>
      <c r="C38" s="628" t="s">
        <v>2195</v>
      </c>
      <c r="D38" s="628" t="s">
        <v>2198</v>
      </c>
      <c r="H38" s="629" t="s">
        <v>2239</v>
      </c>
      <c r="I38" s="1566" t="str">
        <f>項目一覧②!$F$798</f>
        <v/>
      </c>
      <c r="J38" s="1566"/>
      <c r="K38" s="1566"/>
      <c r="L38" s="1566"/>
      <c r="M38" s="628" t="s">
        <v>2202</v>
      </c>
      <c r="P38" s="629" t="s">
        <v>2240</v>
      </c>
      <c r="Q38" s="1566" t="str">
        <f>項目一覧②!$F$799</f>
        <v/>
      </c>
      <c r="R38" s="1566"/>
      <c r="S38" s="1566"/>
      <c r="T38" s="1566"/>
      <c r="U38" s="628" t="s">
        <v>2202</v>
      </c>
    </row>
    <row r="39" spans="1:26" ht="18" customHeight="1">
      <c r="A39" s="643"/>
      <c r="B39" s="644" t="s">
        <v>2185</v>
      </c>
      <c r="C39" s="646" t="s">
        <v>2196</v>
      </c>
      <c r="D39" s="646" t="s">
        <v>2199</v>
      </c>
      <c r="E39" s="646"/>
      <c r="F39" s="646"/>
      <c r="G39" s="646"/>
      <c r="H39" s="646"/>
      <c r="I39" s="647" t="str">
        <f>項目一覧②!$F$800&amp;IF(項目一覧②!$F$801="",""," 一部 "&amp;項目一覧②!$F$801)</f>
        <v/>
      </c>
      <c r="J39" s="647"/>
      <c r="K39" s="647"/>
      <c r="L39" s="647"/>
      <c r="M39" s="647"/>
      <c r="N39" s="647"/>
      <c r="O39" s="647"/>
      <c r="P39" s="647"/>
      <c r="Q39" s="646"/>
      <c r="R39" s="646"/>
      <c r="S39" s="647"/>
      <c r="T39" s="647"/>
      <c r="U39" s="647"/>
      <c r="V39" s="647"/>
      <c r="W39" s="647"/>
      <c r="X39" s="647"/>
      <c r="Y39" s="647"/>
      <c r="Z39" s="647"/>
    </row>
    <row r="40" spans="1:26" ht="18" customHeight="1">
      <c r="A40" s="638" t="s">
        <v>2185</v>
      </c>
      <c r="B40" s="685" t="s">
        <v>2203</v>
      </c>
      <c r="C40" s="640" t="s">
        <v>2208</v>
      </c>
      <c r="D40" s="640"/>
      <c r="E40" s="640"/>
      <c r="F40" s="640"/>
      <c r="G40" s="640"/>
      <c r="H40" s="640"/>
      <c r="I40" s="640"/>
      <c r="J40" s="640"/>
      <c r="K40" s="640"/>
      <c r="L40" s="640"/>
      <c r="M40" s="640"/>
      <c r="N40" s="640"/>
      <c r="O40" s="640"/>
      <c r="P40" s="640"/>
      <c r="Q40" s="640"/>
      <c r="R40" s="640"/>
      <c r="S40" s="640"/>
      <c r="T40" s="640"/>
      <c r="U40" s="640"/>
      <c r="V40" s="640"/>
      <c r="W40" s="640"/>
      <c r="X40" s="640"/>
      <c r="Y40" s="640"/>
      <c r="Z40" s="640"/>
    </row>
    <row r="41" spans="1:26" ht="18" customHeight="1">
      <c r="B41" s="686"/>
      <c r="C41" s="642" t="str">
        <f>IF(項目一覧②!$G$802=TRUE,"■","□")</f>
        <v>□</v>
      </c>
      <c r="D41" s="628" t="s">
        <v>2204</v>
      </c>
    </row>
    <row r="42" spans="1:26" ht="18" customHeight="1">
      <c r="A42" s="643"/>
      <c r="B42" s="687"/>
      <c r="C42" s="642" t="str">
        <f>IF(項目一覧②!$G$803=TRUE,"■","□")</f>
        <v>□</v>
      </c>
      <c r="D42" s="646" t="s">
        <v>2205</v>
      </c>
      <c r="E42" s="646"/>
      <c r="F42" s="646"/>
      <c r="G42" s="646"/>
      <c r="H42" s="646"/>
      <c r="I42" s="646"/>
      <c r="J42" s="646"/>
      <c r="K42" s="646"/>
      <c r="L42" s="646"/>
      <c r="M42" s="646"/>
      <c r="N42" s="646"/>
      <c r="O42" s="646"/>
      <c r="P42" s="646"/>
      <c r="Q42" s="646"/>
      <c r="R42" s="646"/>
      <c r="S42" s="646"/>
      <c r="T42" s="646"/>
      <c r="U42" s="646"/>
      <c r="V42" s="646"/>
      <c r="W42" s="646"/>
      <c r="X42" s="646"/>
      <c r="Y42" s="646"/>
      <c r="Z42" s="646"/>
    </row>
    <row r="43" spans="1:26" ht="18" customHeight="1">
      <c r="A43" s="638" t="s">
        <v>2185</v>
      </c>
      <c r="B43" s="685" t="s">
        <v>2206</v>
      </c>
      <c r="C43" s="640" t="s">
        <v>2207</v>
      </c>
      <c r="D43" s="640"/>
      <c r="E43" s="640"/>
      <c r="F43" s="640"/>
      <c r="G43" s="640"/>
      <c r="H43" s="640"/>
      <c r="I43" s="640"/>
      <c r="J43" s="640"/>
      <c r="K43" s="640"/>
      <c r="L43" s="640"/>
      <c r="M43" s="640"/>
      <c r="N43" s="640"/>
      <c r="O43" s="640"/>
      <c r="P43" s="640"/>
      <c r="Q43" s="640"/>
      <c r="R43" s="640"/>
      <c r="S43" s="640"/>
      <c r="T43" s="640"/>
      <c r="U43" s="640"/>
      <c r="V43" s="640"/>
      <c r="W43" s="640"/>
      <c r="X43" s="640"/>
      <c r="Y43" s="640"/>
      <c r="Z43" s="640"/>
    </row>
    <row r="44" spans="1:26" ht="18" customHeight="1">
      <c r="C44" s="642" t="str">
        <f>IF(項目一覧②!$G$804=TRUE,"■","□")</f>
        <v>□</v>
      </c>
      <c r="D44" s="628" t="s">
        <v>2209</v>
      </c>
    </row>
    <row r="45" spans="1:26" ht="18" customHeight="1">
      <c r="C45" s="642" t="str">
        <f>IF(項目一覧②!$G$805=TRUE,"■","□")</f>
        <v>□</v>
      </c>
      <c r="D45" s="628" t="s">
        <v>2211</v>
      </c>
    </row>
    <row r="46" spans="1:26" ht="18" customHeight="1">
      <c r="C46" s="642" t="str">
        <f>IF(項目一覧②!$G$806=TRUE,"■","□")</f>
        <v>□</v>
      </c>
      <c r="D46" s="628" t="s">
        <v>2212</v>
      </c>
    </row>
    <row r="47" spans="1:26" ht="18" customHeight="1">
      <c r="C47" s="642" t="str">
        <f>IF(項目一覧②!$G$807=TRUE,"■","□")</f>
        <v>□</v>
      </c>
      <c r="D47" s="628" t="s">
        <v>2213</v>
      </c>
    </row>
    <row r="48" spans="1:26" ht="18" customHeight="1">
      <c r="A48" s="643"/>
      <c r="B48" s="644"/>
      <c r="C48" s="645" t="str">
        <f>IF(項目一覧②!$G$808=TRUE,"■","□")</f>
        <v>□</v>
      </c>
      <c r="D48" s="646" t="s">
        <v>2210</v>
      </c>
      <c r="E48" s="646"/>
      <c r="F48" s="646"/>
      <c r="G48" s="646"/>
      <c r="H48" s="646"/>
      <c r="I48" s="646"/>
      <c r="J48" s="646"/>
      <c r="K48" s="646"/>
      <c r="L48" s="646"/>
      <c r="M48" s="646"/>
      <c r="N48" s="646"/>
      <c r="O48" s="646"/>
      <c r="P48" s="646"/>
      <c r="Q48" s="646"/>
      <c r="R48" s="646"/>
      <c r="S48" s="646"/>
      <c r="T48" s="646"/>
      <c r="U48" s="646"/>
      <c r="V48" s="646"/>
      <c r="W48" s="646"/>
      <c r="X48" s="646"/>
      <c r="Y48" s="646"/>
      <c r="Z48" s="646"/>
    </row>
    <row r="49" spans="1:26" ht="18" customHeight="1">
      <c r="A49" s="638" t="s">
        <v>2185</v>
      </c>
      <c r="B49" s="685" t="s">
        <v>2214</v>
      </c>
      <c r="C49" s="640" t="s">
        <v>2215</v>
      </c>
      <c r="D49" s="640"/>
      <c r="E49" s="640"/>
      <c r="F49" s="640"/>
      <c r="G49" s="640"/>
      <c r="H49" s="640"/>
      <c r="I49" s="640"/>
      <c r="J49" s="640"/>
      <c r="K49" s="640"/>
      <c r="L49" s="640"/>
      <c r="M49" s="640"/>
      <c r="N49" s="640"/>
      <c r="O49" s="640"/>
      <c r="P49" s="640"/>
      <c r="Q49" s="640"/>
      <c r="R49" s="640"/>
      <c r="S49" s="640"/>
      <c r="T49" s="640"/>
      <c r="U49" s="640"/>
      <c r="V49" s="640"/>
      <c r="W49" s="640"/>
      <c r="X49" s="640"/>
      <c r="Y49" s="640"/>
      <c r="Z49" s="640"/>
    </row>
    <row r="50" spans="1:26" ht="18" customHeight="1">
      <c r="B50" s="641" t="s">
        <v>2185</v>
      </c>
      <c r="C50" s="628" t="s">
        <v>2192</v>
      </c>
      <c r="D50" s="628" t="s">
        <v>2216</v>
      </c>
      <c r="F50" s="628" t="str">
        <f>項目一覧②!$F$809</f>
        <v/>
      </c>
      <c r="G50" s="628" t="str">
        <f>項目一覧②!F809</f>
        <v/>
      </c>
    </row>
    <row r="51" spans="1:26" ht="18" customHeight="1">
      <c r="B51" s="641" t="s">
        <v>2185</v>
      </c>
      <c r="C51" s="628" t="s">
        <v>2194</v>
      </c>
      <c r="D51" s="628" t="s">
        <v>2217</v>
      </c>
    </row>
    <row r="52" spans="1:26" ht="18" customHeight="1">
      <c r="C52" s="642" t="str">
        <f>IF(項目一覧②!$G$810=TRUE,"■","□")</f>
        <v>□</v>
      </c>
      <c r="D52" s="628" t="s">
        <v>2218</v>
      </c>
    </row>
    <row r="53" spans="1:26" ht="18" customHeight="1">
      <c r="S53" s="629" t="s">
        <v>2221</v>
      </c>
      <c r="T53" s="1562" t="str">
        <f>項目一覧②!$F$811</f>
        <v/>
      </c>
      <c r="U53" s="1562"/>
      <c r="V53" s="1562"/>
      <c r="W53" s="1562"/>
      <c r="X53" s="1562"/>
      <c r="Y53" s="1562"/>
      <c r="Z53" s="628" t="s">
        <v>2119</v>
      </c>
    </row>
    <row r="54" spans="1:26" ht="18" customHeight="1">
      <c r="A54" s="643"/>
      <c r="B54" s="644"/>
      <c r="C54" s="645" t="str">
        <f>IF(項目一覧②!$G$812=TRUE,"■","□")</f>
        <v>□</v>
      </c>
      <c r="D54" s="646" t="s">
        <v>2219</v>
      </c>
      <c r="E54" s="646"/>
      <c r="F54" s="646"/>
      <c r="G54" s="646"/>
      <c r="H54" s="646"/>
      <c r="I54" s="646"/>
      <c r="J54" s="646"/>
      <c r="K54" s="646"/>
      <c r="L54" s="646"/>
      <c r="M54" s="646"/>
      <c r="N54" s="646"/>
      <c r="O54" s="646"/>
      <c r="P54" s="646"/>
      <c r="Q54" s="646"/>
      <c r="R54" s="646"/>
      <c r="S54" s="646"/>
      <c r="T54" s="646"/>
      <c r="U54" s="646"/>
      <c r="V54" s="646"/>
      <c r="W54" s="646"/>
      <c r="X54" s="646"/>
      <c r="Y54" s="646"/>
      <c r="Z54" s="646"/>
    </row>
    <row r="55" spans="1:26" ht="18" customHeight="1">
      <c r="A55" s="634" t="s">
        <v>2185</v>
      </c>
      <c r="B55" s="689" t="s">
        <v>2222</v>
      </c>
      <c r="C55" s="636" t="s">
        <v>2223</v>
      </c>
      <c r="D55" s="636"/>
      <c r="E55" s="636"/>
      <c r="F55" s="636"/>
      <c r="G55" s="636"/>
      <c r="H55" s="636"/>
      <c r="I55" s="636"/>
      <c r="J55" s="636"/>
      <c r="K55" s="636"/>
      <c r="L55" s="636"/>
      <c r="M55" s="636"/>
      <c r="N55" s="636"/>
      <c r="O55" s="636"/>
      <c r="P55" s="636"/>
      <c r="Q55" s="636"/>
      <c r="R55" s="636"/>
      <c r="S55" s="634" t="s">
        <v>2243</v>
      </c>
      <c r="T55" s="1578" t="str">
        <f>項目一覧②!$F$813</f>
        <v/>
      </c>
      <c r="U55" s="1578"/>
      <c r="V55" s="1578"/>
      <c r="W55" s="1578"/>
      <c r="X55" s="1578"/>
      <c r="Y55" s="1578"/>
      <c r="Z55" s="636" t="s">
        <v>2119</v>
      </c>
    </row>
    <row r="56" spans="1:26" ht="18" customHeight="1">
      <c r="A56" s="638" t="s">
        <v>2185</v>
      </c>
      <c r="B56" s="685" t="s">
        <v>2224</v>
      </c>
      <c r="C56" s="640" t="s">
        <v>2225</v>
      </c>
      <c r="D56" s="640"/>
      <c r="E56" s="1563" t="str">
        <f>項目一覧②!$F$814</f>
        <v/>
      </c>
      <c r="F56" s="1563"/>
      <c r="G56" s="1563"/>
      <c r="H56" s="1563"/>
      <c r="I56" s="1563"/>
      <c r="J56" s="1563"/>
      <c r="K56" s="1563"/>
      <c r="L56" s="1563"/>
      <c r="M56" s="1563"/>
      <c r="N56" s="1563"/>
      <c r="O56" s="1563"/>
      <c r="P56" s="1563"/>
      <c r="Q56" s="1563"/>
      <c r="R56" s="1563"/>
      <c r="S56" s="1563"/>
      <c r="T56" s="1563"/>
      <c r="U56" s="1563"/>
      <c r="V56" s="1563"/>
      <c r="W56" s="1563"/>
      <c r="X56" s="1563"/>
      <c r="Y56" s="1563"/>
      <c r="Z56" s="1563"/>
    </row>
    <row r="57" spans="1:26" ht="18" customHeight="1">
      <c r="A57" s="643"/>
      <c r="B57" s="644"/>
      <c r="C57" s="646"/>
      <c r="D57" s="646"/>
      <c r="E57" s="1564"/>
      <c r="F57" s="1564"/>
      <c r="G57" s="1564"/>
      <c r="H57" s="1564"/>
      <c r="I57" s="1564"/>
      <c r="J57" s="1564"/>
      <c r="K57" s="1564"/>
      <c r="L57" s="1564"/>
      <c r="M57" s="1564"/>
      <c r="N57" s="1564"/>
      <c r="O57" s="1564"/>
      <c r="P57" s="1564"/>
      <c r="Q57" s="1564"/>
      <c r="R57" s="1564"/>
      <c r="S57" s="1564"/>
      <c r="T57" s="1564"/>
      <c r="U57" s="1564"/>
      <c r="V57" s="1564"/>
      <c r="W57" s="1564"/>
      <c r="X57" s="1564"/>
      <c r="Y57" s="1564"/>
      <c r="Z57" s="1564"/>
    </row>
  </sheetData>
  <mergeCells count="16">
    <mergeCell ref="G6:I6"/>
    <mergeCell ref="T55:Y55"/>
    <mergeCell ref="E56:Z57"/>
    <mergeCell ref="V1:Z1"/>
    <mergeCell ref="T25:Y25"/>
    <mergeCell ref="E28:Z29"/>
    <mergeCell ref="Q38:T38"/>
    <mergeCell ref="I38:L38"/>
    <mergeCell ref="G34:J34"/>
    <mergeCell ref="T53:Y53"/>
    <mergeCell ref="R10:T10"/>
    <mergeCell ref="I37:L37"/>
    <mergeCell ref="I36:L36"/>
    <mergeCell ref="I8:L8"/>
    <mergeCell ref="I9:L9"/>
    <mergeCell ref="J10:L10"/>
  </mergeCells>
  <phoneticPr fontId="2"/>
  <dataValidations count="2">
    <dataValidation imeMode="on" allowBlank="1" showInputMessage="1" showErrorMessage="1" sqref="E28 E56" xr:uid="{00000000-0002-0000-0800-000000000000}"/>
    <dataValidation imeMode="off" allowBlank="1" showInputMessage="1" showErrorMessage="1" sqref="S11:Z11 S39:Z39 F5:I5 JA5:JD5 SW5:SZ5 ACS5:ACV5 AMO5:AMR5 AWK5:AWN5 BGG5:BGJ5 BQC5:BQF5 BZY5:CAB5 CJU5:CJX5 CTQ5:CTT5 DDM5:DDP5 DNI5:DNL5 DXE5:DXH5 EHA5:EHD5 EQW5:EQZ5 FAS5:FAV5 FKO5:FKR5 FUK5:FUN5 GEG5:GEJ5 GOC5:GOF5 GXY5:GYB5 HHU5:HHX5 HRQ5:HRT5 IBM5:IBP5 ILI5:ILL5 IVE5:IVH5 JFA5:JFD5 JOW5:JOZ5 JYS5:JYV5 KIO5:KIR5 KSK5:KSN5 LCG5:LCJ5 LMC5:LMF5 LVY5:LWB5 MFU5:MFX5 MPQ5:MPT5 MZM5:MZP5 NJI5:NJL5 NTE5:NTH5 ODA5:ODD5 OMW5:OMZ5 OWS5:OWV5 PGO5:PGR5 PQK5:PQN5 QAG5:QAJ5 QKC5:QKF5 QTY5:QUB5 RDU5:RDX5 RNQ5:RNT5 RXM5:RXP5 SHI5:SHL5 SRE5:SRH5 TBA5:TBD5 TKW5:TKZ5 TUS5:TUV5 UEO5:UER5 UOK5:UON5 UYG5:UYJ5 VIC5:VIF5 VRY5:VSB5 WBU5:WBX5 WLQ5:WLT5 WVM5:WVP5 G33:J33 JB33:JE33 SX33:TA33 ACT33:ACW33 AMP33:AMS33 AWL33:AWO33 BGH33:BGK33 BQD33:BQG33 BZZ33:CAC33 CJV33:CJY33 CTR33:CTU33 DDN33:DDQ33 DNJ33:DNM33 DXF33:DXI33 EHB33:EHE33 EQX33:ERA33 FAT33:FAW33 FKP33:FKS33 FUL33:FUO33 GEH33:GEK33 GOD33:GOG33 GXZ33:GYC33 HHV33:HHY33 HRR33:HRU33 IBN33:IBQ33 ILJ33:ILM33 IVF33:IVI33 JFB33:JFE33 JOX33:JPA33 JYT33:JYW33 KIP33:KIS33 KSL33:KSO33 LCH33:LCK33 LMD33:LMG33 LVZ33:LWC33 MFV33:MFY33 MPR33:MPU33 MZN33:MZQ33 NJJ33:NJM33 NTF33:NTI33 ODB33:ODE33 OMX33:ONA33 OWT33:OWW33 PGP33:PGS33 PQL33:PQO33 QAH33:QAK33 QKD33:QKG33 QTZ33:QUC33 RDV33:RDY33 RNR33:RNU33 RXN33:RXQ33 SHJ33:SHM33 SRF33:SRI33 TBB33:TBE33 TKX33:TLA33 TUT33:TUW33 UEP33:UES33 UOL33:UOO33 UYH33:UYK33 VID33:VIG33 VRZ33:VSC33 WBV33:WBY33 WLR33:WLU33 WVN33:WVQ33 I36:I38 I39:P39 Q10:R10 Q38 F6:G6 I11:P11 J10 I8:I10 G34" xr:uid="{00000000-0002-0000-0800-000001000000}"/>
  </dataValidations>
  <hyperlinks>
    <hyperlink ref="V1:Z1" location="作業メニュー!A1" display="作業メニュー" xr:uid="{00000000-0004-0000-0800-000000000000}"/>
  </hyperlinks>
  <printOptions horizontalCentered="1"/>
  <pageMargins left="0.59055118110236227" right="0.39370078740157483" top="0.78740157480314965" bottom="0.39370078740157483" header="0.31496062992125984" footer="0.19685039370078741"/>
  <pageSetup paperSize="9" orientation="portrait" r:id="rId1"/>
  <headerFooter>
    <oddFooter>&amp;R150601</oddFooter>
  </headerFooter>
  <rowBreaks count="1" manualBreakCount="1">
    <brk id="30"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69</vt:i4>
      </vt:variant>
      <vt:variant>
        <vt:lpstr>名前付き一覧</vt:lpstr>
      </vt:variant>
      <vt:variant>
        <vt:i4>1220</vt:i4>
      </vt:variant>
    </vt:vector>
  </HeadingPairs>
  <TitlesOfParts>
    <vt:vector size="1289" baseType="lpstr">
      <vt:lpstr>初期画面</vt:lpstr>
      <vt:lpstr>作業メニュー</vt:lpstr>
      <vt:lpstr>確認申請書（建築）入力</vt:lpstr>
      <vt:lpstr>他の建築主入力</vt:lpstr>
      <vt:lpstr>建築物別概要（追加）入力</vt:lpstr>
      <vt:lpstr>建築物独立部分別概要（追加）入力</vt:lpstr>
      <vt:lpstr>確認申請書（建築）印刷</vt:lpstr>
      <vt:lpstr>建築物別概要（追加）印刷</vt:lpstr>
      <vt:lpstr>建築物独立部分別概要（追加）印刷</vt:lpstr>
      <vt:lpstr>確認申請書（建築）_複数印刷</vt:lpstr>
      <vt:lpstr>他の建築主（申請書用）</vt:lpstr>
      <vt:lpstr>建築計画概要書</vt:lpstr>
      <vt:lpstr>建築計画概要書_連名</vt:lpstr>
      <vt:lpstr>他の建築主(概要書用)</vt:lpstr>
      <vt:lpstr>建築工事届</vt:lpstr>
      <vt:lpstr>計画変更確認申請書</vt:lpstr>
      <vt:lpstr>計画変更確認申請書_複数</vt:lpstr>
      <vt:lpstr>中間検査申請書</vt:lpstr>
      <vt:lpstr>中間検査申請書_複数</vt:lpstr>
      <vt:lpstr>完了検査申請書</vt:lpstr>
      <vt:lpstr>完了検査申請書_複数</vt:lpstr>
      <vt:lpstr>確認（昇降機）</vt:lpstr>
      <vt:lpstr>他の設置者</vt:lpstr>
      <vt:lpstr>計画変更（昇降機）</vt:lpstr>
      <vt:lpstr>確認申請書（昇降機以外）</vt:lpstr>
      <vt:lpstr>計画変更確認申請書（昇降機以外）</vt:lpstr>
      <vt:lpstr>検査添付写真</vt:lpstr>
      <vt:lpstr>確認（工作物）</vt:lpstr>
      <vt:lpstr>確認（工作物） (2)</vt:lpstr>
      <vt:lpstr>他の築造主</vt:lpstr>
      <vt:lpstr>計画変更（工作物）</vt:lpstr>
      <vt:lpstr>築造計画概要書</vt:lpstr>
      <vt:lpstr>築造計画概要書(連名用)</vt:lpstr>
      <vt:lpstr>計画変更（工作物） (2)</vt:lpstr>
      <vt:lpstr>仮使用認定申請書印刷</vt:lpstr>
      <vt:lpstr>軽微変更</vt:lpstr>
      <vt:lpstr>確認取下</vt:lpstr>
      <vt:lpstr>工事取止</vt:lpstr>
      <vt:lpstr>中間検査取下</vt:lpstr>
      <vt:lpstr>完了検査取下</vt:lpstr>
      <vt:lpstr>仮使用申請取下</vt:lpstr>
      <vt:lpstr>建築主変更</vt:lpstr>
      <vt:lpstr>工事監理者届</vt:lpstr>
      <vt:lpstr>工事施工者届</vt:lpstr>
      <vt:lpstr>完了追加説明書</vt:lpstr>
      <vt:lpstr>注記（確認申請建築時）</vt:lpstr>
      <vt:lpstr>注記（仮使用認定）</vt:lpstr>
      <vt:lpstr>注記（確認申請昇降機）</vt:lpstr>
      <vt:lpstr>注記（確認申請昇降機以外）</vt:lpstr>
      <vt:lpstr>注記（確認申請工作物１）</vt:lpstr>
      <vt:lpstr>注記（確認申請工作物２）</vt:lpstr>
      <vt:lpstr>注記（建築計画概要書）</vt:lpstr>
      <vt:lpstr>注記（築造計画概要書）</vt:lpstr>
      <vt:lpstr>注記（計画変更建築物）</vt:lpstr>
      <vt:lpstr>注記（計画変更昇降機）</vt:lpstr>
      <vt:lpstr>注記（計画変更昇降機以外）</vt:lpstr>
      <vt:lpstr>注記（計画変更工作物１）</vt:lpstr>
      <vt:lpstr>注記（計画変更工作物２）</vt:lpstr>
      <vt:lpstr>注記（中間検査）</vt:lpstr>
      <vt:lpstr>注記（完了検査）</vt:lpstr>
      <vt:lpstr>値一覧項目</vt:lpstr>
      <vt:lpstr>主要用途</vt:lpstr>
      <vt:lpstr>担当者登録</vt:lpstr>
      <vt:lpstr>構造・設備担当者登録</vt:lpstr>
      <vt:lpstr>施工者登録</vt:lpstr>
      <vt:lpstr>項目一覧</vt:lpstr>
      <vt:lpstr>項目一覧②</vt:lpstr>
      <vt:lpstr>更新履歴</vt:lpstr>
      <vt:lpstr>更新履歴フッター</vt:lpstr>
      <vt:lpstr>e申請書Version</vt:lpstr>
      <vt:lpstr>仮使用申請取下!Print_Area</vt:lpstr>
      <vt:lpstr>仮使用認定申請書印刷!Print_Area</vt:lpstr>
      <vt:lpstr>'確認（工作物）'!Print_Area</vt:lpstr>
      <vt:lpstr>'確認（工作物） (2)'!Print_Area</vt:lpstr>
      <vt:lpstr>'確認（昇降機）'!Print_Area</vt:lpstr>
      <vt:lpstr>確認取下!Print_Area</vt:lpstr>
      <vt:lpstr>'確認申請書（建築）_複数印刷'!Print_Area</vt:lpstr>
      <vt:lpstr>'確認申請書（建築）印刷'!Print_Area</vt:lpstr>
      <vt:lpstr>'確認申請書（昇降機以外）'!Print_Area</vt:lpstr>
      <vt:lpstr>完了検査取下!Print_Area</vt:lpstr>
      <vt:lpstr>完了検査申請書!Print_Area</vt:lpstr>
      <vt:lpstr>完了検査申請書_複数!Print_Area</vt:lpstr>
      <vt:lpstr>完了追加説明書!Print_Area</vt:lpstr>
      <vt:lpstr>'計画変更（工作物）'!Print_Area</vt:lpstr>
      <vt:lpstr>'計画変更（工作物） (2)'!Print_Area</vt:lpstr>
      <vt:lpstr>'計画変更（昇降機）'!Print_Area</vt:lpstr>
      <vt:lpstr>計画変更確認申請書!Print_Area</vt:lpstr>
      <vt:lpstr>'計画変更確認申請書（昇降機以外）'!Print_Area</vt:lpstr>
      <vt:lpstr>計画変更確認申請書_複数!Print_Area</vt:lpstr>
      <vt:lpstr>軽微変更!Print_Area</vt:lpstr>
      <vt:lpstr>建築計画概要書!Print_Area</vt:lpstr>
      <vt:lpstr>建築計画概要書_連名!Print_Area</vt:lpstr>
      <vt:lpstr>建築工事届!Print_Area</vt:lpstr>
      <vt:lpstr>建築主変更!Print_Area</vt:lpstr>
      <vt:lpstr>'建築物独立部分別概要（追加）印刷'!Print_Area</vt:lpstr>
      <vt:lpstr>'建築物別概要（追加）印刷'!Print_Area</vt:lpstr>
      <vt:lpstr>検査添付写真!Print_Area</vt:lpstr>
      <vt:lpstr>工事監理者届!Print_Area</vt:lpstr>
      <vt:lpstr>工事施工者届!Print_Area</vt:lpstr>
      <vt:lpstr>工事取止!Print_Area</vt:lpstr>
      <vt:lpstr>項目一覧!Print_Area</vt:lpstr>
      <vt:lpstr>作業メニュー!Print_Area</vt:lpstr>
      <vt:lpstr>'他の建築主(概要書用)'!Print_Area</vt:lpstr>
      <vt:lpstr>'他の建築主（申請書用）'!Print_Area</vt:lpstr>
      <vt:lpstr>他の設置者!Print_Area</vt:lpstr>
      <vt:lpstr>他の築造主!Print_Area</vt:lpstr>
      <vt:lpstr>築造計画概要書!Print_Area</vt:lpstr>
      <vt:lpstr>'築造計画概要書(連名用)'!Print_Area</vt:lpstr>
      <vt:lpstr>中間検査取下!Print_Area</vt:lpstr>
      <vt:lpstr>中間検査申請書!Print_Area</vt:lpstr>
      <vt:lpstr>中間検査申請書_複数!Print_Area</vt:lpstr>
      <vt:lpstr>'注記（仮使用認定）'!Print_Area</vt:lpstr>
      <vt:lpstr>'注記（確認申請建築時）'!Print_Area</vt:lpstr>
      <vt:lpstr>'注記（確認申請工作物１）'!Print_Area</vt:lpstr>
      <vt:lpstr>'注記（確認申請工作物２）'!Print_Area</vt:lpstr>
      <vt:lpstr>'注記（確認申請昇降機）'!Print_Area</vt:lpstr>
      <vt:lpstr>'注記（確認申請昇降機以外）'!Print_Area</vt:lpstr>
      <vt:lpstr>'注記（完了検査）'!Print_Area</vt:lpstr>
      <vt:lpstr>'注記（計画変更建築物）'!Print_Area</vt:lpstr>
      <vt:lpstr>'注記（計画変更工作物１）'!Print_Area</vt:lpstr>
      <vt:lpstr>'注記（計画変更工作物２）'!Print_Area</vt:lpstr>
      <vt:lpstr>'注記（計画変更昇降機）'!Print_Area</vt:lpstr>
      <vt:lpstr>'注記（計画変更昇降機以外）'!Print_Area</vt:lpstr>
      <vt:lpstr>'注記（建築計画概要書）'!Print_Area</vt:lpstr>
      <vt:lpstr>'注記（築造計画概要書）'!Print_Area</vt:lpstr>
      <vt:lpstr>'注記（中間検査）'!Print_Area</vt:lpstr>
      <vt:lpstr>その他の区域1</vt:lpstr>
      <vt:lpstr>その他の区域2</vt:lpstr>
      <vt:lpstr>その他の区域3</vt:lpstr>
      <vt:lpstr>その他の区域4</vt:lpstr>
      <vt:lpstr>その他の区域5</vt:lpstr>
      <vt:lpstr>その他の区域6</vt:lpstr>
      <vt:lpstr>その他必要な事項</vt:lpstr>
      <vt:lpstr>その他必要な事項4_1</vt:lpstr>
      <vt:lpstr>その他必要な事項4_2</vt:lpstr>
      <vt:lpstr>その他必要な事項4_3</vt:lpstr>
      <vt:lpstr>その他必要な事項5_1_1</vt:lpstr>
      <vt:lpstr>その他必要な事項5_1_2</vt:lpstr>
      <vt:lpstr>その他必要な事項5_1_3</vt:lpstr>
      <vt:lpstr>その他必要な事項5_1_4</vt:lpstr>
      <vt:lpstr>その他必要な事項5_1_5</vt:lpstr>
      <vt:lpstr>その他必要な事項5_1_6</vt:lpstr>
      <vt:lpstr>その他必要な事項5_1_7</vt:lpstr>
      <vt:lpstr>その他必要な事項5_2_1</vt:lpstr>
      <vt:lpstr>その他必要な事項5_2_2</vt:lpstr>
      <vt:lpstr>その他必要な事項5_2_3</vt:lpstr>
      <vt:lpstr>その他必要な事項5_2_4</vt:lpstr>
      <vt:lpstr>その他必要な事項5_2_5</vt:lpstr>
      <vt:lpstr>その他必要な事項5_2_6</vt:lpstr>
      <vt:lpstr>その他必要な事項5_2_7</vt:lpstr>
      <vt:lpstr>その他必要な事項5_3_1</vt:lpstr>
      <vt:lpstr>その他必要な事項5_3_2</vt:lpstr>
      <vt:lpstr>その他必要な事項5_3_3</vt:lpstr>
      <vt:lpstr>その他必要な事項5_3_4</vt:lpstr>
      <vt:lpstr>その他必要な事項5_3_5</vt:lpstr>
      <vt:lpstr>その他必要な事項5_3_6</vt:lpstr>
      <vt:lpstr>その他必要な事項5_3_7</vt:lpstr>
      <vt:lpstr>プログラム認定区分6_1</vt:lpstr>
      <vt:lpstr>プログラム認定区分6_2</vt:lpstr>
      <vt:lpstr>プログラム認定区分6_3</vt:lpstr>
      <vt:lpstr>プログラム認定区分その他6_1</vt:lpstr>
      <vt:lpstr>プログラム認定区分その他6_2</vt:lpstr>
      <vt:lpstr>プログラム認定区分その他6_3</vt:lpstr>
      <vt:lpstr>プログラム名称6_1</vt:lpstr>
      <vt:lpstr>プログラム名称6_2</vt:lpstr>
      <vt:lpstr>プログラム名称6_3</vt:lpstr>
      <vt:lpstr>メーカー会社名</vt:lpstr>
      <vt:lpstr>メーカー管理番号</vt:lpstr>
      <vt:lpstr>メーカー事業所</vt:lpstr>
      <vt:lpstr>メーカー申請担当メールアドレス</vt:lpstr>
      <vt:lpstr>一部構造1</vt:lpstr>
      <vt:lpstr>一部構造2</vt:lpstr>
      <vt:lpstr>一部構造3</vt:lpstr>
      <vt:lpstr>一面備考</vt:lpstr>
      <vt:lpstr>延べ面積6_1</vt:lpstr>
      <vt:lpstr>延べ面積6_2</vt:lpstr>
      <vt:lpstr>延べ面積6_3</vt:lpstr>
      <vt:lpstr>延べ面積EV昇降路申請以外</vt:lpstr>
      <vt:lpstr>延べ面積EV昇降路申請合計</vt:lpstr>
      <vt:lpstr>延べ面積EV昇降路申請部分</vt:lpstr>
      <vt:lpstr>延べ面積共同住宅共用合計</vt:lpstr>
      <vt:lpstr>延べ面積共同住宅共用申請部分</vt:lpstr>
      <vt:lpstr>延べ面積共同住宅共用申請部分以外</vt:lpstr>
      <vt:lpstr>延べ面積建築物全体申請以外</vt:lpstr>
      <vt:lpstr>延べ面積建築物全体申請合計</vt:lpstr>
      <vt:lpstr>延べ面積建築物全体申請部分</vt:lpstr>
      <vt:lpstr>延べ面積自家発電設備申請以外</vt:lpstr>
      <vt:lpstr>延べ面積自家発電設備申請合計</vt:lpstr>
      <vt:lpstr>延べ面積自家発電設備申請部分</vt:lpstr>
      <vt:lpstr>延べ面積車庫申請以外</vt:lpstr>
      <vt:lpstr>延べ面積車庫申請合計</vt:lpstr>
      <vt:lpstr>延べ面積車庫申請部分</vt:lpstr>
      <vt:lpstr>延べ面積住宅合計</vt:lpstr>
      <vt:lpstr>延べ面積住宅申請以外</vt:lpstr>
      <vt:lpstr>延べ面積住宅申請部分</vt:lpstr>
      <vt:lpstr>延べ面積地階申請以外</vt:lpstr>
      <vt:lpstr>延べ面積地階申請合計</vt:lpstr>
      <vt:lpstr>延べ面積地階申請部分</vt:lpstr>
      <vt:lpstr>延べ面積蓄電池申請以外</vt:lpstr>
      <vt:lpstr>延べ面積蓄電池申請合計</vt:lpstr>
      <vt:lpstr>延べ面積蓄電池申請部分</vt:lpstr>
      <vt:lpstr>延べ面積貯水槽申請以外</vt:lpstr>
      <vt:lpstr>延べ面積貯水槽申請合計</vt:lpstr>
      <vt:lpstr>延べ面積貯水槽申請部分</vt:lpstr>
      <vt:lpstr>延べ面積備蓄倉庫申請以外</vt:lpstr>
      <vt:lpstr>延べ面積備蓄倉庫申請合計</vt:lpstr>
      <vt:lpstr>延べ面積備蓄倉庫申請部分</vt:lpstr>
      <vt:lpstr>延べ面積老人ホーム等その他申請以外</vt:lpstr>
      <vt:lpstr>延べ面積老人ホーム等その他申請合計</vt:lpstr>
      <vt:lpstr>延べ面積老人ホーム等その他申請部分</vt:lpstr>
      <vt:lpstr>横架材の垂直距離5_1_1</vt:lpstr>
      <vt:lpstr>横架材の垂直距離5_1_2</vt:lpstr>
      <vt:lpstr>横架材の垂直距離5_1_3</vt:lpstr>
      <vt:lpstr>横架材の垂直距離5_1_4</vt:lpstr>
      <vt:lpstr>横架材の垂直距離5_1_5</vt:lpstr>
      <vt:lpstr>横架材の垂直距離5_1_6</vt:lpstr>
      <vt:lpstr>横架材の垂直距離5_1_7</vt:lpstr>
      <vt:lpstr>横架材の垂直距離5_2_1</vt:lpstr>
      <vt:lpstr>横架材の垂直距離5_2_2</vt:lpstr>
      <vt:lpstr>横架材の垂直距離5_2_3</vt:lpstr>
      <vt:lpstr>横架材の垂直距離5_2_4</vt:lpstr>
      <vt:lpstr>横架材の垂直距離5_2_5</vt:lpstr>
      <vt:lpstr>横架材の垂直距離5_2_6</vt:lpstr>
      <vt:lpstr>横架材の垂直距離5_2_7</vt:lpstr>
      <vt:lpstr>横架材の垂直距離5_3_1</vt:lpstr>
      <vt:lpstr>横架材の垂直距離5_3_2</vt:lpstr>
      <vt:lpstr>横架材の垂直距離5_3_3</vt:lpstr>
      <vt:lpstr>横架材の垂直距離5_3_4</vt:lpstr>
      <vt:lpstr>横架材の垂直距離5_3_5</vt:lpstr>
      <vt:lpstr>横架材の垂直距離5_3_6</vt:lpstr>
      <vt:lpstr>横架材の垂直距離5_3_7</vt:lpstr>
      <vt:lpstr>屋根4_1</vt:lpstr>
      <vt:lpstr>屋根4_2</vt:lpstr>
      <vt:lpstr>屋根4_3</vt:lpstr>
      <vt:lpstr>階5_1_1</vt:lpstr>
      <vt:lpstr>階5_1_2</vt:lpstr>
      <vt:lpstr>階5_1_3</vt:lpstr>
      <vt:lpstr>階5_1_4</vt:lpstr>
      <vt:lpstr>階5_1_5</vt:lpstr>
      <vt:lpstr>階5_1_6</vt:lpstr>
      <vt:lpstr>階5_1_7</vt:lpstr>
      <vt:lpstr>階5_2_1</vt:lpstr>
      <vt:lpstr>階5_2_2</vt:lpstr>
      <vt:lpstr>階5_2_3</vt:lpstr>
      <vt:lpstr>階5_2_4</vt:lpstr>
      <vt:lpstr>階5_2_5</vt:lpstr>
      <vt:lpstr>階5_2_6</vt:lpstr>
      <vt:lpstr>階5_2_7</vt:lpstr>
      <vt:lpstr>階5_3_1</vt:lpstr>
      <vt:lpstr>階5_3_2</vt:lpstr>
      <vt:lpstr>階5_3_3</vt:lpstr>
      <vt:lpstr>階5_3_4</vt:lpstr>
      <vt:lpstr>階5_3_5</vt:lpstr>
      <vt:lpstr>階5_3_6</vt:lpstr>
      <vt:lpstr>階5_3_7</vt:lpstr>
      <vt:lpstr>階の高さ5_1_1</vt:lpstr>
      <vt:lpstr>階の高さ5_1_2</vt:lpstr>
      <vt:lpstr>階の高さ5_1_3</vt:lpstr>
      <vt:lpstr>階の高さ5_1_4</vt:lpstr>
      <vt:lpstr>階の高さ5_1_5</vt:lpstr>
      <vt:lpstr>階の高さ5_1_6</vt:lpstr>
      <vt:lpstr>階の高さ5_1_7</vt:lpstr>
      <vt:lpstr>階の高さ5_2_1</vt:lpstr>
      <vt:lpstr>階の高さ5_2_2</vt:lpstr>
      <vt:lpstr>階の高さ5_2_3</vt:lpstr>
      <vt:lpstr>階の高さ5_2_4</vt:lpstr>
      <vt:lpstr>階の高さ5_2_5</vt:lpstr>
      <vt:lpstr>階の高さ5_2_6</vt:lpstr>
      <vt:lpstr>階の高さ5_2_7</vt:lpstr>
      <vt:lpstr>階の高さ5_3_1</vt:lpstr>
      <vt:lpstr>階の高さ5_3_2</vt:lpstr>
      <vt:lpstr>階の高さ5_3_3</vt:lpstr>
      <vt:lpstr>階の高さ5_3_4</vt:lpstr>
      <vt:lpstr>階の高さ5_3_5</vt:lpstr>
      <vt:lpstr>階の高さ5_3_6</vt:lpstr>
      <vt:lpstr>階の高さ5_3_7</vt:lpstr>
      <vt:lpstr>階数イ4_1</vt:lpstr>
      <vt:lpstr>階数イ4_2</vt:lpstr>
      <vt:lpstr>階数イ4_3</vt:lpstr>
      <vt:lpstr>階数ニ4_1</vt:lpstr>
      <vt:lpstr>階数ニ4_2</vt:lpstr>
      <vt:lpstr>階数ニ4_3</vt:lpstr>
      <vt:lpstr>階数ハ4_1</vt:lpstr>
      <vt:lpstr>階数ハ4_2</vt:lpstr>
      <vt:lpstr>階数ハ4_3</vt:lpstr>
      <vt:lpstr>階数ロ4_1</vt:lpstr>
      <vt:lpstr>階数ロ4_2</vt:lpstr>
      <vt:lpstr>階数ロ4_3</vt:lpstr>
      <vt:lpstr>階数地下6_1</vt:lpstr>
      <vt:lpstr>階数地下6_2</vt:lpstr>
      <vt:lpstr>階数地下6_3</vt:lpstr>
      <vt:lpstr>階数地上6_1</vt:lpstr>
      <vt:lpstr>階数地上6_2</vt:lpstr>
      <vt:lpstr>階数地上6_3</vt:lpstr>
      <vt:lpstr>外壁4_1</vt:lpstr>
      <vt:lpstr>外壁4_2</vt:lpstr>
      <vt:lpstr>外壁4_3</vt:lpstr>
      <vt:lpstr>確認申請受付日</vt:lpstr>
      <vt:lpstr>監理意見建築設備勤務先</vt:lpstr>
      <vt:lpstr>監理意見建築設備勤務先その他１</vt:lpstr>
      <vt:lpstr>監理意見建築設備勤務先その他２</vt:lpstr>
      <vt:lpstr>監理意見建築設備勤務先その他３</vt:lpstr>
      <vt:lpstr>監理意見建築設備氏名</vt:lpstr>
      <vt:lpstr>監理意見建築設備氏名その他１</vt:lpstr>
      <vt:lpstr>監理意見建築設備氏名その他２</vt:lpstr>
      <vt:lpstr>監理意見建築設備氏名その他３</vt:lpstr>
      <vt:lpstr>監理意見建築設備所在地</vt:lpstr>
      <vt:lpstr>監理意見建築設備所在地その他１</vt:lpstr>
      <vt:lpstr>監理意見建築設備所在地その他２</vt:lpstr>
      <vt:lpstr>監理意見建築設備所在地その他３</vt:lpstr>
      <vt:lpstr>監理意見建築設備設計図書</vt:lpstr>
      <vt:lpstr>監理意見建築設備設計図書その他１</vt:lpstr>
      <vt:lpstr>監理意見建築設備設計図書その他２</vt:lpstr>
      <vt:lpstr>監理意見建築設備設計図書その他３</vt:lpstr>
      <vt:lpstr>監理意見建築設備電話番号</vt:lpstr>
      <vt:lpstr>監理意見建築設備電話番号その他１</vt:lpstr>
      <vt:lpstr>監理意見建築設備電話番号その他２</vt:lpstr>
      <vt:lpstr>監理意見建築設備電話番号その他３</vt:lpstr>
      <vt:lpstr>監理意見建築設備登録番号</vt:lpstr>
      <vt:lpstr>監理意見建築設備登録番号その他１</vt:lpstr>
      <vt:lpstr>監理意見建築設備登録番号その他２</vt:lpstr>
      <vt:lpstr>監理意見建築設備登録番号その他３</vt:lpstr>
      <vt:lpstr>監理意見建築設備郵便番号</vt:lpstr>
      <vt:lpstr>監理意見建築設備郵便番号その他１</vt:lpstr>
      <vt:lpstr>監理意見建築設備郵便番号その他２</vt:lpstr>
      <vt:lpstr>監理意見建築設備郵便番号その他３</vt:lpstr>
      <vt:lpstr>監理者氏名</vt:lpstr>
      <vt:lpstr>監理者氏名その他１</vt:lpstr>
      <vt:lpstr>監理者氏名その他２</vt:lpstr>
      <vt:lpstr>監理者氏名その他３</vt:lpstr>
      <vt:lpstr>監理者資格</vt:lpstr>
      <vt:lpstr>監理者資格その他１</vt:lpstr>
      <vt:lpstr>監理者資格その他２</vt:lpstr>
      <vt:lpstr>監理者資格その他３</vt:lpstr>
      <vt:lpstr>監理者事務所登録番号</vt:lpstr>
      <vt:lpstr>監理者事務所登録番号その他１</vt:lpstr>
      <vt:lpstr>監理者事務所登録番号その他２</vt:lpstr>
      <vt:lpstr>監理者事務所登録番号その他３</vt:lpstr>
      <vt:lpstr>監理者事務所名</vt:lpstr>
      <vt:lpstr>監理者事務所名その他１</vt:lpstr>
      <vt:lpstr>監理者事務所名その他２</vt:lpstr>
      <vt:lpstr>監理者事務所名その他３</vt:lpstr>
      <vt:lpstr>監理者事務所名資格</vt:lpstr>
      <vt:lpstr>監理者事務所名資格その他１</vt:lpstr>
      <vt:lpstr>監理者事務所名資格その他２</vt:lpstr>
      <vt:lpstr>監理者事務所名資格その他３</vt:lpstr>
      <vt:lpstr>監理者事務所名登録種類</vt:lpstr>
      <vt:lpstr>監理者事務所名登録種類その他１</vt:lpstr>
      <vt:lpstr>監理者事務所名登録種類その他２</vt:lpstr>
      <vt:lpstr>監理者事務所名登録種類その他３</vt:lpstr>
      <vt:lpstr>監理者所在地</vt:lpstr>
      <vt:lpstr>監理者所在地その他１</vt:lpstr>
      <vt:lpstr>監理者所在地その他２</vt:lpstr>
      <vt:lpstr>監理者所在地その他３</vt:lpstr>
      <vt:lpstr>監理者設計図書</vt:lpstr>
      <vt:lpstr>監理者設計図書その他１</vt:lpstr>
      <vt:lpstr>監理者設計図書その他２</vt:lpstr>
      <vt:lpstr>監理者設計図書その他３</vt:lpstr>
      <vt:lpstr>監理者電話番号</vt:lpstr>
      <vt:lpstr>監理者電話番号その他１</vt:lpstr>
      <vt:lpstr>監理者電話番号その他２</vt:lpstr>
      <vt:lpstr>監理者電話番号その他３</vt:lpstr>
      <vt:lpstr>監理者登録種類</vt:lpstr>
      <vt:lpstr>監理者登録種類その他１</vt:lpstr>
      <vt:lpstr>監理者登録種類その他２</vt:lpstr>
      <vt:lpstr>監理者登録種類その他３</vt:lpstr>
      <vt:lpstr>監理者登録番号</vt:lpstr>
      <vt:lpstr>監理者登録番号その他１</vt:lpstr>
      <vt:lpstr>監理者登録番号その他２</vt:lpstr>
      <vt:lpstr>監理者登録番号その他３</vt:lpstr>
      <vt:lpstr>監理者郵便番号</vt:lpstr>
      <vt:lpstr>監理者郵便番号その他１</vt:lpstr>
      <vt:lpstr>監理者郵便番号その他２</vt:lpstr>
      <vt:lpstr>監理者郵便番号その他３</vt:lpstr>
      <vt:lpstr>基準区分6_1</vt:lpstr>
      <vt:lpstr>基準区分6_2</vt:lpstr>
      <vt:lpstr>基準区分6_3</vt:lpstr>
      <vt:lpstr>規定区分イ4_1</vt:lpstr>
      <vt:lpstr>規定区分イ4_2</vt:lpstr>
      <vt:lpstr>規定区分イ4_3</vt:lpstr>
      <vt:lpstr>規定区分ロ4_1</vt:lpstr>
      <vt:lpstr>規定区分ロ4_2</vt:lpstr>
      <vt:lpstr>規定区分ロ4_3</vt:lpstr>
      <vt:lpstr>居室の床の高さ4_1</vt:lpstr>
      <vt:lpstr>居室の床の高さ4_2</vt:lpstr>
      <vt:lpstr>居室の床の高さ4_3</vt:lpstr>
      <vt:lpstr>居室の天井の高さ5_1_1</vt:lpstr>
      <vt:lpstr>居室の天井の高さ5_1_2</vt:lpstr>
      <vt:lpstr>居室の天井の高さ5_1_3</vt:lpstr>
      <vt:lpstr>居室の天井の高さ5_1_4</vt:lpstr>
      <vt:lpstr>居室の天井の高さ5_1_5</vt:lpstr>
      <vt:lpstr>居室の天井の高さ5_1_6</vt:lpstr>
      <vt:lpstr>居室の天井の高さ5_1_7</vt:lpstr>
      <vt:lpstr>居室の天井の高さ5_2_1</vt:lpstr>
      <vt:lpstr>居室の天井の高さ5_2_2</vt:lpstr>
      <vt:lpstr>居室の天井の高さ5_2_3</vt:lpstr>
      <vt:lpstr>居室の天井の高さ5_2_4</vt:lpstr>
      <vt:lpstr>居室の天井の高さ5_2_5</vt:lpstr>
      <vt:lpstr>居室の天井の高さ5_2_6</vt:lpstr>
      <vt:lpstr>居室の天井の高さ5_2_7</vt:lpstr>
      <vt:lpstr>居室の天井の高さ5_3_1</vt:lpstr>
      <vt:lpstr>居室の天井の高さ5_3_2</vt:lpstr>
      <vt:lpstr>居室の天井の高さ5_3_3</vt:lpstr>
      <vt:lpstr>居室の天井の高さ5_3_4</vt:lpstr>
      <vt:lpstr>居室の天井の高さ5_3_5</vt:lpstr>
      <vt:lpstr>居室の天井の高さ5_3_6</vt:lpstr>
      <vt:lpstr>居室の天井の高さ5_3_7</vt:lpstr>
      <vt:lpstr>許可・認定等</vt:lpstr>
      <vt:lpstr>許可番号</vt:lpstr>
      <vt:lpstr>建ぺい率</vt:lpstr>
      <vt:lpstr>建ぺい率a</vt:lpstr>
      <vt:lpstr>建ぺい率b</vt:lpstr>
      <vt:lpstr>建ぺい率c</vt:lpstr>
      <vt:lpstr>建ぺい率d</vt:lpstr>
      <vt:lpstr>建築可能な建ぺい率</vt:lpstr>
      <vt:lpstr>建築可能な容積率</vt:lpstr>
      <vt:lpstr>建築士資格</vt:lpstr>
      <vt:lpstr>建築士登録</vt:lpstr>
      <vt:lpstr>建築主会社名</vt:lpstr>
      <vt:lpstr>建築主会社名フリガナ</vt:lpstr>
      <vt:lpstr>建築主氏名１</vt:lpstr>
      <vt:lpstr>建築主氏名１フリガナ</vt:lpstr>
      <vt:lpstr>建築主氏名2</vt:lpstr>
      <vt:lpstr>建築主氏名2フリガナ</vt:lpstr>
      <vt:lpstr>建築主氏名3</vt:lpstr>
      <vt:lpstr>建築主氏名3フリガナ</vt:lpstr>
      <vt:lpstr>建築主氏名4</vt:lpstr>
      <vt:lpstr>建築主氏名4フリガナ</vt:lpstr>
      <vt:lpstr>建築主住所</vt:lpstr>
      <vt:lpstr>建築主住所2</vt:lpstr>
      <vt:lpstr>建築主住所3</vt:lpstr>
      <vt:lpstr>建築主住所4</vt:lpstr>
      <vt:lpstr>建築主電話番号</vt:lpstr>
      <vt:lpstr>建築主電話番号2</vt:lpstr>
      <vt:lpstr>建築主電話番号3</vt:lpstr>
      <vt:lpstr>建築主電話番号4</vt:lpstr>
      <vt:lpstr>建築主郵便番号</vt:lpstr>
      <vt:lpstr>建築主郵便番号2</vt:lpstr>
      <vt:lpstr>建築主郵便番号3</vt:lpstr>
      <vt:lpstr>建築主郵便番号4</vt:lpstr>
      <vt:lpstr>建築設備勤務先</vt:lpstr>
      <vt:lpstr>建築設備氏名</vt:lpstr>
      <vt:lpstr>建築設備所在地</vt:lpstr>
      <vt:lpstr>建築設備電話番号</vt:lpstr>
      <vt:lpstr>建築設備郵便番号</vt:lpstr>
      <vt:lpstr>建築物区分4_1</vt:lpstr>
      <vt:lpstr>建築物区分4_2</vt:lpstr>
      <vt:lpstr>建築物区分4_3</vt:lpstr>
      <vt:lpstr>建築名称</vt:lpstr>
      <vt:lpstr>建築名称フリガナ</vt:lpstr>
      <vt:lpstr>建築面積合計</vt:lpstr>
      <vt:lpstr>建築面積申請以外</vt:lpstr>
      <vt:lpstr>建築面積申請面積</vt:lpstr>
      <vt:lpstr>建物の数申請に係わる数</vt:lpstr>
      <vt:lpstr>軒裏4_1</vt:lpstr>
      <vt:lpstr>軒裏4_2</vt:lpstr>
      <vt:lpstr>軒裏4_3</vt:lpstr>
      <vt:lpstr>後退部分敷地面積</vt:lpstr>
      <vt:lpstr>工事完了予定年月日</vt:lpstr>
      <vt:lpstr>工事種別</vt:lpstr>
      <vt:lpstr>工事種別4_1</vt:lpstr>
      <vt:lpstr>工事種別4_2</vt:lpstr>
      <vt:lpstr>工事種別4_3</vt:lpstr>
      <vt:lpstr>工事着手予定年月日</vt:lpstr>
      <vt:lpstr>構造_一部6_1</vt:lpstr>
      <vt:lpstr>構造_一部6_2</vt:lpstr>
      <vt:lpstr>構造_一部6_3</vt:lpstr>
      <vt:lpstr>構造1</vt:lpstr>
      <vt:lpstr>構造2</vt:lpstr>
      <vt:lpstr>構造3</vt:lpstr>
      <vt:lpstr>構造4_1</vt:lpstr>
      <vt:lpstr>構造4_2</vt:lpstr>
      <vt:lpstr>構造4_3</vt:lpstr>
      <vt:lpstr>構造6_1</vt:lpstr>
      <vt:lpstr>構造6_2</vt:lpstr>
      <vt:lpstr>構造6_3</vt:lpstr>
      <vt:lpstr>構造計算区分16_1</vt:lpstr>
      <vt:lpstr>構造計算区分16_2</vt:lpstr>
      <vt:lpstr>構造計算区分16_3</vt:lpstr>
      <vt:lpstr>構造計算区分26_1</vt:lpstr>
      <vt:lpstr>構造計算区分26_2</vt:lpstr>
      <vt:lpstr>構造計算区分26_3</vt:lpstr>
      <vt:lpstr>構造計算区分36_1</vt:lpstr>
      <vt:lpstr>構造計算区分36_2</vt:lpstr>
      <vt:lpstr>構造計算区分36_3</vt:lpstr>
      <vt:lpstr>構造計算区分46_1</vt:lpstr>
      <vt:lpstr>構造計算区分46_2</vt:lpstr>
      <vt:lpstr>構造計算区分46_3</vt:lpstr>
      <vt:lpstr>構造計算区分56_1</vt:lpstr>
      <vt:lpstr>構造計算区分56_2</vt:lpstr>
      <vt:lpstr>構造計算区分56_3</vt:lpstr>
      <vt:lpstr>構造計算適合性判定交付者名</vt:lpstr>
      <vt:lpstr>構造担当者氏名</vt:lpstr>
      <vt:lpstr>構造適判申請機関所在地</vt:lpstr>
      <vt:lpstr>構造適判申請区分</vt:lpstr>
      <vt:lpstr>最高の軒の高さ4_1</vt:lpstr>
      <vt:lpstr>最高の軒の高さ4_2</vt:lpstr>
      <vt:lpstr>最高の軒の高さ4_3</vt:lpstr>
      <vt:lpstr>最高の軒の高さ6_1</vt:lpstr>
      <vt:lpstr>最高の軒の高さ6_2</vt:lpstr>
      <vt:lpstr>最高の軒の高さ6_3</vt:lpstr>
      <vt:lpstr>最高の高さ4_1</vt:lpstr>
      <vt:lpstr>最高の高さ4_2</vt:lpstr>
      <vt:lpstr>最高の高さ4_3</vt:lpstr>
      <vt:lpstr>最高の高さ6_1</vt:lpstr>
      <vt:lpstr>最高の高さ6_2</vt:lpstr>
      <vt:lpstr>最高の高さ6_3</vt:lpstr>
      <vt:lpstr>最高の高さ申請建築物</vt:lpstr>
      <vt:lpstr>最高の高さ他の建築物</vt:lpstr>
      <vt:lpstr>士法第20条の2第1項の表示をした者</vt:lpstr>
      <vt:lpstr>士法第20条の2第1項の表示をした者_氏名</vt:lpstr>
      <vt:lpstr>士法第20条の2第1項の表示をした者_資格</vt:lpstr>
      <vt:lpstr>士法第20条の2第3項の表示をした者</vt:lpstr>
      <vt:lpstr>士法第20条の2第3項の表示をした者_氏名</vt:lpstr>
      <vt:lpstr>士法第20条の2第3項の表示をした者_資格</vt:lpstr>
      <vt:lpstr>市街化選択</vt:lpstr>
      <vt:lpstr>市街化選択2</vt:lpstr>
      <vt:lpstr>指定特定工程回数1</vt:lpstr>
      <vt:lpstr>指定特定工程回数2</vt:lpstr>
      <vt:lpstr>指定特定工程回数3</vt:lpstr>
      <vt:lpstr>指定特定工程内容1</vt:lpstr>
      <vt:lpstr>指定特定工程内容2</vt:lpstr>
      <vt:lpstr>指定特定工程内容3</vt:lpstr>
      <vt:lpstr>指定特定工程予定年月日1</vt:lpstr>
      <vt:lpstr>指定特定工程予定年月日2</vt:lpstr>
      <vt:lpstr>指定特定工程予定年月日3</vt:lpstr>
      <vt:lpstr>施工実担当メールアドレス</vt:lpstr>
      <vt:lpstr>施工者一覧</vt:lpstr>
      <vt:lpstr>施工者営業所登録番号</vt:lpstr>
      <vt:lpstr>施工者営業所名</vt:lpstr>
      <vt:lpstr>施工者営業所名資格</vt:lpstr>
      <vt:lpstr>施工者営業所名登録種類</vt:lpstr>
      <vt:lpstr>施工者氏名</vt:lpstr>
      <vt:lpstr>施工者実FAX番号</vt:lpstr>
      <vt:lpstr>施工者実担当氏名</vt:lpstr>
      <vt:lpstr>施工者実電話番号</vt:lpstr>
      <vt:lpstr>施工者所在地</vt:lpstr>
      <vt:lpstr>施工者電話番号</vt:lpstr>
      <vt:lpstr>施工者郵便番号</vt:lpstr>
      <vt:lpstr>資格県</vt:lpstr>
      <vt:lpstr>主要用途区分</vt:lpstr>
      <vt:lpstr>主要用途区分2</vt:lpstr>
      <vt:lpstr>主要用途区分3</vt:lpstr>
      <vt:lpstr>主要用途備考</vt:lpstr>
      <vt:lpstr>主要用途表示</vt:lpstr>
      <vt:lpstr>主要用途表示2</vt:lpstr>
      <vt:lpstr>主要用途表示3</vt:lpstr>
      <vt:lpstr>受付支店名</vt:lpstr>
      <vt:lpstr>住居表示その他</vt:lpstr>
      <vt:lpstr>住居表示県</vt:lpstr>
      <vt:lpstr>住居表示市町</vt:lpstr>
      <vt:lpstr>床面積階数a4_1</vt:lpstr>
      <vt:lpstr>床面積階数a4_2</vt:lpstr>
      <vt:lpstr>床面積階数a4_3</vt:lpstr>
      <vt:lpstr>床面積階数b4_1</vt:lpstr>
      <vt:lpstr>床面積階数b4_2</vt:lpstr>
      <vt:lpstr>床面積階数b4_3</vt:lpstr>
      <vt:lpstr>床面積階数c4_1</vt:lpstr>
      <vt:lpstr>床面積階数c4_2</vt:lpstr>
      <vt:lpstr>床面積階数c4_3</vt:lpstr>
      <vt:lpstr>床面積階数d4_1</vt:lpstr>
      <vt:lpstr>床面積階数d4_2</vt:lpstr>
      <vt:lpstr>床面積階数d4_3</vt:lpstr>
      <vt:lpstr>床面積階数e4_1</vt:lpstr>
      <vt:lpstr>床面積階数e4_2</vt:lpstr>
      <vt:lpstr>床面積階数e4_3</vt:lpstr>
      <vt:lpstr>床面積階数f4_1</vt:lpstr>
      <vt:lpstr>床面積階数f4_2</vt:lpstr>
      <vt:lpstr>床面積階数f4_3</vt:lpstr>
      <vt:lpstr>床面積階数g4_1</vt:lpstr>
      <vt:lpstr>床面積階数g4_2</vt:lpstr>
      <vt:lpstr>床面積階数g4_3</vt:lpstr>
      <vt:lpstr>床面積合計a4_1</vt:lpstr>
      <vt:lpstr>床面積合計a4_2</vt:lpstr>
      <vt:lpstr>床面積合計a4_3</vt:lpstr>
      <vt:lpstr>床面積合計b4_1</vt:lpstr>
      <vt:lpstr>床面積合計b4_2</vt:lpstr>
      <vt:lpstr>床面積合計b4_3</vt:lpstr>
      <vt:lpstr>床面積合計c4_1</vt:lpstr>
      <vt:lpstr>床面積合計c4_2</vt:lpstr>
      <vt:lpstr>床面積合計c4_3</vt:lpstr>
      <vt:lpstr>床面積合計d4_1</vt:lpstr>
      <vt:lpstr>床面積合計d4_2</vt:lpstr>
      <vt:lpstr>床面積合計d4_3</vt:lpstr>
      <vt:lpstr>床面積合計e4_1</vt:lpstr>
      <vt:lpstr>床面積合計e4_2</vt:lpstr>
      <vt:lpstr>床面積合計e4_3</vt:lpstr>
      <vt:lpstr>床面積合計f4_1</vt:lpstr>
      <vt:lpstr>床面積合計f4_2</vt:lpstr>
      <vt:lpstr>床面積合計f4_3</vt:lpstr>
      <vt:lpstr>床面積合計g4_1</vt:lpstr>
      <vt:lpstr>床面積合計g4_2</vt:lpstr>
      <vt:lpstr>床面積合計g4_3</vt:lpstr>
      <vt:lpstr>床面積合計合計4_1</vt:lpstr>
      <vt:lpstr>床面積合計合計4_2</vt:lpstr>
      <vt:lpstr>床面積合計合計4_3</vt:lpstr>
      <vt:lpstr>床面積申請以外a4_1</vt:lpstr>
      <vt:lpstr>床面積申請以外a4_2</vt:lpstr>
      <vt:lpstr>床面積申請以外a4_3</vt:lpstr>
      <vt:lpstr>床面積申請以外b4_1</vt:lpstr>
      <vt:lpstr>床面積申請以外b4_2</vt:lpstr>
      <vt:lpstr>床面積申請以外b4_3</vt:lpstr>
      <vt:lpstr>床面積申請以外c4_1</vt:lpstr>
      <vt:lpstr>床面積申請以外c4_2</vt:lpstr>
      <vt:lpstr>床面積申請以外c4_3</vt:lpstr>
      <vt:lpstr>床面積申請以外d4_1</vt:lpstr>
      <vt:lpstr>床面積申請以外d4_2</vt:lpstr>
      <vt:lpstr>床面積申請以外d4_3</vt:lpstr>
      <vt:lpstr>床面積申請以外e4_1</vt:lpstr>
      <vt:lpstr>床面積申請以外e4_2</vt:lpstr>
      <vt:lpstr>床面積申請以外e4_3</vt:lpstr>
      <vt:lpstr>床面積申請以外f4_1</vt:lpstr>
      <vt:lpstr>床面積申請以外f4_2</vt:lpstr>
      <vt:lpstr>床面積申請以外f4_3</vt:lpstr>
      <vt:lpstr>床面積申請以外g4_1</vt:lpstr>
      <vt:lpstr>床面積申請以外g4_2</vt:lpstr>
      <vt:lpstr>床面積申請以外g4_3</vt:lpstr>
      <vt:lpstr>床面積申請以外合計4_1</vt:lpstr>
      <vt:lpstr>床面積申請以外合計4_2</vt:lpstr>
      <vt:lpstr>床面積申請以外合計4_3</vt:lpstr>
      <vt:lpstr>床面積申請部分a4_1</vt:lpstr>
      <vt:lpstr>床面積申請部分a4_2</vt:lpstr>
      <vt:lpstr>床面積申請部分a4_3</vt:lpstr>
      <vt:lpstr>床面積申請部分b4_1</vt:lpstr>
      <vt:lpstr>床面積申請部分b4_2</vt:lpstr>
      <vt:lpstr>床面積申請部分b4_3</vt:lpstr>
      <vt:lpstr>床面積申請部分c4_1</vt:lpstr>
      <vt:lpstr>床面積申請部分c4_2</vt:lpstr>
      <vt:lpstr>床面積申請部分c4_3</vt:lpstr>
      <vt:lpstr>床面積申請部分d4_1</vt:lpstr>
      <vt:lpstr>床面積申請部分d4_2</vt:lpstr>
      <vt:lpstr>床面積申請部分d4_3</vt:lpstr>
      <vt:lpstr>床面積申請部分e4_1</vt:lpstr>
      <vt:lpstr>床面積申請部分e4_2</vt:lpstr>
      <vt:lpstr>床面積申請部分e4_3</vt:lpstr>
      <vt:lpstr>床面積申請部分f4_1</vt:lpstr>
      <vt:lpstr>床面積申請部分f4_2</vt:lpstr>
      <vt:lpstr>床面積申請部分f4_3</vt:lpstr>
      <vt:lpstr>床面積申請部分g4_1</vt:lpstr>
      <vt:lpstr>床面積申請部分g4_2</vt:lpstr>
      <vt:lpstr>床面積申請部分g4_3</vt:lpstr>
      <vt:lpstr>床面積申請部分合計4_1</vt:lpstr>
      <vt:lpstr>床面積申請部分合計4_2</vt:lpstr>
      <vt:lpstr>床面積申請部分合計4_3</vt:lpstr>
      <vt:lpstr>省エネ法確保計画の提出_区分</vt:lpstr>
      <vt:lpstr>省エネ法確保計画の提出_提出先会社名1</vt:lpstr>
      <vt:lpstr>省エネ法確保計画の提出_提出先会社名2</vt:lpstr>
      <vt:lpstr>省エネ法確保計画の提出_提出先所在地1</vt:lpstr>
      <vt:lpstr>省エネ法確保計画の提出_提出先所在地2</vt:lpstr>
      <vt:lpstr>省エネ法確保計画の提出_不要理由</vt:lpstr>
      <vt:lpstr>設計意見建築設備勤務先その他１</vt:lpstr>
      <vt:lpstr>設計意見建築設備勤務先その他２</vt:lpstr>
      <vt:lpstr>設計意見建築設備勤務先その他３</vt:lpstr>
      <vt:lpstr>設計意見建築設備氏名その他１</vt:lpstr>
      <vt:lpstr>設計意見建築設備氏名その他２</vt:lpstr>
      <vt:lpstr>設計意見建築設備氏名その他３</vt:lpstr>
      <vt:lpstr>設計意見建築設備所在地その他１</vt:lpstr>
      <vt:lpstr>設計意見建築設備所在地その他２</vt:lpstr>
      <vt:lpstr>設計意見建築設備所在地その他３</vt:lpstr>
      <vt:lpstr>設計意見建築設備設計図書</vt:lpstr>
      <vt:lpstr>設計意見建築設備設計図書その他１</vt:lpstr>
      <vt:lpstr>設計意見建築設備設計図書その他２</vt:lpstr>
      <vt:lpstr>設計意見建築設備設計図書その他３</vt:lpstr>
      <vt:lpstr>設計意見建築設備電話番号その他１</vt:lpstr>
      <vt:lpstr>設計意見建築設備電話番号その他２</vt:lpstr>
      <vt:lpstr>設計意見建築設備電話番号その他３</vt:lpstr>
      <vt:lpstr>設計意見建築設備登録番号</vt:lpstr>
      <vt:lpstr>設計意見建築設備登録番号１</vt:lpstr>
      <vt:lpstr>設計意見建築設備登録番号２</vt:lpstr>
      <vt:lpstr>設計意見建築設備登録番号３</vt:lpstr>
      <vt:lpstr>設計意見建築設備郵便番号その他１</vt:lpstr>
      <vt:lpstr>設計意見建築設備郵便番号その他２</vt:lpstr>
      <vt:lpstr>設計意見建築設備郵便番号その他３</vt:lpstr>
      <vt:lpstr>設計実担当メールアドレス</vt:lpstr>
      <vt:lpstr>設計者FAX番号</vt:lpstr>
      <vt:lpstr>設計者FAX番号その他１</vt:lpstr>
      <vt:lpstr>設計者FAX番号その他２</vt:lpstr>
      <vt:lpstr>設計者FAX番号その他３</vt:lpstr>
      <vt:lpstr>設計者作成した設計図書</vt:lpstr>
      <vt:lpstr>設計者作成した設計図書その他１</vt:lpstr>
      <vt:lpstr>設計者作成した設計図書その他２</vt:lpstr>
      <vt:lpstr>設計者作成した設計図書その他３</vt:lpstr>
      <vt:lpstr>設計者氏名</vt:lpstr>
      <vt:lpstr>設計者氏名その他１</vt:lpstr>
      <vt:lpstr>設計者氏名その他２</vt:lpstr>
      <vt:lpstr>設計者氏名その他３</vt:lpstr>
      <vt:lpstr>設計者資格</vt:lpstr>
      <vt:lpstr>設計者資格その他１</vt:lpstr>
      <vt:lpstr>設計者資格その他２</vt:lpstr>
      <vt:lpstr>設計者資格その他３</vt:lpstr>
      <vt:lpstr>設計者事務所登録番号</vt:lpstr>
      <vt:lpstr>設計者事務所登録番号その他１</vt:lpstr>
      <vt:lpstr>設計者事務所登録番号その他２</vt:lpstr>
      <vt:lpstr>設計者事務所登録番号その他３</vt:lpstr>
      <vt:lpstr>設計者事務所名</vt:lpstr>
      <vt:lpstr>設計者事務所名その他１</vt:lpstr>
      <vt:lpstr>設計者事務所名その他２</vt:lpstr>
      <vt:lpstr>設計者事務所名その他３</vt:lpstr>
      <vt:lpstr>設計者事務所名資格</vt:lpstr>
      <vt:lpstr>設計者事務所名資格その他１</vt:lpstr>
      <vt:lpstr>設計者事務所名資格その他２</vt:lpstr>
      <vt:lpstr>設計者事務所名資格その他３</vt:lpstr>
      <vt:lpstr>設計者事務所名登録種類</vt:lpstr>
      <vt:lpstr>設計者事務所名登録種類その他１</vt:lpstr>
      <vt:lpstr>設計者事務所名登録種類その他２</vt:lpstr>
      <vt:lpstr>設計者事務所名登録種類その他３</vt:lpstr>
      <vt:lpstr>設計者実担当氏名</vt:lpstr>
      <vt:lpstr>設計者実担当氏名その他１</vt:lpstr>
      <vt:lpstr>設計者実担当氏名その他２</vt:lpstr>
      <vt:lpstr>設計者実担当氏名その他３</vt:lpstr>
      <vt:lpstr>設計者所在地</vt:lpstr>
      <vt:lpstr>設計者所在地その他１</vt:lpstr>
      <vt:lpstr>設計者所在地その他２</vt:lpstr>
      <vt:lpstr>設計者所在地その他３</vt:lpstr>
      <vt:lpstr>設計者電話番号</vt:lpstr>
      <vt:lpstr>設計者電話番号その他１</vt:lpstr>
      <vt:lpstr>設計者電話番号その他２</vt:lpstr>
      <vt:lpstr>設計者電話番号その他３</vt:lpstr>
      <vt:lpstr>設計者登録種類</vt:lpstr>
      <vt:lpstr>設計者登録種類その他１</vt:lpstr>
      <vt:lpstr>設計者登録種類その他２</vt:lpstr>
      <vt:lpstr>設計者登録種類その他３</vt:lpstr>
      <vt:lpstr>設計者登録番号</vt:lpstr>
      <vt:lpstr>設計者登録番号その他１</vt:lpstr>
      <vt:lpstr>設計者登録番号その他２</vt:lpstr>
      <vt:lpstr>設計者登録番号その他３</vt:lpstr>
      <vt:lpstr>設計者郵便番号</vt:lpstr>
      <vt:lpstr>設計者郵便番号その他１</vt:lpstr>
      <vt:lpstr>設計者郵便番号その他２</vt:lpstr>
      <vt:lpstr>設計者郵便番号その他３</vt:lpstr>
      <vt:lpstr>設備の種類4_1</vt:lpstr>
      <vt:lpstr>設備の種類4_2</vt:lpstr>
      <vt:lpstr>設備の種類4_3</vt:lpstr>
      <vt:lpstr>耐火建築物4_1</vt:lpstr>
      <vt:lpstr>耐火建築物4_2</vt:lpstr>
      <vt:lpstr>耐火建築物4_3</vt:lpstr>
      <vt:lpstr>耐火建築物その他4_1</vt:lpstr>
      <vt:lpstr>耐火建築物その他4_2</vt:lpstr>
      <vt:lpstr>耐火建築物その他4_3</vt:lpstr>
      <vt:lpstr>代理者FAX番号</vt:lpstr>
      <vt:lpstr>代理者氏名</vt:lpstr>
      <vt:lpstr>代理者資格</vt:lpstr>
      <vt:lpstr>代理者事務所登録番号</vt:lpstr>
      <vt:lpstr>代理者事務所名</vt:lpstr>
      <vt:lpstr>代理者事務所名資格</vt:lpstr>
      <vt:lpstr>代理者事務所名登録種類</vt:lpstr>
      <vt:lpstr>代理者所在地</vt:lpstr>
      <vt:lpstr>代理者電話番号</vt:lpstr>
      <vt:lpstr>代理者登録種類</vt:lpstr>
      <vt:lpstr>代理者登録番号</vt:lpstr>
      <vt:lpstr>代理者郵便番号</vt:lpstr>
      <vt:lpstr>大臣認定番号6_1</vt:lpstr>
      <vt:lpstr>大臣認定番号6_2</vt:lpstr>
      <vt:lpstr>大臣認定番号6_3</vt:lpstr>
      <vt:lpstr>第５６条７項特例の区分</vt:lpstr>
      <vt:lpstr>第５６条７項特例有無</vt:lpstr>
      <vt:lpstr>担当者氏名</vt:lpstr>
      <vt:lpstr>地下階数申請建築物</vt:lpstr>
      <vt:lpstr>地下階数他の建築物</vt:lpstr>
      <vt:lpstr>地上階数申請建築物</vt:lpstr>
      <vt:lpstr>地上階数他の建築物</vt:lpstr>
      <vt:lpstr>地名地番その他</vt:lpstr>
      <vt:lpstr>地名地番県</vt:lpstr>
      <vt:lpstr>地名地番市町</vt:lpstr>
      <vt:lpstr>柱の小径5_1_1</vt:lpstr>
      <vt:lpstr>柱の小径5_1_2</vt:lpstr>
      <vt:lpstr>柱の小径5_1_3</vt:lpstr>
      <vt:lpstr>柱の小径5_1_4</vt:lpstr>
      <vt:lpstr>柱の小径5_1_5</vt:lpstr>
      <vt:lpstr>柱の小径5_1_6</vt:lpstr>
      <vt:lpstr>柱の小径5_1_7</vt:lpstr>
      <vt:lpstr>柱の小径5_2_1</vt:lpstr>
      <vt:lpstr>柱の小径5_2_2</vt:lpstr>
      <vt:lpstr>柱の小径5_2_3</vt:lpstr>
      <vt:lpstr>柱の小径5_2_4</vt:lpstr>
      <vt:lpstr>柱の小径5_2_5</vt:lpstr>
      <vt:lpstr>柱の小径5_2_6</vt:lpstr>
      <vt:lpstr>柱の小径5_2_7</vt:lpstr>
      <vt:lpstr>柱の小径5_3_1</vt:lpstr>
      <vt:lpstr>柱の小径5_3_2</vt:lpstr>
      <vt:lpstr>柱の小径5_3_3</vt:lpstr>
      <vt:lpstr>柱の小径5_3_4</vt:lpstr>
      <vt:lpstr>柱の小径5_3_5</vt:lpstr>
      <vt:lpstr>柱の小径5_3_6</vt:lpstr>
      <vt:lpstr>柱の小径5_3_7</vt:lpstr>
      <vt:lpstr>都市計画区域内外</vt:lpstr>
      <vt:lpstr>棟番号4_1</vt:lpstr>
      <vt:lpstr>棟番号4_2</vt:lpstr>
      <vt:lpstr>棟番号4_3</vt:lpstr>
      <vt:lpstr>当該認定形式認定番号14_1</vt:lpstr>
      <vt:lpstr>当該認定形式認定番号14_2</vt:lpstr>
      <vt:lpstr>当該認定形式認定番号14_3</vt:lpstr>
      <vt:lpstr>当該認定形式認定番号24_1</vt:lpstr>
      <vt:lpstr>当該認定形式認定番号24_2</vt:lpstr>
      <vt:lpstr>当該認定形式認定番号24_3</vt:lpstr>
      <vt:lpstr>同一敷地内他の建築数</vt:lpstr>
      <vt:lpstr>道路接道</vt:lpstr>
      <vt:lpstr>道路幅員</vt:lpstr>
      <vt:lpstr>特定計算基準6_1</vt:lpstr>
      <vt:lpstr>特定計算基準6_2</vt:lpstr>
      <vt:lpstr>特定計算基準6_3</vt:lpstr>
      <vt:lpstr>特定増改築計算基準6_1</vt:lpstr>
      <vt:lpstr>特定増改築計算基準6_2</vt:lpstr>
      <vt:lpstr>特定増改築計算基準6_3</vt:lpstr>
      <vt:lpstr>特定天井有無5_1_1</vt:lpstr>
      <vt:lpstr>特定天井有無5_1_2</vt:lpstr>
      <vt:lpstr>特定天井有無5_1_3</vt:lpstr>
      <vt:lpstr>特定天井有無5_1_4</vt:lpstr>
      <vt:lpstr>特定天井有無5_1_5</vt:lpstr>
      <vt:lpstr>特定天井有無5_1_6</vt:lpstr>
      <vt:lpstr>特定天井有無5_1_7</vt:lpstr>
      <vt:lpstr>特定天井有無5_2_1</vt:lpstr>
      <vt:lpstr>特定天井有無5_2_2</vt:lpstr>
      <vt:lpstr>特定天井有無5_2_3</vt:lpstr>
      <vt:lpstr>特定天井有無5_2_4</vt:lpstr>
      <vt:lpstr>特定天井有無5_2_5</vt:lpstr>
      <vt:lpstr>特定天井有無5_2_6</vt:lpstr>
      <vt:lpstr>特定天井有無5_2_7</vt:lpstr>
      <vt:lpstr>特定天井有無5_3_1</vt:lpstr>
      <vt:lpstr>特定天井有無5_3_2</vt:lpstr>
      <vt:lpstr>特定天井有無5_3_3</vt:lpstr>
      <vt:lpstr>特定天井有無5_3_4</vt:lpstr>
      <vt:lpstr>特定天井有無5_3_5</vt:lpstr>
      <vt:lpstr>特定天井有無5_3_6</vt:lpstr>
      <vt:lpstr>特定天井有無5_3_7</vt:lpstr>
      <vt:lpstr>特例適用有無14_1</vt:lpstr>
      <vt:lpstr>特例適用有無14_2</vt:lpstr>
      <vt:lpstr>特例適用有無14_3</vt:lpstr>
      <vt:lpstr>特例適用有無24_1</vt:lpstr>
      <vt:lpstr>特例適用有無24_2</vt:lpstr>
      <vt:lpstr>特例適用有無24_3</vt:lpstr>
      <vt:lpstr>番号5_1_1</vt:lpstr>
      <vt:lpstr>番号5_1_2</vt:lpstr>
      <vt:lpstr>番号5_1_3</vt:lpstr>
      <vt:lpstr>番号5_1_4</vt:lpstr>
      <vt:lpstr>番号5_1_5</vt:lpstr>
      <vt:lpstr>番号5_1_6</vt:lpstr>
      <vt:lpstr>番号5_1_7</vt:lpstr>
      <vt:lpstr>番号5_2_1</vt:lpstr>
      <vt:lpstr>番号5_2_2</vt:lpstr>
      <vt:lpstr>番号5_2_3</vt:lpstr>
      <vt:lpstr>番号5_2_4</vt:lpstr>
      <vt:lpstr>番号5_2_5</vt:lpstr>
      <vt:lpstr>番号5_2_6</vt:lpstr>
      <vt:lpstr>番号5_2_7</vt:lpstr>
      <vt:lpstr>番号5_3_1</vt:lpstr>
      <vt:lpstr>番号5_3_2</vt:lpstr>
      <vt:lpstr>番号5_3_3</vt:lpstr>
      <vt:lpstr>番号5_3_4</vt:lpstr>
      <vt:lpstr>番号5_3_5</vt:lpstr>
      <vt:lpstr>番号5_3_6</vt:lpstr>
      <vt:lpstr>番号5_3_7</vt:lpstr>
      <vt:lpstr>番号6_1</vt:lpstr>
      <vt:lpstr>番号6_2</vt:lpstr>
      <vt:lpstr>番号6_3</vt:lpstr>
      <vt:lpstr>備考</vt:lpstr>
      <vt:lpstr>備考4_1</vt:lpstr>
      <vt:lpstr>備考4_2</vt:lpstr>
      <vt:lpstr>備考4_3</vt:lpstr>
      <vt:lpstr>備考5_1_1</vt:lpstr>
      <vt:lpstr>備考5_1_2</vt:lpstr>
      <vt:lpstr>備考5_1_3</vt:lpstr>
      <vt:lpstr>備考5_1_4</vt:lpstr>
      <vt:lpstr>備考5_1_5</vt:lpstr>
      <vt:lpstr>備考5_1_6</vt:lpstr>
      <vt:lpstr>備考5_1_7</vt:lpstr>
      <vt:lpstr>備考5_2_1</vt:lpstr>
      <vt:lpstr>備考5_2_2</vt:lpstr>
      <vt:lpstr>備考5_2_3</vt:lpstr>
      <vt:lpstr>備考5_2_4</vt:lpstr>
      <vt:lpstr>備考5_2_5</vt:lpstr>
      <vt:lpstr>備考5_2_6</vt:lpstr>
      <vt:lpstr>備考5_2_7</vt:lpstr>
      <vt:lpstr>備考5_3_1</vt:lpstr>
      <vt:lpstr>備考5_3_2</vt:lpstr>
      <vt:lpstr>備考5_3_3</vt:lpstr>
      <vt:lpstr>備考5_3_4</vt:lpstr>
      <vt:lpstr>備考5_3_5</vt:lpstr>
      <vt:lpstr>備考5_3_6</vt:lpstr>
      <vt:lpstr>備考5_3_7</vt:lpstr>
      <vt:lpstr>備考6_1</vt:lpstr>
      <vt:lpstr>備考6_2</vt:lpstr>
      <vt:lpstr>備考6_3</vt:lpstr>
      <vt:lpstr>敷地備考</vt:lpstr>
      <vt:lpstr>敷地面積a</vt:lpstr>
      <vt:lpstr>敷地面積a壁面後退部分</vt:lpstr>
      <vt:lpstr>敷地面積b</vt:lpstr>
      <vt:lpstr>敷地面積b壁面後退部分</vt:lpstr>
      <vt:lpstr>敷地面積c</vt:lpstr>
      <vt:lpstr>敷地面積c壁面後退部分</vt:lpstr>
      <vt:lpstr>敷地面積d</vt:lpstr>
      <vt:lpstr>敷地面積d壁面後退部分</vt:lpstr>
      <vt:lpstr>敷地面積の合計</vt:lpstr>
      <vt:lpstr>便所の種類4_1</vt:lpstr>
      <vt:lpstr>便所の種類4_2</vt:lpstr>
      <vt:lpstr>便所の種類4_3</vt:lpstr>
      <vt:lpstr>防火地域1</vt:lpstr>
      <vt:lpstr>防火地域2</vt:lpstr>
      <vt:lpstr>容積率</vt:lpstr>
      <vt:lpstr>容積率a</vt:lpstr>
      <vt:lpstr>容積率b</vt:lpstr>
      <vt:lpstr>容積率c</vt:lpstr>
      <vt:lpstr>容積率d</vt:lpstr>
      <vt:lpstr>容積率延べ面積</vt:lpstr>
      <vt:lpstr>用途区分a4_1</vt:lpstr>
      <vt:lpstr>用途区分a4_2</vt:lpstr>
      <vt:lpstr>用途区分a4_3</vt:lpstr>
      <vt:lpstr>用途区分b4_1</vt:lpstr>
      <vt:lpstr>用途区分b4_2</vt:lpstr>
      <vt:lpstr>用途区分b4_3</vt:lpstr>
      <vt:lpstr>用途区分c4_1</vt:lpstr>
      <vt:lpstr>用途区分c4_2</vt:lpstr>
      <vt:lpstr>用途区分c4_3</vt:lpstr>
      <vt:lpstr>用途地域a</vt:lpstr>
      <vt:lpstr>用途地域b</vt:lpstr>
      <vt:lpstr>用途地域c</vt:lpstr>
      <vt:lpstr>用途地域d</vt:lpstr>
      <vt:lpstr>用途表示a4_1</vt:lpstr>
      <vt:lpstr>用途表示a4_2</vt:lpstr>
      <vt:lpstr>用途表示a4_3</vt:lpstr>
      <vt:lpstr>用途表示b4_1</vt:lpstr>
      <vt:lpstr>用途表示b4_2</vt:lpstr>
      <vt:lpstr>用途表示b4_3</vt:lpstr>
      <vt:lpstr>用途表示c4_1</vt:lpstr>
      <vt:lpstr>用途表示c4_2</vt:lpstr>
      <vt:lpstr>用途表示c4_3</vt:lpstr>
      <vt:lpstr>用途別床面積イ5_1_1</vt:lpstr>
      <vt:lpstr>用途別床面積イ5_1_2</vt:lpstr>
      <vt:lpstr>用途別床面積イ5_1_3</vt:lpstr>
      <vt:lpstr>用途別床面積イ5_1_4</vt:lpstr>
      <vt:lpstr>用途別床面積イ5_1_5</vt:lpstr>
      <vt:lpstr>用途別床面積イ5_1_6</vt:lpstr>
      <vt:lpstr>用途別床面積イ5_1_7</vt:lpstr>
      <vt:lpstr>用途別床面積イ5_2_1</vt:lpstr>
      <vt:lpstr>用途別床面積イ5_2_2</vt:lpstr>
      <vt:lpstr>用途別床面積イ5_2_3</vt:lpstr>
      <vt:lpstr>用途別床面積イ5_2_4</vt:lpstr>
      <vt:lpstr>用途別床面積イ5_2_5</vt:lpstr>
      <vt:lpstr>用途別床面積イ5_2_6</vt:lpstr>
      <vt:lpstr>用途別床面積イ5_2_7</vt:lpstr>
      <vt:lpstr>用途別床面積イ5_3_1</vt:lpstr>
      <vt:lpstr>用途別床面積イ5_3_2</vt:lpstr>
      <vt:lpstr>用途別床面積イ5_3_3</vt:lpstr>
      <vt:lpstr>用途別床面積イ5_3_4</vt:lpstr>
      <vt:lpstr>用途別床面積イ5_3_5</vt:lpstr>
      <vt:lpstr>用途別床面積イ5_3_6</vt:lpstr>
      <vt:lpstr>用途別床面積イ5_3_7</vt:lpstr>
      <vt:lpstr>用途別床面積ニ5_1_1</vt:lpstr>
      <vt:lpstr>用途別床面積ニ5_1_2</vt:lpstr>
      <vt:lpstr>用途別床面積ニ5_1_3</vt:lpstr>
      <vt:lpstr>用途別床面積ニ5_1_4</vt:lpstr>
      <vt:lpstr>用途別床面積ニ5_1_5</vt:lpstr>
      <vt:lpstr>用途別床面積ニ5_1_6</vt:lpstr>
      <vt:lpstr>用途別床面積ニ5_1_7</vt:lpstr>
      <vt:lpstr>用途別床面積ニ5_2_1</vt:lpstr>
      <vt:lpstr>用途別床面積ニ5_2_2</vt:lpstr>
      <vt:lpstr>用途別床面積ニ5_2_3</vt:lpstr>
      <vt:lpstr>用途別床面積ニ5_2_4</vt:lpstr>
      <vt:lpstr>用途別床面積ニ5_2_5</vt:lpstr>
      <vt:lpstr>用途別床面積ニ5_2_6</vt:lpstr>
      <vt:lpstr>用途別床面積ニ5_2_7</vt:lpstr>
      <vt:lpstr>用途別床面積ニ5_3_1</vt:lpstr>
      <vt:lpstr>用途別床面積ニ5_3_3</vt:lpstr>
      <vt:lpstr>用途別床面積ニ5_3_4</vt:lpstr>
      <vt:lpstr>用途別床面積ニ5_3_5</vt:lpstr>
      <vt:lpstr>用途別床面積ニ5_3_6</vt:lpstr>
      <vt:lpstr>用途別床面積ニ5_3_7</vt:lpstr>
      <vt:lpstr>用途別床面積ハ5_1_1</vt:lpstr>
      <vt:lpstr>用途別床面積ハ5_1_2</vt:lpstr>
      <vt:lpstr>用途別床面積ハ5_1_3</vt:lpstr>
      <vt:lpstr>用途別床面積ハ5_1_4</vt:lpstr>
      <vt:lpstr>用途別床面積ハ5_1_5</vt:lpstr>
      <vt:lpstr>用途別床面積ハ5_1_6</vt:lpstr>
      <vt:lpstr>用途別床面積ハ5_1_7</vt:lpstr>
      <vt:lpstr>用途別床面積ハ5_2_1</vt:lpstr>
      <vt:lpstr>用途別床面積ハ5_2_2</vt:lpstr>
      <vt:lpstr>用途別床面積ハ5_2_3</vt:lpstr>
      <vt:lpstr>用途別床面積ハ5_2_4</vt:lpstr>
      <vt:lpstr>用途別床面積ハ5_2_5</vt:lpstr>
      <vt:lpstr>用途別床面積ハ5_2_6</vt:lpstr>
      <vt:lpstr>用途別床面積ハ5_2_7</vt:lpstr>
      <vt:lpstr>用途別床面積ハ5_3_1</vt:lpstr>
      <vt:lpstr>用途別床面積ハ5_3_3</vt:lpstr>
      <vt:lpstr>用途別床面積ハ5_3_4</vt:lpstr>
      <vt:lpstr>用途別床面積ハ5_3_5</vt:lpstr>
      <vt:lpstr>用途別床面積ハ5_3_6</vt:lpstr>
      <vt:lpstr>用途別床面積ハ5_3_7</vt:lpstr>
      <vt:lpstr>用途別床面積ヘ5_1_1</vt:lpstr>
      <vt:lpstr>用途別床面積ヘ5_1_2</vt:lpstr>
      <vt:lpstr>用途別床面積ヘ5_1_3</vt:lpstr>
      <vt:lpstr>用途別床面積ヘ5_1_4</vt:lpstr>
      <vt:lpstr>用途別床面積ヘ5_1_5</vt:lpstr>
      <vt:lpstr>用途別床面積ヘ5_1_6</vt:lpstr>
      <vt:lpstr>用途別床面積ヘ5_1_7</vt:lpstr>
      <vt:lpstr>用途別床面積ヘ5_2_1</vt:lpstr>
      <vt:lpstr>用途別床面積ヘ5_2_2</vt:lpstr>
      <vt:lpstr>用途別床面積ヘ5_2_3</vt:lpstr>
      <vt:lpstr>用途別床面積ヘ5_2_4</vt:lpstr>
      <vt:lpstr>用途別床面積ヘ5_2_5</vt:lpstr>
      <vt:lpstr>用途別床面積ヘ5_2_6</vt:lpstr>
      <vt:lpstr>用途別床面積ヘ5_2_7</vt:lpstr>
      <vt:lpstr>用途別床面積ヘ5_3_1</vt:lpstr>
      <vt:lpstr>用途別床面積ヘ5_3_3</vt:lpstr>
      <vt:lpstr>用途別床面積ヘ5_3_4</vt:lpstr>
      <vt:lpstr>用途別床面積ヘ5_3_5</vt:lpstr>
      <vt:lpstr>用途別床面積ヘ5_3_6</vt:lpstr>
      <vt:lpstr>用途別床面積ヘ5_3_7</vt:lpstr>
      <vt:lpstr>用途別床面積ホ5_1_1</vt:lpstr>
      <vt:lpstr>用途別床面積ホ5_1_2</vt:lpstr>
      <vt:lpstr>用途別床面積ホ5_1_3</vt:lpstr>
      <vt:lpstr>用途別床面積ホ5_1_4</vt:lpstr>
      <vt:lpstr>用途別床面積ホ5_1_5</vt:lpstr>
      <vt:lpstr>用途別床面積ホ5_1_6</vt:lpstr>
      <vt:lpstr>用途別床面積ホ5_1_7</vt:lpstr>
      <vt:lpstr>用途別床面積ホ5_2_1</vt:lpstr>
      <vt:lpstr>用途別床面積ホ5_2_2</vt:lpstr>
      <vt:lpstr>用途別床面積ホ5_2_3</vt:lpstr>
      <vt:lpstr>用途別床面積ホ5_2_4</vt:lpstr>
      <vt:lpstr>用途別床面積ホ5_2_5</vt:lpstr>
      <vt:lpstr>用途別床面積ホ5_2_6</vt:lpstr>
      <vt:lpstr>用途別床面積ホ5_2_7</vt:lpstr>
      <vt:lpstr>用途別床面積ホ5_3_1</vt:lpstr>
      <vt:lpstr>用途別床面積ホ5_3_3</vt:lpstr>
      <vt:lpstr>用途別床面積ホ5_3_4</vt:lpstr>
      <vt:lpstr>用途別床面積ホ5_3_5</vt:lpstr>
      <vt:lpstr>用途別床面積ホ5_3_6</vt:lpstr>
      <vt:lpstr>用途別床面積ホ5_3_7</vt:lpstr>
      <vt:lpstr>用途別床面積ロ5_1_1</vt:lpstr>
      <vt:lpstr>用途別床面積ロ5_1_2</vt:lpstr>
      <vt:lpstr>用途別床面積ロ5_1_3</vt:lpstr>
      <vt:lpstr>用途別床面積ロ5_1_4</vt:lpstr>
      <vt:lpstr>用途別床面積ロ5_1_5</vt:lpstr>
      <vt:lpstr>用途別床面積ロ5_1_6</vt:lpstr>
      <vt:lpstr>用途別床面積ロ5_1_7</vt:lpstr>
      <vt:lpstr>用途別床面積ロ5_2_1</vt:lpstr>
      <vt:lpstr>用途別床面積ロ5_2_2</vt:lpstr>
      <vt:lpstr>用途別床面積ロ5_2_3</vt:lpstr>
      <vt:lpstr>用途別床面積ロ5_2_4</vt:lpstr>
      <vt:lpstr>用途別床面積ロ5_2_5</vt:lpstr>
      <vt:lpstr>用途別床面積ロ5_2_6</vt:lpstr>
      <vt:lpstr>用途別床面積ロ5_2_7</vt:lpstr>
      <vt:lpstr>用途別床面積ロ5_3_1</vt:lpstr>
      <vt:lpstr>用途別床面積ロ5_3_3</vt:lpstr>
      <vt:lpstr>用途別床面積ロ5_3_4</vt:lpstr>
      <vt:lpstr>用途別床面積ロ5_3_5</vt:lpstr>
      <vt:lpstr>用途別床面積ロ5_3_6</vt:lpstr>
      <vt:lpstr>用途別床面積ロ5_3_7</vt:lpstr>
      <vt:lpstr>用途別床面積区分イ5_1_1</vt:lpstr>
      <vt:lpstr>用途別床面積区分イ5_1_2</vt:lpstr>
      <vt:lpstr>用途別床面積区分イ5_1_3</vt:lpstr>
      <vt:lpstr>用途別床面積区分イ5_1_4</vt:lpstr>
      <vt:lpstr>用途別床面積区分イ5_1_5</vt:lpstr>
      <vt:lpstr>用途別床面積区分イ5_1_6</vt:lpstr>
      <vt:lpstr>用途別床面積区分イ5_1_7</vt:lpstr>
      <vt:lpstr>用途別床面積区分イ5_2_1</vt:lpstr>
      <vt:lpstr>用途別床面積区分イ5_2_2</vt:lpstr>
      <vt:lpstr>用途別床面積区分イ5_2_3</vt:lpstr>
      <vt:lpstr>用途別床面積区分イ5_2_4</vt:lpstr>
      <vt:lpstr>用途別床面積区分イ5_2_5</vt:lpstr>
      <vt:lpstr>用途別床面積区分イ5_2_6</vt:lpstr>
      <vt:lpstr>用途別床面積区分イ5_2_7</vt:lpstr>
      <vt:lpstr>用途別床面積区分イ5_3_1</vt:lpstr>
      <vt:lpstr>用途別床面積区分イ5_3_2</vt:lpstr>
      <vt:lpstr>用途別床面積区分イ5_3_3</vt:lpstr>
      <vt:lpstr>用途別床面積区分イ5_3_4</vt:lpstr>
      <vt:lpstr>用途別床面積区分イ5_3_5</vt:lpstr>
      <vt:lpstr>用途別床面積区分イ5_3_6</vt:lpstr>
      <vt:lpstr>用途別床面積区分イ5_3_7</vt:lpstr>
      <vt:lpstr>用途別床面積区分ニ5_1_1</vt:lpstr>
      <vt:lpstr>用途別床面積区分ニ5_1_2</vt:lpstr>
      <vt:lpstr>用途別床面積区分ニ5_1_3</vt:lpstr>
      <vt:lpstr>用途別床面積区分ニ5_1_4</vt:lpstr>
      <vt:lpstr>用途別床面積区分ニ5_1_5</vt:lpstr>
      <vt:lpstr>用途別床面積区分ニ5_1_6</vt:lpstr>
      <vt:lpstr>用途別床面積区分ニ5_1_7</vt:lpstr>
      <vt:lpstr>用途別床面積区分ニ5_2_1</vt:lpstr>
      <vt:lpstr>用途別床面積区分ニ5_2_2</vt:lpstr>
      <vt:lpstr>用途別床面積区分ニ5_2_3</vt:lpstr>
      <vt:lpstr>用途別床面積区分ニ5_2_4</vt:lpstr>
      <vt:lpstr>用途別床面積区分ニ5_2_5</vt:lpstr>
      <vt:lpstr>用途別床面積区分ニ5_2_6</vt:lpstr>
      <vt:lpstr>用途別床面積区分ニ5_2_7</vt:lpstr>
      <vt:lpstr>用途別床面積区分ニ5_3_1</vt:lpstr>
      <vt:lpstr>用途別床面積区分ニ5_3_3</vt:lpstr>
      <vt:lpstr>用途別床面積区分ニ5_3_4</vt:lpstr>
      <vt:lpstr>用途別床面積区分ニ5_3_5</vt:lpstr>
      <vt:lpstr>用途別床面積区分ニ5_3_6</vt:lpstr>
      <vt:lpstr>用途別床面積区分ニ5_3_7</vt:lpstr>
      <vt:lpstr>用途別床面積区分ハ5_1_1</vt:lpstr>
      <vt:lpstr>用途別床面積区分ハ5_1_2</vt:lpstr>
      <vt:lpstr>用途別床面積区分ハ5_1_3</vt:lpstr>
      <vt:lpstr>用途別床面積区分ハ5_1_4</vt:lpstr>
      <vt:lpstr>用途別床面積区分ハ5_1_5</vt:lpstr>
      <vt:lpstr>用途別床面積区分ハ5_1_6</vt:lpstr>
      <vt:lpstr>用途別床面積区分ハ5_1_7</vt:lpstr>
      <vt:lpstr>用途別床面積区分ハ5_2_1</vt:lpstr>
      <vt:lpstr>用途別床面積区分ハ5_2_2</vt:lpstr>
      <vt:lpstr>用途別床面積区分ハ5_2_3</vt:lpstr>
      <vt:lpstr>用途別床面積区分ハ5_2_4</vt:lpstr>
      <vt:lpstr>用途別床面積区分ハ5_2_5</vt:lpstr>
      <vt:lpstr>用途別床面積区分ハ5_2_6</vt:lpstr>
      <vt:lpstr>用途別床面積区分ハ5_2_7</vt:lpstr>
      <vt:lpstr>用途別床面積区分ハ5_3_1</vt:lpstr>
      <vt:lpstr>用途別床面積区分ハ5_3_3</vt:lpstr>
      <vt:lpstr>用途別床面積区分ハ5_3_4</vt:lpstr>
      <vt:lpstr>用途別床面積区分ハ5_3_5</vt:lpstr>
      <vt:lpstr>用途別床面積区分ハ5_3_6</vt:lpstr>
      <vt:lpstr>用途別床面積区分ハ5_3_7</vt:lpstr>
      <vt:lpstr>用途別床面積区分ヘ5_1_1</vt:lpstr>
      <vt:lpstr>用途別床面積区分ヘ5_1_2</vt:lpstr>
      <vt:lpstr>用途別床面積区分ヘ5_1_3</vt:lpstr>
      <vt:lpstr>用途別床面積区分ヘ5_1_4</vt:lpstr>
      <vt:lpstr>用途別床面積区分ヘ5_1_5</vt:lpstr>
      <vt:lpstr>用途別床面積区分ヘ5_1_6</vt:lpstr>
      <vt:lpstr>用途別床面積区分ヘ5_1_7</vt:lpstr>
      <vt:lpstr>用途別床面積区分ヘ5_2_1</vt:lpstr>
      <vt:lpstr>用途別床面積区分ヘ5_2_2</vt:lpstr>
      <vt:lpstr>用途別床面積区分ヘ5_2_3</vt:lpstr>
      <vt:lpstr>用途別床面積区分ヘ5_2_4</vt:lpstr>
      <vt:lpstr>用途別床面積区分ヘ5_2_5</vt:lpstr>
      <vt:lpstr>用途別床面積区分ヘ5_2_6</vt:lpstr>
      <vt:lpstr>用途別床面積区分ヘ5_2_7</vt:lpstr>
      <vt:lpstr>用途別床面積区分ヘ5_3_1</vt:lpstr>
      <vt:lpstr>用途別床面積区分ヘ5_3_3</vt:lpstr>
      <vt:lpstr>用途別床面積区分ヘ5_3_4</vt:lpstr>
      <vt:lpstr>用途別床面積区分ヘ5_3_5</vt:lpstr>
      <vt:lpstr>用途別床面積区分ヘ5_3_6</vt:lpstr>
      <vt:lpstr>用途別床面積区分ヘ5_3_7</vt:lpstr>
      <vt:lpstr>用途別床面積区分ホ5_1_1</vt:lpstr>
      <vt:lpstr>用途別床面積区分ホ5_1_2</vt:lpstr>
      <vt:lpstr>用途別床面積区分ホ5_1_3</vt:lpstr>
      <vt:lpstr>用途別床面積区分ホ5_1_4</vt:lpstr>
      <vt:lpstr>用途別床面積区分ホ5_1_5</vt:lpstr>
      <vt:lpstr>用途別床面積区分ホ5_1_6</vt:lpstr>
      <vt:lpstr>用途別床面積区分ホ5_1_7</vt:lpstr>
      <vt:lpstr>用途別床面積区分ホ5_2_1</vt:lpstr>
      <vt:lpstr>用途別床面積区分ホ5_2_2</vt:lpstr>
      <vt:lpstr>用途別床面積区分ホ5_2_3</vt:lpstr>
      <vt:lpstr>用途別床面積区分ホ5_2_4</vt:lpstr>
      <vt:lpstr>用途別床面積区分ホ5_2_5</vt:lpstr>
      <vt:lpstr>用途別床面積区分ホ5_2_6</vt:lpstr>
      <vt:lpstr>用途別床面積区分ホ5_2_7</vt:lpstr>
      <vt:lpstr>用途別床面積区分ホ5_3_1</vt:lpstr>
      <vt:lpstr>用途別床面積区分ホ5_3_3</vt:lpstr>
      <vt:lpstr>用途別床面積区分ホ5_3_4</vt:lpstr>
      <vt:lpstr>用途別床面積区分ホ5_3_5</vt:lpstr>
      <vt:lpstr>用途別床面積区分ホ5_3_6</vt:lpstr>
      <vt:lpstr>用途別床面積区分ホ5_3_7</vt:lpstr>
      <vt:lpstr>用途別床面積区分ロ5_1_1</vt:lpstr>
      <vt:lpstr>用途別床面積区分ロ5_1_2</vt:lpstr>
      <vt:lpstr>用途別床面積区分ロ5_1_3</vt:lpstr>
      <vt:lpstr>用途別床面積区分ロ5_1_4</vt:lpstr>
      <vt:lpstr>用途別床面積区分ロ5_1_5</vt:lpstr>
      <vt:lpstr>用途別床面積区分ロ5_1_6</vt:lpstr>
      <vt:lpstr>用途別床面積区分ロ5_1_7</vt:lpstr>
      <vt:lpstr>用途別床面積区分ロ5_2_1</vt:lpstr>
      <vt:lpstr>用途別床面積区分ロ5_2_2</vt:lpstr>
      <vt:lpstr>用途別床面積区分ロ5_2_3</vt:lpstr>
      <vt:lpstr>用途別床面積区分ロ5_2_4</vt:lpstr>
      <vt:lpstr>用途別床面積区分ロ5_2_5</vt:lpstr>
      <vt:lpstr>用途別床面積区分ロ5_2_6</vt:lpstr>
      <vt:lpstr>用途別床面積区分ロ5_2_7</vt:lpstr>
      <vt:lpstr>用途別床面積区分ロ5_3_1</vt:lpstr>
      <vt:lpstr>用途別床面積区分ロ5_3_3</vt:lpstr>
      <vt:lpstr>用途別床面積区分ロ5_3_4</vt:lpstr>
      <vt:lpstr>用途別床面積区分ロ5_3_5</vt:lpstr>
      <vt:lpstr>用途別床面積区分ロ5_3_6</vt:lpstr>
      <vt:lpstr>用途別床面積区分ロ5_3_7</vt:lpstr>
      <vt:lpstr>用途別床面積名称イ5_1_1</vt:lpstr>
      <vt:lpstr>用途別床面積名称イ5_1_2</vt:lpstr>
      <vt:lpstr>用途別床面積名称イ5_1_3</vt:lpstr>
      <vt:lpstr>用途別床面積名称イ5_1_4</vt:lpstr>
      <vt:lpstr>用途別床面積名称イ5_1_5</vt:lpstr>
      <vt:lpstr>用途別床面積名称イ5_1_6</vt:lpstr>
      <vt:lpstr>用途別床面積名称イ5_1_7</vt:lpstr>
      <vt:lpstr>用途別床面積名称イ5_2_1</vt:lpstr>
      <vt:lpstr>用途別床面積名称イ5_2_2</vt:lpstr>
      <vt:lpstr>用途別床面積名称イ5_2_3</vt:lpstr>
      <vt:lpstr>用途別床面積名称イ5_2_4</vt:lpstr>
      <vt:lpstr>用途別床面積名称イ5_2_5</vt:lpstr>
      <vt:lpstr>用途別床面積名称イ5_2_6</vt:lpstr>
      <vt:lpstr>用途別床面積名称イ5_2_7</vt:lpstr>
      <vt:lpstr>用途別床面積名称イ5_3_1</vt:lpstr>
      <vt:lpstr>用途別床面積名称イ5_3_2</vt:lpstr>
      <vt:lpstr>用途別床面積名称イ5_3_3</vt:lpstr>
      <vt:lpstr>用途別床面積名称イ5_3_4</vt:lpstr>
      <vt:lpstr>用途別床面積名称イ5_3_5</vt:lpstr>
      <vt:lpstr>用途別床面積名称イ5_3_6</vt:lpstr>
      <vt:lpstr>用途別床面積名称イ5_3_7</vt:lpstr>
      <vt:lpstr>用途別床面積名称ニ5_1_1</vt:lpstr>
      <vt:lpstr>用途別床面積名称ニ5_1_2</vt:lpstr>
      <vt:lpstr>用途別床面積名称ニ5_1_3</vt:lpstr>
      <vt:lpstr>用途別床面積名称ニ5_1_4</vt:lpstr>
      <vt:lpstr>用途別床面積名称ニ5_1_5</vt:lpstr>
      <vt:lpstr>用途別床面積名称ニ5_1_6</vt:lpstr>
      <vt:lpstr>用途別床面積名称ニ5_1_7</vt:lpstr>
      <vt:lpstr>用途別床面積名称ニ5_2_1</vt:lpstr>
      <vt:lpstr>用途別床面積名称ニ5_2_2</vt:lpstr>
      <vt:lpstr>用途別床面積名称ニ5_2_3</vt:lpstr>
      <vt:lpstr>用途別床面積名称ニ5_2_4</vt:lpstr>
      <vt:lpstr>用途別床面積名称ニ5_2_5</vt:lpstr>
      <vt:lpstr>用途別床面積名称ニ5_2_6</vt:lpstr>
      <vt:lpstr>用途別床面積名称ニ5_2_7</vt:lpstr>
      <vt:lpstr>用途別床面積名称ニ5_3_1</vt:lpstr>
      <vt:lpstr>用途別床面積名称ニ5_3_3</vt:lpstr>
      <vt:lpstr>用途別床面積名称ニ5_3_4</vt:lpstr>
      <vt:lpstr>用途別床面積名称ニ5_3_5</vt:lpstr>
      <vt:lpstr>用途別床面積名称ニ5_3_6</vt:lpstr>
      <vt:lpstr>用途別床面積名称ニ5_3_7</vt:lpstr>
      <vt:lpstr>用途別床面積名称ハ5_1_1</vt:lpstr>
      <vt:lpstr>用途別床面積名称ハ5_1_2</vt:lpstr>
      <vt:lpstr>用途別床面積名称ハ5_1_3</vt:lpstr>
      <vt:lpstr>用途別床面積名称ハ5_1_4</vt:lpstr>
      <vt:lpstr>用途別床面積名称ハ5_1_5</vt:lpstr>
      <vt:lpstr>用途別床面積名称ハ5_1_6</vt:lpstr>
      <vt:lpstr>用途別床面積名称ハ5_1_7</vt:lpstr>
      <vt:lpstr>用途別床面積名称ハ5_2_1</vt:lpstr>
      <vt:lpstr>用途別床面積名称ハ5_2_2</vt:lpstr>
      <vt:lpstr>用途別床面積名称ハ5_2_3</vt:lpstr>
      <vt:lpstr>用途別床面積名称ハ5_2_4</vt:lpstr>
      <vt:lpstr>用途別床面積名称ハ5_2_5</vt:lpstr>
      <vt:lpstr>用途別床面積名称ハ5_2_6</vt:lpstr>
      <vt:lpstr>用途別床面積名称ハ5_2_7</vt:lpstr>
      <vt:lpstr>用途別床面積名称ハ5_3_1</vt:lpstr>
      <vt:lpstr>用途別床面積名称ハ5_3_3</vt:lpstr>
      <vt:lpstr>用途別床面積名称ハ5_3_4</vt:lpstr>
      <vt:lpstr>用途別床面積名称ハ5_3_5</vt:lpstr>
      <vt:lpstr>用途別床面積名称ハ5_3_6</vt:lpstr>
      <vt:lpstr>用途別床面積名称ハ5_3_7</vt:lpstr>
      <vt:lpstr>用途別床面積名称ヘ5_1_1</vt:lpstr>
      <vt:lpstr>用途別床面積名称ヘ5_1_2</vt:lpstr>
      <vt:lpstr>用途別床面積名称ヘ5_1_3</vt:lpstr>
      <vt:lpstr>用途別床面積名称ヘ5_1_4</vt:lpstr>
      <vt:lpstr>用途別床面積名称ヘ5_1_5</vt:lpstr>
      <vt:lpstr>用途別床面積名称ヘ5_1_6</vt:lpstr>
      <vt:lpstr>用途別床面積名称ヘ5_1_7</vt:lpstr>
      <vt:lpstr>用途別床面積名称ヘ5_2_1</vt:lpstr>
      <vt:lpstr>用途別床面積名称ヘ5_2_2</vt:lpstr>
      <vt:lpstr>用途別床面積名称ヘ5_2_3</vt:lpstr>
      <vt:lpstr>用途別床面積名称ヘ5_2_4</vt:lpstr>
      <vt:lpstr>用途別床面積名称ヘ5_2_5</vt:lpstr>
      <vt:lpstr>用途別床面積名称ヘ5_2_6</vt:lpstr>
      <vt:lpstr>用途別床面積名称ヘ5_2_7</vt:lpstr>
      <vt:lpstr>用途別床面積名称ヘ5_3_1</vt:lpstr>
      <vt:lpstr>用途別床面積名称ヘ5_3_3</vt:lpstr>
      <vt:lpstr>用途別床面積名称ヘ5_3_4</vt:lpstr>
      <vt:lpstr>用途別床面積名称ヘ5_3_5</vt:lpstr>
      <vt:lpstr>用途別床面積名称ヘ5_3_6</vt:lpstr>
      <vt:lpstr>用途別床面積名称ヘ5_3_7</vt:lpstr>
      <vt:lpstr>用途別床面積名称ホ5_1_1</vt:lpstr>
      <vt:lpstr>用途別床面積名称ホ5_1_2</vt:lpstr>
      <vt:lpstr>用途別床面積名称ホ5_1_3</vt:lpstr>
      <vt:lpstr>用途別床面積名称ホ5_1_4</vt:lpstr>
      <vt:lpstr>用途別床面積名称ホ5_1_5</vt:lpstr>
      <vt:lpstr>用途別床面積名称ホ5_1_6</vt:lpstr>
      <vt:lpstr>用途別床面積名称ホ5_1_7</vt:lpstr>
      <vt:lpstr>用途別床面積名称ホ5_2_1</vt:lpstr>
      <vt:lpstr>用途別床面積名称ホ5_2_2</vt:lpstr>
      <vt:lpstr>用途別床面積名称ホ5_2_3</vt:lpstr>
      <vt:lpstr>用途別床面積名称ホ5_2_4</vt:lpstr>
      <vt:lpstr>用途別床面積名称ホ5_2_5</vt:lpstr>
      <vt:lpstr>用途別床面積名称ホ5_2_6</vt:lpstr>
      <vt:lpstr>用途別床面積名称ホ5_2_7</vt:lpstr>
      <vt:lpstr>用途別床面積名称ホ5_3_1</vt:lpstr>
      <vt:lpstr>用途別床面積名称ホ5_3_3</vt:lpstr>
      <vt:lpstr>用途別床面積名称ホ5_3_4</vt:lpstr>
      <vt:lpstr>用途別床面積名称ホ5_3_5</vt:lpstr>
      <vt:lpstr>用途別床面積名称ホ5_3_6</vt:lpstr>
      <vt:lpstr>用途別床面積名称ホ5_3_7</vt:lpstr>
      <vt:lpstr>用途別床面積名称ロ5_1_1</vt:lpstr>
      <vt:lpstr>用途別床面積名称ロ5_1_2</vt:lpstr>
      <vt:lpstr>用途別床面積名称ロ5_1_3</vt:lpstr>
      <vt:lpstr>用途別床面積名称ロ5_1_4</vt:lpstr>
      <vt:lpstr>用途別床面積名称ロ5_1_5</vt:lpstr>
      <vt:lpstr>用途別床面積名称ロ5_1_6</vt:lpstr>
      <vt:lpstr>用途別床面積名称ロ5_1_7</vt:lpstr>
      <vt:lpstr>用途別床面積名称ロ5_2_1</vt:lpstr>
      <vt:lpstr>用途別床面積名称ロ5_2_2</vt:lpstr>
      <vt:lpstr>用途別床面積名称ロ5_2_3</vt:lpstr>
      <vt:lpstr>用途別床面積名称ロ5_2_4</vt:lpstr>
      <vt:lpstr>用途別床面積名称ロ5_2_5</vt:lpstr>
      <vt:lpstr>用途別床面積名称ロ5_2_6</vt:lpstr>
      <vt:lpstr>用途別床面積名称ロ5_2_7</vt:lpstr>
      <vt:lpstr>用途別床面積名称ロ5_3_1</vt:lpstr>
      <vt:lpstr>用途別床面積名称ロ5_3_3</vt:lpstr>
      <vt:lpstr>用途別床面積名称ロ5_3_4</vt:lpstr>
      <vt:lpstr>用途別床面積名称ロ5_3_5</vt:lpstr>
      <vt:lpstr>用途別床面積名称ロ5_3_6</vt:lpstr>
      <vt:lpstr>用途別床面積名称ロ5_3_7</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ho-101a</dc:creator>
  <cp:lastModifiedBy>ho-101a</cp:lastModifiedBy>
  <cp:lastPrinted>2023-05-31T06:34:49Z</cp:lastPrinted>
  <dcterms:created xsi:type="dcterms:W3CDTF">2014-11-18T01:20:10Z</dcterms:created>
  <dcterms:modified xsi:type="dcterms:W3CDTF">2024-02-01T06:07:59Z</dcterms:modified>
</cp:coreProperties>
</file>